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ício" sheetId="1" state="visible" r:id="rId1"/>
    <sheet xmlns:r="http://schemas.openxmlformats.org/officeDocument/2006/relationships" name="Plano Mestre" sheetId="2" state="visible" r:id="rId2"/>
    <sheet xmlns:r="http://schemas.openxmlformats.org/officeDocument/2006/relationships" name="Cronograma" sheetId="3" state="visible" r:id="rId3"/>
    <sheet xmlns:r="http://schemas.openxmlformats.org/officeDocument/2006/relationships" name="Ocorrências" sheetId="4" state="visible" r:id="rId4"/>
    <sheet xmlns:r="http://schemas.openxmlformats.org/officeDocument/2006/relationships" name="Execuções" sheetId="5" state="visible" r:id="rId5"/>
    <sheet xmlns:r="http://schemas.openxmlformats.org/officeDocument/2006/relationships" name="Listas" sheetId="6" state="visible" r:id="rId6"/>
  </sheets>
  <definedNames>
    <definedName name="pcmd_origem">'Início'!$C$20</definedName>
    <definedName name="pcmd_emissao">'Início'!$C$21</definedName>
    <definedName name="pl_chave">'Plano Mestre'!$C$7:$C$2006</definedName>
    <definedName name="pl_tag">'Plano Mestre'!$D$7:$D$2006</definedName>
    <definedName name="pl_atividade">'Plano Mestre'!$E$7:$E$2006</definedName>
    <definedName name="pl_seguranca">'Plano Mestre'!$I$7:$I$2006</definedName>
    <definedName name="pl_vezes">'Plano Mestre'!$K$7:$K$2006</definedName>
    <definedName name="pl_especialidade">'Plano Mestre'!$L$7:$L$2006</definedName>
    <definedName name="pl_duracao">'Plano Mestre'!$M$7:$M$2006</definedName>
    <definedName name="pl_ativa">'Plano Mestre'!$O$7:$O$2006</definedName>
    <definedName name="crono_ano">'Cronograma'!$C$7</definedName>
    <definedName name="crono_inicio">'Cronograma'!$C$8</definedName>
    <definedName name="crono_meta_aderencia">'Cronograma'!$C$11</definedName>
    <definedName name="oc_chave">'Ocorrências'!$F$7:$F$5006</definedName>
    <definedName name="oc_horas">'Ocorrências'!$K$7:$K$5006</definedName>
    <definedName name="oc_ano">'Ocorrências'!$L$7:$L$5006</definedName>
    <definedName name="oc_mes">'Ocorrências'!$M$7:$M$5006</definedName>
    <definedName name="oc_posicao">'Ocorrências'!$N$7:$N$5006</definedName>
    <definedName name="oc_conta">'Ocorrências'!$P$7:$P$5006</definedName>
    <definedName name="oc_concluida">'Ocorrências'!$R$7:$R$5006</definedName>
    <definedName name="oc_conferencia">'Ocorrências'!$S$7:$S$5006</definedName>
    <definedName name="ex_id">'Execuções'!$A$7:$A$3006</definedName>
    <definedName name="ex_chave_oc">'Execuções'!$I$7:$I$3006</definedName>
    <definedName name="ex_cancelada">'Execuções'!$N$7:$N$3006</definedName>
    <definedName name="ex_vinculo">'Execuções'!$O$7:$O$3006</definedName>
    <definedName name="ex_ano">'Execuções'!$P$7:$P$3006</definedName>
    <definedName name="lst_frequencias">'Listas'!$A$7:$A$14</definedName>
    <definedName name="lst_frequencias_vezes">'Listas'!$B$7:$B$14</definedName>
    <definedName name="lst_especialidades">'Listas'!$E$7:$E$36</definedName>
    <definedName name="lst_sim_nao">'Listas'!$G$7:$G$8</definedName>
    <definedName name="lst_origem_execucao">'Listas'!$I$7:$I$8</definedName>
    <definedName name="_xlnm.Print_Area" localSheetId="0">'Início'!$A$1:$D$23</definedName>
    <definedName name="_xlnm._FilterDatabase" localSheetId="1" hidden="1">'Plano Mestre'!$A$6:$S$2006</definedName>
    <definedName name="_xlnm.Print_Titles" localSheetId="1">'Plano Mestre'!$6:$6,'Plano Mestre'!$A:$D</definedName>
    <definedName name="_xlnm.Print_Area" localSheetId="1">'Plano Mestre'!$A$6:$S$44</definedName>
    <definedName name="_xlnm.Print_Area" localSheetId="2">'Cronograma'!$A$1:$F$62</definedName>
    <definedName name="_xlnm._FilterDatabase" localSheetId="3" hidden="1">'Ocorrências'!$A$6:$S$5006</definedName>
    <definedName name="_xlnm.Print_Titles" localSheetId="3">'Ocorrências'!$6:$6</definedName>
    <definedName name="_xlnm.Print_Area" localSheetId="3">'Ocorrências'!$A$6:$S$767</definedName>
    <definedName name="_xlnm._FilterDatabase" localSheetId="4" hidden="1">'Execuções'!$A$6:$S$3006</definedName>
    <definedName name="_xlnm.Print_Titles" localSheetId="4">'Execuções'!$6:$6,'Execuções'!$A:$C</definedName>
    <definedName name="_xlnm.Print_Area" localSheetId="4">'Execuções'!$A$6:$S$17</definedName>
    <definedName name="_xlnm.Print_Titles" localSheetId="5">'Listas'!$6:$6</definedName>
    <definedName name="_xlnm.Print_Area" localSheetId="5">'Listas'!$A$1:$K$14</definedName>
  </definedNames>
  <calcPr calcId="124519" calcMode="auto" fullCalcOnLoad="1"/>
</workbook>
</file>

<file path=xl/styles.xml><?xml version="1.0" encoding="utf-8"?>
<styleSheet xmlns="http://schemas.openxmlformats.org/spreadsheetml/2006/main">
  <numFmts count="3">
    <numFmt numFmtId="164" formatCode="dd/mm/yyyy"/>
    <numFmt numFmtId="165" formatCode="0.0%"/>
    <numFmt numFmtId="166" formatCode="&quot;Sim&quot;;&quot;Sim&quot;;&quot;Não&quot;"/>
  </numFmts>
  <fonts count="15">
    <font>
      <name val="Calibri"/>
      <family val="2"/>
      <color theme="1"/>
      <sz val="11"/>
      <scheme val="minor"/>
    </font>
    <font>
      <name val="Arial"/>
      <color rgb="005B6875"/>
      <sz val="10"/>
    </font>
    <font>
      <name val="Arial"/>
      <b val="1"/>
      <color rgb="000B3D63"/>
      <sz val="10.5"/>
    </font>
    <font>
      <name val="Arial"/>
      <b val="1"/>
      <color rgb="000B3D63"/>
      <sz val="10"/>
      <u val="single"/>
    </font>
    <font>
      <name val="Arial"/>
      <color rgb="001F2A37"/>
      <sz val="9.5"/>
    </font>
    <font>
      <name val="Arial"/>
      <color rgb="001F2A37"/>
      <sz val="10"/>
    </font>
    <font>
      <name val="Arial"/>
      <i val="1"/>
      <color rgb="005B6875"/>
      <sz val="9"/>
    </font>
    <font>
      <name val="Arial"/>
      <b val="1"/>
      <color rgb="001F2A37"/>
      <sz val="9.5"/>
    </font>
    <font>
      <name val="Arial"/>
      <color rgb="008C96A0"/>
      <sz val="8"/>
    </font>
    <font>
      <name val="Arial"/>
      <color rgb="005B6875"/>
      <sz val="9.5"/>
    </font>
    <font>
      <name val="Arial"/>
      <b val="1"/>
      <color rgb="007A0019"/>
      <sz val="9"/>
    </font>
    <font>
      <name val="Arial"/>
      <b val="1"/>
      <color rgb="00FFFFFF"/>
      <sz val="9"/>
    </font>
    <font>
      <name val="Arial"/>
      <i val="1"/>
      <color rgb="005B6875"/>
      <sz val="9.5"/>
    </font>
    <font>
      <name val="Arial"/>
      <b val="1"/>
      <color rgb="005B6875"/>
      <sz val="9.5"/>
    </font>
    <font>
      <name val="Arial"/>
      <b val="1"/>
      <color rgb="000B3D63"/>
      <sz val="9.5"/>
    </font>
  </fonts>
  <fills count="5">
    <fill>
      <patternFill/>
    </fill>
    <fill>
      <patternFill patternType="gray125"/>
    </fill>
    <fill>
      <patternFill patternType="solid">
        <fgColor rgb="000B3D63"/>
      </patternFill>
    </fill>
    <fill>
      <patternFill patternType="solid">
        <fgColor rgb="005A7184"/>
      </patternFill>
    </fill>
    <fill>
      <patternFill patternType="solid">
        <fgColor rgb="00EEF1F4"/>
      </patternFill>
    </fill>
  </fills>
  <borders count="8">
    <border>
      <left/>
      <right/>
      <top/>
      <bottom/>
      <diagonal/>
    </border>
    <border>
      <bottom style="medium">
        <color rgb="000B3D63"/>
      </bottom>
    </border>
    <border>
      <bottom style="thin">
        <color rgb="000B3D63"/>
      </bottom>
    </border>
    <border>
      <bottom style="thin">
        <color rgb="00D5DDE5"/>
      </bottom>
    </border>
    <border>
      <left style="thin">
        <color rgb="00D5DDE5"/>
      </left>
      <right style="thin">
        <color rgb="00D5DDE5"/>
      </right>
      <top style="thin">
        <color rgb="00D5DDE5"/>
      </top>
      <bottom style="thin">
        <color rgb="00D5DDE5"/>
      </bottom>
    </border>
    <border>
      <left style="thin">
        <color rgb="00FFFFFF"/>
      </left>
      <right style="thin">
        <color rgb="00FFFFFF"/>
      </right>
    </border>
    <border>
      <top style="thin">
        <color rgb="000B3D63"/>
      </top>
      <bottom style="thin">
        <color rgb="000B3D63"/>
      </bottom>
    </border>
    <border>
      <left/>
      <right style="thin">
        <color rgb="00FFFFFF"/>
      </right>
      <top/>
      <bottom/>
      <diagonal/>
    </border>
  </borders>
  <cellStyleXfs count="1">
    <xf numFmtId="0" fontId="0" fillId="0" borderId="0"/>
  </cellStyleXfs>
  <cellXfs count="57">
    <xf numFmtId="0" fontId="0" fillId="0" borderId="0" pivotButton="0" quotePrefix="0" xfId="0"/>
    <xf numFmtId="0" fontId="0" fillId="0" borderId="1" pivotButton="0" quotePrefix="0" xfId="0"/>
    <xf numFmtId="0" fontId="0" fillId="0" borderId="1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2" fillId="0" borderId="2" applyAlignment="1" pivotButton="0" quotePrefix="0" xfId="0">
      <alignment vertical="bottom"/>
    </xf>
    <xf numFmtId="0" fontId="0" fillId="0" borderId="2" pivotButton="0" quotePrefix="0" xfId="0"/>
    <xf numFmtId="0" fontId="3" fillId="0" borderId="3" applyAlignment="1" pivotButton="0" quotePrefix="0" xfId="0">
      <alignment vertical="center"/>
    </xf>
    <xf numFmtId="0" fontId="4" fillId="0" borderId="3" applyAlignment="1" pivotButton="0" quotePrefix="0" xfId="0">
      <alignment vertical="center"/>
    </xf>
    <xf numFmtId="0" fontId="0" fillId="0" borderId="3" pivotButton="0" quotePrefix="0" xfId="0"/>
    <xf numFmtId="0" fontId="5" fillId="0" borderId="0" applyAlignment="1" pivotButton="0" quotePrefix="0" xfId="0">
      <alignment vertical="center"/>
    </xf>
    <xf numFmtId="0" fontId="6" fillId="0" borderId="0" applyAlignment="1" pivotButton="0" quotePrefix="0" xfId="0">
      <alignment vertical="center" wrapText="1"/>
    </xf>
    <xf numFmtId="0" fontId="7" fillId="0" borderId="3" applyAlignment="1" pivotButton="0" quotePrefix="0" xfId="0">
      <alignment vertical="center" wrapText="1"/>
    </xf>
    <xf numFmtId="49" fontId="5" fillId="0" borderId="4" applyAlignment="1" applyProtection="1" pivotButton="0" quotePrefix="0" xfId="0">
      <alignment vertical="center" wrapText="1"/>
      <protection locked="0" hidden="0"/>
    </xf>
    <xf numFmtId="0" fontId="0" fillId="0" borderId="4" pivotButton="0" quotePrefix="0" xfId="0"/>
    <xf numFmtId="164" fontId="5" fillId="0" borderId="4" applyAlignment="1" applyProtection="1" pivotButton="0" quotePrefix="0" xfId="0">
      <alignment horizontal="left" vertical="center"/>
      <protection locked="0" hidden="0"/>
    </xf>
    <xf numFmtId="0" fontId="8" fillId="0" borderId="0" applyAlignment="1" pivotButton="0" quotePrefix="0" xfId="0">
      <alignment vertical="top" wrapText="1"/>
    </xf>
    <xf numFmtId="0" fontId="9" fillId="0" borderId="0" applyAlignment="1" pivotButton="0" quotePrefix="0" xfId="0">
      <alignment vertical="center" wrapText="1"/>
    </xf>
    <xf numFmtId="0" fontId="10" fillId="0" borderId="0" applyAlignment="1" pivotButton="0" quotePrefix="0" xfId="0">
      <alignment vertical="center"/>
    </xf>
    <xf numFmtId="0" fontId="11" fillId="2" borderId="5" applyAlignment="1" pivotButton="0" quotePrefix="0" xfId="0">
      <alignment horizontal="center" vertical="center" wrapText="1"/>
    </xf>
    <xf numFmtId="0" fontId="11" fillId="3" borderId="5" applyAlignment="1" pivotButton="0" quotePrefix="0" xfId="0">
      <alignment horizontal="center" vertical="center" wrapText="1"/>
    </xf>
    <xf numFmtId="49" fontId="4" fillId="0" borderId="3" applyAlignment="1" pivotButton="0" quotePrefix="0" xfId="0">
      <alignment horizontal="left" vertical="center" indent="1"/>
    </xf>
    <xf numFmtId="49" fontId="4" fillId="0" borderId="3" applyAlignment="1" pivotButton="0" quotePrefix="0" xfId="0">
      <alignment horizontal="center" vertical="center"/>
    </xf>
    <xf numFmtId="0" fontId="9" fillId="0" borderId="3" applyAlignment="1" pivotButton="0" quotePrefix="0" xfId="0">
      <alignment horizontal="left" vertical="center" indent="1"/>
    </xf>
    <xf numFmtId="49" fontId="4" fillId="0" borderId="3" applyAlignment="1" pivotButton="0" quotePrefix="0" xfId="0">
      <alignment horizontal="left" vertical="center" wrapText="1" indent="1"/>
    </xf>
    <xf numFmtId="49" fontId="4" fillId="0" borderId="3" applyAlignment="1" applyProtection="1" pivotButton="0" quotePrefix="0" xfId="0">
      <alignment horizontal="center" vertical="center"/>
      <protection locked="0" hidden="0"/>
    </xf>
    <xf numFmtId="0" fontId="9" fillId="0" borderId="3" applyAlignment="1" pivotButton="0" quotePrefix="0" xfId="0">
      <alignment horizontal="right" vertical="center" indent="1"/>
    </xf>
    <xf numFmtId="2" fontId="4" fillId="0" borderId="3" applyAlignment="1" pivotButton="0" quotePrefix="0" xfId="0">
      <alignment horizontal="right" vertical="center" indent="1"/>
    </xf>
    <xf numFmtId="2" fontId="9" fillId="0" borderId="3" applyAlignment="1" pivotButton="0" quotePrefix="0" xfId="0">
      <alignment horizontal="right" vertical="center" indent="1"/>
    </xf>
    <xf numFmtId="49" fontId="4" fillId="0" borderId="3" applyAlignment="1" applyProtection="1" pivotButton="0" quotePrefix="0" xfId="0">
      <alignment horizontal="left" vertical="center" indent="1"/>
      <protection locked="0" hidden="0"/>
    </xf>
    <xf numFmtId="0" fontId="9" fillId="0" borderId="3" applyAlignment="1" pivotButton="0" quotePrefix="0" xfId="0">
      <alignment horizontal="left" vertical="center" wrapText="1" indent="1"/>
    </xf>
    <xf numFmtId="1" fontId="5" fillId="0" borderId="4" applyAlignment="1" applyProtection="1" pivotButton="0" quotePrefix="0" xfId="0">
      <alignment horizontal="left" vertical="center" indent="1"/>
      <protection locked="0" hidden="0"/>
    </xf>
    <xf numFmtId="164" fontId="5" fillId="0" borderId="4" applyAlignment="1" applyProtection="1" pivotButton="0" quotePrefix="0" xfId="0">
      <alignment horizontal="left" vertical="center" indent="1"/>
      <protection locked="0" hidden="0"/>
    </xf>
    <xf numFmtId="49" fontId="5" fillId="0" borderId="4" applyAlignment="1" applyProtection="1" pivotButton="0" quotePrefix="0" xfId="0">
      <alignment horizontal="left" vertical="center" indent="1"/>
      <protection locked="0" hidden="0"/>
    </xf>
    <xf numFmtId="0" fontId="9" fillId="4" borderId="3" applyAlignment="1" pivotButton="0" quotePrefix="0" xfId="0">
      <alignment horizontal="left" vertical="center" indent="1"/>
    </xf>
    <xf numFmtId="165" fontId="5" fillId="0" borderId="4" applyAlignment="1" applyProtection="1" pivotButton="0" quotePrefix="0" xfId="0">
      <alignment horizontal="left" vertical="center" indent="1"/>
      <protection locked="0" hidden="0"/>
    </xf>
    <xf numFmtId="0" fontId="12" fillId="0" borderId="0" applyAlignment="1" pivotButton="0" quotePrefix="0" xfId="0">
      <alignment vertical="center" indent="1"/>
    </xf>
    <xf numFmtId="1" fontId="4" fillId="0" borderId="3" applyAlignment="1" pivotButton="0" quotePrefix="0" xfId="0">
      <alignment vertical="center"/>
    </xf>
    <xf numFmtId="0" fontId="4" fillId="0" borderId="3" applyAlignment="1" pivotButton="0" quotePrefix="0" xfId="0">
      <alignment vertical="center" wrapText="1"/>
    </xf>
    <xf numFmtId="1" fontId="9" fillId="0" borderId="3" applyAlignment="1" pivotButton="0" quotePrefix="0" xfId="0">
      <alignment horizontal="right" vertical="center" indent="1"/>
    </xf>
    <xf numFmtId="165" fontId="9" fillId="0" borderId="3" applyAlignment="1" pivotButton="0" quotePrefix="0" xfId="0">
      <alignment horizontal="right" vertical="center" indent="1"/>
    </xf>
    <xf numFmtId="0" fontId="4" fillId="0" borderId="3" applyAlignment="1" pivotButton="0" quotePrefix="0" xfId="0">
      <alignment vertical="center"/>
    </xf>
    <xf numFmtId="0" fontId="14" fillId="0" borderId="6" applyAlignment="1" pivotButton="0" quotePrefix="0" xfId="0">
      <alignment vertical="center" wrapText="1"/>
    </xf>
    <xf numFmtId="1" fontId="14" fillId="0" borderId="6" applyAlignment="1" pivotButton="0" quotePrefix="0" xfId="0">
      <alignment horizontal="right" vertical="center" indent="1"/>
    </xf>
    <xf numFmtId="165" fontId="14" fillId="0" borderId="6" applyAlignment="1" pivotButton="0" quotePrefix="0" xfId="0">
      <alignment horizontal="right" vertical="center" indent="1"/>
    </xf>
    <xf numFmtId="2" fontId="14" fillId="0" borderId="6" applyAlignment="1" pivotButton="0" quotePrefix="0" xfId="0">
      <alignment horizontal="right" vertical="center" indent="1"/>
    </xf>
    <xf numFmtId="0" fontId="0" fillId="0" borderId="7" pivotButton="0" quotePrefix="0" xfId="0"/>
    <xf numFmtId="1" fontId="9" fillId="0" borderId="3" applyAlignment="1" pivotButton="0" quotePrefix="0" xfId="0">
      <alignment horizontal="center" vertical="center"/>
    </xf>
    <xf numFmtId="0" fontId="9" fillId="0" borderId="3" applyAlignment="1" pivotButton="0" quotePrefix="0" xfId="0">
      <alignment vertical="center" indent="1"/>
    </xf>
    <xf numFmtId="164" fontId="4" fillId="0" borderId="3" applyAlignment="1" applyProtection="1" pivotButton="0" quotePrefix="0" xfId="0">
      <alignment horizontal="center" vertical="center"/>
      <protection locked="0" hidden="0"/>
    </xf>
    <xf numFmtId="0" fontId="9" fillId="0" borderId="3" applyAlignment="1" pivotButton="0" quotePrefix="0" xfId="0">
      <alignment horizontal="center" vertical="center"/>
    </xf>
    <xf numFmtId="166" fontId="9" fillId="0" borderId="3" applyAlignment="1" pivotButton="0" quotePrefix="0" xfId="0">
      <alignment horizontal="center" vertical="center"/>
    </xf>
    <xf numFmtId="49" fontId="4" fillId="0" borderId="3" applyAlignment="1" applyProtection="1" pivotButton="0" quotePrefix="0" xfId="0">
      <alignment horizontal="left" vertical="center" wrapText="1" indent="1"/>
      <protection locked="0" hidden="0"/>
    </xf>
    <xf numFmtId="2" fontId="9" fillId="0" borderId="3" applyAlignment="1" applyProtection="1" pivotButton="0" quotePrefix="0" xfId="0">
      <alignment horizontal="right" vertical="center" indent="1"/>
      <protection locked="0" hidden="0"/>
    </xf>
    <xf numFmtId="49" fontId="4" fillId="0" borderId="3" applyAlignment="1" applyProtection="1" pivotButton="0" quotePrefix="1" xfId="0">
      <alignment horizontal="left" vertical="center" wrapText="1" indent="1"/>
      <protection locked="0" hidden="0"/>
    </xf>
    <xf numFmtId="0" fontId="4" fillId="0" borderId="3" pivotButton="0" quotePrefix="0" xfId="0"/>
    <xf numFmtId="0" fontId="4" fillId="0" borderId="3" pivotButton="0" quotePrefix="1" xfId="0"/>
  </cellXfs>
  <cellStyles count="1">
    <cellStyle name="Normal" xfId="0" builtinId="0" hidden="0"/>
  </cellStyles>
  <dxfs count="7">
    <dxf>
      <font>
        <b val="1"/>
        <color rgb="007A0019"/>
      </font>
    </dxf>
    <dxf>
      <font>
        <strike val="0"/>
        <color rgb="008C96A0"/>
      </font>
    </dxf>
    <dxf>
      <fill>
        <patternFill patternType="solid">
          <fgColor rgb="00F5F7FA"/>
        </patternFill>
      </fill>
    </dxf>
    <dxf>
      <font>
        <b val="1"/>
        <color rgb="007A0019"/>
      </font>
      <fill>
        <patternFill patternType="solid">
          <fgColor rgb="00FBE7EA"/>
        </patternFill>
      </fill>
    </dxf>
    <dxf>
      <font>
        <color rgb="005C4600"/>
      </font>
      <fill>
        <patternFill patternType="solid">
          <fgColor rgb="00FFF4C2"/>
        </patternFill>
      </fill>
    </dxf>
    <dxf>
      <font>
        <b val="1"/>
        <color rgb="005C4600"/>
      </font>
    </dxf>
    <dxf>
      <font>
        <strike val="1"/>
        <color rgb="008C96A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plotArea>
      <barChart>
        <barDir val="col"/>
        <grouping val="clustered"/>
        <ser>
          <idx val="0"/>
          <order val="0"/>
          <tx>
            <strRef>
              <f>'Cronograma'!C14</f>
            </strRef>
          </tx>
          <spPr>
            <a:solidFill xmlns:a="http://schemas.openxmlformats.org/drawingml/2006/main">
              <a:srgbClr val="0B3D63"/>
            </a:solidFill>
            <a:ln xmlns:a="http://schemas.openxmlformats.org/drawingml/2006/main">
              <a:solidFill>
                <a:srgbClr val="0B3D63"/>
              </a:solidFill>
              <a:prstDash val="solid"/>
            </a:ln>
          </spPr>
          <cat>
            <numRef>
              <f>'Cronograma'!$G$15:$G$26</f>
            </numRef>
          </cat>
          <val>
            <numRef>
              <f>'Cronograma'!$C$15:$C$26</f>
            </numRef>
          </val>
        </ser>
        <ser>
          <idx val="1"/>
          <order val="1"/>
          <tx>
            <strRef>
              <f>'Cronograma'!D14</f>
            </strRef>
          </tx>
          <spPr>
            <a:solidFill xmlns:a="http://schemas.openxmlformats.org/drawingml/2006/main">
              <a:srgbClr val="9FB4C7"/>
            </a:solidFill>
            <a:ln xmlns:a="http://schemas.openxmlformats.org/drawingml/2006/main">
              <a:solidFill>
                <a:srgbClr val="9FB4C7"/>
              </a:solidFill>
              <a:prstDash val="solid"/>
            </a:ln>
          </spPr>
          <cat>
            <numRef>
              <f>'Cronograma'!$G$15:$G$26</f>
            </numRef>
          </cat>
          <val>
            <numRef>
              <f>'Cronograma'!$D$15:$D$26</f>
            </numRef>
          </val>
        </ser>
        <gapWidth val="70"/>
        <overlap val="-1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TickMark val="none"/>
        <minorTickMark val="none"/>
        <crossAx val="10"/>
      </valAx>
    </plotArea>
    <legend>
      <legendPos val="b"/>
    </legend>
    <plotVisOnly val="0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0</row>
      <rowOff>0</rowOff>
    </from>
    <ext cx="457200" cy="457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1</col>
      <colOff>0</colOff>
      <row>29</row>
      <rowOff>0</rowOff>
    </from>
    <ext cx="5940000" cy="2376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3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4" customWidth="1" min="2" max="2"/>
    <col width="62" customWidth="1" min="3" max="3"/>
    <col width="9" customWidth="1" min="4" max="4"/>
  </cols>
  <sheetData>
    <row r="1" ht="44" customHeight="1">
      <c r="A1" s="1" t="n"/>
      <c r="B1" s="2" t="inlineStr">
        <is>
          <r>
            <rPr>
              <rFont val="Arial"/>
              <b val="1"/>
              <color rgb="00B85C00"/>
              <sz val="11"/>
            </rPr>
            <t xml:space="preserve">PCMD-03/04   </t>
          </r>
          <r>
            <rPr>
              <rFont val="Arial"/>
              <b val="1"/>
              <color rgb="000B3D63"/>
              <sz val="18"/>
            </rPr>
            <t>Plano mestre e cronograma</t>
          </r>
        </is>
      </c>
      <c r="C1" s="1" t="n"/>
      <c r="D1" s="1" t="n"/>
    </row>
    <row r="2" ht="22" customHeight="1">
      <c r="B2" s="3" t="inlineStr">
        <is>
          <t>Plano mestre, ocorrências previstas, execuções e resumo mensal de % realizado.</t>
        </is>
      </c>
    </row>
    <row r="3" ht="24" customHeight="1">
      <c r="B3" s="4" t="inlineStr">
        <is>
          <r>
            <rPr>
              <rFont val="Arial"/>
              <b val="1"/>
              <color rgb="005B6875"/>
              <sz val="7.5"/>
            </rPr>
            <t xml:space="preserve">Aviso: </t>
          </r>
          <r>
            <rPr>
              <rFont val="Arial"/>
              <i val="1"/>
              <color rgb="005B6875"/>
              <sz val="7.5"/>
            </rPr>
            <t>O material apoia a organização do PCM e não substitui a avaliação de profissional habilitado nem o texto oficial das normas. As periodicidades são base genérica e devem ser confirmadas com o manual do fabricante.</t>
          </r>
        </is>
      </c>
    </row>
    <row r="5" ht="22" customHeight="1">
      <c r="B5" s="5" t="inlineStr">
        <is>
          <t>Abas</t>
        </is>
      </c>
      <c r="C5" s="6" t="n"/>
      <c r="D5" s="6" t="n"/>
    </row>
    <row r="6" ht="19" customHeight="1">
      <c r="B6" s="7" t="inlineStr">
        <is>
          <t>Plano Mestre</t>
        </is>
      </c>
      <c r="C6" s="8" t="inlineStr">
        <is>
          <t>Tarefas por ativo, frequência vigente e conferência de segurança.</t>
        </is>
      </c>
      <c r="D6" s="9" t="n"/>
    </row>
    <row r="7" ht="19" customHeight="1">
      <c r="B7" s="7" t="inlineStr">
        <is>
          <t>Cronograma</t>
        </is>
      </c>
      <c r="C7" s="8" t="inlineStr">
        <is>
          <t>Resumo mensal do ano, gráfico e conferências.</t>
        </is>
      </c>
      <c r="D7" s="9" t="n"/>
    </row>
    <row r="8" ht="19" customHeight="1">
      <c r="B8" s="7" t="inlineStr">
        <is>
          <t>Ocorrências</t>
        </is>
      </c>
      <c r="C8" s="8" t="inlineStr">
        <is>
          <t>Uma linha por ativo + tarefa + data prevista.</t>
        </is>
      </c>
      <c r="D8" s="9" t="n"/>
    </row>
    <row r="9" ht="19" customHeight="1">
      <c r="B9" s="7" t="inlineStr">
        <is>
          <t>Execuções</t>
        </is>
      </c>
      <c r="C9" s="8" t="inlineStr">
        <is>
          <t>Realizações vinculadas às ocorrências; canceladas ficam no histórico.</t>
        </is>
      </c>
      <c r="D9" s="9" t="n"/>
    </row>
    <row r="10" ht="19" customHeight="1">
      <c r="B10" s="7" t="inlineStr">
        <is>
          <t>Listas</t>
        </is>
      </c>
      <c r="C10" s="8" t="inlineStr">
        <is>
          <t>Frequências, especialidades e valores aceitos.</t>
        </is>
      </c>
      <c r="D10" s="9" t="n"/>
    </row>
    <row r="12" ht="22" customHeight="1">
      <c r="B12" s="5" t="inlineStr">
        <is>
          <t>Como preencher</t>
        </is>
      </c>
      <c r="C12" s="6" t="n"/>
      <c r="D12" s="6" t="n"/>
    </row>
    <row r="13" ht="19" customHeight="1">
      <c r="B13" s="10" t="inlineStr">
        <is>
          <t>1.  Lance as tarefas no Plano Mestre (referências da biblioteca).</t>
        </is>
      </c>
    </row>
    <row r="14" ht="19" customHeight="1">
      <c r="B14" s="10" t="inlineStr">
        <is>
          <t>2.  Liste as datas previstas em Ocorrências, com a fonte.</t>
        </is>
      </c>
    </row>
    <row r="15" ht="19" customHeight="1">
      <c r="B15" s="10" t="inlineStr">
        <is>
          <t>3.  Registre cada realização em Execuções, com a data prevista.</t>
        </is>
      </c>
    </row>
    <row r="16" ht="19" customHeight="1">
      <c r="B16" s="10" t="inlineStr">
        <is>
          <t>4.  Informe o ano no Cronograma e acompanhe o resumo mensal.</t>
        </is>
      </c>
    </row>
    <row r="17" ht="28" customHeight="1">
      <c r="B17" s="11" t="inlineStr">
        <is>
          <t>Cabeçalho azul: preencher. Cabeçalho cinza: automático, não digitar. ERRO em vermelho e Pendente/Verificar em amarelo pedem ação.</t>
        </is>
      </c>
    </row>
    <row r="19" ht="22" customHeight="1">
      <c r="B19" s="5" t="inlineStr">
        <is>
          <t>Esta emissão</t>
        </is>
      </c>
      <c r="C19" s="6" t="n"/>
      <c r="D19" s="6" t="n"/>
    </row>
    <row r="20" ht="20" customHeight="1">
      <c r="B20" s="12" t="inlineStr">
        <is>
          <t>Origem dos dados</t>
        </is>
      </c>
      <c r="C20" s="13" t="inlineStr">
        <is>
          <t>Demonstração fictícia gerada com a lógica do PCM Direto (não é exportação do app)</t>
        </is>
      </c>
      <c r="D20" s="14" t="n"/>
    </row>
    <row r="21" ht="20" customHeight="1">
      <c r="B21" s="12" t="inlineStr">
        <is>
          <t>Data de emissão</t>
        </is>
      </c>
      <c r="C21" s="15" t="n">
        <v>46318</v>
      </c>
    </row>
    <row r="23" ht="24" customHeight="1">
      <c r="B23" s="16" t="inlineStr">
        <is>
          <t>Modelo 1.0.0 · Thiago Oliveira Lima · pcmdireto@gmail.com · Licença MIT · Sem macros, vínculos externos ou envio de dados. Regras completas: COMO-USAR.md.</t>
        </is>
      </c>
    </row>
  </sheetData>
  <mergeCells count="15">
    <mergeCell ref="C20:D20"/>
    <mergeCell ref="B3:D3"/>
    <mergeCell ref="C6:D6"/>
    <mergeCell ref="C7:D7"/>
    <mergeCell ref="C10:D10"/>
    <mergeCell ref="C8:D8"/>
    <mergeCell ref="B14:D14"/>
    <mergeCell ref="B23:D23"/>
    <mergeCell ref="B16:D16"/>
    <mergeCell ref="B17:D17"/>
    <mergeCell ref="B13:D13"/>
    <mergeCell ref="C9:D9"/>
    <mergeCell ref="B15:D15"/>
    <mergeCell ref="B1:C1"/>
    <mergeCell ref="B2:D2"/>
  </mergeCells>
  <dataValidations count="1">
    <dataValidation sqref="C21" showDropDown="0" showInputMessage="0" showErrorMessage="1" allowBlank="1" errorTitle="Data não aceita" error="Informe uma data válida (dd/mm/aaaa)." type="date" operator="between">
      <formula1>1</formula1>
      <formula2>2958465</formula2>
    </dataValidation>
  </dataValidations>
  <hyperlinks>
    <hyperlink ref="B6" location="'Plano Mestre'!A1" display="Plano Mestre"/>
    <hyperlink ref="B7" location="'Cronograma'!A1" display="Cronograma"/>
    <hyperlink ref="B8" location="'Ocorrências'!A1" display="Ocorrências"/>
    <hyperlink ref="B9" location="'Execuções'!A1" display="Execuções"/>
    <hyperlink ref="B10" location="'Listas'!A1" display="Listas"/>
  </hyperlinks>
  <pageMargins left="0.45" right="0.45" top="0.7" bottom="0.85" header="0.3" footer="0.3"/>
  <pageSetup orientation="portrait" paperSize="9" fitToHeight="0" fitToWidth="1" pageOrder="overThenDown"/>
  <headerFooter>
    <oddHeader>&amp;L&amp;"Arial,Bold"&amp;9 PCM Direto · PCMD-03/04 · &amp;A&amp;R&amp;"Arial,Regular"&amp;8 Página &amp;P de &amp;N</oddHeader>
    <oddFooter>&amp;L&amp;"Arial,Regular"&amp;7 O material apoia a organização do PCM e não substitui a avaliação de profissional habilitado nem o texto
oficial das normas. As periodicidades são base genérica e devem ser confirmadas com o manual do fabricante.</oddFooter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S2006"/>
  <sheetViews>
    <sheetView showGridLines="0" workbookViewId="0">
      <pane xSplit="4" ySplit="6" topLeftCell="E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0" customWidth="1" min="2" max="2"/>
    <col hidden="1" width="22" customWidth="1" min="3" max="3"/>
    <col width="13" customWidth="1" min="4" max="4"/>
    <col width="40" customWidth="1" min="5" max="5"/>
    <col width="26" customWidth="1" min="6" max="6"/>
    <col width="8" customWidth="1" min="7" max="7"/>
    <col width="12" customWidth="1" min="8" max="8"/>
    <col width="10" customWidth="1" min="9" max="9"/>
    <col width="12" customWidth="1" min="10" max="10"/>
    <col width="11" customWidth="1" min="11" max="11"/>
    <col width="13" customWidth="1" min="12" max="12"/>
    <col width="11" customWidth="1" min="13" max="13"/>
    <col width="11" customWidth="1" min="14" max="14"/>
    <col width="9" customWidth="1" min="15" max="15"/>
    <col hidden="1" width="11" customWidth="1" min="16" max="16"/>
    <col width="16" customWidth="1" min="17" max="17"/>
    <col width="34" customWidth="1" min="18" max="18"/>
    <col width="28" customWidth="1" min="19" max="19"/>
  </cols>
  <sheetData>
    <row r="1" ht="28" customHeight="1">
      <c r="A1" s="2" t="inlineStr">
        <is>
          <r>
            <rPr>
              <rFont val="Arial"/>
              <b val="1"/>
              <color rgb="00B85C00"/>
              <sz val="11"/>
            </rPr>
            <t xml:space="preserve">PCMD-03   </t>
          </r>
          <r>
            <rPr>
              <rFont val="Arial"/>
              <b val="1"/>
              <color rgb="000B3D63"/>
              <sz val="15"/>
            </rPr>
            <t>Plano mestre</t>
          </r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</row>
    <row r="2" ht="20" customHeight="1">
      <c r="A2" s="17" t="inlineStr">
        <is>
          <t>Uma linha por tarefa. REFERÊNCIA fica protegida (sem senha). Tarefa de segurança: só manter ou aumentar a frequência.</t>
        </is>
      </c>
    </row>
    <row r="3" ht="26.75" customHeight="1">
      <c r="A3" s="4" t="inlineStr">
        <is>
          <r>
            <rPr>
              <rFont val="Arial"/>
              <b val="1"/>
              <color rgb="005B6875"/>
              <sz val="7.5"/>
            </rPr>
            <t xml:space="preserve">Aviso: </t>
          </r>
          <r>
            <rPr>
              <rFont val="Arial"/>
              <i val="1"/>
              <color rgb="005B6875"/>
              <sz val="7.5"/>
            </rPr>
            <t>O material apoia a organização do PCM e não substitui a avaliação de profissional habilitado nem o texto oficial das normas. As periodicidades são base genérica e devem ser confirmadas com o manual do fabricante.</t>
          </r>
        </is>
      </c>
    </row>
    <row r="4" ht="16" customHeight="1">
      <c r="A4" s="18">
        <f>IF(COUNTA(A2007:A4006)&gt;0,"ATENÇÃO: há dados além da linha 2006; estenda fórmulas e nomes (COMO-USAR)",IF(COUNTIF(R7:R2006,"ERRO*")&gt;0,COUNTIF(R7:R2006,"ERRO*")&amp;" linha(s) com ERRO na coluna Conferência",""))</f>
        <v/>
      </c>
    </row>
    <row r="5" ht="6" customHeight="1"/>
    <row r="6" ht="31.1" customHeight="1">
      <c r="A6" s="19" t="inlineStr">
        <is>
          <t>ID do ativo</t>
        </is>
      </c>
      <c r="B6" s="19" t="inlineStr">
        <is>
          <t>ID da tarefa</t>
        </is>
      </c>
      <c r="C6" s="20" t="inlineStr">
        <is>
          <t>Chave da tarefa (ativo|tarefa)</t>
        </is>
      </c>
      <c r="D6" s="19" t="inlineStr">
        <is>
          <t>TAG</t>
        </is>
      </c>
      <c r="E6" s="19" t="inlineStr">
        <is>
          <t>Atividade</t>
        </is>
      </c>
      <c r="F6" s="19" t="inlineStr">
        <is>
          <t>Origem</t>
        </is>
      </c>
      <c r="G6" s="19" t="inlineStr">
        <is>
          <t>Versão</t>
        </is>
      </c>
      <c r="H6" s="19" t="inlineStr">
        <is>
          <t>Frequência referência</t>
        </is>
      </c>
      <c r="I6" s="19" t="inlineStr">
        <is>
          <t>Segurança</t>
        </is>
      </c>
      <c r="J6" s="19" t="inlineStr">
        <is>
          <t>Frequência vigente</t>
        </is>
      </c>
      <c r="K6" s="20" t="inlineStr">
        <is>
          <t>Vezes/ano</t>
        </is>
      </c>
      <c r="L6" s="19" t="inlineStr">
        <is>
          <t>Especialidade</t>
        </is>
      </c>
      <c r="M6" s="19" t="inlineStr">
        <is>
          <t>Duração (h)</t>
        </is>
      </c>
      <c r="N6" s="20" t="inlineStr">
        <is>
          <t>Horas/ano</t>
        </is>
      </c>
      <c r="O6" s="19" t="inlineStr">
        <is>
          <t>Ativa</t>
        </is>
      </c>
      <c r="P6" s="19" t="inlineStr">
        <is>
          <t>Responsável (ID)</t>
        </is>
      </c>
      <c r="Q6" s="19" t="inlineStr">
        <is>
          <t>Responsável</t>
        </is>
      </c>
      <c r="R6" s="20" t="inlineStr">
        <is>
          <t>Conferência</t>
        </is>
      </c>
      <c r="S6" s="19" t="inlineStr">
        <is>
          <t>Observação</t>
        </is>
      </c>
    </row>
    <row r="7">
      <c r="A7" s="21" t="inlineStr">
        <is>
          <t>eq-demo-003</t>
        </is>
      </c>
      <c r="B7" s="22" t="inlineStr">
        <is>
          <t>MOT-01</t>
        </is>
      </c>
      <c r="C7" s="23">
        <f>IF(OR(A7="",B7=""),"",A7&amp;"|"&amp;B7)</f>
        <v/>
      </c>
      <c r="D7" s="21" t="inlineStr">
        <is>
          <t>PRD-MOT-001</t>
        </is>
      </c>
      <c r="E7" s="24" t="inlineStr">
        <is>
          <t>Inspeção visual e limpeza externa da carcaça, aletas e entrada de ventilação</t>
        </is>
      </c>
      <c r="F7" s="21" t="inlineStr">
        <is>
          <t>base genérica a validar com manual do fabricante</t>
        </is>
      </c>
      <c r="G7" s="22" t="inlineStr">
        <is>
          <t>0.1.0</t>
        </is>
      </c>
      <c r="H7" s="22" t="inlineStr">
        <is>
          <t>Mensal</t>
        </is>
      </c>
      <c r="I7" s="22" t="inlineStr">
        <is>
          <t>Não</t>
        </is>
      </c>
      <c r="J7" s="25" t="inlineStr">
        <is>
          <t>Mensal</t>
        </is>
      </c>
      <c r="K7" s="26">
        <f>IF(J7="","",IFERROR(INDEX(lst_frequencias_vezes,MATCH(J7,lst_frequencias,0)),"Frequência não aceita"))</f>
        <v/>
      </c>
      <c r="L7" s="21" t="inlineStr">
        <is>
          <t>Elétrica</t>
        </is>
      </c>
      <c r="M7" s="27" t="n">
        <v>0.5</v>
      </c>
      <c r="N7" s="28">
        <f>IF(AND(ISNUMBER(K7),ISNUMBER(M7)),K7*M7,"")</f>
        <v/>
      </c>
      <c r="O7" s="25" t="inlineStr">
        <is>
          <t>Sim</t>
        </is>
      </c>
      <c r="P7" s="25" t="inlineStr">
        <is>
          <t>pes-b</t>
        </is>
      </c>
      <c r="Q7" s="29" t="inlineStr">
        <is>
          <t>Pessoa B</t>
        </is>
      </c>
      <c r="R7" s="30">
        <f>IF(C7="","",IF(COUNTIF(pl_chave,C7)&gt;1,"ERRO: chave de tarefa duplicada",IF(I7="Sim",IF(O7="Não","ERRO: tarefa de segurança retirada do plano",IF(NOT(ISNUMBER(K7)),"ERRO: frequência vigente inválida",IF(ISERROR(MATCH(H7,lst_frequencias,0)),"ERRO: frequência de referência ausente",IF(K7&lt;INDEX(lst_frequencias_vezes,MATCH(H7,lst_frequencias,0)),"ERRO: intervalo ampliado em tarefa de segurança (referência "&amp;H7&amp;")","OK: segurança mantida")))),IF(NOT(ISNUMBER(K7)),"Verificar: frequência vigente","OK"))))</f>
        <v/>
      </c>
      <c r="S7" s="24" t="n"/>
    </row>
    <row r="8">
      <c r="A8" s="21" t="inlineStr">
        <is>
          <t>eq-demo-003</t>
        </is>
      </c>
      <c r="B8" s="22" t="inlineStr">
        <is>
          <t>MOT-02</t>
        </is>
      </c>
      <c r="C8" s="23">
        <f>IF(OR(A8="",B8=""),"",A8&amp;"|"&amp;B8)</f>
        <v/>
      </c>
      <c r="D8" s="21" t="inlineStr">
        <is>
          <t>PRD-MOT-001</t>
        </is>
      </c>
      <c r="E8" s="24" t="inlineStr">
        <is>
          <t>Verificar ruído e vibração anormal (sensitiva ou com coletor de vibração)</t>
        </is>
      </c>
      <c r="F8" s="21" t="inlineStr">
        <is>
          <t>base genérica a validar com manual do fabricante</t>
        </is>
      </c>
      <c r="G8" s="22" t="inlineStr">
        <is>
          <t>0.1.0</t>
        </is>
      </c>
      <c r="H8" s="22" t="inlineStr">
        <is>
          <t>Mensal</t>
        </is>
      </c>
      <c r="I8" s="22" t="inlineStr">
        <is>
          <t>Não</t>
        </is>
      </c>
      <c r="J8" s="25" t="inlineStr">
        <is>
          <t>Mensal</t>
        </is>
      </c>
      <c r="K8" s="26">
        <f>IF(J8="","",IFERROR(INDEX(lst_frequencias_vezes,MATCH(J8,lst_frequencias,0)),"Frequência não aceita"))</f>
        <v/>
      </c>
      <c r="L8" s="21" t="inlineStr">
        <is>
          <t>Preditiva</t>
        </is>
      </c>
      <c r="M8" s="27" t="n">
        <v>0.5</v>
      </c>
      <c r="N8" s="28">
        <f>IF(AND(ISNUMBER(K8),ISNUMBER(M8)),K8*M8,"")</f>
        <v/>
      </c>
      <c r="O8" s="25" t="inlineStr">
        <is>
          <t>Sim</t>
        </is>
      </c>
      <c r="P8" s="25" t="n"/>
      <c r="Q8" s="29" t="n"/>
      <c r="R8" s="30">
        <f>IF(C8="","",IF(COUNTIF(pl_chave,C8)&gt;1,"ERRO: chave de tarefa duplicada",IF(I8="Sim",IF(O8="Não","ERRO: tarefa de segurança retirada do plano",IF(NOT(ISNUMBER(K8)),"ERRO: frequência vigente inválida",IF(ISERROR(MATCH(H8,lst_frequencias,0)),"ERRO: frequência de referência ausente",IF(K8&lt;INDEX(lst_frequencias_vezes,MATCH(H8,lst_frequencias,0)),"ERRO: intervalo ampliado em tarefa de segurança (referência "&amp;H8&amp;")","OK: segurança mantida")))),IF(NOT(ISNUMBER(K8)),"Verificar: frequência vigente","OK"))))</f>
        <v/>
      </c>
      <c r="S8" s="24" t="n"/>
    </row>
    <row r="9">
      <c r="A9" s="21" t="inlineStr">
        <is>
          <t>eq-demo-003</t>
        </is>
      </c>
      <c r="B9" s="22" t="inlineStr">
        <is>
          <t>MOT-03</t>
        </is>
      </c>
      <c r="C9" s="23">
        <f>IF(OR(A9="",B9=""),"",A9&amp;"|"&amp;B9)</f>
        <v/>
      </c>
      <c r="D9" s="21" t="inlineStr">
        <is>
          <t>PRD-MOT-001</t>
        </is>
      </c>
      <c r="E9" s="24" t="inlineStr">
        <is>
          <t>Medir corrente nas três fases e comparar com a corrente nominal da placa</t>
        </is>
      </c>
      <c r="F9" s="21" t="inlineStr">
        <is>
          <t>base genérica a validar com manual do fabricante</t>
        </is>
      </c>
      <c r="G9" s="22" t="inlineStr">
        <is>
          <t>0.1.0</t>
        </is>
      </c>
      <c r="H9" s="22" t="inlineStr">
        <is>
          <t>Trimestral</t>
        </is>
      </c>
      <c r="I9" s="22" t="inlineStr">
        <is>
          <t>Não</t>
        </is>
      </c>
      <c r="J9" s="25" t="inlineStr">
        <is>
          <t>Trimestral</t>
        </is>
      </c>
      <c r="K9" s="26">
        <f>IF(J9="","",IFERROR(INDEX(lst_frequencias_vezes,MATCH(J9,lst_frequencias,0)),"Frequência não aceita"))</f>
        <v/>
      </c>
      <c r="L9" s="21" t="inlineStr">
        <is>
          <t>Elétrica</t>
        </is>
      </c>
      <c r="M9" s="27" t="n">
        <v>0.5</v>
      </c>
      <c r="N9" s="28">
        <f>IF(AND(ISNUMBER(K9),ISNUMBER(M9)),K9*M9,"")</f>
        <v/>
      </c>
      <c r="O9" s="25" t="inlineStr">
        <is>
          <t>Sim</t>
        </is>
      </c>
      <c r="P9" s="25" t="inlineStr">
        <is>
          <t>pes-b</t>
        </is>
      </c>
      <c r="Q9" s="29" t="inlineStr">
        <is>
          <t>Pessoa B</t>
        </is>
      </c>
      <c r="R9" s="30">
        <f>IF(C9="","",IF(COUNTIF(pl_chave,C9)&gt;1,"ERRO: chave de tarefa duplicada",IF(I9="Sim",IF(O9="Não","ERRO: tarefa de segurança retirada do plano",IF(NOT(ISNUMBER(K9)),"ERRO: frequência vigente inválida",IF(ISERROR(MATCH(H9,lst_frequencias,0)),"ERRO: frequência de referência ausente",IF(K9&lt;INDEX(lst_frequencias_vezes,MATCH(H9,lst_frequencias,0)),"ERRO: intervalo ampliado em tarefa de segurança (referência "&amp;H9&amp;")","OK: segurança mantida")))),IF(NOT(ISNUMBER(K9)),"Verificar: frequência vigente","OK"))))</f>
        <v/>
      </c>
      <c r="S9" s="24" t="n"/>
    </row>
    <row r="10">
      <c r="A10" s="21" t="inlineStr">
        <is>
          <t>eq-demo-003</t>
        </is>
      </c>
      <c r="B10" s="22" t="inlineStr">
        <is>
          <t>MOT-04</t>
        </is>
      </c>
      <c r="C10" s="23">
        <f>IF(OR(A10="",B10=""),"",A10&amp;"|"&amp;B10)</f>
        <v/>
      </c>
      <c r="D10" s="21" t="inlineStr">
        <is>
          <t>PRD-MOT-001</t>
        </is>
      </c>
      <c r="E10" s="24" t="inlineStr">
        <is>
          <t>Medir temperatura da carcaça e dos mancais (termômetro ou termografia)</t>
        </is>
      </c>
      <c r="F10" s="21" t="inlineStr">
        <is>
          <t>base genérica a validar com manual do fabricante</t>
        </is>
      </c>
      <c r="G10" s="22" t="inlineStr">
        <is>
          <t>0.1.0</t>
        </is>
      </c>
      <c r="H10" s="22" t="inlineStr">
        <is>
          <t>Trimestral</t>
        </is>
      </c>
      <c r="I10" s="22" t="inlineStr">
        <is>
          <t>Não</t>
        </is>
      </c>
      <c r="J10" s="25" t="inlineStr">
        <is>
          <t>Trimestral</t>
        </is>
      </c>
      <c r="K10" s="26">
        <f>IF(J10="","",IFERROR(INDEX(lst_frequencias_vezes,MATCH(J10,lst_frequencias,0)),"Frequência não aceita"))</f>
        <v/>
      </c>
      <c r="L10" s="21" t="inlineStr">
        <is>
          <t>Preditiva</t>
        </is>
      </c>
      <c r="M10" s="27" t="n">
        <v>0.5</v>
      </c>
      <c r="N10" s="28">
        <f>IF(AND(ISNUMBER(K10),ISNUMBER(M10)),K10*M10,"")</f>
        <v/>
      </c>
      <c r="O10" s="25" t="inlineStr">
        <is>
          <t>Sim</t>
        </is>
      </c>
      <c r="P10" s="25" t="n"/>
      <c r="Q10" s="29" t="n"/>
      <c r="R10" s="30">
        <f>IF(C10="","",IF(COUNTIF(pl_chave,C10)&gt;1,"ERRO: chave de tarefa duplicada",IF(I10="Sim",IF(O10="Não","ERRO: tarefa de segurança retirada do plano",IF(NOT(ISNUMBER(K10)),"ERRO: frequência vigente inválida",IF(ISERROR(MATCH(H10,lst_frequencias,0)),"ERRO: frequência de referência ausente",IF(K10&lt;INDEX(lst_frequencias_vezes,MATCH(H10,lst_frequencias,0)),"ERRO: intervalo ampliado em tarefa de segurança (referência "&amp;H10&amp;")","OK: segurança mantida")))),IF(NOT(ISNUMBER(K10)),"Verificar: frequência vigente","OK"))))</f>
        <v/>
      </c>
      <c r="S10" s="24" t="n"/>
    </row>
    <row r="11">
      <c r="A11" s="21" t="inlineStr">
        <is>
          <t>eq-demo-003</t>
        </is>
      </c>
      <c r="B11" s="22" t="inlineStr">
        <is>
          <t>MOT-05</t>
        </is>
      </c>
      <c r="C11" s="23">
        <f>IF(OR(A11="",B11=""),"",A11&amp;"|"&amp;B11)</f>
        <v/>
      </c>
      <c r="D11" s="21" t="inlineStr">
        <is>
          <t>PRD-MOT-001</t>
        </is>
      </c>
      <c r="E11" s="24" t="inlineStr">
        <is>
          <t>Lubrificar rolamentos com o tipo e a quantidade de graxa indicados pelo fabricante</t>
        </is>
      </c>
      <c r="F11" s="21" t="inlineStr">
        <is>
          <t>base genérica a validar com manual do fabricante</t>
        </is>
      </c>
      <c r="G11" s="22" t="inlineStr">
        <is>
          <t>0.1.0</t>
        </is>
      </c>
      <c r="H11" s="22" t="inlineStr">
        <is>
          <t>Trimestral</t>
        </is>
      </c>
      <c r="I11" s="22" t="inlineStr">
        <is>
          <t>Não</t>
        </is>
      </c>
      <c r="J11" s="25" t="inlineStr">
        <is>
          <t>Trimestral</t>
        </is>
      </c>
      <c r="K11" s="26">
        <f>IF(J11="","",IFERROR(INDEX(lst_frequencias_vezes,MATCH(J11,lst_frequencias,0)),"Frequência não aceita"))</f>
        <v/>
      </c>
      <c r="L11" s="21" t="inlineStr">
        <is>
          <t>Lubrificação</t>
        </is>
      </c>
      <c r="M11" s="27" t="n">
        <v>0.5</v>
      </c>
      <c r="N11" s="28">
        <f>IF(AND(ISNUMBER(K11),ISNUMBER(M11)),K11*M11,"")</f>
        <v/>
      </c>
      <c r="O11" s="25" t="inlineStr">
        <is>
          <t>Sim</t>
        </is>
      </c>
      <c r="P11" s="25" t="n"/>
      <c r="Q11" s="29" t="n"/>
      <c r="R11" s="30">
        <f>IF(C11="","",IF(COUNTIF(pl_chave,C11)&gt;1,"ERRO: chave de tarefa duplicada",IF(I11="Sim",IF(O11="Não","ERRO: tarefa de segurança retirada do plano",IF(NOT(ISNUMBER(K11)),"ERRO: frequência vigente inválida",IF(ISERROR(MATCH(H11,lst_frequencias,0)),"ERRO: frequência de referência ausente",IF(K11&lt;INDEX(lst_frequencias_vezes,MATCH(H11,lst_frequencias,0)),"ERRO: intervalo ampliado em tarefa de segurança (referência "&amp;H11&amp;")","OK: segurança mantida")))),IF(NOT(ISNUMBER(K11)),"Verificar: frequência vigente","OK"))))</f>
        <v/>
      </c>
      <c r="S11" s="24" t="inlineStr">
        <is>
          <t>Motores com rolamento blindado podem não ter ponto de lubrificação. Confirmar na placa e no manual.</t>
        </is>
      </c>
    </row>
    <row r="12">
      <c r="A12" s="21" t="inlineStr">
        <is>
          <t>eq-demo-003</t>
        </is>
      </c>
      <c r="B12" s="22" t="inlineStr">
        <is>
          <t>MOT-06</t>
        </is>
      </c>
      <c r="C12" s="23">
        <f>IF(OR(A12="",B12=""),"",A12&amp;"|"&amp;B12)</f>
        <v/>
      </c>
      <c r="D12" s="21" t="inlineStr">
        <is>
          <t>PRD-MOT-001</t>
        </is>
      </c>
      <c r="E12" s="24" t="inlineStr">
        <is>
          <t>Reapertar conexões da caixa de ligação e verificar estado dos cabos e prensa-cabos</t>
        </is>
      </c>
      <c r="F12" s="21" t="inlineStr">
        <is>
          <t>base genérica a validar com manual do fabricante</t>
        </is>
      </c>
      <c r="G12" s="22" t="inlineStr">
        <is>
          <t>0.1.0</t>
        </is>
      </c>
      <c r="H12" s="22" t="inlineStr">
        <is>
          <t>Semestral</t>
        </is>
      </c>
      <c r="I12" s="22" t="inlineStr">
        <is>
          <t>Sim</t>
        </is>
      </c>
      <c r="J12" s="25" t="inlineStr">
        <is>
          <t>Semestral</t>
        </is>
      </c>
      <c r="K12" s="26">
        <f>IF(J12="","",IFERROR(INDEX(lst_frequencias_vezes,MATCH(J12,lst_frequencias,0)),"Frequência não aceita"))</f>
        <v/>
      </c>
      <c r="L12" s="21" t="inlineStr">
        <is>
          <t>Elétrica</t>
        </is>
      </c>
      <c r="M12" s="27" t="n">
        <v>1</v>
      </c>
      <c r="N12" s="28">
        <f>IF(AND(ISNUMBER(K12),ISNUMBER(M12)),K12*M12,"")</f>
        <v/>
      </c>
      <c r="O12" s="25" t="inlineStr">
        <is>
          <t>Sim</t>
        </is>
      </c>
      <c r="P12" s="25" t="inlineStr">
        <is>
          <t>pes-b</t>
        </is>
      </c>
      <c r="Q12" s="29" t="inlineStr">
        <is>
          <t>Pessoa B</t>
        </is>
      </c>
      <c r="R12" s="30">
        <f>IF(C12="","",IF(COUNTIF(pl_chave,C12)&gt;1,"ERRO: chave de tarefa duplicada",IF(I12="Sim",IF(O12="Não","ERRO: tarefa de segurança retirada do plano",IF(NOT(ISNUMBER(K12)),"ERRO: frequência vigente inválida",IF(ISERROR(MATCH(H12,lst_frequencias,0)),"ERRO: frequência de referência ausente",IF(K12&lt;INDEX(lst_frequencias_vezes,MATCH(H12,lst_frequencias,0)),"ERRO: intervalo ampliado em tarefa de segurança (referência "&amp;H12&amp;")","OK: segurança mantida")))),IF(NOT(ISNUMBER(K12)),"Verificar: frequência vigente","OK"))))</f>
        <v/>
      </c>
      <c r="S12" s="24" t="inlineStr">
        <is>
          <t>Executar com o equipamento desenergizado e bloqueado.</t>
        </is>
      </c>
    </row>
    <row r="13">
      <c r="A13" s="21" t="inlineStr">
        <is>
          <t>eq-demo-003</t>
        </is>
      </c>
      <c r="B13" s="22" t="inlineStr">
        <is>
          <t>MOT-07</t>
        </is>
      </c>
      <c r="C13" s="23">
        <f>IF(OR(A13="",B13=""),"",A13&amp;"|"&amp;B13)</f>
        <v/>
      </c>
      <c r="D13" s="21" t="inlineStr">
        <is>
          <t>PRD-MOT-001</t>
        </is>
      </c>
      <c r="E13" s="24" t="inlineStr">
        <is>
          <t>Verificar continuidade do aterramento da carcaça</t>
        </is>
      </c>
      <c r="F13" s="21" t="inlineStr">
        <is>
          <t>base genérica a validar com manual do fabricante</t>
        </is>
      </c>
      <c r="G13" s="22" t="inlineStr">
        <is>
          <t>0.1.0</t>
        </is>
      </c>
      <c r="H13" s="22" t="inlineStr">
        <is>
          <t>Anual</t>
        </is>
      </c>
      <c r="I13" s="22" t="inlineStr">
        <is>
          <t>Sim</t>
        </is>
      </c>
      <c r="J13" s="25" t="inlineStr">
        <is>
          <t>Anual</t>
        </is>
      </c>
      <c r="K13" s="26">
        <f>IF(J13="","",IFERROR(INDEX(lst_frequencias_vezes,MATCH(J13,lst_frequencias,0)),"Frequência não aceita"))</f>
        <v/>
      </c>
      <c r="L13" s="21" t="inlineStr">
        <is>
          <t>Elétrica</t>
        </is>
      </c>
      <c r="M13" s="27" t="n">
        <v>0.5</v>
      </c>
      <c r="N13" s="28">
        <f>IF(AND(ISNUMBER(K13),ISNUMBER(M13)),K13*M13,"")</f>
        <v/>
      </c>
      <c r="O13" s="25" t="inlineStr">
        <is>
          <t>Sim</t>
        </is>
      </c>
      <c r="P13" s="25" t="inlineStr">
        <is>
          <t>pes-b</t>
        </is>
      </c>
      <c r="Q13" s="29" t="inlineStr">
        <is>
          <t>Pessoa B</t>
        </is>
      </c>
      <c r="R13" s="30">
        <f>IF(C13="","",IF(COUNTIF(pl_chave,C13)&gt;1,"ERRO: chave de tarefa duplicada",IF(I13="Sim",IF(O13="Não","ERRO: tarefa de segurança retirada do plano",IF(NOT(ISNUMBER(K13)),"ERRO: frequência vigente inválida",IF(ISERROR(MATCH(H13,lst_frequencias,0)),"ERRO: frequência de referência ausente",IF(K13&lt;INDEX(lst_frequencias_vezes,MATCH(H13,lst_frequencias,0)),"ERRO: intervalo ampliado em tarefa de segurança (referência "&amp;H13&amp;")","OK: segurança mantida")))),IF(NOT(ISNUMBER(K13)),"Verificar: frequência vigente","OK"))))</f>
        <v/>
      </c>
      <c r="S13" s="24" t="inlineStr">
        <is>
          <t>Exigências legais sobre instalações elétricas: verificar na fonte oficial.</t>
        </is>
      </c>
    </row>
    <row r="14">
      <c r="A14" s="21" t="inlineStr">
        <is>
          <t>eq-demo-003</t>
        </is>
      </c>
      <c r="B14" s="22" t="inlineStr">
        <is>
          <t>MOT-08</t>
        </is>
      </c>
      <c r="C14" s="23">
        <f>IF(OR(A14="",B14=""),"",A14&amp;"|"&amp;B14)</f>
        <v/>
      </c>
      <c r="D14" s="21" t="inlineStr">
        <is>
          <t>PRD-MOT-001</t>
        </is>
      </c>
      <c r="E14" s="24" t="inlineStr">
        <is>
          <t>Medir resistência de isolamento dos enrolamentos (megômetro) e registrar o valor</t>
        </is>
      </c>
      <c r="F14" s="21" t="inlineStr">
        <is>
          <t>base genérica a validar com manual do fabricante</t>
        </is>
      </c>
      <c r="G14" s="22" t="inlineStr">
        <is>
          <t>0.1.0</t>
        </is>
      </c>
      <c r="H14" s="22" t="inlineStr">
        <is>
          <t>Anual</t>
        </is>
      </c>
      <c r="I14" s="22" t="inlineStr">
        <is>
          <t>Não</t>
        </is>
      </c>
      <c r="J14" s="25" t="inlineStr">
        <is>
          <t>Anual</t>
        </is>
      </c>
      <c r="K14" s="26">
        <f>IF(J14="","",IFERROR(INDEX(lst_frequencias_vezes,MATCH(J14,lst_frequencias,0)),"Frequência não aceita"))</f>
        <v/>
      </c>
      <c r="L14" s="21" t="inlineStr">
        <is>
          <t>Elétrica</t>
        </is>
      </c>
      <c r="M14" s="27" t="n">
        <v>1</v>
      </c>
      <c r="N14" s="28">
        <f>IF(AND(ISNUMBER(K14),ISNUMBER(M14)),K14*M14,"")</f>
        <v/>
      </c>
      <c r="O14" s="25" t="inlineStr">
        <is>
          <t>Sim</t>
        </is>
      </c>
      <c r="P14" s="25" t="inlineStr">
        <is>
          <t>pes-b</t>
        </is>
      </c>
      <c r="Q14" s="29" t="inlineStr">
        <is>
          <t>Pessoa B</t>
        </is>
      </c>
      <c r="R14" s="30">
        <f>IF(C14="","",IF(COUNTIF(pl_chave,C14)&gt;1,"ERRO: chave de tarefa duplicada",IF(I14="Sim",IF(O14="Não","ERRO: tarefa de segurança retirada do plano",IF(NOT(ISNUMBER(K14)),"ERRO: frequência vigente inválida",IF(ISERROR(MATCH(H14,lst_frequencias,0)),"ERRO: frequência de referência ausente",IF(K14&lt;INDEX(lst_frequencias_vezes,MATCH(H14,lst_frequencias,0)),"ERRO: intervalo ampliado em tarefa de segurança (referência "&amp;H14&amp;")","OK: segurança mantida")))),IF(NOT(ISNUMBER(K14)),"Verificar: frequência vigente","OK"))))</f>
        <v/>
      </c>
      <c r="S14" s="24" t="inlineStr">
        <is>
          <t>Comparar com medições anteriores e com o valor mínimo indicado pelo fabricante.</t>
        </is>
      </c>
    </row>
    <row r="15">
      <c r="A15" s="21" t="inlineStr">
        <is>
          <t>eq-demo-004</t>
        </is>
      </c>
      <c r="B15" s="22" t="inlineStr">
        <is>
          <t>PRL-01</t>
        </is>
      </c>
      <c r="C15" s="23">
        <f>IF(OR(A15="",B15=""),"",A15&amp;"|"&amp;B15)</f>
        <v/>
      </c>
      <c r="D15" s="21" t="inlineStr">
        <is>
          <t>PRD-PRL-001</t>
        </is>
      </c>
      <c r="E15" s="24" t="inlineStr">
        <is>
          <t>Testar freios de elevação, carro e ponte (sem carga)</t>
        </is>
      </c>
      <c r="F15" s="21" t="inlineStr">
        <is>
          <t>base genérica a validar com manual do fabricante</t>
        </is>
      </c>
      <c r="G15" s="22" t="inlineStr">
        <is>
          <t>0.1.0</t>
        </is>
      </c>
      <c r="H15" s="22" t="inlineStr">
        <is>
          <t>Semanal</t>
        </is>
      </c>
      <c r="I15" s="22" t="inlineStr">
        <is>
          <t>Sim</t>
        </is>
      </c>
      <c r="J15" s="25" t="inlineStr">
        <is>
          <t>Semanal</t>
        </is>
      </c>
      <c r="K15" s="26">
        <f>IF(J15="","",IFERROR(INDEX(lst_frequencias_vezes,MATCH(J15,lst_frequencias,0)),"Frequência não aceita"))</f>
        <v/>
      </c>
      <c r="L15" s="21" t="inlineStr">
        <is>
          <t>Mecânica</t>
        </is>
      </c>
      <c r="M15" s="27" t="n">
        <v>0.5</v>
      </c>
      <c r="N15" s="28">
        <f>IF(AND(ISNUMBER(K15),ISNUMBER(M15)),K15*M15,"")</f>
        <v/>
      </c>
      <c r="O15" s="25" t="inlineStr">
        <is>
          <t>Sim</t>
        </is>
      </c>
      <c r="P15" s="25" t="inlineStr">
        <is>
          <t>pes-a</t>
        </is>
      </c>
      <c r="Q15" s="29" t="inlineStr">
        <is>
          <t>Pessoa A</t>
        </is>
      </c>
      <c r="R15" s="30">
        <f>IF(C15="","",IF(COUNTIF(pl_chave,C15)&gt;1,"ERRO: chave de tarefa duplicada",IF(I15="Sim",IF(O15="Não","ERRO: tarefa de segurança retirada do plano",IF(NOT(ISNUMBER(K15)),"ERRO: frequência vigente inválida",IF(ISERROR(MATCH(H15,lst_frequencias,0)),"ERRO: frequência de referência ausente",IF(K15&lt;INDEX(lst_frequencias_vezes,MATCH(H15,lst_frequencias,0)),"ERRO: intervalo ampliado em tarefa de segurança (referência "&amp;H15&amp;")","OK: segurança mantida")))),IF(NOT(ISNUMBER(K15)),"Verificar: frequência vigente","OK"))))</f>
        <v/>
      </c>
      <c r="S15" s="24" t="inlineStr">
        <is>
          <t>Teste semanal pela manutenção. A verificação diária do operador está na tarefa PRL-11.</t>
        </is>
      </c>
    </row>
    <row r="16">
      <c r="A16" s="21" t="inlineStr">
        <is>
          <t>eq-demo-004</t>
        </is>
      </c>
      <c r="B16" s="22" t="inlineStr">
        <is>
          <t>PRL-02</t>
        </is>
      </c>
      <c r="C16" s="23">
        <f>IF(OR(A16="",B16=""),"",A16&amp;"|"&amp;B16)</f>
        <v/>
      </c>
      <c r="D16" s="21" t="inlineStr">
        <is>
          <t>PRD-PRL-001</t>
        </is>
      </c>
      <c r="E16" s="24" t="inlineStr">
        <is>
          <t>Testar limites de fim de curso de elevação, carro e ponte</t>
        </is>
      </c>
      <c r="F16" s="21" t="inlineStr">
        <is>
          <t>base genérica a validar com manual do fabricante</t>
        </is>
      </c>
      <c r="G16" s="22" t="inlineStr">
        <is>
          <t>0.1.0</t>
        </is>
      </c>
      <c r="H16" s="22" t="inlineStr">
        <is>
          <t>Semanal</t>
        </is>
      </c>
      <c r="I16" s="22" t="inlineStr">
        <is>
          <t>Sim</t>
        </is>
      </c>
      <c r="J16" s="25" t="inlineStr">
        <is>
          <t>Semanal</t>
        </is>
      </c>
      <c r="K16" s="26">
        <f>IF(J16="","",IFERROR(INDEX(lst_frequencias_vezes,MATCH(J16,lst_frequencias,0)),"Frequência não aceita"))</f>
        <v/>
      </c>
      <c r="L16" s="21" t="inlineStr">
        <is>
          <t>Elétrica</t>
        </is>
      </c>
      <c r="M16" s="27" t="n">
        <v>0.5</v>
      </c>
      <c r="N16" s="28">
        <f>IF(AND(ISNUMBER(K16),ISNUMBER(M16)),K16*M16,"")</f>
        <v/>
      </c>
      <c r="O16" s="25" t="inlineStr">
        <is>
          <t>Sim</t>
        </is>
      </c>
      <c r="P16" s="25" t="inlineStr">
        <is>
          <t>pes-a</t>
        </is>
      </c>
      <c r="Q16" s="29" t="inlineStr">
        <is>
          <t>Pessoa A</t>
        </is>
      </c>
      <c r="R16" s="30">
        <f>IF(C16="","",IF(COUNTIF(pl_chave,C16)&gt;1,"ERRO: chave de tarefa duplicada",IF(I16="Sim",IF(O16="Não","ERRO: tarefa de segurança retirada do plano",IF(NOT(ISNUMBER(K16)),"ERRO: frequência vigente inválida",IF(ISERROR(MATCH(H16,lst_frequencias,0)),"ERRO: frequência de referência ausente",IF(K16&lt;INDEX(lst_frequencias_vezes,MATCH(H16,lst_frequencias,0)),"ERRO: intervalo ampliado em tarefa de segurança (referência "&amp;H16&amp;")","OK: segurança mantida")))),IF(NOT(ISNUMBER(K16)),"Verificar: frequência vigente","OK"))))</f>
        <v/>
      </c>
      <c r="S16" s="24" t="n"/>
    </row>
    <row r="17">
      <c r="A17" s="21" t="inlineStr">
        <is>
          <t>eq-demo-004</t>
        </is>
      </c>
      <c r="B17" s="22" t="inlineStr">
        <is>
          <t>PRL-03</t>
        </is>
      </c>
      <c r="C17" s="23">
        <f>IF(OR(A17="",B17=""),"",A17&amp;"|"&amp;B17)</f>
        <v/>
      </c>
      <c r="D17" s="21" t="inlineStr">
        <is>
          <t>PRD-PRL-001</t>
        </is>
      </c>
      <c r="E17" s="24" t="inlineStr">
        <is>
          <t>Testar botoeira ou controle remoto, incluindo o botão de emergência</t>
        </is>
      </c>
      <c r="F17" s="21" t="inlineStr">
        <is>
          <t>base genérica a validar com manual do fabricante</t>
        </is>
      </c>
      <c r="G17" s="22" t="inlineStr">
        <is>
          <t>0.1.0</t>
        </is>
      </c>
      <c r="H17" s="22" t="inlineStr">
        <is>
          <t>Semanal</t>
        </is>
      </c>
      <c r="I17" s="22" t="inlineStr">
        <is>
          <t>Sim</t>
        </is>
      </c>
      <c r="J17" s="25" t="inlineStr">
        <is>
          <t>Semanal</t>
        </is>
      </c>
      <c r="K17" s="26">
        <f>IF(J17="","",IFERROR(INDEX(lst_frequencias_vezes,MATCH(J17,lst_frequencias,0)),"Frequência não aceita"))</f>
        <v/>
      </c>
      <c r="L17" s="21" t="inlineStr">
        <is>
          <t>Elétrica</t>
        </is>
      </c>
      <c r="M17" s="27" t="n">
        <v>0.25</v>
      </c>
      <c r="N17" s="28">
        <f>IF(AND(ISNUMBER(K17),ISNUMBER(M17)),K17*M17,"")</f>
        <v/>
      </c>
      <c r="O17" s="25" t="inlineStr">
        <is>
          <t>Sim</t>
        </is>
      </c>
      <c r="P17" s="25" t="inlineStr">
        <is>
          <t>pes-a</t>
        </is>
      </c>
      <c r="Q17" s="29" t="inlineStr">
        <is>
          <t>Pessoa A</t>
        </is>
      </c>
      <c r="R17" s="30">
        <f>IF(C17="","",IF(COUNTIF(pl_chave,C17)&gt;1,"ERRO: chave de tarefa duplicada",IF(I17="Sim",IF(O17="Não","ERRO: tarefa de segurança retirada do plano",IF(NOT(ISNUMBER(K17)),"ERRO: frequência vigente inválida",IF(ISERROR(MATCH(H17,lst_frequencias,0)),"ERRO: frequência de referência ausente",IF(K17&lt;INDEX(lst_frequencias_vezes,MATCH(H17,lst_frequencias,0)),"ERRO: intervalo ampliado em tarefa de segurança (referência "&amp;H17&amp;")","OK: segurança mantida")))),IF(NOT(ISNUMBER(K17)),"Verificar: frequência vigente","OK"))))</f>
        <v/>
      </c>
      <c r="S17" s="24" t="n"/>
    </row>
    <row r="18">
      <c r="A18" s="21" t="inlineStr">
        <is>
          <t>eq-demo-004</t>
        </is>
      </c>
      <c r="B18" s="22" t="inlineStr">
        <is>
          <t>PRL-04</t>
        </is>
      </c>
      <c r="C18" s="23">
        <f>IF(OR(A18="",B18=""),"",A18&amp;"|"&amp;B18)</f>
        <v/>
      </c>
      <c r="D18" s="21" t="inlineStr">
        <is>
          <t>PRD-PRL-001</t>
        </is>
      </c>
      <c r="E18" s="24" t="inlineStr">
        <is>
          <t>Inspecionar cabo de aço: fios rompidos, amassamentos, corrosão e lubrificação</t>
        </is>
      </c>
      <c r="F18" s="21" t="inlineStr">
        <is>
          <t>base genérica a validar com manual do fabricante</t>
        </is>
      </c>
      <c r="G18" s="22" t="inlineStr">
        <is>
          <t>0.1.0</t>
        </is>
      </c>
      <c r="H18" s="22" t="inlineStr">
        <is>
          <t>Mensal</t>
        </is>
      </c>
      <c r="I18" s="22" t="inlineStr">
        <is>
          <t>Sim</t>
        </is>
      </c>
      <c r="J18" s="25" t="inlineStr">
        <is>
          <t>Mensal</t>
        </is>
      </c>
      <c r="K18" s="26">
        <f>IF(J18="","",IFERROR(INDEX(lst_frequencias_vezes,MATCH(J18,lst_frequencias,0)),"Frequência não aceita"))</f>
        <v/>
      </c>
      <c r="L18" s="21" t="inlineStr">
        <is>
          <t>Mecânica</t>
        </is>
      </c>
      <c r="M18" s="27" t="n">
        <v>1</v>
      </c>
      <c r="N18" s="28">
        <f>IF(AND(ISNUMBER(K18),ISNUMBER(M18)),K18*M18,"")</f>
        <v/>
      </c>
      <c r="O18" s="25" t="inlineStr">
        <is>
          <t>Sim</t>
        </is>
      </c>
      <c r="P18" s="25" t="inlineStr">
        <is>
          <t>pes-a</t>
        </is>
      </c>
      <c r="Q18" s="29" t="inlineStr">
        <is>
          <t>Pessoa A</t>
        </is>
      </c>
      <c r="R18" s="30">
        <f>IF(C18="","",IF(COUNTIF(pl_chave,C18)&gt;1,"ERRO: chave de tarefa duplicada",IF(I18="Sim",IF(O18="Não","ERRO: tarefa de segurança retirada do plano",IF(NOT(ISNUMBER(K18)),"ERRO: frequência vigente inválida",IF(ISERROR(MATCH(H18,lst_frequencias,0)),"ERRO: frequência de referência ausente",IF(K18&lt;INDEX(lst_frequencias_vezes,MATCH(H18,lst_frequencias,0)),"ERRO: intervalo ampliado em tarefa de segurança (referência "&amp;H18&amp;")","OK: segurança mantida")))),IF(NOT(ISNUMBER(K18)),"Verificar: frequência vigente","OK"))))</f>
        <v/>
      </c>
      <c r="S18" s="24" t="inlineStr">
        <is>
          <t>Critério de descarte conforme fabricante do cabo; exigências legais: verificar na fonte oficial.</t>
        </is>
      </c>
    </row>
    <row r="19">
      <c r="A19" s="21" t="inlineStr">
        <is>
          <t>eq-demo-004</t>
        </is>
      </c>
      <c r="B19" s="22" t="inlineStr">
        <is>
          <t>PRL-05</t>
        </is>
      </c>
      <c r="C19" s="23">
        <f>IF(OR(A19="",B19=""),"",A19&amp;"|"&amp;B19)</f>
        <v/>
      </c>
      <c r="D19" s="21" t="inlineStr">
        <is>
          <t>PRD-PRL-001</t>
        </is>
      </c>
      <c r="E19" s="24" t="inlineStr">
        <is>
          <t>Inspecionar gancho, trava de segurança e moitão (trincas, deformação, abertura)</t>
        </is>
      </c>
      <c r="F19" s="21" t="inlineStr">
        <is>
          <t>base genérica a validar com manual do fabricante</t>
        </is>
      </c>
      <c r="G19" s="22" t="inlineStr">
        <is>
          <t>0.1.0</t>
        </is>
      </c>
      <c r="H19" s="22" t="inlineStr">
        <is>
          <t>Mensal</t>
        </is>
      </c>
      <c r="I19" s="22" t="inlineStr">
        <is>
          <t>Sim</t>
        </is>
      </c>
      <c r="J19" s="25" t="inlineStr">
        <is>
          <t>Mensal</t>
        </is>
      </c>
      <c r="K19" s="26">
        <f>IF(J19="","",IFERROR(INDEX(lst_frequencias_vezes,MATCH(J19,lst_frequencias,0)),"Frequência não aceita"))</f>
        <v/>
      </c>
      <c r="L19" s="21" t="inlineStr">
        <is>
          <t>Mecânica</t>
        </is>
      </c>
      <c r="M19" s="27" t="n">
        <v>0.5</v>
      </c>
      <c r="N19" s="28">
        <f>IF(AND(ISNUMBER(K19),ISNUMBER(M19)),K19*M19,"")</f>
        <v/>
      </c>
      <c r="O19" s="25" t="inlineStr">
        <is>
          <t>Sim</t>
        </is>
      </c>
      <c r="P19" s="25" t="inlineStr">
        <is>
          <t>pes-a</t>
        </is>
      </c>
      <c r="Q19" s="29" t="inlineStr">
        <is>
          <t>Pessoa A</t>
        </is>
      </c>
      <c r="R19" s="30">
        <f>IF(C19="","",IF(COUNTIF(pl_chave,C19)&gt;1,"ERRO: chave de tarefa duplicada",IF(I19="Sim",IF(O19="Não","ERRO: tarefa de segurança retirada do plano",IF(NOT(ISNUMBER(K19)),"ERRO: frequência vigente inválida",IF(ISERROR(MATCH(H19,lst_frequencias,0)),"ERRO: frequência de referência ausente",IF(K19&lt;INDEX(lst_frequencias_vezes,MATCH(H19,lst_frequencias,0)),"ERRO: intervalo ampliado em tarefa de segurança (referência "&amp;H19&amp;")","OK: segurança mantida")))),IF(NOT(ISNUMBER(K19)),"Verificar: frequência vigente","OK"))))</f>
        <v/>
      </c>
      <c r="S19" s="24" t="n"/>
    </row>
    <row r="20">
      <c r="A20" s="21" t="inlineStr">
        <is>
          <t>eq-demo-004</t>
        </is>
      </c>
      <c r="B20" s="22" t="inlineStr">
        <is>
          <t>PRL-06</t>
        </is>
      </c>
      <c r="C20" s="23">
        <f>IF(OR(A20="",B20=""),"",A20&amp;"|"&amp;B20)</f>
        <v/>
      </c>
      <c r="D20" s="21" t="inlineStr">
        <is>
          <t>PRD-PRL-001</t>
        </is>
      </c>
      <c r="E20" s="24" t="inlineStr">
        <is>
          <t>Verificar nível de óleo e vazamentos dos redutores</t>
        </is>
      </c>
      <c r="F20" s="21" t="inlineStr">
        <is>
          <t>base genérica a validar com manual do fabricante</t>
        </is>
      </c>
      <c r="G20" s="22" t="inlineStr">
        <is>
          <t>0.1.0</t>
        </is>
      </c>
      <c r="H20" s="22" t="inlineStr">
        <is>
          <t>Mensal</t>
        </is>
      </c>
      <c r="I20" s="22" t="inlineStr">
        <is>
          <t>Não</t>
        </is>
      </c>
      <c r="J20" s="25" t="inlineStr">
        <is>
          <t>Mensal</t>
        </is>
      </c>
      <c r="K20" s="26">
        <f>IF(J20="","",IFERROR(INDEX(lst_frequencias_vezes,MATCH(J20,lst_frequencias,0)),"Frequência não aceita"))</f>
        <v/>
      </c>
      <c r="L20" s="21" t="inlineStr">
        <is>
          <t>Lubrificação</t>
        </is>
      </c>
      <c r="M20" s="27" t="n">
        <v>0.5</v>
      </c>
      <c r="N20" s="28">
        <f>IF(AND(ISNUMBER(K20),ISNUMBER(M20)),K20*M20,"")</f>
        <v/>
      </c>
      <c r="O20" s="25" t="inlineStr">
        <is>
          <t>Sim</t>
        </is>
      </c>
      <c r="P20" s="25" t="inlineStr">
        <is>
          <t>pes-a</t>
        </is>
      </c>
      <c r="Q20" s="29" t="inlineStr">
        <is>
          <t>Pessoa A</t>
        </is>
      </c>
      <c r="R20" s="30">
        <f>IF(C20="","",IF(COUNTIF(pl_chave,C20)&gt;1,"ERRO: chave de tarefa duplicada",IF(I20="Sim",IF(O20="Não","ERRO: tarefa de segurança retirada do plano",IF(NOT(ISNUMBER(K20)),"ERRO: frequência vigente inválida",IF(ISERROR(MATCH(H20,lst_frequencias,0)),"ERRO: frequência de referência ausente",IF(K20&lt;INDEX(lst_frequencias_vezes,MATCH(H20,lst_frequencias,0)),"ERRO: intervalo ampliado em tarefa de segurança (referência "&amp;H20&amp;")","OK: segurança mantida")))),IF(NOT(ISNUMBER(K20)),"Verificar: frequência vigente","OK"))))</f>
        <v/>
      </c>
      <c r="S20" s="24" t="n"/>
    </row>
    <row r="21">
      <c r="A21" s="21" t="inlineStr">
        <is>
          <t>eq-demo-004</t>
        </is>
      </c>
      <c r="B21" s="22" t="inlineStr">
        <is>
          <t>PRL-07</t>
        </is>
      </c>
      <c r="C21" s="23">
        <f>IF(OR(A21="",B21=""),"",A21&amp;"|"&amp;B21)</f>
        <v/>
      </c>
      <c r="D21" s="21" t="inlineStr">
        <is>
          <t>PRD-PRL-001</t>
        </is>
      </c>
      <c r="E21" s="24" t="inlineStr">
        <is>
          <t>Lubrificar cabo de aço, rodas, mancais e engrenagens abertas</t>
        </is>
      </c>
      <c r="F21" s="21" t="inlineStr">
        <is>
          <t>base genérica a validar com manual do fabricante</t>
        </is>
      </c>
      <c r="G21" s="22" t="inlineStr">
        <is>
          <t>0.1.0</t>
        </is>
      </c>
      <c r="H21" s="22" t="inlineStr">
        <is>
          <t>Trimestral</t>
        </is>
      </c>
      <c r="I21" s="22" t="inlineStr">
        <is>
          <t>Não</t>
        </is>
      </c>
      <c r="J21" s="25" t="inlineStr">
        <is>
          <t>Trimestral</t>
        </is>
      </c>
      <c r="K21" s="26">
        <f>IF(J21="","",IFERROR(INDEX(lst_frequencias_vezes,MATCH(J21,lst_frequencias,0)),"Frequência não aceita"))</f>
        <v/>
      </c>
      <c r="L21" s="21" t="inlineStr">
        <is>
          <t>Lubrificação</t>
        </is>
      </c>
      <c r="M21" s="27" t="n">
        <v>2</v>
      </c>
      <c r="N21" s="28">
        <f>IF(AND(ISNUMBER(K21),ISNUMBER(M21)),K21*M21,"")</f>
        <v/>
      </c>
      <c r="O21" s="25" t="inlineStr">
        <is>
          <t>Sim</t>
        </is>
      </c>
      <c r="P21" s="25" t="inlineStr">
        <is>
          <t>pes-a</t>
        </is>
      </c>
      <c r="Q21" s="29" t="inlineStr">
        <is>
          <t>Pessoa A</t>
        </is>
      </c>
      <c r="R21" s="30">
        <f>IF(C21="","",IF(COUNTIF(pl_chave,C21)&gt;1,"ERRO: chave de tarefa duplicada",IF(I21="Sim",IF(O21="Não","ERRO: tarefa de segurança retirada do plano",IF(NOT(ISNUMBER(K21)),"ERRO: frequência vigente inválida",IF(ISERROR(MATCH(H21,lst_frequencias,0)),"ERRO: frequência de referência ausente",IF(K21&lt;INDEX(lst_frequencias_vezes,MATCH(H21,lst_frequencias,0)),"ERRO: intervalo ampliado em tarefa de segurança (referência "&amp;H21&amp;")","OK: segurança mantida")))),IF(NOT(ISNUMBER(K21)),"Verificar: frequência vigente","OK"))))</f>
        <v/>
      </c>
      <c r="S21" s="24" t="n"/>
    </row>
    <row r="22">
      <c r="A22" s="21" t="inlineStr">
        <is>
          <t>eq-demo-004</t>
        </is>
      </c>
      <c r="B22" s="22" t="inlineStr">
        <is>
          <t>PRL-08</t>
        </is>
      </c>
      <c r="C22" s="23">
        <f>IF(OR(A22="",B22=""),"",A22&amp;"|"&amp;B22)</f>
        <v/>
      </c>
      <c r="D22" s="21" t="inlineStr">
        <is>
          <t>PRD-PRL-001</t>
        </is>
      </c>
      <c r="E22" s="24" t="inlineStr">
        <is>
          <t>Inspecionar barramento ou festoon, coletores de corrente e painel elétrico</t>
        </is>
      </c>
      <c r="F22" s="21" t="inlineStr">
        <is>
          <t>base genérica a validar com manual do fabricante</t>
        </is>
      </c>
      <c r="G22" s="22" t="inlineStr">
        <is>
          <t>0.1.0</t>
        </is>
      </c>
      <c r="H22" s="22" t="inlineStr">
        <is>
          <t>Trimestral</t>
        </is>
      </c>
      <c r="I22" s="22" t="inlineStr">
        <is>
          <t>Sim</t>
        </is>
      </c>
      <c r="J22" s="25" t="inlineStr">
        <is>
          <t>Trimestral</t>
        </is>
      </c>
      <c r="K22" s="26">
        <f>IF(J22="","",IFERROR(INDEX(lst_frequencias_vezes,MATCH(J22,lst_frequencias,0)),"Frequência não aceita"))</f>
        <v/>
      </c>
      <c r="L22" s="21" t="inlineStr">
        <is>
          <t>Elétrica</t>
        </is>
      </c>
      <c r="M22" s="27" t="n">
        <v>1</v>
      </c>
      <c r="N22" s="28">
        <f>IF(AND(ISNUMBER(K22),ISNUMBER(M22)),K22*M22,"")</f>
        <v/>
      </c>
      <c r="O22" s="25" t="inlineStr">
        <is>
          <t>Sim</t>
        </is>
      </c>
      <c r="P22" s="25" t="inlineStr">
        <is>
          <t>pes-a</t>
        </is>
      </c>
      <c r="Q22" s="29" t="inlineStr">
        <is>
          <t>Pessoa A</t>
        </is>
      </c>
      <c r="R22" s="30">
        <f>IF(C22="","",IF(COUNTIF(pl_chave,C22)&gt;1,"ERRO: chave de tarefa duplicada",IF(I22="Sim",IF(O22="Não","ERRO: tarefa de segurança retirada do plano",IF(NOT(ISNUMBER(K22)),"ERRO: frequência vigente inválida",IF(ISERROR(MATCH(H22,lst_frequencias,0)),"ERRO: frequência de referência ausente",IF(K22&lt;INDEX(lst_frequencias_vezes,MATCH(H22,lst_frequencias,0)),"ERRO: intervalo ampliado em tarefa de segurança (referência "&amp;H22&amp;")","OK: segurança mantida")))),IF(NOT(ISNUMBER(K22)),"Verificar: frequência vigente","OK"))))</f>
        <v/>
      </c>
      <c r="S22" s="24" t="inlineStr">
        <is>
          <t>Executar com o equipamento desenergizado e bloqueado.</t>
        </is>
      </c>
    </row>
    <row r="23">
      <c r="A23" s="21" t="inlineStr">
        <is>
          <t>eq-demo-004</t>
        </is>
      </c>
      <c r="B23" s="22" t="inlineStr">
        <is>
          <t>PRL-09</t>
        </is>
      </c>
      <c r="C23" s="23">
        <f>IF(OR(A23="",B23=""),"",A23&amp;"|"&amp;B23)</f>
        <v/>
      </c>
      <c r="D23" s="21" t="inlineStr">
        <is>
          <t>PRD-PRL-001</t>
        </is>
      </c>
      <c r="E23" s="24" t="inlineStr">
        <is>
          <t>Inspecionar trilhos, rodas, batentes e para-choques</t>
        </is>
      </c>
      <c r="F23" s="21" t="inlineStr">
        <is>
          <t>base genérica a validar com manual do fabricante</t>
        </is>
      </c>
      <c r="G23" s="22" t="inlineStr">
        <is>
          <t>0.1.0</t>
        </is>
      </c>
      <c r="H23" s="22" t="inlineStr">
        <is>
          <t>Semestral</t>
        </is>
      </c>
      <c r="I23" s="22" t="inlineStr">
        <is>
          <t>Sim</t>
        </is>
      </c>
      <c r="J23" s="25" t="inlineStr">
        <is>
          <t>Semestral</t>
        </is>
      </c>
      <c r="K23" s="26">
        <f>IF(J23="","",IFERROR(INDEX(lst_frequencias_vezes,MATCH(J23,lst_frequencias,0)),"Frequência não aceita"))</f>
        <v/>
      </c>
      <c r="L23" s="21" t="inlineStr">
        <is>
          <t>Mecânica</t>
        </is>
      </c>
      <c r="M23" s="27" t="n">
        <v>3</v>
      </c>
      <c r="N23" s="28">
        <f>IF(AND(ISNUMBER(K23),ISNUMBER(M23)),K23*M23,"")</f>
        <v/>
      </c>
      <c r="O23" s="25" t="inlineStr">
        <is>
          <t>Sim</t>
        </is>
      </c>
      <c r="P23" s="25" t="inlineStr">
        <is>
          <t>pes-a</t>
        </is>
      </c>
      <c r="Q23" s="29" t="inlineStr">
        <is>
          <t>Pessoa A</t>
        </is>
      </c>
      <c r="R23" s="30">
        <f>IF(C23="","",IF(COUNTIF(pl_chave,C23)&gt;1,"ERRO: chave de tarefa duplicada",IF(I23="Sim",IF(O23="Não","ERRO: tarefa de segurança retirada do plano",IF(NOT(ISNUMBER(K23)),"ERRO: frequência vigente inválida",IF(ISERROR(MATCH(H23,lst_frequencias,0)),"ERRO: frequência de referência ausente",IF(K23&lt;INDEX(lst_frequencias_vezes,MATCH(H23,lst_frequencias,0)),"ERRO: intervalo ampliado em tarefa de segurança (referência "&amp;H23&amp;")","OK: segurança mantida")))),IF(NOT(ISNUMBER(K23)),"Verificar: frequência vigente","OK"))))</f>
        <v/>
      </c>
      <c r="S23" s="24" t="inlineStr">
        <is>
          <t>Trabalho em altura: seguir os procedimentos internos de segurança.</t>
        </is>
      </c>
    </row>
    <row r="24">
      <c r="A24" s="21" t="inlineStr">
        <is>
          <t>eq-demo-004</t>
        </is>
      </c>
      <c r="B24" s="22" t="inlineStr">
        <is>
          <t>PRL-10</t>
        </is>
      </c>
      <c r="C24" s="23">
        <f>IF(OR(A24="",B24=""),"",A24&amp;"|"&amp;B24)</f>
        <v/>
      </c>
      <c r="D24" s="21" t="inlineStr">
        <is>
          <t>PRD-PRL-001</t>
        </is>
      </c>
      <c r="E24" s="24" t="inlineStr">
        <is>
          <t>Inspeção geral da estrutura, fixações e placa de capacidade, por profissional habilitado</t>
        </is>
      </c>
      <c r="F24" s="21" t="inlineStr">
        <is>
          <t>base genérica a validar com manual do fabricante</t>
        </is>
      </c>
      <c r="G24" s="22" t="inlineStr">
        <is>
          <t>0.1.0</t>
        </is>
      </c>
      <c r="H24" s="22" t="inlineStr">
        <is>
          <t>Anual</t>
        </is>
      </c>
      <c r="I24" s="22" t="inlineStr">
        <is>
          <t>Sim</t>
        </is>
      </c>
      <c r="J24" s="25" t="inlineStr">
        <is>
          <t>Anual</t>
        </is>
      </c>
      <c r="K24" s="26">
        <f>IF(J24="","",IFERROR(INDEX(lst_frequencias_vezes,MATCH(J24,lst_frequencias,0)),"Frequência não aceita"))</f>
        <v/>
      </c>
      <c r="L24" s="21" t="inlineStr">
        <is>
          <t>Mecânica</t>
        </is>
      </c>
      <c r="M24" s="27" t="n">
        <v>4</v>
      </c>
      <c r="N24" s="28">
        <f>IF(AND(ISNUMBER(K24),ISNUMBER(M24)),K24*M24,"")</f>
        <v/>
      </c>
      <c r="O24" s="25" t="inlineStr">
        <is>
          <t>Sim</t>
        </is>
      </c>
      <c r="P24" s="25" t="inlineStr">
        <is>
          <t>pes-a</t>
        </is>
      </c>
      <c r="Q24" s="29" t="inlineStr">
        <is>
          <t>Pessoa A</t>
        </is>
      </c>
      <c r="R24" s="30">
        <f>IF(C24="","",IF(COUNTIF(pl_chave,C24)&gt;1,"ERRO: chave de tarefa duplicada",IF(I24="Sim",IF(O24="Não","ERRO: tarefa de segurança retirada do plano",IF(NOT(ISNUMBER(K24)),"ERRO: frequência vigente inválida",IF(ISERROR(MATCH(H24,lst_frequencias,0)),"ERRO: frequência de referência ausente",IF(K24&lt;INDEX(lst_frequencias_vezes,MATCH(H24,lst_frequencias,0)),"ERRO: intervalo ampliado em tarefa de segurança (referência "&amp;H24&amp;")","OK: segurança mantida")))),IF(NOT(ISNUMBER(K24)),"Verificar: frequência vigente","OK"))))</f>
        <v/>
      </c>
      <c r="S24" s="24" t="inlineStr">
        <is>
          <t>Exigências legais de inspeção periódica e teste de carga: verificar na fonte oficial.</t>
        </is>
      </c>
    </row>
    <row r="25">
      <c r="A25" s="21" t="inlineStr">
        <is>
          <t>eq-demo-004</t>
        </is>
      </c>
      <c r="B25" s="22" t="inlineStr">
        <is>
          <t>PRL-11</t>
        </is>
      </c>
      <c r="C25" s="23">
        <f>IF(OR(A25="",B25=""),"",A25&amp;"|"&amp;B25)</f>
        <v/>
      </c>
      <c r="D25" s="21" t="inlineStr">
        <is>
          <t>PRD-PRL-001</t>
        </is>
      </c>
      <c r="E25" s="24" t="inlineStr">
        <is>
          <t>Verificação antes do uso pelo operador: freios, fim de curso, botoeira, gancho e trava, ruídos anormais</t>
        </is>
      </c>
      <c r="F25" s="21" t="inlineStr">
        <is>
          <t>base genérica a validar com manual do fabricante</t>
        </is>
      </c>
      <c r="G25" s="22" t="inlineStr">
        <is>
          <t>0.1.0</t>
        </is>
      </c>
      <c r="H25" s="22" t="inlineStr">
        <is>
          <t>Diária</t>
        </is>
      </c>
      <c r="I25" s="22" t="inlineStr">
        <is>
          <t>Sim</t>
        </is>
      </c>
      <c r="J25" s="25" t="inlineStr">
        <is>
          <t>Diária</t>
        </is>
      </c>
      <c r="K25" s="26">
        <f>IF(J25="","",IFERROR(INDEX(lst_frequencias_vezes,MATCH(J25,lst_frequencias,0)),"Frequência não aceita"))</f>
        <v/>
      </c>
      <c r="L25" s="21" t="inlineStr">
        <is>
          <t>Operação</t>
        </is>
      </c>
      <c r="M25" s="27" t="n">
        <v>0.25</v>
      </c>
      <c r="N25" s="28">
        <f>IF(AND(ISNUMBER(K25),ISNUMBER(M25)),K25*M25,"")</f>
        <v/>
      </c>
      <c r="O25" s="25" t="inlineStr">
        <is>
          <t>Sim</t>
        </is>
      </c>
      <c r="P25" s="25" t="inlineStr">
        <is>
          <t>pes-a</t>
        </is>
      </c>
      <c r="Q25" s="29" t="inlineStr">
        <is>
          <t>Pessoa A</t>
        </is>
      </c>
      <c r="R25" s="30">
        <f>IF(C25="","",IF(COUNTIF(pl_chave,C25)&gt;1,"ERRO: chave de tarefa duplicada",IF(I25="Sim",IF(O25="Não","ERRO: tarefa de segurança retirada do plano",IF(NOT(ISNUMBER(K25)),"ERRO: frequência vigente inválida",IF(ISERROR(MATCH(H25,lst_frequencias,0)),"ERRO: frequência de referência ausente",IF(K25&lt;INDEX(lst_frequencias_vezes,MATCH(H25,lst_frequencias,0)),"ERRO: intervalo ampliado em tarefa de segurança (referência "&amp;H25&amp;")","OK: segurança mantida")))),IF(NOT(ISNUMBER(K25)),"Verificar: frequência vigente","OK"))))</f>
        <v/>
      </c>
      <c r="S25" s="24" t="inlineStr">
        <is>
          <t>Registrar em checklist de turno. Exigências legais de inspeção: verificar na fonte oficial.</t>
        </is>
      </c>
    </row>
    <row r="26">
      <c r="A26" s="21" t="inlineStr">
        <is>
          <t>eq-demo-002</t>
        </is>
      </c>
      <c r="B26" s="22" t="inlineStr">
        <is>
          <t>BCF-01</t>
        </is>
      </c>
      <c r="C26" s="23">
        <f>IF(OR(A26="",B26=""),"",A26&amp;"|"&amp;B26)</f>
        <v/>
      </c>
      <c r="D26" s="21" t="inlineStr">
        <is>
          <t>UTL-BCF-001</t>
        </is>
      </c>
      <c r="E26" s="24" t="inlineStr">
        <is>
          <t>Verificar vazamento na vedação (selo mecânico ou gaxeta)</t>
        </is>
      </c>
      <c r="F26" s="21" t="inlineStr">
        <is>
          <t>base genérica a validar com manual do fabricante</t>
        </is>
      </c>
      <c r="G26" s="22" t="inlineStr">
        <is>
          <t>0.1.0</t>
        </is>
      </c>
      <c r="H26" s="22" t="inlineStr">
        <is>
          <t>Semanal</t>
        </is>
      </c>
      <c r="I26" s="22" t="inlineStr">
        <is>
          <t>Não</t>
        </is>
      </c>
      <c r="J26" s="25" t="inlineStr">
        <is>
          <t>Semanal</t>
        </is>
      </c>
      <c r="K26" s="26">
        <f>IF(J26="","",IFERROR(INDEX(lst_frequencias_vezes,MATCH(J26,lst_frequencias,0)),"Frequência não aceita"))</f>
        <v/>
      </c>
      <c r="L26" s="21" t="inlineStr">
        <is>
          <t>Operação</t>
        </is>
      </c>
      <c r="M26" s="27" t="n">
        <v>0.25</v>
      </c>
      <c r="N26" s="28">
        <f>IF(AND(ISNUMBER(K26),ISNUMBER(M26)),K26*M26,"")</f>
        <v/>
      </c>
      <c r="O26" s="25" t="inlineStr">
        <is>
          <t>Sim</t>
        </is>
      </c>
      <c r="P26" s="25" t="n"/>
      <c r="Q26" s="29" t="n"/>
      <c r="R26" s="30">
        <f>IF(C26="","",IF(COUNTIF(pl_chave,C26)&gt;1,"ERRO: chave de tarefa duplicada",IF(I26="Sim",IF(O26="Não","ERRO: tarefa de segurança retirada do plano",IF(NOT(ISNUMBER(K26)),"ERRO: frequência vigente inválida",IF(ISERROR(MATCH(H26,lst_frequencias,0)),"ERRO: frequência de referência ausente",IF(K26&lt;INDEX(lst_frequencias_vezes,MATCH(H26,lst_frequencias,0)),"ERRO: intervalo ampliado em tarefa de segurança (referência "&amp;H26&amp;")","OK: segurança mantida")))),IF(NOT(ISNUMBER(K26)),"Verificar: frequência vigente","OK"))))</f>
        <v/>
      </c>
      <c r="S26" s="24" t="inlineStr">
        <is>
          <t>Gaxeta normalmente trabalha com gotejamento controlado. Confirmar no manual.</t>
        </is>
      </c>
    </row>
    <row r="27">
      <c r="A27" s="21" t="inlineStr">
        <is>
          <t>eq-demo-002</t>
        </is>
      </c>
      <c r="B27" s="22" t="inlineStr">
        <is>
          <t>BCF-02</t>
        </is>
      </c>
      <c r="C27" s="23">
        <f>IF(OR(A27="",B27=""),"",A27&amp;"|"&amp;B27)</f>
        <v/>
      </c>
      <c r="D27" s="21" t="inlineStr">
        <is>
          <t>UTL-BCF-001</t>
        </is>
      </c>
      <c r="E27" s="24" t="inlineStr">
        <is>
          <t>Registrar pressões de sucção e recalque e comparar com o ponto de operação</t>
        </is>
      </c>
      <c r="F27" s="21" t="inlineStr">
        <is>
          <t>base genérica a validar com manual do fabricante</t>
        </is>
      </c>
      <c r="G27" s="22" t="inlineStr">
        <is>
          <t>0.1.0</t>
        </is>
      </c>
      <c r="H27" s="22" t="inlineStr">
        <is>
          <t>Mensal</t>
        </is>
      </c>
      <c r="I27" s="22" t="inlineStr">
        <is>
          <t>Não</t>
        </is>
      </c>
      <c r="J27" s="25" t="inlineStr">
        <is>
          <t>Mensal</t>
        </is>
      </c>
      <c r="K27" s="26">
        <f>IF(J27="","",IFERROR(INDEX(lst_frequencias_vezes,MATCH(J27,lst_frequencias,0)),"Frequência não aceita"))</f>
        <v/>
      </c>
      <c r="L27" s="21" t="inlineStr">
        <is>
          <t>Operação</t>
        </is>
      </c>
      <c r="M27" s="27" t="n">
        <v>0.25</v>
      </c>
      <c r="N27" s="28">
        <f>IF(AND(ISNUMBER(K27),ISNUMBER(M27)),K27*M27,"")</f>
        <v/>
      </c>
      <c r="O27" s="25" t="inlineStr">
        <is>
          <t>Sim</t>
        </is>
      </c>
      <c r="P27" s="25" t="n"/>
      <c r="Q27" s="29" t="n"/>
      <c r="R27" s="30">
        <f>IF(C27="","",IF(COUNTIF(pl_chave,C27)&gt;1,"ERRO: chave de tarefa duplicada",IF(I27="Sim",IF(O27="Não","ERRO: tarefa de segurança retirada do plano",IF(NOT(ISNUMBER(K27)),"ERRO: frequência vigente inválida",IF(ISERROR(MATCH(H27,lst_frequencias,0)),"ERRO: frequência de referência ausente",IF(K27&lt;INDEX(lst_frequencias_vezes,MATCH(H27,lst_frequencias,0)),"ERRO: intervalo ampliado em tarefa de segurança (referência "&amp;H27&amp;")","OK: segurança mantida")))),IF(NOT(ISNUMBER(K27)),"Verificar: frequência vigente","OK"))))</f>
        <v/>
      </c>
      <c r="S27" s="24" t="n"/>
    </row>
    <row r="28">
      <c r="A28" s="21" t="inlineStr">
        <is>
          <t>eq-demo-002</t>
        </is>
      </c>
      <c r="B28" s="22" t="inlineStr">
        <is>
          <t>BCF-03</t>
        </is>
      </c>
      <c r="C28" s="23">
        <f>IF(OR(A28="",B28=""),"",A28&amp;"|"&amp;B28)</f>
        <v/>
      </c>
      <c r="D28" s="21" t="inlineStr">
        <is>
          <t>UTL-BCF-001</t>
        </is>
      </c>
      <c r="E28" s="24" t="inlineStr">
        <is>
          <t>Verificar ruído, vibração e temperatura dos mancais</t>
        </is>
      </c>
      <c r="F28" s="21" t="inlineStr">
        <is>
          <t>base genérica a validar com manual do fabricante</t>
        </is>
      </c>
      <c r="G28" s="22" t="inlineStr">
        <is>
          <t>0.1.0</t>
        </is>
      </c>
      <c r="H28" s="22" t="inlineStr">
        <is>
          <t>Mensal</t>
        </is>
      </c>
      <c r="I28" s="22" t="inlineStr">
        <is>
          <t>Não</t>
        </is>
      </c>
      <c r="J28" s="25" t="inlineStr">
        <is>
          <t>Mensal</t>
        </is>
      </c>
      <c r="K28" s="26">
        <f>IF(J28="","",IFERROR(INDEX(lst_frequencias_vezes,MATCH(J28,lst_frequencias,0)),"Frequência não aceita"))</f>
        <v/>
      </c>
      <c r="L28" s="21" t="inlineStr">
        <is>
          <t>Preditiva</t>
        </is>
      </c>
      <c r="M28" s="27" t="n">
        <v>0.5</v>
      </c>
      <c r="N28" s="28">
        <f>IF(AND(ISNUMBER(K28),ISNUMBER(M28)),K28*M28,"")</f>
        <v/>
      </c>
      <c r="O28" s="25" t="inlineStr">
        <is>
          <t>Sim</t>
        </is>
      </c>
      <c r="P28" s="25" t="n"/>
      <c r="Q28" s="29" t="n"/>
      <c r="R28" s="30">
        <f>IF(C28="","",IF(COUNTIF(pl_chave,C28)&gt;1,"ERRO: chave de tarefa duplicada",IF(I28="Sim",IF(O28="Não","ERRO: tarefa de segurança retirada do plano",IF(NOT(ISNUMBER(K28)),"ERRO: frequência vigente inválida",IF(ISERROR(MATCH(H28,lst_frequencias,0)),"ERRO: frequência de referência ausente",IF(K28&lt;INDEX(lst_frequencias_vezes,MATCH(H28,lst_frequencias,0)),"ERRO: intervalo ampliado em tarefa de segurança (referência "&amp;H28&amp;")","OK: segurança mantida")))),IF(NOT(ISNUMBER(K28)),"Verificar: frequência vigente","OK"))))</f>
        <v/>
      </c>
      <c r="S28" s="24" t="n"/>
    </row>
    <row r="29">
      <c r="A29" s="21" t="inlineStr">
        <is>
          <t>eq-demo-002</t>
        </is>
      </c>
      <c r="B29" s="22" t="inlineStr">
        <is>
          <t>BCF-04</t>
        </is>
      </c>
      <c r="C29" s="23">
        <f>IF(OR(A29="",B29=""),"",A29&amp;"|"&amp;B29)</f>
        <v/>
      </c>
      <c r="D29" s="21" t="inlineStr">
        <is>
          <t>UTL-BCF-001</t>
        </is>
      </c>
      <c r="E29" s="24" t="inlineStr">
        <is>
          <t>Verificar fixação e estado da proteção do acoplamento</t>
        </is>
      </c>
      <c r="F29" s="21" t="inlineStr">
        <is>
          <t>base genérica a validar com manual do fabricante</t>
        </is>
      </c>
      <c r="G29" s="22" t="inlineStr">
        <is>
          <t>0.1.0</t>
        </is>
      </c>
      <c r="H29" s="22" t="inlineStr">
        <is>
          <t>Mensal</t>
        </is>
      </c>
      <c r="I29" s="22" t="inlineStr">
        <is>
          <t>Sim</t>
        </is>
      </c>
      <c r="J29" s="25" t="inlineStr">
        <is>
          <t>Mensal</t>
        </is>
      </c>
      <c r="K29" s="26">
        <f>IF(J29="","",IFERROR(INDEX(lst_frequencias_vezes,MATCH(J29,lst_frequencias,0)),"Frequência não aceita"))</f>
        <v/>
      </c>
      <c r="L29" s="21" t="inlineStr">
        <is>
          <t>Mecânica</t>
        </is>
      </c>
      <c r="M29" s="27" t="n">
        <v>0.25</v>
      </c>
      <c r="N29" s="28">
        <f>IF(AND(ISNUMBER(K29),ISNUMBER(M29)),K29*M29,"")</f>
        <v/>
      </c>
      <c r="O29" s="25" t="inlineStr">
        <is>
          <t>Sim</t>
        </is>
      </c>
      <c r="P29" s="25" t="inlineStr">
        <is>
          <t>pes-a</t>
        </is>
      </c>
      <c r="Q29" s="29" t="inlineStr">
        <is>
          <t>Pessoa A</t>
        </is>
      </c>
      <c r="R29" s="30">
        <f>IF(C29="","",IF(COUNTIF(pl_chave,C29)&gt;1,"ERRO: chave de tarefa duplicada",IF(I29="Sim",IF(O29="Não","ERRO: tarefa de segurança retirada do plano",IF(NOT(ISNUMBER(K29)),"ERRO: frequência vigente inválida",IF(ISERROR(MATCH(H29,lst_frequencias,0)),"ERRO: frequência de referência ausente",IF(K29&lt;INDEX(lst_frequencias_vezes,MATCH(H29,lst_frequencias,0)),"ERRO: intervalo ampliado em tarefa de segurança (referência "&amp;H29&amp;")","OK: segurança mantida")))),IF(NOT(ISNUMBER(K29)),"Verificar: frequência vigente","OK"))))</f>
        <v/>
      </c>
      <c r="S29" s="24" t="n"/>
    </row>
    <row r="30">
      <c r="A30" s="21" t="inlineStr">
        <is>
          <t>eq-demo-002</t>
        </is>
      </c>
      <c r="B30" s="22" t="inlineStr">
        <is>
          <t>BCF-05</t>
        </is>
      </c>
      <c r="C30" s="23">
        <f>IF(OR(A30="",B30=""),"",A30&amp;"|"&amp;B30)</f>
        <v/>
      </c>
      <c r="D30" s="21" t="inlineStr">
        <is>
          <t>UTL-BCF-001</t>
        </is>
      </c>
      <c r="E30" s="24" t="inlineStr">
        <is>
          <t>Lubrificar mancais ou verificar nível de óleo do suporte de mancais</t>
        </is>
      </c>
      <c r="F30" s="21" t="inlineStr">
        <is>
          <t>base genérica a validar com manual do fabricante</t>
        </is>
      </c>
      <c r="G30" s="22" t="inlineStr">
        <is>
          <t>0.1.0</t>
        </is>
      </c>
      <c r="H30" s="22" t="inlineStr">
        <is>
          <t>Trimestral</t>
        </is>
      </c>
      <c r="I30" s="22" t="inlineStr">
        <is>
          <t>Não</t>
        </is>
      </c>
      <c r="J30" s="25" t="inlineStr">
        <is>
          <t>Trimestral</t>
        </is>
      </c>
      <c r="K30" s="26">
        <f>IF(J30="","",IFERROR(INDEX(lst_frequencias_vezes,MATCH(J30,lst_frequencias,0)),"Frequência não aceita"))</f>
        <v/>
      </c>
      <c r="L30" s="21" t="inlineStr">
        <is>
          <t>Lubrificação</t>
        </is>
      </c>
      <c r="M30" s="27" t="n">
        <v>0.5</v>
      </c>
      <c r="N30" s="28">
        <f>IF(AND(ISNUMBER(K30),ISNUMBER(M30)),K30*M30,"")</f>
        <v/>
      </c>
      <c r="O30" s="25" t="inlineStr">
        <is>
          <t>Sim</t>
        </is>
      </c>
      <c r="P30" s="25" t="n"/>
      <c r="Q30" s="29" t="n"/>
      <c r="R30" s="30">
        <f>IF(C30="","",IF(COUNTIF(pl_chave,C30)&gt;1,"ERRO: chave de tarefa duplicada",IF(I30="Sim",IF(O30="Não","ERRO: tarefa de segurança retirada do plano",IF(NOT(ISNUMBER(K30)),"ERRO: frequência vigente inválida",IF(ISERROR(MATCH(H30,lst_frequencias,0)),"ERRO: frequência de referência ausente",IF(K30&lt;INDEX(lst_frequencias_vezes,MATCH(H30,lst_frequencias,0)),"ERRO: intervalo ampliado em tarefa de segurança (referência "&amp;H30&amp;")","OK: segurança mantida")))),IF(NOT(ISNUMBER(K30)),"Verificar: frequência vigente","OK"))))</f>
        <v/>
      </c>
      <c r="S30" s="24" t="n"/>
    </row>
    <row r="31">
      <c r="A31" s="21" t="inlineStr">
        <is>
          <t>eq-demo-002</t>
        </is>
      </c>
      <c r="B31" s="22" t="inlineStr">
        <is>
          <t>BCF-06</t>
        </is>
      </c>
      <c r="C31" s="23">
        <f>IF(OR(A31="",B31=""),"",A31&amp;"|"&amp;B31)</f>
        <v/>
      </c>
      <c r="D31" s="21" t="inlineStr">
        <is>
          <t>UTL-BCF-001</t>
        </is>
      </c>
      <c r="E31" s="24" t="inlineStr">
        <is>
          <t>Inspecionar acoplamento e elemento elástico</t>
        </is>
      </c>
      <c r="F31" s="21" t="inlineStr">
        <is>
          <t>base genérica a validar com manual do fabricante</t>
        </is>
      </c>
      <c r="G31" s="22" t="inlineStr">
        <is>
          <t>0.1.0</t>
        </is>
      </c>
      <c r="H31" s="22" t="inlineStr">
        <is>
          <t>Semestral</t>
        </is>
      </c>
      <c r="I31" s="22" t="inlineStr">
        <is>
          <t>Não</t>
        </is>
      </c>
      <c r="J31" s="25" t="inlineStr">
        <is>
          <t>Semestral</t>
        </is>
      </c>
      <c r="K31" s="26">
        <f>IF(J31="","",IFERROR(INDEX(lst_frequencias_vezes,MATCH(J31,lst_frequencias,0)),"Frequência não aceita"))</f>
        <v/>
      </c>
      <c r="L31" s="21" t="inlineStr">
        <is>
          <t>Mecânica</t>
        </is>
      </c>
      <c r="M31" s="27" t="n">
        <v>1</v>
      </c>
      <c r="N31" s="28">
        <f>IF(AND(ISNUMBER(K31),ISNUMBER(M31)),K31*M31,"")</f>
        <v/>
      </c>
      <c r="O31" s="25" t="inlineStr">
        <is>
          <t>Sim</t>
        </is>
      </c>
      <c r="P31" s="25" t="inlineStr">
        <is>
          <t>pes-a</t>
        </is>
      </c>
      <c r="Q31" s="29" t="inlineStr">
        <is>
          <t>Pessoa A</t>
        </is>
      </c>
      <c r="R31" s="30">
        <f>IF(C31="","",IF(COUNTIF(pl_chave,C31)&gt;1,"ERRO: chave de tarefa duplicada",IF(I31="Sim",IF(O31="Não","ERRO: tarefa de segurança retirada do plano",IF(NOT(ISNUMBER(K31)),"ERRO: frequência vigente inválida",IF(ISERROR(MATCH(H31,lst_frequencias,0)),"ERRO: frequência de referência ausente",IF(K31&lt;INDEX(lst_frequencias_vezes,MATCH(H31,lst_frequencias,0)),"ERRO: intervalo ampliado em tarefa de segurança (referência "&amp;H31&amp;")","OK: segurança mantida")))),IF(NOT(ISNUMBER(K31)),"Verificar: frequência vigente","OK"))))</f>
        <v/>
      </c>
      <c r="S31" s="24" t="inlineStr">
        <is>
          <t>Executar com o equipamento desenergizado e bloqueado.</t>
        </is>
      </c>
    </row>
    <row r="32">
      <c r="A32" s="21" t="inlineStr">
        <is>
          <t>eq-demo-002</t>
        </is>
      </c>
      <c r="B32" s="22" t="inlineStr">
        <is>
          <t>BCF-07</t>
        </is>
      </c>
      <c r="C32" s="23">
        <f>IF(OR(A32="",B32=""),"",A32&amp;"|"&amp;B32)</f>
        <v/>
      </c>
      <c r="D32" s="21" t="inlineStr">
        <is>
          <t>UTL-BCF-001</t>
        </is>
      </c>
      <c r="E32" s="24" t="inlineStr">
        <is>
          <t>Verificar alinhamento entre motor e bomba</t>
        </is>
      </c>
      <c r="F32" s="21" t="inlineStr">
        <is>
          <t>base genérica a validar com manual do fabricante</t>
        </is>
      </c>
      <c r="G32" s="22" t="inlineStr">
        <is>
          <t>0.1.0</t>
        </is>
      </c>
      <c r="H32" s="22" t="inlineStr">
        <is>
          <t>Semestral</t>
        </is>
      </c>
      <c r="I32" s="22" t="inlineStr">
        <is>
          <t>Não</t>
        </is>
      </c>
      <c r="J32" s="25" t="inlineStr">
        <is>
          <t>Semestral</t>
        </is>
      </c>
      <c r="K32" s="26">
        <f>IF(J32="","",IFERROR(INDEX(lst_frequencias_vezes,MATCH(J32,lst_frequencias,0)),"Frequência não aceita"))</f>
        <v/>
      </c>
      <c r="L32" s="21" t="inlineStr">
        <is>
          <t>Mecânica</t>
        </is>
      </c>
      <c r="M32" s="27" t="n">
        <v>2</v>
      </c>
      <c r="N32" s="28">
        <f>IF(AND(ISNUMBER(K32),ISNUMBER(M32)),K32*M32,"")</f>
        <v/>
      </c>
      <c r="O32" s="25" t="inlineStr">
        <is>
          <t>Sim</t>
        </is>
      </c>
      <c r="P32" s="25" t="inlineStr">
        <is>
          <t>pes-a</t>
        </is>
      </c>
      <c r="Q32" s="29" t="inlineStr">
        <is>
          <t>Pessoa A</t>
        </is>
      </c>
      <c r="R32" s="30">
        <f>IF(C32="","",IF(COUNTIF(pl_chave,C32)&gt;1,"ERRO: chave de tarefa duplicada",IF(I32="Sim",IF(O32="Não","ERRO: tarefa de segurança retirada do plano",IF(NOT(ISNUMBER(K32)),"ERRO: frequência vigente inválida",IF(ISERROR(MATCH(H32,lst_frequencias,0)),"ERRO: frequência de referência ausente",IF(K32&lt;INDEX(lst_frequencias_vezes,MATCH(H32,lst_frequencias,0)),"ERRO: intervalo ampliado em tarefa de segurança (referência "&amp;H32&amp;")","OK: segurança mantida")))),IF(NOT(ISNUMBER(K32)),"Verificar: frequência vigente","OK"))))</f>
        <v/>
      </c>
      <c r="S32" s="24" t="inlineStr">
        <is>
          <t>Tolerâncias conforme fabricante do acoplamento.</t>
        </is>
      </c>
    </row>
    <row r="33">
      <c r="A33" s="21" t="inlineStr">
        <is>
          <t>eq-demo-002</t>
        </is>
      </c>
      <c r="B33" s="22" t="inlineStr">
        <is>
          <t>BCF-08</t>
        </is>
      </c>
      <c r="C33" s="23">
        <f>IF(OR(A33="",B33=""),"",A33&amp;"|"&amp;B33)</f>
        <v/>
      </c>
      <c r="D33" s="21" t="inlineStr">
        <is>
          <t>UTL-BCF-001</t>
        </is>
      </c>
      <c r="E33" s="24" t="inlineStr">
        <is>
          <t>Reapertar base, chumbadores e flanges</t>
        </is>
      </c>
      <c r="F33" s="21" t="inlineStr">
        <is>
          <t>base genérica a validar com manual do fabricante</t>
        </is>
      </c>
      <c r="G33" s="22" t="inlineStr">
        <is>
          <t>0.1.0</t>
        </is>
      </c>
      <c r="H33" s="22" t="inlineStr">
        <is>
          <t>Anual</t>
        </is>
      </c>
      <c r="I33" s="22" t="inlineStr">
        <is>
          <t>Não</t>
        </is>
      </c>
      <c r="J33" s="25" t="inlineStr">
        <is>
          <t>Anual</t>
        </is>
      </c>
      <c r="K33" s="26">
        <f>IF(J33="","",IFERROR(INDEX(lst_frequencias_vezes,MATCH(J33,lst_frequencias,0)),"Frequência não aceita"))</f>
        <v/>
      </c>
      <c r="L33" s="21" t="inlineStr">
        <is>
          <t>Mecânica</t>
        </is>
      </c>
      <c r="M33" s="27" t="n">
        <v>1</v>
      </c>
      <c r="N33" s="28">
        <f>IF(AND(ISNUMBER(K33),ISNUMBER(M33)),K33*M33,"")</f>
        <v/>
      </c>
      <c r="O33" s="25" t="inlineStr">
        <is>
          <t>Sim</t>
        </is>
      </c>
      <c r="P33" s="25" t="inlineStr">
        <is>
          <t>pes-a</t>
        </is>
      </c>
      <c r="Q33" s="29" t="inlineStr">
        <is>
          <t>Pessoa A</t>
        </is>
      </c>
      <c r="R33" s="30">
        <f>IF(C33="","",IF(COUNTIF(pl_chave,C33)&gt;1,"ERRO: chave de tarefa duplicada",IF(I33="Sim",IF(O33="Não","ERRO: tarefa de segurança retirada do plano",IF(NOT(ISNUMBER(K33)),"ERRO: frequência vigente inválida",IF(ISERROR(MATCH(H33,lst_frequencias,0)),"ERRO: frequência de referência ausente",IF(K33&lt;INDEX(lst_frequencias_vezes,MATCH(H33,lst_frequencias,0)),"ERRO: intervalo ampliado em tarefa de segurança (referência "&amp;H33&amp;")","OK: segurança mantida")))),IF(NOT(ISNUMBER(K33)),"Verificar: frequência vigente","OK"))))</f>
        <v/>
      </c>
      <c r="S33" s="24" t="n"/>
    </row>
    <row r="34">
      <c r="A34" s="21" t="inlineStr">
        <is>
          <t>eq-demo-002</t>
        </is>
      </c>
      <c r="B34" s="22" t="inlineStr">
        <is>
          <t>BCF-09</t>
        </is>
      </c>
      <c r="C34" s="23">
        <f>IF(OR(A34="",B34=""),"",A34&amp;"|"&amp;B34)</f>
        <v/>
      </c>
      <c r="D34" s="21" t="inlineStr">
        <is>
          <t>UTL-BCF-001</t>
        </is>
      </c>
      <c r="E34" s="24" t="inlineStr">
        <is>
          <t>Inspeção interna: rotor, anéis de desgaste e folgas</t>
        </is>
      </c>
      <c r="F34" s="21" t="inlineStr">
        <is>
          <t>base genérica a validar com manual do fabricante</t>
        </is>
      </c>
      <c r="G34" s="22" t="inlineStr">
        <is>
          <t>0.1.0</t>
        </is>
      </c>
      <c r="H34" s="22" t="inlineStr">
        <is>
          <t>Anual</t>
        </is>
      </c>
      <c r="I34" s="22" t="inlineStr">
        <is>
          <t>Não</t>
        </is>
      </c>
      <c r="J34" s="25" t="inlineStr">
        <is>
          <t>Anual</t>
        </is>
      </c>
      <c r="K34" s="26">
        <f>IF(J34="","",IFERROR(INDEX(lst_frequencias_vezes,MATCH(J34,lst_frequencias,0)),"Frequência não aceita"))</f>
        <v/>
      </c>
      <c r="L34" s="21" t="inlineStr">
        <is>
          <t>Mecânica</t>
        </is>
      </c>
      <c r="M34" s="27" t="n">
        <v>4</v>
      </c>
      <c r="N34" s="28">
        <f>IF(AND(ISNUMBER(K34),ISNUMBER(M34)),K34*M34,"")</f>
        <v/>
      </c>
      <c r="O34" s="25" t="inlineStr">
        <is>
          <t>Sim</t>
        </is>
      </c>
      <c r="P34" s="25" t="inlineStr">
        <is>
          <t>pes-a</t>
        </is>
      </c>
      <c r="Q34" s="29" t="inlineStr">
        <is>
          <t>Pessoa A</t>
        </is>
      </c>
      <c r="R34" s="30">
        <f>IF(C34="","",IF(COUNTIF(pl_chave,C34)&gt;1,"ERRO: chave de tarefa duplicada",IF(I34="Sim",IF(O34="Não","ERRO: tarefa de segurança retirada do plano",IF(NOT(ISNUMBER(K34)),"ERRO: frequência vigente inválida",IF(ISERROR(MATCH(H34,lst_frequencias,0)),"ERRO: frequência de referência ausente",IF(K34&lt;INDEX(lst_frequencias_vezes,MATCH(H34,lst_frequencias,0)),"ERRO: intervalo ampliado em tarefa de segurança (referência "&amp;H34&amp;")","OK: segurança mantida")))),IF(NOT(ISNUMBER(K34)),"Verificar: frequência vigente","OK"))))</f>
        <v/>
      </c>
      <c r="S34" s="24" t="inlineStr">
        <is>
          <t>Pode ser substituída por acompanhamento de desempenho, se o histórico permitir.</t>
        </is>
      </c>
    </row>
    <row r="35">
      <c r="A35" s="21" t="inlineStr">
        <is>
          <t>eq-demo-001</t>
        </is>
      </c>
      <c r="B35" s="22" t="inlineStr">
        <is>
          <t>CMP-01</t>
        </is>
      </c>
      <c r="C35" s="23">
        <f>IF(OR(A35="",B35=""),"",A35&amp;"|"&amp;B35)</f>
        <v/>
      </c>
      <c r="D35" s="21" t="inlineStr">
        <is>
          <t>UTL-CMP-001</t>
        </is>
      </c>
      <c r="E35" s="24" t="inlineStr">
        <is>
          <t>Drenar condensado do reservatório e dos filtros (ou verificar o dreno automático)</t>
        </is>
      </c>
      <c r="F35" s="21" t="inlineStr">
        <is>
          <t>base genérica a validar com manual do fabricante</t>
        </is>
      </c>
      <c r="G35" s="22" t="inlineStr">
        <is>
          <t>0.1.0</t>
        </is>
      </c>
      <c r="H35" s="22" t="inlineStr">
        <is>
          <t>Semanal</t>
        </is>
      </c>
      <c r="I35" s="22" t="inlineStr">
        <is>
          <t>Não</t>
        </is>
      </c>
      <c r="J35" s="25" t="inlineStr">
        <is>
          <t>Semanal</t>
        </is>
      </c>
      <c r="K35" s="26">
        <f>IF(J35="","",IFERROR(INDEX(lst_frequencias_vezes,MATCH(J35,lst_frequencias,0)),"Frequência não aceita"))</f>
        <v/>
      </c>
      <c r="L35" s="21" t="inlineStr">
        <is>
          <t>Operação</t>
        </is>
      </c>
      <c r="M35" s="27" t="n">
        <v>0.25</v>
      </c>
      <c r="N35" s="28">
        <f>IF(AND(ISNUMBER(K35),ISNUMBER(M35)),K35*M35,"")</f>
        <v/>
      </c>
      <c r="O35" s="25" t="inlineStr">
        <is>
          <t>Sim</t>
        </is>
      </c>
      <c r="P35" s="25" t="n"/>
      <c r="Q35" s="29" t="n"/>
      <c r="R35" s="30">
        <f>IF(C35="","",IF(COUNTIF(pl_chave,C35)&gt;1,"ERRO: chave de tarefa duplicada",IF(I35="Sim",IF(O35="Não","ERRO: tarefa de segurança retirada do plano",IF(NOT(ISNUMBER(K35)),"ERRO: frequência vigente inválida",IF(ISERROR(MATCH(H35,lst_frequencias,0)),"ERRO: frequência de referência ausente",IF(K35&lt;INDEX(lst_frequencias_vezes,MATCH(H35,lst_frequencias,0)),"ERRO: intervalo ampliado em tarefa de segurança (referência "&amp;H35&amp;")","OK: segurança mantida")))),IF(NOT(ISNUMBER(K35)),"Verificar: frequência vigente","OK"))))</f>
        <v/>
      </c>
      <c r="S35" s="24" t="inlineStr">
        <is>
          <t>Muitos fabricantes indicam drenagem diária. Confirmar no manual.</t>
        </is>
      </c>
    </row>
    <row r="36">
      <c r="A36" s="21" t="inlineStr">
        <is>
          <t>eq-demo-001</t>
        </is>
      </c>
      <c r="B36" s="22" t="inlineStr">
        <is>
          <t>CMP-02</t>
        </is>
      </c>
      <c r="C36" s="23">
        <f>IF(OR(A36="",B36=""),"",A36&amp;"|"&amp;B36)</f>
        <v/>
      </c>
      <c r="D36" s="21" t="inlineStr">
        <is>
          <t>UTL-CMP-001</t>
        </is>
      </c>
      <c r="E36" s="24" t="inlineStr">
        <is>
          <t>Verificar nível de óleo do compressor</t>
        </is>
      </c>
      <c r="F36" s="21" t="inlineStr">
        <is>
          <t>base genérica a validar com manual do fabricante</t>
        </is>
      </c>
      <c r="G36" s="22" t="inlineStr">
        <is>
          <t>0.1.0</t>
        </is>
      </c>
      <c r="H36" s="22" t="inlineStr">
        <is>
          <t>Semanal</t>
        </is>
      </c>
      <c r="I36" s="22" t="inlineStr">
        <is>
          <t>Não</t>
        </is>
      </c>
      <c r="J36" s="25" t="inlineStr">
        <is>
          <t>Semanal</t>
        </is>
      </c>
      <c r="K36" s="26">
        <f>IF(J36="","",IFERROR(INDEX(lst_frequencias_vezes,MATCH(J36,lst_frequencias,0)),"Frequência não aceita"))</f>
        <v/>
      </c>
      <c r="L36" s="21" t="inlineStr">
        <is>
          <t>Lubrificação</t>
        </is>
      </c>
      <c r="M36" s="27" t="n">
        <v>0.25</v>
      </c>
      <c r="N36" s="28">
        <f>IF(AND(ISNUMBER(K36),ISNUMBER(M36)),K36*M36,"")</f>
        <v/>
      </c>
      <c r="O36" s="25" t="inlineStr">
        <is>
          <t>Sim</t>
        </is>
      </c>
      <c r="P36" s="25" t="n"/>
      <c r="Q36" s="29" t="n"/>
      <c r="R36" s="30">
        <f>IF(C36="","",IF(COUNTIF(pl_chave,C36)&gt;1,"ERRO: chave de tarefa duplicada",IF(I36="Sim",IF(O36="Não","ERRO: tarefa de segurança retirada do plano",IF(NOT(ISNUMBER(K36)),"ERRO: frequência vigente inválida",IF(ISERROR(MATCH(H36,lst_frequencias,0)),"ERRO: frequência de referência ausente",IF(K36&lt;INDEX(lst_frequencias_vezes,MATCH(H36,lst_frequencias,0)),"ERRO: intervalo ampliado em tarefa de segurança (referência "&amp;H36&amp;")","OK: segurança mantida")))),IF(NOT(ISNUMBER(K36)),"Verificar: frequência vigente","OK"))))</f>
        <v/>
      </c>
      <c r="S36" s="24" t="n"/>
    </row>
    <row r="37">
      <c r="A37" s="21" t="inlineStr">
        <is>
          <t>eq-demo-001</t>
        </is>
      </c>
      <c r="B37" s="22" t="inlineStr">
        <is>
          <t>CMP-03</t>
        </is>
      </c>
      <c r="C37" s="23">
        <f>IF(OR(A37="",B37=""),"",A37&amp;"|"&amp;B37)</f>
        <v/>
      </c>
      <c r="D37" s="21" t="inlineStr">
        <is>
          <t>UTL-CMP-001</t>
        </is>
      </c>
      <c r="E37" s="24" t="inlineStr">
        <is>
          <t>Limpar ou trocar o filtro de ar de admissão</t>
        </is>
      </c>
      <c r="F37" s="21" t="inlineStr">
        <is>
          <t>base genérica a validar com manual do fabricante</t>
        </is>
      </c>
      <c r="G37" s="22" t="inlineStr">
        <is>
          <t>0.1.0</t>
        </is>
      </c>
      <c r="H37" s="22" t="inlineStr">
        <is>
          <t>Mensal</t>
        </is>
      </c>
      <c r="I37" s="22" t="inlineStr">
        <is>
          <t>Não</t>
        </is>
      </c>
      <c r="J37" s="25" t="inlineStr">
        <is>
          <t>Mensal</t>
        </is>
      </c>
      <c r="K37" s="26">
        <f>IF(J37="","",IFERROR(INDEX(lst_frequencias_vezes,MATCH(J37,lst_frequencias,0)),"Frequência não aceita"))</f>
        <v/>
      </c>
      <c r="L37" s="21" t="inlineStr">
        <is>
          <t>Mecânica</t>
        </is>
      </c>
      <c r="M37" s="27" t="n">
        <v>0.5</v>
      </c>
      <c r="N37" s="28">
        <f>IF(AND(ISNUMBER(K37),ISNUMBER(M37)),K37*M37,"")</f>
        <v/>
      </c>
      <c r="O37" s="25" t="inlineStr">
        <is>
          <t>Sim</t>
        </is>
      </c>
      <c r="P37" s="25" t="inlineStr">
        <is>
          <t>pes-a</t>
        </is>
      </c>
      <c r="Q37" s="29" t="inlineStr">
        <is>
          <t>Pessoa A</t>
        </is>
      </c>
      <c r="R37" s="30">
        <f>IF(C37="","",IF(COUNTIF(pl_chave,C37)&gt;1,"ERRO: chave de tarefa duplicada",IF(I37="Sim",IF(O37="Não","ERRO: tarefa de segurança retirada do plano",IF(NOT(ISNUMBER(K37)),"ERRO: frequência vigente inválida",IF(ISERROR(MATCH(H37,lst_frequencias,0)),"ERRO: frequência de referência ausente",IF(K37&lt;INDEX(lst_frequencias_vezes,MATCH(H37,lst_frequencias,0)),"ERRO: intervalo ampliado em tarefa de segurança (referência "&amp;H37&amp;")","OK: segurança mantida")))),IF(NOT(ISNUMBER(K37)),"Verificar: frequência vigente","OK"))))</f>
        <v/>
      </c>
      <c r="S37" s="24" t="inlineStr">
        <is>
          <t>Ambientes com muita poeira pedem intervalo menor.</t>
        </is>
      </c>
    </row>
    <row r="38">
      <c r="A38" s="21" t="inlineStr">
        <is>
          <t>eq-demo-001</t>
        </is>
      </c>
      <c r="B38" s="22" t="inlineStr">
        <is>
          <t>CMP-04</t>
        </is>
      </c>
      <c r="C38" s="23">
        <f>IF(OR(A38="",B38=""),"",A38&amp;"|"&amp;B38)</f>
        <v/>
      </c>
      <c r="D38" s="21" t="inlineStr">
        <is>
          <t>UTL-CMP-001</t>
        </is>
      </c>
      <c r="E38" s="24" t="inlineStr">
        <is>
          <t>Verificar vazamentos de ar em conexões, mangueiras e linha próxima</t>
        </is>
      </c>
      <c r="F38" s="21" t="inlineStr">
        <is>
          <t>base genérica a validar com manual do fabricante</t>
        </is>
      </c>
      <c r="G38" s="22" t="inlineStr">
        <is>
          <t>0.1.0</t>
        </is>
      </c>
      <c r="H38" s="22" t="inlineStr">
        <is>
          <t>Mensal</t>
        </is>
      </c>
      <c r="I38" s="22" t="inlineStr">
        <is>
          <t>Não</t>
        </is>
      </c>
      <c r="J38" s="25" t="inlineStr">
        <is>
          <t>Mensal</t>
        </is>
      </c>
      <c r="K38" s="26">
        <f>IF(J38="","",IFERROR(INDEX(lst_frequencias_vezes,MATCH(J38,lst_frequencias,0)),"Frequência não aceita"))</f>
        <v/>
      </c>
      <c r="L38" s="21" t="inlineStr">
        <is>
          <t>Mecânica</t>
        </is>
      </c>
      <c r="M38" s="27" t="n">
        <v>0.5</v>
      </c>
      <c r="N38" s="28">
        <f>IF(AND(ISNUMBER(K38),ISNUMBER(M38)),K38*M38,"")</f>
        <v/>
      </c>
      <c r="O38" s="25" t="inlineStr">
        <is>
          <t>Sim</t>
        </is>
      </c>
      <c r="P38" s="25" t="inlineStr">
        <is>
          <t>pes-a</t>
        </is>
      </c>
      <c r="Q38" s="29" t="inlineStr">
        <is>
          <t>Pessoa A</t>
        </is>
      </c>
      <c r="R38" s="30">
        <f>IF(C38="","",IF(COUNTIF(pl_chave,C38)&gt;1,"ERRO: chave de tarefa duplicada",IF(I38="Sim",IF(O38="Não","ERRO: tarefa de segurança retirada do plano",IF(NOT(ISNUMBER(K38)),"ERRO: frequência vigente inválida",IF(ISERROR(MATCH(H38,lst_frequencias,0)),"ERRO: frequência de referência ausente",IF(K38&lt;INDEX(lst_frequencias_vezes,MATCH(H38,lst_frequencias,0)),"ERRO: intervalo ampliado em tarefa de segurança (referência "&amp;H38&amp;")","OK: segurança mantida")))),IF(NOT(ISNUMBER(K38)),"Verificar: frequência vigente","OK"))))</f>
        <v/>
      </c>
      <c r="S38" s="24" t="n"/>
    </row>
    <row r="39">
      <c r="A39" s="21" t="inlineStr">
        <is>
          <t>eq-demo-001</t>
        </is>
      </c>
      <c r="B39" s="22" t="inlineStr">
        <is>
          <t>CMP-05</t>
        </is>
      </c>
      <c r="C39" s="23">
        <f>IF(OR(A39="",B39=""),"",A39&amp;"|"&amp;B39)</f>
        <v/>
      </c>
      <c r="D39" s="21" t="inlineStr">
        <is>
          <t>UTL-CMP-001</t>
        </is>
      </c>
      <c r="E39" s="24" t="inlineStr">
        <is>
          <t>Inspecionar correias (tensão e desgaste) e fixação das proteções de partes móveis</t>
        </is>
      </c>
      <c r="F39" s="21" t="inlineStr">
        <is>
          <t>base genérica a validar com manual do fabricante</t>
        </is>
      </c>
      <c r="G39" s="22" t="inlineStr">
        <is>
          <t>0.1.0</t>
        </is>
      </c>
      <c r="H39" s="22" t="inlineStr">
        <is>
          <t>Mensal</t>
        </is>
      </c>
      <c r="I39" s="22" t="inlineStr">
        <is>
          <t>Sim</t>
        </is>
      </c>
      <c r="J39" s="25" t="inlineStr">
        <is>
          <t>Mensal</t>
        </is>
      </c>
      <c r="K39" s="26">
        <f>IF(J39="","",IFERROR(INDEX(lst_frequencias_vezes,MATCH(J39,lst_frequencias,0)),"Frequência não aceita"))</f>
        <v/>
      </c>
      <c r="L39" s="21" t="inlineStr">
        <is>
          <t>Mecânica</t>
        </is>
      </c>
      <c r="M39" s="27" t="n">
        <v>0.5</v>
      </c>
      <c r="N39" s="28">
        <f>IF(AND(ISNUMBER(K39),ISNUMBER(M39)),K39*M39,"")</f>
        <v/>
      </c>
      <c r="O39" s="25" t="inlineStr">
        <is>
          <t>Sim</t>
        </is>
      </c>
      <c r="P39" s="25" t="inlineStr">
        <is>
          <t>pes-a</t>
        </is>
      </c>
      <c r="Q39" s="29" t="inlineStr">
        <is>
          <t>Pessoa A</t>
        </is>
      </c>
      <c r="R39" s="30">
        <f>IF(C39="","",IF(COUNTIF(pl_chave,C39)&gt;1,"ERRO: chave de tarefa duplicada",IF(I39="Sim",IF(O39="Não","ERRO: tarefa de segurança retirada do plano",IF(NOT(ISNUMBER(K39)),"ERRO: frequência vigente inválida",IF(ISERROR(MATCH(H39,lst_frequencias,0)),"ERRO: frequência de referência ausente",IF(K39&lt;INDEX(lst_frequencias_vezes,MATCH(H39,lst_frequencias,0)),"ERRO: intervalo ampliado em tarefa de segurança (referência "&amp;H39&amp;")","OK: segurança mantida")))),IF(NOT(ISNUMBER(K39)),"Verificar: frequência vigente","OK"))))</f>
        <v/>
      </c>
      <c r="S39" s="24" t="inlineStr">
        <is>
          <t>Não se aplica a compressores de acionamento direto, exceto a parte das proteções.</t>
        </is>
      </c>
    </row>
    <row r="40">
      <c r="A40" s="21" t="inlineStr">
        <is>
          <t>eq-demo-001</t>
        </is>
      </c>
      <c r="B40" s="22" t="inlineStr">
        <is>
          <t>CMP-06</t>
        </is>
      </c>
      <c r="C40" s="23">
        <f>IF(OR(A40="",B40=""),"",A40&amp;"|"&amp;B40)</f>
        <v/>
      </c>
      <c r="D40" s="21" t="inlineStr">
        <is>
          <t>UTL-CMP-001</t>
        </is>
      </c>
      <c r="E40" s="24" t="inlineStr">
        <is>
          <t>Testar o funcionamento da válvula de segurança (alívio de pressão)</t>
        </is>
      </c>
      <c r="F40" s="21" t="inlineStr">
        <is>
          <t>base genérica a validar com manual do fabricante</t>
        </is>
      </c>
      <c r="G40" s="22" t="inlineStr">
        <is>
          <t>0.1.0</t>
        </is>
      </c>
      <c r="H40" s="22" t="inlineStr">
        <is>
          <t>Mensal</t>
        </is>
      </c>
      <c r="I40" s="22" t="inlineStr">
        <is>
          <t>Sim</t>
        </is>
      </c>
      <c r="J40" s="25" t="inlineStr">
        <is>
          <t>Mensal</t>
        </is>
      </c>
      <c r="K40" s="26">
        <f>IF(J40="","",IFERROR(INDEX(lst_frequencias_vezes,MATCH(J40,lst_frequencias,0)),"Frequência não aceita"))</f>
        <v/>
      </c>
      <c r="L40" s="21" t="inlineStr">
        <is>
          <t>Mecânica</t>
        </is>
      </c>
      <c r="M40" s="27" t="n">
        <v>0.25</v>
      </c>
      <c r="N40" s="28">
        <f>IF(AND(ISNUMBER(K40),ISNUMBER(M40)),K40*M40,"")</f>
        <v/>
      </c>
      <c r="O40" s="25" t="inlineStr">
        <is>
          <t>Sim</t>
        </is>
      </c>
      <c r="P40" s="25" t="inlineStr">
        <is>
          <t>pes-a</t>
        </is>
      </c>
      <c r="Q40" s="29" t="inlineStr">
        <is>
          <t>Pessoa A</t>
        </is>
      </c>
      <c r="R40" s="30">
        <f>IF(C40="","",IF(COUNTIF(pl_chave,C40)&gt;1,"ERRO: chave de tarefa duplicada",IF(I40="Sim",IF(O40="Não","ERRO: tarefa de segurança retirada do plano",IF(NOT(ISNUMBER(K40)),"ERRO: frequência vigente inválida",IF(ISERROR(MATCH(H40,lst_frequencias,0)),"ERRO: frequência de referência ausente",IF(K40&lt;INDEX(lst_frequencias_vezes,MATCH(H40,lst_frequencias,0)),"ERRO: intervalo ampliado em tarefa de segurança (referência "&amp;H40&amp;")","OK: segurança mantida")))),IF(NOT(ISNUMBER(K40)),"Verificar: frequência vigente","OK"))))</f>
        <v/>
      </c>
      <c r="S40" s="24" t="inlineStr">
        <is>
          <t>Calibração e exigências legais para vasos de pressão: verificar na fonte oficial.</t>
        </is>
      </c>
    </row>
    <row r="41">
      <c r="A41" s="21" t="inlineStr">
        <is>
          <t>eq-demo-001</t>
        </is>
      </c>
      <c r="B41" s="22" t="inlineStr">
        <is>
          <t>CMP-07</t>
        </is>
      </c>
      <c r="C41" s="23">
        <f>IF(OR(A41="",B41=""),"",A41&amp;"|"&amp;B41)</f>
        <v/>
      </c>
      <c r="D41" s="21" t="inlineStr">
        <is>
          <t>UTL-CMP-001</t>
        </is>
      </c>
      <c r="E41" s="24" t="inlineStr">
        <is>
          <t>Conferir manômetros e pressostato (pressões de carga e alívio)</t>
        </is>
      </c>
      <c r="F41" s="21" t="inlineStr">
        <is>
          <t>base genérica a validar com manual do fabricante</t>
        </is>
      </c>
      <c r="G41" s="22" t="inlineStr">
        <is>
          <t>0.1.0</t>
        </is>
      </c>
      <c r="H41" s="22" t="inlineStr">
        <is>
          <t>Trimestral</t>
        </is>
      </c>
      <c r="I41" s="22" t="inlineStr">
        <is>
          <t>Sim</t>
        </is>
      </c>
      <c r="J41" s="25" t="inlineStr">
        <is>
          <t>Trimestral</t>
        </is>
      </c>
      <c r="K41" s="26">
        <f>IF(J41="","",IFERROR(INDEX(lst_frequencias_vezes,MATCH(J41,lst_frequencias,0)),"Frequência não aceita"))</f>
        <v/>
      </c>
      <c r="L41" s="21" t="inlineStr">
        <is>
          <t>Instrumentação</t>
        </is>
      </c>
      <c r="M41" s="27" t="n">
        <v>0.5</v>
      </c>
      <c r="N41" s="28">
        <f>IF(AND(ISNUMBER(K41),ISNUMBER(M41)),K41*M41,"")</f>
        <v/>
      </c>
      <c r="O41" s="25" t="inlineStr">
        <is>
          <t>Sim</t>
        </is>
      </c>
      <c r="P41" s="25" t="n"/>
      <c r="Q41" s="29" t="n"/>
      <c r="R41" s="30">
        <f>IF(C41="","",IF(COUNTIF(pl_chave,C41)&gt;1,"ERRO: chave de tarefa duplicada",IF(I41="Sim",IF(O41="Não","ERRO: tarefa de segurança retirada do plano",IF(NOT(ISNUMBER(K41)),"ERRO: frequência vigente inválida",IF(ISERROR(MATCH(H41,lst_frequencias,0)),"ERRO: frequência de referência ausente",IF(K41&lt;INDEX(lst_frequencias_vezes,MATCH(H41,lst_frequencias,0)),"ERRO: intervalo ampliado em tarefa de segurança (referência "&amp;H41&amp;")","OK: segurança mantida")))),IF(NOT(ISNUMBER(K41)),"Verificar: frequência vigente","OK"))))</f>
        <v/>
      </c>
      <c r="S41" s="24" t="n"/>
    </row>
    <row r="42">
      <c r="A42" s="21" t="inlineStr">
        <is>
          <t>eq-demo-001</t>
        </is>
      </c>
      <c r="B42" s="22" t="inlineStr">
        <is>
          <t>CMP-08</t>
        </is>
      </c>
      <c r="C42" s="23">
        <f>IF(OR(A42="",B42=""),"",A42&amp;"|"&amp;B42)</f>
        <v/>
      </c>
      <c r="D42" s="21" t="inlineStr">
        <is>
          <t>UTL-CMP-001</t>
        </is>
      </c>
      <c r="E42" s="24" t="inlineStr">
        <is>
          <t>Trocar óleo e filtro de óleo</t>
        </is>
      </c>
      <c r="F42" s="21" t="inlineStr">
        <is>
          <t>base genérica a validar com manual do fabricante</t>
        </is>
      </c>
      <c r="G42" s="22" t="inlineStr">
        <is>
          <t>0.1.0</t>
        </is>
      </c>
      <c r="H42" s="22" t="inlineStr">
        <is>
          <t>Semestral</t>
        </is>
      </c>
      <c r="I42" s="22" t="inlineStr">
        <is>
          <t>Não</t>
        </is>
      </c>
      <c r="J42" s="25" t="inlineStr">
        <is>
          <t>Semestral</t>
        </is>
      </c>
      <c r="K42" s="26">
        <f>IF(J42="","",IFERROR(INDEX(lst_frequencias_vezes,MATCH(J42,lst_frequencias,0)),"Frequência não aceita"))</f>
        <v/>
      </c>
      <c r="L42" s="21" t="inlineStr">
        <is>
          <t>Lubrificação</t>
        </is>
      </c>
      <c r="M42" s="27" t="n">
        <v>2</v>
      </c>
      <c r="N42" s="28">
        <f>IF(AND(ISNUMBER(K42),ISNUMBER(M42)),K42*M42,"")</f>
        <v/>
      </c>
      <c r="O42" s="25" t="inlineStr">
        <is>
          <t>Sim</t>
        </is>
      </c>
      <c r="P42" s="25" t="n"/>
      <c r="Q42" s="29" t="n"/>
      <c r="R42" s="30">
        <f>IF(C42="","",IF(COUNTIF(pl_chave,C42)&gt;1,"ERRO: chave de tarefa duplicada",IF(I42="Sim",IF(O42="Não","ERRO: tarefa de segurança retirada do plano",IF(NOT(ISNUMBER(K42)),"ERRO: frequência vigente inválida",IF(ISERROR(MATCH(H42,lst_frequencias,0)),"ERRO: frequência de referência ausente",IF(K42&lt;INDEX(lst_frequencias_vezes,MATCH(H42,lst_frequencias,0)),"ERRO: intervalo ampliado em tarefa de segurança (referência "&amp;H42&amp;")","OK: segurança mantida")))),IF(NOT(ISNUMBER(K42)),"Verificar: frequência vigente","OK"))))</f>
        <v/>
      </c>
      <c r="S42" s="24" t="inlineStr">
        <is>
          <t>Fabricantes costumam indicar por horas de operação. Converter para o regime de uso real.</t>
        </is>
      </c>
    </row>
    <row r="43">
      <c r="A43" s="21" t="inlineStr">
        <is>
          <t>eq-demo-001</t>
        </is>
      </c>
      <c r="B43" s="22" t="inlineStr">
        <is>
          <t>CMP-09</t>
        </is>
      </c>
      <c r="C43" s="23">
        <f>IF(OR(A43="",B43=""),"",A43&amp;"|"&amp;B43)</f>
        <v/>
      </c>
      <c r="D43" s="21" t="inlineStr">
        <is>
          <t>UTL-CMP-001</t>
        </is>
      </c>
      <c r="E43" s="24" t="inlineStr">
        <is>
          <t>Trocar elemento separador ar/óleo (compressor de parafuso)</t>
        </is>
      </c>
      <c r="F43" s="21" t="inlineStr">
        <is>
          <t>base genérica a validar com manual do fabricante</t>
        </is>
      </c>
      <c r="G43" s="22" t="inlineStr">
        <is>
          <t>0.1.0</t>
        </is>
      </c>
      <c r="H43" s="22" t="inlineStr">
        <is>
          <t>Anual</t>
        </is>
      </c>
      <c r="I43" s="22" t="inlineStr">
        <is>
          <t>Não</t>
        </is>
      </c>
      <c r="J43" s="25" t="inlineStr">
        <is>
          <t>Anual</t>
        </is>
      </c>
      <c r="K43" s="26">
        <f>IF(J43="","",IFERROR(INDEX(lst_frequencias_vezes,MATCH(J43,lst_frequencias,0)),"Frequência não aceita"))</f>
        <v/>
      </c>
      <c r="L43" s="21" t="inlineStr">
        <is>
          <t>Mecânica</t>
        </is>
      </c>
      <c r="M43" s="27" t="n">
        <v>2</v>
      </c>
      <c r="N43" s="28">
        <f>IF(AND(ISNUMBER(K43),ISNUMBER(M43)),K43*M43,"")</f>
        <v/>
      </c>
      <c r="O43" s="25" t="inlineStr">
        <is>
          <t>Sim</t>
        </is>
      </c>
      <c r="P43" s="25" t="inlineStr">
        <is>
          <t>pes-a</t>
        </is>
      </c>
      <c r="Q43" s="29" t="inlineStr">
        <is>
          <t>Pessoa A</t>
        </is>
      </c>
      <c r="R43" s="30">
        <f>IF(C43="","",IF(COUNTIF(pl_chave,C43)&gt;1,"ERRO: chave de tarefa duplicada",IF(I43="Sim",IF(O43="Não","ERRO: tarefa de segurança retirada do plano",IF(NOT(ISNUMBER(K43)),"ERRO: frequência vigente inválida",IF(ISERROR(MATCH(H43,lst_frequencias,0)),"ERRO: frequência de referência ausente",IF(K43&lt;INDEX(lst_frequencias_vezes,MATCH(H43,lst_frequencias,0)),"ERRO: intervalo ampliado em tarefa de segurança (referência "&amp;H43&amp;")","OK: segurança mantida")))),IF(NOT(ISNUMBER(K43)),"Verificar: frequência vigente","OK"))))</f>
        <v/>
      </c>
      <c r="S43" s="24" t="inlineStr">
        <is>
          <t>Não se aplica a compressores de pistão.</t>
        </is>
      </c>
    </row>
    <row r="44">
      <c r="A44" s="21" t="inlineStr">
        <is>
          <t>eq-demo-001</t>
        </is>
      </c>
      <c r="B44" s="22" t="inlineStr">
        <is>
          <t>CMP-10</t>
        </is>
      </c>
      <c r="C44" s="23">
        <f>IF(OR(A44="",B44=""),"",A44&amp;"|"&amp;B44)</f>
        <v/>
      </c>
      <c r="D44" s="21" t="inlineStr">
        <is>
          <t>UTL-CMP-001</t>
        </is>
      </c>
      <c r="E44" s="24" t="inlineStr">
        <is>
          <t>Inspecionar externamente o reservatório: corrosão, suportes, identificação e acessórios</t>
        </is>
      </c>
      <c r="F44" s="21" t="inlineStr">
        <is>
          <t>base genérica a validar com manual do fabricante</t>
        </is>
      </c>
      <c r="G44" s="22" t="inlineStr">
        <is>
          <t>0.1.0</t>
        </is>
      </c>
      <c r="H44" s="22" t="inlineStr">
        <is>
          <t>Anual</t>
        </is>
      </c>
      <c r="I44" s="22" t="inlineStr">
        <is>
          <t>Sim</t>
        </is>
      </c>
      <c r="J44" s="25" t="inlineStr">
        <is>
          <t>Anual</t>
        </is>
      </c>
      <c r="K44" s="26">
        <f>IF(J44="","",IFERROR(INDEX(lst_frequencias_vezes,MATCH(J44,lst_frequencias,0)),"Frequência não aceita"))</f>
        <v/>
      </c>
      <c r="L44" s="21" t="inlineStr">
        <is>
          <t>Mecânica</t>
        </is>
      </c>
      <c r="M44" s="27" t="n">
        <v>1</v>
      </c>
      <c r="N44" s="28">
        <f>IF(AND(ISNUMBER(K44),ISNUMBER(M44)),K44*M44,"")</f>
        <v/>
      </c>
      <c r="O44" s="25" t="inlineStr">
        <is>
          <t>Sim</t>
        </is>
      </c>
      <c r="P44" s="25" t="inlineStr">
        <is>
          <t>pes-a</t>
        </is>
      </c>
      <c r="Q44" s="29" t="inlineStr">
        <is>
          <t>Pessoa A</t>
        </is>
      </c>
      <c r="R44" s="30">
        <f>IF(C44="","",IF(COUNTIF(pl_chave,C44)&gt;1,"ERRO: chave de tarefa duplicada",IF(I44="Sim",IF(O44="Não","ERRO: tarefa de segurança retirada do plano",IF(NOT(ISNUMBER(K44)),"ERRO: frequência vigente inválida",IF(ISERROR(MATCH(H44,lst_frequencias,0)),"ERRO: frequência de referência ausente",IF(K44&lt;INDEX(lst_frequencias_vezes,MATCH(H44,lst_frequencias,0)),"ERRO: intervalo ampliado em tarefa de segurança (referência "&amp;H44&amp;")","OK: segurança mantida")))),IF(NOT(ISNUMBER(K44)),"Verificar: frequência vigente","OK"))))</f>
        <v/>
      </c>
      <c r="S44" s="24" t="inlineStr">
        <is>
          <t>O reservatório pode ser vaso de pressão sujeito a regras legais próprias: verificar na fonte oficial.</t>
        </is>
      </c>
    </row>
    <row r="45">
      <c r="A45" s="21" t="n"/>
      <c r="B45" s="22" t="n"/>
      <c r="C45" s="23">
        <f>IF(OR(A45="",B45=""),"",A45&amp;"|"&amp;B45)</f>
        <v/>
      </c>
      <c r="D45" s="21" t="n"/>
      <c r="E45" s="24" t="n"/>
      <c r="F45" s="21" t="n"/>
      <c r="G45" s="22" t="n"/>
      <c r="H45" s="22" t="n"/>
      <c r="I45" s="22" t="n"/>
      <c r="J45" s="25" t="n"/>
      <c r="K45" s="26">
        <f>IF(J45="","",IFERROR(INDEX(lst_frequencias_vezes,MATCH(J45,lst_frequencias,0)),"Frequência não aceita"))</f>
        <v/>
      </c>
      <c r="L45" s="21" t="n"/>
      <c r="M45" s="27" t="n"/>
      <c r="N45" s="28">
        <f>IF(AND(ISNUMBER(K45),ISNUMBER(M45)),K45*M45,"")</f>
        <v/>
      </c>
      <c r="O45" s="25" t="n"/>
      <c r="P45" s="25" t="n"/>
      <c r="Q45" s="29" t="n"/>
      <c r="R45" s="30">
        <f>IF(C45="","",IF(COUNTIF(pl_chave,C45)&gt;1,"ERRO: chave de tarefa duplicada",IF(I45="Sim",IF(O45="Não","ERRO: tarefa de segurança retirada do plano",IF(NOT(ISNUMBER(K45)),"ERRO: frequência vigente inválida",IF(ISERROR(MATCH(H45,lst_frequencias,0)),"ERRO: frequência de referência ausente",IF(K45&lt;INDEX(lst_frequencias_vezes,MATCH(H45,lst_frequencias,0)),"ERRO: intervalo ampliado em tarefa de segurança (referência "&amp;H45&amp;")","OK: segurança mantida")))),IF(NOT(ISNUMBER(K45)),"Verificar: frequência vigente","OK"))))</f>
        <v/>
      </c>
      <c r="S45" s="24" t="n"/>
    </row>
    <row r="46">
      <c r="A46" s="21" t="n"/>
      <c r="B46" s="22" t="n"/>
      <c r="C46" s="23">
        <f>IF(OR(A46="",B46=""),"",A46&amp;"|"&amp;B46)</f>
        <v/>
      </c>
      <c r="D46" s="21" t="n"/>
      <c r="E46" s="24" t="n"/>
      <c r="F46" s="21" t="n"/>
      <c r="G46" s="22" t="n"/>
      <c r="H46" s="22" t="n"/>
      <c r="I46" s="22" t="n"/>
      <c r="J46" s="25" t="n"/>
      <c r="K46" s="26">
        <f>IF(J46="","",IFERROR(INDEX(lst_frequencias_vezes,MATCH(J46,lst_frequencias,0)),"Frequência não aceita"))</f>
        <v/>
      </c>
      <c r="L46" s="21" t="n"/>
      <c r="M46" s="27" t="n"/>
      <c r="N46" s="28">
        <f>IF(AND(ISNUMBER(K46),ISNUMBER(M46)),K46*M46,"")</f>
        <v/>
      </c>
      <c r="O46" s="25" t="n"/>
      <c r="P46" s="25" t="n"/>
      <c r="Q46" s="29" t="n"/>
      <c r="R46" s="30">
        <f>IF(C46="","",IF(COUNTIF(pl_chave,C46)&gt;1,"ERRO: chave de tarefa duplicada",IF(I46="Sim",IF(O46="Não","ERRO: tarefa de segurança retirada do plano",IF(NOT(ISNUMBER(K46)),"ERRO: frequência vigente inválida",IF(ISERROR(MATCH(H46,lst_frequencias,0)),"ERRO: frequência de referência ausente",IF(K46&lt;INDEX(lst_frequencias_vezes,MATCH(H46,lst_frequencias,0)),"ERRO: intervalo ampliado em tarefa de segurança (referência "&amp;H46&amp;")","OK: segurança mantida")))),IF(NOT(ISNUMBER(K46)),"Verificar: frequência vigente","OK"))))</f>
        <v/>
      </c>
      <c r="S46" s="24" t="n"/>
    </row>
    <row r="47">
      <c r="A47" s="21" t="n"/>
      <c r="B47" s="22" t="n"/>
      <c r="C47" s="23">
        <f>IF(OR(A47="",B47=""),"",A47&amp;"|"&amp;B47)</f>
        <v/>
      </c>
      <c r="D47" s="21" t="n"/>
      <c r="E47" s="24" t="n"/>
      <c r="F47" s="21" t="n"/>
      <c r="G47" s="22" t="n"/>
      <c r="H47" s="22" t="n"/>
      <c r="I47" s="22" t="n"/>
      <c r="J47" s="25" t="n"/>
      <c r="K47" s="26">
        <f>IF(J47="","",IFERROR(INDEX(lst_frequencias_vezes,MATCH(J47,lst_frequencias,0)),"Frequência não aceita"))</f>
        <v/>
      </c>
      <c r="L47" s="21" t="n"/>
      <c r="M47" s="27" t="n"/>
      <c r="N47" s="28">
        <f>IF(AND(ISNUMBER(K47),ISNUMBER(M47)),K47*M47,"")</f>
        <v/>
      </c>
      <c r="O47" s="25" t="n"/>
      <c r="P47" s="25" t="n"/>
      <c r="Q47" s="29" t="n"/>
      <c r="R47" s="30">
        <f>IF(C47="","",IF(COUNTIF(pl_chave,C47)&gt;1,"ERRO: chave de tarefa duplicada",IF(I47="Sim",IF(O47="Não","ERRO: tarefa de segurança retirada do plano",IF(NOT(ISNUMBER(K47)),"ERRO: frequência vigente inválida",IF(ISERROR(MATCH(H47,lst_frequencias,0)),"ERRO: frequência de referência ausente",IF(K47&lt;INDEX(lst_frequencias_vezes,MATCH(H47,lst_frequencias,0)),"ERRO: intervalo ampliado em tarefa de segurança (referência "&amp;H47&amp;")","OK: segurança mantida")))),IF(NOT(ISNUMBER(K47)),"Verificar: frequência vigente","OK"))))</f>
        <v/>
      </c>
      <c r="S47" s="24" t="n"/>
    </row>
    <row r="48">
      <c r="A48" s="21" t="n"/>
      <c r="B48" s="22" t="n"/>
      <c r="C48" s="23">
        <f>IF(OR(A48="",B48=""),"",A48&amp;"|"&amp;B48)</f>
        <v/>
      </c>
      <c r="D48" s="21" t="n"/>
      <c r="E48" s="24" t="n"/>
      <c r="F48" s="21" t="n"/>
      <c r="G48" s="22" t="n"/>
      <c r="H48" s="22" t="n"/>
      <c r="I48" s="22" t="n"/>
      <c r="J48" s="25" t="n"/>
      <c r="K48" s="26">
        <f>IF(J48="","",IFERROR(INDEX(lst_frequencias_vezes,MATCH(J48,lst_frequencias,0)),"Frequência não aceita"))</f>
        <v/>
      </c>
      <c r="L48" s="21" t="n"/>
      <c r="M48" s="27" t="n"/>
      <c r="N48" s="28">
        <f>IF(AND(ISNUMBER(K48),ISNUMBER(M48)),K48*M48,"")</f>
        <v/>
      </c>
      <c r="O48" s="25" t="n"/>
      <c r="P48" s="25" t="n"/>
      <c r="Q48" s="29" t="n"/>
      <c r="R48" s="30">
        <f>IF(C48="","",IF(COUNTIF(pl_chave,C48)&gt;1,"ERRO: chave de tarefa duplicada",IF(I48="Sim",IF(O48="Não","ERRO: tarefa de segurança retirada do plano",IF(NOT(ISNUMBER(K48)),"ERRO: frequência vigente inválida",IF(ISERROR(MATCH(H48,lst_frequencias,0)),"ERRO: frequência de referência ausente",IF(K48&lt;INDEX(lst_frequencias_vezes,MATCH(H48,lst_frequencias,0)),"ERRO: intervalo ampliado em tarefa de segurança (referência "&amp;H48&amp;")","OK: segurança mantida")))),IF(NOT(ISNUMBER(K48)),"Verificar: frequência vigente","OK"))))</f>
        <v/>
      </c>
      <c r="S48" s="24" t="n"/>
    </row>
    <row r="49">
      <c r="A49" s="21" t="n"/>
      <c r="B49" s="22" t="n"/>
      <c r="C49" s="23">
        <f>IF(OR(A49="",B49=""),"",A49&amp;"|"&amp;B49)</f>
        <v/>
      </c>
      <c r="D49" s="21" t="n"/>
      <c r="E49" s="24" t="n"/>
      <c r="F49" s="21" t="n"/>
      <c r="G49" s="22" t="n"/>
      <c r="H49" s="22" t="n"/>
      <c r="I49" s="22" t="n"/>
      <c r="J49" s="25" t="n"/>
      <c r="K49" s="26">
        <f>IF(J49="","",IFERROR(INDEX(lst_frequencias_vezes,MATCH(J49,lst_frequencias,0)),"Frequência não aceita"))</f>
        <v/>
      </c>
      <c r="L49" s="21" t="n"/>
      <c r="M49" s="27" t="n"/>
      <c r="N49" s="28">
        <f>IF(AND(ISNUMBER(K49),ISNUMBER(M49)),K49*M49,"")</f>
        <v/>
      </c>
      <c r="O49" s="25" t="n"/>
      <c r="P49" s="25" t="n"/>
      <c r="Q49" s="29" t="n"/>
      <c r="R49" s="30">
        <f>IF(C49="","",IF(COUNTIF(pl_chave,C49)&gt;1,"ERRO: chave de tarefa duplicada",IF(I49="Sim",IF(O49="Não","ERRO: tarefa de segurança retirada do plano",IF(NOT(ISNUMBER(K49)),"ERRO: frequência vigente inválida",IF(ISERROR(MATCH(H49,lst_frequencias,0)),"ERRO: frequência de referência ausente",IF(K49&lt;INDEX(lst_frequencias_vezes,MATCH(H49,lst_frequencias,0)),"ERRO: intervalo ampliado em tarefa de segurança (referência "&amp;H49&amp;")","OK: segurança mantida")))),IF(NOT(ISNUMBER(K49)),"Verificar: frequência vigente","OK"))))</f>
        <v/>
      </c>
      <c r="S49" s="24" t="n"/>
    </row>
    <row r="50">
      <c r="A50" s="21" t="n"/>
      <c r="B50" s="22" t="n"/>
      <c r="C50" s="23">
        <f>IF(OR(A50="",B50=""),"",A50&amp;"|"&amp;B50)</f>
        <v/>
      </c>
      <c r="D50" s="21" t="n"/>
      <c r="E50" s="24" t="n"/>
      <c r="F50" s="21" t="n"/>
      <c r="G50" s="22" t="n"/>
      <c r="H50" s="22" t="n"/>
      <c r="I50" s="22" t="n"/>
      <c r="J50" s="25" t="n"/>
      <c r="K50" s="26">
        <f>IF(J50="","",IFERROR(INDEX(lst_frequencias_vezes,MATCH(J50,lst_frequencias,0)),"Frequência não aceita"))</f>
        <v/>
      </c>
      <c r="L50" s="21" t="n"/>
      <c r="M50" s="27" t="n"/>
      <c r="N50" s="28">
        <f>IF(AND(ISNUMBER(K50),ISNUMBER(M50)),K50*M50,"")</f>
        <v/>
      </c>
      <c r="O50" s="25" t="n"/>
      <c r="P50" s="25" t="n"/>
      <c r="Q50" s="29" t="n"/>
      <c r="R50" s="30">
        <f>IF(C50="","",IF(COUNTIF(pl_chave,C50)&gt;1,"ERRO: chave de tarefa duplicada",IF(I50="Sim",IF(O50="Não","ERRO: tarefa de segurança retirada do plano",IF(NOT(ISNUMBER(K50)),"ERRO: frequência vigente inválida",IF(ISERROR(MATCH(H50,lst_frequencias,0)),"ERRO: frequência de referência ausente",IF(K50&lt;INDEX(lst_frequencias_vezes,MATCH(H50,lst_frequencias,0)),"ERRO: intervalo ampliado em tarefa de segurança (referência "&amp;H50&amp;")","OK: segurança mantida")))),IF(NOT(ISNUMBER(K50)),"Verificar: frequência vigente","OK"))))</f>
        <v/>
      </c>
      <c r="S50" s="24" t="n"/>
    </row>
    <row r="51">
      <c r="A51" s="21" t="n"/>
      <c r="B51" s="22" t="n"/>
      <c r="C51" s="23">
        <f>IF(OR(A51="",B51=""),"",A51&amp;"|"&amp;B51)</f>
        <v/>
      </c>
      <c r="D51" s="21" t="n"/>
      <c r="E51" s="24" t="n"/>
      <c r="F51" s="21" t="n"/>
      <c r="G51" s="22" t="n"/>
      <c r="H51" s="22" t="n"/>
      <c r="I51" s="22" t="n"/>
      <c r="J51" s="25" t="n"/>
      <c r="K51" s="26">
        <f>IF(J51="","",IFERROR(INDEX(lst_frequencias_vezes,MATCH(J51,lst_frequencias,0)),"Frequência não aceita"))</f>
        <v/>
      </c>
      <c r="L51" s="21" t="n"/>
      <c r="M51" s="27" t="n"/>
      <c r="N51" s="28">
        <f>IF(AND(ISNUMBER(K51),ISNUMBER(M51)),K51*M51,"")</f>
        <v/>
      </c>
      <c r="O51" s="25" t="n"/>
      <c r="P51" s="25" t="n"/>
      <c r="Q51" s="29" t="n"/>
      <c r="R51" s="30">
        <f>IF(C51="","",IF(COUNTIF(pl_chave,C51)&gt;1,"ERRO: chave de tarefa duplicada",IF(I51="Sim",IF(O51="Não","ERRO: tarefa de segurança retirada do plano",IF(NOT(ISNUMBER(K51)),"ERRO: frequência vigente inválida",IF(ISERROR(MATCH(H51,lst_frequencias,0)),"ERRO: frequência de referência ausente",IF(K51&lt;INDEX(lst_frequencias_vezes,MATCH(H51,lst_frequencias,0)),"ERRO: intervalo ampliado em tarefa de segurança (referência "&amp;H51&amp;")","OK: segurança mantida")))),IF(NOT(ISNUMBER(K51)),"Verificar: frequência vigente","OK"))))</f>
        <v/>
      </c>
      <c r="S51" s="24" t="n"/>
    </row>
    <row r="52">
      <c r="A52" s="21" t="n"/>
      <c r="B52" s="22" t="n"/>
      <c r="C52" s="23">
        <f>IF(OR(A52="",B52=""),"",A52&amp;"|"&amp;B52)</f>
        <v/>
      </c>
      <c r="D52" s="21" t="n"/>
      <c r="E52" s="24" t="n"/>
      <c r="F52" s="21" t="n"/>
      <c r="G52" s="22" t="n"/>
      <c r="H52" s="22" t="n"/>
      <c r="I52" s="22" t="n"/>
      <c r="J52" s="25" t="n"/>
      <c r="K52" s="26">
        <f>IF(J52="","",IFERROR(INDEX(lst_frequencias_vezes,MATCH(J52,lst_frequencias,0)),"Frequência não aceita"))</f>
        <v/>
      </c>
      <c r="L52" s="21" t="n"/>
      <c r="M52" s="27" t="n"/>
      <c r="N52" s="28">
        <f>IF(AND(ISNUMBER(K52),ISNUMBER(M52)),K52*M52,"")</f>
        <v/>
      </c>
      <c r="O52" s="25" t="n"/>
      <c r="P52" s="25" t="n"/>
      <c r="Q52" s="29" t="n"/>
      <c r="R52" s="30">
        <f>IF(C52="","",IF(COUNTIF(pl_chave,C52)&gt;1,"ERRO: chave de tarefa duplicada",IF(I52="Sim",IF(O52="Não","ERRO: tarefa de segurança retirada do plano",IF(NOT(ISNUMBER(K52)),"ERRO: frequência vigente inválida",IF(ISERROR(MATCH(H52,lst_frequencias,0)),"ERRO: frequência de referência ausente",IF(K52&lt;INDEX(lst_frequencias_vezes,MATCH(H52,lst_frequencias,0)),"ERRO: intervalo ampliado em tarefa de segurança (referência "&amp;H52&amp;")","OK: segurança mantida")))),IF(NOT(ISNUMBER(K52)),"Verificar: frequência vigente","OK"))))</f>
        <v/>
      </c>
      <c r="S52" s="24" t="n"/>
    </row>
    <row r="53">
      <c r="A53" s="21" t="n"/>
      <c r="B53" s="22" t="n"/>
      <c r="C53" s="23">
        <f>IF(OR(A53="",B53=""),"",A53&amp;"|"&amp;B53)</f>
        <v/>
      </c>
      <c r="D53" s="21" t="n"/>
      <c r="E53" s="24" t="n"/>
      <c r="F53" s="21" t="n"/>
      <c r="G53" s="22" t="n"/>
      <c r="H53" s="22" t="n"/>
      <c r="I53" s="22" t="n"/>
      <c r="J53" s="25" t="n"/>
      <c r="K53" s="26">
        <f>IF(J53="","",IFERROR(INDEX(lst_frequencias_vezes,MATCH(J53,lst_frequencias,0)),"Frequência não aceita"))</f>
        <v/>
      </c>
      <c r="L53" s="21" t="n"/>
      <c r="M53" s="27" t="n"/>
      <c r="N53" s="28">
        <f>IF(AND(ISNUMBER(K53),ISNUMBER(M53)),K53*M53,"")</f>
        <v/>
      </c>
      <c r="O53" s="25" t="n"/>
      <c r="P53" s="25" t="n"/>
      <c r="Q53" s="29" t="n"/>
      <c r="R53" s="30">
        <f>IF(C53="","",IF(COUNTIF(pl_chave,C53)&gt;1,"ERRO: chave de tarefa duplicada",IF(I53="Sim",IF(O53="Não","ERRO: tarefa de segurança retirada do plano",IF(NOT(ISNUMBER(K53)),"ERRO: frequência vigente inválida",IF(ISERROR(MATCH(H53,lst_frequencias,0)),"ERRO: frequência de referência ausente",IF(K53&lt;INDEX(lst_frequencias_vezes,MATCH(H53,lst_frequencias,0)),"ERRO: intervalo ampliado em tarefa de segurança (referência "&amp;H53&amp;")","OK: segurança mantida")))),IF(NOT(ISNUMBER(K53)),"Verificar: frequência vigente","OK"))))</f>
        <v/>
      </c>
      <c r="S53" s="24" t="n"/>
    </row>
    <row r="54">
      <c r="A54" s="21" t="n"/>
      <c r="B54" s="22" t="n"/>
      <c r="C54" s="23">
        <f>IF(OR(A54="",B54=""),"",A54&amp;"|"&amp;B54)</f>
        <v/>
      </c>
      <c r="D54" s="21" t="n"/>
      <c r="E54" s="24" t="n"/>
      <c r="F54" s="21" t="n"/>
      <c r="G54" s="22" t="n"/>
      <c r="H54" s="22" t="n"/>
      <c r="I54" s="22" t="n"/>
      <c r="J54" s="25" t="n"/>
      <c r="K54" s="26">
        <f>IF(J54="","",IFERROR(INDEX(lst_frequencias_vezes,MATCH(J54,lst_frequencias,0)),"Frequência não aceita"))</f>
        <v/>
      </c>
      <c r="L54" s="21" t="n"/>
      <c r="M54" s="27" t="n"/>
      <c r="N54" s="28">
        <f>IF(AND(ISNUMBER(K54),ISNUMBER(M54)),K54*M54,"")</f>
        <v/>
      </c>
      <c r="O54" s="25" t="n"/>
      <c r="P54" s="25" t="n"/>
      <c r="Q54" s="29" t="n"/>
      <c r="R54" s="30">
        <f>IF(C54="","",IF(COUNTIF(pl_chave,C54)&gt;1,"ERRO: chave de tarefa duplicada",IF(I54="Sim",IF(O54="Não","ERRO: tarefa de segurança retirada do plano",IF(NOT(ISNUMBER(K54)),"ERRO: frequência vigente inválida",IF(ISERROR(MATCH(H54,lst_frequencias,0)),"ERRO: frequência de referência ausente",IF(K54&lt;INDEX(lst_frequencias_vezes,MATCH(H54,lst_frequencias,0)),"ERRO: intervalo ampliado em tarefa de segurança (referência "&amp;H54&amp;")","OK: segurança mantida")))),IF(NOT(ISNUMBER(K54)),"Verificar: frequência vigente","OK"))))</f>
        <v/>
      </c>
      <c r="S54" s="24" t="n"/>
    </row>
    <row r="55">
      <c r="A55" s="21" t="n"/>
      <c r="B55" s="22" t="n"/>
      <c r="C55" s="23">
        <f>IF(OR(A55="",B55=""),"",A55&amp;"|"&amp;B55)</f>
        <v/>
      </c>
      <c r="D55" s="21" t="n"/>
      <c r="E55" s="24" t="n"/>
      <c r="F55" s="21" t="n"/>
      <c r="G55" s="22" t="n"/>
      <c r="H55" s="22" t="n"/>
      <c r="I55" s="22" t="n"/>
      <c r="J55" s="25" t="n"/>
      <c r="K55" s="26">
        <f>IF(J55="","",IFERROR(INDEX(lst_frequencias_vezes,MATCH(J55,lst_frequencias,0)),"Frequência não aceita"))</f>
        <v/>
      </c>
      <c r="L55" s="21" t="n"/>
      <c r="M55" s="27" t="n"/>
      <c r="N55" s="28">
        <f>IF(AND(ISNUMBER(K55),ISNUMBER(M55)),K55*M55,"")</f>
        <v/>
      </c>
      <c r="O55" s="25" t="n"/>
      <c r="P55" s="25" t="n"/>
      <c r="Q55" s="29" t="n"/>
      <c r="R55" s="30">
        <f>IF(C55="","",IF(COUNTIF(pl_chave,C55)&gt;1,"ERRO: chave de tarefa duplicada",IF(I55="Sim",IF(O55="Não","ERRO: tarefa de segurança retirada do plano",IF(NOT(ISNUMBER(K55)),"ERRO: frequência vigente inválida",IF(ISERROR(MATCH(H55,lst_frequencias,0)),"ERRO: frequência de referência ausente",IF(K55&lt;INDEX(lst_frequencias_vezes,MATCH(H55,lst_frequencias,0)),"ERRO: intervalo ampliado em tarefa de segurança (referência "&amp;H55&amp;")","OK: segurança mantida")))),IF(NOT(ISNUMBER(K55)),"Verificar: frequência vigente","OK"))))</f>
        <v/>
      </c>
      <c r="S55" s="24" t="n"/>
    </row>
    <row r="56">
      <c r="A56" s="21" t="n"/>
      <c r="B56" s="22" t="n"/>
      <c r="C56" s="23">
        <f>IF(OR(A56="",B56=""),"",A56&amp;"|"&amp;B56)</f>
        <v/>
      </c>
      <c r="D56" s="21" t="n"/>
      <c r="E56" s="24" t="n"/>
      <c r="F56" s="21" t="n"/>
      <c r="G56" s="22" t="n"/>
      <c r="H56" s="22" t="n"/>
      <c r="I56" s="22" t="n"/>
      <c r="J56" s="25" t="n"/>
      <c r="K56" s="26">
        <f>IF(J56="","",IFERROR(INDEX(lst_frequencias_vezes,MATCH(J56,lst_frequencias,0)),"Frequência não aceita"))</f>
        <v/>
      </c>
      <c r="L56" s="21" t="n"/>
      <c r="M56" s="27" t="n"/>
      <c r="N56" s="28">
        <f>IF(AND(ISNUMBER(K56),ISNUMBER(M56)),K56*M56,"")</f>
        <v/>
      </c>
      <c r="O56" s="25" t="n"/>
      <c r="P56" s="25" t="n"/>
      <c r="Q56" s="29" t="n"/>
      <c r="R56" s="30">
        <f>IF(C56="","",IF(COUNTIF(pl_chave,C56)&gt;1,"ERRO: chave de tarefa duplicada",IF(I56="Sim",IF(O56="Não","ERRO: tarefa de segurança retirada do plano",IF(NOT(ISNUMBER(K56)),"ERRO: frequência vigente inválida",IF(ISERROR(MATCH(H56,lst_frequencias,0)),"ERRO: frequência de referência ausente",IF(K56&lt;INDEX(lst_frequencias_vezes,MATCH(H56,lst_frequencias,0)),"ERRO: intervalo ampliado em tarefa de segurança (referência "&amp;H56&amp;")","OK: segurança mantida")))),IF(NOT(ISNUMBER(K56)),"Verificar: frequência vigente","OK"))))</f>
        <v/>
      </c>
      <c r="S56" s="24" t="n"/>
    </row>
    <row r="57">
      <c r="A57" s="21" t="n"/>
      <c r="B57" s="22" t="n"/>
      <c r="C57" s="23">
        <f>IF(OR(A57="",B57=""),"",A57&amp;"|"&amp;B57)</f>
        <v/>
      </c>
      <c r="D57" s="21" t="n"/>
      <c r="E57" s="24" t="n"/>
      <c r="F57" s="21" t="n"/>
      <c r="G57" s="22" t="n"/>
      <c r="H57" s="22" t="n"/>
      <c r="I57" s="22" t="n"/>
      <c r="J57" s="25" t="n"/>
      <c r="K57" s="26">
        <f>IF(J57="","",IFERROR(INDEX(lst_frequencias_vezes,MATCH(J57,lst_frequencias,0)),"Frequência não aceita"))</f>
        <v/>
      </c>
      <c r="L57" s="21" t="n"/>
      <c r="M57" s="27" t="n"/>
      <c r="N57" s="28">
        <f>IF(AND(ISNUMBER(K57),ISNUMBER(M57)),K57*M57,"")</f>
        <v/>
      </c>
      <c r="O57" s="25" t="n"/>
      <c r="P57" s="25" t="n"/>
      <c r="Q57" s="29" t="n"/>
      <c r="R57" s="30">
        <f>IF(C57="","",IF(COUNTIF(pl_chave,C57)&gt;1,"ERRO: chave de tarefa duplicada",IF(I57="Sim",IF(O57="Não","ERRO: tarefa de segurança retirada do plano",IF(NOT(ISNUMBER(K57)),"ERRO: frequência vigente inválida",IF(ISERROR(MATCH(H57,lst_frequencias,0)),"ERRO: frequência de referência ausente",IF(K57&lt;INDEX(lst_frequencias_vezes,MATCH(H57,lst_frequencias,0)),"ERRO: intervalo ampliado em tarefa de segurança (referência "&amp;H57&amp;")","OK: segurança mantida")))),IF(NOT(ISNUMBER(K57)),"Verificar: frequência vigente","OK"))))</f>
        <v/>
      </c>
      <c r="S57" s="24" t="n"/>
    </row>
    <row r="58">
      <c r="A58" s="21" t="n"/>
      <c r="B58" s="22" t="n"/>
      <c r="C58" s="23">
        <f>IF(OR(A58="",B58=""),"",A58&amp;"|"&amp;B58)</f>
        <v/>
      </c>
      <c r="D58" s="21" t="n"/>
      <c r="E58" s="24" t="n"/>
      <c r="F58" s="21" t="n"/>
      <c r="G58" s="22" t="n"/>
      <c r="H58" s="22" t="n"/>
      <c r="I58" s="22" t="n"/>
      <c r="J58" s="25" t="n"/>
      <c r="K58" s="26">
        <f>IF(J58="","",IFERROR(INDEX(lst_frequencias_vezes,MATCH(J58,lst_frequencias,0)),"Frequência não aceita"))</f>
        <v/>
      </c>
      <c r="L58" s="21" t="n"/>
      <c r="M58" s="27" t="n"/>
      <c r="N58" s="28">
        <f>IF(AND(ISNUMBER(K58),ISNUMBER(M58)),K58*M58,"")</f>
        <v/>
      </c>
      <c r="O58" s="25" t="n"/>
      <c r="P58" s="25" t="n"/>
      <c r="Q58" s="29" t="n"/>
      <c r="R58" s="30">
        <f>IF(C58="","",IF(COUNTIF(pl_chave,C58)&gt;1,"ERRO: chave de tarefa duplicada",IF(I58="Sim",IF(O58="Não","ERRO: tarefa de segurança retirada do plano",IF(NOT(ISNUMBER(K58)),"ERRO: frequência vigente inválida",IF(ISERROR(MATCH(H58,lst_frequencias,0)),"ERRO: frequência de referência ausente",IF(K58&lt;INDEX(lst_frequencias_vezes,MATCH(H58,lst_frequencias,0)),"ERRO: intervalo ampliado em tarefa de segurança (referência "&amp;H58&amp;")","OK: segurança mantida")))),IF(NOT(ISNUMBER(K58)),"Verificar: frequência vigente","OK"))))</f>
        <v/>
      </c>
      <c r="S58" s="24" t="n"/>
    </row>
    <row r="59">
      <c r="A59" s="21" t="n"/>
      <c r="B59" s="22" t="n"/>
      <c r="C59" s="23">
        <f>IF(OR(A59="",B59=""),"",A59&amp;"|"&amp;B59)</f>
        <v/>
      </c>
      <c r="D59" s="21" t="n"/>
      <c r="E59" s="24" t="n"/>
      <c r="F59" s="21" t="n"/>
      <c r="G59" s="22" t="n"/>
      <c r="H59" s="22" t="n"/>
      <c r="I59" s="22" t="n"/>
      <c r="J59" s="25" t="n"/>
      <c r="K59" s="26">
        <f>IF(J59="","",IFERROR(INDEX(lst_frequencias_vezes,MATCH(J59,lst_frequencias,0)),"Frequência não aceita"))</f>
        <v/>
      </c>
      <c r="L59" s="21" t="n"/>
      <c r="M59" s="27" t="n"/>
      <c r="N59" s="28">
        <f>IF(AND(ISNUMBER(K59),ISNUMBER(M59)),K59*M59,"")</f>
        <v/>
      </c>
      <c r="O59" s="25" t="n"/>
      <c r="P59" s="25" t="n"/>
      <c r="Q59" s="29" t="n"/>
      <c r="R59" s="30">
        <f>IF(C59="","",IF(COUNTIF(pl_chave,C59)&gt;1,"ERRO: chave de tarefa duplicada",IF(I59="Sim",IF(O59="Não","ERRO: tarefa de segurança retirada do plano",IF(NOT(ISNUMBER(K59)),"ERRO: frequência vigente inválida",IF(ISERROR(MATCH(H59,lst_frequencias,0)),"ERRO: frequência de referência ausente",IF(K59&lt;INDEX(lst_frequencias_vezes,MATCH(H59,lst_frequencias,0)),"ERRO: intervalo ampliado em tarefa de segurança (referência "&amp;H59&amp;")","OK: segurança mantida")))),IF(NOT(ISNUMBER(K59)),"Verificar: frequência vigente","OK"))))</f>
        <v/>
      </c>
      <c r="S59" s="24" t="n"/>
    </row>
    <row r="60">
      <c r="A60" s="21" t="n"/>
      <c r="B60" s="22" t="n"/>
      <c r="C60" s="23">
        <f>IF(OR(A60="",B60=""),"",A60&amp;"|"&amp;B60)</f>
        <v/>
      </c>
      <c r="D60" s="21" t="n"/>
      <c r="E60" s="24" t="n"/>
      <c r="F60" s="21" t="n"/>
      <c r="G60" s="22" t="n"/>
      <c r="H60" s="22" t="n"/>
      <c r="I60" s="22" t="n"/>
      <c r="J60" s="25" t="n"/>
      <c r="K60" s="26">
        <f>IF(J60="","",IFERROR(INDEX(lst_frequencias_vezes,MATCH(J60,lst_frequencias,0)),"Frequência não aceita"))</f>
        <v/>
      </c>
      <c r="L60" s="21" t="n"/>
      <c r="M60" s="27" t="n"/>
      <c r="N60" s="28">
        <f>IF(AND(ISNUMBER(K60),ISNUMBER(M60)),K60*M60,"")</f>
        <v/>
      </c>
      <c r="O60" s="25" t="n"/>
      <c r="P60" s="25" t="n"/>
      <c r="Q60" s="29" t="n"/>
      <c r="R60" s="30">
        <f>IF(C60="","",IF(COUNTIF(pl_chave,C60)&gt;1,"ERRO: chave de tarefa duplicada",IF(I60="Sim",IF(O60="Não","ERRO: tarefa de segurança retirada do plano",IF(NOT(ISNUMBER(K60)),"ERRO: frequência vigente inválida",IF(ISERROR(MATCH(H60,lst_frequencias,0)),"ERRO: frequência de referência ausente",IF(K60&lt;INDEX(lst_frequencias_vezes,MATCH(H60,lst_frequencias,0)),"ERRO: intervalo ampliado em tarefa de segurança (referência "&amp;H60&amp;")","OK: segurança mantida")))),IF(NOT(ISNUMBER(K60)),"Verificar: frequência vigente","OK"))))</f>
        <v/>
      </c>
      <c r="S60" s="24" t="n"/>
    </row>
    <row r="61">
      <c r="A61" s="21" t="n"/>
      <c r="B61" s="22" t="n"/>
      <c r="C61" s="23">
        <f>IF(OR(A61="",B61=""),"",A61&amp;"|"&amp;B61)</f>
        <v/>
      </c>
      <c r="D61" s="21" t="n"/>
      <c r="E61" s="24" t="n"/>
      <c r="F61" s="21" t="n"/>
      <c r="G61" s="22" t="n"/>
      <c r="H61" s="22" t="n"/>
      <c r="I61" s="22" t="n"/>
      <c r="J61" s="25" t="n"/>
      <c r="K61" s="26">
        <f>IF(J61="","",IFERROR(INDEX(lst_frequencias_vezes,MATCH(J61,lst_frequencias,0)),"Frequência não aceita"))</f>
        <v/>
      </c>
      <c r="L61" s="21" t="n"/>
      <c r="M61" s="27" t="n"/>
      <c r="N61" s="28">
        <f>IF(AND(ISNUMBER(K61),ISNUMBER(M61)),K61*M61,"")</f>
        <v/>
      </c>
      <c r="O61" s="25" t="n"/>
      <c r="P61" s="25" t="n"/>
      <c r="Q61" s="29" t="n"/>
      <c r="R61" s="30">
        <f>IF(C61="","",IF(COUNTIF(pl_chave,C61)&gt;1,"ERRO: chave de tarefa duplicada",IF(I61="Sim",IF(O61="Não","ERRO: tarefa de segurança retirada do plano",IF(NOT(ISNUMBER(K61)),"ERRO: frequência vigente inválida",IF(ISERROR(MATCH(H61,lst_frequencias,0)),"ERRO: frequência de referência ausente",IF(K61&lt;INDEX(lst_frequencias_vezes,MATCH(H61,lst_frequencias,0)),"ERRO: intervalo ampliado em tarefa de segurança (referência "&amp;H61&amp;")","OK: segurança mantida")))),IF(NOT(ISNUMBER(K61)),"Verificar: frequência vigente","OK"))))</f>
        <v/>
      </c>
      <c r="S61" s="24" t="n"/>
    </row>
    <row r="62">
      <c r="A62" s="21" t="n"/>
      <c r="B62" s="22" t="n"/>
      <c r="C62" s="23">
        <f>IF(OR(A62="",B62=""),"",A62&amp;"|"&amp;B62)</f>
        <v/>
      </c>
      <c r="D62" s="21" t="n"/>
      <c r="E62" s="24" t="n"/>
      <c r="F62" s="21" t="n"/>
      <c r="G62" s="22" t="n"/>
      <c r="H62" s="22" t="n"/>
      <c r="I62" s="22" t="n"/>
      <c r="J62" s="25" t="n"/>
      <c r="K62" s="26">
        <f>IF(J62="","",IFERROR(INDEX(lst_frequencias_vezes,MATCH(J62,lst_frequencias,0)),"Frequência não aceita"))</f>
        <v/>
      </c>
      <c r="L62" s="21" t="n"/>
      <c r="M62" s="27" t="n"/>
      <c r="N62" s="28">
        <f>IF(AND(ISNUMBER(K62),ISNUMBER(M62)),K62*M62,"")</f>
        <v/>
      </c>
      <c r="O62" s="25" t="n"/>
      <c r="P62" s="25" t="n"/>
      <c r="Q62" s="29" t="n"/>
      <c r="R62" s="30">
        <f>IF(C62="","",IF(COUNTIF(pl_chave,C62)&gt;1,"ERRO: chave de tarefa duplicada",IF(I62="Sim",IF(O62="Não","ERRO: tarefa de segurança retirada do plano",IF(NOT(ISNUMBER(K62)),"ERRO: frequência vigente inválida",IF(ISERROR(MATCH(H62,lst_frequencias,0)),"ERRO: frequência de referência ausente",IF(K62&lt;INDEX(lst_frequencias_vezes,MATCH(H62,lst_frequencias,0)),"ERRO: intervalo ampliado em tarefa de segurança (referência "&amp;H62&amp;")","OK: segurança mantida")))),IF(NOT(ISNUMBER(K62)),"Verificar: frequência vigente","OK"))))</f>
        <v/>
      </c>
      <c r="S62" s="24" t="n"/>
    </row>
    <row r="63">
      <c r="A63" s="21" t="n"/>
      <c r="B63" s="22" t="n"/>
      <c r="C63" s="23">
        <f>IF(OR(A63="",B63=""),"",A63&amp;"|"&amp;B63)</f>
        <v/>
      </c>
      <c r="D63" s="21" t="n"/>
      <c r="E63" s="24" t="n"/>
      <c r="F63" s="21" t="n"/>
      <c r="G63" s="22" t="n"/>
      <c r="H63" s="22" t="n"/>
      <c r="I63" s="22" t="n"/>
      <c r="J63" s="25" t="n"/>
      <c r="K63" s="26">
        <f>IF(J63="","",IFERROR(INDEX(lst_frequencias_vezes,MATCH(J63,lst_frequencias,0)),"Frequência não aceita"))</f>
        <v/>
      </c>
      <c r="L63" s="21" t="n"/>
      <c r="M63" s="27" t="n"/>
      <c r="N63" s="28">
        <f>IF(AND(ISNUMBER(K63),ISNUMBER(M63)),K63*M63,"")</f>
        <v/>
      </c>
      <c r="O63" s="25" t="n"/>
      <c r="P63" s="25" t="n"/>
      <c r="Q63" s="29" t="n"/>
      <c r="R63" s="30">
        <f>IF(C63="","",IF(COUNTIF(pl_chave,C63)&gt;1,"ERRO: chave de tarefa duplicada",IF(I63="Sim",IF(O63="Não","ERRO: tarefa de segurança retirada do plano",IF(NOT(ISNUMBER(K63)),"ERRO: frequência vigente inválida",IF(ISERROR(MATCH(H63,lst_frequencias,0)),"ERRO: frequência de referência ausente",IF(K63&lt;INDEX(lst_frequencias_vezes,MATCH(H63,lst_frequencias,0)),"ERRO: intervalo ampliado em tarefa de segurança (referência "&amp;H63&amp;")","OK: segurança mantida")))),IF(NOT(ISNUMBER(K63)),"Verificar: frequência vigente","OK"))))</f>
        <v/>
      </c>
      <c r="S63" s="24" t="n"/>
    </row>
    <row r="64">
      <c r="A64" s="21" t="n"/>
      <c r="B64" s="22" t="n"/>
      <c r="C64" s="23">
        <f>IF(OR(A64="",B64=""),"",A64&amp;"|"&amp;B64)</f>
        <v/>
      </c>
      <c r="D64" s="21" t="n"/>
      <c r="E64" s="24" t="n"/>
      <c r="F64" s="21" t="n"/>
      <c r="G64" s="22" t="n"/>
      <c r="H64" s="22" t="n"/>
      <c r="I64" s="22" t="n"/>
      <c r="J64" s="25" t="n"/>
      <c r="K64" s="26">
        <f>IF(J64="","",IFERROR(INDEX(lst_frequencias_vezes,MATCH(J64,lst_frequencias,0)),"Frequência não aceita"))</f>
        <v/>
      </c>
      <c r="L64" s="21" t="n"/>
      <c r="M64" s="27" t="n"/>
      <c r="N64" s="28">
        <f>IF(AND(ISNUMBER(K64),ISNUMBER(M64)),K64*M64,"")</f>
        <v/>
      </c>
      <c r="O64" s="25" t="n"/>
      <c r="P64" s="25" t="n"/>
      <c r="Q64" s="29" t="n"/>
      <c r="R64" s="30">
        <f>IF(C64="","",IF(COUNTIF(pl_chave,C64)&gt;1,"ERRO: chave de tarefa duplicada",IF(I64="Sim",IF(O64="Não","ERRO: tarefa de segurança retirada do plano",IF(NOT(ISNUMBER(K64)),"ERRO: frequência vigente inválida",IF(ISERROR(MATCH(H64,lst_frequencias,0)),"ERRO: frequência de referência ausente",IF(K64&lt;INDEX(lst_frequencias_vezes,MATCH(H64,lst_frequencias,0)),"ERRO: intervalo ampliado em tarefa de segurança (referência "&amp;H64&amp;")","OK: segurança mantida")))),IF(NOT(ISNUMBER(K64)),"Verificar: frequência vigente","OK"))))</f>
        <v/>
      </c>
      <c r="S64" s="24" t="n"/>
    </row>
    <row r="65">
      <c r="A65" s="21" t="n"/>
      <c r="B65" s="22" t="n"/>
      <c r="C65" s="23">
        <f>IF(OR(A65="",B65=""),"",A65&amp;"|"&amp;B65)</f>
        <v/>
      </c>
      <c r="D65" s="21" t="n"/>
      <c r="E65" s="24" t="n"/>
      <c r="F65" s="21" t="n"/>
      <c r="G65" s="22" t="n"/>
      <c r="H65" s="22" t="n"/>
      <c r="I65" s="22" t="n"/>
      <c r="J65" s="25" t="n"/>
      <c r="K65" s="26">
        <f>IF(J65="","",IFERROR(INDEX(lst_frequencias_vezes,MATCH(J65,lst_frequencias,0)),"Frequência não aceita"))</f>
        <v/>
      </c>
      <c r="L65" s="21" t="n"/>
      <c r="M65" s="27" t="n"/>
      <c r="N65" s="28">
        <f>IF(AND(ISNUMBER(K65),ISNUMBER(M65)),K65*M65,"")</f>
        <v/>
      </c>
      <c r="O65" s="25" t="n"/>
      <c r="P65" s="25" t="n"/>
      <c r="Q65" s="29" t="n"/>
      <c r="R65" s="30">
        <f>IF(C65="","",IF(COUNTIF(pl_chave,C65)&gt;1,"ERRO: chave de tarefa duplicada",IF(I65="Sim",IF(O65="Não","ERRO: tarefa de segurança retirada do plano",IF(NOT(ISNUMBER(K65)),"ERRO: frequência vigente inválida",IF(ISERROR(MATCH(H65,lst_frequencias,0)),"ERRO: frequência de referência ausente",IF(K65&lt;INDEX(lst_frequencias_vezes,MATCH(H65,lst_frequencias,0)),"ERRO: intervalo ampliado em tarefa de segurança (referência "&amp;H65&amp;")","OK: segurança mantida")))),IF(NOT(ISNUMBER(K65)),"Verificar: frequência vigente","OK"))))</f>
        <v/>
      </c>
      <c r="S65" s="24" t="n"/>
    </row>
    <row r="66">
      <c r="A66" s="21" t="n"/>
      <c r="B66" s="22" t="n"/>
      <c r="C66" s="23">
        <f>IF(OR(A66="",B66=""),"",A66&amp;"|"&amp;B66)</f>
        <v/>
      </c>
      <c r="D66" s="21" t="n"/>
      <c r="E66" s="24" t="n"/>
      <c r="F66" s="21" t="n"/>
      <c r="G66" s="22" t="n"/>
      <c r="H66" s="22" t="n"/>
      <c r="I66" s="22" t="n"/>
      <c r="J66" s="25" t="n"/>
      <c r="K66" s="26">
        <f>IF(J66="","",IFERROR(INDEX(lst_frequencias_vezes,MATCH(J66,lst_frequencias,0)),"Frequência não aceita"))</f>
        <v/>
      </c>
      <c r="L66" s="21" t="n"/>
      <c r="M66" s="27" t="n"/>
      <c r="N66" s="28">
        <f>IF(AND(ISNUMBER(K66),ISNUMBER(M66)),K66*M66,"")</f>
        <v/>
      </c>
      <c r="O66" s="25" t="n"/>
      <c r="P66" s="25" t="n"/>
      <c r="Q66" s="29" t="n"/>
      <c r="R66" s="30">
        <f>IF(C66="","",IF(COUNTIF(pl_chave,C66)&gt;1,"ERRO: chave de tarefa duplicada",IF(I66="Sim",IF(O66="Não","ERRO: tarefa de segurança retirada do plano",IF(NOT(ISNUMBER(K66)),"ERRO: frequência vigente inválida",IF(ISERROR(MATCH(H66,lst_frequencias,0)),"ERRO: frequência de referência ausente",IF(K66&lt;INDEX(lst_frequencias_vezes,MATCH(H66,lst_frequencias,0)),"ERRO: intervalo ampliado em tarefa de segurança (referência "&amp;H66&amp;")","OK: segurança mantida")))),IF(NOT(ISNUMBER(K66)),"Verificar: frequência vigente","OK"))))</f>
        <v/>
      </c>
      <c r="S66" s="24" t="n"/>
    </row>
    <row r="67">
      <c r="A67" s="21" t="n"/>
      <c r="B67" s="22" t="n"/>
      <c r="C67" s="23">
        <f>IF(OR(A67="",B67=""),"",A67&amp;"|"&amp;B67)</f>
        <v/>
      </c>
      <c r="D67" s="21" t="n"/>
      <c r="E67" s="24" t="n"/>
      <c r="F67" s="21" t="n"/>
      <c r="G67" s="22" t="n"/>
      <c r="H67" s="22" t="n"/>
      <c r="I67" s="22" t="n"/>
      <c r="J67" s="25" t="n"/>
      <c r="K67" s="26">
        <f>IF(J67="","",IFERROR(INDEX(lst_frequencias_vezes,MATCH(J67,lst_frequencias,0)),"Frequência não aceita"))</f>
        <v/>
      </c>
      <c r="L67" s="21" t="n"/>
      <c r="M67" s="27" t="n"/>
      <c r="N67" s="28">
        <f>IF(AND(ISNUMBER(K67),ISNUMBER(M67)),K67*M67,"")</f>
        <v/>
      </c>
      <c r="O67" s="25" t="n"/>
      <c r="P67" s="25" t="n"/>
      <c r="Q67" s="29" t="n"/>
      <c r="R67" s="30">
        <f>IF(C67="","",IF(COUNTIF(pl_chave,C67)&gt;1,"ERRO: chave de tarefa duplicada",IF(I67="Sim",IF(O67="Não","ERRO: tarefa de segurança retirada do plano",IF(NOT(ISNUMBER(K67)),"ERRO: frequência vigente inválida",IF(ISERROR(MATCH(H67,lst_frequencias,0)),"ERRO: frequência de referência ausente",IF(K67&lt;INDEX(lst_frequencias_vezes,MATCH(H67,lst_frequencias,0)),"ERRO: intervalo ampliado em tarefa de segurança (referência "&amp;H67&amp;")","OK: segurança mantida")))),IF(NOT(ISNUMBER(K67)),"Verificar: frequência vigente","OK"))))</f>
        <v/>
      </c>
      <c r="S67" s="24" t="n"/>
    </row>
    <row r="68">
      <c r="A68" s="21" t="n"/>
      <c r="B68" s="22" t="n"/>
      <c r="C68" s="23">
        <f>IF(OR(A68="",B68=""),"",A68&amp;"|"&amp;B68)</f>
        <v/>
      </c>
      <c r="D68" s="21" t="n"/>
      <c r="E68" s="24" t="n"/>
      <c r="F68" s="21" t="n"/>
      <c r="G68" s="22" t="n"/>
      <c r="H68" s="22" t="n"/>
      <c r="I68" s="22" t="n"/>
      <c r="J68" s="25" t="n"/>
      <c r="K68" s="26">
        <f>IF(J68="","",IFERROR(INDEX(lst_frequencias_vezes,MATCH(J68,lst_frequencias,0)),"Frequência não aceita"))</f>
        <v/>
      </c>
      <c r="L68" s="21" t="n"/>
      <c r="M68" s="27" t="n"/>
      <c r="N68" s="28">
        <f>IF(AND(ISNUMBER(K68),ISNUMBER(M68)),K68*M68,"")</f>
        <v/>
      </c>
      <c r="O68" s="25" t="n"/>
      <c r="P68" s="25" t="n"/>
      <c r="Q68" s="29" t="n"/>
      <c r="R68" s="30">
        <f>IF(C68="","",IF(COUNTIF(pl_chave,C68)&gt;1,"ERRO: chave de tarefa duplicada",IF(I68="Sim",IF(O68="Não","ERRO: tarefa de segurança retirada do plano",IF(NOT(ISNUMBER(K68)),"ERRO: frequência vigente inválida",IF(ISERROR(MATCH(H68,lst_frequencias,0)),"ERRO: frequência de referência ausente",IF(K68&lt;INDEX(lst_frequencias_vezes,MATCH(H68,lst_frequencias,0)),"ERRO: intervalo ampliado em tarefa de segurança (referência "&amp;H68&amp;")","OK: segurança mantida")))),IF(NOT(ISNUMBER(K68)),"Verificar: frequência vigente","OK"))))</f>
        <v/>
      </c>
      <c r="S68" s="24" t="n"/>
    </row>
    <row r="69">
      <c r="A69" s="21" t="n"/>
      <c r="B69" s="22" t="n"/>
      <c r="C69" s="23">
        <f>IF(OR(A69="",B69=""),"",A69&amp;"|"&amp;B69)</f>
        <v/>
      </c>
      <c r="D69" s="21" t="n"/>
      <c r="E69" s="24" t="n"/>
      <c r="F69" s="21" t="n"/>
      <c r="G69" s="22" t="n"/>
      <c r="H69" s="22" t="n"/>
      <c r="I69" s="22" t="n"/>
      <c r="J69" s="25" t="n"/>
      <c r="K69" s="26">
        <f>IF(J69="","",IFERROR(INDEX(lst_frequencias_vezes,MATCH(J69,lst_frequencias,0)),"Frequência não aceita"))</f>
        <v/>
      </c>
      <c r="L69" s="21" t="n"/>
      <c r="M69" s="27" t="n"/>
      <c r="N69" s="28">
        <f>IF(AND(ISNUMBER(K69),ISNUMBER(M69)),K69*M69,"")</f>
        <v/>
      </c>
      <c r="O69" s="25" t="n"/>
      <c r="P69" s="25" t="n"/>
      <c r="Q69" s="29" t="n"/>
      <c r="R69" s="30">
        <f>IF(C69="","",IF(COUNTIF(pl_chave,C69)&gt;1,"ERRO: chave de tarefa duplicada",IF(I69="Sim",IF(O69="Não","ERRO: tarefa de segurança retirada do plano",IF(NOT(ISNUMBER(K69)),"ERRO: frequência vigente inválida",IF(ISERROR(MATCH(H69,lst_frequencias,0)),"ERRO: frequência de referência ausente",IF(K69&lt;INDEX(lst_frequencias_vezes,MATCH(H69,lst_frequencias,0)),"ERRO: intervalo ampliado em tarefa de segurança (referência "&amp;H69&amp;")","OK: segurança mantida")))),IF(NOT(ISNUMBER(K69)),"Verificar: frequência vigente","OK"))))</f>
        <v/>
      </c>
      <c r="S69" s="24" t="n"/>
    </row>
    <row r="70">
      <c r="A70" s="21" t="n"/>
      <c r="B70" s="22" t="n"/>
      <c r="C70" s="23">
        <f>IF(OR(A70="",B70=""),"",A70&amp;"|"&amp;B70)</f>
        <v/>
      </c>
      <c r="D70" s="21" t="n"/>
      <c r="E70" s="24" t="n"/>
      <c r="F70" s="21" t="n"/>
      <c r="G70" s="22" t="n"/>
      <c r="H70" s="22" t="n"/>
      <c r="I70" s="22" t="n"/>
      <c r="J70" s="25" t="n"/>
      <c r="K70" s="26">
        <f>IF(J70="","",IFERROR(INDEX(lst_frequencias_vezes,MATCH(J70,lst_frequencias,0)),"Frequência não aceita"))</f>
        <v/>
      </c>
      <c r="L70" s="21" t="n"/>
      <c r="M70" s="27" t="n"/>
      <c r="N70" s="28">
        <f>IF(AND(ISNUMBER(K70),ISNUMBER(M70)),K70*M70,"")</f>
        <v/>
      </c>
      <c r="O70" s="25" t="n"/>
      <c r="P70" s="25" t="n"/>
      <c r="Q70" s="29" t="n"/>
      <c r="R70" s="30">
        <f>IF(C70="","",IF(COUNTIF(pl_chave,C70)&gt;1,"ERRO: chave de tarefa duplicada",IF(I70="Sim",IF(O70="Não","ERRO: tarefa de segurança retirada do plano",IF(NOT(ISNUMBER(K70)),"ERRO: frequência vigente inválida",IF(ISERROR(MATCH(H70,lst_frequencias,0)),"ERRO: frequência de referência ausente",IF(K70&lt;INDEX(lst_frequencias_vezes,MATCH(H70,lst_frequencias,0)),"ERRO: intervalo ampliado em tarefa de segurança (referência "&amp;H70&amp;")","OK: segurança mantida")))),IF(NOT(ISNUMBER(K70)),"Verificar: frequência vigente","OK"))))</f>
        <v/>
      </c>
      <c r="S70" s="24" t="n"/>
    </row>
    <row r="71">
      <c r="A71" s="21" t="n"/>
      <c r="B71" s="22" t="n"/>
      <c r="C71" s="23">
        <f>IF(OR(A71="",B71=""),"",A71&amp;"|"&amp;B71)</f>
        <v/>
      </c>
      <c r="D71" s="21" t="n"/>
      <c r="E71" s="24" t="n"/>
      <c r="F71" s="21" t="n"/>
      <c r="G71" s="22" t="n"/>
      <c r="H71" s="22" t="n"/>
      <c r="I71" s="22" t="n"/>
      <c r="J71" s="25" t="n"/>
      <c r="K71" s="26">
        <f>IF(J71="","",IFERROR(INDEX(lst_frequencias_vezes,MATCH(J71,lst_frequencias,0)),"Frequência não aceita"))</f>
        <v/>
      </c>
      <c r="L71" s="21" t="n"/>
      <c r="M71" s="27" t="n"/>
      <c r="N71" s="28">
        <f>IF(AND(ISNUMBER(K71),ISNUMBER(M71)),K71*M71,"")</f>
        <v/>
      </c>
      <c r="O71" s="25" t="n"/>
      <c r="P71" s="25" t="n"/>
      <c r="Q71" s="29" t="n"/>
      <c r="R71" s="30">
        <f>IF(C71="","",IF(COUNTIF(pl_chave,C71)&gt;1,"ERRO: chave de tarefa duplicada",IF(I71="Sim",IF(O71="Não","ERRO: tarefa de segurança retirada do plano",IF(NOT(ISNUMBER(K71)),"ERRO: frequência vigente inválida",IF(ISERROR(MATCH(H71,lst_frequencias,0)),"ERRO: frequência de referência ausente",IF(K71&lt;INDEX(lst_frequencias_vezes,MATCH(H71,lst_frequencias,0)),"ERRO: intervalo ampliado em tarefa de segurança (referência "&amp;H71&amp;")","OK: segurança mantida")))),IF(NOT(ISNUMBER(K71)),"Verificar: frequência vigente","OK"))))</f>
        <v/>
      </c>
      <c r="S71" s="24" t="n"/>
    </row>
    <row r="72">
      <c r="A72" s="21" t="n"/>
      <c r="B72" s="22" t="n"/>
      <c r="C72" s="23">
        <f>IF(OR(A72="",B72=""),"",A72&amp;"|"&amp;B72)</f>
        <v/>
      </c>
      <c r="D72" s="21" t="n"/>
      <c r="E72" s="24" t="n"/>
      <c r="F72" s="21" t="n"/>
      <c r="G72" s="22" t="n"/>
      <c r="H72" s="22" t="n"/>
      <c r="I72" s="22" t="n"/>
      <c r="J72" s="25" t="n"/>
      <c r="K72" s="26">
        <f>IF(J72="","",IFERROR(INDEX(lst_frequencias_vezes,MATCH(J72,lst_frequencias,0)),"Frequência não aceita"))</f>
        <v/>
      </c>
      <c r="L72" s="21" t="n"/>
      <c r="M72" s="27" t="n"/>
      <c r="N72" s="28">
        <f>IF(AND(ISNUMBER(K72),ISNUMBER(M72)),K72*M72,"")</f>
        <v/>
      </c>
      <c r="O72" s="25" t="n"/>
      <c r="P72" s="25" t="n"/>
      <c r="Q72" s="29" t="n"/>
      <c r="R72" s="30">
        <f>IF(C72="","",IF(COUNTIF(pl_chave,C72)&gt;1,"ERRO: chave de tarefa duplicada",IF(I72="Sim",IF(O72="Não","ERRO: tarefa de segurança retirada do plano",IF(NOT(ISNUMBER(K72)),"ERRO: frequência vigente inválida",IF(ISERROR(MATCH(H72,lst_frequencias,0)),"ERRO: frequência de referência ausente",IF(K72&lt;INDEX(lst_frequencias_vezes,MATCH(H72,lst_frequencias,0)),"ERRO: intervalo ampliado em tarefa de segurança (referência "&amp;H72&amp;")","OK: segurança mantida")))),IF(NOT(ISNUMBER(K72)),"Verificar: frequência vigente","OK"))))</f>
        <v/>
      </c>
      <c r="S72" s="24" t="n"/>
    </row>
    <row r="73">
      <c r="A73" s="21" t="n"/>
      <c r="B73" s="22" t="n"/>
      <c r="C73" s="23">
        <f>IF(OR(A73="",B73=""),"",A73&amp;"|"&amp;B73)</f>
        <v/>
      </c>
      <c r="D73" s="21" t="n"/>
      <c r="E73" s="24" t="n"/>
      <c r="F73" s="21" t="n"/>
      <c r="G73" s="22" t="n"/>
      <c r="H73" s="22" t="n"/>
      <c r="I73" s="22" t="n"/>
      <c r="J73" s="25" t="n"/>
      <c r="K73" s="26">
        <f>IF(J73="","",IFERROR(INDEX(lst_frequencias_vezes,MATCH(J73,lst_frequencias,0)),"Frequência não aceita"))</f>
        <v/>
      </c>
      <c r="L73" s="21" t="n"/>
      <c r="M73" s="27" t="n"/>
      <c r="N73" s="28">
        <f>IF(AND(ISNUMBER(K73),ISNUMBER(M73)),K73*M73,"")</f>
        <v/>
      </c>
      <c r="O73" s="25" t="n"/>
      <c r="P73" s="25" t="n"/>
      <c r="Q73" s="29" t="n"/>
      <c r="R73" s="30">
        <f>IF(C73="","",IF(COUNTIF(pl_chave,C73)&gt;1,"ERRO: chave de tarefa duplicada",IF(I73="Sim",IF(O73="Não","ERRO: tarefa de segurança retirada do plano",IF(NOT(ISNUMBER(K73)),"ERRO: frequência vigente inválida",IF(ISERROR(MATCH(H73,lst_frequencias,0)),"ERRO: frequência de referência ausente",IF(K73&lt;INDEX(lst_frequencias_vezes,MATCH(H73,lst_frequencias,0)),"ERRO: intervalo ampliado em tarefa de segurança (referência "&amp;H73&amp;")","OK: segurança mantida")))),IF(NOT(ISNUMBER(K73)),"Verificar: frequência vigente","OK"))))</f>
        <v/>
      </c>
      <c r="S73" s="24" t="n"/>
    </row>
    <row r="74">
      <c r="A74" s="21" t="n"/>
      <c r="B74" s="22" t="n"/>
      <c r="C74" s="23">
        <f>IF(OR(A74="",B74=""),"",A74&amp;"|"&amp;B74)</f>
        <v/>
      </c>
      <c r="D74" s="21" t="n"/>
      <c r="E74" s="24" t="n"/>
      <c r="F74" s="21" t="n"/>
      <c r="G74" s="22" t="n"/>
      <c r="H74" s="22" t="n"/>
      <c r="I74" s="22" t="n"/>
      <c r="J74" s="25" t="n"/>
      <c r="K74" s="26">
        <f>IF(J74="","",IFERROR(INDEX(lst_frequencias_vezes,MATCH(J74,lst_frequencias,0)),"Frequência não aceita"))</f>
        <v/>
      </c>
      <c r="L74" s="21" t="n"/>
      <c r="M74" s="27" t="n"/>
      <c r="N74" s="28">
        <f>IF(AND(ISNUMBER(K74),ISNUMBER(M74)),K74*M74,"")</f>
        <v/>
      </c>
      <c r="O74" s="25" t="n"/>
      <c r="P74" s="25" t="n"/>
      <c r="Q74" s="29" t="n"/>
      <c r="R74" s="30">
        <f>IF(C74="","",IF(COUNTIF(pl_chave,C74)&gt;1,"ERRO: chave de tarefa duplicada",IF(I74="Sim",IF(O74="Não","ERRO: tarefa de segurança retirada do plano",IF(NOT(ISNUMBER(K74)),"ERRO: frequência vigente inválida",IF(ISERROR(MATCH(H74,lst_frequencias,0)),"ERRO: frequência de referência ausente",IF(K74&lt;INDEX(lst_frequencias_vezes,MATCH(H74,lst_frequencias,0)),"ERRO: intervalo ampliado em tarefa de segurança (referência "&amp;H74&amp;")","OK: segurança mantida")))),IF(NOT(ISNUMBER(K74)),"Verificar: frequência vigente","OK"))))</f>
        <v/>
      </c>
      <c r="S74" s="24" t="n"/>
    </row>
    <row r="75">
      <c r="A75" s="21" t="n"/>
      <c r="B75" s="22" t="n"/>
      <c r="C75" s="23">
        <f>IF(OR(A75="",B75=""),"",A75&amp;"|"&amp;B75)</f>
        <v/>
      </c>
      <c r="D75" s="21" t="n"/>
      <c r="E75" s="24" t="n"/>
      <c r="F75" s="21" t="n"/>
      <c r="G75" s="22" t="n"/>
      <c r="H75" s="22" t="n"/>
      <c r="I75" s="22" t="n"/>
      <c r="J75" s="25" t="n"/>
      <c r="K75" s="26">
        <f>IF(J75="","",IFERROR(INDEX(lst_frequencias_vezes,MATCH(J75,lst_frequencias,0)),"Frequência não aceita"))</f>
        <v/>
      </c>
      <c r="L75" s="21" t="n"/>
      <c r="M75" s="27" t="n"/>
      <c r="N75" s="28">
        <f>IF(AND(ISNUMBER(K75),ISNUMBER(M75)),K75*M75,"")</f>
        <v/>
      </c>
      <c r="O75" s="25" t="n"/>
      <c r="P75" s="25" t="n"/>
      <c r="Q75" s="29" t="n"/>
      <c r="R75" s="30">
        <f>IF(C75="","",IF(COUNTIF(pl_chave,C75)&gt;1,"ERRO: chave de tarefa duplicada",IF(I75="Sim",IF(O75="Não","ERRO: tarefa de segurança retirada do plano",IF(NOT(ISNUMBER(K75)),"ERRO: frequência vigente inválida",IF(ISERROR(MATCH(H75,lst_frequencias,0)),"ERRO: frequência de referência ausente",IF(K75&lt;INDEX(lst_frequencias_vezes,MATCH(H75,lst_frequencias,0)),"ERRO: intervalo ampliado em tarefa de segurança (referência "&amp;H75&amp;")","OK: segurança mantida")))),IF(NOT(ISNUMBER(K75)),"Verificar: frequência vigente","OK"))))</f>
        <v/>
      </c>
      <c r="S75" s="24" t="n"/>
    </row>
    <row r="76">
      <c r="A76" s="21" t="n"/>
      <c r="B76" s="22" t="n"/>
      <c r="C76" s="23">
        <f>IF(OR(A76="",B76=""),"",A76&amp;"|"&amp;B76)</f>
        <v/>
      </c>
      <c r="D76" s="21" t="n"/>
      <c r="E76" s="24" t="n"/>
      <c r="F76" s="21" t="n"/>
      <c r="G76" s="22" t="n"/>
      <c r="H76" s="22" t="n"/>
      <c r="I76" s="22" t="n"/>
      <c r="J76" s="25" t="n"/>
      <c r="K76" s="26">
        <f>IF(J76="","",IFERROR(INDEX(lst_frequencias_vezes,MATCH(J76,lst_frequencias,0)),"Frequência não aceita"))</f>
        <v/>
      </c>
      <c r="L76" s="21" t="n"/>
      <c r="M76" s="27" t="n"/>
      <c r="N76" s="28">
        <f>IF(AND(ISNUMBER(K76),ISNUMBER(M76)),K76*M76,"")</f>
        <v/>
      </c>
      <c r="O76" s="25" t="n"/>
      <c r="P76" s="25" t="n"/>
      <c r="Q76" s="29" t="n"/>
      <c r="R76" s="30">
        <f>IF(C76="","",IF(COUNTIF(pl_chave,C76)&gt;1,"ERRO: chave de tarefa duplicada",IF(I76="Sim",IF(O76="Não","ERRO: tarefa de segurança retirada do plano",IF(NOT(ISNUMBER(K76)),"ERRO: frequência vigente inválida",IF(ISERROR(MATCH(H76,lst_frequencias,0)),"ERRO: frequência de referência ausente",IF(K76&lt;INDEX(lst_frequencias_vezes,MATCH(H76,lst_frequencias,0)),"ERRO: intervalo ampliado em tarefa de segurança (referência "&amp;H76&amp;")","OK: segurança mantida")))),IF(NOT(ISNUMBER(K76)),"Verificar: frequência vigente","OK"))))</f>
        <v/>
      </c>
      <c r="S76" s="24" t="n"/>
    </row>
    <row r="77">
      <c r="A77" s="21" t="n"/>
      <c r="B77" s="22" t="n"/>
      <c r="C77" s="23">
        <f>IF(OR(A77="",B77=""),"",A77&amp;"|"&amp;B77)</f>
        <v/>
      </c>
      <c r="D77" s="21" t="n"/>
      <c r="E77" s="24" t="n"/>
      <c r="F77" s="21" t="n"/>
      <c r="G77" s="22" t="n"/>
      <c r="H77" s="22" t="n"/>
      <c r="I77" s="22" t="n"/>
      <c r="J77" s="25" t="n"/>
      <c r="K77" s="26">
        <f>IF(J77="","",IFERROR(INDEX(lst_frequencias_vezes,MATCH(J77,lst_frequencias,0)),"Frequência não aceita"))</f>
        <v/>
      </c>
      <c r="L77" s="21" t="n"/>
      <c r="M77" s="27" t="n"/>
      <c r="N77" s="28">
        <f>IF(AND(ISNUMBER(K77),ISNUMBER(M77)),K77*M77,"")</f>
        <v/>
      </c>
      <c r="O77" s="25" t="n"/>
      <c r="P77" s="25" t="n"/>
      <c r="Q77" s="29" t="n"/>
      <c r="R77" s="30">
        <f>IF(C77="","",IF(COUNTIF(pl_chave,C77)&gt;1,"ERRO: chave de tarefa duplicada",IF(I77="Sim",IF(O77="Não","ERRO: tarefa de segurança retirada do plano",IF(NOT(ISNUMBER(K77)),"ERRO: frequência vigente inválida",IF(ISERROR(MATCH(H77,lst_frequencias,0)),"ERRO: frequência de referência ausente",IF(K77&lt;INDEX(lst_frequencias_vezes,MATCH(H77,lst_frequencias,0)),"ERRO: intervalo ampliado em tarefa de segurança (referência "&amp;H77&amp;")","OK: segurança mantida")))),IF(NOT(ISNUMBER(K77)),"Verificar: frequência vigente","OK"))))</f>
        <v/>
      </c>
      <c r="S77" s="24" t="n"/>
    </row>
    <row r="78">
      <c r="A78" s="21" t="n"/>
      <c r="B78" s="22" t="n"/>
      <c r="C78" s="23">
        <f>IF(OR(A78="",B78=""),"",A78&amp;"|"&amp;B78)</f>
        <v/>
      </c>
      <c r="D78" s="21" t="n"/>
      <c r="E78" s="24" t="n"/>
      <c r="F78" s="21" t="n"/>
      <c r="G78" s="22" t="n"/>
      <c r="H78" s="22" t="n"/>
      <c r="I78" s="22" t="n"/>
      <c r="J78" s="25" t="n"/>
      <c r="K78" s="26">
        <f>IF(J78="","",IFERROR(INDEX(lst_frequencias_vezes,MATCH(J78,lst_frequencias,0)),"Frequência não aceita"))</f>
        <v/>
      </c>
      <c r="L78" s="21" t="n"/>
      <c r="M78" s="27" t="n"/>
      <c r="N78" s="28">
        <f>IF(AND(ISNUMBER(K78),ISNUMBER(M78)),K78*M78,"")</f>
        <v/>
      </c>
      <c r="O78" s="25" t="n"/>
      <c r="P78" s="25" t="n"/>
      <c r="Q78" s="29" t="n"/>
      <c r="R78" s="30">
        <f>IF(C78="","",IF(COUNTIF(pl_chave,C78)&gt;1,"ERRO: chave de tarefa duplicada",IF(I78="Sim",IF(O78="Não","ERRO: tarefa de segurança retirada do plano",IF(NOT(ISNUMBER(K78)),"ERRO: frequência vigente inválida",IF(ISERROR(MATCH(H78,lst_frequencias,0)),"ERRO: frequência de referência ausente",IF(K78&lt;INDEX(lst_frequencias_vezes,MATCH(H78,lst_frequencias,0)),"ERRO: intervalo ampliado em tarefa de segurança (referência "&amp;H78&amp;")","OK: segurança mantida")))),IF(NOT(ISNUMBER(K78)),"Verificar: frequência vigente","OK"))))</f>
        <v/>
      </c>
      <c r="S78" s="24" t="n"/>
    </row>
    <row r="79">
      <c r="A79" s="21" t="n"/>
      <c r="B79" s="22" t="n"/>
      <c r="C79" s="23">
        <f>IF(OR(A79="",B79=""),"",A79&amp;"|"&amp;B79)</f>
        <v/>
      </c>
      <c r="D79" s="21" t="n"/>
      <c r="E79" s="24" t="n"/>
      <c r="F79" s="21" t="n"/>
      <c r="G79" s="22" t="n"/>
      <c r="H79" s="22" t="n"/>
      <c r="I79" s="22" t="n"/>
      <c r="J79" s="25" t="n"/>
      <c r="K79" s="26">
        <f>IF(J79="","",IFERROR(INDEX(lst_frequencias_vezes,MATCH(J79,lst_frequencias,0)),"Frequência não aceita"))</f>
        <v/>
      </c>
      <c r="L79" s="21" t="n"/>
      <c r="M79" s="27" t="n"/>
      <c r="N79" s="28">
        <f>IF(AND(ISNUMBER(K79),ISNUMBER(M79)),K79*M79,"")</f>
        <v/>
      </c>
      <c r="O79" s="25" t="n"/>
      <c r="P79" s="25" t="n"/>
      <c r="Q79" s="29" t="n"/>
      <c r="R79" s="30">
        <f>IF(C79="","",IF(COUNTIF(pl_chave,C79)&gt;1,"ERRO: chave de tarefa duplicada",IF(I79="Sim",IF(O79="Não","ERRO: tarefa de segurança retirada do plano",IF(NOT(ISNUMBER(K79)),"ERRO: frequência vigente inválida",IF(ISERROR(MATCH(H79,lst_frequencias,0)),"ERRO: frequência de referência ausente",IF(K79&lt;INDEX(lst_frequencias_vezes,MATCH(H79,lst_frequencias,0)),"ERRO: intervalo ampliado em tarefa de segurança (referência "&amp;H79&amp;")","OK: segurança mantida")))),IF(NOT(ISNUMBER(K79)),"Verificar: frequência vigente","OK"))))</f>
        <v/>
      </c>
      <c r="S79" s="24" t="n"/>
    </row>
    <row r="80">
      <c r="A80" s="21" t="n"/>
      <c r="B80" s="22" t="n"/>
      <c r="C80" s="23">
        <f>IF(OR(A80="",B80=""),"",A80&amp;"|"&amp;B80)</f>
        <v/>
      </c>
      <c r="D80" s="21" t="n"/>
      <c r="E80" s="24" t="n"/>
      <c r="F80" s="21" t="n"/>
      <c r="G80" s="22" t="n"/>
      <c r="H80" s="22" t="n"/>
      <c r="I80" s="22" t="n"/>
      <c r="J80" s="25" t="n"/>
      <c r="K80" s="26">
        <f>IF(J80="","",IFERROR(INDEX(lst_frequencias_vezes,MATCH(J80,lst_frequencias,0)),"Frequência não aceita"))</f>
        <v/>
      </c>
      <c r="L80" s="21" t="n"/>
      <c r="M80" s="27" t="n"/>
      <c r="N80" s="28">
        <f>IF(AND(ISNUMBER(K80),ISNUMBER(M80)),K80*M80,"")</f>
        <v/>
      </c>
      <c r="O80" s="25" t="n"/>
      <c r="P80" s="25" t="n"/>
      <c r="Q80" s="29" t="n"/>
      <c r="R80" s="30">
        <f>IF(C80="","",IF(COUNTIF(pl_chave,C80)&gt;1,"ERRO: chave de tarefa duplicada",IF(I80="Sim",IF(O80="Não","ERRO: tarefa de segurança retirada do plano",IF(NOT(ISNUMBER(K80)),"ERRO: frequência vigente inválida",IF(ISERROR(MATCH(H80,lst_frequencias,0)),"ERRO: frequência de referência ausente",IF(K80&lt;INDEX(lst_frequencias_vezes,MATCH(H80,lst_frequencias,0)),"ERRO: intervalo ampliado em tarefa de segurança (referência "&amp;H80&amp;")","OK: segurança mantida")))),IF(NOT(ISNUMBER(K80)),"Verificar: frequência vigente","OK"))))</f>
        <v/>
      </c>
      <c r="S80" s="24" t="n"/>
    </row>
    <row r="81">
      <c r="A81" s="21" t="n"/>
      <c r="B81" s="22" t="n"/>
      <c r="C81" s="23">
        <f>IF(OR(A81="",B81=""),"",A81&amp;"|"&amp;B81)</f>
        <v/>
      </c>
      <c r="D81" s="21" t="n"/>
      <c r="E81" s="24" t="n"/>
      <c r="F81" s="21" t="n"/>
      <c r="G81" s="22" t="n"/>
      <c r="H81" s="22" t="n"/>
      <c r="I81" s="22" t="n"/>
      <c r="J81" s="25" t="n"/>
      <c r="K81" s="26">
        <f>IF(J81="","",IFERROR(INDEX(lst_frequencias_vezes,MATCH(J81,lst_frequencias,0)),"Frequência não aceita"))</f>
        <v/>
      </c>
      <c r="L81" s="21" t="n"/>
      <c r="M81" s="27" t="n"/>
      <c r="N81" s="28">
        <f>IF(AND(ISNUMBER(K81),ISNUMBER(M81)),K81*M81,"")</f>
        <v/>
      </c>
      <c r="O81" s="25" t="n"/>
      <c r="P81" s="25" t="n"/>
      <c r="Q81" s="29" t="n"/>
      <c r="R81" s="30">
        <f>IF(C81="","",IF(COUNTIF(pl_chave,C81)&gt;1,"ERRO: chave de tarefa duplicada",IF(I81="Sim",IF(O81="Não","ERRO: tarefa de segurança retirada do plano",IF(NOT(ISNUMBER(K81)),"ERRO: frequência vigente inválida",IF(ISERROR(MATCH(H81,lst_frequencias,0)),"ERRO: frequência de referência ausente",IF(K81&lt;INDEX(lst_frequencias_vezes,MATCH(H81,lst_frequencias,0)),"ERRO: intervalo ampliado em tarefa de segurança (referência "&amp;H81&amp;")","OK: segurança mantida")))),IF(NOT(ISNUMBER(K81)),"Verificar: frequência vigente","OK"))))</f>
        <v/>
      </c>
      <c r="S81" s="24" t="n"/>
    </row>
    <row r="82">
      <c r="A82" s="21" t="n"/>
      <c r="B82" s="22" t="n"/>
      <c r="C82" s="23">
        <f>IF(OR(A82="",B82=""),"",A82&amp;"|"&amp;B82)</f>
        <v/>
      </c>
      <c r="D82" s="21" t="n"/>
      <c r="E82" s="24" t="n"/>
      <c r="F82" s="21" t="n"/>
      <c r="G82" s="22" t="n"/>
      <c r="H82" s="22" t="n"/>
      <c r="I82" s="22" t="n"/>
      <c r="J82" s="25" t="n"/>
      <c r="K82" s="26">
        <f>IF(J82="","",IFERROR(INDEX(lst_frequencias_vezes,MATCH(J82,lst_frequencias,0)),"Frequência não aceita"))</f>
        <v/>
      </c>
      <c r="L82" s="21" t="n"/>
      <c r="M82" s="27" t="n"/>
      <c r="N82" s="28">
        <f>IF(AND(ISNUMBER(K82),ISNUMBER(M82)),K82*M82,"")</f>
        <v/>
      </c>
      <c r="O82" s="25" t="n"/>
      <c r="P82" s="25" t="n"/>
      <c r="Q82" s="29" t="n"/>
      <c r="R82" s="30">
        <f>IF(C82="","",IF(COUNTIF(pl_chave,C82)&gt;1,"ERRO: chave de tarefa duplicada",IF(I82="Sim",IF(O82="Não","ERRO: tarefa de segurança retirada do plano",IF(NOT(ISNUMBER(K82)),"ERRO: frequência vigente inválida",IF(ISERROR(MATCH(H82,lst_frequencias,0)),"ERRO: frequência de referência ausente",IF(K82&lt;INDEX(lst_frequencias_vezes,MATCH(H82,lst_frequencias,0)),"ERRO: intervalo ampliado em tarefa de segurança (referência "&amp;H82&amp;")","OK: segurança mantida")))),IF(NOT(ISNUMBER(K82)),"Verificar: frequência vigente","OK"))))</f>
        <v/>
      </c>
      <c r="S82" s="24" t="n"/>
    </row>
    <row r="83">
      <c r="A83" s="21" t="n"/>
      <c r="B83" s="22" t="n"/>
      <c r="C83" s="23">
        <f>IF(OR(A83="",B83=""),"",A83&amp;"|"&amp;B83)</f>
        <v/>
      </c>
      <c r="D83" s="21" t="n"/>
      <c r="E83" s="24" t="n"/>
      <c r="F83" s="21" t="n"/>
      <c r="G83" s="22" t="n"/>
      <c r="H83" s="22" t="n"/>
      <c r="I83" s="22" t="n"/>
      <c r="J83" s="25" t="n"/>
      <c r="K83" s="26">
        <f>IF(J83="","",IFERROR(INDEX(lst_frequencias_vezes,MATCH(J83,lst_frequencias,0)),"Frequência não aceita"))</f>
        <v/>
      </c>
      <c r="L83" s="21" t="n"/>
      <c r="M83" s="27" t="n"/>
      <c r="N83" s="28">
        <f>IF(AND(ISNUMBER(K83),ISNUMBER(M83)),K83*M83,"")</f>
        <v/>
      </c>
      <c r="O83" s="25" t="n"/>
      <c r="P83" s="25" t="n"/>
      <c r="Q83" s="29" t="n"/>
      <c r="R83" s="30">
        <f>IF(C83="","",IF(COUNTIF(pl_chave,C83)&gt;1,"ERRO: chave de tarefa duplicada",IF(I83="Sim",IF(O83="Não","ERRO: tarefa de segurança retirada do plano",IF(NOT(ISNUMBER(K83)),"ERRO: frequência vigente inválida",IF(ISERROR(MATCH(H83,lst_frequencias,0)),"ERRO: frequência de referência ausente",IF(K83&lt;INDEX(lst_frequencias_vezes,MATCH(H83,lst_frequencias,0)),"ERRO: intervalo ampliado em tarefa de segurança (referência "&amp;H83&amp;")","OK: segurança mantida")))),IF(NOT(ISNUMBER(K83)),"Verificar: frequência vigente","OK"))))</f>
        <v/>
      </c>
      <c r="S83" s="24" t="n"/>
    </row>
    <row r="84">
      <c r="A84" s="21" t="n"/>
      <c r="B84" s="22" t="n"/>
      <c r="C84" s="23">
        <f>IF(OR(A84="",B84=""),"",A84&amp;"|"&amp;B84)</f>
        <v/>
      </c>
      <c r="D84" s="21" t="n"/>
      <c r="E84" s="24" t="n"/>
      <c r="F84" s="21" t="n"/>
      <c r="G84" s="22" t="n"/>
      <c r="H84" s="22" t="n"/>
      <c r="I84" s="22" t="n"/>
      <c r="J84" s="25" t="n"/>
      <c r="K84" s="26">
        <f>IF(J84="","",IFERROR(INDEX(lst_frequencias_vezes,MATCH(J84,lst_frequencias,0)),"Frequência não aceita"))</f>
        <v/>
      </c>
      <c r="L84" s="21" t="n"/>
      <c r="M84" s="27" t="n"/>
      <c r="N84" s="28">
        <f>IF(AND(ISNUMBER(K84),ISNUMBER(M84)),K84*M84,"")</f>
        <v/>
      </c>
      <c r="O84" s="25" t="n"/>
      <c r="P84" s="25" t="n"/>
      <c r="Q84" s="29" t="n"/>
      <c r="R84" s="30">
        <f>IF(C84="","",IF(COUNTIF(pl_chave,C84)&gt;1,"ERRO: chave de tarefa duplicada",IF(I84="Sim",IF(O84="Não","ERRO: tarefa de segurança retirada do plano",IF(NOT(ISNUMBER(K84)),"ERRO: frequência vigente inválida",IF(ISERROR(MATCH(H84,lst_frequencias,0)),"ERRO: frequência de referência ausente",IF(K84&lt;INDEX(lst_frequencias_vezes,MATCH(H84,lst_frequencias,0)),"ERRO: intervalo ampliado em tarefa de segurança (referência "&amp;H84&amp;")","OK: segurança mantida")))),IF(NOT(ISNUMBER(K84)),"Verificar: frequência vigente","OK"))))</f>
        <v/>
      </c>
      <c r="S84" s="24" t="n"/>
    </row>
    <row r="85">
      <c r="A85" s="21" t="n"/>
      <c r="B85" s="22" t="n"/>
      <c r="C85" s="23">
        <f>IF(OR(A85="",B85=""),"",A85&amp;"|"&amp;B85)</f>
        <v/>
      </c>
      <c r="D85" s="21" t="n"/>
      <c r="E85" s="24" t="n"/>
      <c r="F85" s="21" t="n"/>
      <c r="G85" s="22" t="n"/>
      <c r="H85" s="22" t="n"/>
      <c r="I85" s="22" t="n"/>
      <c r="J85" s="25" t="n"/>
      <c r="K85" s="26">
        <f>IF(J85="","",IFERROR(INDEX(lst_frequencias_vezes,MATCH(J85,lst_frequencias,0)),"Frequência não aceita"))</f>
        <v/>
      </c>
      <c r="L85" s="21" t="n"/>
      <c r="M85" s="27" t="n"/>
      <c r="N85" s="28">
        <f>IF(AND(ISNUMBER(K85),ISNUMBER(M85)),K85*M85,"")</f>
        <v/>
      </c>
      <c r="O85" s="25" t="n"/>
      <c r="P85" s="25" t="n"/>
      <c r="Q85" s="29" t="n"/>
      <c r="R85" s="30">
        <f>IF(C85="","",IF(COUNTIF(pl_chave,C85)&gt;1,"ERRO: chave de tarefa duplicada",IF(I85="Sim",IF(O85="Não","ERRO: tarefa de segurança retirada do plano",IF(NOT(ISNUMBER(K85)),"ERRO: frequência vigente inválida",IF(ISERROR(MATCH(H85,lst_frequencias,0)),"ERRO: frequência de referência ausente",IF(K85&lt;INDEX(lst_frequencias_vezes,MATCH(H85,lst_frequencias,0)),"ERRO: intervalo ampliado em tarefa de segurança (referência "&amp;H85&amp;")","OK: segurança mantida")))),IF(NOT(ISNUMBER(K85)),"Verificar: frequência vigente","OK"))))</f>
        <v/>
      </c>
      <c r="S85" s="24" t="n"/>
    </row>
    <row r="86">
      <c r="A86" s="21" t="n"/>
      <c r="B86" s="22" t="n"/>
      <c r="C86" s="23">
        <f>IF(OR(A86="",B86=""),"",A86&amp;"|"&amp;B86)</f>
        <v/>
      </c>
      <c r="D86" s="21" t="n"/>
      <c r="E86" s="24" t="n"/>
      <c r="F86" s="21" t="n"/>
      <c r="G86" s="22" t="n"/>
      <c r="H86" s="22" t="n"/>
      <c r="I86" s="22" t="n"/>
      <c r="J86" s="25" t="n"/>
      <c r="K86" s="26">
        <f>IF(J86="","",IFERROR(INDEX(lst_frequencias_vezes,MATCH(J86,lst_frequencias,0)),"Frequência não aceita"))</f>
        <v/>
      </c>
      <c r="L86" s="21" t="n"/>
      <c r="M86" s="27" t="n"/>
      <c r="N86" s="28">
        <f>IF(AND(ISNUMBER(K86),ISNUMBER(M86)),K86*M86,"")</f>
        <v/>
      </c>
      <c r="O86" s="25" t="n"/>
      <c r="P86" s="25" t="n"/>
      <c r="Q86" s="29" t="n"/>
      <c r="R86" s="30">
        <f>IF(C86="","",IF(COUNTIF(pl_chave,C86)&gt;1,"ERRO: chave de tarefa duplicada",IF(I86="Sim",IF(O86="Não","ERRO: tarefa de segurança retirada do plano",IF(NOT(ISNUMBER(K86)),"ERRO: frequência vigente inválida",IF(ISERROR(MATCH(H86,lst_frequencias,0)),"ERRO: frequência de referência ausente",IF(K86&lt;INDEX(lst_frequencias_vezes,MATCH(H86,lst_frequencias,0)),"ERRO: intervalo ampliado em tarefa de segurança (referência "&amp;H86&amp;")","OK: segurança mantida")))),IF(NOT(ISNUMBER(K86)),"Verificar: frequência vigente","OK"))))</f>
        <v/>
      </c>
      <c r="S86" s="24" t="n"/>
    </row>
    <row r="87">
      <c r="A87" s="21" t="n"/>
      <c r="B87" s="22" t="n"/>
      <c r="C87" s="23">
        <f>IF(OR(A87="",B87=""),"",A87&amp;"|"&amp;B87)</f>
        <v/>
      </c>
      <c r="D87" s="21" t="n"/>
      <c r="E87" s="24" t="n"/>
      <c r="F87" s="21" t="n"/>
      <c r="G87" s="22" t="n"/>
      <c r="H87" s="22" t="n"/>
      <c r="I87" s="22" t="n"/>
      <c r="J87" s="25" t="n"/>
      <c r="K87" s="26">
        <f>IF(J87="","",IFERROR(INDEX(lst_frequencias_vezes,MATCH(J87,lst_frequencias,0)),"Frequência não aceita"))</f>
        <v/>
      </c>
      <c r="L87" s="21" t="n"/>
      <c r="M87" s="27" t="n"/>
      <c r="N87" s="28">
        <f>IF(AND(ISNUMBER(K87),ISNUMBER(M87)),K87*M87,"")</f>
        <v/>
      </c>
      <c r="O87" s="25" t="n"/>
      <c r="P87" s="25" t="n"/>
      <c r="Q87" s="29" t="n"/>
      <c r="R87" s="30">
        <f>IF(C87="","",IF(COUNTIF(pl_chave,C87)&gt;1,"ERRO: chave de tarefa duplicada",IF(I87="Sim",IF(O87="Não","ERRO: tarefa de segurança retirada do plano",IF(NOT(ISNUMBER(K87)),"ERRO: frequência vigente inválida",IF(ISERROR(MATCH(H87,lst_frequencias,0)),"ERRO: frequência de referência ausente",IF(K87&lt;INDEX(lst_frequencias_vezes,MATCH(H87,lst_frequencias,0)),"ERRO: intervalo ampliado em tarefa de segurança (referência "&amp;H87&amp;")","OK: segurança mantida")))),IF(NOT(ISNUMBER(K87)),"Verificar: frequência vigente","OK"))))</f>
        <v/>
      </c>
      <c r="S87" s="24" t="n"/>
    </row>
    <row r="88">
      <c r="A88" s="21" t="n"/>
      <c r="B88" s="22" t="n"/>
      <c r="C88" s="23">
        <f>IF(OR(A88="",B88=""),"",A88&amp;"|"&amp;B88)</f>
        <v/>
      </c>
      <c r="D88" s="21" t="n"/>
      <c r="E88" s="24" t="n"/>
      <c r="F88" s="21" t="n"/>
      <c r="G88" s="22" t="n"/>
      <c r="H88" s="22" t="n"/>
      <c r="I88" s="22" t="n"/>
      <c r="J88" s="25" t="n"/>
      <c r="K88" s="26">
        <f>IF(J88="","",IFERROR(INDEX(lst_frequencias_vezes,MATCH(J88,lst_frequencias,0)),"Frequência não aceita"))</f>
        <v/>
      </c>
      <c r="L88" s="21" t="n"/>
      <c r="M88" s="27" t="n"/>
      <c r="N88" s="28">
        <f>IF(AND(ISNUMBER(K88),ISNUMBER(M88)),K88*M88,"")</f>
        <v/>
      </c>
      <c r="O88" s="25" t="n"/>
      <c r="P88" s="25" t="n"/>
      <c r="Q88" s="29" t="n"/>
      <c r="R88" s="30">
        <f>IF(C88="","",IF(COUNTIF(pl_chave,C88)&gt;1,"ERRO: chave de tarefa duplicada",IF(I88="Sim",IF(O88="Não","ERRO: tarefa de segurança retirada do plano",IF(NOT(ISNUMBER(K88)),"ERRO: frequência vigente inválida",IF(ISERROR(MATCH(H88,lst_frequencias,0)),"ERRO: frequência de referência ausente",IF(K88&lt;INDEX(lst_frequencias_vezes,MATCH(H88,lst_frequencias,0)),"ERRO: intervalo ampliado em tarefa de segurança (referência "&amp;H88&amp;")","OK: segurança mantida")))),IF(NOT(ISNUMBER(K88)),"Verificar: frequência vigente","OK"))))</f>
        <v/>
      </c>
      <c r="S88" s="24" t="n"/>
    </row>
    <row r="89">
      <c r="A89" s="21" t="n"/>
      <c r="B89" s="22" t="n"/>
      <c r="C89" s="23">
        <f>IF(OR(A89="",B89=""),"",A89&amp;"|"&amp;B89)</f>
        <v/>
      </c>
      <c r="D89" s="21" t="n"/>
      <c r="E89" s="24" t="n"/>
      <c r="F89" s="21" t="n"/>
      <c r="G89" s="22" t="n"/>
      <c r="H89" s="22" t="n"/>
      <c r="I89" s="22" t="n"/>
      <c r="J89" s="25" t="n"/>
      <c r="K89" s="26">
        <f>IF(J89="","",IFERROR(INDEX(lst_frequencias_vezes,MATCH(J89,lst_frequencias,0)),"Frequência não aceita"))</f>
        <v/>
      </c>
      <c r="L89" s="21" t="n"/>
      <c r="M89" s="27" t="n"/>
      <c r="N89" s="28">
        <f>IF(AND(ISNUMBER(K89),ISNUMBER(M89)),K89*M89,"")</f>
        <v/>
      </c>
      <c r="O89" s="25" t="n"/>
      <c r="P89" s="25" t="n"/>
      <c r="Q89" s="29" t="n"/>
      <c r="R89" s="30">
        <f>IF(C89="","",IF(COUNTIF(pl_chave,C89)&gt;1,"ERRO: chave de tarefa duplicada",IF(I89="Sim",IF(O89="Não","ERRO: tarefa de segurança retirada do plano",IF(NOT(ISNUMBER(K89)),"ERRO: frequência vigente inválida",IF(ISERROR(MATCH(H89,lst_frequencias,0)),"ERRO: frequência de referência ausente",IF(K89&lt;INDEX(lst_frequencias_vezes,MATCH(H89,lst_frequencias,0)),"ERRO: intervalo ampliado em tarefa de segurança (referência "&amp;H89&amp;")","OK: segurança mantida")))),IF(NOT(ISNUMBER(K89)),"Verificar: frequência vigente","OK"))))</f>
        <v/>
      </c>
      <c r="S89" s="24" t="n"/>
    </row>
    <row r="90">
      <c r="A90" s="21" t="n"/>
      <c r="B90" s="22" t="n"/>
      <c r="C90" s="23">
        <f>IF(OR(A90="",B90=""),"",A90&amp;"|"&amp;B90)</f>
        <v/>
      </c>
      <c r="D90" s="21" t="n"/>
      <c r="E90" s="24" t="n"/>
      <c r="F90" s="21" t="n"/>
      <c r="G90" s="22" t="n"/>
      <c r="H90" s="22" t="n"/>
      <c r="I90" s="22" t="n"/>
      <c r="J90" s="25" t="n"/>
      <c r="K90" s="26">
        <f>IF(J90="","",IFERROR(INDEX(lst_frequencias_vezes,MATCH(J90,lst_frequencias,0)),"Frequência não aceita"))</f>
        <v/>
      </c>
      <c r="L90" s="21" t="n"/>
      <c r="M90" s="27" t="n"/>
      <c r="N90" s="28">
        <f>IF(AND(ISNUMBER(K90),ISNUMBER(M90)),K90*M90,"")</f>
        <v/>
      </c>
      <c r="O90" s="25" t="n"/>
      <c r="P90" s="25" t="n"/>
      <c r="Q90" s="29" t="n"/>
      <c r="R90" s="30">
        <f>IF(C90="","",IF(COUNTIF(pl_chave,C90)&gt;1,"ERRO: chave de tarefa duplicada",IF(I90="Sim",IF(O90="Não","ERRO: tarefa de segurança retirada do plano",IF(NOT(ISNUMBER(K90)),"ERRO: frequência vigente inválida",IF(ISERROR(MATCH(H90,lst_frequencias,0)),"ERRO: frequência de referência ausente",IF(K90&lt;INDEX(lst_frequencias_vezes,MATCH(H90,lst_frequencias,0)),"ERRO: intervalo ampliado em tarefa de segurança (referência "&amp;H90&amp;")","OK: segurança mantida")))),IF(NOT(ISNUMBER(K90)),"Verificar: frequência vigente","OK"))))</f>
        <v/>
      </c>
      <c r="S90" s="24" t="n"/>
    </row>
    <row r="91">
      <c r="A91" s="21" t="n"/>
      <c r="B91" s="22" t="n"/>
      <c r="C91" s="23">
        <f>IF(OR(A91="",B91=""),"",A91&amp;"|"&amp;B91)</f>
        <v/>
      </c>
      <c r="D91" s="21" t="n"/>
      <c r="E91" s="24" t="n"/>
      <c r="F91" s="21" t="n"/>
      <c r="G91" s="22" t="n"/>
      <c r="H91" s="22" t="n"/>
      <c r="I91" s="22" t="n"/>
      <c r="J91" s="25" t="n"/>
      <c r="K91" s="26">
        <f>IF(J91="","",IFERROR(INDEX(lst_frequencias_vezes,MATCH(J91,lst_frequencias,0)),"Frequência não aceita"))</f>
        <v/>
      </c>
      <c r="L91" s="21" t="n"/>
      <c r="M91" s="27" t="n"/>
      <c r="N91" s="28">
        <f>IF(AND(ISNUMBER(K91),ISNUMBER(M91)),K91*M91,"")</f>
        <v/>
      </c>
      <c r="O91" s="25" t="n"/>
      <c r="P91" s="25" t="n"/>
      <c r="Q91" s="29" t="n"/>
      <c r="R91" s="30">
        <f>IF(C91="","",IF(COUNTIF(pl_chave,C91)&gt;1,"ERRO: chave de tarefa duplicada",IF(I91="Sim",IF(O91="Não","ERRO: tarefa de segurança retirada do plano",IF(NOT(ISNUMBER(K91)),"ERRO: frequência vigente inválida",IF(ISERROR(MATCH(H91,lst_frequencias,0)),"ERRO: frequência de referência ausente",IF(K91&lt;INDEX(lst_frequencias_vezes,MATCH(H91,lst_frequencias,0)),"ERRO: intervalo ampliado em tarefa de segurança (referência "&amp;H91&amp;")","OK: segurança mantida")))),IF(NOT(ISNUMBER(K91)),"Verificar: frequência vigente","OK"))))</f>
        <v/>
      </c>
      <c r="S91" s="24" t="n"/>
    </row>
    <row r="92">
      <c r="A92" s="21" t="n"/>
      <c r="B92" s="22" t="n"/>
      <c r="C92" s="23">
        <f>IF(OR(A92="",B92=""),"",A92&amp;"|"&amp;B92)</f>
        <v/>
      </c>
      <c r="D92" s="21" t="n"/>
      <c r="E92" s="24" t="n"/>
      <c r="F92" s="21" t="n"/>
      <c r="G92" s="22" t="n"/>
      <c r="H92" s="22" t="n"/>
      <c r="I92" s="22" t="n"/>
      <c r="J92" s="25" t="n"/>
      <c r="K92" s="26">
        <f>IF(J92="","",IFERROR(INDEX(lst_frequencias_vezes,MATCH(J92,lst_frequencias,0)),"Frequência não aceita"))</f>
        <v/>
      </c>
      <c r="L92" s="21" t="n"/>
      <c r="M92" s="27" t="n"/>
      <c r="N92" s="28">
        <f>IF(AND(ISNUMBER(K92),ISNUMBER(M92)),K92*M92,"")</f>
        <v/>
      </c>
      <c r="O92" s="25" t="n"/>
      <c r="P92" s="25" t="n"/>
      <c r="Q92" s="29" t="n"/>
      <c r="R92" s="30">
        <f>IF(C92="","",IF(COUNTIF(pl_chave,C92)&gt;1,"ERRO: chave de tarefa duplicada",IF(I92="Sim",IF(O92="Não","ERRO: tarefa de segurança retirada do plano",IF(NOT(ISNUMBER(K92)),"ERRO: frequência vigente inválida",IF(ISERROR(MATCH(H92,lst_frequencias,0)),"ERRO: frequência de referência ausente",IF(K92&lt;INDEX(lst_frequencias_vezes,MATCH(H92,lst_frequencias,0)),"ERRO: intervalo ampliado em tarefa de segurança (referência "&amp;H92&amp;")","OK: segurança mantida")))),IF(NOT(ISNUMBER(K92)),"Verificar: frequência vigente","OK"))))</f>
        <v/>
      </c>
      <c r="S92" s="24" t="n"/>
    </row>
    <row r="93">
      <c r="A93" s="21" t="n"/>
      <c r="B93" s="22" t="n"/>
      <c r="C93" s="23">
        <f>IF(OR(A93="",B93=""),"",A93&amp;"|"&amp;B93)</f>
        <v/>
      </c>
      <c r="D93" s="21" t="n"/>
      <c r="E93" s="24" t="n"/>
      <c r="F93" s="21" t="n"/>
      <c r="G93" s="22" t="n"/>
      <c r="H93" s="22" t="n"/>
      <c r="I93" s="22" t="n"/>
      <c r="J93" s="25" t="n"/>
      <c r="K93" s="26">
        <f>IF(J93="","",IFERROR(INDEX(lst_frequencias_vezes,MATCH(J93,lst_frequencias,0)),"Frequência não aceita"))</f>
        <v/>
      </c>
      <c r="L93" s="21" t="n"/>
      <c r="M93" s="27" t="n"/>
      <c r="N93" s="28">
        <f>IF(AND(ISNUMBER(K93),ISNUMBER(M93)),K93*M93,"")</f>
        <v/>
      </c>
      <c r="O93" s="25" t="n"/>
      <c r="P93" s="25" t="n"/>
      <c r="Q93" s="29" t="n"/>
      <c r="R93" s="30">
        <f>IF(C93="","",IF(COUNTIF(pl_chave,C93)&gt;1,"ERRO: chave de tarefa duplicada",IF(I93="Sim",IF(O93="Não","ERRO: tarefa de segurança retirada do plano",IF(NOT(ISNUMBER(K93)),"ERRO: frequência vigente inválida",IF(ISERROR(MATCH(H93,lst_frequencias,0)),"ERRO: frequência de referência ausente",IF(K93&lt;INDEX(lst_frequencias_vezes,MATCH(H93,lst_frequencias,0)),"ERRO: intervalo ampliado em tarefa de segurança (referência "&amp;H93&amp;")","OK: segurança mantida")))),IF(NOT(ISNUMBER(K93)),"Verificar: frequência vigente","OK"))))</f>
        <v/>
      </c>
      <c r="S93" s="24" t="n"/>
    </row>
    <row r="94">
      <c r="A94" s="21" t="n"/>
      <c r="B94" s="22" t="n"/>
      <c r="C94" s="23">
        <f>IF(OR(A94="",B94=""),"",A94&amp;"|"&amp;B94)</f>
        <v/>
      </c>
      <c r="D94" s="21" t="n"/>
      <c r="E94" s="24" t="n"/>
      <c r="F94" s="21" t="n"/>
      <c r="G94" s="22" t="n"/>
      <c r="H94" s="22" t="n"/>
      <c r="I94" s="22" t="n"/>
      <c r="J94" s="25" t="n"/>
      <c r="K94" s="26">
        <f>IF(J94="","",IFERROR(INDEX(lst_frequencias_vezes,MATCH(J94,lst_frequencias,0)),"Frequência não aceita"))</f>
        <v/>
      </c>
      <c r="L94" s="21" t="n"/>
      <c r="M94" s="27" t="n"/>
      <c r="N94" s="28">
        <f>IF(AND(ISNUMBER(K94),ISNUMBER(M94)),K94*M94,"")</f>
        <v/>
      </c>
      <c r="O94" s="25" t="n"/>
      <c r="P94" s="25" t="n"/>
      <c r="Q94" s="29" t="n"/>
      <c r="R94" s="30">
        <f>IF(C94="","",IF(COUNTIF(pl_chave,C94)&gt;1,"ERRO: chave de tarefa duplicada",IF(I94="Sim",IF(O94="Não","ERRO: tarefa de segurança retirada do plano",IF(NOT(ISNUMBER(K94)),"ERRO: frequência vigente inválida",IF(ISERROR(MATCH(H94,lst_frequencias,0)),"ERRO: frequência de referência ausente",IF(K94&lt;INDEX(lst_frequencias_vezes,MATCH(H94,lst_frequencias,0)),"ERRO: intervalo ampliado em tarefa de segurança (referência "&amp;H94&amp;")","OK: segurança mantida")))),IF(NOT(ISNUMBER(K94)),"Verificar: frequência vigente","OK"))))</f>
        <v/>
      </c>
      <c r="S94" s="24" t="n"/>
    </row>
    <row r="95">
      <c r="A95" s="21" t="n"/>
      <c r="B95" s="22" t="n"/>
      <c r="C95" s="23">
        <f>IF(OR(A95="",B95=""),"",A95&amp;"|"&amp;B95)</f>
        <v/>
      </c>
      <c r="D95" s="21" t="n"/>
      <c r="E95" s="24" t="n"/>
      <c r="F95" s="21" t="n"/>
      <c r="G95" s="22" t="n"/>
      <c r="H95" s="22" t="n"/>
      <c r="I95" s="22" t="n"/>
      <c r="J95" s="25" t="n"/>
      <c r="K95" s="26">
        <f>IF(J95="","",IFERROR(INDEX(lst_frequencias_vezes,MATCH(J95,lst_frequencias,0)),"Frequência não aceita"))</f>
        <v/>
      </c>
      <c r="L95" s="21" t="n"/>
      <c r="M95" s="27" t="n"/>
      <c r="N95" s="28">
        <f>IF(AND(ISNUMBER(K95),ISNUMBER(M95)),K95*M95,"")</f>
        <v/>
      </c>
      <c r="O95" s="25" t="n"/>
      <c r="P95" s="25" t="n"/>
      <c r="Q95" s="29" t="n"/>
      <c r="R95" s="30">
        <f>IF(C95="","",IF(COUNTIF(pl_chave,C95)&gt;1,"ERRO: chave de tarefa duplicada",IF(I95="Sim",IF(O95="Não","ERRO: tarefa de segurança retirada do plano",IF(NOT(ISNUMBER(K95)),"ERRO: frequência vigente inválida",IF(ISERROR(MATCH(H95,lst_frequencias,0)),"ERRO: frequência de referência ausente",IF(K95&lt;INDEX(lst_frequencias_vezes,MATCH(H95,lst_frequencias,0)),"ERRO: intervalo ampliado em tarefa de segurança (referência "&amp;H95&amp;")","OK: segurança mantida")))),IF(NOT(ISNUMBER(K95)),"Verificar: frequência vigente","OK"))))</f>
        <v/>
      </c>
      <c r="S95" s="24" t="n"/>
    </row>
    <row r="96">
      <c r="A96" s="21" t="n"/>
      <c r="B96" s="22" t="n"/>
      <c r="C96" s="23">
        <f>IF(OR(A96="",B96=""),"",A96&amp;"|"&amp;B96)</f>
        <v/>
      </c>
      <c r="D96" s="21" t="n"/>
      <c r="E96" s="24" t="n"/>
      <c r="F96" s="21" t="n"/>
      <c r="G96" s="22" t="n"/>
      <c r="H96" s="22" t="n"/>
      <c r="I96" s="22" t="n"/>
      <c r="J96" s="25" t="n"/>
      <c r="K96" s="26">
        <f>IF(J96="","",IFERROR(INDEX(lst_frequencias_vezes,MATCH(J96,lst_frequencias,0)),"Frequência não aceita"))</f>
        <v/>
      </c>
      <c r="L96" s="21" t="n"/>
      <c r="M96" s="27" t="n"/>
      <c r="N96" s="28">
        <f>IF(AND(ISNUMBER(K96),ISNUMBER(M96)),K96*M96,"")</f>
        <v/>
      </c>
      <c r="O96" s="25" t="n"/>
      <c r="P96" s="25" t="n"/>
      <c r="Q96" s="29" t="n"/>
      <c r="R96" s="30">
        <f>IF(C96="","",IF(COUNTIF(pl_chave,C96)&gt;1,"ERRO: chave de tarefa duplicada",IF(I96="Sim",IF(O96="Não","ERRO: tarefa de segurança retirada do plano",IF(NOT(ISNUMBER(K96)),"ERRO: frequência vigente inválida",IF(ISERROR(MATCH(H96,lst_frequencias,0)),"ERRO: frequência de referência ausente",IF(K96&lt;INDEX(lst_frequencias_vezes,MATCH(H96,lst_frequencias,0)),"ERRO: intervalo ampliado em tarefa de segurança (referência "&amp;H96&amp;")","OK: segurança mantida")))),IF(NOT(ISNUMBER(K96)),"Verificar: frequência vigente","OK"))))</f>
        <v/>
      </c>
      <c r="S96" s="24" t="n"/>
    </row>
    <row r="97">
      <c r="A97" s="21" t="n"/>
      <c r="B97" s="22" t="n"/>
      <c r="C97" s="23">
        <f>IF(OR(A97="",B97=""),"",A97&amp;"|"&amp;B97)</f>
        <v/>
      </c>
      <c r="D97" s="21" t="n"/>
      <c r="E97" s="24" t="n"/>
      <c r="F97" s="21" t="n"/>
      <c r="G97" s="22" t="n"/>
      <c r="H97" s="22" t="n"/>
      <c r="I97" s="22" t="n"/>
      <c r="J97" s="25" t="n"/>
      <c r="K97" s="26">
        <f>IF(J97="","",IFERROR(INDEX(lst_frequencias_vezes,MATCH(J97,lst_frequencias,0)),"Frequência não aceita"))</f>
        <v/>
      </c>
      <c r="L97" s="21" t="n"/>
      <c r="M97" s="27" t="n"/>
      <c r="N97" s="28">
        <f>IF(AND(ISNUMBER(K97),ISNUMBER(M97)),K97*M97,"")</f>
        <v/>
      </c>
      <c r="O97" s="25" t="n"/>
      <c r="P97" s="25" t="n"/>
      <c r="Q97" s="29" t="n"/>
      <c r="R97" s="30">
        <f>IF(C97="","",IF(COUNTIF(pl_chave,C97)&gt;1,"ERRO: chave de tarefa duplicada",IF(I97="Sim",IF(O97="Não","ERRO: tarefa de segurança retirada do plano",IF(NOT(ISNUMBER(K97)),"ERRO: frequência vigente inválida",IF(ISERROR(MATCH(H97,lst_frequencias,0)),"ERRO: frequência de referência ausente",IF(K97&lt;INDEX(lst_frequencias_vezes,MATCH(H97,lst_frequencias,0)),"ERRO: intervalo ampliado em tarefa de segurança (referência "&amp;H97&amp;")","OK: segurança mantida")))),IF(NOT(ISNUMBER(K97)),"Verificar: frequência vigente","OK"))))</f>
        <v/>
      </c>
      <c r="S97" s="24" t="n"/>
    </row>
    <row r="98">
      <c r="A98" s="21" t="n"/>
      <c r="B98" s="22" t="n"/>
      <c r="C98" s="23">
        <f>IF(OR(A98="",B98=""),"",A98&amp;"|"&amp;B98)</f>
        <v/>
      </c>
      <c r="D98" s="21" t="n"/>
      <c r="E98" s="24" t="n"/>
      <c r="F98" s="21" t="n"/>
      <c r="G98" s="22" t="n"/>
      <c r="H98" s="22" t="n"/>
      <c r="I98" s="22" t="n"/>
      <c r="J98" s="25" t="n"/>
      <c r="K98" s="26">
        <f>IF(J98="","",IFERROR(INDEX(lst_frequencias_vezes,MATCH(J98,lst_frequencias,0)),"Frequência não aceita"))</f>
        <v/>
      </c>
      <c r="L98" s="21" t="n"/>
      <c r="M98" s="27" t="n"/>
      <c r="N98" s="28">
        <f>IF(AND(ISNUMBER(K98),ISNUMBER(M98)),K98*M98,"")</f>
        <v/>
      </c>
      <c r="O98" s="25" t="n"/>
      <c r="P98" s="25" t="n"/>
      <c r="Q98" s="29" t="n"/>
      <c r="R98" s="30">
        <f>IF(C98="","",IF(COUNTIF(pl_chave,C98)&gt;1,"ERRO: chave de tarefa duplicada",IF(I98="Sim",IF(O98="Não","ERRO: tarefa de segurança retirada do plano",IF(NOT(ISNUMBER(K98)),"ERRO: frequência vigente inválida",IF(ISERROR(MATCH(H98,lst_frequencias,0)),"ERRO: frequência de referência ausente",IF(K98&lt;INDEX(lst_frequencias_vezes,MATCH(H98,lst_frequencias,0)),"ERRO: intervalo ampliado em tarefa de segurança (referência "&amp;H98&amp;")","OK: segurança mantida")))),IF(NOT(ISNUMBER(K98)),"Verificar: frequência vigente","OK"))))</f>
        <v/>
      </c>
      <c r="S98" s="24" t="n"/>
    </row>
    <row r="99">
      <c r="A99" s="21" t="n"/>
      <c r="B99" s="22" t="n"/>
      <c r="C99" s="23">
        <f>IF(OR(A99="",B99=""),"",A99&amp;"|"&amp;B99)</f>
        <v/>
      </c>
      <c r="D99" s="21" t="n"/>
      <c r="E99" s="24" t="n"/>
      <c r="F99" s="21" t="n"/>
      <c r="G99" s="22" t="n"/>
      <c r="H99" s="22" t="n"/>
      <c r="I99" s="22" t="n"/>
      <c r="J99" s="25" t="n"/>
      <c r="K99" s="26">
        <f>IF(J99="","",IFERROR(INDEX(lst_frequencias_vezes,MATCH(J99,lst_frequencias,0)),"Frequência não aceita"))</f>
        <v/>
      </c>
      <c r="L99" s="21" t="n"/>
      <c r="M99" s="27" t="n"/>
      <c r="N99" s="28">
        <f>IF(AND(ISNUMBER(K99),ISNUMBER(M99)),K99*M99,"")</f>
        <v/>
      </c>
      <c r="O99" s="25" t="n"/>
      <c r="P99" s="25" t="n"/>
      <c r="Q99" s="29" t="n"/>
      <c r="R99" s="30">
        <f>IF(C99="","",IF(COUNTIF(pl_chave,C99)&gt;1,"ERRO: chave de tarefa duplicada",IF(I99="Sim",IF(O99="Não","ERRO: tarefa de segurança retirada do plano",IF(NOT(ISNUMBER(K99)),"ERRO: frequência vigente inválida",IF(ISERROR(MATCH(H99,lst_frequencias,0)),"ERRO: frequência de referência ausente",IF(K99&lt;INDEX(lst_frequencias_vezes,MATCH(H99,lst_frequencias,0)),"ERRO: intervalo ampliado em tarefa de segurança (referência "&amp;H99&amp;")","OK: segurança mantida")))),IF(NOT(ISNUMBER(K99)),"Verificar: frequência vigente","OK"))))</f>
        <v/>
      </c>
      <c r="S99" s="24" t="n"/>
    </row>
    <row r="100">
      <c r="A100" s="21" t="n"/>
      <c r="B100" s="22" t="n"/>
      <c r="C100" s="23">
        <f>IF(OR(A100="",B100=""),"",A100&amp;"|"&amp;B100)</f>
        <v/>
      </c>
      <c r="D100" s="21" t="n"/>
      <c r="E100" s="24" t="n"/>
      <c r="F100" s="21" t="n"/>
      <c r="G100" s="22" t="n"/>
      <c r="H100" s="22" t="n"/>
      <c r="I100" s="22" t="n"/>
      <c r="J100" s="25" t="n"/>
      <c r="K100" s="26">
        <f>IF(J100="","",IFERROR(INDEX(lst_frequencias_vezes,MATCH(J100,lst_frequencias,0)),"Frequência não aceita"))</f>
        <v/>
      </c>
      <c r="L100" s="21" t="n"/>
      <c r="M100" s="27" t="n"/>
      <c r="N100" s="28">
        <f>IF(AND(ISNUMBER(K100),ISNUMBER(M100)),K100*M100,"")</f>
        <v/>
      </c>
      <c r="O100" s="25" t="n"/>
      <c r="P100" s="25" t="n"/>
      <c r="Q100" s="29" t="n"/>
      <c r="R100" s="30">
        <f>IF(C100="","",IF(COUNTIF(pl_chave,C100)&gt;1,"ERRO: chave de tarefa duplicada",IF(I100="Sim",IF(O100="Não","ERRO: tarefa de segurança retirada do plano",IF(NOT(ISNUMBER(K100)),"ERRO: frequência vigente inválida",IF(ISERROR(MATCH(H100,lst_frequencias,0)),"ERRO: frequência de referência ausente",IF(K100&lt;INDEX(lst_frequencias_vezes,MATCH(H100,lst_frequencias,0)),"ERRO: intervalo ampliado em tarefa de segurança (referência "&amp;H100&amp;")","OK: segurança mantida")))),IF(NOT(ISNUMBER(K100)),"Verificar: frequência vigente","OK"))))</f>
        <v/>
      </c>
      <c r="S100" s="24" t="n"/>
    </row>
    <row r="101">
      <c r="A101" s="21" t="n"/>
      <c r="B101" s="22" t="n"/>
      <c r="C101" s="23">
        <f>IF(OR(A101="",B101=""),"",A101&amp;"|"&amp;B101)</f>
        <v/>
      </c>
      <c r="D101" s="21" t="n"/>
      <c r="E101" s="24" t="n"/>
      <c r="F101" s="21" t="n"/>
      <c r="G101" s="22" t="n"/>
      <c r="H101" s="22" t="n"/>
      <c r="I101" s="22" t="n"/>
      <c r="J101" s="25" t="n"/>
      <c r="K101" s="26">
        <f>IF(J101="","",IFERROR(INDEX(lst_frequencias_vezes,MATCH(J101,lst_frequencias,0)),"Frequência não aceita"))</f>
        <v/>
      </c>
      <c r="L101" s="21" t="n"/>
      <c r="M101" s="27" t="n"/>
      <c r="N101" s="28">
        <f>IF(AND(ISNUMBER(K101),ISNUMBER(M101)),K101*M101,"")</f>
        <v/>
      </c>
      <c r="O101" s="25" t="n"/>
      <c r="P101" s="25" t="n"/>
      <c r="Q101" s="29" t="n"/>
      <c r="R101" s="30">
        <f>IF(C101="","",IF(COUNTIF(pl_chave,C101)&gt;1,"ERRO: chave de tarefa duplicada",IF(I101="Sim",IF(O101="Não","ERRO: tarefa de segurança retirada do plano",IF(NOT(ISNUMBER(K101)),"ERRO: frequência vigente inválida",IF(ISERROR(MATCH(H101,lst_frequencias,0)),"ERRO: frequência de referência ausente",IF(K101&lt;INDEX(lst_frequencias_vezes,MATCH(H101,lst_frequencias,0)),"ERRO: intervalo ampliado em tarefa de segurança (referência "&amp;H101&amp;")","OK: segurança mantida")))),IF(NOT(ISNUMBER(K101)),"Verificar: frequência vigente","OK"))))</f>
        <v/>
      </c>
      <c r="S101" s="24" t="n"/>
    </row>
    <row r="102">
      <c r="A102" s="21" t="n"/>
      <c r="B102" s="22" t="n"/>
      <c r="C102" s="23">
        <f>IF(OR(A102="",B102=""),"",A102&amp;"|"&amp;B102)</f>
        <v/>
      </c>
      <c r="D102" s="21" t="n"/>
      <c r="E102" s="24" t="n"/>
      <c r="F102" s="21" t="n"/>
      <c r="G102" s="22" t="n"/>
      <c r="H102" s="22" t="n"/>
      <c r="I102" s="22" t="n"/>
      <c r="J102" s="25" t="n"/>
      <c r="K102" s="26">
        <f>IF(J102="","",IFERROR(INDEX(lst_frequencias_vezes,MATCH(J102,lst_frequencias,0)),"Frequência não aceita"))</f>
        <v/>
      </c>
      <c r="L102" s="21" t="n"/>
      <c r="M102" s="27" t="n"/>
      <c r="N102" s="28">
        <f>IF(AND(ISNUMBER(K102),ISNUMBER(M102)),K102*M102,"")</f>
        <v/>
      </c>
      <c r="O102" s="25" t="n"/>
      <c r="P102" s="25" t="n"/>
      <c r="Q102" s="29" t="n"/>
      <c r="R102" s="30">
        <f>IF(C102="","",IF(COUNTIF(pl_chave,C102)&gt;1,"ERRO: chave de tarefa duplicada",IF(I102="Sim",IF(O102="Não","ERRO: tarefa de segurança retirada do plano",IF(NOT(ISNUMBER(K102)),"ERRO: frequência vigente inválida",IF(ISERROR(MATCH(H102,lst_frequencias,0)),"ERRO: frequência de referência ausente",IF(K102&lt;INDEX(lst_frequencias_vezes,MATCH(H102,lst_frequencias,0)),"ERRO: intervalo ampliado em tarefa de segurança (referência "&amp;H102&amp;")","OK: segurança mantida")))),IF(NOT(ISNUMBER(K102)),"Verificar: frequência vigente","OK"))))</f>
        <v/>
      </c>
      <c r="S102" s="24" t="n"/>
    </row>
    <row r="103">
      <c r="A103" s="21" t="n"/>
      <c r="B103" s="22" t="n"/>
      <c r="C103" s="23">
        <f>IF(OR(A103="",B103=""),"",A103&amp;"|"&amp;B103)</f>
        <v/>
      </c>
      <c r="D103" s="21" t="n"/>
      <c r="E103" s="24" t="n"/>
      <c r="F103" s="21" t="n"/>
      <c r="G103" s="22" t="n"/>
      <c r="H103" s="22" t="n"/>
      <c r="I103" s="22" t="n"/>
      <c r="J103" s="25" t="n"/>
      <c r="K103" s="26">
        <f>IF(J103="","",IFERROR(INDEX(lst_frequencias_vezes,MATCH(J103,lst_frequencias,0)),"Frequência não aceita"))</f>
        <v/>
      </c>
      <c r="L103" s="21" t="n"/>
      <c r="M103" s="27" t="n"/>
      <c r="N103" s="28">
        <f>IF(AND(ISNUMBER(K103),ISNUMBER(M103)),K103*M103,"")</f>
        <v/>
      </c>
      <c r="O103" s="25" t="n"/>
      <c r="P103" s="25" t="n"/>
      <c r="Q103" s="29" t="n"/>
      <c r="R103" s="30">
        <f>IF(C103="","",IF(COUNTIF(pl_chave,C103)&gt;1,"ERRO: chave de tarefa duplicada",IF(I103="Sim",IF(O103="Não","ERRO: tarefa de segurança retirada do plano",IF(NOT(ISNUMBER(K103)),"ERRO: frequência vigente inválida",IF(ISERROR(MATCH(H103,lst_frequencias,0)),"ERRO: frequência de referência ausente",IF(K103&lt;INDEX(lst_frequencias_vezes,MATCH(H103,lst_frequencias,0)),"ERRO: intervalo ampliado em tarefa de segurança (referência "&amp;H103&amp;")","OK: segurança mantida")))),IF(NOT(ISNUMBER(K103)),"Verificar: frequência vigente","OK"))))</f>
        <v/>
      </c>
      <c r="S103" s="24" t="n"/>
    </row>
    <row r="104">
      <c r="A104" s="21" t="n"/>
      <c r="B104" s="22" t="n"/>
      <c r="C104" s="23">
        <f>IF(OR(A104="",B104=""),"",A104&amp;"|"&amp;B104)</f>
        <v/>
      </c>
      <c r="D104" s="21" t="n"/>
      <c r="E104" s="24" t="n"/>
      <c r="F104" s="21" t="n"/>
      <c r="G104" s="22" t="n"/>
      <c r="H104" s="22" t="n"/>
      <c r="I104" s="22" t="n"/>
      <c r="J104" s="25" t="n"/>
      <c r="K104" s="26">
        <f>IF(J104="","",IFERROR(INDEX(lst_frequencias_vezes,MATCH(J104,lst_frequencias,0)),"Frequência não aceita"))</f>
        <v/>
      </c>
      <c r="L104" s="21" t="n"/>
      <c r="M104" s="27" t="n"/>
      <c r="N104" s="28">
        <f>IF(AND(ISNUMBER(K104),ISNUMBER(M104)),K104*M104,"")</f>
        <v/>
      </c>
      <c r="O104" s="25" t="n"/>
      <c r="P104" s="25" t="n"/>
      <c r="Q104" s="29" t="n"/>
      <c r="R104" s="30">
        <f>IF(C104="","",IF(COUNTIF(pl_chave,C104)&gt;1,"ERRO: chave de tarefa duplicada",IF(I104="Sim",IF(O104="Não","ERRO: tarefa de segurança retirada do plano",IF(NOT(ISNUMBER(K104)),"ERRO: frequência vigente inválida",IF(ISERROR(MATCH(H104,lst_frequencias,0)),"ERRO: frequência de referência ausente",IF(K104&lt;INDEX(lst_frequencias_vezes,MATCH(H104,lst_frequencias,0)),"ERRO: intervalo ampliado em tarefa de segurança (referência "&amp;H104&amp;")","OK: segurança mantida")))),IF(NOT(ISNUMBER(K104)),"Verificar: frequência vigente","OK"))))</f>
        <v/>
      </c>
      <c r="S104" s="24" t="n"/>
    </row>
    <row r="105">
      <c r="A105" s="21" t="n"/>
      <c r="B105" s="22" t="n"/>
      <c r="C105" s="23">
        <f>IF(OR(A105="",B105=""),"",A105&amp;"|"&amp;B105)</f>
        <v/>
      </c>
      <c r="D105" s="21" t="n"/>
      <c r="E105" s="24" t="n"/>
      <c r="F105" s="21" t="n"/>
      <c r="G105" s="22" t="n"/>
      <c r="H105" s="22" t="n"/>
      <c r="I105" s="22" t="n"/>
      <c r="J105" s="25" t="n"/>
      <c r="K105" s="26">
        <f>IF(J105="","",IFERROR(INDEX(lst_frequencias_vezes,MATCH(J105,lst_frequencias,0)),"Frequência não aceita"))</f>
        <v/>
      </c>
      <c r="L105" s="21" t="n"/>
      <c r="M105" s="27" t="n"/>
      <c r="N105" s="28">
        <f>IF(AND(ISNUMBER(K105),ISNUMBER(M105)),K105*M105,"")</f>
        <v/>
      </c>
      <c r="O105" s="25" t="n"/>
      <c r="P105" s="25" t="n"/>
      <c r="Q105" s="29" t="n"/>
      <c r="R105" s="30">
        <f>IF(C105="","",IF(COUNTIF(pl_chave,C105)&gt;1,"ERRO: chave de tarefa duplicada",IF(I105="Sim",IF(O105="Não","ERRO: tarefa de segurança retirada do plano",IF(NOT(ISNUMBER(K105)),"ERRO: frequência vigente inválida",IF(ISERROR(MATCH(H105,lst_frequencias,0)),"ERRO: frequência de referência ausente",IF(K105&lt;INDEX(lst_frequencias_vezes,MATCH(H105,lst_frequencias,0)),"ERRO: intervalo ampliado em tarefa de segurança (referência "&amp;H105&amp;")","OK: segurança mantida")))),IF(NOT(ISNUMBER(K105)),"Verificar: frequência vigente","OK"))))</f>
        <v/>
      </c>
      <c r="S105" s="24" t="n"/>
    </row>
    <row r="106">
      <c r="A106" s="21" t="n"/>
      <c r="B106" s="22" t="n"/>
      <c r="C106" s="23">
        <f>IF(OR(A106="",B106=""),"",A106&amp;"|"&amp;B106)</f>
        <v/>
      </c>
      <c r="D106" s="21" t="n"/>
      <c r="E106" s="24" t="n"/>
      <c r="F106" s="21" t="n"/>
      <c r="G106" s="22" t="n"/>
      <c r="H106" s="22" t="n"/>
      <c r="I106" s="22" t="n"/>
      <c r="J106" s="25" t="n"/>
      <c r="K106" s="26">
        <f>IF(J106="","",IFERROR(INDEX(lst_frequencias_vezes,MATCH(J106,lst_frequencias,0)),"Frequência não aceita"))</f>
        <v/>
      </c>
      <c r="L106" s="21" t="n"/>
      <c r="M106" s="27" t="n"/>
      <c r="N106" s="28">
        <f>IF(AND(ISNUMBER(K106),ISNUMBER(M106)),K106*M106,"")</f>
        <v/>
      </c>
      <c r="O106" s="25" t="n"/>
      <c r="P106" s="25" t="n"/>
      <c r="Q106" s="29" t="n"/>
      <c r="R106" s="30">
        <f>IF(C106="","",IF(COUNTIF(pl_chave,C106)&gt;1,"ERRO: chave de tarefa duplicada",IF(I106="Sim",IF(O106="Não","ERRO: tarefa de segurança retirada do plano",IF(NOT(ISNUMBER(K106)),"ERRO: frequência vigente inválida",IF(ISERROR(MATCH(H106,lst_frequencias,0)),"ERRO: frequência de referência ausente",IF(K106&lt;INDEX(lst_frequencias_vezes,MATCH(H106,lst_frequencias,0)),"ERRO: intervalo ampliado em tarefa de segurança (referência "&amp;H106&amp;")","OK: segurança mantida")))),IF(NOT(ISNUMBER(K106)),"Verificar: frequência vigente","OK"))))</f>
        <v/>
      </c>
      <c r="S106" s="24" t="n"/>
    </row>
    <row r="107">
      <c r="A107" s="21" t="n"/>
      <c r="B107" s="22" t="n"/>
      <c r="C107" s="23">
        <f>IF(OR(A107="",B107=""),"",A107&amp;"|"&amp;B107)</f>
        <v/>
      </c>
      <c r="D107" s="21" t="n"/>
      <c r="E107" s="24" t="n"/>
      <c r="F107" s="21" t="n"/>
      <c r="G107" s="22" t="n"/>
      <c r="H107" s="22" t="n"/>
      <c r="I107" s="22" t="n"/>
      <c r="J107" s="25" t="n"/>
      <c r="K107" s="26">
        <f>IF(J107="","",IFERROR(INDEX(lst_frequencias_vezes,MATCH(J107,lst_frequencias,0)),"Frequência não aceita"))</f>
        <v/>
      </c>
      <c r="L107" s="21" t="n"/>
      <c r="M107" s="27" t="n"/>
      <c r="N107" s="28">
        <f>IF(AND(ISNUMBER(K107),ISNUMBER(M107)),K107*M107,"")</f>
        <v/>
      </c>
      <c r="O107" s="25" t="n"/>
      <c r="P107" s="25" t="n"/>
      <c r="Q107" s="29" t="n"/>
      <c r="R107" s="30">
        <f>IF(C107="","",IF(COUNTIF(pl_chave,C107)&gt;1,"ERRO: chave de tarefa duplicada",IF(I107="Sim",IF(O107="Não","ERRO: tarefa de segurança retirada do plano",IF(NOT(ISNUMBER(K107)),"ERRO: frequência vigente inválida",IF(ISERROR(MATCH(H107,lst_frequencias,0)),"ERRO: frequência de referência ausente",IF(K107&lt;INDEX(lst_frequencias_vezes,MATCH(H107,lst_frequencias,0)),"ERRO: intervalo ampliado em tarefa de segurança (referência "&amp;H107&amp;")","OK: segurança mantida")))),IF(NOT(ISNUMBER(K107)),"Verificar: frequência vigente","OK"))))</f>
        <v/>
      </c>
      <c r="S107" s="24" t="n"/>
    </row>
    <row r="108">
      <c r="A108" s="21" t="n"/>
      <c r="B108" s="22" t="n"/>
      <c r="C108" s="23">
        <f>IF(OR(A108="",B108=""),"",A108&amp;"|"&amp;B108)</f>
        <v/>
      </c>
      <c r="D108" s="21" t="n"/>
      <c r="E108" s="24" t="n"/>
      <c r="F108" s="21" t="n"/>
      <c r="G108" s="22" t="n"/>
      <c r="H108" s="22" t="n"/>
      <c r="I108" s="22" t="n"/>
      <c r="J108" s="25" t="n"/>
      <c r="K108" s="26">
        <f>IF(J108="","",IFERROR(INDEX(lst_frequencias_vezes,MATCH(J108,lst_frequencias,0)),"Frequência não aceita"))</f>
        <v/>
      </c>
      <c r="L108" s="21" t="n"/>
      <c r="M108" s="27" t="n"/>
      <c r="N108" s="28">
        <f>IF(AND(ISNUMBER(K108),ISNUMBER(M108)),K108*M108,"")</f>
        <v/>
      </c>
      <c r="O108" s="25" t="n"/>
      <c r="P108" s="25" t="n"/>
      <c r="Q108" s="29" t="n"/>
      <c r="R108" s="30">
        <f>IF(C108="","",IF(COUNTIF(pl_chave,C108)&gt;1,"ERRO: chave de tarefa duplicada",IF(I108="Sim",IF(O108="Não","ERRO: tarefa de segurança retirada do plano",IF(NOT(ISNUMBER(K108)),"ERRO: frequência vigente inválida",IF(ISERROR(MATCH(H108,lst_frequencias,0)),"ERRO: frequência de referência ausente",IF(K108&lt;INDEX(lst_frequencias_vezes,MATCH(H108,lst_frequencias,0)),"ERRO: intervalo ampliado em tarefa de segurança (referência "&amp;H108&amp;")","OK: segurança mantida")))),IF(NOT(ISNUMBER(K108)),"Verificar: frequência vigente","OK"))))</f>
        <v/>
      </c>
      <c r="S108" s="24" t="n"/>
    </row>
    <row r="109">
      <c r="A109" s="21" t="n"/>
      <c r="B109" s="22" t="n"/>
      <c r="C109" s="23">
        <f>IF(OR(A109="",B109=""),"",A109&amp;"|"&amp;B109)</f>
        <v/>
      </c>
      <c r="D109" s="21" t="n"/>
      <c r="E109" s="24" t="n"/>
      <c r="F109" s="21" t="n"/>
      <c r="G109" s="22" t="n"/>
      <c r="H109" s="22" t="n"/>
      <c r="I109" s="22" t="n"/>
      <c r="J109" s="25" t="n"/>
      <c r="K109" s="26">
        <f>IF(J109="","",IFERROR(INDEX(lst_frequencias_vezes,MATCH(J109,lst_frequencias,0)),"Frequência não aceita"))</f>
        <v/>
      </c>
      <c r="L109" s="21" t="n"/>
      <c r="M109" s="27" t="n"/>
      <c r="N109" s="28">
        <f>IF(AND(ISNUMBER(K109),ISNUMBER(M109)),K109*M109,"")</f>
        <v/>
      </c>
      <c r="O109" s="25" t="n"/>
      <c r="P109" s="25" t="n"/>
      <c r="Q109" s="29" t="n"/>
      <c r="R109" s="30">
        <f>IF(C109="","",IF(COUNTIF(pl_chave,C109)&gt;1,"ERRO: chave de tarefa duplicada",IF(I109="Sim",IF(O109="Não","ERRO: tarefa de segurança retirada do plano",IF(NOT(ISNUMBER(K109)),"ERRO: frequência vigente inválida",IF(ISERROR(MATCH(H109,lst_frequencias,0)),"ERRO: frequência de referência ausente",IF(K109&lt;INDEX(lst_frequencias_vezes,MATCH(H109,lst_frequencias,0)),"ERRO: intervalo ampliado em tarefa de segurança (referência "&amp;H109&amp;")","OK: segurança mantida")))),IF(NOT(ISNUMBER(K109)),"Verificar: frequência vigente","OK"))))</f>
        <v/>
      </c>
      <c r="S109" s="24" t="n"/>
    </row>
    <row r="110">
      <c r="A110" s="21" t="n"/>
      <c r="B110" s="22" t="n"/>
      <c r="C110" s="23">
        <f>IF(OR(A110="",B110=""),"",A110&amp;"|"&amp;B110)</f>
        <v/>
      </c>
      <c r="D110" s="21" t="n"/>
      <c r="E110" s="24" t="n"/>
      <c r="F110" s="21" t="n"/>
      <c r="G110" s="22" t="n"/>
      <c r="H110" s="22" t="n"/>
      <c r="I110" s="22" t="n"/>
      <c r="J110" s="25" t="n"/>
      <c r="K110" s="26">
        <f>IF(J110="","",IFERROR(INDEX(lst_frequencias_vezes,MATCH(J110,lst_frequencias,0)),"Frequência não aceita"))</f>
        <v/>
      </c>
      <c r="L110" s="21" t="n"/>
      <c r="M110" s="27" t="n"/>
      <c r="N110" s="28">
        <f>IF(AND(ISNUMBER(K110),ISNUMBER(M110)),K110*M110,"")</f>
        <v/>
      </c>
      <c r="O110" s="25" t="n"/>
      <c r="P110" s="25" t="n"/>
      <c r="Q110" s="29" t="n"/>
      <c r="R110" s="30">
        <f>IF(C110="","",IF(COUNTIF(pl_chave,C110)&gt;1,"ERRO: chave de tarefa duplicada",IF(I110="Sim",IF(O110="Não","ERRO: tarefa de segurança retirada do plano",IF(NOT(ISNUMBER(K110)),"ERRO: frequência vigente inválida",IF(ISERROR(MATCH(H110,lst_frequencias,0)),"ERRO: frequência de referência ausente",IF(K110&lt;INDEX(lst_frequencias_vezes,MATCH(H110,lst_frequencias,0)),"ERRO: intervalo ampliado em tarefa de segurança (referência "&amp;H110&amp;")","OK: segurança mantida")))),IF(NOT(ISNUMBER(K110)),"Verificar: frequência vigente","OK"))))</f>
        <v/>
      </c>
      <c r="S110" s="24" t="n"/>
    </row>
    <row r="111">
      <c r="A111" s="21" t="n"/>
      <c r="B111" s="22" t="n"/>
      <c r="C111" s="23">
        <f>IF(OR(A111="",B111=""),"",A111&amp;"|"&amp;B111)</f>
        <v/>
      </c>
      <c r="D111" s="21" t="n"/>
      <c r="E111" s="24" t="n"/>
      <c r="F111" s="21" t="n"/>
      <c r="G111" s="22" t="n"/>
      <c r="H111" s="22" t="n"/>
      <c r="I111" s="22" t="n"/>
      <c r="J111" s="25" t="n"/>
      <c r="K111" s="26">
        <f>IF(J111="","",IFERROR(INDEX(lst_frequencias_vezes,MATCH(J111,lst_frequencias,0)),"Frequência não aceita"))</f>
        <v/>
      </c>
      <c r="L111" s="21" t="n"/>
      <c r="M111" s="27" t="n"/>
      <c r="N111" s="28">
        <f>IF(AND(ISNUMBER(K111),ISNUMBER(M111)),K111*M111,"")</f>
        <v/>
      </c>
      <c r="O111" s="25" t="n"/>
      <c r="P111" s="25" t="n"/>
      <c r="Q111" s="29" t="n"/>
      <c r="R111" s="30">
        <f>IF(C111="","",IF(COUNTIF(pl_chave,C111)&gt;1,"ERRO: chave de tarefa duplicada",IF(I111="Sim",IF(O111="Não","ERRO: tarefa de segurança retirada do plano",IF(NOT(ISNUMBER(K111)),"ERRO: frequência vigente inválida",IF(ISERROR(MATCH(H111,lst_frequencias,0)),"ERRO: frequência de referência ausente",IF(K111&lt;INDEX(lst_frequencias_vezes,MATCH(H111,lst_frequencias,0)),"ERRO: intervalo ampliado em tarefa de segurança (referência "&amp;H111&amp;")","OK: segurança mantida")))),IF(NOT(ISNUMBER(K111)),"Verificar: frequência vigente","OK"))))</f>
        <v/>
      </c>
      <c r="S111" s="24" t="n"/>
    </row>
    <row r="112">
      <c r="A112" s="21" t="n"/>
      <c r="B112" s="22" t="n"/>
      <c r="C112" s="23">
        <f>IF(OR(A112="",B112=""),"",A112&amp;"|"&amp;B112)</f>
        <v/>
      </c>
      <c r="D112" s="21" t="n"/>
      <c r="E112" s="24" t="n"/>
      <c r="F112" s="21" t="n"/>
      <c r="G112" s="22" t="n"/>
      <c r="H112" s="22" t="n"/>
      <c r="I112" s="22" t="n"/>
      <c r="J112" s="25" t="n"/>
      <c r="K112" s="26">
        <f>IF(J112="","",IFERROR(INDEX(lst_frequencias_vezes,MATCH(J112,lst_frequencias,0)),"Frequência não aceita"))</f>
        <v/>
      </c>
      <c r="L112" s="21" t="n"/>
      <c r="M112" s="27" t="n"/>
      <c r="N112" s="28">
        <f>IF(AND(ISNUMBER(K112),ISNUMBER(M112)),K112*M112,"")</f>
        <v/>
      </c>
      <c r="O112" s="25" t="n"/>
      <c r="P112" s="25" t="n"/>
      <c r="Q112" s="29" t="n"/>
      <c r="R112" s="30">
        <f>IF(C112="","",IF(COUNTIF(pl_chave,C112)&gt;1,"ERRO: chave de tarefa duplicada",IF(I112="Sim",IF(O112="Não","ERRO: tarefa de segurança retirada do plano",IF(NOT(ISNUMBER(K112)),"ERRO: frequência vigente inválida",IF(ISERROR(MATCH(H112,lst_frequencias,0)),"ERRO: frequência de referência ausente",IF(K112&lt;INDEX(lst_frequencias_vezes,MATCH(H112,lst_frequencias,0)),"ERRO: intervalo ampliado em tarefa de segurança (referência "&amp;H112&amp;")","OK: segurança mantida")))),IF(NOT(ISNUMBER(K112)),"Verificar: frequência vigente","OK"))))</f>
        <v/>
      </c>
      <c r="S112" s="24" t="n"/>
    </row>
    <row r="113">
      <c r="A113" s="21" t="n"/>
      <c r="B113" s="22" t="n"/>
      <c r="C113" s="23">
        <f>IF(OR(A113="",B113=""),"",A113&amp;"|"&amp;B113)</f>
        <v/>
      </c>
      <c r="D113" s="21" t="n"/>
      <c r="E113" s="24" t="n"/>
      <c r="F113" s="21" t="n"/>
      <c r="G113" s="22" t="n"/>
      <c r="H113" s="22" t="n"/>
      <c r="I113" s="22" t="n"/>
      <c r="J113" s="25" t="n"/>
      <c r="K113" s="26">
        <f>IF(J113="","",IFERROR(INDEX(lst_frequencias_vezes,MATCH(J113,lst_frequencias,0)),"Frequência não aceita"))</f>
        <v/>
      </c>
      <c r="L113" s="21" t="n"/>
      <c r="M113" s="27" t="n"/>
      <c r="N113" s="28">
        <f>IF(AND(ISNUMBER(K113),ISNUMBER(M113)),K113*M113,"")</f>
        <v/>
      </c>
      <c r="O113" s="25" t="n"/>
      <c r="P113" s="25" t="n"/>
      <c r="Q113" s="29" t="n"/>
      <c r="R113" s="30">
        <f>IF(C113="","",IF(COUNTIF(pl_chave,C113)&gt;1,"ERRO: chave de tarefa duplicada",IF(I113="Sim",IF(O113="Não","ERRO: tarefa de segurança retirada do plano",IF(NOT(ISNUMBER(K113)),"ERRO: frequência vigente inválida",IF(ISERROR(MATCH(H113,lst_frequencias,0)),"ERRO: frequência de referência ausente",IF(K113&lt;INDEX(lst_frequencias_vezes,MATCH(H113,lst_frequencias,0)),"ERRO: intervalo ampliado em tarefa de segurança (referência "&amp;H113&amp;")","OK: segurança mantida")))),IF(NOT(ISNUMBER(K113)),"Verificar: frequência vigente","OK"))))</f>
        <v/>
      </c>
      <c r="S113" s="24" t="n"/>
    </row>
    <row r="114">
      <c r="A114" s="21" t="n"/>
      <c r="B114" s="22" t="n"/>
      <c r="C114" s="23">
        <f>IF(OR(A114="",B114=""),"",A114&amp;"|"&amp;B114)</f>
        <v/>
      </c>
      <c r="D114" s="21" t="n"/>
      <c r="E114" s="24" t="n"/>
      <c r="F114" s="21" t="n"/>
      <c r="G114" s="22" t="n"/>
      <c r="H114" s="22" t="n"/>
      <c r="I114" s="22" t="n"/>
      <c r="J114" s="25" t="n"/>
      <c r="K114" s="26">
        <f>IF(J114="","",IFERROR(INDEX(lst_frequencias_vezes,MATCH(J114,lst_frequencias,0)),"Frequência não aceita"))</f>
        <v/>
      </c>
      <c r="L114" s="21" t="n"/>
      <c r="M114" s="27" t="n"/>
      <c r="N114" s="28">
        <f>IF(AND(ISNUMBER(K114),ISNUMBER(M114)),K114*M114,"")</f>
        <v/>
      </c>
      <c r="O114" s="25" t="n"/>
      <c r="P114" s="25" t="n"/>
      <c r="Q114" s="29" t="n"/>
      <c r="R114" s="30">
        <f>IF(C114="","",IF(COUNTIF(pl_chave,C114)&gt;1,"ERRO: chave de tarefa duplicada",IF(I114="Sim",IF(O114="Não","ERRO: tarefa de segurança retirada do plano",IF(NOT(ISNUMBER(K114)),"ERRO: frequência vigente inválida",IF(ISERROR(MATCH(H114,lst_frequencias,0)),"ERRO: frequência de referência ausente",IF(K114&lt;INDEX(lst_frequencias_vezes,MATCH(H114,lst_frequencias,0)),"ERRO: intervalo ampliado em tarefa de segurança (referência "&amp;H114&amp;")","OK: segurança mantida")))),IF(NOT(ISNUMBER(K114)),"Verificar: frequência vigente","OK"))))</f>
        <v/>
      </c>
      <c r="S114" s="24" t="n"/>
    </row>
    <row r="115">
      <c r="A115" s="21" t="n"/>
      <c r="B115" s="22" t="n"/>
      <c r="C115" s="23">
        <f>IF(OR(A115="",B115=""),"",A115&amp;"|"&amp;B115)</f>
        <v/>
      </c>
      <c r="D115" s="21" t="n"/>
      <c r="E115" s="24" t="n"/>
      <c r="F115" s="21" t="n"/>
      <c r="G115" s="22" t="n"/>
      <c r="H115" s="22" t="n"/>
      <c r="I115" s="22" t="n"/>
      <c r="J115" s="25" t="n"/>
      <c r="K115" s="26">
        <f>IF(J115="","",IFERROR(INDEX(lst_frequencias_vezes,MATCH(J115,lst_frequencias,0)),"Frequência não aceita"))</f>
        <v/>
      </c>
      <c r="L115" s="21" t="n"/>
      <c r="M115" s="27" t="n"/>
      <c r="N115" s="28">
        <f>IF(AND(ISNUMBER(K115),ISNUMBER(M115)),K115*M115,"")</f>
        <v/>
      </c>
      <c r="O115" s="25" t="n"/>
      <c r="P115" s="25" t="n"/>
      <c r="Q115" s="29" t="n"/>
      <c r="R115" s="30">
        <f>IF(C115="","",IF(COUNTIF(pl_chave,C115)&gt;1,"ERRO: chave de tarefa duplicada",IF(I115="Sim",IF(O115="Não","ERRO: tarefa de segurança retirada do plano",IF(NOT(ISNUMBER(K115)),"ERRO: frequência vigente inválida",IF(ISERROR(MATCH(H115,lst_frequencias,0)),"ERRO: frequência de referência ausente",IF(K115&lt;INDEX(lst_frequencias_vezes,MATCH(H115,lst_frequencias,0)),"ERRO: intervalo ampliado em tarefa de segurança (referência "&amp;H115&amp;")","OK: segurança mantida")))),IF(NOT(ISNUMBER(K115)),"Verificar: frequência vigente","OK"))))</f>
        <v/>
      </c>
      <c r="S115" s="24" t="n"/>
    </row>
    <row r="116">
      <c r="A116" s="21" t="n"/>
      <c r="B116" s="22" t="n"/>
      <c r="C116" s="23">
        <f>IF(OR(A116="",B116=""),"",A116&amp;"|"&amp;B116)</f>
        <v/>
      </c>
      <c r="D116" s="21" t="n"/>
      <c r="E116" s="24" t="n"/>
      <c r="F116" s="21" t="n"/>
      <c r="G116" s="22" t="n"/>
      <c r="H116" s="22" t="n"/>
      <c r="I116" s="22" t="n"/>
      <c r="J116" s="25" t="n"/>
      <c r="K116" s="26">
        <f>IF(J116="","",IFERROR(INDEX(lst_frequencias_vezes,MATCH(J116,lst_frequencias,0)),"Frequência não aceita"))</f>
        <v/>
      </c>
      <c r="L116" s="21" t="n"/>
      <c r="M116" s="27" t="n"/>
      <c r="N116" s="28">
        <f>IF(AND(ISNUMBER(K116),ISNUMBER(M116)),K116*M116,"")</f>
        <v/>
      </c>
      <c r="O116" s="25" t="n"/>
      <c r="P116" s="25" t="n"/>
      <c r="Q116" s="29" t="n"/>
      <c r="R116" s="30">
        <f>IF(C116="","",IF(COUNTIF(pl_chave,C116)&gt;1,"ERRO: chave de tarefa duplicada",IF(I116="Sim",IF(O116="Não","ERRO: tarefa de segurança retirada do plano",IF(NOT(ISNUMBER(K116)),"ERRO: frequência vigente inválida",IF(ISERROR(MATCH(H116,lst_frequencias,0)),"ERRO: frequência de referência ausente",IF(K116&lt;INDEX(lst_frequencias_vezes,MATCH(H116,lst_frequencias,0)),"ERRO: intervalo ampliado em tarefa de segurança (referência "&amp;H116&amp;")","OK: segurança mantida")))),IF(NOT(ISNUMBER(K116)),"Verificar: frequência vigente","OK"))))</f>
        <v/>
      </c>
      <c r="S116" s="24" t="n"/>
    </row>
    <row r="117">
      <c r="A117" s="21" t="n"/>
      <c r="B117" s="22" t="n"/>
      <c r="C117" s="23">
        <f>IF(OR(A117="",B117=""),"",A117&amp;"|"&amp;B117)</f>
        <v/>
      </c>
      <c r="D117" s="21" t="n"/>
      <c r="E117" s="24" t="n"/>
      <c r="F117" s="21" t="n"/>
      <c r="G117" s="22" t="n"/>
      <c r="H117" s="22" t="n"/>
      <c r="I117" s="22" t="n"/>
      <c r="J117" s="25" t="n"/>
      <c r="K117" s="26">
        <f>IF(J117="","",IFERROR(INDEX(lst_frequencias_vezes,MATCH(J117,lst_frequencias,0)),"Frequência não aceita"))</f>
        <v/>
      </c>
      <c r="L117" s="21" t="n"/>
      <c r="M117" s="27" t="n"/>
      <c r="N117" s="28">
        <f>IF(AND(ISNUMBER(K117),ISNUMBER(M117)),K117*M117,"")</f>
        <v/>
      </c>
      <c r="O117" s="25" t="n"/>
      <c r="P117" s="25" t="n"/>
      <c r="Q117" s="29" t="n"/>
      <c r="R117" s="30">
        <f>IF(C117="","",IF(COUNTIF(pl_chave,C117)&gt;1,"ERRO: chave de tarefa duplicada",IF(I117="Sim",IF(O117="Não","ERRO: tarefa de segurança retirada do plano",IF(NOT(ISNUMBER(K117)),"ERRO: frequência vigente inválida",IF(ISERROR(MATCH(H117,lst_frequencias,0)),"ERRO: frequência de referência ausente",IF(K117&lt;INDEX(lst_frequencias_vezes,MATCH(H117,lst_frequencias,0)),"ERRO: intervalo ampliado em tarefa de segurança (referência "&amp;H117&amp;")","OK: segurança mantida")))),IF(NOT(ISNUMBER(K117)),"Verificar: frequência vigente","OK"))))</f>
        <v/>
      </c>
      <c r="S117" s="24" t="n"/>
    </row>
    <row r="118">
      <c r="A118" s="21" t="n"/>
      <c r="B118" s="22" t="n"/>
      <c r="C118" s="23">
        <f>IF(OR(A118="",B118=""),"",A118&amp;"|"&amp;B118)</f>
        <v/>
      </c>
      <c r="D118" s="21" t="n"/>
      <c r="E118" s="24" t="n"/>
      <c r="F118" s="21" t="n"/>
      <c r="G118" s="22" t="n"/>
      <c r="H118" s="22" t="n"/>
      <c r="I118" s="22" t="n"/>
      <c r="J118" s="25" t="n"/>
      <c r="K118" s="26">
        <f>IF(J118="","",IFERROR(INDEX(lst_frequencias_vezes,MATCH(J118,lst_frequencias,0)),"Frequência não aceita"))</f>
        <v/>
      </c>
      <c r="L118" s="21" t="n"/>
      <c r="M118" s="27" t="n"/>
      <c r="N118" s="28">
        <f>IF(AND(ISNUMBER(K118),ISNUMBER(M118)),K118*M118,"")</f>
        <v/>
      </c>
      <c r="O118" s="25" t="n"/>
      <c r="P118" s="25" t="n"/>
      <c r="Q118" s="29" t="n"/>
      <c r="R118" s="30">
        <f>IF(C118="","",IF(COUNTIF(pl_chave,C118)&gt;1,"ERRO: chave de tarefa duplicada",IF(I118="Sim",IF(O118="Não","ERRO: tarefa de segurança retirada do plano",IF(NOT(ISNUMBER(K118)),"ERRO: frequência vigente inválida",IF(ISERROR(MATCH(H118,lst_frequencias,0)),"ERRO: frequência de referência ausente",IF(K118&lt;INDEX(lst_frequencias_vezes,MATCH(H118,lst_frequencias,0)),"ERRO: intervalo ampliado em tarefa de segurança (referência "&amp;H118&amp;")","OK: segurança mantida")))),IF(NOT(ISNUMBER(K118)),"Verificar: frequência vigente","OK"))))</f>
        <v/>
      </c>
      <c r="S118" s="24" t="n"/>
    </row>
    <row r="119">
      <c r="A119" s="21" t="n"/>
      <c r="B119" s="22" t="n"/>
      <c r="C119" s="23">
        <f>IF(OR(A119="",B119=""),"",A119&amp;"|"&amp;B119)</f>
        <v/>
      </c>
      <c r="D119" s="21" t="n"/>
      <c r="E119" s="24" t="n"/>
      <c r="F119" s="21" t="n"/>
      <c r="G119" s="22" t="n"/>
      <c r="H119" s="22" t="n"/>
      <c r="I119" s="22" t="n"/>
      <c r="J119" s="25" t="n"/>
      <c r="K119" s="26">
        <f>IF(J119="","",IFERROR(INDEX(lst_frequencias_vezes,MATCH(J119,lst_frequencias,0)),"Frequência não aceita"))</f>
        <v/>
      </c>
      <c r="L119" s="21" t="n"/>
      <c r="M119" s="27" t="n"/>
      <c r="N119" s="28">
        <f>IF(AND(ISNUMBER(K119),ISNUMBER(M119)),K119*M119,"")</f>
        <v/>
      </c>
      <c r="O119" s="25" t="n"/>
      <c r="P119" s="25" t="n"/>
      <c r="Q119" s="29" t="n"/>
      <c r="R119" s="30">
        <f>IF(C119="","",IF(COUNTIF(pl_chave,C119)&gt;1,"ERRO: chave de tarefa duplicada",IF(I119="Sim",IF(O119="Não","ERRO: tarefa de segurança retirada do plano",IF(NOT(ISNUMBER(K119)),"ERRO: frequência vigente inválida",IF(ISERROR(MATCH(H119,lst_frequencias,0)),"ERRO: frequência de referência ausente",IF(K119&lt;INDEX(lst_frequencias_vezes,MATCH(H119,lst_frequencias,0)),"ERRO: intervalo ampliado em tarefa de segurança (referência "&amp;H119&amp;")","OK: segurança mantida")))),IF(NOT(ISNUMBER(K119)),"Verificar: frequência vigente","OK"))))</f>
        <v/>
      </c>
      <c r="S119" s="24" t="n"/>
    </row>
    <row r="120">
      <c r="A120" s="21" t="n"/>
      <c r="B120" s="22" t="n"/>
      <c r="C120" s="23">
        <f>IF(OR(A120="",B120=""),"",A120&amp;"|"&amp;B120)</f>
        <v/>
      </c>
      <c r="D120" s="21" t="n"/>
      <c r="E120" s="24" t="n"/>
      <c r="F120" s="21" t="n"/>
      <c r="G120" s="22" t="n"/>
      <c r="H120" s="22" t="n"/>
      <c r="I120" s="22" t="n"/>
      <c r="J120" s="25" t="n"/>
      <c r="K120" s="26">
        <f>IF(J120="","",IFERROR(INDEX(lst_frequencias_vezes,MATCH(J120,lst_frequencias,0)),"Frequência não aceita"))</f>
        <v/>
      </c>
      <c r="L120" s="21" t="n"/>
      <c r="M120" s="27" t="n"/>
      <c r="N120" s="28">
        <f>IF(AND(ISNUMBER(K120),ISNUMBER(M120)),K120*M120,"")</f>
        <v/>
      </c>
      <c r="O120" s="25" t="n"/>
      <c r="P120" s="25" t="n"/>
      <c r="Q120" s="29" t="n"/>
      <c r="R120" s="30">
        <f>IF(C120="","",IF(COUNTIF(pl_chave,C120)&gt;1,"ERRO: chave de tarefa duplicada",IF(I120="Sim",IF(O120="Não","ERRO: tarefa de segurança retirada do plano",IF(NOT(ISNUMBER(K120)),"ERRO: frequência vigente inválida",IF(ISERROR(MATCH(H120,lst_frequencias,0)),"ERRO: frequência de referência ausente",IF(K120&lt;INDEX(lst_frequencias_vezes,MATCH(H120,lst_frequencias,0)),"ERRO: intervalo ampliado em tarefa de segurança (referência "&amp;H120&amp;")","OK: segurança mantida")))),IF(NOT(ISNUMBER(K120)),"Verificar: frequência vigente","OK"))))</f>
        <v/>
      </c>
      <c r="S120" s="24" t="n"/>
    </row>
    <row r="121">
      <c r="A121" s="21" t="n"/>
      <c r="B121" s="22" t="n"/>
      <c r="C121" s="23">
        <f>IF(OR(A121="",B121=""),"",A121&amp;"|"&amp;B121)</f>
        <v/>
      </c>
      <c r="D121" s="21" t="n"/>
      <c r="E121" s="24" t="n"/>
      <c r="F121" s="21" t="n"/>
      <c r="G121" s="22" t="n"/>
      <c r="H121" s="22" t="n"/>
      <c r="I121" s="22" t="n"/>
      <c r="J121" s="25" t="n"/>
      <c r="K121" s="26">
        <f>IF(J121="","",IFERROR(INDEX(lst_frequencias_vezes,MATCH(J121,lst_frequencias,0)),"Frequência não aceita"))</f>
        <v/>
      </c>
      <c r="L121" s="21" t="n"/>
      <c r="M121" s="27" t="n"/>
      <c r="N121" s="28">
        <f>IF(AND(ISNUMBER(K121),ISNUMBER(M121)),K121*M121,"")</f>
        <v/>
      </c>
      <c r="O121" s="25" t="n"/>
      <c r="P121" s="25" t="n"/>
      <c r="Q121" s="29" t="n"/>
      <c r="R121" s="30">
        <f>IF(C121="","",IF(COUNTIF(pl_chave,C121)&gt;1,"ERRO: chave de tarefa duplicada",IF(I121="Sim",IF(O121="Não","ERRO: tarefa de segurança retirada do plano",IF(NOT(ISNUMBER(K121)),"ERRO: frequência vigente inválida",IF(ISERROR(MATCH(H121,lst_frequencias,0)),"ERRO: frequência de referência ausente",IF(K121&lt;INDEX(lst_frequencias_vezes,MATCH(H121,lst_frequencias,0)),"ERRO: intervalo ampliado em tarefa de segurança (referência "&amp;H121&amp;")","OK: segurança mantida")))),IF(NOT(ISNUMBER(K121)),"Verificar: frequência vigente","OK"))))</f>
        <v/>
      </c>
      <c r="S121" s="24" t="n"/>
    </row>
    <row r="122">
      <c r="A122" s="21" t="n"/>
      <c r="B122" s="22" t="n"/>
      <c r="C122" s="23">
        <f>IF(OR(A122="",B122=""),"",A122&amp;"|"&amp;B122)</f>
        <v/>
      </c>
      <c r="D122" s="21" t="n"/>
      <c r="E122" s="24" t="n"/>
      <c r="F122" s="21" t="n"/>
      <c r="G122" s="22" t="n"/>
      <c r="H122" s="22" t="n"/>
      <c r="I122" s="22" t="n"/>
      <c r="J122" s="25" t="n"/>
      <c r="K122" s="26">
        <f>IF(J122="","",IFERROR(INDEX(lst_frequencias_vezes,MATCH(J122,lst_frequencias,0)),"Frequência não aceita"))</f>
        <v/>
      </c>
      <c r="L122" s="21" t="n"/>
      <c r="M122" s="27" t="n"/>
      <c r="N122" s="28">
        <f>IF(AND(ISNUMBER(K122),ISNUMBER(M122)),K122*M122,"")</f>
        <v/>
      </c>
      <c r="O122" s="25" t="n"/>
      <c r="P122" s="25" t="n"/>
      <c r="Q122" s="29" t="n"/>
      <c r="R122" s="30">
        <f>IF(C122="","",IF(COUNTIF(pl_chave,C122)&gt;1,"ERRO: chave de tarefa duplicada",IF(I122="Sim",IF(O122="Não","ERRO: tarefa de segurança retirada do plano",IF(NOT(ISNUMBER(K122)),"ERRO: frequência vigente inválida",IF(ISERROR(MATCH(H122,lst_frequencias,0)),"ERRO: frequência de referência ausente",IF(K122&lt;INDEX(lst_frequencias_vezes,MATCH(H122,lst_frequencias,0)),"ERRO: intervalo ampliado em tarefa de segurança (referência "&amp;H122&amp;")","OK: segurança mantida")))),IF(NOT(ISNUMBER(K122)),"Verificar: frequência vigente","OK"))))</f>
        <v/>
      </c>
      <c r="S122" s="24" t="n"/>
    </row>
    <row r="123">
      <c r="A123" s="21" t="n"/>
      <c r="B123" s="22" t="n"/>
      <c r="C123" s="23">
        <f>IF(OR(A123="",B123=""),"",A123&amp;"|"&amp;B123)</f>
        <v/>
      </c>
      <c r="D123" s="21" t="n"/>
      <c r="E123" s="24" t="n"/>
      <c r="F123" s="21" t="n"/>
      <c r="G123" s="22" t="n"/>
      <c r="H123" s="22" t="n"/>
      <c r="I123" s="22" t="n"/>
      <c r="J123" s="25" t="n"/>
      <c r="K123" s="26">
        <f>IF(J123="","",IFERROR(INDEX(lst_frequencias_vezes,MATCH(J123,lst_frequencias,0)),"Frequência não aceita"))</f>
        <v/>
      </c>
      <c r="L123" s="21" t="n"/>
      <c r="M123" s="27" t="n"/>
      <c r="N123" s="28">
        <f>IF(AND(ISNUMBER(K123),ISNUMBER(M123)),K123*M123,"")</f>
        <v/>
      </c>
      <c r="O123" s="25" t="n"/>
      <c r="P123" s="25" t="n"/>
      <c r="Q123" s="29" t="n"/>
      <c r="R123" s="30">
        <f>IF(C123="","",IF(COUNTIF(pl_chave,C123)&gt;1,"ERRO: chave de tarefa duplicada",IF(I123="Sim",IF(O123="Não","ERRO: tarefa de segurança retirada do plano",IF(NOT(ISNUMBER(K123)),"ERRO: frequência vigente inválida",IF(ISERROR(MATCH(H123,lst_frequencias,0)),"ERRO: frequência de referência ausente",IF(K123&lt;INDEX(lst_frequencias_vezes,MATCH(H123,lst_frequencias,0)),"ERRO: intervalo ampliado em tarefa de segurança (referência "&amp;H123&amp;")","OK: segurança mantida")))),IF(NOT(ISNUMBER(K123)),"Verificar: frequência vigente","OK"))))</f>
        <v/>
      </c>
      <c r="S123" s="24" t="n"/>
    </row>
    <row r="124">
      <c r="A124" s="21" t="n"/>
      <c r="B124" s="22" t="n"/>
      <c r="C124" s="23">
        <f>IF(OR(A124="",B124=""),"",A124&amp;"|"&amp;B124)</f>
        <v/>
      </c>
      <c r="D124" s="21" t="n"/>
      <c r="E124" s="24" t="n"/>
      <c r="F124" s="21" t="n"/>
      <c r="G124" s="22" t="n"/>
      <c r="H124" s="22" t="n"/>
      <c r="I124" s="22" t="n"/>
      <c r="J124" s="25" t="n"/>
      <c r="K124" s="26">
        <f>IF(J124="","",IFERROR(INDEX(lst_frequencias_vezes,MATCH(J124,lst_frequencias,0)),"Frequência não aceita"))</f>
        <v/>
      </c>
      <c r="L124" s="21" t="n"/>
      <c r="M124" s="27" t="n"/>
      <c r="N124" s="28">
        <f>IF(AND(ISNUMBER(K124),ISNUMBER(M124)),K124*M124,"")</f>
        <v/>
      </c>
      <c r="O124" s="25" t="n"/>
      <c r="P124" s="25" t="n"/>
      <c r="Q124" s="29" t="n"/>
      <c r="R124" s="30">
        <f>IF(C124="","",IF(COUNTIF(pl_chave,C124)&gt;1,"ERRO: chave de tarefa duplicada",IF(I124="Sim",IF(O124="Não","ERRO: tarefa de segurança retirada do plano",IF(NOT(ISNUMBER(K124)),"ERRO: frequência vigente inválida",IF(ISERROR(MATCH(H124,lst_frequencias,0)),"ERRO: frequência de referência ausente",IF(K124&lt;INDEX(lst_frequencias_vezes,MATCH(H124,lst_frequencias,0)),"ERRO: intervalo ampliado em tarefa de segurança (referência "&amp;H124&amp;")","OK: segurança mantida")))),IF(NOT(ISNUMBER(K124)),"Verificar: frequência vigente","OK"))))</f>
        <v/>
      </c>
      <c r="S124" s="24" t="n"/>
    </row>
    <row r="125">
      <c r="A125" s="21" t="n"/>
      <c r="B125" s="22" t="n"/>
      <c r="C125" s="23">
        <f>IF(OR(A125="",B125=""),"",A125&amp;"|"&amp;B125)</f>
        <v/>
      </c>
      <c r="D125" s="21" t="n"/>
      <c r="E125" s="24" t="n"/>
      <c r="F125" s="21" t="n"/>
      <c r="G125" s="22" t="n"/>
      <c r="H125" s="22" t="n"/>
      <c r="I125" s="22" t="n"/>
      <c r="J125" s="25" t="n"/>
      <c r="K125" s="26">
        <f>IF(J125="","",IFERROR(INDEX(lst_frequencias_vezes,MATCH(J125,lst_frequencias,0)),"Frequência não aceita"))</f>
        <v/>
      </c>
      <c r="L125" s="21" t="n"/>
      <c r="M125" s="27" t="n"/>
      <c r="N125" s="28">
        <f>IF(AND(ISNUMBER(K125),ISNUMBER(M125)),K125*M125,"")</f>
        <v/>
      </c>
      <c r="O125" s="25" t="n"/>
      <c r="P125" s="25" t="n"/>
      <c r="Q125" s="29" t="n"/>
      <c r="R125" s="30">
        <f>IF(C125="","",IF(COUNTIF(pl_chave,C125)&gt;1,"ERRO: chave de tarefa duplicada",IF(I125="Sim",IF(O125="Não","ERRO: tarefa de segurança retirada do plano",IF(NOT(ISNUMBER(K125)),"ERRO: frequência vigente inválida",IF(ISERROR(MATCH(H125,lst_frequencias,0)),"ERRO: frequência de referência ausente",IF(K125&lt;INDEX(lst_frequencias_vezes,MATCH(H125,lst_frequencias,0)),"ERRO: intervalo ampliado em tarefa de segurança (referência "&amp;H125&amp;")","OK: segurança mantida")))),IF(NOT(ISNUMBER(K125)),"Verificar: frequência vigente","OK"))))</f>
        <v/>
      </c>
      <c r="S125" s="24" t="n"/>
    </row>
    <row r="126">
      <c r="A126" s="21" t="n"/>
      <c r="B126" s="22" t="n"/>
      <c r="C126" s="23">
        <f>IF(OR(A126="",B126=""),"",A126&amp;"|"&amp;B126)</f>
        <v/>
      </c>
      <c r="D126" s="21" t="n"/>
      <c r="E126" s="24" t="n"/>
      <c r="F126" s="21" t="n"/>
      <c r="G126" s="22" t="n"/>
      <c r="H126" s="22" t="n"/>
      <c r="I126" s="22" t="n"/>
      <c r="J126" s="25" t="n"/>
      <c r="K126" s="26">
        <f>IF(J126="","",IFERROR(INDEX(lst_frequencias_vezes,MATCH(J126,lst_frequencias,0)),"Frequência não aceita"))</f>
        <v/>
      </c>
      <c r="L126" s="21" t="n"/>
      <c r="M126" s="27" t="n"/>
      <c r="N126" s="28">
        <f>IF(AND(ISNUMBER(K126),ISNUMBER(M126)),K126*M126,"")</f>
        <v/>
      </c>
      <c r="O126" s="25" t="n"/>
      <c r="P126" s="25" t="n"/>
      <c r="Q126" s="29" t="n"/>
      <c r="R126" s="30">
        <f>IF(C126="","",IF(COUNTIF(pl_chave,C126)&gt;1,"ERRO: chave de tarefa duplicada",IF(I126="Sim",IF(O126="Não","ERRO: tarefa de segurança retirada do plano",IF(NOT(ISNUMBER(K126)),"ERRO: frequência vigente inválida",IF(ISERROR(MATCH(H126,lst_frequencias,0)),"ERRO: frequência de referência ausente",IF(K126&lt;INDEX(lst_frequencias_vezes,MATCH(H126,lst_frequencias,0)),"ERRO: intervalo ampliado em tarefa de segurança (referência "&amp;H126&amp;")","OK: segurança mantida")))),IF(NOT(ISNUMBER(K126)),"Verificar: frequência vigente","OK"))))</f>
        <v/>
      </c>
      <c r="S126" s="24" t="n"/>
    </row>
    <row r="127">
      <c r="A127" s="21" t="n"/>
      <c r="B127" s="22" t="n"/>
      <c r="C127" s="23">
        <f>IF(OR(A127="",B127=""),"",A127&amp;"|"&amp;B127)</f>
        <v/>
      </c>
      <c r="D127" s="21" t="n"/>
      <c r="E127" s="24" t="n"/>
      <c r="F127" s="21" t="n"/>
      <c r="G127" s="22" t="n"/>
      <c r="H127" s="22" t="n"/>
      <c r="I127" s="22" t="n"/>
      <c r="J127" s="25" t="n"/>
      <c r="K127" s="26">
        <f>IF(J127="","",IFERROR(INDEX(lst_frequencias_vezes,MATCH(J127,lst_frequencias,0)),"Frequência não aceita"))</f>
        <v/>
      </c>
      <c r="L127" s="21" t="n"/>
      <c r="M127" s="27" t="n"/>
      <c r="N127" s="28">
        <f>IF(AND(ISNUMBER(K127),ISNUMBER(M127)),K127*M127,"")</f>
        <v/>
      </c>
      <c r="O127" s="25" t="n"/>
      <c r="P127" s="25" t="n"/>
      <c r="Q127" s="29" t="n"/>
      <c r="R127" s="30">
        <f>IF(C127="","",IF(COUNTIF(pl_chave,C127)&gt;1,"ERRO: chave de tarefa duplicada",IF(I127="Sim",IF(O127="Não","ERRO: tarefa de segurança retirada do plano",IF(NOT(ISNUMBER(K127)),"ERRO: frequência vigente inválida",IF(ISERROR(MATCH(H127,lst_frequencias,0)),"ERRO: frequência de referência ausente",IF(K127&lt;INDEX(lst_frequencias_vezes,MATCH(H127,lst_frequencias,0)),"ERRO: intervalo ampliado em tarefa de segurança (referência "&amp;H127&amp;")","OK: segurança mantida")))),IF(NOT(ISNUMBER(K127)),"Verificar: frequência vigente","OK"))))</f>
        <v/>
      </c>
      <c r="S127" s="24" t="n"/>
    </row>
    <row r="128">
      <c r="A128" s="21" t="n"/>
      <c r="B128" s="22" t="n"/>
      <c r="C128" s="23">
        <f>IF(OR(A128="",B128=""),"",A128&amp;"|"&amp;B128)</f>
        <v/>
      </c>
      <c r="D128" s="21" t="n"/>
      <c r="E128" s="24" t="n"/>
      <c r="F128" s="21" t="n"/>
      <c r="G128" s="22" t="n"/>
      <c r="H128" s="22" t="n"/>
      <c r="I128" s="22" t="n"/>
      <c r="J128" s="25" t="n"/>
      <c r="K128" s="26">
        <f>IF(J128="","",IFERROR(INDEX(lst_frequencias_vezes,MATCH(J128,lst_frequencias,0)),"Frequência não aceita"))</f>
        <v/>
      </c>
      <c r="L128" s="21" t="n"/>
      <c r="M128" s="27" t="n"/>
      <c r="N128" s="28">
        <f>IF(AND(ISNUMBER(K128),ISNUMBER(M128)),K128*M128,"")</f>
        <v/>
      </c>
      <c r="O128" s="25" t="n"/>
      <c r="P128" s="25" t="n"/>
      <c r="Q128" s="29" t="n"/>
      <c r="R128" s="30">
        <f>IF(C128="","",IF(COUNTIF(pl_chave,C128)&gt;1,"ERRO: chave de tarefa duplicada",IF(I128="Sim",IF(O128="Não","ERRO: tarefa de segurança retirada do plano",IF(NOT(ISNUMBER(K128)),"ERRO: frequência vigente inválida",IF(ISERROR(MATCH(H128,lst_frequencias,0)),"ERRO: frequência de referência ausente",IF(K128&lt;INDEX(lst_frequencias_vezes,MATCH(H128,lst_frequencias,0)),"ERRO: intervalo ampliado em tarefa de segurança (referência "&amp;H128&amp;")","OK: segurança mantida")))),IF(NOT(ISNUMBER(K128)),"Verificar: frequência vigente","OK"))))</f>
        <v/>
      </c>
      <c r="S128" s="24" t="n"/>
    </row>
    <row r="129">
      <c r="A129" s="21" t="n"/>
      <c r="B129" s="22" t="n"/>
      <c r="C129" s="23">
        <f>IF(OR(A129="",B129=""),"",A129&amp;"|"&amp;B129)</f>
        <v/>
      </c>
      <c r="D129" s="21" t="n"/>
      <c r="E129" s="24" t="n"/>
      <c r="F129" s="21" t="n"/>
      <c r="G129" s="22" t="n"/>
      <c r="H129" s="22" t="n"/>
      <c r="I129" s="22" t="n"/>
      <c r="J129" s="25" t="n"/>
      <c r="K129" s="26">
        <f>IF(J129="","",IFERROR(INDEX(lst_frequencias_vezes,MATCH(J129,lst_frequencias,0)),"Frequência não aceita"))</f>
        <v/>
      </c>
      <c r="L129" s="21" t="n"/>
      <c r="M129" s="27" t="n"/>
      <c r="N129" s="28">
        <f>IF(AND(ISNUMBER(K129),ISNUMBER(M129)),K129*M129,"")</f>
        <v/>
      </c>
      <c r="O129" s="25" t="n"/>
      <c r="P129" s="25" t="n"/>
      <c r="Q129" s="29" t="n"/>
      <c r="R129" s="30">
        <f>IF(C129="","",IF(COUNTIF(pl_chave,C129)&gt;1,"ERRO: chave de tarefa duplicada",IF(I129="Sim",IF(O129="Não","ERRO: tarefa de segurança retirada do plano",IF(NOT(ISNUMBER(K129)),"ERRO: frequência vigente inválida",IF(ISERROR(MATCH(H129,lst_frequencias,0)),"ERRO: frequência de referência ausente",IF(K129&lt;INDEX(lst_frequencias_vezes,MATCH(H129,lst_frequencias,0)),"ERRO: intervalo ampliado em tarefa de segurança (referência "&amp;H129&amp;")","OK: segurança mantida")))),IF(NOT(ISNUMBER(K129)),"Verificar: frequência vigente","OK"))))</f>
        <v/>
      </c>
      <c r="S129" s="24" t="n"/>
    </row>
    <row r="130">
      <c r="A130" s="21" t="n"/>
      <c r="B130" s="22" t="n"/>
      <c r="C130" s="23">
        <f>IF(OR(A130="",B130=""),"",A130&amp;"|"&amp;B130)</f>
        <v/>
      </c>
      <c r="D130" s="21" t="n"/>
      <c r="E130" s="24" t="n"/>
      <c r="F130" s="21" t="n"/>
      <c r="G130" s="22" t="n"/>
      <c r="H130" s="22" t="n"/>
      <c r="I130" s="22" t="n"/>
      <c r="J130" s="25" t="n"/>
      <c r="K130" s="26">
        <f>IF(J130="","",IFERROR(INDEX(lst_frequencias_vezes,MATCH(J130,lst_frequencias,0)),"Frequência não aceita"))</f>
        <v/>
      </c>
      <c r="L130" s="21" t="n"/>
      <c r="M130" s="27" t="n"/>
      <c r="N130" s="28">
        <f>IF(AND(ISNUMBER(K130),ISNUMBER(M130)),K130*M130,"")</f>
        <v/>
      </c>
      <c r="O130" s="25" t="n"/>
      <c r="P130" s="25" t="n"/>
      <c r="Q130" s="29" t="n"/>
      <c r="R130" s="30">
        <f>IF(C130="","",IF(COUNTIF(pl_chave,C130)&gt;1,"ERRO: chave de tarefa duplicada",IF(I130="Sim",IF(O130="Não","ERRO: tarefa de segurança retirada do plano",IF(NOT(ISNUMBER(K130)),"ERRO: frequência vigente inválida",IF(ISERROR(MATCH(H130,lst_frequencias,0)),"ERRO: frequência de referência ausente",IF(K130&lt;INDEX(lst_frequencias_vezes,MATCH(H130,lst_frequencias,0)),"ERRO: intervalo ampliado em tarefa de segurança (referência "&amp;H130&amp;")","OK: segurança mantida")))),IF(NOT(ISNUMBER(K130)),"Verificar: frequência vigente","OK"))))</f>
        <v/>
      </c>
      <c r="S130" s="24" t="n"/>
    </row>
    <row r="131">
      <c r="A131" s="21" t="n"/>
      <c r="B131" s="22" t="n"/>
      <c r="C131" s="23">
        <f>IF(OR(A131="",B131=""),"",A131&amp;"|"&amp;B131)</f>
        <v/>
      </c>
      <c r="D131" s="21" t="n"/>
      <c r="E131" s="24" t="n"/>
      <c r="F131" s="21" t="n"/>
      <c r="G131" s="22" t="n"/>
      <c r="H131" s="22" t="n"/>
      <c r="I131" s="22" t="n"/>
      <c r="J131" s="25" t="n"/>
      <c r="K131" s="26">
        <f>IF(J131="","",IFERROR(INDEX(lst_frequencias_vezes,MATCH(J131,lst_frequencias,0)),"Frequência não aceita"))</f>
        <v/>
      </c>
      <c r="L131" s="21" t="n"/>
      <c r="M131" s="27" t="n"/>
      <c r="N131" s="28">
        <f>IF(AND(ISNUMBER(K131),ISNUMBER(M131)),K131*M131,"")</f>
        <v/>
      </c>
      <c r="O131" s="25" t="n"/>
      <c r="P131" s="25" t="n"/>
      <c r="Q131" s="29" t="n"/>
      <c r="R131" s="30">
        <f>IF(C131="","",IF(COUNTIF(pl_chave,C131)&gt;1,"ERRO: chave de tarefa duplicada",IF(I131="Sim",IF(O131="Não","ERRO: tarefa de segurança retirada do plano",IF(NOT(ISNUMBER(K131)),"ERRO: frequência vigente inválida",IF(ISERROR(MATCH(H131,lst_frequencias,0)),"ERRO: frequência de referência ausente",IF(K131&lt;INDEX(lst_frequencias_vezes,MATCH(H131,lst_frequencias,0)),"ERRO: intervalo ampliado em tarefa de segurança (referência "&amp;H131&amp;")","OK: segurança mantida")))),IF(NOT(ISNUMBER(K131)),"Verificar: frequência vigente","OK"))))</f>
        <v/>
      </c>
      <c r="S131" s="24" t="n"/>
    </row>
    <row r="132">
      <c r="A132" s="21" t="n"/>
      <c r="B132" s="22" t="n"/>
      <c r="C132" s="23">
        <f>IF(OR(A132="",B132=""),"",A132&amp;"|"&amp;B132)</f>
        <v/>
      </c>
      <c r="D132" s="21" t="n"/>
      <c r="E132" s="24" t="n"/>
      <c r="F132" s="21" t="n"/>
      <c r="G132" s="22" t="n"/>
      <c r="H132" s="22" t="n"/>
      <c r="I132" s="22" t="n"/>
      <c r="J132" s="25" t="n"/>
      <c r="K132" s="26">
        <f>IF(J132="","",IFERROR(INDEX(lst_frequencias_vezes,MATCH(J132,lst_frequencias,0)),"Frequência não aceita"))</f>
        <v/>
      </c>
      <c r="L132" s="21" t="n"/>
      <c r="M132" s="27" t="n"/>
      <c r="N132" s="28">
        <f>IF(AND(ISNUMBER(K132),ISNUMBER(M132)),K132*M132,"")</f>
        <v/>
      </c>
      <c r="O132" s="25" t="n"/>
      <c r="P132" s="25" t="n"/>
      <c r="Q132" s="29" t="n"/>
      <c r="R132" s="30">
        <f>IF(C132="","",IF(COUNTIF(pl_chave,C132)&gt;1,"ERRO: chave de tarefa duplicada",IF(I132="Sim",IF(O132="Não","ERRO: tarefa de segurança retirada do plano",IF(NOT(ISNUMBER(K132)),"ERRO: frequência vigente inválida",IF(ISERROR(MATCH(H132,lst_frequencias,0)),"ERRO: frequência de referência ausente",IF(K132&lt;INDEX(lst_frequencias_vezes,MATCH(H132,lst_frequencias,0)),"ERRO: intervalo ampliado em tarefa de segurança (referência "&amp;H132&amp;")","OK: segurança mantida")))),IF(NOT(ISNUMBER(K132)),"Verificar: frequência vigente","OK"))))</f>
        <v/>
      </c>
      <c r="S132" s="24" t="n"/>
    </row>
    <row r="133">
      <c r="A133" s="21" t="n"/>
      <c r="B133" s="22" t="n"/>
      <c r="C133" s="23">
        <f>IF(OR(A133="",B133=""),"",A133&amp;"|"&amp;B133)</f>
        <v/>
      </c>
      <c r="D133" s="21" t="n"/>
      <c r="E133" s="24" t="n"/>
      <c r="F133" s="21" t="n"/>
      <c r="G133" s="22" t="n"/>
      <c r="H133" s="22" t="n"/>
      <c r="I133" s="22" t="n"/>
      <c r="J133" s="25" t="n"/>
      <c r="K133" s="26">
        <f>IF(J133="","",IFERROR(INDEX(lst_frequencias_vezes,MATCH(J133,lst_frequencias,0)),"Frequência não aceita"))</f>
        <v/>
      </c>
      <c r="L133" s="21" t="n"/>
      <c r="M133" s="27" t="n"/>
      <c r="N133" s="28">
        <f>IF(AND(ISNUMBER(K133),ISNUMBER(M133)),K133*M133,"")</f>
        <v/>
      </c>
      <c r="O133" s="25" t="n"/>
      <c r="P133" s="25" t="n"/>
      <c r="Q133" s="29" t="n"/>
      <c r="R133" s="30">
        <f>IF(C133="","",IF(COUNTIF(pl_chave,C133)&gt;1,"ERRO: chave de tarefa duplicada",IF(I133="Sim",IF(O133="Não","ERRO: tarefa de segurança retirada do plano",IF(NOT(ISNUMBER(K133)),"ERRO: frequência vigente inválida",IF(ISERROR(MATCH(H133,lst_frequencias,0)),"ERRO: frequência de referência ausente",IF(K133&lt;INDEX(lst_frequencias_vezes,MATCH(H133,lst_frequencias,0)),"ERRO: intervalo ampliado em tarefa de segurança (referência "&amp;H133&amp;")","OK: segurança mantida")))),IF(NOT(ISNUMBER(K133)),"Verificar: frequência vigente","OK"))))</f>
        <v/>
      </c>
      <c r="S133" s="24" t="n"/>
    </row>
    <row r="134">
      <c r="A134" s="21" t="n"/>
      <c r="B134" s="22" t="n"/>
      <c r="C134" s="23">
        <f>IF(OR(A134="",B134=""),"",A134&amp;"|"&amp;B134)</f>
        <v/>
      </c>
      <c r="D134" s="21" t="n"/>
      <c r="E134" s="24" t="n"/>
      <c r="F134" s="21" t="n"/>
      <c r="G134" s="22" t="n"/>
      <c r="H134" s="22" t="n"/>
      <c r="I134" s="22" t="n"/>
      <c r="J134" s="25" t="n"/>
      <c r="K134" s="26">
        <f>IF(J134="","",IFERROR(INDEX(lst_frequencias_vezes,MATCH(J134,lst_frequencias,0)),"Frequência não aceita"))</f>
        <v/>
      </c>
      <c r="L134" s="21" t="n"/>
      <c r="M134" s="27" t="n"/>
      <c r="N134" s="28">
        <f>IF(AND(ISNUMBER(K134),ISNUMBER(M134)),K134*M134,"")</f>
        <v/>
      </c>
      <c r="O134" s="25" t="n"/>
      <c r="P134" s="25" t="n"/>
      <c r="Q134" s="29" t="n"/>
      <c r="R134" s="30">
        <f>IF(C134="","",IF(COUNTIF(pl_chave,C134)&gt;1,"ERRO: chave de tarefa duplicada",IF(I134="Sim",IF(O134="Não","ERRO: tarefa de segurança retirada do plano",IF(NOT(ISNUMBER(K134)),"ERRO: frequência vigente inválida",IF(ISERROR(MATCH(H134,lst_frequencias,0)),"ERRO: frequência de referência ausente",IF(K134&lt;INDEX(lst_frequencias_vezes,MATCH(H134,lst_frequencias,0)),"ERRO: intervalo ampliado em tarefa de segurança (referência "&amp;H134&amp;")","OK: segurança mantida")))),IF(NOT(ISNUMBER(K134)),"Verificar: frequência vigente","OK"))))</f>
        <v/>
      </c>
      <c r="S134" s="24" t="n"/>
    </row>
    <row r="135">
      <c r="A135" s="21" t="n"/>
      <c r="B135" s="22" t="n"/>
      <c r="C135" s="23">
        <f>IF(OR(A135="",B135=""),"",A135&amp;"|"&amp;B135)</f>
        <v/>
      </c>
      <c r="D135" s="21" t="n"/>
      <c r="E135" s="24" t="n"/>
      <c r="F135" s="21" t="n"/>
      <c r="G135" s="22" t="n"/>
      <c r="H135" s="22" t="n"/>
      <c r="I135" s="22" t="n"/>
      <c r="J135" s="25" t="n"/>
      <c r="K135" s="26">
        <f>IF(J135="","",IFERROR(INDEX(lst_frequencias_vezes,MATCH(J135,lst_frequencias,0)),"Frequência não aceita"))</f>
        <v/>
      </c>
      <c r="L135" s="21" t="n"/>
      <c r="M135" s="27" t="n"/>
      <c r="N135" s="28">
        <f>IF(AND(ISNUMBER(K135),ISNUMBER(M135)),K135*M135,"")</f>
        <v/>
      </c>
      <c r="O135" s="25" t="n"/>
      <c r="P135" s="25" t="n"/>
      <c r="Q135" s="29" t="n"/>
      <c r="R135" s="30">
        <f>IF(C135="","",IF(COUNTIF(pl_chave,C135)&gt;1,"ERRO: chave de tarefa duplicada",IF(I135="Sim",IF(O135="Não","ERRO: tarefa de segurança retirada do plano",IF(NOT(ISNUMBER(K135)),"ERRO: frequência vigente inválida",IF(ISERROR(MATCH(H135,lst_frequencias,0)),"ERRO: frequência de referência ausente",IF(K135&lt;INDEX(lst_frequencias_vezes,MATCH(H135,lst_frequencias,0)),"ERRO: intervalo ampliado em tarefa de segurança (referência "&amp;H135&amp;")","OK: segurança mantida")))),IF(NOT(ISNUMBER(K135)),"Verificar: frequência vigente","OK"))))</f>
        <v/>
      </c>
      <c r="S135" s="24" t="n"/>
    </row>
    <row r="136">
      <c r="A136" s="21" t="n"/>
      <c r="B136" s="22" t="n"/>
      <c r="C136" s="23">
        <f>IF(OR(A136="",B136=""),"",A136&amp;"|"&amp;B136)</f>
        <v/>
      </c>
      <c r="D136" s="21" t="n"/>
      <c r="E136" s="24" t="n"/>
      <c r="F136" s="21" t="n"/>
      <c r="G136" s="22" t="n"/>
      <c r="H136" s="22" t="n"/>
      <c r="I136" s="22" t="n"/>
      <c r="J136" s="25" t="n"/>
      <c r="K136" s="26">
        <f>IF(J136="","",IFERROR(INDEX(lst_frequencias_vezes,MATCH(J136,lst_frequencias,0)),"Frequência não aceita"))</f>
        <v/>
      </c>
      <c r="L136" s="21" t="n"/>
      <c r="M136" s="27" t="n"/>
      <c r="N136" s="28">
        <f>IF(AND(ISNUMBER(K136),ISNUMBER(M136)),K136*M136,"")</f>
        <v/>
      </c>
      <c r="O136" s="25" t="n"/>
      <c r="P136" s="25" t="n"/>
      <c r="Q136" s="29" t="n"/>
      <c r="R136" s="30">
        <f>IF(C136="","",IF(COUNTIF(pl_chave,C136)&gt;1,"ERRO: chave de tarefa duplicada",IF(I136="Sim",IF(O136="Não","ERRO: tarefa de segurança retirada do plano",IF(NOT(ISNUMBER(K136)),"ERRO: frequência vigente inválida",IF(ISERROR(MATCH(H136,lst_frequencias,0)),"ERRO: frequência de referência ausente",IF(K136&lt;INDEX(lst_frequencias_vezes,MATCH(H136,lst_frequencias,0)),"ERRO: intervalo ampliado em tarefa de segurança (referência "&amp;H136&amp;")","OK: segurança mantida")))),IF(NOT(ISNUMBER(K136)),"Verificar: frequência vigente","OK"))))</f>
        <v/>
      </c>
      <c r="S136" s="24" t="n"/>
    </row>
    <row r="137">
      <c r="A137" s="21" t="n"/>
      <c r="B137" s="22" t="n"/>
      <c r="C137" s="23">
        <f>IF(OR(A137="",B137=""),"",A137&amp;"|"&amp;B137)</f>
        <v/>
      </c>
      <c r="D137" s="21" t="n"/>
      <c r="E137" s="24" t="n"/>
      <c r="F137" s="21" t="n"/>
      <c r="G137" s="22" t="n"/>
      <c r="H137" s="22" t="n"/>
      <c r="I137" s="22" t="n"/>
      <c r="J137" s="25" t="n"/>
      <c r="K137" s="26">
        <f>IF(J137="","",IFERROR(INDEX(lst_frequencias_vezes,MATCH(J137,lst_frequencias,0)),"Frequência não aceita"))</f>
        <v/>
      </c>
      <c r="L137" s="21" t="n"/>
      <c r="M137" s="27" t="n"/>
      <c r="N137" s="28">
        <f>IF(AND(ISNUMBER(K137),ISNUMBER(M137)),K137*M137,"")</f>
        <v/>
      </c>
      <c r="O137" s="25" t="n"/>
      <c r="P137" s="25" t="n"/>
      <c r="Q137" s="29" t="n"/>
      <c r="R137" s="30">
        <f>IF(C137="","",IF(COUNTIF(pl_chave,C137)&gt;1,"ERRO: chave de tarefa duplicada",IF(I137="Sim",IF(O137="Não","ERRO: tarefa de segurança retirada do plano",IF(NOT(ISNUMBER(K137)),"ERRO: frequência vigente inválida",IF(ISERROR(MATCH(H137,lst_frequencias,0)),"ERRO: frequência de referência ausente",IF(K137&lt;INDEX(lst_frequencias_vezes,MATCH(H137,lst_frequencias,0)),"ERRO: intervalo ampliado em tarefa de segurança (referência "&amp;H137&amp;")","OK: segurança mantida")))),IF(NOT(ISNUMBER(K137)),"Verificar: frequência vigente","OK"))))</f>
        <v/>
      </c>
      <c r="S137" s="24" t="n"/>
    </row>
    <row r="138">
      <c r="A138" s="21" t="n"/>
      <c r="B138" s="22" t="n"/>
      <c r="C138" s="23">
        <f>IF(OR(A138="",B138=""),"",A138&amp;"|"&amp;B138)</f>
        <v/>
      </c>
      <c r="D138" s="21" t="n"/>
      <c r="E138" s="24" t="n"/>
      <c r="F138" s="21" t="n"/>
      <c r="G138" s="22" t="n"/>
      <c r="H138" s="22" t="n"/>
      <c r="I138" s="22" t="n"/>
      <c r="J138" s="25" t="n"/>
      <c r="K138" s="26">
        <f>IF(J138="","",IFERROR(INDEX(lst_frequencias_vezes,MATCH(J138,lst_frequencias,0)),"Frequência não aceita"))</f>
        <v/>
      </c>
      <c r="L138" s="21" t="n"/>
      <c r="M138" s="27" t="n"/>
      <c r="N138" s="28">
        <f>IF(AND(ISNUMBER(K138),ISNUMBER(M138)),K138*M138,"")</f>
        <v/>
      </c>
      <c r="O138" s="25" t="n"/>
      <c r="P138" s="25" t="n"/>
      <c r="Q138" s="29" t="n"/>
      <c r="R138" s="30">
        <f>IF(C138="","",IF(COUNTIF(pl_chave,C138)&gt;1,"ERRO: chave de tarefa duplicada",IF(I138="Sim",IF(O138="Não","ERRO: tarefa de segurança retirada do plano",IF(NOT(ISNUMBER(K138)),"ERRO: frequência vigente inválida",IF(ISERROR(MATCH(H138,lst_frequencias,0)),"ERRO: frequência de referência ausente",IF(K138&lt;INDEX(lst_frequencias_vezes,MATCH(H138,lst_frequencias,0)),"ERRO: intervalo ampliado em tarefa de segurança (referência "&amp;H138&amp;")","OK: segurança mantida")))),IF(NOT(ISNUMBER(K138)),"Verificar: frequência vigente","OK"))))</f>
        <v/>
      </c>
      <c r="S138" s="24" t="n"/>
    </row>
    <row r="139">
      <c r="A139" s="21" t="n"/>
      <c r="B139" s="22" t="n"/>
      <c r="C139" s="23">
        <f>IF(OR(A139="",B139=""),"",A139&amp;"|"&amp;B139)</f>
        <v/>
      </c>
      <c r="D139" s="21" t="n"/>
      <c r="E139" s="24" t="n"/>
      <c r="F139" s="21" t="n"/>
      <c r="G139" s="22" t="n"/>
      <c r="H139" s="22" t="n"/>
      <c r="I139" s="22" t="n"/>
      <c r="J139" s="25" t="n"/>
      <c r="K139" s="26">
        <f>IF(J139="","",IFERROR(INDEX(lst_frequencias_vezes,MATCH(J139,lst_frequencias,0)),"Frequência não aceita"))</f>
        <v/>
      </c>
      <c r="L139" s="21" t="n"/>
      <c r="M139" s="27" t="n"/>
      <c r="N139" s="28">
        <f>IF(AND(ISNUMBER(K139),ISNUMBER(M139)),K139*M139,"")</f>
        <v/>
      </c>
      <c r="O139" s="25" t="n"/>
      <c r="P139" s="25" t="n"/>
      <c r="Q139" s="29" t="n"/>
      <c r="R139" s="30">
        <f>IF(C139="","",IF(COUNTIF(pl_chave,C139)&gt;1,"ERRO: chave de tarefa duplicada",IF(I139="Sim",IF(O139="Não","ERRO: tarefa de segurança retirada do plano",IF(NOT(ISNUMBER(K139)),"ERRO: frequência vigente inválida",IF(ISERROR(MATCH(H139,lst_frequencias,0)),"ERRO: frequência de referência ausente",IF(K139&lt;INDEX(lst_frequencias_vezes,MATCH(H139,lst_frequencias,0)),"ERRO: intervalo ampliado em tarefa de segurança (referência "&amp;H139&amp;")","OK: segurança mantida")))),IF(NOT(ISNUMBER(K139)),"Verificar: frequência vigente","OK"))))</f>
        <v/>
      </c>
      <c r="S139" s="24" t="n"/>
    </row>
    <row r="140">
      <c r="A140" s="21" t="n"/>
      <c r="B140" s="22" t="n"/>
      <c r="C140" s="23">
        <f>IF(OR(A140="",B140=""),"",A140&amp;"|"&amp;B140)</f>
        <v/>
      </c>
      <c r="D140" s="21" t="n"/>
      <c r="E140" s="24" t="n"/>
      <c r="F140" s="21" t="n"/>
      <c r="G140" s="22" t="n"/>
      <c r="H140" s="22" t="n"/>
      <c r="I140" s="22" t="n"/>
      <c r="J140" s="25" t="n"/>
      <c r="K140" s="26">
        <f>IF(J140="","",IFERROR(INDEX(lst_frequencias_vezes,MATCH(J140,lst_frequencias,0)),"Frequência não aceita"))</f>
        <v/>
      </c>
      <c r="L140" s="21" t="n"/>
      <c r="M140" s="27" t="n"/>
      <c r="N140" s="28">
        <f>IF(AND(ISNUMBER(K140),ISNUMBER(M140)),K140*M140,"")</f>
        <v/>
      </c>
      <c r="O140" s="25" t="n"/>
      <c r="P140" s="25" t="n"/>
      <c r="Q140" s="29" t="n"/>
      <c r="R140" s="30">
        <f>IF(C140="","",IF(COUNTIF(pl_chave,C140)&gt;1,"ERRO: chave de tarefa duplicada",IF(I140="Sim",IF(O140="Não","ERRO: tarefa de segurança retirada do plano",IF(NOT(ISNUMBER(K140)),"ERRO: frequência vigente inválida",IF(ISERROR(MATCH(H140,lst_frequencias,0)),"ERRO: frequência de referência ausente",IF(K140&lt;INDEX(lst_frequencias_vezes,MATCH(H140,lst_frequencias,0)),"ERRO: intervalo ampliado em tarefa de segurança (referência "&amp;H140&amp;")","OK: segurança mantida")))),IF(NOT(ISNUMBER(K140)),"Verificar: frequência vigente","OK"))))</f>
        <v/>
      </c>
      <c r="S140" s="24" t="n"/>
    </row>
    <row r="141">
      <c r="A141" s="21" t="n"/>
      <c r="B141" s="22" t="n"/>
      <c r="C141" s="23">
        <f>IF(OR(A141="",B141=""),"",A141&amp;"|"&amp;B141)</f>
        <v/>
      </c>
      <c r="D141" s="21" t="n"/>
      <c r="E141" s="24" t="n"/>
      <c r="F141" s="21" t="n"/>
      <c r="G141" s="22" t="n"/>
      <c r="H141" s="22" t="n"/>
      <c r="I141" s="22" t="n"/>
      <c r="J141" s="25" t="n"/>
      <c r="K141" s="26">
        <f>IF(J141="","",IFERROR(INDEX(lst_frequencias_vezes,MATCH(J141,lst_frequencias,0)),"Frequência não aceita"))</f>
        <v/>
      </c>
      <c r="L141" s="21" t="n"/>
      <c r="M141" s="27" t="n"/>
      <c r="N141" s="28">
        <f>IF(AND(ISNUMBER(K141),ISNUMBER(M141)),K141*M141,"")</f>
        <v/>
      </c>
      <c r="O141" s="25" t="n"/>
      <c r="P141" s="25" t="n"/>
      <c r="Q141" s="29" t="n"/>
      <c r="R141" s="30">
        <f>IF(C141="","",IF(COUNTIF(pl_chave,C141)&gt;1,"ERRO: chave de tarefa duplicada",IF(I141="Sim",IF(O141="Não","ERRO: tarefa de segurança retirada do plano",IF(NOT(ISNUMBER(K141)),"ERRO: frequência vigente inválida",IF(ISERROR(MATCH(H141,lst_frequencias,0)),"ERRO: frequência de referência ausente",IF(K141&lt;INDEX(lst_frequencias_vezes,MATCH(H141,lst_frequencias,0)),"ERRO: intervalo ampliado em tarefa de segurança (referência "&amp;H141&amp;")","OK: segurança mantida")))),IF(NOT(ISNUMBER(K141)),"Verificar: frequência vigente","OK"))))</f>
        <v/>
      </c>
      <c r="S141" s="24" t="n"/>
    </row>
    <row r="142">
      <c r="A142" s="21" t="n"/>
      <c r="B142" s="22" t="n"/>
      <c r="C142" s="23">
        <f>IF(OR(A142="",B142=""),"",A142&amp;"|"&amp;B142)</f>
        <v/>
      </c>
      <c r="D142" s="21" t="n"/>
      <c r="E142" s="24" t="n"/>
      <c r="F142" s="21" t="n"/>
      <c r="G142" s="22" t="n"/>
      <c r="H142" s="22" t="n"/>
      <c r="I142" s="22" t="n"/>
      <c r="J142" s="25" t="n"/>
      <c r="K142" s="26">
        <f>IF(J142="","",IFERROR(INDEX(lst_frequencias_vezes,MATCH(J142,lst_frequencias,0)),"Frequência não aceita"))</f>
        <v/>
      </c>
      <c r="L142" s="21" t="n"/>
      <c r="M142" s="27" t="n"/>
      <c r="N142" s="28">
        <f>IF(AND(ISNUMBER(K142),ISNUMBER(M142)),K142*M142,"")</f>
        <v/>
      </c>
      <c r="O142" s="25" t="n"/>
      <c r="P142" s="25" t="n"/>
      <c r="Q142" s="29" t="n"/>
      <c r="R142" s="30">
        <f>IF(C142="","",IF(COUNTIF(pl_chave,C142)&gt;1,"ERRO: chave de tarefa duplicada",IF(I142="Sim",IF(O142="Não","ERRO: tarefa de segurança retirada do plano",IF(NOT(ISNUMBER(K142)),"ERRO: frequência vigente inválida",IF(ISERROR(MATCH(H142,lst_frequencias,0)),"ERRO: frequência de referência ausente",IF(K142&lt;INDEX(lst_frequencias_vezes,MATCH(H142,lst_frequencias,0)),"ERRO: intervalo ampliado em tarefa de segurança (referência "&amp;H142&amp;")","OK: segurança mantida")))),IF(NOT(ISNUMBER(K142)),"Verificar: frequência vigente","OK"))))</f>
        <v/>
      </c>
      <c r="S142" s="24" t="n"/>
    </row>
    <row r="143">
      <c r="A143" s="21" t="n"/>
      <c r="B143" s="22" t="n"/>
      <c r="C143" s="23">
        <f>IF(OR(A143="",B143=""),"",A143&amp;"|"&amp;B143)</f>
        <v/>
      </c>
      <c r="D143" s="21" t="n"/>
      <c r="E143" s="24" t="n"/>
      <c r="F143" s="21" t="n"/>
      <c r="G143" s="22" t="n"/>
      <c r="H143" s="22" t="n"/>
      <c r="I143" s="22" t="n"/>
      <c r="J143" s="25" t="n"/>
      <c r="K143" s="26">
        <f>IF(J143="","",IFERROR(INDEX(lst_frequencias_vezes,MATCH(J143,lst_frequencias,0)),"Frequência não aceita"))</f>
        <v/>
      </c>
      <c r="L143" s="21" t="n"/>
      <c r="M143" s="27" t="n"/>
      <c r="N143" s="28">
        <f>IF(AND(ISNUMBER(K143),ISNUMBER(M143)),K143*M143,"")</f>
        <v/>
      </c>
      <c r="O143" s="25" t="n"/>
      <c r="P143" s="25" t="n"/>
      <c r="Q143" s="29" t="n"/>
      <c r="R143" s="30">
        <f>IF(C143="","",IF(COUNTIF(pl_chave,C143)&gt;1,"ERRO: chave de tarefa duplicada",IF(I143="Sim",IF(O143="Não","ERRO: tarefa de segurança retirada do plano",IF(NOT(ISNUMBER(K143)),"ERRO: frequência vigente inválida",IF(ISERROR(MATCH(H143,lst_frequencias,0)),"ERRO: frequência de referência ausente",IF(K143&lt;INDEX(lst_frequencias_vezes,MATCH(H143,lst_frequencias,0)),"ERRO: intervalo ampliado em tarefa de segurança (referência "&amp;H143&amp;")","OK: segurança mantida")))),IF(NOT(ISNUMBER(K143)),"Verificar: frequência vigente","OK"))))</f>
        <v/>
      </c>
      <c r="S143" s="24" t="n"/>
    </row>
    <row r="144">
      <c r="A144" s="21" t="n"/>
      <c r="B144" s="22" t="n"/>
      <c r="C144" s="23">
        <f>IF(OR(A144="",B144=""),"",A144&amp;"|"&amp;B144)</f>
        <v/>
      </c>
      <c r="D144" s="21" t="n"/>
      <c r="E144" s="24" t="n"/>
      <c r="F144" s="21" t="n"/>
      <c r="G144" s="22" t="n"/>
      <c r="H144" s="22" t="n"/>
      <c r="I144" s="22" t="n"/>
      <c r="J144" s="25" t="n"/>
      <c r="K144" s="26">
        <f>IF(J144="","",IFERROR(INDEX(lst_frequencias_vezes,MATCH(J144,lst_frequencias,0)),"Frequência não aceita"))</f>
        <v/>
      </c>
      <c r="L144" s="21" t="n"/>
      <c r="M144" s="27" t="n"/>
      <c r="N144" s="28">
        <f>IF(AND(ISNUMBER(K144),ISNUMBER(M144)),K144*M144,"")</f>
        <v/>
      </c>
      <c r="O144" s="25" t="n"/>
      <c r="P144" s="25" t="n"/>
      <c r="Q144" s="29" t="n"/>
      <c r="R144" s="30">
        <f>IF(C144="","",IF(COUNTIF(pl_chave,C144)&gt;1,"ERRO: chave de tarefa duplicada",IF(I144="Sim",IF(O144="Não","ERRO: tarefa de segurança retirada do plano",IF(NOT(ISNUMBER(K144)),"ERRO: frequência vigente inválida",IF(ISERROR(MATCH(H144,lst_frequencias,0)),"ERRO: frequência de referência ausente",IF(K144&lt;INDEX(lst_frequencias_vezes,MATCH(H144,lst_frequencias,0)),"ERRO: intervalo ampliado em tarefa de segurança (referência "&amp;H144&amp;")","OK: segurança mantida")))),IF(NOT(ISNUMBER(K144)),"Verificar: frequência vigente","OK"))))</f>
        <v/>
      </c>
      <c r="S144" s="24" t="n"/>
    </row>
    <row r="145">
      <c r="A145" s="21" t="n"/>
      <c r="B145" s="22" t="n"/>
      <c r="C145" s="23">
        <f>IF(OR(A145="",B145=""),"",A145&amp;"|"&amp;B145)</f>
        <v/>
      </c>
      <c r="D145" s="21" t="n"/>
      <c r="E145" s="24" t="n"/>
      <c r="F145" s="21" t="n"/>
      <c r="G145" s="22" t="n"/>
      <c r="H145" s="22" t="n"/>
      <c r="I145" s="22" t="n"/>
      <c r="J145" s="25" t="n"/>
      <c r="K145" s="26">
        <f>IF(J145="","",IFERROR(INDEX(lst_frequencias_vezes,MATCH(J145,lst_frequencias,0)),"Frequência não aceita"))</f>
        <v/>
      </c>
      <c r="L145" s="21" t="n"/>
      <c r="M145" s="27" t="n"/>
      <c r="N145" s="28">
        <f>IF(AND(ISNUMBER(K145),ISNUMBER(M145)),K145*M145,"")</f>
        <v/>
      </c>
      <c r="O145" s="25" t="n"/>
      <c r="P145" s="25" t="n"/>
      <c r="Q145" s="29" t="n"/>
      <c r="R145" s="30">
        <f>IF(C145="","",IF(COUNTIF(pl_chave,C145)&gt;1,"ERRO: chave de tarefa duplicada",IF(I145="Sim",IF(O145="Não","ERRO: tarefa de segurança retirada do plano",IF(NOT(ISNUMBER(K145)),"ERRO: frequência vigente inválida",IF(ISERROR(MATCH(H145,lst_frequencias,0)),"ERRO: frequência de referência ausente",IF(K145&lt;INDEX(lst_frequencias_vezes,MATCH(H145,lst_frequencias,0)),"ERRO: intervalo ampliado em tarefa de segurança (referência "&amp;H145&amp;")","OK: segurança mantida")))),IF(NOT(ISNUMBER(K145)),"Verificar: frequência vigente","OK"))))</f>
        <v/>
      </c>
      <c r="S145" s="24" t="n"/>
    </row>
    <row r="146">
      <c r="A146" s="21" t="n"/>
      <c r="B146" s="22" t="n"/>
      <c r="C146" s="23">
        <f>IF(OR(A146="",B146=""),"",A146&amp;"|"&amp;B146)</f>
        <v/>
      </c>
      <c r="D146" s="21" t="n"/>
      <c r="E146" s="24" t="n"/>
      <c r="F146" s="21" t="n"/>
      <c r="G146" s="22" t="n"/>
      <c r="H146" s="22" t="n"/>
      <c r="I146" s="22" t="n"/>
      <c r="J146" s="25" t="n"/>
      <c r="K146" s="26">
        <f>IF(J146="","",IFERROR(INDEX(lst_frequencias_vezes,MATCH(J146,lst_frequencias,0)),"Frequência não aceita"))</f>
        <v/>
      </c>
      <c r="L146" s="21" t="n"/>
      <c r="M146" s="27" t="n"/>
      <c r="N146" s="28">
        <f>IF(AND(ISNUMBER(K146),ISNUMBER(M146)),K146*M146,"")</f>
        <v/>
      </c>
      <c r="O146" s="25" t="n"/>
      <c r="P146" s="25" t="n"/>
      <c r="Q146" s="29" t="n"/>
      <c r="R146" s="30">
        <f>IF(C146="","",IF(COUNTIF(pl_chave,C146)&gt;1,"ERRO: chave de tarefa duplicada",IF(I146="Sim",IF(O146="Não","ERRO: tarefa de segurança retirada do plano",IF(NOT(ISNUMBER(K146)),"ERRO: frequência vigente inválida",IF(ISERROR(MATCH(H146,lst_frequencias,0)),"ERRO: frequência de referência ausente",IF(K146&lt;INDEX(lst_frequencias_vezes,MATCH(H146,lst_frequencias,0)),"ERRO: intervalo ampliado em tarefa de segurança (referência "&amp;H146&amp;")","OK: segurança mantida")))),IF(NOT(ISNUMBER(K146)),"Verificar: frequência vigente","OK"))))</f>
        <v/>
      </c>
      <c r="S146" s="24" t="n"/>
    </row>
    <row r="147">
      <c r="A147" s="21" t="n"/>
      <c r="B147" s="22" t="n"/>
      <c r="C147" s="23">
        <f>IF(OR(A147="",B147=""),"",A147&amp;"|"&amp;B147)</f>
        <v/>
      </c>
      <c r="D147" s="21" t="n"/>
      <c r="E147" s="24" t="n"/>
      <c r="F147" s="21" t="n"/>
      <c r="G147" s="22" t="n"/>
      <c r="H147" s="22" t="n"/>
      <c r="I147" s="22" t="n"/>
      <c r="J147" s="25" t="n"/>
      <c r="K147" s="26">
        <f>IF(J147="","",IFERROR(INDEX(lst_frequencias_vezes,MATCH(J147,lst_frequencias,0)),"Frequência não aceita"))</f>
        <v/>
      </c>
      <c r="L147" s="21" t="n"/>
      <c r="M147" s="27" t="n"/>
      <c r="N147" s="28">
        <f>IF(AND(ISNUMBER(K147),ISNUMBER(M147)),K147*M147,"")</f>
        <v/>
      </c>
      <c r="O147" s="25" t="n"/>
      <c r="P147" s="25" t="n"/>
      <c r="Q147" s="29" t="n"/>
      <c r="R147" s="30">
        <f>IF(C147="","",IF(COUNTIF(pl_chave,C147)&gt;1,"ERRO: chave de tarefa duplicada",IF(I147="Sim",IF(O147="Não","ERRO: tarefa de segurança retirada do plano",IF(NOT(ISNUMBER(K147)),"ERRO: frequência vigente inválida",IF(ISERROR(MATCH(H147,lst_frequencias,0)),"ERRO: frequência de referência ausente",IF(K147&lt;INDEX(lst_frequencias_vezes,MATCH(H147,lst_frequencias,0)),"ERRO: intervalo ampliado em tarefa de segurança (referência "&amp;H147&amp;")","OK: segurança mantida")))),IF(NOT(ISNUMBER(K147)),"Verificar: frequência vigente","OK"))))</f>
        <v/>
      </c>
      <c r="S147" s="24" t="n"/>
    </row>
    <row r="148">
      <c r="A148" s="21" t="n"/>
      <c r="B148" s="22" t="n"/>
      <c r="C148" s="23">
        <f>IF(OR(A148="",B148=""),"",A148&amp;"|"&amp;B148)</f>
        <v/>
      </c>
      <c r="D148" s="21" t="n"/>
      <c r="E148" s="24" t="n"/>
      <c r="F148" s="21" t="n"/>
      <c r="G148" s="22" t="n"/>
      <c r="H148" s="22" t="n"/>
      <c r="I148" s="22" t="n"/>
      <c r="J148" s="25" t="n"/>
      <c r="K148" s="26">
        <f>IF(J148="","",IFERROR(INDEX(lst_frequencias_vezes,MATCH(J148,lst_frequencias,0)),"Frequência não aceita"))</f>
        <v/>
      </c>
      <c r="L148" s="21" t="n"/>
      <c r="M148" s="27" t="n"/>
      <c r="N148" s="28">
        <f>IF(AND(ISNUMBER(K148),ISNUMBER(M148)),K148*M148,"")</f>
        <v/>
      </c>
      <c r="O148" s="25" t="n"/>
      <c r="P148" s="25" t="n"/>
      <c r="Q148" s="29" t="n"/>
      <c r="R148" s="30">
        <f>IF(C148="","",IF(COUNTIF(pl_chave,C148)&gt;1,"ERRO: chave de tarefa duplicada",IF(I148="Sim",IF(O148="Não","ERRO: tarefa de segurança retirada do plano",IF(NOT(ISNUMBER(K148)),"ERRO: frequência vigente inválida",IF(ISERROR(MATCH(H148,lst_frequencias,0)),"ERRO: frequência de referência ausente",IF(K148&lt;INDEX(lst_frequencias_vezes,MATCH(H148,lst_frequencias,0)),"ERRO: intervalo ampliado em tarefa de segurança (referência "&amp;H148&amp;")","OK: segurança mantida")))),IF(NOT(ISNUMBER(K148)),"Verificar: frequência vigente","OK"))))</f>
        <v/>
      </c>
      <c r="S148" s="24" t="n"/>
    </row>
    <row r="149">
      <c r="A149" s="21" t="n"/>
      <c r="B149" s="22" t="n"/>
      <c r="C149" s="23">
        <f>IF(OR(A149="",B149=""),"",A149&amp;"|"&amp;B149)</f>
        <v/>
      </c>
      <c r="D149" s="21" t="n"/>
      <c r="E149" s="24" t="n"/>
      <c r="F149" s="21" t="n"/>
      <c r="G149" s="22" t="n"/>
      <c r="H149" s="22" t="n"/>
      <c r="I149" s="22" t="n"/>
      <c r="J149" s="25" t="n"/>
      <c r="K149" s="26">
        <f>IF(J149="","",IFERROR(INDEX(lst_frequencias_vezes,MATCH(J149,lst_frequencias,0)),"Frequência não aceita"))</f>
        <v/>
      </c>
      <c r="L149" s="21" t="n"/>
      <c r="M149" s="27" t="n"/>
      <c r="N149" s="28">
        <f>IF(AND(ISNUMBER(K149),ISNUMBER(M149)),K149*M149,"")</f>
        <v/>
      </c>
      <c r="O149" s="25" t="n"/>
      <c r="P149" s="25" t="n"/>
      <c r="Q149" s="29" t="n"/>
      <c r="R149" s="30">
        <f>IF(C149="","",IF(COUNTIF(pl_chave,C149)&gt;1,"ERRO: chave de tarefa duplicada",IF(I149="Sim",IF(O149="Não","ERRO: tarefa de segurança retirada do plano",IF(NOT(ISNUMBER(K149)),"ERRO: frequência vigente inválida",IF(ISERROR(MATCH(H149,lst_frequencias,0)),"ERRO: frequência de referência ausente",IF(K149&lt;INDEX(lst_frequencias_vezes,MATCH(H149,lst_frequencias,0)),"ERRO: intervalo ampliado em tarefa de segurança (referência "&amp;H149&amp;")","OK: segurança mantida")))),IF(NOT(ISNUMBER(K149)),"Verificar: frequência vigente","OK"))))</f>
        <v/>
      </c>
      <c r="S149" s="24" t="n"/>
    </row>
    <row r="150">
      <c r="A150" s="21" t="n"/>
      <c r="B150" s="22" t="n"/>
      <c r="C150" s="23">
        <f>IF(OR(A150="",B150=""),"",A150&amp;"|"&amp;B150)</f>
        <v/>
      </c>
      <c r="D150" s="21" t="n"/>
      <c r="E150" s="24" t="n"/>
      <c r="F150" s="21" t="n"/>
      <c r="G150" s="22" t="n"/>
      <c r="H150" s="22" t="n"/>
      <c r="I150" s="22" t="n"/>
      <c r="J150" s="25" t="n"/>
      <c r="K150" s="26">
        <f>IF(J150="","",IFERROR(INDEX(lst_frequencias_vezes,MATCH(J150,lst_frequencias,0)),"Frequência não aceita"))</f>
        <v/>
      </c>
      <c r="L150" s="21" t="n"/>
      <c r="M150" s="27" t="n"/>
      <c r="N150" s="28">
        <f>IF(AND(ISNUMBER(K150),ISNUMBER(M150)),K150*M150,"")</f>
        <v/>
      </c>
      <c r="O150" s="25" t="n"/>
      <c r="P150" s="25" t="n"/>
      <c r="Q150" s="29" t="n"/>
      <c r="R150" s="30">
        <f>IF(C150="","",IF(COUNTIF(pl_chave,C150)&gt;1,"ERRO: chave de tarefa duplicada",IF(I150="Sim",IF(O150="Não","ERRO: tarefa de segurança retirada do plano",IF(NOT(ISNUMBER(K150)),"ERRO: frequência vigente inválida",IF(ISERROR(MATCH(H150,lst_frequencias,0)),"ERRO: frequência de referência ausente",IF(K150&lt;INDEX(lst_frequencias_vezes,MATCH(H150,lst_frequencias,0)),"ERRO: intervalo ampliado em tarefa de segurança (referência "&amp;H150&amp;")","OK: segurança mantida")))),IF(NOT(ISNUMBER(K150)),"Verificar: frequência vigente","OK"))))</f>
        <v/>
      </c>
      <c r="S150" s="24" t="n"/>
    </row>
    <row r="151">
      <c r="A151" s="21" t="n"/>
      <c r="B151" s="22" t="n"/>
      <c r="C151" s="23">
        <f>IF(OR(A151="",B151=""),"",A151&amp;"|"&amp;B151)</f>
        <v/>
      </c>
      <c r="D151" s="21" t="n"/>
      <c r="E151" s="24" t="n"/>
      <c r="F151" s="21" t="n"/>
      <c r="G151" s="22" t="n"/>
      <c r="H151" s="22" t="n"/>
      <c r="I151" s="22" t="n"/>
      <c r="J151" s="25" t="n"/>
      <c r="K151" s="26">
        <f>IF(J151="","",IFERROR(INDEX(lst_frequencias_vezes,MATCH(J151,lst_frequencias,0)),"Frequência não aceita"))</f>
        <v/>
      </c>
      <c r="L151" s="21" t="n"/>
      <c r="M151" s="27" t="n"/>
      <c r="N151" s="28">
        <f>IF(AND(ISNUMBER(K151),ISNUMBER(M151)),K151*M151,"")</f>
        <v/>
      </c>
      <c r="O151" s="25" t="n"/>
      <c r="P151" s="25" t="n"/>
      <c r="Q151" s="29" t="n"/>
      <c r="R151" s="30">
        <f>IF(C151="","",IF(COUNTIF(pl_chave,C151)&gt;1,"ERRO: chave de tarefa duplicada",IF(I151="Sim",IF(O151="Não","ERRO: tarefa de segurança retirada do plano",IF(NOT(ISNUMBER(K151)),"ERRO: frequência vigente inválida",IF(ISERROR(MATCH(H151,lst_frequencias,0)),"ERRO: frequência de referência ausente",IF(K151&lt;INDEX(lst_frequencias_vezes,MATCH(H151,lst_frequencias,0)),"ERRO: intervalo ampliado em tarefa de segurança (referência "&amp;H151&amp;")","OK: segurança mantida")))),IF(NOT(ISNUMBER(K151)),"Verificar: frequência vigente","OK"))))</f>
        <v/>
      </c>
      <c r="S151" s="24" t="n"/>
    </row>
    <row r="152">
      <c r="A152" s="21" t="n"/>
      <c r="B152" s="22" t="n"/>
      <c r="C152" s="23">
        <f>IF(OR(A152="",B152=""),"",A152&amp;"|"&amp;B152)</f>
        <v/>
      </c>
      <c r="D152" s="21" t="n"/>
      <c r="E152" s="24" t="n"/>
      <c r="F152" s="21" t="n"/>
      <c r="G152" s="22" t="n"/>
      <c r="H152" s="22" t="n"/>
      <c r="I152" s="22" t="n"/>
      <c r="J152" s="25" t="n"/>
      <c r="K152" s="26">
        <f>IF(J152="","",IFERROR(INDEX(lst_frequencias_vezes,MATCH(J152,lst_frequencias,0)),"Frequência não aceita"))</f>
        <v/>
      </c>
      <c r="L152" s="21" t="n"/>
      <c r="M152" s="27" t="n"/>
      <c r="N152" s="28">
        <f>IF(AND(ISNUMBER(K152),ISNUMBER(M152)),K152*M152,"")</f>
        <v/>
      </c>
      <c r="O152" s="25" t="n"/>
      <c r="P152" s="25" t="n"/>
      <c r="Q152" s="29" t="n"/>
      <c r="R152" s="30">
        <f>IF(C152="","",IF(COUNTIF(pl_chave,C152)&gt;1,"ERRO: chave de tarefa duplicada",IF(I152="Sim",IF(O152="Não","ERRO: tarefa de segurança retirada do plano",IF(NOT(ISNUMBER(K152)),"ERRO: frequência vigente inválida",IF(ISERROR(MATCH(H152,lst_frequencias,0)),"ERRO: frequência de referência ausente",IF(K152&lt;INDEX(lst_frequencias_vezes,MATCH(H152,lst_frequencias,0)),"ERRO: intervalo ampliado em tarefa de segurança (referência "&amp;H152&amp;")","OK: segurança mantida")))),IF(NOT(ISNUMBER(K152)),"Verificar: frequência vigente","OK"))))</f>
        <v/>
      </c>
      <c r="S152" s="24" t="n"/>
    </row>
    <row r="153">
      <c r="A153" s="21" t="n"/>
      <c r="B153" s="22" t="n"/>
      <c r="C153" s="23">
        <f>IF(OR(A153="",B153=""),"",A153&amp;"|"&amp;B153)</f>
        <v/>
      </c>
      <c r="D153" s="21" t="n"/>
      <c r="E153" s="24" t="n"/>
      <c r="F153" s="21" t="n"/>
      <c r="G153" s="22" t="n"/>
      <c r="H153" s="22" t="n"/>
      <c r="I153" s="22" t="n"/>
      <c r="J153" s="25" t="n"/>
      <c r="K153" s="26">
        <f>IF(J153="","",IFERROR(INDEX(lst_frequencias_vezes,MATCH(J153,lst_frequencias,0)),"Frequência não aceita"))</f>
        <v/>
      </c>
      <c r="L153" s="21" t="n"/>
      <c r="M153" s="27" t="n"/>
      <c r="N153" s="28">
        <f>IF(AND(ISNUMBER(K153),ISNUMBER(M153)),K153*M153,"")</f>
        <v/>
      </c>
      <c r="O153" s="25" t="n"/>
      <c r="P153" s="25" t="n"/>
      <c r="Q153" s="29" t="n"/>
      <c r="R153" s="30">
        <f>IF(C153="","",IF(COUNTIF(pl_chave,C153)&gt;1,"ERRO: chave de tarefa duplicada",IF(I153="Sim",IF(O153="Não","ERRO: tarefa de segurança retirada do plano",IF(NOT(ISNUMBER(K153)),"ERRO: frequência vigente inválida",IF(ISERROR(MATCH(H153,lst_frequencias,0)),"ERRO: frequência de referência ausente",IF(K153&lt;INDEX(lst_frequencias_vezes,MATCH(H153,lst_frequencias,0)),"ERRO: intervalo ampliado em tarefa de segurança (referência "&amp;H153&amp;")","OK: segurança mantida")))),IF(NOT(ISNUMBER(K153)),"Verificar: frequência vigente","OK"))))</f>
        <v/>
      </c>
      <c r="S153" s="24" t="n"/>
    </row>
    <row r="154">
      <c r="A154" s="21" t="n"/>
      <c r="B154" s="22" t="n"/>
      <c r="C154" s="23">
        <f>IF(OR(A154="",B154=""),"",A154&amp;"|"&amp;B154)</f>
        <v/>
      </c>
      <c r="D154" s="21" t="n"/>
      <c r="E154" s="24" t="n"/>
      <c r="F154" s="21" t="n"/>
      <c r="G154" s="22" t="n"/>
      <c r="H154" s="22" t="n"/>
      <c r="I154" s="22" t="n"/>
      <c r="J154" s="25" t="n"/>
      <c r="K154" s="26">
        <f>IF(J154="","",IFERROR(INDEX(lst_frequencias_vezes,MATCH(J154,lst_frequencias,0)),"Frequência não aceita"))</f>
        <v/>
      </c>
      <c r="L154" s="21" t="n"/>
      <c r="M154" s="27" t="n"/>
      <c r="N154" s="28">
        <f>IF(AND(ISNUMBER(K154),ISNUMBER(M154)),K154*M154,"")</f>
        <v/>
      </c>
      <c r="O154" s="25" t="n"/>
      <c r="P154" s="25" t="n"/>
      <c r="Q154" s="29" t="n"/>
      <c r="R154" s="30">
        <f>IF(C154="","",IF(COUNTIF(pl_chave,C154)&gt;1,"ERRO: chave de tarefa duplicada",IF(I154="Sim",IF(O154="Não","ERRO: tarefa de segurança retirada do plano",IF(NOT(ISNUMBER(K154)),"ERRO: frequência vigente inválida",IF(ISERROR(MATCH(H154,lst_frequencias,0)),"ERRO: frequência de referência ausente",IF(K154&lt;INDEX(lst_frequencias_vezes,MATCH(H154,lst_frequencias,0)),"ERRO: intervalo ampliado em tarefa de segurança (referência "&amp;H154&amp;")","OK: segurança mantida")))),IF(NOT(ISNUMBER(K154)),"Verificar: frequência vigente","OK"))))</f>
        <v/>
      </c>
      <c r="S154" s="24" t="n"/>
    </row>
    <row r="155">
      <c r="A155" s="21" t="n"/>
      <c r="B155" s="22" t="n"/>
      <c r="C155" s="23">
        <f>IF(OR(A155="",B155=""),"",A155&amp;"|"&amp;B155)</f>
        <v/>
      </c>
      <c r="D155" s="21" t="n"/>
      <c r="E155" s="24" t="n"/>
      <c r="F155" s="21" t="n"/>
      <c r="G155" s="22" t="n"/>
      <c r="H155" s="22" t="n"/>
      <c r="I155" s="22" t="n"/>
      <c r="J155" s="25" t="n"/>
      <c r="K155" s="26">
        <f>IF(J155="","",IFERROR(INDEX(lst_frequencias_vezes,MATCH(J155,lst_frequencias,0)),"Frequência não aceita"))</f>
        <v/>
      </c>
      <c r="L155" s="21" t="n"/>
      <c r="M155" s="27" t="n"/>
      <c r="N155" s="28">
        <f>IF(AND(ISNUMBER(K155),ISNUMBER(M155)),K155*M155,"")</f>
        <v/>
      </c>
      <c r="O155" s="25" t="n"/>
      <c r="P155" s="25" t="n"/>
      <c r="Q155" s="29" t="n"/>
      <c r="R155" s="30">
        <f>IF(C155="","",IF(COUNTIF(pl_chave,C155)&gt;1,"ERRO: chave de tarefa duplicada",IF(I155="Sim",IF(O155="Não","ERRO: tarefa de segurança retirada do plano",IF(NOT(ISNUMBER(K155)),"ERRO: frequência vigente inválida",IF(ISERROR(MATCH(H155,lst_frequencias,0)),"ERRO: frequência de referência ausente",IF(K155&lt;INDEX(lst_frequencias_vezes,MATCH(H155,lst_frequencias,0)),"ERRO: intervalo ampliado em tarefa de segurança (referência "&amp;H155&amp;")","OK: segurança mantida")))),IF(NOT(ISNUMBER(K155)),"Verificar: frequência vigente","OK"))))</f>
        <v/>
      </c>
      <c r="S155" s="24" t="n"/>
    </row>
    <row r="156">
      <c r="A156" s="21" t="n"/>
      <c r="B156" s="22" t="n"/>
      <c r="C156" s="23">
        <f>IF(OR(A156="",B156=""),"",A156&amp;"|"&amp;B156)</f>
        <v/>
      </c>
      <c r="D156" s="21" t="n"/>
      <c r="E156" s="24" t="n"/>
      <c r="F156" s="21" t="n"/>
      <c r="G156" s="22" t="n"/>
      <c r="H156" s="22" t="n"/>
      <c r="I156" s="22" t="n"/>
      <c r="J156" s="25" t="n"/>
      <c r="K156" s="26">
        <f>IF(J156="","",IFERROR(INDEX(lst_frequencias_vezes,MATCH(J156,lst_frequencias,0)),"Frequência não aceita"))</f>
        <v/>
      </c>
      <c r="L156" s="21" t="n"/>
      <c r="M156" s="27" t="n"/>
      <c r="N156" s="28">
        <f>IF(AND(ISNUMBER(K156),ISNUMBER(M156)),K156*M156,"")</f>
        <v/>
      </c>
      <c r="O156" s="25" t="n"/>
      <c r="P156" s="25" t="n"/>
      <c r="Q156" s="29" t="n"/>
      <c r="R156" s="30">
        <f>IF(C156="","",IF(COUNTIF(pl_chave,C156)&gt;1,"ERRO: chave de tarefa duplicada",IF(I156="Sim",IF(O156="Não","ERRO: tarefa de segurança retirada do plano",IF(NOT(ISNUMBER(K156)),"ERRO: frequência vigente inválida",IF(ISERROR(MATCH(H156,lst_frequencias,0)),"ERRO: frequência de referência ausente",IF(K156&lt;INDEX(lst_frequencias_vezes,MATCH(H156,lst_frequencias,0)),"ERRO: intervalo ampliado em tarefa de segurança (referência "&amp;H156&amp;")","OK: segurança mantida")))),IF(NOT(ISNUMBER(K156)),"Verificar: frequência vigente","OK"))))</f>
        <v/>
      </c>
      <c r="S156" s="24" t="n"/>
    </row>
    <row r="157">
      <c r="A157" s="21" t="n"/>
      <c r="B157" s="22" t="n"/>
      <c r="C157" s="23">
        <f>IF(OR(A157="",B157=""),"",A157&amp;"|"&amp;B157)</f>
        <v/>
      </c>
      <c r="D157" s="21" t="n"/>
      <c r="E157" s="24" t="n"/>
      <c r="F157" s="21" t="n"/>
      <c r="G157" s="22" t="n"/>
      <c r="H157" s="22" t="n"/>
      <c r="I157" s="22" t="n"/>
      <c r="J157" s="25" t="n"/>
      <c r="K157" s="26">
        <f>IF(J157="","",IFERROR(INDEX(lst_frequencias_vezes,MATCH(J157,lst_frequencias,0)),"Frequência não aceita"))</f>
        <v/>
      </c>
      <c r="L157" s="21" t="n"/>
      <c r="M157" s="27" t="n"/>
      <c r="N157" s="28">
        <f>IF(AND(ISNUMBER(K157),ISNUMBER(M157)),K157*M157,"")</f>
        <v/>
      </c>
      <c r="O157" s="25" t="n"/>
      <c r="P157" s="25" t="n"/>
      <c r="Q157" s="29" t="n"/>
      <c r="R157" s="30">
        <f>IF(C157="","",IF(COUNTIF(pl_chave,C157)&gt;1,"ERRO: chave de tarefa duplicada",IF(I157="Sim",IF(O157="Não","ERRO: tarefa de segurança retirada do plano",IF(NOT(ISNUMBER(K157)),"ERRO: frequência vigente inválida",IF(ISERROR(MATCH(H157,lst_frequencias,0)),"ERRO: frequência de referência ausente",IF(K157&lt;INDEX(lst_frequencias_vezes,MATCH(H157,lst_frequencias,0)),"ERRO: intervalo ampliado em tarefa de segurança (referência "&amp;H157&amp;")","OK: segurança mantida")))),IF(NOT(ISNUMBER(K157)),"Verificar: frequência vigente","OK"))))</f>
        <v/>
      </c>
      <c r="S157" s="24" t="n"/>
    </row>
    <row r="158">
      <c r="A158" s="21" t="n"/>
      <c r="B158" s="22" t="n"/>
      <c r="C158" s="23">
        <f>IF(OR(A158="",B158=""),"",A158&amp;"|"&amp;B158)</f>
        <v/>
      </c>
      <c r="D158" s="21" t="n"/>
      <c r="E158" s="24" t="n"/>
      <c r="F158" s="21" t="n"/>
      <c r="G158" s="22" t="n"/>
      <c r="H158" s="22" t="n"/>
      <c r="I158" s="22" t="n"/>
      <c r="J158" s="25" t="n"/>
      <c r="K158" s="26">
        <f>IF(J158="","",IFERROR(INDEX(lst_frequencias_vezes,MATCH(J158,lst_frequencias,0)),"Frequência não aceita"))</f>
        <v/>
      </c>
      <c r="L158" s="21" t="n"/>
      <c r="M158" s="27" t="n"/>
      <c r="N158" s="28">
        <f>IF(AND(ISNUMBER(K158),ISNUMBER(M158)),K158*M158,"")</f>
        <v/>
      </c>
      <c r="O158" s="25" t="n"/>
      <c r="P158" s="25" t="n"/>
      <c r="Q158" s="29" t="n"/>
      <c r="R158" s="30">
        <f>IF(C158="","",IF(COUNTIF(pl_chave,C158)&gt;1,"ERRO: chave de tarefa duplicada",IF(I158="Sim",IF(O158="Não","ERRO: tarefa de segurança retirada do plano",IF(NOT(ISNUMBER(K158)),"ERRO: frequência vigente inválida",IF(ISERROR(MATCH(H158,lst_frequencias,0)),"ERRO: frequência de referência ausente",IF(K158&lt;INDEX(lst_frequencias_vezes,MATCH(H158,lst_frequencias,0)),"ERRO: intervalo ampliado em tarefa de segurança (referência "&amp;H158&amp;")","OK: segurança mantida")))),IF(NOT(ISNUMBER(K158)),"Verificar: frequência vigente","OK"))))</f>
        <v/>
      </c>
      <c r="S158" s="24" t="n"/>
    </row>
    <row r="159">
      <c r="A159" s="21" t="n"/>
      <c r="B159" s="22" t="n"/>
      <c r="C159" s="23">
        <f>IF(OR(A159="",B159=""),"",A159&amp;"|"&amp;B159)</f>
        <v/>
      </c>
      <c r="D159" s="21" t="n"/>
      <c r="E159" s="24" t="n"/>
      <c r="F159" s="21" t="n"/>
      <c r="G159" s="22" t="n"/>
      <c r="H159" s="22" t="n"/>
      <c r="I159" s="22" t="n"/>
      <c r="J159" s="25" t="n"/>
      <c r="K159" s="26">
        <f>IF(J159="","",IFERROR(INDEX(lst_frequencias_vezes,MATCH(J159,lst_frequencias,0)),"Frequência não aceita"))</f>
        <v/>
      </c>
      <c r="L159" s="21" t="n"/>
      <c r="M159" s="27" t="n"/>
      <c r="N159" s="28">
        <f>IF(AND(ISNUMBER(K159),ISNUMBER(M159)),K159*M159,"")</f>
        <v/>
      </c>
      <c r="O159" s="25" t="n"/>
      <c r="P159" s="25" t="n"/>
      <c r="Q159" s="29" t="n"/>
      <c r="R159" s="30">
        <f>IF(C159="","",IF(COUNTIF(pl_chave,C159)&gt;1,"ERRO: chave de tarefa duplicada",IF(I159="Sim",IF(O159="Não","ERRO: tarefa de segurança retirada do plano",IF(NOT(ISNUMBER(K159)),"ERRO: frequência vigente inválida",IF(ISERROR(MATCH(H159,lst_frequencias,0)),"ERRO: frequência de referência ausente",IF(K159&lt;INDEX(lst_frequencias_vezes,MATCH(H159,lst_frequencias,0)),"ERRO: intervalo ampliado em tarefa de segurança (referência "&amp;H159&amp;")","OK: segurança mantida")))),IF(NOT(ISNUMBER(K159)),"Verificar: frequência vigente","OK"))))</f>
        <v/>
      </c>
      <c r="S159" s="24" t="n"/>
    </row>
    <row r="160">
      <c r="A160" s="21" t="n"/>
      <c r="B160" s="22" t="n"/>
      <c r="C160" s="23">
        <f>IF(OR(A160="",B160=""),"",A160&amp;"|"&amp;B160)</f>
        <v/>
      </c>
      <c r="D160" s="21" t="n"/>
      <c r="E160" s="24" t="n"/>
      <c r="F160" s="21" t="n"/>
      <c r="G160" s="22" t="n"/>
      <c r="H160" s="22" t="n"/>
      <c r="I160" s="22" t="n"/>
      <c r="J160" s="25" t="n"/>
      <c r="K160" s="26">
        <f>IF(J160="","",IFERROR(INDEX(lst_frequencias_vezes,MATCH(J160,lst_frequencias,0)),"Frequência não aceita"))</f>
        <v/>
      </c>
      <c r="L160" s="21" t="n"/>
      <c r="M160" s="27" t="n"/>
      <c r="N160" s="28">
        <f>IF(AND(ISNUMBER(K160),ISNUMBER(M160)),K160*M160,"")</f>
        <v/>
      </c>
      <c r="O160" s="25" t="n"/>
      <c r="P160" s="25" t="n"/>
      <c r="Q160" s="29" t="n"/>
      <c r="R160" s="30">
        <f>IF(C160="","",IF(COUNTIF(pl_chave,C160)&gt;1,"ERRO: chave de tarefa duplicada",IF(I160="Sim",IF(O160="Não","ERRO: tarefa de segurança retirada do plano",IF(NOT(ISNUMBER(K160)),"ERRO: frequência vigente inválida",IF(ISERROR(MATCH(H160,lst_frequencias,0)),"ERRO: frequência de referência ausente",IF(K160&lt;INDEX(lst_frequencias_vezes,MATCH(H160,lst_frequencias,0)),"ERRO: intervalo ampliado em tarefa de segurança (referência "&amp;H160&amp;")","OK: segurança mantida")))),IF(NOT(ISNUMBER(K160)),"Verificar: frequência vigente","OK"))))</f>
        <v/>
      </c>
      <c r="S160" s="24" t="n"/>
    </row>
    <row r="161">
      <c r="A161" s="21" t="n"/>
      <c r="B161" s="22" t="n"/>
      <c r="C161" s="23">
        <f>IF(OR(A161="",B161=""),"",A161&amp;"|"&amp;B161)</f>
        <v/>
      </c>
      <c r="D161" s="21" t="n"/>
      <c r="E161" s="24" t="n"/>
      <c r="F161" s="21" t="n"/>
      <c r="G161" s="22" t="n"/>
      <c r="H161" s="22" t="n"/>
      <c r="I161" s="22" t="n"/>
      <c r="J161" s="25" t="n"/>
      <c r="K161" s="26">
        <f>IF(J161="","",IFERROR(INDEX(lst_frequencias_vezes,MATCH(J161,lst_frequencias,0)),"Frequência não aceita"))</f>
        <v/>
      </c>
      <c r="L161" s="21" t="n"/>
      <c r="M161" s="27" t="n"/>
      <c r="N161" s="28">
        <f>IF(AND(ISNUMBER(K161),ISNUMBER(M161)),K161*M161,"")</f>
        <v/>
      </c>
      <c r="O161" s="25" t="n"/>
      <c r="P161" s="25" t="n"/>
      <c r="Q161" s="29" t="n"/>
      <c r="R161" s="30">
        <f>IF(C161="","",IF(COUNTIF(pl_chave,C161)&gt;1,"ERRO: chave de tarefa duplicada",IF(I161="Sim",IF(O161="Não","ERRO: tarefa de segurança retirada do plano",IF(NOT(ISNUMBER(K161)),"ERRO: frequência vigente inválida",IF(ISERROR(MATCH(H161,lst_frequencias,0)),"ERRO: frequência de referência ausente",IF(K161&lt;INDEX(lst_frequencias_vezes,MATCH(H161,lst_frequencias,0)),"ERRO: intervalo ampliado em tarefa de segurança (referência "&amp;H161&amp;")","OK: segurança mantida")))),IF(NOT(ISNUMBER(K161)),"Verificar: frequência vigente","OK"))))</f>
        <v/>
      </c>
      <c r="S161" s="24" t="n"/>
    </row>
    <row r="162">
      <c r="A162" s="21" t="n"/>
      <c r="B162" s="22" t="n"/>
      <c r="C162" s="23">
        <f>IF(OR(A162="",B162=""),"",A162&amp;"|"&amp;B162)</f>
        <v/>
      </c>
      <c r="D162" s="21" t="n"/>
      <c r="E162" s="24" t="n"/>
      <c r="F162" s="21" t="n"/>
      <c r="G162" s="22" t="n"/>
      <c r="H162" s="22" t="n"/>
      <c r="I162" s="22" t="n"/>
      <c r="J162" s="25" t="n"/>
      <c r="K162" s="26">
        <f>IF(J162="","",IFERROR(INDEX(lst_frequencias_vezes,MATCH(J162,lst_frequencias,0)),"Frequência não aceita"))</f>
        <v/>
      </c>
      <c r="L162" s="21" t="n"/>
      <c r="M162" s="27" t="n"/>
      <c r="N162" s="28">
        <f>IF(AND(ISNUMBER(K162),ISNUMBER(M162)),K162*M162,"")</f>
        <v/>
      </c>
      <c r="O162" s="25" t="n"/>
      <c r="P162" s="25" t="n"/>
      <c r="Q162" s="29" t="n"/>
      <c r="R162" s="30">
        <f>IF(C162="","",IF(COUNTIF(pl_chave,C162)&gt;1,"ERRO: chave de tarefa duplicada",IF(I162="Sim",IF(O162="Não","ERRO: tarefa de segurança retirada do plano",IF(NOT(ISNUMBER(K162)),"ERRO: frequência vigente inválida",IF(ISERROR(MATCH(H162,lst_frequencias,0)),"ERRO: frequência de referência ausente",IF(K162&lt;INDEX(lst_frequencias_vezes,MATCH(H162,lst_frequencias,0)),"ERRO: intervalo ampliado em tarefa de segurança (referência "&amp;H162&amp;")","OK: segurança mantida")))),IF(NOT(ISNUMBER(K162)),"Verificar: frequência vigente","OK"))))</f>
        <v/>
      </c>
      <c r="S162" s="24" t="n"/>
    </row>
    <row r="163">
      <c r="A163" s="21" t="n"/>
      <c r="B163" s="22" t="n"/>
      <c r="C163" s="23">
        <f>IF(OR(A163="",B163=""),"",A163&amp;"|"&amp;B163)</f>
        <v/>
      </c>
      <c r="D163" s="21" t="n"/>
      <c r="E163" s="24" t="n"/>
      <c r="F163" s="21" t="n"/>
      <c r="G163" s="22" t="n"/>
      <c r="H163" s="22" t="n"/>
      <c r="I163" s="22" t="n"/>
      <c r="J163" s="25" t="n"/>
      <c r="K163" s="26">
        <f>IF(J163="","",IFERROR(INDEX(lst_frequencias_vezes,MATCH(J163,lst_frequencias,0)),"Frequência não aceita"))</f>
        <v/>
      </c>
      <c r="L163" s="21" t="n"/>
      <c r="M163" s="27" t="n"/>
      <c r="N163" s="28">
        <f>IF(AND(ISNUMBER(K163),ISNUMBER(M163)),K163*M163,"")</f>
        <v/>
      </c>
      <c r="O163" s="25" t="n"/>
      <c r="P163" s="25" t="n"/>
      <c r="Q163" s="29" t="n"/>
      <c r="R163" s="30">
        <f>IF(C163="","",IF(COUNTIF(pl_chave,C163)&gt;1,"ERRO: chave de tarefa duplicada",IF(I163="Sim",IF(O163="Não","ERRO: tarefa de segurança retirada do plano",IF(NOT(ISNUMBER(K163)),"ERRO: frequência vigente inválida",IF(ISERROR(MATCH(H163,lst_frequencias,0)),"ERRO: frequência de referência ausente",IF(K163&lt;INDEX(lst_frequencias_vezes,MATCH(H163,lst_frequencias,0)),"ERRO: intervalo ampliado em tarefa de segurança (referência "&amp;H163&amp;")","OK: segurança mantida")))),IF(NOT(ISNUMBER(K163)),"Verificar: frequência vigente","OK"))))</f>
        <v/>
      </c>
      <c r="S163" s="24" t="n"/>
    </row>
    <row r="164">
      <c r="A164" s="21" t="n"/>
      <c r="B164" s="22" t="n"/>
      <c r="C164" s="23">
        <f>IF(OR(A164="",B164=""),"",A164&amp;"|"&amp;B164)</f>
        <v/>
      </c>
      <c r="D164" s="21" t="n"/>
      <c r="E164" s="24" t="n"/>
      <c r="F164" s="21" t="n"/>
      <c r="G164" s="22" t="n"/>
      <c r="H164" s="22" t="n"/>
      <c r="I164" s="22" t="n"/>
      <c r="J164" s="25" t="n"/>
      <c r="K164" s="26">
        <f>IF(J164="","",IFERROR(INDEX(lst_frequencias_vezes,MATCH(J164,lst_frequencias,0)),"Frequência não aceita"))</f>
        <v/>
      </c>
      <c r="L164" s="21" t="n"/>
      <c r="M164" s="27" t="n"/>
      <c r="N164" s="28">
        <f>IF(AND(ISNUMBER(K164),ISNUMBER(M164)),K164*M164,"")</f>
        <v/>
      </c>
      <c r="O164" s="25" t="n"/>
      <c r="P164" s="25" t="n"/>
      <c r="Q164" s="29" t="n"/>
      <c r="R164" s="30">
        <f>IF(C164="","",IF(COUNTIF(pl_chave,C164)&gt;1,"ERRO: chave de tarefa duplicada",IF(I164="Sim",IF(O164="Não","ERRO: tarefa de segurança retirada do plano",IF(NOT(ISNUMBER(K164)),"ERRO: frequência vigente inválida",IF(ISERROR(MATCH(H164,lst_frequencias,0)),"ERRO: frequência de referência ausente",IF(K164&lt;INDEX(lst_frequencias_vezes,MATCH(H164,lst_frequencias,0)),"ERRO: intervalo ampliado em tarefa de segurança (referência "&amp;H164&amp;")","OK: segurança mantida")))),IF(NOT(ISNUMBER(K164)),"Verificar: frequência vigente","OK"))))</f>
        <v/>
      </c>
      <c r="S164" s="24" t="n"/>
    </row>
    <row r="165">
      <c r="A165" s="21" t="n"/>
      <c r="B165" s="22" t="n"/>
      <c r="C165" s="23">
        <f>IF(OR(A165="",B165=""),"",A165&amp;"|"&amp;B165)</f>
        <v/>
      </c>
      <c r="D165" s="21" t="n"/>
      <c r="E165" s="24" t="n"/>
      <c r="F165" s="21" t="n"/>
      <c r="G165" s="22" t="n"/>
      <c r="H165" s="22" t="n"/>
      <c r="I165" s="22" t="n"/>
      <c r="J165" s="25" t="n"/>
      <c r="K165" s="26">
        <f>IF(J165="","",IFERROR(INDEX(lst_frequencias_vezes,MATCH(J165,lst_frequencias,0)),"Frequência não aceita"))</f>
        <v/>
      </c>
      <c r="L165" s="21" t="n"/>
      <c r="M165" s="27" t="n"/>
      <c r="N165" s="28">
        <f>IF(AND(ISNUMBER(K165),ISNUMBER(M165)),K165*M165,"")</f>
        <v/>
      </c>
      <c r="O165" s="25" t="n"/>
      <c r="P165" s="25" t="n"/>
      <c r="Q165" s="29" t="n"/>
      <c r="R165" s="30">
        <f>IF(C165="","",IF(COUNTIF(pl_chave,C165)&gt;1,"ERRO: chave de tarefa duplicada",IF(I165="Sim",IF(O165="Não","ERRO: tarefa de segurança retirada do plano",IF(NOT(ISNUMBER(K165)),"ERRO: frequência vigente inválida",IF(ISERROR(MATCH(H165,lst_frequencias,0)),"ERRO: frequência de referência ausente",IF(K165&lt;INDEX(lst_frequencias_vezes,MATCH(H165,lst_frequencias,0)),"ERRO: intervalo ampliado em tarefa de segurança (referência "&amp;H165&amp;")","OK: segurança mantida")))),IF(NOT(ISNUMBER(K165)),"Verificar: frequência vigente","OK"))))</f>
        <v/>
      </c>
      <c r="S165" s="24" t="n"/>
    </row>
    <row r="166">
      <c r="A166" s="21" t="n"/>
      <c r="B166" s="22" t="n"/>
      <c r="C166" s="23">
        <f>IF(OR(A166="",B166=""),"",A166&amp;"|"&amp;B166)</f>
        <v/>
      </c>
      <c r="D166" s="21" t="n"/>
      <c r="E166" s="24" t="n"/>
      <c r="F166" s="21" t="n"/>
      <c r="G166" s="22" t="n"/>
      <c r="H166" s="22" t="n"/>
      <c r="I166" s="22" t="n"/>
      <c r="J166" s="25" t="n"/>
      <c r="K166" s="26">
        <f>IF(J166="","",IFERROR(INDEX(lst_frequencias_vezes,MATCH(J166,lst_frequencias,0)),"Frequência não aceita"))</f>
        <v/>
      </c>
      <c r="L166" s="21" t="n"/>
      <c r="M166" s="27" t="n"/>
      <c r="N166" s="28">
        <f>IF(AND(ISNUMBER(K166),ISNUMBER(M166)),K166*M166,"")</f>
        <v/>
      </c>
      <c r="O166" s="25" t="n"/>
      <c r="P166" s="25" t="n"/>
      <c r="Q166" s="29" t="n"/>
      <c r="R166" s="30">
        <f>IF(C166="","",IF(COUNTIF(pl_chave,C166)&gt;1,"ERRO: chave de tarefa duplicada",IF(I166="Sim",IF(O166="Não","ERRO: tarefa de segurança retirada do plano",IF(NOT(ISNUMBER(K166)),"ERRO: frequência vigente inválida",IF(ISERROR(MATCH(H166,lst_frequencias,0)),"ERRO: frequência de referência ausente",IF(K166&lt;INDEX(lst_frequencias_vezes,MATCH(H166,lst_frequencias,0)),"ERRO: intervalo ampliado em tarefa de segurança (referência "&amp;H166&amp;")","OK: segurança mantida")))),IF(NOT(ISNUMBER(K166)),"Verificar: frequência vigente","OK"))))</f>
        <v/>
      </c>
      <c r="S166" s="24" t="n"/>
    </row>
    <row r="167">
      <c r="A167" s="21" t="n"/>
      <c r="B167" s="22" t="n"/>
      <c r="C167" s="23">
        <f>IF(OR(A167="",B167=""),"",A167&amp;"|"&amp;B167)</f>
        <v/>
      </c>
      <c r="D167" s="21" t="n"/>
      <c r="E167" s="24" t="n"/>
      <c r="F167" s="21" t="n"/>
      <c r="G167" s="22" t="n"/>
      <c r="H167" s="22" t="n"/>
      <c r="I167" s="22" t="n"/>
      <c r="J167" s="25" t="n"/>
      <c r="K167" s="26">
        <f>IF(J167="","",IFERROR(INDEX(lst_frequencias_vezes,MATCH(J167,lst_frequencias,0)),"Frequência não aceita"))</f>
        <v/>
      </c>
      <c r="L167" s="21" t="n"/>
      <c r="M167" s="27" t="n"/>
      <c r="N167" s="28">
        <f>IF(AND(ISNUMBER(K167),ISNUMBER(M167)),K167*M167,"")</f>
        <v/>
      </c>
      <c r="O167" s="25" t="n"/>
      <c r="P167" s="25" t="n"/>
      <c r="Q167" s="29" t="n"/>
      <c r="R167" s="30">
        <f>IF(C167="","",IF(COUNTIF(pl_chave,C167)&gt;1,"ERRO: chave de tarefa duplicada",IF(I167="Sim",IF(O167="Não","ERRO: tarefa de segurança retirada do plano",IF(NOT(ISNUMBER(K167)),"ERRO: frequência vigente inválida",IF(ISERROR(MATCH(H167,lst_frequencias,0)),"ERRO: frequência de referência ausente",IF(K167&lt;INDEX(lst_frequencias_vezes,MATCH(H167,lst_frequencias,0)),"ERRO: intervalo ampliado em tarefa de segurança (referência "&amp;H167&amp;")","OK: segurança mantida")))),IF(NOT(ISNUMBER(K167)),"Verificar: frequência vigente","OK"))))</f>
        <v/>
      </c>
      <c r="S167" s="24" t="n"/>
    </row>
    <row r="168">
      <c r="A168" s="21" t="n"/>
      <c r="B168" s="22" t="n"/>
      <c r="C168" s="23">
        <f>IF(OR(A168="",B168=""),"",A168&amp;"|"&amp;B168)</f>
        <v/>
      </c>
      <c r="D168" s="21" t="n"/>
      <c r="E168" s="24" t="n"/>
      <c r="F168" s="21" t="n"/>
      <c r="G168" s="22" t="n"/>
      <c r="H168" s="22" t="n"/>
      <c r="I168" s="22" t="n"/>
      <c r="J168" s="25" t="n"/>
      <c r="K168" s="26">
        <f>IF(J168="","",IFERROR(INDEX(lst_frequencias_vezes,MATCH(J168,lst_frequencias,0)),"Frequência não aceita"))</f>
        <v/>
      </c>
      <c r="L168" s="21" t="n"/>
      <c r="M168" s="27" t="n"/>
      <c r="N168" s="28">
        <f>IF(AND(ISNUMBER(K168),ISNUMBER(M168)),K168*M168,"")</f>
        <v/>
      </c>
      <c r="O168" s="25" t="n"/>
      <c r="P168" s="25" t="n"/>
      <c r="Q168" s="29" t="n"/>
      <c r="R168" s="30">
        <f>IF(C168="","",IF(COUNTIF(pl_chave,C168)&gt;1,"ERRO: chave de tarefa duplicada",IF(I168="Sim",IF(O168="Não","ERRO: tarefa de segurança retirada do plano",IF(NOT(ISNUMBER(K168)),"ERRO: frequência vigente inválida",IF(ISERROR(MATCH(H168,lst_frequencias,0)),"ERRO: frequência de referência ausente",IF(K168&lt;INDEX(lst_frequencias_vezes,MATCH(H168,lst_frequencias,0)),"ERRO: intervalo ampliado em tarefa de segurança (referência "&amp;H168&amp;")","OK: segurança mantida")))),IF(NOT(ISNUMBER(K168)),"Verificar: frequência vigente","OK"))))</f>
        <v/>
      </c>
      <c r="S168" s="24" t="n"/>
    </row>
    <row r="169">
      <c r="A169" s="21" t="n"/>
      <c r="B169" s="22" t="n"/>
      <c r="C169" s="23">
        <f>IF(OR(A169="",B169=""),"",A169&amp;"|"&amp;B169)</f>
        <v/>
      </c>
      <c r="D169" s="21" t="n"/>
      <c r="E169" s="24" t="n"/>
      <c r="F169" s="21" t="n"/>
      <c r="G169" s="22" t="n"/>
      <c r="H169" s="22" t="n"/>
      <c r="I169" s="22" t="n"/>
      <c r="J169" s="25" t="n"/>
      <c r="K169" s="26">
        <f>IF(J169="","",IFERROR(INDEX(lst_frequencias_vezes,MATCH(J169,lst_frequencias,0)),"Frequência não aceita"))</f>
        <v/>
      </c>
      <c r="L169" s="21" t="n"/>
      <c r="M169" s="27" t="n"/>
      <c r="N169" s="28">
        <f>IF(AND(ISNUMBER(K169),ISNUMBER(M169)),K169*M169,"")</f>
        <v/>
      </c>
      <c r="O169" s="25" t="n"/>
      <c r="P169" s="25" t="n"/>
      <c r="Q169" s="29" t="n"/>
      <c r="R169" s="30">
        <f>IF(C169="","",IF(COUNTIF(pl_chave,C169)&gt;1,"ERRO: chave de tarefa duplicada",IF(I169="Sim",IF(O169="Não","ERRO: tarefa de segurança retirada do plano",IF(NOT(ISNUMBER(K169)),"ERRO: frequência vigente inválida",IF(ISERROR(MATCH(H169,lst_frequencias,0)),"ERRO: frequência de referência ausente",IF(K169&lt;INDEX(lst_frequencias_vezes,MATCH(H169,lst_frequencias,0)),"ERRO: intervalo ampliado em tarefa de segurança (referência "&amp;H169&amp;")","OK: segurança mantida")))),IF(NOT(ISNUMBER(K169)),"Verificar: frequência vigente","OK"))))</f>
        <v/>
      </c>
      <c r="S169" s="24" t="n"/>
    </row>
    <row r="170">
      <c r="A170" s="21" t="n"/>
      <c r="B170" s="22" t="n"/>
      <c r="C170" s="23">
        <f>IF(OR(A170="",B170=""),"",A170&amp;"|"&amp;B170)</f>
        <v/>
      </c>
      <c r="D170" s="21" t="n"/>
      <c r="E170" s="24" t="n"/>
      <c r="F170" s="21" t="n"/>
      <c r="G170" s="22" t="n"/>
      <c r="H170" s="22" t="n"/>
      <c r="I170" s="22" t="n"/>
      <c r="J170" s="25" t="n"/>
      <c r="K170" s="26">
        <f>IF(J170="","",IFERROR(INDEX(lst_frequencias_vezes,MATCH(J170,lst_frequencias,0)),"Frequência não aceita"))</f>
        <v/>
      </c>
      <c r="L170" s="21" t="n"/>
      <c r="M170" s="27" t="n"/>
      <c r="N170" s="28">
        <f>IF(AND(ISNUMBER(K170),ISNUMBER(M170)),K170*M170,"")</f>
        <v/>
      </c>
      <c r="O170" s="25" t="n"/>
      <c r="P170" s="25" t="n"/>
      <c r="Q170" s="29" t="n"/>
      <c r="R170" s="30">
        <f>IF(C170="","",IF(COUNTIF(pl_chave,C170)&gt;1,"ERRO: chave de tarefa duplicada",IF(I170="Sim",IF(O170="Não","ERRO: tarefa de segurança retirada do plano",IF(NOT(ISNUMBER(K170)),"ERRO: frequência vigente inválida",IF(ISERROR(MATCH(H170,lst_frequencias,0)),"ERRO: frequência de referência ausente",IF(K170&lt;INDEX(lst_frequencias_vezes,MATCH(H170,lst_frequencias,0)),"ERRO: intervalo ampliado em tarefa de segurança (referência "&amp;H170&amp;")","OK: segurança mantida")))),IF(NOT(ISNUMBER(K170)),"Verificar: frequência vigente","OK"))))</f>
        <v/>
      </c>
      <c r="S170" s="24" t="n"/>
    </row>
    <row r="171">
      <c r="A171" s="21" t="n"/>
      <c r="B171" s="22" t="n"/>
      <c r="C171" s="23">
        <f>IF(OR(A171="",B171=""),"",A171&amp;"|"&amp;B171)</f>
        <v/>
      </c>
      <c r="D171" s="21" t="n"/>
      <c r="E171" s="24" t="n"/>
      <c r="F171" s="21" t="n"/>
      <c r="G171" s="22" t="n"/>
      <c r="H171" s="22" t="n"/>
      <c r="I171" s="22" t="n"/>
      <c r="J171" s="25" t="n"/>
      <c r="K171" s="26">
        <f>IF(J171="","",IFERROR(INDEX(lst_frequencias_vezes,MATCH(J171,lst_frequencias,0)),"Frequência não aceita"))</f>
        <v/>
      </c>
      <c r="L171" s="21" t="n"/>
      <c r="M171" s="27" t="n"/>
      <c r="N171" s="28">
        <f>IF(AND(ISNUMBER(K171),ISNUMBER(M171)),K171*M171,"")</f>
        <v/>
      </c>
      <c r="O171" s="25" t="n"/>
      <c r="P171" s="25" t="n"/>
      <c r="Q171" s="29" t="n"/>
      <c r="R171" s="30">
        <f>IF(C171="","",IF(COUNTIF(pl_chave,C171)&gt;1,"ERRO: chave de tarefa duplicada",IF(I171="Sim",IF(O171="Não","ERRO: tarefa de segurança retirada do plano",IF(NOT(ISNUMBER(K171)),"ERRO: frequência vigente inválida",IF(ISERROR(MATCH(H171,lst_frequencias,0)),"ERRO: frequência de referência ausente",IF(K171&lt;INDEX(lst_frequencias_vezes,MATCH(H171,lst_frequencias,0)),"ERRO: intervalo ampliado em tarefa de segurança (referência "&amp;H171&amp;")","OK: segurança mantida")))),IF(NOT(ISNUMBER(K171)),"Verificar: frequência vigente","OK"))))</f>
        <v/>
      </c>
      <c r="S171" s="24" t="n"/>
    </row>
    <row r="172">
      <c r="A172" s="21" t="n"/>
      <c r="B172" s="22" t="n"/>
      <c r="C172" s="23">
        <f>IF(OR(A172="",B172=""),"",A172&amp;"|"&amp;B172)</f>
        <v/>
      </c>
      <c r="D172" s="21" t="n"/>
      <c r="E172" s="24" t="n"/>
      <c r="F172" s="21" t="n"/>
      <c r="G172" s="22" t="n"/>
      <c r="H172" s="22" t="n"/>
      <c r="I172" s="22" t="n"/>
      <c r="J172" s="25" t="n"/>
      <c r="K172" s="26">
        <f>IF(J172="","",IFERROR(INDEX(lst_frequencias_vezes,MATCH(J172,lst_frequencias,0)),"Frequência não aceita"))</f>
        <v/>
      </c>
      <c r="L172" s="21" t="n"/>
      <c r="M172" s="27" t="n"/>
      <c r="N172" s="28">
        <f>IF(AND(ISNUMBER(K172),ISNUMBER(M172)),K172*M172,"")</f>
        <v/>
      </c>
      <c r="O172" s="25" t="n"/>
      <c r="P172" s="25" t="n"/>
      <c r="Q172" s="29" t="n"/>
      <c r="R172" s="30">
        <f>IF(C172="","",IF(COUNTIF(pl_chave,C172)&gt;1,"ERRO: chave de tarefa duplicada",IF(I172="Sim",IF(O172="Não","ERRO: tarefa de segurança retirada do plano",IF(NOT(ISNUMBER(K172)),"ERRO: frequência vigente inválida",IF(ISERROR(MATCH(H172,lst_frequencias,0)),"ERRO: frequência de referência ausente",IF(K172&lt;INDEX(lst_frequencias_vezes,MATCH(H172,lst_frequencias,0)),"ERRO: intervalo ampliado em tarefa de segurança (referência "&amp;H172&amp;")","OK: segurança mantida")))),IF(NOT(ISNUMBER(K172)),"Verificar: frequência vigente","OK"))))</f>
        <v/>
      </c>
      <c r="S172" s="24" t="n"/>
    </row>
    <row r="173">
      <c r="A173" s="21" t="n"/>
      <c r="B173" s="22" t="n"/>
      <c r="C173" s="23">
        <f>IF(OR(A173="",B173=""),"",A173&amp;"|"&amp;B173)</f>
        <v/>
      </c>
      <c r="D173" s="21" t="n"/>
      <c r="E173" s="24" t="n"/>
      <c r="F173" s="21" t="n"/>
      <c r="G173" s="22" t="n"/>
      <c r="H173" s="22" t="n"/>
      <c r="I173" s="22" t="n"/>
      <c r="J173" s="25" t="n"/>
      <c r="K173" s="26">
        <f>IF(J173="","",IFERROR(INDEX(lst_frequencias_vezes,MATCH(J173,lst_frequencias,0)),"Frequência não aceita"))</f>
        <v/>
      </c>
      <c r="L173" s="21" t="n"/>
      <c r="M173" s="27" t="n"/>
      <c r="N173" s="28">
        <f>IF(AND(ISNUMBER(K173),ISNUMBER(M173)),K173*M173,"")</f>
        <v/>
      </c>
      <c r="O173" s="25" t="n"/>
      <c r="P173" s="25" t="n"/>
      <c r="Q173" s="29" t="n"/>
      <c r="R173" s="30">
        <f>IF(C173="","",IF(COUNTIF(pl_chave,C173)&gt;1,"ERRO: chave de tarefa duplicada",IF(I173="Sim",IF(O173="Não","ERRO: tarefa de segurança retirada do plano",IF(NOT(ISNUMBER(K173)),"ERRO: frequência vigente inválida",IF(ISERROR(MATCH(H173,lst_frequencias,0)),"ERRO: frequência de referência ausente",IF(K173&lt;INDEX(lst_frequencias_vezes,MATCH(H173,lst_frequencias,0)),"ERRO: intervalo ampliado em tarefa de segurança (referência "&amp;H173&amp;")","OK: segurança mantida")))),IF(NOT(ISNUMBER(K173)),"Verificar: frequência vigente","OK"))))</f>
        <v/>
      </c>
      <c r="S173" s="24" t="n"/>
    </row>
    <row r="174">
      <c r="A174" s="21" t="n"/>
      <c r="B174" s="22" t="n"/>
      <c r="C174" s="23">
        <f>IF(OR(A174="",B174=""),"",A174&amp;"|"&amp;B174)</f>
        <v/>
      </c>
      <c r="D174" s="21" t="n"/>
      <c r="E174" s="24" t="n"/>
      <c r="F174" s="21" t="n"/>
      <c r="G174" s="22" t="n"/>
      <c r="H174" s="22" t="n"/>
      <c r="I174" s="22" t="n"/>
      <c r="J174" s="25" t="n"/>
      <c r="K174" s="26">
        <f>IF(J174="","",IFERROR(INDEX(lst_frequencias_vezes,MATCH(J174,lst_frequencias,0)),"Frequência não aceita"))</f>
        <v/>
      </c>
      <c r="L174" s="21" t="n"/>
      <c r="M174" s="27" t="n"/>
      <c r="N174" s="28">
        <f>IF(AND(ISNUMBER(K174),ISNUMBER(M174)),K174*M174,"")</f>
        <v/>
      </c>
      <c r="O174" s="25" t="n"/>
      <c r="P174" s="25" t="n"/>
      <c r="Q174" s="29" t="n"/>
      <c r="R174" s="30">
        <f>IF(C174="","",IF(COUNTIF(pl_chave,C174)&gt;1,"ERRO: chave de tarefa duplicada",IF(I174="Sim",IF(O174="Não","ERRO: tarefa de segurança retirada do plano",IF(NOT(ISNUMBER(K174)),"ERRO: frequência vigente inválida",IF(ISERROR(MATCH(H174,lst_frequencias,0)),"ERRO: frequência de referência ausente",IF(K174&lt;INDEX(lst_frequencias_vezes,MATCH(H174,lst_frequencias,0)),"ERRO: intervalo ampliado em tarefa de segurança (referência "&amp;H174&amp;")","OK: segurança mantida")))),IF(NOT(ISNUMBER(K174)),"Verificar: frequência vigente","OK"))))</f>
        <v/>
      </c>
      <c r="S174" s="24" t="n"/>
    </row>
    <row r="175">
      <c r="A175" s="21" t="n"/>
      <c r="B175" s="22" t="n"/>
      <c r="C175" s="23">
        <f>IF(OR(A175="",B175=""),"",A175&amp;"|"&amp;B175)</f>
        <v/>
      </c>
      <c r="D175" s="21" t="n"/>
      <c r="E175" s="24" t="n"/>
      <c r="F175" s="21" t="n"/>
      <c r="G175" s="22" t="n"/>
      <c r="H175" s="22" t="n"/>
      <c r="I175" s="22" t="n"/>
      <c r="J175" s="25" t="n"/>
      <c r="K175" s="26">
        <f>IF(J175="","",IFERROR(INDEX(lst_frequencias_vezes,MATCH(J175,lst_frequencias,0)),"Frequência não aceita"))</f>
        <v/>
      </c>
      <c r="L175" s="21" t="n"/>
      <c r="M175" s="27" t="n"/>
      <c r="N175" s="28">
        <f>IF(AND(ISNUMBER(K175),ISNUMBER(M175)),K175*M175,"")</f>
        <v/>
      </c>
      <c r="O175" s="25" t="n"/>
      <c r="P175" s="25" t="n"/>
      <c r="Q175" s="29" t="n"/>
      <c r="R175" s="30">
        <f>IF(C175="","",IF(COUNTIF(pl_chave,C175)&gt;1,"ERRO: chave de tarefa duplicada",IF(I175="Sim",IF(O175="Não","ERRO: tarefa de segurança retirada do plano",IF(NOT(ISNUMBER(K175)),"ERRO: frequência vigente inválida",IF(ISERROR(MATCH(H175,lst_frequencias,0)),"ERRO: frequência de referência ausente",IF(K175&lt;INDEX(lst_frequencias_vezes,MATCH(H175,lst_frequencias,0)),"ERRO: intervalo ampliado em tarefa de segurança (referência "&amp;H175&amp;")","OK: segurança mantida")))),IF(NOT(ISNUMBER(K175)),"Verificar: frequência vigente","OK"))))</f>
        <v/>
      </c>
      <c r="S175" s="24" t="n"/>
    </row>
    <row r="176">
      <c r="A176" s="21" t="n"/>
      <c r="B176" s="22" t="n"/>
      <c r="C176" s="23">
        <f>IF(OR(A176="",B176=""),"",A176&amp;"|"&amp;B176)</f>
        <v/>
      </c>
      <c r="D176" s="21" t="n"/>
      <c r="E176" s="24" t="n"/>
      <c r="F176" s="21" t="n"/>
      <c r="G176" s="22" t="n"/>
      <c r="H176" s="22" t="n"/>
      <c r="I176" s="22" t="n"/>
      <c r="J176" s="25" t="n"/>
      <c r="K176" s="26">
        <f>IF(J176="","",IFERROR(INDEX(lst_frequencias_vezes,MATCH(J176,lst_frequencias,0)),"Frequência não aceita"))</f>
        <v/>
      </c>
      <c r="L176" s="21" t="n"/>
      <c r="M176" s="27" t="n"/>
      <c r="N176" s="28">
        <f>IF(AND(ISNUMBER(K176),ISNUMBER(M176)),K176*M176,"")</f>
        <v/>
      </c>
      <c r="O176" s="25" t="n"/>
      <c r="P176" s="25" t="n"/>
      <c r="Q176" s="29" t="n"/>
      <c r="R176" s="30">
        <f>IF(C176="","",IF(COUNTIF(pl_chave,C176)&gt;1,"ERRO: chave de tarefa duplicada",IF(I176="Sim",IF(O176="Não","ERRO: tarefa de segurança retirada do plano",IF(NOT(ISNUMBER(K176)),"ERRO: frequência vigente inválida",IF(ISERROR(MATCH(H176,lst_frequencias,0)),"ERRO: frequência de referência ausente",IF(K176&lt;INDEX(lst_frequencias_vezes,MATCH(H176,lst_frequencias,0)),"ERRO: intervalo ampliado em tarefa de segurança (referência "&amp;H176&amp;")","OK: segurança mantida")))),IF(NOT(ISNUMBER(K176)),"Verificar: frequência vigente","OK"))))</f>
        <v/>
      </c>
      <c r="S176" s="24" t="n"/>
    </row>
    <row r="177">
      <c r="A177" s="21" t="n"/>
      <c r="B177" s="22" t="n"/>
      <c r="C177" s="23">
        <f>IF(OR(A177="",B177=""),"",A177&amp;"|"&amp;B177)</f>
        <v/>
      </c>
      <c r="D177" s="21" t="n"/>
      <c r="E177" s="24" t="n"/>
      <c r="F177" s="21" t="n"/>
      <c r="G177" s="22" t="n"/>
      <c r="H177" s="22" t="n"/>
      <c r="I177" s="22" t="n"/>
      <c r="J177" s="25" t="n"/>
      <c r="K177" s="26">
        <f>IF(J177="","",IFERROR(INDEX(lst_frequencias_vezes,MATCH(J177,lst_frequencias,0)),"Frequência não aceita"))</f>
        <v/>
      </c>
      <c r="L177" s="21" t="n"/>
      <c r="M177" s="27" t="n"/>
      <c r="N177" s="28">
        <f>IF(AND(ISNUMBER(K177),ISNUMBER(M177)),K177*M177,"")</f>
        <v/>
      </c>
      <c r="O177" s="25" t="n"/>
      <c r="P177" s="25" t="n"/>
      <c r="Q177" s="29" t="n"/>
      <c r="R177" s="30">
        <f>IF(C177="","",IF(COUNTIF(pl_chave,C177)&gt;1,"ERRO: chave de tarefa duplicada",IF(I177="Sim",IF(O177="Não","ERRO: tarefa de segurança retirada do plano",IF(NOT(ISNUMBER(K177)),"ERRO: frequência vigente inválida",IF(ISERROR(MATCH(H177,lst_frequencias,0)),"ERRO: frequência de referência ausente",IF(K177&lt;INDEX(lst_frequencias_vezes,MATCH(H177,lst_frequencias,0)),"ERRO: intervalo ampliado em tarefa de segurança (referência "&amp;H177&amp;")","OK: segurança mantida")))),IF(NOT(ISNUMBER(K177)),"Verificar: frequência vigente","OK"))))</f>
        <v/>
      </c>
      <c r="S177" s="24" t="n"/>
    </row>
    <row r="178">
      <c r="A178" s="21" t="n"/>
      <c r="B178" s="22" t="n"/>
      <c r="C178" s="23">
        <f>IF(OR(A178="",B178=""),"",A178&amp;"|"&amp;B178)</f>
        <v/>
      </c>
      <c r="D178" s="21" t="n"/>
      <c r="E178" s="24" t="n"/>
      <c r="F178" s="21" t="n"/>
      <c r="G178" s="22" t="n"/>
      <c r="H178" s="22" t="n"/>
      <c r="I178" s="22" t="n"/>
      <c r="J178" s="25" t="n"/>
      <c r="K178" s="26">
        <f>IF(J178="","",IFERROR(INDEX(lst_frequencias_vezes,MATCH(J178,lst_frequencias,0)),"Frequência não aceita"))</f>
        <v/>
      </c>
      <c r="L178" s="21" t="n"/>
      <c r="M178" s="27" t="n"/>
      <c r="N178" s="28">
        <f>IF(AND(ISNUMBER(K178),ISNUMBER(M178)),K178*M178,"")</f>
        <v/>
      </c>
      <c r="O178" s="25" t="n"/>
      <c r="P178" s="25" t="n"/>
      <c r="Q178" s="29" t="n"/>
      <c r="R178" s="30">
        <f>IF(C178="","",IF(COUNTIF(pl_chave,C178)&gt;1,"ERRO: chave de tarefa duplicada",IF(I178="Sim",IF(O178="Não","ERRO: tarefa de segurança retirada do plano",IF(NOT(ISNUMBER(K178)),"ERRO: frequência vigente inválida",IF(ISERROR(MATCH(H178,lst_frequencias,0)),"ERRO: frequência de referência ausente",IF(K178&lt;INDEX(lst_frequencias_vezes,MATCH(H178,lst_frequencias,0)),"ERRO: intervalo ampliado em tarefa de segurança (referência "&amp;H178&amp;")","OK: segurança mantida")))),IF(NOT(ISNUMBER(K178)),"Verificar: frequência vigente","OK"))))</f>
        <v/>
      </c>
      <c r="S178" s="24" t="n"/>
    </row>
    <row r="179">
      <c r="A179" s="21" t="n"/>
      <c r="B179" s="22" t="n"/>
      <c r="C179" s="23">
        <f>IF(OR(A179="",B179=""),"",A179&amp;"|"&amp;B179)</f>
        <v/>
      </c>
      <c r="D179" s="21" t="n"/>
      <c r="E179" s="24" t="n"/>
      <c r="F179" s="21" t="n"/>
      <c r="G179" s="22" t="n"/>
      <c r="H179" s="22" t="n"/>
      <c r="I179" s="22" t="n"/>
      <c r="J179" s="25" t="n"/>
      <c r="K179" s="26">
        <f>IF(J179="","",IFERROR(INDEX(lst_frequencias_vezes,MATCH(J179,lst_frequencias,0)),"Frequência não aceita"))</f>
        <v/>
      </c>
      <c r="L179" s="21" t="n"/>
      <c r="M179" s="27" t="n"/>
      <c r="N179" s="28">
        <f>IF(AND(ISNUMBER(K179),ISNUMBER(M179)),K179*M179,"")</f>
        <v/>
      </c>
      <c r="O179" s="25" t="n"/>
      <c r="P179" s="25" t="n"/>
      <c r="Q179" s="29" t="n"/>
      <c r="R179" s="30">
        <f>IF(C179="","",IF(COUNTIF(pl_chave,C179)&gt;1,"ERRO: chave de tarefa duplicada",IF(I179="Sim",IF(O179="Não","ERRO: tarefa de segurança retirada do plano",IF(NOT(ISNUMBER(K179)),"ERRO: frequência vigente inválida",IF(ISERROR(MATCH(H179,lst_frequencias,0)),"ERRO: frequência de referência ausente",IF(K179&lt;INDEX(lst_frequencias_vezes,MATCH(H179,lst_frequencias,0)),"ERRO: intervalo ampliado em tarefa de segurança (referência "&amp;H179&amp;")","OK: segurança mantida")))),IF(NOT(ISNUMBER(K179)),"Verificar: frequência vigente","OK"))))</f>
        <v/>
      </c>
      <c r="S179" s="24" t="n"/>
    </row>
    <row r="180">
      <c r="A180" s="21" t="n"/>
      <c r="B180" s="22" t="n"/>
      <c r="C180" s="23">
        <f>IF(OR(A180="",B180=""),"",A180&amp;"|"&amp;B180)</f>
        <v/>
      </c>
      <c r="D180" s="21" t="n"/>
      <c r="E180" s="24" t="n"/>
      <c r="F180" s="21" t="n"/>
      <c r="G180" s="22" t="n"/>
      <c r="H180" s="22" t="n"/>
      <c r="I180" s="22" t="n"/>
      <c r="J180" s="25" t="n"/>
      <c r="K180" s="26">
        <f>IF(J180="","",IFERROR(INDEX(lst_frequencias_vezes,MATCH(J180,lst_frequencias,0)),"Frequência não aceita"))</f>
        <v/>
      </c>
      <c r="L180" s="21" t="n"/>
      <c r="M180" s="27" t="n"/>
      <c r="N180" s="28">
        <f>IF(AND(ISNUMBER(K180),ISNUMBER(M180)),K180*M180,"")</f>
        <v/>
      </c>
      <c r="O180" s="25" t="n"/>
      <c r="P180" s="25" t="n"/>
      <c r="Q180" s="29" t="n"/>
      <c r="R180" s="30">
        <f>IF(C180="","",IF(COUNTIF(pl_chave,C180)&gt;1,"ERRO: chave de tarefa duplicada",IF(I180="Sim",IF(O180="Não","ERRO: tarefa de segurança retirada do plano",IF(NOT(ISNUMBER(K180)),"ERRO: frequência vigente inválida",IF(ISERROR(MATCH(H180,lst_frequencias,0)),"ERRO: frequência de referência ausente",IF(K180&lt;INDEX(lst_frequencias_vezes,MATCH(H180,lst_frequencias,0)),"ERRO: intervalo ampliado em tarefa de segurança (referência "&amp;H180&amp;")","OK: segurança mantida")))),IF(NOT(ISNUMBER(K180)),"Verificar: frequência vigente","OK"))))</f>
        <v/>
      </c>
      <c r="S180" s="24" t="n"/>
    </row>
    <row r="181">
      <c r="A181" s="21" t="n"/>
      <c r="B181" s="22" t="n"/>
      <c r="C181" s="23">
        <f>IF(OR(A181="",B181=""),"",A181&amp;"|"&amp;B181)</f>
        <v/>
      </c>
      <c r="D181" s="21" t="n"/>
      <c r="E181" s="24" t="n"/>
      <c r="F181" s="21" t="n"/>
      <c r="G181" s="22" t="n"/>
      <c r="H181" s="22" t="n"/>
      <c r="I181" s="22" t="n"/>
      <c r="J181" s="25" t="n"/>
      <c r="K181" s="26">
        <f>IF(J181="","",IFERROR(INDEX(lst_frequencias_vezes,MATCH(J181,lst_frequencias,0)),"Frequência não aceita"))</f>
        <v/>
      </c>
      <c r="L181" s="21" t="n"/>
      <c r="M181" s="27" t="n"/>
      <c r="N181" s="28">
        <f>IF(AND(ISNUMBER(K181),ISNUMBER(M181)),K181*M181,"")</f>
        <v/>
      </c>
      <c r="O181" s="25" t="n"/>
      <c r="P181" s="25" t="n"/>
      <c r="Q181" s="29" t="n"/>
      <c r="R181" s="30">
        <f>IF(C181="","",IF(COUNTIF(pl_chave,C181)&gt;1,"ERRO: chave de tarefa duplicada",IF(I181="Sim",IF(O181="Não","ERRO: tarefa de segurança retirada do plano",IF(NOT(ISNUMBER(K181)),"ERRO: frequência vigente inválida",IF(ISERROR(MATCH(H181,lst_frequencias,0)),"ERRO: frequência de referência ausente",IF(K181&lt;INDEX(lst_frequencias_vezes,MATCH(H181,lst_frequencias,0)),"ERRO: intervalo ampliado em tarefa de segurança (referência "&amp;H181&amp;")","OK: segurança mantida")))),IF(NOT(ISNUMBER(K181)),"Verificar: frequência vigente","OK"))))</f>
        <v/>
      </c>
      <c r="S181" s="24" t="n"/>
    </row>
    <row r="182">
      <c r="A182" s="21" t="n"/>
      <c r="B182" s="22" t="n"/>
      <c r="C182" s="23">
        <f>IF(OR(A182="",B182=""),"",A182&amp;"|"&amp;B182)</f>
        <v/>
      </c>
      <c r="D182" s="21" t="n"/>
      <c r="E182" s="24" t="n"/>
      <c r="F182" s="21" t="n"/>
      <c r="G182" s="22" t="n"/>
      <c r="H182" s="22" t="n"/>
      <c r="I182" s="22" t="n"/>
      <c r="J182" s="25" t="n"/>
      <c r="K182" s="26">
        <f>IF(J182="","",IFERROR(INDEX(lst_frequencias_vezes,MATCH(J182,lst_frequencias,0)),"Frequência não aceita"))</f>
        <v/>
      </c>
      <c r="L182" s="21" t="n"/>
      <c r="M182" s="27" t="n"/>
      <c r="N182" s="28">
        <f>IF(AND(ISNUMBER(K182),ISNUMBER(M182)),K182*M182,"")</f>
        <v/>
      </c>
      <c r="O182" s="25" t="n"/>
      <c r="P182" s="25" t="n"/>
      <c r="Q182" s="29" t="n"/>
      <c r="R182" s="30">
        <f>IF(C182="","",IF(COUNTIF(pl_chave,C182)&gt;1,"ERRO: chave de tarefa duplicada",IF(I182="Sim",IF(O182="Não","ERRO: tarefa de segurança retirada do plano",IF(NOT(ISNUMBER(K182)),"ERRO: frequência vigente inválida",IF(ISERROR(MATCH(H182,lst_frequencias,0)),"ERRO: frequência de referência ausente",IF(K182&lt;INDEX(lst_frequencias_vezes,MATCH(H182,lst_frequencias,0)),"ERRO: intervalo ampliado em tarefa de segurança (referência "&amp;H182&amp;")","OK: segurança mantida")))),IF(NOT(ISNUMBER(K182)),"Verificar: frequência vigente","OK"))))</f>
        <v/>
      </c>
      <c r="S182" s="24" t="n"/>
    </row>
    <row r="183">
      <c r="A183" s="21" t="n"/>
      <c r="B183" s="22" t="n"/>
      <c r="C183" s="23">
        <f>IF(OR(A183="",B183=""),"",A183&amp;"|"&amp;B183)</f>
        <v/>
      </c>
      <c r="D183" s="21" t="n"/>
      <c r="E183" s="24" t="n"/>
      <c r="F183" s="21" t="n"/>
      <c r="G183" s="22" t="n"/>
      <c r="H183" s="22" t="n"/>
      <c r="I183" s="22" t="n"/>
      <c r="J183" s="25" t="n"/>
      <c r="K183" s="26">
        <f>IF(J183="","",IFERROR(INDEX(lst_frequencias_vezes,MATCH(J183,lst_frequencias,0)),"Frequência não aceita"))</f>
        <v/>
      </c>
      <c r="L183" s="21" t="n"/>
      <c r="M183" s="27" t="n"/>
      <c r="N183" s="28">
        <f>IF(AND(ISNUMBER(K183),ISNUMBER(M183)),K183*M183,"")</f>
        <v/>
      </c>
      <c r="O183" s="25" t="n"/>
      <c r="P183" s="25" t="n"/>
      <c r="Q183" s="29" t="n"/>
      <c r="R183" s="30">
        <f>IF(C183="","",IF(COUNTIF(pl_chave,C183)&gt;1,"ERRO: chave de tarefa duplicada",IF(I183="Sim",IF(O183="Não","ERRO: tarefa de segurança retirada do plano",IF(NOT(ISNUMBER(K183)),"ERRO: frequência vigente inválida",IF(ISERROR(MATCH(H183,lst_frequencias,0)),"ERRO: frequência de referência ausente",IF(K183&lt;INDEX(lst_frequencias_vezes,MATCH(H183,lst_frequencias,0)),"ERRO: intervalo ampliado em tarefa de segurança (referência "&amp;H183&amp;")","OK: segurança mantida")))),IF(NOT(ISNUMBER(K183)),"Verificar: frequência vigente","OK"))))</f>
        <v/>
      </c>
      <c r="S183" s="24" t="n"/>
    </row>
    <row r="184">
      <c r="A184" s="21" t="n"/>
      <c r="B184" s="22" t="n"/>
      <c r="C184" s="23">
        <f>IF(OR(A184="",B184=""),"",A184&amp;"|"&amp;B184)</f>
        <v/>
      </c>
      <c r="D184" s="21" t="n"/>
      <c r="E184" s="24" t="n"/>
      <c r="F184" s="21" t="n"/>
      <c r="G184" s="22" t="n"/>
      <c r="H184" s="22" t="n"/>
      <c r="I184" s="22" t="n"/>
      <c r="J184" s="25" t="n"/>
      <c r="K184" s="26">
        <f>IF(J184="","",IFERROR(INDEX(lst_frequencias_vezes,MATCH(J184,lst_frequencias,0)),"Frequência não aceita"))</f>
        <v/>
      </c>
      <c r="L184" s="21" t="n"/>
      <c r="M184" s="27" t="n"/>
      <c r="N184" s="28">
        <f>IF(AND(ISNUMBER(K184),ISNUMBER(M184)),K184*M184,"")</f>
        <v/>
      </c>
      <c r="O184" s="25" t="n"/>
      <c r="P184" s="25" t="n"/>
      <c r="Q184" s="29" t="n"/>
      <c r="R184" s="30">
        <f>IF(C184="","",IF(COUNTIF(pl_chave,C184)&gt;1,"ERRO: chave de tarefa duplicada",IF(I184="Sim",IF(O184="Não","ERRO: tarefa de segurança retirada do plano",IF(NOT(ISNUMBER(K184)),"ERRO: frequência vigente inválida",IF(ISERROR(MATCH(H184,lst_frequencias,0)),"ERRO: frequência de referência ausente",IF(K184&lt;INDEX(lst_frequencias_vezes,MATCH(H184,lst_frequencias,0)),"ERRO: intervalo ampliado em tarefa de segurança (referência "&amp;H184&amp;")","OK: segurança mantida")))),IF(NOT(ISNUMBER(K184)),"Verificar: frequência vigente","OK"))))</f>
        <v/>
      </c>
      <c r="S184" s="24" t="n"/>
    </row>
    <row r="185">
      <c r="A185" s="21" t="n"/>
      <c r="B185" s="22" t="n"/>
      <c r="C185" s="23">
        <f>IF(OR(A185="",B185=""),"",A185&amp;"|"&amp;B185)</f>
        <v/>
      </c>
      <c r="D185" s="21" t="n"/>
      <c r="E185" s="24" t="n"/>
      <c r="F185" s="21" t="n"/>
      <c r="G185" s="22" t="n"/>
      <c r="H185" s="22" t="n"/>
      <c r="I185" s="22" t="n"/>
      <c r="J185" s="25" t="n"/>
      <c r="K185" s="26">
        <f>IF(J185="","",IFERROR(INDEX(lst_frequencias_vezes,MATCH(J185,lst_frequencias,0)),"Frequência não aceita"))</f>
        <v/>
      </c>
      <c r="L185" s="21" t="n"/>
      <c r="M185" s="27" t="n"/>
      <c r="N185" s="28">
        <f>IF(AND(ISNUMBER(K185),ISNUMBER(M185)),K185*M185,"")</f>
        <v/>
      </c>
      <c r="O185" s="25" t="n"/>
      <c r="P185" s="25" t="n"/>
      <c r="Q185" s="29" t="n"/>
      <c r="R185" s="30">
        <f>IF(C185="","",IF(COUNTIF(pl_chave,C185)&gt;1,"ERRO: chave de tarefa duplicada",IF(I185="Sim",IF(O185="Não","ERRO: tarefa de segurança retirada do plano",IF(NOT(ISNUMBER(K185)),"ERRO: frequência vigente inválida",IF(ISERROR(MATCH(H185,lst_frequencias,0)),"ERRO: frequência de referência ausente",IF(K185&lt;INDEX(lst_frequencias_vezes,MATCH(H185,lst_frequencias,0)),"ERRO: intervalo ampliado em tarefa de segurança (referência "&amp;H185&amp;")","OK: segurança mantida")))),IF(NOT(ISNUMBER(K185)),"Verificar: frequência vigente","OK"))))</f>
        <v/>
      </c>
      <c r="S185" s="24" t="n"/>
    </row>
    <row r="186">
      <c r="A186" s="21" t="n"/>
      <c r="B186" s="22" t="n"/>
      <c r="C186" s="23">
        <f>IF(OR(A186="",B186=""),"",A186&amp;"|"&amp;B186)</f>
        <v/>
      </c>
      <c r="D186" s="21" t="n"/>
      <c r="E186" s="24" t="n"/>
      <c r="F186" s="21" t="n"/>
      <c r="G186" s="22" t="n"/>
      <c r="H186" s="22" t="n"/>
      <c r="I186" s="22" t="n"/>
      <c r="J186" s="25" t="n"/>
      <c r="K186" s="26">
        <f>IF(J186="","",IFERROR(INDEX(lst_frequencias_vezes,MATCH(J186,lst_frequencias,0)),"Frequência não aceita"))</f>
        <v/>
      </c>
      <c r="L186" s="21" t="n"/>
      <c r="M186" s="27" t="n"/>
      <c r="N186" s="28">
        <f>IF(AND(ISNUMBER(K186),ISNUMBER(M186)),K186*M186,"")</f>
        <v/>
      </c>
      <c r="O186" s="25" t="n"/>
      <c r="P186" s="25" t="n"/>
      <c r="Q186" s="29" t="n"/>
      <c r="R186" s="30">
        <f>IF(C186="","",IF(COUNTIF(pl_chave,C186)&gt;1,"ERRO: chave de tarefa duplicada",IF(I186="Sim",IF(O186="Não","ERRO: tarefa de segurança retirada do plano",IF(NOT(ISNUMBER(K186)),"ERRO: frequência vigente inválida",IF(ISERROR(MATCH(H186,lst_frequencias,0)),"ERRO: frequência de referência ausente",IF(K186&lt;INDEX(lst_frequencias_vezes,MATCH(H186,lst_frequencias,0)),"ERRO: intervalo ampliado em tarefa de segurança (referência "&amp;H186&amp;")","OK: segurança mantida")))),IF(NOT(ISNUMBER(K186)),"Verificar: frequência vigente","OK"))))</f>
        <v/>
      </c>
      <c r="S186" s="24" t="n"/>
    </row>
    <row r="187">
      <c r="A187" s="21" t="n"/>
      <c r="B187" s="22" t="n"/>
      <c r="C187" s="23">
        <f>IF(OR(A187="",B187=""),"",A187&amp;"|"&amp;B187)</f>
        <v/>
      </c>
      <c r="D187" s="21" t="n"/>
      <c r="E187" s="24" t="n"/>
      <c r="F187" s="21" t="n"/>
      <c r="G187" s="22" t="n"/>
      <c r="H187" s="22" t="n"/>
      <c r="I187" s="22" t="n"/>
      <c r="J187" s="25" t="n"/>
      <c r="K187" s="26">
        <f>IF(J187="","",IFERROR(INDEX(lst_frequencias_vezes,MATCH(J187,lst_frequencias,0)),"Frequência não aceita"))</f>
        <v/>
      </c>
      <c r="L187" s="21" t="n"/>
      <c r="M187" s="27" t="n"/>
      <c r="N187" s="28">
        <f>IF(AND(ISNUMBER(K187),ISNUMBER(M187)),K187*M187,"")</f>
        <v/>
      </c>
      <c r="O187" s="25" t="n"/>
      <c r="P187" s="25" t="n"/>
      <c r="Q187" s="29" t="n"/>
      <c r="R187" s="30">
        <f>IF(C187="","",IF(COUNTIF(pl_chave,C187)&gt;1,"ERRO: chave de tarefa duplicada",IF(I187="Sim",IF(O187="Não","ERRO: tarefa de segurança retirada do plano",IF(NOT(ISNUMBER(K187)),"ERRO: frequência vigente inválida",IF(ISERROR(MATCH(H187,lst_frequencias,0)),"ERRO: frequência de referência ausente",IF(K187&lt;INDEX(lst_frequencias_vezes,MATCH(H187,lst_frequencias,0)),"ERRO: intervalo ampliado em tarefa de segurança (referência "&amp;H187&amp;")","OK: segurança mantida")))),IF(NOT(ISNUMBER(K187)),"Verificar: frequência vigente","OK"))))</f>
        <v/>
      </c>
      <c r="S187" s="24" t="n"/>
    </row>
    <row r="188">
      <c r="A188" s="21" t="n"/>
      <c r="B188" s="22" t="n"/>
      <c r="C188" s="23">
        <f>IF(OR(A188="",B188=""),"",A188&amp;"|"&amp;B188)</f>
        <v/>
      </c>
      <c r="D188" s="21" t="n"/>
      <c r="E188" s="24" t="n"/>
      <c r="F188" s="21" t="n"/>
      <c r="G188" s="22" t="n"/>
      <c r="H188" s="22" t="n"/>
      <c r="I188" s="22" t="n"/>
      <c r="J188" s="25" t="n"/>
      <c r="K188" s="26">
        <f>IF(J188="","",IFERROR(INDEX(lst_frequencias_vezes,MATCH(J188,lst_frequencias,0)),"Frequência não aceita"))</f>
        <v/>
      </c>
      <c r="L188" s="21" t="n"/>
      <c r="M188" s="27" t="n"/>
      <c r="N188" s="28">
        <f>IF(AND(ISNUMBER(K188),ISNUMBER(M188)),K188*M188,"")</f>
        <v/>
      </c>
      <c r="O188" s="25" t="n"/>
      <c r="P188" s="25" t="n"/>
      <c r="Q188" s="29" t="n"/>
      <c r="R188" s="30">
        <f>IF(C188="","",IF(COUNTIF(pl_chave,C188)&gt;1,"ERRO: chave de tarefa duplicada",IF(I188="Sim",IF(O188="Não","ERRO: tarefa de segurança retirada do plano",IF(NOT(ISNUMBER(K188)),"ERRO: frequência vigente inválida",IF(ISERROR(MATCH(H188,lst_frequencias,0)),"ERRO: frequência de referência ausente",IF(K188&lt;INDEX(lst_frequencias_vezes,MATCH(H188,lst_frequencias,0)),"ERRO: intervalo ampliado em tarefa de segurança (referência "&amp;H188&amp;")","OK: segurança mantida")))),IF(NOT(ISNUMBER(K188)),"Verificar: frequência vigente","OK"))))</f>
        <v/>
      </c>
      <c r="S188" s="24" t="n"/>
    </row>
    <row r="189">
      <c r="A189" s="21" t="n"/>
      <c r="B189" s="22" t="n"/>
      <c r="C189" s="23">
        <f>IF(OR(A189="",B189=""),"",A189&amp;"|"&amp;B189)</f>
        <v/>
      </c>
      <c r="D189" s="21" t="n"/>
      <c r="E189" s="24" t="n"/>
      <c r="F189" s="21" t="n"/>
      <c r="G189" s="22" t="n"/>
      <c r="H189" s="22" t="n"/>
      <c r="I189" s="22" t="n"/>
      <c r="J189" s="25" t="n"/>
      <c r="K189" s="26">
        <f>IF(J189="","",IFERROR(INDEX(lst_frequencias_vezes,MATCH(J189,lst_frequencias,0)),"Frequência não aceita"))</f>
        <v/>
      </c>
      <c r="L189" s="21" t="n"/>
      <c r="M189" s="27" t="n"/>
      <c r="N189" s="28">
        <f>IF(AND(ISNUMBER(K189),ISNUMBER(M189)),K189*M189,"")</f>
        <v/>
      </c>
      <c r="O189" s="25" t="n"/>
      <c r="P189" s="25" t="n"/>
      <c r="Q189" s="29" t="n"/>
      <c r="R189" s="30">
        <f>IF(C189="","",IF(COUNTIF(pl_chave,C189)&gt;1,"ERRO: chave de tarefa duplicada",IF(I189="Sim",IF(O189="Não","ERRO: tarefa de segurança retirada do plano",IF(NOT(ISNUMBER(K189)),"ERRO: frequência vigente inválida",IF(ISERROR(MATCH(H189,lst_frequencias,0)),"ERRO: frequência de referência ausente",IF(K189&lt;INDEX(lst_frequencias_vezes,MATCH(H189,lst_frequencias,0)),"ERRO: intervalo ampliado em tarefa de segurança (referência "&amp;H189&amp;")","OK: segurança mantida")))),IF(NOT(ISNUMBER(K189)),"Verificar: frequência vigente","OK"))))</f>
        <v/>
      </c>
      <c r="S189" s="24" t="n"/>
    </row>
    <row r="190">
      <c r="A190" s="21" t="n"/>
      <c r="B190" s="22" t="n"/>
      <c r="C190" s="23">
        <f>IF(OR(A190="",B190=""),"",A190&amp;"|"&amp;B190)</f>
        <v/>
      </c>
      <c r="D190" s="21" t="n"/>
      <c r="E190" s="24" t="n"/>
      <c r="F190" s="21" t="n"/>
      <c r="G190" s="22" t="n"/>
      <c r="H190" s="22" t="n"/>
      <c r="I190" s="22" t="n"/>
      <c r="J190" s="25" t="n"/>
      <c r="K190" s="26">
        <f>IF(J190="","",IFERROR(INDEX(lst_frequencias_vezes,MATCH(J190,lst_frequencias,0)),"Frequência não aceita"))</f>
        <v/>
      </c>
      <c r="L190" s="21" t="n"/>
      <c r="M190" s="27" t="n"/>
      <c r="N190" s="28">
        <f>IF(AND(ISNUMBER(K190),ISNUMBER(M190)),K190*M190,"")</f>
        <v/>
      </c>
      <c r="O190" s="25" t="n"/>
      <c r="P190" s="25" t="n"/>
      <c r="Q190" s="29" t="n"/>
      <c r="R190" s="30">
        <f>IF(C190="","",IF(COUNTIF(pl_chave,C190)&gt;1,"ERRO: chave de tarefa duplicada",IF(I190="Sim",IF(O190="Não","ERRO: tarefa de segurança retirada do plano",IF(NOT(ISNUMBER(K190)),"ERRO: frequência vigente inválida",IF(ISERROR(MATCH(H190,lst_frequencias,0)),"ERRO: frequência de referência ausente",IF(K190&lt;INDEX(lst_frequencias_vezes,MATCH(H190,lst_frequencias,0)),"ERRO: intervalo ampliado em tarefa de segurança (referência "&amp;H190&amp;")","OK: segurança mantida")))),IF(NOT(ISNUMBER(K190)),"Verificar: frequência vigente","OK"))))</f>
        <v/>
      </c>
      <c r="S190" s="24" t="n"/>
    </row>
    <row r="191">
      <c r="A191" s="21" t="n"/>
      <c r="B191" s="22" t="n"/>
      <c r="C191" s="23">
        <f>IF(OR(A191="",B191=""),"",A191&amp;"|"&amp;B191)</f>
        <v/>
      </c>
      <c r="D191" s="21" t="n"/>
      <c r="E191" s="24" t="n"/>
      <c r="F191" s="21" t="n"/>
      <c r="G191" s="22" t="n"/>
      <c r="H191" s="22" t="n"/>
      <c r="I191" s="22" t="n"/>
      <c r="J191" s="25" t="n"/>
      <c r="K191" s="26">
        <f>IF(J191="","",IFERROR(INDEX(lst_frequencias_vezes,MATCH(J191,lst_frequencias,0)),"Frequência não aceita"))</f>
        <v/>
      </c>
      <c r="L191" s="21" t="n"/>
      <c r="M191" s="27" t="n"/>
      <c r="N191" s="28">
        <f>IF(AND(ISNUMBER(K191),ISNUMBER(M191)),K191*M191,"")</f>
        <v/>
      </c>
      <c r="O191" s="25" t="n"/>
      <c r="P191" s="25" t="n"/>
      <c r="Q191" s="29" t="n"/>
      <c r="R191" s="30">
        <f>IF(C191="","",IF(COUNTIF(pl_chave,C191)&gt;1,"ERRO: chave de tarefa duplicada",IF(I191="Sim",IF(O191="Não","ERRO: tarefa de segurança retirada do plano",IF(NOT(ISNUMBER(K191)),"ERRO: frequência vigente inválida",IF(ISERROR(MATCH(H191,lst_frequencias,0)),"ERRO: frequência de referência ausente",IF(K191&lt;INDEX(lst_frequencias_vezes,MATCH(H191,lst_frequencias,0)),"ERRO: intervalo ampliado em tarefa de segurança (referência "&amp;H191&amp;")","OK: segurança mantida")))),IF(NOT(ISNUMBER(K191)),"Verificar: frequência vigente","OK"))))</f>
        <v/>
      </c>
      <c r="S191" s="24" t="n"/>
    </row>
    <row r="192">
      <c r="A192" s="21" t="n"/>
      <c r="B192" s="22" t="n"/>
      <c r="C192" s="23">
        <f>IF(OR(A192="",B192=""),"",A192&amp;"|"&amp;B192)</f>
        <v/>
      </c>
      <c r="D192" s="21" t="n"/>
      <c r="E192" s="24" t="n"/>
      <c r="F192" s="21" t="n"/>
      <c r="G192" s="22" t="n"/>
      <c r="H192" s="22" t="n"/>
      <c r="I192" s="22" t="n"/>
      <c r="J192" s="25" t="n"/>
      <c r="K192" s="26">
        <f>IF(J192="","",IFERROR(INDEX(lst_frequencias_vezes,MATCH(J192,lst_frequencias,0)),"Frequência não aceita"))</f>
        <v/>
      </c>
      <c r="L192" s="21" t="n"/>
      <c r="M192" s="27" t="n"/>
      <c r="N192" s="28">
        <f>IF(AND(ISNUMBER(K192),ISNUMBER(M192)),K192*M192,"")</f>
        <v/>
      </c>
      <c r="O192" s="25" t="n"/>
      <c r="P192" s="25" t="n"/>
      <c r="Q192" s="29" t="n"/>
      <c r="R192" s="30">
        <f>IF(C192="","",IF(COUNTIF(pl_chave,C192)&gt;1,"ERRO: chave de tarefa duplicada",IF(I192="Sim",IF(O192="Não","ERRO: tarefa de segurança retirada do plano",IF(NOT(ISNUMBER(K192)),"ERRO: frequência vigente inválida",IF(ISERROR(MATCH(H192,lst_frequencias,0)),"ERRO: frequência de referência ausente",IF(K192&lt;INDEX(lst_frequencias_vezes,MATCH(H192,lst_frequencias,0)),"ERRO: intervalo ampliado em tarefa de segurança (referência "&amp;H192&amp;")","OK: segurança mantida")))),IF(NOT(ISNUMBER(K192)),"Verificar: frequência vigente","OK"))))</f>
        <v/>
      </c>
      <c r="S192" s="24" t="n"/>
    </row>
    <row r="193">
      <c r="A193" s="21" t="n"/>
      <c r="B193" s="22" t="n"/>
      <c r="C193" s="23">
        <f>IF(OR(A193="",B193=""),"",A193&amp;"|"&amp;B193)</f>
        <v/>
      </c>
      <c r="D193" s="21" t="n"/>
      <c r="E193" s="24" t="n"/>
      <c r="F193" s="21" t="n"/>
      <c r="G193" s="22" t="n"/>
      <c r="H193" s="22" t="n"/>
      <c r="I193" s="22" t="n"/>
      <c r="J193" s="25" t="n"/>
      <c r="K193" s="26">
        <f>IF(J193="","",IFERROR(INDEX(lst_frequencias_vezes,MATCH(J193,lst_frequencias,0)),"Frequência não aceita"))</f>
        <v/>
      </c>
      <c r="L193" s="21" t="n"/>
      <c r="M193" s="27" t="n"/>
      <c r="N193" s="28">
        <f>IF(AND(ISNUMBER(K193),ISNUMBER(M193)),K193*M193,"")</f>
        <v/>
      </c>
      <c r="O193" s="25" t="n"/>
      <c r="P193" s="25" t="n"/>
      <c r="Q193" s="29" t="n"/>
      <c r="R193" s="30">
        <f>IF(C193="","",IF(COUNTIF(pl_chave,C193)&gt;1,"ERRO: chave de tarefa duplicada",IF(I193="Sim",IF(O193="Não","ERRO: tarefa de segurança retirada do plano",IF(NOT(ISNUMBER(K193)),"ERRO: frequência vigente inválida",IF(ISERROR(MATCH(H193,lst_frequencias,0)),"ERRO: frequência de referência ausente",IF(K193&lt;INDEX(lst_frequencias_vezes,MATCH(H193,lst_frequencias,0)),"ERRO: intervalo ampliado em tarefa de segurança (referência "&amp;H193&amp;")","OK: segurança mantida")))),IF(NOT(ISNUMBER(K193)),"Verificar: frequência vigente","OK"))))</f>
        <v/>
      </c>
      <c r="S193" s="24" t="n"/>
    </row>
    <row r="194">
      <c r="A194" s="21" t="n"/>
      <c r="B194" s="22" t="n"/>
      <c r="C194" s="23">
        <f>IF(OR(A194="",B194=""),"",A194&amp;"|"&amp;B194)</f>
        <v/>
      </c>
      <c r="D194" s="21" t="n"/>
      <c r="E194" s="24" t="n"/>
      <c r="F194" s="21" t="n"/>
      <c r="G194" s="22" t="n"/>
      <c r="H194" s="22" t="n"/>
      <c r="I194" s="22" t="n"/>
      <c r="J194" s="25" t="n"/>
      <c r="K194" s="26">
        <f>IF(J194="","",IFERROR(INDEX(lst_frequencias_vezes,MATCH(J194,lst_frequencias,0)),"Frequência não aceita"))</f>
        <v/>
      </c>
      <c r="L194" s="21" t="n"/>
      <c r="M194" s="27" t="n"/>
      <c r="N194" s="28">
        <f>IF(AND(ISNUMBER(K194),ISNUMBER(M194)),K194*M194,"")</f>
        <v/>
      </c>
      <c r="O194" s="25" t="n"/>
      <c r="P194" s="25" t="n"/>
      <c r="Q194" s="29" t="n"/>
      <c r="R194" s="30">
        <f>IF(C194="","",IF(COUNTIF(pl_chave,C194)&gt;1,"ERRO: chave de tarefa duplicada",IF(I194="Sim",IF(O194="Não","ERRO: tarefa de segurança retirada do plano",IF(NOT(ISNUMBER(K194)),"ERRO: frequência vigente inválida",IF(ISERROR(MATCH(H194,lst_frequencias,0)),"ERRO: frequência de referência ausente",IF(K194&lt;INDEX(lst_frequencias_vezes,MATCH(H194,lst_frequencias,0)),"ERRO: intervalo ampliado em tarefa de segurança (referência "&amp;H194&amp;")","OK: segurança mantida")))),IF(NOT(ISNUMBER(K194)),"Verificar: frequência vigente","OK"))))</f>
        <v/>
      </c>
      <c r="S194" s="24" t="n"/>
    </row>
    <row r="195">
      <c r="A195" s="21" t="n"/>
      <c r="B195" s="22" t="n"/>
      <c r="C195" s="23">
        <f>IF(OR(A195="",B195=""),"",A195&amp;"|"&amp;B195)</f>
        <v/>
      </c>
      <c r="D195" s="21" t="n"/>
      <c r="E195" s="24" t="n"/>
      <c r="F195" s="21" t="n"/>
      <c r="G195" s="22" t="n"/>
      <c r="H195" s="22" t="n"/>
      <c r="I195" s="22" t="n"/>
      <c r="J195" s="25" t="n"/>
      <c r="K195" s="26">
        <f>IF(J195="","",IFERROR(INDEX(lst_frequencias_vezes,MATCH(J195,lst_frequencias,0)),"Frequência não aceita"))</f>
        <v/>
      </c>
      <c r="L195" s="21" t="n"/>
      <c r="M195" s="27" t="n"/>
      <c r="N195" s="28">
        <f>IF(AND(ISNUMBER(K195),ISNUMBER(M195)),K195*M195,"")</f>
        <v/>
      </c>
      <c r="O195" s="25" t="n"/>
      <c r="P195" s="25" t="n"/>
      <c r="Q195" s="29" t="n"/>
      <c r="R195" s="30">
        <f>IF(C195="","",IF(COUNTIF(pl_chave,C195)&gt;1,"ERRO: chave de tarefa duplicada",IF(I195="Sim",IF(O195="Não","ERRO: tarefa de segurança retirada do plano",IF(NOT(ISNUMBER(K195)),"ERRO: frequência vigente inválida",IF(ISERROR(MATCH(H195,lst_frequencias,0)),"ERRO: frequência de referência ausente",IF(K195&lt;INDEX(lst_frequencias_vezes,MATCH(H195,lst_frequencias,0)),"ERRO: intervalo ampliado em tarefa de segurança (referência "&amp;H195&amp;")","OK: segurança mantida")))),IF(NOT(ISNUMBER(K195)),"Verificar: frequência vigente","OK"))))</f>
        <v/>
      </c>
      <c r="S195" s="24" t="n"/>
    </row>
    <row r="196">
      <c r="A196" s="21" t="n"/>
      <c r="B196" s="22" t="n"/>
      <c r="C196" s="23">
        <f>IF(OR(A196="",B196=""),"",A196&amp;"|"&amp;B196)</f>
        <v/>
      </c>
      <c r="D196" s="21" t="n"/>
      <c r="E196" s="24" t="n"/>
      <c r="F196" s="21" t="n"/>
      <c r="G196" s="22" t="n"/>
      <c r="H196" s="22" t="n"/>
      <c r="I196" s="22" t="n"/>
      <c r="J196" s="25" t="n"/>
      <c r="K196" s="26">
        <f>IF(J196="","",IFERROR(INDEX(lst_frequencias_vezes,MATCH(J196,lst_frequencias,0)),"Frequência não aceita"))</f>
        <v/>
      </c>
      <c r="L196" s="21" t="n"/>
      <c r="M196" s="27" t="n"/>
      <c r="N196" s="28">
        <f>IF(AND(ISNUMBER(K196),ISNUMBER(M196)),K196*M196,"")</f>
        <v/>
      </c>
      <c r="O196" s="25" t="n"/>
      <c r="P196" s="25" t="n"/>
      <c r="Q196" s="29" t="n"/>
      <c r="R196" s="30">
        <f>IF(C196="","",IF(COUNTIF(pl_chave,C196)&gt;1,"ERRO: chave de tarefa duplicada",IF(I196="Sim",IF(O196="Não","ERRO: tarefa de segurança retirada do plano",IF(NOT(ISNUMBER(K196)),"ERRO: frequência vigente inválida",IF(ISERROR(MATCH(H196,lst_frequencias,0)),"ERRO: frequência de referência ausente",IF(K196&lt;INDEX(lst_frequencias_vezes,MATCH(H196,lst_frequencias,0)),"ERRO: intervalo ampliado em tarefa de segurança (referência "&amp;H196&amp;")","OK: segurança mantida")))),IF(NOT(ISNUMBER(K196)),"Verificar: frequência vigente","OK"))))</f>
        <v/>
      </c>
      <c r="S196" s="24" t="n"/>
    </row>
    <row r="197">
      <c r="A197" s="21" t="n"/>
      <c r="B197" s="22" t="n"/>
      <c r="C197" s="23">
        <f>IF(OR(A197="",B197=""),"",A197&amp;"|"&amp;B197)</f>
        <v/>
      </c>
      <c r="D197" s="21" t="n"/>
      <c r="E197" s="24" t="n"/>
      <c r="F197" s="21" t="n"/>
      <c r="G197" s="22" t="n"/>
      <c r="H197" s="22" t="n"/>
      <c r="I197" s="22" t="n"/>
      <c r="J197" s="25" t="n"/>
      <c r="K197" s="26">
        <f>IF(J197="","",IFERROR(INDEX(lst_frequencias_vezes,MATCH(J197,lst_frequencias,0)),"Frequência não aceita"))</f>
        <v/>
      </c>
      <c r="L197" s="21" t="n"/>
      <c r="M197" s="27" t="n"/>
      <c r="N197" s="28">
        <f>IF(AND(ISNUMBER(K197),ISNUMBER(M197)),K197*M197,"")</f>
        <v/>
      </c>
      <c r="O197" s="25" t="n"/>
      <c r="P197" s="25" t="n"/>
      <c r="Q197" s="29" t="n"/>
      <c r="R197" s="30">
        <f>IF(C197="","",IF(COUNTIF(pl_chave,C197)&gt;1,"ERRO: chave de tarefa duplicada",IF(I197="Sim",IF(O197="Não","ERRO: tarefa de segurança retirada do plano",IF(NOT(ISNUMBER(K197)),"ERRO: frequência vigente inválida",IF(ISERROR(MATCH(H197,lst_frequencias,0)),"ERRO: frequência de referência ausente",IF(K197&lt;INDEX(lst_frequencias_vezes,MATCH(H197,lst_frequencias,0)),"ERRO: intervalo ampliado em tarefa de segurança (referência "&amp;H197&amp;")","OK: segurança mantida")))),IF(NOT(ISNUMBER(K197)),"Verificar: frequência vigente","OK"))))</f>
        <v/>
      </c>
      <c r="S197" s="24" t="n"/>
    </row>
    <row r="198">
      <c r="A198" s="21" t="n"/>
      <c r="B198" s="22" t="n"/>
      <c r="C198" s="23">
        <f>IF(OR(A198="",B198=""),"",A198&amp;"|"&amp;B198)</f>
        <v/>
      </c>
      <c r="D198" s="21" t="n"/>
      <c r="E198" s="24" t="n"/>
      <c r="F198" s="21" t="n"/>
      <c r="G198" s="22" t="n"/>
      <c r="H198" s="22" t="n"/>
      <c r="I198" s="22" t="n"/>
      <c r="J198" s="25" t="n"/>
      <c r="K198" s="26">
        <f>IF(J198="","",IFERROR(INDEX(lst_frequencias_vezes,MATCH(J198,lst_frequencias,0)),"Frequência não aceita"))</f>
        <v/>
      </c>
      <c r="L198" s="21" t="n"/>
      <c r="M198" s="27" t="n"/>
      <c r="N198" s="28">
        <f>IF(AND(ISNUMBER(K198),ISNUMBER(M198)),K198*M198,"")</f>
        <v/>
      </c>
      <c r="O198" s="25" t="n"/>
      <c r="P198" s="25" t="n"/>
      <c r="Q198" s="29" t="n"/>
      <c r="R198" s="30">
        <f>IF(C198="","",IF(COUNTIF(pl_chave,C198)&gt;1,"ERRO: chave de tarefa duplicada",IF(I198="Sim",IF(O198="Não","ERRO: tarefa de segurança retirada do plano",IF(NOT(ISNUMBER(K198)),"ERRO: frequência vigente inválida",IF(ISERROR(MATCH(H198,lst_frequencias,0)),"ERRO: frequência de referência ausente",IF(K198&lt;INDEX(lst_frequencias_vezes,MATCH(H198,lst_frequencias,0)),"ERRO: intervalo ampliado em tarefa de segurança (referência "&amp;H198&amp;")","OK: segurança mantida")))),IF(NOT(ISNUMBER(K198)),"Verificar: frequência vigente","OK"))))</f>
        <v/>
      </c>
      <c r="S198" s="24" t="n"/>
    </row>
    <row r="199">
      <c r="A199" s="21" t="n"/>
      <c r="B199" s="22" t="n"/>
      <c r="C199" s="23">
        <f>IF(OR(A199="",B199=""),"",A199&amp;"|"&amp;B199)</f>
        <v/>
      </c>
      <c r="D199" s="21" t="n"/>
      <c r="E199" s="24" t="n"/>
      <c r="F199" s="21" t="n"/>
      <c r="G199" s="22" t="n"/>
      <c r="H199" s="22" t="n"/>
      <c r="I199" s="22" t="n"/>
      <c r="J199" s="25" t="n"/>
      <c r="K199" s="26">
        <f>IF(J199="","",IFERROR(INDEX(lst_frequencias_vezes,MATCH(J199,lst_frequencias,0)),"Frequência não aceita"))</f>
        <v/>
      </c>
      <c r="L199" s="21" t="n"/>
      <c r="M199" s="27" t="n"/>
      <c r="N199" s="28">
        <f>IF(AND(ISNUMBER(K199),ISNUMBER(M199)),K199*M199,"")</f>
        <v/>
      </c>
      <c r="O199" s="25" t="n"/>
      <c r="P199" s="25" t="n"/>
      <c r="Q199" s="29" t="n"/>
      <c r="R199" s="30">
        <f>IF(C199="","",IF(COUNTIF(pl_chave,C199)&gt;1,"ERRO: chave de tarefa duplicada",IF(I199="Sim",IF(O199="Não","ERRO: tarefa de segurança retirada do plano",IF(NOT(ISNUMBER(K199)),"ERRO: frequência vigente inválida",IF(ISERROR(MATCH(H199,lst_frequencias,0)),"ERRO: frequência de referência ausente",IF(K199&lt;INDEX(lst_frequencias_vezes,MATCH(H199,lst_frequencias,0)),"ERRO: intervalo ampliado em tarefa de segurança (referência "&amp;H199&amp;")","OK: segurança mantida")))),IF(NOT(ISNUMBER(K199)),"Verificar: frequência vigente","OK"))))</f>
        <v/>
      </c>
      <c r="S199" s="24" t="n"/>
    </row>
    <row r="200">
      <c r="A200" s="21" t="n"/>
      <c r="B200" s="22" t="n"/>
      <c r="C200" s="23">
        <f>IF(OR(A200="",B200=""),"",A200&amp;"|"&amp;B200)</f>
        <v/>
      </c>
      <c r="D200" s="21" t="n"/>
      <c r="E200" s="24" t="n"/>
      <c r="F200" s="21" t="n"/>
      <c r="G200" s="22" t="n"/>
      <c r="H200" s="22" t="n"/>
      <c r="I200" s="22" t="n"/>
      <c r="J200" s="25" t="n"/>
      <c r="K200" s="26">
        <f>IF(J200="","",IFERROR(INDEX(lst_frequencias_vezes,MATCH(J200,lst_frequencias,0)),"Frequência não aceita"))</f>
        <v/>
      </c>
      <c r="L200" s="21" t="n"/>
      <c r="M200" s="27" t="n"/>
      <c r="N200" s="28">
        <f>IF(AND(ISNUMBER(K200),ISNUMBER(M200)),K200*M200,"")</f>
        <v/>
      </c>
      <c r="O200" s="25" t="n"/>
      <c r="P200" s="25" t="n"/>
      <c r="Q200" s="29" t="n"/>
      <c r="R200" s="30">
        <f>IF(C200="","",IF(COUNTIF(pl_chave,C200)&gt;1,"ERRO: chave de tarefa duplicada",IF(I200="Sim",IF(O200="Não","ERRO: tarefa de segurança retirada do plano",IF(NOT(ISNUMBER(K200)),"ERRO: frequência vigente inválida",IF(ISERROR(MATCH(H200,lst_frequencias,0)),"ERRO: frequência de referência ausente",IF(K200&lt;INDEX(lst_frequencias_vezes,MATCH(H200,lst_frequencias,0)),"ERRO: intervalo ampliado em tarefa de segurança (referência "&amp;H200&amp;")","OK: segurança mantida")))),IF(NOT(ISNUMBER(K200)),"Verificar: frequência vigente","OK"))))</f>
        <v/>
      </c>
      <c r="S200" s="24" t="n"/>
    </row>
    <row r="201">
      <c r="A201" s="21" t="n"/>
      <c r="B201" s="22" t="n"/>
      <c r="C201" s="23">
        <f>IF(OR(A201="",B201=""),"",A201&amp;"|"&amp;B201)</f>
        <v/>
      </c>
      <c r="D201" s="21" t="n"/>
      <c r="E201" s="24" t="n"/>
      <c r="F201" s="21" t="n"/>
      <c r="G201" s="22" t="n"/>
      <c r="H201" s="22" t="n"/>
      <c r="I201" s="22" t="n"/>
      <c r="J201" s="25" t="n"/>
      <c r="K201" s="26">
        <f>IF(J201="","",IFERROR(INDEX(lst_frequencias_vezes,MATCH(J201,lst_frequencias,0)),"Frequência não aceita"))</f>
        <v/>
      </c>
      <c r="L201" s="21" t="n"/>
      <c r="M201" s="27" t="n"/>
      <c r="N201" s="28">
        <f>IF(AND(ISNUMBER(K201),ISNUMBER(M201)),K201*M201,"")</f>
        <v/>
      </c>
      <c r="O201" s="25" t="n"/>
      <c r="P201" s="25" t="n"/>
      <c r="Q201" s="29" t="n"/>
      <c r="R201" s="30">
        <f>IF(C201="","",IF(COUNTIF(pl_chave,C201)&gt;1,"ERRO: chave de tarefa duplicada",IF(I201="Sim",IF(O201="Não","ERRO: tarefa de segurança retirada do plano",IF(NOT(ISNUMBER(K201)),"ERRO: frequência vigente inválida",IF(ISERROR(MATCH(H201,lst_frequencias,0)),"ERRO: frequência de referência ausente",IF(K201&lt;INDEX(lst_frequencias_vezes,MATCH(H201,lst_frequencias,0)),"ERRO: intervalo ampliado em tarefa de segurança (referência "&amp;H201&amp;")","OK: segurança mantida")))),IF(NOT(ISNUMBER(K201)),"Verificar: frequência vigente","OK"))))</f>
        <v/>
      </c>
      <c r="S201" s="24" t="n"/>
    </row>
    <row r="202">
      <c r="A202" s="21" t="n"/>
      <c r="B202" s="22" t="n"/>
      <c r="C202" s="23">
        <f>IF(OR(A202="",B202=""),"",A202&amp;"|"&amp;B202)</f>
        <v/>
      </c>
      <c r="D202" s="21" t="n"/>
      <c r="E202" s="24" t="n"/>
      <c r="F202" s="21" t="n"/>
      <c r="G202" s="22" t="n"/>
      <c r="H202" s="22" t="n"/>
      <c r="I202" s="22" t="n"/>
      <c r="J202" s="25" t="n"/>
      <c r="K202" s="26">
        <f>IF(J202="","",IFERROR(INDEX(lst_frequencias_vezes,MATCH(J202,lst_frequencias,0)),"Frequência não aceita"))</f>
        <v/>
      </c>
      <c r="L202" s="21" t="n"/>
      <c r="M202" s="27" t="n"/>
      <c r="N202" s="28">
        <f>IF(AND(ISNUMBER(K202),ISNUMBER(M202)),K202*M202,"")</f>
        <v/>
      </c>
      <c r="O202" s="25" t="n"/>
      <c r="P202" s="25" t="n"/>
      <c r="Q202" s="29" t="n"/>
      <c r="R202" s="30">
        <f>IF(C202="","",IF(COUNTIF(pl_chave,C202)&gt;1,"ERRO: chave de tarefa duplicada",IF(I202="Sim",IF(O202="Não","ERRO: tarefa de segurança retirada do plano",IF(NOT(ISNUMBER(K202)),"ERRO: frequência vigente inválida",IF(ISERROR(MATCH(H202,lst_frequencias,0)),"ERRO: frequência de referência ausente",IF(K202&lt;INDEX(lst_frequencias_vezes,MATCH(H202,lst_frequencias,0)),"ERRO: intervalo ampliado em tarefa de segurança (referência "&amp;H202&amp;")","OK: segurança mantida")))),IF(NOT(ISNUMBER(K202)),"Verificar: frequência vigente","OK"))))</f>
        <v/>
      </c>
      <c r="S202" s="24" t="n"/>
    </row>
    <row r="203">
      <c r="A203" s="21" t="n"/>
      <c r="B203" s="22" t="n"/>
      <c r="C203" s="23">
        <f>IF(OR(A203="",B203=""),"",A203&amp;"|"&amp;B203)</f>
        <v/>
      </c>
      <c r="D203" s="21" t="n"/>
      <c r="E203" s="24" t="n"/>
      <c r="F203" s="21" t="n"/>
      <c r="G203" s="22" t="n"/>
      <c r="H203" s="22" t="n"/>
      <c r="I203" s="22" t="n"/>
      <c r="J203" s="25" t="n"/>
      <c r="K203" s="26">
        <f>IF(J203="","",IFERROR(INDEX(lst_frequencias_vezes,MATCH(J203,lst_frequencias,0)),"Frequência não aceita"))</f>
        <v/>
      </c>
      <c r="L203" s="21" t="n"/>
      <c r="M203" s="27" t="n"/>
      <c r="N203" s="28">
        <f>IF(AND(ISNUMBER(K203),ISNUMBER(M203)),K203*M203,"")</f>
        <v/>
      </c>
      <c r="O203" s="25" t="n"/>
      <c r="P203" s="25" t="n"/>
      <c r="Q203" s="29" t="n"/>
      <c r="R203" s="30">
        <f>IF(C203="","",IF(COUNTIF(pl_chave,C203)&gt;1,"ERRO: chave de tarefa duplicada",IF(I203="Sim",IF(O203="Não","ERRO: tarefa de segurança retirada do plano",IF(NOT(ISNUMBER(K203)),"ERRO: frequência vigente inválida",IF(ISERROR(MATCH(H203,lst_frequencias,0)),"ERRO: frequência de referência ausente",IF(K203&lt;INDEX(lst_frequencias_vezes,MATCH(H203,lst_frequencias,0)),"ERRO: intervalo ampliado em tarefa de segurança (referência "&amp;H203&amp;")","OK: segurança mantida")))),IF(NOT(ISNUMBER(K203)),"Verificar: frequência vigente","OK"))))</f>
        <v/>
      </c>
      <c r="S203" s="24" t="n"/>
    </row>
    <row r="204">
      <c r="A204" s="21" t="n"/>
      <c r="B204" s="22" t="n"/>
      <c r="C204" s="23">
        <f>IF(OR(A204="",B204=""),"",A204&amp;"|"&amp;B204)</f>
        <v/>
      </c>
      <c r="D204" s="21" t="n"/>
      <c r="E204" s="24" t="n"/>
      <c r="F204" s="21" t="n"/>
      <c r="G204" s="22" t="n"/>
      <c r="H204" s="22" t="n"/>
      <c r="I204" s="22" t="n"/>
      <c r="J204" s="25" t="n"/>
      <c r="K204" s="26">
        <f>IF(J204="","",IFERROR(INDEX(lst_frequencias_vezes,MATCH(J204,lst_frequencias,0)),"Frequência não aceita"))</f>
        <v/>
      </c>
      <c r="L204" s="21" t="n"/>
      <c r="M204" s="27" t="n"/>
      <c r="N204" s="28">
        <f>IF(AND(ISNUMBER(K204),ISNUMBER(M204)),K204*M204,"")</f>
        <v/>
      </c>
      <c r="O204" s="25" t="n"/>
      <c r="P204" s="25" t="n"/>
      <c r="Q204" s="29" t="n"/>
      <c r="R204" s="30">
        <f>IF(C204="","",IF(COUNTIF(pl_chave,C204)&gt;1,"ERRO: chave de tarefa duplicada",IF(I204="Sim",IF(O204="Não","ERRO: tarefa de segurança retirada do plano",IF(NOT(ISNUMBER(K204)),"ERRO: frequência vigente inválida",IF(ISERROR(MATCH(H204,lst_frequencias,0)),"ERRO: frequência de referência ausente",IF(K204&lt;INDEX(lst_frequencias_vezes,MATCH(H204,lst_frequencias,0)),"ERRO: intervalo ampliado em tarefa de segurança (referência "&amp;H204&amp;")","OK: segurança mantida")))),IF(NOT(ISNUMBER(K204)),"Verificar: frequência vigente","OK"))))</f>
        <v/>
      </c>
      <c r="S204" s="24" t="n"/>
    </row>
    <row r="205">
      <c r="A205" s="21" t="n"/>
      <c r="B205" s="22" t="n"/>
      <c r="C205" s="23">
        <f>IF(OR(A205="",B205=""),"",A205&amp;"|"&amp;B205)</f>
        <v/>
      </c>
      <c r="D205" s="21" t="n"/>
      <c r="E205" s="24" t="n"/>
      <c r="F205" s="21" t="n"/>
      <c r="G205" s="22" t="n"/>
      <c r="H205" s="22" t="n"/>
      <c r="I205" s="22" t="n"/>
      <c r="J205" s="25" t="n"/>
      <c r="K205" s="26">
        <f>IF(J205="","",IFERROR(INDEX(lst_frequencias_vezes,MATCH(J205,lst_frequencias,0)),"Frequência não aceita"))</f>
        <v/>
      </c>
      <c r="L205" s="21" t="n"/>
      <c r="M205" s="27" t="n"/>
      <c r="N205" s="28">
        <f>IF(AND(ISNUMBER(K205),ISNUMBER(M205)),K205*M205,"")</f>
        <v/>
      </c>
      <c r="O205" s="25" t="n"/>
      <c r="P205" s="25" t="n"/>
      <c r="Q205" s="29" t="n"/>
      <c r="R205" s="30">
        <f>IF(C205="","",IF(COUNTIF(pl_chave,C205)&gt;1,"ERRO: chave de tarefa duplicada",IF(I205="Sim",IF(O205="Não","ERRO: tarefa de segurança retirada do plano",IF(NOT(ISNUMBER(K205)),"ERRO: frequência vigente inválida",IF(ISERROR(MATCH(H205,lst_frequencias,0)),"ERRO: frequência de referência ausente",IF(K205&lt;INDEX(lst_frequencias_vezes,MATCH(H205,lst_frequencias,0)),"ERRO: intervalo ampliado em tarefa de segurança (referência "&amp;H205&amp;")","OK: segurança mantida")))),IF(NOT(ISNUMBER(K205)),"Verificar: frequência vigente","OK"))))</f>
        <v/>
      </c>
      <c r="S205" s="24" t="n"/>
    </row>
    <row r="206">
      <c r="A206" s="21" t="n"/>
      <c r="B206" s="22" t="n"/>
      <c r="C206" s="23">
        <f>IF(OR(A206="",B206=""),"",A206&amp;"|"&amp;B206)</f>
        <v/>
      </c>
      <c r="D206" s="21" t="n"/>
      <c r="E206" s="24" t="n"/>
      <c r="F206" s="21" t="n"/>
      <c r="G206" s="22" t="n"/>
      <c r="H206" s="22" t="n"/>
      <c r="I206" s="22" t="n"/>
      <c r="J206" s="25" t="n"/>
      <c r="K206" s="26">
        <f>IF(J206="","",IFERROR(INDEX(lst_frequencias_vezes,MATCH(J206,lst_frequencias,0)),"Frequência não aceita"))</f>
        <v/>
      </c>
      <c r="L206" s="21" t="n"/>
      <c r="M206" s="27" t="n"/>
      <c r="N206" s="28">
        <f>IF(AND(ISNUMBER(K206),ISNUMBER(M206)),K206*M206,"")</f>
        <v/>
      </c>
      <c r="O206" s="25" t="n"/>
      <c r="P206" s="25" t="n"/>
      <c r="Q206" s="29" t="n"/>
      <c r="R206" s="30">
        <f>IF(C206="","",IF(COUNTIF(pl_chave,C206)&gt;1,"ERRO: chave de tarefa duplicada",IF(I206="Sim",IF(O206="Não","ERRO: tarefa de segurança retirada do plano",IF(NOT(ISNUMBER(K206)),"ERRO: frequência vigente inválida",IF(ISERROR(MATCH(H206,lst_frequencias,0)),"ERRO: frequência de referência ausente",IF(K206&lt;INDEX(lst_frequencias_vezes,MATCH(H206,lst_frequencias,0)),"ERRO: intervalo ampliado em tarefa de segurança (referência "&amp;H206&amp;")","OK: segurança mantida")))),IF(NOT(ISNUMBER(K206)),"Verificar: frequência vigente","OK"))))</f>
        <v/>
      </c>
      <c r="S206" s="24" t="n"/>
    </row>
    <row r="207">
      <c r="A207" s="21" t="n"/>
      <c r="B207" s="22" t="n"/>
      <c r="C207" s="23">
        <f>IF(OR(A207="",B207=""),"",A207&amp;"|"&amp;B207)</f>
        <v/>
      </c>
      <c r="D207" s="21" t="n"/>
      <c r="E207" s="24" t="n"/>
      <c r="F207" s="21" t="n"/>
      <c r="G207" s="22" t="n"/>
      <c r="H207" s="22" t="n"/>
      <c r="I207" s="22" t="n"/>
      <c r="J207" s="25" t="n"/>
      <c r="K207" s="26">
        <f>IF(J207="","",IFERROR(INDEX(lst_frequencias_vezes,MATCH(J207,lst_frequencias,0)),"Frequência não aceita"))</f>
        <v/>
      </c>
      <c r="L207" s="21" t="n"/>
      <c r="M207" s="27" t="n"/>
      <c r="N207" s="28">
        <f>IF(AND(ISNUMBER(K207),ISNUMBER(M207)),K207*M207,"")</f>
        <v/>
      </c>
      <c r="O207" s="25" t="n"/>
      <c r="P207" s="25" t="n"/>
      <c r="Q207" s="29" t="n"/>
      <c r="R207" s="30">
        <f>IF(C207="","",IF(COUNTIF(pl_chave,C207)&gt;1,"ERRO: chave de tarefa duplicada",IF(I207="Sim",IF(O207="Não","ERRO: tarefa de segurança retirada do plano",IF(NOT(ISNUMBER(K207)),"ERRO: frequência vigente inválida",IF(ISERROR(MATCH(H207,lst_frequencias,0)),"ERRO: frequência de referência ausente",IF(K207&lt;INDEX(lst_frequencias_vezes,MATCH(H207,lst_frequencias,0)),"ERRO: intervalo ampliado em tarefa de segurança (referência "&amp;H207&amp;")","OK: segurança mantida")))),IF(NOT(ISNUMBER(K207)),"Verificar: frequência vigente","OK"))))</f>
        <v/>
      </c>
      <c r="S207" s="24" t="n"/>
    </row>
    <row r="208">
      <c r="A208" s="21" t="n"/>
      <c r="B208" s="22" t="n"/>
      <c r="C208" s="23">
        <f>IF(OR(A208="",B208=""),"",A208&amp;"|"&amp;B208)</f>
        <v/>
      </c>
      <c r="D208" s="21" t="n"/>
      <c r="E208" s="24" t="n"/>
      <c r="F208" s="21" t="n"/>
      <c r="G208" s="22" t="n"/>
      <c r="H208" s="22" t="n"/>
      <c r="I208" s="22" t="n"/>
      <c r="J208" s="25" t="n"/>
      <c r="K208" s="26">
        <f>IF(J208="","",IFERROR(INDEX(lst_frequencias_vezes,MATCH(J208,lst_frequencias,0)),"Frequência não aceita"))</f>
        <v/>
      </c>
      <c r="L208" s="21" t="n"/>
      <c r="M208" s="27" t="n"/>
      <c r="N208" s="28">
        <f>IF(AND(ISNUMBER(K208),ISNUMBER(M208)),K208*M208,"")</f>
        <v/>
      </c>
      <c r="O208" s="25" t="n"/>
      <c r="P208" s="25" t="n"/>
      <c r="Q208" s="29" t="n"/>
      <c r="R208" s="30">
        <f>IF(C208="","",IF(COUNTIF(pl_chave,C208)&gt;1,"ERRO: chave de tarefa duplicada",IF(I208="Sim",IF(O208="Não","ERRO: tarefa de segurança retirada do plano",IF(NOT(ISNUMBER(K208)),"ERRO: frequência vigente inválida",IF(ISERROR(MATCH(H208,lst_frequencias,0)),"ERRO: frequência de referência ausente",IF(K208&lt;INDEX(lst_frequencias_vezes,MATCH(H208,lst_frequencias,0)),"ERRO: intervalo ampliado em tarefa de segurança (referência "&amp;H208&amp;")","OK: segurança mantida")))),IF(NOT(ISNUMBER(K208)),"Verificar: frequência vigente","OK"))))</f>
        <v/>
      </c>
      <c r="S208" s="24" t="n"/>
    </row>
    <row r="209">
      <c r="A209" s="21" t="n"/>
      <c r="B209" s="22" t="n"/>
      <c r="C209" s="23">
        <f>IF(OR(A209="",B209=""),"",A209&amp;"|"&amp;B209)</f>
        <v/>
      </c>
      <c r="D209" s="21" t="n"/>
      <c r="E209" s="24" t="n"/>
      <c r="F209" s="21" t="n"/>
      <c r="G209" s="22" t="n"/>
      <c r="H209" s="22" t="n"/>
      <c r="I209" s="22" t="n"/>
      <c r="J209" s="25" t="n"/>
      <c r="K209" s="26">
        <f>IF(J209="","",IFERROR(INDEX(lst_frequencias_vezes,MATCH(J209,lst_frequencias,0)),"Frequência não aceita"))</f>
        <v/>
      </c>
      <c r="L209" s="21" t="n"/>
      <c r="M209" s="27" t="n"/>
      <c r="N209" s="28">
        <f>IF(AND(ISNUMBER(K209),ISNUMBER(M209)),K209*M209,"")</f>
        <v/>
      </c>
      <c r="O209" s="25" t="n"/>
      <c r="P209" s="25" t="n"/>
      <c r="Q209" s="29" t="n"/>
      <c r="R209" s="30">
        <f>IF(C209="","",IF(COUNTIF(pl_chave,C209)&gt;1,"ERRO: chave de tarefa duplicada",IF(I209="Sim",IF(O209="Não","ERRO: tarefa de segurança retirada do plano",IF(NOT(ISNUMBER(K209)),"ERRO: frequência vigente inválida",IF(ISERROR(MATCH(H209,lst_frequencias,0)),"ERRO: frequência de referência ausente",IF(K209&lt;INDEX(lst_frequencias_vezes,MATCH(H209,lst_frequencias,0)),"ERRO: intervalo ampliado em tarefa de segurança (referência "&amp;H209&amp;")","OK: segurança mantida")))),IF(NOT(ISNUMBER(K209)),"Verificar: frequência vigente","OK"))))</f>
        <v/>
      </c>
      <c r="S209" s="24" t="n"/>
    </row>
    <row r="210">
      <c r="A210" s="21" t="n"/>
      <c r="B210" s="22" t="n"/>
      <c r="C210" s="23">
        <f>IF(OR(A210="",B210=""),"",A210&amp;"|"&amp;B210)</f>
        <v/>
      </c>
      <c r="D210" s="21" t="n"/>
      <c r="E210" s="24" t="n"/>
      <c r="F210" s="21" t="n"/>
      <c r="G210" s="22" t="n"/>
      <c r="H210" s="22" t="n"/>
      <c r="I210" s="22" t="n"/>
      <c r="J210" s="25" t="n"/>
      <c r="K210" s="26">
        <f>IF(J210="","",IFERROR(INDEX(lst_frequencias_vezes,MATCH(J210,lst_frequencias,0)),"Frequência não aceita"))</f>
        <v/>
      </c>
      <c r="L210" s="21" t="n"/>
      <c r="M210" s="27" t="n"/>
      <c r="N210" s="28">
        <f>IF(AND(ISNUMBER(K210),ISNUMBER(M210)),K210*M210,"")</f>
        <v/>
      </c>
      <c r="O210" s="25" t="n"/>
      <c r="P210" s="25" t="n"/>
      <c r="Q210" s="29" t="n"/>
      <c r="R210" s="30">
        <f>IF(C210="","",IF(COUNTIF(pl_chave,C210)&gt;1,"ERRO: chave de tarefa duplicada",IF(I210="Sim",IF(O210="Não","ERRO: tarefa de segurança retirada do plano",IF(NOT(ISNUMBER(K210)),"ERRO: frequência vigente inválida",IF(ISERROR(MATCH(H210,lst_frequencias,0)),"ERRO: frequência de referência ausente",IF(K210&lt;INDEX(lst_frequencias_vezes,MATCH(H210,lst_frequencias,0)),"ERRO: intervalo ampliado em tarefa de segurança (referência "&amp;H210&amp;")","OK: segurança mantida")))),IF(NOT(ISNUMBER(K210)),"Verificar: frequência vigente","OK"))))</f>
        <v/>
      </c>
      <c r="S210" s="24" t="n"/>
    </row>
    <row r="211">
      <c r="A211" s="21" t="n"/>
      <c r="B211" s="22" t="n"/>
      <c r="C211" s="23">
        <f>IF(OR(A211="",B211=""),"",A211&amp;"|"&amp;B211)</f>
        <v/>
      </c>
      <c r="D211" s="21" t="n"/>
      <c r="E211" s="24" t="n"/>
      <c r="F211" s="21" t="n"/>
      <c r="G211" s="22" t="n"/>
      <c r="H211" s="22" t="n"/>
      <c r="I211" s="22" t="n"/>
      <c r="J211" s="25" t="n"/>
      <c r="K211" s="26">
        <f>IF(J211="","",IFERROR(INDEX(lst_frequencias_vezes,MATCH(J211,lst_frequencias,0)),"Frequência não aceita"))</f>
        <v/>
      </c>
      <c r="L211" s="21" t="n"/>
      <c r="M211" s="27" t="n"/>
      <c r="N211" s="28">
        <f>IF(AND(ISNUMBER(K211),ISNUMBER(M211)),K211*M211,"")</f>
        <v/>
      </c>
      <c r="O211" s="25" t="n"/>
      <c r="P211" s="25" t="n"/>
      <c r="Q211" s="29" t="n"/>
      <c r="R211" s="30">
        <f>IF(C211="","",IF(COUNTIF(pl_chave,C211)&gt;1,"ERRO: chave de tarefa duplicada",IF(I211="Sim",IF(O211="Não","ERRO: tarefa de segurança retirada do plano",IF(NOT(ISNUMBER(K211)),"ERRO: frequência vigente inválida",IF(ISERROR(MATCH(H211,lst_frequencias,0)),"ERRO: frequência de referência ausente",IF(K211&lt;INDEX(lst_frequencias_vezes,MATCH(H211,lst_frequencias,0)),"ERRO: intervalo ampliado em tarefa de segurança (referência "&amp;H211&amp;")","OK: segurança mantida")))),IF(NOT(ISNUMBER(K211)),"Verificar: frequência vigente","OK"))))</f>
        <v/>
      </c>
      <c r="S211" s="24" t="n"/>
    </row>
    <row r="212">
      <c r="A212" s="21" t="n"/>
      <c r="B212" s="22" t="n"/>
      <c r="C212" s="23">
        <f>IF(OR(A212="",B212=""),"",A212&amp;"|"&amp;B212)</f>
        <v/>
      </c>
      <c r="D212" s="21" t="n"/>
      <c r="E212" s="24" t="n"/>
      <c r="F212" s="21" t="n"/>
      <c r="G212" s="22" t="n"/>
      <c r="H212" s="22" t="n"/>
      <c r="I212" s="22" t="n"/>
      <c r="J212" s="25" t="n"/>
      <c r="K212" s="26">
        <f>IF(J212="","",IFERROR(INDEX(lst_frequencias_vezes,MATCH(J212,lst_frequencias,0)),"Frequência não aceita"))</f>
        <v/>
      </c>
      <c r="L212" s="21" t="n"/>
      <c r="M212" s="27" t="n"/>
      <c r="N212" s="28">
        <f>IF(AND(ISNUMBER(K212),ISNUMBER(M212)),K212*M212,"")</f>
        <v/>
      </c>
      <c r="O212" s="25" t="n"/>
      <c r="P212" s="25" t="n"/>
      <c r="Q212" s="29" t="n"/>
      <c r="R212" s="30">
        <f>IF(C212="","",IF(COUNTIF(pl_chave,C212)&gt;1,"ERRO: chave de tarefa duplicada",IF(I212="Sim",IF(O212="Não","ERRO: tarefa de segurança retirada do plano",IF(NOT(ISNUMBER(K212)),"ERRO: frequência vigente inválida",IF(ISERROR(MATCH(H212,lst_frequencias,0)),"ERRO: frequência de referência ausente",IF(K212&lt;INDEX(lst_frequencias_vezes,MATCH(H212,lst_frequencias,0)),"ERRO: intervalo ampliado em tarefa de segurança (referência "&amp;H212&amp;")","OK: segurança mantida")))),IF(NOT(ISNUMBER(K212)),"Verificar: frequência vigente","OK"))))</f>
        <v/>
      </c>
      <c r="S212" s="24" t="n"/>
    </row>
    <row r="213">
      <c r="A213" s="21" t="n"/>
      <c r="B213" s="22" t="n"/>
      <c r="C213" s="23">
        <f>IF(OR(A213="",B213=""),"",A213&amp;"|"&amp;B213)</f>
        <v/>
      </c>
      <c r="D213" s="21" t="n"/>
      <c r="E213" s="24" t="n"/>
      <c r="F213" s="21" t="n"/>
      <c r="G213" s="22" t="n"/>
      <c r="H213" s="22" t="n"/>
      <c r="I213" s="22" t="n"/>
      <c r="J213" s="25" t="n"/>
      <c r="K213" s="26">
        <f>IF(J213="","",IFERROR(INDEX(lst_frequencias_vezes,MATCH(J213,lst_frequencias,0)),"Frequência não aceita"))</f>
        <v/>
      </c>
      <c r="L213" s="21" t="n"/>
      <c r="M213" s="27" t="n"/>
      <c r="N213" s="28">
        <f>IF(AND(ISNUMBER(K213),ISNUMBER(M213)),K213*M213,"")</f>
        <v/>
      </c>
      <c r="O213" s="25" t="n"/>
      <c r="P213" s="25" t="n"/>
      <c r="Q213" s="29" t="n"/>
      <c r="R213" s="30">
        <f>IF(C213="","",IF(COUNTIF(pl_chave,C213)&gt;1,"ERRO: chave de tarefa duplicada",IF(I213="Sim",IF(O213="Não","ERRO: tarefa de segurança retirada do plano",IF(NOT(ISNUMBER(K213)),"ERRO: frequência vigente inválida",IF(ISERROR(MATCH(H213,lst_frequencias,0)),"ERRO: frequência de referência ausente",IF(K213&lt;INDEX(lst_frequencias_vezes,MATCH(H213,lst_frequencias,0)),"ERRO: intervalo ampliado em tarefa de segurança (referência "&amp;H213&amp;")","OK: segurança mantida")))),IF(NOT(ISNUMBER(K213)),"Verificar: frequência vigente","OK"))))</f>
        <v/>
      </c>
      <c r="S213" s="24" t="n"/>
    </row>
    <row r="214">
      <c r="A214" s="21" t="n"/>
      <c r="B214" s="22" t="n"/>
      <c r="C214" s="23">
        <f>IF(OR(A214="",B214=""),"",A214&amp;"|"&amp;B214)</f>
        <v/>
      </c>
      <c r="D214" s="21" t="n"/>
      <c r="E214" s="24" t="n"/>
      <c r="F214" s="21" t="n"/>
      <c r="G214" s="22" t="n"/>
      <c r="H214" s="22" t="n"/>
      <c r="I214" s="22" t="n"/>
      <c r="J214" s="25" t="n"/>
      <c r="K214" s="26">
        <f>IF(J214="","",IFERROR(INDEX(lst_frequencias_vezes,MATCH(J214,lst_frequencias,0)),"Frequência não aceita"))</f>
        <v/>
      </c>
      <c r="L214" s="21" t="n"/>
      <c r="M214" s="27" t="n"/>
      <c r="N214" s="28">
        <f>IF(AND(ISNUMBER(K214),ISNUMBER(M214)),K214*M214,"")</f>
        <v/>
      </c>
      <c r="O214" s="25" t="n"/>
      <c r="P214" s="25" t="n"/>
      <c r="Q214" s="29" t="n"/>
      <c r="R214" s="30">
        <f>IF(C214="","",IF(COUNTIF(pl_chave,C214)&gt;1,"ERRO: chave de tarefa duplicada",IF(I214="Sim",IF(O214="Não","ERRO: tarefa de segurança retirada do plano",IF(NOT(ISNUMBER(K214)),"ERRO: frequência vigente inválida",IF(ISERROR(MATCH(H214,lst_frequencias,0)),"ERRO: frequência de referência ausente",IF(K214&lt;INDEX(lst_frequencias_vezes,MATCH(H214,lst_frequencias,0)),"ERRO: intervalo ampliado em tarefa de segurança (referência "&amp;H214&amp;")","OK: segurança mantida")))),IF(NOT(ISNUMBER(K214)),"Verificar: frequência vigente","OK"))))</f>
        <v/>
      </c>
      <c r="S214" s="24" t="n"/>
    </row>
    <row r="215">
      <c r="A215" s="21" t="n"/>
      <c r="B215" s="22" t="n"/>
      <c r="C215" s="23">
        <f>IF(OR(A215="",B215=""),"",A215&amp;"|"&amp;B215)</f>
        <v/>
      </c>
      <c r="D215" s="21" t="n"/>
      <c r="E215" s="24" t="n"/>
      <c r="F215" s="21" t="n"/>
      <c r="G215" s="22" t="n"/>
      <c r="H215" s="22" t="n"/>
      <c r="I215" s="22" t="n"/>
      <c r="J215" s="25" t="n"/>
      <c r="K215" s="26">
        <f>IF(J215="","",IFERROR(INDEX(lst_frequencias_vezes,MATCH(J215,lst_frequencias,0)),"Frequência não aceita"))</f>
        <v/>
      </c>
      <c r="L215" s="21" t="n"/>
      <c r="M215" s="27" t="n"/>
      <c r="N215" s="28">
        <f>IF(AND(ISNUMBER(K215),ISNUMBER(M215)),K215*M215,"")</f>
        <v/>
      </c>
      <c r="O215" s="25" t="n"/>
      <c r="P215" s="25" t="n"/>
      <c r="Q215" s="29" t="n"/>
      <c r="R215" s="30">
        <f>IF(C215="","",IF(COUNTIF(pl_chave,C215)&gt;1,"ERRO: chave de tarefa duplicada",IF(I215="Sim",IF(O215="Não","ERRO: tarefa de segurança retirada do plano",IF(NOT(ISNUMBER(K215)),"ERRO: frequência vigente inválida",IF(ISERROR(MATCH(H215,lst_frequencias,0)),"ERRO: frequência de referência ausente",IF(K215&lt;INDEX(lst_frequencias_vezes,MATCH(H215,lst_frequencias,0)),"ERRO: intervalo ampliado em tarefa de segurança (referência "&amp;H215&amp;")","OK: segurança mantida")))),IF(NOT(ISNUMBER(K215)),"Verificar: frequência vigente","OK"))))</f>
        <v/>
      </c>
      <c r="S215" s="24" t="n"/>
    </row>
    <row r="216">
      <c r="A216" s="21" t="n"/>
      <c r="B216" s="22" t="n"/>
      <c r="C216" s="23">
        <f>IF(OR(A216="",B216=""),"",A216&amp;"|"&amp;B216)</f>
        <v/>
      </c>
      <c r="D216" s="21" t="n"/>
      <c r="E216" s="24" t="n"/>
      <c r="F216" s="21" t="n"/>
      <c r="G216" s="22" t="n"/>
      <c r="H216" s="22" t="n"/>
      <c r="I216" s="22" t="n"/>
      <c r="J216" s="25" t="n"/>
      <c r="K216" s="26">
        <f>IF(J216="","",IFERROR(INDEX(lst_frequencias_vezes,MATCH(J216,lst_frequencias,0)),"Frequência não aceita"))</f>
        <v/>
      </c>
      <c r="L216" s="21" t="n"/>
      <c r="M216" s="27" t="n"/>
      <c r="N216" s="28">
        <f>IF(AND(ISNUMBER(K216),ISNUMBER(M216)),K216*M216,"")</f>
        <v/>
      </c>
      <c r="O216" s="25" t="n"/>
      <c r="P216" s="25" t="n"/>
      <c r="Q216" s="29" t="n"/>
      <c r="R216" s="30">
        <f>IF(C216="","",IF(COUNTIF(pl_chave,C216)&gt;1,"ERRO: chave de tarefa duplicada",IF(I216="Sim",IF(O216="Não","ERRO: tarefa de segurança retirada do plano",IF(NOT(ISNUMBER(K216)),"ERRO: frequência vigente inválida",IF(ISERROR(MATCH(H216,lst_frequencias,0)),"ERRO: frequência de referência ausente",IF(K216&lt;INDEX(lst_frequencias_vezes,MATCH(H216,lst_frequencias,0)),"ERRO: intervalo ampliado em tarefa de segurança (referência "&amp;H216&amp;")","OK: segurança mantida")))),IF(NOT(ISNUMBER(K216)),"Verificar: frequência vigente","OK"))))</f>
        <v/>
      </c>
      <c r="S216" s="24" t="n"/>
    </row>
    <row r="217">
      <c r="A217" s="21" t="n"/>
      <c r="B217" s="22" t="n"/>
      <c r="C217" s="23">
        <f>IF(OR(A217="",B217=""),"",A217&amp;"|"&amp;B217)</f>
        <v/>
      </c>
      <c r="D217" s="21" t="n"/>
      <c r="E217" s="24" t="n"/>
      <c r="F217" s="21" t="n"/>
      <c r="G217" s="22" t="n"/>
      <c r="H217" s="22" t="n"/>
      <c r="I217" s="22" t="n"/>
      <c r="J217" s="25" t="n"/>
      <c r="K217" s="26">
        <f>IF(J217="","",IFERROR(INDEX(lst_frequencias_vezes,MATCH(J217,lst_frequencias,0)),"Frequência não aceita"))</f>
        <v/>
      </c>
      <c r="L217" s="21" t="n"/>
      <c r="M217" s="27" t="n"/>
      <c r="N217" s="28">
        <f>IF(AND(ISNUMBER(K217),ISNUMBER(M217)),K217*M217,"")</f>
        <v/>
      </c>
      <c r="O217" s="25" t="n"/>
      <c r="P217" s="25" t="n"/>
      <c r="Q217" s="29" t="n"/>
      <c r="R217" s="30">
        <f>IF(C217="","",IF(COUNTIF(pl_chave,C217)&gt;1,"ERRO: chave de tarefa duplicada",IF(I217="Sim",IF(O217="Não","ERRO: tarefa de segurança retirada do plano",IF(NOT(ISNUMBER(K217)),"ERRO: frequência vigente inválida",IF(ISERROR(MATCH(H217,lst_frequencias,0)),"ERRO: frequência de referência ausente",IF(K217&lt;INDEX(lst_frequencias_vezes,MATCH(H217,lst_frequencias,0)),"ERRO: intervalo ampliado em tarefa de segurança (referência "&amp;H217&amp;")","OK: segurança mantida")))),IF(NOT(ISNUMBER(K217)),"Verificar: frequência vigente","OK"))))</f>
        <v/>
      </c>
      <c r="S217" s="24" t="n"/>
    </row>
    <row r="218">
      <c r="A218" s="21" t="n"/>
      <c r="B218" s="22" t="n"/>
      <c r="C218" s="23">
        <f>IF(OR(A218="",B218=""),"",A218&amp;"|"&amp;B218)</f>
        <v/>
      </c>
      <c r="D218" s="21" t="n"/>
      <c r="E218" s="24" t="n"/>
      <c r="F218" s="21" t="n"/>
      <c r="G218" s="22" t="n"/>
      <c r="H218" s="22" t="n"/>
      <c r="I218" s="22" t="n"/>
      <c r="J218" s="25" t="n"/>
      <c r="K218" s="26">
        <f>IF(J218="","",IFERROR(INDEX(lst_frequencias_vezes,MATCH(J218,lst_frequencias,0)),"Frequência não aceita"))</f>
        <v/>
      </c>
      <c r="L218" s="21" t="n"/>
      <c r="M218" s="27" t="n"/>
      <c r="N218" s="28">
        <f>IF(AND(ISNUMBER(K218),ISNUMBER(M218)),K218*M218,"")</f>
        <v/>
      </c>
      <c r="O218" s="25" t="n"/>
      <c r="P218" s="25" t="n"/>
      <c r="Q218" s="29" t="n"/>
      <c r="R218" s="30">
        <f>IF(C218="","",IF(COUNTIF(pl_chave,C218)&gt;1,"ERRO: chave de tarefa duplicada",IF(I218="Sim",IF(O218="Não","ERRO: tarefa de segurança retirada do plano",IF(NOT(ISNUMBER(K218)),"ERRO: frequência vigente inválida",IF(ISERROR(MATCH(H218,lst_frequencias,0)),"ERRO: frequência de referência ausente",IF(K218&lt;INDEX(lst_frequencias_vezes,MATCH(H218,lst_frequencias,0)),"ERRO: intervalo ampliado em tarefa de segurança (referência "&amp;H218&amp;")","OK: segurança mantida")))),IF(NOT(ISNUMBER(K218)),"Verificar: frequência vigente","OK"))))</f>
        <v/>
      </c>
      <c r="S218" s="24" t="n"/>
    </row>
    <row r="219">
      <c r="A219" s="21" t="n"/>
      <c r="B219" s="22" t="n"/>
      <c r="C219" s="23">
        <f>IF(OR(A219="",B219=""),"",A219&amp;"|"&amp;B219)</f>
        <v/>
      </c>
      <c r="D219" s="21" t="n"/>
      <c r="E219" s="24" t="n"/>
      <c r="F219" s="21" t="n"/>
      <c r="G219" s="22" t="n"/>
      <c r="H219" s="22" t="n"/>
      <c r="I219" s="22" t="n"/>
      <c r="J219" s="25" t="n"/>
      <c r="K219" s="26">
        <f>IF(J219="","",IFERROR(INDEX(lst_frequencias_vezes,MATCH(J219,lst_frequencias,0)),"Frequência não aceita"))</f>
        <v/>
      </c>
      <c r="L219" s="21" t="n"/>
      <c r="M219" s="27" t="n"/>
      <c r="N219" s="28">
        <f>IF(AND(ISNUMBER(K219),ISNUMBER(M219)),K219*M219,"")</f>
        <v/>
      </c>
      <c r="O219" s="25" t="n"/>
      <c r="P219" s="25" t="n"/>
      <c r="Q219" s="29" t="n"/>
      <c r="R219" s="30">
        <f>IF(C219="","",IF(COUNTIF(pl_chave,C219)&gt;1,"ERRO: chave de tarefa duplicada",IF(I219="Sim",IF(O219="Não","ERRO: tarefa de segurança retirada do plano",IF(NOT(ISNUMBER(K219)),"ERRO: frequência vigente inválida",IF(ISERROR(MATCH(H219,lst_frequencias,0)),"ERRO: frequência de referência ausente",IF(K219&lt;INDEX(lst_frequencias_vezes,MATCH(H219,lst_frequencias,0)),"ERRO: intervalo ampliado em tarefa de segurança (referência "&amp;H219&amp;")","OK: segurança mantida")))),IF(NOT(ISNUMBER(K219)),"Verificar: frequência vigente","OK"))))</f>
        <v/>
      </c>
      <c r="S219" s="24" t="n"/>
    </row>
    <row r="220">
      <c r="A220" s="21" t="n"/>
      <c r="B220" s="22" t="n"/>
      <c r="C220" s="23">
        <f>IF(OR(A220="",B220=""),"",A220&amp;"|"&amp;B220)</f>
        <v/>
      </c>
      <c r="D220" s="21" t="n"/>
      <c r="E220" s="24" t="n"/>
      <c r="F220" s="21" t="n"/>
      <c r="G220" s="22" t="n"/>
      <c r="H220" s="22" t="n"/>
      <c r="I220" s="22" t="n"/>
      <c r="J220" s="25" t="n"/>
      <c r="K220" s="26">
        <f>IF(J220="","",IFERROR(INDEX(lst_frequencias_vezes,MATCH(J220,lst_frequencias,0)),"Frequência não aceita"))</f>
        <v/>
      </c>
      <c r="L220" s="21" t="n"/>
      <c r="M220" s="27" t="n"/>
      <c r="N220" s="28">
        <f>IF(AND(ISNUMBER(K220),ISNUMBER(M220)),K220*M220,"")</f>
        <v/>
      </c>
      <c r="O220" s="25" t="n"/>
      <c r="P220" s="25" t="n"/>
      <c r="Q220" s="29" t="n"/>
      <c r="R220" s="30">
        <f>IF(C220="","",IF(COUNTIF(pl_chave,C220)&gt;1,"ERRO: chave de tarefa duplicada",IF(I220="Sim",IF(O220="Não","ERRO: tarefa de segurança retirada do plano",IF(NOT(ISNUMBER(K220)),"ERRO: frequência vigente inválida",IF(ISERROR(MATCH(H220,lst_frequencias,0)),"ERRO: frequência de referência ausente",IF(K220&lt;INDEX(lst_frequencias_vezes,MATCH(H220,lst_frequencias,0)),"ERRO: intervalo ampliado em tarefa de segurança (referência "&amp;H220&amp;")","OK: segurança mantida")))),IF(NOT(ISNUMBER(K220)),"Verificar: frequência vigente","OK"))))</f>
        <v/>
      </c>
      <c r="S220" s="24" t="n"/>
    </row>
    <row r="221">
      <c r="A221" s="21" t="n"/>
      <c r="B221" s="22" t="n"/>
      <c r="C221" s="23">
        <f>IF(OR(A221="",B221=""),"",A221&amp;"|"&amp;B221)</f>
        <v/>
      </c>
      <c r="D221" s="21" t="n"/>
      <c r="E221" s="24" t="n"/>
      <c r="F221" s="21" t="n"/>
      <c r="G221" s="22" t="n"/>
      <c r="H221" s="22" t="n"/>
      <c r="I221" s="22" t="n"/>
      <c r="J221" s="25" t="n"/>
      <c r="K221" s="26">
        <f>IF(J221="","",IFERROR(INDEX(lst_frequencias_vezes,MATCH(J221,lst_frequencias,0)),"Frequência não aceita"))</f>
        <v/>
      </c>
      <c r="L221" s="21" t="n"/>
      <c r="M221" s="27" t="n"/>
      <c r="N221" s="28">
        <f>IF(AND(ISNUMBER(K221),ISNUMBER(M221)),K221*M221,"")</f>
        <v/>
      </c>
      <c r="O221" s="25" t="n"/>
      <c r="P221" s="25" t="n"/>
      <c r="Q221" s="29" t="n"/>
      <c r="R221" s="30">
        <f>IF(C221="","",IF(COUNTIF(pl_chave,C221)&gt;1,"ERRO: chave de tarefa duplicada",IF(I221="Sim",IF(O221="Não","ERRO: tarefa de segurança retirada do plano",IF(NOT(ISNUMBER(K221)),"ERRO: frequência vigente inválida",IF(ISERROR(MATCH(H221,lst_frequencias,0)),"ERRO: frequência de referência ausente",IF(K221&lt;INDEX(lst_frequencias_vezes,MATCH(H221,lst_frequencias,0)),"ERRO: intervalo ampliado em tarefa de segurança (referência "&amp;H221&amp;")","OK: segurança mantida")))),IF(NOT(ISNUMBER(K221)),"Verificar: frequência vigente","OK"))))</f>
        <v/>
      </c>
      <c r="S221" s="24" t="n"/>
    </row>
    <row r="222">
      <c r="A222" s="21" t="n"/>
      <c r="B222" s="22" t="n"/>
      <c r="C222" s="23">
        <f>IF(OR(A222="",B222=""),"",A222&amp;"|"&amp;B222)</f>
        <v/>
      </c>
      <c r="D222" s="21" t="n"/>
      <c r="E222" s="24" t="n"/>
      <c r="F222" s="21" t="n"/>
      <c r="G222" s="22" t="n"/>
      <c r="H222" s="22" t="n"/>
      <c r="I222" s="22" t="n"/>
      <c r="J222" s="25" t="n"/>
      <c r="K222" s="26">
        <f>IF(J222="","",IFERROR(INDEX(lst_frequencias_vezes,MATCH(J222,lst_frequencias,0)),"Frequência não aceita"))</f>
        <v/>
      </c>
      <c r="L222" s="21" t="n"/>
      <c r="M222" s="27" t="n"/>
      <c r="N222" s="28">
        <f>IF(AND(ISNUMBER(K222),ISNUMBER(M222)),K222*M222,"")</f>
        <v/>
      </c>
      <c r="O222" s="25" t="n"/>
      <c r="P222" s="25" t="n"/>
      <c r="Q222" s="29" t="n"/>
      <c r="R222" s="30">
        <f>IF(C222="","",IF(COUNTIF(pl_chave,C222)&gt;1,"ERRO: chave de tarefa duplicada",IF(I222="Sim",IF(O222="Não","ERRO: tarefa de segurança retirada do plano",IF(NOT(ISNUMBER(K222)),"ERRO: frequência vigente inválida",IF(ISERROR(MATCH(H222,lst_frequencias,0)),"ERRO: frequência de referência ausente",IF(K222&lt;INDEX(lst_frequencias_vezes,MATCH(H222,lst_frequencias,0)),"ERRO: intervalo ampliado em tarefa de segurança (referência "&amp;H222&amp;")","OK: segurança mantida")))),IF(NOT(ISNUMBER(K222)),"Verificar: frequência vigente","OK"))))</f>
        <v/>
      </c>
      <c r="S222" s="24" t="n"/>
    </row>
    <row r="223">
      <c r="A223" s="21" t="n"/>
      <c r="B223" s="22" t="n"/>
      <c r="C223" s="23">
        <f>IF(OR(A223="",B223=""),"",A223&amp;"|"&amp;B223)</f>
        <v/>
      </c>
      <c r="D223" s="21" t="n"/>
      <c r="E223" s="24" t="n"/>
      <c r="F223" s="21" t="n"/>
      <c r="G223" s="22" t="n"/>
      <c r="H223" s="22" t="n"/>
      <c r="I223" s="22" t="n"/>
      <c r="J223" s="25" t="n"/>
      <c r="K223" s="26">
        <f>IF(J223="","",IFERROR(INDEX(lst_frequencias_vezes,MATCH(J223,lst_frequencias,0)),"Frequência não aceita"))</f>
        <v/>
      </c>
      <c r="L223" s="21" t="n"/>
      <c r="M223" s="27" t="n"/>
      <c r="N223" s="28">
        <f>IF(AND(ISNUMBER(K223),ISNUMBER(M223)),K223*M223,"")</f>
        <v/>
      </c>
      <c r="O223" s="25" t="n"/>
      <c r="P223" s="25" t="n"/>
      <c r="Q223" s="29" t="n"/>
      <c r="R223" s="30">
        <f>IF(C223="","",IF(COUNTIF(pl_chave,C223)&gt;1,"ERRO: chave de tarefa duplicada",IF(I223="Sim",IF(O223="Não","ERRO: tarefa de segurança retirada do plano",IF(NOT(ISNUMBER(K223)),"ERRO: frequência vigente inválida",IF(ISERROR(MATCH(H223,lst_frequencias,0)),"ERRO: frequência de referência ausente",IF(K223&lt;INDEX(lst_frequencias_vezes,MATCH(H223,lst_frequencias,0)),"ERRO: intervalo ampliado em tarefa de segurança (referência "&amp;H223&amp;")","OK: segurança mantida")))),IF(NOT(ISNUMBER(K223)),"Verificar: frequência vigente","OK"))))</f>
        <v/>
      </c>
      <c r="S223" s="24" t="n"/>
    </row>
    <row r="224">
      <c r="A224" s="21" t="n"/>
      <c r="B224" s="22" t="n"/>
      <c r="C224" s="23">
        <f>IF(OR(A224="",B224=""),"",A224&amp;"|"&amp;B224)</f>
        <v/>
      </c>
      <c r="D224" s="21" t="n"/>
      <c r="E224" s="24" t="n"/>
      <c r="F224" s="21" t="n"/>
      <c r="G224" s="22" t="n"/>
      <c r="H224" s="22" t="n"/>
      <c r="I224" s="22" t="n"/>
      <c r="J224" s="25" t="n"/>
      <c r="K224" s="26">
        <f>IF(J224="","",IFERROR(INDEX(lst_frequencias_vezes,MATCH(J224,lst_frequencias,0)),"Frequência não aceita"))</f>
        <v/>
      </c>
      <c r="L224" s="21" t="n"/>
      <c r="M224" s="27" t="n"/>
      <c r="N224" s="28">
        <f>IF(AND(ISNUMBER(K224),ISNUMBER(M224)),K224*M224,"")</f>
        <v/>
      </c>
      <c r="O224" s="25" t="n"/>
      <c r="P224" s="25" t="n"/>
      <c r="Q224" s="29" t="n"/>
      <c r="R224" s="30">
        <f>IF(C224="","",IF(COUNTIF(pl_chave,C224)&gt;1,"ERRO: chave de tarefa duplicada",IF(I224="Sim",IF(O224="Não","ERRO: tarefa de segurança retirada do plano",IF(NOT(ISNUMBER(K224)),"ERRO: frequência vigente inválida",IF(ISERROR(MATCH(H224,lst_frequencias,0)),"ERRO: frequência de referência ausente",IF(K224&lt;INDEX(lst_frequencias_vezes,MATCH(H224,lst_frequencias,0)),"ERRO: intervalo ampliado em tarefa de segurança (referência "&amp;H224&amp;")","OK: segurança mantida")))),IF(NOT(ISNUMBER(K224)),"Verificar: frequência vigente","OK"))))</f>
        <v/>
      </c>
      <c r="S224" s="24" t="n"/>
    </row>
    <row r="225">
      <c r="A225" s="21" t="n"/>
      <c r="B225" s="22" t="n"/>
      <c r="C225" s="23">
        <f>IF(OR(A225="",B225=""),"",A225&amp;"|"&amp;B225)</f>
        <v/>
      </c>
      <c r="D225" s="21" t="n"/>
      <c r="E225" s="24" t="n"/>
      <c r="F225" s="21" t="n"/>
      <c r="G225" s="22" t="n"/>
      <c r="H225" s="22" t="n"/>
      <c r="I225" s="22" t="n"/>
      <c r="J225" s="25" t="n"/>
      <c r="K225" s="26">
        <f>IF(J225="","",IFERROR(INDEX(lst_frequencias_vezes,MATCH(J225,lst_frequencias,0)),"Frequência não aceita"))</f>
        <v/>
      </c>
      <c r="L225" s="21" t="n"/>
      <c r="M225" s="27" t="n"/>
      <c r="N225" s="28">
        <f>IF(AND(ISNUMBER(K225),ISNUMBER(M225)),K225*M225,"")</f>
        <v/>
      </c>
      <c r="O225" s="25" t="n"/>
      <c r="P225" s="25" t="n"/>
      <c r="Q225" s="29" t="n"/>
      <c r="R225" s="30">
        <f>IF(C225="","",IF(COUNTIF(pl_chave,C225)&gt;1,"ERRO: chave de tarefa duplicada",IF(I225="Sim",IF(O225="Não","ERRO: tarefa de segurança retirada do plano",IF(NOT(ISNUMBER(K225)),"ERRO: frequência vigente inválida",IF(ISERROR(MATCH(H225,lst_frequencias,0)),"ERRO: frequência de referência ausente",IF(K225&lt;INDEX(lst_frequencias_vezes,MATCH(H225,lst_frequencias,0)),"ERRO: intervalo ampliado em tarefa de segurança (referência "&amp;H225&amp;")","OK: segurança mantida")))),IF(NOT(ISNUMBER(K225)),"Verificar: frequência vigente","OK"))))</f>
        <v/>
      </c>
      <c r="S225" s="24" t="n"/>
    </row>
    <row r="226">
      <c r="A226" s="21" t="n"/>
      <c r="B226" s="22" t="n"/>
      <c r="C226" s="23">
        <f>IF(OR(A226="",B226=""),"",A226&amp;"|"&amp;B226)</f>
        <v/>
      </c>
      <c r="D226" s="21" t="n"/>
      <c r="E226" s="24" t="n"/>
      <c r="F226" s="21" t="n"/>
      <c r="G226" s="22" t="n"/>
      <c r="H226" s="22" t="n"/>
      <c r="I226" s="22" t="n"/>
      <c r="J226" s="25" t="n"/>
      <c r="K226" s="26">
        <f>IF(J226="","",IFERROR(INDEX(lst_frequencias_vezes,MATCH(J226,lst_frequencias,0)),"Frequência não aceita"))</f>
        <v/>
      </c>
      <c r="L226" s="21" t="n"/>
      <c r="M226" s="27" t="n"/>
      <c r="N226" s="28">
        <f>IF(AND(ISNUMBER(K226),ISNUMBER(M226)),K226*M226,"")</f>
        <v/>
      </c>
      <c r="O226" s="25" t="n"/>
      <c r="P226" s="25" t="n"/>
      <c r="Q226" s="29" t="n"/>
      <c r="R226" s="30">
        <f>IF(C226="","",IF(COUNTIF(pl_chave,C226)&gt;1,"ERRO: chave de tarefa duplicada",IF(I226="Sim",IF(O226="Não","ERRO: tarefa de segurança retirada do plano",IF(NOT(ISNUMBER(K226)),"ERRO: frequência vigente inválida",IF(ISERROR(MATCH(H226,lst_frequencias,0)),"ERRO: frequência de referência ausente",IF(K226&lt;INDEX(lst_frequencias_vezes,MATCH(H226,lst_frequencias,0)),"ERRO: intervalo ampliado em tarefa de segurança (referência "&amp;H226&amp;")","OK: segurança mantida")))),IF(NOT(ISNUMBER(K226)),"Verificar: frequência vigente","OK"))))</f>
        <v/>
      </c>
      <c r="S226" s="24" t="n"/>
    </row>
    <row r="227">
      <c r="A227" s="21" t="n"/>
      <c r="B227" s="22" t="n"/>
      <c r="C227" s="23">
        <f>IF(OR(A227="",B227=""),"",A227&amp;"|"&amp;B227)</f>
        <v/>
      </c>
      <c r="D227" s="21" t="n"/>
      <c r="E227" s="24" t="n"/>
      <c r="F227" s="21" t="n"/>
      <c r="G227" s="22" t="n"/>
      <c r="H227" s="22" t="n"/>
      <c r="I227" s="22" t="n"/>
      <c r="J227" s="25" t="n"/>
      <c r="K227" s="26">
        <f>IF(J227="","",IFERROR(INDEX(lst_frequencias_vezes,MATCH(J227,lst_frequencias,0)),"Frequência não aceita"))</f>
        <v/>
      </c>
      <c r="L227" s="21" t="n"/>
      <c r="M227" s="27" t="n"/>
      <c r="N227" s="28">
        <f>IF(AND(ISNUMBER(K227),ISNUMBER(M227)),K227*M227,"")</f>
        <v/>
      </c>
      <c r="O227" s="25" t="n"/>
      <c r="P227" s="25" t="n"/>
      <c r="Q227" s="29" t="n"/>
      <c r="R227" s="30">
        <f>IF(C227="","",IF(COUNTIF(pl_chave,C227)&gt;1,"ERRO: chave de tarefa duplicada",IF(I227="Sim",IF(O227="Não","ERRO: tarefa de segurança retirada do plano",IF(NOT(ISNUMBER(K227)),"ERRO: frequência vigente inválida",IF(ISERROR(MATCH(H227,lst_frequencias,0)),"ERRO: frequência de referência ausente",IF(K227&lt;INDEX(lst_frequencias_vezes,MATCH(H227,lst_frequencias,0)),"ERRO: intervalo ampliado em tarefa de segurança (referência "&amp;H227&amp;")","OK: segurança mantida")))),IF(NOT(ISNUMBER(K227)),"Verificar: frequência vigente","OK"))))</f>
        <v/>
      </c>
      <c r="S227" s="24" t="n"/>
    </row>
    <row r="228">
      <c r="A228" s="21" t="n"/>
      <c r="B228" s="22" t="n"/>
      <c r="C228" s="23">
        <f>IF(OR(A228="",B228=""),"",A228&amp;"|"&amp;B228)</f>
        <v/>
      </c>
      <c r="D228" s="21" t="n"/>
      <c r="E228" s="24" t="n"/>
      <c r="F228" s="21" t="n"/>
      <c r="G228" s="22" t="n"/>
      <c r="H228" s="22" t="n"/>
      <c r="I228" s="22" t="n"/>
      <c r="J228" s="25" t="n"/>
      <c r="K228" s="26">
        <f>IF(J228="","",IFERROR(INDEX(lst_frequencias_vezes,MATCH(J228,lst_frequencias,0)),"Frequência não aceita"))</f>
        <v/>
      </c>
      <c r="L228" s="21" t="n"/>
      <c r="M228" s="27" t="n"/>
      <c r="N228" s="28">
        <f>IF(AND(ISNUMBER(K228),ISNUMBER(M228)),K228*M228,"")</f>
        <v/>
      </c>
      <c r="O228" s="25" t="n"/>
      <c r="P228" s="25" t="n"/>
      <c r="Q228" s="29" t="n"/>
      <c r="R228" s="30">
        <f>IF(C228="","",IF(COUNTIF(pl_chave,C228)&gt;1,"ERRO: chave de tarefa duplicada",IF(I228="Sim",IF(O228="Não","ERRO: tarefa de segurança retirada do plano",IF(NOT(ISNUMBER(K228)),"ERRO: frequência vigente inválida",IF(ISERROR(MATCH(H228,lst_frequencias,0)),"ERRO: frequência de referência ausente",IF(K228&lt;INDEX(lst_frequencias_vezes,MATCH(H228,lst_frequencias,0)),"ERRO: intervalo ampliado em tarefa de segurança (referência "&amp;H228&amp;")","OK: segurança mantida")))),IF(NOT(ISNUMBER(K228)),"Verificar: frequência vigente","OK"))))</f>
        <v/>
      </c>
      <c r="S228" s="24" t="n"/>
    </row>
    <row r="229">
      <c r="A229" s="21" t="n"/>
      <c r="B229" s="22" t="n"/>
      <c r="C229" s="23">
        <f>IF(OR(A229="",B229=""),"",A229&amp;"|"&amp;B229)</f>
        <v/>
      </c>
      <c r="D229" s="21" t="n"/>
      <c r="E229" s="24" t="n"/>
      <c r="F229" s="21" t="n"/>
      <c r="G229" s="22" t="n"/>
      <c r="H229" s="22" t="n"/>
      <c r="I229" s="22" t="n"/>
      <c r="J229" s="25" t="n"/>
      <c r="K229" s="26">
        <f>IF(J229="","",IFERROR(INDEX(lst_frequencias_vezes,MATCH(J229,lst_frequencias,0)),"Frequência não aceita"))</f>
        <v/>
      </c>
      <c r="L229" s="21" t="n"/>
      <c r="M229" s="27" t="n"/>
      <c r="N229" s="28">
        <f>IF(AND(ISNUMBER(K229),ISNUMBER(M229)),K229*M229,"")</f>
        <v/>
      </c>
      <c r="O229" s="25" t="n"/>
      <c r="P229" s="25" t="n"/>
      <c r="Q229" s="29" t="n"/>
      <c r="R229" s="30">
        <f>IF(C229="","",IF(COUNTIF(pl_chave,C229)&gt;1,"ERRO: chave de tarefa duplicada",IF(I229="Sim",IF(O229="Não","ERRO: tarefa de segurança retirada do plano",IF(NOT(ISNUMBER(K229)),"ERRO: frequência vigente inválida",IF(ISERROR(MATCH(H229,lst_frequencias,0)),"ERRO: frequência de referência ausente",IF(K229&lt;INDEX(lst_frequencias_vezes,MATCH(H229,lst_frequencias,0)),"ERRO: intervalo ampliado em tarefa de segurança (referência "&amp;H229&amp;")","OK: segurança mantida")))),IF(NOT(ISNUMBER(K229)),"Verificar: frequência vigente","OK"))))</f>
        <v/>
      </c>
      <c r="S229" s="24" t="n"/>
    </row>
    <row r="230">
      <c r="A230" s="21" t="n"/>
      <c r="B230" s="22" t="n"/>
      <c r="C230" s="23">
        <f>IF(OR(A230="",B230=""),"",A230&amp;"|"&amp;B230)</f>
        <v/>
      </c>
      <c r="D230" s="21" t="n"/>
      <c r="E230" s="24" t="n"/>
      <c r="F230" s="21" t="n"/>
      <c r="G230" s="22" t="n"/>
      <c r="H230" s="22" t="n"/>
      <c r="I230" s="22" t="n"/>
      <c r="J230" s="25" t="n"/>
      <c r="K230" s="26">
        <f>IF(J230="","",IFERROR(INDEX(lst_frequencias_vezes,MATCH(J230,lst_frequencias,0)),"Frequência não aceita"))</f>
        <v/>
      </c>
      <c r="L230" s="21" t="n"/>
      <c r="M230" s="27" t="n"/>
      <c r="N230" s="28">
        <f>IF(AND(ISNUMBER(K230),ISNUMBER(M230)),K230*M230,"")</f>
        <v/>
      </c>
      <c r="O230" s="25" t="n"/>
      <c r="P230" s="25" t="n"/>
      <c r="Q230" s="29" t="n"/>
      <c r="R230" s="30">
        <f>IF(C230="","",IF(COUNTIF(pl_chave,C230)&gt;1,"ERRO: chave de tarefa duplicada",IF(I230="Sim",IF(O230="Não","ERRO: tarefa de segurança retirada do plano",IF(NOT(ISNUMBER(K230)),"ERRO: frequência vigente inválida",IF(ISERROR(MATCH(H230,lst_frequencias,0)),"ERRO: frequência de referência ausente",IF(K230&lt;INDEX(lst_frequencias_vezes,MATCH(H230,lst_frequencias,0)),"ERRO: intervalo ampliado em tarefa de segurança (referência "&amp;H230&amp;")","OK: segurança mantida")))),IF(NOT(ISNUMBER(K230)),"Verificar: frequência vigente","OK"))))</f>
        <v/>
      </c>
      <c r="S230" s="24" t="n"/>
    </row>
    <row r="231">
      <c r="A231" s="21" t="n"/>
      <c r="B231" s="22" t="n"/>
      <c r="C231" s="23">
        <f>IF(OR(A231="",B231=""),"",A231&amp;"|"&amp;B231)</f>
        <v/>
      </c>
      <c r="D231" s="21" t="n"/>
      <c r="E231" s="24" t="n"/>
      <c r="F231" s="21" t="n"/>
      <c r="G231" s="22" t="n"/>
      <c r="H231" s="22" t="n"/>
      <c r="I231" s="22" t="n"/>
      <c r="J231" s="25" t="n"/>
      <c r="K231" s="26">
        <f>IF(J231="","",IFERROR(INDEX(lst_frequencias_vezes,MATCH(J231,lst_frequencias,0)),"Frequência não aceita"))</f>
        <v/>
      </c>
      <c r="L231" s="21" t="n"/>
      <c r="M231" s="27" t="n"/>
      <c r="N231" s="28">
        <f>IF(AND(ISNUMBER(K231),ISNUMBER(M231)),K231*M231,"")</f>
        <v/>
      </c>
      <c r="O231" s="25" t="n"/>
      <c r="P231" s="25" t="n"/>
      <c r="Q231" s="29" t="n"/>
      <c r="R231" s="30">
        <f>IF(C231="","",IF(COUNTIF(pl_chave,C231)&gt;1,"ERRO: chave de tarefa duplicada",IF(I231="Sim",IF(O231="Não","ERRO: tarefa de segurança retirada do plano",IF(NOT(ISNUMBER(K231)),"ERRO: frequência vigente inválida",IF(ISERROR(MATCH(H231,lst_frequencias,0)),"ERRO: frequência de referência ausente",IF(K231&lt;INDEX(lst_frequencias_vezes,MATCH(H231,lst_frequencias,0)),"ERRO: intervalo ampliado em tarefa de segurança (referência "&amp;H231&amp;")","OK: segurança mantida")))),IF(NOT(ISNUMBER(K231)),"Verificar: frequência vigente","OK"))))</f>
        <v/>
      </c>
      <c r="S231" s="24" t="n"/>
    </row>
    <row r="232">
      <c r="A232" s="21" t="n"/>
      <c r="B232" s="22" t="n"/>
      <c r="C232" s="23">
        <f>IF(OR(A232="",B232=""),"",A232&amp;"|"&amp;B232)</f>
        <v/>
      </c>
      <c r="D232" s="21" t="n"/>
      <c r="E232" s="24" t="n"/>
      <c r="F232" s="21" t="n"/>
      <c r="G232" s="22" t="n"/>
      <c r="H232" s="22" t="n"/>
      <c r="I232" s="22" t="n"/>
      <c r="J232" s="25" t="n"/>
      <c r="K232" s="26">
        <f>IF(J232="","",IFERROR(INDEX(lst_frequencias_vezes,MATCH(J232,lst_frequencias,0)),"Frequência não aceita"))</f>
        <v/>
      </c>
      <c r="L232" s="21" t="n"/>
      <c r="M232" s="27" t="n"/>
      <c r="N232" s="28">
        <f>IF(AND(ISNUMBER(K232),ISNUMBER(M232)),K232*M232,"")</f>
        <v/>
      </c>
      <c r="O232" s="25" t="n"/>
      <c r="P232" s="25" t="n"/>
      <c r="Q232" s="29" t="n"/>
      <c r="R232" s="30">
        <f>IF(C232="","",IF(COUNTIF(pl_chave,C232)&gt;1,"ERRO: chave de tarefa duplicada",IF(I232="Sim",IF(O232="Não","ERRO: tarefa de segurança retirada do plano",IF(NOT(ISNUMBER(K232)),"ERRO: frequência vigente inválida",IF(ISERROR(MATCH(H232,lst_frequencias,0)),"ERRO: frequência de referência ausente",IF(K232&lt;INDEX(lst_frequencias_vezes,MATCH(H232,lst_frequencias,0)),"ERRO: intervalo ampliado em tarefa de segurança (referência "&amp;H232&amp;")","OK: segurança mantida")))),IF(NOT(ISNUMBER(K232)),"Verificar: frequência vigente","OK"))))</f>
        <v/>
      </c>
      <c r="S232" s="24" t="n"/>
    </row>
    <row r="233">
      <c r="A233" s="21" t="n"/>
      <c r="B233" s="22" t="n"/>
      <c r="C233" s="23">
        <f>IF(OR(A233="",B233=""),"",A233&amp;"|"&amp;B233)</f>
        <v/>
      </c>
      <c r="D233" s="21" t="n"/>
      <c r="E233" s="24" t="n"/>
      <c r="F233" s="21" t="n"/>
      <c r="G233" s="22" t="n"/>
      <c r="H233" s="22" t="n"/>
      <c r="I233" s="22" t="n"/>
      <c r="J233" s="25" t="n"/>
      <c r="K233" s="26">
        <f>IF(J233="","",IFERROR(INDEX(lst_frequencias_vezes,MATCH(J233,lst_frequencias,0)),"Frequência não aceita"))</f>
        <v/>
      </c>
      <c r="L233" s="21" t="n"/>
      <c r="M233" s="27" t="n"/>
      <c r="N233" s="28">
        <f>IF(AND(ISNUMBER(K233),ISNUMBER(M233)),K233*M233,"")</f>
        <v/>
      </c>
      <c r="O233" s="25" t="n"/>
      <c r="P233" s="25" t="n"/>
      <c r="Q233" s="29" t="n"/>
      <c r="R233" s="30">
        <f>IF(C233="","",IF(COUNTIF(pl_chave,C233)&gt;1,"ERRO: chave de tarefa duplicada",IF(I233="Sim",IF(O233="Não","ERRO: tarefa de segurança retirada do plano",IF(NOT(ISNUMBER(K233)),"ERRO: frequência vigente inválida",IF(ISERROR(MATCH(H233,lst_frequencias,0)),"ERRO: frequência de referência ausente",IF(K233&lt;INDEX(lst_frequencias_vezes,MATCH(H233,lst_frequencias,0)),"ERRO: intervalo ampliado em tarefa de segurança (referência "&amp;H233&amp;")","OK: segurança mantida")))),IF(NOT(ISNUMBER(K233)),"Verificar: frequência vigente","OK"))))</f>
        <v/>
      </c>
      <c r="S233" s="24" t="n"/>
    </row>
    <row r="234">
      <c r="A234" s="21" t="n"/>
      <c r="B234" s="22" t="n"/>
      <c r="C234" s="23">
        <f>IF(OR(A234="",B234=""),"",A234&amp;"|"&amp;B234)</f>
        <v/>
      </c>
      <c r="D234" s="21" t="n"/>
      <c r="E234" s="24" t="n"/>
      <c r="F234" s="21" t="n"/>
      <c r="G234" s="22" t="n"/>
      <c r="H234" s="22" t="n"/>
      <c r="I234" s="22" t="n"/>
      <c r="J234" s="25" t="n"/>
      <c r="K234" s="26">
        <f>IF(J234="","",IFERROR(INDEX(lst_frequencias_vezes,MATCH(J234,lst_frequencias,0)),"Frequência não aceita"))</f>
        <v/>
      </c>
      <c r="L234" s="21" t="n"/>
      <c r="M234" s="27" t="n"/>
      <c r="N234" s="28">
        <f>IF(AND(ISNUMBER(K234),ISNUMBER(M234)),K234*M234,"")</f>
        <v/>
      </c>
      <c r="O234" s="25" t="n"/>
      <c r="P234" s="25" t="n"/>
      <c r="Q234" s="29" t="n"/>
      <c r="R234" s="30">
        <f>IF(C234="","",IF(COUNTIF(pl_chave,C234)&gt;1,"ERRO: chave de tarefa duplicada",IF(I234="Sim",IF(O234="Não","ERRO: tarefa de segurança retirada do plano",IF(NOT(ISNUMBER(K234)),"ERRO: frequência vigente inválida",IF(ISERROR(MATCH(H234,lst_frequencias,0)),"ERRO: frequência de referência ausente",IF(K234&lt;INDEX(lst_frequencias_vezes,MATCH(H234,lst_frequencias,0)),"ERRO: intervalo ampliado em tarefa de segurança (referência "&amp;H234&amp;")","OK: segurança mantida")))),IF(NOT(ISNUMBER(K234)),"Verificar: frequência vigente","OK"))))</f>
        <v/>
      </c>
      <c r="S234" s="24" t="n"/>
    </row>
    <row r="235">
      <c r="A235" s="21" t="n"/>
      <c r="B235" s="22" t="n"/>
      <c r="C235" s="23">
        <f>IF(OR(A235="",B235=""),"",A235&amp;"|"&amp;B235)</f>
        <v/>
      </c>
      <c r="D235" s="21" t="n"/>
      <c r="E235" s="24" t="n"/>
      <c r="F235" s="21" t="n"/>
      <c r="G235" s="22" t="n"/>
      <c r="H235" s="22" t="n"/>
      <c r="I235" s="22" t="n"/>
      <c r="J235" s="25" t="n"/>
      <c r="K235" s="26">
        <f>IF(J235="","",IFERROR(INDEX(lst_frequencias_vezes,MATCH(J235,lst_frequencias,0)),"Frequência não aceita"))</f>
        <v/>
      </c>
      <c r="L235" s="21" t="n"/>
      <c r="M235" s="27" t="n"/>
      <c r="N235" s="28">
        <f>IF(AND(ISNUMBER(K235),ISNUMBER(M235)),K235*M235,"")</f>
        <v/>
      </c>
      <c r="O235" s="25" t="n"/>
      <c r="P235" s="25" t="n"/>
      <c r="Q235" s="29" t="n"/>
      <c r="R235" s="30">
        <f>IF(C235="","",IF(COUNTIF(pl_chave,C235)&gt;1,"ERRO: chave de tarefa duplicada",IF(I235="Sim",IF(O235="Não","ERRO: tarefa de segurança retirada do plano",IF(NOT(ISNUMBER(K235)),"ERRO: frequência vigente inválida",IF(ISERROR(MATCH(H235,lst_frequencias,0)),"ERRO: frequência de referência ausente",IF(K235&lt;INDEX(lst_frequencias_vezes,MATCH(H235,lst_frequencias,0)),"ERRO: intervalo ampliado em tarefa de segurança (referência "&amp;H235&amp;")","OK: segurança mantida")))),IF(NOT(ISNUMBER(K235)),"Verificar: frequência vigente","OK"))))</f>
        <v/>
      </c>
      <c r="S235" s="24" t="n"/>
    </row>
    <row r="236">
      <c r="A236" s="21" t="n"/>
      <c r="B236" s="22" t="n"/>
      <c r="C236" s="23">
        <f>IF(OR(A236="",B236=""),"",A236&amp;"|"&amp;B236)</f>
        <v/>
      </c>
      <c r="D236" s="21" t="n"/>
      <c r="E236" s="24" t="n"/>
      <c r="F236" s="21" t="n"/>
      <c r="G236" s="22" t="n"/>
      <c r="H236" s="22" t="n"/>
      <c r="I236" s="22" t="n"/>
      <c r="J236" s="25" t="n"/>
      <c r="K236" s="26">
        <f>IF(J236="","",IFERROR(INDEX(lst_frequencias_vezes,MATCH(J236,lst_frequencias,0)),"Frequência não aceita"))</f>
        <v/>
      </c>
      <c r="L236" s="21" t="n"/>
      <c r="M236" s="27" t="n"/>
      <c r="N236" s="28">
        <f>IF(AND(ISNUMBER(K236),ISNUMBER(M236)),K236*M236,"")</f>
        <v/>
      </c>
      <c r="O236" s="25" t="n"/>
      <c r="P236" s="25" t="n"/>
      <c r="Q236" s="29" t="n"/>
      <c r="R236" s="30">
        <f>IF(C236="","",IF(COUNTIF(pl_chave,C236)&gt;1,"ERRO: chave de tarefa duplicada",IF(I236="Sim",IF(O236="Não","ERRO: tarefa de segurança retirada do plano",IF(NOT(ISNUMBER(K236)),"ERRO: frequência vigente inválida",IF(ISERROR(MATCH(H236,lst_frequencias,0)),"ERRO: frequência de referência ausente",IF(K236&lt;INDEX(lst_frequencias_vezes,MATCH(H236,lst_frequencias,0)),"ERRO: intervalo ampliado em tarefa de segurança (referência "&amp;H236&amp;")","OK: segurança mantida")))),IF(NOT(ISNUMBER(K236)),"Verificar: frequência vigente","OK"))))</f>
        <v/>
      </c>
      <c r="S236" s="24" t="n"/>
    </row>
    <row r="237">
      <c r="A237" s="21" t="n"/>
      <c r="B237" s="22" t="n"/>
      <c r="C237" s="23">
        <f>IF(OR(A237="",B237=""),"",A237&amp;"|"&amp;B237)</f>
        <v/>
      </c>
      <c r="D237" s="21" t="n"/>
      <c r="E237" s="24" t="n"/>
      <c r="F237" s="21" t="n"/>
      <c r="G237" s="22" t="n"/>
      <c r="H237" s="22" t="n"/>
      <c r="I237" s="22" t="n"/>
      <c r="J237" s="25" t="n"/>
      <c r="K237" s="26">
        <f>IF(J237="","",IFERROR(INDEX(lst_frequencias_vezes,MATCH(J237,lst_frequencias,0)),"Frequência não aceita"))</f>
        <v/>
      </c>
      <c r="L237" s="21" t="n"/>
      <c r="M237" s="27" t="n"/>
      <c r="N237" s="28">
        <f>IF(AND(ISNUMBER(K237),ISNUMBER(M237)),K237*M237,"")</f>
        <v/>
      </c>
      <c r="O237" s="25" t="n"/>
      <c r="P237" s="25" t="n"/>
      <c r="Q237" s="29" t="n"/>
      <c r="R237" s="30">
        <f>IF(C237="","",IF(COUNTIF(pl_chave,C237)&gt;1,"ERRO: chave de tarefa duplicada",IF(I237="Sim",IF(O237="Não","ERRO: tarefa de segurança retirada do plano",IF(NOT(ISNUMBER(K237)),"ERRO: frequência vigente inválida",IF(ISERROR(MATCH(H237,lst_frequencias,0)),"ERRO: frequência de referência ausente",IF(K237&lt;INDEX(lst_frequencias_vezes,MATCH(H237,lst_frequencias,0)),"ERRO: intervalo ampliado em tarefa de segurança (referência "&amp;H237&amp;")","OK: segurança mantida")))),IF(NOT(ISNUMBER(K237)),"Verificar: frequência vigente","OK"))))</f>
        <v/>
      </c>
      <c r="S237" s="24" t="n"/>
    </row>
    <row r="238">
      <c r="A238" s="21" t="n"/>
      <c r="B238" s="22" t="n"/>
      <c r="C238" s="23">
        <f>IF(OR(A238="",B238=""),"",A238&amp;"|"&amp;B238)</f>
        <v/>
      </c>
      <c r="D238" s="21" t="n"/>
      <c r="E238" s="24" t="n"/>
      <c r="F238" s="21" t="n"/>
      <c r="G238" s="22" t="n"/>
      <c r="H238" s="22" t="n"/>
      <c r="I238" s="22" t="n"/>
      <c r="J238" s="25" t="n"/>
      <c r="K238" s="26">
        <f>IF(J238="","",IFERROR(INDEX(lst_frequencias_vezes,MATCH(J238,lst_frequencias,0)),"Frequência não aceita"))</f>
        <v/>
      </c>
      <c r="L238" s="21" t="n"/>
      <c r="M238" s="27" t="n"/>
      <c r="N238" s="28">
        <f>IF(AND(ISNUMBER(K238),ISNUMBER(M238)),K238*M238,"")</f>
        <v/>
      </c>
      <c r="O238" s="25" t="n"/>
      <c r="P238" s="25" t="n"/>
      <c r="Q238" s="29" t="n"/>
      <c r="R238" s="30">
        <f>IF(C238="","",IF(COUNTIF(pl_chave,C238)&gt;1,"ERRO: chave de tarefa duplicada",IF(I238="Sim",IF(O238="Não","ERRO: tarefa de segurança retirada do plano",IF(NOT(ISNUMBER(K238)),"ERRO: frequência vigente inválida",IF(ISERROR(MATCH(H238,lst_frequencias,0)),"ERRO: frequência de referência ausente",IF(K238&lt;INDEX(lst_frequencias_vezes,MATCH(H238,lst_frequencias,0)),"ERRO: intervalo ampliado em tarefa de segurança (referência "&amp;H238&amp;")","OK: segurança mantida")))),IF(NOT(ISNUMBER(K238)),"Verificar: frequência vigente","OK"))))</f>
        <v/>
      </c>
      <c r="S238" s="24" t="n"/>
    </row>
    <row r="239">
      <c r="A239" s="21" t="n"/>
      <c r="B239" s="22" t="n"/>
      <c r="C239" s="23">
        <f>IF(OR(A239="",B239=""),"",A239&amp;"|"&amp;B239)</f>
        <v/>
      </c>
      <c r="D239" s="21" t="n"/>
      <c r="E239" s="24" t="n"/>
      <c r="F239" s="21" t="n"/>
      <c r="G239" s="22" t="n"/>
      <c r="H239" s="22" t="n"/>
      <c r="I239" s="22" t="n"/>
      <c r="J239" s="25" t="n"/>
      <c r="K239" s="26">
        <f>IF(J239="","",IFERROR(INDEX(lst_frequencias_vezes,MATCH(J239,lst_frequencias,0)),"Frequência não aceita"))</f>
        <v/>
      </c>
      <c r="L239" s="21" t="n"/>
      <c r="M239" s="27" t="n"/>
      <c r="N239" s="28">
        <f>IF(AND(ISNUMBER(K239),ISNUMBER(M239)),K239*M239,"")</f>
        <v/>
      </c>
      <c r="O239" s="25" t="n"/>
      <c r="P239" s="25" t="n"/>
      <c r="Q239" s="29" t="n"/>
      <c r="R239" s="30">
        <f>IF(C239="","",IF(COUNTIF(pl_chave,C239)&gt;1,"ERRO: chave de tarefa duplicada",IF(I239="Sim",IF(O239="Não","ERRO: tarefa de segurança retirada do plano",IF(NOT(ISNUMBER(K239)),"ERRO: frequência vigente inválida",IF(ISERROR(MATCH(H239,lst_frequencias,0)),"ERRO: frequência de referência ausente",IF(K239&lt;INDEX(lst_frequencias_vezes,MATCH(H239,lst_frequencias,0)),"ERRO: intervalo ampliado em tarefa de segurança (referência "&amp;H239&amp;")","OK: segurança mantida")))),IF(NOT(ISNUMBER(K239)),"Verificar: frequência vigente","OK"))))</f>
        <v/>
      </c>
      <c r="S239" s="24" t="n"/>
    </row>
    <row r="240">
      <c r="A240" s="21" t="n"/>
      <c r="B240" s="22" t="n"/>
      <c r="C240" s="23">
        <f>IF(OR(A240="",B240=""),"",A240&amp;"|"&amp;B240)</f>
        <v/>
      </c>
      <c r="D240" s="21" t="n"/>
      <c r="E240" s="24" t="n"/>
      <c r="F240" s="21" t="n"/>
      <c r="G240" s="22" t="n"/>
      <c r="H240" s="22" t="n"/>
      <c r="I240" s="22" t="n"/>
      <c r="J240" s="25" t="n"/>
      <c r="K240" s="26">
        <f>IF(J240="","",IFERROR(INDEX(lst_frequencias_vezes,MATCH(J240,lst_frequencias,0)),"Frequência não aceita"))</f>
        <v/>
      </c>
      <c r="L240" s="21" t="n"/>
      <c r="M240" s="27" t="n"/>
      <c r="N240" s="28">
        <f>IF(AND(ISNUMBER(K240),ISNUMBER(M240)),K240*M240,"")</f>
        <v/>
      </c>
      <c r="O240" s="25" t="n"/>
      <c r="P240" s="25" t="n"/>
      <c r="Q240" s="29" t="n"/>
      <c r="R240" s="30">
        <f>IF(C240="","",IF(COUNTIF(pl_chave,C240)&gt;1,"ERRO: chave de tarefa duplicada",IF(I240="Sim",IF(O240="Não","ERRO: tarefa de segurança retirada do plano",IF(NOT(ISNUMBER(K240)),"ERRO: frequência vigente inválida",IF(ISERROR(MATCH(H240,lst_frequencias,0)),"ERRO: frequência de referência ausente",IF(K240&lt;INDEX(lst_frequencias_vezes,MATCH(H240,lst_frequencias,0)),"ERRO: intervalo ampliado em tarefa de segurança (referência "&amp;H240&amp;")","OK: segurança mantida")))),IF(NOT(ISNUMBER(K240)),"Verificar: frequência vigente","OK"))))</f>
        <v/>
      </c>
      <c r="S240" s="24" t="n"/>
    </row>
    <row r="241">
      <c r="A241" s="21" t="n"/>
      <c r="B241" s="22" t="n"/>
      <c r="C241" s="23">
        <f>IF(OR(A241="",B241=""),"",A241&amp;"|"&amp;B241)</f>
        <v/>
      </c>
      <c r="D241" s="21" t="n"/>
      <c r="E241" s="24" t="n"/>
      <c r="F241" s="21" t="n"/>
      <c r="G241" s="22" t="n"/>
      <c r="H241" s="22" t="n"/>
      <c r="I241" s="22" t="n"/>
      <c r="J241" s="25" t="n"/>
      <c r="K241" s="26">
        <f>IF(J241="","",IFERROR(INDEX(lst_frequencias_vezes,MATCH(J241,lst_frequencias,0)),"Frequência não aceita"))</f>
        <v/>
      </c>
      <c r="L241" s="21" t="n"/>
      <c r="M241" s="27" t="n"/>
      <c r="N241" s="28">
        <f>IF(AND(ISNUMBER(K241),ISNUMBER(M241)),K241*M241,"")</f>
        <v/>
      </c>
      <c r="O241" s="25" t="n"/>
      <c r="P241" s="25" t="n"/>
      <c r="Q241" s="29" t="n"/>
      <c r="R241" s="30">
        <f>IF(C241="","",IF(COUNTIF(pl_chave,C241)&gt;1,"ERRO: chave de tarefa duplicada",IF(I241="Sim",IF(O241="Não","ERRO: tarefa de segurança retirada do plano",IF(NOT(ISNUMBER(K241)),"ERRO: frequência vigente inválida",IF(ISERROR(MATCH(H241,lst_frequencias,0)),"ERRO: frequência de referência ausente",IF(K241&lt;INDEX(lst_frequencias_vezes,MATCH(H241,lst_frequencias,0)),"ERRO: intervalo ampliado em tarefa de segurança (referência "&amp;H241&amp;")","OK: segurança mantida")))),IF(NOT(ISNUMBER(K241)),"Verificar: frequência vigente","OK"))))</f>
        <v/>
      </c>
      <c r="S241" s="24" t="n"/>
    </row>
    <row r="242">
      <c r="A242" s="21" t="n"/>
      <c r="B242" s="22" t="n"/>
      <c r="C242" s="23">
        <f>IF(OR(A242="",B242=""),"",A242&amp;"|"&amp;B242)</f>
        <v/>
      </c>
      <c r="D242" s="21" t="n"/>
      <c r="E242" s="24" t="n"/>
      <c r="F242" s="21" t="n"/>
      <c r="G242" s="22" t="n"/>
      <c r="H242" s="22" t="n"/>
      <c r="I242" s="22" t="n"/>
      <c r="J242" s="25" t="n"/>
      <c r="K242" s="26">
        <f>IF(J242="","",IFERROR(INDEX(lst_frequencias_vezes,MATCH(J242,lst_frequencias,0)),"Frequência não aceita"))</f>
        <v/>
      </c>
      <c r="L242" s="21" t="n"/>
      <c r="M242" s="27" t="n"/>
      <c r="N242" s="28">
        <f>IF(AND(ISNUMBER(K242),ISNUMBER(M242)),K242*M242,"")</f>
        <v/>
      </c>
      <c r="O242" s="25" t="n"/>
      <c r="P242" s="25" t="n"/>
      <c r="Q242" s="29" t="n"/>
      <c r="R242" s="30">
        <f>IF(C242="","",IF(COUNTIF(pl_chave,C242)&gt;1,"ERRO: chave de tarefa duplicada",IF(I242="Sim",IF(O242="Não","ERRO: tarefa de segurança retirada do plano",IF(NOT(ISNUMBER(K242)),"ERRO: frequência vigente inválida",IF(ISERROR(MATCH(H242,lst_frequencias,0)),"ERRO: frequência de referência ausente",IF(K242&lt;INDEX(lst_frequencias_vezes,MATCH(H242,lst_frequencias,0)),"ERRO: intervalo ampliado em tarefa de segurança (referência "&amp;H242&amp;")","OK: segurança mantida")))),IF(NOT(ISNUMBER(K242)),"Verificar: frequência vigente","OK"))))</f>
        <v/>
      </c>
      <c r="S242" s="24" t="n"/>
    </row>
    <row r="243">
      <c r="A243" s="21" t="n"/>
      <c r="B243" s="22" t="n"/>
      <c r="C243" s="23">
        <f>IF(OR(A243="",B243=""),"",A243&amp;"|"&amp;B243)</f>
        <v/>
      </c>
      <c r="D243" s="21" t="n"/>
      <c r="E243" s="24" t="n"/>
      <c r="F243" s="21" t="n"/>
      <c r="G243" s="22" t="n"/>
      <c r="H243" s="22" t="n"/>
      <c r="I243" s="22" t="n"/>
      <c r="J243" s="25" t="n"/>
      <c r="K243" s="26">
        <f>IF(J243="","",IFERROR(INDEX(lst_frequencias_vezes,MATCH(J243,lst_frequencias,0)),"Frequência não aceita"))</f>
        <v/>
      </c>
      <c r="L243" s="21" t="n"/>
      <c r="M243" s="27" t="n"/>
      <c r="N243" s="28">
        <f>IF(AND(ISNUMBER(K243),ISNUMBER(M243)),K243*M243,"")</f>
        <v/>
      </c>
      <c r="O243" s="25" t="n"/>
      <c r="P243" s="25" t="n"/>
      <c r="Q243" s="29" t="n"/>
      <c r="R243" s="30">
        <f>IF(C243="","",IF(COUNTIF(pl_chave,C243)&gt;1,"ERRO: chave de tarefa duplicada",IF(I243="Sim",IF(O243="Não","ERRO: tarefa de segurança retirada do plano",IF(NOT(ISNUMBER(K243)),"ERRO: frequência vigente inválida",IF(ISERROR(MATCH(H243,lst_frequencias,0)),"ERRO: frequência de referência ausente",IF(K243&lt;INDEX(lst_frequencias_vezes,MATCH(H243,lst_frequencias,0)),"ERRO: intervalo ampliado em tarefa de segurança (referência "&amp;H243&amp;")","OK: segurança mantida")))),IF(NOT(ISNUMBER(K243)),"Verificar: frequência vigente","OK"))))</f>
        <v/>
      </c>
      <c r="S243" s="24" t="n"/>
    </row>
    <row r="244">
      <c r="A244" s="21" t="n"/>
      <c r="B244" s="22" t="n"/>
      <c r="C244" s="23">
        <f>IF(OR(A244="",B244=""),"",A244&amp;"|"&amp;B244)</f>
        <v/>
      </c>
      <c r="D244" s="21" t="n"/>
      <c r="E244" s="24" t="n"/>
      <c r="F244" s="21" t="n"/>
      <c r="G244" s="22" t="n"/>
      <c r="H244" s="22" t="n"/>
      <c r="I244" s="22" t="n"/>
      <c r="J244" s="25" t="n"/>
      <c r="K244" s="26">
        <f>IF(J244="","",IFERROR(INDEX(lst_frequencias_vezes,MATCH(J244,lst_frequencias,0)),"Frequência não aceita"))</f>
        <v/>
      </c>
      <c r="L244" s="21" t="n"/>
      <c r="M244" s="27" t="n"/>
      <c r="N244" s="28">
        <f>IF(AND(ISNUMBER(K244),ISNUMBER(M244)),K244*M244,"")</f>
        <v/>
      </c>
      <c r="O244" s="25" t="n"/>
      <c r="P244" s="25" t="n"/>
      <c r="Q244" s="29" t="n"/>
      <c r="R244" s="30">
        <f>IF(C244="","",IF(COUNTIF(pl_chave,C244)&gt;1,"ERRO: chave de tarefa duplicada",IF(I244="Sim",IF(O244="Não","ERRO: tarefa de segurança retirada do plano",IF(NOT(ISNUMBER(K244)),"ERRO: frequência vigente inválida",IF(ISERROR(MATCH(H244,lst_frequencias,0)),"ERRO: frequência de referência ausente",IF(K244&lt;INDEX(lst_frequencias_vezes,MATCH(H244,lst_frequencias,0)),"ERRO: intervalo ampliado em tarefa de segurança (referência "&amp;H244&amp;")","OK: segurança mantida")))),IF(NOT(ISNUMBER(K244)),"Verificar: frequência vigente","OK"))))</f>
        <v/>
      </c>
      <c r="S244" s="24" t="n"/>
    </row>
    <row r="245">
      <c r="A245" s="21" t="n"/>
      <c r="B245" s="22" t="n"/>
      <c r="C245" s="23">
        <f>IF(OR(A245="",B245=""),"",A245&amp;"|"&amp;B245)</f>
        <v/>
      </c>
      <c r="D245" s="21" t="n"/>
      <c r="E245" s="24" t="n"/>
      <c r="F245" s="21" t="n"/>
      <c r="G245" s="22" t="n"/>
      <c r="H245" s="22" t="n"/>
      <c r="I245" s="22" t="n"/>
      <c r="J245" s="25" t="n"/>
      <c r="K245" s="26">
        <f>IF(J245="","",IFERROR(INDEX(lst_frequencias_vezes,MATCH(J245,lst_frequencias,0)),"Frequência não aceita"))</f>
        <v/>
      </c>
      <c r="L245" s="21" t="n"/>
      <c r="M245" s="27" t="n"/>
      <c r="N245" s="28">
        <f>IF(AND(ISNUMBER(K245),ISNUMBER(M245)),K245*M245,"")</f>
        <v/>
      </c>
      <c r="O245" s="25" t="n"/>
      <c r="P245" s="25" t="n"/>
      <c r="Q245" s="29" t="n"/>
      <c r="R245" s="30">
        <f>IF(C245="","",IF(COUNTIF(pl_chave,C245)&gt;1,"ERRO: chave de tarefa duplicada",IF(I245="Sim",IF(O245="Não","ERRO: tarefa de segurança retirada do plano",IF(NOT(ISNUMBER(K245)),"ERRO: frequência vigente inválida",IF(ISERROR(MATCH(H245,lst_frequencias,0)),"ERRO: frequência de referência ausente",IF(K245&lt;INDEX(lst_frequencias_vezes,MATCH(H245,lst_frequencias,0)),"ERRO: intervalo ampliado em tarefa de segurança (referência "&amp;H245&amp;")","OK: segurança mantida")))),IF(NOT(ISNUMBER(K245)),"Verificar: frequência vigente","OK"))))</f>
        <v/>
      </c>
      <c r="S245" s="24" t="n"/>
    </row>
    <row r="246">
      <c r="A246" s="21" t="n"/>
      <c r="B246" s="22" t="n"/>
      <c r="C246" s="23">
        <f>IF(OR(A246="",B246=""),"",A246&amp;"|"&amp;B246)</f>
        <v/>
      </c>
      <c r="D246" s="21" t="n"/>
      <c r="E246" s="24" t="n"/>
      <c r="F246" s="21" t="n"/>
      <c r="G246" s="22" t="n"/>
      <c r="H246" s="22" t="n"/>
      <c r="I246" s="22" t="n"/>
      <c r="J246" s="25" t="n"/>
      <c r="K246" s="26">
        <f>IF(J246="","",IFERROR(INDEX(lst_frequencias_vezes,MATCH(J246,lst_frequencias,0)),"Frequência não aceita"))</f>
        <v/>
      </c>
      <c r="L246" s="21" t="n"/>
      <c r="M246" s="27" t="n"/>
      <c r="N246" s="28">
        <f>IF(AND(ISNUMBER(K246),ISNUMBER(M246)),K246*M246,"")</f>
        <v/>
      </c>
      <c r="O246" s="25" t="n"/>
      <c r="P246" s="25" t="n"/>
      <c r="Q246" s="29" t="n"/>
      <c r="R246" s="30">
        <f>IF(C246="","",IF(COUNTIF(pl_chave,C246)&gt;1,"ERRO: chave de tarefa duplicada",IF(I246="Sim",IF(O246="Não","ERRO: tarefa de segurança retirada do plano",IF(NOT(ISNUMBER(K246)),"ERRO: frequência vigente inválida",IF(ISERROR(MATCH(H246,lst_frequencias,0)),"ERRO: frequência de referência ausente",IF(K246&lt;INDEX(lst_frequencias_vezes,MATCH(H246,lst_frequencias,0)),"ERRO: intervalo ampliado em tarefa de segurança (referência "&amp;H246&amp;")","OK: segurança mantida")))),IF(NOT(ISNUMBER(K246)),"Verificar: frequência vigente","OK"))))</f>
        <v/>
      </c>
      <c r="S246" s="24" t="n"/>
    </row>
    <row r="247">
      <c r="A247" s="21" t="n"/>
      <c r="B247" s="22" t="n"/>
      <c r="C247" s="23">
        <f>IF(OR(A247="",B247=""),"",A247&amp;"|"&amp;B247)</f>
        <v/>
      </c>
      <c r="D247" s="21" t="n"/>
      <c r="E247" s="24" t="n"/>
      <c r="F247" s="21" t="n"/>
      <c r="G247" s="22" t="n"/>
      <c r="H247" s="22" t="n"/>
      <c r="I247" s="22" t="n"/>
      <c r="J247" s="25" t="n"/>
      <c r="K247" s="26">
        <f>IF(J247="","",IFERROR(INDEX(lst_frequencias_vezes,MATCH(J247,lst_frequencias,0)),"Frequência não aceita"))</f>
        <v/>
      </c>
      <c r="L247" s="21" t="n"/>
      <c r="M247" s="27" t="n"/>
      <c r="N247" s="28">
        <f>IF(AND(ISNUMBER(K247),ISNUMBER(M247)),K247*M247,"")</f>
        <v/>
      </c>
      <c r="O247" s="25" t="n"/>
      <c r="P247" s="25" t="n"/>
      <c r="Q247" s="29" t="n"/>
      <c r="R247" s="30">
        <f>IF(C247="","",IF(COUNTIF(pl_chave,C247)&gt;1,"ERRO: chave de tarefa duplicada",IF(I247="Sim",IF(O247="Não","ERRO: tarefa de segurança retirada do plano",IF(NOT(ISNUMBER(K247)),"ERRO: frequência vigente inválida",IF(ISERROR(MATCH(H247,lst_frequencias,0)),"ERRO: frequência de referência ausente",IF(K247&lt;INDEX(lst_frequencias_vezes,MATCH(H247,lst_frequencias,0)),"ERRO: intervalo ampliado em tarefa de segurança (referência "&amp;H247&amp;")","OK: segurança mantida")))),IF(NOT(ISNUMBER(K247)),"Verificar: frequência vigente","OK"))))</f>
        <v/>
      </c>
      <c r="S247" s="24" t="n"/>
    </row>
    <row r="248">
      <c r="A248" s="21" t="n"/>
      <c r="B248" s="22" t="n"/>
      <c r="C248" s="23">
        <f>IF(OR(A248="",B248=""),"",A248&amp;"|"&amp;B248)</f>
        <v/>
      </c>
      <c r="D248" s="21" t="n"/>
      <c r="E248" s="24" t="n"/>
      <c r="F248" s="21" t="n"/>
      <c r="G248" s="22" t="n"/>
      <c r="H248" s="22" t="n"/>
      <c r="I248" s="22" t="n"/>
      <c r="J248" s="25" t="n"/>
      <c r="K248" s="26">
        <f>IF(J248="","",IFERROR(INDEX(lst_frequencias_vezes,MATCH(J248,lst_frequencias,0)),"Frequência não aceita"))</f>
        <v/>
      </c>
      <c r="L248" s="21" t="n"/>
      <c r="M248" s="27" t="n"/>
      <c r="N248" s="28">
        <f>IF(AND(ISNUMBER(K248),ISNUMBER(M248)),K248*M248,"")</f>
        <v/>
      </c>
      <c r="O248" s="25" t="n"/>
      <c r="P248" s="25" t="n"/>
      <c r="Q248" s="29" t="n"/>
      <c r="R248" s="30">
        <f>IF(C248="","",IF(COUNTIF(pl_chave,C248)&gt;1,"ERRO: chave de tarefa duplicada",IF(I248="Sim",IF(O248="Não","ERRO: tarefa de segurança retirada do plano",IF(NOT(ISNUMBER(K248)),"ERRO: frequência vigente inválida",IF(ISERROR(MATCH(H248,lst_frequencias,0)),"ERRO: frequência de referência ausente",IF(K248&lt;INDEX(lst_frequencias_vezes,MATCH(H248,lst_frequencias,0)),"ERRO: intervalo ampliado em tarefa de segurança (referência "&amp;H248&amp;")","OK: segurança mantida")))),IF(NOT(ISNUMBER(K248)),"Verificar: frequência vigente","OK"))))</f>
        <v/>
      </c>
      <c r="S248" s="24" t="n"/>
    </row>
    <row r="249">
      <c r="A249" s="21" t="n"/>
      <c r="B249" s="22" t="n"/>
      <c r="C249" s="23">
        <f>IF(OR(A249="",B249=""),"",A249&amp;"|"&amp;B249)</f>
        <v/>
      </c>
      <c r="D249" s="21" t="n"/>
      <c r="E249" s="24" t="n"/>
      <c r="F249" s="21" t="n"/>
      <c r="G249" s="22" t="n"/>
      <c r="H249" s="22" t="n"/>
      <c r="I249" s="22" t="n"/>
      <c r="J249" s="25" t="n"/>
      <c r="K249" s="26">
        <f>IF(J249="","",IFERROR(INDEX(lst_frequencias_vezes,MATCH(J249,lst_frequencias,0)),"Frequência não aceita"))</f>
        <v/>
      </c>
      <c r="L249" s="21" t="n"/>
      <c r="M249" s="27" t="n"/>
      <c r="N249" s="28">
        <f>IF(AND(ISNUMBER(K249),ISNUMBER(M249)),K249*M249,"")</f>
        <v/>
      </c>
      <c r="O249" s="25" t="n"/>
      <c r="P249" s="25" t="n"/>
      <c r="Q249" s="29" t="n"/>
      <c r="R249" s="30">
        <f>IF(C249="","",IF(COUNTIF(pl_chave,C249)&gt;1,"ERRO: chave de tarefa duplicada",IF(I249="Sim",IF(O249="Não","ERRO: tarefa de segurança retirada do plano",IF(NOT(ISNUMBER(K249)),"ERRO: frequência vigente inválida",IF(ISERROR(MATCH(H249,lst_frequencias,0)),"ERRO: frequência de referência ausente",IF(K249&lt;INDEX(lst_frequencias_vezes,MATCH(H249,lst_frequencias,0)),"ERRO: intervalo ampliado em tarefa de segurança (referência "&amp;H249&amp;")","OK: segurança mantida")))),IF(NOT(ISNUMBER(K249)),"Verificar: frequência vigente","OK"))))</f>
        <v/>
      </c>
      <c r="S249" s="24" t="n"/>
    </row>
    <row r="250">
      <c r="A250" s="21" t="n"/>
      <c r="B250" s="22" t="n"/>
      <c r="C250" s="23">
        <f>IF(OR(A250="",B250=""),"",A250&amp;"|"&amp;B250)</f>
        <v/>
      </c>
      <c r="D250" s="21" t="n"/>
      <c r="E250" s="24" t="n"/>
      <c r="F250" s="21" t="n"/>
      <c r="G250" s="22" t="n"/>
      <c r="H250" s="22" t="n"/>
      <c r="I250" s="22" t="n"/>
      <c r="J250" s="25" t="n"/>
      <c r="K250" s="26">
        <f>IF(J250="","",IFERROR(INDEX(lst_frequencias_vezes,MATCH(J250,lst_frequencias,0)),"Frequência não aceita"))</f>
        <v/>
      </c>
      <c r="L250" s="21" t="n"/>
      <c r="M250" s="27" t="n"/>
      <c r="N250" s="28">
        <f>IF(AND(ISNUMBER(K250),ISNUMBER(M250)),K250*M250,"")</f>
        <v/>
      </c>
      <c r="O250" s="25" t="n"/>
      <c r="P250" s="25" t="n"/>
      <c r="Q250" s="29" t="n"/>
      <c r="R250" s="30">
        <f>IF(C250="","",IF(COUNTIF(pl_chave,C250)&gt;1,"ERRO: chave de tarefa duplicada",IF(I250="Sim",IF(O250="Não","ERRO: tarefa de segurança retirada do plano",IF(NOT(ISNUMBER(K250)),"ERRO: frequência vigente inválida",IF(ISERROR(MATCH(H250,lst_frequencias,0)),"ERRO: frequência de referência ausente",IF(K250&lt;INDEX(lst_frequencias_vezes,MATCH(H250,lst_frequencias,0)),"ERRO: intervalo ampliado em tarefa de segurança (referência "&amp;H250&amp;")","OK: segurança mantida")))),IF(NOT(ISNUMBER(K250)),"Verificar: frequência vigente","OK"))))</f>
        <v/>
      </c>
      <c r="S250" s="24" t="n"/>
    </row>
    <row r="251">
      <c r="A251" s="21" t="n"/>
      <c r="B251" s="22" t="n"/>
      <c r="C251" s="23">
        <f>IF(OR(A251="",B251=""),"",A251&amp;"|"&amp;B251)</f>
        <v/>
      </c>
      <c r="D251" s="21" t="n"/>
      <c r="E251" s="24" t="n"/>
      <c r="F251" s="21" t="n"/>
      <c r="G251" s="22" t="n"/>
      <c r="H251" s="22" t="n"/>
      <c r="I251" s="22" t="n"/>
      <c r="J251" s="25" t="n"/>
      <c r="K251" s="26">
        <f>IF(J251="","",IFERROR(INDEX(lst_frequencias_vezes,MATCH(J251,lst_frequencias,0)),"Frequência não aceita"))</f>
        <v/>
      </c>
      <c r="L251" s="21" t="n"/>
      <c r="M251" s="27" t="n"/>
      <c r="N251" s="28">
        <f>IF(AND(ISNUMBER(K251),ISNUMBER(M251)),K251*M251,"")</f>
        <v/>
      </c>
      <c r="O251" s="25" t="n"/>
      <c r="P251" s="25" t="n"/>
      <c r="Q251" s="29" t="n"/>
      <c r="R251" s="30">
        <f>IF(C251="","",IF(COUNTIF(pl_chave,C251)&gt;1,"ERRO: chave de tarefa duplicada",IF(I251="Sim",IF(O251="Não","ERRO: tarefa de segurança retirada do plano",IF(NOT(ISNUMBER(K251)),"ERRO: frequência vigente inválida",IF(ISERROR(MATCH(H251,lst_frequencias,0)),"ERRO: frequência de referência ausente",IF(K251&lt;INDEX(lst_frequencias_vezes,MATCH(H251,lst_frequencias,0)),"ERRO: intervalo ampliado em tarefa de segurança (referência "&amp;H251&amp;")","OK: segurança mantida")))),IF(NOT(ISNUMBER(K251)),"Verificar: frequência vigente","OK"))))</f>
        <v/>
      </c>
      <c r="S251" s="24" t="n"/>
    </row>
    <row r="252">
      <c r="A252" s="21" t="n"/>
      <c r="B252" s="22" t="n"/>
      <c r="C252" s="23">
        <f>IF(OR(A252="",B252=""),"",A252&amp;"|"&amp;B252)</f>
        <v/>
      </c>
      <c r="D252" s="21" t="n"/>
      <c r="E252" s="24" t="n"/>
      <c r="F252" s="21" t="n"/>
      <c r="G252" s="22" t="n"/>
      <c r="H252" s="22" t="n"/>
      <c r="I252" s="22" t="n"/>
      <c r="J252" s="25" t="n"/>
      <c r="K252" s="26">
        <f>IF(J252="","",IFERROR(INDEX(lst_frequencias_vezes,MATCH(J252,lst_frequencias,0)),"Frequência não aceita"))</f>
        <v/>
      </c>
      <c r="L252" s="21" t="n"/>
      <c r="M252" s="27" t="n"/>
      <c r="N252" s="28">
        <f>IF(AND(ISNUMBER(K252),ISNUMBER(M252)),K252*M252,"")</f>
        <v/>
      </c>
      <c r="O252" s="25" t="n"/>
      <c r="P252" s="25" t="n"/>
      <c r="Q252" s="29" t="n"/>
      <c r="R252" s="30">
        <f>IF(C252="","",IF(COUNTIF(pl_chave,C252)&gt;1,"ERRO: chave de tarefa duplicada",IF(I252="Sim",IF(O252="Não","ERRO: tarefa de segurança retirada do plano",IF(NOT(ISNUMBER(K252)),"ERRO: frequência vigente inválida",IF(ISERROR(MATCH(H252,lst_frequencias,0)),"ERRO: frequência de referência ausente",IF(K252&lt;INDEX(lst_frequencias_vezes,MATCH(H252,lst_frequencias,0)),"ERRO: intervalo ampliado em tarefa de segurança (referência "&amp;H252&amp;")","OK: segurança mantida")))),IF(NOT(ISNUMBER(K252)),"Verificar: frequência vigente","OK"))))</f>
        <v/>
      </c>
      <c r="S252" s="24" t="n"/>
    </row>
    <row r="253">
      <c r="A253" s="21" t="n"/>
      <c r="B253" s="22" t="n"/>
      <c r="C253" s="23">
        <f>IF(OR(A253="",B253=""),"",A253&amp;"|"&amp;B253)</f>
        <v/>
      </c>
      <c r="D253" s="21" t="n"/>
      <c r="E253" s="24" t="n"/>
      <c r="F253" s="21" t="n"/>
      <c r="G253" s="22" t="n"/>
      <c r="H253" s="22" t="n"/>
      <c r="I253" s="22" t="n"/>
      <c r="J253" s="25" t="n"/>
      <c r="K253" s="26">
        <f>IF(J253="","",IFERROR(INDEX(lst_frequencias_vezes,MATCH(J253,lst_frequencias,0)),"Frequência não aceita"))</f>
        <v/>
      </c>
      <c r="L253" s="21" t="n"/>
      <c r="M253" s="27" t="n"/>
      <c r="N253" s="28">
        <f>IF(AND(ISNUMBER(K253),ISNUMBER(M253)),K253*M253,"")</f>
        <v/>
      </c>
      <c r="O253" s="25" t="n"/>
      <c r="P253" s="25" t="n"/>
      <c r="Q253" s="29" t="n"/>
      <c r="R253" s="30">
        <f>IF(C253="","",IF(COUNTIF(pl_chave,C253)&gt;1,"ERRO: chave de tarefa duplicada",IF(I253="Sim",IF(O253="Não","ERRO: tarefa de segurança retirada do plano",IF(NOT(ISNUMBER(K253)),"ERRO: frequência vigente inválida",IF(ISERROR(MATCH(H253,lst_frequencias,0)),"ERRO: frequência de referência ausente",IF(K253&lt;INDEX(lst_frequencias_vezes,MATCH(H253,lst_frequencias,0)),"ERRO: intervalo ampliado em tarefa de segurança (referência "&amp;H253&amp;")","OK: segurança mantida")))),IF(NOT(ISNUMBER(K253)),"Verificar: frequência vigente","OK"))))</f>
        <v/>
      </c>
      <c r="S253" s="24" t="n"/>
    </row>
    <row r="254">
      <c r="A254" s="21" t="n"/>
      <c r="B254" s="22" t="n"/>
      <c r="C254" s="23">
        <f>IF(OR(A254="",B254=""),"",A254&amp;"|"&amp;B254)</f>
        <v/>
      </c>
      <c r="D254" s="21" t="n"/>
      <c r="E254" s="24" t="n"/>
      <c r="F254" s="21" t="n"/>
      <c r="G254" s="22" t="n"/>
      <c r="H254" s="22" t="n"/>
      <c r="I254" s="22" t="n"/>
      <c r="J254" s="25" t="n"/>
      <c r="K254" s="26">
        <f>IF(J254="","",IFERROR(INDEX(lst_frequencias_vezes,MATCH(J254,lst_frequencias,0)),"Frequência não aceita"))</f>
        <v/>
      </c>
      <c r="L254" s="21" t="n"/>
      <c r="M254" s="27" t="n"/>
      <c r="N254" s="28">
        <f>IF(AND(ISNUMBER(K254),ISNUMBER(M254)),K254*M254,"")</f>
        <v/>
      </c>
      <c r="O254" s="25" t="n"/>
      <c r="P254" s="25" t="n"/>
      <c r="Q254" s="29" t="n"/>
      <c r="R254" s="30">
        <f>IF(C254="","",IF(COUNTIF(pl_chave,C254)&gt;1,"ERRO: chave de tarefa duplicada",IF(I254="Sim",IF(O254="Não","ERRO: tarefa de segurança retirada do plano",IF(NOT(ISNUMBER(K254)),"ERRO: frequência vigente inválida",IF(ISERROR(MATCH(H254,lst_frequencias,0)),"ERRO: frequência de referência ausente",IF(K254&lt;INDEX(lst_frequencias_vezes,MATCH(H254,lst_frequencias,0)),"ERRO: intervalo ampliado em tarefa de segurança (referência "&amp;H254&amp;")","OK: segurança mantida")))),IF(NOT(ISNUMBER(K254)),"Verificar: frequência vigente","OK"))))</f>
        <v/>
      </c>
      <c r="S254" s="24" t="n"/>
    </row>
    <row r="255">
      <c r="A255" s="21" t="n"/>
      <c r="B255" s="22" t="n"/>
      <c r="C255" s="23">
        <f>IF(OR(A255="",B255=""),"",A255&amp;"|"&amp;B255)</f>
        <v/>
      </c>
      <c r="D255" s="21" t="n"/>
      <c r="E255" s="24" t="n"/>
      <c r="F255" s="21" t="n"/>
      <c r="G255" s="22" t="n"/>
      <c r="H255" s="22" t="n"/>
      <c r="I255" s="22" t="n"/>
      <c r="J255" s="25" t="n"/>
      <c r="K255" s="26">
        <f>IF(J255="","",IFERROR(INDEX(lst_frequencias_vezes,MATCH(J255,lst_frequencias,0)),"Frequência não aceita"))</f>
        <v/>
      </c>
      <c r="L255" s="21" t="n"/>
      <c r="M255" s="27" t="n"/>
      <c r="N255" s="28">
        <f>IF(AND(ISNUMBER(K255),ISNUMBER(M255)),K255*M255,"")</f>
        <v/>
      </c>
      <c r="O255" s="25" t="n"/>
      <c r="P255" s="25" t="n"/>
      <c r="Q255" s="29" t="n"/>
      <c r="R255" s="30">
        <f>IF(C255="","",IF(COUNTIF(pl_chave,C255)&gt;1,"ERRO: chave de tarefa duplicada",IF(I255="Sim",IF(O255="Não","ERRO: tarefa de segurança retirada do plano",IF(NOT(ISNUMBER(K255)),"ERRO: frequência vigente inválida",IF(ISERROR(MATCH(H255,lst_frequencias,0)),"ERRO: frequência de referência ausente",IF(K255&lt;INDEX(lst_frequencias_vezes,MATCH(H255,lst_frequencias,0)),"ERRO: intervalo ampliado em tarefa de segurança (referência "&amp;H255&amp;")","OK: segurança mantida")))),IF(NOT(ISNUMBER(K255)),"Verificar: frequência vigente","OK"))))</f>
        <v/>
      </c>
      <c r="S255" s="24" t="n"/>
    </row>
    <row r="256">
      <c r="A256" s="21" t="n"/>
      <c r="B256" s="22" t="n"/>
      <c r="C256" s="23">
        <f>IF(OR(A256="",B256=""),"",A256&amp;"|"&amp;B256)</f>
        <v/>
      </c>
      <c r="D256" s="21" t="n"/>
      <c r="E256" s="24" t="n"/>
      <c r="F256" s="21" t="n"/>
      <c r="G256" s="22" t="n"/>
      <c r="H256" s="22" t="n"/>
      <c r="I256" s="22" t="n"/>
      <c r="J256" s="25" t="n"/>
      <c r="K256" s="26">
        <f>IF(J256="","",IFERROR(INDEX(lst_frequencias_vezes,MATCH(J256,lst_frequencias,0)),"Frequência não aceita"))</f>
        <v/>
      </c>
      <c r="L256" s="21" t="n"/>
      <c r="M256" s="27" t="n"/>
      <c r="N256" s="28">
        <f>IF(AND(ISNUMBER(K256),ISNUMBER(M256)),K256*M256,"")</f>
        <v/>
      </c>
      <c r="O256" s="25" t="n"/>
      <c r="P256" s="25" t="n"/>
      <c r="Q256" s="29" t="n"/>
      <c r="R256" s="30">
        <f>IF(C256="","",IF(COUNTIF(pl_chave,C256)&gt;1,"ERRO: chave de tarefa duplicada",IF(I256="Sim",IF(O256="Não","ERRO: tarefa de segurança retirada do plano",IF(NOT(ISNUMBER(K256)),"ERRO: frequência vigente inválida",IF(ISERROR(MATCH(H256,lst_frequencias,0)),"ERRO: frequência de referência ausente",IF(K256&lt;INDEX(lst_frequencias_vezes,MATCH(H256,lst_frequencias,0)),"ERRO: intervalo ampliado em tarefa de segurança (referência "&amp;H256&amp;")","OK: segurança mantida")))),IF(NOT(ISNUMBER(K256)),"Verificar: frequência vigente","OK"))))</f>
        <v/>
      </c>
      <c r="S256" s="24" t="n"/>
    </row>
    <row r="257">
      <c r="A257" s="21" t="n"/>
      <c r="B257" s="22" t="n"/>
      <c r="C257" s="23">
        <f>IF(OR(A257="",B257=""),"",A257&amp;"|"&amp;B257)</f>
        <v/>
      </c>
      <c r="D257" s="21" t="n"/>
      <c r="E257" s="24" t="n"/>
      <c r="F257" s="21" t="n"/>
      <c r="G257" s="22" t="n"/>
      <c r="H257" s="22" t="n"/>
      <c r="I257" s="22" t="n"/>
      <c r="J257" s="25" t="n"/>
      <c r="K257" s="26">
        <f>IF(J257="","",IFERROR(INDEX(lst_frequencias_vezes,MATCH(J257,lst_frequencias,0)),"Frequência não aceita"))</f>
        <v/>
      </c>
      <c r="L257" s="21" t="n"/>
      <c r="M257" s="27" t="n"/>
      <c r="N257" s="28">
        <f>IF(AND(ISNUMBER(K257),ISNUMBER(M257)),K257*M257,"")</f>
        <v/>
      </c>
      <c r="O257" s="25" t="n"/>
      <c r="P257" s="25" t="n"/>
      <c r="Q257" s="29" t="n"/>
      <c r="R257" s="30">
        <f>IF(C257="","",IF(COUNTIF(pl_chave,C257)&gt;1,"ERRO: chave de tarefa duplicada",IF(I257="Sim",IF(O257="Não","ERRO: tarefa de segurança retirada do plano",IF(NOT(ISNUMBER(K257)),"ERRO: frequência vigente inválida",IF(ISERROR(MATCH(H257,lst_frequencias,0)),"ERRO: frequência de referência ausente",IF(K257&lt;INDEX(lst_frequencias_vezes,MATCH(H257,lst_frequencias,0)),"ERRO: intervalo ampliado em tarefa de segurança (referência "&amp;H257&amp;")","OK: segurança mantida")))),IF(NOT(ISNUMBER(K257)),"Verificar: frequência vigente","OK"))))</f>
        <v/>
      </c>
      <c r="S257" s="24" t="n"/>
    </row>
    <row r="258">
      <c r="A258" s="21" t="n"/>
      <c r="B258" s="22" t="n"/>
      <c r="C258" s="23">
        <f>IF(OR(A258="",B258=""),"",A258&amp;"|"&amp;B258)</f>
        <v/>
      </c>
      <c r="D258" s="21" t="n"/>
      <c r="E258" s="24" t="n"/>
      <c r="F258" s="21" t="n"/>
      <c r="G258" s="22" t="n"/>
      <c r="H258" s="22" t="n"/>
      <c r="I258" s="22" t="n"/>
      <c r="J258" s="25" t="n"/>
      <c r="K258" s="26">
        <f>IF(J258="","",IFERROR(INDEX(lst_frequencias_vezes,MATCH(J258,lst_frequencias,0)),"Frequência não aceita"))</f>
        <v/>
      </c>
      <c r="L258" s="21" t="n"/>
      <c r="M258" s="27" t="n"/>
      <c r="N258" s="28">
        <f>IF(AND(ISNUMBER(K258),ISNUMBER(M258)),K258*M258,"")</f>
        <v/>
      </c>
      <c r="O258" s="25" t="n"/>
      <c r="P258" s="25" t="n"/>
      <c r="Q258" s="29" t="n"/>
      <c r="R258" s="30">
        <f>IF(C258="","",IF(COUNTIF(pl_chave,C258)&gt;1,"ERRO: chave de tarefa duplicada",IF(I258="Sim",IF(O258="Não","ERRO: tarefa de segurança retirada do plano",IF(NOT(ISNUMBER(K258)),"ERRO: frequência vigente inválida",IF(ISERROR(MATCH(H258,lst_frequencias,0)),"ERRO: frequência de referência ausente",IF(K258&lt;INDEX(lst_frequencias_vezes,MATCH(H258,lst_frequencias,0)),"ERRO: intervalo ampliado em tarefa de segurança (referência "&amp;H258&amp;")","OK: segurança mantida")))),IF(NOT(ISNUMBER(K258)),"Verificar: frequência vigente","OK"))))</f>
        <v/>
      </c>
      <c r="S258" s="24" t="n"/>
    </row>
    <row r="259">
      <c r="A259" s="21" t="n"/>
      <c r="B259" s="22" t="n"/>
      <c r="C259" s="23">
        <f>IF(OR(A259="",B259=""),"",A259&amp;"|"&amp;B259)</f>
        <v/>
      </c>
      <c r="D259" s="21" t="n"/>
      <c r="E259" s="24" t="n"/>
      <c r="F259" s="21" t="n"/>
      <c r="G259" s="22" t="n"/>
      <c r="H259" s="22" t="n"/>
      <c r="I259" s="22" t="n"/>
      <c r="J259" s="25" t="n"/>
      <c r="K259" s="26">
        <f>IF(J259="","",IFERROR(INDEX(lst_frequencias_vezes,MATCH(J259,lst_frequencias,0)),"Frequência não aceita"))</f>
        <v/>
      </c>
      <c r="L259" s="21" t="n"/>
      <c r="M259" s="27" t="n"/>
      <c r="N259" s="28">
        <f>IF(AND(ISNUMBER(K259),ISNUMBER(M259)),K259*M259,"")</f>
        <v/>
      </c>
      <c r="O259" s="25" t="n"/>
      <c r="P259" s="25" t="n"/>
      <c r="Q259" s="29" t="n"/>
      <c r="R259" s="30">
        <f>IF(C259="","",IF(COUNTIF(pl_chave,C259)&gt;1,"ERRO: chave de tarefa duplicada",IF(I259="Sim",IF(O259="Não","ERRO: tarefa de segurança retirada do plano",IF(NOT(ISNUMBER(K259)),"ERRO: frequência vigente inválida",IF(ISERROR(MATCH(H259,lst_frequencias,0)),"ERRO: frequência de referência ausente",IF(K259&lt;INDEX(lst_frequencias_vezes,MATCH(H259,lst_frequencias,0)),"ERRO: intervalo ampliado em tarefa de segurança (referência "&amp;H259&amp;")","OK: segurança mantida")))),IF(NOT(ISNUMBER(K259)),"Verificar: frequência vigente","OK"))))</f>
        <v/>
      </c>
      <c r="S259" s="24" t="n"/>
    </row>
    <row r="260">
      <c r="A260" s="21" t="n"/>
      <c r="B260" s="22" t="n"/>
      <c r="C260" s="23">
        <f>IF(OR(A260="",B260=""),"",A260&amp;"|"&amp;B260)</f>
        <v/>
      </c>
      <c r="D260" s="21" t="n"/>
      <c r="E260" s="24" t="n"/>
      <c r="F260" s="21" t="n"/>
      <c r="G260" s="22" t="n"/>
      <c r="H260" s="22" t="n"/>
      <c r="I260" s="22" t="n"/>
      <c r="J260" s="25" t="n"/>
      <c r="K260" s="26">
        <f>IF(J260="","",IFERROR(INDEX(lst_frequencias_vezes,MATCH(J260,lst_frequencias,0)),"Frequência não aceita"))</f>
        <v/>
      </c>
      <c r="L260" s="21" t="n"/>
      <c r="M260" s="27" t="n"/>
      <c r="N260" s="28">
        <f>IF(AND(ISNUMBER(K260),ISNUMBER(M260)),K260*M260,"")</f>
        <v/>
      </c>
      <c r="O260" s="25" t="n"/>
      <c r="P260" s="25" t="n"/>
      <c r="Q260" s="29" t="n"/>
      <c r="R260" s="30">
        <f>IF(C260="","",IF(COUNTIF(pl_chave,C260)&gt;1,"ERRO: chave de tarefa duplicada",IF(I260="Sim",IF(O260="Não","ERRO: tarefa de segurança retirada do plano",IF(NOT(ISNUMBER(K260)),"ERRO: frequência vigente inválida",IF(ISERROR(MATCH(H260,lst_frequencias,0)),"ERRO: frequência de referência ausente",IF(K260&lt;INDEX(lst_frequencias_vezes,MATCH(H260,lst_frequencias,0)),"ERRO: intervalo ampliado em tarefa de segurança (referência "&amp;H260&amp;")","OK: segurança mantida")))),IF(NOT(ISNUMBER(K260)),"Verificar: frequência vigente","OK"))))</f>
        <v/>
      </c>
      <c r="S260" s="24" t="n"/>
    </row>
    <row r="261">
      <c r="A261" s="21" t="n"/>
      <c r="B261" s="22" t="n"/>
      <c r="C261" s="23">
        <f>IF(OR(A261="",B261=""),"",A261&amp;"|"&amp;B261)</f>
        <v/>
      </c>
      <c r="D261" s="21" t="n"/>
      <c r="E261" s="24" t="n"/>
      <c r="F261" s="21" t="n"/>
      <c r="G261" s="22" t="n"/>
      <c r="H261" s="22" t="n"/>
      <c r="I261" s="22" t="n"/>
      <c r="J261" s="25" t="n"/>
      <c r="K261" s="26">
        <f>IF(J261="","",IFERROR(INDEX(lst_frequencias_vezes,MATCH(J261,lst_frequencias,0)),"Frequência não aceita"))</f>
        <v/>
      </c>
      <c r="L261" s="21" t="n"/>
      <c r="M261" s="27" t="n"/>
      <c r="N261" s="28">
        <f>IF(AND(ISNUMBER(K261),ISNUMBER(M261)),K261*M261,"")</f>
        <v/>
      </c>
      <c r="O261" s="25" t="n"/>
      <c r="P261" s="25" t="n"/>
      <c r="Q261" s="29" t="n"/>
      <c r="R261" s="30">
        <f>IF(C261="","",IF(COUNTIF(pl_chave,C261)&gt;1,"ERRO: chave de tarefa duplicada",IF(I261="Sim",IF(O261="Não","ERRO: tarefa de segurança retirada do plano",IF(NOT(ISNUMBER(K261)),"ERRO: frequência vigente inválida",IF(ISERROR(MATCH(H261,lst_frequencias,0)),"ERRO: frequência de referência ausente",IF(K261&lt;INDEX(lst_frequencias_vezes,MATCH(H261,lst_frequencias,0)),"ERRO: intervalo ampliado em tarefa de segurança (referência "&amp;H261&amp;")","OK: segurança mantida")))),IF(NOT(ISNUMBER(K261)),"Verificar: frequência vigente","OK"))))</f>
        <v/>
      </c>
      <c r="S261" s="24" t="n"/>
    </row>
    <row r="262">
      <c r="A262" s="21" t="n"/>
      <c r="B262" s="22" t="n"/>
      <c r="C262" s="23">
        <f>IF(OR(A262="",B262=""),"",A262&amp;"|"&amp;B262)</f>
        <v/>
      </c>
      <c r="D262" s="21" t="n"/>
      <c r="E262" s="24" t="n"/>
      <c r="F262" s="21" t="n"/>
      <c r="G262" s="22" t="n"/>
      <c r="H262" s="22" t="n"/>
      <c r="I262" s="22" t="n"/>
      <c r="J262" s="25" t="n"/>
      <c r="K262" s="26">
        <f>IF(J262="","",IFERROR(INDEX(lst_frequencias_vezes,MATCH(J262,lst_frequencias,0)),"Frequência não aceita"))</f>
        <v/>
      </c>
      <c r="L262" s="21" t="n"/>
      <c r="M262" s="27" t="n"/>
      <c r="N262" s="28">
        <f>IF(AND(ISNUMBER(K262),ISNUMBER(M262)),K262*M262,"")</f>
        <v/>
      </c>
      <c r="O262" s="25" t="n"/>
      <c r="P262" s="25" t="n"/>
      <c r="Q262" s="29" t="n"/>
      <c r="R262" s="30">
        <f>IF(C262="","",IF(COUNTIF(pl_chave,C262)&gt;1,"ERRO: chave de tarefa duplicada",IF(I262="Sim",IF(O262="Não","ERRO: tarefa de segurança retirada do plano",IF(NOT(ISNUMBER(K262)),"ERRO: frequência vigente inválida",IF(ISERROR(MATCH(H262,lst_frequencias,0)),"ERRO: frequência de referência ausente",IF(K262&lt;INDEX(lst_frequencias_vezes,MATCH(H262,lst_frequencias,0)),"ERRO: intervalo ampliado em tarefa de segurança (referência "&amp;H262&amp;")","OK: segurança mantida")))),IF(NOT(ISNUMBER(K262)),"Verificar: frequência vigente","OK"))))</f>
        <v/>
      </c>
      <c r="S262" s="24" t="n"/>
    </row>
    <row r="263">
      <c r="A263" s="21" t="n"/>
      <c r="B263" s="22" t="n"/>
      <c r="C263" s="23">
        <f>IF(OR(A263="",B263=""),"",A263&amp;"|"&amp;B263)</f>
        <v/>
      </c>
      <c r="D263" s="21" t="n"/>
      <c r="E263" s="24" t="n"/>
      <c r="F263" s="21" t="n"/>
      <c r="G263" s="22" t="n"/>
      <c r="H263" s="22" t="n"/>
      <c r="I263" s="22" t="n"/>
      <c r="J263" s="25" t="n"/>
      <c r="K263" s="26">
        <f>IF(J263="","",IFERROR(INDEX(lst_frequencias_vezes,MATCH(J263,lst_frequencias,0)),"Frequência não aceita"))</f>
        <v/>
      </c>
      <c r="L263" s="21" t="n"/>
      <c r="M263" s="27" t="n"/>
      <c r="N263" s="28">
        <f>IF(AND(ISNUMBER(K263),ISNUMBER(M263)),K263*M263,"")</f>
        <v/>
      </c>
      <c r="O263" s="25" t="n"/>
      <c r="P263" s="25" t="n"/>
      <c r="Q263" s="29" t="n"/>
      <c r="R263" s="30">
        <f>IF(C263="","",IF(COUNTIF(pl_chave,C263)&gt;1,"ERRO: chave de tarefa duplicada",IF(I263="Sim",IF(O263="Não","ERRO: tarefa de segurança retirada do plano",IF(NOT(ISNUMBER(K263)),"ERRO: frequência vigente inválida",IF(ISERROR(MATCH(H263,lst_frequencias,0)),"ERRO: frequência de referência ausente",IF(K263&lt;INDEX(lst_frequencias_vezes,MATCH(H263,lst_frequencias,0)),"ERRO: intervalo ampliado em tarefa de segurança (referência "&amp;H263&amp;")","OK: segurança mantida")))),IF(NOT(ISNUMBER(K263)),"Verificar: frequência vigente","OK"))))</f>
        <v/>
      </c>
      <c r="S263" s="24" t="n"/>
    </row>
    <row r="264">
      <c r="A264" s="21" t="n"/>
      <c r="B264" s="22" t="n"/>
      <c r="C264" s="23">
        <f>IF(OR(A264="",B264=""),"",A264&amp;"|"&amp;B264)</f>
        <v/>
      </c>
      <c r="D264" s="21" t="n"/>
      <c r="E264" s="24" t="n"/>
      <c r="F264" s="21" t="n"/>
      <c r="G264" s="22" t="n"/>
      <c r="H264" s="22" t="n"/>
      <c r="I264" s="22" t="n"/>
      <c r="J264" s="25" t="n"/>
      <c r="K264" s="26">
        <f>IF(J264="","",IFERROR(INDEX(lst_frequencias_vezes,MATCH(J264,lst_frequencias,0)),"Frequência não aceita"))</f>
        <v/>
      </c>
      <c r="L264" s="21" t="n"/>
      <c r="M264" s="27" t="n"/>
      <c r="N264" s="28">
        <f>IF(AND(ISNUMBER(K264),ISNUMBER(M264)),K264*M264,"")</f>
        <v/>
      </c>
      <c r="O264" s="25" t="n"/>
      <c r="P264" s="25" t="n"/>
      <c r="Q264" s="29" t="n"/>
      <c r="R264" s="30">
        <f>IF(C264="","",IF(COUNTIF(pl_chave,C264)&gt;1,"ERRO: chave de tarefa duplicada",IF(I264="Sim",IF(O264="Não","ERRO: tarefa de segurança retirada do plano",IF(NOT(ISNUMBER(K264)),"ERRO: frequência vigente inválida",IF(ISERROR(MATCH(H264,lst_frequencias,0)),"ERRO: frequência de referência ausente",IF(K264&lt;INDEX(lst_frequencias_vezes,MATCH(H264,lst_frequencias,0)),"ERRO: intervalo ampliado em tarefa de segurança (referência "&amp;H264&amp;")","OK: segurança mantida")))),IF(NOT(ISNUMBER(K264)),"Verificar: frequência vigente","OK"))))</f>
        <v/>
      </c>
      <c r="S264" s="24" t="n"/>
    </row>
    <row r="265">
      <c r="A265" s="21" t="n"/>
      <c r="B265" s="22" t="n"/>
      <c r="C265" s="23">
        <f>IF(OR(A265="",B265=""),"",A265&amp;"|"&amp;B265)</f>
        <v/>
      </c>
      <c r="D265" s="21" t="n"/>
      <c r="E265" s="24" t="n"/>
      <c r="F265" s="21" t="n"/>
      <c r="G265" s="22" t="n"/>
      <c r="H265" s="22" t="n"/>
      <c r="I265" s="22" t="n"/>
      <c r="J265" s="25" t="n"/>
      <c r="K265" s="26">
        <f>IF(J265="","",IFERROR(INDEX(lst_frequencias_vezes,MATCH(J265,lst_frequencias,0)),"Frequência não aceita"))</f>
        <v/>
      </c>
      <c r="L265" s="21" t="n"/>
      <c r="M265" s="27" t="n"/>
      <c r="N265" s="28">
        <f>IF(AND(ISNUMBER(K265),ISNUMBER(M265)),K265*M265,"")</f>
        <v/>
      </c>
      <c r="O265" s="25" t="n"/>
      <c r="P265" s="25" t="n"/>
      <c r="Q265" s="29" t="n"/>
      <c r="R265" s="30">
        <f>IF(C265="","",IF(COUNTIF(pl_chave,C265)&gt;1,"ERRO: chave de tarefa duplicada",IF(I265="Sim",IF(O265="Não","ERRO: tarefa de segurança retirada do plano",IF(NOT(ISNUMBER(K265)),"ERRO: frequência vigente inválida",IF(ISERROR(MATCH(H265,lst_frequencias,0)),"ERRO: frequência de referência ausente",IF(K265&lt;INDEX(lst_frequencias_vezes,MATCH(H265,lst_frequencias,0)),"ERRO: intervalo ampliado em tarefa de segurança (referência "&amp;H265&amp;")","OK: segurança mantida")))),IF(NOT(ISNUMBER(K265)),"Verificar: frequência vigente","OK"))))</f>
        <v/>
      </c>
      <c r="S265" s="24" t="n"/>
    </row>
    <row r="266">
      <c r="A266" s="21" t="n"/>
      <c r="B266" s="22" t="n"/>
      <c r="C266" s="23">
        <f>IF(OR(A266="",B266=""),"",A266&amp;"|"&amp;B266)</f>
        <v/>
      </c>
      <c r="D266" s="21" t="n"/>
      <c r="E266" s="24" t="n"/>
      <c r="F266" s="21" t="n"/>
      <c r="G266" s="22" t="n"/>
      <c r="H266" s="22" t="n"/>
      <c r="I266" s="22" t="n"/>
      <c r="J266" s="25" t="n"/>
      <c r="K266" s="26">
        <f>IF(J266="","",IFERROR(INDEX(lst_frequencias_vezes,MATCH(J266,lst_frequencias,0)),"Frequência não aceita"))</f>
        <v/>
      </c>
      <c r="L266" s="21" t="n"/>
      <c r="M266" s="27" t="n"/>
      <c r="N266" s="28">
        <f>IF(AND(ISNUMBER(K266),ISNUMBER(M266)),K266*M266,"")</f>
        <v/>
      </c>
      <c r="O266" s="25" t="n"/>
      <c r="P266" s="25" t="n"/>
      <c r="Q266" s="29" t="n"/>
      <c r="R266" s="30">
        <f>IF(C266="","",IF(COUNTIF(pl_chave,C266)&gt;1,"ERRO: chave de tarefa duplicada",IF(I266="Sim",IF(O266="Não","ERRO: tarefa de segurança retirada do plano",IF(NOT(ISNUMBER(K266)),"ERRO: frequência vigente inválida",IF(ISERROR(MATCH(H266,lst_frequencias,0)),"ERRO: frequência de referência ausente",IF(K266&lt;INDEX(lst_frequencias_vezes,MATCH(H266,lst_frequencias,0)),"ERRO: intervalo ampliado em tarefa de segurança (referência "&amp;H266&amp;")","OK: segurança mantida")))),IF(NOT(ISNUMBER(K266)),"Verificar: frequência vigente","OK"))))</f>
        <v/>
      </c>
      <c r="S266" s="24" t="n"/>
    </row>
    <row r="267">
      <c r="A267" s="21" t="n"/>
      <c r="B267" s="22" t="n"/>
      <c r="C267" s="23">
        <f>IF(OR(A267="",B267=""),"",A267&amp;"|"&amp;B267)</f>
        <v/>
      </c>
      <c r="D267" s="21" t="n"/>
      <c r="E267" s="24" t="n"/>
      <c r="F267" s="21" t="n"/>
      <c r="G267" s="22" t="n"/>
      <c r="H267" s="22" t="n"/>
      <c r="I267" s="22" t="n"/>
      <c r="J267" s="25" t="n"/>
      <c r="K267" s="26">
        <f>IF(J267="","",IFERROR(INDEX(lst_frequencias_vezes,MATCH(J267,lst_frequencias,0)),"Frequência não aceita"))</f>
        <v/>
      </c>
      <c r="L267" s="21" t="n"/>
      <c r="M267" s="27" t="n"/>
      <c r="N267" s="28">
        <f>IF(AND(ISNUMBER(K267),ISNUMBER(M267)),K267*M267,"")</f>
        <v/>
      </c>
      <c r="O267" s="25" t="n"/>
      <c r="P267" s="25" t="n"/>
      <c r="Q267" s="29" t="n"/>
      <c r="R267" s="30">
        <f>IF(C267="","",IF(COUNTIF(pl_chave,C267)&gt;1,"ERRO: chave de tarefa duplicada",IF(I267="Sim",IF(O267="Não","ERRO: tarefa de segurança retirada do plano",IF(NOT(ISNUMBER(K267)),"ERRO: frequência vigente inválida",IF(ISERROR(MATCH(H267,lst_frequencias,0)),"ERRO: frequência de referência ausente",IF(K267&lt;INDEX(lst_frequencias_vezes,MATCH(H267,lst_frequencias,0)),"ERRO: intervalo ampliado em tarefa de segurança (referência "&amp;H267&amp;")","OK: segurança mantida")))),IF(NOT(ISNUMBER(K267)),"Verificar: frequência vigente","OK"))))</f>
        <v/>
      </c>
      <c r="S267" s="24" t="n"/>
    </row>
    <row r="268">
      <c r="A268" s="21" t="n"/>
      <c r="B268" s="22" t="n"/>
      <c r="C268" s="23">
        <f>IF(OR(A268="",B268=""),"",A268&amp;"|"&amp;B268)</f>
        <v/>
      </c>
      <c r="D268" s="21" t="n"/>
      <c r="E268" s="24" t="n"/>
      <c r="F268" s="21" t="n"/>
      <c r="G268" s="22" t="n"/>
      <c r="H268" s="22" t="n"/>
      <c r="I268" s="22" t="n"/>
      <c r="J268" s="25" t="n"/>
      <c r="K268" s="26">
        <f>IF(J268="","",IFERROR(INDEX(lst_frequencias_vezes,MATCH(J268,lst_frequencias,0)),"Frequência não aceita"))</f>
        <v/>
      </c>
      <c r="L268" s="21" t="n"/>
      <c r="M268" s="27" t="n"/>
      <c r="N268" s="28">
        <f>IF(AND(ISNUMBER(K268),ISNUMBER(M268)),K268*M268,"")</f>
        <v/>
      </c>
      <c r="O268" s="25" t="n"/>
      <c r="P268" s="25" t="n"/>
      <c r="Q268" s="29" t="n"/>
      <c r="R268" s="30">
        <f>IF(C268="","",IF(COUNTIF(pl_chave,C268)&gt;1,"ERRO: chave de tarefa duplicada",IF(I268="Sim",IF(O268="Não","ERRO: tarefa de segurança retirada do plano",IF(NOT(ISNUMBER(K268)),"ERRO: frequência vigente inválida",IF(ISERROR(MATCH(H268,lst_frequencias,0)),"ERRO: frequência de referência ausente",IF(K268&lt;INDEX(lst_frequencias_vezes,MATCH(H268,lst_frequencias,0)),"ERRO: intervalo ampliado em tarefa de segurança (referência "&amp;H268&amp;")","OK: segurança mantida")))),IF(NOT(ISNUMBER(K268)),"Verificar: frequência vigente","OK"))))</f>
        <v/>
      </c>
      <c r="S268" s="24" t="n"/>
    </row>
    <row r="269">
      <c r="A269" s="21" t="n"/>
      <c r="B269" s="22" t="n"/>
      <c r="C269" s="23">
        <f>IF(OR(A269="",B269=""),"",A269&amp;"|"&amp;B269)</f>
        <v/>
      </c>
      <c r="D269" s="21" t="n"/>
      <c r="E269" s="24" t="n"/>
      <c r="F269" s="21" t="n"/>
      <c r="G269" s="22" t="n"/>
      <c r="H269" s="22" t="n"/>
      <c r="I269" s="22" t="n"/>
      <c r="J269" s="25" t="n"/>
      <c r="K269" s="26">
        <f>IF(J269="","",IFERROR(INDEX(lst_frequencias_vezes,MATCH(J269,lst_frequencias,0)),"Frequência não aceita"))</f>
        <v/>
      </c>
      <c r="L269" s="21" t="n"/>
      <c r="M269" s="27" t="n"/>
      <c r="N269" s="28">
        <f>IF(AND(ISNUMBER(K269),ISNUMBER(M269)),K269*M269,"")</f>
        <v/>
      </c>
      <c r="O269" s="25" t="n"/>
      <c r="P269" s="25" t="n"/>
      <c r="Q269" s="29" t="n"/>
      <c r="R269" s="30">
        <f>IF(C269="","",IF(COUNTIF(pl_chave,C269)&gt;1,"ERRO: chave de tarefa duplicada",IF(I269="Sim",IF(O269="Não","ERRO: tarefa de segurança retirada do plano",IF(NOT(ISNUMBER(K269)),"ERRO: frequência vigente inválida",IF(ISERROR(MATCH(H269,lst_frequencias,0)),"ERRO: frequência de referência ausente",IF(K269&lt;INDEX(lst_frequencias_vezes,MATCH(H269,lst_frequencias,0)),"ERRO: intervalo ampliado em tarefa de segurança (referência "&amp;H269&amp;")","OK: segurança mantida")))),IF(NOT(ISNUMBER(K269)),"Verificar: frequência vigente","OK"))))</f>
        <v/>
      </c>
      <c r="S269" s="24" t="n"/>
    </row>
    <row r="270">
      <c r="A270" s="21" t="n"/>
      <c r="B270" s="22" t="n"/>
      <c r="C270" s="23">
        <f>IF(OR(A270="",B270=""),"",A270&amp;"|"&amp;B270)</f>
        <v/>
      </c>
      <c r="D270" s="21" t="n"/>
      <c r="E270" s="24" t="n"/>
      <c r="F270" s="21" t="n"/>
      <c r="G270" s="22" t="n"/>
      <c r="H270" s="22" t="n"/>
      <c r="I270" s="22" t="n"/>
      <c r="J270" s="25" t="n"/>
      <c r="K270" s="26">
        <f>IF(J270="","",IFERROR(INDEX(lst_frequencias_vezes,MATCH(J270,lst_frequencias,0)),"Frequência não aceita"))</f>
        <v/>
      </c>
      <c r="L270" s="21" t="n"/>
      <c r="M270" s="27" t="n"/>
      <c r="N270" s="28">
        <f>IF(AND(ISNUMBER(K270),ISNUMBER(M270)),K270*M270,"")</f>
        <v/>
      </c>
      <c r="O270" s="25" t="n"/>
      <c r="P270" s="25" t="n"/>
      <c r="Q270" s="29" t="n"/>
      <c r="R270" s="30">
        <f>IF(C270="","",IF(COUNTIF(pl_chave,C270)&gt;1,"ERRO: chave de tarefa duplicada",IF(I270="Sim",IF(O270="Não","ERRO: tarefa de segurança retirada do plano",IF(NOT(ISNUMBER(K270)),"ERRO: frequência vigente inválida",IF(ISERROR(MATCH(H270,lst_frequencias,0)),"ERRO: frequência de referência ausente",IF(K270&lt;INDEX(lst_frequencias_vezes,MATCH(H270,lst_frequencias,0)),"ERRO: intervalo ampliado em tarefa de segurança (referência "&amp;H270&amp;")","OK: segurança mantida")))),IF(NOT(ISNUMBER(K270)),"Verificar: frequência vigente","OK"))))</f>
        <v/>
      </c>
      <c r="S270" s="24" t="n"/>
    </row>
    <row r="271">
      <c r="A271" s="21" t="n"/>
      <c r="B271" s="22" t="n"/>
      <c r="C271" s="23">
        <f>IF(OR(A271="",B271=""),"",A271&amp;"|"&amp;B271)</f>
        <v/>
      </c>
      <c r="D271" s="21" t="n"/>
      <c r="E271" s="24" t="n"/>
      <c r="F271" s="21" t="n"/>
      <c r="G271" s="22" t="n"/>
      <c r="H271" s="22" t="n"/>
      <c r="I271" s="22" t="n"/>
      <c r="J271" s="25" t="n"/>
      <c r="K271" s="26">
        <f>IF(J271="","",IFERROR(INDEX(lst_frequencias_vezes,MATCH(J271,lst_frequencias,0)),"Frequência não aceita"))</f>
        <v/>
      </c>
      <c r="L271" s="21" t="n"/>
      <c r="M271" s="27" t="n"/>
      <c r="N271" s="28">
        <f>IF(AND(ISNUMBER(K271),ISNUMBER(M271)),K271*M271,"")</f>
        <v/>
      </c>
      <c r="O271" s="25" t="n"/>
      <c r="P271" s="25" t="n"/>
      <c r="Q271" s="29" t="n"/>
      <c r="R271" s="30">
        <f>IF(C271="","",IF(COUNTIF(pl_chave,C271)&gt;1,"ERRO: chave de tarefa duplicada",IF(I271="Sim",IF(O271="Não","ERRO: tarefa de segurança retirada do plano",IF(NOT(ISNUMBER(K271)),"ERRO: frequência vigente inválida",IF(ISERROR(MATCH(H271,lst_frequencias,0)),"ERRO: frequência de referência ausente",IF(K271&lt;INDEX(lst_frequencias_vezes,MATCH(H271,lst_frequencias,0)),"ERRO: intervalo ampliado em tarefa de segurança (referência "&amp;H271&amp;")","OK: segurança mantida")))),IF(NOT(ISNUMBER(K271)),"Verificar: frequência vigente","OK"))))</f>
        <v/>
      </c>
      <c r="S271" s="24" t="n"/>
    </row>
    <row r="272">
      <c r="A272" s="21" t="n"/>
      <c r="B272" s="22" t="n"/>
      <c r="C272" s="23">
        <f>IF(OR(A272="",B272=""),"",A272&amp;"|"&amp;B272)</f>
        <v/>
      </c>
      <c r="D272" s="21" t="n"/>
      <c r="E272" s="24" t="n"/>
      <c r="F272" s="21" t="n"/>
      <c r="G272" s="22" t="n"/>
      <c r="H272" s="22" t="n"/>
      <c r="I272" s="22" t="n"/>
      <c r="J272" s="25" t="n"/>
      <c r="K272" s="26">
        <f>IF(J272="","",IFERROR(INDEX(lst_frequencias_vezes,MATCH(J272,lst_frequencias,0)),"Frequência não aceita"))</f>
        <v/>
      </c>
      <c r="L272" s="21" t="n"/>
      <c r="M272" s="27" t="n"/>
      <c r="N272" s="28">
        <f>IF(AND(ISNUMBER(K272),ISNUMBER(M272)),K272*M272,"")</f>
        <v/>
      </c>
      <c r="O272" s="25" t="n"/>
      <c r="P272" s="25" t="n"/>
      <c r="Q272" s="29" t="n"/>
      <c r="R272" s="30">
        <f>IF(C272="","",IF(COUNTIF(pl_chave,C272)&gt;1,"ERRO: chave de tarefa duplicada",IF(I272="Sim",IF(O272="Não","ERRO: tarefa de segurança retirada do plano",IF(NOT(ISNUMBER(K272)),"ERRO: frequência vigente inválida",IF(ISERROR(MATCH(H272,lst_frequencias,0)),"ERRO: frequência de referência ausente",IF(K272&lt;INDEX(lst_frequencias_vezes,MATCH(H272,lst_frequencias,0)),"ERRO: intervalo ampliado em tarefa de segurança (referência "&amp;H272&amp;")","OK: segurança mantida")))),IF(NOT(ISNUMBER(K272)),"Verificar: frequência vigente","OK"))))</f>
        <v/>
      </c>
      <c r="S272" s="24" t="n"/>
    </row>
    <row r="273">
      <c r="A273" s="21" t="n"/>
      <c r="B273" s="22" t="n"/>
      <c r="C273" s="23">
        <f>IF(OR(A273="",B273=""),"",A273&amp;"|"&amp;B273)</f>
        <v/>
      </c>
      <c r="D273" s="21" t="n"/>
      <c r="E273" s="24" t="n"/>
      <c r="F273" s="21" t="n"/>
      <c r="G273" s="22" t="n"/>
      <c r="H273" s="22" t="n"/>
      <c r="I273" s="22" t="n"/>
      <c r="J273" s="25" t="n"/>
      <c r="K273" s="26">
        <f>IF(J273="","",IFERROR(INDEX(lst_frequencias_vezes,MATCH(J273,lst_frequencias,0)),"Frequência não aceita"))</f>
        <v/>
      </c>
      <c r="L273" s="21" t="n"/>
      <c r="M273" s="27" t="n"/>
      <c r="N273" s="28">
        <f>IF(AND(ISNUMBER(K273),ISNUMBER(M273)),K273*M273,"")</f>
        <v/>
      </c>
      <c r="O273" s="25" t="n"/>
      <c r="P273" s="25" t="n"/>
      <c r="Q273" s="29" t="n"/>
      <c r="R273" s="30">
        <f>IF(C273="","",IF(COUNTIF(pl_chave,C273)&gt;1,"ERRO: chave de tarefa duplicada",IF(I273="Sim",IF(O273="Não","ERRO: tarefa de segurança retirada do plano",IF(NOT(ISNUMBER(K273)),"ERRO: frequência vigente inválida",IF(ISERROR(MATCH(H273,lst_frequencias,0)),"ERRO: frequência de referência ausente",IF(K273&lt;INDEX(lst_frequencias_vezes,MATCH(H273,lst_frequencias,0)),"ERRO: intervalo ampliado em tarefa de segurança (referência "&amp;H273&amp;")","OK: segurança mantida")))),IF(NOT(ISNUMBER(K273)),"Verificar: frequência vigente","OK"))))</f>
        <v/>
      </c>
      <c r="S273" s="24" t="n"/>
    </row>
    <row r="274">
      <c r="A274" s="21" t="n"/>
      <c r="B274" s="22" t="n"/>
      <c r="C274" s="23">
        <f>IF(OR(A274="",B274=""),"",A274&amp;"|"&amp;B274)</f>
        <v/>
      </c>
      <c r="D274" s="21" t="n"/>
      <c r="E274" s="24" t="n"/>
      <c r="F274" s="21" t="n"/>
      <c r="G274" s="22" t="n"/>
      <c r="H274" s="22" t="n"/>
      <c r="I274" s="22" t="n"/>
      <c r="J274" s="25" t="n"/>
      <c r="K274" s="26">
        <f>IF(J274="","",IFERROR(INDEX(lst_frequencias_vezes,MATCH(J274,lst_frequencias,0)),"Frequência não aceita"))</f>
        <v/>
      </c>
      <c r="L274" s="21" t="n"/>
      <c r="M274" s="27" t="n"/>
      <c r="N274" s="28">
        <f>IF(AND(ISNUMBER(K274),ISNUMBER(M274)),K274*M274,"")</f>
        <v/>
      </c>
      <c r="O274" s="25" t="n"/>
      <c r="P274" s="25" t="n"/>
      <c r="Q274" s="29" t="n"/>
      <c r="R274" s="30">
        <f>IF(C274="","",IF(COUNTIF(pl_chave,C274)&gt;1,"ERRO: chave de tarefa duplicada",IF(I274="Sim",IF(O274="Não","ERRO: tarefa de segurança retirada do plano",IF(NOT(ISNUMBER(K274)),"ERRO: frequência vigente inválida",IF(ISERROR(MATCH(H274,lst_frequencias,0)),"ERRO: frequência de referência ausente",IF(K274&lt;INDEX(lst_frequencias_vezes,MATCH(H274,lst_frequencias,0)),"ERRO: intervalo ampliado em tarefa de segurança (referência "&amp;H274&amp;")","OK: segurança mantida")))),IF(NOT(ISNUMBER(K274)),"Verificar: frequência vigente","OK"))))</f>
        <v/>
      </c>
      <c r="S274" s="24" t="n"/>
    </row>
    <row r="275">
      <c r="A275" s="21" t="n"/>
      <c r="B275" s="22" t="n"/>
      <c r="C275" s="23">
        <f>IF(OR(A275="",B275=""),"",A275&amp;"|"&amp;B275)</f>
        <v/>
      </c>
      <c r="D275" s="21" t="n"/>
      <c r="E275" s="24" t="n"/>
      <c r="F275" s="21" t="n"/>
      <c r="G275" s="22" t="n"/>
      <c r="H275" s="22" t="n"/>
      <c r="I275" s="22" t="n"/>
      <c r="J275" s="25" t="n"/>
      <c r="K275" s="26">
        <f>IF(J275="","",IFERROR(INDEX(lst_frequencias_vezes,MATCH(J275,lst_frequencias,0)),"Frequência não aceita"))</f>
        <v/>
      </c>
      <c r="L275" s="21" t="n"/>
      <c r="M275" s="27" t="n"/>
      <c r="N275" s="28">
        <f>IF(AND(ISNUMBER(K275),ISNUMBER(M275)),K275*M275,"")</f>
        <v/>
      </c>
      <c r="O275" s="25" t="n"/>
      <c r="P275" s="25" t="n"/>
      <c r="Q275" s="29" t="n"/>
      <c r="R275" s="30">
        <f>IF(C275="","",IF(COUNTIF(pl_chave,C275)&gt;1,"ERRO: chave de tarefa duplicada",IF(I275="Sim",IF(O275="Não","ERRO: tarefa de segurança retirada do plano",IF(NOT(ISNUMBER(K275)),"ERRO: frequência vigente inválida",IF(ISERROR(MATCH(H275,lst_frequencias,0)),"ERRO: frequência de referência ausente",IF(K275&lt;INDEX(lst_frequencias_vezes,MATCH(H275,lst_frequencias,0)),"ERRO: intervalo ampliado em tarefa de segurança (referência "&amp;H275&amp;")","OK: segurança mantida")))),IF(NOT(ISNUMBER(K275)),"Verificar: frequência vigente","OK"))))</f>
        <v/>
      </c>
      <c r="S275" s="24" t="n"/>
    </row>
    <row r="276">
      <c r="A276" s="21" t="n"/>
      <c r="B276" s="22" t="n"/>
      <c r="C276" s="23">
        <f>IF(OR(A276="",B276=""),"",A276&amp;"|"&amp;B276)</f>
        <v/>
      </c>
      <c r="D276" s="21" t="n"/>
      <c r="E276" s="24" t="n"/>
      <c r="F276" s="21" t="n"/>
      <c r="G276" s="22" t="n"/>
      <c r="H276" s="22" t="n"/>
      <c r="I276" s="22" t="n"/>
      <c r="J276" s="25" t="n"/>
      <c r="K276" s="26">
        <f>IF(J276="","",IFERROR(INDEX(lst_frequencias_vezes,MATCH(J276,lst_frequencias,0)),"Frequência não aceita"))</f>
        <v/>
      </c>
      <c r="L276" s="21" t="n"/>
      <c r="M276" s="27" t="n"/>
      <c r="N276" s="28">
        <f>IF(AND(ISNUMBER(K276),ISNUMBER(M276)),K276*M276,"")</f>
        <v/>
      </c>
      <c r="O276" s="25" t="n"/>
      <c r="P276" s="25" t="n"/>
      <c r="Q276" s="29" t="n"/>
      <c r="R276" s="30">
        <f>IF(C276="","",IF(COUNTIF(pl_chave,C276)&gt;1,"ERRO: chave de tarefa duplicada",IF(I276="Sim",IF(O276="Não","ERRO: tarefa de segurança retirada do plano",IF(NOT(ISNUMBER(K276)),"ERRO: frequência vigente inválida",IF(ISERROR(MATCH(H276,lst_frequencias,0)),"ERRO: frequência de referência ausente",IF(K276&lt;INDEX(lst_frequencias_vezes,MATCH(H276,lst_frequencias,0)),"ERRO: intervalo ampliado em tarefa de segurança (referência "&amp;H276&amp;")","OK: segurança mantida")))),IF(NOT(ISNUMBER(K276)),"Verificar: frequência vigente","OK"))))</f>
        <v/>
      </c>
      <c r="S276" s="24" t="n"/>
    </row>
    <row r="277">
      <c r="A277" s="21" t="n"/>
      <c r="B277" s="22" t="n"/>
      <c r="C277" s="23">
        <f>IF(OR(A277="",B277=""),"",A277&amp;"|"&amp;B277)</f>
        <v/>
      </c>
      <c r="D277" s="21" t="n"/>
      <c r="E277" s="24" t="n"/>
      <c r="F277" s="21" t="n"/>
      <c r="G277" s="22" t="n"/>
      <c r="H277" s="22" t="n"/>
      <c r="I277" s="22" t="n"/>
      <c r="J277" s="25" t="n"/>
      <c r="K277" s="26">
        <f>IF(J277="","",IFERROR(INDEX(lst_frequencias_vezes,MATCH(J277,lst_frequencias,0)),"Frequência não aceita"))</f>
        <v/>
      </c>
      <c r="L277" s="21" t="n"/>
      <c r="M277" s="27" t="n"/>
      <c r="N277" s="28">
        <f>IF(AND(ISNUMBER(K277),ISNUMBER(M277)),K277*M277,"")</f>
        <v/>
      </c>
      <c r="O277" s="25" t="n"/>
      <c r="P277" s="25" t="n"/>
      <c r="Q277" s="29" t="n"/>
      <c r="R277" s="30">
        <f>IF(C277="","",IF(COUNTIF(pl_chave,C277)&gt;1,"ERRO: chave de tarefa duplicada",IF(I277="Sim",IF(O277="Não","ERRO: tarefa de segurança retirada do plano",IF(NOT(ISNUMBER(K277)),"ERRO: frequência vigente inválida",IF(ISERROR(MATCH(H277,lst_frequencias,0)),"ERRO: frequência de referência ausente",IF(K277&lt;INDEX(lst_frequencias_vezes,MATCH(H277,lst_frequencias,0)),"ERRO: intervalo ampliado em tarefa de segurança (referência "&amp;H277&amp;")","OK: segurança mantida")))),IF(NOT(ISNUMBER(K277)),"Verificar: frequência vigente","OK"))))</f>
        <v/>
      </c>
      <c r="S277" s="24" t="n"/>
    </row>
    <row r="278">
      <c r="A278" s="21" t="n"/>
      <c r="B278" s="22" t="n"/>
      <c r="C278" s="23">
        <f>IF(OR(A278="",B278=""),"",A278&amp;"|"&amp;B278)</f>
        <v/>
      </c>
      <c r="D278" s="21" t="n"/>
      <c r="E278" s="24" t="n"/>
      <c r="F278" s="21" t="n"/>
      <c r="G278" s="22" t="n"/>
      <c r="H278" s="22" t="n"/>
      <c r="I278" s="22" t="n"/>
      <c r="J278" s="25" t="n"/>
      <c r="K278" s="26">
        <f>IF(J278="","",IFERROR(INDEX(lst_frequencias_vezes,MATCH(J278,lst_frequencias,0)),"Frequência não aceita"))</f>
        <v/>
      </c>
      <c r="L278" s="21" t="n"/>
      <c r="M278" s="27" t="n"/>
      <c r="N278" s="28">
        <f>IF(AND(ISNUMBER(K278),ISNUMBER(M278)),K278*M278,"")</f>
        <v/>
      </c>
      <c r="O278" s="25" t="n"/>
      <c r="P278" s="25" t="n"/>
      <c r="Q278" s="29" t="n"/>
      <c r="R278" s="30">
        <f>IF(C278="","",IF(COUNTIF(pl_chave,C278)&gt;1,"ERRO: chave de tarefa duplicada",IF(I278="Sim",IF(O278="Não","ERRO: tarefa de segurança retirada do plano",IF(NOT(ISNUMBER(K278)),"ERRO: frequência vigente inválida",IF(ISERROR(MATCH(H278,lst_frequencias,0)),"ERRO: frequência de referência ausente",IF(K278&lt;INDEX(lst_frequencias_vezes,MATCH(H278,lst_frequencias,0)),"ERRO: intervalo ampliado em tarefa de segurança (referência "&amp;H278&amp;")","OK: segurança mantida")))),IF(NOT(ISNUMBER(K278)),"Verificar: frequência vigente","OK"))))</f>
        <v/>
      </c>
      <c r="S278" s="24" t="n"/>
    </row>
    <row r="279">
      <c r="A279" s="21" t="n"/>
      <c r="B279" s="22" t="n"/>
      <c r="C279" s="23">
        <f>IF(OR(A279="",B279=""),"",A279&amp;"|"&amp;B279)</f>
        <v/>
      </c>
      <c r="D279" s="21" t="n"/>
      <c r="E279" s="24" t="n"/>
      <c r="F279" s="21" t="n"/>
      <c r="G279" s="22" t="n"/>
      <c r="H279" s="22" t="n"/>
      <c r="I279" s="22" t="n"/>
      <c r="J279" s="25" t="n"/>
      <c r="K279" s="26">
        <f>IF(J279="","",IFERROR(INDEX(lst_frequencias_vezes,MATCH(J279,lst_frequencias,0)),"Frequência não aceita"))</f>
        <v/>
      </c>
      <c r="L279" s="21" t="n"/>
      <c r="M279" s="27" t="n"/>
      <c r="N279" s="28">
        <f>IF(AND(ISNUMBER(K279),ISNUMBER(M279)),K279*M279,"")</f>
        <v/>
      </c>
      <c r="O279" s="25" t="n"/>
      <c r="P279" s="25" t="n"/>
      <c r="Q279" s="29" t="n"/>
      <c r="R279" s="30">
        <f>IF(C279="","",IF(COUNTIF(pl_chave,C279)&gt;1,"ERRO: chave de tarefa duplicada",IF(I279="Sim",IF(O279="Não","ERRO: tarefa de segurança retirada do plano",IF(NOT(ISNUMBER(K279)),"ERRO: frequência vigente inválida",IF(ISERROR(MATCH(H279,lst_frequencias,0)),"ERRO: frequência de referência ausente",IF(K279&lt;INDEX(lst_frequencias_vezes,MATCH(H279,lst_frequencias,0)),"ERRO: intervalo ampliado em tarefa de segurança (referência "&amp;H279&amp;")","OK: segurança mantida")))),IF(NOT(ISNUMBER(K279)),"Verificar: frequência vigente","OK"))))</f>
        <v/>
      </c>
      <c r="S279" s="24" t="n"/>
    </row>
    <row r="280">
      <c r="A280" s="21" t="n"/>
      <c r="B280" s="22" t="n"/>
      <c r="C280" s="23">
        <f>IF(OR(A280="",B280=""),"",A280&amp;"|"&amp;B280)</f>
        <v/>
      </c>
      <c r="D280" s="21" t="n"/>
      <c r="E280" s="24" t="n"/>
      <c r="F280" s="21" t="n"/>
      <c r="G280" s="22" t="n"/>
      <c r="H280" s="22" t="n"/>
      <c r="I280" s="22" t="n"/>
      <c r="J280" s="25" t="n"/>
      <c r="K280" s="26">
        <f>IF(J280="","",IFERROR(INDEX(lst_frequencias_vezes,MATCH(J280,lst_frequencias,0)),"Frequência não aceita"))</f>
        <v/>
      </c>
      <c r="L280" s="21" t="n"/>
      <c r="M280" s="27" t="n"/>
      <c r="N280" s="28">
        <f>IF(AND(ISNUMBER(K280),ISNUMBER(M280)),K280*M280,"")</f>
        <v/>
      </c>
      <c r="O280" s="25" t="n"/>
      <c r="P280" s="25" t="n"/>
      <c r="Q280" s="29" t="n"/>
      <c r="R280" s="30">
        <f>IF(C280="","",IF(COUNTIF(pl_chave,C280)&gt;1,"ERRO: chave de tarefa duplicada",IF(I280="Sim",IF(O280="Não","ERRO: tarefa de segurança retirada do plano",IF(NOT(ISNUMBER(K280)),"ERRO: frequência vigente inválida",IF(ISERROR(MATCH(H280,lst_frequencias,0)),"ERRO: frequência de referência ausente",IF(K280&lt;INDEX(lst_frequencias_vezes,MATCH(H280,lst_frequencias,0)),"ERRO: intervalo ampliado em tarefa de segurança (referência "&amp;H280&amp;")","OK: segurança mantida")))),IF(NOT(ISNUMBER(K280)),"Verificar: frequência vigente","OK"))))</f>
        <v/>
      </c>
      <c r="S280" s="24" t="n"/>
    </row>
    <row r="281">
      <c r="A281" s="21" t="n"/>
      <c r="B281" s="22" t="n"/>
      <c r="C281" s="23">
        <f>IF(OR(A281="",B281=""),"",A281&amp;"|"&amp;B281)</f>
        <v/>
      </c>
      <c r="D281" s="21" t="n"/>
      <c r="E281" s="24" t="n"/>
      <c r="F281" s="21" t="n"/>
      <c r="G281" s="22" t="n"/>
      <c r="H281" s="22" t="n"/>
      <c r="I281" s="22" t="n"/>
      <c r="J281" s="25" t="n"/>
      <c r="K281" s="26">
        <f>IF(J281="","",IFERROR(INDEX(lst_frequencias_vezes,MATCH(J281,lst_frequencias,0)),"Frequência não aceita"))</f>
        <v/>
      </c>
      <c r="L281" s="21" t="n"/>
      <c r="M281" s="27" t="n"/>
      <c r="N281" s="28">
        <f>IF(AND(ISNUMBER(K281),ISNUMBER(M281)),K281*M281,"")</f>
        <v/>
      </c>
      <c r="O281" s="25" t="n"/>
      <c r="P281" s="25" t="n"/>
      <c r="Q281" s="29" t="n"/>
      <c r="R281" s="30">
        <f>IF(C281="","",IF(COUNTIF(pl_chave,C281)&gt;1,"ERRO: chave de tarefa duplicada",IF(I281="Sim",IF(O281="Não","ERRO: tarefa de segurança retirada do plano",IF(NOT(ISNUMBER(K281)),"ERRO: frequência vigente inválida",IF(ISERROR(MATCH(H281,lst_frequencias,0)),"ERRO: frequência de referência ausente",IF(K281&lt;INDEX(lst_frequencias_vezes,MATCH(H281,lst_frequencias,0)),"ERRO: intervalo ampliado em tarefa de segurança (referência "&amp;H281&amp;")","OK: segurança mantida")))),IF(NOT(ISNUMBER(K281)),"Verificar: frequência vigente","OK"))))</f>
        <v/>
      </c>
      <c r="S281" s="24" t="n"/>
    </row>
    <row r="282">
      <c r="A282" s="21" t="n"/>
      <c r="B282" s="22" t="n"/>
      <c r="C282" s="23">
        <f>IF(OR(A282="",B282=""),"",A282&amp;"|"&amp;B282)</f>
        <v/>
      </c>
      <c r="D282" s="21" t="n"/>
      <c r="E282" s="24" t="n"/>
      <c r="F282" s="21" t="n"/>
      <c r="G282" s="22" t="n"/>
      <c r="H282" s="22" t="n"/>
      <c r="I282" s="22" t="n"/>
      <c r="J282" s="25" t="n"/>
      <c r="K282" s="26">
        <f>IF(J282="","",IFERROR(INDEX(lst_frequencias_vezes,MATCH(J282,lst_frequencias,0)),"Frequência não aceita"))</f>
        <v/>
      </c>
      <c r="L282" s="21" t="n"/>
      <c r="M282" s="27" t="n"/>
      <c r="N282" s="28">
        <f>IF(AND(ISNUMBER(K282),ISNUMBER(M282)),K282*M282,"")</f>
        <v/>
      </c>
      <c r="O282" s="25" t="n"/>
      <c r="P282" s="25" t="n"/>
      <c r="Q282" s="29" t="n"/>
      <c r="R282" s="30">
        <f>IF(C282="","",IF(COUNTIF(pl_chave,C282)&gt;1,"ERRO: chave de tarefa duplicada",IF(I282="Sim",IF(O282="Não","ERRO: tarefa de segurança retirada do plano",IF(NOT(ISNUMBER(K282)),"ERRO: frequência vigente inválida",IF(ISERROR(MATCH(H282,lst_frequencias,0)),"ERRO: frequência de referência ausente",IF(K282&lt;INDEX(lst_frequencias_vezes,MATCH(H282,lst_frequencias,0)),"ERRO: intervalo ampliado em tarefa de segurança (referência "&amp;H282&amp;")","OK: segurança mantida")))),IF(NOT(ISNUMBER(K282)),"Verificar: frequência vigente","OK"))))</f>
        <v/>
      </c>
      <c r="S282" s="24" t="n"/>
    </row>
    <row r="283">
      <c r="A283" s="21" t="n"/>
      <c r="B283" s="22" t="n"/>
      <c r="C283" s="23">
        <f>IF(OR(A283="",B283=""),"",A283&amp;"|"&amp;B283)</f>
        <v/>
      </c>
      <c r="D283" s="21" t="n"/>
      <c r="E283" s="24" t="n"/>
      <c r="F283" s="21" t="n"/>
      <c r="G283" s="22" t="n"/>
      <c r="H283" s="22" t="n"/>
      <c r="I283" s="22" t="n"/>
      <c r="J283" s="25" t="n"/>
      <c r="K283" s="26">
        <f>IF(J283="","",IFERROR(INDEX(lst_frequencias_vezes,MATCH(J283,lst_frequencias,0)),"Frequência não aceita"))</f>
        <v/>
      </c>
      <c r="L283" s="21" t="n"/>
      <c r="M283" s="27" t="n"/>
      <c r="N283" s="28">
        <f>IF(AND(ISNUMBER(K283),ISNUMBER(M283)),K283*M283,"")</f>
        <v/>
      </c>
      <c r="O283" s="25" t="n"/>
      <c r="P283" s="25" t="n"/>
      <c r="Q283" s="29" t="n"/>
      <c r="R283" s="30">
        <f>IF(C283="","",IF(COUNTIF(pl_chave,C283)&gt;1,"ERRO: chave de tarefa duplicada",IF(I283="Sim",IF(O283="Não","ERRO: tarefa de segurança retirada do plano",IF(NOT(ISNUMBER(K283)),"ERRO: frequência vigente inválida",IF(ISERROR(MATCH(H283,lst_frequencias,0)),"ERRO: frequência de referência ausente",IF(K283&lt;INDEX(lst_frequencias_vezes,MATCH(H283,lst_frequencias,0)),"ERRO: intervalo ampliado em tarefa de segurança (referência "&amp;H283&amp;")","OK: segurança mantida")))),IF(NOT(ISNUMBER(K283)),"Verificar: frequência vigente","OK"))))</f>
        <v/>
      </c>
      <c r="S283" s="24" t="n"/>
    </row>
    <row r="284">
      <c r="A284" s="21" t="n"/>
      <c r="B284" s="22" t="n"/>
      <c r="C284" s="23">
        <f>IF(OR(A284="",B284=""),"",A284&amp;"|"&amp;B284)</f>
        <v/>
      </c>
      <c r="D284" s="21" t="n"/>
      <c r="E284" s="24" t="n"/>
      <c r="F284" s="21" t="n"/>
      <c r="G284" s="22" t="n"/>
      <c r="H284" s="22" t="n"/>
      <c r="I284" s="22" t="n"/>
      <c r="J284" s="25" t="n"/>
      <c r="K284" s="26">
        <f>IF(J284="","",IFERROR(INDEX(lst_frequencias_vezes,MATCH(J284,lst_frequencias,0)),"Frequência não aceita"))</f>
        <v/>
      </c>
      <c r="L284" s="21" t="n"/>
      <c r="M284" s="27" t="n"/>
      <c r="N284" s="28">
        <f>IF(AND(ISNUMBER(K284),ISNUMBER(M284)),K284*M284,"")</f>
        <v/>
      </c>
      <c r="O284" s="25" t="n"/>
      <c r="P284" s="25" t="n"/>
      <c r="Q284" s="29" t="n"/>
      <c r="R284" s="30">
        <f>IF(C284="","",IF(COUNTIF(pl_chave,C284)&gt;1,"ERRO: chave de tarefa duplicada",IF(I284="Sim",IF(O284="Não","ERRO: tarefa de segurança retirada do plano",IF(NOT(ISNUMBER(K284)),"ERRO: frequência vigente inválida",IF(ISERROR(MATCH(H284,lst_frequencias,0)),"ERRO: frequência de referência ausente",IF(K284&lt;INDEX(lst_frequencias_vezes,MATCH(H284,lst_frequencias,0)),"ERRO: intervalo ampliado em tarefa de segurança (referência "&amp;H284&amp;")","OK: segurança mantida")))),IF(NOT(ISNUMBER(K284)),"Verificar: frequência vigente","OK"))))</f>
        <v/>
      </c>
      <c r="S284" s="24" t="n"/>
    </row>
    <row r="285">
      <c r="A285" s="21" t="n"/>
      <c r="B285" s="22" t="n"/>
      <c r="C285" s="23">
        <f>IF(OR(A285="",B285=""),"",A285&amp;"|"&amp;B285)</f>
        <v/>
      </c>
      <c r="D285" s="21" t="n"/>
      <c r="E285" s="24" t="n"/>
      <c r="F285" s="21" t="n"/>
      <c r="G285" s="22" t="n"/>
      <c r="H285" s="22" t="n"/>
      <c r="I285" s="22" t="n"/>
      <c r="J285" s="25" t="n"/>
      <c r="K285" s="26">
        <f>IF(J285="","",IFERROR(INDEX(lst_frequencias_vezes,MATCH(J285,lst_frequencias,0)),"Frequência não aceita"))</f>
        <v/>
      </c>
      <c r="L285" s="21" t="n"/>
      <c r="M285" s="27" t="n"/>
      <c r="N285" s="28">
        <f>IF(AND(ISNUMBER(K285),ISNUMBER(M285)),K285*M285,"")</f>
        <v/>
      </c>
      <c r="O285" s="25" t="n"/>
      <c r="P285" s="25" t="n"/>
      <c r="Q285" s="29" t="n"/>
      <c r="R285" s="30">
        <f>IF(C285="","",IF(COUNTIF(pl_chave,C285)&gt;1,"ERRO: chave de tarefa duplicada",IF(I285="Sim",IF(O285="Não","ERRO: tarefa de segurança retirada do plano",IF(NOT(ISNUMBER(K285)),"ERRO: frequência vigente inválida",IF(ISERROR(MATCH(H285,lst_frequencias,0)),"ERRO: frequência de referência ausente",IF(K285&lt;INDEX(lst_frequencias_vezes,MATCH(H285,lst_frequencias,0)),"ERRO: intervalo ampliado em tarefa de segurança (referência "&amp;H285&amp;")","OK: segurança mantida")))),IF(NOT(ISNUMBER(K285)),"Verificar: frequência vigente","OK"))))</f>
        <v/>
      </c>
      <c r="S285" s="24" t="n"/>
    </row>
    <row r="286">
      <c r="A286" s="21" t="n"/>
      <c r="B286" s="22" t="n"/>
      <c r="C286" s="23">
        <f>IF(OR(A286="",B286=""),"",A286&amp;"|"&amp;B286)</f>
        <v/>
      </c>
      <c r="D286" s="21" t="n"/>
      <c r="E286" s="24" t="n"/>
      <c r="F286" s="21" t="n"/>
      <c r="G286" s="22" t="n"/>
      <c r="H286" s="22" t="n"/>
      <c r="I286" s="22" t="n"/>
      <c r="J286" s="25" t="n"/>
      <c r="K286" s="26">
        <f>IF(J286="","",IFERROR(INDEX(lst_frequencias_vezes,MATCH(J286,lst_frequencias,0)),"Frequência não aceita"))</f>
        <v/>
      </c>
      <c r="L286" s="21" t="n"/>
      <c r="M286" s="27" t="n"/>
      <c r="N286" s="28">
        <f>IF(AND(ISNUMBER(K286),ISNUMBER(M286)),K286*M286,"")</f>
        <v/>
      </c>
      <c r="O286" s="25" t="n"/>
      <c r="P286" s="25" t="n"/>
      <c r="Q286" s="29" t="n"/>
      <c r="R286" s="30">
        <f>IF(C286="","",IF(COUNTIF(pl_chave,C286)&gt;1,"ERRO: chave de tarefa duplicada",IF(I286="Sim",IF(O286="Não","ERRO: tarefa de segurança retirada do plano",IF(NOT(ISNUMBER(K286)),"ERRO: frequência vigente inválida",IF(ISERROR(MATCH(H286,lst_frequencias,0)),"ERRO: frequência de referência ausente",IF(K286&lt;INDEX(lst_frequencias_vezes,MATCH(H286,lst_frequencias,0)),"ERRO: intervalo ampliado em tarefa de segurança (referência "&amp;H286&amp;")","OK: segurança mantida")))),IF(NOT(ISNUMBER(K286)),"Verificar: frequência vigente","OK"))))</f>
        <v/>
      </c>
      <c r="S286" s="24" t="n"/>
    </row>
    <row r="287">
      <c r="A287" s="21" t="n"/>
      <c r="B287" s="22" t="n"/>
      <c r="C287" s="23">
        <f>IF(OR(A287="",B287=""),"",A287&amp;"|"&amp;B287)</f>
        <v/>
      </c>
      <c r="D287" s="21" t="n"/>
      <c r="E287" s="24" t="n"/>
      <c r="F287" s="21" t="n"/>
      <c r="G287" s="22" t="n"/>
      <c r="H287" s="22" t="n"/>
      <c r="I287" s="22" t="n"/>
      <c r="J287" s="25" t="n"/>
      <c r="K287" s="26">
        <f>IF(J287="","",IFERROR(INDEX(lst_frequencias_vezes,MATCH(J287,lst_frequencias,0)),"Frequência não aceita"))</f>
        <v/>
      </c>
      <c r="L287" s="21" t="n"/>
      <c r="M287" s="27" t="n"/>
      <c r="N287" s="28">
        <f>IF(AND(ISNUMBER(K287),ISNUMBER(M287)),K287*M287,"")</f>
        <v/>
      </c>
      <c r="O287" s="25" t="n"/>
      <c r="P287" s="25" t="n"/>
      <c r="Q287" s="29" t="n"/>
      <c r="R287" s="30">
        <f>IF(C287="","",IF(COUNTIF(pl_chave,C287)&gt;1,"ERRO: chave de tarefa duplicada",IF(I287="Sim",IF(O287="Não","ERRO: tarefa de segurança retirada do plano",IF(NOT(ISNUMBER(K287)),"ERRO: frequência vigente inválida",IF(ISERROR(MATCH(H287,lst_frequencias,0)),"ERRO: frequência de referência ausente",IF(K287&lt;INDEX(lst_frequencias_vezes,MATCH(H287,lst_frequencias,0)),"ERRO: intervalo ampliado em tarefa de segurança (referência "&amp;H287&amp;")","OK: segurança mantida")))),IF(NOT(ISNUMBER(K287)),"Verificar: frequência vigente","OK"))))</f>
        <v/>
      </c>
      <c r="S287" s="24" t="n"/>
    </row>
    <row r="288">
      <c r="A288" s="21" t="n"/>
      <c r="B288" s="22" t="n"/>
      <c r="C288" s="23">
        <f>IF(OR(A288="",B288=""),"",A288&amp;"|"&amp;B288)</f>
        <v/>
      </c>
      <c r="D288" s="21" t="n"/>
      <c r="E288" s="24" t="n"/>
      <c r="F288" s="21" t="n"/>
      <c r="G288" s="22" t="n"/>
      <c r="H288" s="22" t="n"/>
      <c r="I288" s="22" t="n"/>
      <c r="J288" s="25" t="n"/>
      <c r="K288" s="26">
        <f>IF(J288="","",IFERROR(INDEX(lst_frequencias_vezes,MATCH(J288,lst_frequencias,0)),"Frequência não aceita"))</f>
        <v/>
      </c>
      <c r="L288" s="21" t="n"/>
      <c r="M288" s="27" t="n"/>
      <c r="N288" s="28">
        <f>IF(AND(ISNUMBER(K288),ISNUMBER(M288)),K288*M288,"")</f>
        <v/>
      </c>
      <c r="O288" s="25" t="n"/>
      <c r="P288" s="25" t="n"/>
      <c r="Q288" s="29" t="n"/>
      <c r="R288" s="30">
        <f>IF(C288="","",IF(COUNTIF(pl_chave,C288)&gt;1,"ERRO: chave de tarefa duplicada",IF(I288="Sim",IF(O288="Não","ERRO: tarefa de segurança retirada do plano",IF(NOT(ISNUMBER(K288)),"ERRO: frequência vigente inválida",IF(ISERROR(MATCH(H288,lst_frequencias,0)),"ERRO: frequência de referência ausente",IF(K288&lt;INDEX(lst_frequencias_vezes,MATCH(H288,lst_frequencias,0)),"ERRO: intervalo ampliado em tarefa de segurança (referência "&amp;H288&amp;")","OK: segurança mantida")))),IF(NOT(ISNUMBER(K288)),"Verificar: frequência vigente","OK"))))</f>
        <v/>
      </c>
      <c r="S288" s="24" t="n"/>
    </row>
    <row r="289">
      <c r="A289" s="21" t="n"/>
      <c r="B289" s="22" t="n"/>
      <c r="C289" s="23">
        <f>IF(OR(A289="",B289=""),"",A289&amp;"|"&amp;B289)</f>
        <v/>
      </c>
      <c r="D289" s="21" t="n"/>
      <c r="E289" s="24" t="n"/>
      <c r="F289" s="21" t="n"/>
      <c r="G289" s="22" t="n"/>
      <c r="H289" s="22" t="n"/>
      <c r="I289" s="22" t="n"/>
      <c r="J289" s="25" t="n"/>
      <c r="K289" s="26">
        <f>IF(J289="","",IFERROR(INDEX(lst_frequencias_vezes,MATCH(J289,lst_frequencias,0)),"Frequência não aceita"))</f>
        <v/>
      </c>
      <c r="L289" s="21" t="n"/>
      <c r="M289" s="27" t="n"/>
      <c r="N289" s="28">
        <f>IF(AND(ISNUMBER(K289),ISNUMBER(M289)),K289*M289,"")</f>
        <v/>
      </c>
      <c r="O289" s="25" t="n"/>
      <c r="P289" s="25" t="n"/>
      <c r="Q289" s="29" t="n"/>
      <c r="R289" s="30">
        <f>IF(C289="","",IF(COUNTIF(pl_chave,C289)&gt;1,"ERRO: chave de tarefa duplicada",IF(I289="Sim",IF(O289="Não","ERRO: tarefa de segurança retirada do plano",IF(NOT(ISNUMBER(K289)),"ERRO: frequência vigente inválida",IF(ISERROR(MATCH(H289,lst_frequencias,0)),"ERRO: frequência de referência ausente",IF(K289&lt;INDEX(lst_frequencias_vezes,MATCH(H289,lst_frequencias,0)),"ERRO: intervalo ampliado em tarefa de segurança (referência "&amp;H289&amp;")","OK: segurança mantida")))),IF(NOT(ISNUMBER(K289)),"Verificar: frequência vigente","OK"))))</f>
        <v/>
      </c>
      <c r="S289" s="24" t="n"/>
    </row>
    <row r="290">
      <c r="A290" s="21" t="n"/>
      <c r="B290" s="22" t="n"/>
      <c r="C290" s="23">
        <f>IF(OR(A290="",B290=""),"",A290&amp;"|"&amp;B290)</f>
        <v/>
      </c>
      <c r="D290" s="21" t="n"/>
      <c r="E290" s="24" t="n"/>
      <c r="F290" s="21" t="n"/>
      <c r="G290" s="22" t="n"/>
      <c r="H290" s="22" t="n"/>
      <c r="I290" s="22" t="n"/>
      <c r="J290" s="25" t="n"/>
      <c r="K290" s="26">
        <f>IF(J290="","",IFERROR(INDEX(lst_frequencias_vezes,MATCH(J290,lst_frequencias,0)),"Frequência não aceita"))</f>
        <v/>
      </c>
      <c r="L290" s="21" t="n"/>
      <c r="M290" s="27" t="n"/>
      <c r="N290" s="28">
        <f>IF(AND(ISNUMBER(K290),ISNUMBER(M290)),K290*M290,"")</f>
        <v/>
      </c>
      <c r="O290" s="25" t="n"/>
      <c r="P290" s="25" t="n"/>
      <c r="Q290" s="29" t="n"/>
      <c r="R290" s="30">
        <f>IF(C290="","",IF(COUNTIF(pl_chave,C290)&gt;1,"ERRO: chave de tarefa duplicada",IF(I290="Sim",IF(O290="Não","ERRO: tarefa de segurança retirada do plano",IF(NOT(ISNUMBER(K290)),"ERRO: frequência vigente inválida",IF(ISERROR(MATCH(H290,lst_frequencias,0)),"ERRO: frequência de referência ausente",IF(K290&lt;INDEX(lst_frequencias_vezes,MATCH(H290,lst_frequencias,0)),"ERRO: intervalo ampliado em tarefa de segurança (referência "&amp;H290&amp;")","OK: segurança mantida")))),IF(NOT(ISNUMBER(K290)),"Verificar: frequência vigente","OK"))))</f>
        <v/>
      </c>
      <c r="S290" s="24" t="n"/>
    </row>
    <row r="291">
      <c r="A291" s="21" t="n"/>
      <c r="B291" s="22" t="n"/>
      <c r="C291" s="23">
        <f>IF(OR(A291="",B291=""),"",A291&amp;"|"&amp;B291)</f>
        <v/>
      </c>
      <c r="D291" s="21" t="n"/>
      <c r="E291" s="24" t="n"/>
      <c r="F291" s="21" t="n"/>
      <c r="G291" s="22" t="n"/>
      <c r="H291" s="22" t="n"/>
      <c r="I291" s="22" t="n"/>
      <c r="J291" s="25" t="n"/>
      <c r="K291" s="26">
        <f>IF(J291="","",IFERROR(INDEX(lst_frequencias_vezes,MATCH(J291,lst_frequencias,0)),"Frequência não aceita"))</f>
        <v/>
      </c>
      <c r="L291" s="21" t="n"/>
      <c r="M291" s="27" t="n"/>
      <c r="N291" s="28">
        <f>IF(AND(ISNUMBER(K291),ISNUMBER(M291)),K291*M291,"")</f>
        <v/>
      </c>
      <c r="O291" s="25" t="n"/>
      <c r="P291" s="25" t="n"/>
      <c r="Q291" s="29" t="n"/>
      <c r="R291" s="30">
        <f>IF(C291="","",IF(COUNTIF(pl_chave,C291)&gt;1,"ERRO: chave de tarefa duplicada",IF(I291="Sim",IF(O291="Não","ERRO: tarefa de segurança retirada do plano",IF(NOT(ISNUMBER(K291)),"ERRO: frequência vigente inválida",IF(ISERROR(MATCH(H291,lst_frequencias,0)),"ERRO: frequência de referência ausente",IF(K291&lt;INDEX(lst_frequencias_vezes,MATCH(H291,lst_frequencias,0)),"ERRO: intervalo ampliado em tarefa de segurança (referência "&amp;H291&amp;")","OK: segurança mantida")))),IF(NOT(ISNUMBER(K291)),"Verificar: frequência vigente","OK"))))</f>
        <v/>
      </c>
      <c r="S291" s="24" t="n"/>
    </row>
    <row r="292">
      <c r="A292" s="21" t="n"/>
      <c r="B292" s="22" t="n"/>
      <c r="C292" s="23">
        <f>IF(OR(A292="",B292=""),"",A292&amp;"|"&amp;B292)</f>
        <v/>
      </c>
      <c r="D292" s="21" t="n"/>
      <c r="E292" s="24" t="n"/>
      <c r="F292" s="21" t="n"/>
      <c r="G292" s="22" t="n"/>
      <c r="H292" s="22" t="n"/>
      <c r="I292" s="22" t="n"/>
      <c r="J292" s="25" t="n"/>
      <c r="K292" s="26">
        <f>IF(J292="","",IFERROR(INDEX(lst_frequencias_vezes,MATCH(J292,lst_frequencias,0)),"Frequência não aceita"))</f>
        <v/>
      </c>
      <c r="L292" s="21" t="n"/>
      <c r="M292" s="27" t="n"/>
      <c r="N292" s="28">
        <f>IF(AND(ISNUMBER(K292),ISNUMBER(M292)),K292*M292,"")</f>
        <v/>
      </c>
      <c r="O292" s="25" t="n"/>
      <c r="P292" s="25" t="n"/>
      <c r="Q292" s="29" t="n"/>
      <c r="R292" s="30">
        <f>IF(C292="","",IF(COUNTIF(pl_chave,C292)&gt;1,"ERRO: chave de tarefa duplicada",IF(I292="Sim",IF(O292="Não","ERRO: tarefa de segurança retirada do plano",IF(NOT(ISNUMBER(K292)),"ERRO: frequência vigente inválida",IF(ISERROR(MATCH(H292,lst_frequencias,0)),"ERRO: frequência de referência ausente",IF(K292&lt;INDEX(lst_frequencias_vezes,MATCH(H292,lst_frequencias,0)),"ERRO: intervalo ampliado em tarefa de segurança (referência "&amp;H292&amp;")","OK: segurança mantida")))),IF(NOT(ISNUMBER(K292)),"Verificar: frequência vigente","OK"))))</f>
        <v/>
      </c>
      <c r="S292" s="24" t="n"/>
    </row>
    <row r="293">
      <c r="A293" s="21" t="n"/>
      <c r="B293" s="22" t="n"/>
      <c r="C293" s="23">
        <f>IF(OR(A293="",B293=""),"",A293&amp;"|"&amp;B293)</f>
        <v/>
      </c>
      <c r="D293" s="21" t="n"/>
      <c r="E293" s="24" t="n"/>
      <c r="F293" s="21" t="n"/>
      <c r="G293" s="22" t="n"/>
      <c r="H293" s="22" t="n"/>
      <c r="I293" s="22" t="n"/>
      <c r="J293" s="25" t="n"/>
      <c r="K293" s="26">
        <f>IF(J293="","",IFERROR(INDEX(lst_frequencias_vezes,MATCH(J293,lst_frequencias,0)),"Frequência não aceita"))</f>
        <v/>
      </c>
      <c r="L293" s="21" t="n"/>
      <c r="M293" s="27" t="n"/>
      <c r="N293" s="28">
        <f>IF(AND(ISNUMBER(K293),ISNUMBER(M293)),K293*M293,"")</f>
        <v/>
      </c>
      <c r="O293" s="25" t="n"/>
      <c r="P293" s="25" t="n"/>
      <c r="Q293" s="29" t="n"/>
      <c r="R293" s="30">
        <f>IF(C293="","",IF(COUNTIF(pl_chave,C293)&gt;1,"ERRO: chave de tarefa duplicada",IF(I293="Sim",IF(O293="Não","ERRO: tarefa de segurança retirada do plano",IF(NOT(ISNUMBER(K293)),"ERRO: frequência vigente inválida",IF(ISERROR(MATCH(H293,lst_frequencias,0)),"ERRO: frequência de referência ausente",IF(K293&lt;INDEX(lst_frequencias_vezes,MATCH(H293,lst_frequencias,0)),"ERRO: intervalo ampliado em tarefa de segurança (referência "&amp;H293&amp;")","OK: segurança mantida")))),IF(NOT(ISNUMBER(K293)),"Verificar: frequência vigente","OK"))))</f>
        <v/>
      </c>
      <c r="S293" s="24" t="n"/>
    </row>
    <row r="294">
      <c r="A294" s="21" t="n"/>
      <c r="B294" s="22" t="n"/>
      <c r="C294" s="23">
        <f>IF(OR(A294="",B294=""),"",A294&amp;"|"&amp;B294)</f>
        <v/>
      </c>
      <c r="D294" s="21" t="n"/>
      <c r="E294" s="24" t="n"/>
      <c r="F294" s="21" t="n"/>
      <c r="G294" s="22" t="n"/>
      <c r="H294" s="22" t="n"/>
      <c r="I294" s="22" t="n"/>
      <c r="J294" s="25" t="n"/>
      <c r="K294" s="26">
        <f>IF(J294="","",IFERROR(INDEX(lst_frequencias_vezes,MATCH(J294,lst_frequencias,0)),"Frequência não aceita"))</f>
        <v/>
      </c>
      <c r="L294" s="21" t="n"/>
      <c r="M294" s="27" t="n"/>
      <c r="N294" s="28">
        <f>IF(AND(ISNUMBER(K294),ISNUMBER(M294)),K294*M294,"")</f>
        <v/>
      </c>
      <c r="O294" s="25" t="n"/>
      <c r="P294" s="25" t="n"/>
      <c r="Q294" s="29" t="n"/>
      <c r="R294" s="30">
        <f>IF(C294="","",IF(COUNTIF(pl_chave,C294)&gt;1,"ERRO: chave de tarefa duplicada",IF(I294="Sim",IF(O294="Não","ERRO: tarefa de segurança retirada do plano",IF(NOT(ISNUMBER(K294)),"ERRO: frequência vigente inválida",IF(ISERROR(MATCH(H294,lst_frequencias,0)),"ERRO: frequência de referência ausente",IF(K294&lt;INDEX(lst_frequencias_vezes,MATCH(H294,lst_frequencias,0)),"ERRO: intervalo ampliado em tarefa de segurança (referência "&amp;H294&amp;")","OK: segurança mantida")))),IF(NOT(ISNUMBER(K294)),"Verificar: frequência vigente","OK"))))</f>
        <v/>
      </c>
      <c r="S294" s="24" t="n"/>
    </row>
    <row r="295">
      <c r="A295" s="21" t="n"/>
      <c r="B295" s="22" t="n"/>
      <c r="C295" s="23">
        <f>IF(OR(A295="",B295=""),"",A295&amp;"|"&amp;B295)</f>
        <v/>
      </c>
      <c r="D295" s="21" t="n"/>
      <c r="E295" s="24" t="n"/>
      <c r="F295" s="21" t="n"/>
      <c r="G295" s="22" t="n"/>
      <c r="H295" s="22" t="n"/>
      <c r="I295" s="22" t="n"/>
      <c r="J295" s="25" t="n"/>
      <c r="K295" s="26">
        <f>IF(J295="","",IFERROR(INDEX(lst_frequencias_vezes,MATCH(J295,lst_frequencias,0)),"Frequência não aceita"))</f>
        <v/>
      </c>
      <c r="L295" s="21" t="n"/>
      <c r="M295" s="27" t="n"/>
      <c r="N295" s="28">
        <f>IF(AND(ISNUMBER(K295),ISNUMBER(M295)),K295*M295,"")</f>
        <v/>
      </c>
      <c r="O295" s="25" t="n"/>
      <c r="P295" s="25" t="n"/>
      <c r="Q295" s="29" t="n"/>
      <c r="R295" s="30">
        <f>IF(C295="","",IF(COUNTIF(pl_chave,C295)&gt;1,"ERRO: chave de tarefa duplicada",IF(I295="Sim",IF(O295="Não","ERRO: tarefa de segurança retirada do plano",IF(NOT(ISNUMBER(K295)),"ERRO: frequência vigente inválida",IF(ISERROR(MATCH(H295,lst_frequencias,0)),"ERRO: frequência de referência ausente",IF(K295&lt;INDEX(lst_frequencias_vezes,MATCH(H295,lst_frequencias,0)),"ERRO: intervalo ampliado em tarefa de segurança (referência "&amp;H295&amp;")","OK: segurança mantida")))),IF(NOT(ISNUMBER(K295)),"Verificar: frequência vigente","OK"))))</f>
        <v/>
      </c>
      <c r="S295" s="24" t="n"/>
    </row>
    <row r="296">
      <c r="A296" s="21" t="n"/>
      <c r="B296" s="22" t="n"/>
      <c r="C296" s="23">
        <f>IF(OR(A296="",B296=""),"",A296&amp;"|"&amp;B296)</f>
        <v/>
      </c>
      <c r="D296" s="21" t="n"/>
      <c r="E296" s="24" t="n"/>
      <c r="F296" s="21" t="n"/>
      <c r="G296" s="22" t="n"/>
      <c r="H296" s="22" t="n"/>
      <c r="I296" s="22" t="n"/>
      <c r="J296" s="25" t="n"/>
      <c r="K296" s="26">
        <f>IF(J296="","",IFERROR(INDEX(lst_frequencias_vezes,MATCH(J296,lst_frequencias,0)),"Frequência não aceita"))</f>
        <v/>
      </c>
      <c r="L296" s="21" t="n"/>
      <c r="M296" s="27" t="n"/>
      <c r="N296" s="28">
        <f>IF(AND(ISNUMBER(K296),ISNUMBER(M296)),K296*M296,"")</f>
        <v/>
      </c>
      <c r="O296" s="25" t="n"/>
      <c r="P296" s="25" t="n"/>
      <c r="Q296" s="29" t="n"/>
      <c r="R296" s="30">
        <f>IF(C296="","",IF(COUNTIF(pl_chave,C296)&gt;1,"ERRO: chave de tarefa duplicada",IF(I296="Sim",IF(O296="Não","ERRO: tarefa de segurança retirada do plano",IF(NOT(ISNUMBER(K296)),"ERRO: frequência vigente inválida",IF(ISERROR(MATCH(H296,lst_frequencias,0)),"ERRO: frequência de referência ausente",IF(K296&lt;INDEX(lst_frequencias_vezes,MATCH(H296,lst_frequencias,0)),"ERRO: intervalo ampliado em tarefa de segurança (referência "&amp;H296&amp;")","OK: segurança mantida")))),IF(NOT(ISNUMBER(K296)),"Verificar: frequência vigente","OK"))))</f>
        <v/>
      </c>
      <c r="S296" s="24" t="n"/>
    </row>
    <row r="297">
      <c r="A297" s="21" t="n"/>
      <c r="B297" s="22" t="n"/>
      <c r="C297" s="23">
        <f>IF(OR(A297="",B297=""),"",A297&amp;"|"&amp;B297)</f>
        <v/>
      </c>
      <c r="D297" s="21" t="n"/>
      <c r="E297" s="24" t="n"/>
      <c r="F297" s="21" t="n"/>
      <c r="G297" s="22" t="n"/>
      <c r="H297" s="22" t="n"/>
      <c r="I297" s="22" t="n"/>
      <c r="J297" s="25" t="n"/>
      <c r="K297" s="26">
        <f>IF(J297="","",IFERROR(INDEX(lst_frequencias_vezes,MATCH(J297,lst_frequencias,0)),"Frequência não aceita"))</f>
        <v/>
      </c>
      <c r="L297" s="21" t="n"/>
      <c r="M297" s="27" t="n"/>
      <c r="N297" s="28">
        <f>IF(AND(ISNUMBER(K297),ISNUMBER(M297)),K297*M297,"")</f>
        <v/>
      </c>
      <c r="O297" s="25" t="n"/>
      <c r="P297" s="25" t="n"/>
      <c r="Q297" s="29" t="n"/>
      <c r="R297" s="30">
        <f>IF(C297="","",IF(COUNTIF(pl_chave,C297)&gt;1,"ERRO: chave de tarefa duplicada",IF(I297="Sim",IF(O297="Não","ERRO: tarefa de segurança retirada do plano",IF(NOT(ISNUMBER(K297)),"ERRO: frequência vigente inválida",IF(ISERROR(MATCH(H297,lst_frequencias,0)),"ERRO: frequência de referência ausente",IF(K297&lt;INDEX(lst_frequencias_vezes,MATCH(H297,lst_frequencias,0)),"ERRO: intervalo ampliado em tarefa de segurança (referência "&amp;H297&amp;")","OK: segurança mantida")))),IF(NOT(ISNUMBER(K297)),"Verificar: frequência vigente","OK"))))</f>
        <v/>
      </c>
      <c r="S297" s="24" t="n"/>
    </row>
    <row r="298">
      <c r="A298" s="21" t="n"/>
      <c r="B298" s="22" t="n"/>
      <c r="C298" s="23">
        <f>IF(OR(A298="",B298=""),"",A298&amp;"|"&amp;B298)</f>
        <v/>
      </c>
      <c r="D298" s="21" t="n"/>
      <c r="E298" s="24" t="n"/>
      <c r="F298" s="21" t="n"/>
      <c r="G298" s="22" t="n"/>
      <c r="H298" s="22" t="n"/>
      <c r="I298" s="22" t="n"/>
      <c r="J298" s="25" t="n"/>
      <c r="K298" s="26">
        <f>IF(J298="","",IFERROR(INDEX(lst_frequencias_vezes,MATCH(J298,lst_frequencias,0)),"Frequência não aceita"))</f>
        <v/>
      </c>
      <c r="L298" s="21" t="n"/>
      <c r="M298" s="27" t="n"/>
      <c r="N298" s="28">
        <f>IF(AND(ISNUMBER(K298),ISNUMBER(M298)),K298*M298,"")</f>
        <v/>
      </c>
      <c r="O298" s="25" t="n"/>
      <c r="P298" s="25" t="n"/>
      <c r="Q298" s="29" t="n"/>
      <c r="R298" s="30">
        <f>IF(C298="","",IF(COUNTIF(pl_chave,C298)&gt;1,"ERRO: chave de tarefa duplicada",IF(I298="Sim",IF(O298="Não","ERRO: tarefa de segurança retirada do plano",IF(NOT(ISNUMBER(K298)),"ERRO: frequência vigente inválida",IF(ISERROR(MATCH(H298,lst_frequencias,0)),"ERRO: frequência de referência ausente",IF(K298&lt;INDEX(lst_frequencias_vezes,MATCH(H298,lst_frequencias,0)),"ERRO: intervalo ampliado em tarefa de segurança (referência "&amp;H298&amp;")","OK: segurança mantida")))),IF(NOT(ISNUMBER(K298)),"Verificar: frequência vigente","OK"))))</f>
        <v/>
      </c>
      <c r="S298" s="24" t="n"/>
    </row>
    <row r="299">
      <c r="A299" s="21" t="n"/>
      <c r="B299" s="22" t="n"/>
      <c r="C299" s="23">
        <f>IF(OR(A299="",B299=""),"",A299&amp;"|"&amp;B299)</f>
        <v/>
      </c>
      <c r="D299" s="21" t="n"/>
      <c r="E299" s="24" t="n"/>
      <c r="F299" s="21" t="n"/>
      <c r="G299" s="22" t="n"/>
      <c r="H299" s="22" t="n"/>
      <c r="I299" s="22" t="n"/>
      <c r="J299" s="25" t="n"/>
      <c r="K299" s="26">
        <f>IF(J299="","",IFERROR(INDEX(lst_frequencias_vezes,MATCH(J299,lst_frequencias,0)),"Frequência não aceita"))</f>
        <v/>
      </c>
      <c r="L299" s="21" t="n"/>
      <c r="M299" s="27" t="n"/>
      <c r="N299" s="28">
        <f>IF(AND(ISNUMBER(K299),ISNUMBER(M299)),K299*M299,"")</f>
        <v/>
      </c>
      <c r="O299" s="25" t="n"/>
      <c r="P299" s="25" t="n"/>
      <c r="Q299" s="29" t="n"/>
      <c r="R299" s="30">
        <f>IF(C299="","",IF(COUNTIF(pl_chave,C299)&gt;1,"ERRO: chave de tarefa duplicada",IF(I299="Sim",IF(O299="Não","ERRO: tarefa de segurança retirada do plano",IF(NOT(ISNUMBER(K299)),"ERRO: frequência vigente inválida",IF(ISERROR(MATCH(H299,lst_frequencias,0)),"ERRO: frequência de referência ausente",IF(K299&lt;INDEX(lst_frequencias_vezes,MATCH(H299,lst_frequencias,0)),"ERRO: intervalo ampliado em tarefa de segurança (referência "&amp;H299&amp;")","OK: segurança mantida")))),IF(NOT(ISNUMBER(K299)),"Verificar: frequência vigente","OK"))))</f>
        <v/>
      </c>
      <c r="S299" s="24" t="n"/>
    </row>
    <row r="300">
      <c r="A300" s="21" t="n"/>
      <c r="B300" s="22" t="n"/>
      <c r="C300" s="23">
        <f>IF(OR(A300="",B300=""),"",A300&amp;"|"&amp;B300)</f>
        <v/>
      </c>
      <c r="D300" s="21" t="n"/>
      <c r="E300" s="24" t="n"/>
      <c r="F300" s="21" t="n"/>
      <c r="G300" s="22" t="n"/>
      <c r="H300" s="22" t="n"/>
      <c r="I300" s="22" t="n"/>
      <c r="J300" s="25" t="n"/>
      <c r="K300" s="26">
        <f>IF(J300="","",IFERROR(INDEX(lst_frequencias_vezes,MATCH(J300,lst_frequencias,0)),"Frequência não aceita"))</f>
        <v/>
      </c>
      <c r="L300" s="21" t="n"/>
      <c r="M300" s="27" t="n"/>
      <c r="N300" s="28">
        <f>IF(AND(ISNUMBER(K300),ISNUMBER(M300)),K300*M300,"")</f>
        <v/>
      </c>
      <c r="O300" s="25" t="n"/>
      <c r="P300" s="25" t="n"/>
      <c r="Q300" s="29" t="n"/>
      <c r="R300" s="30">
        <f>IF(C300="","",IF(COUNTIF(pl_chave,C300)&gt;1,"ERRO: chave de tarefa duplicada",IF(I300="Sim",IF(O300="Não","ERRO: tarefa de segurança retirada do plano",IF(NOT(ISNUMBER(K300)),"ERRO: frequência vigente inválida",IF(ISERROR(MATCH(H300,lst_frequencias,0)),"ERRO: frequência de referência ausente",IF(K300&lt;INDEX(lst_frequencias_vezes,MATCH(H300,lst_frequencias,0)),"ERRO: intervalo ampliado em tarefa de segurança (referência "&amp;H300&amp;")","OK: segurança mantida")))),IF(NOT(ISNUMBER(K300)),"Verificar: frequência vigente","OK"))))</f>
        <v/>
      </c>
      <c r="S300" s="24" t="n"/>
    </row>
    <row r="301">
      <c r="A301" s="21" t="n"/>
      <c r="B301" s="22" t="n"/>
      <c r="C301" s="23">
        <f>IF(OR(A301="",B301=""),"",A301&amp;"|"&amp;B301)</f>
        <v/>
      </c>
      <c r="D301" s="21" t="n"/>
      <c r="E301" s="24" t="n"/>
      <c r="F301" s="21" t="n"/>
      <c r="G301" s="22" t="n"/>
      <c r="H301" s="22" t="n"/>
      <c r="I301" s="22" t="n"/>
      <c r="J301" s="25" t="n"/>
      <c r="K301" s="26">
        <f>IF(J301="","",IFERROR(INDEX(lst_frequencias_vezes,MATCH(J301,lst_frequencias,0)),"Frequência não aceita"))</f>
        <v/>
      </c>
      <c r="L301" s="21" t="n"/>
      <c r="M301" s="27" t="n"/>
      <c r="N301" s="28">
        <f>IF(AND(ISNUMBER(K301),ISNUMBER(M301)),K301*M301,"")</f>
        <v/>
      </c>
      <c r="O301" s="25" t="n"/>
      <c r="P301" s="25" t="n"/>
      <c r="Q301" s="29" t="n"/>
      <c r="R301" s="30">
        <f>IF(C301="","",IF(COUNTIF(pl_chave,C301)&gt;1,"ERRO: chave de tarefa duplicada",IF(I301="Sim",IF(O301="Não","ERRO: tarefa de segurança retirada do plano",IF(NOT(ISNUMBER(K301)),"ERRO: frequência vigente inválida",IF(ISERROR(MATCH(H301,lst_frequencias,0)),"ERRO: frequência de referência ausente",IF(K301&lt;INDEX(lst_frequencias_vezes,MATCH(H301,lst_frequencias,0)),"ERRO: intervalo ampliado em tarefa de segurança (referência "&amp;H301&amp;")","OK: segurança mantida")))),IF(NOT(ISNUMBER(K301)),"Verificar: frequência vigente","OK"))))</f>
        <v/>
      </c>
      <c r="S301" s="24" t="n"/>
    </row>
    <row r="302">
      <c r="A302" s="21" t="n"/>
      <c r="B302" s="22" t="n"/>
      <c r="C302" s="23">
        <f>IF(OR(A302="",B302=""),"",A302&amp;"|"&amp;B302)</f>
        <v/>
      </c>
      <c r="D302" s="21" t="n"/>
      <c r="E302" s="24" t="n"/>
      <c r="F302" s="21" t="n"/>
      <c r="G302" s="22" t="n"/>
      <c r="H302" s="22" t="n"/>
      <c r="I302" s="22" t="n"/>
      <c r="J302" s="25" t="n"/>
      <c r="K302" s="26">
        <f>IF(J302="","",IFERROR(INDEX(lst_frequencias_vezes,MATCH(J302,lst_frequencias,0)),"Frequência não aceita"))</f>
        <v/>
      </c>
      <c r="L302" s="21" t="n"/>
      <c r="M302" s="27" t="n"/>
      <c r="N302" s="28">
        <f>IF(AND(ISNUMBER(K302),ISNUMBER(M302)),K302*M302,"")</f>
        <v/>
      </c>
      <c r="O302" s="25" t="n"/>
      <c r="P302" s="25" t="n"/>
      <c r="Q302" s="29" t="n"/>
      <c r="R302" s="30">
        <f>IF(C302="","",IF(COUNTIF(pl_chave,C302)&gt;1,"ERRO: chave de tarefa duplicada",IF(I302="Sim",IF(O302="Não","ERRO: tarefa de segurança retirada do plano",IF(NOT(ISNUMBER(K302)),"ERRO: frequência vigente inválida",IF(ISERROR(MATCH(H302,lst_frequencias,0)),"ERRO: frequência de referência ausente",IF(K302&lt;INDEX(lst_frequencias_vezes,MATCH(H302,lst_frequencias,0)),"ERRO: intervalo ampliado em tarefa de segurança (referência "&amp;H302&amp;")","OK: segurança mantida")))),IF(NOT(ISNUMBER(K302)),"Verificar: frequência vigente","OK"))))</f>
        <v/>
      </c>
      <c r="S302" s="24" t="n"/>
    </row>
    <row r="303">
      <c r="A303" s="21" t="n"/>
      <c r="B303" s="22" t="n"/>
      <c r="C303" s="23">
        <f>IF(OR(A303="",B303=""),"",A303&amp;"|"&amp;B303)</f>
        <v/>
      </c>
      <c r="D303" s="21" t="n"/>
      <c r="E303" s="24" t="n"/>
      <c r="F303" s="21" t="n"/>
      <c r="G303" s="22" t="n"/>
      <c r="H303" s="22" t="n"/>
      <c r="I303" s="22" t="n"/>
      <c r="J303" s="25" t="n"/>
      <c r="K303" s="26">
        <f>IF(J303="","",IFERROR(INDEX(lst_frequencias_vezes,MATCH(J303,lst_frequencias,0)),"Frequência não aceita"))</f>
        <v/>
      </c>
      <c r="L303" s="21" t="n"/>
      <c r="M303" s="27" t="n"/>
      <c r="N303" s="28">
        <f>IF(AND(ISNUMBER(K303),ISNUMBER(M303)),K303*M303,"")</f>
        <v/>
      </c>
      <c r="O303" s="25" t="n"/>
      <c r="P303" s="25" t="n"/>
      <c r="Q303" s="29" t="n"/>
      <c r="R303" s="30">
        <f>IF(C303="","",IF(COUNTIF(pl_chave,C303)&gt;1,"ERRO: chave de tarefa duplicada",IF(I303="Sim",IF(O303="Não","ERRO: tarefa de segurança retirada do plano",IF(NOT(ISNUMBER(K303)),"ERRO: frequência vigente inválida",IF(ISERROR(MATCH(H303,lst_frequencias,0)),"ERRO: frequência de referência ausente",IF(K303&lt;INDEX(lst_frequencias_vezes,MATCH(H303,lst_frequencias,0)),"ERRO: intervalo ampliado em tarefa de segurança (referência "&amp;H303&amp;")","OK: segurança mantida")))),IF(NOT(ISNUMBER(K303)),"Verificar: frequência vigente","OK"))))</f>
        <v/>
      </c>
      <c r="S303" s="24" t="n"/>
    </row>
    <row r="304">
      <c r="A304" s="21" t="n"/>
      <c r="B304" s="22" t="n"/>
      <c r="C304" s="23">
        <f>IF(OR(A304="",B304=""),"",A304&amp;"|"&amp;B304)</f>
        <v/>
      </c>
      <c r="D304" s="21" t="n"/>
      <c r="E304" s="24" t="n"/>
      <c r="F304" s="21" t="n"/>
      <c r="G304" s="22" t="n"/>
      <c r="H304" s="22" t="n"/>
      <c r="I304" s="22" t="n"/>
      <c r="J304" s="25" t="n"/>
      <c r="K304" s="26">
        <f>IF(J304="","",IFERROR(INDEX(lst_frequencias_vezes,MATCH(J304,lst_frequencias,0)),"Frequência não aceita"))</f>
        <v/>
      </c>
      <c r="L304" s="21" t="n"/>
      <c r="M304" s="27" t="n"/>
      <c r="N304" s="28">
        <f>IF(AND(ISNUMBER(K304),ISNUMBER(M304)),K304*M304,"")</f>
        <v/>
      </c>
      <c r="O304" s="25" t="n"/>
      <c r="P304" s="25" t="n"/>
      <c r="Q304" s="29" t="n"/>
      <c r="R304" s="30">
        <f>IF(C304="","",IF(COUNTIF(pl_chave,C304)&gt;1,"ERRO: chave de tarefa duplicada",IF(I304="Sim",IF(O304="Não","ERRO: tarefa de segurança retirada do plano",IF(NOT(ISNUMBER(K304)),"ERRO: frequência vigente inválida",IF(ISERROR(MATCH(H304,lst_frequencias,0)),"ERRO: frequência de referência ausente",IF(K304&lt;INDEX(lst_frequencias_vezes,MATCH(H304,lst_frequencias,0)),"ERRO: intervalo ampliado em tarefa de segurança (referência "&amp;H304&amp;")","OK: segurança mantida")))),IF(NOT(ISNUMBER(K304)),"Verificar: frequência vigente","OK"))))</f>
        <v/>
      </c>
      <c r="S304" s="24" t="n"/>
    </row>
    <row r="305">
      <c r="A305" s="21" t="n"/>
      <c r="B305" s="22" t="n"/>
      <c r="C305" s="23">
        <f>IF(OR(A305="",B305=""),"",A305&amp;"|"&amp;B305)</f>
        <v/>
      </c>
      <c r="D305" s="21" t="n"/>
      <c r="E305" s="24" t="n"/>
      <c r="F305" s="21" t="n"/>
      <c r="G305" s="22" t="n"/>
      <c r="H305" s="22" t="n"/>
      <c r="I305" s="22" t="n"/>
      <c r="J305" s="25" t="n"/>
      <c r="K305" s="26">
        <f>IF(J305="","",IFERROR(INDEX(lst_frequencias_vezes,MATCH(J305,lst_frequencias,0)),"Frequência não aceita"))</f>
        <v/>
      </c>
      <c r="L305" s="21" t="n"/>
      <c r="M305" s="27" t="n"/>
      <c r="N305" s="28">
        <f>IF(AND(ISNUMBER(K305),ISNUMBER(M305)),K305*M305,"")</f>
        <v/>
      </c>
      <c r="O305" s="25" t="n"/>
      <c r="P305" s="25" t="n"/>
      <c r="Q305" s="29" t="n"/>
      <c r="R305" s="30">
        <f>IF(C305="","",IF(COUNTIF(pl_chave,C305)&gt;1,"ERRO: chave de tarefa duplicada",IF(I305="Sim",IF(O305="Não","ERRO: tarefa de segurança retirada do plano",IF(NOT(ISNUMBER(K305)),"ERRO: frequência vigente inválida",IF(ISERROR(MATCH(H305,lst_frequencias,0)),"ERRO: frequência de referência ausente",IF(K305&lt;INDEX(lst_frequencias_vezes,MATCH(H305,lst_frequencias,0)),"ERRO: intervalo ampliado em tarefa de segurança (referência "&amp;H305&amp;")","OK: segurança mantida")))),IF(NOT(ISNUMBER(K305)),"Verificar: frequência vigente","OK"))))</f>
        <v/>
      </c>
      <c r="S305" s="24" t="n"/>
    </row>
    <row r="306">
      <c r="A306" s="21" t="n"/>
      <c r="B306" s="22" t="n"/>
      <c r="C306" s="23">
        <f>IF(OR(A306="",B306=""),"",A306&amp;"|"&amp;B306)</f>
        <v/>
      </c>
      <c r="D306" s="21" t="n"/>
      <c r="E306" s="24" t="n"/>
      <c r="F306" s="21" t="n"/>
      <c r="G306" s="22" t="n"/>
      <c r="H306" s="22" t="n"/>
      <c r="I306" s="22" t="n"/>
      <c r="J306" s="25" t="n"/>
      <c r="K306" s="26">
        <f>IF(J306="","",IFERROR(INDEX(lst_frequencias_vezes,MATCH(J306,lst_frequencias,0)),"Frequência não aceita"))</f>
        <v/>
      </c>
      <c r="L306" s="21" t="n"/>
      <c r="M306" s="27" t="n"/>
      <c r="N306" s="28">
        <f>IF(AND(ISNUMBER(K306),ISNUMBER(M306)),K306*M306,"")</f>
        <v/>
      </c>
      <c r="O306" s="25" t="n"/>
      <c r="P306" s="25" t="n"/>
      <c r="Q306" s="29" t="n"/>
      <c r="R306" s="30">
        <f>IF(C306="","",IF(COUNTIF(pl_chave,C306)&gt;1,"ERRO: chave de tarefa duplicada",IF(I306="Sim",IF(O306="Não","ERRO: tarefa de segurança retirada do plano",IF(NOT(ISNUMBER(K306)),"ERRO: frequência vigente inválida",IF(ISERROR(MATCH(H306,lst_frequencias,0)),"ERRO: frequência de referência ausente",IF(K306&lt;INDEX(lst_frequencias_vezes,MATCH(H306,lst_frequencias,0)),"ERRO: intervalo ampliado em tarefa de segurança (referência "&amp;H306&amp;")","OK: segurança mantida")))),IF(NOT(ISNUMBER(K306)),"Verificar: frequência vigente","OK"))))</f>
        <v/>
      </c>
      <c r="S306" s="24" t="n"/>
    </row>
    <row r="307">
      <c r="A307" s="21" t="n"/>
      <c r="B307" s="22" t="n"/>
      <c r="C307" s="23">
        <f>IF(OR(A307="",B307=""),"",A307&amp;"|"&amp;B307)</f>
        <v/>
      </c>
      <c r="D307" s="21" t="n"/>
      <c r="E307" s="24" t="n"/>
      <c r="F307" s="21" t="n"/>
      <c r="G307" s="22" t="n"/>
      <c r="H307" s="22" t="n"/>
      <c r="I307" s="22" t="n"/>
      <c r="J307" s="25" t="n"/>
      <c r="K307" s="26">
        <f>IF(J307="","",IFERROR(INDEX(lst_frequencias_vezes,MATCH(J307,lst_frequencias,0)),"Frequência não aceita"))</f>
        <v/>
      </c>
      <c r="L307" s="21" t="n"/>
      <c r="M307" s="27" t="n"/>
      <c r="N307" s="28">
        <f>IF(AND(ISNUMBER(K307),ISNUMBER(M307)),K307*M307,"")</f>
        <v/>
      </c>
      <c r="O307" s="25" t="n"/>
      <c r="P307" s="25" t="n"/>
      <c r="Q307" s="29" t="n"/>
      <c r="R307" s="30">
        <f>IF(C307="","",IF(COUNTIF(pl_chave,C307)&gt;1,"ERRO: chave de tarefa duplicada",IF(I307="Sim",IF(O307="Não","ERRO: tarefa de segurança retirada do plano",IF(NOT(ISNUMBER(K307)),"ERRO: frequência vigente inválida",IF(ISERROR(MATCH(H307,lst_frequencias,0)),"ERRO: frequência de referência ausente",IF(K307&lt;INDEX(lst_frequencias_vezes,MATCH(H307,lst_frequencias,0)),"ERRO: intervalo ampliado em tarefa de segurança (referência "&amp;H307&amp;")","OK: segurança mantida")))),IF(NOT(ISNUMBER(K307)),"Verificar: frequência vigente","OK"))))</f>
        <v/>
      </c>
      <c r="S307" s="24" t="n"/>
    </row>
    <row r="308">
      <c r="A308" s="21" t="n"/>
      <c r="B308" s="22" t="n"/>
      <c r="C308" s="23">
        <f>IF(OR(A308="",B308=""),"",A308&amp;"|"&amp;B308)</f>
        <v/>
      </c>
      <c r="D308" s="21" t="n"/>
      <c r="E308" s="24" t="n"/>
      <c r="F308" s="21" t="n"/>
      <c r="G308" s="22" t="n"/>
      <c r="H308" s="22" t="n"/>
      <c r="I308" s="22" t="n"/>
      <c r="J308" s="25" t="n"/>
      <c r="K308" s="26">
        <f>IF(J308="","",IFERROR(INDEX(lst_frequencias_vezes,MATCH(J308,lst_frequencias,0)),"Frequência não aceita"))</f>
        <v/>
      </c>
      <c r="L308" s="21" t="n"/>
      <c r="M308" s="27" t="n"/>
      <c r="N308" s="28">
        <f>IF(AND(ISNUMBER(K308),ISNUMBER(M308)),K308*M308,"")</f>
        <v/>
      </c>
      <c r="O308" s="25" t="n"/>
      <c r="P308" s="25" t="n"/>
      <c r="Q308" s="29" t="n"/>
      <c r="R308" s="30">
        <f>IF(C308="","",IF(COUNTIF(pl_chave,C308)&gt;1,"ERRO: chave de tarefa duplicada",IF(I308="Sim",IF(O308="Não","ERRO: tarefa de segurança retirada do plano",IF(NOT(ISNUMBER(K308)),"ERRO: frequência vigente inválida",IF(ISERROR(MATCH(H308,lst_frequencias,0)),"ERRO: frequência de referência ausente",IF(K308&lt;INDEX(lst_frequencias_vezes,MATCH(H308,lst_frequencias,0)),"ERRO: intervalo ampliado em tarefa de segurança (referência "&amp;H308&amp;")","OK: segurança mantida")))),IF(NOT(ISNUMBER(K308)),"Verificar: frequência vigente","OK"))))</f>
        <v/>
      </c>
      <c r="S308" s="24" t="n"/>
    </row>
    <row r="309">
      <c r="A309" s="21" t="n"/>
      <c r="B309" s="22" t="n"/>
      <c r="C309" s="23">
        <f>IF(OR(A309="",B309=""),"",A309&amp;"|"&amp;B309)</f>
        <v/>
      </c>
      <c r="D309" s="21" t="n"/>
      <c r="E309" s="24" t="n"/>
      <c r="F309" s="21" t="n"/>
      <c r="G309" s="22" t="n"/>
      <c r="H309" s="22" t="n"/>
      <c r="I309" s="22" t="n"/>
      <c r="J309" s="25" t="n"/>
      <c r="K309" s="26">
        <f>IF(J309="","",IFERROR(INDEX(lst_frequencias_vezes,MATCH(J309,lst_frequencias,0)),"Frequência não aceita"))</f>
        <v/>
      </c>
      <c r="L309" s="21" t="n"/>
      <c r="M309" s="27" t="n"/>
      <c r="N309" s="28">
        <f>IF(AND(ISNUMBER(K309),ISNUMBER(M309)),K309*M309,"")</f>
        <v/>
      </c>
      <c r="O309" s="25" t="n"/>
      <c r="P309" s="25" t="n"/>
      <c r="Q309" s="29" t="n"/>
      <c r="R309" s="30">
        <f>IF(C309="","",IF(COUNTIF(pl_chave,C309)&gt;1,"ERRO: chave de tarefa duplicada",IF(I309="Sim",IF(O309="Não","ERRO: tarefa de segurança retirada do plano",IF(NOT(ISNUMBER(K309)),"ERRO: frequência vigente inválida",IF(ISERROR(MATCH(H309,lst_frequencias,0)),"ERRO: frequência de referência ausente",IF(K309&lt;INDEX(lst_frequencias_vezes,MATCH(H309,lst_frequencias,0)),"ERRO: intervalo ampliado em tarefa de segurança (referência "&amp;H309&amp;")","OK: segurança mantida")))),IF(NOT(ISNUMBER(K309)),"Verificar: frequência vigente","OK"))))</f>
        <v/>
      </c>
      <c r="S309" s="24" t="n"/>
    </row>
    <row r="310">
      <c r="A310" s="21" t="n"/>
      <c r="B310" s="22" t="n"/>
      <c r="C310" s="23">
        <f>IF(OR(A310="",B310=""),"",A310&amp;"|"&amp;B310)</f>
        <v/>
      </c>
      <c r="D310" s="21" t="n"/>
      <c r="E310" s="24" t="n"/>
      <c r="F310" s="21" t="n"/>
      <c r="G310" s="22" t="n"/>
      <c r="H310" s="22" t="n"/>
      <c r="I310" s="22" t="n"/>
      <c r="J310" s="25" t="n"/>
      <c r="K310" s="26">
        <f>IF(J310="","",IFERROR(INDEX(lst_frequencias_vezes,MATCH(J310,lst_frequencias,0)),"Frequência não aceita"))</f>
        <v/>
      </c>
      <c r="L310" s="21" t="n"/>
      <c r="M310" s="27" t="n"/>
      <c r="N310" s="28">
        <f>IF(AND(ISNUMBER(K310),ISNUMBER(M310)),K310*M310,"")</f>
        <v/>
      </c>
      <c r="O310" s="25" t="n"/>
      <c r="P310" s="25" t="n"/>
      <c r="Q310" s="29" t="n"/>
      <c r="R310" s="30">
        <f>IF(C310="","",IF(COUNTIF(pl_chave,C310)&gt;1,"ERRO: chave de tarefa duplicada",IF(I310="Sim",IF(O310="Não","ERRO: tarefa de segurança retirada do plano",IF(NOT(ISNUMBER(K310)),"ERRO: frequência vigente inválida",IF(ISERROR(MATCH(H310,lst_frequencias,0)),"ERRO: frequência de referência ausente",IF(K310&lt;INDEX(lst_frequencias_vezes,MATCH(H310,lst_frequencias,0)),"ERRO: intervalo ampliado em tarefa de segurança (referência "&amp;H310&amp;")","OK: segurança mantida")))),IF(NOT(ISNUMBER(K310)),"Verificar: frequência vigente","OK"))))</f>
        <v/>
      </c>
      <c r="S310" s="24" t="n"/>
    </row>
    <row r="311">
      <c r="A311" s="21" t="n"/>
      <c r="B311" s="22" t="n"/>
      <c r="C311" s="23">
        <f>IF(OR(A311="",B311=""),"",A311&amp;"|"&amp;B311)</f>
        <v/>
      </c>
      <c r="D311" s="21" t="n"/>
      <c r="E311" s="24" t="n"/>
      <c r="F311" s="21" t="n"/>
      <c r="G311" s="22" t="n"/>
      <c r="H311" s="22" t="n"/>
      <c r="I311" s="22" t="n"/>
      <c r="J311" s="25" t="n"/>
      <c r="K311" s="26">
        <f>IF(J311="","",IFERROR(INDEX(lst_frequencias_vezes,MATCH(J311,lst_frequencias,0)),"Frequência não aceita"))</f>
        <v/>
      </c>
      <c r="L311" s="21" t="n"/>
      <c r="M311" s="27" t="n"/>
      <c r="N311" s="28">
        <f>IF(AND(ISNUMBER(K311),ISNUMBER(M311)),K311*M311,"")</f>
        <v/>
      </c>
      <c r="O311" s="25" t="n"/>
      <c r="P311" s="25" t="n"/>
      <c r="Q311" s="29" t="n"/>
      <c r="R311" s="30">
        <f>IF(C311="","",IF(COUNTIF(pl_chave,C311)&gt;1,"ERRO: chave de tarefa duplicada",IF(I311="Sim",IF(O311="Não","ERRO: tarefa de segurança retirada do plano",IF(NOT(ISNUMBER(K311)),"ERRO: frequência vigente inválida",IF(ISERROR(MATCH(H311,lst_frequencias,0)),"ERRO: frequência de referência ausente",IF(K311&lt;INDEX(lst_frequencias_vezes,MATCH(H311,lst_frequencias,0)),"ERRO: intervalo ampliado em tarefa de segurança (referência "&amp;H311&amp;")","OK: segurança mantida")))),IF(NOT(ISNUMBER(K311)),"Verificar: frequência vigente","OK"))))</f>
        <v/>
      </c>
      <c r="S311" s="24" t="n"/>
    </row>
    <row r="312">
      <c r="A312" s="21" t="n"/>
      <c r="B312" s="22" t="n"/>
      <c r="C312" s="23">
        <f>IF(OR(A312="",B312=""),"",A312&amp;"|"&amp;B312)</f>
        <v/>
      </c>
      <c r="D312" s="21" t="n"/>
      <c r="E312" s="24" t="n"/>
      <c r="F312" s="21" t="n"/>
      <c r="G312" s="22" t="n"/>
      <c r="H312" s="22" t="n"/>
      <c r="I312" s="22" t="n"/>
      <c r="J312" s="25" t="n"/>
      <c r="K312" s="26">
        <f>IF(J312="","",IFERROR(INDEX(lst_frequencias_vezes,MATCH(J312,lst_frequencias,0)),"Frequência não aceita"))</f>
        <v/>
      </c>
      <c r="L312" s="21" t="n"/>
      <c r="M312" s="27" t="n"/>
      <c r="N312" s="28">
        <f>IF(AND(ISNUMBER(K312),ISNUMBER(M312)),K312*M312,"")</f>
        <v/>
      </c>
      <c r="O312" s="25" t="n"/>
      <c r="P312" s="25" t="n"/>
      <c r="Q312" s="29" t="n"/>
      <c r="R312" s="30">
        <f>IF(C312="","",IF(COUNTIF(pl_chave,C312)&gt;1,"ERRO: chave de tarefa duplicada",IF(I312="Sim",IF(O312="Não","ERRO: tarefa de segurança retirada do plano",IF(NOT(ISNUMBER(K312)),"ERRO: frequência vigente inválida",IF(ISERROR(MATCH(H312,lst_frequencias,0)),"ERRO: frequência de referência ausente",IF(K312&lt;INDEX(lst_frequencias_vezes,MATCH(H312,lst_frequencias,0)),"ERRO: intervalo ampliado em tarefa de segurança (referência "&amp;H312&amp;")","OK: segurança mantida")))),IF(NOT(ISNUMBER(K312)),"Verificar: frequência vigente","OK"))))</f>
        <v/>
      </c>
      <c r="S312" s="24" t="n"/>
    </row>
    <row r="313">
      <c r="A313" s="21" t="n"/>
      <c r="B313" s="22" t="n"/>
      <c r="C313" s="23">
        <f>IF(OR(A313="",B313=""),"",A313&amp;"|"&amp;B313)</f>
        <v/>
      </c>
      <c r="D313" s="21" t="n"/>
      <c r="E313" s="24" t="n"/>
      <c r="F313" s="21" t="n"/>
      <c r="G313" s="22" t="n"/>
      <c r="H313" s="22" t="n"/>
      <c r="I313" s="22" t="n"/>
      <c r="J313" s="25" t="n"/>
      <c r="K313" s="26">
        <f>IF(J313="","",IFERROR(INDEX(lst_frequencias_vezes,MATCH(J313,lst_frequencias,0)),"Frequência não aceita"))</f>
        <v/>
      </c>
      <c r="L313" s="21" t="n"/>
      <c r="M313" s="27" t="n"/>
      <c r="N313" s="28">
        <f>IF(AND(ISNUMBER(K313),ISNUMBER(M313)),K313*M313,"")</f>
        <v/>
      </c>
      <c r="O313" s="25" t="n"/>
      <c r="P313" s="25" t="n"/>
      <c r="Q313" s="29" t="n"/>
      <c r="R313" s="30">
        <f>IF(C313="","",IF(COUNTIF(pl_chave,C313)&gt;1,"ERRO: chave de tarefa duplicada",IF(I313="Sim",IF(O313="Não","ERRO: tarefa de segurança retirada do plano",IF(NOT(ISNUMBER(K313)),"ERRO: frequência vigente inválida",IF(ISERROR(MATCH(H313,lst_frequencias,0)),"ERRO: frequência de referência ausente",IF(K313&lt;INDEX(lst_frequencias_vezes,MATCH(H313,lst_frequencias,0)),"ERRO: intervalo ampliado em tarefa de segurança (referência "&amp;H313&amp;")","OK: segurança mantida")))),IF(NOT(ISNUMBER(K313)),"Verificar: frequência vigente","OK"))))</f>
        <v/>
      </c>
      <c r="S313" s="24" t="n"/>
    </row>
    <row r="314">
      <c r="A314" s="21" t="n"/>
      <c r="B314" s="22" t="n"/>
      <c r="C314" s="23">
        <f>IF(OR(A314="",B314=""),"",A314&amp;"|"&amp;B314)</f>
        <v/>
      </c>
      <c r="D314" s="21" t="n"/>
      <c r="E314" s="24" t="n"/>
      <c r="F314" s="21" t="n"/>
      <c r="G314" s="22" t="n"/>
      <c r="H314" s="22" t="n"/>
      <c r="I314" s="22" t="n"/>
      <c r="J314" s="25" t="n"/>
      <c r="K314" s="26">
        <f>IF(J314="","",IFERROR(INDEX(lst_frequencias_vezes,MATCH(J314,lst_frequencias,0)),"Frequência não aceita"))</f>
        <v/>
      </c>
      <c r="L314" s="21" t="n"/>
      <c r="M314" s="27" t="n"/>
      <c r="N314" s="28">
        <f>IF(AND(ISNUMBER(K314),ISNUMBER(M314)),K314*M314,"")</f>
        <v/>
      </c>
      <c r="O314" s="25" t="n"/>
      <c r="P314" s="25" t="n"/>
      <c r="Q314" s="29" t="n"/>
      <c r="R314" s="30">
        <f>IF(C314="","",IF(COUNTIF(pl_chave,C314)&gt;1,"ERRO: chave de tarefa duplicada",IF(I314="Sim",IF(O314="Não","ERRO: tarefa de segurança retirada do plano",IF(NOT(ISNUMBER(K314)),"ERRO: frequência vigente inválida",IF(ISERROR(MATCH(H314,lst_frequencias,0)),"ERRO: frequência de referência ausente",IF(K314&lt;INDEX(lst_frequencias_vezes,MATCH(H314,lst_frequencias,0)),"ERRO: intervalo ampliado em tarefa de segurança (referência "&amp;H314&amp;")","OK: segurança mantida")))),IF(NOT(ISNUMBER(K314)),"Verificar: frequência vigente","OK"))))</f>
        <v/>
      </c>
      <c r="S314" s="24" t="n"/>
    </row>
    <row r="315">
      <c r="A315" s="21" t="n"/>
      <c r="B315" s="22" t="n"/>
      <c r="C315" s="23">
        <f>IF(OR(A315="",B315=""),"",A315&amp;"|"&amp;B315)</f>
        <v/>
      </c>
      <c r="D315" s="21" t="n"/>
      <c r="E315" s="24" t="n"/>
      <c r="F315" s="21" t="n"/>
      <c r="G315" s="22" t="n"/>
      <c r="H315" s="22" t="n"/>
      <c r="I315" s="22" t="n"/>
      <c r="J315" s="25" t="n"/>
      <c r="K315" s="26">
        <f>IF(J315="","",IFERROR(INDEX(lst_frequencias_vezes,MATCH(J315,lst_frequencias,0)),"Frequência não aceita"))</f>
        <v/>
      </c>
      <c r="L315" s="21" t="n"/>
      <c r="M315" s="27" t="n"/>
      <c r="N315" s="28">
        <f>IF(AND(ISNUMBER(K315),ISNUMBER(M315)),K315*M315,"")</f>
        <v/>
      </c>
      <c r="O315" s="25" t="n"/>
      <c r="P315" s="25" t="n"/>
      <c r="Q315" s="29" t="n"/>
      <c r="R315" s="30">
        <f>IF(C315="","",IF(COUNTIF(pl_chave,C315)&gt;1,"ERRO: chave de tarefa duplicada",IF(I315="Sim",IF(O315="Não","ERRO: tarefa de segurança retirada do plano",IF(NOT(ISNUMBER(K315)),"ERRO: frequência vigente inválida",IF(ISERROR(MATCH(H315,lst_frequencias,0)),"ERRO: frequência de referência ausente",IF(K315&lt;INDEX(lst_frequencias_vezes,MATCH(H315,lst_frequencias,0)),"ERRO: intervalo ampliado em tarefa de segurança (referência "&amp;H315&amp;")","OK: segurança mantida")))),IF(NOT(ISNUMBER(K315)),"Verificar: frequência vigente","OK"))))</f>
        <v/>
      </c>
      <c r="S315" s="24" t="n"/>
    </row>
    <row r="316">
      <c r="A316" s="21" t="n"/>
      <c r="B316" s="22" t="n"/>
      <c r="C316" s="23">
        <f>IF(OR(A316="",B316=""),"",A316&amp;"|"&amp;B316)</f>
        <v/>
      </c>
      <c r="D316" s="21" t="n"/>
      <c r="E316" s="24" t="n"/>
      <c r="F316" s="21" t="n"/>
      <c r="G316" s="22" t="n"/>
      <c r="H316" s="22" t="n"/>
      <c r="I316" s="22" t="n"/>
      <c r="J316" s="25" t="n"/>
      <c r="K316" s="26">
        <f>IF(J316="","",IFERROR(INDEX(lst_frequencias_vezes,MATCH(J316,lst_frequencias,0)),"Frequência não aceita"))</f>
        <v/>
      </c>
      <c r="L316" s="21" t="n"/>
      <c r="M316" s="27" t="n"/>
      <c r="N316" s="28">
        <f>IF(AND(ISNUMBER(K316),ISNUMBER(M316)),K316*M316,"")</f>
        <v/>
      </c>
      <c r="O316" s="25" t="n"/>
      <c r="P316" s="25" t="n"/>
      <c r="Q316" s="29" t="n"/>
      <c r="R316" s="30">
        <f>IF(C316="","",IF(COUNTIF(pl_chave,C316)&gt;1,"ERRO: chave de tarefa duplicada",IF(I316="Sim",IF(O316="Não","ERRO: tarefa de segurança retirada do plano",IF(NOT(ISNUMBER(K316)),"ERRO: frequência vigente inválida",IF(ISERROR(MATCH(H316,lst_frequencias,0)),"ERRO: frequência de referência ausente",IF(K316&lt;INDEX(lst_frequencias_vezes,MATCH(H316,lst_frequencias,0)),"ERRO: intervalo ampliado em tarefa de segurança (referência "&amp;H316&amp;")","OK: segurança mantida")))),IF(NOT(ISNUMBER(K316)),"Verificar: frequência vigente","OK"))))</f>
        <v/>
      </c>
      <c r="S316" s="24" t="n"/>
    </row>
    <row r="317">
      <c r="A317" s="21" t="n"/>
      <c r="B317" s="22" t="n"/>
      <c r="C317" s="23">
        <f>IF(OR(A317="",B317=""),"",A317&amp;"|"&amp;B317)</f>
        <v/>
      </c>
      <c r="D317" s="21" t="n"/>
      <c r="E317" s="24" t="n"/>
      <c r="F317" s="21" t="n"/>
      <c r="G317" s="22" t="n"/>
      <c r="H317" s="22" t="n"/>
      <c r="I317" s="22" t="n"/>
      <c r="J317" s="25" t="n"/>
      <c r="K317" s="26">
        <f>IF(J317="","",IFERROR(INDEX(lst_frequencias_vezes,MATCH(J317,lst_frequencias,0)),"Frequência não aceita"))</f>
        <v/>
      </c>
      <c r="L317" s="21" t="n"/>
      <c r="M317" s="27" t="n"/>
      <c r="N317" s="28">
        <f>IF(AND(ISNUMBER(K317),ISNUMBER(M317)),K317*M317,"")</f>
        <v/>
      </c>
      <c r="O317" s="25" t="n"/>
      <c r="P317" s="25" t="n"/>
      <c r="Q317" s="29" t="n"/>
      <c r="R317" s="30">
        <f>IF(C317="","",IF(COUNTIF(pl_chave,C317)&gt;1,"ERRO: chave de tarefa duplicada",IF(I317="Sim",IF(O317="Não","ERRO: tarefa de segurança retirada do plano",IF(NOT(ISNUMBER(K317)),"ERRO: frequência vigente inválida",IF(ISERROR(MATCH(H317,lst_frequencias,0)),"ERRO: frequência de referência ausente",IF(K317&lt;INDEX(lst_frequencias_vezes,MATCH(H317,lst_frequencias,0)),"ERRO: intervalo ampliado em tarefa de segurança (referência "&amp;H317&amp;")","OK: segurança mantida")))),IF(NOT(ISNUMBER(K317)),"Verificar: frequência vigente","OK"))))</f>
        <v/>
      </c>
      <c r="S317" s="24" t="n"/>
    </row>
    <row r="318">
      <c r="A318" s="21" t="n"/>
      <c r="B318" s="22" t="n"/>
      <c r="C318" s="23">
        <f>IF(OR(A318="",B318=""),"",A318&amp;"|"&amp;B318)</f>
        <v/>
      </c>
      <c r="D318" s="21" t="n"/>
      <c r="E318" s="24" t="n"/>
      <c r="F318" s="21" t="n"/>
      <c r="G318" s="22" t="n"/>
      <c r="H318" s="22" t="n"/>
      <c r="I318" s="22" t="n"/>
      <c r="J318" s="25" t="n"/>
      <c r="K318" s="26">
        <f>IF(J318="","",IFERROR(INDEX(lst_frequencias_vezes,MATCH(J318,lst_frequencias,0)),"Frequência não aceita"))</f>
        <v/>
      </c>
      <c r="L318" s="21" t="n"/>
      <c r="M318" s="27" t="n"/>
      <c r="N318" s="28">
        <f>IF(AND(ISNUMBER(K318),ISNUMBER(M318)),K318*M318,"")</f>
        <v/>
      </c>
      <c r="O318" s="25" t="n"/>
      <c r="P318" s="25" t="n"/>
      <c r="Q318" s="29" t="n"/>
      <c r="R318" s="30">
        <f>IF(C318="","",IF(COUNTIF(pl_chave,C318)&gt;1,"ERRO: chave de tarefa duplicada",IF(I318="Sim",IF(O318="Não","ERRO: tarefa de segurança retirada do plano",IF(NOT(ISNUMBER(K318)),"ERRO: frequência vigente inválida",IF(ISERROR(MATCH(H318,lst_frequencias,0)),"ERRO: frequência de referência ausente",IF(K318&lt;INDEX(lst_frequencias_vezes,MATCH(H318,lst_frequencias,0)),"ERRO: intervalo ampliado em tarefa de segurança (referência "&amp;H318&amp;")","OK: segurança mantida")))),IF(NOT(ISNUMBER(K318)),"Verificar: frequência vigente","OK"))))</f>
        <v/>
      </c>
      <c r="S318" s="24" t="n"/>
    </row>
    <row r="319">
      <c r="A319" s="21" t="n"/>
      <c r="B319" s="22" t="n"/>
      <c r="C319" s="23">
        <f>IF(OR(A319="",B319=""),"",A319&amp;"|"&amp;B319)</f>
        <v/>
      </c>
      <c r="D319" s="21" t="n"/>
      <c r="E319" s="24" t="n"/>
      <c r="F319" s="21" t="n"/>
      <c r="G319" s="22" t="n"/>
      <c r="H319" s="22" t="n"/>
      <c r="I319" s="22" t="n"/>
      <c r="J319" s="25" t="n"/>
      <c r="K319" s="26">
        <f>IF(J319="","",IFERROR(INDEX(lst_frequencias_vezes,MATCH(J319,lst_frequencias,0)),"Frequência não aceita"))</f>
        <v/>
      </c>
      <c r="L319" s="21" t="n"/>
      <c r="M319" s="27" t="n"/>
      <c r="N319" s="28">
        <f>IF(AND(ISNUMBER(K319),ISNUMBER(M319)),K319*M319,"")</f>
        <v/>
      </c>
      <c r="O319" s="25" t="n"/>
      <c r="P319" s="25" t="n"/>
      <c r="Q319" s="29" t="n"/>
      <c r="R319" s="30">
        <f>IF(C319="","",IF(COUNTIF(pl_chave,C319)&gt;1,"ERRO: chave de tarefa duplicada",IF(I319="Sim",IF(O319="Não","ERRO: tarefa de segurança retirada do plano",IF(NOT(ISNUMBER(K319)),"ERRO: frequência vigente inválida",IF(ISERROR(MATCH(H319,lst_frequencias,0)),"ERRO: frequência de referência ausente",IF(K319&lt;INDEX(lst_frequencias_vezes,MATCH(H319,lst_frequencias,0)),"ERRO: intervalo ampliado em tarefa de segurança (referência "&amp;H319&amp;")","OK: segurança mantida")))),IF(NOT(ISNUMBER(K319)),"Verificar: frequência vigente","OK"))))</f>
        <v/>
      </c>
      <c r="S319" s="24" t="n"/>
    </row>
    <row r="320">
      <c r="A320" s="21" t="n"/>
      <c r="B320" s="22" t="n"/>
      <c r="C320" s="23">
        <f>IF(OR(A320="",B320=""),"",A320&amp;"|"&amp;B320)</f>
        <v/>
      </c>
      <c r="D320" s="21" t="n"/>
      <c r="E320" s="24" t="n"/>
      <c r="F320" s="21" t="n"/>
      <c r="G320" s="22" t="n"/>
      <c r="H320" s="22" t="n"/>
      <c r="I320" s="22" t="n"/>
      <c r="J320" s="25" t="n"/>
      <c r="K320" s="26">
        <f>IF(J320="","",IFERROR(INDEX(lst_frequencias_vezes,MATCH(J320,lst_frequencias,0)),"Frequência não aceita"))</f>
        <v/>
      </c>
      <c r="L320" s="21" t="n"/>
      <c r="M320" s="27" t="n"/>
      <c r="N320" s="28">
        <f>IF(AND(ISNUMBER(K320),ISNUMBER(M320)),K320*M320,"")</f>
        <v/>
      </c>
      <c r="O320" s="25" t="n"/>
      <c r="P320" s="25" t="n"/>
      <c r="Q320" s="29" t="n"/>
      <c r="R320" s="30">
        <f>IF(C320="","",IF(COUNTIF(pl_chave,C320)&gt;1,"ERRO: chave de tarefa duplicada",IF(I320="Sim",IF(O320="Não","ERRO: tarefa de segurança retirada do plano",IF(NOT(ISNUMBER(K320)),"ERRO: frequência vigente inválida",IF(ISERROR(MATCH(H320,lst_frequencias,0)),"ERRO: frequência de referência ausente",IF(K320&lt;INDEX(lst_frequencias_vezes,MATCH(H320,lst_frequencias,0)),"ERRO: intervalo ampliado em tarefa de segurança (referência "&amp;H320&amp;")","OK: segurança mantida")))),IF(NOT(ISNUMBER(K320)),"Verificar: frequência vigente","OK"))))</f>
        <v/>
      </c>
      <c r="S320" s="24" t="n"/>
    </row>
    <row r="321">
      <c r="A321" s="21" t="n"/>
      <c r="B321" s="22" t="n"/>
      <c r="C321" s="23">
        <f>IF(OR(A321="",B321=""),"",A321&amp;"|"&amp;B321)</f>
        <v/>
      </c>
      <c r="D321" s="21" t="n"/>
      <c r="E321" s="24" t="n"/>
      <c r="F321" s="21" t="n"/>
      <c r="G321" s="22" t="n"/>
      <c r="H321" s="22" t="n"/>
      <c r="I321" s="22" t="n"/>
      <c r="J321" s="25" t="n"/>
      <c r="K321" s="26">
        <f>IF(J321="","",IFERROR(INDEX(lst_frequencias_vezes,MATCH(J321,lst_frequencias,0)),"Frequência não aceita"))</f>
        <v/>
      </c>
      <c r="L321" s="21" t="n"/>
      <c r="M321" s="27" t="n"/>
      <c r="N321" s="28">
        <f>IF(AND(ISNUMBER(K321),ISNUMBER(M321)),K321*M321,"")</f>
        <v/>
      </c>
      <c r="O321" s="25" t="n"/>
      <c r="P321" s="25" t="n"/>
      <c r="Q321" s="29" t="n"/>
      <c r="R321" s="30">
        <f>IF(C321="","",IF(COUNTIF(pl_chave,C321)&gt;1,"ERRO: chave de tarefa duplicada",IF(I321="Sim",IF(O321="Não","ERRO: tarefa de segurança retirada do plano",IF(NOT(ISNUMBER(K321)),"ERRO: frequência vigente inválida",IF(ISERROR(MATCH(H321,lst_frequencias,0)),"ERRO: frequência de referência ausente",IF(K321&lt;INDEX(lst_frequencias_vezes,MATCH(H321,lst_frequencias,0)),"ERRO: intervalo ampliado em tarefa de segurança (referência "&amp;H321&amp;")","OK: segurança mantida")))),IF(NOT(ISNUMBER(K321)),"Verificar: frequência vigente","OK"))))</f>
        <v/>
      </c>
      <c r="S321" s="24" t="n"/>
    </row>
    <row r="322">
      <c r="A322" s="21" t="n"/>
      <c r="B322" s="22" t="n"/>
      <c r="C322" s="23">
        <f>IF(OR(A322="",B322=""),"",A322&amp;"|"&amp;B322)</f>
        <v/>
      </c>
      <c r="D322" s="21" t="n"/>
      <c r="E322" s="24" t="n"/>
      <c r="F322" s="21" t="n"/>
      <c r="G322" s="22" t="n"/>
      <c r="H322" s="22" t="n"/>
      <c r="I322" s="22" t="n"/>
      <c r="J322" s="25" t="n"/>
      <c r="K322" s="26">
        <f>IF(J322="","",IFERROR(INDEX(lst_frequencias_vezes,MATCH(J322,lst_frequencias,0)),"Frequência não aceita"))</f>
        <v/>
      </c>
      <c r="L322" s="21" t="n"/>
      <c r="M322" s="27" t="n"/>
      <c r="N322" s="28">
        <f>IF(AND(ISNUMBER(K322),ISNUMBER(M322)),K322*M322,"")</f>
        <v/>
      </c>
      <c r="O322" s="25" t="n"/>
      <c r="P322" s="25" t="n"/>
      <c r="Q322" s="29" t="n"/>
      <c r="R322" s="30">
        <f>IF(C322="","",IF(COUNTIF(pl_chave,C322)&gt;1,"ERRO: chave de tarefa duplicada",IF(I322="Sim",IF(O322="Não","ERRO: tarefa de segurança retirada do plano",IF(NOT(ISNUMBER(K322)),"ERRO: frequência vigente inválida",IF(ISERROR(MATCH(H322,lst_frequencias,0)),"ERRO: frequência de referência ausente",IF(K322&lt;INDEX(lst_frequencias_vezes,MATCH(H322,lst_frequencias,0)),"ERRO: intervalo ampliado em tarefa de segurança (referência "&amp;H322&amp;")","OK: segurança mantida")))),IF(NOT(ISNUMBER(K322)),"Verificar: frequência vigente","OK"))))</f>
        <v/>
      </c>
      <c r="S322" s="24" t="n"/>
    </row>
    <row r="323">
      <c r="A323" s="21" t="n"/>
      <c r="B323" s="22" t="n"/>
      <c r="C323" s="23">
        <f>IF(OR(A323="",B323=""),"",A323&amp;"|"&amp;B323)</f>
        <v/>
      </c>
      <c r="D323" s="21" t="n"/>
      <c r="E323" s="24" t="n"/>
      <c r="F323" s="21" t="n"/>
      <c r="G323" s="22" t="n"/>
      <c r="H323" s="22" t="n"/>
      <c r="I323" s="22" t="n"/>
      <c r="J323" s="25" t="n"/>
      <c r="K323" s="26">
        <f>IF(J323="","",IFERROR(INDEX(lst_frequencias_vezes,MATCH(J323,lst_frequencias,0)),"Frequência não aceita"))</f>
        <v/>
      </c>
      <c r="L323" s="21" t="n"/>
      <c r="M323" s="27" t="n"/>
      <c r="N323" s="28">
        <f>IF(AND(ISNUMBER(K323),ISNUMBER(M323)),K323*M323,"")</f>
        <v/>
      </c>
      <c r="O323" s="25" t="n"/>
      <c r="P323" s="25" t="n"/>
      <c r="Q323" s="29" t="n"/>
      <c r="R323" s="30">
        <f>IF(C323="","",IF(COUNTIF(pl_chave,C323)&gt;1,"ERRO: chave de tarefa duplicada",IF(I323="Sim",IF(O323="Não","ERRO: tarefa de segurança retirada do plano",IF(NOT(ISNUMBER(K323)),"ERRO: frequência vigente inválida",IF(ISERROR(MATCH(H323,lst_frequencias,0)),"ERRO: frequência de referência ausente",IF(K323&lt;INDEX(lst_frequencias_vezes,MATCH(H323,lst_frequencias,0)),"ERRO: intervalo ampliado em tarefa de segurança (referência "&amp;H323&amp;")","OK: segurança mantida")))),IF(NOT(ISNUMBER(K323)),"Verificar: frequência vigente","OK"))))</f>
        <v/>
      </c>
      <c r="S323" s="24" t="n"/>
    </row>
    <row r="324">
      <c r="A324" s="21" t="n"/>
      <c r="B324" s="22" t="n"/>
      <c r="C324" s="23">
        <f>IF(OR(A324="",B324=""),"",A324&amp;"|"&amp;B324)</f>
        <v/>
      </c>
      <c r="D324" s="21" t="n"/>
      <c r="E324" s="24" t="n"/>
      <c r="F324" s="21" t="n"/>
      <c r="G324" s="22" t="n"/>
      <c r="H324" s="22" t="n"/>
      <c r="I324" s="22" t="n"/>
      <c r="J324" s="25" t="n"/>
      <c r="K324" s="26">
        <f>IF(J324="","",IFERROR(INDEX(lst_frequencias_vezes,MATCH(J324,lst_frequencias,0)),"Frequência não aceita"))</f>
        <v/>
      </c>
      <c r="L324" s="21" t="n"/>
      <c r="M324" s="27" t="n"/>
      <c r="N324" s="28">
        <f>IF(AND(ISNUMBER(K324),ISNUMBER(M324)),K324*M324,"")</f>
        <v/>
      </c>
      <c r="O324" s="25" t="n"/>
      <c r="P324" s="25" t="n"/>
      <c r="Q324" s="29" t="n"/>
      <c r="R324" s="30">
        <f>IF(C324="","",IF(COUNTIF(pl_chave,C324)&gt;1,"ERRO: chave de tarefa duplicada",IF(I324="Sim",IF(O324="Não","ERRO: tarefa de segurança retirada do plano",IF(NOT(ISNUMBER(K324)),"ERRO: frequência vigente inválida",IF(ISERROR(MATCH(H324,lst_frequencias,0)),"ERRO: frequência de referência ausente",IF(K324&lt;INDEX(lst_frequencias_vezes,MATCH(H324,lst_frequencias,0)),"ERRO: intervalo ampliado em tarefa de segurança (referência "&amp;H324&amp;")","OK: segurança mantida")))),IF(NOT(ISNUMBER(K324)),"Verificar: frequência vigente","OK"))))</f>
        <v/>
      </c>
      <c r="S324" s="24" t="n"/>
    </row>
    <row r="325">
      <c r="A325" s="21" t="n"/>
      <c r="B325" s="22" t="n"/>
      <c r="C325" s="23">
        <f>IF(OR(A325="",B325=""),"",A325&amp;"|"&amp;B325)</f>
        <v/>
      </c>
      <c r="D325" s="21" t="n"/>
      <c r="E325" s="24" t="n"/>
      <c r="F325" s="21" t="n"/>
      <c r="G325" s="22" t="n"/>
      <c r="H325" s="22" t="n"/>
      <c r="I325" s="22" t="n"/>
      <c r="J325" s="25" t="n"/>
      <c r="K325" s="26">
        <f>IF(J325="","",IFERROR(INDEX(lst_frequencias_vezes,MATCH(J325,lst_frequencias,0)),"Frequência não aceita"))</f>
        <v/>
      </c>
      <c r="L325" s="21" t="n"/>
      <c r="M325" s="27" t="n"/>
      <c r="N325" s="28">
        <f>IF(AND(ISNUMBER(K325),ISNUMBER(M325)),K325*M325,"")</f>
        <v/>
      </c>
      <c r="O325" s="25" t="n"/>
      <c r="P325" s="25" t="n"/>
      <c r="Q325" s="29" t="n"/>
      <c r="R325" s="30">
        <f>IF(C325="","",IF(COUNTIF(pl_chave,C325)&gt;1,"ERRO: chave de tarefa duplicada",IF(I325="Sim",IF(O325="Não","ERRO: tarefa de segurança retirada do plano",IF(NOT(ISNUMBER(K325)),"ERRO: frequência vigente inválida",IF(ISERROR(MATCH(H325,lst_frequencias,0)),"ERRO: frequência de referência ausente",IF(K325&lt;INDEX(lst_frequencias_vezes,MATCH(H325,lst_frequencias,0)),"ERRO: intervalo ampliado em tarefa de segurança (referência "&amp;H325&amp;")","OK: segurança mantida")))),IF(NOT(ISNUMBER(K325)),"Verificar: frequência vigente","OK"))))</f>
        <v/>
      </c>
      <c r="S325" s="24" t="n"/>
    </row>
    <row r="326">
      <c r="A326" s="21" t="n"/>
      <c r="B326" s="22" t="n"/>
      <c r="C326" s="23">
        <f>IF(OR(A326="",B326=""),"",A326&amp;"|"&amp;B326)</f>
        <v/>
      </c>
      <c r="D326" s="21" t="n"/>
      <c r="E326" s="24" t="n"/>
      <c r="F326" s="21" t="n"/>
      <c r="G326" s="22" t="n"/>
      <c r="H326" s="22" t="n"/>
      <c r="I326" s="22" t="n"/>
      <c r="J326" s="25" t="n"/>
      <c r="K326" s="26">
        <f>IF(J326="","",IFERROR(INDEX(lst_frequencias_vezes,MATCH(J326,lst_frequencias,0)),"Frequência não aceita"))</f>
        <v/>
      </c>
      <c r="L326" s="21" t="n"/>
      <c r="M326" s="27" t="n"/>
      <c r="N326" s="28">
        <f>IF(AND(ISNUMBER(K326),ISNUMBER(M326)),K326*M326,"")</f>
        <v/>
      </c>
      <c r="O326" s="25" t="n"/>
      <c r="P326" s="25" t="n"/>
      <c r="Q326" s="29" t="n"/>
      <c r="R326" s="30">
        <f>IF(C326="","",IF(COUNTIF(pl_chave,C326)&gt;1,"ERRO: chave de tarefa duplicada",IF(I326="Sim",IF(O326="Não","ERRO: tarefa de segurança retirada do plano",IF(NOT(ISNUMBER(K326)),"ERRO: frequência vigente inválida",IF(ISERROR(MATCH(H326,lst_frequencias,0)),"ERRO: frequência de referência ausente",IF(K326&lt;INDEX(lst_frequencias_vezes,MATCH(H326,lst_frequencias,0)),"ERRO: intervalo ampliado em tarefa de segurança (referência "&amp;H326&amp;")","OK: segurança mantida")))),IF(NOT(ISNUMBER(K326)),"Verificar: frequência vigente","OK"))))</f>
        <v/>
      </c>
      <c r="S326" s="24" t="n"/>
    </row>
    <row r="327">
      <c r="A327" s="21" t="n"/>
      <c r="B327" s="22" t="n"/>
      <c r="C327" s="23">
        <f>IF(OR(A327="",B327=""),"",A327&amp;"|"&amp;B327)</f>
        <v/>
      </c>
      <c r="D327" s="21" t="n"/>
      <c r="E327" s="24" t="n"/>
      <c r="F327" s="21" t="n"/>
      <c r="G327" s="22" t="n"/>
      <c r="H327" s="22" t="n"/>
      <c r="I327" s="22" t="n"/>
      <c r="J327" s="25" t="n"/>
      <c r="K327" s="26">
        <f>IF(J327="","",IFERROR(INDEX(lst_frequencias_vezes,MATCH(J327,lst_frequencias,0)),"Frequência não aceita"))</f>
        <v/>
      </c>
      <c r="L327" s="21" t="n"/>
      <c r="M327" s="27" t="n"/>
      <c r="N327" s="28">
        <f>IF(AND(ISNUMBER(K327),ISNUMBER(M327)),K327*M327,"")</f>
        <v/>
      </c>
      <c r="O327" s="25" t="n"/>
      <c r="P327" s="25" t="n"/>
      <c r="Q327" s="29" t="n"/>
      <c r="R327" s="30">
        <f>IF(C327="","",IF(COUNTIF(pl_chave,C327)&gt;1,"ERRO: chave de tarefa duplicada",IF(I327="Sim",IF(O327="Não","ERRO: tarefa de segurança retirada do plano",IF(NOT(ISNUMBER(K327)),"ERRO: frequência vigente inválida",IF(ISERROR(MATCH(H327,lst_frequencias,0)),"ERRO: frequência de referência ausente",IF(K327&lt;INDEX(lst_frequencias_vezes,MATCH(H327,lst_frequencias,0)),"ERRO: intervalo ampliado em tarefa de segurança (referência "&amp;H327&amp;")","OK: segurança mantida")))),IF(NOT(ISNUMBER(K327)),"Verificar: frequência vigente","OK"))))</f>
        <v/>
      </c>
      <c r="S327" s="24" t="n"/>
    </row>
    <row r="328">
      <c r="A328" s="21" t="n"/>
      <c r="B328" s="22" t="n"/>
      <c r="C328" s="23">
        <f>IF(OR(A328="",B328=""),"",A328&amp;"|"&amp;B328)</f>
        <v/>
      </c>
      <c r="D328" s="21" t="n"/>
      <c r="E328" s="24" t="n"/>
      <c r="F328" s="21" t="n"/>
      <c r="G328" s="22" t="n"/>
      <c r="H328" s="22" t="n"/>
      <c r="I328" s="22" t="n"/>
      <c r="J328" s="25" t="n"/>
      <c r="K328" s="26">
        <f>IF(J328="","",IFERROR(INDEX(lst_frequencias_vezes,MATCH(J328,lst_frequencias,0)),"Frequência não aceita"))</f>
        <v/>
      </c>
      <c r="L328" s="21" t="n"/>
      <c r="M328" s="27" t="n"/>
      <c r="N328" s="28">
        <f>IF(AND(ISNUMBER(K328),ISNUMBER(M328)),K328*M328,"")</f>
        <v/>
      </c>
      <c r="O328" s="25" t="n"/>
      <c r="P328" s="25" t="n"/>
      <c r="Q328" s="29" t="n"/>
      <c r="R328" s="30">
        <f>IF(C328="","",IF(COUNTIF(pl_chave,C328)&gt;1,"ERRO: chave de tarefa duplicada",IF(I328="Sim",IF(O328="Não","ERRO: tarefa de segurança retirada do plano",IF(NOT(ISNUMBER(K328)),"ERRO: frequência vigente inválida",IF(ISERROR(MATCH(H328,lst_frequencias,0)),"ERRO: frequência de referência ausente",IF(K328&lt;INDEX(lst_frequencias_vezes,MATCH(H328,lst_frequencias,0)),"ERRO: intervalo ampliado em tarefa de segurança (referência "&amp;H328&amp;")","OK: segurança mantida")))),IF(NOT(ISNUMBER(K328)),"Verificar: frequência vigente","OK"))))</f>
        <v/>
      </c>
      <c r="S328" s="24" t="n"/>
    </row>
    <row r="329">
      <c r="A329" s="21" t="n"/>
      <c r="B329" s="22" t="n"/>
      <c r="C329" s="23">
        <f>IF(OR(A329="",B329=""),"",A329&amp;"|"&amp;B329)</f>
        <v/>
      </c>
      <c r="D329" s="21" t="n"/>
      <c r="E329" s="24" t="n"/>
      <c r="F329" s="21" t="n"/>
      <c r="G329" s="22" t="n"/>
      <c r="H329" s="22" t="n"/>
      <c r="I329" s="22" t="n"/>
      <c r="J329" s="25" t="n"/>
      <c r="K329" s="26">
        <f>IF(J329="","",IFERROR(INDEX(lst_frequencias_vezes,MATCH(J329,lst_frequencias,0)),"Frequência não aceita"))</f>
        <v/>
      </c>
      <c r="L329" s="21" t="n"/>
      <c r="M329" s="27" t="n"/>
      <c r="N329" s="28">
        <f>IF(AND(ISNUMBER(K329),ISNUMBER(M329)),K329*M329,"")</f>
        <v/>
      </c>
      <c r="O329" s="25" t="n"/>
      <c r="P329" s="25" t="n"/>
      <c r="Q329" s="29" t="n"/>
      <c r="R329" s="30">
        <f>IF(C329="","",IF(COUNTIF(pl_chave,C329)&gt;1,"ERRO: chave de tarefa duplicada",IF(I329="Sim",IF(O329="Não","ERRO: tarefa de segurança retirada do plano",IF(NOT(ISNUMBER(K329)),"ERRO: frequência vigente inválida",IF(ISERROR(MATCH(H329,lst_frequencias,0)),"ERRO: frequência de referência ausente",IF(K329&lt;INDEX(lst_frequencias_vezes,MATCH(H329,lst_frequencias,0)),"ERRO: intervalo ampliado em tarefa de segurança (referência "&amp;H329&amp;")","OK: segurança mantida")))),IF(NOT(ISNUMBER(K329)),"Verificar: frequência vigente","OK"))))</f>
        <v/>
      </c>
      <c r="S329" s="24" t="n"/>
    </row>
    <row r="330">
      <c r="A330" s="21" t="n"/>
      <c r="B330" s="22" t="n"/>
      <c r="C330" s="23">
        <f>IF(OR(A330="",B330=""),"",A330&amp;"|"&amp;B330)</f>
        <v/>
      </c>
      <c r="D330" s="21" t="n"/>
      <c r="E330" s="24" t="n"/>
      <c r="F330" s="21" t="n"/>
      <c r="G330" s="22" t="n"/>
      <c r="H330" s="22" t="n"/>
      <c r="I330" s="22" t="n"/>
      <c r="J330" s="25" t="n"/>
      <c r="K330" s="26">
        <f>IF(J330="","",IFERROR(INDEX(lst_frequencias_vezes,MATCH(J330,lst_frequencias,0)),"Frequência não aceita"))</f>
        <v/>
      </c>
      <c r="L330" s="21" t="n"/>
      <c r="M330" s="27" t="n"/>
      <c r="N330" s="28">
        <f>IF(AND(ISNUMBER(K330),ISNUMBER(M330)),K330*M330,"")</f>
        <v/>
      </c>
      <c r="O330" s="25" t="n"/>
      <c r="P330" s="25" t="n"/>
      <c r="Q330" s="29" t="n"/>
      <c r="R330" s="30">
        <f>IF(C330="","",IF(COUNTIF(pl_chave,C330)&gt;1,"ERRO: chave de tarefa duplicada",IF(I330="Sim",IF(O330="Não","ERRO: tarefa de segurança retirada do plano",IF(NOT(ISNUMBER(K330)),"ERRO: frequência vigente inválida",IF(ISERROR(MATCH(H330,lst_frequencias,0)),"ERRO: frequência de referência ausente",IF(K330&lt;INDEX(lst_frequencias_vezes,MATCH(H330,lst_frequencias,0)),"ERRO: intervalo ampliado em tarefa de segurança (referência "&amp;H330&amp;")","OK: segurança mantida")))),IF(NOT(ISNUMBER(K330)),"Verificar: frequência vigente","OK"))))</f>
        <v/>
      </c>
      <c r="S330" s="24" t="n"/>
    </row>
    <row r="331">
      <c r="A331" s="21" t="n"/>
      <c r="B331" s="22" t="n"/>
      <c r="C331" s="23">
        <f>IF(OR(A331="",B331=""),"",A331&amp;"|"&amp;B331)</f>
        <v/>
      </c>
      <c r="D331" s="21" t="n"/>
      <c r="E331" s="24" t="n"/>
      <c r="F331" s="21" t="n"/>
      <c r="G331" s="22" t="n"/>
      <c r="H331" s="22" t="n"/>
      <c r="I331" s="22" t="n"/>
      <c r="J331" s="25" t="n"/>
      <c r="K331" s="26">
        <f>IF(J331="","",IFERROR(INDEX(lst_frequencias_vezes,MATCH(J331,lst_frequencias,0)),"Frequência não aceita"))</f>
        <v/>
      </c>
      <c r="L331" s="21" t="n"/>
      <c r="M331" s="27" t="n"/>
      <c r="N331" s="28">
        <f>IF(AND(ISNUMBER(K331),ISNUMBER(M331)),K331*M331,"")</f>
        <v/>
      </c>
      <c r="O331" s="25" t="n"/>
      <c r="P331" s="25" t="n"/>
      <c r="Q331" s="29" t="n"/>
      <c r="R331" s="30">
        <f>IF(C331="","",IF(COUNTIF(pl_chave,C331)&gt;1,"ERRO: chave de tarefa duplicada",IF(I331="Sim",IF(O331="Não","ERRO: tarefa de segurança retirada do plano",IF(NOT(ISNUMBER(K331)),"ERRO: frequência vigente inválida",IF(ISERROR(MATCH(H331,lst_frequencias,0)),"ERRO: frequência de referência ausente",IF(K331&lt;INDEX(lst_frequencias_vezes,MATCH(H331,lst_frequencias,0)),"ERRO: intervalo ampliado em tarefa de segurança (referência "&amp;H331&amp;")","OK: segurança mantida")))),IF(NOT(ISNUMBER(K331)),"Verificar: frequência vigente","OK"))))</f>
        <v/>
      </c>
      <c r="S331" s="24" t="n"/>
    </row>
    <row r="332">
      <c r="A332" s="21" t="n"/>
      <c r="B332" s="22" t="n"/>
      <c r="C332" s="23">
        <f>IF(OR(A332="",B332=""),"",A332&amp;"|"&amp;B332)</f>
        <v/>
      </c>
      <c r="D332" s="21" t="n"/>
      <c r="E332" s="24" t="n"/>
      <c r="F332" s="21" t="n"/>
      <c r="G332" s="22" t="n"/>
      <c r="H332" s="22" t="n"/>
      <c r="I332" s="22" t="n"/>
      <c r="J332" s="25" t="n"/>
      <c r="K332" s="26">
        <f>IF(J332="","",IFERROR(INDEX(lst_frequencias_vezes,MATCH(J332,lst_frequencias,0)),"Frequência não aceita"))</f>
        <v/>
      </c>
      <c r="L332" s="21" t="n"/>
      <c r="M332" s="27" t="n"/>
      <c r="N332" s="28">
        <f>IF(AND(ISNUMBER(K332),ISNUMBER(M332)),K332*M332,"")</f>
        <v/>
      </c>
      <c r="O332" s="25" t="n"/>
      <c r="P332" s="25" t="n"/>
      <c r="Q332" s="29" t="n"/>
      <c r="R332" s="30">
        <f>IF(C332="","",IF(COUNTIF(pl_chave,C332)&gt;1,"ERRO: chave de tarefa duplicada",IF(I332="Sim",IF(O332="Não","ERRO: tarefa de segurança retirada do plano",IF(NOT(ISNUMBER(K332)),"ERRO: frequência vigente inválida",IF(ISERROR(MATCH(H332,lst_frequencias,0)),"ERRO: frequência de referência ausente",IF(K332&lt;INDEX(lst_frequencias_vezes,MATCH(H332,lst_frequencias,0)),"ERRO: intervalo ampliado em tarefa de segurança (referência "&amp;H332&amp;")","OK: segurança mantida")))),IF(NOT(ISNUMBER(K332)),"Verificar: frequência vigente","OK"))))</f>
        <v/>
      </c>
      <c r="S332" s="24" t="n"/>
    </row>
    <row r="333">
      <c r="A333" s="21" t="n"/>
      <c r="B333" s="22" t="n"/>
      <c r="C333" s="23">
        <f>IF(OR(A333="",B333=""),"",A333&amp;"|"&amp;B333)</f>
        <v/>
      </c>
      <c r="D333" s="21" t="n"/>
      <c r="E333" s="24" t="n"/>
      <c r="F333" s="21" t="n"/>
      <c r="G333" s="22" t="n"/>
      <c r="H333" s="22" t="n"/>
      <c r="I333" s="22" t="n"/>
      <c r="J333" s="25" t="n"/>
      <c r="K333" s="26">
        <f>IF(J333="","",IFERROR(INDEX(lst_frequencias_vezes,MATCH(J333,lst_frequencias,0)),"Frequência não aceita"))</f>
        <v/>
      </c>
      <c r="L333" s="21" t="n"/>
      <c r="M333" s="27" t="n"/>
      <c r="N333" s="28">
        <f>IF(AND(ISNUMBER(K333),ISNUMBER(M333)),K333*M333,"")</f>
        <v/>
      </c>
      <c r="O333" s="25" t="n"/>
      <c r="P333" s="25" t="n"/>
      <c r="Q333" s="29" t="n"/>
      <c r="R333" s="30">
        <f>IF(C333="","",IF(COUNTIF(pl_chave,C333)&gt;1,"ERRO: chave de tarefa duplicada",IF(I333="Sim",IF(O333="Não","ERRO: tarefa de segurança retirada do plano",IF(NOT(ISNUMBER(K333)),"ERRO: frequência vigente inválida",IF(ISERROR(MATCH(H333,lst_frequencias,0)),"ERRO: frequência de referência ausente",IF(K333&lt;INDEX(lst_frequencias_vezes,MATCH(H333,lst_frequencias,0)),"ERRO: intervalo ampliado em tarefa de segurança (referência "&amp;H333&amp;")","OK: segurança mantida")))),IF(NOT(ISNUMBER(K333)),"Verificar: frequência vigente","OK"))))</f>
        <v/>
      </c>
      <c r="S333" s="24" t="n"/>
    </row>
    <row r="334">
      <c r="A334" s="21" t="n"/>
      <c r="B334" s="22" t="n"/>
      <c r="C334" s="23">
        <f>IF(OR(A334="",B334=""),"",A334&amp;"|"&amp;B334)</f>
        <v/>
      </c>
      <c r="D334" s="21" t="n"/>
      <c r="E334" s="24" t="n"/>
      <c r="F334" s="21" t="n"/>
      <c r="G334" s="22" t="n"/>
      <c r="H334" s="22" t="n"/>
      <c r="I334" s="22" t="n"/>
      <c r="J334" s="25" t="n"/>
      <c r="K334" s="26">
        <f>IF(J334="","",IFERROR(INDEX(lst_frequencias_vezes,MATCH(J334,lst_frequencias,0)),"Frequência não aceita"))</f>
        <v/>
      </c>
      <c r="L334" s="21" t="n"/>
      <c r="M334" s="27" t="n"/>
      <c r="N334" s="28">
        <f>IF(AND(ISNUMBER(K334),ISNUMBER(M334)),K334*M334,"")</f>
        <v/>
      </c>
      <c r="O334" s="25" t="n"/>
      <c r="P334" s="25" t="n"/>
      <c r="Q334" s="29" t="n"/>
      <c r="R334" s="30">
        <f>IF(C334="","",IF(COUNTIF(pl_chave,C334)&gt;1,"ERRO: chave de tarefa duplicada",IF(I334="Sim",IF(O334="Não","ERRO: tarefa de segurança retirada do plano",IF(NOT(ISNUMBER(K334)),"ERRO: frequência vigente inválida",IF(ISERROR(MATCH(H334,lst_frequencias,0)),"ERRO: frequência de referência ausente",IF(K334&lt;INDEX(lst_frequencias_vezes,MATCH(H334,lst_frequencias,0)),"ERRO: intervalo ampliado em tarefa de segurança (referência "&amp;H334&amp;")","OK: segurança mantida")))),IF(NOT(ISNUMBER(K334)),"Verificar: frequência vigente","OK"))))</f>
        <v/>
      </c>
      <c r="S334" s="24" t="n"/>
    </row>
    <row r="335">
      <c r="A335" s="21" t="n"/>
      <c r="B335" s="22" t="n"/>
      <c r="C335" s="23">
        <f>IF(OR(A335="",B335=""),"",A335&amp;"|"&amp;B335)</f>
        <v/>
      </c>
      <c r="D335" s="21" t="n"/>
      <c r="E335" s="24" t="n"/>
      <c r="F335" s="21" t="n"/>
      <c r="G335" s="22" t="n"/>
      <c r="H335" s="22" t="n"/>
      <c r="I335" s="22" t="n"/>
      <c r="J335" s="25" t="n"/>
      <c r="K335" s="26">
        <f>IF(J335="","",IFERROR(INDEX(lst_frequencias_vezes,MATCH(J335,lst_frequencias,0)),"Frequência não aceita"))</f>
        <v/>
      </c>
      <c r="L335" s="21" t="n"/>
      <c r="M335" s="27" t="n"/>
      <c r="N335" s="28">
        <f>IF(AND(ISNUMBER(K335),ISNUMBER(M335)),K335*M335,"")</f>
        <v/>
      </c>
      <c r="O335" s="25" t="n"/>
      <c r="P335" s="25" t="n"/>
      <c r="Q335" s="29" t="n"/>
      <c r="R335" s="30">
        <f>IF(C335="","",IF(COUNTIF(pl_chave,C335)&gt;1,"ERRO: chave de tarefa duplicada",IF(I335="Sim",IF(O335="Não","ERRO: tarefa de segurança retirada do plano",IF(NOT(ISNUMBER(K335)),"ERRO: frequência vigente inválida",IF(ISERROR(MATCH(H335,lst_frequencias,0)),"ERRO: frequência de referência ausente",IF(K335&lt;INDEX(lst_frequencias_vezes,MATCH(H335,lst_frequencias,0)),"ERRO: intervalo ampliado em tarefa de segurança (referência "&amp;H335&amp;")","OK: segurança mantida")))),IF(NOT(ISNUMBER(K335)),"Verificar: frequência vigente","OK"))))</f>
        <v/>
      </c>
      <c r="S335" s="24" t="n"/>
    </row>
    <row r="336">
      <c r="A336" s="21" t="n"/>
      <c r="B336" s="22" t="n"/>
      <c r="C336" s="23">
        <f>IF(OR(A336="",B336=""),"",A336&amp;"|"&amp;B336)</f>
        <v/>
      </c>
      <c r="D336" s="21" t="n"/>
      <c r="E336" s="24" t="n"/>
      <c r="F336" s="21" t="n"/>
      <c r="G336" s="22" t="n"/>
      <c r="H336" s="22" t="n"/>
      <c r="I336" s="22" t="n"/>
      <c r="J336" s="25" t="n"/>
      <c r="K336" s="26">
        <f>IF(J336="","",IFERROR(INDEX(lst_frequencias_vezes,MATCH(J336,lst_frequencias,0)),"Frequência não aceita"))</f>
        <v/>
      </c>
      <c r="L336" s="21" t="n"/>
      <c r="M336" s="27" t="n"/>
      <c r="N336" s="28">
        <f>IF(AND(ISNUMBER(K336),ISNUMBER(M336)),K336*M336,"")</f>
        <v/>
      </c>
      <c r="O336" s="25" t="n"/>
      <c r="P336" s="25" t="n"/>
      <c r="Q336" s="29" t="n"/>
      <c r="R336" s="30">
        <f>IF(C336="","",IF(COUNTIF(pl_chave,C336)&gt;1,"ERRO: chave de tarefa duplicada",IF(I336="Sim",IF(O336="Não","ERRO: tarefa de segurança retirada do plano",IF(NOT(ISNUMBER(K336)),"ERRO: frequência vigente inválida",IF(ISERROR(MATCH(H336,lst_frequencias,0)),"ERRO: frequência de referência ausente",IF(K336&lt;INDEX(lst_frequencias_vezes,MATCH(H336,lst_frequencias,0)),"ERRO: intervalo ampliado em tarefa de segurança (referência "&amp;H336&amp;")","OK: segurança mantida")))),IF(NOT(ISNUMBER(K336)),"Verificar: frequência vigente","OK"))))</f>
        <v/>
      </c>
      <c r="S336" s="24" t="n"/>
    </row>
    <row r="337">
      <c r="A337" s="21" t="n"/>
      <c r="B337" s="22" t="n"/>
      <c r="C337" s="23">
        <f>IF(OR(A337="",B337=""),"",A337&amp;"|"&amp;B337)</f>
        <v/>
      </c>
      <c r="D337" s="21" t="n"/>
      <c r="E337" s="24" t="n"/>
      <c r="F337" s="21" t="n"/>
      <c r="G337" s="22" t="n"/>
      <c r="H337" s="22" t="n"/>
      <c r="I337" s="22" t="n"/>
      <c r="J337" s="25" t="n"/>
      <c r="K337" s="26">
        <f>IF(J337="","",IFERROR(INDEX(lst_frequencias_vezes,MATCH(J337,lst_frequencias,0)),"Frequência não aceita"))</f>
        <v/>
      </c>
      <c r="L337" s="21" t="n"/>
      <c r="M337" s="27" t="n"/>
      <c r="N337" s="28">
        <f>IF(AND(ISNUMBER(K337),ISNUMBER(M337)),K337*M337,"")</f>
        <v/>
      </c>
      <c r="O337" s="25" t="n"/>
      <c r="P337" s="25" t="n"/>
      <c r="Q337" s="29" t="n"/>
      <c r="R337" s="30">
        <f>IF(C337="","",IF(COUNTIF(pl_chave,C337)&gt;1,"ERRO: chave de tarefa duplicada",IF(I337="Sim",IF(O337="Não","ERRO: tarefa de segurança retirada do plano",IF(NOT(ISNUMBER(K337)),"ERRO: frequência vigente inválida",IF(ISERROR(MATCH(H337,lst_frequencias,0)),"ERRO: frequência de referência ausente",IF(K337&lt;INDEX(lst_frequencias_vezes,MATCH(H337,lst_frequencias,0)),"ERRO: intervalo ampliado em tarefa de segurança (referência "&amp;H337&amp;")","OK: segurança mantida")))),IF(NOT(ISNUMBER(K337)),"Verificar: frequência vigente","OK"))))</f>
        <v/>
      </c>
      <c r="S337" s="24" t="n"/>
    </row>
    <row r="338">
      <c r="A338" s="21" t="n"/>
      <c r="B338" s="22" t="n"/>
      <c r="C338" s="23">
        <f>IF(OR(A338="",B338=""),"",A338&amp;"|"&amp;B338)</f>
        <v/>
      </c>
      <c r="D338" s="21" t="n"/>
      <c r="E338" s="24" t="n"/>
      <c r="F338" s="21" t="n"/>
      <c r="G338" s="22" t="n"/>
      <c r="H338" s="22" t="n"/>
      <c r="I338" s="22" t="n"/>
      <c r="J338" s="25" t="n"/>
      <c r="K338" s="26">
        <f>IF(J338="","",IFERROR(INDEX(lst_frequencias_vezes,MATCH(J338,lst_frequencias,0)),"Frequência não aceita"))</f>
        <v/>
      </c>
      <c r="L338" s="21" t="n"/>
      <c r="M338" s="27" t="n"/>
      <c r="N338" s="28">
        <f>IF(AND(ISNUMBER(K338),ISNUMBER(M338)),K338*M338,"")</f>
        <v/>
      </c>
      <c r="O338" s="25" t="n"/>
      <c r="P338" s="25" t="n"/>
      <c r="Q338" s="29" t="n"/>
      <c r="R338" s="30">
        <f>IF(C338="","",IF(COUNTIF(pl_chave,C338)&gt;1,"ERRO: chave de tarefa duplicada",IF(I338="Sim",IF(O338="Não","ERRO: tarefa de segurança retirada do plano",IF(NOT(ISNUMBER(K338)),"ERRO: frequência vigente inválida",IF(ISERROR(MATCH(H338,lst_frequencias,0)),"ERRO: frequência de referência ausente",IF(K338&lt;INDEX(lst_frequencias_vezes,MATCH(H338,lst_frequencias,0)),"ERRO: intervalo ampliado em tarefa de segurança (referência "&amp;H338&amp;")","OK: segurança mantida")))),IF(NOT(ISNUMBER(K338)),"Verificar: frequência vigente","OK"))))</f>
        <v/>
      </c>
      <c r="S338" s="24" t="n"/>
    </row>
    <row r="339">
      <c r="A339" s="21" t="n"/>
      <c r="B339" s="22" t="n"/>
      <c r="C339" s="23">
        <f>IF(OR(A339="",B339=""),"",A339&amp;"|"&amp;B339)</f>
        <v/>
      </c>
      <c r="D339" s="21" t="n"/>
      <c r="E339" s="24" t="n"/>
      <c r="F339" s="21" t="n"/>
      <c r="G339" s="22" t="n"/>
      <c r="H339" s="22" t="n"/>
      <c r="I339" s="22" t="n"/>
      <c r="J339" s="25" t="n"/>
      <c r="K339" s="26">
        <f>IF(J339="","",IFERROR(INDEX(lst_frequencias_vezes,MATCH(J339,lst_frequencias,0)),"Frequência não aceita"))</f>
        <v/>
      </c>
      <c r="L339" s="21" t="n"/>
      <c r="M339" s="27" t="n"/>
      <c r="N339" s="28">
        <f>IF(AND(ISNUMBER(K339),ISNUMBER(M339)),K339*M339,"")</f>
        <v/>
      </c>
      <c r="O339" s="25" t="n"/>
      <c r="P339" s="25" t="n"/>
      <c r="Q339" s="29" t="n"/>
      <c r="R339" s="30">
        <f>IF(C339="","",IF(COUNTIF(pl_chave,C339)&gt;1,"ERRO: chave de tarefa duplicada",IF(I339="Sim",IF(O339="Não","ERRO: tarefa de segurança retirada do plano",IF(NOT(ISNUMBER(K339)),"ERRO: frequência vigente inválida",IF(ISERROR(MATCH(H339,lst_frequencias,0)),"ERRO: frequência de referência ausente",IF(K339&lt;INDEX(lst_frequencias_vezes,MATCH(H339,lst_frequencias,0)),"ERRO: intervalo ampliado em tarefa de segurança (referência "&amp;H339&amp;")","OK: segurança mantida")))),IF(NOT(ISNUMBER(K339)),"Verificar: frequência vigente","OK"))))</f>
        <v/>
      </c>
      <c r="S339" s="24" t="n"/>
    </row>
    <row r="340">
      <c r="A340" s="21" t="n"/>
      <c r="B340" s="22" t="n"/>
      <c r="C340" s="23">
        <f>IF(OR(A340="",B340=""),"",A340&amp;"|"&amp;B340)</f>
        <v/>
      </c>
      <c r="D340" s="21" t="n"/>
      <c r="E340" s="24" t="n"/>
      <c r="F340" s="21" t="n"/>
      <c r="G340" s="22" t="n"/>
      <c r="H340" s="22" t="n"/>
      <c r="I340" s="22" t="n"/>
      <c r="J340" s="25" t="n"/>
      <c r="K340" s="26">
        <f>IF(J340="","",IFERROR(INDEX(lst_frequencias_vezes,MATCH(J340,lst_frequencias,0)),"Frequência não aceita"))</f>
        <v/>
      </c>
      <c r="L340" s="21" t="n"/>
      <c r="M340" s="27" t="n"/>
      <c r="N340" s="28">
        <f>IF(AND(ISNUMBER(K340),ISNUMBER(M340)),K340*M340,"")</f>
        <v/>
      </c>
      <c r="O340" s="25" t="n"/>
      <c r="P340" s="25" t="n"/>
      <c r="Q340" s="29" t="n"/>
      <c r="R340" s="30">
        <f>IF(C340="","",IF(COUNTIF(pl_chave,C340)&gt;1,"ERRO: chave de tarefa duplicada",IF(I340="Sim",IF(O340="Não","ERRO: tarefa de segurança retirada do plano",IF(NOT(ISNUMBER(K340)),"ERRO: frequência vigente inválida",IF(ISERROR(MATCH(H340,lst_frequencias,0)),"ERRO: frequência de referência ausente",IF(K340&lt;INDEX(lst_frequencias_vezes,MATCH(H340,lst_frequencias,0)),"ERRO: intervalo ampliado em tarefa de segurança (referência "&amp;H340&amp;")","OK: segurança mantida")))),IF(NOT(ISNUMBER(K340)),"Verificar: frequência vigente","OK"))))</f>
        <v/>
      </c>
      <c r="S340" s="24" t="n"/>
    </row>
    <row r="341">
      <c r="A341" s="21" t="n"/>
      <c r="B341" s="22" t="n"/>
      <c r="C341" s="23">
        <f>IF(OR(A341="",B341=""),"",A341&amp;"|"&amp;B341)</f>
        <v/>
      </c>
      <c r="D341" s="21" t="n"/>
      <c r="E341" s="24" t="n"/>
      <c r="F341" s="21" t="n"/>
      <c r="G341" s="22" t="n"/>
      <c r="H341" s="22" t="n"/>
      <c r="I341" s="22" t="n"/>
      <c r="J341" s="25" t="n"/>
      <c r="K341" s="26">
        <f>IF(J341="","",IFERROR(INDEX(lst_frequencias_vezes,MATCH(J341,lst_frequencias,0)),"Frequência não aceita"))</f>
        <v/>
      </c>
      <c r="L341" s="21" t="n"/>
      <c r="M341" s="27" t="n"/>
      <c r="N341" s="28">
        <f>IF(AND(ISNUMBER(K341),ISNUMBER(M341)),K341*M341,"")</f>
        <v/>
      </c>
      <c r="O341" s="25" t="n"/>
      <c r="P341" s="25" t="n"/>
      <c r="Q341" s="29" t="n"/>
      <c r="R341" s="30">
        <f>IF(C341="","",IF(COUNTIF(pl_chave,C341)&gt;1,"ERRO: chave de tarefa duplicada",IF(I341="Sim",IF(O341="Não","ERRO: tarefa de segurança retirada do plano",IF(NOT(ISNUMBER(K341)),"ERRO: frequência vigente inválida",IF(ISERROR(MATCH(H341,lst_frequencias,0)),"ERRO: frequência de referência ausente",IF(K341&lt;INDEX(lst_frequencias_vezes,MATCH(H341,lst_frequencias,0)),"ERRO: intervalo ampliado em tarefa de segurança (referência "&amp;H341&amp;")","OK: segurança mantida")))),IF(NOT(ISNUMBER(K341)),"Verificar: frequência vigente","OK"))))</f>
        <v/>
      </c>
      <c r="S341" s="24" t="n"/>
    </row>
    <row r="342">
      <c r="A342" s="21" t="n"/>
      <c r="B342" s="22" t="n"/>
      <c r="C342" s="23">
        <f>IF(OR(A342="",B342=""),"",A342&amp;"|"&amp;B342)</f>
        <v/>
      </c>
      <c r="D342" s="21" t="n"/>
      <c r="E342" s="24" t="n"/>
      <c r="F342" s="21" t="n"/>
      <c r="G342" s="22" t="n"/>
      <c r="H342" s="22" t="n"/>
      <c r="I342" s="22" t="n"/>
      <c r="J342" s="25" t="n"/>
      <c r="K342" s="26">
        <f>IF(J342="","",IFERROR(INDEX(lst_frequencias_vezes,MATCH(J342,lst_frequencias,0)),"Frequência não aceita"))</f>
        <v/>
      </c>
      <c r="L342" s="21" t="n"/>
      <c r="M342" s="27" t="n"/>
      <c r="N342" s="28">
        <f>IF(AND(ISNUMBER(K342),ISNUMBER(M342)),K342*M342,"")</f>
        <v/>
      </c>
      <c r="O342" s="25" t="n"/>
      <c r="P342" s="25" t="n"/>
      <c r="Q342" s="29" t="n"/>
      <c r="R342" s="30">
        <f>IF(C342="","",IF(COUNTIF(pl_chave,C342)&gt;1,"ERRO: chave de tarefa duplicada",IF(I342="Sim",IF(O342="Não","ERRO: tarefa de segurança retirada do plano",IF(NOT(ISNUMBER(K342)),"ERRO: frequência vigente inválida",IF(ISERROR(MATCH(H342,lst_frequencias,0)),"ERRO: frequência de referência ausente",IF(K342&lt;INDEX(lst_frequencias_vezes,MATCH(H342,lst_frequencias,0)),"ERRO: intervalo ampliado em tarefa de segurança (referência "&amp;H342&amp;")","OK: segurança mantida")))),IF(NOT(ISNUMBER(K342)),"Verificar: frequência vigente","OK"))))</f>
        <v/>
      </c>
      <c r="S342" s="24" t="n"/>
    </row>
    <row r="343">
      <c r="A343" s="21" t="n"/>
      <c r="B343" s="22" t="n"/>
      <c r="C343" s="23">
        <f>IF(OR(A343="",B343=""),"",A343&amp;"|"&amp;B343)</f>
        <v/>
      </c>
      <c r="D343" s="21" t="n"/>
      <c r="E343" s="24" t="n"/>
      <c r="F343" s="21" t="n"/>
      <c r="G343" s="22" t="n"/>
      <c r="H343" s="22" t="n"/>
      <c r="I343" s="22" t="n"/>
      <c r="J343" s="25" t="n"/>
      <c r="K343" s="26">
        <f>IF(J343="","",IFERROR(INDEX(lst_frequencias_vezes,MATCH(J343,lst_frequencias,0)),"Frequência não aceita"))</f>
        <v/>
      </c>
      <c r="L343" s="21" t="n"/>
      <c r="M343" s="27" t="n"/>
      <c r="N343" s="28">
        <f>IF(AND(ISNUMBER(K343),ISNUMBER(M343)),K343*M343,"")</f>
        <v/>
      </c>
      <c r="O343" s="25" t="n"/>
      <c r="P343" s="25" t="n"/>
      <c r="Q343" s="29" t="n"/>
      <c r="R343" s="30">
        <f>IF(C343="","",IF(COUNTIF(pl_chave,C343)&gt;1,"ERRO: chave de tarefa duplicada",IF(I343="Sim",IF(O343="Não","ERRO: tarefa de segurança retirada do plano",IF(NOT(ISNUMBER(K343)),"ERRO: frequência vigente inválida",IF(ISERROR(MATCH(H343,lst_frequencias,0)),"ERRO: frequência de referência ausente",IF(K343&lt;INDEX(lst_frequencias_vezes,MATCH(H343,lst_frequencias,0)),"ERRO: intervalo ampliado em tarefa de segurança (referência "&amp;H343&amp;")","OK: segurança mantida")))),IF(NOT(ISNUMBER(K343)),"Verificar: frequência vigente","OK"))))</f>
        <v/>
      </c>
      <c r="S343" s="24" t="n"/>
    </row>
    <row r="344">
      <c r="A344" s="21" t="n"/>
      <c r="B344" s="22" t="n"/>
      <c r="C344" s="23">
        <f>IF(OR(A344="",B344=""),"",A344&amp;"|"&amp;B344)</f>
        <v/>
      </c>
      <c r="D344" s="21" t="n"/>
      <c r="E344" s="24" t="n"/>
      <c r="F344" s="21" t="n"/>
      <c r="G344" s="22" t="n"/>
      <c r="H344" s="22" t="n"/>
      <c r="I344" s="22" t="n"/>
      <c r="J344" s="25" t="n"/>
      <c r="K344" s="26">
        <f>IF(J344="","",IFERROR(INDEX(lst_frequencias_vezes,MATCH(J344,lst_frequencias,0)),"Frequência não aceita"))</f>
        <v/>
      </c>
      <c r="L344" s="21" t="n"/>
      <c r="M344" s="27" t="n"/>
      <c r="N344" s="28">
        <f>IF(AND(ISNUMBER(K344),ISNUMBER(M344)),K344*M344,"")</f>
        <v/>
      </c>
      <c r="O344" s="25" t="n"/>
      <c r="P344" s="25" t="n"/>
      <c r="Q344" s="29" t="n"/>
      <c r="R344" s="30">
        <f>IF(C344="","",IF(COUNTIF(pl_chave,C344)&gt;1,"ERRO: chave de tarefa duplicada",IF(I344="Sim",IF(O344="Não","ERRO: tarefa de segurança retirada do plano",IF(NOT(ISNUMBER(K344)),"ERRO: frequência vigente inválida",IF(ISERROR(MATCH(H344,lst_frequencias,0)),"ERRO: frequência de referência ausente",IF(K344&lt;INDEX(lst_frequencias_vezes,MATCH(H344,lst_frequencias,0)),"ERRO: intervalo ampliado em tarefa de segurança (referência "&amp;H344&amp;")","OK: segurança mantida")))),IF(NOT(ISNUMBER(K344)),"Verificar: frequência vigente","OK"))))</f>
        <v/>
      </c>
      <c r="S344" s="24" t="n"/>
    </row>
    <row r="345">
      <c r="A345" s="21" t="n"/>
      <c r="B345" s="22" t="n"/>
      <c r="C345" s="23">
        <f>IF(OR(A345="",B345=""),"",A345&amp;"|"&amp;B345)</f>
        <v/>
      </c>
      <c r="D345" s="21" t="n"/>
      <c r="E345" s="24" t="n"/>
      <c r="F345" s="21" t="n"/>
      <c r="G345" s="22" t="n"/>
      <c r="H345" s="22" t="n"/>
      <c r="I345" s="22" t="n"/>
      <c r="J345" s="25" t="n"/>
      <c r="K345" s="26">
        <f>IF(J345="","",IFERROR(INDEX(lst_frequencias_vezes,MATCH(J345,lst_frequencias,0)),"Frequência não aceita"))</f>
        <v/>
      </c>
      <c r="L345" s="21" t="n"/>
      <c r="M345" s="27" t="n"/>
      <c r="N345" s="28">
        <f>IF(AND(ISNUMBER(K345),ISNUMBER(M345)),K345*M345,"")</f>
        <v/>
      </c>
      <c r="O345" s="25" t="n"/>
      <c r="P345" s="25" t="n"/>
      <c r="Q345" s="29" t="n"/>
      <c r="R345" s="30">
        <f>IF(C345="","",IF(COUNTIF(pl_chave,C345)&gt;1,"ERRO: chave de tarefa duplicada",IF(I345="Sim",IF(O345="Não","ERRO: tarefa de segurança retirada do plano",IF(NOT(ISNUMBER(K345)),"ERRO: frequência vigente inválida",IF(ISERROR(MATCH(H345,lst_frequencias,0)),"ERRO: frequência de referência ausente",IF(K345&lt;INDEX(lst_frequencias_vezes,MATCH(H345,lst_frequencias,0)),"ERRO: intervalo ampliado em tarefa de segurança (referência "&amp;H345&amp;")","OK: segurança mantida")))),IF(NOT(ISNUMBER(K345)),"Verificar: frequência vigente","OK"))))</f>
        <v/>
      </c>
      <c r="S345" s="24" t="n"/>
    </row>
    <row r="346">
      <c r="A346" s="21" t="n"/>
      <c r="B346" s="22" t="n"/>
      <c r="C346" s="23">
        <f>IF(OR(A346="",B346=""),"",A346&amp;"|"&amp;B346)</f>
        <v/>
      </c>
      <c r="D346" s="21" t="n"/>
      <c r="E346" s="24" t="n"/>
      <c r="F346" s="21" t="n"/>
      <c r="G346" s="22" t="n"/>
      <c r="H346" s="22" t="n"/>
      <c r="I346" s="22" t="n"/>
      <c r="J346" s="25" t="n"/>
      <c r="K346" s="26">
        <f>IF(J346="","",IFERROR(INDEX(lst_frequencias_vezes,MATCH(J346,lst_frequencias,0)),"Frequência não aceita"))</f>
        <v/>
      </c>
      <c r="L346" s="21" t="n"/>
      <c r="M346" s="27" t="n"/>
      <c r="N346" s="28">
        <f>IF(AND(ISNUMBER(K346),ISNUMBER(M346)),K346*M346,"")</f>
        <v/>
      </c>
      <c r="O346" s="25" t="n"/>
      <c r="P346" s="25" t="n"/>
      <c r="Q346" s="29" t="n"/>
      <c r="R346" s="30">
        <f>IF(C346="","",IF(COUNTIF(pl_chave,C346)&gt;1,"ERRO: chave de tarefa duplicada",IF(I346="Sim",IF(O346="Não","ERRO: tarefa de segurança retirada do plano",IF(NOT(ISNUMBER(K346)),"ERRO: frequência vigente inválida",IF(ISERROR(MATCH(H346,lst_frequencias,0)),"ERRO: frequência de referência ausente",IF(K346&lt;INDEX(lst_frequencias_vezes,MATCH(H346,lst_frequencias,0)),"ERRO: intervalo ampliado em tarefa de segurança (referência "&amp;H346&amp;")","OK: segurança mantida")))),IF(NOT(ISNUMBER(K346)),"Verificar: frequência vigente","OK"))))</f>
        <v/>
      </c>
      <c r="S346" s="24" t="n"/>
    </row>
    <row r="347">
      <c r="A347" s="21" t="n"/>
      <c r="B347" s="22" t="n"/>
      <c r="C347" s="23">
        <f>IF(OR(A347="",B347=""),"",A347&amp;"|"&amp;B347)</f>
        <v/>
      </c>
      <c r="D347" s="21" t="n"/>
      <c r="E347" s="24" t="n"/>
      <c r="F347" s="21" t="n"/>
      <c r="G347" s="22" t="n"/>
      <c r="H347" s="22" t="n"/>
      <c r="I347" s="22" t="n"/>
      <c r="J347" s="25" t="n"/>
      <c r="K347" s="26">
        <f>IF(J347="","",IFERROR(INDEX(lst_frequencias_vezes,MATCH(J347,lst_frequencias,0)),"Frequência não aceita"))</f>
        <v/>
      </c>
      <c r="L347" s="21" t="n"/>
      <c r="M347" s="27" t="n"/>
      <c r="N347" s="28">
        <f>IF(AND(ISNUMBER(K347),ISNUMBER(M347)),K347*M347,"")</f>
        <v/>
      </c>
      <c r="O347" s="25" t="n"/>
      <c r="P347" s="25" t="n"/>
      <c r="Q347" s="29" t="n"/>
      <c r="R347" s="30">
        <f>IF(C347="","",IF(COUNTIF(pl_chave,C347)&gt;1,"ERRO: chave de tarefa duplicada",IF(I347="Sim",IF(O347="Não","ERRO: tarefa de segurança retirada do plano",IF(NOT(ISNUMBER(K347)),"ERRO: frequência vigente inválida",IF(ISERROR(MATCH(H347,lst_frequencias,0)),"ERRO: frequência de referência ausente",IF(K347&lt;INDEX(lst_frequencias_vezes,MATCH(H347,lst_frequencias,0)),"ERRO: intervalo ampliado em tarefa de segurança (referência "&amp;H347&amp;")","OK: segurança mantida")))),IF(NOT(ISNUMBER(K347)),"Verificar: frequência vigente","OK"))))</f>
        <v/>
      </c>
      <c r="S347" s="24" t="n"/>
    </row>
    <row r="348">
      <c r="A348" s="21" t="n"/>
      <c r="B348" s="22" t="n"/>
      <c r="C348" s="23">
        <f>IF(OR(A348="",B348=""),"",A348&amp;"|"&amp;B348)</f>
        <v/>
      </c>
      <c r="D348" s="21" t="n"/>
      <c r="E348" s="24" t="n"/>
      <c r="F348" s="21" t="n"/>
      <c r="G348" s="22" t="n"/>
      <c r="H348" s="22" t="n"/>
      <c r="I348" s="22" t="n"/>
      <c r="J348" s="25" t="n"/>
      <c r="K348" s="26">
        <f>IF(J348="","",IFERROR(INDEX(lst_frequencias_vezes,MATCH(J348,lst_frequencias,0)),"Frequência não aceita"))</f>
        <v/>
      </c>
      <c r="L348" s="21" t="n"/>
      <c r="M348" s="27" t="n"/>
      <c r="N348" s="28">
        <f>IF(AND(ISNUMBER(K348),ISNUMBER(M348)),K348*M348,"")</f>
        <v/>
      </c>
      <c r="O348" s="25" t="n"/>
      <c r="P348" s="25" t="n"/>
      <c r="Q348" s="29" t="n"/>
      <c r="R348" s="30">
        <f>IF(C348="","",IF(COUNTIF(pl_chave,C348)&gt;1,"ERRO: chave de tarefa duplicada",IF(I348="Sim",IF(O348="Não","ERRO: tarefa de segurança retirada do plano",IF(NOT(ISNUMBER(K348)),"ERRO: frequência vigente inválida",IF(ISERROR(MATCH(H348,lst_frequencias,0)),"ERRO: frequência de referência ausente",IF(K348&lt;INDEX(lst_frequencias_vezes,MATCH(H348,lst_frequencias,0)),"ERRO: intervalo ampliado em tarefa de segurança (referência "&amp;H348&amp;")","OK: segurança mantida")))),IF(NOT(ISNUMBER(K348)),"Verificar: frequência vigente","OK"))))</f>
        <v/>
      </c>
      <c r="S348" s="24" t="n"/>
    </row>
    <row r="349">
      <c r="A349" s="21" t="n"/>
      <c r="B349" s="22" t="n"/>
      <c r="C349" s="23">
        <f>IF(OR(A349="",B349=""),"",A349&amp;"|"&amp;B349)</f>
        <v/>
      </c>
      <c r="D349" s="21" t="n"/>
      <c r="E349" s="24" t="n"/>
      <c r="F349" s="21" t="n"/>
      <c r="G349" s="22" t="n"/>
      <c r="H349" s="22" t="n"/>
      <c r="I349" s="22" t="n"/>
      <c r="J349" s="25" t="n"/>
      <c r="K349" s="26">
        <f>IF(J349="","",IFERROR(INDEX(lst_frequencias_vezes,MATCH(J349,lst_frequencias,0)),"Frequência não aceita"))</f>
        <v/>
      </c>
      <c r="L349" s="21" t="n"/>
      <c r="M349" s="27" t="n"/>
      <c r="N349" s="28">
        <f>IF(AND(ISNUMBER(K349),ISNUMBER(M349)),K349*M349,"")</f>
        <v/>
      </c>
      <c r="O349" s="25" t="n"/>
      <c r="P349" s="25" t="n"/>
      <c r="Q349" s="29" t="n"/>
      <c r="R349" s="30">
        <f>IF(C349="","",IF(COUNTIF(pl_chave,C349)&gt;1,"ERRO: chave de tarefa duplicada",IF(I349="Sim",IF(O349="Não","ERRO: tarefa de segurança retirada do plano",IF(NOT(ISNUMBER(K349)),"ERRO: frequência vigente inválida",IF(ISERROR(MATCH(H349,lst_frequencias,0)),"ERRO: frequência de referência ausente",IF(K349&lt;INDEX(lst_frequencias_vezes,MATCH(H349,lst_frequencias,0)),"ERRO: intervalo ampliado em tarefa de segurança (referência "&amp;H349&amp;")","OK: segurança mantida")))),IF(NOT(ISNUMBER(K349)),"Verificar: frequência vigente","OK"))))</f>
        <v/>
      </c>
      <c r="S349" s="24" t="n"/>
    </row>
    <row r="350">
      <c r="A350" s="21" t="n"/>
      <c r="B350" s="22" t="n"/>
      <c r="C350" s="23">
        <f>IF(OR(A350="",B350=""),"",A350&amp;"|"&amp;B350)</f>
        <v/>
      </c>
      <c r="D350" s="21" t="n"/>
      <c r="E350" s="24" t="n"/>
      <c r="F350" s="21" t="n"/>
      <c r="G350" s="22" t="n"/>
      <c r="H350" s="22" t="n"/>
      <c r="I350" s="22" t="n"/>
      <c r="J350" s="25" t="n"/>
      <c r="K350" s="26">
        <f>IF(J350="","",IFERROR(INDEX(lst_frequencias_vezes,MATCH(J350,lst_frequencias,0)),"Frequência não aceita"))</f>
        <v/>
      </c>
      <c r="L350" s="21" t="n"/>
      <c r="M350" s="27" t="n"/>
      <c r="N350" s="28">
        <f>IF(AND(ISNUMBER(K350),ISNUMBER(M350)),K350*M350,"")</f>
        <v/>
      </c>
      <c r="O350" s="25" t="n"/>
      <c r="P350" s="25" t="n"/>
      <c r="Q350" s="29" t="n"/>
      <c r="R350" s="30">
        <f>IF(C350="","",IF(COUNTIF(pl_chave,C350)&gt;1,"ERRO: chave de tarefa duplicada",IF(I350="Sim",IF(O350="Não","ERRO: tarefa de segurança retirada do plano",IF(NOT(ISNUMBER(K350)),"ERRO: frequência vigente inválida",IF(ISERROR(MATCH(H350,lst_frequencias,0)),"ERRO: frequência de referência ausente",IF(K350&lt;INDEX(lst_frequencias_vezes,MATCH(H350,lst_frequencias,0)),"ERRO: intervalo ampliado em tarefa de segurança (referência "&amp;H350&amp;")","OK: segurança mantida")))),IF(NOT(ISNUMBER(K350)),"Verificar: frequência vigente","OK"))))</f>
        <v/>
      </c>
      <c r="S350" s="24" t="n"/>
    </row>
    <row r="351">
      <c r="A351" s="21" t="n"/>
      <c r="B351" s="22" t="n"/>
      <c r="C351" s="23">
        <f>IF(OR(A351="",B351=""),"",A351&amp;"|"&amp;B351)</f>
        <v/>
      </c>
      <c r="D351" s="21" t="n"/>
      <c r="E351" s="24" t="n"/>
      <c r="F351" s="21" t="n"/>
      <c r="G351" s="22" t="n"/>
      <c r="H351" s="22" t="n"/>
      <c r="I351" s="22" t="n"/>
      <c r="J351" s="25" t="n"/>
      <c r="K351" s="26">
        <f>IF(J351="","",IFERROR(INDEX(lst_frequencias_vezes,MATCH(J351,lst_frequencias,0)),"Frequência não aceita"))</f>
        <v/>
      </c>
      <c r="L351" s="21" t="n"/>
      <c r="M351" s="27" t="n"/>
      <c r="N351" s="28">
        <f>IF(AND(ISNUMBER(K351),ISNUMBER(M351)),K351*M351,"")</f>
        <v/>
      </c>
      <c r="O351" s="25" t="n"/>
      <c r="P351" s="25" t="n"/>
      <c r="Q351" s="29" t="n"/>
      <c r="R351" s="30">
        <f>IF(C351="","",IF(COUNTIF(pl_chave,C351)&gt;1,"ERRO: chave de tarefa duplicada",IF(I351="Sim",IF(O351="Não","ERRO: tarefa de segurança retirada do plano",IF(NOT(ISNUMBER(K351)),"ERRO: frequência vigente inválida",IF(ISERROR(MATCH(H351,lst_frequencias,0)),"ERRO: frequência de referência ausente",IF(K351&lt;INDEX(lst_frequencias_vezes,MATCH(H351,lst_frequencias,0)),"ERRO: intervalo ampliado em tarefa de segurança (referência "&amp;H351&amp;")","OK: segurança mantida")))),IF(NOT(ISNUMBER(K351)),"Verificar: frequência vigente","OK"))))</f>
        <v/>
      </c>
      <c r="S351" s="24" t="n"/>
    </row>
    <row r="352">
      <c r="A352" s="21" t="n"/>
      <c r="B352" s="22" t="n"/>
      <c r="C352" s="23">
        <f>IF(OR(A352="",B352=""),"",A352&amp;"|"&amp;B352)</f>
        <v/>
      </c>
      <c r="D352" s="21" t="n"/>
      <c r="E352" s="24" t="n"/>
      <c r="F352" s="21" t="n"/>
      <c r="G352" s="22" t="n"/>
      <c r="H352" s="22" t="n"/>
      <c r="I352" s="22" t="n"/>
      <c r="J352" s="25" t="n"/>
      <c r="K352" s="26">
        <f>IF(J352="","",IFERROR(INDEX(lst_frequencias_vezes,MATCH(J352,lst_frequencias,0)),"Frequência não aceita"))</f>
        <v/>
      </c>
      <c r="L352" s="21" t="n"/>
      <c r="M352" s="27" t="n"/>
      <c r="N352" s="28">
        <f>IF(AND(ISNUMBER(K352),ISNUMBER(M352)),K352*M352,"")</f>
        <v/>
      </c>
      <c r="O352" s="25" t="n"/>
      <c r="P352" s="25" t="n"/>
      <c r="Q352" s="29" t="n"/>
      <c r="R352" s="30">
        <f>IF(C352="","",IF(COUNTIF(pl_chave,C352)&gt;1,"ERRO: chave de tarefa duplicada",IF(I352="Sim",IF(O352="Não","ERRO: tarefa de segurança retirada do plano",IF(NOT(ISNUMBER(K352)),"ERRO: frequência vigente inválida",IF(ISERROR(MATCH(H352,lst_frequencias,0)),"ERRO: frequência de referência ausente",IF(K352&lt;INDEX(lst_frequencias_vezes,MATCH(H352,lst_frequencias,0)),"ERRO: intervalo ampliado em tarefa de segurança (referência "&amp;H352&amp;")","OK: segurança mantida")))),IF(NOT(ISNUMBER(K352)),"Verificar: frequência vigente","OK"))))</f>
        <v/>
      </c>
      <c r="S352" s="24" t="n"/>
    </row>
    <row r="353">
      <c r="A353" s="21" t="n"/>
      <c r="B353" s="22" t="n"/>
      <c r="C353" s="23">
        <f>IF(OR(A353="",B353=""),"",A353&amp;"|"&amp;B353)</f>
        <v/>
      </c>
      <c r="D353" s="21" t="n"/>
      <c r="E353" s="24" t="n"/>
      <c r="F353" s="21" t="n"/>
      <c r="G353" s="22" t="n"/>
      <c r="H353" s="22" t="n"/>
      <c r="I353" s="22" t="n"/>
      <c r="J353" s="25" t="n"/>
      <c r="K353" s="26">
        <f>IF(J353="","",IFERROR(INDEX(lst_frequencias_vezes,MATCH(J353,lst_frequencias,0)),"Frequência não aceita"))</f>
        <v/>
      </c>
      <c r="L353" s="21" t="n"/>
      <c r="M353" s="27" t="n"/>
      <c r="N353" s="28">
        <f>IF(AND(ISNUMBER(K353),ISNUMBER(M353)),K353*M353,"")</f>
        <v/>
      </c>
      <c r="O353" s="25" t="n"/>
      <c r="P353" s="25" t="n"/>
      <c r="Q353" s="29" t="n"/>
      <c r="R353" s="30">
        <f>IF(C353="","",IF(COUNTIF(pl_chave,C353)&gt;1,"ERRO: chave de tarefa duplicada",IF(I353="Sim",IF(O353="Não","ERRO: tarefa de segurança retirada do plano",IF(NOT(ISNUMBER(K353)),"ERRO: frequência vigente inválida",IF(ISERROR(MATCH(H353,lst_frequencias,0)),"ERRO: frequência de referência ausente",IF(K353&lt;INDEX(lst_frequencias_vezes,MATCH(H353,lst_frequencias,0)),"ERRO: intervalo ampliado em tarefa de segurança (referência "&amp;H353&amp;")","OK: segurança mantida")))),IF(NOT(ISNUMBER(K353)),"Verificar: frequência vigente","OK"))))</f>
        <v/>
      </c>
      <c r="S353" s="24" t="n"/>
    </row>
    <row r="354">
      <c r="A354" s="21" t="n"/>
      <c r="B354" s="22" t="n"/>
      <c r="C354" s="23">
        <f>IF(OR(A354="",B354=""),"",A354&amp;"|"&amp;B354)</f>
        <v/>
      </c>
      <c r="D354" s="21" t="n"/>
      <c r="E354" s="24" t="n"/>
      <c r="F354" s="21" t="n"/>
      <c r="G354" s="22" t="n"/>
      <c r="H354" s="22" t="n"/>
      <c r="I354" s="22" t="n"/>
      <c r="J354" s="25" t="n"/>
      <c r="K354" s="26">
        <f>IF(J354="","",IFERROR(INDEX(lst_frequencias_vezes,MATCH(J354,lst_frequencias,0)),"Frequência não aceita"))</f>
        <v/>
      </c>
      <c r="L354" s="21" t="n"/>
      <c r="M354" s="27" t="n"/>
      <c r="N354" s="28">
        <f>IF(AND(ISNUMBER(K354),ISNUMBER(M354)),K354*M354,"")</f>
        <v/>
      </c>
      <c r="O354" s="25" t="n"/>
      <c r="P354" s="25" t="n"/>
      <c r="Q354" s="29" t="n"/>
      <c r="R354" s="30">
        <f>IF(C354="","",IF(COUNTIF(pl_chave,C354)&gt;1,"ERRO: chave de tarefa duplicada",IF(I354="Sim",IF(O354="Não","ERRO: tarefa de segurança retirada do plano",IF(NOT(ISNUMBER(K354)),"ERRO: frequência vigente inválida",IF(ISERROR(MATCH(H354,lst_frequencias,0)),"ERRO: frequência de referência ausente",IF(K354&lt;INDEX(lst_frequencias_vezes,MATCH(H354,lst_frequencias,0)),"ERRO: intervalo ampliado em tarefa de segurança (referência "&amp;H354&amp;")","OK: segurança mantida")))),IF(NOT(ISNUMBER(K354)),"Verificar: frequência vigente","OK"))))</f>
        <v/>
      </c>
      <c r="S354" s="24" t="n"/>
    </row>
    <row r="355">
      <c r="A355" s="21" t="n"/>
      <c r="B355" s="22" t="n"/>
      <c r="C355" s="23">
        <f>IF(OR(A355="",B355=""),"",A355&amp;"|"&amp;B355)</f>
        <v/>
      </c>
      <c r="D355" s="21" t="n"/>
      <c r="E355" s="24" t="n"/>
      <c r="F355" s="21" t="n"/>
      <c r="G355" s="22" t="n"/>
      <c r="H355" s="22" t="n"/>
      <c r="I355" s="22" t="n"/>
      <c r="J355" s="25" t="n"/>
      <c r="K355" s="26">
        <f>IF(J355="","",IFERROR(INDEX(lst_frequencias_vezes,MATCH(J355,lst_frequencias,0)),"Frequência não aceita"))</f>
        <v/>
      </c>
      <c r="L355" s="21" t="n"/>
      <c r="M355" s="27" t="n"/>
      <c r="N355" s="28">
        <f>IF(AND(ISNUMBER(K355),ISNUMBER(M355)),K355*M355,"")</f>
        <v/>
      </c>
      <c r="O355" s="25" t="n"/>
      <c r="P355" s="25" t="n"/>
      <c r="Q355" s="29" t="n"/>
      <c r="R355" s="30">
        <f>IF(C355="","",IF(COUNTIF(pl_chave,C355)&gt;1,"ERRO: chave de tarefa duplicada",IF(I355="Sim",IF(O355="Não","ERRO: tarefa de segurança retirada do plano",IF(NOT(ISNUMBER(K355)),"ERRO: frequência vigente inválida",IF(ISERROR(MATCH(H355,lst_frequencias,0)),"ERRO: frequência de referência ausente",IF(K355&lt;INDEX(lst_frequencias_vezes,MATCH(H355,lst_frequencias,0)),"ERRO: intervalo ampliado em tarefa de segurança (referência "&amp;H355&amp;")","OK: segurança mantida")))),IF(NOT(ISNUMBER(K355)),"Verificar: frequência vigente","OK"))))</f>
        <v/>
      </c>
      <c r="S355" s="24" t="n"/>
    </row>
    <row r="356">
      <c r="A356" s="21" t="n"/>
      <c r="B356" s="22" t="n"/>
      <c r="C356" s="23">
        <f>IF(OR(A356="",B356=""),"",A356&amp;"|"&amp;B356)</f>
        <v/>
      </c>
      <c r="D356" s="21" t="n"/>
      <c r="E356" s="24" t="n"/>
      <c r="F356" s="21" t="n"/>
      <c r="G356" s="22" t="n"/>
      <c r="H356" s="22" t="n"/>
      <c r="I356" s="22" t="n"/>
      <c r="J356" s="25" t="n"/>
      <c r="K356" s="26">
        <f>IF(J356="","",IFERROR(INDEX(lst_frequencias_vezes,MATCH(J356,lst_frequencias,0)),"Frequência não aceita"))</f>
        <v/>
      </c>
      <c r="L356" s="21" t="n"/>
      <c r="M356" s="27" t="n"/>
      <c r="N356" s="28">
        <f>IF(AND(ISNUMBER(K356),ISNUMBER(M356)),K356*M356,"")</f>
        <v/>
      </c>
      <c r="O356" s="25" t="n"/>
      <c r="P356" s="25" t="n"/>
      <c r="Q356" s="29" t="n"/>
      <c r="R356" s="30">
        <f>IF(C356="","",IF(COUNTIF(pl_chave,C356)&gt;1,"ERRO: chave de tarefa duplicada",IF(I356="Sim",IF(O356="Não","ERRO: tarefa de segurança retirada do plano",IF(NOT(ISNUMBER(K356)),"ERRO: frequência vigente inválida",IF(ISERROR(MATCH(H356,lst_frequencias,0)),"ERRO: frequência de referência ausente",IF(K356&lt;INDEX(lst_frequencias_vezes,MATCH(H356,lst_frequencias,0)),"ERRO: intervalo ampliado em tarefa de segurança (referência "&amp;H356&amp;")","OK: segurança mantida")))),IF(NOT(ISNUMBER(K356)),"Verificar: frequência vigente","OK"))))</f>
        <v/>
      </c>
      <c r="S356" s="24" t="n"/>
    </row>
    <row r="357">
      <c r="A357" s="21" t="n"/>
      <c r="B357" s="22" t="n"/>
      <c r="C357" s="23">
        <f>IF(OR(A357="",B357=""),"",A357&amp;"|"&amp;B357)</f>
        <v/>
      </c>
      <c r="D357" s="21" t="n"/>
      <c r="E357" s="24" t="n"/>
      <c r="F357" s="21" t="n"/>
      <c r="G357" s="22" t="n"/>
      <c r="H357" s="22" t="n"/>
      <c r="I357" s="22" t="n"/>
      <c r="J357" s="25" t="n"/>
      <c r="K357" s="26">
        <f>IF(J357="","",IFERROR(INDEX(lst_frequencias_vezes,MATCH(J357,lst_frequencias,0)),"Frequência não aceita"))</f>
        <v/>
      </c>
      <c r="L357" s="21" t="n"/>
      <c r="M357" s="27" t="n"/>
      <c r="N357" s="28">
        <f>IF(AND(ISNUMBER(K357),ISNUMBER(M357)),K357*M357,"")</f>
        <v/>
      </c>
      <c r="O357" s="25" t="n"/>
      <c r="P357" s="25" t="n"/>
      <c r="Q357" s="29" t="n"/>
      <c r="R357" s="30">
        <f>IF(C357="","",IF(COUNTIF(pl_chave,C357)&gt;1,"ERRO: chave de tarefa duplicada",IF(I357="Sim",IF(O357="Não","ERRO: tarefa de segurança retirada do plano",IF(NOT(ISNUMBER(K357)),"ERRO: frequência vigente inválida",IF(ISERROR(MATCH(H357,lst_frequencias,0)),"ERRO: frequência de referência ausente",IF(K357&lt;INDEX(lst_frequencias_vezes,MATCH(H357,lst_frequencias,0)),"ERRO: intervalo ampliado em tarefa de segurança (referência "&amp;H357&amp;")","OK: segurança mantida")))),IF(NOT(ISNUMBER(K357)),"Verificar: frequência vigente","OK"))))</f>
        <v/>
      </c>
      <c r="S357" s="24" t="n"/>
    </row>
    <row r="358">
      <c r="A358" s="21" t="n"/>
      <c r="B358" s="22" t="n"/>
      <c r="C358" s="23">
        <f>IF(OR(A358="",B358=""),"",A358&amp;"|"&amp;B358)</f>
        <v/>
      </c>
      <c r="D358" s="21" t="n"/>
      <c r="E358" s="24" t="n"/>
      <c r="F358" s="21" t="n"/>
      <c r="G358" s="22" t="n"/>
      <c r="H358" s="22" t="n"/>
      <c r="I358" s="22" t="n"/>
      <c r="J358" s="25" t="n"/>
      <c r="K358" s="26">
        <f>IF(J358="","",IFERROR(INDEX(lst_frequencias_vezes,MATCH(J358,lst_frequencias,0)),"Frequência não aceita"))</f>
        <v/>
      </c>
      <c r="L358" s="21" t="n"/>
      <c r="M358" s="27" t="n"/>
      <c r="N358" s="28">
        <f>IF(AND(ISNUMBER(K358),ISNUMBER(M358)),K358*M358,"")</f>
        <v/>
      </c>
      <c r="O358" s="25" t="n"/>
      <c r="P358" s="25" t="n"/>
      <c r="Q358" s="29" t="n"/>
      <c r="R358" s="30">
        <f>IF(C358="","",IF(COUNTIF(pl_chave,C358)&gt;1,"ERRO: chave de tarefa duplicada",IF(I358="Sim",IF(O358="Não","ERRO: tarefa de segurança retirada do plano",IF(NOT(ISNUMBER(K358)),"ERRO: frequência vigente inválida",IF(ISERROR(MATCH(H358,lst_frequencias,0)),"ERRO: frequência de referência ausente",IF(K358&lt;INDEX(lst_frequencias_vezes,MATCH(H358,lst_frequencias,0)),"ERRO: intervalo ampliado em tarefa de segurança (referência "&amp;H358&amp;")","OK: segurança mantida")))),IF(NOT(ISNUMBER(K358)),"Verificar: frequência vigente","OK"))))</f>
        <v/>
      </c>
      <c r="S358" s="24" t="n"/>
    </row>
    <row r="359">
      <c r="A359" s="21" t="n"/>
      <c r="B359" s="22" t="n"/>
      <c r="C359" s="23">
        <f>IF(OR(A359="",B359=""),"",A359&amp;"|"&amp;B359)</f>
        <v/>
      </c>
      <c r="D359" s="21" t="n"/>
      <c r="E359" s="24" t="n"/>
      <c r="F359" s="21" t="n"/>
      <c r="G359" s="22" t="n"/>
      <c r="H359" s="22" t="n"/>
      <c r="I359" s="22" t="n"/>
      <c r="J359" s="25" t="n"/>
      <c r="K359" s="26">
        <f>IF(J359="","",IFERROR(INDEX(lst_frequencias_vezes,MATCH(J359,lst_frequencias,0)),"Frequência não aceita"))</f>
        <v/>
      </c>
      <c r="L359" s="21" t="n"/>
      <c r="M359" s="27" t="n"/>
      <c r="N359" s="28">
        <f>IF(AND(ISNUMBER(K359),ISNUMBER(M359)),K359*M359,"")</f>
        <v/>
      </c>
      <c r="O359" s="25" t="n"/>
      <c r="P359" s="25" t="n"/>
      <c r="Q359" s="29" t="n"/>
      <c r="R359" s="30">
        <f>IF(C359="","",IF(COUNTIF(pl_chave,C359)&gt;1,"ERRO: chave de tarefa duplicada",IF(I359="Sim",IF(O359="Não","ERRO: tarefa de segurança retirada do plano",IF(NOT(ISNUMBER(K359)),"ERRO: frequência vigente inválida",IF(ISERROR(MATCH(H359,lst_frequencias,0)),"ERRO: frequência de referência ausente",IF(K359&lt;INDEX(lst_frequencias_vezes,MATCH(H359,lst_frequencias,0)),"ERRO: intervalo ampliado em tarefa de segurança (referência "&amp;H359&amp;")","OK: segurança mantida")))),IF(NOT(ISNUMBER(K359)),"Verificar: frequência vigente","OK"))))</f>
        <v/>
      </c>
      <c r="S359" s="24" t="n"/>
    </row>
    <row r="360">
      <c r="A360" s="21" t="n"/>
      <c r="B360" s="22" t="n"/>
      <c r="C360" s="23">
        <f>IF(OR(A360="",B360=""),"",A360&amp;"|"&amp;B360)</f>
        <v/>
      </c>
      <c r="D360" s="21" t="n"/>
      <c r="E360" s="24" t="n"/>
      <c r="F360" s="21" t="n"/>
      <c r="G360" s="22" t="n"/>
      <c r="H360" s="22" t="n"/>
      <c r="I360" s="22" t="n"/>
      <c r="J360" s="25" t="n"/>
      <c r="K360" s="26">
        <f>IF(J360="","",IFERROR(INDEX(lst_frequencias_vezes,MATCH(J360,lst_frequencias,0)),"Frequência não aceita"))</f>
        <v/>
      </c>
      <c r="L360" s="21" t="n"/>
      <c r="M360" s="27" t="n"/>
      <c r="N360" s="28">
        <f>IF(AND(ISNUMBER(K360),ISNUMBER(M360)),K360*M360,"")</f>
        <v/>
      </c>
      <c r="O360" s="25" t="n"/>
      <c r="P360" s="25" t="n"/>
      <c r="Q360" s="29" t="n"/>
      <c r="R360" s="30">
        <f>IF(C360="","",IF(COUNTIF(pl_chave,C360)&gt;1,"ERRO: chave de tarefa duplicada",IF(I360="Sim",IF(O360="Não","ERRO: tarefa de segurança retirada do plano",IF(NOT(ISNUMBER(K360)),"ERRO: frequência vigente inválida",IF(ISERROR(MATCH(H360,lst_frequencias,0)),"ERRO: frequência de referência ausente",IF(K360&lt;INDEX(lst_frequencias_vezes,MATCH(H360,lst_frequencias,0)),"ERRO: intervalo ampliado em tarefa de segurança (referência "&amp;H360&amp;")","OK: segurança mantida")))),IF(NOT(ISNUMBER(K360)),"Verificar: frequência vigente","OK"))))</f>
        <v/>
      </c>
      <c r="S360" s="24" t="n"/>
    </row>
    <row r="361">
      <c r="A361" s="21" t="n"/>
      <c r="B361" s="22" t="n"/>
      <c r="C361" s="23">
        <f>IF(OR(A361="",B361=""),"",A361&amp;"|"&amp;B361)</f>
        <v/>
      </c>
      <c r="D361" s="21" t="n"/>
      <c r="E361" s="24" t="n"/>
      <c r="F361" s="21" t="n"/>
      <c r="G361" s="22" t="n"/>
      <c r="H361" s="22" t="n"/>
      <c r="I361" s="22" t="n"/>
      <c r="J361" s="25" t="n"/>
      <c r="K361" s="26">
        <f>IF(J361="","",IFERROR(INDEX(lst_frequencias_vezes,MATCH(J361,lst_frequencias,0)),"Frequência não aceita"))</f>
        <v/>
      </c>
      <c r="L361" s="21" t="n"/>
      <c r="M361" s="27" t="n"/>
      <c r="N361" s="28">
        <f>IF(AND(ISNUMBER(K361),ISNUMBER(M361)),K361*M361,"")</f>
        <v/>
      </c>
      <c r="O361" s="25" t="n"/>
      <c r="P361" s="25" t="n"/>
      <c r="Q361" s="29" t="n"/>
      <c r="R361" s="30">
        <f>IF(C361="","",IF(COUNTIF(pl_chave,C361)&gt;1,"ERRO: chave de tarefa duplicada",IF(I361="Sim",IF(O361="Não","ERRO: tarefa de segurança retirada do plano",IF(NOT(ISNUMBER(K361)),"ERRO: frequência vigente inválida",IF(ISERROR(MATCH(H361,lst_frequencias,0)),"ERRO: frequência de referência ausente",IF(K361&lt;INDEX(lst_frequencias_vezes,MATCH(H361,lst_frequencias,0)),"ERRO: intervalo ampliado em tarefa de segurança (referência "&amp;H361&amp;")","OK: segurança mantida")))),IF(NOT(ISNUMBER(K361)),"Verificar: frequência vigente","OK"))))</f>
        <v/>
      </c>
      <c r="S361" s="24" t="n"/>
    </row>
    <row r="362">
      <c r="A362" s="21" t="n"/>
      <c r="B362" s="22" t="n"/>
      <c r="C362" s="23">
        <f>IF(OR(A362="",B362=""),"",A362&amp;"|"&amp;B362)</f>
        <v/>
      </c>
      <c r="D362" s="21" t="n"/>
      <c r="E362" s="24" t="n"/>
      <c r="F362" s="21" t="n"/>
      <c r="G362" s="22" t="n"/>
      <c r="H362" s="22" t="n"/>
      <c r="I362" s="22" t="n"/>
      <c r="J362" s="25" t="n"/>
      <c r="K362" s="26">
        <f>IF(J362="","",IFERROR(INDEX(lst_frequencias_vezes,MATCH(J362,lst_frequencias,0)),"Frequência não aceita"))</f>
        <v/>
      </c>
      <c r="L362" s="21" t="n"/>
      <c r="M362" s="27" t="n"/>
      <c r="N362" s="28">
        <f>IF(AND(ISNUMBER(K362),ISNUMBER(M362)),K362*M362,"")</f>
        <v/>
      </c>
      <c r="O362" s="25" t="n"/>
      <c r="P362" s="25" t="n"/>
      <c r="Q362" s="29" t="n"/>
      <c r="R362" s="30">
        <f>IF(C362="","",IF(COUNTIF(pl_chave,C362)&gt;1,"ERRO: chave de tarefa duplicada",IF(I362="Sim",IF(O362="Não","ERRO: tarefa de segurança retirada do plano",IF(NOT(ISNUMBER(K362)),"ERRO: frequência vigente inválida",IF(ISERROR(MATCH(H362,lst_frequencias,0)),"ERRO: frequência de referência ausente",IF(K362&lt;INDEX(lst_frequencias_vezes,MATCH(H362,lst_frequencias,0)),"ERRO: intervalo ampliado em tarefa de segurança (referência "&amp;H362&amp;")","OK: segurança mantida")))),IF(NOT(ISNUMBER(K362)),"Verificar: frequência vigente","OK"))))</f>
        <v/>
      </c>
      <c r="S362" s="24" t="n"/>
    </row>
    <row r="363">
      <c r="A363" s="21" t="n"/>
      <c r="B363" s="22" t="n"/>
      <c r="C363" s="23">
        <f>IF(OR(A363="",B363=""),"",A363&amp;"|"&amp;B363)</f>
        <v/>
      </c>
      <c r="D363" s="21" t="n"/>
      <c r="E363" s="24" t="n"/>
      <c r="F363" s="21" t="n"/>
      <c r="G363" s="22" t="n"/>
      <c r="H363" s="22" t="n"/>
      <c r="I363" s="22" t="n"/>
      <c r="J363" s="25" t="n"/>
      <c r="K363" s="26">
        <f>IF(J363="","",IFERROR(INDEX(lst_frequencias_vezes,MATCH(J363,lst_frequencias,0)),"Frequência não aceita"))</f>
        <v/>
      </c>
      <c r="L363" s="21" t="n"/>
      <c r="M363" s="27" t="n"/>
      <c r="N363" s="28">
        <f>IF(AND(ISNUMBER(K363),ISNUMBER(M363)),K363*M363,"")</f>
        <v/>
      </c>
      <c r="O363" s="25" t="n"/>
      <c r="P363" s="25" t="n"/>
      <c r="Q363" s="29" t="n"/>
      <c r="R363" s="30">
        <f>IF(C363="","",IF(COUNTIF(pl_chave,C363)&gt;1,"ERRO: chave de tarefa duplicada",IF(I363="Sim",IF(O363="Não","ERRO: tarefa de segurança retirada do plano",IF(NOT(ISNUMBER(K363)),"ERRO: frequência vigente inválida",IF(ISERROR(MATCH(H363,lst_frequencias,0)),"ERRO: frequência de referência ausente",IF(K363&lt;INDEX(lst_frequencias_vezes,MATCH(H363,lst_frequencias,0)),"ERRO: intervalo ampliado em tarefa de segurança (referência "&amp;H363&amp;")","OK: segurança mantida")))),IF(NOT(ISNUMBER(K363)),"Verificar: frequência vigente","OK"))))</f>
        <v/>
      </c>
      <c r="S363" s="24" t="n"/>
    </row>
    <row r="364">
      <c r="A364" s="21" t="n"/>
      <c r="B364" s="22" t="n"/>
      <c r="C364" s="23">
        <f>IF(OR(A364="",B364=""),"",A364&amp;"|"&amp;B364)</f>
        <v/>
      </c>
      <c r="D364" s="21" t="n"/>
      <c r="E364" s="24" t="n"/>
      <c r="F364" s="21" t="n"/>
      <c r="G364" s="22" t="n"/>
      <c r="H364" s="22" t="n"/>
      <c r="I364" s="22" t="n"/>
      <c r="J364" s="25" t="n"/>
      <c r="K364" s="26">
        <f>IF(J364="","",IFERROR(INDEX(lst_frequencias_vezes,MATCH(J364,lst_frequencias,0)),"Frequência não aceita"))</f>
        <v/>
      </c>
      <c r="L364" s="21" t="n"/>
      <c r="M364" s="27" t="n"/>
      <c r="N364" s="28">
        <f>IF(AND(ISNUMBER(K364),ISNUMBER(M364)),K364*M364,"")</f>
        <v/>
      </c>
      <c r="O364" s="25" t="n"/>
      <c r="P364" s="25" t="n"/>
      <c r="Q364" s="29" t="n"/>
      <c r="R364" s="30">
        <f>IF(C364="","",IF(COUNTIF(pl_chave,C364)&gt;1,"ERRO: chave de tarefa duplicada",IF(I364="Sim",IF(O364="Não","ERRO: tarefa de segurança retirada do plano",IF(NOT(ISNUMBER(K364)),"ERRO: frequência vigente inválida",IF(ISERROR(MATCH(H364,lst_frequencias,0)),"ERRO: frequência de referência ausente",IF(K364&lt;INDEX(lst_frequencias_vezes,MATCH(H364,lst_frequencias,0)),"ERRO: intervalo ampliado em tarefa de segurança (referência "&amp;H364&amp;")","OK: segurança mantida")))),IF(NOT(ISNUMBER(K364)),"Verificar: frequência vigente","OK"))))</f>
        <v/>
      </c>
      <c r="S364" s="24" t="n"/>
    </row>
    <row r="365">
      <c r="A365" s="21" t="n"/>
      <c r="B365" s="22" t="n"/>
      <c r="C365" s="23">
        <f>IF(OR(A365="",B365=""),"",A365&amp;"|"&amp;B365)</f>
        <v/>
      </c>
      <c r="D365" s="21" t="n"/>
      <c r="E365" s="24" t="n"/>
      <c r="F365" s="21" t="n"/>
      <c r="G365" s="22" t="n"/>
      <c r="H365" s="22" t="n"/>
      <c r="I365" s="22" t="n"/>
      <c r="J365" s="25" t="n"/>
      <c r="K365" s="26">
        <f>IF(J365="","",IFERROR(INDEX(lst_frequencias_vezes,MATCH(J365,lst_frequencias,0)),"Frequência não aceita"))</f>
        <v/>
      </c>
      <c r="L365" s="21" t="n"/>
      <c r="M365" s="27" t="n"/>
      <c r="N365" s="28">
        <f>IF(AND(ISNUMBER(K365),ISNUMBER(M365)),K365*M365,"")</f>
        <v/>
      </c>
      <c r="O365" s="25" t="n"/>
      <c r="P365" s="25" t="n"/>
      <c r="Q365" s="29" t="n"/>
      <c r="R365" s="30">
        <f>IF(C365="","",IF(COUNTIF(pl_chave,C365)&gt;1,"ERRO: chave de tarefa duplicada",IF(I365="Sim",IF(O365="Não","ERRO: tarefa de segurança retirada do plano",IF(NOT(ISNUMBER(K365)),"ERRO: frequência vigente inválida",IF(ISERROR(MATCH(H365,lst_frequencias,0)),"ERRO: frequência de referência ausente",IF(K365&lt;INDEX(lst_frequencias_vezes,MATCH(H365,lst_frequencias,0)),"ERRO: intervalo ampliado em tarefa de segurança (referência "&amp;H365&amp;")","OK: segurança mantida")))),IF(NOT(ISNUMBER(K365)),"Verificar: frequência vigente","OK"))))</f>
        <v/>
      </c>
      <c r="S365" s="24" t="n"/>
    </row>
    <row r="366">
      <c r="A366" s="21" t="n"/>
      <c r="B366" s="22" t="n"/>
      <c r="C366" s="23">
        <f>IF(OR(A366="",B366=""),"",A366&amp;"|"&amp;B366)</f>
        <v/>
      </c>
      <c r="D366" s="21" t="n"/>
      <c r="E366" s="24" t="n"/>
      <c r="F366" s="21" t="n"/>
      <c r="G366" s="22" t="n"/>
      <c r="H366" s="22" t="n"/>
      <c r="I366" s="22" t="n"/>
      <c r="J366" s="25" t="n"/>
      <c r="K366" s="26">
        <f>IF(J366="","",IFERROR(INDEX(lst_frequencias_vezes,MATCH(J366,lst_frequencias,0)),"Frequência não aceita"))</f>
        <v/>
      </c>
      <c r="L366" s="21" t="n"/>
      <c r="M366" s="27" t="n"/>
      <c r="N366" s="28">
        <f>IF(AND(ISNUMBER(K366),ISNUMBER(M366)),K366*M366,"")</f>
        <v/>
      </c>
      <c r="O366" s="25" t="n"/>
      <c r="P366" s="25" t="n"/>
      <c r="Q366" s="29" t="n"/>
      <c r="R366" s="30">
        <f>IF(C366="","",IF(COUNTIF(pl_chave,C366)&gt;1,"ERRO: chave de tarefa duplicada",IF(I366="Sim",IF(O366="Não","ERRO: tarefa de segurança retirada do plano",IF(NOT(ISNUMBER(K366)),"ERRO: frequência vigente inválida",IF(ISERROR(MATCH(H366,lst_frequencias,0)),"ERRO: frequência de referência ausente",IF(K366&lt;INDEX(lst_frequencias_vezes,MATCH(H366,lst_frequencias,0)),"ERRO: intervalo ampliado em tarefa de segurança (referência "&amp;H366&amp;")","OK: segurança mantida")))),IF(NOT(ISNUMBER(K366)),"Verificar: frequência vigente","OK"))))</f>
        <v/>
      </c>
      <c r="S366" s="24" t="n"/>
    </row>
    <row r="367">
      <c r="A367" s="21" t="n"/>
      <c r="B367" s="22" t="n"/>
      <c r="C367" s="23">
        <f>IF(OR(A367="",B367=""),"",A367&amp;"|"&amp;B367)</f>
        <v/>
      </c>
      <c r="D367" s="21" t="n"/>
      <c r="E367" s="24" t="n"/>
      <c r="F367" s="21" t="n"/>
      <c r="G367" s="22" t="n"/>
      <c r="H367" s="22" t="n"/>
      <c r="I367" s="22" t="n"/>
      <c r="J367" s="25" t="n"/>
      <c r="K367" s="26">
        <f>IF(J367="","",IFERROR(INDEX(lst_frequencias_vezes,MATCH(J367,lst_frequencias,0)),"Frequência não aceita"))</f>
        <v/>
      </c>
      <c r="L367" s="21" t="n"/>
      <c r="M367" s="27" t="n"/>
      <c r="N367" s="28">
        <f>IF(AND(ISNUMBER(K367),ISNUMBER(M367)),K367*M367,"")</f>
        <v/>
      </c>
      <c r="O367" s="25" t="n"/>
      <c r="P367" s="25" t="n"/>
      <c r="Q367" s="29" t="n"/>
      <c r="R367" s="30">
        <f>IF(C367="","",IF(COUNTIF(pl_chave,C367)&gt;1,"ERRO: chave de tarefa duplicada",IF(I367="Sim",IF(O367="Não","ERRO: tarefa de segurança retirada do plano",IF(NOT(ISNUMBER(K367)),"ERRO: frequência vigente inválida",IF(ISERROR(MATCH(H367,lst_frequencias,0)),"ERRO: frequência de referência ausente",IF(K367&lt;INDEX(lst_frequencias_vezes,MATCH(H367,lst_frequencias,0)),"ERRO: intervalo ampliado em tarefa de segurança (referência "&amp;H367&amp;")","OK: segurança mantida")))),IF(NOT(ISNUMBER(K367)),"Verificar: frequência vigente","OK"))))</f>
        <v/>
      </c>
      <c r="S367" s="24" t="n"/>
    </row>
    <row r="368">
      <c r="A368" s="21" t="n"/>
      <c r="B368" s="22" t="n"/>
      <c r="C368" s="23">
        <f>IF(OR(A368="",B368=""),"",A368&amp;"|"&amp;B368)</f>
        <v/>
      </c>
      <c r="D368" s="21" t="n"/>
      <c r="E368" s="24" t="n"/>
      <c r="F368" s="21" t="n"/>
      <c r="G368" s="22" t="n"/>
      <c r="H368" s="22" t="n"/>
      <c r="I368" s="22" t="n"/>
      <c r="J368" s="25" t="n"/>
      <c r="K368" s="26">
        <f>IF(J368="","",IFERROR(INDEX(lst_frequencias_vezes,MATCH(J368,lst_frequencias,0)),"Frequência não aceita"))</f>
        <v/>
      </c>
      <c r="L368" s="21" t="n"/>
      <c r="M368" s="27" t="n"/>
      <c r="N368" s="28">
        <f>IF(AND(ISNUMBER(K368),ISNUMBER(M368)),K368*M368,"")</f>
        <v/>
      </c>
      <c r="O368" s="25" t="n"/>
      <c r="P368" s="25" t="n"/>
      <c r="Q368" s="29" t="n"/>
      <c r="R368" s="30">
        <f>IF(C368="","",IF(COUNTIF(pl_chave,C368)&gt;1,"ERRO: chave de tarefa duplicada",IF(I368="Sim",IF(O368="Não","ERRO: tarefa de segurança retirada do plano",IF(NOT(ISNUMBER(K368)),"ERRO: frequência vigente inválida",IF(ISERROR(MATCH(H368,lst_frequencias,0)),"ERRO: frequência de referência ausente",IF(K368&lt;INDEX(lst_frequencias_vezes,MATCH(H368,lst_frequencias,0)),"ERRO: intervalo ampliado em tarefa de segurança (referência "&amp;H368&amp;")","OK: segurança mantida")))),IF(NOT(ISNUMBER(K368)),"Verificar: frequência vigente","OK"))))</f>
        <v/>
      </c>
      <c r="S368" s="24" t="n"/>
    </row>
    <row r="369">
      <c r="A369" s="21" t="n"/>
      <c r="B369" s="22" t="n"/>
      <c r="C369" s="23">
        <f>IF(OR(A369="",B369=""),"",A369&amp;"|"&amp;B369)</f>
        <v/>
      </c>
      <c r="D369" s="21" t="n"/>
      <c r="E369" s="24" t="n"/>
      <c r="F369" s="21" t="n"/>
      <c r="G369" s="22" t="n"/>
      <c r="H369" s="22" t="n"/>
      <c r="I369" s="22" t="n"/>
      <c r="J369" s="25" t="n"/>
      <c r="K369" s="26">
        <f>IF(J369="","",IFERROR(INDEX(lst_frequencias_vezes,MATCH(J369,lst_frequencias,0)),"Frequência não aceita"))</f>
        <v/>
      </c>
      <c r="L369" s="21" t="n"/>
      <c r="M369" s="27" t="n"/>
      <c r="N369" s="28">
        <f>IF(AND(ISNUMBER(K369),ISNUMBER(M369)),K369*M369,"")</f>
        <v/>
      </c>
      <c r="O369" s="25" t="n"/>
      <c r="P369" s="25" t="n"/>
      <c r="Q369" s="29" t="n"/>
      <c r="R369" s="30">
        <f>IF(C369="","",IF(COUNTIF(pl_chave,C369)&gt;1,"ERRO: chave de tarefa duplicada",IF(I369="Sim",IF(O369="Não","ERRO: tarefa de segurança retirada do plano",IF(NOT(ISNUMBER(K369)),"ERRO: frequência vigente inválida",IF(ISERROR(MATCH(H369,lst_frequencias,0)),"ERRO: frequência de referência ausente",IF(K369&lt;INDEX(lst_frequencias_vezes,MATCH(H369,lst_frequencias,0)),"ERRO: intervalo ampliado em tarefa de segurança (referência "&amp;H369&amp;")","OK: segurança mantida")))),IF(NOT(ISNUMBER(K369)),"Verificar: frequência vigente","OK"))))</f>
        <v/>
      </c>
      <c r="S369" s="24" t="n"/>
    </row>
    <row r="370">
      <c r="A370" s="21" t="n"/>
      <c r="B370" s="22" t="n"/>
      <c r="C370" s="23">
        <f>IF(OR(A370="",B370=""),"",A370&amp;"|"&amp;B370)</f>
        <v/>
      </c>
      <c r="D370" s="21" t="n"/>
      <c r="E370" s="24" t="n"/>
      <c r="F370" s="21" t="n"/>
      <c r="G370" s="22" t="n"/>
      <c r="H370" s="22" t="n"/>
      <c r="I370" s="22" t="n"/>
      <c r="J370" s="25" t="n"/>
      <c r="K370" s="26">
        <f>IF(J370="","",IFERROR(INDEX(lst_frequencias_vezes,MATCH(J370,lst_frequencias,0)),"Frequência não aceita"))</f>
        <v/>
      </c>
      <c r="L370" s="21" t="n"/>
      <c r="M370" s="27" t="n"/>
      <c r="N370" s="28">
        <f>IF(AND(ISNUMBER(K370),ISNUMBER(M370)),K370*M370,"")</f>
        <v/>
      </c>
      <c r="O370" s="25" t="n"/>
      <c r="P370" s="25" t="n"/>
      <c r="Q370" s="29" t="n"/>
      <c r="R370" s="30">
        <f>IF(C370="","",IF(COUNTIF(pl_chave,C370)&gt;1,"ERRO: chave de tarefa duplicada",IF(I370="Sim",IF(O370="Não","ERRO: tarefa de segurança retirada do plano",IF(NOT(ISNUMBER(K370)),"ERRO: frequência vigente inválida",IF(ISERROR(MATCH(H370,lst_frequencias,0)),"ERRO: frequência de referência ausente",IF(K370&lt;INDEX(lst_frequencias_vezes,MATCH(H370,lst_frequencias,0)),"ERRO: intervalo ampliado em tarefa de segurança (referência "&amp;H370&amp;")","OK: segurança mantida")))),IF(NOT(ISNUMBER(K370)),"Verificar: frequência vigente","OK"))))</f>
        <v/>
      </c>
      <c r="S370" s="24" t="n"/>
    </row>
    <row r="371">
      <c r="A371" s="21" t="n"/>
      <c r="B371" s="22" t="n"/>
      <c r="C371" s="23">
        <f>IF(OR(A371="",B371=""),"",A371&amp;"|"&amp;B371)</f>
        <v/>
      </c>
      <c r="D371" s="21" t="n"/>
      <c r="E371" s="24" t="n"/>
      <c r="F371" s="21" t="n"/>
      <c r="G371" s="22" t="n"/>
      <c r="H371" s="22" t="n"/>
      <c r="I371" s="22" t="n"/>
      <c r="J371" s="25" t="n"/>
      <c r="K371" s="26">
        <f>IF(J371="","",IFERROR(INDEX(lst_frequencias_vezes,MATCH(J371,lst_frequencias,0)),"Frequência não aceita"))</f>
        <v/>
      </c>
      <c r="L371" s="21" t="n"/>
      <c r="M371" s="27" t="n"/>
      <c r="N371" s="28">
        <f>IF(AND(ISNUMBER(K371),ISNUMBER(M371)),K371*M371,"")</f>
        <v/>
      </c>
      <c r="O371" s="25" t="n"/>
      <c r="P371" s="25" t="n"/>
      <c r="Q371" s="29" t="n"/>
      <c r="R371" s="30">
        <f>IF(C371="","",IF(COUNTIF(pl_chave,C371)&gt;1,"ERRO: chave de tarefa duplicada",IF(I371="Sim",IF(O371="Não","ERRO: tarefa de segurança retirada do plano",IF(NOT(ISNUMBER(K371)),"ERRO: frequência vigente inválida",IF(ISERROR(MATCH(H371,lst_frequencias,0)),"ERRO: frequência de referência ausente",IF(K371&lt;INDEX(lst_frequencias_vezes,MATCH(H371,lst_frequencias,0)),"ERRO: intervalo ampliado em tarefa de segurança (referência "&amp;H371&amp;")","OK: segurança mantida")))),IF(NOT(ISNUMBER(K371)),"Verificar: frequência vigente","OK"))))</f>
        <v/>
      </c>
      <c r="S371" s="24" t="n"/>
    </row>
    <row r="372">
      <c r="A372" s="21" t="n"/>
      <c r="B372" s="22" t="n"/>
      <c r="C372" s="23">
        <f>IF(OR(A372="",B372=""),"",A372&amp;"|"&amp;B372)</f>
        <v/>
      </c>
      <c r="D372" s="21" t="n"/>
      <c r="E372" s="24" t="n"/>
      <c r="F372" s="21" t="n"/>
      <c r="G372" s="22" t="n"/>
      <c r="H372" s="22" t="n"/>
      <c r="I372" s="22" t="n"/>
      <c r="J372" s="25" t="n"/>
      <c r="K372" s="26">
        <f>IF(J372="","",IFERROR(INDEX(lst_frequencias_vezes,MATCH(J372,lst_frequencias,0)),"Frequência não aceita"))</f>
        <v/>
      </c>
      <c r="L372" s="21" t="n"/>
      <c r="M372" s="27" t="n"/>
      <c r="N372" s="28">
        <f>IF(AND(ISNUMBER(K372),ISNUMBER(M372)),K372*M372,"")</f>
        <v/>
      </c>
      <c r="O372" s="25" t="n"/>
      <c r="P372" s="25" t="n"/>
      <c r="Q372" s="29" t="n"/>
      <c r="R372" s="30">
        <f>IF(C372="","",IF(COUNTIF(pl_chave,C372)&gt;1,"ERRO: chave de tarefa duplicada",IF(I372="Sim",IF(O372="Não","ERRO: tarefa de segurança retirada do plano",IF(NOT(ISNUMBER(K372)),"ERRO: frequência vigente inválida",IF(ISERROR(MATCH(H372,lst_frequencias,0)),"ERRO: frequência de referência ausente",IF(K372&lt;INDEX(lst_frequencias_vezes,MATCH(H372,lst_frequencias,0)),"ERRO: intervalo ampliado em tarefa de segurança (referência "&amp;H372&amp;")","OK: segurança mantida")))),IF(NOT(ISNUMBER(K372)),"Verificar: frequência vigente","OK"))))</f>
        <v/>
      </c>
      <c r="S372" s="24" t="n"/>
    </row>
    <row r="373">
      <c r="A373" s="21" t="n"/>
      <c r="B373" s="22" t="n"/>
      <c r="C373" s="23">
        <f>IF(OR(A373="",B373=""),"",A373&amp;"|"&amp;B373)</f>
        <v/>
      </c>
      <c r="D373" s="21" t="n"/>
      <c r="E373" s="24" t="n"/>
      <c r="F373" s="21" t="n"/>
      <c r="G373" s="22" t="n"/>
      <c r="H373" s="22" t="n"/>
      <c r="I373" s="22" t="n"/>
      <c r="J373" s="25" t="n"/>
      <c r="K373" s="26">
        <f>IF(J373="","",IFERROR(INDEX(lst_frequencias_vezes,MATCH(J373,lst_frequencias,0)),"Frequência não aceita"))</f>
        <v/>
      </c>
      <c r="L373" s="21" t="n"/>
      <c r="M373" s="27" t="n"/>
      <c r="N373" s="28">
        <f>IF(AND(ISNUMBER(K373),ISNUMBER(M373)),K373*M373,"")</f>
        <v/>
      </c>
      <c r="O373" s="25" t="n"/>
      <c r="P373" s="25" t="n"/>
      <c r="Q373" s="29" t="n"/>
      <c r="R373" s="30">
        <f>IF(C373="","",IF(COUNTIF(pl_chave,C373)&gt;1,"ERRO: chave de tarefa duplicada",IF(I373="Sim",IF(O373="Não","ERRO: tarefa de segurança retirada do plano",IF(NOT(ISNUMBER(K373)),"ERRO: frequência vigente inválida",IF(ISERROR(MATCH(H373,lst_frequencias,0)),"ERRO: frequência de referência ausente",IF(K373&lt;INDEX(lst_frequencias_vezes,MATCH(H373,lst_frequencias,0)),"ERRO: intervalo ampliado em tarefa de segurança (referência "&amp;H373&amp;")","OK: segurança mantida")))),IF(NOT(ISNUMBER(K373)),"Verificar: frequência vigente","OK"))))</f>
        <v/>
      </c>
      <c r="S373" s="24" t="n"/>
    </row>
    <row r="374">
      <c r="A374" s="21" t="n"/>
      <c r="B374" s="22" t="n"/>
      <c r="C374" s="23">
        <f>IF(OR(A374="",B374=""),"",A374&amp;"|"&amp;B374)</f>
        <v/>
      </c>
      <c r="D374" s="21" t="n"/>
      <c r="E374" s="24" t="n"/>
      <c r="F374" s="21" t="n"/>
      <c r="G374" s="22" t="n"/>
      <c r="H374" s="22" t="n"/>
      <c r="I374" s="22" t="n"/>
      <c r="J374" s="25" t="n"/>
      <c r="K374" s="26">
        <f>IF(J374="","",IFERROR(INDEX(lst_frequencias_vezes,MATCH(J374,lst_frequencias,0)),"Frequência não aceita"))</f>
        <v/>
      </c>
      <c r="L374" s="21" t="n"/>
      <c r="M374" s="27" t="n"/>
      <c r="N374" s="28">
        <f>IF(AND(ISNUMBER(K374),ISNUMBER(M374)),K374*M374,"")</f>
        <v/>
      </c>
      <c r="O374" s="25" t="n"/>
      <c r="P374" s="25" t="n"/>
      <c r="Q374" s="29" t="n"/>
      <c r="R374" s="30">
        <f>IF(C374="","",IF(COUNTIF(pl_chave,C374)&gt;1,"ERRO: chave de tarefa duplicada",IF(I374="Sim",IF(O374="Não","ERRO: tarefa de segurança retirada do plano",IF(NOT(ISNUMBER(K374)),"ERRO: frequência vigente inválida",IF(ISERROR(MATCH(H374,lst_frequencias,0)),"ERRO: frequência de referência ausente",IF(K374&lt;INDEX(lst_frequencias_vezes,MATCH(H374,lst_frequencias,0)),"ERRO: intervalo ampliado em tarefa de segurança (referência "&amp;H374&amp;")","OK: segurança mantida")))),IF(NOT(ISNUMBER(K374)),"Verificar: frequência vigente","OK"))))</f>
        <v/>
      </c>
      <c r="S374" s="24" t="n"/>
    </row>
    <row r="375">
      <c r="A375" s="21" t="n"/>
      <c r="B375" s="22" t="n"/>
      <c r="C375" s="23">
        <f>IF(OR(A375="",B375=""),"",A375&amp;"|"&amp;B375)</f>
        <v/>
      </c>
      <c r="D375" s="21" t="n"/>
      <c r="E375" s="24" t="n"/>
      <c r="F375" s="21" t="n"/>
      <c r="G375" s="22" t="n"/>
      <c r="H375" s="22" t="n"/>
      <c r="I375" s="22" t="n"/>
      <c r="J375" s="25" t="n"/>
      <c r="K375" s="26">
        <f>IF(J375="","",IFERROR(INDEX(lst_frequencias_vezes,MATCH(J375,lst_frequencias,0)),"Frequência não aceita"))</f>
        <v/>
      </c>
      <c r="L375" s="21" t="n"/>
      <c r="M375" s="27" t="n"/>
      <c r="N375" s="28">
        <f>IF(AND(ISNUMBER(K375),ISNUMBER(M375)),K375*M375,"")</f>
        <v/>
      </c>
      <c r="O375" s="25" t="n"/>
      <c r="P375" s="25" t="n"/>
      <c r="Q375" s="29" t="n"/>
      <c r="R375" s="30">
        <f>IF(C375="","",IF(COUNTIF(pl_chave,C375)&gt;1,"ERRO: chave de tarefa duplicada",IF(I375="Sim",IF(O375="Não","ERRO: tarefa de segurança retirada do plano",IF(NOT(ISNUMBER(K375)),"ERRO: frequência vigente inválida",IF(ISERROR(MATCH(H375,lst_frequencias,0)),"ERRO: frequência de referência ausente",IF(K375&lt;INDEX(lst_frequencias_vezes,MATCH(H375,lst_frequencias,0)),"ERRO: intervalo ampliado em tarefa de segurança (referência "&amp;H375&amp;")","OK: segurança mantida")))),IF(NOT(ISNUMBER(K375)),"Verificar: frequência vigente","OK"))))</f>
        <v/>
      </c>
      <c r="S375" s="24" t="n"/>
    </row>
    <row r="376">
      <c r="A376" s="21" t="n"/>
      <c r="B376" s="22" t="n"/>
      <c r="C376" s="23">
        <f>IF(OR(A376="",B376=""),"",A376&amp;"|"&amp;B376)</f>
        <v/>
      </c>
      <c r="D376" s="21" t="n"/>
      <c r="E376" s="24" t="n"/>
      <c r="F376" s="21" t="n"/>
      <c r="G376" s="22" t="n"/>
      <c r="H376" s="22" t="n"/>
      <c r="I376" s="22" t="n"/>
      <c r="J376" s="25" t="n"/>
      <c r="K376" s="26">
        <f>IF(J376="","",IFERROR(INDEX(lst_frequencias_vezes,MATCH(J376,lst_frequencias,0)),"Frequência não aceita"))</f>
        <v/>
      </c>
      <c r="L376" s="21" t="n"/>
      <c r="M376" s="27" t="n"/>
      <c r="N376" s="28">
        <f>IF(AND(ISNUMBER(K376),ISNUMBER(M376)),K376*M376,"")</f>
        <v/>
      </c>
      <c r="O376" s="25" t="n"/>
      <c r="P376" s="25" t="n"/>
      <c r="Q376" s="29" t="n"/>
      <c r="R376" s="30">
        <f>IF(C376="","",IF(COUNTIF(pl_chave,C376)&gt;1,"ERRO: chave de tarefa duplicada",IF(I376="Sim",IF(O376="Não","ERRO: tarefa de segurança retirada do plano",IF(NOT(ISNUMBER(K376)),"ERRO: frequência vigente inválida",IF(ISERROR(MATCH(H376,lst_frequencias,0)),"ERRO: frequência de referência ausente",IF(K376&lt;INDEX(lst_frequencias_vezes,MATCH(H376,lst_frequencias,0)),"ERRO: intervalo ampliado em tarefa de segurança (referência "&amp;H376&amp;")","OK: segurança mantida")))),IF(NOT(ISNUMBER(K376)),"Verificar: frequência vigente","OK"))))</f>
        <v/>
      </c>
      <c r="S376" s="24" t="n"/>
    </row>
    <row r="377">
      <c r="A377" s="21" t="n"/>
      <c r="B377" s="22" t="n"/>
      <c r="C377" s="23">
        <f>IF(OR(A377="",B377=""),"",A377&amp;"|"&amp;B377)</f>
        <v/>
      </c>
      <c r="D377" s="21" t="n"/>
      <c r="E377" s="24" t="n"/>
      <c r="F377" s="21" t="n"/>
      <c r="G377" s="22" t="n"/>
      <c r="H377" s="22" t="n"/>
      <c r="I377" s="22" t="n"/>
      <c r="J377" s="25" t="n"/>
      <c r="K377" s="26">
        <f>IF(J377="","",IFERROR(INDEX(lst_frequencias_vezes,MATCH(J377,lst_frequencias,0)),"Frequência não aceita"))</f>
        <v/>
      </c>
      <c r="L377" s="21" t="n"/>
      <c r="M377" s="27" t="n"/>
      <c r="N377" s="28">
        <f>IF(AND(ISNUMBER(K377),ISNUMBER(M377)),K377*M377,"")</f>
        <v/>
      </c>
      <c r="O377" s="25" t="n"/>
      <c r="P377" s="25" t="n"/>
      <c r="Q377" s="29" t="n"/>
      <c r="R377" s="30">
        <f>IF(C377="","",IF(COUNTIF(pl_chave,C377)&gt;1,"ERRO: chave de tarefa duplicada",IF(I377="Sim",IF(O377="Não","ERRO: tarefa de segurança retirada do plano",IF(NOT(ISNUMBER(K377)),"ERRO: frequência vigente inválida",IF(ISERROR(MATCH(H377,lst_frequencias,0)),"ERRO: frequência de referência ausente",IF(K377&lt;INDEX(lst_frequencias_vezes,MATCH(H377,lst_frequencias,0)),"ERRO: intervalo ampliado em tarefa de segurança (referência "&amp;H377&amp;")","OK: segurança mantida")))),IF(NOT(ISNUMBER(K377)),"Verificar: frequência vigente","OK"))))</f>
        <v/>
      </c>
      <c r="S377" s="24" t="n"/>
    </row>
    <row r="378">
      <c r="A378" s="21" t="n"/>
      <c r="B378" s="22" t="n"/>
      <c r="C378" s="23">
        <f>IF(OR(A378="",B378=""),"",A378&amp;"|"&amp;B378)</f>
        <v/>
      </c>
      <c r="D378" s="21" t="n"/>
      <c r="E378" s="24" t="n"/>
      <c r="F378" s="21" t="n"/>
      <c r="G378" s="22" t="n"/>
      <c r="H378" s="22" t="n"/>
      <c r="I378" s="22" t="n"/>
      <c r="J378" s="25" t="n"/>
      <c r="K378" s="26">
        <f>IF(J378="","",IFERROR(INDEX(lst_frequencias_vezes,MATCH(J378,lst_frequencias,0)),"Frequência não aceita"))</f>
        <v/>
      </c>
      <c r="L378" s="21" t="n"/>
      <c r="M378" s="27" t="n"/>
      <c r="N378" s="28">
        <f>IF(AND(ISNUMBER(K378),ISNUMBER(M378)),K378*M378,"")</f>
        <v/>
      </c>
      <c r="O378" s="25" t="n"/>
      <c r="P378" s="25" t="n"/>
      <c r="Q378" s="29" t="n"/>
      <c r="R378" s="30">
        <f>IF(C378="","",IF(COUNTIF(pl_chave,C378)&gt;1,"ERRO: chave de tarefa duplicada",IF(I378="Sim",IF(O378="Não","ERRO: tarefa de segurança retirada do plano",IF(NOT(ISNUMBER(K378)),"ERRO: frequência vigente inválida",IF(ISERROR(MATCH(H378,lst_frequencias,0)),"ERRO: frequência de referência ausente",IF(K378&lt;INDEX(lst_frequencias_vezes,MATCH(H378,lst_frequencias,0)),"ERRO: intervalo ampliado em tarefa de segurança (referência "&amp;H378&amp;")","OK: segurança mantida")))),IF(NOT(ISNUMBER(K378)),"Verificar: frequência vigente","OK"))))</f>
        <v/>
      </c>
      <c r="S378" s="24" t="n"/>
    </row>
    <row r="379">
      <c r="A379" s="21" t="n"/>
      <c r="B379" s="22" t="n"/>
      <c r="C379" s="23">
        <f>IF(OR(A379="",B379=""),"",A379&amp;"|"&amp;B379)</f>
        <v/>
      </c>
      <c r="D379" s="21" t="n"/>
      <c r="E379" s="24" t="n"/>
      <c r="F379" s="21" t="n"/>
      <c r="G379" s="22" t="n"/>
      <c r="H379" s="22" t="n"/>
      <c r="I379" s="22" t="n"/>
      <c r="J379" s="25" t="n"/>
      <c r="K379" s="26">
        <f>IF(J379="","",IFERROR(INDEX(lst_frequencias_vezes,MATCH(J379,lst_frequencias,0)),"Frequência não aceita"))</f>
        <v/>
      </c>
      <c r="L379" s="21" t="n"/>
      <c r="M379" s="27" t="n"/>
      <c r="N379" s="28">
        <f>IF(AND(ISNUMBER(K379),ISNUMBER(M379)),K379*M379,"")</f>
        <v/>
      </c>
      <c r="O379" s="25" t="n"/>
      <c r="P379" s="25" t="n"/>
      <c r="Q379" s="29" t="n"/>
      <c r="R379" s="30">
        <f>IF(C379="","",IF(COUNTIF(pl_chave,C379)&gt;1,"ERRO: chave de tarefa duplicada",IF(I379="Sim",IF(O379="Não","ERRO: tarefa de segurança retirada do plano",IF(NOT(ISNUMBER(K379)),"ERRO: frequência vigente inválida",IF(ISERROR(MATCH(H379,lst_frequencias,0)),"ERRO: frequência de referência ausente",IF(K379&lt;INDEX(lst_frequencias_vezes,MATCH(H379,lst_frequencias,0)),"ERRO: intervalo ampliado em tarefa de segurança (referência "&amp;H379&amp;")","OK: segurança mantida")))),IF(NOT(ISNUMBER(K379)),"Verificar: frequência vigente","OK"))))</f>
        <v/>
      </c>
      <c r="S379" s="24" t="n"/>
    </row>
    <row r="380">
      <c r="A380" s="21" t="n"/>
      <c r="B380" s="22" t="n"/>
      <c r="C380" s="23">
        <f>IF(OR(A380="",B380=""),"",A380&amp;"|"&amp;B380)</f>
        <v/>
      </c>
      <c r="D380" s="21" t="n"/>
      <c r="E380" s="24" t="n"/>
      <c r="F380" s="21" t="n"/>
      <c r="G380" s="22" t="n"/>
      <c r="H380" s="22" t="n"/>
      <c r="I380" s="22" t="n"/>
      <c r="J380" s="25" t="n"/>
      <c r="K380" s="26">
        <f>IF(J380="","",IFERROR(INDEX(lst_frequencias_vezes,MATCH(J380,lst_frequencias,0)),"Frequência não aceita"))</f>
        <v/>
      </c>
      <c r="L380" s="21" t="n"/>
      <c r="M380" s="27" t="n"/>
      <c r="N380" s="28">
        <f>IF(AND(ISNUMBER(K380),ISNUMBER(M380)),K380*M380,"")</f>
        <v/>
      </c>
      <c r="O380" s="25" t="n"/>
      <c r="P380" s="25" t="n"/>
      <c r="Q380" s="29" t="n"/>
      <c r="R380" s="30">
        <f>IF(C380="","",IF(COUNTIF(pl_chave,C380)&gt;1,"ERRO: chave de tarefa duplicada",IF(I380="Sim",IF(O380="Não","ERRO: tarefa de segurança retirada do plano",IF(NOT(ISNUMBER(K380)),"ERRO: frequência vigente inválida",IF(ISERROR(MATCH(H380,lst_frequencias,0)),"ERRO: frequência de referência ausente",IF(K380&lt;INDEX(lst_frequencias_vezes,MATCH(H380,lst_frequencias,0)),"ERRO: intervalo ampliado em tarefa de segurança (referência "&amp;H380&amp;")","OK: segurança mantida")))),IF(NOT(ISNUMBER(K380)),"Verificar: frequência vigente","OK"))))</f>
        <v/>
      </c>
      <c r="S380" s="24" t="n"/>
    </row>
    <row r="381">
      <c r="A381" s="21" t="n"/>
      <c r="B381" s="22" t="n"/>
      <c r="C381" s="23">
        <f>IF(OR(A381="",B381=""),"",A381&amp;"|"&amp;B381)</f>
        <v/>
      </c>
      <c r="D381" s="21" t="n"/>
      <c r="E381" s="24" t="n"/>
      <c r="F381" s="21" t="n"/>
      <c r="G381" s="22" t="n"/>
      <c r="H381" s="22" t="n"/>
      <c r="I381" s="22" t="n"/>
      <c r="J381" s="25" t="n"/>
      <c r="K381" s="26">
        <f>IF(J381="","",IFERROR(INDEX(lst_frequencias_vezes,MATCH(J381,lst_frequencias,0)),"Frequência não aceita"))</f>
        <v/>
      </c>
      <c r="L381" s="21" t="n"/>
      <c r="M381" s="27" t="n"/>
      <c r="N381" s="28">
        <f>IF(AND(ISNUMBER(K381),ISNUMBER(M381)),K381*M381,"")</f>
        <v/>
      </c>
      <c r="O381" s="25" t="n"/>
      <c r="P381" s="25" t="n"/>
      <c r="Q381" s="29" t="n"/>
      <c r="R381" s="30">
        <f>IF(C381="","",IF(COUNTIF(pl_chave,C381)&gt;1,"ERRO: chave de tarefa duplicada",IF(I381="Sim",IF(O381="Não","ERRO: tarefa de segurança retirada do plano",IF(NOT(ISNUMBER(K381)),"ERRO: frequência vigente inválida",IF(ISERROR(MATCH(H381,lst_frequencias,0)),"ERRO: frequência de referência ausente",IF(K381&lt;INDEX(lst_frequencias_vezes,MATCH(H381,lst_frequencias,0)),"ERRO: intervalo ampliado em tarefa de segurança (referência "&amp;H381&amp;")","OK: segurança mantida")))),IF(NOT(ISNUMBER(K381)),"Verificar: frequência vigente","OK"))))</f>
        <v/>
      </c>
      <c r="S381" s="24" t="n"/>
    </row>
    <row r="382">
      <c r="A382" s="21" t="n"/>
      <c r="B382" s="22" t="n"/>
      <c r="C382" s="23">
        <f>IF(OR(A382="",B382=""),"",A382&amp;"|"&amp;B382)</f>
        <v/>
      </c>
      <c r="D382" s="21" t="n"/>
      <c r="E382" s="24" t="n"/>
      <c r="F382" s="21" t="n"/>
      <c r="G382" s="22" t="n"/>
      <c r="H382" s="22" t="n"/>
      <c r="I382" s="22" t="n"/>
      <c r="J382" s="25" t="n"/>
      <c r="K382" s="26">
        <f>IF(J382="","",IFERROR(INDEX(lst_frequencias_vezes,MATCH(J382,lst_frequencias,0)),"Frequência não aceita"))</f>
        <v/>
      </c>
      <c r="L382" s="21" t="n"/>
      <c r="M382" s="27" t="n"/>
      <c r="N382" s="28">
        <f>IF(AND(ISNUMBER(K382),ISNUMBER(M382)),K382*M382,"")</f>
        <v/>
      </c>
      <c r="O382" s="25" t="n"/>
      <c r="P382" s="25" t="n"/>
      <c r="Q382" s="29" t="n"/>
      <c r="R382" s="30">
        <f>IF(C382="","",IF(COUNTIF(pl_chave,C382)&gt;1,"ERRO: chave de tarefa duplicada",IF(I382="Sim",IF(O382="Não","ERRO: tarefa de segurança retirada do plano",IF(NOT(ISNUMBER(K382)),"ERRO: frequência vigente inválida",IF(ISERROR(MATCH(H382,lst_frequencias,0)),"ERRO: frequência de referência ausente",IF(K382&lt;INDEX(lst_frequencias_vezes,MATCH(H382,lst_frequencias,0)),"ERRO: intervalo ampliado em tarefa de segurança (referência "&amp;H382&amp;")","OK: segurança mantida")))),IF(NOT(ISNUMBER(K382)),"Verificar: frequência vigente","OK"))))</f>
        <v/>
      </c>
      <c r="S382" s="24" t="n"/>
    </row>
    <row r="383">
      <c r="A383" s="21" t="n"/>
      <c r="B383" s="22" t="n"/>
      <c r="C383" s="23">
        <f>IF(OR(A383="",B383=""),"",A383&amp;"|"&amp;B383)</f>
        <v/>
      </c>
      <c r="D383" s="21" t="n"/>
      <c r="E383" s="24" t="n"/>
      <c r="F383" s="21" t="n"/>
      <c r="G383" s="22" t="n"/>
      <c r="H383" s="22" t="n"/>
      <c r="I383" s="22" t="n"/>
      <c r="J383" s="25" t="n"/>
      <c r="K383" s="26">
        <f>IF(J383="","",IFERROR(INDEX(lst_frequencias_vezes,MATCH(J383,lst_frequencias,0)),"Frequência não aceita"))</f>
        <v/>
      </c>
      <c r="L383" s="21" t="n"/>
      <c r="M383" s="27" t="n"/>
      <c r="N383" s="28">
        <f>IF(AND(ISNUMBER(K383),ISNUMBER(M383)),K383*M383,"")</f>
        <v/>
      </c>
      <c r="O383" s="25" t="n"/>
      <c r="P383" s="25" t="n"/>
      <c r="Q383" s="29" t="n"/>
      <c r="R383" s="30">
        <f>IF(C383="","",IF(COUNTIF(pl_chave,C383)&gt;1,"ERRO: chave de tarefa duplicada",IF(I383="Sim",IF(O383="Não","ERRO: tarefa de segurança retirada do plano",IF(NOT(ISNUMBER(K383)),"ERRO: frequência vigente inválida",IF(ISERROR(MATCH(H383,lst_frequencias,0)),"ERRO: frequência de referência ausente",IF(K383&lt;INDEX(lst_frequencias_vezes,MATCH(H383,lst_frequencias,0)),"ERRO: intervalo ampliado em tarefa de segurança (referência "&amp;H383&amp;")","OK: segurança mantida")))),IF(NOT(ISNUMBER(K383)),"Verificar: frequência vigente","OK"))))</f>
        <v/>
      </c>
      <c r="S383" s="24" t="n"/>
    </row>
    <row r="384">
      <c r="A384" s="21" t="n"/>
      <c r="B384" s="22" t="n"/>
      <c r="C384" s="23">
        <f>IF(OR(A384="",B384=""),"",A384&amp;"|"&amp;B384)</f>
        <v/>
      </c>
      <c r="D384" s="21" t="n"/>
      <c r="E384" s="24" t="n"/>
      <c r="F384" s="21" t="n"/>
      <c r="G384" s="22" t="n"/>
      <c r="H384" s="22" t="n"/>
      <c r="I384" s="22" t="n"/>
      <c r="J384" s="25" t="n"/>
      <c r="K384" s="26">
        <f>IF(J384="","",IFERROR(INDEX(lst_frequencias_vezes,MATCH(J384,lst_frequencias,0)),"Frequência não aceita"))</f>
        <v/>
      </c>
      <c r="L384" s="21" t="n"/>
      <c r="M384" s="27" t="n"/>
      <c r="N384" s="28">
        <f>IF(AND(ISNUMBER(K384),ISNUMBER(M384)),K384*M384,"")</f>
        <v/>
      </c>
      <c r="O384" s="25" t="n"/>
      <c r="P384" s="25" t="n"/>
      <c r="Q384" s="29" t="n"/>
      <c r="R384" s="30">
        <f>IF(C384="","",IF(COUNTIF(pl_chave,C384)&gt;1,"ERRO: chave de tarefa duplicada",IF(I384="Sim",IF(O384="Não","ERRO: tarefa de segurança retirada do plano",IF(NOT(ISNUMBER(K384)),"ERRO: frequência vigente inválida",IF(ISERROR(MATCH(H384,lst_frequencias,0)),"ERRO: frequência de referência ausente",IF(K384&lt;INDEX(lst_frequencias_vezes,MATCH(H384,lst_frequencias,0)),"ERRO: intervalo ampliado em tarefa de segurança (referência "&amp;H384&amp;")","OK: segurança mantida")))),IF(NOT(ISNUMBER(K384)),"Verificar: frequência vigente","OK"))))</f>
        <v/>
      </c>
      <c r="S384" s="24" t="n"/>
    </row>
    <row r="385">
      <c r="A385" s="21" t="n"/>
      <c r="B385" s="22" t="n"/>
      <c r="C385" s="23">
        <f>IF(OR(A385="",B385=""),"",A385&amp;"|"&amp;B385)</f>
        <v/>
      </c>
      <c r="D385" s="21" t="n"/>
      <c r="E385" s="24" t="n"/>
      <c r="F385" s="21" t="n"/>
      <c r="G385" s="22" t="n"/>
      <c r="H385" s="22" t="n"/>
      <c r="I385" s="22" t="n"/>
      <c r="J385" s="25" t="n"/>
      <c r="K385" s="26">
        <f>IF(J385="","",IFERROR(INDEX(lst_frequencias_vezes,MATCH(J385,lst_frequencias,0)),"Frequência não aceita"))</f>
        <v/>
      </c>
      <c r="L385" s="21" t="n"/>
      <c r="M385" s="27" t="n"/>
      <c r="N385" s="28">
        <f>IF(AND(ISNUMBER(K385),ISNUMBER(M385)),K385*M385,"")</f>
        <v/>
      </c>
      <c r="O385" s="25" t="n"/>
      <c r="P385" s="25" t="n"/>
      <c r="Q385" s="29" t="n"/>
      <c r="R385" s="30">
        <f>IF(C385="","",IF(COUNTIF(pl_chave,C385)&gt;1,"ERRO: chave de tarefa duplicada",IF(I385="Sim",IF(O385="Não","ERRO: tarefa de segurança retirada do plano",IF(NOT(ISNUMBER(K385)),"ERRO: frequência vigente inválida",IF(ISERROR(MATCH(H385,lst_frequencias,0)),"ERRO: frequência de referência ausente",IF(K385&lt;INDEX(lst_frequencias_vezes,MATCH(H385,lst_frequencias,0)),"ERRO: intervalo ampliado em tarefa de segurança (referência "&amp;H385&amp;")","OK: segurança mantida")))),IF(NOT(ISNUMBER(K385)),"Verificar: frequência vigente","OK"))))</f>
        <v/>
      </c>
      <c r="S385" s="24" t="n"/>
    </row>
    <row r="386">
      <c r="A386" s="21" t="n"/>
      <c r="B386" s="22" t="n"/>
      <c r="C386" s="23">
        <f>IF(OR(A386="",B386=""),"",A386&amp;"|"&amp;B386)</f>
        <v/>
      </c>
      <c r="D386" s="21" t="n"/>
      <c r="E386" s="24" t="n"/>
      <c r="F386" s="21" t="n"/>
      <c r="G386" s="22" t="n"/>
      <c r="H386" s="22" t="n"/>
      <c r="I386" s="22" t="n"/>
      <c r="J386" s="25" t="n"/>
      <c r="K386" s="26">
        <f>IF(J386="","",IFERROR(INDEX(lst_frequencias_vezes,MATCH(J386,lst_frequencias,0)),"Frequência não aceita"))</f>
        <v/>
      </c>
      <c r="L386" s="21" t="n"/>
      <c r="M386" s="27" t="n"/>
      <c r="N386" s="28">
        <f>IF(AND(ISNUMBER(K386),ISNUMBER(M386)),K386*M386,"")</f>
        <v/>
      </c>
      <c r="O386" s="25" t="n"/>
      <c r="P386" s="25" t="n"/>
      <c r="Q386" s="29" t="n"/>
      <c r="R386" s="30">
        <f>IF(C386="","",IF(COUNTIF(pl_chave,C386)&gt;1,"ERRO: chave de tarefa duplicada",IF(I386="Sim",IF(O386="Não","ERRO: tarefa de segurança retirada do plano",IF(NOT(ISNUMBER(K386)),"ERRO: frequência vigente inválida",IF(ISERROR(MATCH(H386,lst_frequencias,0)),"ERRO: frequência de referência ausente",IF(K386&lt;INDEX(lst_frequencias_vezes,MATCH(H386,lst_frequencias,0)),"ERRO: intervalo ampliado em tarefa de segurança (referência "&amp;H386&amp;")","OK: segurança mantida")))),IF(NOT(ISNUMBER(K386)),"Verificar: frequência vigente","OK"))))</f>
        <v/>
      </c>
      <c r="S386" s="24" t="n"/>
    </row>
    <row r="387">
      <c r="A387" s="21" t="n"/>
      <c r="B387" s="22" t="n"/>
      <c r="C387" s="23">
        <f>IF(OR(A387="",B387=""),"",A387&amp;"|"&amp;B387)</f>
        <v/>
      </c>
      <c r="D387" s="21" t="n"/>
      <c r="E387" s="24" t="n"/>
      <c r="F387" s="21" t="n"/>
      <c r="G387" s="22" t="n"/>
      <c r="H387" s="22" t="n"/>
      <c r="I387" s="22" t="n"/>
      <c r="J387" s="25" t="n"/>
      <c r="K387" s="26">
        <f>IF(J387="","",IFERROR(INDEX(lst_frequencias_vezes,MATCH(J387,lst_frequencias,0)),"Frequência não aceita"))</f>
        <v/>
      </c>
      <c r="L387" s="21" t="n"/>
      <c r="M387" s="27" t="n"/>
      <c r="N387" s="28">
        <f>IF(AND(ISNUMBER(K387),ISNUMBER(M387)),K387*M387,"")</f>
        <v/>
      </c>
      <c r="O387" s="25" t="n"/>
      <c r="P387" s="25" t="n"/>
      <c r="Q387" s="29" t="n"/>
      <c r="R387" s="30">
        <f>IF(C387="","",IF(COUNTIF(pl_chave,C387)&gt;1,"ERRO: chave de tarefa duplicada",IF(I387="Sim",IF(O387="Não","ERRO: tarefa de segurança retirada do plano",IF(NOT(ISNUMBER(K387)),"ERRO: frequência vigente inválida",IF(ISERROR(MATCH(H387,lst_frequencias,0)),"ERRO: frequência de referência ausente",IF(K387&lt;INDEX(lst_frequencias_vezes,MATCH(H387,lst_frequencias,0)),"ERRO: intervalo ampliado em tarefa de segurança (referência "&amp;H387&amp;")","OK: segurança mantida")))),IF(NOT(ISNUMBER(K387)),"Verificar: frequência vigente","OK"))))</f>
        <v/>
      </c>
      <c r="S387" s="24" t="n"/>
    </row>
    <row r="388">
      <c r="A388" s="21" t="n"/>
      <c r="B388" s="22" t="n"/>
      <c r="C388" s="23">
        <f>IF(OR(A388="",B388=""),"",A388&amp;"|"&amp;B388)</f>
        <v/>
      </c>
      <c r="D388" s="21" t="n"/>
      <c r="E388" s="24" t="n"/>
      <c r="F388" s="21" t="n"/>
      <c r="G388" s="22" t="n"/>
      <c r="H388" s="22" t="n"/>
      <c r="I388" s="22" t="n"/>
      <c r="J388" s="25" t="n"/>
      <c r="K388" s="26">
        <f>IF(J388="","",IFERROR(INDEX(lst_frequencias_vezes,MATCH(J388,lst_frequencias,0)),"Frequência não aceita"))</f>
        <v/>
      </c>
      <c r="L388" s="21" t="n"/>
      <c r="M388" s="27" t="n"/>
      <c r="N388" s="28">
        <f>IF(AND(ISNUMBER(K388),ISNUMBER(M388)),K388*M388,"")</f>
        <v/>
      </c>
      <c r="O388" s="25" t="n"/>
      <c r="P388" s="25" t="n"/>
      <c r="Q388" s="29" t="n"/>
      <c r="R388" s="30">
        <f>IF(C388="","",IF(COUNTIF(pl_chave,C388)&gt;1,"ERRO: chave de tarefa duplicada",IF(I388="Sim",IF(O388="Não","ERRO: tarefa de segurança retirada do plano",IF(NOT(ISNUMBER(K388)),"ERRO: frequência vigente inválida",IF(ISERROR(MATCH(H388,lst_frequencias,0)),"ERRO: frequência de referência ausente",IF(K388&lt;INDEX(lst_frequencias_vezes,MATCH(H388,lst_frequencias,0)),"ERRO: intervalo ampliado em tarefa de segurança (referência "&amp;H388&amp;")","OK: segurança mantida")))),IF(NOT(ISNUMBER(K388)),"Verificar: frequência vigente","OK"))))</f>
        <v/>
      </c>
      <c r="S388" s="24" t="n"/>
    </row>
    <row r="389">
      <c r="A389" s="21" t="n"/>
      <c r="B389" s="22" t="n"/>
      <c r="C389" s="23">
        <f>IF(OR(A389="",B389=""),"",A389&amp;"|"&amp;B389)</f>
        <v/>
      </c>
      <c r="D389" s="21" t="n"/>
      <c r="E389" s="24" t="n"/>
      <c r="F389" s="21" t="n"/>
      <c r="G389" s="22" t="n"/>
      <c r="H389" s="22" t="n"/>
      <c r="I389" s="22" t="n"/>
      <c r="J389" s="25" t="n"/>
      <c r="K389" s="26">
        <f>IF(J389="","",IFERROR(INDEX(lst_frequencias_vezes,MATCH(J389,lst_frequencias,0)),"Frequência não aceita"))</f>
        <v/>
      </c>
      <c r="L389" s="21" t="n"/>
      <c r="M389" s="27" t="n"/>
      <c r="N389" s="28">
        <f>IF(AND(ISNUMBER(K389),ISNUMBER(M389)),K389*M389,"")</f>
        <v/>
      </c>
      <c r="O389" s="25" t="n"/>
      <c r="P389" s="25" t="n"/>
      <c r="Q389" s="29" t="n"/>
      <c r="R389" s="30">
        <f>IF(C389="","",IF(COUNTIF(pl_chave,C389)&gt;1,"ERRO: chave de tarefa duplicada",IF(I389="Sim",IF(O389="Não","ERRO: tarefa de segurança retirada do plano",IF(NOT(ISNUMBER(K389)),"ERRO: frequência vigente inválida",IF(ISERROR(MATCH(H389,lst_frequencias,0)),"ERRO: frequência de referência ausente",IF(K389&lt;INDEX(lst_frequencias_vezes,MATCH(H389,lst_frequencias,0)),"ERRO: intervalo ampliado em tarefa de segurança (referência "&amp;H389&amp;")","OK: segurança mantida")))),IF(NOT(ISNUMBER(K389)),"Verificar: frequência vigente","OK"))))</f>
        <v/>
      </c>
      <c r="S389" s="24" t="n"/>
    </row>
    <row r="390">
      <c r="A390" s="21" t="n"/>
      <c r="B390" s="22" t="n"/>
      <c r="C390" s="23">
        <f>IF(OR(A390="",B390=""),"",A390&amp;"|"&amp;B390)</f>
        <v/>
      </c>
      <c r="D390" s="21" t="n"/>
      <c r="E390" s="24" t="n"/>
      <c r="F390" s="21" t="n"/>
      <c r="G390" s="22" t="n"/>
      <c r="H390" s="22" t="n"/>
      <c r="I390" s="22" t="n"/>
      <c r="J390" s="25" t="n"/>
      <c r="K390" s="26">
        <f>IF(J390="","",IFERROR(INDEX(lst_frequencias_vezes,MATCH(J390,lst_frequencias,0)),"Frequência não aceita"))</f>
        <v/>
      </c>
      <c r="L390" s="21" t="n"/>
      <c r="M390" s="27" t="n"/>
      <c r="N390" s="28">
        <f>IF(AND(ISNUMBER(K390),ISNUMBER(M390)),K390*M390,"")</f>
        <v/>
      </c>
      <c r="O390" s="25" t="n"/>
      <c r="P390" s="25" t="n"/>
      <c r="Q390" s="29" t="n"/>
      <c r="R390" s="30">
        <f>IF(C390="","",IF(COUNTIF(pl_chave,C390)&gt;1,"ERRO: chave de tarefa duplicada",IF(I390="Sim",IF(O390="Não","ERRO: tarefa de segurança retirada do plano",IF(NOT(ISNUMBER(K390)),"ERRO: frequência vigente inválida",IF(ISERROR(MATCH(H390,lst_frequencias,0)),"ERRO: frequência de referência ausente",IF(K390&lt;INDEX(lst_frequencias_vezes,MATCH(H390,lst_frequencias,0)),"ERRO: intervalo ampliado em tarefa de segurança (referência "&amp;H390&amp;")","OK: segurança mantida")))),IF(NOT(ISNUMBER(K390)),"Verificar: frequência vigente","OK"))))</f>
        <v/>
      </c>
      <c r="S390" s="24" t="n"/>
    </row>
    <row r="391">
      <c r="A391" s="21" t="n"/>
      <c r="B391" s="22" t="n"/>
      <c r="C391" s="23">
        <f>IF(OR(A391="",B391=""),"",A391&amp;"|"&amp;B391)</f>
        <v/>
      </c>
      <c r="D391" s="21" t="n"/>
      <c r="E391" s="24" t="n"/>
      <c r="F391" s="21" t="n"/>
      <c r="G391" s="22" t="n"/>
      <c r="H391" s="22" t="n"/>
      <c r="I391" s="22" t="n"/>
      <c r="J391" s="25" t="n"/>
      <c r="K391" s="26">
        <f>IF(J391="","",IFERROR(INDEX(lst_frequencias_vezes,MATCH(J391,lst_frequencias,0)),"Frequência não aceita"))</f>
        <v/>
      </c>
      <c r="L391" s="21" t="n"/>
      <c r="M391" s="27" t="n"/>
      <c r="N391" s="28">
        <f>IF(AND(ISNUMBER(K391),ISNUMBER(M391)),K391*M391,"")</f>
        <v/>
      </c>
      <c r="O391" s="25" t="n"/>
      <c r="P391" s="25" t="n"/>
      <c r="Q391" s="29" t="n"/>
      <c r="R391" s="30">
        <f>IF(C391="","",IF(COUNTIF(pl_chave,C391)&gt;1,"ERRO: chave de tarefa duplicada",IF(I391="Sim",IF(O391="Não","ERRO: tarefa de segurança retirada do plano",IF(NOT(ISNUMBER(K391)),"ERRO: frequência vigente inválida",IF(ISERROR(MATCH(H391,lst_frequencias,0)),"ERRO: frequência de referência ausente",IF(K391&lt;INDEX(lst_frequencias_vezes,MATCH(H391,lst_frequencias,0)),"ERRO: intervalo ampliado em tarefa de segurança (referência "&amp;H391&amp;")","OK: segurança mantida")))),IF(NOT(ISNUMBER(K391)),"Verificar: frequência vigente","OK"))))</f>
        <v/>
      </c>
      <c r="S391" s="24" t="n"/>
    </row>
    <row r="392">
      <c r="A392" s="21" t="n"/>
      <c r="B392" s="22" t="n"/>
      <c r="C392" s="23">
        <f>IF(OR(A392="",B392=""),"",A392&amp;"|"&amp;B392)</f>
        <v/>
      </c>
      <c r="D392" s="21" t="n"/>
      <c r="E392" s="24" t="n"/>
      <c r="F392" s="21" t="n"/>
      <c r="G392" s="22" t="n"/>
      <c r="H392" s="22" t="n"/>
      <c r="I392" s="22" t="n"/>
      <c r="J392" s="25" t="n"/>
      <c r="K392" s="26">
        <f>IF(J392="","",IFERROR(INDEX(lst_frequencias_vezes,MATCH(J392,lst_frequencias,0)),"Frequência não aceita"))</f>
        <v/>
      </c>
      <c r="L392" s="21" t="n"/>
      <c r="M392" s="27" t="n"/>
      <c r="N392" s="28">
        <f>IF(AND(ISNUMBER(K392),ISNUMBER(M392)),K392*M392,"")</f>
        <v/>
      </c>
      <c r="O392" s="25" t="n"/>
      <c r="P392" s="25" t="n"/>
      <c r="Q392" s="29" t="n"/>
      <c r="R392" s="30">
        <f>IF(C392="","",IF(COUNTIF(pl_chave,C392)&gt;1,"ERRO: chave de tarefa duplicada",IF(I392="Sim",IF(O392="Não","ERRO: tarefa de segurança retirada do plano",IF(NOT(ISNUMBER(K392)),"ERRO: frequência vigente inválida",IF(ISERROR(MATCH(H392,lst_frequencias,0)),"ERRO: frequência de referência ausente",IF(K392&lt;INDEX(lst_frequencias_vezes,MATCH(H392,lst_frequencias,0)),"ERRO: intervalo ampliado em tarefa de segurança (referência "&amp;H392&amp;")","OK: segurança mantida")))),IF(NOT(ISNUMBER(K392)),"Verificar: frequência vigente","OK"))))</f>
        <v/>
      </c>
      <c r="S392" s="24" t="n"/>
    </row>
    <row r="393">
      <c r="A393" s="21" t="n"/>
      <c r="B393" s="22" t="n"/>
      <c r="C393" s="23">
        <f>IF(OR(A393="",B393=""),"",A393&amp;"|"&amp;B393)</f>
        <v/>
      </c>
      <c r="D393" s="21" t="n"/>
      <c r="E393" s="24" t="n"/>
      <c r="F393" s="21" t="n"/>
      <c r="G393" s="22" t="n"/>
      <c r="H393" s="22" t="n"/>
      <c r="I393" s="22" t="n"/>
      <c r="J393" s="25" t="n"/>
      <c r="K393" s="26">
        <f>IF(J393="","",IFERROR(INDEX(lst_frequencias_vezes,MATCH(J393,lst_frequencias,0)),"Frequência não aceita"))</f>
        <v/>
      </c>
      <c r="L393" s="21" t="n"/>
      <c r="M393" s="27" t="n"/>
      <c r="N393" s="28">
        <f>IF(AND(ISNUMBER(K393),ISNUMBER(M393)),K393*M393,"")</f>
        <v/>
      </c>
      <c r="O393" s="25" t="n"/>
      <c r="P393" s="25" t="n"/>
      <c r="Q393" s="29" t="n"/>
      <c r="R393" s="30">
        <f>IF(C393="","",IF(COUNTIF(pl_chave,C393)&gt;1,"ERRO: chave de tarefa duplicada",IF(I393="Sim",IF(O393="Não","ERRO: tarefa de segurança retirada do plano",IF(NOT(ISNUMBER(K393)),"ERRO: frequência vigente inválida",IF(ISERROR(MATCH(H393,lst_frequencias,0)),"ERRO: frequência de referência ausente",IF(K393&lt;INDEX(lst_frequencias_vezes,MATCH(H393,lst_frequencias,0)),"ERRO: intervalo ampliado em tarefa de segurança (referência "&amp;H393&amp;")","OK: segurança mantida")))),IF(NOT(ISNUMBER(K393)),"Verificar: frequência vigente","OK"))))</f>
        <v/>
      </c>
      <c r="S393" s="24" t="n"/>
    </row>
    <row r="394">
      <c r="A394" s="21" t="n"/>
      <c r="B394" s="22" t="n"/>
      <c r="C394" s="23">
        <f>IF(OR(A394="",B394=""),"",A394&amp;"|"&amp;B394)</f>
        <v/>
      </c>
      <c r="D394" s="21" t="n"/>
      <c r="E394" s="24" t="n"/>
      <c r="F394" s="21" t="n"/>
      <c r="G394" s="22" t="n"/>
      <c r="H394" s="22" t="n"/>
      <c r="I394" s="22" t="n"/>
      <c r="J394" s="25" t="n"/>
      <c r="K394" s="26">
        <f>IF(J394="","",IFERROR(INDEX(lst_frequencias_vezes,MATCH(J394,lst_frequencias,0)),"Frequência não aceita"))</f>
        <v/>
      </c>
      <c r="L394" s="21" t="n"/>
      <c r="M394" s="27" t="n"/>
      <c r="N394" s="28">
        <f>IF(AND(ISNUMBER(K394),ISNUMBER(M394)),K394*M394,"")</f>
        <v/>
      </c>
      <c r="O394" s="25" t="n"/>
      <c r="P394" s="25" t="n"/>
      <c r="Q394" s="29" t="n"/>
      <c r="R394" s="30">
        <f>IF(C394="","",IF(COUNTIF(pl_chave,C394)&gt;1,"ERRO: chave de tarefa duplicada",IF(I394="Sim",IF(O394="Não","ERRO: tarefa de segurança retirada do plano",IF(NOT(ISNUMBER(K394)),"ERRO: frequência vigente inválida",IF(ISERROR(MATCH(H394,lst_frequencias,0)),"ERRO: frequência de referência ausente",IF(K394&lt;INDEX(lst_frequencias_vezes,MATCH(H394,lst_frequencias,0)),"ERRO: intervalo ampliado em tarefa de segurança (referência "&amp;H394&amp;")","OK: segurança mantida")))),IF(NOT(ISNUMBER(K394)),"Verificar: frequência vigente","OK"))))</f>
        <v/>
      </c>
      <c r="S394" s="24" t="n"/>
    </row>
    <row r="395">
      <c r="A395" s="21" t="n"/>
      <c r="B395" s="22" t="n"/>
      <c r="C395" s="23">
        <f>IF(OR(A395="",B395=""),"",A395&amp;"|"&amp;B395)</f>
        <v/>
      </c>
      <c r="D395" s="21" t="n"/>
      <c r="E395" s="24" t="n"/>
      <c r="F395" s="21" t="n"/>
      <c r="G395" s="22" t="n"/>
      <c r="H395" s="22" t="n"/>
      <c r="I395" s="22" t="n"/>
      <c r="J395" s="25" t="n"/>
      <c r="K395" s="26">
        <f>IF(J395="","",IFERROR(INDEX(lst_frequencias_vezes,MATCH(J395,lst_frequencias,0)),"Frequência não aceita"))</f>
        <v/>
      </c>
      <c r="L395" s="21" t="n"/>
      <c r="M395" s="27" t="n"/>
      <c r="N395" s="28">
        <f>IF(AND(ISNUMBER(K395),ISNUMBER(M395)),K395*M395,"")</f>
        <v/>
      </c>
      <c r="O395" s="25" t="n"/>
      <c r="P395" s="25" t="n"/>
      <c r="Q395" s="29" t="n"/>
      <c r="R395" s="30">
        <f>IF(C395="","",IF(COUNTIF(pl_chave,C395)&gt;1,"ERRO: chave de tarefa duplicada",IF(I395="Sim",IF(O395="Não","ERRO: tarefa de segurança retirada do plano",IF(NOT(ISNUMBER(K395)),"ERRO: frequência vigente inválida",IF(ISERROR(MATCH(H395,lst_frequencias,0)),"ERRO: frequência de referência ausente",IF(K395&lt;INDEX(lst_frequencias_vezes,MATCH(H395,lst_frequencias,0)),"ERRO: intervalo ampliado em tarefa de segurança (referência "&amp;H395&amp;")","OK: segurança mantida")))),IF(NOT(ISNUMBER(K395)),"Verificar: frequência vigente","OK"))))</f>
        <v/>
      </c>
      <c r="S395" s="24" t="n"/>
    </row>
    <row r="396">
      <c r="A396" s="21" t="n"/>
      <c r="B396" s="22" t="n"/>
      <c r="C396" s="23">
        <f>IF(OR(A396="",B396=""),"",A396&amp;"|"&amp;B396)</f>
        <v/>
      </c>
      <c r="D396" s="21" t="n"/>
      <c r="E396" s="24" t="n"/>
      <c r="F396" s="21" t="n"/>
      <c r="G396" s="22" t="n"/>
      <c r="H396" s="22" t="n"/>
      <c r="I396" s="22" t="n"/>
      <c r="J396" s="25" t="n"/>
      <c r="K396" s="26">
        <f>IF(J396="","",IFERROR(INDEX(lst_frequencias_vezes,MATCH(J396,lst_frequencias,0)),"Frequência não aceita"))</f>
        <v/>
      </c>
      <c r="L396" s="21" t="n"/>
      <c r="M396" s="27" t="n"/>
      <c r="N396" s="28">
        <f>IF(AND(ISNUMBER(K396),ISNUMBER(M396)),K396*M396,"")</f>
        <v/>
      </c>
      <c r="O396" s="25" t="n"/>
      <c r="P396" s="25" t="n"/>
      <c r="Q396" s="29" t="n"/>
      <c r="R396" s="30">
        <f>IF(C396="","",IF(COUNTIF(pl_chave,C396)&gt;1,"ERRO: chave de tarefa duplicada",IF(I396="Sim",IF(O396="Não","ERRO: tarefa de segurança retirada do plano",IF(NOT(ISNUMBER(K396)),"ERRO: frequência vigente inválida",IF(ISERROR(MATCH(H396,lst_frequencias,0)),"ERRO: frequência de referência ausente",IF(K396&lt;INDEX(lst_frequencias_vezes,MATCH(H396,lst_frequencias,0)),"ERRO: intervalo ampliado em tarefa de segurança (referência "&amp;H396&amp;")","OK: segurança mantida")))),IF(NOT(ISNUMBER(K396)),"Verificar: frequência vigente","OK"))))</f>
        <v/>
      </c>
      <c r="S396" s="24" t="n"/>
    </row>
    <row r="397">
      <c r="A397" s="21" t="n"/>
      <c r="B397" s="22" t="n"/>
      <c r="C397" s="23">
        <f>IF(OR(A397="",B397=""),"",A397&amp;"|"&amp;B397)</f>
        <v/>
      </c>
      <c r="D397" s="21" t="n"/>
      <c r="E397" s="24" t="n"/>
      <c r="F397" s="21" t="n"/>
      <c r="G397" s="22" t="n"/>
      <c r="H397" s="22" t="n"/>
      <c r="I397" s="22" t="n"/>
      <c r="J397" s="25" t="n"/>
      <c r="K397" s="26">
        <f>IF(J397="","",IFERROR(INDEX(lst_frequencias_vezes,MATCH(J397,lst_frequencias,0)),"Frequência não aceita"))</f>
        <v/>
      </c>
      <c r="L397" s="21" t="n"/>
      <c r="M397" s="27" t="n"/>
      <c r="N397" s="28">
        <f>IF(AND(ISNUMBER(K397),ISNUMBER(M397)),K397*M397,"")</f>
        <v/>
      </c>
      <c r="O397" s="25" t="n"/>
      <c r="P397" s="25" t="n"/>
      <c r="Q397" s="29" t="n"/>
      <c r="R397" s="30">
        <f>IF(C397="","",IF(COUNTIF(pl_chave,C397)&gt;1,"ERRO: chave de tarefa duplicada",IF(I397="Sim",IF(O397="Não","ERRO: tarefa de segurança retirada do plano",IF(NOT(ISNUMBER(K397)),"ERRO: frequência vigente inválida",IF(ISERROR(MATCH(H397,lst_frequencias,0)),"ERRO: frequência de referência ausente",IF(K397&lt;INDEX(lst_frequencias_vezes,MATCH(H397,lst_frequencias,0)),"ERRO: intervalo ampliado em tarefa de segurança (referência "&amp;H397&amp;")","OK: segurança mantida")))),IF(NOT(ISNUMBER(K397)),"Verificar: frequência vigente","OK"))))</f>
        <v/>
      </c>
      <c r="S397" s="24" t="n"/>
    </row>
    <row r="398">
      <c r="A398" s="21" t="n"/>
      <c r="B398" s="22" t="n"/>
      <c r="C398" s="23">
        <f>IF(OR(A398="",B398=""),"",A398&amp;"|"&amp;B398)</f>
        <v/>
      </c>
      <c r="D398" s="21" t="n"/>
      <c r="E398" s="24" t="n"/>
      <c r="F398" s="21" t="n"/>
      <c r="G398" s="22" t="n"/>
      <c r="H398" s="22" t="n"/>
      <c r="I398" s="22" t="n"/>
      <c r="J398" s="25" t="n"/>
      <c r="K398" s="26">
        <f>IF(J398="","",IFERROR(INDEX(lst_frequencias_vezes,MATCH(J398,lst_frequencias,0)),"Frequência não aceita"))</f>
        <v/>
      </c>
      <c r="L398" s="21" t="n"/>
      <c r="M398" s="27" t="n"/>
      <c r="N398" s="28">
        <f>IF(AND(ISNUMBER(K398),ISNUMBER(M398)),K398*M398,"")</f>
        <v/>
      </c>
      <c r="O398" s="25" t="n"/>
      <c r="P398" s="25" t="n"/>
      <c r="Q398" s="29" t="n"/>
      <c r="R398" s="30">
        <f>IF(C398="","",IF(COUNTIF(pl_chave,C398)&gt;1,"ERRO: chave de tarefa duplicada",IF(I398="Sim",IF(O398="Não","ERRO: tarefa de segurança retirada do plano",IF(NOT(ISNUMBER(K398)),"ERRO: frequência vigente inválida",IF(ISERROR(MATCH(H398,lst_frequencias,0)),"ERRO: frequência de referência ausente",IF(K398&lt;INDEX(lst_frequencias_vezes,MATCH(H398,lst_frequencias,0)),"ERRO: intervalo ampliado em tarefa de segurança (referência "&amp;H398&amp;")","OK: segurança mantida")))),IF(NOT(ISNUMBER(K398)),"Verificar: frequência vigente","OK"))))</f>
        <v/>
      </c>
      <c r="S398" s="24" t="n"/>
    </row>
    <row r="399">
      <c r="A399" s="21" t="n"/>
      <c r="B399" s="22" t="n"/>
      <c r="C399" s="23">
        <f>IF(OR(A399="",B399=""),"",A399&amp;"|"&amp;B399)</f>
        <v/>
      </c>
      <c r="D399" s="21" t="n"/>
      <c r="E399" s="24" t="n"/>
      <c r="F399" s="21" t="n"/>
      <c r="G399" s="22" t="n"/>
      <c r="H399" s="22" t="n"/>
      <c r="I399" s="22" t="n"/>
      <c r="J399" s="25" t="n"/>
      <c r="K399" s="26">
        <f>IF(J399="","",IFERROR(INDEX(lst_frequencias_vezes,MATCH(J399,lst_frequencias,0)),"Frequência não aceita"))</f>
        <v/>
      </c>
      <c r="L399" s="21" t="n"/>
      <c r="M399" s="27" t="n"/>
      <c r="N399" s="28">
        <f>IF(AND(ISNUMBER(K399),ISNUMBER(M399)),K399*M399,"")</f>
        <v/>
      </c>
      <c r="O399" s="25" t="n"/>
      <c r="P399" s="25" t="n"/>
      <c r="Q399" s="29" t="n"/>
      <c r="R399" s="30">
        <f>IF(C399="","",IF(COUNTIF(pl_chave,C399)&gt;1,"ERRO: chave de tarefa duplicada",IF(I399="Sim",IF(O399="Não","ERRO: tarefa de segurança retirada do plano",IF(NOT(ISNUMBER(K399)),"ERRO: frequência vigente inválida",IF(ISERROR(MATCH(H399,lst_frequencias,0)),"ERRO: frequência de referência ausente",IF(K399&lt;INDEX(lst_frequencias_vezes,MATCH(H399,lst_frequencias,0)),"ERRO: intervalo ampliado em tarefa de segurança (referência "&amp;H399&amp;")","OK: segurança mantida")))),IF(NOT(ISNUMBER(K399)),"Verificar: frequência vigente","OK"))))</f>
        <v/>
      </c>
      <c r="S399" s="24" t="n"/>
    </row>
    <row r="400">
      <c r="A400" s="21" t="n"/>
      <c r="B400" s="22" t="n"/>
      <c r="C400" s="23">
        <f>IF(OR(A400="",B400=""),"",A400&amp;"|"&amp;B400)</f>
        <v/>
      </c>
      <c r="D400" s="21" t="n"/>
      <c r="E400" s="24" t="n"/>
      <c r="F400" s="21" t="n"/>
      <c r="G400" s="22" t="n"/>
      <c r="H400" s="22" t="n"/>
      <c r="I400" s="22" t="n"/>
      <c r="J400" s="25" t="n"/>
      <c r="K400" s="26">
        <f>IF(J400="","",IFERROR(INDEX(lst_frequencias_vezes,MATCH(J400,lst_frequencias,0)),"Frequência não aceita"))</f>
        <v/>
      </c>
      <c r="L400" s="21" t="n"/>
      <c r="M400" s="27" t="n"/>
      <c r="N400" s="28">
        <f>IF(AND(ISNUMBER(K400),ISNUMBER(M400)),K400*M400,"")</f>
        <v/>
      </c>
      <c r="O400" s="25" t="n"/>
      <c r="P400" s="25" t="n"/>
      <c r="Q400" s="29" t="n"/>
      <c r="R400" s="30">
        <f>IF(C400="","",IF(COUNTIF(pl_chave,C400)&gt;1,"ERRO: chave de tarefa duplicada",IF(I400="Sim",IF(O400="Não","ERRO: tarefa de segurança retirada do plano",IF(NOT(ISNUMBER(K400)),"ERRO: frequência vigente inválida",IF(ISERROR(MATCH(H400,lst_frequencias,0)),"ERRO: frequência de referência ausente",IF(K400&lt;INDEX(lst_frequencias_vezes,MATCH(H400,lst_frequencias,0)),"ERRO: intervalo ampliado em tarefa de segurança (referência "&amp;H400&amp;")","OK: segurança mantida")))),IF(NOT(ISNUMBER(K400)),"Verificar: frequência vigente","OK"))))</f>
        <v/>
      </c>
      <c r="S400" s="24" t="n"/>
    </row>
    <row r="401">
      <c r="A401" s="21" t="n"/>
      <c r="B401" s="22" t="n"/>
      <c r="C401" s="23">
        <f>IF(OR(A401="",B401=""),"",A401&amp;"|"&amp;B401)</f>
        <v/>
      </c>
      <c r="D401" s="21" t="n"/>
      <c r="E401" s="24" t="n"/>
      <c r="F401" s="21" t="n"/>
      <c r="G401" s="22" t="n"/>
      <c r="H401" s="22" t="n"/>
      <c r="I401" s="22" t="n"/>
      <c r="J401" s="25" t="n"/>
      <c r="K401" s="26">
        <f>IF(J401="","",IFERROR(INDEX(lst_frequencias_vezes,MATCH(J401,lst_frequencias,0)),"Frequência não aceita"))</f>
        <v/>
      </c>
      <c r="L401" s="21" t="n"/>
      <c r="M401" s="27" t="n"/>
      <c r="N401" s="28">
        <f>IF(AND(ISNUMBER(K401),ISNUMBER(M401)),K401*M401,"")</f>
        <v/>
      </c>
      <c r="O401" s="25" t="n"/>
      <c r="P401" s="25" t="n"/>
      <c r="Q401" s="29" t="n"/>
      <c r="R401" s="30">
        <f>IF(C401="","",IF(COUNTIF(pl_chave,C401)&gt;1,"ERRO: chave de tarefa duplicada",IF(I401="Sim",IF(O401="Não","ERRO: tarefa de segurança retirada do plano",IF(NOT(ISNUMBER(K401)),"ERRO: frequência vigente inválida",IF(ISERROR(MATCH(H401,lst_frequencias,0)),"ERRO: frequência de referência ausente",IF(K401&lt;INDEX(lst_frequencias_vezes,MATCH(H401,lst_frequencias,0)),"ERRO: intervalo ampliado em tarefa de segurança (referência "&amp;H401&amp;")","OK: segurança mantida")))),IF(NOT(ISNUMBER(K401)),"Verificar: frequência vigente","OK"))))</f>
        <v/>
      </c>
      <c r="S401" s="24" t="n"/>
    </row>
    <row r="402">
      <c r="A402" s="21" t="n"/>
      <c r="B402" s="22" t="n"/>
      <c r="C402" s="23">
        <f>IF(OR(A402="",B402=""),"",A402&amp;"|"&amp;B402)</f>
        <v/>
      </c>
      <c r="D402" s="21" t="n"/>
      <c r="E402" s="24" t="n"/>
      <c r="F402" s="21" t="n"/>
      <c r="G402" s="22" t="n"/>
      <c r="H402" s="22" t="n"/>
      <c r="I402" s="22" t="n"/>
      <c r="J402" s="25" t="n"/>
      <c r="K402" s="26">
        <f>IF(J402="","",IFERROR(INDEX(lst_frequencias_vezes,MATCH(J402,lst_frequencias,0)),"Frequência não aceita"))</f>
        <v/>
      </c>
      <c r="L402" s="21" t="n"/>
      <c r="M402" s="27" t="n"/>
      <c r="N402" s="28">
        <f>IF(AND(ISNUMBER(K402),ISNUMBER(M402)),K402*M402,"")</f>
        <v/>
      </c>
      <c r="O402" s="25" t="n"/>
      <c r="P402" s="25" t="n"/>
      <c r="Q402" s="29" t="n"/>
      <c r="R402" s="30">
        <f>IF(C402="","",IF(COUNTIF(pl_chave,C402)&gt;1,"ERRO: chave de tarefa duplicada",IF(I402="Sim",IF(O402="Não","ERRO: tarefa de segurança retirada do plano",IF(NOT(ISNUMBER(K402)),"ERRO: frequência vigente inválida",IF(ISERROR(MATCH(H402,lst_frequencias,0)),"ERRO: frequência de referência ausente",IF(K402&lt;INDEX(lst_frequencias_vezes,MATCH(H402,lst_frequencias,0)),"ERRO: intervalo ampliado em tarefa de segurança (referência "&amp;H402&amp;")","OK: segurança mantida")))),IF(NOT(ISNUMBER(K402)),"Verificar: frequência vigente","OK"))))</f>
        <v/>
      </c>
      <c r="S402" s="24" t="n"/>
    </row>
    <row r="403">
      <c r="A403" s="21" t="n"/>
      <c r="B403" s="22" t="n"/>
      <c r="C403" s="23">
        <f>IF(OR(A403="",B403=""),"",A403&amp;"|"&amp;B403)</f>
        <v/>
      </c>
      <c r="D403" s="21" t="n"/>
      <c r="E403" s="24" t="n"/>
      <c r="F403" s="21" t="n"/>
      <c r="G403" s="22" t="n"/>
      <c r="H403" s="22" t="n"/>
      <c r="I403" s="22" t="n"/>
      <c r="J403" s="25" t="n"/>
      <c r="K403" s="26">
        <f>IF(J403="","",IFERROR(INDEX(lst_frequencias_vezes,MATCH(J403,lst_frequencias,0)),"Frequência não aceita"))</f>
        <v/>
      </c>
      <c r="L403" s="21" t="n"/>
      <c r="M403" s="27" t="n"/>
      <c r="N403" s="28">
        <f>IF(AND(ISNUMBER(K403),ISNUMBER(M403)),K403*M403,"")</f>
        <v/>
      </c>
      <c r="O403" s="25" t="n"/>
      <c r="P403" s="25" t="n"/>
      <c r="Q403" s="29" t="n"/>
      <c r="R403" s="30">
        <f>IF(C403="","",IF(COUNTIF(pl_chave,C403)&gt;1,"ERRO: chave de tarefa duplicada",IF(I403="Sim",IF(O403="Não","ERRO: tarefa de segurança retirada do plano",IF(NOT(ISNUMBER(K403)),"ERRO: frequência vigente inválida",IF(ISERROR(MATCH(H403,lst_frequencias,0)),"ERRO: frequência de referência ausente",IF(K403&lt;INDEX(lst_frequencias_vezes,MATCH(H403,lst_frequencias,0)),"ERRO: intervalo ampliado em tarefa de segurança (referência "&amp;H403&amp;")","OK: segurança mantida")))),IF(NOT(ISNUMBER(K403)),"Verificar: frequência vigente","OK"))))</f>
        <v/>
      </c>
      <c r="S403" s="24" t="n"/>
    </row>
    <row r="404">
      <c r="A404" s="21" t="n"/>
      <c r="B404" s="22" t="n"/>
      <c r="C404" s="23">
        <f>IF(OR(A404="",B404=""),"",A404&amp;"|"&amp;B404)</f>
        <v/>
      </c>
      <c r="D404" s="21" t="n"/>
      <c r="E404" s="24" t="n"/>
      <c r="F404" s="21" t="n"/>
      <c r="G404" s="22" t="n"/>
      <c r="H404" s="22" t="n"/>
      <c r="I404" s="22" t="n"/>
      <c r="J404" s="25" t="n"/>
      <c r="K404" s="26">
        <f>IF(J404="","",IFERROR(INDEX(lst_frequencias_vezes,MATCH(J404,lst_frequencias,0)),"Frequência não aceita"))</f>
        <v/>
      </c>
      <c r="L404" s="21" t="n"/>
      <c r="M404" s="27" t="n"/>
      <c r="N404" s="28">
        <f>IF(AND(ISNUMBER(K404),ISNUMBER(M404)),K404*M404,"")</f>
        <v/>
      </c>
      <c r="O404" s="25" t="n"/>
      <c r="P404" s="25" t="n"/>
      <c r="Q404" s="29" t="n"/>
      <c r="R404" s="30">
        <f>IF(C404="","",IF(COUNTIF(pl_chave,C404)&gt;1,"ERRO: chave de tarefa duplicada",IF(I404="Sim",IF(O404="Não","ERRO: tarefa de segurança retirada do plano",IF(NOT(ISNUMBER(K404)),"ERRO: frequência vigente inválida",IF(ISERROR(MATCH(H404,lst_frequencias,0)),"ERRO: frequência de referência ausente",IF(K404&lt;INDEX(lst_frequencias_vezes,MATCH(H404,lst_frequencias,0)),"ERRO: intervalo ampliado em tarefa de segurança (referência "&amp;H404&amp;")","OK: segurança mantida")))),IF(NOT(ISNUMBER(K404)),"Verificar: frequência vigente","OK"))))</f>
        <v/>
      </c>
      <c r="S404" s="24" t="n"/>
    </row>
    <row r="405">
      <c r="A405" s="21" t="n"/>
      <c r="B405" s="22" t="n"/>
      <c r="C405" s="23">
        <f>IF(OR(A405="",B405=""),"",A405&amp;"|"&amp;B405)</f>
        <v/>
      </c>
      <c r="D405" s="21" t="n"/>
      <c r="E405" s="24" t="n"/>
      <c r="F405" s="21" t="n"/>
      <c r="G405" s="22" t="n"/>
      <c r="H405" s="22" t="n"/>
      <c r="I405" s="22" t="n"/>
      <c r="J405" s="25" t="n"/>
      <c r="K405" s="26">
        <f>IF(J405="","",IFERROR(INDEX(lst_frequencias_vezes,MATCH(J405,lst_frequencias,0)),"Frequência não aceita"))</f>
        <v/>
      </c>
      <c r="L405" s="21" t="n"/>
      <c r="M405" s="27" t="n"/>
      <c r="N405" s="28">
        <f>IF(AND(ISNUMBER(K405),ISNUMBER(M405)),K405*M405,"")</f>
        <v/>
      </c>
      <c r="O405" s="25" t="n"/>
      <c r="P405" s="25" t="n"/>
      <c r="Q405" s="29" t="n"/>
      <c r="R405" s="30">
        <f>IF(C405="","",IF(COUNTIF(pl_chave,C405)&gt;1,"ERRO: chave de tarefa duplicada",IF(I405="Sim",IF(O405="Não","ERRO: tarefa de segurança retirada do plano",IF(NOT(ISNUMBER(K405)),"ERRO: frequência vigente inválida",IF(ISERROR(MATCH(H405,lst_frequencias,0)),"ERRO: frequência de referência ausente",IF(K405&lt;INDEX(lst_frequencias_vezes,MATCH(H405,lst_frequencias,0)),"ERRO: intervalo ampliado em tarefa de segurança (referência "&amp;H405&amp;")","OK: segurança mantida")))),IF(NOT(ISNUMBER(K405)),"Verificar: frequência vigente","OK"))))</f>
        <v/>
      </c>
      <c r="S405" s="24" t="n"/>
    </row>
    <row r="406">
      <c r="A406" s="21" t="n"/>
      <c r="B406" s="22" t="n"/>
      <c r="C406" s="23">
        <f>IF(OR(A406="",B406=""),"",A406&amp;"|"&amp;B406)</f>
        <v/>
      </c>
      <c r="D406" s="21" t="n"/>
      <c r="E406" s="24" t="n"/>
      <c r="F406" s="21" t="n"/>
      <c r="G406" s="22" t="n"/>
      <c r="H406" s="22" t="n"/>
      <c r="I406" s="22" t="n"/>
      <c r="J406" s="25" t="n"/>
      <c r="K406" s="26">
        <f>IF(J406="","",IFERROR(INDEX(lst_frequencias_vezes,MATCH(J406,lst_frequencias,0)),"Frequência não aceita"))</f>
        <v/>
      </c>
      <c r="L406" s="21" t="n"/>
      <c r="M406" s="27" t="n"/>
      <c r="N406" s="28">
        <f>IF(AND(ISNUMBER(K406),ISNUMBER(M406)),K406*M406,"")</f>
        <v/>
      </c>
      <c r="O406" s="25" t="n"/>
      <c r="P406" s="25" t="n"/>
      <c r="Q406" s="29" t="n"/>
      <c r="R406" s="30">
        <f>IF(C406="","",IF(COUNTIF(pl_chave,C406)&gt;1,"ERRO: chave de tarefa duplicada",IF(I406="Sim",IF(O406="Não","ERRO: tarefa de segurança retirada do plano",IF(NOT(ISNUMBER(K406)),"ERRO: frequência vigente inválida",IF(ISERROR(MATCH(H406,lst_frequencias,0)),"ERRO: frequência de referência ausente",IF(K406&lt;INDEX(lst_frequencias_vezes,MATCH(H406,lst_frequencias,0)),"ERRO: intervalo ampliado em tarefa de segurança (referência "&amp;H406&amp;")","OK: segurança mantida")))),IF(NOT(ISNUMBER(K406)),"Verificar: frequência vigente","OK"))))</f>
        <v/>
      </c>
      <c r="S406" s="24" t="n"/>
    </row>
    <row r="407">
      <c r="A407" s="21" t="n"/>
      <c r="B407" s="22" t="n"/>
      <c r="C407" s="23">
        <f>IF(OR(A407="",B407=""),"",A407&amp;"|"&amp;B407)</f>
        <v/>
      </c>
      <c r="D407" s="21" t="n"/>
      <c r="E407" s="24" t="n"/>
      <c r="F407" s="21" t="n"/>
      <c r="G407" s="22" t="n"/>
      <c r="H407" s="22" t="n"/>
      <c r="I407" s="22" t="n"/>
      <c r="J407" s="25" t="n"/>
      <c r="K407" s="26">
        <f>IF(J407="","",IFERROR(INDEX(lst_frequencias_vezes,MATCH(J407,lst_frequencias,0)),"Frequência não aceita"))</f>
        <v/>
      </c>
      <c r="L407" s="21" t="n"/>
      <c r="M407" s="27" t="n"/>
      <c r="N407" s="28">
        <f>IF(AND(ISNUMBER(K407),ISNUMBER(M407)),K407*M407,"")</f>
        <v/>
      </c>
      <c r="O407" s="25" t="n"/>
      <c r="P407" s="25" t="n"/>
      <c r="Q407" s="29" t="n"/>
      <c r="R407" s="30">
        <f>IF(C407="","",IF(COUNTIF(pl_chave,C407)&gt;1,"ERRO: chave de tarefa duplicada",IF(I407="Sim",IF(O407="Não","ERRO: tarefa de segurança retirada do plano",IF(NOT(ISNUMBER(K407)),"ERRO: frequência vigente inválida",IF(ISERROR(MATCH(H407,lst_frequencias,0)),"ERRO: frequência de referência ausente",IF(K407&lt;INDEX(lst_frequencias_vezes,MATCH(H407,lst_frequencias,0)),"ERRO: intervalo ampliado em tarefa de segurança (referência "&amp;H407&amp;")","OK: segurança mantida")))),IF(NOT(ISNUMBER(K407)),"Verificar: frequência vigente","OK"))))</f>
        <v/>
      </c>
      <c r="S407" s="24" t="n"/>
    </row>
    <row r="408">
      <c r="A408" s="21" t="n"/>
      <c r="B408" s="22" t="n"/>
      <c r="C408" s="23">
        <f>IF(OR(A408="",B408=""),"",A408&amp;"|"&amp;B408)</f>
        <v/>
      </c>
      <c r="D408" s="21" t="n"/>
      <c r="E408" s="24" t="n"/>
      <c r="F408" s="21" t="n"/>
      <c r="G408" s="22" t="n"/>
      <c r="H408" s="22" t="n"/>
      <c r="I408" s="22" t="n"/>
      <c r="J408" s="25" t="n"/>
      <c r="K408" s="26">
        <f>IF(J408="","",IFERROR(INDEX(lst_frequencias_vezes,MATCH(J408,lst_frequencias,0)),"Frequência não aceita"))</f>
        <v/>
      </c>
      <c r="L408" s="21" t="n"/>
      <c r="M408" s="27" t="n"/>
      <c r="N408" s="28">
        <f>IF(AND(ISNUMBER(K408),ISNUMBER(M408)),K408*M408,"")</f>
        <v/>
      </c>
      <c r="O408" s="25" t="n"/>
      <c r="P408" s="25" t="n"/>
      <c r="Q408" s="29" t="n"/>
      <c r="R408" s="30">
        <f>IF(C408="","",IF(COUNTIF(pl_chave,C408)&gt;1,"ERRO: chave de tarefa duplicada",IF(I408="Sim",IF(O408="Não","ERRO: tarefa de segurança retirada do plano",IF(NOT(ISNUMBER(K408)),"ERRO: frequência vigente inválida",IF(ISERROR(MATCH(H408,lst_frequencias,0)),"ERRO: frequência de referência ausente",IF(K408&lt;INDEX(lst_frequencias_vezes,MATCH(H408,lst_frequencias,0)),"ERRO: intervalo ampliado em tarefa de segurança (referência "&amp;H408&amp;")","OK: segurança mantida")))),IF(NOT(ISNUMBER(K408)),"Verificar: frequência vigente","OK"))))</f>
        <v/>
      </c>
      <c r="S408" s="24" t="n"/>
    </row>
    <row r="409">
      <c r="A409" s="21" t="n"/>
      <c r="B409" s="22" t="n"/>
      <c r="C409" s="23">
        <f>IF(OR(A409="",B409=""),"",A409&amp;"|"&amp;B409)</f>
        <v/>
      </c>
      <c r="D409" s="21" t="n"/>
      <c r="E409" s="24" t="n"/>
      <c r="F409" s="21" t="n"/>
      <c r="G409" s="22" t="n"/>
      <c r="H409" s="22" t="n"/>
      <c r="I409" s="22" t="n"/>
      <c r="J409" s="25" t="n"/>
      <c r="K409" s="26">
        <f>IF(J409="","",IFERROR(INDEX(lst_frequencias_vezes,MATCH(J409,lst_frequencias,0)),"Frequência não aceita"))</f>
        <v/>
      </c>
      <c r="L409" s="21" t="n"/>
      <c r="M409" s="27" t="n"/>
      <c r="N409" s="28">
        <f>IF(AND(ISNUMBER(K409),ISNUMBER(M409)),K409*M409,"")</f>
        <v/>
      </c>
      <c r="O409" s="25" t="n"/>
      <c r="P409" s="25" t="n"/>
      <c r="Q409" s="29" t="n"/>
      <c r="R409" s="30">
        <f>IF(C409="","",IF(COUNTIF(pl_chave,C409)&gt;1,"ERRO: chave de tarefa duplicada",IF(I409="Sim",IF(O409="Não","ERRO: tarefa de segurança retirada do plano",IF(NOT(ISNUMBER(K409)),"ERRO: frequência vigente inválida",IF(ISERROR(MATCH(H409,lst_frequencias,0)),"ERRO: frequência de referência ausente",IF(K409&lt;INDEX(lst_frequencias_vezes,MATCH(H409,lst_frequencias,0)),"ERRO: intervalo ampliado em tarefa de segurança (referência "&amp;H409&amp;")","OK: segurança mantida")))),IF(NOT(ISNUMBER(K409)),"Verificar: frequência vigente","OK"))))</f>
        <v/>
      </c>
      <c r="S409" s="24" t="n"/>
    </row>
    <row r="410">
      <c r="A410" s="21" t="n"/>
      <c r="B410" s="22" t="n"/>
      <c r="C410" s="23">
        <f>IF(OR(A410="",B410=""),"",A410&amp;"|"&amp;B410)</f>
        <v/>
      </c>
      <c r="D410" s="21" t="n"/>
      <c r="E410" s="24" t="n"/>
      <c r="F410" s="21" t="n"/>
      <c r="G410" s="22" t="n"/>
      <c r="H410" s="22" t="n"/>
      <c r="I410" s="22" t="n"/>
      <c r="J410" s="25" t="n"/>
      <c r="K410" s="26">
        <f>IF(J410="","",IFERROR(INDEX(lst_frequencias_vezes,MATCH(J410,lst_frequencias,0)),"Frequência não aceita"))</f>
        <v/>
      </c>
      <c r="L410" s="21" t="n"/>
      <c r="M410" s="27" t="n"/>
      <c r="N410" s="28">
        <f>IF(AND(ISNUMBER(K410),ISNUMBER(M410)),K410*M410,"")</f>
        <v/>
      </c>
      <c r="O410" s="25" t="n"/>
      <c r="P410" s="25" t="n"/>
      <c r="Q410" s="29" t="n"/>
      <c r="R410" s="30">
        <f>IF(C410="","",IF(COUNTIF(pl_chave,C410)&gt;1,"ERRO: chave de tarefa duplicada",IF(I410="Sim",IF(O410="Não","ERRO: tarefa de segurança retirada do plano",IF(NOT(ISNUMBER(K410)),"ERRO: frequência vigente inválida",IF(ISERROR(MATCH(H410,lst_frequencias,0)),"ERRO: frequência de referência ausente",IF(K410&lt;INDEX(lst_frequencias_vezes,MATCH(H410,lst_frequencias,0)),"ERRO: intervalo ampliado em tarefa de segurança (referência "&amp;H410&amp;")","OK: segurança mantida")))),IF(NOT(ISNUMBER(K410)),"Verificar: frequência vigente","OK"))))</f>
        <v/>
      </c>
      <c r="S410" s="24" t="n"/>
    </row>
    <row r="411">
      <c r="A411" s="21" t="n"/>
      <c r="B411" s="22" t="n"/>
      <c r="C411" s="23">
        <f>IF(OR(A411="",B411=""),"",A411&amp;"|"&amp;B411)</f>
        <v/>
      </c>
      <c r="D411" s="21" t="n"/>
      <c r="E411" s="24" t="n"/>
      <c r="F411" s="21" t="n"/>
      <c r="G411" s="22" t="n"/>
      <c r="H411" s="22" t="n"/>
      <c r="I411" s="22" t="n"/>
      <c r="J411" s="25" t="n"/>
      <c r="K411" s="26">
        <f>IF(J411="","",IFERROR(INDEX(lst_frequencias_vezes,MATCH(J411,lst_frequencias,0)),"Frequência não aceita"))</f>
        <v/>
      </c>
      <c r="L411" s="21" t="n"/>
      <c r="M411" s="27" t="n"/>
      <c r="N411" s="28">
        <f>IF(AND(ISNUMBER(K411),ISNUMBER(M411)),K411*M411,"")</f>
        <v/>
      </c>
      <c r="O411" s="25" t="n"/>
      <c r="P411" s="25" t="n"/>
      <c r="Q411" s="29" t="n"/>
      <c r="R411" s="30">
        <f>IF(C411="","",IF(COUNTIF(pl_chave,C411)&gt;1,"ERRO: chave de tarefa duplicada",IF(I411="Sim",IF(O411="Não","ERRO: tarefa de segurança retirada do plano",IF(NOT(ISNUMBER(K411)),"ERRO: frequência vigente inválida",IF(ISERROR(MATCH(H411,lst_frequencias,0)),"ERRO: frequência de referência ausente",IF(K411&lt;INDEX(lst_frequencias_vezes,MATCH(H411,lst_frequencias,0)),"ERRO: intervalo ampliado em tarefa de segurança (referência "&amp;H411&amp;")","OK: segurança mantida")))),IF(NOT(ISNUMBER(K411)),"Verificar: frequência vigente","OK"))))</f>
        <v/>
      </c>
      <c r="S411" s="24" t="n"/>
    </row>
    <row r="412">
      <c r="A412" s="21" t="n"/>
      <c r="B412" s="22" t="n"/>
      <c r="C412" s="23">
        <f>IF(OR(A412="",B412=""),"",A412&amp;"|"&amp;B412)</f>
        <v/>
      </c>
      <c r="D412" s="21" t="n"/>
      <c r="E412" s="24" t="n"/>
      <c r="F412" s="21" t="n"/>
      <c r="G412" s="22" t="n"/>
      <c r="H412" s="22" t="n"/>
      <c r="I412" s="22" t="n"/>
      <c r="J412" s="25" t="n"/>
      <c r="K412" s="26">
        <f>IF(J412="","",IFERROR(INDEX(lst_frequencias_vezes,MATCH(J412,lst_frequencias,0)),"Frequência não aceita"))</f>
        <v/>
      </c>
      <c r="L412" s="21" t="n"/>
      <c r="M412" s="27" t="n"/>
      <c r="N412" s="28">
        <f>IF(AND(ISNUMBER(K412),ISNUMBER(M412)),K412*M412,"")</f>
        <v/>
      </c>
      <c r="O412" s="25" t="n"/>
      <c r="P412" s="25" t="n"/>
      <c r="Q412" s="29" t="n"/>
      <c r="R412" s="30">
        <f>IF(C412="","",IF(COUNTIF(pl_chave,C412)&gt;1,"ERRO: chave de tarefa duplicada",IF(I412="Sim",IF(O412="Não","ERRO: tarefa de segurança retirada do plano",IF(NOT(ISNUMBER(K412)),"ERRO: frequência vigente inválida",IF(ISERROR(MATCH(H412,lst_frequencias,0)),"ERRO: frequência de referência ausente",IF(K412&lt;INDEX(lst_frequencias_vezes,MATCH(H412,lst_frequencias,0)),"ERRO: intervalo ampliado em tarefa de segurança (referência "&amp;H412&amp;")","OK: segurança mantida")))),IF(NOT(ISNUMBER(K412)),"Verificar: frequência vigente","OK"))))</f>
        <v/>
      </c>
      <c r="S412" s="24" t="n"/>
    </row>
    <row r="413">
      <c r="A413" s="21" t="n"/>
      <c r="B413" s="22" t="n"/>
      <c r="C413" s="23">
        <f>IF(OR(A413="",B413=""),"",A413&amp;"|"&amp;B413)</f>
        <v/>
      </c>
      <c r="D413" s="21" t="n"/>
      <c r="E413" s="24" t="n"/>
      <c r="F413" s="21" t="n"/>
      <c r="G413" s="22" t="n"/>
      <c r="H413" s="22" t="n"/>
      <c r="I413" s="22" t="n"/>
      <c r="J413" s="25" t="n"/>
      <c r="K413" s="26">
        <f>IF(J413="","",IFERROR(INDEX(lst_frequencias_vezes,MATCH(J413,lst_frequencias,0)),"Frequência não aceita"))</f>
        <v/>
      </c>
      <c r="L413" s="21" t="n"/>
      <c r="M413" s="27" t="n"/>
      <c r="N413" s="28">
        <f>IF(AND(ISNUMBER(K413),ISNUMBER(M413)),K413*M413,"")</f>
        <v/>
      </c>
      <c r="O413" s="25" t="n"/>
      <c r="P413" s="25" t="n"/>
      <c r="Q413" s="29" t="n"/>
      <c r="R413" s="30">
        <f>IF(C413="","",IF(COUNTIF(pl_chave,C413)&gt;1,"ERRO: chave de tarefa duplicada",IF(I413="Sim",IF(O413="Não","ERRO: tarefa de segurança retirada do plano",IF(NOT(ISNUMBER(K413)),"ERRO: frequência vigente inválida",IF(ISERROR(MATCH(H413,lst_frequencias,0)),"ERRO: frequência de referência ausente",IF(K413&lt;INDEX(lst_frequencias_vezes,MATCH(H413,lst_frequencias,0)),"ERRO: intervalo ampliado em tarefa de segurança (referência "&amp;H413&amp;")","OK: segurança mantida")))),IF(NOT(ISNUMBER(K413)),"Verificar: frequência vigente","OK"))))</f>
        <v/>
      </c>
      <c r="S413" s="24" t="n"/>
    </row>
    <row r="414">
      <c r="A414" s="21" t="n"/>
      <c r="B414" s="22" t="n"/>
      <c r="C414" s="23">
        <f>IF(OR(A414="",B414=""),"",A414&amp;"|"&amp;B414)</f>
        <v/>
      </c>
      <c r="D414" s="21" t="n"/>
      <c r="E414" s="24" t="n"/>
      <c r="F414" s="21" t="n"/>
      <c r="G414" s="22" t="n"/>
      <c r="H414" s="22" t="n"/>
      <c r="I414" s="22" t="n"/>
      <c r="J414" s="25" t="n"/>
      <c r="K414" s="26">
        <f>IF(J414="","",IFERROR(INDEX(lst_frequencias_vezes,MATCH(J414,lst_frequencias,0)),"Frequência não aceita"))</f>
        <v/>
      </c>
      <c r="L414" s="21" t="n"/>
      <c r="M414" s="27" t="n"/>
      <c r="N414" s="28">
        <f>IF(AND(ISNUMBER(K414),ISNUMBER(M414)),K414*M414,"")</f>
        <v/>
      </c>
      <c r="O414" s="25" t="n"/>
      <c r="P414" s="25" t="n"/>
      <c r="Q414" s="29" t="n"/>
      <c r="R414" s="30">
        <f>IF(C414="","",IF(COUNTIF(pl_chave,C414)&gt;1,"ERRO: chave de tarefa duplicada",IF(I414="Sim",IF(O414="Não","ERRO: tarefa de segurança retirada do plano",IF(NOT(ISNUMBER(K414)),"ERRO: frequência vigente inválida",IF(ISERROR(MATCH(H414,lst_frequencias,0)),"ERRO: frequência de referência ausente",IF(K414&lt;INDEX(lst_frequencias_vezes,MATCH(H414,lst_frequencias,0)),"ERRO: intervalo ampliado em tarefa de segurança (referência "&amp;H414&amp;")","OK: segurança mantida")))),IF(NOT(ISNUMBER(K414)),"Verificar: frequência vigente","OK"))))</f>
        <v/>
      </c>
      <c r="S414" s="24" t="n"/>
    </row>
    <row r="415">
      <c r="A415" s="21" t="n"/>
      <c r="B415" s="22" t="n"/>
      <c r="C415" s="23">
        <f>IF(OR(A415="",B415=""),"",A415&amp;"|"&amp;B415)</f>
        <v/>
      </c>
      <c r="D415" s="21" t="n"/>
      <c r="E415" s="24" t="n"/>
      <c r="F415" s="21" t="n"/>
      <c r="G415" s="22" t="n"/>
      <c r="H415" s="22" t="n"/>
      <c r="I415" s="22" t="n"/>
      <c r="J415" s="25" t="n"/>
      <c r="K415" s="26">
        <f>IF(J415="","",IFERROR(INDEX(lst_frequencias_vezes,MATCH(J415,lst_frequencias,0)),"Frequência não aceita"))</f>
        <v/>
      </c>
      <c r="L415" s="21" t="n"/>
      <c r="M415" s="27" t="n"/>
      <c r="N415" s="28">
        <f>IF(AND(ISNUMBER(K415),ISNUMBER(M415)),K415*M415,"")</f>
        <v/>
      </c>
      <c r="O415" s="25" t="n"/>
      <c r="P415" s="25" t="n"/>
      <c r="Q415" s="29" t="n"/>
      <c r="R415" s="30">
        <f>IF(C415="","",IF(COUNTIF(pl_chave,C415)&gt;1,"ERRO: chave de tarefa duplicada",IF(I415="Sim",IF(O415="Não","ERRO: tarefa de segurança retirada do plano",IF(NOT(ISNUMBER(K415)),"ERRO: frequência vigente inválida",IF(ISERROR(MATCH(H415,lst_frequencias,0)),"ERRO: frequência de referência ausente",IF(K415&lt;INDEX(lst_frequencias_vezes,MATCH(H415,lst_frequencias,0)),"ERRO: intervalo ampliado em tarefa de segurança (referência "&amp;H415&amp;")","OK: segurança mantida")))),IF(NOT(ISNUMBER(K415)),"Verificar: frequência vigente","OK"))))</f>
        <v/>
      </c>
      <c r="S415" s="24" t="n"/>
    </row>
    <row r="416">
      <c r="A416" s="21" t="n"/>
      <c r="B416" s="22" t="n"/>
      <c r="C416" s="23">
        <f>IF(OR(A416="",B416=""),"",A416&amp;"|"&amp;B416)</f>
        <v/>
      </c>
      <c r="D416" s="21" t="n"/>
      <c r="E416" s="24" t="n"/>
      <c r="F416" s="21" t="n"/>
      <c r="G416" s="22" t="n"/>
      <c r="H416" s="22" t="n"/>
      <c r="I416" s="22" t="n"/>
      <c r="J416" s="25" t="n"/>
      <c r="K416" s="26">
        <f>IF(J416="","",IFERROR(INDEX(lst_frequencias_vezes,MATCH(J416,lst_frequencias,0)),"Frequência não aceita"))</f>
        <v/>
      </c>
      <c r="L416" s="21" t="n"/>
      <c r="M416" s="27" t="n"/>
      <c r="N416" s="28">
        <f>IF(AND(ISNUMBER(K416),ISNUMBER(M416)),K416*M416,"")</f>
        <v/>
      </c>
      <c r="O416" s="25" t="n"/>
      <c r="P416" s="25" t="n"/>
      <c r="Q416" s="29" t="n"/>
      <c r="R416" s="30">
        <f>IF(C416="","",IF(COUNTIF(pl_chave,C416)&gt;1,"ERRO: chave de tarefa duplicada",IF(I416="Sim",IF(O416="Não","ERRO: tarefa de segurança retirada do plano",IF(NOT(ISNUMBER(K416)),"ERRO: frequência vigente inválida",IF(ISERROR(MATCH(H416,lst_frequencias,0)),"ERRO: frequência de referência ausente",IF(K416&lt;INDEX(lst_frequencias_vezes,MATCH(H416,lst_frequencias,0)),"ERRO: intervalo ampliado em tarefa de segurança (referência "&amp;H416&amp;")","OK: segurança mantida")))),IF(NOT(ISNUMBER(K416)),"Verificar: frequência vigente","OK"))))</f>
        <v/>
      </c>
      <c r="S416" s="24" t="n"/>
    </row>
    <row r="417">
      <c r="A417" s="21" t="n"/>
      <c r="B417" s="22" t="n"/>
      <c r="C417" s="23">
        <f>IF(OR(A417="",B417=""),"",A417&amp;"|"&amp;B417)</f>
        <v/>
      </c>
      <c r="D417" s="21" t="n"/>
      <c r="E417" s="24" t="n"/>
      <c r="F417" s="21" t="n"/>
      <c r="G417" s="22" t="n"/>
      <c r="H417" s="22" t="n"/>
      <c r="I417" s="22" t="n"/>
      <c r="J417" s="25" t="n"/>
      <c r="K417" s="26">
        <f>IF(J417="","",IFERROR(INDEX(lst_frequencias_vezes,MATCH(J417,lst_frequencias,0)),"Frequência não aceita"))</f>
        <v/>
      </c>
      <c r="L417" s="21" t="n"/>
      <c r="M417" s="27" t="n"/>
      <c r="N417" s="28">
        <f>IF(AND(ISNUMBER(K417),ISNUMBER(M417)),K417*M417,"")</f>
        <v/>
      </c>
      <c r="O417" s="25" t="n"/>
      <c r="P417" s="25" t="n"/>
      <c r="Q417" s="29" t="n"/>
      <c r="R417" s="30">
        <f>IF(C417="","",IF(COUNTIF(pl_chave,C417)&gt;1,"ERRO: chave de tarefa duplicada",IF(I417="Sim",IF(O417="Não","ERRO: tarefa de segurança retirada do plano",IF(NOT(ISNUMBER(K417)),"ERRO: frequência vigente inválida",IF(ISERROR(MATCH(H417,lst_frequencias,0)),"ERRO: frequência de referência ausente",IF(K417&lt;INDEX(lst_frequencias_vezes,MATCH(H417,lst_frequencias,0)),"ERRO: intervalo ampliado em tarefa de segurança (referência "&amp;H417&amp;")","OK: segurança mantida")))),IF(NOT(ISNUMBER(K417)),"Verificar: frequência vigente","OK"))))</f>
        <v/>
      </c>
      <c r="S417" s="24" t="n"/>
    </row>
    <row r="418">
      <c r="A418" s="21" t="n"/>
      <c r="B418" s="22" t="n"/>
      <c r="C418" s="23">
        <f>IF(OR(A418="",B418=""),"",A418&amp;"|"&amp;B418)</f>
        <v/>
      </c>
      <c r="D418" s="21" t="n"/>
      <c r="E418" s="24" t="n"/>
      <c r="F418" s="21" t="n"/>
      <c r="G418" s="22" t="n"/>
      <c r="H418" s="22" t="n"/>
      <c r="I418" s="22" t="n"/>
      <c r="J418" s="25" t="n"/>
      <c r="K418" s="26">
        <f>IF(J418="","",IFERROR(INDEX(lst_frequencias_vezes,MATCH(J418,lst_frequencias,0)),"Frequência não aceita"))</f>
        <v/>
      </c>
      <c r="L418" s="21" t="n"/>
      <c r="M418" s="27" t="n"/>
      <c r="N418" s="28">
        <f>IF(AND(ISNUMBER(K418),ISNUMBER(M418)),K418*M418,"")</f>
        <v/>
      </c>
      <c r="O418" s="25" t="n"/>
      <c r="P418" s="25" t="n"/>
      <c r="Q418" s="29" t="n"/>
      <c r="R418" s="30">
        <f>IF(C418="","",IF(COUNTIF(pl_chave,C418)&gt;1,"ERRO: chave de tarefa duplicada",IF(I418="Sim",IF(O418="Não","ERRO: tarefa de segurança retirada do plano",IF(NOT(ISNUMBER(K418)),"ERRO: frequência vigente inválida",IF(ISERROR(MATCH(H418,lst_frequencias,0)),"ERRO: frequência de referência ausente",IF(K418&lt;INDEX(lst_frequencias_vezes,MATCH(H418,lst_frequencias,0)),"ERRO: intervalo ampliado em tarefa de segurança (referência "&amp;H418&amp;")","OK: segurança mantida")))),IF(NOT(ISNUMBER(K418)),"Verificar: frequência vigente","OK"))))</f>
        <v/>
      </c>
      <c r="S418" s="24" t="n"/>
    </row>
    <row r="419">
      <c r="A419" s="21" t="n"/>
      <c r="B419" s="22" t="n"/>
      <c r="C419" s="23">
        <f>IF(OR(A419="",B419=""),"",A419&amp;"|"&amp;B419)</f>
        <v/>
      </c>
      <c r="D419" s="21" t="n"/>
      <c r="E419" s="24" t="n"/>
      <c r="F419" s="21" t="n"/>
      <c r="G419" s="22" t="n"/>
      <c r="H419" s="22" t="n"/>
      <c r="I419" s="22" t="n"/>
      <c r="J419" s="25" t="n"/>
      <c r="K419" s="26">
        <f>IF(J419="","",IFERROR(INDEX(lst_frequencias_vezes,MATCH(J419,lst_frequencias,0)),"Frequência não aceita"))</f>
        <v/>
      </c>
      <c r="L419" s="21" t="n"/>
      <c r="M419" s="27" t="n"/>
      <c r="N419" s="28">
        <f>IF(AND(ISNUMBER(K419),ISNUMBER(M419)),K419*M419,"")</f>
        <v/>
      </c>
      <c r="O419" s="25" t="n"/>
      <c r="P419" s="25" t="n"/>
      <c r="Q419" s="29" t="n"/>
      <c r="R419" s="30">
        <f>IF(C419="","",IF(COUNTIF(pl_chave,C419)&gt;1,"ERRO: chave de tarefa duplicada",IF(I419="Sim",IF(O419="Não","ERRO: tarefa de segurança retirada do plano",IF(NOT(ISNUMBER(K419)),"ERRO: frequência vigente inválida",IF(ISERROR(MATCH(H419,lst_frequencias,0)),"ERRO: frequência de referência ausente",IF(K419&lt;INDEX(lst_frequencias_vezes,MATCH(H419,lst_frequencias,0)),"ERRO: intervalo ampliado em tarefa de segurança (referência "&amp;H419&amp;")","OK: segurança mantida")))),IF(NOT(ISNUMBER(K419)),"Verificar: frequência vigente","OK"))))</f>
        <v/>
      </c>
      <c r="S419" s="24" t="n"/>
    </row>
    <row r="420">
      <c r="A420" s="21" t="n"/>
      <c r="B420" s="22" t="n"/>
      <c r="C420" s="23">
        <f>IF(OR(A420="",B420=""),"",A420&amp;"|"&amp;B420)</f>
        <v/>
      </c>
      <c r="D420" s="21" t="n"/>
      <c r="E420" s="24" t="n"/>
      <c r="F420" s="21" t="n"/>
      <c r="G420" s="22" t="n"/>
      <c r="H420" s="22" t="n"/>
      <c r="I420" s="22" t="n"/>
      <c r="J420" s="25" t="n"/>
      <c r="K420" s="26">
        <f>IF(J420="","",IFERROR(INDEX(lst_frequencias_vezes,MATCH(J420,lst_frequencias,0)),"Frequência não aceita"))</f>
        <v/>
      </c>
      <c r="L420" s="21" t="n"/>
      <c r="M420" s="27" t="n"/>
      <c r="N420" s="28">
        <f>IF(AND(ISNUMBER(K420),ISNUMBER(M420)),K420*M420,"")</f>
        <v/>
      </c>
      <c r="O420" s="25" t="n"/>
      <c r="P420" s="25" t="n"/>
      <c r="Q420" s="29" t="n"/>
      <c r="R420" s="30">
        <f>IF(C420="","",IF(COUNTIF(pl_chave,C420)&gt;1,"ERRO: chave de tarefa duplicada",IF(I420="Sim",IF(O420="Não","ERRO: tarefa de segurança retirada do plano",IF(NOT(ISNUMBER(K420)),"ERRO: frequência vigente inválida",IF(ISERROR(MATCH(H420,lst_frequencias,0)),"ERRO: frequência de referência ausente",IF(K420&lt;INDEX(lst_frequencias_vezes,MATCH(H420,lst_frequencias,0)),"ERRO: intervalo ampliado em tarefa de segurança (referência "&amp;H420&amp;")","OK: segurança mantida")))),IF(NOT(ISNUMBER(K420)),"Verificar: frequência vigente","OK"))))</f>
        <v/>
      </c>
      <c r="S420" s="24" t="n"/>
    </row>
    <row r="421">
      <c r="A421" s="21" t="n"/>
      <c r="B421" s="22" t="n"/>
      <c r="C421" s="23">
        <f>IF(OR(A421="",B421=""),"",A421&amp;"|"&amp;B421)</f>
        <v/>
      </c>
      <c r="D421" s="21" t="n"/>
      <c r="E421" s="24" t="n"/>
      <c r="F421" s="21" t="n"/>
      <c r="G421" s="22" t="n"/>
      <c r="H421" s="22" t="n"/>
      <c r="I421" s="22" t="n"/>
      <c r="J421" s="25" t="n"/>
      <c r="K421" s="26">
        <f>IF(J421="","",IFERROR(INDEX(lst_frequencias_vezes,MATCH(J421,lst_frequencias,0)),"Frequência não aceita"))</f>
        <v/>
      </c>
      <c r="L421" s="21" t="n"/>
      <c r="M421" s="27" t="n"/>
      <c r="N421" s="28">
        <f>IF(AND(ISNUMBER(K421),ISNUMBER(M421)),K421*M421,"")</f>
        <v/>
      </c>
      <c r="O421" s="25" t="n"/>
      <c r="P421" s="25" t="n"/>
      <c r="Q421" s="29" t="n"/>
      <c r="R421" s="30">
        <f>IF(C421="","",IF(COUNTIF(pl_chave,C421)&gt;1,"ERRO: chave de tarefa duplicada",IF(I421="Sim",IF(O421="Não","ERRO: tarefa de segurança retirada do plano",IF(NOT(ISNUMBER(K421)),"ERRO: frequência vigente inválida",IF(ISERROR(MATCH(H421,lst_frequencias,0)),"ERRO: frequência de referência ausente",IF(K421&lt;INDEX(lst_frequencias_vezes,MATCH(H421,lst_frequencias,0)),"ERRO: intervalo ampliado em tarefa de segurança (referência "&amp;H421&amp;")","OK: segurança mantida")))),IF(NOT(ISNUMBER(K421)),"Verificar: frequência vigente","OK"))))</f>
        <v/>
      </c>
      <c r="S421" s="24" t="n"/>
    </row>
    <row r="422">
      <c r="A422" s="21" t="n"/>
      <c r="B422" s="22" t="n"/>
      <c r="C422" s="23">
        <f>IF(OR(A422="",B422=""),"",A422&amp;"|"&amp;B422)</f>
        <v/>
      </c>
      <c r="D422" s="21" t="n"/>
      <c r="E422" s="24" t="n"/>
      <c r="F422" s="21" t="n"/>
      <c r="G422" s="22" t="n"/>
      <c r="H422" s="22" t="n"/>
      <c r="I422" s="22" t="n"/>
      <c r="J422" s="25" t="n"/>
      <c r="K422" s="26">
        <f>IF(J422="","",IFERROR(INDEX(lst_frequencias_vezes,MATCH(J422,lst_frequencias,0)),"Frequência não aceita"))</f>
        <v/>
      </c>
      <c r="L422" s="21" t="n"/>
      <c r="M422" s="27" t="n"/>
      <c r="N422" s="28">
        <f>IF(AND(ISNUMBER(K422),ISNUMBER(M422)),K422*M422,"")</f>
        <v/>
      </c>
      <c r="O422" s="25" t="n"/>
      <c r="P422" s="25" t="n"/>
      <c r="Q422" s="29" t="n"/>
      <c r="R422" s="30">
        <f>IF(C422="","",IF(COUNTIF(pl_chave,C422)&gt;1,"ERRO: chave de tarefa duplicada",IF(I422="Sim",IF(O422="Não","ERRO: tarefa de segurança retirada do plano",IF(NOT(ISNUMBER(K422)),"ERRO: frequência vigente inválida",IF(ISERROR(MATCH(H422,lst_frequencias,0)),"ERRO: frequência de referência ausente",IF(K422&lt;INDEX(lst_frequencias_vezes,MATCH(H422,lst_frequencias,0)),"ERRO: intervalo ampliado em tarefa de segurança (referência "&amp;H422&amp;")","OK: segurança mantida")))),IF(NOT(ISNUMBER(K422)),"Verificar: frequência vigente","OK"))))</f>
        <v/>
      </c>
      <c r="S422" s="24" t="n"/>
    </row>
    <row r="423">
      <c r="A423" s="21" t="n"/>
      <c r="B423" s="22" t="n"/>
      <c r="C423" s="23">
        <f>IF(OR(A423="",B423=""),"",A423&amp;"|"&amp;B423)</f>
        <v/>
      </c>
      <c r="D423" s="21" t="n"/>
      <c r="E423" s="24" t="n"/>
      <c r="F423" s="21" t="n"/>
      <c r="G423" s="22" t="n"/>
      <c r="H423" s="22" t="n"/>
      <c r="I423" s="22" t="n"/>
      <c r="J423" s="25" t="n"/>
      <c r="K423" s="26">
        <f>IF(J423="","",IFERROR(INDEX(lst_frequencias_vezes,MATCH(J423,lst_frequencias,0)),"Frequência não aceita"))</f>
        <v/>
      </c>
      <c r="L423" s="21" t="n"/>
      <c r="M423" s="27" t="n"/>
      <c r="N423" s="28">
        <f>IF(AND(ISNUMBER(K423),ISNUMBER(M423)),K423*M423,"")</f>
        <v/>
      </c>
      <c r="O423" s="25" t="n"/>
      <c r="P423" s="25" t="n"/>
      <c r="Q423" s="29" t="n"/>
      <c r="R423" s="30">
        <f>IF(C423="","",IF(COUNTIF(pl_chave,C423)&gt;1,"ERRO: chave de tarefa duplicada",IF(I423="Sim",IF(O423="Não","ERRO: tarefa de segurança retirada do plano",IF(NOT(ISNUMBER(K423)),"ERRO: frequência vigente inválida",IF(ISERROR(MATCH(H423,lst_frequencias,0)),"ERRO: frequência de referência ausente",IF(K423&lt;INDEX(lst_frequencias_vezes,MATCH(H423,lst_frequencias,0)),"ERRO: intervalo ampliado em tarefa de segurança (referência "&amp;H423&amp;")","OK: segurança mantida")))),IF(NOT(ISNUMBER(K423)),"Verificar: frequência vigente","OK"))))</f>
        <v/>
      </c>
      <c r="S423" s="24" t="n"/>
    </row>
    <row r="424">
      <c r="A424" s="21" t="n"/>
      <c r="B424" s="22" t="n"/>
      <c r="C424" s="23">
        <f>IF(OR(A424="",B424=""),"",A424&amp;"|"&amp;B424)</f>
        <v/>
      </c>
      <c r="D424" s="21" t="n"/>
      <c r="E424" s="24" t="n"/>
      <c r="F424" s="21" t="n"/>
      <c r="G424" s="22" t="n"/>
      <c r="H424" s="22" t="n"/>
      <c r="I424" s="22" t="n"/>
      <c r="J424" s="25" t="n"/>
      <c r="K424" s="26">
        <f>IF(J424="","",IFERROR(INDEX(lst_frequencias_vezes,MATCH(J424,lst_frequencias,0)),"Frequência não aceita"))</f>
        <v/>
      </c>
      <c r="L424" s="21" t="n"/>
      <c r="M424" s="27" t="n"/>
      <c r="N424" s="28">
        <f>IF(AND(ISNUMBER(K424),ISNUMBER(M424)),K424*M424,"")</f>
        <v/>
      </c>
      <c r="O424" s="25" t="n"/>
      <c r="P424" s="25" t="n"/>
      <c r="Q424" s="29" t="n"/>
      <c r="R424" s="30">
        <f>IF(C424="","",IF(COUNTIF(pl_chave,C424)&gt;1,"ERRO: chave de tarefa duplicada",IF(I424="Sim",IF(O424="Não","ERRO: tarefa de segurança retirada do plano",IF(NOT(ISNUMBER(K424)),"ERRO: frequência vigente inválida",IF(ISERROR(MATCH(H424,lst_frequencias,0)),"ERRO: frequência de referência ausente",IF(K424&lt;INDEX(lst_frequencias_vezes,MATCH(H424,lst_frequencias,0)),"ERRO: intervalo ampliado em tarefa de segurança (referência "&amp;H424&amp;")","OK: segurança mantida")))),IF(NOT(ISNUMBER(K424)),"Verificar: frequência vigente","OK"))))</f>
        <v/>
      </c>
      <c r="S424" s="24" t="n"/>
    </row>
    <row r="425">
      <c r="A425" s="21" t="n"/>
      <c r="B425" s="22" t="n"/>
      <c r="C425" s="23">
        <f>IF(OR(A425="",B425=""),"",A425&amp;"|"&amp;B425)</f>
        <v/>
      </c>
      <c r="D425" s="21" t="n"/>
      <c r="E425" s="24" t="n"/>
      <c r="F425" s="21" t="n"/>
      <c r="G425" s="22" t="n"/>
      <c r="H425" s="22" t="n"/>
      <c r="I425" s="22" t="n"/>
      <c r="J425" s="25" t="n"/>
      <c r="K425" s="26">
        <f>IF(J425="","",IFERROR(INDEX(lst_frequencias_vezes,MATCH(J425,lst_frequencias,0)),"Frequência não aceita"))</f>
        <v/>
      </c>
      <c r="L425" s="21" t="n"/>
      <c r="M425" s="27" t="n"/>
      <c r="N425" s="28">
        <f>IF(AND(ISNUMBER(K425),ISNUMBER(M425)),K425*M425,"")</f>
        <v/>
      </c>
      <c r="O425" s="25" t="n"/>
      <c r="P425" s="25" t="n"/>
      <c r="Q425" s="29" t="n"/>
      <c r="R425" s="30">
        <f>IF(C425="","",IF(COUNTIF(pl_chave,C425)&gt;1,"ERRO: chave de tarefa duplicada",IF(I425="Sim",IF(O425="Não","ERRO: tarefa de segurança retirada do plano",IF(NOT(ISNUMBER(K425)),"ERRO: frequência vigente inválida",IF(ISERROR(MATCH(H425,lst_frequencias,0)),"ERRO: frequência de referência ausente",IF(K425&lt;INDEX(lst_frequencias_vezes,MATCH(H425,lst_frequencias,0)),"ERRO: intervalo ampliado em tarefa de segurança (referência "&amp;H425&amp;")","OK: segurança mantida")))),IF(NOT(ISNUMBER(K425)),"Verificar: frequência vigente","OK"))))</f>
        <v/>
      </c>
      <c r="S425" s="24" t="n"/>
    </row>
    <row r="426">
      <c r="A426" s="21" t="n"/>
      <c r="B426" s="22" t="n"/>
      <c r="C426" s="23">
        <f>IF(OR(A426="",B426=""),"",A426&amp;"|"&amp;B426)</f>
        <v/>
      </c>
      <c r="D426" s="21" t="n"/>
      <c r="E426" s="24" t="n"/>
      <c r="F426" s="21" t="n"/>
      <c r="G426" s="22" t="n"/>
      <c r="H426" s="22" t="n"/>
      <c r="I426" s="22" t="n"/>
      <c r="J426" s="25" t="n"/>
      <c r="K426" s="26">
        <f>IF(J426="","",IFERROR(INDEX(lst_frequencias_vezes,MATCH(J426,lst_frequencias,0)),"Frequência não aceita"))</f>
        <v/>
      </c>
      <c r="L426" s="21" t="n"/>
      <c r="M426" s="27" t="n"/>
      <c r="N426" s="28">
        <f>IF(AND(ISNUMBER(K426),ISNUMBER(M426)),K426*M426,"")</f>
        <v/>
      </c>
      <c r="O426" s="25" t="n"/>
      <c r="P426" s="25" t="n"/>
      <c r="Q426" s="29" t="n"/>
      <c r="R426" s="30">
        <f>IF(C426="","",IF(COUNTIF(pl_chave,C426)&gt;1,"ERRO: chave de tarefa duplicada",IF(I426="Sim",IF(O426="Não","ERRO: tarefa de segurança retirada do plano",IF(NOT(ISNUMBER(K426)),"ERRO: frequência vigente inválida",IF(ISERROR(MATCH(H426,lst_frequencias,0)),"ERRO: frequência de referência ausente",IF(K426&lt;INDEX(lst_frequencias_vezes,MATCH(H426,lst_frequencias,0)),"ERRO: intervalo ampliado em tarefa de segurança (referência "&amp;H426&amp;")","OK: segurança mantida")))),IF(NOT(ISNUMBER(K426)),"Verificar: frequência vigente","OK"))))</f>
        <v/>
      </c>
      <c r="S426" s="24" t="n"/>
    </row>
    <row r="427">
      <c r="A427" s="21" t="n"/>
      <c r="B427" s="22" t="n"/>
      <c r="C427" s="23">
        <f>IF(OR(A427="",B427=""),"",A427&amp;"|"&amp;B427)</f>
        <v/>
      </c>
      <c r="D427" s="21" t="n"/>
      <c r="E427" s="24" t="n"/>
      <c r="F427" s="21" t="n"/>
      <c r="G427" s="22" t="n"/>
      <c r="H427" s="22" t="n"/>
      <c r="I427" s="22" t="n"/>
      <c r="J427" s="25" t="n"/>
      <c r="K427" s="26">
        <f>IF(J427="","",IFERROR(INDEX(lst_frequencias_vezes,MATCH(J427,lst_frequencias,0)),"Frequência não aceita"))</f>
        <v/>
      </c>
      <c r="L427" s="21" t="n"/>
      <c r="M427" s="27" t="n"/>
      <c r="N427" s="28">
        <f>IF(AND(ISNUMBER(K427),ISNUMBER(M427)),K427*M427,"")</f>
        <v/>
      </c>
      <c r="O427" s="25" t="n"/>
      <c r="P427" s="25" t="n"/>
      <c r="Q427" s="29" t="n"/>
      <c r="R427" s="30">
        <f>IF(C427="","",IF(COUNTIF(pl_chave,C427)&gt;1,"ERRO: chave de tarefa duplicada",IF(I427="Sim",IF(O427="Não","ERRO: tarefa de segurança retirada do plano",IF(NOT(ISNUMBER(K427)),"ERRO: frequência vigente inválida",IF(ISERROR(MATCH(H427,lst_frequencias,0)),"ERRO: frequência de referência ausente",IF(K427&lt;INDEX(lst_frequencias_vezes,MATCH(H427,lst_frequencias,0)),"ERRO: intervalo ampliado em tarefa de segurança (referência "&amp;H427&amp;")","OK: segurança mantida")))),IF(NOT(ISNUMBER(K427)),"Verificar: frequência vigente","OK"))))</f>
        <v/>
      </c>
      <c r="S427" s="24" t="n"/>
    </row>
    <row r="428">
      <c r="A428" s="21" t="n"/>
      <c r="B428" s="22" t="n"/>
      <c r="C428" s="23">
        <f>IF(OR(A428="",B428=""),"",A428&amp;"|"&amp;B428)</f>
        <v/>
      </c>
      <c r="D428" s="21" t="n"/>
      <c r="E428" s="24" t="n"/>
      <c r="F428" s="21" t="n"/>
      <c r="G428" s="22" t="n"/>
      <c r="H428" s="22" t="n"/>
      <c r="I428" s="22" t="n"/>
      <c r="J428" s="25" t="n"/>
      <c r="K428" s="26">
        <f>IF(J428="","",IFERROR(INDEX(lst_frequencias_vezes,MATCH(J428,lst_frequencias,0)),"Frequência não aceita"))</f>
        <v/>
      </c>
      <c r="L428" s="21" t="n"/>
      <c r="M428" s="27" t="n"/>
      <c r="N428" s="28">
        <f>IF(AND(ISNUMBER(K428),ISNUMBER(M428)),K428*M428,"")</f>
        <v/>
      </c>
      <c r="O428" s="25" t="n"/>
      <c r="P428" s="25" t="n"/>
      <c r="Q428" s="29" t="n"/>
      <c r="R428" s="30">
        <f>IF(C428="","",IF(COUNTIF(pl_chave,C428)&gt;1,"ERRO: chave de tarefa duplicada",IF(I428="Sim",IF(O428="Não","ERRO: tarefa de segurança retirada do plano",IF(NOT(ISNUMBER(K428)),"ERRO: frequência vigente inválida",IF(ISERROR(MATCH(H428,lst_frequencias,0)),"ERRO: frequência de referência ausente",IF(K428&lt;INDEX(lst_frequencias_vezes,MATCH(H428,lst_frequencias,0)),"ERRO: intervalo ampliado em tarefa de segurança (referência "&amp;H428&amp;")","OK: segurança mantida")))),IF(NOT(ISNUMBER(K428)),"Verificar: frequência vigente","OK"))))</f>
        <v/>
      </c>
      <c r="S428" s="24" t="n"/>
    </row>
    <row r="429">
      <c r="A429" s="21" t="n"/>
      <c r="B429" s="22" t="n"/>
      <c r="C429" s="23">
        <f>IF(OR(A429="",B429=""),"",A429&amp;"|"&amp;B429)</f>
        <v/>
      </c>
      <c r="D429" s="21" t="n"/>
      <c r="E429" s="24" t="n"/>
      <c r="F429" s="21" t="n"/>
      <c r="G429" s="22" t="n"/>
      <c r="H429" s="22" t="n"/>
      <c r="I429" s="22" t="n"/>
      <c r="J429" s="25" t="n"/>
      <c r="K429" s="26">
        <f>IF(J429="","",IFERROR(INDEX(lst_frequencias_vezes,MATCH(J429,lst_frequencias,0)),"Frequência não aceita"))</f>
        <v/>
      </c>
      <c r="L429" s="21" t="n"/>
      <c r="M429" s="27" t="n"/>
      <c r="N429" s="28">
        <f>IF(AND(ISNUMBER(K429),ISNUMBER(M429)),K429*M429,"")</f>
        <v/>
      </c>
      <c r="O429" s="25" t="n"/>
      <c r="P429" s="25" t="n"/>
      <c r="Q429" s="29" t="n"/>
      <c r="R429" s="30">
        <f>IF(C429="","",IF(COUNTIF(pl_chave,C429)&gt;1,"ERRO: chave de tarefa duplicada",IF(I429="Sim",IF(O429="Não","ERRO: tarefa de segurança retirada do plano",IF(NOT(ISNUMBER(K429)),"ERRO: frequência vigente inválida",IF(ISERROR(MATCH(H429,lst_frequencias,0)),"ERRO: frequência de referência ausente",IF(K429&lt;INDEX(lst_frequencias_vezes,MATCH(H429,lst_frequencias,0)),"ERRO: intervalo ampliado em tarefa de segurança (referência "&amp;H429&amp;")","OK: segurança mantida")))),IF(NOT(ISNUMBER(K429)),"Verificar: frequência vigente","OK"))))</f>
        <v/>
      </c>
      <c r="S429" s="24" t="n"/>
    </row>
    <row r="430">
      <c r="A430" s="21" t="n"/>
      <c r="B430" s="22" t="n"/>
      <c r="C430" s="23">
        <f>IF(OR(A430="",B430=""),"",A430&amp;"|"&amp;B430)</f>
        <v/>
      </c>
      <c r="D430" s="21" t="n"/>
      <c r="E430" s="24" t="n"/>
      <c r="F430" s="21" t="n"/>
      <c r="G430" s="22" t="n"/>
      <c r="H430" s="22" t="n"/>
      <c r="I430" s="22" t="n"/>
      <c r="J430" s="25" t="n"/>
      <c r="K430" s="26">
        <f>IF(J430="","",IFERROR(INDEX(lst_frequencias_vezes,MATCH(J430,lst_frequencias,0)),"Frequência não aceita"))</f>
        <v/>
      </c>
      <c r="L430" s="21" t="n"/>
      <c r="M430" s="27" t="n"/>
      <c r="N430" s="28">
        <f>IF(AND(ISNUMBER(K430),ISNUMBER(M430)),K430*M430,"")</f>
        <v/>
      </c>
      <c r="O430" s="25" t="n"/>
      <c r="P430" s="25" t="n"/>
      <c r="Q430" s="29" t="n"/>
      <c r="R430" s="30">
        <f>IF(C430="","",IF(COUNTIF(pl_chave,C430)&gt;1,"ERRO: chave de tarefa duplicada",IF(I430="Sim",IF(O430="Não","ERRO: tarefa de segurança retirada do plano",IF(NOT(ISNUMBER(K430)),"ERRO: frequência vigente inválida",IF(ISERROR(MATCH(H430,lst_frequencias,0)),"ERRO: frequência de referência ausente",IF(K430&lt;INDEX(lst_frequencias_vezes,MATCH(H430,lst_frequencias,0)),"ERRO: intervalo ampliado em tarefa de segurança (referência "&amp;H430&amp;")","OK: segurança mantida")))),IF(NOT(ISNUMBER(K430)),"Verificar: frequência vigente","OK"))))</f>
        <v/>
      </c>
      <c r="S430" s="24" t="n"/>
    </row>
    <row r="431">
      <c r="A431" s="21" t="n"/>
      <c r="B431" s="22" t="n"/>
      <c r="C431" s="23">
        <f>IF(OR(A431="",B431=""),"",A431&amp;"|"&amp;B431)</f>
        <v/>
      </c>
      <c r="D431" s="21" t="n"/>
      <c r="E431" s="24" t="n"/>
      <c r="F431" s="21" t="n"/>
      <c r="G431" s="22" t="n"/>
      <c r="H431" s="22" t="n"/>
      <c r="I431" s="22" t="n"/>
      <c r="J431" s="25" t="n"/>
      <c r="K431" s="26">
        <f>IF(J431="","",IFERROR(INDEX(lst_frequencias_vezes,MATCH(J431,lst_frequencias,0)),"Frequência não aceita"))</f>
        <v/>
      </c>
      <c r="L431" s="21" t="n"/>
      <c r="M431" s="27" t="n"/>
      <c r="N431" s="28">
        <f>IF(AND(ISNUMBER(K431),ISNUMBER(M431)),K431*M431,"")</f>
        <v/>
      </c>
      <c r="O431" s="25" t="n"/>
      <c r="P431" s="25" t="n"/>
      <c r="Q431" s="29" t="n"/>
      <c r="R431" s="30">
        <f>IF(C431="","",IF(COUNTIF(pl_chave,C431)&gt;1,"ERRO: chave de tarefa duplicada",IF(I431="Sim",IF(O431="Não","ERRO: tarefa de segurança retirada do plano",IF(NOT(ISNUMBER(K431)),"ERRO: frequência vigente inválida",IF(ISERROR(MATCH(H431,lst_frequencias,0)),"ERRO: frequência de referência ausente",IF(K431&lt;INDEX(lst_frequencias_vezes,MATCH(H431,lst_frequencias,0)),"ERRO: intervalo ampliado em tarefa de segurança (referência "&amp;H431&amp;")","OK: segurança mantida")))),IF(NOT(ISNUMBER(K431)),"Verificar: frequência vigente","OK"))))</f>
        <v/>
      </c>
      <c r="S431" s="24" t="n"/>
    </row>
    <row r="432">
      <c r="A432" s="21" t="n"/>
      <c r="B432" s="22" t="n"/>
      <c r="C432" s="23">
        <f>IF(OR(A432="",B432=""),"",A432&amp;"|"&amp;B432)</f>
        <v/>
      </c>
      <c r="D432" s="21" t="n"/>
      <c r="E432" s="24" t="n"/>
      <c r="F432" s="21" t="n"/>
      <c r="G432" s="22" t="n"/>
      <c r="H432" s="22" t="n"/>
      <c r="I432" s="22" t="n"/>
      <c r="J432" s="25" t="n"/>
      <c r="K432" s="26">
        <f>IF(J432="","",IFERROR(INDEX(lst_frequencias_vezes,MATCH(J432,lst_frequencias,0)),"Frequência não aceita"))</f>
        <v/>
      </c>
      <c r="L432" s="21" t="n"/>
      <c r="M432" s="27" t="n"/>
      <c r="N432" s="28">
        <f>IF(AND(ISNUMBER(K432),ISNUMBER(M432)),K432*M432,"")</f>
        <v/>
      </c>
      <c r="O432" s="25" t="n"/>
      <c r="P432" s="25" t="n"/>
      <c r="Q432" s="29" t="n"/>
      <c r="R432" s="30">
        <f>IF(C432="","",IF(COUNTIF(pl_chave,C432)&gt;1,"ERRO: chave de tarefa duplicada",IF(I432="Sim",IF(O432="Não","ERRO: tarefa de segurança retirada do plano",IF(NOT(ISNUMBER(K432)),"ERRO: frequência vigente inválida",IF(ISERROR(MATCH(H432,lst_frequencias,0)),"ERRO: frequência de referência ausente",IF(K432&lt;INDEX(lst_frequencias_vezes,MATCH(H432,lst_frequencias,0)),"ERRO: intervalo ampliado em tarefa de segurança (referência "&amp;H432&amp;")","OK: segurança mantida")))),IF(NOT(ISNUMBER(K432)),"Verificar: frequência vigente","OK"))))</f>
        <v/>
      </c>
      <c r="S432" s="24" t="n"/>
    </row>
    <row r="433">
      <c r="A433" s="21" t="n"/>
      <c r="B433" s="22" t="n"/>
      <c r="C433" s="23">
        <f>IF(OR(A433="",B433=""),"",A433&amp;"|"&amp;B433)</f>
        <v/>
      </c>
      <c r="D433" s="21" t="n"/>
      <c r="E433" s="24" t="n"/>
      <c r="F433" s="21" t="n"/>
      <c r="G433" s="22" t="n"/>
      <c r="H433" s="22" t="n"/>
      <c r="I433" s="22" t="n"/>
      <c r="J433" s="25" t="n"/>
      <c r="K433" s="26">
        <f>IF(J433="","",IFERROR(INDEX(lst_frequencias_vezes,MATCH(J433,lst_frequencias,0)),"Frequência não aceita"))</f>
        <v/>
      </c>
      <c r="L433" s="21" t="n"/>
      <c r="M433" s="27" t="n"/>
      <c r="N433" s="28">
        <f>IF(AND(ISNUMBER(K433),ISNUMBER(M433)),K433*M433,"")</f>
        <v/>
      </c>
      <c r="O433" s="25" t="n"/>
      <c r="P433" s="25" t="n"/>
      <c r="Q433" s="29" t="n"/>
      <c r="R433" s="30">
        <f>IF(C433="","",IF(COUNTIF(pl_chave,C433)&gt;1,"ERRO: chave de tarefa duplicada",IF(I433="Sim",IF(O433="Não","ERRO: tarefa de segurança retirada do plano",IF(NOT(ISNUMBER(K433)),"ERRO: frequência vigente inválida",IF(ISERROR(MATCH(H433,lst_frequencias,0)),"ERRO: frequência de referência ausente",IF(K433&lt;INDEX(lst_frequencias_vezes,MATCH(H433,lst_frequencias,0)),"ERRO: intervalo ampliado em tarefa de segurança (referência "&amp;H433&amp;")","OK: segurança mantida")))),IF(NOT(ISNUMBER(K433)),"Verificar: frequência vigente","OK"))))</f>
        <v/>
      </c>
      <c r="S433" s="24" t="n"/>
    </row>
    <row r="434">
      <c r="A434" s="21" t="n"/>
      <c r="B434" s="22" t="n"/>
      <c r="C434" s="23">
        <f>IF(OR(A434="",B434=""),"",A434&amp;"|"&amp;B434)</f>
        <v/>
      </c>
      <c r="D434" s="21" t="n"/>
      <c r="E434" s="24" t="n"/>
      <c r="F434" s="21" t="n"/>
      <c r="G434" s="22" t="n"/>
      <c r="H434" s="22" t="n"/>
      <c r="I434" s="22" t="n"/>
      <c r="J434" s="25" t="n"/>
      <c r="K434" s="26">
        <f>IF(J434="","",IFERROR(INDEX(lst_frequencias_vezes,MATCH(J434,lst_frequencias,0)),"Frequência não aceita"))</f>
        <v/>
      </c>
      <c r="L434" s="21" t="n"/>
      <c r="M434" s="27" t="n"/>
      <c r="N434" s="28">
        <f>IF(AND(ISNUMBER(K434),ISNUMBER(M434)),K434*M434,"")</f>
        <v/>
      </c>
      <c r="O434" s="25" t="n"/>
      <c r="P434" s="25" t="n"/>
      <c r="Q434" s="29" t="n"/>
      <c r="R434" s="30">
        <f>IF(C434="","",IF(COUNTIF(pl_chave,C434)&gt;1,"ERRO: chave de tarefa duplicada",IF(I434="Sim",IF(O434="Não","ERRO: tarefa de segurança retirada do plano",IF(NOT(ISNUMBER(K434)),"ERRO: frequência vigente inválida",IF(ISERROR(MATCH(H434,lst_frequencias,0)),"ERRO: frequência de referência ausente",IF(K434&lt;INDEX(lst_frequencias_vezes,MATCH(H434,lst_frequencias,0)),"ERRO: intervalo ampliado em tarefa de segurança (referência "&amp;H434&amp;")","OK: segurança mantida")))),IF(NOT(ISNUMBER(K434)),"Verificar: frequência vigente","OK"))))</f>
        <v/>
      </c>
      <c r="S434" s="24" t="n"/>
    </row>
    <row r="435">
      <c r="A435" s="21" t="n"/>
      <c r="B435" s="22" t="n"/>
      <c r="C435" s="23">
        <f>IF(OR(A435="",B435=""),"",A435&amp;"|"&amp;B435)</f>
        <v/>
      </c>
      <c r="D435" s="21" t="n"/>
      <c r="E435" s="24" t="n"/>
      <c r="F435" s="21" t="n"/>
      <c r="G435" s="22" t="n"/>
      <c r="H435" s="22" t="n"/>
      <c r="I435" s="22" t="n"/>
      <c r="J435" s="25" t="n"/>
      <c r="K435" s="26">
        <f>IF(J435="","",IFERROR(INDEX(lst_frequencias_vezes,MATCH(J435,lst_frequencias,0)),"Frequência não aceita"))</f>
        <v/>
      </c>
      <c r="L435" s="21" t="n"/>
      <c r="M435" s="27" t="n"/>
      <c r="N435" s="28">
        <f>IF(AND(ISNUMBER(K435),ISNUMBER(M435)),K435*M435,"")</f>
        <v/>
      </c>
      <c r="O435" s="25" t="n"/>
      <c r="P435" s="25" t="n"/>
      <c r="Q435" s="29" t="n"/>
      <c r="R435" s="30">
        <f>IF(C435="","",IF(COUNTIF(pl_chave,C435)&gt;1,"ERRO: chave de tarefa duplicada",IF(I435="Sim",IF(O435="Não","ERRO: tarefa de segurança retirada do plano",IF(NOT(ISNUMBER(K435)),"ERRO: frequência vigente inválida",IF(ISERROR(MATCH(H435,lst_frequencias,0)),"ERRO: frequência de referência ausente",IF(K435&lt;INDEX(lst_frequencias_vezes,MATCH(H435,lst_frequencias,0)),"ERRO: intervalo ampliado em tarefa de segurança (referência "&amp;H435&amp;")","OK: segurança mantida")))),IF(NOT(ISNUMBER(K435)),"Verificar: frequência vigente","OK"))))</f>
        <v/>
      </c>
      <c r="S435" s="24" t="n"/>
    </row>
    <row r="436">
      <c r="A436" s="21" t="n"/>
      <c r="B436" s="22" t="n"/>
      <c r="C436" s="23">
        <f>IF(OR(A436="",B436=""),"",A436&amp;"|"&amp;B436)</f>
        <v/>
      </c>
      <c r="D436" s="21" t="n"/>
      <c r="E436" s="24" t="n"/>
      <c r="F436" s="21" t="n"/>
      <c r="G436" s="22" t="n"/>
      <c r="H436" s="22" t="n"/>
      <c r="I436" s="22" t="n"/>
      <c r="J436" s="25" t="n"/>
      <c r="K436" s="26">
        <f>IF(J436="","",IFERROR(INDEX(lst_frequencias_vezes,MATCH(J436,lst_frequencias,0)),"Frequência não aceita"))</f>
        <v/>
      </c>
      <c r="L436" s="21" t="n"/>
      <c r="M436" s="27" t="n"/>
      <c r="N436" s="28">
        <f>IF(AND(ISNUMBER(K436),ISNUMBER(M436)),K436*M436,"")</f>
        <v/>
      </c>
      <c r="O436" s="25" t="n"/>
      <c r="P436" s="25" t="n"/>
      <c r="Q436" s="29" t="n"/>
      <c r="R436" s="30">
        <f>IF(C436="","",IF(COUNTIF(pl_chave,C436)&gt;1,"ERRO: chave de tarefa duplicada",IF(I436="Sim",IF(O436="Não","ERRO: tarefa de segurança retirada do plano",IF(NOT(ISNUMBER(K436)),"ERRO: frequência vigente inválida",IF(ISERROR(MATCH(H436,lst_frequencias,0)),"ERRO: frequência de referência ausente",IF(K436&lt;INDEX(lst_frequencias_vezes,MATCH(H436,lst_frequencias,0)),"ERRO: intervalo ampliado em tarefa de segurança (referência "&amp;H436&amp;")","OK: segurança mantida")))),IF(NOT(ISNUMBER(K436)),"Verificar: frequência vigente","OK"))))</f>
        <v/>
      </c>
      <c r="S436" s="24" t="n"/>
    </row>
    <row r="437">
      <c r="A437" s="21" t="n"/>
      <c r="B437" s="22" t="n"/>
      <c r="C437" s="23">
        <f>IF(OR(A437="",B437=""),"",A437&amp;"|"&amp;B437)</f>
        <v/>
      </c>
      <c r="D437" s="21" t="n"/>
      <c r="E437" s="24" t="n"/>
      <c r="F437" s="21" t="n"/>
      <c r="G437" s="22" t="n"/>
      <c r="H437" s="22" t="n"/>
      <c r="I437" s="22" t="n"/>
      <c r="J437" s="25" t="n"/>
      <c r="K437" s="26">
        <f>IF(J437="","",IFERROR(INDEX(lst_frequencias_vezes,MATCH(J437,lst_frequencias,0)),"Frequência não aceita"))</f>
        <v/>
      </c>
      <c r="L437" s="21" t="n"/>
      <c r="M437" s="27" t="n"/>
      <c r="N437" s="28">
        <f>IF(AND(ISNUMBER(K437),ISNUMBER(M437)),K437*M437,"")</f>
        <v/>
      </c>
      <c r="O437" s="25" t="n"/>
      <c r="P437" s="25" t="n"/>
      <c r="Q437" s="29" t="n"/>
      <c r="R437" s="30">
        <f>IF(C437="","",IF(COUNTIF(pl_chave,C437)&gt;1,"ERRO: chave de tarefa duplicada",IF(I437="Sim",IF(O437="Não","ERRO: tarefa de segurança retirada do plano",IF(NOT(ISNUMBER(K437)),"ERRO: frequência vigente inválida",IF(ISERROR(MATCH(H437,lst_frequencias,0)),"ERRO: frequência de referência ausente",IF(K437&lt;INDEX(lst_frequencias_vezes,MATCH(H437,lst_frequencias,0)),"ERRO: intervalo ampliado em tarefa de segurança (referência "&amp;H437&amp;")","OK: segurança mantida")))),IF(NOT(ISNUMBER(K437)),"Verificar: frequência vigente","OK"))))</f>
        <v/>
      </c>
      <c r="S437" s="24" t="n"/>
    </row>
    <row r="438">
      <c r="A438" s="21" t="n"/>
      <c r="B438" s="22" t="n"/>
      <c r="C438" s="23">
        <f>IF(OR(A438="",B438=""),"",A438&amp;"|"&amp;B438)</f>
        <v/>
      </c>
      <c r="D438" s="21" t="n"/>
      <c r="E438" s="24" t="n"/>
      <c r="F438" s="21" t="n"/>
      <c r="G438" s="22" t="n"/>
      <c r="H438" s="22" t="n"/>
      <c r="I438" s="22" t="n"/>
      <c r="J438" s="25" t="n"/>
      <c r="K438" s="26">
        <f>IF(J438="","",IFERROR(INDEX(lst_frequencias_vezes,MATCH(J438,lst_frequencias,0)),"Frequência não aceita"))</f>
        <v/>
      </c>
      <c r="L438" s="21" t="n"/>
      <c r="M438" s="27" t="n"/>
      <c r="N438" s="28">
        <f>IF(AND(ISNUMBER(K438),ISNUMBER(M438)),K438*M438,"")</f>
        <v/>
      </c>
      <c r="O438" s="25" t="n"/>
      <c r="P438" s="25" t="n"/>
      <c r="Q438" s="29" t="n"/>
      <c r="R438" s="30">
        <f>IF(C438="","",IF(COUNTIF(pl_chave,C438)&gt;1,"ERRO: chave de tarefa duplicada",IF(I438="Sim",IF(O438="Não","ERRO: tarefa de segurança retirada do plano",IF(NOT(ISNUMBER(K438)),"ERRO: frequência vigente inválida",IF(ISERROR(MATCH(H438,lst_frequencias,0)),"ERRO: frequência de referência ausente",IF(K438&lt;INDEX(lst_frequencias_vezes,MATCH(H438,lst_frequencias,0)),"ERRO: intervalo ampliado em tarefa de segurança (referência "&amp;H438&amp;")","OK: segurança mantida")))),IF(NOT(ISNUMBER(K438)),"Verificar: frequência vigente","OK"))))</f>
        <v/>
      </c>
      <c r="S438" s="24" t="n"/>
    </row>
    <row r="439">
      <c r="A439" s="21" t="n"/>
      <c r="B439" s="22" t="n"/>
      <c r="C439" s="23">
        <f>IF(OR(A439="",B439=""),"",A439&amp;"|"&amp;B439)</f>
        <v/>
      </c>
      <c r="D439" s="21" t="n"/>
      <c r="E439" s="24" t="n"/>
      <c r="F439" s="21" t="n"/>
      <c r="G439" s="22" t="n"/>
      <c r="H439" s="22" t="n"/>
      <c r="I439" s="22" t="n"/>
      <c r="J439" s="25" t="n"/>
      <c r="K439" s="26">
        <f>IF(J439="","",IFERROR(INDEX(lst_frequencias_vezes,MATCH(J439,lst_frequencias,0)),"Frequência não aceita"))</f>
        <v/>
      </c>
      <c r="L439" s="21" t="n"/>
      <c r="M439" s="27" t="n"/>
      <c r="N439" s="28">
        <f>IF(AND(ISNUMBER(K439),ISNUMBER(M439)),K439*M439,"")</f>
        <v/>
      </c>
      <c r="O439" s="25" t="n"/>
      <c r="P439" s="25" t="n"/>
      <c r="Q439" s="29" t="n"/>
      <c r="R439" s="30">
        <f>IF(C439="","",IF(COUNTIF(pl_chave,C439)&gt;1,"ERRO: chave de tarefa duplicada",IF(I439="Sim",IF(O439="Não","ERRO: tarefa de segurança retirada do plano",IF(NOT(ISNUMBER(K439)),"ERRO: frequência vigente inválida",IF(ISERROR(MATCH(H439,lst_frequencias,0)),"ERRO: frequência de referência ausente",IF(K439&lt;INDEX(lst_frequencias_vezes,MATCH(H439,lst_frequencias,0)),"ERRO: intervalo ampliado em tarefa de segurança (referência "&amp;H439&amp;")","OK: segurança mantida")))),IF(NOT(ISNUMBER(K439)),"Verificar: frequência vigente","OK"))))</f>
        <v/>
      </c>
      <c r="S439" s="24" t="n"/>
    </row>
    <row r="440">
      <c r="A440" s="21" t="n"/>
      <c r="B440" s="22" t="n"/>
      <c r="C440" s="23">
        <f>IF(OR(A440="",B440=""),"",A440&amp;"|"&amp;B440)</f>
        <v/>
      </c>
      <c r="D440" s="21" t="n"/>
      <c r="E440" s="24" t="n"/>
      <c r="F440" s="21" t="n"/>
      <c r="G440" s="22" t="n"/>
      <c r="H440" s="22" t="n"/>
      <c r="I440" s="22" t="n"/>
      <c r="J440" s="25" t="n"/>
      <c r="K440" s="26">
        <f>IF(J440="","",IFERROR(INDEX(lst_frequencias_vezes,MATCH(J440,lst_frequencias,0)),"Frequência não aceita"))</f>
        <v/>
      </c>
      <c r="L440" s="21" t="n"/>
      <c r="M440" s="27" t="n"/>
      <c r="N440" s="28">
        <f>IF(AND(ISNUMBER(K440),ISNUMBER(M440)),K440*M440,"")</f>
        <v/>
      </c>
      <c r="O440" s="25" t="n"/>
      <c r="P440" s="25" t="n"/>
      <c r="Q440" s="29" t="n"/>
      <c r="R440" s="30">
        <f>IF(C440="","",IF(COUNTIF(pl_chave,C440)&gt;1,"ERRO: chave de tarefa duplicada",IF(I440="Sim",IF(O440="Não","ERRO: tarefa de segurança retirada do plano",IF(NOT(ISNUMBER(K440)),"ERRO: frequência vigente inválida",IF(ISERROR(MATCH(H440,lst_frequencias,0)),"ERRO: frequência de referência ausente",IF(K440&lt;INDEX(lst_frequencias_vezes,MATCH(H440,lst_frequencias,0)),"ERRO: intervalo ampliado em tarefa de segurança (referência "&amp;H440&amp;")","OK: segurança mantida")))),IF(NOT(ISNUMBER(K440)),"Verificar: frequência vigente","OK"))))</f>
        <v/>
      </c>
      <c r="S440" s="24" t="n"/>
    </row>
    <row r="441">
      <c r="A441" s="21" t="n"/>
      <c r="B441" s="22" t="n"/>
      <c r="C441" s="23">
        <f>IF(OR(A441="",B441=""),"",A441&amp;"|"&amp;B441)</f>
        <v/>
      </c>
      <c r="D441" s="21" t="n"/>
      <c r="E441" s="24" t="n"/>
      <c r="F441" s="21" t="n"/>
      <c r="G441" s="22" t="n"/>
      <c r="H441" s="22" t="n"/>
      <c r="I441" s="22" t="n"/>
      <c r="J441" s="25" t="n"/>
      <c r="K441" s="26">
        <f>IF(J441="","",IFERROR(INDEX(lst_frequencias_vezes,MATCH(J441,lst_frequencias,0)),"Frequência não aceita"))</f>
        <v/>
      </c>
      <c r="L441" s="21" t="n"/>
      <c r="M441" s="27" t="n"/>
      <c r="N441" s="28">
        <f>IF(AND(ISNUMBER(K441),ISNUMBER(M441)),K441*M441,"")</f>
        <v/>
      </c>
      <c r="O441" s="25" t="n"/>
      <c r="P441" s="25" t="n"/>
      <c r="Q441" s="29" t="n"/>
      <c r="R441" s="30">
        <f>IF(C441="","",IF(COUNTIF(pl_chave,C441)&gt;1,"ERRO: chave de tarefa duplicada",IF(I441="Sim",IF(O441="Não","ERRO: tarefa de segurança retirada do plano",IF(NOT(ISNUMBER(K441)),"ERRO: frequência vigente inválida",IF(ISERROR(MATCH(H441,lst_frequencias,0)),"ERRO: frequência de referência ausente",IF(K441&lt;INDEX(lst_frequencias_vezes,MATCH(H441,lst_frequencias,0)),"ERRO: intervalo ampliado em tarefa de segurança (referência "&amp;H441&amp;")","OK: segurança mantida")))),IF(NOT(ISNUMBER(K441)),"Verificar: frequência vigente","OK"))))</f>
        <v/>
      </c>
      <c r="S441" s="24" t="n"/>
    </row>
    <row r="442">
      <c r="A442" s="21" t="n"/>
      <c r="B442" s="22" t="n"/>
      <c r="C442" s="23">
        <f>IF(OR(A442="",B442=""),"",A442&amp;"|"&amp;B442)</f>
        <v/>
      </c>
      <c r="D442" s="21" t="n"/>
      <c r="E442" s="24" t="n"/>
      <c r="F442" s="21" t="n"/>
      <c r="G442" s="22" t="n"/>
      <c r="H442" s="22" t="n"/>
      <c r="I442" s="22" t="n"/>
      <c r="J442" s="25" t="n"/>
      <c r="K442" s="26">
        <f>IF(J442="","",IFERROR(INDEX(lst_frequencias_vezes,MATCH(J442,lst_frequencias,0)),"Frequência não aceita"))</f>
        <v/>
      </c>
      <c r="L442" s="21" t="n"/>
      <c r="M442" s="27" t="n"/>
      <c r="N442" s="28">
        <f>IF(AND(ISNUMBER(K442),ISNUMBER(M442)),K442*M442,"")</f>
        <v/>
      </c>
      <c r="O442" s="25" t="n"/>
      <c r="P442" s="25" t="n"/>
      <c r="Q442" s="29" t="n"/>
      <c r="R442" s="30">
        <f>IF(C442="","",IF(COUNTIF(pl_chave,C442)&gt;1,"ERRO: chave de tarefa duplicada",IF(I442="Sim",IF(O442="Não","ERRO: tarefa de segurança retirada do plano",IF(NOT(ISNUMBER(K442)),"ERRO: frequência vigente inválida",IF(ISERROR(MATCH(H442,lst_frequencias,0)),"ERRO: frequência de referência ausente",IF(K442&lt;INDEX(lst_frequencias_vezes,MATCH(H442,lst_frequencias,0)),"ERRO: intervalo ampliado em tarefa de segurança (referência "&amp;H442&amp;")","OK: segurança mantida")))),IF(NOT(ISNUMBER(K442)),"Verificar: frequência vigente","OK"))))</f>
        <v/>
      </c>
      <c r="S442" s="24" t="n"/>
    </row>
    <row r="443">
      <c r="A443" s="21" t="n"/>
      <c r="B443" s="22" t="n"/>
      <c r="C443" s="23">
        <f>IF(OR(A443="",B443=""),"",A443&amp;"|"&amp;B443)</f>
        <v/>
      </c>
      <c r="D443" s="21" t="n"/>
      <c r="E443" s="24" t="n"/>
      <c r="F443" s="21" t="n"/>
      <c r="G443" s="22" t="n"/>
      <c r="H443" s="22" t="n"/>
      <c r="I443" s="22" t="n"/>
      <c r="J443" s="25" t="n"/>
      <c r="K443" s="26">
        <f>IF(J443="","",IFERROR(INDEX(lst_frequencias_vezes,MATCH(J443,lst_frequencias,0)),"Frequência não aceita"))</f>
        <v/>
      </c>
      <c r="L443" s="21" t="n"/>
      <c r="M443" s="27" t="n"/>
      <c r="N443" s="28">
        <f>IF(AND(ISNUMBER(K443),ISNUMBER(M443)),K443*M443,"")</f>
        <v/>
      </c>
      <c r="O443" s="25" t="n"/>
      <c r="P443" s="25" t="n"/>
      <c r="Q443" s="29" t="n"/>
      <c r="R443" s="30">
        <f>IF(C443="","",IF(COUNTIF(pl_chave,C443)&gt;1,"ERRO: chave de tarefa duplicada",IF(I443="Sim",IF(O443="Não","ERRO: tarefa de segurança retirada do plano",IF(NOT(ISNUMBER(K443)),"ERRO: frequência vigente inválida",IF(ISERROR(MATCH(H443,lst_frequencias,0)),"ERRO: frequência de referência ausente",IF(K443&lt;INDEX(lst_frequencias_vezes,MATCH(H443,lst_frequencias,0)),"ERRO: intervalo ampliado em tarefa de segurança (referência "&amp;H443&amp;")","OK: segurança mantida")))),IF(NOT(ISNUMBER(K443)),"Verificar: frequência vigente","OK"))))</f>
        <v/>
      </c>
      <c r="S443" s="24" t="n"/>
    </row>
    <row r="444">
      <c r="A444" s="21" t="n"/>
      <c r="B444" s="22" t="n"/>
      <c r="C444" s="23">
        <f>IF(OR(A444="",B444=""),"",A444&amp;"|"&amp;B444)</f>
        <v/>
      </c>
      <c r="D444" s="21" t="n"/>
      <c r="E444" s="24" t="n"/>
      <c r="F444" s="21" t="n"/>
      <c r="G444" s="22" t="n"/>
      <c r="H444" s="22" t="n"/>
      <c r="I444" s="22" t="n"/>
      <c r="J444" s="25" t="n"/>
      <c r="K444" s="26">
        <f>IF(J444="","",IFERROR(INDEX(lst_frequencias_vezes,MATCH(J444,lst_frequencias,0)),"Frequência não aceita"))</f>
        <v/>
      </c>
      <c r="L444" s="21" t="n"/>
      <c r="M444" s="27" t="n"/>
      <c r="N444" s="28">
        <f>IF(AND(ISNUMBER(K444),ISNUMBER(M444)),K444*M444,"")</f>
        <v/>
      </c>
      <c r="O444" s="25" t="n"/>
      <c r="P444" s="25" t="n"/>
      <c r="Q444" s="29" t="n"/>
      <c r="R444" s="30">
        <f>IF(C444="","",IF(COUNTIF(pl_chave,C444)&gt;1,"ERRO: chave de tarefa duplicada",IF(I444="Sim",IF(O444="Não","ERRO: tarefa de segurança retirada do plano",IF(NOT(ISNUMBER(K444)),"ERRO: frequência vigente inválida",IF(ISERROR(MATCH(H444,lst_frequencias,0)),"ERRO: frequência de referência ausente",IF(K444&lt;INDEX(lst_frequencias_vezes,MATCH(H444,lst_frequencias,0)),"ERRO: intervalo ampliado em tarefa de segurança (referência "&amp;H444&amp;")","OK: segurança mantida")))),IF(NOT(ISNUMBER(K444)),"Verificar: frequência vigente","OK"))))</f>
        <v/>
      </c>
      <c r="S444" s="24" t="n"/>
    </row>
    <row r="445">
      <c r="A445" s="21" t="n"/>
      <c r="B445" s="22" t="n"/>
      <c r="C445" s="23">
        <f>IF(OR(A445="",B445=""),"",A445&amp;"|"&amp;B445)</f>
        <v/>
      </c>
      <c r="D445" s="21" t="n"/>
      <c r="E445" s="24" t="n"/>
      <c r="F445" s="21" t="n"/>
      <c r="G445" s="22" t="n"/>
      <c r="H445" s="22" t="n"/>
      <c r="I445" s="22" t="n"/>
      <c r="J445" s="25" t="n"/>
      <c r="K445" s="26">
        <f>IF(J445="","",IFERROR(INDEX(lst_frequencias_vezes,MATCH(J445,lst_frequencias,0)),"Frequência não aceita"))</f>
        <v/>
      </c>
      <c r="L445" s="21" t="n"/>
      <c r="M445" s="27" t="n"/>
      <c r="N445" s="28">
        <f>IF(AND(ISNUMBER(K445),ISNUMBER(M445)),K445*M445,"")</f>
        <v/>
      </c>
      <c r="O445" s="25" t="n"/>
      <c r="P445" s="25" t="n"/>
      <c r="Q445" s="29" t="n"/>
      <c r="R445" s="30">
        <f>IF(C445="","",IF(COUNTIF(pl_chave,C445)&gt;1,"ERRO: chave de tarefa duplicada",IF(I445="Sim",IF(O445="Não","ERRO: tarefa de segurança retirada do plano",IF(NOT(ISNUMBER(K445)),"ERRO: frequência vigente inválida",IF(ISERROR(MATCH(H445,lst_frequencias,0)),"ERRO: frequência de referência ausente",IF(K445&lt;INDEX(lst_frequencias_vezes,MATCH(H445,lst_frequencias,0)),"ERRO: intervalo ampliado em tarefa de segurança (referência "&amp;H445&amp;")","OK: segurança mantida")))),IF(NOT(ISNUMBER(K445)),"Verificar: frequência vigente","OK"))))</f>
        <v/>
      </c>
      <c r="S445" s="24" t="n"/>
    </row>
    <row r="446">
      <c r="A446" s="21" t="n"/>
      <c r="B446" s="22" t="n"/>
      <c r="C446" s="23">
        <f>IF(OR(A446="",B446=""),"",A446&amp;"|"&amp;B446)</f>
        <v/>
      </c>
      <c r="D446" s="21" t="n"/>
      <c r="E446" s="24" t="n"/>
      <c r="F446" s="21" t="n"/>
      <c r="G446" s="22" t="n"/>
      <c r="H446" s="22" t="n"/>
      <c r="I446" s="22" t="n"/>
      <c r="J446" s="25" t="n"/>
      <c r="K446" s="26">
        <f>IF(J446="","",IFERROR(INDEX(lst_frequencias_vezes,MATCH(J446,lst_frequencias,0)),"Frequência não aceita"))</f>
        <v/>
      </c>
      <c r="L446" s="21" t="n"/>
      <c r="M446" s="27" t="n"/>
      <c r="N446" s="28">
        <f>IF(AND(ISNUMBER(K446),ISNUMBER(M446)),K446*M446,"")</f>
        <v/>
      </c>
      <c r="O446" s="25" t="n"/>
      <c r="P446" s="25" t="n"/>
      <c r="Q446" s="29" t="n"/>
      <c r="R446" s="30">
        <f>IF(C446="","",IF(COUNTIF(pl_chave,C446)&gt;1,"ERRO: chave de tarefa duplicada",IF(I446="Sim",IF(O446="Não","ERRO: tarefa de segurança retirada do plano",IF(NOT(ISNUMBER(K446)),"ERRO: frequência vigente inválida",IF(ISERROR(MATCH(H446,lst_frequencias,0)),"ERRO: frequência de referência ausente",IF(K446&lt;INDEX(lst_frequencias_vezes,MATCH(H446,lst_frequencias,0)),"ERRO: intervalo ampliado em tarefa de segurança (referência "&amp;H446&amp;")","OK: segurança mantida")))),IF(NOT(ISNUMBER(K446)),"Verificar: frequência vigente","OK"))))</f>
        <v/>
      </c>
      <c r="S446" s="24" t="n"/>
    </row>
    <row r="447">
      <c r="A447" s="21" t="n"/>
      <c r="B447" s="22" t="n"/>
      <c r="C447" s="23">
        <f>IF(OR(A447="",B447=""),"",A447&amp;"|"&amp;B447)</f>
        <v/>
      </c>
      <c r="D447" s="21" t="n"/>
      <c r="E447" s="24" t="n"/>
      <c r="F447" s="21" t="n"/>
      <c r="G447" s="22" t="n"/>
      <c r="H447" s="22" t="n"/>
      <c r="I447" s="22" t="n"/>
      <c r="J447" s="25" t="n"/>
      <c r="K447" s="26">
        <f>IF(J447="","",IFERROR(INDEX(lst_frequencias_vezes,MATCH(J447,lst_frequencias,0)),"Frequência não aceita"))</f>
        <v/>
      </c>
      <c r="L447" s="21" t="n"/>
      <c r="M447" s="27" t="n"/>
      <c r="N447" s="28">
        <f>IF(AND(ISNUMBER(K447),ISNUMBER(M447)),K447*M447,"")</f>
        <v/>
      </c>
      <c r="O447" s="25" t="n"/>
      <c r="P447" s="25" t="n"/>
      <c r="Q447" s="29" t="n"/>
      <c r="R447" s="30">
        <f>IF(C447="","",IF(COUNTIF(pl_chave,C447)&gt;1,"ERRO: chave de tarefa duplicada",IF(I447="Sim",IF(O447="Não","ERRO: tarefa de segurança retirada do plano",IF(NOT(ISNUMBER(K447)),"ERRO: frequência vigente inválida",IF(ISERROR(MATCH(H447,lst_frequencias,0)),"ERRO: frequência de referência ausente",IF(K447&lt;INDEX(lst_frequencias_vezes,MATCH(H447,lst_frequencias,0)),"ERRO: intervalo ampliado em tarefa de segurança (referência "&amp;H447&amp;")","OK: segurança mantida")))),IF(NOT(ISNUMBER(K447)),"Verificar: frequência vigente","OK"))))</f>
        <v/>
      </c>
      <c r="S447" s="24" t="n"/>
    </row>
    <row r="448">
      <c r="A448" s="21" t="n"/>
      <c r="B448" s="22" t="n"/>
      <c r="C448" s="23">
        <f>IF(OR(A448="",B448=""),"",A448&amp;"|"&amp;B448)</f>
        <v/>
      </c>
      <c r="D448" s="21" t="n"/>
      <c r="E448" s="24" t="n"/>
      <c r="F448" s="21" t="n"/>
      <c r="G448" s="22" t="n"/>
      <c r="H448" s="22" t="n"/>
      <c r="I448" s="22" t="n"/>
      <c r="J448" s="25" t="n"/>
      <c r="K448" s="26">
        <f>IF(J448="","",IFERROR(INDEX(lst_frequencias_vezes,MATCH(J448,lst_frequencias,0)),"Frequência não aceita"))</f>
        <v/>
      </c>
      <c r="L448" s="21" t="n"/>
      <c r="M448" s="27" t="n"/>
      <c r="N448" s="28">
        <f>IF(AND(ISNUMBER(K448),ISNUMBER(M448)),K448*M448,"")</f>
        <v/>
      </c>
      <c r="O448" s="25" t="n"/>
      <c r="P448" s="25" t="n"/>
      <c r="Q448" s="29" t="n"/>
      <c r="R448" s="30">
        <f>IF(C448="","",IF(COUNTIF(pl_chave,C448)&gt;1,"ERRO: chave de tarefa duplicada",IF(I448="Sim",IF(O448="Não","ERRO: tarefa de segurança retirada do plano",IF(NOT(ISNUMBER(K448)),"ERRO: frequência vigente inválida",IF(ISERROR(MATCH(H448,lst_frequencias,0)),"ERRO: frequência de referência ausente",IF(K448&lt;INDEX(lst_frequencias_vezes,MATCH(H448,lst_frequencias,0)),"ERRO: intervalo ampliado em tarefa de segurança (referência "&amp;H448&amp;")","OK: segurança mantida")))),IF(NOT(ISNUMBER(K448)),"Verificar: frequência vigente","OK"))))</f>
        <v/>
      </c>
      <c r="S448" s="24" t="n"/>
    </row>
    <row r="449">
      <c r="A449" s="21" t="n"/>
      <c r="B449" s="22" t="n"/>
      <c r="C449" s="23">
        <f>IF(OR(A449="",B449=""),"",A449&amp;"|"&amp;B449)</f>
        <v/>
      </c>
      <c r="D449" s="21" t="n"/>
      <c r="E449" s="24" t="n"/>
      <c r="F449" s="21" t="n"/>
      <c r="G449" s="22" t="n"/>
      <c r="H449" s="22" t="n"/>
      <c r="I449" s="22" t="n"/>
      <c r="J449" s="25" t="n"/>
      <c r="K449" s="26">
        <f>IF(J449="","",IFERROR(INDEX(lst_frequencias_vezes,MATCH(J449,lst_frequencias,0)),"Frequência não aceita"))</f>
        <v/>
      </c>
      <c r="L449" s="21" t="n"/>
      <c r="M449" s="27" t="n"/>
      <c r="N449" s="28">
        <f>IF(AND(ISNUMBER(K449),ISNUMBER(M449)),K449*M449,"")</f>
        <v/>
      </c>
      <c r="O449" s="25" t="n"/>
      <c r="P449" s="25" t="n"/>
      <c r="Q449" s="29" t="n"/>
      <c r="R449" s="30">
        <f>IF(C449="","",IF(COUNTIF(pl_chave,C449)&gt;1,"ERRO: chave de tarefa duplicada",IF(I449="Sim",IF(O449="Não","ERRO: tarefa de segurança retirada do plano",IF(NOT(ISNUMBER(K449)),"ERRO: frequência vigente inválida",IF(ISERROR(MATCH(H449,lst_frequencias,0)),"ERRO: frequência de referência ausente",IF(K449&lt;INDEX(lst_frequencias_vezes,MATCH(H449,lst_frequencias,0)),"ERRO: intervalo ampliado em tarefa de segurança (referência "&amp;H449&amp;")","OK: segurança mantida")))),IF(NOT(ISNUMBER(K449)),"Verificar: frequência vigente","OK"))))</f>
        <v/>
      </c>
      <c r="S449" s="24" t="n"/>
    </row>
    <row r="450">
      <c r="A450" s="21" t="n"/>
      <c r="B450" s="22" t="n"/>
      <c r="C450" s="23">
        <f>IF(OR(A450="",B450=""),"",A450&amp;"|"&amp;B450)</f>
        <v/>
      </c>
      <c r="D450" s="21" t="n"/>
      <c r="E450" s="24" t="n"/>
      <c r="F450" s="21" t="n"/>
      <c r="G450" s="22" t="n"/>
      <c r="H450" s="22" t="n"/>
      <c r="I450" s="22" t="n"/>
      <c r="J450" s="25" t="n"/>
      <c r="K450" s="26">
        <f>IF(J450="","",IFERROR(INDEX(lst_frequencias_vezes,MATCH(J450,lst_frequencias,0)),"Frequência não aceita"))</f>
        <v/>
      </c>
      <c r="L450" s="21" t="n"/>
      <c r="M450" s="27" t="n"/>
      <c r="N450" s="28">
        <f>IF(AND(ISNUMBER(K450),ISNUMBER(M450)),K450*M450,"")</f>
        <v/>
      </c>
      <c r="O450" s="25" t="n"/>
      <c r="P450" s="25" t="n"/>
      <c r="Q450" s="29" t="n"/>
      <c r="R450" s="30">
        <f>IF(C450="","",IF(COUNTIF(pl_chave,C450)&gt;1,"ERRO: chave de tarefa duplicada",IF(I450="Sim",IF(O450="Não","ERRO: tarefa de segurança retirada do plano",IF(NOT(ISNUMBER(K450)),"ERRO: frequência vigente inválida",IF(ISERROR(MATCH(H450,lst_frequencias,0)),"ERRO: frequência de referência ausente",IF(K450&lt;INDEX(lst_frequencias_vezes,MATCH(H450,lst_frequencias,0)),"ERRO: intervalo ampliado em tarefa de segurança (referência "&amp;H450&amp;")","OK: segurança mantida")))),IF(NOT(ISNUMBER(K450)),"Verificar: frequência vigente","OK"))))</f>
        <v/>
      </c>
      <c r="S450" s="24" t="n"/>
    </row>
    <row r="451">
      <c r="A451" s="21" t="n"/>
      <c r="B451" s="22" t="n"/>
      <c r="C451" s="23">
        <f>IF(OR(A451="",B451=""),"",A451&amp;"|"&amp;B451)</f>
        <v/>
      </c>
      <c r="D451" s="21" t="n"/>
      <c r="E451" s="24" t="n"/>
      <c r="F451" s="21" t="n"/>
      <c r="G451" s="22" t="n"/>
      <c r="H451" s="22" t="n"/>
      <c r="I451" s="22" t="n"/>
      <c r="J451" s="25" t="n"/>
      <c r="K451" s="26">
        <f>IF(J451="","",IFERROR(INDEX(lst_frequencias_vezes,MATCH(J451,lst_frequencias,0)),"Frequência não aceita"))</f>
        <v/>
      </c>
      <c r="L451" s="21" t="n"/>
      <c r="M451" s="27" t="n"/>
      <c r="N451" s="28">
        <f>IF(AND(ISNUMBER(K451),ISNUMBER(M451)),K451*M451,"")</f>
        <v/>
      </c>
      <c r="O451" s="25" t="n"/>
      <c r="P451" s="25" t="n"/>
      <c r="Q451" s="29" t="n"/>
      <c r="R451" s="30">
        <f>IF(C451="","",IF(COUNTIF(pl_chave,C451)&gt;1,"ERRO: chave de tarefa duplicada",IF(I451="Sim",IF(O451="Não","ERRO: tarefa de segurança retirada do plano",IF(NOT(ISNUMBER(K451)),"ERRO: frequência vigente inválida",IF(ISERROR(MATCH(H451,lst_frequencias,0)),"ERRO: frequência de referência ausente",IF(K451&lt;INDEX(lst_frequencias_vezes,MATCH(H451,lst_frequencias,0)),"ERRO: intervalo ampliado em tarefa de segurança (referência "&amp;H451&amp;")","OK: segurança mantida")))),IF(NOT(ISNUMBER(K451)),"Verificar: frequência vigente","OK"))))</f>
        <v/>
      </c>
      <c r="S451" s="24" t="n"/>
    </row>
    <row r="452">
      <c r="A452" s="21" t="n"/>
      <c r="B452" s="22" t="n"/>
      <c r="C452" s="23">
        <f>IF(OR(A452="",B452=""),"",A452&amp;"|"&amp;B452)</f>
        <v/>
      </c>
      <c r="D452" s="21" t="n"/>
      <c r="E452" s="24" t="n"/>
      <c r="F452" s="21" t="n"/>
      <c r="G452" s="22" t="n"/>
      <c r="H452" s="22" t="n"/>
      <c r="I452" s="22" t="n"/>
      <c r="J452" s="25" t="n"/>
      <c r="K452" s="26">
        <f>IF(J452="","",IFERROR(INDEX(lst_frequencias_vezes,MATCH(J452,lst_frequencias,0)),"Frequência não aceita"))</f>
        <v/>
      </c>
      <c r="L452" s="21" t="n"/>
      <c r="M452" s="27" t="n"/>
      <c r="N452" s="28">
        <f>IF(AND(ISNUMBER(K452),ISNUMBER(M452)),K452*M452,"")</f>
        <v/>
      </c>
      <c r="O452" s="25" t="n"/>
      <c r="P452" s="25" t="n"/>
      <c r="Q452" s="29" t="n"/>
      <c r="R452" s="30">
        <f>IF(C452="","",IF(COUNTIF(pl_chave,C452)&gt;1,"ERRO: chave de tarefa duplicada",IF(I452="Sim",IF(O452="Não","ERRO: tarefa de segurança retirada do plano",IF(NOT(ISNUMBER(K452)),"ERRO: frequência vigente inválida",IF(ISERROR(MATCH(H452,lst_frequencias,0)),"ERRO: frequência de referência ausente",IF(K452&lt;INDEX(lst_frequencias_vezes,MATCH(H452,lst_frequencias,0)),"ERRO: intervalo ampliado em tarefa de segurança (referência "&amp;H452&amp;")","OK: segurança mantida")))),IF(NOT(ISNUMBER(K452)),"Verificar: frequência vigente","OK"))))</f>
        <v/>
      </c>
      <c r="S452" s="24" t="n"/>
    </row>
    <row r="453">
      <c r="A453" s="21" t="n"/>
      <c r="B453" s="22" t="n"/>
      <c r="C453" s="23">
        <f>IF(OR(A453="",B453=""),"",A453&amp;"|"&amp;B453)</f>
        <v/>
      </c>
      <c r="D453" s="21" t="n"/>
      <c r="E453" s="24" t="n"/>
      <c r="F453" s="21" t="n"/>
      <c r="G453" s="22" t="n"/>
      <c r="H453" s="22" t="n"/>
      <c r="I453" s="22" t="n"/>
      <c r="J453" s="25" t="n"/>
      <c r="K453" s="26">
        <f>IF(J453="","",IFERROR(INDEX(lst_frequencias_vezes,MATCH(J453,lst_frequencias,0)),"Frequência não aceita"))</f>
        <v/>
      </c>
      <c r="L453" s="21" t="n"/>
      <c r="M453" s="27" t="n"/>
      <c r="N453" s="28">
        <f>IF(AND(ISNUMBER(K453),ISNUMBER(M453)),K453*M453,"")</f>
        <v/>
      </c>
      <c r="O453" s="25" t="n"/>
      <c r="P453" s="25" t="n"/>
      <c r="Q453" s="29" t="n"/>
      <c r="R453" s="30">
        <f>IF(C453="","",IF(COUNTIF(pl_chave,C453)&gt;1,"ERRO: chave de tarefa duplicada",IF(I453="Sim",IF(O453="Não","ERRO: tarefa de segurança retirada do plano",IF(NOT(ISNUMBER(K453)),"ERRO: frequência vigente inválida",IF(ISERROR(MATCH(H453,lst_frequencias,0)),"ERRO: frequência de referência ausente",IF(K453&lt;INDEX(lst_frequencias_vezes,MATCH(H453,lst_frequencias,0)),"ERRO: intervalo ampliado em tarefa de segurança (referência "&amp;H453&amp;")","OK: segurança mantida")))),IF(NOT(ISNUMBER(K453)),"Verificar: frequência vigente","OK"))))</f>
        <v/>
      </c>
      <c r="S453" s="24" t="n"/>
    </row>
    <row r="454">
      <c r="A454" s="21" t="n"/>
      <c r="B454" s="22" t="n"/>
      <c r="C454" s="23">
        <f>IF(OR(A454="",B454=""),"",A454&amp;"|"&amp;B454)</f>
        <v/>
      </c>
      <c r="D454" s="21" t="n"/>
      <c r="E454" s="24" t="n"/>
      <c r="F454" s="21" t="n"/>
      <c r="G454" s="22" t="n"/>
      <c r="H454" s="22" t="n"/>
      <c r="I454" s="22" t="n"/>
      <c r="J454" s="25" t="n"/>
      <c r="K454" s="26">
        <f>IF(J454="","",IFERROR(INDEX(lst_frequencias_vezes,MATCH(J454,lst_frequencias,0)),"Frequência não aceita"))</f>
        <v/>
      </c>
      <c r="L454" s="21" t="n"/>
      <c r="M454" s="27" t="n"/>
      <c r="N454" s="28">
        <f>IF(AND(ISNUMBER(K454),ISNUMBER(M454)),K454*M454,"")</f>
        <v/>
      </c>
      <c r="O454" s="25" t="n"/>
      <c r="P454" s="25" t="n"/>
      <c r="Q454" s="29" t="n"/>
      <c r="R454" s="30">
        <f>IF(C454="","",IF(COUNTIF(pl_chave,C454)&gt;1,"ERRO: chave de tarefa duplicada",IF(I454="Sim",IF(O454="Não","ERRO: tarefa de segurança retirada do plano",IF(NOT(ISNUMBER(K454)),"ERRO: frequência vigente inválida",IF(ISERROR(MATCH(H454,lst_frequencias,0)),"ERRO: frequência de referência ausente",IF(K454&lt;INDEX(lst_frequencias_vezes,MATCH(H454,lst_frequencias,0)),"ERRO: intervalo ampliado em tarefa de segurança (referência "&amp;H454&amp;")","OK: segurança mantida")))),IF(NOT(ISNUMBER(K454)),"Verificar: frequência vigente","OK"))))</f>
        <v/>
      </c>
      <c r="S454" s="24" t="n"/>
    </row>
    <row r="455">
      <c r="A455" s="21" t="n"/>
      <c r="B455" s="22" t="n"/>
      <c r="C455" s="23">
        <f>IF(OR(A455="",B455=""),"",A455&amp;"|"&amp;B455)</f>
        <v/>
      </c>
      <c r="D455" s="21" t="n"/>
      <c r="E455" s="24" t="n"/>
      <c r="F455" s="21" t="n"/>
      <c r="G455" s="22" t="n"/>
      <c r="H455" s="22" t="n"/>
      <c r="I455" s="22" t="n"/>
      <c r="J455" s="25" t="n"/>
      <c r="K455" s="26">
        <f>IF(J455="","",IFERROR(INDEX(lst_frequencias_vezes,MATCH(J455,lst_frequencias,0)),"Frequência não aceita"))</f>
        <v/>
      </c>
      <c r="L455" s="21" t="n"/>
      <c r="M455" s="27" t="n"/>
      <c r="N455" s="28">
        <f>IF(AND(ISNUMBER(K455),ISNUMBER(M455)),K455*M455,"")</f>
        <v/>
      </c>
      <c r="O455" s="25" t="n"/>
      <c r="P455" s="25" t="n"/>
      <c r="Q455" s="29" t="n"/>
      <c r="R455" s="30">
        <f>IF(C455="","",IF(COUNTIF(pl_chave,C455)&gt;1,"ERRO: chave de tarefa duplicada",IF(I455="Sim",IF(O455="Não","ERRO: tarefa de segurança retirada do plano",IF(NOT(ISNUMBER(K455)),"ERRO: frequência vigente inválida",IF(ISERROR(MATCH(H455,lst_frequencias,0)),"ERRO: frequência de referência ausente",IF(K455&lt;INDEX(lst_frequencias_vezes,MATCH(H455,lst_frequencias,0)),"ERRO: intervalo ampliado em tarefa de segurança (referência "&amp;H455&amp;")","OK: segurança mantida")))),IF(NOT(ISNUMBER(K455)),"Verificar: frequência vigente","OK"))))</f>
        <v/>
      </c>
      <c r="S455" s="24" t="n"/>
    </row>
    <row r="456">
      <c r="A456" s="21" t="n"/>
      <c r="B456" s="22" t="n"/>
      <c r="C456" s="23">
        <f>IF(OR(A456="",B456=""),"",A456&amp;"|"&amp;B456)</f>
        <v/>
      </c>
      <c r="D456" s="21" t="n"/>
      <c r="E456" s="24" t="n"/>
      <c r="F456" s="21" t="n"/>
      <c r="G456" s="22" t="n"/>
      <c r="H456" s="22" t="n"/>
      <c r="I456" s="22" t="n"/>
      <c r="J456" s="25" t="n"/>
      <c r="K456" s="26">
        <f>IF(J456="","",IFERROR(INDEX(lst_frequencias_vezes,MATCH(J456,lst_frequencias,0)),"Frequência não aceita"))</f>
        <v/>
      </c>
      <c r="L456" s="21" t="n"/>
      <c r="M456" s="27" t="n"/>
      <c r="N456" s="28">
        <f>IF(AND(ISNUMBER(K456),ISNUMBER(M456)),K456*M456,"")</f>
        <v/>
      </c>
      <c r="O456" s="25" t="n"/>
      <c r="P456" s="25" t="n"/>
      <c r="Q456" s="29" t="n"/>
      <c r="R456" s="30">
        <f>IF(C456="","",IF(COUNTIF(pl_chave,C456)&gt;1,"ERRO: chave de tarefa duplicada",IF(I456="Sim",IF(O456="Não","ERRO: tarefa de segurança retirada do plano",IF(NOT(ISNUMBER(K456)),"ERRO: frequência vigente inválida",IF(ISERROR(MATCH(H456,lst_frequencias,0)),"ERRO: frequência de referência ausente",IF(K456&lt;INDEX(lst_frequencias_vezes,MATCH(H456,lst_frequencias,0)),"ERRO: intervalo ampliado em tarefa de segurança (referência "&amp;H456&amp;")","OK: segurança mantida")))),IF(NOT(ISNUMBER(K456)),"Verificar: frequência vigente","OK"))))</f>
        <v/>
      </c>
      <c r="S456" s="24" t="n"/>
    </row>
    <row r="457">
      <c r="A457" s="21" t="n"/>
      <c r="B457" s="22" t="n"/>
      <c r="C457" s="23">
        <f>IF(OR(A457="",B457=""),"",A457&amp;"|"&amp;B457)</f>
        <v/>
      </c>
      <c r="D457" s="21" t="n"/>
      <c r="E457" s="24" t="n"/>
      <c r="F457" s="21" t="n"/>
      <c r="G457" s="22" t="n"/>
      <c r="H457" s="22" t="n"/>
      <c r="I457" s="22" t="n"/>
      <c r="J457" s="25" t="n"/>
      <c r="K457" s="26">
        <f>IF(J457="","",IFERROR(INDEX(lst_frequencias_vezes,MATCH(J457,lst_frequencias,0)),"Frequência não aceita"))</f>
        <v/>
      </c>
      <c r="L457" s="21" t="n"/>
      <c r="M457" s="27" t="n"/>
      <c r="N457" s="28">
        <f>IF(AND(ISNUMBER(K457),ISNUMBER(M457)),K457*M457,"")</f>
        <v/>
      </c>
      <c r="O457" s="25" t="n"/>
      <c r="P457" s="25" t="n"/>
      <c r="Q457" s="29" t="n"/>
      <c r="R457" s="30">
        <f>IF(C457="","",IF(COUNTIF(pl_chave,C457)&gt;1,"ERRO: chave de tarefa duplicada",IF(I457="Sim",IF(O457="Não","ERRO: tarefa de segurança retirada do plano",IF(NOT(ISNUMBER(K457)),"ERRO: frequência vigente inválida",IF(ISERROR(MATCH(H457,lst_frequencias,0)),"ERRO: frequência de referência ausente",IF(K457&lt;INDEX(lst_frequencias_vezes,MATCH(H457,lst_frequencias,0)),"ERRO: intervalo ampliado em tarefa de segurança (referência "&amp;H457&amp;")","OK: segurança mantida")))),IF(NOT(ISNUMBER(K457)),"Verificar: frequência vigente","OK"))))</f>
        <v/>
      </c>
      <c r="S457" s="24" t="n"/>
    </row>
    <row r="458">
      <c r="A458" s="21" t="n"/>
      <c r="B458" s="22" t="n"/>
      <c r="C458" s="23">
        <f>IF(OR(A458="",B458=""),"",A458&amp;"|"&amp;B458)</f>
        <v/>
      </c>
      <c r="D458" s="21" t="n"/>
      <c r="E458" s="24" t="n"/>
      <c r="F458" s="21" t="n"/>
      <c r="G458" s="22" t="n"/>
      <c r="H458" s="22" t="n"/>
      <c r="I458" s="22" t="n"/>
      <c r="J458" s="25" t="n"/>
      <c r="K458" s="26">
        <f>IF(J458="","",IFERROR(INDEX(lst_frequencias_vezes,MATCH(J458,lst_frequencias,0)),"Frequência não aceita"))</f>
        <v/>
      </c>
      <c r="L458" s="21" t="n"/>
      <c r="M458" s="27" t="n"/>
      <c r="N458" s="28">
        <f>IF(AND(ISNUMBER(K458),ISNUMBER(M458)),K458*M458,"")</f>
        <v/>
      </c>
      <c r="O458" s="25" t="n"/>
      <c r="P458" s="25" t="n"/>
      <c r="Q458" s="29" t="n"/>
      <c r="R458" s="30">
        <f>IF(C458="","",IF(COUNTIF(pl_chave,C458)&gt;1,"ERRO: chave de tarefa duplicada",IF(I458="Sim",IF(O458="Não","ERRO: tarefa de segurança retirada do plano",IF(NOT(ISNUMBER(K458)),"ERRO: frequência vigente inválida",IF(ISERROR(MATCH(H458,lst_frequencias,0)),"ERRO: frequência de referência ausente",IF(K458&lt;INDEX(lst_frequencias_vezes,MATCH(H458,lst_frequencias,0)),"ERRO: intervalo ampliado em tarefa de segurança (referência "&amp;H458&amp;")","OK: segurança mantida")))),IF(NOT(ISNUMBER(K458)),"Verificar: frequência vigente","OK"))))</f>
        <v/>
      </c>
      <c r="S458" s="24" t="n"/>
    </row>
    <row r="459">
      <c r="A459" s="21" t="n"/>
      <c r="B459" s="22" t="n"/>
      <c r="C459" s="23">
        <f>IF(OR(A459="",B459=""),"",A459&amp;"|"&amp;B459)</f>
        <v/>
      </c>
      <c r="D459" s="21" t="n"/>
      <c r="E459" s="24" t="n"/>
      <c r="F459" s="21" t="n"/>
      <c r="G459" s="22" t="n"/>
      <c r="H459" s="22" t="n"/>
      <c r="I459" s="22" t="n"/>
      <c r="J459" s="25" t="n"/>
      <c r="K459" s="26">
        <f>IF(J459="","",IFERROR(INDEX(lst_frequencias_vezes,MATCH(J459,lst_frequencias,0)),"Frequência não aceita"))</f>
        <v/>
      </c>
      <c r="L459" s="21" t="n"/>
      <c r="M459" s="27" t="n"/>
      <c r="N459" s="28">
        <f>IF(AND(ISNUMBER(K459),ISNUMBER(M459)),K459*M459,"")</f>
        <v/>
      </c>
      <c r="O459" s="25" t="n"/>
      <c r="P459" s="25" t="n"/>
      <c r="Q459" s="29" t="n"/>
      <c r="R459" s="30">
        <f>IF(C459="","",IF(COUNTIF(pl_chave,C459)&gt;1,"ERRO: chave de tarefa duplicada",IF(I459="Sim",IF(O459="Não","ERRO: tarefa de segurança retirada do plano",IF(NOT(ISNUMBER(K459)),"ERRO: frequência vigente inválida",IF(ISERROR(MATCH(H459,lst_frequencias,0)),"ERRO: frequência de referência ausente",IF(K459&lt;INDEX(lst_frequencias_vezes,MATCH(H459,lst_frequencias,0)),"ERRO: intervalo ampliado em tarefa de segurança (referência "&amp;H459&amp;")","OK: segurança mantida")))),IF(NOT(ISNUMBER(K459)),"Verificar: frequência vigente","OK"))))</f>
        <v/>
      </c>
      <c r="S459" s="24" t="n"/>
    </row>
    <row r="460">
      <c r="A460" s="21" t="n"/>
      <c r="B460" s="22" t="n"/>
      <c r="C460" s="23">
        <f>IF(OR(A460="",B460=""),"",A460&amp;"|"&amp;B460)</f>
        <v/>
      </c>
      <c r="D460" s="21" t="n"/>
      <c r="E460" s="24" t="n"/>
      <c r="F460" s="21" t="n"/>
      <c r="G460" s="22" t="n"/>
      <c r="H460" s="22" t="n"/>
      <c r="I460" s="22" t="n"/>
      <c r="J460" s="25" t="n"/>
      <c r="K460" s="26">
        <f>IF(J460="","",IFERROR(INDEX(lst_frequencias_vezes,MATCH(J460,lst_frequencias,0)),"Frequência não aceita"))</f>
        <v/>
      </c>
      <c r="L460" s="21" t="n"/>
      <c r="M460" s="27" t="n"/>
      <c r="N460" s="28">
        <f>IF(AND(ISNUMBER(K460),ISNUMBER(M460)),K460*M460,"")</f>
        <v/>
      </c>
      <c r="O460" s="25" t="n"/>
      <c r="P460" s="25" t="n"/>
      <c r="Q460" s="29" t="n"/>
      <c r="R460" s="30">
        <f>IF(C460="","",IF(COUNTIF(pl_chave,C460)&gt;1,"ERRO: chave de tarefa duplicada",IF(I460="Sim",IF(O460="Não","ERRO: tarefa de segurança retirada do plano",IF(NOT(ISNUMBER(K460)),"ERRO: frequência vigente inválida",IF(ISERROR(MATCH(H460,lst_frequencias,0)),"ERRO: frequência de referência ausente",IF(K460&lt;INDEX(lst_frequencias_vezes,MATCH(H460,lst_frequencias,0)),"ERRO: intervalo ampliado em tarefa de segurança (referência "&amp;H460&amp;")","OK: segurança mantida")))),IF(NOT(ISNUMBER(K460)),"Verificar: frequência vigente","OK"))))</f>
        <v/>
      </c>
      <c r="S460" s="24" t="n"/>
    </row>
    <row r="461">
      <c r="A461" s="21" t="n"/>
      <c r="B461" s="22" t="n"/>
      <c r="C461" s="23">
        <f>IF(OR(A461="",B461=""),"",A461&amp;"|"&amp;B461)</f>
        <v/>
      </c>
      <c r="D461" s="21" t="n"/>
      <c r="E461" s="24" t="n"/>
      <c r="F461" s="21" t="n"/>
      <c r="G461" s="22" t="n"/>
      <c r="H461" s="22" t="n"/>
      <c r="I461" s="22" t="n"/>
      <c r="J461" s="25" t="n"/>
      <c r="K461" s="26">
        <f>IF(J461="","",IFERROR(INDEX(lst_frequencias_vezes,MATCH(J461,lst_frequencias,0)),"Frequência não aceita"))</f>
        <v/>
      </c>
      <c r="L461" s="21" t="n"/>
      <c r="M461" s="27" t="n"/>
      <c r="N461" s="28">
        <f>IF(AND(ISNUMBER(K461),ISNUMBER(M461)),K461*M461,"")</f>
        <v/>
      </c>
      <c r="O461" s="25" t="n"/>
      <c r="P461" s="25" t="n"/>
      <c r="Q461" s="29" t="n"/>
      <c r="R461" s="30">
        <f>IF(C461="","",IF(COUNTIF(pl_chave,C461)&gt;1,"ERRO: chave de tarefa duplicada",IF(I461="Sim",IF(O461="Não","ERRO: tarefa de segurança retirada do plano",IF(NOT(ISNUMBER(K461)),"ERRO: frequência vigente inválida",IF(ISERROR(MATCH(H461,lst_frequencias,0)),"ERRO: frequência de referência ausente",IF(K461&lt;INDEX(lst_frequencias_vezes,MATCH(H461,lst_frequencias,0)),"ERRO: intervalo ampliado em tarefa de segurança (referência "&amp;H461&amp;")","OK: segurança mantida")))),IF(NOT(ISNUMBER(K461)),"Verificar: frequência vigente","OK"))))</f>
        <v/>
      </c>
      <c r="S461" s="24" t="n"/>
    </row>
    <row r="462">
      <c r="A462" s="21" t="n"/>
      <c r="B462" s="22" t="n"/>
      <c r="C462" s="23">
        <f>IF(OR(A462="",B462=""),"",A462&amp;"|"&amp;B462)</f>
        <v/>
      </c>
      <c r="D462" s="21" t="n"/>
      <c r="E462" s="24" t="n"/>
      <c r="F462" s="21" t="n"/>
      <c r="G462" s="22" t="n"/>
      <c r="H462" s="22" t="n"/>
      <c r="I462" s="22" t="n"/>
      <c r="J462" s="25" t="n"/>
      <c r="K462" s="26">
        <f>IF(J462="","",IFERROR(INDEX(lst_frequencias_vezes,MATCH(J462,lst_frequencias,0)),"Frequência não aceita"))</f>
        <v/>
      </c>
      <c r="L462" s="21" t="n"/>
      <c r="M462" s="27" t="n"/>
      <c r="N462" s="28">
        <f>IF(AND(ISNUMBER(K462),ISNUMBER(M462)),K462*M462,"")</f>
        <v/>
      </c>
      <c r="O462" s="25" t="n"/>
      <c r="P462" s="25" t="n"/>
      <c r="Q462" s="29" t="n"/>
      <c r="R462" s="30">
        <f>IF(C462="","",IF(COUNTIF(pl_chave,C462)&gt;1,"ERRO: chave de tarefa duplicada",IF(I462="Sim",IF(O462="Não","ERRO: tarefa de segurança retirada do plano",IF(NOT(ISNUMBER(K462)),"ERRO: frequência vigente inválida",IF(ISERROR(MATCH(H462,lst_frequencias,0)),"ERRO: frequência de referência ausente",IF(K462&lt;INDEX(lst_frequencias_vezes,MATCH(H462,lst_frequencias,0)),"ERRO: intervalo ampliado em tarefa de segurança (referência "&amp;H462&amp;")","OK: segurança mantida")))),IF(NOT(ISNUMBER(K462)),"Verificar: frequência vigente","OK"))))</f>
        <v/>
      </c>
      <c r="S462" s="24" t="n"/>
    </row>
    <row r="463">
      <c r="A463" s="21" t="n"/>
      <c r="B463" s="22" t="n"/>
      <c r="C463" s="23">
        <f>IF(OR(A463="",B463=""),"",A463&amp;"|"&amp;B463)</f>
        <v/>
      </c>
      <c r="D463" s="21" t="n"/>
      <c r="E463" s="24" t="n"/>
      <c r="F463" s="21" t="n"/>
      <c r="G463" s="22" t="n"/>
      <c r="H463" s="22" t="n"/>
      <c r="I463" s="22" t="n"/>
      <c r="J463" s="25" t="n"/>
      <c r="K463" s="26">
        <f>IF(J463="","",IFERROR(INDEX(lst_frequencias_vezes,MATCH(J463,lst_frequencias,0)),"Frequência não aceita"))</f>
        <v/>
      </c>
      <c r="L463" s="21" t="n"/>
      <c r="M463" s="27" t="n"/>
      <c r="N463" s="28">
        <f>IF(AND(ISNUMBER(K463),ISNUMBER(M463)),K463*M463,"")</f>
        <v/>
      </c>
      <c r="O463" s="25" t="n"/>
      <c r="P463" s="25" t="n"/>
      <c r="Q463" s="29" t="n"/>
      <c r="R463" s="30">
        <f>IF(C463="","",IF(COUNTIF(pl_chave,C463)&gt;1,"ERRO: chave de tarefa duplicada",IF(I463="Sim",IF(O463="Não","ERRO: tarefa de segurança retirada do plano",IF(NOT(ISNUMBER(K463)),"ERRO: frequência vigente inválida",IF(ISERROR(MATCH(H463,lst_frequencias,0)),"ERRO: frequência de referência ausente",IF(K463&lt;INDEX(lst_frequencias_vezes,MATCH(H463,lst_frequencias,0)),"ERRO: intervalo ampliado em tarefa de segurança (referência "&amp;H463&amp;")","OK: segurança mantida")))),IF(NOT(ISNUMBER(K463)),"Verificar: frequência vigente","OK"))))</f>
        <v/>
      </c>
      <c r="S463" s="24" t="n"/>
    </row>
    <row r="464">
      <c r="A464" s="21" t="n"/>
      <c r="B464" s="22" t="n"/>
      <c r="C464" s="23">
        <f>IF(OR(A464="",B464=""),"",A464&amp;"|"&amp;B464)</f>
        <v/>
      </c>
      <c r="D464" s="21" t="n"/>
      <c r="E464" s="24" t="n"/>
      <c r="F464" s="21" t="n"/>
      <c r="G464" s="22" t="n"/>
      <c r="H464" s="22" t="n"/>
      <c r="I464" s="22" t="n"/>
      <c r="J464" s="25" t="n"/>
      <c r="K464" s="26">
        <f>IF(J464="","",IFERROR(INDEX(lst_frequencias_vezes,MATCH(J464,lst_frequencias,0)),"Frequência não aceita"))</f>
        <v/>
      </c>
      <c r="L464" s="21" t="n"/>
      <c r="M464" s="27" t="n"/>
      <c r="N464" s="28">
        <f>IF(AND(ISNUMBER(K464),ISNUMBER(M464)),K464*M464,"")</f>
        <v/>
      </c>
      <c r="O464" s="25" t="n"/>
      <c r="P464" s="25" t="n"/>
      <c r="Q464" s="29" t="n"/>
      <c r="R464" s="30">
        <f>IF(C464="","",IF(COUNTIF(pl_chave,C464)&gt;1,"ERRO: chave de tarefa duplicada",IF(I464="Sim",IF(O464="Não","ERRO: tarefa de segurança retirada do plano",IF(NOT(ISNUMBER(K464)),"ERRO: frequência vigente inválida",IF(ISERROR(MATCH(H464,lst_frequencias,0)),"ERRO: frequência de referência ausente",IF(K464&lt;INDEX(lst_frequencias_vezes,MATCH(H464,lst_frequencias,0)),"ERRO: intervalo ampliado em tarefa de segurança (referência "&amp;H464&amp;")","OK: segurança mantida")))),IF(NOT(ISNUMBER(K464)),"Verificar: frequência vigente","OK"))))</f>
        <v/>
      </c>
      <c r="S464" s="24" t="n"/>
    </row>
    <row r="465">
      <c r="A465" s="21" t="n"/>
      <c r="B465" s="22" t="n"/>
      <c r="C465" s="23">
        <f>IF(OR(A465="",B465=""),"",A465&amp;"|"&amp;B465)</f>
        <v/>
      </c>
      <c r="D465" s="21" t="n"/>
      <c r="E465" s="24" t="n"/>
      <c r="F465" s="21" t="n"/>
      <c r="G465" s="22" t="n"/>
      <c r="H465" s="22" t="n"/>
      <c r="I465" s="22" t="n"/>
      <c r="J465" s="25" t="n"/>
      <c r="K465" s="26">
        <f>IF(J465="","",IFERROR(INDEX(lst_frequencias_vezes,MATCH(J465,lst_frequencias,0)),"Frequência não aceita"))</f>
        <v/>
      </c>
      <c r="L465" s="21" t="n"/>
      <c r="M465" s="27" t="n"/>
      <c r="N465" s="28">
        <f>IF(AND(ISNUMBER(K465),ISNUMBER(M465)),K465*M465,"")</f>
        <v/>
      </c>
      <c r="O465" s="25" t="n"/>
      <c r="P465" s="25" t="n"/>
      <c r="Q465" s="29" t="n"/>
      <c r="R465" s="30">
        <f>IF(C465="","",IF(COUNTIF(pl_chave,C465)&gt;1,"ERRO: chave de tarefa duplicada",IF(I465="Sim",IF(O465="Não","ERRO: tarefa de segurança retirada do plano",IF(NOT(ISNUMBER(K465)),"ERRO: frequência vigente inválida",IF(ISERROR(MATCH(H465,lst_frequencias,0)),"ERRO: frequência de referência ausente",IF(K465&lt;INDEX(lst_frequencias_vezes,MATCH(H465,lst_frequencias,0)),"ERRO: intervalo ampliado em tarefa de segurança (referência "&amp;H465&amp;")","OK: segurança mantida")))),IF(NOT(ISNUMBER(K465)),"Verificar: frequência vigente","OK"))))</f>
        <v/>
      </c>
      <c r="S465" s="24" t="n"/>
    </row>
    <row r="466">
      <c r="A466" s="21" t="n"/>
      <c r="B466" s="22" t="n"/>
      <c r="C466" s="23">
        <f>IF(OR(A466="",B466=""),"",A466&amp;"|"&amp;B466)</f>
        <v/>
      </c>
      <c r="D466" s="21" t="n"/>
      <c r="E466" s="24" t="n"/>
      <c r="F466" s="21" t="n"/>
      <c r="G466" s="22" t="n"/>
      <c r="H466" s="22" t="n"/>
      <c r="I466" s="22" t="n"/>
      <c r="J466" s="25" t="n"/>
      <c r="K466" s="26">
        <f>IF(J466="","",IFERROR(INDEX(lst_frequencias_vezes,MATCH(J466,lst_frequencias,0)),"Frequência não aceita"))</f>
        <v/>
      </c>
      <c r="L466" s="21" t="n"/>
      <c r="M466" s="27" t="n"/>
      <c r="N466" s="28">
        <f>IF(AND(ISNUMBER(K466),ISNUMBER(M466)),K466*M466,"")</f>
        <v/>
      </c>
      <c r="O466" s="25" t="n"/>
      <c r="P466" s="25" t="n"/>
      <c r="Q466" s="29" t="n"/>
      <c r="R466" s="30">
        <f>IF(C466="","",IF(COUNTIF(pl_chave,C466)&gt;1,"ERRO: chave de tarefa duplicada",IF(I466="Sim",IF(O466="Não","ERRO: tarefa de segurança retirada do plano",IF(NOT(ISNUMBER(K466)),"ERRO: frequência vigente inválida",IF(ISERROR(MATCH(H466,lst_frequencias,0)),"ERRO: frequência de referência ausente",IF(K466&lt;INDEX(lst_frequencias_vezes,MATCH(H466,lst_frequencias,0)),"ERRO: intervalo ampliado em tarefa de segurança (referência "&amp;H466&amp;")","OK: segurança mantida")))),IF(NOT(ISNUMBER(K466)),"Verificar: frequência vigente","OK"))))</f>
        <v/>
      </c>
      <c r="S466" s="24" t="n"/>
    </row>
    <row r="467">
      <c r="A467" s="21" t="n"/>
      <c r="B467" s="22" t="n"/>
      <c r="C467" s="23">
        <f>IF(OR(A467="",B467=""),"",A467&amp;"|"&amp;B467)</f>
        <v/>
      </c>
      <c r="D467" s="21" t="n"/>
      <c r="E467" s="24" t="n"/>
      <c r="F467" s="21" t="n"/>
      <c r="G467" s="22" t="n"/>
      <c r="H467" s="22" t="n"/>
      <c r="I467" s="22" t="n"/>
      <c r="J467" s="25" t="n"/>
      <c r="K467" s="26">
        <f>IF(J467="","",IFERROR(INDEX(lst_frequencias_vezes,MATCH(J467,lst_frequencias,0)),"Frequência não aceita"))</f>
        <v/>
      </c>
      <c r="L467" s="21" t="n"/>
      <c r="M467" s="27" t="n"/>
      <c r="N467" s="28">
        <f>IF(AND(ISNUMBER(K467),ISNUMBER(M467)),K467*M467,"")</f>
        <v/>
      </c>
      <c r="O467" s="25" t="n"/>
      <c r="P467" s="25" t="n"/>
      <c r="Q467" s="29" t="n"/>
      <c r="R467" s="30">
        <f>IF(C467="","",IF(COUNTIF(pl_chave,C467)&gt;1,"ERRO: chave de tarefa duplicada",IF(I467="Sim",IF(O467="Não","ERRO: tarefa de segurança retirada do plano",IF(NOT(ISNUMBER(K467)),"ERRO: frequência vigente inválida",IF(ISERROR(MATCH(H467,lst_frequencias,0)),"ERRO: frequência de referência ausente",IF(K467&lt;INDEX(lst_frequencias_vezes,MATCH(H467,lst_frequencias,0)),"ERRO: intervalo ampliado em tarefa de segurança (referência "&amp;H467&amp;")","OK: segurança mantida")))),IF(NOT(ISNUMBER(K467)),"Verificar: frequência vigente","OK"))))</f>
        <v/>
      </c>
      <c r="S467" s="24" t="n"/>
    </row>
    <row r="468">
      <c r="A468" s="21" t="n"/>
      <c r="B468" s="22" t="n"/>
      <c r="C468" s="23">
        <f>IF(OR(A468="",B468=""),"",A468&amp;"|"&amp;B468)</f>
        <v/>
      </c>
      <c r="D468" s="21" t="n"/>
      <c r="E468" s="24" t="n"/>
      <c r="F468" s="21" t="n"/>
      <c r="G468" s="22" t="n"/>
      <c r="H468" s="22" t="n"/>
      <c r="I468" s="22" t="n"/>
      <c r="J468" s="25" t="n"/>
      <c r="K468" s="26">
        <f>IF(J468="","",IFERROR(INDEX(lst_frequencias_vezes,MATCH(J468,lst_frequencias,0)),"Frequência não aceita"))</f>
        <v/>
      </c>
      <c r="L468" s="21" t="n"/>
      <c r="M468" s="27" t="n"/>
      <c r="N468" s="28">
        <f>IF(AND(ISNUMBER(K468),ISNUMBER(M468)),K468*M468,"")</f>
        <v/>
      </c>
      <c r="O468" s="25" t="n"/>
      <c r="P468" s="25" t="n"/>
      <c r="Q468" s="29" t="n"/>
      <c r="R468" s="30">
        <f>IF(C468="","",IF(COUNTIF(pl_chave,C468)&gt;1,"ERRO: chave de tarefa duplicada",IF(I468="Sim",IF(O468="Não","ERRO: tarefa de segurança retirada do plano",IF(NOT(ISNUMBER(K468)),"ERRO: frequência vigente inválida",IF(ISERROR(MATCH(H468,lst_frequencias,0)),"ERRO: frequência de referência ausente",IF(K468&lt;INDEX(lst_frequencias_vezes,MATCH(H468,lst_frequencias,0)),"ERRO: intervalo ampliado em tarefa de segurança (referência "&amp;H468&amp;")","OK: segurança mantida")))),IF(NOT(ISNUMBER(K468)),"Verificar: frequência vigente","OK"))))</f>
        <v/>
      </c>
      <c r="S468" s="24" t="n"/>
    </row>
    <row r="469">
      <c r="A469" s="21" t="n"/>
      <c r="B469" s="22" t="n"/>
      <c r="C469" s="23">
        <f>IF(OR(A469="",B469=""),"",A469&amp;"|"&amp;B469)</f>
        <v/>
      </c>
      <c r="D469" s="21" t="n"/>
      <c r="E469" s="24" t="n"/>
      <c r="F469" s="21" t="n"/>
      <c r="G469" s="22" t="n"/>
      <c r="H469" s="22" t="n"/>
      <c r="I469" s="22" t="n"/>
      <c r="J469" s="25" t="n"/>
      <c r="K469" s="26">
        <f>IF(J469="","",IFERROR(INDEX(lst_frequencias_vezes,MATCH(J469,lst_frequencias,0)),"Frequência não aceita"))</f>
        <v/>
      </c>
      <c r="L469" s="21" t="n"/>
      <c r="M469" s="27" t="n"/>
      <c r="N469" s="28">
        <f>IF(AND(ISNUMBER(K469),ISNUMBER(M469)),K469*M469,"")</f>
        <v/>
      </c>
      <c r="O469" s="25" t="n"/>
      <c r="P469" s="25" t="n"/>
      <c r="Q469" s="29" t="n"/>
      <c r="R469" s="30">
        <f>IF(C469="","",IF(COUNTIF(pl_chave,C469)&gt;1,"ERRO: chave de tarefa duplicada",IF(I469="Sim",IF(O469="Não","ERRO: tarefa de segurança retirada do plano",IF(NOT(ISNUMBER(K469)),"ERRO: frequência vigente inválida",IF(ISERROR(MATCH(H469,lst_frequencias,0)),"ERRO: frequência de referência ausente",IF(K469&lt;INDEX(lst_frequencias_vezes,MATCH(H469,lst_frequencias,0)),"ERRO: intervalo ampliado em tarefa de segurança (referência "&amp;H469&amp;")","OK: segurança mantida")))),IF(NOT(ISNUMBER(K469)),"Verificar: frequência vigente","OK"))))</f>
        <v/>
      </c>
      <c r="S469" s="24" t="n"/>
    </row>
    <row r="470">
      <c r="A470" s="21" t="n"/>
      <c r="B470" s="22" t="n"/>
      <c r="C470" s="23">
        <f>IF(OR(A470="",B470=""),"",A470&amp;"|"&amp;B470)</f>
        <v/>
      </c>
      <c r="D470" s="21" t="n"/>
      <c r="E470" s="24" t="n"/>
      <c r="F470" s="21" t="n"/>
      <c r="G470" s="22" t="n"/>
      <c r="H470" s="22" t="n"/>
      <c r="I470" s="22" t="n"/>
      <c r="J470" s="25" t="n"/>
      <c r="K470" s="26">
        <f>IF(J470="","",IFERROR(INDEX(lst_frequencias_vezes,MATCH(J470,lst_frequencias,0)),"Frequência não aceita"))</f>
        <v/>
      </c>
      <c r="L470" s="21" t="n"/>
      <c r="M470" s="27" t="n"/>
      <c r="N470" s="28">
        <f>IF(AND(ISNUMBER(K470),ISNUMBER(M470)),K470*M470,"")</f>
        <v/>
      </c>
      <c r="O470" s="25" t="n"/>
      <c r="P470" s="25" t="n"/>
      <c r="Q470" s="29" t="n"/>
      <c r="R470" s="30">
        <f>IF(C470="","",IF(COUNTIF(pl_chave,C470)&gt;1,"ERRO: chave de tarefa duplicada",IF(I470="Sim",IF(O470="Não","ERRO: tarefa de segurança retirada do plano",IF(NOT(ISNUMBER(K470)),"ERRO: frequência vigente inválida",IF(ISERROR(MATCH(H470,lst_frequencias,0)),"ERRO: frequência de referência ausente",IF(K470&lt;INDEX(lst_frequencias_vezes,MATCH(H470,lst_frequencias,0)),"ERRO: intervalo ampliado em tarefa de segurança (referência "&amp;H470&amp;")","OK: segurança mantida")))),IF(NOT(ISNUMBER(K470)),"Verificar: frequência vigente","OK"))))</f>
        <v/>
      </c>
      <c r="S470" s="24" t="n"/>
    </row>
    <row r="471">
      <c r="A471" s="21" t="n"/>
      <c r="B471" s="22" t="n"/>
      <c r="C471" s="23">
        <f>IF(OR(A471="",B471=""),"",A471&amp;"|"&amp;B471)</f>
        <v/>
      </c>
      <c r="D471" s="21" t="n"/>
      <c r="E471" s="24" t="n"/>
      <c r="F471" s="21" t="n"/>
      <c r="G471" s="22" t="n"/>
      <c r="H471" s="22" t="n"/>
      <c r="I471" s="22" t="n"/>
      <c r="J471" s="25" t="n"/>
      <c r="K471" s="26">
        <f>IF(J471="","",IFERROR(INDEX(lst_frequencias_vezes,MATCH(J471,lst_frequencias,0)),"Frequência não aceita"))</f>
        <v/>
      </c>
      <c r="L471" s="21" t="n"/>
      <c r="M471" s="27" t="n"/>
      <c r="N471" s="28">
        <f>IF(AND(ISNUMBER(K471),ISNUMBER(M471)),K471*M471,"")</f>
        <v/>
      </c>
      <c r="O471" s="25" t="n"/>
      <c r="P471" s="25" t="n"/>
      <c r="Q471" s="29" t="n"/>
      <c r="R471" s="30">
        <f>IF(C471="","",IF(COUNTIF(pl_chave,C471)&gt;1,"ERRO: chave de tarefa duplicada",IF(I471="Sim",IF(O471="Não","ERRO: tarefa de segurança retirada do plano",IF(NOT(ISNUMBER(K471)),"ERRO: frequência vigente inválida",IF(ISERROR(MATCH(H471,lst_frequencias,0)),"ERRO: frequência de referência ausente",IF(K471&lt;INDEX(lst_frequencias_vezes,MATCH(H471,lst_frequencias,0)),"ERRO: intervalo ampliado em tarefa de segurança (referência "&amp;H471&amp;")","OK: segurança mantida")))),IF(NOT(ISNUMBER(K471)),"Verificar: frequência vigente","OK"))))</f>
        <v/>
      </c>
      <c r="S471" s="24" t="n"/>
    </row>
    <row r="472">
      <c r="A472" s="21" t="n"/>
      <c r="B472" s="22" t="n"/>
      <c r="C472" s="23">
        <f>IF(OR(A472="",B472=""),"",A472&amp;"|"&amp;B472)</f>
        <v/>
      </c>
      <c r="D472" s="21" t="n"/>
      <c r="E472" s="24" t="n"/>
      <c r="F472" s="21" t="n"/>
      <c r="G472" s="22" t="n"/>
      <c r="H472" s="22" t="n"/>
      <c r="I472" s="22" t="n"/>
      <c r="J472" s="25" t="n"/>
      <c r="K472" s="26">
        <f>IF(J472="","",IFERROR(INDEX(lst_frequencias_vezes,MATCH(J472,lst_frequencias,0)),"Frequência não aceita"))</f>
        <v/>
      </c>
      <c r="L472" s="21" t="n"/>
      <c r="M472" s="27" t="n"/>
      <c r="N472" s="28">
        <f>IF(AND(ISNUMBER(K472),ISNUMBER(M472)),K472*M472,"")</f>
        <v/>
      </c>
      <c r="O472" s="25" t="n"/>
      <c r="P472" s="25" t="n"/>
      <c r="Q472" s="29" t="n"/>
      <c r="R472" s="30">
        <f>IF(C472="","",IF(COUNTIF(pl_chave,C472)&gt;1,"ERRO: chave de tarefa duplicada",IF(I472="Sim",IF(O472="Não","ERRO: tarefa de segurança retirada do plano",IF(NOT(ISNUMBER(K472)),"ERRO: frequência vigente inválida",IF(ISERROR(MATCH(H472,lst_frequencias,0)),"ERRO: frequência de referência ausente",IF(K472&lt;INDEX(lst_frequencias_vezes,MATCH(H472,lst_frequencias,0)),"ERRO: intervalo ampliado em tarefa de segurança (referência "&amp;H472&amp;")","OK: segurança mantida")))),IF(NOT(ISNUMBER(K472)),"Verificar: frequência vigente","OK"))))</f>
        <v/>
      </c>
      <c r="S472" s="24" t="n"/>
    </row>
    <row r="473">
      <c r="A473" s="21" t="n"/>
      <c r="B473" s="22" t="n"/>
      <c r="C473" s="23">
        <f>IF(OR(A473="",B473=""),"",A473&amp;"|"&amp;B473)</f>
        <v/>
      </c>
      <c r="D473" s="21" t="n"/>
      <c r="E473" s="24" t="n"/>
      <c r="F473" s="21" t="n"/>
      <c r="G473" s="22" t="n"/>
      <c r="H473" s="22" t="n"/>
      <c r="I473" s="22" t="n"/>
      <c r="J473" s="25" t="n"/>
      <c r="K473" s="26">
        <f>IF(J473="","",IFERROR(INDEX(lst_frequencias_vezes,MATCH(J473,lst_frequencias,0)),"Frequência não aceita"))</f>
        <v/>
      </c>
      <c r="L473" s="21" t="n"/>
      <c r="M473" s="27" t="n"/>
      <c r="N473" s="28">
        <f>IF(AND(ISNUMBER(K473),ISNUMBER(M473)),K473*M473,"")</f>
        <v/>
      </c>
      <c r="O473" s="25" t="n"/>
      <c r="P473" s="25" t="n"/>
      <c r="Q473" s="29" t="n"/>
      <c r="R473" s="30">
        <f>IF(C473="","",IF(COUNTIF(pl_chave,C473)&gt;1,"ERRO: chave de tarefa duplicada",IF(I473="Sim",IF(O473="Não","ERRO: tarefa de segurança retirada do plano",IF(NOT(ISNUMBER(K473)),"ERRO: frequência vigente inválida",IF(ISERROR(MATCH(H473,lst_frequencias,0)),"ERRO: frequência de referência ausente",IF(K473&lt;INDEX(lst_frequencias_vezes,MATCH(H473,lst_frequencias,0)),"ERRO: intervalo ampliado em tarefa de segurança (referência "&amp;H473&amp;")","OK: segurança mantida")))),IF(NOT(ISNUMBER(K473)),"Verificar: frequência vigente","OK"))))</f>
        <v/>
      </c>
      <c r="S473" s="24" t="n"/>
    </row>
    <row r="474">
      <c r="A474" s="21" t="n"/>
      <c r="B474" s="22" t="n"/>
      <c r="C474" s="23">
        <f>IF(OR(A474="",B474=""),"",A474&amp;"|"&amp;B474)</f>
        <v/>
      </c>
      <c r="D474" s="21" t="n"/>
      <c r="E474" s="24" t="n"/>
      <c r="F474" s="21" t="n"/>
      <c r="G474" s="22" t="n"/>
      <c r="H474" s="22" t="n"/>
      <c r="I474" s="22" t="n"/>
      <c r="J474" s="25" t="n"/>
      <c r="K474" s="26">
        <f>IF(J474="","",IFERROR(INDEX(lst_frequencias_vezes,MATCH(J474,lst_frequencias,0)),"Frequência não aceita"))</f>
        <v/>
      </c>
      <c r="L474" s="21" t="n"/>
      <c r="M474" s="27" t="n"/>
      <c r="N474" s="28">
        <f>IF(AND(ISNUMBER(K474),ISNUMBER(M474)),K474*M474,"")</f>
        <v/>
      </c>
      <c r="O474" s="25" t="n"/>
      <c r="P474" s="25" t="n"/>
      <c r="Q474" s="29" t="n"/>
      <c r="R474" s="30">
        <f>IF(C474="","",IF(COUNTIF(pl_chave,C474)&gt;1,"ERRO: chave de tarefa duplicada",IF(I474="Sim",IF(O474="Não","ERRO: tarefa de segurança retirada do plano",IF(NOT(ISNUMBER(K474)),"ERRO: frequência vigente inválida",IF(ISERROR(MATCH(H474,lst_frequencias,0)),"ERRO: frequência de referência ausente",IF(K474&lt;INDEX(lst_frequencias_vezes,MATCH(H474,lst_frequencias,0)),"ERRO: intervalo ampliado em tarefa de segurança (referência "&amp;H474&amp;")","OK: segurança mantida")))),IF(NOT(ISNUMBER(K474)),"Verificar: frequência vigente","OK"))))</f>
        <v/>
      </c>
      <c r="S474" s="24" t="n"/>
    </row>
    <row r="475">
      <c r="A475" s="21" t="n"/>
      <c r="B475" s="22" t="n"/>
      <c r="C475" s="23">
        <f>IF(OR(A475="",B475=""),"",A475&amp;"|"&amp;B475)</f>
        <v/>
      </c>
      <c r="D475" s="21" t="n"/>
      <c r="E475" s="24" t="n"/>
      <c r="F475" s="21" t="n"/>
      <c r="G475" s="22" t="n"/>
      <c r="H475" s="22" t="n"/>
      <c r="I475" s="22" t="n"/>
      <c r="J475" s="25" t="n"/>
      <c r="K475" s="26">
        <f>IF(J475="","",IFERROR(INDEX(lst_frequencias_vezes,MATCH(J475,lst_frequencias,0)),"Frequência não aceita"))</f>
        <v/>
      </c>
      <c r="L475" s="21" t="n"/>
      <c r="M475" s="27" t="n"/>
      <c r="N475" s="28">
        <f>IF(AND(ISNUMBER(K475),ISNUMBER(M475)),K475*M475,"")</f>
        <v/>
      </c>
      <c r="O475" s="25" t="n"/>
      <c r="P475" s="25" t="n"/>
      <c r="Q475" s="29" t="n"/>
      <c r="R475" s="30">
        <f>IF(C475="","",IF(COUNTIF(pl_chave,C475)&gt;1,"ERRO: chave de tarefa duplicada",IF(I475="Sim",IF(O475="Não","ERRO: tarefa de segurança retirada do plano",IF(NOT(ISNUMBER(K475)),"ERRO: frequência vigente inválida",IF(ISERROR(MATCH(H475,lst_frequencias,0)),"ERRO: frequência de referência ausente",IF(K475&lt;INDEX(lst_frequencias_vezes,MATCH(H475,lst_frequencias,0)),"ERRO: intervalo ampliado em tarefa de segurança (referência "&amp;H475&amp;")","OK: segurança mantida")))),IF(NOT(ISNUMBER(K475)),"Verificar: frequência vigente","OK"))))</f>
        <v/>
      </c>
      <c r="S475" s="24" t="n"/>
    </row>
    <row r="476">
      <c r="A476" s="21" t="n"/>
      <c r="B476" s="22" t="n"/>
      <c r="C476" s="23">
        <f>IF(OR(A476="",B476=""),"",A476&amp;"|"&amp;B476)</f>
        <v/>
      </c>
      <c r="D476" s="21" t="n"/>
      <c r="E476" s="24" t="n"/>
      <c r="F476" s="21" t="n"/>
      <c r="G476" s="22" t="n"/>
      <c r="H476" s="22" t="n"/>
      <c r="I476" s="22" t="n"/>
      <c r="J476" s="25" t="n"/>
      <c r="K476" s="26">
        <f>IF(J476="","",IFERROR(INDEX(lst_frequencias_vezes,MATCH(J476,lst_frequencias,0)),"Frequência não aceita"))</f>
        <v/>
      </c>
      <c r="L476" s="21" t="n"/>
      <c r="M476" s="27" t="n"/>
      <c r="N476" s="28">
        <f>IF(AND(ISNUMBER(K476),ISNUMBER(M476)),K476*M476,"")</f>
        <v/>
      </c>
      <c r="O476" s="25" t="n"/>
      <c r="P476" s="25" t="n"/>
      <c r="Q476" s="29" t="n"/>
      <c r="R476" s="30">
        <f>IF(C476="","",IF(COUNTIF(pl_chave,C476)&gt;1,"ERRO: chave de tarefa duplicada",IF(I476="Sim",IF(O476="Não","ERRO: tarefa de segurança retirada do plano",IF(NOT(ISNUMBER(K476)),"ERRO: frequência vigente inválida",IF(ISERROR(MATCH(H476,lst_frequencias,0)),"ERRO: frequência de referência ausente",IF(K476&lt;INDEX(lst_frequencias_vezes,MATCH(H476,lst_frequencias,0)),"ERRO: intervalo ampliado em tarefa de segurança (referência "&amp;H476&amp;")","OK: segurança mantida")))),IF(NOT(ISNUMBER(K476)),"Verificar: frequência vigente","OK"))))</f>
        <v/>
      </c>
      <c r="S476" s="24" t="n"/>
    </row>
    <row r="477">
      <c r="A477" s="21" t="n"/>
      <c r="B477" s="22" t="n"/>
      <c r="C477" s="23">
        <f>IF(OR(A477="",B477=""),"",A477&amp;"|"&amp;B477)</f>
        <v/>
      </c>
      <c r="D477" s="21" t="n"/>
      <c r="E477" s="24" t="n"/>
      <c r="F477" s="21" t="n"/>
      <c r="G477" s="22" t="n"/>
      <c r="H477" s="22" t="n"/>
      <c r="I477" s="22" t="n"/>
      <c r="J477" s="25" t="n"/>
      <c r="K477" s="26">
        <f>IF(J477="","",IFERROR(INDEX(lst_frequencias_vezes,MATCH(J477,lst_frequencias,0)),"Frequência não aceita"))</f>
        <v/>
      </c>
      <c r="L477" s="21" t="n"/>
      <c r="M477" s="27" t="n"/>
      <c r="N477" s="28">
        <f>IF(AND(ISNUMBER(K477),ISNUMBER(M477)),K477*M477,"")</f>
        <v/>
      </c>
      <c r="O477" s="25" t="n"/>
      <c r="P477" s="25" t="n"/>
      <c r="Q477" s="29" t="n"/>
      <c r="R477" s="30">
        <f>IF(C477="","",IF(COUNTIF(pl_chave,C477)&gt;1,"ERRO: chave de tarefa duplicada",IF(I477="Sim",IF(O477="Não","ERRO: tarefa de segurança retirada do plano",IF(NOT(ISNUMBER(K477)),"ERRO: frequência vigente inválida",IF(ISERROR(MATCH(H477,lst_frequencias,0)),"ERRO: frequência de referência ausente",IF(K477&lt;INDEX(lst_frequencias_vezes,MATCH(H477,lst_frequencias,0)),"ERRO: intervalo ampliado em tarefa de segurança (referência "&amp;H477&amp;")","OK: segurança mantida")))),IF(NOT(ISNUMBER(K477)),"Verificar: frequência vigente","OK"))))</f>
        <v/>
      </c>
      <c r="S477" s="24" t="n"/>
    </row>
    <row r="478">
      <c r="A478" s="21" t="n"/>
      <c r="B478" s="22" t="n"/>
      <c r="C478" s="23">
        <f>IF(OR(A478="",B478=""),"",A478&amp;"|"&amp;B478)</f>
        <v/>
      </c>
      <c r="D478" s="21" t="n"/>
      <c r="E478" s="24" t="n"/>
      <c r="F478" s="21" t="n"/>
      <c r="G478" s="22" t="n"/>
      <c r="H478" s="22" t="n"/>
      <c r="I478" s="22" t="n"/>
      <c r="J478" s="25" t="n"/>
      <c r="K478" s="26">
        <f>IF(J478="","",IFERROR(INDEX(lst_frequencias_vezes,MATCH(J478,lst_frequencias,0)),"Frequência não aceita"))</f>
        <v/>
      </c>
      <c r="L478" s="21" t="n"/>
      <c r="M478" s="27" t="n"/>
      <c r="N478" s="28">
        <f>IF(AND(ISNUMBER(K478),ISNUMBER(M478)),K478*M478,"")</f>
        <v/>
      </c>
      <c r="O478" s="25" t="n"/>
      <c r="P478" s="25" t="n"/>
      <c r="Q478" s="29" t="n"/>
      <c r="R478" s="30">
        <f>IF(C478="","",IF(COUNTIF(pl_chave,C478)&gt;1,"ERRO: chave de tarefa duplicada",IF(I478="Sim",IF(O478="Não","ERRO: tarefa de segurança retirada do plano",IF(NOT(ISNUMBER(K478)),"ERRO: frequência vigente inválida",IF(ISERROR(MATCH(H478,lst_frequencias,0)),"ERRO: frequência de referência ausente",IF(K478&lt;INDEX(lst_frequencias_vezes,MATCH(H478,lst_frequencias,0)),"ERRO: intervalo ampliado em tarefa de segurança (referência "&amp;H478&amp;")","OK: segurança mantida")))),IF(NOT(ISNUMBER(K478)),"Verificar: frequência vigente","OK"))))</f>
        <v/>
      </c>
      <c r="S478" s="24" t="n"/>
    </row>
    <row r="479">
      <c r="A479" s="21" t="n"/>
      <c r="B479" s="22" t="n"/>
      <c r="C479" s="23">
        <f>IF(OR(A479="",B479=""),"",A479&amp;"|"&amp;B479)</f>
        <v/>
      </c>
      <c r="D479" s="21" t="n"/>
      <c r="E479" s="24" t="n"/>
      <c r="F479" s="21" t="n"/>
      <c r="G479" s="22" t="n"/>
      <c r="H479" s="22" t="n"/>
      <c r="I479" s="22" t="n"/>
      <c r="J479" s="25" t="n"/>
      <c r="K479" s="26">
        <f>IF(J479="","",IFERROR(INDEX(lst_frequencias_vezes,MATCH(J479,lst_frequencias,0)),"Frequência não aceita"))</f>
        <v/>
      </c>
      <c r="L479" s="21" t="n"/>
      <c r="M479" s="27" t="n"/>
      <c r="N479" s="28">
        <f>IF(AND(ISNUMBER(K479),ISNUMBER(M479)),K479*M479,"")</f>
        <v/>
      </c>
      <c r="O479" s="25" t="n"/>
      <c r="P479" s="25" t="n"/>
      <c r="Q479" s="29" t="n"/>
      <c r="R479" s="30">
        <f>IF(C479="","",IF(COUNTIF(pl_chave,C479)&gt;1,"ERRO: chave de tarefa duplicada",IF(I479="Sim",IF(O479="Não","ERRO: tarefa de segurança retirada do plano",IF(NOT(ISNUMBER(K479)),"ERRO: frequência vigente inválida",IF(ISERROR(MATCH(H479,lst_frequencias,0)),"ERRO: frequência de referência ausente",IF(K479&lt;INDEX(lst_frequencias_vezes,MATCH(H479,lst_frequencias,0)),"ERRO: intervalo ampliado em tarefa de segurança (referência "&amp;H479&amp;")","OK: segurança mantida")))),IF(NOT(ISNUMBER(K479)),"Verificar: frequência vigente","OK"))))</f>
        <v/>
      </c>
      <c r="S479" s="24" t="n"/>
    </row>
    <row r="480">
      <c r="A480" s="21" t="n"/>
      <c r="B480" s="22" t="n"/>
      <c r="C480" s="23">
        <f>IF(OR(A480="",B480=""),"",A480&amp;"|"&amp;B480)</f>
        <v/>
      </c>
      <c r="D480" s="21" t="n"/>
      <c r="E480" s="24" t="n"/>
      <c r="F480" s="21" t="n"/>
      <c r="G480" s="22" t="n"/>
      <c r="H480" s="22" t="n"/>
      <c r="I480" s="22" t="n"/>
      <c r="J480" s="25" t="n"/>
      <c r="K480" s="26">
        <f>IF(J480="","",IFERROR(INDEX(lst_frequencias_vezes,MATCH(J480,lst_frequencias,0)),"Frequência não aceita"))</f>
        <v/>
      </c>
      <c r="L480" s="21" t="n"/>
      <c r="M480" s="27" t="n"/>
      <c r="N480" s="28">
        <f>IF(AND(ISNUMBER(K480),ISNUMBER(M480)),K480*M480,"")</f>
        <v/>
      </c>
      <c r="O480" s="25" t="n"/>
      <c r="P480" s="25" t="n"/>
      <c r="Q480" s="29" t="n"/>
      <c r="R480" s="30">
        <f>IF(C480="","",IF(COUNTIF(pl_chave,C480)&gt;1,"ERRO: chave de tarefa duplicada",IF(I480="Sim",IF(O480="Não","ERRO: tarefa de segurança retirada do plano",IF(NOT(ISNUMBER(K480)),"ERRO: frequência vigente inválida",IF(ISERROR(MATCH(H480,lst_frequencias,0)),"ERRO: frequência de referência ausente",IF(K480&lt;INDEX(lst_frequencias_vezes,MATCH(H480,lst_frequencias,0)),"ERRO: intervalo ampliado em tarefa de segurança (referência "&amp;H480&amp;")","OK: segurança mantida")))),IF(NOT(ISNUMBER(K480)),"Verificar: frequência vigente","OK"))))</f>
        <v/>
      </c>
      <c r="S480" s="24" t="n"/>
    </row>
    <row r="481">
      <c r="A481" s="21" t="n"/>
      <c r="B481" s="22" t="n"/>
      <c r="C481" s="23">
        <f>IF(OR(A481="",B481=""),"",A481&amp;"|"&amp;B481)</f>
        <v/>
      </c>
      <c r="D481" s="21" t="n"/>
      <c r="E481" s="24" t="n"/>
      <c r="F481" s="21" t="n"/>
      <c r="G481" s="22" t="n"/>
      <c r="H481" s="22" t="n"/>
      <c r="I481" s="22" t="n"/>
      <c r="J481" s="25" t="n"/>
      <c r="K481" s="26">
        <f>IF(J481="","",IFERROR(INDEX(lst_frequencias_vezes,MATCH(J481,lst_frequencias,0)),"Frequência não aceita"))</f>
        <v/>
      </c>
      <c r="L481" s="21" t="n"/>
      <c r="M481" s="27" t="n"/>
      <c r="N481" s="28">
        <f>IF(AND(ISNUMBER(K481),ISNUMBER(M481)),K481*M481,"")</f>
        <v/>
      </c>
      <c r="O481" s="25" t="n"/>
      <c r="P481" s="25" t="n"/>
      <c r="Q481" s="29" t="n"/>
      <c r="R481" s="30">
        <f>IF(C481="","",IF(COUNTIF(pl_chave,C481)&gt;1,"ERRO: chave de tarefa duplicada",IF(I481="Sim",IF(O481="Não","ERRO: tarefa de segurança retirada do plano",IF(NOT(ISNUMBER(K481)),"ERRO: frequência vigente inválida",IF(ISERROR(MATCH(H481,lst_frequencias,0)),"ERRO: frequência de referência ausente",IF(K481&lt;INDEX(lst_frequencias_vezes,MATCH(H481,lst_frequencias,0)),"ERRO: intervalo ampliado em tarefa de segurança (referência "&amp;H481&amp;")","OK: segurança mantida")))),IF(NOT(ISNUMBER(K481)),"Verificar: frequência vigente","OK"))))</f>
        <v/>
      </c>
      <c r="S481" s="24" t="n"/>
    </row>
    <row r="482">
      <c r="A482" s="21" t="n"/>
      <c r="B482" s="22" t="n"/>
      <c r="C482" s="23">
        <f>IF(OR(A482="",B482=""),"",A482&amp;"|"&amp;B482)</f>
        <v/>
      </c>
      <c r="D482" s="21" t="n"/>
      <c r="E482" s="24" t="n"/>
      <c r="F482" s="21" t="n"/>
      <c r="G482" s="22" t="n"/>
      <c r="H482" s="22" t="n"/>
      <c r="I482" s="22" t="n"/>
      <c r="J482" s="25" t="n"/>
      <c r="K482" s="26">
        <f>IF(J482="","",IFERROR(INDEX(lst_frequencias_vezes,MATCH(J482,lst_frequencias,0)),"Frequência não aceita"))</f>
        <v/>
      </c>
      <c r="L482" s="21" t="n"/>
      <c r="M482" s="27" t="n"/>
      <c r="N482" s="28">
        <f>IF(AND(ISNUMBER(K482),ISNUMBER(M482)),K482*M482,"")</f>
        <v/>
      </c>
      <c r="O482" s="25" t="n"/>
      <c r="P482" s="25" t="n"/>
      <c r="Q482" s="29" t="n"/>
      <c r="R482" s="30">
        <f>IF(C482="","",IF(COUNTIF(pl_chave,C482)&gt;1,"ERRO: chave de tarefa duplicada",IF(I482="Sim",IF(O482="Não","ERRO: tarefa de segurança retirada do plano",IF(NOT(ISNUMBER(K482)),"ERRO: frequência vigente inválida",IF(ISERROR(MATCH(H482,lst_frequencias,0)),"ERRO: frequência de referência ausente",IF(K482&lt;INDEX(lst_frequencias_vezes,MATCH(H482,lst_frequencias,0)),"ERRO: intervalo ampliado em tarefa de segurança (referência "&amp;H482&amp;")","OK: segurança mantida")))),IF(NOT(ISNUMBER(K482)),"Verificar: frequência vigente","OK"))))</f>
        <v/>
      </c>
      <c r="S482" s="24" t="n"/>
    </row>
    <row r="483">
      <c r="A483" s="21" t="n"/>
      <c r="B483" s="22" t="n"/>
      <c r="C483" s="23">
        <f>IF(OR(A483="",B483=""),"",A483&amp;"|"&amp;B483)</f>
        <v/>
      </c>
      <c r="D483" s="21" t="n"/>
      <c r="E483" s="24" t="n"/>
      <c r="F483" s="21" t="n"/>
      <c r="G483" s="22" t="n"/>
      <c r="H483" s="22" t="n"/>
      <c r="I483" s="22" t="n"/>
      <c r="J483" s="25" t="n"/>
      <c r="K483" s="26">
        <f>IF(J483="","",IFERROR(INDEX(lst_frequencias_vezes,MATCH(J483,lst_frequencias,0)),"Frequência não aceita"))</f>
        <v/>
      </c>
      <c r="L483" s="21" t="n"/>
      <c r="M483" s="27" t="n"/>
      <c r="N483" s="28">
        <f>IF(AND(ISNUMBER(K483),ISNUMBER(M483)),K483*M483,"")</f>
        <v/>
      </c>
      <c r="O483" s="25" t="n"/>
      <c r="P483" s="25" t="n"/>
      <c r="Q483" s="29" t="n"/>
      <c r="R483" s="30">
        <f>IF(C483="","",IF(COUNTIF(pl_chave,C483)&gt;1,"ERRO: chave de tarefa duplicada",IF(I483="Sim",IF(O483="Não","ERRO: tarefa de segurança retirada do plano",IF(NOT(ISNUMBER(K483)),"ERRO: frequência vigente inválida",IF(ISERROR(MATCH(H483,lst_frequencias,0)),"ERRO: frequência de referência ausente",IF(K483&lt;INDEX(lst_frequencias_vezes,MATCH(H483,lst_frequencias,0)),"ERRO: intervalo ampliado em tarefa de segurança (referência "&amp;H483&amp;")","OK: segurança mantida")))),IF(NOT(ISNUMBER(K483)),"Verificar: frequência vigente","OK"))))</f>
        <v/>
      </c>
      <c r="S483" s="24" t="n"/>
    </row>
    <row r="484">
      <c r="A484" s="21" t="n"/>
      <c r="B484" s="22" t="n"/>
      <c r="C484" s="23">
        <f>IF(OR(A484="",B484=""),"",A484&amp;"|"&amp;B484)</f>
        <v/>
      </c>
      <c r="D484" s="21" t="n"/>
      <c r="E484" s="24" t="n"/>
      <c r="F484" s="21" t="n"/>
      <c r="G484" s="22" t="n"/>
      <c r="H484" s="22" t="n"/>
      <c r="I484" s="22" t="n"/>
      <c r="J484" s="25" t="n"/>
      <c r="K484" s="26">
        <f>IF(J484="","",IFERROR(INDEX(lst_frequencias_vezes,MATCH(J484,lst_frequencias,0)),"Frequência não aceita"))</f>
        <v/>
      </c>
      <c r="L484" s="21" t="n"/>
      <c r="M484" s="27" t="n"/>
      <c r="N484" s="28">
        <f>IF(AND(ISNUMBER(K484),ISNUMBER(M484)),K484*M484,"")</f>
        <v/>
      </c>
      <c r="O484" s="25" t="n"/>
      <c r="P484" s="25" t="n"/>
      <c r="Q484" s="29" t="n"/>
      <c r="R484" s="30">
        <f>IF(C484="","",IF(COUNTIF(pl_chave,C484)&gt;1,"ERRO: chave de tarefa duplicada",IF(I484="Sim",IF(O484="Não","ERRO: tarefa de segurança retirada do plano",IF(NOT(ISNUMBER(K484)),"ERRO: frequência vigente inválida",IF(ISERROR(MATCH(H484,lst_frequencias,0)),"ERRO: frequência de referência ausente",IF(K484&lt;INDEX(lst_frequencias_vezes,MATCH(H484,lst_frequencias,0)),"ERRO: intervalo ampliado em tarefa de segurança (referência "&amp;H484&amp;")","OK: segurança mantida")))),IF(NOT(ISNUMBER(K484)),"Verificar: frequência vigente","OK"))))</f>
        <v/>
      </c>
      <c r="S484" s="24" t="n"/>
    </row>
    <row r="485">
      <c r="A485" s="21" t="n"/>
      <c r="B485" s="22" t="n"/>
      <c r="C485" s="23">
        <f>IF(OR(A485="",B485=""),"",A485&amp;"|"&amp;B485)</f>
        <v/>
      </c>
      <c r="D485" s="21" t="n"/>
      <c r="E485" s="24" t="n"/>
      <c r="F485" s="21" t="n"/>
      <c r="G485" s="22" t="n"/>
      <c r="H485" s="22" t="n"/>
      <c r="I485" s="22" t="n"/>
      <c r="J485" s="25" t="n"/>
      <c r="K485" s="26">
        <f>IF(J485="","",IFERROR(INDEX(lst_frequencias_vezes,MATCH(J485,lst_frequencias,0)),"Frequência não aceita"))</f>
        <v/>
      </c>
      <c r="L485" s="21" t="n"/>
      <c r="M485" s="27" t="n"/>
      <c r="N485" s="28">
        <f>IF(AND(ISNUMBER(K485),ISNUMBER(M485)),K485*M485,"")</f>
        <v/>
      </c>
      <c r="O485" s="25" t="n"/>
      <c r="P485" s="25" t="n"/>
      <c r="Q485" s="29" t="n"/>
      <c r="R485" s="30">
        <f>IF(C485="","",IF(COUNTIF(pl_chave,C485)&gt;1,"ERRO: chave de tarefa duplicada",IF(I485="Sim",IF(O485="Não","ERRO: tarefa de segurança retirada do plano",IF(NOT(ISNUMBER(K485)),"ERRO: frequência vigente inválida",IF(ISERROR(MATCH(H485,lst_frequencias,0)),"ERRO: frequência de referência ausente",IF(K485&lt;INDEX(lst_frequencias_vezes,MATCH(H485,lst_frequencias,0)),"ERRO: intervalo ampliado em tarefa de segurança (referência "&amp;H485&amp;")","OK: segurança mantida")))),IF(NOT(ISNUMBER(K485)),"Verificar: frequência vigente","OK"))))</f>
        <v/>
      </c>
      <c r="S485" s="24" t="n"/>
    </row>
    <row r="486">
      <c r="A486" s="21" t="n"/>
      <c r="B486" s="22" t="n"/>
      <c r="C486" s="23">
        <f>IF(OR(A486="",B486=""),"",A486&amp;"|"&amp;B486)</f>
        <v/>
      </c>
      <c r="D486" s="21" t="n"/>
      <c r="E486" s="24" t="n"/>
      <c r="F486" s="21" t="n"/>
      <c r="G486" s="22" t="n"/>
      <c r="H486" s="22" t="n"/>
      <c r="I486" s="22" t="n"/>
      <c r="J486" s="25" t="n"/>
      <c r="K486" s="26">
        <f>IF(J486="","",IFERROR(INDEX(lst_frequencias_vezes,MATCH(J486,lst_frequencias,0)),"Frequência não aceita"))</f>
        <v/>
      </c>
      <c r="L486" s="21" t="n"/>
      <c r="M486" s="27" t="n"/>
      <c r="N486" s="28">
        <f>IF(AND(ISNUMBER(K486),ISNUMBER(M486)),K486*M486,"")</f>
        <v/>
      </c>
      <c r="O486" s="25" t="n"/>
      <c r="P486" s="25" t="n"/>
      <c r="Q486" s="29" t="n"/>
      <c r="R486" s="30">
        <f>IF(C486="","",IF(COUNTIF(pl_chave,C486)&gt;1,"ERRO: chave de tarefa duplicada",IF(I486="Sim",IF(O486="Não","ERRO: tarefa de segurança retirada do plano",IF(NOT(ISNUMBER(K486)),"ERRO: frequência vigente inválida",IF(ISERROR(MATCH(H486,lst_frequencias,0)),"ERRO: frequência de referência ausente",IF(K486&lt;INDEX(lst_frequencias_vezes,MATCH(H486,lst_frequencias,0)),"ERRO: intervalo ampliado em tarefa de segurança (referência "&amp;H486&amp;")","OK: segurança mantida")))),IF(NOT(ISNUMBER(K486)),"Verificar: frequência vigente","OK"))))</f>
        <v/>
      </c>
      <c r="S486" s="24" t="n"/>
    </row>
    <row r="487">
      <c r="A487" s="21" t="n"/>
      <c r="B487" s="22" t="n"/>
      <c r="C487" s="23">
        <f>IF(OR(A487="",B487=""),"",A487&amp;"|"&amp;B487)</f>
        <v/>
      </c>
      <c r="D487" s="21" t="n"/>
      <c r="E487" s="24" t="n"/>
      <c r="F487" s="21" t="n"/>
      <c r="G487" s="22" t="n"/>
      <c r="H487" s="22" t="n"/>
      <c r="I487" s="22" t="n"/>
      <c r="J487" s="25" t="n"/>
      <c r="K487" s="26">
        <f>IF(J487="","",IFERROR(INDEX(lst_frequencias_vezes,MATCH(J487,lst_frequencias,0)),"Frequência não aceita"))</f>
        <v/>
      </c>
      <c r="L487" s="21" t="n"/>
      <c r="M487" s="27" t="n"/>
      <c r="N487" s="28">
        <f>IF(AND(ISNUMBER(K487),ISNUMBER(M487)),K487*M487,"")</f>
        <v/>
      </c>
      <c r="O487" s="25" t="n"/>
      <c r="P487" s="25" t="n"/>
      <c r="Q487" s="29" t="n"/>
      <c r="R487" s="30">
        <f>IF(C487="","",IF(COUNTIF(pl_chave,C487)&gt;1,"ERRO: chave de tarefa duplicada",IF(I487="Sim",IF(O487="Não","ERRO: tarefa de segurança retirada do plano",IF(NOT(ISNUMBER(K487)),"ERRO: frequência vigente inválida",IF(ISERROR(MATCH(H487,lst_frequencias,0)),"ERRO: frequência de referência ausente",IF(K487&lt;INDEX(lst_frequencias_vezes,MATCH(H487,lst_frequencias,0)),"ERRO: intervalo ampliado em tarefa de segurança (referência "&amp;H487&amp;")","OK: segurança mantida")))),IF(NOT(ISNUMBER(K487)),"Verificar: frequência vigente","OK"))))</f>
        <v/>
      </c>
      <c r="S487" s="24" t="n"/>
    </row>
    <row r="488">
      <c r="A488" s="21" t="n"/>
      <c r="B488" s="22" t="n"/>
      <c r="C488" s="23">
        <f>IF(OR(A488="",B488=""),"",A488&amp;"|"&amp;B488)</f>
        <v/>
      </c>
      <c r="D488" s="21" t="n"/>
      <c r="E488" s="24" t="n"/>
      <c r="F488" s="21" t="n"/>
      <c r="G488" s="22" t="n"/>
      <c r="H488" s="22" t="n"/>
      <c r="I488" s="22" t="n"/>
      <c r="J488" s="25" t="n"/>
      <c r="K488" s="26">
        <f>IF(J488="","",IFERROR(INDEX(lst_frequencias_vezes,MATCH(J488,lst_frequencias,0)),"Frequência não aceita"))</f>
        <v/>
      </c>
      <c r="L488" s="21" t="n"/>
      <c r="M488" s="27" t="n"/>
      <c r="N488" s="28">
        <f>IF(AND(ISNUMBER(K488),ISNUMBER(M488)),K488*M488,"")</f>
        <v/>
      </c>
      <c r="O488" s="25" t="n"/>
      <c r="P488" s="25" t="n"/>
      <c r="Q488" s="29" t="n"/>
      <c r="R488" s="30">
        <f>IF(C488="","",IF(COUNTIF(pl_chave,C488)&gt;1,"ERRO: chave de tarefa duplicada",IF(I488="Sim",IF(O488="Não","ERRO: tarefa de segurança retirada do plano",IF(NOT(ISNUMBER(K488)),"ERRO: frequência vigente inválida",IF(ISERROR(MATCH(H488,lst_frequencias,0)),"ERRO: frequência de referência ausente",IF(K488&lt;INDEX(lst_frequencias_vezes,MATCH(H488,lst_frequencias,0)),"ERRO: intervalo ampliado em tarefa de segurança (referência "&amp;H488&amp;")","OK: segurança mantida")))),IF(NOT(ISNUMBER(K488)),"Verificar: frequência vigente","OK"))))</f>
        <v/>
      </c>
      <c r="S488" s="24" t="n"/>
    </row>
    <row r="489">
      <c r="A489" s="21" t="n"/>
      <c r="B489" s="22" t="n"/>
      <c r="C489" s="23">
        <f>IF(OR(A489="",B489=""),"",A489&amp;"|"&amp;B489)</f>
        <v/>
      </c>
      <c r="D489" s="21" t="n"/>
      <c r="E489" s="24" t="n"/>
      <c r="F489" s="21" t="n"/>
      <c r="G489" s="22" t="n"/>
      <c r="H489" s="22" t="n"/>
      <c r="I489" s="22" t="n"/>
      <c r="J489" s="25" t="n"/>
      <c r="K489" s="26">
        <f>IF(J489="","",IFERROR(INDEX(lst_frequencias_vezes,MATCH(J489,lst_frequencias,0)),"Frequência não aceita"))</f>
        <v/>
      </c>
      <c r="L489" s="21" t="n"/>
      <c r="M489" s="27" t="n"/>
      <c r="N489" s="28">
        <f>IF(AND(ISNUMBER(K489),ISNUMBER(M489)),K489*M489,"")</f>
        <v/>
      </c>
      <c r="O489" s="25" t="n"/>
      <c r="P489" s="25" t="n"/>
      <c r="Q489" s="29" t="n"/>
      <c r="R489" s="30">
        <f>IF(C489="","",IF(COUNTIF(pl_chave,C489)&gt;1,"ERRO: chave de tarefa duplicada",IF(I489="Sim",IF(O489="Não","ERRO: tarefa de segurança retirada do plano",IF(NOT(ISNUMBER(K489)),"ERRO: frequência vigente inválida",IF(ISERROR(MATCH(H489,lst_frequencias,0)),"ERRO: frequência de referência ausente",IF(K489&lt;INDEX(lst_frequencias_vezes,MATCH(H489,lst_frequencias,0)),"ERRO: intervalo ampliado em tarefa de segurança (referência "&amp;H489&amp;")","OK: segurança mantida")))),IF(NOT(ISNUMBER(K489)),"Verificar: frequência vigente","OK"))))</f>
        <v/>
      </c>
      <c r="S489" s="24" t="n"/>
    </row>
    <row r="490">
      <c r="A490" s="21" t="n"/>
      <c r="B490" s="22" t="n"/>
      <c r="C490" s="23">
        <f>IF(OR(A490="",B490=""),"",A490&amp;"|"&amp;B490)</f>
        <v/>
      </c>
      <c r="D490" s="21" t="n"/>
      <c r="E490" s="24" t="n"/>
      <c r="F490" s="21" t="n"/>
      <c r="G490" s="22" t="n"/>
      <c r="H490" s="22" t="n"/>
      <c r="I490" s="22" t="n"/>
      <c r="J490" s="25" t="n"/>
      <c r="K490" s="26">
        <f>IF(J490="","",IFERROR(INDEX(lst_frequencias_vezes,MATCH(J490,lst_frequencias,0)),"Frequência não aceita"))</f>
        <v/>
      </c>
      <c r="L490" s="21" t="n"/>
      <c r="M490" s="27" t="n"/>
      <c r="N490" s="28">
        <f>IF(AND(ISNUMBER(K490),ISNUMBER(M490)),K490*M490,"")</f>
        <v/>
      </c>
      <c r="O490" s="25" t="n"/>
      <c r="P490" s="25" t="n"/>
      <c r="Q490" s="29" t="n"/>
      <c r="R490" s="30">
        <f>IF(C490="","",IF(COUNTIF(pl_chave,C490)&gt;1,"ERRO: chave de tarefa duplicada",IF(I490="Sim",IF(O490="Não","ERRO: tarefa de segurança retirada do plano",IF(NOT(ISNUMBER(K490)),"ERRO: frequência vigente inválida",IF(ISERROR(MATCH(H490,lst_frequencias,0)),"ERRO: frequência de referência ausente",IF(K490&lt;INDEX(lst_frequencias_vezes,MATCH(H490,lst_frequencias,0)),"ERRO: intervalo ampliado em tarefa de segurança (referência "&amp;H490&amp;")","OK: segurança mantida")))),IF(NOT(ISNUMBER(K490)),"Verificar: frequência vigente","OK"))))</f>
        <v/>
      </c>
      <c r="S490" s="24" t="n"/>
    </row>
    <row r="491">
      <c r="A491" s="21" t="n"/>
      <c r="B491" s="22" t="n"/>
      <c r="C491" s="23">
        <f>IF(OR(A491="",B491=""),"",A491&amp;"|"&amp;B491)</f>
        <v/>
      </c>
      <c r="D491" s="21" t="n"/>
      <c r="E491" s="24" t="n"/>
      <c r="F491" s="21" t="n"/>
      <c r="G491" s="22" t="n"/>
      <c r="H491" s="22" t="n"/>
      <c r="I491" s="22" t="n"/>
      <c r="J491" s="25" t="n"/>
      <c r="K491" s="26">
        <f>IF(J491="","",IFERROR(INDEX(lst_frequencias_vezes,MATCH(J491,lst_frequencias,0)),"Frequência não aceita"))</f>
        <v/>
      </c>
      <c r="L491" s="21" t="n"/>
      <c r="M491" s="27" t="n"/>
      <c r="N491" s="28">
        <f>IF(AND(ISNUMBER(K491),ISNUMBER(M491)),K491*M491,"")</f>
        <v/>
      </c>
      <c r="O491" s="25" t="n"/>
      <c r="P491" s="25" t="n"/>
      <c r="Q491" s="29" t="n"/>
      <c r="R491" s="30">
        <f>IF(C491="","",IF(COUNTIF(pl_chave,C491)&gt;1,"ERRO: chave de tarefa duplicada",IF(I491="Sim",IF(O491="Não","ERRO: tarefa de segurança retirada do plano",IF(NOT(ISNUMBER(K491)),"ERRO: frequência vigente inválida",IF(ISERROR(MATCH(H491,lst_frequencias,0)),"ERRO: frequência de referência ausente",IF(K491&lt;INDEX(lst_frequencias_vezes,MATCH(H491,lst_frequencias,0)),"ERRO: intervalo ampliado em tarefa de segurança (referência "&amp;H491&amp;")","OK: segurança mantida")))),IF(NOT(ISNUMBER(K491)),"Verificar: frequência vigente","OK"))))</f>
        <v/>
      </c>
      <c r="S491" s="24" t="n"/>
    </row>
    <row r="492">
      <c r="A492" s="21" t="n"/>
      <c r="B492" s="22" t="n"/>
      <c r="C492" s="23">
        <f>IF(OR(A492="",B492=""),"",A492&amp;"|"&amp;B492)</f>
        <v/>
      </c>
      <c r="D492" s="21" t="n"/>
      <c r="E492" s="24" t="n"/>
      <c r="F492" s="21" t="n"/>
      <c r="G492" s="22" t="n"/>
      <c r="H492" s="22" t="n"/>
      <c r="I492" s="22" t="n"/>
      <c r="J492" s="25" t="n"/>
      <c r="K492" s="26">
        <f>IF(J492="","",IFERROR(INDEX(lst_frequencias_vezes,MATCH(J492,lst_frequencias,0)),"Frequência não aceita"))</f>
        <v/>
      </c>
      <c r="L492" s="21" t="n"/>
      <c r="M492" s="27" t="n"/>
      <c r="N492" s="28">
        <f>IF(AND(ISNUMBER(K492),ISNUMBER(M492)),K492*M492,"")</f>
        <v/>
      </c>
      <c r="O492" s="25" t="n"/>
      <c r="P492" s="25" t="n"/>
      <c r="Q492" s="29" t="n"/>
      <c r="R492" s="30">
        <f>IF(C492="","",IF(COUNTIF(pl_chave,C492)&gt;1,"ERRO: chave de tarefa duplicada",IF(I492="Sim",IF(O492="Não","ERRO: tarefa de segurança retirada do plano",IF(NOT(ISNUMBER(K492)),"ERRO: frequência vigente inválida",IF(ISERROR(MATCH(H492,lst_frequencias,0)),"ERRO: frequência de referência ausente",IF(K492&lt;INDEX(lst_frequencias_vezes,MATCH(H492,lst_frequencias,0)),"ERRO: intervalo ampliado em tarefa de segurança (referência "&amp;H492&amp;")","OK: segurança mantida")))),IF(NOT(ISNUMBER(K492)),"Verificar: frequência vigente","OK"))))</f>
        <v/>
      </c>
      <c r="S492" s="24" t="n"/>
    </row>
    <row r="493">
      <c r="A493" s="21" t="n"/>
      <c r="B493" s="22" t="n"/>
      <c r="C493" s="23">
        <f>IF(OR(A493="",B493=""),"",A493&amp;"|"&amp;B493)</f>
        <v/>
      </c>
      <c r="D493" s="21" t="n"/>
      <c r="E493" s="24" t="n"/>
      <c r="F493" s="21" t="n"/>
      <c r="G493" s="22" t="n"/>
      <c r="H493" s="22" t="n"/>
      <c r="I493" s="22" t="n"/>
      <c r="J493" s="25" t="n"/>
      <c r="K493" s="26">
        <f>IF(J493="","",IFERROR(INDEX(lst_frequencias_vezes,MATCH(J493,lst_frequencias,0)),"Frequência não aceita"))</f>
        <v/>
      </c>
      <c r="L493" s="21" t="n"/>
      <c r="M493" s="27" t="n"/>
      <c r="N493" s="28">
        <f>IF(AND(ISNUMBER(K493),ISNUMBER(M493)),K493*M493,"")</f>
        <v/>
      </c>
      <c r="O493" s="25" t="n"/>
      <c r="P493" s="25" t="n"/>
      <c r="Q493" s="29" t="n"/>
      <c r="R493" s="30">
        <f>IF(C493="","",IF(COUNTIF(pl_chave,C493)&gt;1,"ERRO: chave de tarefa duplicada",IF(I493="Sim",IF(O493="Não","ERRO: tarefa de segurança retirada do plano",IF(NOT(ISNUMBER(K493)),"ERRO: frequência vigente inválida",IF(ISERROR(MATCH(H493,lst_frequencias,0)),"ERRO: frequência de referência ausente",IF(K493&lt;INDEX(lst_frequencias_vezes,MATCH(H493,lst_frequencias,0)),"ERRO: intervalo ampliado em tarefa de segurança (referência "&amp;H493&amp;")","OK: segurança mantida")))),IF(NOT(ISNUMBER(K493)),"Verificar: frequência vigente","OK"))))</f>
        <v/>
      </c>
      <c r="S493" s="24" t="n"/>
    </row>
    <row r="494">
      <c r="A494" s="21" t="n"/>
      <c r="B494" s="22" t="n"/>
      <c r="C494" s="23">
        <f>IF(OR(A494="",B494=""),"",A494&amp;"|"&amp;B494)</f>
        <v/>
      </c>
      <c r="D494" s="21" t="n"/>
      <c r="E494" s="24" t="n"/>
      <c r="F494" s="21" t="n"/>
      <c r="G494" s="22" t="n"/>
      <c r="H494" s="22" t="n"/>
      <c r="I494" s="22" t="n"/>
      <c r="J494" s="25" t="n"/>
      <c r="K494" s="26">
        <f>IF(J494="","",IFERROR(INDEX(lst_frequencias_vezes,MATCH(J494,lst_frequencias,0)),"Frequência não aceita"))</f>
        <v/>
      </c>
      <c r="L494" s="21" t="n"/>
      <c r="M494" s="27" t="n"/>
      <c r="N494" s="28">
        <f>IF(AND(ISNUMBER(K494),ISNUMBER(M494)),K494*M494,"")</f>
        <v/>
      </c>
      <c r="O494" s="25" t="n"/>
      <c r="P494" s="25" t="n"/>
      <c r="Q494" s="29" t="n"/>
      <c r="R494" s="30">
        <f>IF(C494="","",IF(COUNTIF(pl_chave,C494)&gt;1,"ERRO: chave de tarefa duplicada",IF(I494="Sim",IF(O494="Não","ERRO: tarefa de segurança retirada do plano",IF(NOT(ISNUMBER(K494)),"ERRO: frequência vigente inválida",IF(ISERROR(MATCH(H494,lst_frequencias,0)),"ERRO: frequência de referência ausente",IF(K494&lt;INDEX(lst_frequencias_vezes,MATCH(H494,lst_frequencias,0)),"ERRO: intervalo ampliado em tarefa de segurança (referência "&amp;H494&amp;")","OK: segurança mantida")))),IF(NOT(ISNUMBER(K494)),"Verificar: frequência vigente","OK"))))</f>
        <v/>
      </c>
      <c r="S494" s="24" t="n"/>
    </row>
    <row r="495">
      <c r="A495" s="21" t="n"/>
      <c r="B495" s="22" t="n"/>
      <c r="C495" s="23">
        <f>IF(OR(A495="",B495=""),"",A495&amp;"|"&amp;B495)</f>
        <v/>
      </c>
      <c r="D495" s="21" t="n"/>
      <c r="E495" s="24" t="n"/>
      <c r="F495" s="21" t="n"/>
      <c r="G495" s="22" t="n"/>
      <c r="H495" s="22" t="n"/>
      <c r="I495" s="22" t="n"/>
      <c r="J495" s="25" t="n"/>
      <c r="K495" s="26">
        <f>IF(J495="","",IFERROR(INDEX(lst_frequencias_vezes,MATCH(J495,lst_frequencias,0)),"Frequência não aceita"))</f>
        <v/>
      </c>
      <c r="L495" s="21" t="n"/>
      <c r="M495" s="27" t="n"/>
      <c r="N495" s="28">
        <f>IF(AND(ISNUMBER(K495),ISNUMBER(M495)),K495*M495,"")</f>
        <v/>
      </c>
      <c r="O495" s="25" t="n"/>
      <c r="P495" s="25" t="n"/>
      <c r="Q495" s="29" t="n"/>
      <c r="R495" s="30">
        <f>IF(C495="","",IF(COUNTIF(pl_chave,C495)&gt;1,"ERRO: chave de tarefa duplicada",IF(I495="Sim",IF(O495="Não","ERRO: tarefa de segurança retirada do plano",IF(NOT(ISNUMBER(K495)),"ERRO: frequência vigente inválida",IF(ISERROR(MATCH(H495,lst_frequencias,0)),"ERRO: frequência de referência ausente",IF(K495&lt;INDEX(lst_frequencias_vezes,MATCH(H495,lst_frequencias,0)),"ERRO: intervalo ampliado em tarefa de segurança (referência "&amp;H495&amp;")","OK: segurança mantida")))),IF(NOT(ISNUMBER(K495)),"Verificar: frequência vigente","OK"))))</f>
        <v/>
      </c>
      <c r="S495" s="24" t="n"/>
    </row>
    <row r="496">
      <c r="A496" s="21" t="n"/>
      <c r="B496" s="22" t="n"/>
      <c r="C496" s="23">
        <f>IF(OR(A496="",B496=""),"",A496&amp;"|"&amp;B496)</f>
        <v/>
      </c>
      <c r="D496" s="21" t="n"/>
      <c r="E496" s="24" t="n"/>
      <c r="F496" s="21" t="n"/>
      <c r="G496" s="22" t="n"/>
      <c r="H496" s="22" t="n"/>
      <c r="I496" s="22" t="n"/>
      <c r="J496" s="25" t="n"/>
      <c r="K496" s="26">
        <f>IF(J496="","",IFERROR(INDEX(lst_frequencias_vezes,MATCH(J496,lst_frequencias,0)),"Frequência não aceita"))</f>
        <v/>
      </c>
      <c r="L496" s="21" t="n"/>
      <c r="M496" s="27" t="n"/>
      <c r="N496" s="28">
        <f>IF(AND(ISNUMBER(K496),ISNUMBER(M496)),K496*M496,"")</f>
        <v/>
      </c>
      <c r="O496" s="25" t="n"/>
      <c r="P496" s="25" t="n"/>
      <c r="Q496" s="29" t="n"/>
      <c r="R496" s="30">
        <f>IF(C496="","",IF(COUNTIF(pl_chave,C496)&gt;1,"ERRO: chave de tarefa duplicada",IF(I496="Sim",IF(O496="Não","ERRO: tarefa de segurança retirada do plano",IF(NOT(ISNUMBER(K496)),"ERRO: frequência vigente inválida",IF(ISERROR(MATCH(H496,lst_frequencias,0)),"ERRO: frequência de referência ausente",IF(K496&lt;INDEX(lst_frequencias_vezes,MATCH(H496,lst_frequencias,0)),"ERRO: intervalo ampliado em tarefa de segurança (referência "&amp;H496&amp;")","OK: segurança mantida")))),IF(NOT(ISNUMBER(K496)),"Verificar: frequência vigente","OK"))))</f>
        <v/>
      </c>
      <c r="S496" s="24" t="n"/>
    </row>
    <row r="497">
      <c r="A497" s="21" t="n"/>
      <c r="B497" s="22" t="n"/>
      <c r="C497" s="23">
        <f>IF(OR(A497="",B497=""),"",A497&amp;"|"&amp;B497)</f>
        <v/>
      </c>
      <c r="D497" s="21" t="n"/>
      <c r="E497" s="24" t="n"/>
      <c r="F497" s="21" t="n"/>
      <c r="G497" s="22" t="n"/>
      <c r="H497" s="22" t="n"/>
      <c r="I497" s="22" t="n"/>
      <c r="J497" s="25" t="n"/>
      <c r="K497" s="26">
        <f>IF(J497="","",IFERROR(INDEX(lst_frequencias_vezes,MATCH(J497,lst_frequencias,0)),"Frequência não aceita"))</f>
        <v/>
      </c>
      <c r="L497" s="21" t="n"/>
      <c r="M497" s="27" t="n"/>
      <c r="N497" s="28">
        <f>IF(AND(ISNUMBER(K497),ISNUMBER(M497)),K497*M497,"")</f>
        <v/>
      </c>
      <c r="O497" s="25" t="n"/>
      <c r="P497" s="25" t="n"/>
      <c r="Q497" s="29" t="n"/>
      <c r="R497" s="30">
        <f>IF(C497="","",IF(COUNTIF(pl_chave,C497)&gt;1,"ERRO: chave de tarefa duplicada",IF(I497="Sim",IF(O497="Não","ERRO: tarefa de segurança retirada do plano",IF(NOT(ISNUMBER(K497)),"ERRO: frequência vigente inválida",IF(ISERROR(MATCH(H497,lst_frequencias,0)),"ERRO: frequência de referência ausente",IF(K497&lt;INDEX(lst_frequencias_vezes,MATCH(H497,lst_frequencias,0)),"ERRO: intervalo ampliado em tarefa de segurança (referência "&amp;H497&amp;")","OK: segurança mantida")))),IF(NOT(ISNUMBER(K497)),"Verificar: frequência vigente","OK"))))</f>
        <v/>
      </c>
      <c r="S497" s="24" t="n"/>
    </row>
    <row r="498">
      <c r="A498" s="21" t="n"/>
      <c r="B498" s="22" t="n"/>
      <c r="C498" s="23">
        <f>IF(OR(A498="",B498=""),"",A498&amp;"|"&amp;B498)</f>
        <v/>
      </c>
      <c r="D498" s="21" t="n"/>
      <c r="E498" s="24" t="n"/>
      <c r="F498" s="21" t="n"/>
      <c r="G498" s="22" t="n"/>
      <c r="H498" s="22" t="n"/>
      <c r="I498" s="22" t="n"/>
      <c r="J498" s="25" t="n"/>
      <c r="K498" s="26">
        <f>IF(J498="","",IFERROR(INDEX(lst_frequencias_vezes,MATCH(J498,lst_frequencias,0)),"Frequência não aceita"))</f>
        <v/>
      </c>
      <c r="L498" s="21" t="n"/>
      <c r="M498" s="27" t="n"/>
      <c r="N498" s="28">
        <f>IF(AND(ISNUMBER(K498),ISNUMBER(M498)),K498*M498,"")</f>
        <v/>
      </c>
      <c r="O498" s="25" t="n"/>
      <c r="P498" s="25" t="n"/>
      <c r="Q498" s="29" t="n"/>
      <c r="R498" s="30">
        <f>IF(C498="","",IF(COUNTIF(pl_chave,C498)&gt;1,"ERRO: chave de tarefa duplicada",IF(I498="Sim",IF(O498="Não","ERRO: tarefa de segurança retirada do plano",IF(NOT(ISNUMBER(K498)),"ERRO: frequência vigente inválida",IF(ISERROR(MATCH(H498,lst_frequencias,0)),"ERRO: frequência de referência ausente",IF(K498&lt;INDEX(lst_frequencias_vezes,MATCH(H498,lst_frequencias,0)),"ERRO: intervalo ampliado em tarefa de segurança (referência "&amp;H498&amp;")","OK: segurança mantida")))),IF(NOT(ISNUMBER(K498)),"Verificar: frequência vigente","OK"))))</f>
        <v/>
      </c>
      <c r="S498" s="24" t="n"/>
    </row>
    <row r="499">
      <c r="A499" s="21" t="n"/>
      <c r="B499" s="22" t="n"/>
      <c r="C499" s="23">
        <f>IF(OR(A499="",B499=""),"",A499&amp;"|"&amp;B499)</f>
        <v/>
      </c>
      <c r="D499" s="21" t="n"/>
      <c r="E499" s="24" t="n"/>
      <c r="F499" s="21" t="n"/>
      <c r="G499" s="22" t="n"/>
      <c r="H499" s="22" t="n"/>
      <c r="I499" s="22" t="n"/>
      <c r="J499" s="25" t="n"/>
      <c r="K499" s="26">
        <f>IF(J499="","",IFERROR(INDEX(lst_frequencias_vezes,MATCH(J499,lst_frequencias,0)),"Frequência não aceita"))</f>
        <v/>
      </c>
      <c r="L499" s="21" t="n"/>
      <c r="M499" s="27" t="n"/>
      <c r="N499" s="28">
        <f>IF(AND(ISNUMBER(K499),ISNUMBER(M499)),K499*M499,"")</f>
        <v/>
      </c>
      <c r="O499" s="25" t="n"/>
      <c r="P499" s="25" t="n"/>
      <c r="Q499" s="29" t="n"/>
      <c r="R499" s="30">
        <f>IF(C499="","",IF(COUNTIF(pl_chave,C499)&gt;1,"ERRO: chave de tarefa duplicada",IF(I499="Sim",IF(O499="Não","ERRO: tarefa de segurança retirada do plano",IF(NOT(ISNUMBER(K499)),"ERRO: frequência vigente inválida",IF(ISERROR(MATCH(H499,lst_frequencias,0)),"ERRO: frequência de referência ausente",IF(K499&lt;INDEX(lst_frequencias_vezes,MATCH(H499,lst_frequencias,0)),"ERRO: intervalo ampliado em tarefa de segurança (referência "&amp;H499&amp;")","OK: segurança mantida")))),IF(NOT(ISNUMBER(K499)),"Verificar: frequência vigente","OK"))))</f>
        <v/>
      </c>
      <c r="S499" s="24" t="n"/>
    </row>
    <row r="500">
      <c r="A500" s="21" t="n"/>
      <c r="B500" s="22" t="n"/>
      <c r="C500" s="23">
        <f>IF(OR(A500="",B500=""),"",A500&amp;"|"&amp;B500)</f>
        <v/>
      </c>
      <c r="D500" s="21" t="n"/>
      <c r="E500" s="24" t="n"/>
      <c r="F500" s="21" t="n"/>
      <c r="G500" s="22" t="n"/>
      <c r="H500" s="22" t="n"/>
      <c r="I500" s="22" t="n"/>
      <c r="J500" s="25" t="n"/>
      <c r="K500" s="26">
        <f>IF(J500="","",IFERROR(INDEX(lst_frequencias_vezes,MATCH(J500,lst_frequencias,0)),"Frequência não aceita"))</f>
        <v/>
      </c>
      <c r="L500" s="21" t="n"/>
      <c r="M500" s="27" t="n"/>
      <c r="N500" s="28">
        <f>IF(AND(ISNUMBER(K500),ISNUMBER(M500)),K500*M500,"")</f>
        <v/>
      </c>
      <c r="O500" s="25" t="n"/>
      <c r="P500" s="25" t="n"/>
      <c r="Q500" s="29" t="n"/>
      <c r="R500" s="30">
        <f>IF(C500="","",IF(COUNTIF(pl_chave,C500)&gt;1,"ERRO: chave de tarefa duplicada",IF(I500="Sim",IF(O500="Não","ERRO: tarefa de segurança retirada do plano",IF(NOT(ISNUMBER(K500)),"ERRO: frequência vigente inválida",IF(ISERROR(MATCH(H500,lst_frequencias,0)),"ERRO: frequência de referência ausente",IF(K500&lt;INDEX(lst_frequencias_vezes,MATCH(H500,lst_frequencias,0)),"ERRO: intervalo ampliado em tarefa de segurança (referência "&amp;H500&amp;")","OK: segurança mantida")))),IF(NOT(ISNUMBER(K500)),"Verificar: frequência vigente","OK"))))</f>
        <v/>
      </c>
      <c r="S500" s="24" t="n"/>
    </row>
    <row r="501">
      <c r="A501" s="21" t="n"/>
      <c r="B501" s="22" t="n"/>
      <c r="C501" s="23">
        <f>IF(OR(A501="",B501=""),"",A501&amp;"|"&amp;B501)</f>
        <v/>
      </c>
      <c r="D501" s="21" t="n"/>
      <c r="E501" s="24" t="n"/>
      <c r="F501" s="21" t="n"/>
      <c r="G501" s="22" t="n"/>
      <c r="H501" s="22" t="n"/>
      <c r="I501" s="22" t="n"/>
      <c r="J501" s="25" t="n"/>
      <c r="K501" s="26">
        <f>IF(J501="","",IFERROR(INDEX(lst_frequencias_vezes,MATCH(J501,lst_frequencias,0)),"Frequência não aceita"))</f>
        <v/>
      </c>
      <c r="L501" s="21" t="n"/>
      <c r="M501" s="27" t="n"/>
      <c r="N501" s="28">
        <f>IF(AND(ISNUMBER(K501),ISNUMBER(M501)),K501*M501,"")</f>
        <v/>
      </c>
      <c r="O501" s="25" t="n"/>
      <c r="P501" s="25" t="n"/>
      <c r="Q501" s="29" t="n"/>
      <c r="R501" s="30">
        <f>IF(C501="","",IF(COUNTIF(pl_chave,C501)&gt;1,"ERRO: chave de tarefa duplicada",IF(I501="Sim",IF(O501="Não","ERRO: tarefa de segurança retirada do plano",IF(NOT(ISNUMBER(K501)),"ERRO: frequência vigente inválida",IF(ISERROR(MATCH(H501,lst_frequencias,0)),"ERRO: frequência de referência ausente",IF(K501&lt;INDEX(lst_frequencias_vezes,MATCH(H501,lst_frequencias,0)),"ERRO: intervalo ampliado em tarefa de segurança (referência "&amp;H501&amp;")","OK: segurança mantida")))),IF(NOT(ISNUMBER(K501)),"Verificar: frequência vigente","OK"))))</f>
        <v/>
      </c>
      <c r="S501" s="24" t="n"/>
    </row>
    <row r="502">
      <c r="A502" s="21" t="n"/>
      <c r="B502" s="22" t="n"/>
      <c r="C502" s="23">
        <f>IF(OR(A502="",B502=""),"",A502&amp;"|"&amp;B502)</f>
        <v/>
      </c>
      <c r="D502" s="21" t="n"/>
      <c r="E502" s="24" t="n"/>
      <c r="F502" s="21" t="n"/>
      <c r="G502" s="22" t="n"/>
      <c r="H502" s="22" t="n"/>
      <c r="I502" s="22" t="n"/>
      <c r="J502" s="25" t="n"/>
      <c r="K502" s="26">
        <f>IF(J502="","",IFERROR(INDEX(lst_frequencias_vezes,MATCH(J502,lst_frequencias,0)),"Frequência não aceita"))</f>
        <v/>
      </c>
      <c r="L502" s="21" t="n"/>
      <c r="M502" s="27" t="n"/>
      <c r="N502" s="28">
        <f>IF(AND(ISNUMBER(K502),ISNUMBER(M502)),K502*M502,"")</f>
        <v/>
      </c>
      <c r="O502" s="25" t="n"/>
      <c r="P502" s="25" t="n"/>
      <c r="Q502" s="29" t="n"/>
      <c r="R502" s="30">
        <f>IF(C502="","",IF(COUNTIF(pl_chave,C502)&gt;1,"ERRO: chave de tarefa duplicada",IF(I502="Sim",IF(O502="Não","ERRO: tarefa de segurança retirada do plano",IF(NOT(ISNUMBER(K502)),"ERRO: frequência vigente inválida",IF(ISERROR(MATCH(H502,lst_frequencias,0)),"ERRO: frequência de referência ausente",IF(K502&lt;INDEX(lst_frequencias_vezes,MATCH(H502,lst_frequencias,0)),"ERRO: intervalo ampliado em tarefa de segurança (referência "&amp;H502&amp;")","OK: segurança mantida")))),IF(NOT(ISNUMBER(K502)),"Verificar: frequência vigente","OK"))))</f>
        <v/>
      </c>
      <c r="S502" s="24" t="n"/>
    </row>
    <row r="503">
      <c r="A503" s="21" t="n"/>
      <c r="B503" s="22" t="n"/>
      <c r="C503" s="23">
        <f>IF(OR(A503="",B503=""),"",A503&amp;"|"&amp;B503)</f>
        <v/>
      </c>
      <c r="D503" s="21" t="n"/>
      <c r="E503" s="24" t="n"/>
      <c r="F503" s="21" t="n"/>
      <c r="G503" s="22" t="n"/>
      <c r="H503" s="22" t="n"/>
      <c r="I503" s="22" t="n"/>
      <c r="J503" s="25" t="n"/>
      <c r="K503" s="26">
        <f>IF(J503="","",IFERROR(INDEX(lst_frequencias_vezes,MATCH(J503,lst_frequencias,0)),"Frequência não aceita"))</f>
        <v/>
      </c>
      <c r="L503" s="21" t="n"/>
      <c r="M503" s="27" t="n"/>
      <c r="N503" s="28">
        <f>IF(AND(ISNUMBER(K503),ISNUMBER(M503)),K503*M503,"")</f>
        <v/>
      </c>
      <c r="O503" s="25" t="n"/>
      <c r="P503" s="25" t="n"/>
      <c r="Q503" s="29" t="n"/>
      <c r="R503" s="30">
        <f>IF(C503="","",IF(COUNTIF(pl_chave,C503)&gt;1,"ERRO: chave de tarefa duplicada",IF(I503="Sim",IF(O503="Não","ERRO: tarefa de segurança retirada do plano",IF(NOT(ISNUMBER(K503)),"ERRO: frequência vigente inválida",IF(ISERROR(MATCH(H503,lst_frequencias,0)),"ERRO: frequência de referência ausente",IF(K503&lt;INDEX(lst_frequencias_vezes,MATCH(H503,lst_frequencias,0)),"ERRO: intervalo ampliado em tarefa de segurança (referência "&amp;H503&amp;")","OK: segurança mantida")))),IF(NOT(ISNUMBER(K503)),"Verificar: frequência vigente","OK"))))</f>
        <v/>
      </c>
      <c r="S503" s="24" t="n"/>
    </row>
    <row r="504">
      <c r="A504" s="21" t="n"/>
      <c r="B504" s="22" t="n"/>
      <c r="C504" s="23">
        <f>IF(OR(A504="",B504=""),"",A504&amp;"|"&amp;B504)</f>
        <v/>
      </c>
      <c r="D504" s="21" t="n"/>
      <c r="E504" s="24" t="n"/>
      <c r="F504" s="21" t="n"/>
      <c r="G504" s="22" t="n"/>
      <c r="H504" s="22" t="n"/>
      <c r="I504" s="22" t="n"/>
      <c r="J504" s="25" t="n"/>
      <c r="K504" s="26">
        <f>IF(J504="","",IFERROR(INDEX(lst_frequencias_vezes,MATCH(J504,lst_frequencias,0)),"Frequência não aceita"))</f>
        <v/>
      </c>
      <c r="L504" s="21" t="n"/>
      <c r="M504" s="27" t="n"/>
      <c r="N504" s="28">
        <f>IF(AND(ISNUMBER(K504),ISNUMBER(M504)),K504*M504,"")</f>
        <v/>
      </c>
      <c r="O504" s="25" t="n"/>
      <c r="P504" s="25" t="n"/>
      <c r="Q504" s="29" t="n"/>
      <c r="R504" s="30">
        <f>IF(C504="","",IF(COUNTIF(pl_chave,C504)&gt;1,"ERRO: chave de tarefa duplicada",IF(I504="Sim",IF(O504="Não","ERRO: tarefa de segurança retirada do plano",IF(NOT(ISNUMBER(K504)),"ERRO: frequência vigente inválida",IF(ISERROR(MATCH(H504,lst_frequencias,0)),"ERRO: frequência de referência ausente",IF(K504&lt;INDEX(lst_frequencias_vezes,MATCH(H504,lst_frequencias,0)),"ERRO: intervalo ampliado em tarefa de segurança (referência "&amp;H504&amp;")","OK: segurança mantida")))),IF(NOT(ISNUMBER(K504)),"Verificar: frequência vigente","OK"))))</f>
        <v/>
      </c>
      <c r="S504" s="24" t="n"/>
    </row>
    <row r="505">
      <c r="A505" s="21" t="n"/>
      <c r="B505" s="22" t="n"/>
      <c r="C505" s="23">
        <f>IF(OR(A505="",B505=""),"",A505&amp;"|"&amp;B505)</f>
        <v/>
      </c>
      <c r="D505" s="21" t="n"/>
      <c r="E505" s="24" t="n"/>
      <c r="F505" s="21" t="n"/>
      <c r="G505" s="22" t="n"/>
      <c r="H505" s="22" t="n"/>
      <c r="I505" s="22" t="n"/>
      <c r="J505" s="25" t="n"/>
      <c r="K505" s="26">
        <f>IF(J505="","",IFERROR(INDEX(lst_frequencias_vezes,MATCH(J505,lst_frequencias,0)),"Frequência não aceita"))</f>
        <v/>
      </c>
      <c r="L505" s="21" t="n"/>
      <c r="M505" s="27" t="n"/>
      <c r="N505" s="28">
        <f>IF(AND(ISNUMBER(K505),ISNUMBER(M505)),K505*M505,"")</f>
        <v/>
      </c>
      <c r="O505" s="25" t="n"/>
      <c r="P505" s="25" t="n"/>
      <c r="Q505" s="29" t="n"/>
      <c r="R505" s="30">
        <f>IF(C505="","",IF(COUNTIF(pl_chave,C505)&gt;1,"ERRO: chave de tarefa duplicada",IF(I505="Sim",IF(O505="Não","ERRO: tarefa de segurança retirada do plano",IF(NOT(ISNUMBER(K505)),"ERRO: frequência vigente inválida",IF(ISERROR(MATCH(H505,lst_frequencias,0)),"ERRO: frequência de referência ausente",IF(K505&lt;INDEX(lst_frequencias_vezes,MATCH(H505,lst_frequencias,0)),"ERRO: intervalo ampliado em tarefa de segurança (referência "&amp;H505&amp;")","OK: segurança mantida")))),IF(NOT(ISNUMBER(K505)),"Verificar: frequência vigente","OK"))))</f>
        <v/>
      </c>
      <c r="S505" s="24" t="n"/>
    </row>
    <row r="506">
      <c r="A506" s="21" t="n"/>
      <c r="B506" s="22" t="n"/>
      <c r="C506" s="23">
        <f>IF(OR(A506="",B506=""),"",A506&amp;"|"&amp;B506)</f>
        <v/>
      </c>
      <c r="D506" s="21" t="n"/>
      <c r="E506" s="24" t="n"/>
      <c r="F506" s="21" t="n"/>
      <c r="G506" s="22" t="n"/>
      <c r="H506" s="22" t="n"/>
      <c r="I506" s="22" t="n"/>
      <c r="J506" s="25" t="n"/>
      <c r="K506" s="26">
        <f>IF(J506="","",IFERROR(INDEX(lst_frequencias_vezes,MATCH(J506,lst_frequencias,0)),"Frequência não aceita"))</f>
        <v/>
      </c>
      <c r="L506" s="21" t="n"/>
      <c r="M506" s="27" t="n"/>
      <c r="N506" s="28">
        <f>IF(AND(ISNUMBER(K506),ISNUMBER(M506)),K506*M506,"")</f>
        <v/>
      </c>
      <c r="O506" s="25" t="n"/>
      <c r="P506" s="25" t="n"/>
      <c r="Q506" s="29" t="n"/>
      <c r="R506" s="30">
        <f>IF(C506="","",IF(COUNTIF(pl_chave,C506)&gt;1,"ERRO: chave de tarefa duplicada",IF(I506="Sim",IF(O506="Não","ERRO: tarefa de segurança retirada do plano",IF(NOT(ISNUMBER(K506)),"ERRO: frequência vigente inválida",IF(ISERROR(MATCH(H506,lst_frequencias,0)),"ERRO: frequência de referência ausente",IF(K506&lt;INDEX(lst_frequencias_vezes,MATCH(H506,lst_frequencias,0)),"ERRO: intervalo ampliado em tarefa de segurança (referência "&amp;H506&amp;")","OK: segurança mantida")))),IF(NOT(ISNUMBER(K506)),"Verificar: frequência vigente","OK"))))</f>
        <v/>
      </c>
      <c r="S506" s="24" t="n"/>
    </row>
    <row r="507">
      <c r="A507" s="21" t="n"/>
      <c r="B507" s="22" t="n"/>
      <c r="C507" s="23">
        <f>IF(OR(A507="",B507=""),"",A507&amp;"|"&amp;B507)</f>
        <v/>
      </c>
      <c r="D507" s="21" t="n"/>
      <c r="E507" s="24" t="n"/>
      <c r="F507" s="21" t="n"/>
      <c r="G507" s="22" t="n"/>
      <c r="H507" s="22" t="n"/>
      <c r="I507" s="22" t="n"/>
      <c r="J507" s="25" t="n"/>
      <c r="K507" s="26">
        <f>IF(J507="","",IFERROR(INDEX(lst_frequencias_vezes,MATCH(J507,lst_frequencias,0)),"Frequência não aceita"))</f>
        <v/>
      </c>
      <c r="L507" s="21" t="n"/>
      <c r="M507" s="27" t="n"/>
      <c r="N507" s="28">
        <f>IF(AND(ISNUMBER(K507),ISNUMBER(M507)),K507*M507,"")</f>
        <v/>
      </c>
      <c r="O507" s="25" t="n"/>
      <c r="P507" s="25" t="n"/>
      <c r="Q507" s="29" t="n"/>
      <c r="R507" s="30">
        <f>IF(C507="","",IF(COUNTIF(pl_chave,C507)&gt;1,"ERRO: chave de tarefa duplicada",IF(I507="Sim",IF(O507="Não","ERRO: tarefa de segurança retirada do plano",IF(NOT(ISNUMBER(K507)),"ERRO: frequência vigente inválida",IF(ISERROR(MATCH(H507,lst_frequencias,0)),"ERRO: frequência de referência ausente",IF(K507&lt;INDEX(lst_frequencias_vezes,MATCH(H507,lst_frequencias,0)),"ERRO: intervalo ampliado em tarefa de segurança (referência "&amp;H507&amp;")","OK: segurança mantida")))),IF(NOT(ISNUMBER(K507)),"Verificar: frequência vigente","OK"))))</f>
        <v/>
      </c>
      <c r="S507" s="24" t="n"/>
    </row>
    <row r="508">
      <c r="A508" s="21" t="n"/>
      <c r="B508" s="22" t="n"/>
      <c r="C508" s="23">
        <f>IF(OR(A508="",B508=""),"",A508&amp;"|"&amp;B508)</f>
        <v/>
      </c>
      <c r="D508" s="21" t="n"/>
      <c r="E508" s="24" t="n"/>
      <c r="F508" s="21" t="n"/>
      <c r="G508" s="22" t="n"/>
      <c r="H508" s="22" t="n"/>
      <c r="I508" s="22" t="n"/>
      <c r="J508" s="25" t="n"/>
      <c r="K508" s="26">
        <f>IF(J508="","",IFERROR(INDEX(lst_frequencias_vezes,MATCH(J508,lst_frequencias,0)),"Frequência não aceita"))</f>
        <v/>
      </c>
      <c r="L508" s="21" t="n"/>
      <c r="M508" s="27" t="n"/>
      <c r="N508" s="28">
        <f>IF(AND(ISNUMBER(K508),ISNUMBER(M508)),K508*M508,"")</f>
        <v/>
      </c>
      <c r="O508" s="25" t="n"/>
      <c r="P508" s="25" t="n"/>
      <c r="Q508" s="29" t="n"/>
      <c r="R508" s="30">
        <f>IF(C508="","",IF(COUNTIF(pl_chave,C508)&gt;1,"ERRO: chave de tarefa duplicada",IF(I508="Sim",IF(O508="Não","ERRO: tarefa de segurança retirada do plano",IF(NOT(ISNUMBER(K508)),"ERRO: frequência vigente inválida",IF(ISERROR(MATCH(H508,lst_frequencias,0)),"ERRO: frequência de referência ausente",IF(K508&lt;INDEX(lst_frequencias_vezes,MATCH(H508,lst_frequencias,0)),"ERRO: intervalo ampliado em tarefa de segurança (referência "&amp;H508&amp;")","OK: segurança mantida")))),IF(NOT(ISNUMBER(K508)),"Verificar: frequência vigente","OK"))))</f>
        <v/>
      </c>
      <c r="S508" s="24" t="n"/>
    </row>
    <row r="509">
      <c r="A509" s="21" t="n"/>
      <c r="B509" s="22" t="n"/>
      <c r="C509" s="23">
        <f>IF(OR(A509="",B509=""),"",A509&amp;"|"&amp;B509)</f>
        <v/>
      </c>
      <c r="D509" s="21" t="n"/>
      <c r="E509" s="24" t="n"/>
      <c r="F509" s="21" t="n"/>
      <c r="G509" s="22" t="n"/>
      <c r="H509" s="22" t="n"/>
      <c r="I509" s="22" t="n"/>
      <c r="J509" s="25" t="n"/>
      <c r="K509" s="26">
        <f>IF(J509="","",IFERROR(INDEX(lst_frequencias_vezes,MATCH(J509,lst_frequencias,0)),"Frequência não aceita"))</f>
        <v/>
      </c>
      <c r="L509" s="21" t="n"/>
      <c r="M509" s="27" t="n"/>
      <c r="N509" s="28">
        <f>IF(AND(ISNUMBER(K509),ISNUMBER(M509)),K509*M509,"")</f>
        <v/>
      </c>
      <c r="O509" s="25" t="n"/>
      <c r="P509" s="25" t="n"/>
      <c r="Q509" s="29" t="n"/>
      <c r="R509" s="30">
        <f>IF(C509="","",IF(COUNTIF(pl_chave,C509)&gt;1,"ERRO: chave de tarefa duplicada",IF(I509="Sim",IF(O509="Não","ERRO: tarefa de segurança retirada do plano",IF(NOT(ISNUMBER(K509)),"ERRO: frequência vigente inválida",IF(ISERROR(MATCH(H509,lst_frequencias,0)),"ERRO: frequência de referência ausente",IF(K509&lt;INDEX(lst_frequencias_vezes,MATCH(H509,lst_frequencias,0)),"ERRO: intervalo ampliado em tarefa de segurança (referência "&amp;H509&amp;")","OK: segurança mantida")))),IF(NOT(ISNUMBER(K509)),"Verificar: frequência vigente","OK"))))</f>
        <v/>
      </c>
      <c r="S509" s="24" t="n"/>
    </row>
    <row r="510">
      <c r="A510" s="21" t="n"/>
      <c r="B510" s="22" t="n"/>
      <c r="C510" s="23">
        <f>IF(OR(A510="",B510=""),"",A510&amp;"|"&amp;B510)</f>
        <v/>
      </c>
      <c r="D510" s="21" t="n"/>
      <c r="E510" s="24" t="n"/>
      <c r="F510" s="21" t="n"/>
      <c r="G510" s="22" t="n"/>
      <c r="H510" s="22" t="n"/>
      <c r="I510" s="22" t="n"/>
      <c r="J510" s="25" t="n"/>
      <c r="K510" s="26">
        <f>IF(J510="","",IFERROR(INDEX(lst_frequencias_vezes,MATCH(J510,lst_frequencias,0)),"Frequência não aceita"))</f>
        <v/>
      </c>
      <c r="L510" s="21" t="n"/>
      <c r="M510" s="27" t="n"/>
      <c r="N510" s="28">
        <f>IF(AND(ISNUMBER(K510),ISNUMBER(M510)),K510*M510,"")</f>
        <v/>
      </c>
      <c r="O510" s="25" t="n"/>
      <c r="P510" s="25" t="n"/>
      <c r="Q510" s="29" t="n"/>
      <c r="R510" s="30">
        <f>IF(C510="","",IF(COUNTIF(pl_chave,C510)&gt;1,"ERRO: chave de tarefa duplicada",IF(I510="Sim",IF(O510="Não","ERRO: tarefa de segurança retirada do plano",IF(NOT(ISNUMBER(K510)),"ERRO: frequência vigente inválida",IF(ISERROR(MATCH(H510,lst_frequencias,0)),"ERRO: frequência de referência ausente",IF(K510&lt;INDEX(lst_frequencias_vezes,MATCH(H510,lst_frequencias,0)),"ERRO: intervalo ampliado em tarefa de segurança (referência "&amp;H510&amp;")","OK: segurança mantida")))),IF(NOT(ISNUMBER(K510)),"Verificar: frequência vigente","OK"))))</f>
        <v/>
      </c>
      <c r="S510" s="24" t="n"/>
    </row>
    <row r="511">
      <c r="A511" s="21" t="n"/>
      <c r="B511" s="22" t="n"/>
      <c r="C511" s="23">
        <f>IF(OR(A511="",B511=""),"",A511&amp;"|"&amp;B511)</f>
        <v/>
      </c>
      <c r="D511" s="21" t="n"/>
      <c r="E511" s="24" t="n"/>
      <c r="F511" s="21" t="n"/>
      <c r="G511" s="22" t="n"/>
      <c r="H511" s="22" t="n"/>
      <c r="I511" s="22" t="n"/>
      <c r="J511" s="25" t="n"/>
      <c r="K511" s="26">
        <f>IF(J511="","",IFERROR(INDEX(lst_frequencias_vezes,MATCH(J511,lst_frequencias,0)),"Frequência não aceita"))</f>
        <v/>
      </c>
      <c r="L511" s="21" t="n"/>
      <c r="M511" s="27" t="n"/>
      <c r="N511" s="28">
        <f>IF(AND(ISNUMBER(K511),ISNUMBER(M511)),K511*M511,"")</f>
        <v/>
      </c>
      <c r="O511" s="25" t="n"/>
      <c r="P511" s="25" t="n"/>
      <c r="Q511" s="29" t="n"/>
      <c r="R511" s="30">
        <f>IF(C511="","",IF(COUNTIF(pl_chave,C511)&gt;1,"ERRO: chave de tarefa duplicada",IF(I511="Sim",IF(O511="Não","ERRO: tarefa de segurança retirada do plano",IF(NOT(ISNUMBER(K511)),"ERRO: frequência vigente inválida",IF(ISERROR(MATCH(H511,lst_frequencias,0)),"ERRO: frequência de referência ausente",IF(K511&lt;INDEX(lst_frequencias_vezes,MATCH(H511,lst_frequencias,0)),"ERRO: intervalo ampliado em tarefa de segurança (referência "&amp;H511&amp;")","OK: segurança mantida")))),IF(NOT(ISNUMBER(K511)),"Verificar: frequência vigente","OK"))))</f>
        <v/>
      </c>
      <c r="S511" s="24" t="n"/>
    </row>
    <row r="512">
      <c r="A512" s="21" t="n"/>
      <c r="B512" s="22" t="n"/>
      <c r="C512" s="23">
        <f>IF(OR(A512="",B512=""),"",A512&amp;"|"&amp;B512)</f>
        <v/>
      </c>
      <c r="D512" s="21" t="n"/>
      <c r="E512" s="24" t="n"/>
      <c r="F512" s="21" t="n"/>
      <c r="G512" s="22" t="n"/>
      <c r="H512" s="22" t="n"/>
      <c r="I512" s="22" t="n"/>
      <c r="J512" s="25" t="n"/>
      <c r="K512" s="26">
        <f>IF(J512="","",IFERROR(INDEX(lst_frequencias_vezes,MATCH(J512,lst_frequencias,0)),"Frequência não aceita"))</f>
        <v/>
      </c>
      <c r="L512" s="21" t="n"/>
      <c r="M512" s="27" t="n"/>
      <c r="N512" s="28">
        <f>IF(AND(ISNUMBER(K512),ISNUMBER(M512)),K512*M512,"")</f>
        <v/>
      </c>
      <c r="O512" s="25" t="n"/>
      <c r="P512" s="25" t="n"/>
      <c r="Q512" s="29" t="n"/>
      <c r="R512" s="30">
        <f>IF(C512="","",IF(COUNTIF(pl_chave,C512)&gt;1,"ERRO: chave de tarefa duplicada",IF(I512="Sim",IF(O512="Não","ERRO: tarefa de segurança retirada do plano",IF(NOT(ISNUMBER(K512)),"ERRO: frequência vigente inválida",IF(ISERROR(MATCH(H512,lst_frequencias,0)),"ERRO: frequência de referência ausente",IF(K512&lt;INDEX(lst_frequencias_vezes,MATCH(H512,lst_frequencias,0)),"ERRO: intervalo ampliado em tarefa de segurança (referência "&amp;H512&amp;")","OK: segurança mantida")))),IF(NOT(ISNUMBER(K512)),"Verificar: frequência vigente","OK"))))</f>
        <v/>
      </c>
      <c r="S512" s="24" t="n"/>
    </row>
    <row r="513">
      <c r="A513" s="21" t="n"/>
      <c r="B513" s="22" t="n"/>
      <c r="C513" s="23">
        <f>IF(OR(A513="",B513=""),"",A513&amp;"|"&amp;B513)</f>
        <v/>
      </c>
      <c r="D513" s="21" t="n"/>
      <c r="E513" s="24" t="n"/>
      <c r="F513" s="21" t="n"/>
      <c r="G513" s="22" t="n"/>
      <c r="H513" s="22" t="n"/>
      <c r="I513" s="22" t="n"/>
      <c r="J513" s="25" t="n"/>
      <c r="K513" s="26">
        <f>IF(J513="","",IFERROR(INDEX(lst_frequencias_vezes,MATCH(J513,lst_frequencias,0)),"Frequência não aceita"))</f>
        <v/>
      </c>
      <c r="L513" s="21" t="n"/>
      <c r="M513" s="27" t="n"/>
      <c r="N513" s="28">
        <f>IF(AND(ISNUMBER(K513),ISNUMBER(M513)),K513*M513,"")</f>
        <v/>
      </c>
      <c r="O513" s="25" t="n"/>
      <c r="P513" s="25" t="n"/>
      <c r="Q513" s="29" t="n"/>
      <c r="R513" s="30">
        <f>IF(C513="","",IF(COUNTIF(pl_chave,C513)&gt;1,"ERRO: chave de tarefa duplicada",IF(I513="Sim",IF(O513="Não","ERRO: tarefa de segurança retirada do plano",IF(NOT(ISNUMBER(K513)),"ERRO: frequência vigente inválida",IF(ISERROR(MATCH(H513,lst_frequencias,0)),"ERRO: frequência de referência ausente",IF(K513&lt;INDEX(lst_frequencias_vezes,MATCH(H513,lst_frequencias,0)),"ERRO: intervalo ampliado em tarefa de segurança (referência "&amp;H513&amp;")","OK: segurança mantida")))),IF(NOT(ISNUMBER(K513)),"Verificar: frequência vigente","OK"))))</f>
        <v/>
      </c>
      <c r="S513" s="24" t="n"/>
    </row>
    <row r="514">
      <c r="A514" s="21" t="n"/>
      <c r="B514" s="22" t="n"/>
      <c r="C514" s="23">
        <f>IF(OR(A514="",B514=""),"",A514&amp;"|"&amp;B514)</f>
        <v/>
      </c>
      <c r="D514" s="21" t="n"/>
      <c r="E514" s="24" t="n"/>
      <c r="F514" s="21" t="n"/>
      <c r="G514" s="22" t="n"/>
      <c r="H514" s="22" t="n"/>
      <c r="I514" s="22" t="n"/>
      <c r="J514" s="25" t="n"/>
      <c r="K514" s="26">
        <f>IF(J514="","",IFERROR(INDEX(lst_frequencias_vezes,MATCH(J514,lst_frequencias,0)),"Frequência não aceita"))</f>
        <v/>
      </c>
      <c r="L514" s="21" t="n"/>
      <c r="M514" s="27" t="n"/>
      <c r="N514" s="28">
        <f>IF(AND(ISNUMBER(K514),ISNUMBER(M514)),K514*M514,"")</f>
        <v/>
      </c>
      <c r="O514" s="25" t="n"/>
      <c r="P514" s="25" t="n"/>
      <c r="Q514" s="29" t="n"/>
      <c r="R514" s="30">
        <f>IF(C514="","",IF(COUNTIF(pl_chave,C514)&gt;1,"ERRO: chave de tarefa duplicada",IF(I514="Sim",IF(O514="Não","ERRO: tarefa de segurança retirada do plano",IF(NOT(ISNUMBER(K514)),"ERRO: frequência vigente inválida",IF(ISERROR(MATCH(H514,lst_frequencias,0)),"ERRO: frequência de referência ausente",IF(K514&lt;INDEX(lst_frequencias_vezes,MATCH(H514,lst_frequencias,0)),"ERRO: intervalo ampliado em tarefa de segurança (referência "&amp;H514&amp;")","OK: segurança mantida")))),IF(NOT(ISNUMBER(K514)),"Verificar: frequência vigente","OK"))))</f>
        <v/>
      </c>
      <c r="S514" s="24" t="n"/>
    </row>
    <row r="515">
      <c r="A515" s="21" t="n"/>
      <c r="B515" s="22" t="n"/>
      <c r="C515" s="23">
        <f>IF(OR(A515="",B515=""),"",A515&amp;"|"&amp;B515)</f>
        <v/>
      </c>
      <c r="D515" s="21" t="n"/>
      <c r="E515" s="24" t="n"/>
      <c r="F515" s="21" t="n"/>
      <c r="G515" s="22" t="n"/>
      <c r="H515" s="22" t="n"/>
      <c r="I515" s="22" t="n"/>
      <c r="J515" s="25" t="n"/>
      <c r="K515" s="26">
        <f>IF(J515="","",IFERROR(INDEX(lst_frequencias_vezes,MATCH(J515,lst_frequencias,0)),"Frequência não aceita"))</f>
        <v/>
      </c>
      <c r="L515" s="21" t="n"/>
      <c r="M515" s="27" t="n"/>
      <c r="N515" s="28">
        <f>IF(AND(ISNUMBER(K515),ISNUMBER(M515)),K515*M515,"")</f>
        <v/>
      </c>
      <c r="O515" s="25" t="n"/>
      <c r="P515" s="25" t="n"/>
      <c r="Q515" s="29" t="n"/>
      <c r="R515" s="30">
        <f>IF(C515="","",IF(COUNTIF(pl_chave,C515)&gt;1,"ERRO: chave de tarefa duplicada",IF(I515="Sim",IF(O515="Não","ERRO: tarefa de segurança retirada do plano",IF(NOT(ISNUMBER(K515)),"ERRO: frequência vigente inválida",IF(ISERROR(MATCH(H515,lst_frequencias,0)),"ERRO: frequência de referência ausente",IF(K515&lt;INDEX(lst_frequencias_vezes,MATCH(H515,lst_frequencias,0)),"ERRO: intervalo ampliado em tarefa de segurança (referência "&amp;H515&amp;")","OK: segurança mantida")))),IF(NOT(ISNUMBER(K515)),"Verificar: frequência vigente","OK"))))</f>
        <v/>
      </c>
      <c r="S515" s="24" t="n"/>
    </row>
    <row r="516">
      <c r="A516" s="21" t="n"/>
      <c r="B516" s="22" t="n"/>
      <c r="C516" s="23">
        <f>IF(OR(A516="",B516=""),"",A516&amp;"|"&amp;B516)</f>
        <v/>
      </c>
      <c r="D516" s="21" t="n"/>
      <c r="E516" s="24" t="n"/>
      <c r="F516" s="21" t="n"/>
      <c r="G516" s="22" t="n"/>
      <c r="H516" s="22" t="n"/>
      <c r="I516" s="22" t="n"/>
      <c r="J516" s="25" t="n"/>
      <c r="K516" s="26">
        <f>IF(J516="","",IFERROR(INDEX(lst_frequencias_vezes,MATCH(J516,lst_frequencias,0)),"Frequência não aceita"))</f>
        <v/>
      </c>
      <c r="L516" s="21" t="n"/>
      <c r="M516" s="27" t="n"/>
      <c r="N516" s="28">
        <f>IF(AND(ISNUMBER(K516),ISNUMBER(M516)),K516*M516,"")</f>
        <v/>
      </c>
      <c r="O516" s="25" t="n"/>
      <c r="P516" s="25" t="n"/>
      <c r="Q516" s="29" t="n"/>
      <c r="R516" s="30">
        <f>IF(C516="","",IF(COUNTIF(pl_chave,C516)&gt;1,"ERRO: chave de tarefa duplicada",IF(I516="Sim",IF(O516="Não","ERRO: tarefa de segurança retirada do plano",IF(NOT(ISNUMBER(K516)),"ERRO: frequência vigente inválida",IF(ISERROR(MATCH(H516,lst_frequencias,0)),"ERRO: frequência de referência ausente",IF(K516&lt;INDEX(lst_frequencias_vezes,MATCH(H516,lst_frequencias,0)),"ERRO: intervalo ampliado em tarefa de segurança (referência "&amp;H516&amp;")","OK: segurança mantida")))),IF(NOT(ISNUMBER(K516)),"Verificar: frequência vigente","OK"))))</f>
        <v/>
      </c>
      <c r="S516" s="24" t="n"/>
    </row>
    <row r="517">
      <c r="A517" s="21" t="n"/>
      <c r="B517" s="22" t="n"/>
      <c r="C517" s="23">
        <f>IF(OR(A517="",B517=""),"",A517&amp;"|"&amp;B517)</f>
        <v/>
      </c>
      <c r="D517" s="21" t="n"/>
      <c r="E517" s="24" t="n"/>
      <c r="F517" s="21" t="n"/>
      <c r="G517" s="22" t="n"/>
      <c r="H517" s="22" t="n"/>
      <c r="I517" s="22" t="n"/>
      <c r="J517" s="25" t="n"/>
      <c r="K517" s="26">
        <f>IF(J517="","",IFERROR(INDEX(lst_frequencias_vezes,MATCH(J517,lst_frequencias,0)),"Frequência não aceita"))</f>
        <v/>
      </c>
      <c r="L517" s="21" t="n"/>
      <c r="M517" s="27" t="n"/>
      <c r="N517" s="28">
        <f>IF(AND(ISNUMBER(K517),ISNUMBER(M517)),K517*M517,"")</f>
        <v/>
      </c>
      <c r="O517" s="25" t="n"/>
      <c r="P517" s="25" t="n"/>
      <c r="Q517" s="29" t="n"/>
      <c r="R517" s="30">
        <f>IF(C517="","",IF(COUNTIF(pl_chave,C517)&gt;1,"ERRO: chave de tarefa duplicada",IF(I517="Sim",IF(O517="Não","ERRO: tarefa de segurança retirada do plano",IF(NOT(ISNUMBER(K517)),"ERRO: frequência vigente inválida",IF(ISERROR(MATCH(H517,lst_frequencias,0)),"ERRO: frequência de referência ausente",IF(K517&lt;INDEX(lst_frequencias_vezes,MATCH(H517,lst_frequencias,0)),"ERRO: intervalo ampliado em tarefa de segurança (referência "&amp;H517&amp;")","OK: segurança mantida")))),IF(NOT(ISNUMBER(K517)),"Verificar: frequência vigente","OK"))))</f>
        <v/>
      </c>
      <c r="S517" s="24" t="n"/>
    </row>
    <row r="518">
      <c r="A518" s="21" t="n"/>
      <c r="B518" s="22" t="n"/>
      <c r="C518" s="23">
        <f>IF(OR(A518="",B518=""),"",A518&amp;"|"&amp;B518)</f>
        <v/>
      </c>
      <c r="D518" s="21" t="n"/>
      <c r="E518" s="24" t="n"/>
      <c r="F518" s="21" t="n"/>
      <c r="G518" s="22" t="n"/>
      <c r="H518" s="22" t="n"/>
      <c r="I518" s="22" t="n"/>
      <c r="J518" s="25" t="n"/>
      <c r="K518" s="26">
        <f>IF(J518="","",IFERROR(INDEX(lst_frequencias_vezes,MATCH(J518,lst_frequencias,0)),"Frequência não aceita"))</f>
        <v/>
      </c>
      <c r="L518" s="21" t="n"/>
      <c r="M518" s="27" t="n"/>
      <c r="N518" s="28">
        <f>IF(AND(ISNUMBER(K518),ISNUMBER(M518)),K518*M518,"")</f>
        <v/>
      </c>
      <c r="O518" s="25" t="n"/>
      <c r="P518" s="25" t="n"/>
      <c r="Q518" s="29" t="n"/>
      <c r="R518" s="30">
        <f>IF(C518="","",IF(COUNTIF(pl_chave,C518)&gt;1,"ERRO: chave de tarefa duplicada",IF(I518="Sim",IF(O518="Não","ERRO: tarefa de segurança retirada do plano",IF(NOT(ISNUMBER(K518)),"ERRO: frequência vigente inválida",IF(ISERROR(MATCH(H518,lst_frequencias,0)),"ERRO: frequência de referência ausente",IF(K518&lt;INDEX(lst_frequencias_vezes,MATCH(H518,lst_frequencias,0)),"ERRO: intervalo ampliado em tarefa de segurança (referência "&amp;H518&amp;")","OK: segurança mantida")))),IF(NOT(ISNUMBER(K518)),"Verificar: frequência vigente","OK"))))</f>
        <v/>
      </c>
      <c r="S518" s="24" t="n"/>
    </row>
    <row r="519">
      <c r="A519" s="21" t="n"/>
      <c r="B519" s="22" t="n"/>
      <c r="C519" s="23">
        <f>IF(OR(A519="",B519=""),"",A519&amp;"|"&amp;B519)</f>
        <v/>
      </c>
      <c r="D519" s="21" t="n"/>
      <c r="E519" s="24" t="n"/>
      <c r="F519" s="21" t="n"/>
      <c r="G519" s="22" t="n"/>
      <c r="H519" s="22" t="n"/>
      <c r="I519" s="22" t="n"/>
      <c r="J519" s="25" t="n"/>
      <c r="K519" s="26">
        <f>IF(J519="","",IFERROR(INDEX(lst_frequencias_vezes,MATCH(J519,lst_frequencias,0)),"Frequência não aceita"))</f>
        <v/>
      </c>
      <c r="L519" s="21" t="n"/>
      <c r="M519" s="27" t="n"/>
      <c r="N519" s="28">
        <f>IF(AND(ISNUMBER(K519),ISNUMBER(M519)),K519*M519,"")</f>
        <v/>
      </c>
      <c r="O519" s="25" t="n"/>
      <c r="P519" s="25" t="n"/>
      <c r="Q519" s="29" t="n"/>
      <c r="R519" s="30">
        <f>IF(C519="","",IF(COUNTIF(pl_chave,C519)&gt;1,"ERRO: chave de tarefa duplicada",IF(I519="Sim",IF(O519="Não","ERRO: tarefa de segurança retirada do plano",IF(NOT(ISNUMBER(K519)),"ERRO: frequência vigente inválida",IF(ISERROR(MATCH(H519,lst_frequencias,0)),"ERRO: frequência de referência ausente",IF(K519&lt;INDEX(lst_frequencias_vezes,MATCH(H519,lst_frequencias,0)),"ERRO: intervalo ampliado em tarefa de segurança (referência "&amp;H519&amp;")","OK: segurança mantida")))),IF(NOT(ISNUMBER(K519)),"Verificar: frequência vigente","OK"))))</f>
        <v/>
      </c>
      <c r="S519" s="24" t="n"/>
    </row>
    <row r="520">
      <c r="A520" s="21" t="n"/>
      <c r="B520" s="22" t="n"/>
      <c r="C520" s="23">
        <f>IF(OR(A520="",B520=""),"",A520&amp;"|"&amp;B520)</f>
        <v/>
      </c>
      <c r="D520" s="21" t="n"/>
      <c r="E520" s="24" t="n"/>
      <c r="F520" s="21" t="n"/>
      <c r="G520" s="22" t="n"/>
      <c r="H520" s="22" t="n"/>
      <c r="I520" s="22" t="n"/>
      <c r="J520" s="25" t="n"/>
      <c r="K520" s="26">
        <f>IF(J520="","",IFERROR(INDEX(lst_frequencias_vezes,MATCH(J520,lst_frequencias,0)),"Frequência não aceita"))</f>
        <v/>
      </c>
      <c r="L520" s="21" t="n"/>
      <c r="M520" s="27" t="n"/>
      <c r="N520" s="28">
        <f>IF(AND(ISNUMBER(K520),ISNUMBER(M520)),K520*M520,"")</f>
        <v/>
      </c>
      <c r="O520" s="25" t="n"/>
      <c r="P520" s="25" t="n"/>
      <c r="Q520" s="29" t="n"/>
      <c r="R520" s="30">
        <f>IF(C520="","",IF(COUNTIF(pl_chave,C520)&gt;1,"ERRO: chave de tarefa duplicada",IF(I520="Sim",IF(O520="Não","ERRO: tarefa de segurança retirada do plano",IF(NOT(ISNUMBER(K520)),"ERRO: frequência vigente inválida",IF(ISERROR(MATCH(H520,lst_frequencias,0)),"ERRO: frequência de referência ausente",IF(K520&lt;INDEX(lst_frequencias_vezes,MATCH(H520,lst_frequencias,0)),"ERRO: intervalo ampliado em tarefa de segurança (referência "&amp;H520&amp;")","OK: segurança mantida")))),IF(NOT(ISNUMBER(K520)),"Verificar: frequência vigente","OK"))))</f>
        <v/>
      </c>
      <c r="S520" s="24" t="n"/>
    </row>
    <row r="521">
      <c r="A521" s="21" t="n"/>
      <c r="B521" s="22" t="n"/>
      <c r="C521" s="23">
        <f>IF(OR(A521="",B521=""),"",A521&amp;"|"&amp;B521)</f>
        <v/>
      </c>
      <c r="D521" s="21" t="n"/>
      <c r="E521" s="24" t="n"/>
      <c r="F521" s="21" t="n"/>
      <c r="G521" s="22" t="n"/>
      <c r="H521" s="22" t="n"/>
      <c r="I521" s="22" t="n"/>
      <c r="J521" s="25" t="n"/>
      <c r="K521" s="26">
        <f>IF(J521="","",IFERROR(INDEX(lst_frequencias_vezes,MATCH(J521,lst_frequencias,0)),"Frequência não aceita"))</f>
        <v/>
      </c>
      <c r="L521" s="21" t="n"/>
      <c r="M521" s="27" t="n"/>
      <c r="N521" s="28">
        <f>IF(AND(ISNUMBER(K521),ISNUMBER(M521)),K521*M521,"")</f>
        <v/>
      </c>
      <c r="O521" s="25" t="n"/>
      <c r="P521" s="25" t="n"/>
      <c r="Q521" s="29" t="n"/>
      <c r="R521" s="30">
        <f>IF(C521="","",IF(COUNTIF(pl_chave,C521)&gt;1,"ERRO: chave de tarefa duplicada",IF(I521="Sim",IF(O521="Não","ERRO: tarefa de segurança retirada do plano",IF(NOT(ISNUMBER(K521)),"ERRO: frequência vigente inválida",IF(ISERROR(MATCH(H521,lst_frequencias,0)),"ERRO: frequência de referência ausente",IF(K521&lt;INDEX(lst_frequencias_vezes,MATCH(H521,lst_frequencias,0)),"ERRO: intervalo ampliado em tarefa de segurança (referência "&amp;H521&amp;")","OK: segurança mantida")))),IF(NOT(ISNUMBER(K521)),"Verificar: frequência vigente","OK"))))</f>
        <v/>
      </c>
      <c r="S521" s="24" t="n"/>
    </row>
    <row r="522">
      <c r="A522" s="21" t="n"/>
      <c r="B522" s="22" t="n"/>
      <c r="C522" s="23">
        <f>IF(OR(A522="",B522=""),"",A522&amp;"|"&amp;B522)</f>
        <v/>
      </c>
      <c r="D522" s="21" t="n"/>
      <c r="E522" s="24" t="n"/>
      <c r="F522" s="21" t="n"/>
      <c r="G522" s="22" t="n"/>
      <c r="H522" s="22" t="n"/>
      <c r="I522" s="22" t="n"/>
      <c r="J522" s="25" t="n"/>
      <c r="K522" s="26">
        <f>IF(J522="","",IFERROR(INDEX(lst_frequencias_vezes,MATCH(J522,lst_frequencias,0)),"Frequência não aceita"))</f>
        <v/>
      </c>
      <c r="L522" s="21" t="n"/>
      <c r="M522" s="27" t="n"/>
      <c r="N522" s="28">
        <f>IF(AND(ISNUMBER(K522),ISNUMBER(M522)),K522*M522,"")</f>
        <v/>
      </c>
      <c r="O522" s="25" t="n"/>
      <c r="P522" s="25" t="n"/>
      <c r="Q522" s="29" t="n"/>
      <c r="R522" s="30">
        <f>IF(C522="","",IF(COUNTIF(pl_chave,C522)&gt;1,"ERRO: chave de tarefa duplicada",IF(I522="Sim",IF(O522="Não","ERRO: tarefa de segurança retirada do plano",IF(NOT(ISNUMBER(K522)),"ERRO: frequência vigente inválida",IF(ISERROR(MATCH(H522,lst_frequencias,0)),"ERRO: frequência de referência ausente",IF(K522&lt;INDEX(lst_frequencias_vezes,MATCH(H522,lst_frequencias,0)),"ERRO: intervalo ampliado em tarefa de segurança (referência "&amp;H522&amp;")","OK: segurança mantida")))),IF(NOT(ISNUMBER(K522)),"Verificar: frequência vigente","OK"))))</f>
        <v/>
      </c>
      <c r="S522" s="24" t="n"/>
    </row>
    <row r="523">
      <c r="A523" s="21" t="n"/>
      <c r="B523" s="22" t="n"/>
      <c r="C523" s="23">
        <f>IF(OR(A523="",B523=""),"",A523&amp;"|"&amp;B523)</f>
        <v/>
      </c>
      <c r="D523" s="21" t="n"/>
      <c r="E523" s="24" t="n"/>
      <c r="F523" s="21" t="n"/>
      <c r="G523" s="22" t="n"/>
      <c r="H523" s="22" t="n"/>
      <c r="I523" s="22" t="n"/>
      <c r="J523" s="25" t="n"/>
      <c r="K523" s="26">
        <f>IF(J523="","",IFERROR(INDEX(lst_frequencias_vezes,MATCH(J523,lst_frequencias,0)),"Frequência não aceita"))</f>
        <v/>
      </c>
      <c r="L523" s="21" t="n"/>
      <c r="M523" s="27" t="n"/>
      <c r="N523" s="28">
        <f>IF(AND(ISNUMBER(K523),ISNUMBER(M523)),K523*M523,"")</f>
        <v/>
      </c>
      <c r="O523" s="25" t="n"/>
      <c r="P523" s="25" t="n"/>
      <c r="Q523" s="29" t="n"/>
      <c r="R523" s="30">
        <f>IF(C523="","",IF(COUNTIF(pl_chave,C523)&gt;1,"ERRO: chave de tarefa duplicada",IF(I523="Sim",IF(O523="Não","ERRO: tarefa de segurança retirada do plano",IF(NOT(ISNUMBER(K523)),"ERRO: frequência vigente inválida",IF(ISERROR(MATCH(H523,lst_frequencias,0)),"ERRO: frequência de referência ausente",IF(K523&lt;INDEX(lst_frequencias_vezes,MATCH(H523,lst_frequencias,0)),"ERRO: intervalo ampliado em tarefa de segurança (referência "&amp;H523&amp;")","OK: segurança mantida")))),IF(NOT(ISNUMBER(K523)),"Verificar: frequência vigente","OK"))))</f>
        <v/>
      </c>
      <c r="S523" s="24" t="n"/>
    </row>
    <row r="524">
      <c r="A524" s="21" t="n"/>
      <c r="B524" s="22" t="n"/>
      <c r="C524" s="23">
        <f>IF(OR(A524="",B524=""),"",A524&amp;"|"&amp;B524)</f>
        <v/>
      </c>
      <c r="D524" s="21" t="n"/>
      <c r="E524" s="24" t="n"/>
      <c r="F524" s="21" t="n"/>
      <c r="G524" s="22" t="n"/>
      <c r="H524" s="22" t="n"/>
      <c r="I524" s="22" t="n"/>
      <c r="J524" s="25" t="n"/>
      <c r="K524" s="26">
        <f>IF(J524="","",IFERROR(INDEX(lst_frequencias_vezes,MATCH(J524,lst_frequencias,0)),"Frequência não aceita"))</f>
        <v/>
      </c>
      <c r="L524" s="21" t="n"/>
      <c r="M524" s="27" t="n"/>
      <c r="N524" s="28">
        <f>IF(AND(ISNUMBER(K524),ISNUMBER(M524)),K524*M524,"")</f>
        <v/>
      </c>
      <c r="O524" s="25" t="n"/>
      <c r="P524" s="25" t="n"/>
      <c r="Q524" s="29" t="n"/>
      <c r="R524" s="30">
        <f>IF(C524="","",IF(COUNTIF(pl_chave,C524)&gt;1,"ERRO: chave de tarefa duplicada",IF(I524="Sim",IF(O524="Não","ERRO: tarefa de segurança retirada do plano",IF(NOT(ISNUMBER(K524)),"ERRO: frequência vigente inválida",IF(ISERROR(MATCH(H524,lst_frequencias,0)),"ERRO: frequência de referência ausente",IF(K524&lt;INDEX(lst_frequencias_vezes,MATCH(H524,lst_frequencias,0)),"ERRO: intervalo ampliado em tarefa de segurança (referência "&amp;H524&amp;")","OK: segurança mantida")))),IF(NOT(ISNUMBER(K524)),"Verificar: frequência vigente","OK"))))</f>
        <v/>
      </c>
      <c r="S524" s="24" t="n"/>
    </row>
    <row r="525">
      <c r="A525" s="21" t="n"/>
      <c r="B525" s="22" t="n"/>
      <c r="C525" s="23">
        <f>IF(OR(A525="",B525=""),"",A525&amp;"|"&amp;B525)</f>
        <v/>
      </c>
      <c r="D525" s="21" t="n"/>
      <c r="E525" s="24" t="n"/>
      <c r="F525" s="21" t="n"/>
      <c r="G525" s="22" t="n"/>
      <c r="H525" s="22" t="n"/>
      <c r="I525" s="22" t="n"/>
      <c r="J525" s="25" t="n"/>
      <c r="K525" s="26">
        <f>IF(J525="","",IFERROR(INDEX(lst_frequencias_vezes,MATCH(J525,lst_frequencias,0)),"Frequência não aceita"))</f>
        <v/>
      </c>
      <c r="L525" s="21" t="n"/>
      <c r="M525" s="27" t="n"/>
      <c r="N525" s="28">
        <f>IF(AND(ISNUMBER(K525),ISNUMBER(M525)),K525*M525,"")</f>
        <v/>
      </c>
      <c r="O525" s="25" t="n"/>
      <c r="P525" s="25" t="n"/>
      <c r="Q525" s="29" t="n"/>
      <c r="R525" s="30">
        <f>IF(C525="","",IF(COUNTIF(pl_chave,C525)&gt;1,"ERRO: chave de tarefa duplicada",IF(I525="Sim",IF(O525="Não","ERRO: tarefa de segurança retirada do plano",IF(NOT(ISNUMBER(K525)),"ERRO: frequência vigente inválida",IF(ISERROR(MATCH(H525,lst_frequencias,0)),"ERRO: frequência de referência ausente",IF(K525&lt;INDEX(lst_frequencias_vezes,MATCH(H525,lst_frequencias,0)),"ERRO: intervalo ampliado em tarefa de segurança (referência "&amp;H525&amp;")","OK: segurança mantida")))),IF(NOT(ISNUMBER(K525)),"Verificar: frequência vigente","OK"))))</f>
        <v/>
      </c>
      <c r="S525" s="24" t="n"/>
    </row>
    <row r="526">
      <c r="A526" s="21" t="n"/>
      <c r="B526" s="22" t="n"/>
      <c r="C526" s="23">
        <f>IF(OR(A526="",B526=""),"",A526&amp;"|"&amp;B526)</f>
        <v/>
      </c>
      <c r="D526" s="21" t="n"/>
      <c r="E526" s="24" t="n"/>
      <c r="F526" s="21" t="n"/>
      <c r="G526" s="22" t="n"/>
      <c r="H526" s="22" t="n"/>
      <c r="I526" s="22" t="n"/>
      <c r="J526" s="25" t="n"/>
      <c r="K526" s="26">
        <f>IF(J526="","",IFERROR(INDEX(lst_frequencias_vezes,MATCH(J526,lst_frequencias,0)),"Frequência não aceita"))</f>
        <v/>
      </c>
      <c r="L526" s="21" t="n"/>
      <c r="M526" s="27" t="n"/>
      <c r="N526" s="28">
        <f>IF(AND(ISNUMBER(K526),ISNUMBER(M526)),K526*M526,"")</f>
        <v/>
      </c>
      <c r="O526" s="25" t="n"/>
      <c r="P526" s="25" t="n"/>
      <c r="Q526" s="29" t="n"/>
      <c r="R526" s="30">
        <f>IF(C526="","",IF(COUNTIF(pl_chave,C526)&gt;1,"ERRO: chave de tarefa duplicada",IF(I526="Sim",IF(O526="Não","ERRO: tarefa de segurança retirada do plano",IF(NOT(ISNUMBER(K526)),"ERRO: frequência vigente inválida",IF(ISERROR(MATCH(H526,lst_frequencias,0)),"ERRO: frequência de referência ausente",IF(K526&lt;INDEX(lst_frequencias_vezes,MATCH(H526,lst_frequencias,0)),"ERRO: intervalo ampliado em tarefa de segurança (referência "&amp;H526&amp;")","OK: segurança mantida")))),IF(NOT(ISNUMBER(K526)),"Verificar: frequência vigente","OK"))))</f>
        <v/>
      </c>
      <c r="S526" s="24" t="n"/>
    </row>
    <row r="527">
      <c r="A527" s="21" t="n"/>
      <c r="B527" s="22" t="n"/>
      <c r="C527" s="23">
        <f>IF(OR(A527="",B527=""),"",A527&amp;"|"&amp;B527)</f>
        <v/>
      </c>
      <c r="D527" s="21" t="n"/>
      <c r="E527" s="24" t="n"/>
      <c r="F527" s="21" t="n"/>
      <c r="G527" s="22" t="n"/>
      <c r="H527" s="22" t="n"/>
      <c r="I527" s="22" t="n"/>
      <c r="J527" s="25" t="n"/>
      <c r="K527" s="26">
        <f>IF(J527="","",IFERROR(INDEX(lst_frequencias_vezes,MATCH(J527,lst_frequencias,0)),"Frequência não aceita"))</f>
        <v/>
      </c>
      <c r="L527" s="21" t="n"/>
      <c r="M527" s="27" t="n"/>
      <c r="N527" s="28">
        <f>IF(AND(ISNUMBER(K527),ISNUMBER(M527)),K527*M527,"")</f>
        <v/>
      </c>
      <c r="O527" s="25" t="n"/>
      <c r="P527" s="25" t="n"/>
      <c r="Q527" s="29" t="n"/>
      <c r="R527" s="30">
        <f>IF(C527="","",IF(COUNTIF(pl_chave,C527)&gt;1,"ERRO: chave de tarefa duplicada",IF(I527="Sim",IF(O527="Não","ERRO: tarefa de segurança retirada do plano",IF(NOT(ISNUMBER(K527)),"ERRO: frequência vigente inválida",IF(ISERROR(MATCH(H527,lst_frequencias,0)),"ERRO: frequência de referência ausente",IF(K527&lt;INDEX(lst_frequencias_vezes,MATCH(H527,lst_frequencias,0)),"ERRO: intervalo ampliado em tarefa de segurança (referência "&amp;H527&amp;")","OK: segurança mantida")))),IF(NOT(ISNUMBER(K527)),"Verificar: frequência vigente","OK"))))</f>
        <v/>
      </c>
      <c r="S527" s="24" t="n"/>
    </row>
    <row r="528">
      <c r="A528" s="21" t="n"/>
      <c r="B528" s="22" t="n"/>
      <c r="C528" s="23">
        <f>IF(OR(A528="",B528=""),"",A528&amp;"|"&amp;B528)</f>
        <v/>
      </c>
      <c r="D528" s="21" t="n"/>
      <c r="E528" s="24" t="n"/>
      <c r="F528" s="21" t="n"/>
      <c r="G528" s="22" t="n"/>
      <c r="H528" s="22" t="n"/>
      <c r="I528" s="22" t="n"/>
      <c r="J528" s="25" t="n"/>
      <c r="K528" s="26">
        <f>IF(J528="","",IFERROR(INDEX(lst_frequencias_vezes,MATCH(J528,lst_frequencias,0)),"Frequência não aceita"))</f>
        <v/>
      </c>
      <c r="L528" s="21" t="n"/>
      <c r="M528" s="27" t="n"/>
      <c r="N528" s="28">
        <f>IF(AND(ISNUMBER(K528),ISNUMBER(M528)),K528*M528,"")</f>
        <v/>
      </c>
      <c r="O528" s="25" t="n"/>
      <c r="P528" s="25" t="n"/>
      <c r="Q528" s="29" t="n"/>
      <c r="R528" s="30">
        <f>IF(C528="","",IF(COUNTIF(pl_chave,C528)&gt;1,"ERRO: chave de tarefa duplicada",IF(I528="Sim",IF(O528="Não","ERRO: tarefa de segurança retirada do plano",IF(NOT(ISNUMBER(K528)),"ERRO: frequência vigente inválida",IF(ISERROR(MATCH(H528,lst_frequencias,0)),"ERRO: frequência de referência ausente",IF(K528&lt;INDEX(lst_frequencias_vezes,MATCH(H528,lst_frequencias,0)),"ERRO: intervalo ampliado em tarefa de segurança (referência "&amp;H528&amp;")","OK: segurança mantida")))),IF(NOT(ISNUMBER(K528)),"Verificar: frequência vigente","OK"))))</f>
        <v/>
      </c>
      <c r="S528" s="24" t="n"/>
    </row>
    <row r="529">
      <c r="A529" s="21" t="n"/>
      <c r="B529" s="22" t="n"/>
      <c r="C529" s="23">
        <f>IF(OR(A529="",B529=""),"",A529&amp;"|"&amp;B529)</f>
        <v/>
      </c>
      <c r="D529" s="21" t="n"/>
      <c r="E529" s="24" t="n"/>
      <c r="F529" s="21" t="n"/>
      <c r="G529" s="22" t="n"/>
      <c r="H529" s="22" t="n"/>
      <c r="I529" s="22" t="n"/>
      <c r="J529" s="25" t="n"/>
      <c r="K529" s="26">
        <f>IF(J529="","",IFERROR(INDEX(lst_frequencias_vezes,MATCH(J529,lst_frequencias,0)),"Frequência não aceita"))</f>
        <v/>
      </c>
      <c r="L529" s="21" t="n"/>
      <c r="M529" s="27" t="n"/>
      <c r="N529" s="28">
        <f>IF(AND(ISNUMBER(K529),ISNUMBER(M529)),K529*M529,"")</f>
        <v/>
      </c>
      <c r="O529" s="25" t="n"/>
      <c r="P529" s="25" t="n"/>
      <c r="Q529" s="29" t="n"/>
      <c r="R529" s="30">
        <f>IF(C529="","",IF(COUNTIF(pl_chave,C529)&gt;1,"ERRO: chave de tarefa duplicada",IF(I529="Sim",IF(O529="Não","ERRO: tarefa de segurança retirada do plano",IF(NOT(ISNUMBER(K529)),"ERRO: frequência vigente inválida",IF(ISERROR(MATCH(H529,lst_frequencias,0)),"ERRO: frequência de referência ausente",IF(K529&lt;INDEX(lst_frequencias_vezes,MATCH(H529,lst_frequencias,0)),"ERRO: intervalo ampliado em tarefa de segurança (referência "&amp;H529&amp;")","OK: segurança mantida")))),IF(NOT(ISNUMBER(K529)),"Verificar: frequência vigente","OK"))))</f>
        <v/>
      </c>
      <c r="S529" s="24" t="n"/>
    </row>
    <row r="530">
      <c r="A530" s="21" t="n"/>
      <c r="B530" s="22" t="n"/>
      <c r="C530" s="23">
        <f>IF(OR(A530="",B530=""),"",A530&amp;"|"&amp;B530)</f>
        <v/>
      </c>
      <c r="D530" s="21" t="n"/>
      <c r="E530" s="24" t="n"/>
      <c r="F530" s="21" t="n"/>
      <c r="G530" s="22" t="n"/>
      <c r="H530" s="22" t="n"/>
      <c r="I530" s="22" t="n"/>
      <c r="J530" s="25" t="n"/>
      <c r="K530" s="26">
        <f>IF(J530="","",IFERROR(INDEX(lst_frequencias_vezes,MATCH(J530,lst_frequencias,0)),"Frequência não aceita"))</f>
        <v/>
      </c>
      <c r="L530" s="21" t="n"/>
      <c r="M530" s="27" t="n"/>
      <c r="N530" s="28">
        <f>IF(AND(ISNUMBER(K530),ISNUMBER(M530)),K530*M530,"")</f>
        <v/>
      </c>
      <c r="O530" s="25" t="n"/>
      <c r="P530" s="25" t="n"/>
      <c r="Q530" s="29" t="n"/>
      <c r="R530" s="30">
        <f>IF(C530="","",IF(COUNTIF(pl_chave,C530)&gt;1,"ERRO: chave de tarefa duplicada",IF(I530="Sim",IF(O530="Não","ERRO: tarefa de segurança retirada do plano",IF(NOT(ISNUMBER(K530)),"ERRO: frequência vigente inválida",IF(ISERROR(MATCH(H530,lst_frequencias,0)),"ERRO: frequência de referência ausente",IF(K530&lt;INDEX(lst_frequencias_vezes,MATCH(H530,lst_frequencias,0)),"ERRO: intervalo ampliado em tarefa de segurança (referência "&amp;H530&amp;")","OK: segurança mantida")))),IF(NOT(ISNUMBER(K530)),"Verificar: frequência vigente","OK"))))</f>
        <v/>
      </c>
      <c r="S530" s="24" t="n"/>
    </row>
    <row r="531">
      <c r="A531" s="21" t="n"/>
      <c r="B531" s="22" t="n"/>
      <c r="C531" s="23">
        <f>IF(OR(A531="",B531=""),"",A531&amp;"|"&amp;B531)</f>
        <v/>
      </c>
      <c r="D531" s="21" t="n"/>
      <c r="E531" s="24" t="n"/>
      <c r="F531" s="21" t="n"/>
      <c r="G531" s="22" t="n"/>
      <c r="H531" s="22" t="n"/>
      <c r="I531" s="22" t="n"/>
      <c r="J531" s="25" t="n"/>
      <c r="K531" s="26">
        <f>IF(J531="","",IFERROR(INDEX(lst_frequencias_vezes,MATCH(J531,lst_frequencias,0)),"Frequência não aceita"))</f>
        <v/>
      </c>
      <c r="L531" s="21" t="n"/>
      <c r="M531" s="27" t="n"/>
      <c r="N531" s="28">
        <f>IF(AND(ISNUMBER(K531),ISNUMBER(M531)),K531*M531,"")</f>
        <v/>
      </c>
      <c r="O531" s="25" t="n"/>
      <c r="P531" s="25" t="n"/>
      <c r="Q531" s="29" t="n"/>
      <c r="R531" s="30">
        <f>IF(C531="","",IF(COUNTIF(pl_chave,C531)&gt;1,"ERRO: chave de tarefa duplicada",IF(I531="Sim",IF(O531="Não","ERRO: tarefa de segurança retirada do plano",IF(NOT(ISNUMBER(K531)),"ERRO: frequência vigente inválida",IF(ISERROR(MATCH(H531,lst_frequencias,0)),"ERRO: frequência de referência ausente",IF(K531&lt;INDEX(lst_frequencias_vezes,MATCH(H531,lst_frequencias,0)),"ERRO: intervalo ampliado em tarefa de segurança (referência "&amp;H531&amp;")","OK: segurança mantida")))),IF(NOT(ISNUMBER(K531)),"Verificar: frequência vigente","OK"))))</f>
        <v/>
      </c>
      <c r="S531" s="24" t="n"/>
    </row>
    <row r="532">
      <c r="A532" s="21" t="n"/>
      <c r="B532" s="22" t="n"/>
      <c r="C532" s="23">
        <f>IF(OR(A532="",B532=""),"",A532&amp;"|"&amp;B532)</f>
        <v/>
      </c>
      <c r="D532" s="21" t="n"/>
      <c r="E532" s="24" t="n"/>
      <c r="F532" s="21" t="n"/>
      <c r="G532" s="22" t="n"/>
      <c r="H532" s="22" t="n"/>
      <c r="I532" s="22" t="n"/>
      <c r="J532" s="25" t="n"/>
      <c r="K532" s="26">
        <f>IF(J532="","",IFERROR(INDEX(lst_frequencias_vezes,MATCH(J532,lst_frequencias,0)),"Frequência não aceita"))</f>
        <v/>
      </c>
      <c r="L532" s="21" t="n"/>
      <c r="M532" s="27" t="n"/>
      <c r="N532" s="28">
        <f>IF(AND(ISNUMBER(K532),ISNUMBER(M532)),K532*M532,"")</f>
        <v/>
      </c>
      <c r="O532" s="25" t="n"/>
      <c r="P532" s="25" t="n"/>
      <c r="Q532" s="29" t="n"/>
      <c r="R532" s="30">
        <f>IF(C532="","",IF(COUNTIF(pl_chave,C532)&gt;1,"ERRO: chave de tarefa duplicada",IF(I532="Sim",IF(O532="Não","ERRO: tarefa de segurança retirada do plano",IF(NOT(ISNUMBER(K532)),"ERRO: frequência vigente inválida",IF(ISERROR(MATCH(H532,lst_frequencias,0)),"ERRO: frequência de referência ausente",IF(K532&lt;INDEX(lst_frequencias_vezes,MATCH(H532,lst_frequencias,0)),"ERRO: intervalo ampliado em tarefa de segurança (referência "&amp;H532&amp;")","OK: segurança mantida")))),IF(NOT(ISNUMBER(K532)),"Verificar: frequência vigente","OK"))))</f>
        <v/>
      </c>
      <c r="S532" s="24" t="n"/>
    </row>
    <row r="533">
      <c r="A533" s="21" t="n"/>
      <c r="B533" s="22" t="n"/>
      <c r="C533" s="23">
        <f>IF(OR(A533="",B533=""),"",A533&amp;"|"&amp;B533)</f>
        <v/>
      </c>
      <c r="D533" s="21" t="n"/>
      <c r="E533" s="24" t="n"/>
      <c r="F533" s="21" t="n"/>
      <c r="G533" s="22" t="n"/>
      <c r="H533" s="22" t="n"/>
      <c r="I533" s="22" t="n"/>
      <c r="J533" s="25" t="n"/>
      <c r="K533" s="26">
        <f>IF(J533="","",IFERROR(INDEX(lst_frequencias_vezes,MATCH(J533,lst_frequencias,0)),"Frequência não aceita"))</f>
        <v/>
      </c>
      <c r="L533" s="21" t="n"/>
      <c r="M533" s="27" t="n"/>
      <c r="N533" s="28">
        <f>IF(AND(ISNUMBER(K533),ISNUMBER(M533)),K533*M533,"")</f>
        <v/>
      </c>
      <c r="O533" s="25" t="n"/>
      <c r="P533" s="25" t="n"/>
      <c r="Q533" s="29" t="n"/>
      <c r="R533" s="30">
        <f>IF(C533="","",IF(COUNTIF(pl_chave,C533)&gt;1,"ERRO: chave de tarefa duplicada",IF(I533="Sim",IF(O533="Não","ERRO: tarefa de segurança retirada do plano",IF(NOT(ISNUMBER(K533)),"ERRO: frequência vigente inválida",IF(ISERROR(MATCH(H533,lst_frequencias,0)),"ERRO: frequência de referência ausente",IF(K533&lt;INDEX(lst_frequencias_vezes,MATCH(H533,lst_frequencias,0)),"ERRO: intervalo ampliado em tarefa de segurança (referência "&amp;H533&amp;")","OK: segurança mantida")))),IF(NOT(ISNUMBER(K533)),"Verificar: frequência vigente","OK"))))</f>
        <v/>
      </c>
      <c r="S533" s="24" t="n"/>
    </row>
    <row r="534">
      <c r="A534" s="21" t="n"/>
      <c r="B534" s="22" t="n"/>
      <c r="C534" s="23">
        <f>IF(OR(A534="",B534=""),"",A534&amp;"|"&amp;B534)</f>
        <v/>
      </c>
      <c r="D534" s="21" t="n"/>
      <c r="E534" s="24" t="n"/>
      <c r="F534" s="21" t="n"/>
      <c r="G534" s="22" t="n"/>
      <c r="H534" s="22" t="n"/>
      <c r="I534" s="22" t="n"/>
      <c r="J534" s="25" t="n"/>
      <c r="K534" s="26">
        <f>IF(J534="","",IFERROR(INDEX(lst_frequencias_vezes,MATCH(J534,lst_frequencias,0)),"Frequência não aceita"))</f>
        <v/>
      </c>
      <c r="L534" s="21" t="n"/>
      <c r="M534" s="27" t="n"/>
      <c r="N534" s="28">
        <f>IF(AND(ISNUMBER(K534),ISNUMBER(M534)),K534*M534,"")</f>
        <v/>
      </c>
      <c r="O534" s="25" t="n"/>
      <c r="P534" s="25" t="n"/>
      <c r="Q534" s="29" t="n"/>
      <c r="R534" s="30">
        <f>IF(C534="","",IF(COUNTIF(pl_chave,C534)&gt;1,"ERRO: chave de tarefa duplicada",IF(I534="Sim",IF(O534="Não","ERRO: tarefa de segurança retirada do plano",IF(NOT(ISNUMBER(K534)),"ERRO: frequência vigente inválida",IF(ISERROR(MATCH(H534,lst_frequencias,0)),"ERRO: frequência de referência ausente",IF(K534&lt;INDEX(lst_frequencias_vezes,MATCH(H534,lst_frequencias,0)),"ERRO: intervalo ampliado em tarefa de segurança (referência "&amp;H534&amp;")","OK: segurança mantida")))),IF(NOT(ISNUMBER(K534)),"Verificar: frequência vigente","OK"))))</f>
        <v/>
      </c>
      <c r="S534" s="24" t="n"/>
    </row>
    <row r="535">
      <c r="A535" s="21" t="n"/>
      <c r="B535" s="22" t="n"/>
      <c r="C535" s="23">
        <f>IF(OR(A535="",B535=""),"",A535&amp;"|"&amp;B535)</f>
        <v/>
      </c>
      <c r="D535" s="21" t="n"/>
      <c r="E535" s="24" t="n"/>
      <c r="F535" s="21" t="n"/>
      <c r="G535" s="22" t="n"/>
      <c r="H535" s="22" t="n"/>
      <c r="I535" s="22" t="n"/>
      <c r="J535" s="25" t="n"/>
      <c r="K535" s="26">
        <f>IF(J535="","",IFERROR(INDEX(lst_frequencias_vezes,MATCH(J535,lst_frequencias,0)),"Frequência não aceita"))</f>
        <v/>
      </c>
      <c r="L535" s="21" t="n"/>
      <c r="M535" s="27" t="n"/>
      <c r="N535" s="28">
        <f>IF(AND(ISNUMBER(K535),ISNUMBER(M535)),K535*M535,"")</f>
        <v/>
      </c>
      <c r="O535" s="25" t="n"/>
      <c r="P535" s="25" t="n"/>
      <c r="Q535" s="29" t="n"/>
      <c r="R535" s="30">
        <f>IF(C535="","",IF(COUNTIF(pl_chave,C535)&gt;1,"ERRO: chave de tarefa duplicada",IF(I535="Sim",IF(O535="Não","ERRO: tarefa de segurança retirada do plano",IF(NOT(ISNUMBER(K535)),"ERRO: frequência vigente inválida",IF(ISERROR(MATCH(H535,lst_frequencias,0)),"ERRO: frequência de referência ausente",IF(K535&lt;INDEX(lst_frequencias_vezes,MATCH(H535,lst_frequencias,0)),"ERRO: intervalo ampliado em tarefa de segurança (referência "&amp;H535&amp;")","OK: segurança mantida")))),IF(NOT(ISNUMBER(K535)),"Verificar: frequência vigente","OK"))))</f>
        <v/>
      </c>
      <c r="S535" s="24" t="n"/>
    </row>
    <row r="536">
      <c r="A536" s="21" t="n"/>
      <c r="B536" s="22" t="n"/>
      <c r="C536" s="23">
        <f>IF(OR(A536="",B536=""),"",A536&amp;"|"&amp;B536)</f>
        <v/>
      </c>
      <c r="D536" s="21" t="n"/>
      <c r="E536" s="24" t="n"/>
      <c r="F536" s="21" t="n"/>
      <c r="G536" s="22" t="n"/>
      <c r="H536" s="22" t="n"/>
      <c r="I536" s="22" t="n"/>
      <c r="J536" s="25" t="n"/>
      <c r="K536" s="26">
        <f>IF(J536="","",IFERROR(INDEX(lst_frequencias_vezes,MATCH(J536,lst_frequencias,0)),"Frequência não aceita"))</f>
        <v/>
      </c>
      <c r="L536" s="21" t="n"/>
      <c r="M536" s="27" t="n"/>
      <c r="N536" s="28">
        <f>IF(AND(ISNUMBER(K536),ISNUMBER(M536)),K536*M536,"")</f>
        <v/>
      </c>
      <c r="O536" s="25" t="n"/>
      <c r="P536" s="25" t="n"/>
      <c r="Q536" s="29" t="n"/>
      <c r="R536" s="30">
        <f>IF(C536="","",IF(COUNTIF(pl_chave,C536)&gt;1,"ERRO: chave de tarefa duplicada",IF(I536="Sim",IF(O536="Não","ERRO: tarefa de segurança retirada do plano",IF(NOT(ISNUMBER(K536)),"ERRO: frequência vigente inválida",IF(ISERROR(MATCH(H536,lst_frequencias,0)),"ERRO: frequência de referência ausente",IF(K536&lt;INDEX(lst_frequencias_vezes,MATCH(H536,lst_frequencias,0)),"ERRO: intervalo ampliado em tarefa de segurança (referência "&amp;H536&amp;")","OK: segurança mantida")))),IF(NOT(ISNUMBER(K536)),"Verificar: frequência vigente","OK"))))</f>
        <v/>
      </c>
      <c r="S536" s="24" t="n"/>
    </row>
    <row r="537">
      <c r="A537" s="21" t="n"/>
      <c r="B537" s="22" t="n"/>
      <c r="C537" s="23">
        <f>IF(OR(A537="",B537=""),"",A537&amp;"|"&amp;B537)</f>
        <v/>
      </c>
      <c r="D537" s="21" t="n"/>
      <c r="E537" s="24" t="n"/>
      <c r="F537" s="21" t="n"/>
      <c r="G537" s="22" t="n"/>
      <c r="H537" s="22" t="n"/>
      <c r="I537" s="22" t="n"/>
      <c r="J537" s="25" t="n"/>
      <c r="K537" s="26">
        <f>IF(J537="","",IFERROR(INDEX(lst_frequencias_vezes,MATCH(J537,lst_frequencias,0)),"Frequência não aceita"))</f>
        <v/>
      </c>
      <c r="L537" s="21" t="n"/>
      <c r="M537" s="27" t="n"/>
      <c r="N537" s="28">
        <f>IF(AND(ISNUMBER(K537),ISNUMBER(M537)),K537*M537,"")</f>
        <v/>
      </c>
      <c r="O537" s="25" t="n"/>
      <c r="P537" s="25" t="n"/>
      <c r="Q537" s="29" t="n"/>
      <c r="R537" s="30">
        <f>IF(C537="","",IF(COUNTIF(pl_chave,C537)&gt;1,"ERRO: chave de tarefa duplicada",IF(I537="Sim",IF(O537="Não","ERRO: tarefa de segurança retirada do plano",IF(NOT(ISNUMBER(K537)),"ERRO: frequência vigente inválida",IF(ISERROR(MATCH(H537,lst_frequencias,0)),"ERRO: frequência de referência ausente",IF(K537&lt;INDEX(lst_frequencias_vezes,MATCH(H537,lst_frequencias,0)),"ERRO: intervalo ampliado em tarefa de segurança (referência "&amp;H537&amp;")","OK: segurança mantida")))),IF(NOT(ISNUMBER(K537)),"Verificar: frequência vigente","OK"))))</f>
        <v/>
      </c>
      <c r="S537" s="24" t="n"/>
    </row>
    <row r="538">
      <c r="A538" s="21" t="n"/>
      <c r="B538" s="22" t="n"/>
      <c r="C538" s="23">
        <f>IF(OR(A538="",B538=""),"",A538&amp;"|"&amp;B538)</f>
        <v/>
      </c>
      <c r="D538" s="21" t="n"/>
      <c r="E538" s="24" t="n"/>
      <c r="F538" s="21" t="n"/>
      <c r="G538" s="22" t="n"/>
      <c r="H538" s="22" t="n"/>
      <c r="I538" s="22" t="n"/>
      <c r="J538" s="25" t="n"/>
      <c r="K538" s="26">
        <f>IF(J538="","",IFERROR(INDEX(lst_frequencias_vezes,MATCH(J538,lst_frequencias,0)),"Frequência não aceita"))</f>
        <v/>
      </c>
      <c r="L538" s="21" t="n"/>
      <c r="M538" s="27" t="n"/>
      <c r="N538" s="28">
        <f>IF(AND(ISNUMBER(K538),ISNUMBER(M538)),K538*M538,"")</f>
        <v/>
      </c>
      <c r="O538" s="25" t="n"/>
      <c r="P538" s="25" t="n"/>
      <c r="Q538" s="29" t="n"/>
      <c r="R538" s="30">
        <f>IF(C538="","",IF(COUNTIF(pl_chave,C538)&gt;1,"ERRO: chave de tarefa duplicada",IF(I538="Sim",IF(O538="Não","ERRO: tarefa de segurança retirada do plano",IF(NOT(ISNUMBER(K538)),"ERRO: frequência vigente inválida",IF(ISERROR(MATCH(H538,lst_frequencias,0)),"ERRO: frequência de referência ausente",IF(K538&lt;INDEX(lst_frequencias_vezes,MATCH(H538,lst_frequencias,0)),"ERRO: intervalo ampliado em tarefa de segurança (referência "&amp;H538&amp;")","OK: segurança mantida")))),IF(NOT(ISNUMBER(K538)),"Verificar: frequência vigente","OK"))))</f>
        <v/>
      </c>
      <c r="S538" s="24" t="n"/>
    </row>
    <row r="539">
      <c r="A539" s="21" t="n"/>
      <c r="B539" s="22" t="n"/>
      <c r="C539" s="23">
        <f>IF(OR(A539="",B539=""),"",A539&amp;"|"&amp;B539)</f>
        <v/>
      </c>
      <c r="D539" s="21" t="n"/>
      <c r="E539" s="24" t="n"/>
      <c r="F539" s="21" t="n"/>
      <c r="G539" s="22" t="n"/>
      <c r="H539" s="22" t="n"/>
      <c r="I539" s="22" t="n"/>
      <c r="J539" s="25" t="n"/>
      <c r="K539" s="26">
        <f>IF(J539="","",IFERROR(INDEX(lst_frequencias_vezes,MATCH(J539,lst_frequencias,0)),"Frequência não aceita"))</f>
        <v/>
      </c>
      <c r="L539" s="21" t="n"/>
      <c r="M539" s="27" t="n"/>
      <c r="N539" s="28">
        <f>IF(AND(ISNUMBER(K539),ISNUMBER(M539)),K539*M539,"")</f>
        <v/>
      </c>
      <c r="O539" s="25" t="n"/>
      <c r="P539" s="25" t="n"/>
      <c r="Q539" s="29" t="n"/>
      <c r="R539" s="30">
        <f>IF(C539="","",IF(COUNTIF(pl_chave,C539)&gt;1,"ERRO: chave de tarefa duplicada",IF(I539="Sim",IF(O539="Não","ERRO: tarefa de segurança retirada do plano",IF(NOT(ISNUMBER(K539)),"ERRO: frequência vigente inválida",IF(ISERROR(MATCH(H539,lst_frequencias,0)),"ERRO: frequência de referência ausente",IF(K539&lt;INDEX(lst_frequencias_vezes,MATCH(H539,lst_frequencias,0)),"ERRO: intervalo ampliado em tarefa de segurança (referência "&amp;H539&amp;")","OK: segurança mantida")))),IF(NOT(ISNUMBER(K539)),"Verificar: frequência vigente","OK"))))</f>
        <v/>
      </c>
      <c r="S539" s="24" t="n"/>
    </row>
    <row r="540">
      <c r="A540" s="21" t="n"/>
      <c r="B540" s="22" t="n"/>
      <c r="C540" s="23">
        <f>IF(OR(A540="",B540=""),"",A540&amp;"|"&amp;B540)</f>
        <v/>
      </c>
      <c r="D540" s="21" t="n"/>
      <c r="E540" s="24" t="n"/>
      <c r="F540" s="21" t="n"/>
      <c r="G540" s="22" t="n"/>
      <c r="H540" s="22" t="n"/>
      <c r="I540" s="22" t="n"/>
      <c r="J540" s="25" t="n"/>
      <c r="K540" s="26">
        <f>IF(J540="","",IFERROR(INDEX(lst_frequencias_vezes,MATCH(J540,lst_frequencias,0)),"Frequência não aceita"))</f>
        <v/>
      </c>
      <c r="L540" s="21" t="n"/>
      <c r="M540" s="27" t="n"/>
      <c r="N540" s="28">
        <f>IF(AND(ISNUMBER(K540),ISNUMBER(M540)),K540*M540,"")</f>
        <v/>
      </c>
      <c r="O540" s="25" t="n"/>
      <c r="P540" s="25" t="n"/>
      <c r="Q540" s="29" t="n"/>
      <c r="R540" s="30">
        <f>IF(C540="","",IF(COUNTIF(pl_chave,C540)&gt;1,"ERRO: chave de tarefa duplicada",IF(I540="Sim",IF(O540="Não","ERRO: tarefa de segurança retirada do plano",IF(NOT(ISNUMBER(K540)),"ERRO: frequência vigente inválida",IF(ISERROR(MATCH(H540,lst_frequencias,0)),"ERRO: frequência de referência ausente",IF(K540&lt;INDEX(lst_frequencias_vezes,MATCH(H540,lst_frequencias,0)),"ERRO: intervalo ampliado em tarefa de segurança (referência "&amp;H540&amp;")","OK: segurança mantida")))),IF(NOT(ISNUMBER(K540)),"Verificar: frequência vigente","OK"))))</f>
        <v/>
      </c>
      <c r="S540" s="24" t="n"/>
    </row>
    <row r="541">
      <c r="A541" s="21" t="n"/>
      <c r="B541" s="22" t="n"/>
      <c r="C541" s="23">
        <f>IF(OR(A541="",B541=""),"",A541&amp;"|"&amp;B541)</f>
        <v/>
      </c>
      <c r="D541" s="21" t="n"/>
      <c r="E541" s="24" t="n"/>
      <c r="F541" s="21" t="n"/>
      <c r="G541" s="22" t="n"/>
      <c r="H541" s="22" t="n"/>
      <c r="I541" s="22" t="n"/>
      <c r="J541" s="25" t="n"/>
      <c r="K541" s="26">
        <f>IF(J541="","",IFERROR(INDEX(lst_frequencias_vezes,MATCH(J541,lst_frequencias,0)),"Frequência não aceita"))</f>
        <v/>
      </c>
      <c r="L541" s="21" t="n"/>
      <c r="M541" s="27" t="n"/>
      <c r="N541" s="28">
        <f>IF(AND(ISNUMBER(K541),ISNUMBER(M541)),K541*M541,"")</f>
        <v/>
      </c>
      <c r="O541" s="25" t="n"/>
      <c r="P541" s="25" t="n"/>
      <c r="Q541" s="29" t="n"/>
      <c r="R541" s="30">
        <f>IF(C541="","",IF(COUNTIF(pl_chave,C541)&gt;1,"ERRO: chave de tarefa duplicada",IF(I541="Sim",IF(O541="Não","ERRO: tarefa de segurança retirada do plano",IF(NOT(ISNUMBER(K541)),"ERRO: frequência vigente inválida",IF(ISERROR(MATCH(H541,lst_frequencias,0)),"ERRO: frequência de referência ausente",IF(K541&lt;INDEX(lst_frequencias_vezes,MATCH(H541,lst_frequencias,0)),"ERRO: intervalo ampliado em tarefa de segurança (referência "&amp;H541&amp;")","OK: segurança mantida")))),IF(NOT(ISNUMBER(K541)),"Verificar: frequência vigente","OK"))))</f>
        <v/>
      </c>
      <c r="S541" s="24" t="n"/>
    </row>
    <row r="542">
      <c r="A542" s="21" t="n"/>
      <c r="B542" s="22" t="n"/>
      <c r="C542" s="23">
        <f>IF(OR(A542="",B542=""),"",A542&amp;"|"&amp;B542)</f>
        <v/>
      </c>
      <c r="D542" s="21" t="n"/>
      <c r="E542" s="24" t="n"/>
      <c r="F542" s="21" t="n"/>
      <c r="G542" s="22" t="n"/>
      <c r="H542" s="22" t="n"/>
      <c r="I542" s="22" t="n"/>
      <c r="J542" s="25" t="n"/>
      <c r="K542" s="26">
        <f>IF(J542="","",IFERROR(INDEX(lst_frequencias_vezes,MATCH(J542,lst_frequencias,0)),"Frequência não aceita"))</f>
        <v/>
      </c>
      <c r="L542" s="21" t="n"/>
      <c r="M542" s="27" t="n"/>
      <c r="N542" s="28">
        <f>IF(AND(ISNUMBER(K542),ISNUMBER(M542)),K542*M542,"")</f>
        <v/>
      </c>
      <c r="O542" s="25" t="n"/>
      <c r="P542" s="25" t="n"/>
      <c r="Q542" s="29" t="n"/>
      <c r="R542" s="30">
        <f>IF(C542="","",IF(COUNTIF(pl_chave,C542)&gt;1,"ERRO: chave de tarefa duplicada",IF(I542="Sim",IF(O542="Não","ERRO: tarefa de segurança retirada do plano",IF(NOT(ISNUMBER(K542)),"ERRO: frequência vigente inválida",IF(ISERROR(MATCH(H542,lst_frequencias,0)),"ERRO: frequência de referência ausente",IF(K542&lt;INDEX(lst_frequencias_vezes,MATCH(H542,lst_frequencias,0)),"ERRO: intervalo ampliado em tarefa de segurança (referência "&amp;H542&amp;")","OK: segurança mantida")))),IF(NOT(ISNUMBER(K542)),"Verificar: frequência vigente","OK"))))</f>
        <v/>
      </c>
      <c r="S542" s="24" t="n"/>
    </row>
    <row r="543">
      <c r="A543" s="21" t="n"/>
      <c r="B543" s="22" t="n"/>
      <c r="C543" s="23">
        <f>IF(OR(A543="",B543=""),"",A543&amp;"|"&amp;B543)</f>
        <v/>
      </c>
      <c r="D543" s="21" t="n"/>
      <c r="E543" s="24" t="n"/>
      <c r="F543" s="21" t="n"/>
      <c r="G543" s="22" t="n"/>
      <c r="H543" s="22" t="n"/>
      <c r="I543" s="22" t="n"/>
      <c r="J543" s="25" t="n"/>
      <c r="K543" s="26">
        <f>IF(J543="","",IFERROR(INDEX(lst_frequencias_vezes,MATCH(J543,lst_frequencias,0)),"Frequência não aceita"))</f>
        <v/>
      </c>
      <c r="L543" s="21" t="n"/>
      <c r="M543" s="27" t="n"/>
      <c r="N543" s="28">
        <f>IF(AND(ISNUMBER(K543),ISNUMBER(M543)),K543*M543,"")</f>
        <v/>
      </c>
      <c r="O543" s="25" t="n"/>
      <c r="P543" s="25" t="n"/>
      <c r="Q543" s="29" t="n"/>
      <c r="R543" s="30">
        <f>IF(C543="","",IF(COUNTIF(pl_chave,C543)&gt;1,"ERRO: chave de tarefa duplicada",IF(I543="Sim",IF(O543="Não","ERRO: tarefa de segurança retirada do plano",IF(NOT(ISNUMBER(K543)),"ERRO: frequência vigente inválida",IF(ISERROR(MATCH(H543,lst_frequencias,0)),"ERRO: frequência de referência ausente",IF(K543&lt;INDEX(lst_frequencias_vezes,MATCH(H543,lst_frequencias,0)),"ERRO: intervalo ampliado em tarefa de segurança (referência "&amp;H543&amp;")","OK: segurança mantida")))),IF(NOT(ISNUMBER(K543)),"Verificar: frequência vigente","OK"))))</f>
        <v/>
      </c>
      <c r="S543" s="24" t="n"/>
    </row>
    <row r="544">
      <c r="A544" s="21" t="n"/>
      <c r="B544" s="22" t="n"/>
      <c r="C544" s="23">
        <f>IF(OR(A544="",B544=""),"",A544&amp;"|"&amp;B544)</f>
        <v/>
      </c>
      <c r="D544" s="21" t="n"/>
      <c r="E544" s="24" t="n"/>
      <c r="F544" s="21" t="n"/>
      <c r="G544" s="22" t="n"/>
      <c r="H544" s="22" t="n"/>
      <c r="I544" s="22" t="n"/>
      <c r="J544" s="25" t="n"/>
      <c r="K544" s="26">
        <f>IF(J544="","",IFERROR(INDEX(lst_frequencias_vezes,MATCH(J544,lst_frequencias,0)),"Frequência não aceita"))</f>
        <v/>
      </c>
      <c r="L544" s="21" t="n"/>
      <c r="M544" s="27" t="n"/>
      <c r="N544" s="28">
        <f>IF(AND(ISNUMBER(K544),ISNUMBER(M544)),K544*M544,"")</f>
        <v/>
      </c>
      <c r="O544" s="25" t="n"/>
      <c r="P544" s="25" t="n"/>
      <c r="Q544" s="29" t="n"/>
      <c r="R544" s="30">
        <f>IF(C544="","",IF(COUNTIF(pl_chave,C544)&gt;1,"ERRO: chave de tarefa duplicada",IF(I544="Sim",IF(O544="Não","ERRO: tarefa de segurança retirada do plano",IF(NOT(ISNUMBER(K544)),"ERRO: frequência vigente inválida",IF(ISERROR(MATCH(H544,lst_frequencias,0)),"ERRO: frequência de referência ausente",IF(K544&lt;INDEX(lst_frequencias_vezes,MATCH(H544,lst_frequencias,0)),"ERRO: intervalo ampliado em tarefa de segurança (referência "&amp;H544&amp;")","OK: segurança mantida")))),IF(NOT(ISNUMBER(K544)),"Verificar: frequência vigente","OK"))))</f>
        <v/>
      </c>
      <c r="S544" s="24" t="n"/>
    </row>
    <row r="545">
      <c r="A545" s="21" t="n"/>
      <c r="B545" s="22" t="n"/>
      <c r="C545" s="23">
        <f>IF(OR(A545="",B545=""),"",A545&amp;"|"&amp;B545)</f>
        <v/>
      </c>
      <c r="D545" s="21" t="n"/>
      <c r="E545" s="24" t="n"/>
      <c r="F545" s="21" t="n"/>
      <c r="G545" s="22" t="n"/>
      <c r="H545" s="22" t="n"/>
      <c r="I545" s="22" t="n"/>
      <c r="J545" s="25" t="n"/>
      <c r="K545" s="26">
        <f>IF(J545="","",IFERROR(INDEX(lst_frequencias_vezes,MATCH(J545,lst_frequencias,0)),"Frequência não aceita"))</f>
        <v/>
      </c>
      <c r="L545" s="21" t="n"/>
      <c r="M545" s="27" t="n"/>
      <c r="N545" s="28">
        <f>IF(AND(ISNUMBER(K545),ISNUMBER(M545)),K545*M545,"")</f>
        <v/>
      </c>
      <c r="O545" s="25" t="n"/>
      <c r="P545" s="25" t="n"/>
      <c r="Q545" s="29" t="n"/>
      <c r="R545" s="30">
        <f>IF(C545="","",IF(COUNTIF(pl_chave,C545)&gt;1,"ERRO: chave de tarefa duplicada",IF(I545="Sim",IF(O545="Não","ERRO: tarefa de segurança retirada do plano",IF(NOT(ISNUMBER(K545)),"ERRO: frequência vigente inválida",IF(ISERROR(MATCH(H545,lst_frequencias,0)),"ERRO: frequência de referência ausente",IF(K545&lt;INDEX(lst_frequencias_vezes,MATCH(H545,lst_frequencias,0)),"ERRO: intervalo ampliado em tarefa de segurança (referência "&amp;H545&amp;")","OK: segurança mantida")))),IF(NOT(ISNUMBER(K545)),"Verificar: frequência vigente","OK"))))</f>
        <v/>
      </c>
      <c r="S545" s="24" t="n"/>
    </row>
    <row r="546">
      <c r="A546" s="21" t="n"/>
      <c r="B546" s="22" t="n"/>
      <c r="C546" s="23">
        <f>IF(OR(A546="",B546=""),"",A546&amp;"|"&amp;B546)</f>
        <v/>
      </c>
      <c r="D546" s="21" t="n"/>
      <c r="E546" s="24" t="n"/>
      <c r="F546" s="21" t="n"/>
      <c r="G546" s="22" t="n"/>
      <c r="H546" s="22" t="n"/>
      <c r="I546" s="22" t="n"/>
      <c r="J546" s="25" t="n"/>
      <c r="K546" s="26">
        <f>IF(J546="","",IFERROR(INDEX(lst_frequencias_vezes,MATCH(J546,lst_frequencias,0)),"Frequência não aceita"))</f>
        <v/>
      </c>
      <c r="L546" s="21" t="n"/>
      <c r="M546" s="27" t="n"/>
      <c r="N546" s="28">
        <f>IF(AND(ISNUMBER(K546),ISNUMBER(M546)),K546*M546,"")</f>
        <v/>
      </c>
      <c r="O546" s="25" t="n"/>
      <c r="P546" s="25" t="n"/>
      <c r="Q546" s="29" t="n"/>
      <c r="R546" s="30">
        <f>IF(C546="","",IF(COUNTIF(pl_chave,C546)&gt;1,"ERRO: chave de tarefa duplicada",IF(I546="Sim",IF(O546="Não","ERRO: tarefa de segurança retirada do plano",IF(NOT(ISNUMBER(K546)),"ERRO: frequência vigente inválida",IF(ISERROR(MATCH(H546,lst_frequencias,0)),"ERRO: frequência de referência ausente",IF(K546&lt;INDEX(lst_frequencias_vezes,MATCH(H546,lst_frequencias,0)),"ERRO: intervalo ampliado em tarefa de segurança (referência "&amp;H546&amp;")","OK: segurança mantida")))),IF(NOT(ISNUMBER(K546)),"Verificar: frequência vigente","OK"))))</f>
        <v/>
      </c>
      <c r="S546" s="24" t="n"/>
    </row>
    <row r="547">
      <c r="A547" s="21" t="n"/>
      <c r="B547" s="22" t="n"/>
      <c r="C547" s="23">
        <f>IF(OR(A547="",B547=""),"",A547&amp;"|"&amp;B547)</f>
        <v/>
      </c>
      <c r="D547" s="21" t="n"/>
      <c r="E547" s="24" t="n"/>
      <c r="F547" s="21" t="n"/>
      <c r="G547" s="22" t="n"/>
      <c r="H547" s="22" t="n"/>
      <c r="I547" s="22" t="n"/>
      <c r="J547" s="25" t="n"/>
      <c r="K547" s="26">
        <f>IF(J547="","",IFERROR(INDEX(lst_frequencias_vezes,MATCH(J547,lst_frequencias,0)),"Frequência não aceita"))</f>
        <v/>
      </c>
      <c r="L547" s="21" t="n"/>
      <c r="M547" s="27" t="n"/>
      <c r="N547" s="28">
        <f>IF(AND(ISNUMBER(K547),ISNUMBER(M547)),K547*M547,"")</f>
        <v/>
      </c>
      <c r="O547" s="25" t="n"/>
      <c r="P547" s="25" t="n"/>
      <c r="Q547" s="29" t="n"/>
      <c r="R547" s="30">
        <f>IF(C547="","",IF(COUNTIF(pl_chave,C547)&gt;1,"ERRO: chave de tarefa duplicada",IF(I547="Sim",IF(O547="Não","ERRO: tarefa de segurança retirada do plano",IF(NOT(ISNUMBER(K547)),"ERRO: frequência vigente inválida",IF(ISERROR(MATCH(H547,lst_frequencias,0)),"ERRO: frequência de referência ausente",IF(K547&lt;INDEX(lst_frequencias_vezes,MATCH(H547,lst_frequencias,0)),"ERRO: intervalo ampliado em tarefa de segurança (referência "&amp;H547&amp;")","OK: segurança mantida")))),IF(NOT(ISNUMBER(K547)),"Verificar: frequência vigente","OK"))))</f>
        <v/>
      </c>
      <c r="S547" s="24" t="n"/>
    </row>
    <row r="548">
      <c r="A548" s="21" t="n"/>
      <c r="B548" s="22" t="n"/>
      <c r="C548" s="23">
        <f>IF(OR(A548="",B548=""),"",A548&amp;"|"&amp;B548)</f>
        <v/>
      </c>
      <c r="D548" s="21" t="n"/>
      <c r="E548" s="24" t="n"/>
      <c r="F548" s="21" t="n"/>
      <c r="G548" s="22" t="n"/>
      <c r="H548" s="22" t="n"/>
      <c r="I548" s="22" t="n"/>
      <c r="J548" s="25" t="n"/>
      <c r="K548" s="26">
        <f>IF(J548="","",IFERROR(INDEX(lst_frequencias_vezes,MATCH(J548,lst_frequencias,0)),"Frequência não aceita"))</f>
        <v/>
      </c>
      <c r="L548" s="21" t="n"/>
      <c r="M548" s="27" t="n"/>
      <c r="N548" s="28">
        <f>IF(AND(ISNUMBER(K548),ISNUMBER(M548)),K548*M548,"")</f>
        <v/>
      </c>
      <c r="O548" s="25" t="n"/>
      <c r="P548" s="25" t="n"/>
      <c r="Q548" s="29" t="n"/>
      <c r="R548" s="30">
        <f>IF(C548="","",IF(COUNTIF(pl_chave,C548)&gt;1,"ERRO: chave de tarefa duplicada",IF(I548="Sim",IF(O548="Não","ERRO: tarefa de segurança retirada do plano",IF(NOT(ISNUMBER(K548)),"ERRO: frequência vigente inválida",IF(ISERROR(MATCH(H548,lst_frequencias,0)),"ERRO: frequência de referência ausente",IF(K548&lt;INDEX(lst_frequencias_vezes,MATCH(H548,lst_frequencias,0)),"ERRO: intervalo ampliado em tarefa de segurança (referência "&amp;H548&amp;")","OK: segurança mantida")))),IF(NOT(ISNUMBER(K548)),"Verificar: frequência vigente","OK"))))</f>
        <v/>
      </c>
      <c r="S548" s="24" t="n"/>
    </row>
    <row r="549">
      <c r="A549" s="21" t="n"/>
      <c r="B549" s="22" t="n"/>
      <c r="C549" s="23">
        <f>IF(OR(A549="",B549=""),"",A549&amp;"|"&amp;B549)</f>
        <v/>
      </c>
      <c r="D549" s="21" t="n"/>
      <c r="E549" s="24" t="n"/>
      <c r="F549" s="21" t="n"/>
      <c r="G549" s="22" t="n"/>
      <c r="H549" s="22" t="n"/>
      <c r="I549" s="22" t="n"/>
      <c r="J549" s="25" t="n"/>
      <c r="K549" s="26">
        <f>IF(J549="","",IFERROR(INDEX(lst_frequencias_vezes,MATCH(J549,lst_frequencias,0)),"Frequência não aceita"))</f>
        <v/>
      </c>
      <c r="L549" s="21" t="n"/>
      <c r="M549" s="27" t="n"/>
      <c r="N549" s="28">
        <f>IF(AND(ISNUMBER(K549),ISNUMBER(M549)),K549*M549,"")</f>
        <v/>
      </c>
      <c r="O549" s="25" t="n"/>
      <c r="P549" s="25" t="n"/>
      <c r="Q549" s="29" t="n"/>
      <c r="R549" s="30">
        <f>IF(C549="","",IF(COUNTIF(pl_chave,C549)&gt;1,"ERRO: chave de tarefa duplicada",IF(I549="Sim",IF(O549="Não","ERRO: tarefa de segurança retirada do plano",IF(NOT(ISNUMBER(K549)),"ERRO: frequência vigente inválida",IF(ISERROR(MATCH(H549,lst_frequencias,0)),"ERRO: frequência de referência ausente",IF(K549&lt;INDEX(lst_frequencias_vezes,MATCH(H549,lst_frequencias,0)),"ERRO: intervalo ampliado em tarefa de segurança (referência "&amp;H549&amp;")","OK: segurança mantida")))),IF(NOT(ISNUMBER(K549)),"Verificar: frequência vigente","OK"))))</f>
        <v/>
      </c>
      <c r="S549" s="24" t="n"/>
    </row>
    <row r="550">
      <c r="A550" s="21" t="n"/>
      <c r="B550" s="22" t="n"/>
      <c r="C550" s="23">
        <f>IF(OR(A550="",B550=""),"",A550&amp;"|"&amp;B550)</f>
        <v/>
      </c>
      <c r="D550" s="21" t="n"/>
      <c r="E550" s="24" t="n"/>
      <c r="F550" s="21" t="n"/>
      <c r="G550" s="22" t="n"/>
      <c r="H550" s="22" t="n"/>
      <c r="I550" s="22" t="n"/>
      <c r="J550" s="25" t="n"/>
      <c r="K550" s="26">
        <f>IF(J550="","",IFERROR(INDEX(lst_frequencias_vezes,MATCH(J550,lst_frequencias,0)),"Frequência não aceita"))</f>
        <v/>
      </c>
      <c r="L550" s="21" t="n"/>
      <c r="M550" s="27" t="n"/>
      <c r="N550" s="28">
        <f>IF(AND(ISNUMBER(K550),ISNUMBER(M550)),K550*M550,"")</f>
        <v/>
      </c>
      <c r="O550" s="25" t="n"/>
      <c r="P550" s="25" t="n"/>
      <c r="Q550" s="29" t="n"/>
      <c r="R550" s="30">
        <f>IF(C550="","",IF(COUNTIF(pl_chave,C550)&gt;1,"ERRO: chave de tarefa duplicada",IF(I550="Sim",IF(O550="Não","ERRO: tarefa de segurança retirada do plano",IF(NOT(ISNUMBER(K550)),"ERRO: frequência vigente inválida",IF(ISERROR(MATCH(H550,lst_frequencias,0)),"ERRO: frequência de referência ausente",IF(K550&lt;INDEX(lst_frequencias_vezes,MATCH(H550,lst_frequencias,0)),"ERRO: intervalo ampliado em tarefa de segurança (referência "&amp;H550&amp;")","OK: segurança mantida")))),IF(NOT(ISNUMBER(K550)),"Verificar: frequência vigente","OK"))))</f>
        <v/>
      </c>
      <c r="S550" s="24" t="n"/>
    </row>
    <row r="551">
      <c r="A551" s="21" t="n"/>
      <c r="B551" s="22" t="n"/>
      <c r="C551" s="23">
        <f>IF(OR(A551="",B551=""),"",A551&amp;"|"&amp;B551)</f>
        <v/>
      </c>
      <c r="D551" s="21" t="n"/>
      <c r="E551" s="24" t="n"/>
      <c r="F551" s="21" t="n"/>
      <c r="G551" s="22" t="n"/>
      <c r="H551" s="22" t="n"/>
      <c r="I551" s="22" t="n"/>
      <c r="J551" s="25" t="n"/>
      <c r="K551" s="26">
        <f>IF(J551="","",IFERROR(INDEX(lst_frequencias_vezes,MATCH(J551,lst_frequencias,0)),"Frequência não aceita"))</f>
        <v/>
      </c>
      <c r="L551" s="21" t="n"/>
      <c r="M551" s="27" t="n"/>
      <c r="N551" s="28">
        <f>IF(AND(ISNUMBER(K551),ISNUMBER(M551)),K551*M551,"")</f>
        <v/>
      </c>
      <c r="O551" s="25" t="n"/>
      <c r="P551" s="25" t="n"/>
      <c r="Q551" s="29" t="n"/>
      <c r="R551" s="30">
        <f>IF(C551="","",IF(COUNTIF(pl_chave,C551)&gt;1,"ERRO: chave de tarefa duplicada",IF(I551="Sim",IF(O551="Não","ERRO: tarefa de segurança retirada do plano",IF(NOT(ISNUMBER(K551)),"ERRO: frequência vigente inválida",IF(ISERROR(MATCH(H551,lst_frequencias,0)),"ERRO: frequência de referência ausente",IF(K551&lt;INDEX(lst_frequencias_vezes,MATCH(H551,lst_frequencias,0)),"ERRO: intervalo ampliado em tarefa de segurança (referência "&amp;H551&amp;")","OK: segurança mantida")))),IF(NOT(ISNUMBER(K551)),"Verificar: frequência vigente","OK"))))</f>
        <v/>
      </c>
      <c r="S551" s="24" t="n"/>
    </row>
    <row r="552">
      <c r="A552" s="21" t="n"/>
      <c r="B552" s="22" t="n"/>
      <c r="C552" s="23">
        <f>IF(OR(A552="",B552=""),"",A552&amp;"|"&amp;B552)</f>
        <v/>
      </c>
      <c r="D552" s="21" t="n"/>
      <c r="E552" s="24" t="n"/>
      <c r="F552" s="21" t="n"/>
      <c r="G552" s="22" t="n"/>
      <c r="H552" s="22" t="n"/>
      <c r="I552" s="22" t="n"/>
      <c r="J552" s="25" t="n"/>
      <c r="K552" s="26">
        <f>IF(J552="","",IFERROR(INDEX(lst_frequencias_vezes,MATCH(J552,lst_frequencias,0)),"Frequência não aceita"))</f>
        <v/>
      </c>
      <c r="L552" s="21" t="n"/>
      <c r="M552" s="27" t="n"/>
      <c r="N552" s="28">
        <f>IF(AND(ISNUMBER(K552),ISNUMBER(M552)),K552*M552,"")</f>
        <v/>
      </c>
      <c r="O552" s="25" t="n"/>
      <c r="P552" s="25" t="n"/>
      <c r="Q552" s="29" t="n"/>
      <c r="R552" s="30">
        <f>IF(C552="","",IF(COUNTIF(pl_chave,C552)&gt;1,"ERRO: chave de tarefa duplicada",IF(I552="Sim",IF(O552="Não","ERRO: tarefa de segurança retirada do plano",IF(NOT(ISNUMBER(K552)),"ERRO: frequência vigente inválida",IF(ISERROR(MATCH(H552,lst_frequencias,0)),"ERRO: frequência de referência ausente",IF(K552&lt;INDEX(lst_frequencias_vezes,MATCH(H552,lst_frequencias,0)),"ERRO: intervalo ampliado em tarefa de segurança (referência "&amp;H552&amp;")","OK: segurança mantida")))),IF(NOT(ISNUMBER(K552)),"Verificar: frequência vigente","OK"))))</f>
        <v/>
      </c>
      <c r="S552" s="24" t="n"/>
    </row>
    <row r="553">
      <c r="A553" s="21" t="n"/>
      <c r="B553" s="22" t="n"/>
      <c r="C553" s="23">
        <f>IF(OR(A553="",B553=""),"",A553&amp;"|"&amp;B553)</f>
        <v/>
      </c>
      <c r="D553" s="21" t="n"/>
      <c r="E553" s="24" t="n"/>
      <c r="F553" s="21" t="n"/>
      <c r="G553" s="22" t="n"/>
      <c r="H553" s="22" t="n"/>
      <c r="I553" s="22" t="n"/>
      <c r="J553" s="25" t="n"/>
      <c r="K553" s="26">
        <f>IF(J553="","",IFERROR(INDEX(lst_frequencias_vezes,MATCH(J553,lst_frequencias,0)),"Frequência não aceita"))</f>
        <v/>
      </c>
      <c r="L553" s="21" t="n"/>
      <c r="M553" s="27" t="n"/>
      <c r="N553" s="28">
        <f>IF(AND(ISNUMBER(K553),ISNUMBER(M553)),K553*M553,"")</f>
        <v/>
      </c>
      <c r="O553" s="25" t="n"/>
      <c r="P553" s="25" t="n"/>
      <c r="Q553" s="29" t="n"/>
      <c r="R553" s="30">
        <f>IF(C553="","",IF(COUNTIF(pl_chave,C553)&gt;1,"ERRO: chave de tarefa duplicada",IF(I553="Sim",IF(O553="Não","ERRO: tarefa de segurança retirada do plano",IF(NOT(ISNUMBER(K553)),"ERRO: frequência vigente inválida",IF(ISERROR(MATCH(H553,lst_frequencias,0)),"ERRO: frequência de referência ausente",IF(K553&lt;INDEX(lst_frequencias_vezes,MATCH(H553,lst_frequencias,0)),"ERRO: intervalo ampliado em tarefa de segurança (referência "&amp;H553&amp;")","OK: segurança mantida")))),IF(NOT(ISNUMBER(K553)),"Verificar: frequência vigente","OK"))))</f>
        <v/>
      </c>
      <c r="S553" s="24" t="n"/>
    </row>
    <row r="554">
      <c r="A554" s="21" t="n"/>
      <c r="B554" s="22" t="n"/>
      <c r="C554" s="23">
        <f>IF(OR(A554="",B554=""),"",A554&amp;"|"&amp;B554)</f>
        <v/>
      </c>
      <c r="D554" s="21" t="n"/>
      <c r="E554" s="24" t="n"/>
      <c r="F554" s="21" t="n"/>
      <c r="G554" s="22" t="n"/>
      <c r="H554" s="22" t="n"/>
      <c r="I554" s="22" t="n"/>
      <c r="J554" s="25" t="n"/>
      <c r="K554" s="26">
        <f>IF(J554="","",IFERROR(INDEX(lst_frequencias_vezes,MATCH(J554,lst_frequencias,0)),"Frequência não aceita"))</f>
        <v/>
      </c>
      <c r="L554" s="21" t="n"/>
      <c r="M554" s="27" t="n"/>
      <c r="N554" s="28">
        <f>IF(AND(ISNUMBER(K554),ISNUMBER(M554)),K554*M554,"")</f>
        <v/>
      </c>
      <c r="O554" s="25" t="n"/>
      <c r="P554" s="25" t="n"/>
      <c r="Q554" s="29" t="n"/>
      <c r="R554" s="30">
        <f>IF(C554="","",IF(COUNTIF(pl_chave,C554)&gt;1,"ERRO: chave de tarefa duplicada",IF(I554="Sim",IF(O554="Não","ERRO: tarefa de segurança retirada do plano",IF(NOT(ISNUMBER(K554)),"ERRO: frequência vigente inválida",IF(ISERROR(MATCH(H554,lst_frequencias,0)),"ERRO: frequência de referência ausente",IF(K554&lt;INDEX(lst_frequencias_vezes,MATCH(H554,lst_frequencias,0)),"ERRO: intervalo ampliado em tarefa de segurança (referência "&amp;H554&amp;")","OK: segurança mantida")))),IF(NOT(ISNUMBER(K554)),"Verificar: frequência vigente","OK"))))</f>
        <v/>
      </c>
      <c r="S554" s="24" t="n"/>
    </row>
    <row r="555">
      <c r="A555" s="21" t="n"/>
      <c r="B555" s="22" t="n"/>
      <c r="C555" s="23">
        <f>IF(OR(A555="",B555=""),"",A555&amp;"|"&amp;B555)</f>
        <v/>
      </c>
      <c r="D555" s="21" t="n"/>
      <c r="E555" s="24" t="n"/>
      <c r="F555" s="21" t="n"/>
      <c r="G555" s="22" t="n"/>
      <c r="H555" s="22" t="n"/>
      <c r="I555" s="22" t="n"/>
      <c r="J555" s="25" t="n"/>
      <c r="K555" s="26">
        <f>IF(J555="","",IFERROR(INDEX(lst_frequencias_vezes,MATCH(J555,lst_frequencias,0)),"Frequência não aceita"))</f>
        <v/>
      </c>
      <c r="L555" s="21" t="n"/>
      <c r="M555" s="27" t="n"/>
      <c r="N555" s="28">
        <f>IF(AND(ISNUMBER(K555),ISNUMBER(M555)),K555*M555,"")</f>
        <v/>
      </c>
      <c r="O555" s="25" t="n"/>
      <c r="P555" s="25" t="n"/>
      <c r="Q555" s="29" t="n"/>
      <c r="R555" s="30">
        <f>IF(C555="","",IF(COUNTIF(pl_chave,C555)&gt;1,"ERRO: chave de tarefa duplicada",IF(I555="Sim",IF(O555="Não","ERRO: tarefa de segurança retirada do plano",IF(NOT(ISNUMBER(K555)),"ERRO: frequência vigente inválida",IF(ISERROR(MATCH(H555,lst_frequencias,0)),"ERRO: frequência de referência ausente",IF(K555&lt;INDEX(lst_frequencias_vezes,MATCH(H555,lst_frequencias,0)),"ERRO: intervalo ampliado em tarefa de segurança (referência "&amp;H555&amp;")","OK: segurança mantida")))),IF(NOT(ISNUMBER(K555)),"Verificar: frequência vigente","OK"))))</f>
        <v/>
      </c>
      <c r="S555" s="24" t="n"/>
    </row>
    <row r="556">
      <c r="A556" s="21" t="n"/>
      <c r="B556" s="22" t="n"/>
      <c r="C556" s="23">
        <f>IF(OR(A556="",B556=""),"",A556&amp;"|"&amp;B556)</f>
        <v/>
      </c>
      <c r="D556" s="21" t="n"/>
      <c r="E556" s="24" t="n"/>
      <c r="F556" s="21" t="n"/>
      <c r="G556" s="22" t="n"/>
      <c r="H556" s="22" t="n"/>
      <c r="I556" s="22" t="n"/>
      <c r="J556" s="25" t="n"/>
      <c r="K556" s="26">
        <f>IF(J556="","",IFERROR(INDEX(lst_frequencias_vezes,MATCH(J556,lst_frequencias,0)),"Frequência não aceita"))</f>
        <v/>
      </c>
      <c r="L556" s="21" t="n"/>
      <c r="M556" s="27" t="n"/>
      <c r="N556" s="28">
        <f>IF(AND(ISNUMBER(K556),ISNUMBER(M556)),K556*M556,"")</f>
        <v/>
      </c>
      <c r="O556" s="25" t="n"/>
      <c r="P556" s="25" t="n"/>
      <c r="Q556" s="29" t="n"/>
      <c r="R556" s="30">
        <f>IF(C556="","",IF(COUNTIF(pl_chave,C556)&gt;1,"ERRO: chave de tarefa duplicada",IF(I556="Sim",IF(O556="Não","ERRO: tarefa de segurança retirada do plano",IF(NOT(ISNUMBER(K556)),"ERRO: frequência vigente inválida",IF(ISERROR(MATCH(H556,lst_frequencias,0)),"ERRO: frequência de referência ausente",IF(K556&lt;INDEX(lst_frequencias_vezes,MATCH(H556,lst_frequencias,0)),"ERRO: intervalo ampliado em tarefa de segurança (referência "&amp;H556&amp;")","OK: segurança mantida")))),IF(NOT(ISNUMBER(K556)),"Verificar: frequência vigente","OK"))))</f>
        <v/>
      </c>
      <c r="S556" s="24" t="n"/>
    </row>
    <row r="557">
      <c r="A557" s="21" t="n"/>
      <c r="B557" s="22" t="n"/>
      <c r="C557" s="23">
        <f>IF(OR(A557="",B557=""),"",A557&amp;"|"&amp;B557)</f>
        <v/>
      </c>
      <c r="D557" s="21" t="n"/>
      <c r="E557" s="24" t="n"/>
      <c r="F557" s="21" t="n"/>
      <c r="G557" s="22" t="n"/>
      <c r="H557" s="22" t="n"/>
      <c r="I557" s="22" t="n"/>
      <c r="J557" s="25" t="n"/>
      <c r="K557" s="26">
        <f>IF(J557="","",IFERROR(INDEX(lst_frequencias_vezes,MATCH(J557,lst_frequencias,0)),"Frequência não aceita"))</f>
        <v/>
      </c>
      <c r="L557" s="21" t="n"/>
      <c r="M557" s="27" t="n"/>
      <c r="N557" s="28">
        <f>IF(AND(ISNUMBER(K557),ISNUMBER(M557)),K557*M557,"")</f>
        <v/>
      </c>
      <c r="O557" s="25" t="n"/>
      <c r="P557" s="25" t="n"/>
      <c r="Q557" s="29" t="n"/>
      <c r="R557" s="30">
        <f>IF(C557="","",IF(COUNTIF(pl_chave,C557)&gt;1,"ERRO: chave de tarefa duplicada",IF(I557="Sim",IF(O557="Não","ERRO: tarefa de segurança retirada do plano",IF(NOT(ISNUMBER(K557)),"ERRO: frequência vigente inválida",IF(ISERROR(MATCH(H557,lst_frequencias,0)),"ERRO: frequência de referência ausente",IF(K557&lt;INDEX(lst_frequencias_vezes,MATCH(H557,lst_frequencias,0)),"ERRO: intervalo ampliado em tarefa de segurança (referência "&amp;H557&amp;")","OK: segurança mantida")))),IF(NOT(ISNUMBER(K557)),"Verificar: frequência vigente","OK"))))</f>
        <v/>
      </c>
      <c r="S557" s="24" t="n"/>
    </row>
    <row r="558">
      <c r="A558" s="21" t="n"/>
      <c r="B558" s="22" t="n"/>
      <c r="C558" s="23">
        <f>IF(OR(A558="",B558=""),"",A558&amp;"|"&amp;B558)</f>
        <v/>
      </c>
      <c r="D558" s="21" t="n"/>
      <c r="E558" s="24" t="n"/>
      <c r="F558" s="21" t="n"/>
      <c r="G558" s="22" t="n"/>
      <c r="H558" s="22" t="n"/>
      <c r="I558" s="22" t="n"/>
      <c r="J558" s="25" t="n"/>
      <c r="K558" s="26">
        <f>IF(J558="","",IFERROR(INDEX(lst_frequencias_vezes,MATCH(J558,lst_frequencias,0)),"Frequência não aceita"))</f>
        <v/>
      </c>
      <c r="L558" s="21" t="n"/>
      <c r="M558" s="27" t="n"/>
      <c r="N558" s="28">
        <f>IF(AND(ISNUMBER(K558),ISNUMBER(M558)),K558*M558,"")</f>
        <v/>
      </c>
      <c r="O558" s="25" t="n"/>
      <c r="P558" s="25" t="n"/>
      <c r="Q558" s="29" t="n"/>
      <c r="R558" s="30">
        <f>IF(C558="","",IF(COUNTIF(pl_chave,C558)&gt;1,"ERRO: chave de tarefa duplicada",IF(I558="Sim",IF(O558="Não","ERRO: tarefa de segurança retirada do plano",IF(NOT(ISNUMBER(K558)),"ERRO: frequência vigente inválida",IF(ISERROR(MATCH(H558,lst_frequencias,0)),"ERRO: frequência de referência ausente",IF(K558&lt;INDEX(lst_frequencias_vezes,MATCH(H558,lst_frequencias,0)),"ERRO: intervalo ampliado em tarefa de segurança (referência "&amp;H558&amp;")","OK: segurança mantida")))),IF(NOT(ISNUMBER(K558)),"Verificar: frequência vigente","OK"))))</f>
        <v/>
      </c>
      <c r="S558" s="24" t="n"/>
    </row>
    <row r="559">
      <c r="A559" s="21" t="n"/>
      <c r="B559" s="22" t="n"/>
      <c r="C559" s="23">
        <f>IF(OR(A559="",B559=""),"",A559&amp;"|"&amp;B559)</f>
        <v/>
      </c>
      <c r="D559" s="21" t="n"/>
      <c r="E559" s="24" t="n"/>
      <c r="F559" s="21" t="n"/>
      <c r="G559" s="22" t="n"/>
      <c r="H559" s="22" t="n"/>
      <c r="I559" s="22" t="n"/>
      <c r="J559" s="25" t="n"/>
      <c r="K559" s="26">
        <f>IF(J559="","",IFERROR(INDEX(lst_frequencias_vezes,MATCH(J559,lst_frequencias,0)),"Frequência não aceita"))</f>
        <v/>
      </c>
      <c r="L559" s="21" t="n"/>
      <c r="M559" s="27" t="n"/>
      <c r="N559" s="28">
        <f>IF(AND(ISNUMBER(K559),ISNUMBER(M559)),K559*M559,"")</f>
        <v/>
      </c>
      <c r="O559" s="25" t="n"/>
      <c r="P559" s="25" t="n"/>
      <c r="Q559" s="29" t="n"/>
      <c r="R559" s="30">
        <f>IF(C559="","",IF(COUNTIF(pl_chave,C559)&gt;1,"ERRO: chave de tarefa duplicada",IF(I559="Sim",IF(O559="Não","ERRO: tarefa de segurança retirada do plano",IF(NOT(ISNUMBER(K559)),"ERRO: frequência vigente inválida",IF(ISERROR(MATCH(H559,lst_frequencias,0)),"ERRO: frequência de referência ausente",IF(K559&lt;INDEX(lst_frequencias_vezes,MATCH(H559,lst_frequencias,0)),"ERRO: intervalo ampliado em tarefa de segurança (referência "&amp;H559&amp;")","OK: segurança mantida")))),IF(NOT(ISNUMBER(K559)),"Verificar: frequência vigente","OK"))))</f>
        <v/>
      </c>
      <c r="S559" s="24" t="n"/>
    </row>
    <row r="560">
      <c r="A560" s="21" t="n"/>
      <c r="B560" s="22" t="n"/>
      <c r="C560" s="23">
        <f>IF(OR(A560="",B560=""),"",A560&amp;"|"&amp;B560)</f>
        <v/>
      </c>
      <c r="D560" s="21" t="n"/>
      <c r="E560" s="24" t="n"/>
      <c r="F560" s="21" t="n"/>
      <c r="G560" s="22" t="n"/>
      <c r="H560" s="22" t="n"/>
      <c r="I560" s="22" t="n"/>
      <c r="J560" s="25" t="n"/>
      <c r="K560" s="26">
        <f>IF(J560="","",IFERROR(INDEX(lst_frequencias_vezes,MATCH(J560,lst_frequencias,0)),"Frequência não aceita"))</f>
        <v/>
      </c>
      <c r="L560" s="21" t="n"/>
      <c r="M560" s="27" t="n"/>
      <c r="N560" s="28">
        <f>IF(AND(ISNUMBER(K560),ISNUMBER(M560)),K560*M560,"")</f>
        <v/>
      </c>
      <c r="O560" s="25" t="n"/>
      <c r="P560" s="25" t="n"/>
      <c r="Q560" s="29" t="n"/>
      <c r="R560" s="30">
        <f>IF(C560="","",IF(COUNTIF(pl_chave,C560)&gt;1,"ERRO: chave de tarefa duplicada",IF(I560="Sim",IF(O560="Não","ERRO: tarefa de segurança retirada do plano",IF(NOT(ISNUMBER(K560)),"ERRO: frequência vigente inválida",IF(ISERROR(MATCH(H560,lst_frequencias,0)),"ERRO: frequência de referência ausente",IF(K560&lt;INDEX(lst_frequencias_vezes,MATCH(H560,lst_frequencias,0)),"ERRO: intervalo ampliado em tarefa de segurança (referência "&amp;H560&amp;")","OK: segurança mantida")))),IF(NOT(ISNUMBER(K560)),"Verificar: frequência vigente","OK"))))</f>
        <v/>
      </c>
      <c r="S560" s="24" t="n"/>
    </row>
    <row r="561">
      <c r="A561" s="21" t="n"/>
      <c r="B561" s="22" t="n"/>
      <c r="C561" s="23">
        <f>IF(OR(A561="",B561=""),"",A561&amp;"|"&amp;B561)</f>
        <v/>
      </c>
      <c r="D561" s="21" t="n"/>
      <c r="E561" s="24" t="n"/>
      <c r="F561" s="21" t="n"/>
      <c r="G561" s="22" t="n"/>
      <c r="H561" s="22" t="n"/>
      <c r="I561" s="22" t="n"/>
      <c r="J561" s="25" t="n"/>
      <c r="K561" s="26">
        <f>IF(J561="","",IFERROR(INDEX(lst_frequencias_vezes,MATCH(J561,lst_frequencias,0)),"Frequência não aceita"))</f>
        <v/>
      </c>
      <c r="L561" s="21" t="n"/>
      <c r="M561" s="27" t="n"/>
      <c r="N561" s="28">
        <f>IF(AND(ISNUMBER(K561),ISNUMBER(M561)),K561*M561,"")</f>
        <v/>
      </c>
      <c r="O561" s="25" t="n"/>
      <c r="P561" s="25" t="n"/>
      <c r="Q561" s="29" t="n"/>
      <c r="R561" s="30">
        <f>IF(C561="","",IF(COUNTIF(pl_chave,C561)&gt;1,"ERRO: chave de tarefa duplicada",IF(I561="Sim",IF(O561="Não","ERRO: tarefa de segurança retirada do plano",IF(NOT(ISNUMBER(K561)),"ERRO: frequência vigente inválida",IF(ISERROR(MATCH(H561,lst_frequencias,0)),"ERRO: frequência de referência ausente",IF(K561&lt;INDEX(lst_frequencias_vezes,MATCH(H561,lst_frequencias,0)),"ERRO: intervalo ampliado em tarefa de segurança (referência "&amp;H561&amp;")","OK: segurança mantida")))),IF(NOT(ISNUMBER(K561)),"Verificar: frequência vigente","OK"))))</f>
        <v/>
      </c>
      <c r="S561" s="24" t="n"/>
    </row>
    <row r="562">
      <c r="A562" s="21" t="n"/>
      <c r="B562" s="22" t="n"/>
      <c r="C562" s="23">
        <f>IF(OR(A562="",B562=""),"",A562&amp;"|"&amp;B562)</f>
        <v/>
      </c>
      <c r="D562" s="21" t="n"/>
      <c r="E562" s="24" t="n"/>
      <c r="F562" s="21" t="n"/>
      <c r="G562" s="22" t="n"/>
      <c r="H562" s="22" t="n"/>
      <c r="I562" s="22" t="n"/>
      <c r="J562" s="25" t="n"/>
      <c r="K562" s="26">
        <f>IF(J562="","",IFERROR(INDEX(lst_frequencias_vezes,MATCH(J562,lst_frequencias,0)),"Frequência não aceita"))</f>
        <v/>
      </c>
      <c r="L562" s="21" t="n"/>
      <c r="M562" s="27" t="n"/>
      <c r="N562" s="28">
        <f>IF(AND(ISNUMBER(K562),ISNUMBER(M562)),K562*M562,"")</f>
        <v/>
      </c>
      <c r="O562" s="25" t="n"/>
      <c r="P562" s="25" t="n"/>
      <c r="Q562" s="29" t="n"/>
      <c r="R562" s="30">
        <f>IF(C562="","",IF(COUNTIF(pl_chave,C562)&gt;1,"ERRO: chave de tarefa duplicada",IF(I562="Sim",IF(O562="Não","ERRO: tarefa de segurança retirada do plano",IF(NOT(ISNUMBER(K562)),"ERRO: frequência vigente inválida",IF(ISERROR(MATCH(H562,lst_frequencias,0)),"ERRO: frequência de referência ausente",IF(K562&lt;INDEX(lst_frequencias_vezes,MATCH(H562,lst_frequencias,0)),"ERRO: intervalo ampliado em tarefa de segurança (referência "&amp;H562&amp;")","OK: segurança mantida")))),IF(NOT(ISNUMBER(K562)),"Verificar: frequência vigente","OK"))))</f>
        <v/>
      </c>
      <c r="S562" s="24" t="n"/>
    </row>
    <row r="563">
      <c r="A563" s="21" t="n"/>
      <c r="B563" s="22" t="n"/>
      <c r="C563" s="23">
        <f>IF(OR(A563="",B563=""),"",A563&amp;"|"&amp;B563)</f>
        <v/>
      </c>
      <c r="D563" s="21" t="n"/>
      <c r="E563" s="24" t="n"/>
      <c r="F563" s="21" t="n"/>
      <c r="G563" s="22" t="n"/>
      <c r="H563" s="22" t="n"/>
      <c r="I563" s="22" t="n"/>
      <c r="J563" s="25" t="n"/>
      <c r="K563" s="26">
        <f>IF(J563="","",IFERROR(INDEX(lst_frequencias_vezes,MATCH(J563,lst_frequencias,0)),"Frequência não aceita"))</f>
        <v/>
      </c>
      <c r="L563" s="21" t="n"/>
      <c r="M563" s="27" t="n"/>
      <c r="N563" s="28">
        <f>IF(AND(ISNUMBER(K563),ISNUMBER(M563)),K563*M563,"")</f>
        <v/>
      </c>
      <c r="O563" s="25" t="n"/>
      <c r="P563" s="25" t="n"/>
      <c r="Q563" s="29" t="n"/>
      <c r="R563" s="30">
        <f>IF(C563="","",IF(COUNTIF(pl_chave,C563)&gt;1,"ERRO: chave de tarefa duplicada",IF(I563="Sim",IF(O563="Não","ERRO: tarefa de segurança retirada do plano",IF(NOT(ISNUMBER(K563)),"ERRO: frequência vigente inválida",IF(ISERROR(MATCH(H563,lst_frequencias,0)),"ERRO: frequência de referência ausente",IF(K563&lt;INDEX(lst_frequencias_vezes,MATCH(H563,lst_frequencias,0)),"ERRO: intervalo ampliado em tarefa de segurança (referência "&amp;H563&amp;")","OK: segurança mantida")))),IF(NOT(ISNUMBER(K563)),"Verificar: frequência vigente","OK"))))</f>
        <v/>
      </c>
      <c r="S563" s="24" t="n"/>
    </row>
    <row r="564">
      <c r="A564" s="21" t="n"/>
      <c r="B564" s="22" t="n"/>
      <c r="C564" s="23">
        <f>IF(OR(A564="",B564=""),"",A564&amp;"|"&amp;B564)</f>
        <v/>
      </c>
      <c r="D564" s="21" t="n"/>
      <c r="E564" s="24" t="n"/>
      <c r="F564" s="21" t="n"/>
      <c r="G564" s="22" t="n"/>
      <c r="H564" s="22" t="n"/>
      <c r="I564" s="22" t="n"/>
      <c r="J564" s="25" t="n"/>
      <c r="K564" s="26">
        <f>IF(J564="","",IFERROR(INDEX(lst_frequencias_vezes,MATCH(J564,lst_frequencias,0)),"Frequência não aceita"))</f>
        <v/>
      </c>
      <c r="L564" s="21" t="n"/>
      <c r="M564" s="27" t="n"/>
      <c r="N564" s="28">
        <f>IF(AND(ISNUMBER(K564),ISNUMBER(M564)),K564*M564,"")</f>
        <v/>
      </c>
      <c r="O564" s="25" t="n"/>
      <c r="P564" s="25" t="n"/>
      <c r="Q564" s="29" t="n"/>
      <c r="R564" s="30">
        <f>IF(C564="","",IF(COUNTIF(pl_chave,C564)&gt;1,"ERRO: chave de tarefa duplicada",IF(I564="Sim",IF(O564="Não","ERRO: tarefa de segurança retirada do plano",IF(NOT(ISNUMBER(K564)),"ERRO: frequência vigente inválida",IF(ISERROR(MATCH(H564,lst_frequencias,0)),"ERRO: frequência de referência ausente",IF(K564&lt;INDEX(lst_frequencias_vezes,MATCH(H564,lst_frequencias,0)),"ERRO: intervalo ampliado em tarefa de segurança (referência "&amp;H564&amp;")","OK: segurança mantida")))),IF(NOT(ISNUMBER(K564)),"Verificar: frequência vigente","OK"))))</f>
        <v/>
      </c>
      <c r="S564" s="24" t="n"/>
    </row>
    <row r="565">
      <c r="A565" s="21" t="n"/>
      <c r="B565" s="22" t="n"/>
      <c r="C565" s="23">
        <f>IF(OR(A565="",B565=""),"",A565&amp;"|"&amp;B565)</f>
        <v/>
      </c>
      <c r="D565" s="21" t="n"/>
      <c r="E565" s="24" t="n"/>
      <c r="F565" s="21" t="n"/>
      <c r="G565" s="22" t="n"/>
      <c r="H565" s="22" t="n"/>
      <c r="I565" s="22" t="n"/>
      <c r="J565" s="25" t="n"/>
      <c r="K565" s="26">
        <f>IF(J565="","",IFERROR(INDEX(lst_frequencias_vezes,MATCH(J565,lst_frequencias,0)),"Frequência não aceita"))</f>
        <v/>
      </c>
      <c r="L565" s="21" t="n"/>
      <c r="M565" s="27" t="n"/>
      <c r="N565" s="28">
        <f>IF(AND(ISNUMBER(K565),ISNUMBER(M565)),K565*M565,"")</f>
        <v/>
      </c>
      <c r="O565" s="25" t="n"/>
      <c r="P565" s="25" t="n"/>
      <c r="Q565" s="29" t="n"/>
      <c r="R565" s="30">
        <f>IF(C565="","",IF(COUNTIF(pl_chave,C565)&gt;1,"ERRO: chave de tarefa duplicada",IF(I565="Sim",IF(O565="Não","ERRO: tarefa de segurança retirada do plano",IF(NOT(ISNUMBER(K565)),"ERRO: frequência vigente inválida",IF(ISERROR(MATCH(H565,lst_frequencias,0)),"ERRO: frequência de referência ausente",IF(K565&lt;INDEX(lst_frequencias_vezes,MATCH(H565,lst_frequencias,0)),"ERRO: intervalo ampliado em tarefa de segurança (referência "&amp;H565&amp;")","OK: segurança mantida")))),IF(NOT(ISNUMBER(K565)),"Verificar: frequência vigente","OK"))))</f>
        <v/>
      </c>
      <c r="S565" s="24" t="n"/>
    </row>
    <row r="566">
      <c r="A566" s="21" t="n"/>
      <c r="B566" s="22" t="n"/>
      <c r="C566" s="23">
        <f>IF(OR(A566="",B566=""),"",A566&amp;"|"&amp;B566)</f>
        <v/>
      </c>
      <c r="D566" s="21" t="n"/>
      <c r="E566" s="24" t="n"/>
      <c r="F566" s="21" t="n"/>
      <c r="G566" s="22" t="n"/>
      <c r="H566" s="22" t="n"/>
      <c r="I566" s="22" t="n"/>
      <c r="J566" s="25" t="n"/>
      <c r="K566" s="26">
        <f>IF(J566="","",IFERROR(INDEX(lst_frequencias_vezes,MATCH(J566,lst_frequencias,0)),"Frequência não aceita"))</f>
        <v/>
      </c>
      <c r="L566" s="21" t="n"/>
      <c r="M566" s="27" t="n"/>
      <c r="N566" s="28">
        <f>IF(AND(ISNUMBER(K566),ISNUMBER(M566)),K566*M566,"")</f>
        <v/>
      </c>
      <c r="O566" s="25" t="n"/>
      <c r="P566" s="25" t="n"/>
      <c r="Q566" s="29" t="n"/>
      <c r="R566" s="30">
        <f>IF(C566="","",IF(COUNTIF(pl_chave,C566)&gt;1,"ERRO: chave de tarefa duplicada",IF(I566="Sim",IF(O566="Não","ERRO: tarefa de segurança retirada do plano",IF(NOT(ISNUMBER(K566)),"ERRO: frequência vigente inválida",IF(ISERROR(MATCH(H566,lst_frequencias,0)),"ERRO: frequência de referência ausente",IF(K566&lt;INDEX(lst_frequencias_vezes,MATCH(H566,lst_frequencias,0)),"ERRO: intervalo ampliado em tarefa de segurança (referência "&amp;H566&amp;")","OK: segurança mantida")))),IF(NOT(ISNUMBER(K566)),"Verificar: frequência vigente","OK"))))</f>
        <v/>
      </c>
      <c r="S566" s="24" t="n"/>
    </row>
    <row r="567">
      <c r="A567" s="21" t="n"/>
      <c r="B567" s="22" t="n"/>
      <c r="C567" s="23">
        <f>IF(OR(A567="",B567=""),"",A567&amp;"|"&amp;B567)</f>
        <v/>
      </c>
      <c r="D567" s="21" t="n"/>
      <c r="E567" s="24" t="n"/>
      <c r="F567" s="21" t="n"/>
      <c r="G567" s="22" t="n"/>
      <c r="H567" s="22" t="n"/>
      <c r="I567" s="22" t="n"/>
      <c r="J567" s="25" t="n"/>
      <c r="K567" s="26">
        <f>IF(J567="","",IFERROR(INDEX(lst_frequencias_vezes,MATCH(J567,lst_frequencias,0)),"Frequência não aceita"))</f>
        <v/>
      </c>
      <c r="L567" s="21" t="n"/>
      <c r="M567" s="27" t="n"/>
      <c r="N567" s="28">
        <f>IF(AND(ISNUMBER(K567),ISNUMBER(M567)),K567*M567,"")</f>
        <v/>
      </c>
      <c r="O567" s="25" t="n"/>
      <c r="P567" s="25" t="n"/>
      <c r="Q567" s="29" t="n"/>
      <c r="R567" s="30">
        <f>IF(C567="","",IF(COUNTIF(pl_chave,C567)&gt;1,"ERRO: chave de tarefa duplicada",IF(I567="Sim",IF(O567="Não","ERRO: tarefa de segurança retirada do plano",IF(NOT(ISNUMBER(K567)),"ERRO: frequência vigente inválida",IF(ISERROR(MATCH(H567,lst_frequencias,0)),"ERRO: frequência de referência ausente",IF(K567&lt;INDEX(lst_frequencias_vezes,MATCH(H567,lst_frequencias,0)),"ERRO: intervalo ampliado em tarefa de segurança (referência "&amp;H567&amp;")","OK: segurança mantida")))),IF(NOT(ISNUMBER(K567)),"Verificar: frequência vigente","OK"))))</f>
        <v/>
      </c>
      <c r="S567" s="24" t="n"/>
    </row>
    <row r="568">
      <c r="A568" s="21" t="n"/>
      <c r="B568" s="22" t="n"/>
      <c r="C568" s="23">
        <f>IF(OR(A568="",B568=""),"",A568&amp;"|"&amp;B568)</f>
        <v/>
      </c>
      <c r="D568" s="21" t="n"/>
      <c r="E568" s="24" t="n"/>
      <c r="F568" s="21" t="n"/>
      <c r="G568" s="22" t="n"/>
      <c r="H568" s="22" t="n"/>
      <c r="I568" s="22" t="n"/>
      <c r="J568" s="25" t="n"/>
      <c r="K568" s="26">
        <f>IF(J568="","",IFERROR(INDEX(lst_frequencias_vezes,MATCH(J568,lst_frequencias,0)),"Frequência não aceita"))</f>
        <v/>
      </c>
      <c r="L568" s="21" t="n"/>
      <c r="M568" s="27" t="n"/>
      <c r="N568" s="28">
        <f>IF(AND(ISNUMBER(K568),ISNUMBER(M568)),K568*M568,"")</f>
        <v/>
      </c>
      <c r="O568" s="25" t="n"/>
      <c r="P568" s="25" t="n"/>
      <c r="Q568" s="29" t="n"/>
      <c r="R568" s="30">
        <f>IF(C568="","",IF(COUNTIF(pl_chave,C568)&gt;1,"ERRO: chave de tarefa duplicada",IF(I568="Sim",IF(O568="Não","ERRO: tarefa de segurança retirada do plano",IF(NOT(ISNUMBER(K568)),"ERRO: frequência vigente inválida",IF(ISERROR(MATCH(H568,lst_frequencias,0)),"ERRO: frequência de referência ausente",IF(K568&lt;INDEX(lst_frequencias_vezes,MATCH(H568,lst_frequencias,0)),"ERRO: intervalo ampliado em tarefa de segurança (referência "&amp;H568&amp;")","OK: segurança mantida")))),IF(NOT(ISNUMBER(K568)),"Verificar: frequência vigente","OK"))))</f>
        <v/>
      </c>
      <c r="S568" s="24" t="n"/>
    </row>
    <row r="569">
      <c r="A569" s="21" t="n"/>
      <c r="B569" s="22" t="n"/>
      <c r="C569" s="23">
        <f>IF(OR(A569="",B569=""),"",A569&amp;"|"&amp;B569)</f>
        <v/>
      </c>
      <c r="D569" s="21" t="n"/>
      <c r="E569" s="24" t="n"/>
      <c r="F569" s="21" t="n"/>
      <c r="G569" s="22" t="n"/>
      <c r="H569" s="22" t="n"/>
      <c r="I569" s="22" t="n"/>
      <c r="J569" s="25" t="n"/>
      <c r="K569" s="26">
        <f>IF(J569="","",IFERROR(INDEX(lst_frequencias_vezes,MATCH(J569,lst_frequencias,0)),"Frequência não aceita"))</f>
        <v/>
      </c>
      <c r="L569" s="21" t="n"/>
      <c r="M569" s="27" t="n"/>
      <c r="N569" s="28">
        <f>IF(AND(ISNUMBER(K569),ISNUMBER(M569)),K569*M569,"")</f>
        <v/>
      </c>
      <c r="O569" s="25" t="n"/>
      <c r="P569" s="25" t="n"/>
      <c r="Q569" s="29" t="n"/>
      <c r="R569" s="30">
        <f>IF(C569="","",IF(COUNTIF(pl_chave,C569)&gt;1,"ERRO: chave de tarefa duplicada",IF(I569="Sim",IF(O569="Não","ERRO: tarefa de segurança retirada do plano",IF(NOT(ISNUMBER(K569)),"ERRO: frequência vigente inválida",IF(ISERROR(MATCH(H569,lst_frequencias,0)),"ERRO: frequência de referência ausente",IF(K569&lt;INDEX(lst_frequencias_vezes,MATCH(H569,lst_frequencias,0)),"ERRO: intervalo ampliado em tarefa de segurança (referência "&amp;H569&amp;")","OK: segurança mantida")))),IF(NOT(ISNUMBER(K569)),"Verificar: frequência vigente","OK"))))</f>
        <v/>
      </c>
      <c r="S569" s="24" t="n"/>
    </row>
    <row r="570">
      <c r="A570" s="21" t="n"/>
      <c r="B570" s="22" t="n"/>
      <c r="C570" s="23">
        <f>IF(OR(A570="",B570=""),"",A570&amp;"|"&amp;B570)</f>
        <v/>
      </c>
      <c r="D570" s="21" t="n"/>
      <c r="E570" s="24" t="n"/>
      <c r="F570" s="21" t="n"/>
      <c r="G570" s="22" t="n"/>
      <c r="H570" s="22" t="n"/>
      <c r="I570" s="22" t="n"/>
      <c r="J570" s="25" t="n"/>
      <c r="K570" s="26">
        <f>IF(J570="","",IFERROR(INDEX(lst_frequencias_vezes,MATCH(J570,lst_frequencias,0)),"Frequência não aceita"))</f>
        <v/>
      </c>
      <c r="L570" s="21" t="n"/>
      <c r="M570" s="27" t="n"/>
      <c r="N570" s="28">
        <f>IF(AND(ISNUMBER(K570),ISNUMBER(M570)),K570*M570,"")</f>
        <v/>
      </c>
      <c r="O570" s="25" t="n"/>
      <c r="P570" s="25" t="n"/>
      <c r="Q570" s="29" t="n"/>
      <c r="R570" s="30">
        <f>IF(C570="","",IF(COUNTIF(pl_chave,C570)&gt;1,"ERRO: chave de tarefa duplicada",IF(I570="Sim",IF(O570="Não","ERRO: tarefa de segurança retirada do plano",IF(NOT(ISNUMBER(K570)),"ERRO: frequência vigente inválida",IF(ISERROR(MATCH(H570,lst_frequencias,0)),"ERRO: frequência de referência ausente",IF(K570&lt;INDEX(lst_frequencias_vezes,MATCH(H570,lst_frequencias,0)),"ERRO: intervalo ampliado em tarefa de segurança (referência "&amp;H570&amp;")","OK: segurança mantida")))),IF(NOT(ISNUMBER(K570)),"Verificar: frequência vigente","OK"))))</f>
        <v/>
      </c>
      <c r="S570" s="24" t="n"/>
    </row>
    <row r="571">
      <c r="A571" s="21" t="n"/>
      <c r="B571" s="22" t="n"/>
      <c r="C571" s="23">
        <f>IF(OR(A571="",B571=""),"",A571&amp;"|"&amp;B571)</f>
        <v/>
      </c>
      <c r="D571" s="21" t="n"/>
      <c r="E571" s="24" t="n"/>
      <c r="F571" s="21" t="n"/>
      <c r="G571" s="22" t="n"/>
      <c r="H571" s="22" t="n"/>
      <c r="I571" s="22" t="n"/>
      <c r="J571" s="25" t="n"/>
      <c r="K571" s="26">
        <f>IF(J571="","",IFERROR(INDEX(lst_frequencias_vezes,MATCH(J571,lst_frequencias,0)),"Frequência não aceita"))</f>
        <v/>
      </c>
      <c r="L571" s="21" t="n"/>
      <c r="M571" s="27" t="n"/>
      <c r="N571" s="28">
        <f>IF(AND(ISNUMBER(K571),ISNUMBER(M571)),K571*M571,"")</f>
        <v/>
      </c>
      <c r="O571" s="25" t="n"/>
      <c r="P571" s="25" t="n"/>
      <c r="Q571" s="29" t="n"/>
      <c r="R571" s="30">
        <f>IF(C571="","",IF(COUNTIF(pl_chave,C571)&gt;1,"ERRO: chave de tarefa duplicada",IF(I571="Sim",IF(O571="Não","ERRO: tarefa de segurança retirada do plano",IF(NOT(ISNUMBER(K571)),"ERRO: frequência vigente inválida",IF(ISERROR(MATCH(H571,lst_frequencias,0)),"ERRO: frequência de referência ausente",IF(K571&lt;INDEX(lst_frequencias_vezes,MATCH(H571,lst_frequencias,0)),"ERRO: intervalo ampliado em tarefa de segurança (referência "&amp;H571&amp;")","OK: segurança mantida")))),IF(NOT(ISNUMBER(K571)),"Verificar: frequência vigente","OK"))))</f>
        <v/>
      </c>
      <c r="S571" s="24" t="n"/>
    </row>
    <row r="572">
      <c r="A572" s="21" t="n"/>
      <c r="B572" s="22" t="n"/>
      <c r="C572" s="23">
        <f>IF(OR(A572="",B572=""),"",A572&amp;"|"&amp;B572)</f>
        <v/>
      </c>
      <c r="D572" s="21" t="n"/>
      <c r="E572" s="24" t="n"/>
      <c r="F572" s="21" t="n"/>
      <c r="G572" s="22" t="n"/>
      <c r="H572" s="22" t="n"/>
      <c r="I572" s="22" t="n"/>
      <c r="J572" s="25" t="n"/>
      <c r="K572" s="26">
        <f>IF(J572="","",IFERROR(INDEX(lst_frequencias_vezes,MATCH(J572,lst_frequencias,0)),"Frequência não aceita"))</f>
        <v/>
      </c>
      <c r="L572" s="21" t="n"/>
      <c r="M572" s="27" t="n"/>
      <c r="N572" s="28">
        <f>IF(AND(ISNUMBER(K572),ISNUMBER(M572)),K572*M572,"")</f>
        <v/>
      </c>
      <c r="O572" s="25" t="n"/>
      <c r="P572" s="25" t="n"/>
      <c r="Q572" s="29" t="n"/>
      <c r="R572" s="30">
        <f>IF(C572="","",IF(COUNTIF(pl_chave,C572)&gt;1,"ERRO: chave de tarefa duplicada",IF(I572="Sim",IF(O572="Não","ERRO: tarefa de segurança retirada do plano",IF(NOT(ISNUMBER(K572)),"ERRO: frequência vigente inválida",IF(ISERROR(MATCH(H572,lst_frequencias,0)),"ERRO: frequência de referência ausente",IF(K572&lt;INDEX(lst_frequencias_vezes,MATCH(H572,lst_frequencias,0)),"ERRO: intervalo ampliado em tarefa de segurança (referência "&amp;H572&amp;")","OK: segurança mantida")))),IF(NOT(ISNUMBER(K572)),"Verificar: frequência vigente","OK"))))</f>
        <v/>
      </c>
      <c r="S572" s="24" t="n"/>
    </row>
    <row r="573">
      <c r="A573" s="21" t="n"/>
      <c r="B573" s="22" t="n"/>
      <c r="C573" s="23">
        <f>IF(OR(A573="",B573=""),"",A573&amp;"|"&amp;B573)</f>
        <v/>
      </c>
      <c r="D573" s="21" t="n"/>
      <c r="E573" s="24" t="n"/>
      <c r="F573" s="21" t="n"/>
      <c r="G573" s="22" t="n"/>
      <c r="H573" s="22" t="n"/>
      <c r="I573" s="22" t="n"/>
      <c r="J573" s="25" t="n"/>
      <c r="K573" s="26">
        <f>IF(J573="","",IFERROR(INDEX(lst_frequencias_vezes,MATCH(J573,lst_frequencias,0)),"Frequência não aceita"))</f>
        <v/>
      </c>
      <c r="L573" s="21" t="n"/>
      <c r="M573" s="27" t="n"/>
      <c r="N573" s="28">
        <f>IF(AND(ISNUMBER(K573),ISNUMBER(M573)),K573*M573,"")</f>
        <v/>
      </c>
      <c r="O573" s="25" t="n"/>
      <c r="P573" s="25" t="n"/>
      <c r="Q573" s="29" t="n"/>
      <c r="R573" s="30">
        <f>IF(C573="","",IF(COUNTIF(pl_chave,C573)&gt;1,"ERRO: chave de tarefa duplicada",IF(I573="Sim",IF(O573="Não","ERRO: tarefa de segurança retirada do plano",IF(NOT(ISNUMBER(K573)),"ERRO: frequência vigente inválida",IF(ISERROR(MATCH(H573,lst_frequencias,0)),"ERRO: frequência de referência ausente",IF(K573&lt;INDEX(lst_frequencias_vezes,MATCH(H573,lst_frequencias,0)),"ERRO: intervalo ampliado em tarefa de segurança (referência "&amp;H573&amp;")","OK: segurança mantida")))),IF(NOT(ISNUMBER(K573)),"Verificar: frequência vigente","OK"))))</f>
        <v/>
      </c>
      <c r="S573" s="24" t="n"/>
    </row>
    <row r="574">
      <c r="A574" s="21" t="n"/>
      <c r="B574" s="22" t="n"/>
      <c r="C574" s="23">
        <f>IF(OR(A574="",B574=""),"",A574&amp;"|"&amp;B574)</f>
        <v/>
      </c>
      <c r="D574" s="21" t="n"/>
      <c r="E574" s="24" t="n"/>
      <c r="F574" s="21" t="n"/>
      <c r="G574" s="22" t="n"/>
      <c r="H574" s="22" t="n"/>
      <c r="I574" s="22" t="n"/>
      <c r="J574" s="25" t="n"/>
      <c r="K574" s="26">
        <f>IF(J574="","",IFERROR(INDEX(lst_frequencias_vezes,MATCH(J574,lst_frequencias,0)),"Frequência não aceita"))</f>
        <v/>
      </c>
      <c r="L574" s="21" t="n"/>
      <c r="M574" s="27" t="n"/>
      <c r="N574" s="28">
        <f>IF(AND(ISNUMBER(K574),ISNUMBER(M574)),K574*M574,"")</f>
        <v/>
      </c>
      <c r="O574" s="25" t="n"/>
      <c r="P574" s="25" t="n"/>
      <c r="Q574" s="29" t="n"/>
      <c r="R574" s="30">
        <f>IF(C574="","",IF(COUNTIF(pl_chave,C574)&gt;1,"ERRO: chave de tarefa duplicada",IF(I574="Sim",IF(O574="Não","ERRO: tarefa de segurança retirada do plano",IF(NOT(ISNUMBER(K574)),"ERRO: frequência vigente inválida",IF(ISERROR(MATCH(H574,lst_frequencias,0)),"ERRO: frequência de referência ausente",IF(K574&lt;INDEX(lst_frequencias_vezes,MATCH(H574,lst_frequencias,0)),"ERRO: intervalo ampliado em tarefa de segurança (referência "&amp;H574&amp;")","OK: segurança mantida")))),IF(NOT(ISNUMBER(K574)),"Verificar: frequência vigente","OK"))))</f>
        <v/>
      </c>
      <c r="S574" s="24" t="n"/>
    </row>
    <row r="575">
      <c r="A575" s="21" t="n"/>
      <c r="B575" s="22" t="n"/>
      <c r="C575" s="23">
        <f>IF(OR(A575="",B575=""),"",A575&amp;"|"&amp;B575)</f>
        <v/>
      </c>
      <c r="D575" s="21" t="n"/>
      <c r="E575" s="24" t="n"/>
      <c r="F575" s="21" t="n"/>
      <c r="G575" s="22" t="n"/>
      <c r="H575" s="22" t="n"/>
      <c r="I575" s="22" t="n"/>
      <c r="J575" s="25" t="n"/>
      <c r="K575" s="26">
        <f>IF(J575="","",IFERROR(INDEX(lst_frequencias_vezes,MATCH(J575,lst_frequencias,0)),"Frequência não aceita"))</f>
        <v/>
      </c>
      <c r="L575" s="21" t="n"/>
      <c r="M575" s="27" t="n"/>
      <c r="N575" s="28">
        <f>IF(AND(ISNUMBER(K575),ISNUMBER(M575)),K575*M575,"")</f>
        <v/>
      </c>
      <c r="O575" s="25" t="n"/>
      <c r="P575" s="25" t="n"/>
      <c r="Q575" s="29" t="n"/>
      <c r="R575" s="30">
        <f>IF(C575="","",IF(COUNTIF(pl_chave,C575)&gt;1,"ERRO: chave de tarefa duplicada",IF(I575="Sim",IF(O575="Não","ERRO: tarefa de segurança retirada do plano",IF(NOT(ISNUMBER(K575)),"ERRO: frequência vigente inválida",IF(ISERROR(MATCH(H575,lst_frequencias,0)),"ERRO: frequência de referência ausente",IF(K575&lt;INDEX(lst_frequencias_vezes,MATCH(H575,lst_frequencias,0)),"ERRO: intervalo ampliado em tarefa de segurança (referência "&amp;H575&amp;")","OK: segurança mantida")))),IF(NOT(ISNUMBER(K575)),"Verificar: frequência vigente","OK"))))</f>
        <v/>
      </c>
      <c r="S575" s="24" t="n"/>
    </row>
    <row r="576">
      <c r="A576" s="21" t="n"/>
      <c r="B576" s="22" t="n"/>
      <c r="C576" s="23">
        <f>IF(OR(A576="",B576=""),"",A576&amp;"|"&amp;B576)</f>
        <v/>
      </c>
      <c r="D576" s="21" t="n"/>
      <c r="E576" s="24" t="n"/>
      <c r="F576" s="21" t="n"/>
      <c r="G576" s="22" t="n"/>
      <c r="H576" s="22" t="n"/>
      <c r="I576" s="22" t="n"/>
      <c r="J576" s="25" t="n"/>
      <c r="K576" s="26">
        <f>IF(J576="","",IFERROR(INDEX(lst_frequencias_vezes,MATCH(J576,lst_frequencias,0)),"Frequência não aceita"))</f>
        <v/>
      </c>
      <c r="L576" s="21" t="n"/>
      <c r="M576" s="27" t="n"/>
      <c r="N576" s="28">
        <f>IF(AND(ISNUMBER(K576),ISNUMBER(M576)),K576*M576,"")</f>
        <v/>
      </c>
      <c r="O576" s="25" t="n"/>
      <c r="P576" s="25" t="n"/>
      <c r="Q576" s="29" t="n"/>
      <c r="R576" s="30">
        <f>IF(C576="","",IF(COUNTIF(pl_chave,C576)&gt;1,"ERRO: chave de tarefa duplicada",IF(I576="Sim",IF(O576="Não","ERRO: tarefa de segurança retirada do plano",IF(NOT(ISNUMBER(K576)),"ERRO: frequência vigente inválida",IF(ISERROR(MATCH(H576,lst_frequencias,0)),"ERRO: frequência de referência ausente",IF(K576&lt;INDEX(lst_frequencias_vezes,MATCH(H576,lst_frequencias,0)),"ERRO: intervalo ampliado em tarefa de segurança (referência "&amp;H576&amp;")","OK: segurança mantida")))),IF(NOT(ISNUMBER(K576)),"Verificar: frequência vigente","OK"))))</f>
        <v/>
      </c>
      <c r="S576" s="24" t="n"/>
    </row>
    <row r="577">
      <c r="A577" s="21" t="n"/>
      <c r="B577" s="22" t="n"/>
      <c r="C577" s="23">
        <f>IF(OR(A577="",B577=""),"",A577&amp;"|"&amp;B577)</f>
        <v/>
      </c>
      <c r="D577" s="21" t="n"/>
      <c r="E577" s="24" t="n"/>
      <c r="F577" s="21" t="n"/>
      <c r="G577" s="22" t="n"/>
      <c r="H577" s="22" t="n"/>
      <c r="I577" s="22" t="n"/>
      <c r="J577" s="25" t="n"/>
      <c r="K577" s="26">
        <f>IF(J577="","",IFERROR(INDEX(lst_frequencias_vezes,MATCH(J577,lst_frequencias,0)),"Frequência não aceita"))</f>
        <v/>
      </c>
      <c r="L577" s="21" t="n"/>
      <c r="M577" s="27" t="n"/>
      <c r="N577" s="28">
        <f>IF(AND(ISNUMBER(K577),ISNUMBER(M577)),K577*M577,"")</f>
        <v/>
      </c>
      <c r="O577" s="25" t="n"/>
      <c r="P577" s="25" t="n"/>
      <c r="Q577" s="29" t="n"/>
      <c r="R577" s="30">
        <f>IF(C577="","",IF(COUNTIF(pl_chave,C577)&gt;1,"ERRO: chave de tarefa duplicada",IF(I577="Sim",IF(O577="Não","ERRO: tarefa de segurança retirada do plano",IF(NOT(ISNUMBER(K577)),"ERRO: frequência vigente inválida",IF(ISERROR(MATCH(H577,lst_frequencias,0)),"ERRO: frequência de referência ausente",IF(K577&lt;INDEX(lst_frequencias_vezes,MATCH(H577,lst_frequencias,0)),"ERRO: intervalo ampliado em tarefa de segurança (referência "&amp;H577&amp;")","OK: segurança mantida")))),IF(NOT(ISNUMBER(K577)),"Verificar: frequência vigente","OK"))))</f>
        <v/>
      </c>
      <c r="S577" s="24" t="n"/>
    </row>
    <row r="578">
      <c r="A578" s="21" t="n"/>
      <c r="B578" s="22" t="n"/>
      <c r="C578" s="23">
        <f>IF(OR(A578="",B578=""),"",A578&amp;"|"&amp;B578)</f>
        <v/>
      </c>
      <c r="D578" s="21" t="n"/>
      <c r="E578" s="24" t="n"/>
      <c r="F578" s="21" t="n"/>
      <c r="G578" s="22" t="n"/>
      <c r="H578" s="22" t="n"/>
      <c r="I578" s="22" t="n"/>
      <c r="J578" s="25" t="n"/>
      <c r="K578" s="26">
        <f>IF(J578="","",IFERROR(INDEX(lst_frequencias_vezes,MATCH(J578,lst_frequencias,0)),"Frequência não aceita"))</f>
        <v/>
      </c>
      <c r="L578" s="21" t="n"/>
      <c r="M578" s="27" t="n"/>
      <c r="N578" s="28">
        <f>IF(AND(ISNUMBER(K578),ISNUMBER(M578)),K578*M578,"")</f>
        <v/>
      </c>
      <c r="O578" s="25" t="n"/>
      <c r="P578" s="25" t="n"/>
      <c r="Q578" s="29" t="n"/>
      <c r="R578" s="30">
        <f>IF(C578="","",IF(COUNTIF(pl_chave,C578)&gt;1,"ERRO: chave de tarefa duplicada",IF(I578="Sim",IF(O578="Não","ERRO: tarefa de segurança retirada do plano",IF(NOT(ISNUMBER(K578)),"ERRO: frequência vigente inválida",IF(ISERROR(MATCH(H578,lst_frequencias,0)),"ERRO: frequência de referência ausente",IF(K578&lt;INDEX(lst_frequencias_vezes,MATCH(H578,lst_frequencias,0)),"ERRO: intervalo ampliado em tarefa de segurança (referência "&amp;H578&amp;")","OK: segurança mantida")))),IF(NOT(ISNUMBER(K578)),"Verificar: frequência vigente","OK"))))</f>
        <v/>
      </c>
      <c r="S578" s="24" t="n"/>
    </row>
    <row r="579">
      <c r="A579" s="21" t="n"/>
      <c r="B579" s="22" t="n"/>
      <c r="C579" s="23">
        <f>IF(OR(A579="",B579=""),"",A579&amp;"|"&amp;B579)</f>
        <v/>
      </c>
      <c r="D579" s="21" t="n"/>
      <c r="E579" s="24" t="n"/>
      <c r="F579" s="21" t="n"/>
      <c r="G579" s="22" t="n"/>
      <c r="H579" s="22" t="n"/>
      <c r="I579" s="22" t="n"/>
      <c r="J579" s="25" t="n"/>
      <c r="K579" s="26">
        <f>IF(J579="","",IFERROR(INDEX(lst_frequencias_vezes,MATCH(J579,lst_frequencias,0)),"Frequência não aceita"))</f>
        <v/>
      </c>
      <c r="L579" s="21" t="n"/>
      <c r="M579" s="27" t="n"/>
      <c r="N579" s="28">
        <f>IF(AND(ISNUMBER(K579),ISNUMBER(M579)),K579*M579,"")</f>
        <v/>
      </c>
      <c r="O579" s="25" t="n"/>
      <c r="P579" s="25" t="n"/>
      <c r="Q579" s="29" t="n"/>
      <c r="R579" s="30">
        <f>IF(C579="","",IF(COUNTIF(pl_chave,C579)&gt;1,"ERRO: chave de tarefa duplicada",IF(I579="Sim",IF(O579="Não","ERRO: tarefa de segurança retirada do plano",IF(NOT(ISNUMBER(K579)),"ERRO: frequência vigente inválida",IF(ISERROR(MATCH(H579,lst_frequencias,0)),"ERRO: frequência de referência ausente",IF(K579&lt;INDEX(lst_frequencias_vezes,MATCH(H579,lst_frequencias,0)),"ERRO: intervalo ampliado em tarefa de segurança (referência "&amp;H579&amp;")","OK: segurança mantida")))),IF(NOT(ISNUMBER(K579)),"Verificar: frequência vigente","OK"))))</f>
        <v/>
      </c>
      <c r="S579" s="24" t="n"/>
    </row>
    <row r="580">
      <c r="A580" s="21" t="n"/>
      <c r="B580" s="22" t="n"/>
      <c r="C580" s="23">
        <f>IF(OR(A580="",B580=""),"",A580&amp;"|"&amp;B580)</f>
        <v/>
      </c>
      <c r="D580" s="21" t="n"/>
      <c r="E580" s="24" t="n"/>
      <c r="F580" s="21" t="n"/>
      <c r="G580" s="22" t="n"/>
      <c r="H580" s="22" t="n"/>
      <c r="I580" s="22" t="n"/>
      <c r="J580" s="25" t="n"/>
      <c r="K580" s="26">
        <f>IF(J580="","",IFERROR(INDEX(lst_frequencias_vezes,MATCH(J580,lst_frequencias,0)),"Frequência não aceita"))</f>
        <v/>
      </c>
      <c r="L580" s="21" t="n"/>
      <c r="M580" s="27" t="n"/>
      <c r="N580" s="28">
        <f>IF(AND(ISNUMBER(K580),ISNUMBER(M580)),K580*M580,"")</f>
        <v/>
      </c>
      <c r="O580" s="25" t="n"/>
      <c r="P580" s="25" t="n"/>
      <c r="Q580" s="29" t="n"/>
      <c r="R580" s="30">
        <f>IF(C580="","",IF(COUNTIF(pl_chave,C580)&gt;1,"ERRO: chave de tarefa duplicada",IF(I580="Sim",IF(O580="Não","ERRO: tarefa de segurança retirada do plano",IF(NOT(ISNUMBER(K580)),"ERRO: frequência vigente inválida",IF(ISERROR(MATCH(H580,lst_frequencias,0)),"ERRO: frequência de referência ausente",IF(K580&lt;INDEX(lst_frequencias_vezes,MATCH(H580,lst_frequencias,0)),"ERRO: intervalo ampliado em tarefa de segurança (referência "&amp;H580&amp;")","OK: segurança mantida")))),IF(NOT(ISNUMBER(K580)),"Verificar: frequência vigente","OK"))))</f>
        <v/>
      </c>
      <c r="S580" s="24" t="n"/>
    </row>
    <row r="581">
      <c r="A581" s="21" t="n"/>
      <c r="B581" s="22" t="n"/>
      <c r="C581" s="23">
        <f>IF(OR(A581="",B581=""),"",A581&amp;"|"&amp;B581)</f>
        <v/>
      </c>
      <c r="D581" s="21" t="n"/>
      <c r="E581" s="24" t="n"/>
      <c r="F581" s="21" t="n"/>
      <c r="G581" s="22" t="n"/>
      <c r="H581" s="22" t="n"/>
      <c r="I581" s="22" t="n"/>
      <c r="J581" s="25" t="n"/>
      <c r="K581" s="26">
        <f>IF(J581="","",IFERROR(INDEX(lst_frequencias_vezes,MATCH(J581,lst_frequencias,0)),"Frequência não aceita"))</f>
        <v/>
      </c>
      <c r="L581" s="21" t="n"/>
      <c r="M581" s="27" t="n"/>
      <c r="N581" s="28">
        <f>IF(AND(ISNUMBER(K581),ISNUMBER(M581)),K581*M581,"")</f>
        <v/>
      </c>
      <c r="O581" s="25" t="n"/>
      <c r="P581" s="25" t="n"/>
      <c r="Q581" s="29" t="n"/>
      <c r="R581" s="30">
        <f>IF(C581="","",IF(COUNTIF(pl_chave,C581)&gt;1,"ERRO: chave de tarefa duplicada",IF(I581="Sim",IF(O581="Não","ERRO: tarefa de segurança retirada do plano",IF(NOT(ISNUMBER(K581)),"ERRO: frequência vigente inválida",IF(ISERROR(MATCH(H581,lst_frequencias,0)),"ERRO: frequência de referência ausente",IF(K581&lt;INDEX(lst_frequencias_vezes,MATCH(H581,lst_frequencias,0)),"ERRO: intervalo ampliado em tarefa de segurança (referência "&amp;H581&amp;")","OK: segurança mantida")))),IF(NOT(ISNUMBER(K581)),"Verificar: frequência vigente","OK"))))</f>
        <v/>
      </c>
      <c r="S581" s="24" t="n"/>
    </row>
    <row r="582">
      <c r="A582" s="21" t="n"/>
      <c r="B582" s="22" t="n"/>
      <c r="C582" s="23">
        <f>IF(OR(A582="",B582=""),"",A582&amp;"|"&amp;B582)</f>
        <v/>
      </c>
      <c r="D582" s="21" t="n"/>
      <c r="E582" s="24" t="n"/>
      <c r="F582" s="21" t="n"/>
      <c r="G582" s="22" t="n"/>
      <c r="H582" s="22" t="n"/>
      <c r="I582" s="22" t="n"/>
      <c r="J582" s="25" t="n"/>
      <c r="K582" s="26">
        <f>IF(J582="","",IFERROR(INDEX(lst_frequencias_vezes,MATCH(J582,lst_frequencias,0)),"Frequência não aceita"))</f>
        <v/>
      </c>
      <c r="L582" s="21" t="n"/>
      <c r="M582" s="27" t="n"/>
      <c r="N582" s="28">
        <f>IF(AND(ISNUMBER(K582),ISNUMBER(M582)),K582*M582,"")</f>
        <v/>
      </c>
      <c r="O582" s="25" t="n"/>
      <c r="P582" s="25" t="n"/>
      <c r="Q582" s="29" t="n"/>
      <c r="R582" s="30">
        <f>IF(C582="","",IF(COUNTIF(pl_chave,C582)&gt;1,"ERRO: chave de tarefa duplicada",IF(I582="Sim",IF(O582="Não","ERRO: tarefa de segurança retirada do plano",IF(NOT(ISNUMBER(K582)),"ERRO: frequência vigente inválida",IF(ISERROR(MATCH(H582,lst_frequencias,0)),"ERRO: frequência de referência ausente",IF(K582&lt;INDEX(lst_frequencias_vezes,MATCH(H582,lst_frequencias,0)),"ERRO: intervalo ampliado em tarefa de segurança (referência "&amp;H582&amp;")","OK: segurança mantida")))),IF(NOT(ISNUMBER(K582)),"Verificar: frequência vigente","OK"))))</f>
        <v/>
      </c>
      <c r="S582" s="24" t="n"/>
    </row>
    <row r="583">
      <c r="A583" s="21" t="n"/>
      <c r="B583" s="22" t="n"/>
      <c r="C583" s="23">
        <f>IF(OR(A583="",B583=""),"",A583&amp;"|"&amp;B583)</f>
        <v/>
      </c>
      <c r="D583" s="21" t="n"/>
      <c r="E583" s="24" t="n"/>
      <c r="F583" s="21" t="n"/>
      <c r="G583" s="22" t="n"/>
      <c r="H583" s="22" t="n"/>
      <c r="I583" s="22" t="n"/>
      <c r="J583" s="25" t="n"/>
      <c r="K583" s="26">
        <f>IF(J583="","",IFERROR(INDEX(lst_frequencias_vezes,MATCH(J583,lst_frequencias,0)),"Frequência não aceita"))</f>
        <v/>
      </c>
      <c r="L583" s="21" t="n"/>
      <c r="M583" s="27" t="n"/>
      <c r="N583" s="28">
        <f>IF(AND(ISNUMBER(K583),ISNUMBER(M583)),K583*M583,"")</f>
        <v/>
      </c>
      <c r="O583" s="25" t="n"/>
      <c r="P583" s="25" t="n"/>
      <c r="Q583" s="29" t="n"/>
      <c r="R583" s="30">
        <f>IF(C583="","",IF(COUNTIF(pl_chave,C583)&gt;1,"ERRO: chave de tarefa duplicada",IF(I583="Sim",IF(O583="Não","ERRO: tarefa de segurança retirada do plano",IF(NOT(ISNUMBER(K583)),"ERRO: frequência vigente inválida",IF(ISERROR(MATCH(H583,lst_frequencias,0)),"ERRO: frequência de referência ausente",IF(K583&lt;INDEX(lst_frequencias_vezes,MATCH(H583,lst_frequencias,0)),"ERRO: intervalo ampliado em tarefa de segurança (referência "&amp;H583&amp;")","OK: segurança mantida")))),IF(NOT(ISNUMBER(K583)),"Verificar: frequência vigente","OK"))))</f>
        <v/>
      </c>
      <c r="S583" s="24" t="n"/>
    </row>
    <row r="584">
      <c r="A584" s="21" t="n"/>
      <c r="B584" s="22" t="n"/>
      <c r="C584" s="23">
        <f>IF(OR(A584="",B584=""),"",A584&amp;"|"&amp;B584)</f>
        <v/>
      </c>
      <c r="D584" s="21" t="n"/>
      <c r="E584" s="24" t="n"/>
      <c r="F584" s="21" t="n"/>
      <c r="G584" s="22" t="n"/>
      <c r="H584" s="22" t="n"/>
      <c r="I584" s="22" t="n"/>
      <c r="J584" s="25" t="n"/>
      <c r="K584" s="26">
        <f>IF(J584="","",IFERROR(INDEX(lst_frequencias_vezes,MATCH(J584,lst_frequencias,0)),"Frequência não aceita"))</f>
        <v/>
      </c>
      <c r="L584" s="21" t="n"/>
      <c r="M584" s="27" t="n"/>
      <c r="N584" s="28">
        <f>IF(AND(ISNUMBER(K584),ISNUMBER(M584)),K584*M584,"")</f>
        <v/>
      </c>
      <c r="O584" s="25" t="n"/>
      <c r="P584" s="25" t="n"/>
      <c r="Q584" s="29" t="n"/>
      <c r="R584" s="30">
        <f>IF(C584="","",IF(COUNTIF(pl_chave,C584)&gt;1,"ERRO: chave de tarefa duplicada",IF(I584="Sim",IF(O584="Não","ERRO: tarefa de segurança retirada do plano",IF(NOT(ISNUMBER(K584)),"ERRO: frequência vigente inválida",IF(ISERROR(MATCH(H584,lst_frequencias,0)),"ERRO: frequência de referência ausente",IF(K584&lt;INDEX(lst_frequencias_vezes,MATCH(H584,lst_frequencias,0)),"ERRO: intervalo ampliado em tarefa de segurança (referência "&amp;H584&amp;")","OK: segurança mantida")))),IF(NOT(ISNUMBER(K584)),"Verificar: frequência vigente","OK"))))</f>
        <v/>
      </c>
      <c r="S584" s="24" t="n"/>
    </row>
    <row r="585">
      <c r="A585" s="21" t="n"/>
      <c r="B585" s="22" t="n"/>
      <c r="C585" s="23">
        <f>IF(OR(A585="",B585=""),"",A585&amp;"|"&amp;B585)</f>
        <v/>
      </c>
      <c r="D585" s="21" t="n"/>
      <c r="E585" s="24" t="n"/>
      <c r="F585" s="21" t="n"/>
      <c r="G585" s="22" t="n"/>
      <c r="H585" s="22" t="n"/>
      <c r="I585" s="22" t="n"/>
      <c r="J585" s="25" t="n"/>
      <c r="K585" s="26">
        <f>IF(J585="","",IFERROR(INDEX(lst_frequencias_vezes,MATCH(J585,lst_frequencias,0)),"Frequência não aceita"))</f>
        <v/>
      </c>
      <c r="L585" s="21" t="n"/>
      <c r="M585" s="27" t="n"/>
      <c r="N585" s="28">
        <f>IF(AND(ISNUMBER(K585),ISNUMBER(M585)),K585*M585,"")</f>
        <v/>
      </c>
      <c r="O585" s="25" t="n"/>
      <c r="P585" s="25" t="n"/>
      <c r="Q585" s="29" t="n"/>
      <c r="R585" s="30">
        <f>IF(C585="","",IF(COUNTIF(pl_chave,C585)&gt;1,"ERRO: chave de tarefa duplicada",IF(I585="Sim",IF(O585="Não","ERRO: tarefa de segurança retirada do plano",IF(NOT(ISNUMBER(K585)),"ERRO: frequência vigente inválida",IF(ISERROR(MATCH(H585,lst_frequencias,0)),"ERRO: frequência de referência ausente",IF(K585&lt;INDEX(lst_frequencias_vezes,MATCH(H585,lst_frequencias,0)),"ERRO: intervalo ampliado em tarefa de segurança (referência "&amp;H585&amp;")","OK: segurança mantida")))),IF(NOT(ISNUMBER(K585)),"Verificar: frequência vigente","OK"))))</f>
        <v/>
      </c>
      <c r="S585" s="24" t="n"/>
    </row>
    <row r="586">
      <c r="A586" s="21" t="n"/>
      <c r="B586" s="22" t="n"/>
      <c r="C586" s="23">
        <f>IF(OR(A586="",B586=""),"",A586&amp;"|"&amp;B586)</f>
        <v/>
      </c>
      <c r="D586" s="21" t="n"/>
      <c r="E586" s="24" t="n"/>
      <c r="F586" s="21" t="n"/>
      <c r="G586" s="22" t="n"/>
      <c r="H586" s="22" t="n"/>
      <c r="I586" s="22" t="n"/>
      <c r="J586" s="25" t="n"/>
      <c r="K586" s="26">
        <f>IF(J586="","",IFERROR(INDEX(lst_frequencias_vezes,MATCH(J586,lst_frequencias,0)),"Frequência não aceita"))</f>
        <v/>
      </c>
      <c r="L586" s="21" t="n"/>
      <c r="M586" s="27" t="n"/>
      <c r="N586" s="28">
        <f>IF(AND(ISNUMBER(K586),ISNUMBER(M586)),K586*M586,"")</f>
        <v/>
      </c>
      <c r="O586" s="25" t="n"/>
      <c r="P586" s="25" t="n"/>
      <c r="Q586" s="29" t="n"/>
      <c r="R586" s="30">
        <f>IF(C586="","",IF(COUNTIF(pl_chave,C586)&gt;1,"ERRO: chave de tarefa duplicada",IF(I586="Sim",IF(O586="Não","ERRO: tarefa de segurança retirada do plano",IF(NOT(ISNUMBER(K586)),"ERRO: frequência vigente inválida",IF(ISERROR(MATCH(H586,lst_frequencias,0)),"ERRO: frequência de referência ausente",IF(K586&lt;INDEX(lst_frequencias_vezes,MATCH(H586,lst_frequencias,0)),"ERRO: intervalo ampliado em tarefa de segurança (referência "&amp;H586&amp;")","OK: segurança mantida")))),IF(NOT(ISNUMBER(K586)),"Verificar: frequência vigente","OK"))))</f>
        <v/>
      </c>
      <c r="S586" s="24" t="n"/>
    </row>
    <row r="587">
      <c r="A587" s="21" t="n"/>
      <c r="B587" s="22" t="n"/>
      <c r="C587" s="23">
        <f>IF(OR(A587="",B587=""),"",A587&amp;"|"&amp;B587)</f>
        <v/>
      </c>
      <c r="D587" s="21" t="n"/>
      <c r="E587" s="24" t="n"/>
      <c r="F587" s="21" t="n"/>
      <c r="G587" s="22" t="n"/>
      <c r="H587" s="22" t="n"/>
      <c r="I587" s="22" t="n"/>
      <c r="J587" s="25" t="n"/>
      <c r="K587" s="26">
        <f>IF(J587="","",IFERROR(INDEX(lst_frequencias_vezes,MATCH(J587,lst_frequencias,0)),"Frequência não aceita"))</f>
        <v/>
      </c>
      <c r="L587" s="21" t="n"/>
      <c r="M587" s="27" t="n"/>
      <c r="N587" s="28">
        <f>IF(AND(ISNUMBER(K587),ISNUMBER(M587)),K587*M587,"")</f>
        <v/>
      </c>
      <c r="O587" s="25" t="n"/>
      <c r="P587" s="25" t="n"/>
      <c r="Q587" s="29" t="n"/>
      <c r="R587" s="30">
        <f>IF(C587="","",IF(COUNTIF(pl_chave,C587)&gt;1,"ERRO: chave de tarefa duplicada",IF(I587="Sim",IF(O587="Não","ERRO: tarefa de segurança retirada do plano",IF(NOT(ISNUMBER(K587)),"ERRO: frequência vigente inválida",IF(ISERROR(MATCH(H587,lst_frequencias,0)),"ERRO: frequência de referência ausente",IF(K587&lt;INDEX(lst_frequencias_vezes,MATCH(H587,lst_frequencias,0)),"ERRO: intervalo ampliado em tarefa de segurança (referência "&amp;H587&amp;")","OK: segurança mantida")))),IF(NOT(ISNUMBER(K587)),"Verificar: frequência vigente","OK"))))</f>
        <v/>
      </c>
      <c r="S587" s="24" t="n"/>
    </row>
    <row r="588">
      <c r="A588" s="21" t="n"/>
      <c r="B588" s="22" t="n"/>
      <c r="C588" s="23">
        <f>IF(OR(A588="",B588=""),"",A588&amp;"|"&amp;B588)</f>
        <v/>
      </c>
      <c r="D588" s="21" t="n"/>
      <c r="E588" s="24" t="n"/>
      <c r="F588" s="21" t="n"/>
      <c r="G588" s="22" t="n"/>
      <c r="H588" s="22" t="n"/>
      <c r="I588" s="22" t="n"/>
      <c r="J588" s="25" t="n"/>
      <c r="K588" s="26">
        <f>IF(J588="","",IFERROR(INDEX(lst_frequencias_vezes,MATCH(J588,lst_frequencias,0)),"Frequência não aceita"))</f>
        <v/>
      </c>
      <c r="L588" s="21" t="n"/>
      <c r="M588" s="27" t="n"/>
      <c r="N588" s="28">
        <f>IF(AND(ISNUMBER(K588),ISNUMBER(M588)),K588*M588,"")</f>
        <v/>
      </c>
      <c r="O588" s="25" t="n"/>
      <c r="P588" s="25" t="n"/>
      <c r="Q588" s="29" t="n"/>
      <c r="R588" s="30">
        <f>IF(C588="","",IF(COUNTIF(pl_chave,C588)&gt;1,"ERRO: chave de tarefa duplicada",IF(I588="Sim",IF(O588="Não","ERRO: tarefa de segurança retirada do plano",IF(NOT(ISNUMBER(K588)),"ERRO: frequência vigente inválida",IF(ISERROR(MATCH(H588,lst_frequencias,0)),"ERRO: frequência de referência ausente",IF(K588&lt;INDEX(lst_frequencias_vezes,MATCH(H588,lst_frequencias,0)),"ERRO: intervalo ampliado em tarefa de segurança (referência "&amp;H588&amp;")","OK: segurança mantida")))),IF(NOT(ISNUMBER(K588)),"Verificar: frequência vigente","OK"))))</f>
        <v/>
      </c>
      <c r="S588" s="24" t="n"/>
    </row>
    <row r="589">
      <c r="A589" s="21" t="n"/>
      <c r="B589" s="22" t="n"/>
      <c r="C589" s="23">
        <f>IF(OR(A589="",B589=""),"",A589&amp;"|"&amp;B589)</f>
        <v/>
      </c>
      <c r="D589" s="21" t="n"/>
      <c r="E589" s="24" t="n"/>
      <c r="F589" s="21" t="n"/>
      <c r="G589" s="22" t="n"/>
      <c r="H589" s="22" t="n"/>
      <c r="I589" s="22" t="n"/>
      <c r="J589" s="25" t="n"/>
      <c r="K589" s="26">
        <f>IF(J589="","",IFERROR(INDEX(lst_frequencias_vezes,MATCH(J589,lst_frequencias,0)),"Frequência não aceita"))</f>
        <v/>
      </c>
      <c r="L589" s="21" t="n"/>
      <c r="M589" s="27" t="n"/>
      <c r="N589" s="28">
        <f>IF(AND(ISNUMBER(K589),ISNUMBER(M589)),K589*M589,"")</f>
        <v/>
      </c>
      <c r="O589" s="25" t="n"/>
      <c r="P589" s="25" t="n"/>
      <c r="Q589" s="29" t="n"/>
      <c r="R589" s="30">
        <f>IF(C589="","",IF(COUNTIF(pl_chave,C589)&gt;1,"ERRO: chave de tarefa duplicada",IF(I589="Sim",IF(O589="Não","ERRO: tarefa de segurança retirada do plano",IF(NOT(ISNUMBER(K589)),"ERRO: frequência vigente inválida",IF(ISERROR(MATCH(H589,lst_frequencias,0)),"ERRO: frequência de referência ausente",IF(K589&lt;INDEX(lst_frequencias_vezes,MATCH(H589,lst_frequencias,0)),"ERRO: intervalo ampliado em tarefa de segurança (referência "&amp;H589&amp;")","OK: segurança mantida")))),IF(NOT(ISNUMBER(K589)),"Verificar: frequência vigente","OK"))))</f>
        <v/>
      </c>
      <c r="S589" s="24" t="n"/>
    </row>
    <row r="590">
      <c r="A590" s="21" t="n"/>
      <c r="B590" s="22" t="n"/>
      <c r="C590" s="23">
        <f>IF(OR(A590="",B590=""),"",A590&amp;"|"&amp;B590)</f>
        <v/>
      </c>
      <c r="D590" s="21" t="n"/>
      <c r="E590" s="24" t="n"/>
      <c r="F590" s="21" t="n"/>
      <c r="G590" s="22" t="n"/>
      <c r="H590" s="22" t="n"/>
      <c r="I590" s="22" t="n"/>
      <c r="J590" s="25" t="n"/>
      <c r="K590" s="26">
        <f>IF(J590="","",IFERROR(INDEX(lst_frequencias_vezes,MATCH(J590,lst_frequencias,0)),"Frequência não aceita"))</f>
        <v/>
      </c>
      <c r="L590" s="21" t="n"/>
      <c r="M590" s="27" t="n"/>
      <c r="N590" s="28">
        <f>IF(AND(ISNUMBER(K590),ISNUMBER(M590)),K590*M590,"")</f>
        <v/>
      </c>
      <c r="O590" s="25" t="n"/>
      <c r="P590" s="25" t="n"/>
      <c r="Q590" s="29" t="n"/>
      <c r="R590" s="30">
        <f>IF(C590="","",IF(COUNTIF(pl_chave,C590)&gt;1,"ERRO: chave de tarefa duplicada",IF(I590="Sim",IF(O590="Não","ERRO: tarefa de segurança retirada do plano",IF(NOT(ISNUMBER(K590)),"ERRO: frequência vigente inválida",IF(ISERROR(MATCH(H590,lst_frequencias,0)),"ERRO: frequência de referência ausente",IF(K590&lt;INDEX(lst_frequencias_vezes,MATCH(H590,lst_frequencias,0)),"ERRO: intervalo ampliado em tarefa de segurança (referência "&amp;H590&amp;")","OK: segurança mantida")))),IF(NOT(ISNUMBER(K590)),"Verificar: frequência vigente","OK"))))</f>
        <v/>
      </c>
      <c r="S590" s="24" t="n"/>
    </row>
    <row r="591">
      <c r="A591" s="21" t="n"/>
      <c r="B591" s="22" t="n"/>
      <c r="C591" s="23">
        <f>IF(OR(A591="",B591=""),"",A591&amp;"|"&amp;B591)</f>
        <v/>
      </c>
      <c r="D591" s="21" t="n"/>
      <c r="E591" s="24" t="n"/>
      <c r="F591" s="21" t="n"/>
      <c r="G591" s="22" t="n"/>
      <c r="H591" s="22" t="n"/>
      <c r="I591" s="22" t="n"/>
      <c r="J591" s="25" t="n"/>
      <c r="K591" s="26">
        <f>IF(J591="","",IFERROR(INDEX(lst_frequencias_vezes,MATCH(J591,lst_frequencias,0)),"Frequência não aceita"))</f>
        <v/>
      </c>
      <c r="L591" s="21" t="n"/>
      <c r="M591" s="27" t="n"/>
      <c r="N591" s="28">
        <f>IF(AND(ISNUMBER(K591),ISNUMBER(M591)),K591*M591,"")</f>
        <v/>
      </c>
      <c r="O591" s="25" t="n"/>
      <c r="P591" s="25" t="n"/>
      <c r="Q591" s="29" t="n"/>
      <c r="R591" s="30">
        <f>IF(C591="","",IF(COUNTIF(pl_chave,C591)&gt;1,"ERRO: chave de tarefa duplicada",IF(I591="Sim",IF(O591="Não","ERRO: tarefa de segurança retirada do plano",IF(NOT(ISNUMBER(K591)),"ERRO: frequência vigente inválida",IF(ISERROR(MATCH(H591,lst_frequencias,0)),"ERRO: frequência de referência ausente",IF(K591&lt;INDEX(lst_frequencias_vezes,MATCH(H591,lst_frequencias,0)),"ERRO: intervalo ampliado em tarefa de segurança (referência "&amp;H591&amp;")","OK: segurança mantida")))),IF(NOT(ISNUMBER(K591)),"Verificar: frequência vigente","OK"))))</f>
        <v/>
      </c>
      <c r="S591" s="24" t="n"/>
    </row>
    <row r="592">
      <c r="A592" s="21" t="n"/>
      <c r="B592" s="22" t="n"/>
      <c r="C592" s="23">
        <f>IF(OR(A592="",B592=""),"",A592&amp;"|"&amp;B592)</f>
        <v/>
      </c>
      <c r="D592" s="21" t="n"/>
      <c r="E592" s="24" t="n"/>
      <c r="F592" s="21" t="n"/>
      <c r="G592" s="22" t="n"/>
      <c r="H592" s="22" t="n"/>
      <c r="I592" s="22" t="n"/>
      <c r="J592" s="25" t="n"/>
      <c r="K592" s="26">
        <f>IF(J592="","",IFERROR(INDEX(lst_frequencias_vezes,MATCH(J592,lst_frequencias,0)),"Frequência não aceita"))</f>
        <v/>
      </c>
      <c r="L592" s="21" t="n"/>
      <c r="M592" s="27" t="n"/>
      <c r="N592" s="28">
        <f>IF(AND(ISNUMBER(K592),ISNUMBER(M592)),K592*M592,"")</f>
        <v/>
      </c>
      <c r="O592" s="25" t="n"/>
      <c r="P592" s="25" t="n"/>
      <c r="Q592" s="29" t="n"/>
      <c r="R592" s="30">
        <f>IF(C592="","",IF(COUNTIF(pl_chave,C592)&gt;1,"ERRO: chave de tarefa duplicada",IF(I592="Sim",IF(O592="Não","ERRO: tarefa de segurança retirada do plano",IF(NOT(ISNUMBER(K592)),"ERRO: frequência vigente inválida",IF(ISERROR(MATCH(H592,lst_frequencias,0)),"ERRO: frequência de referência ausente",IF(K592&lt;INDEX(lst_frequencias_vezes,MATCH(H592,lst_frequencias,0)),"ERRO: intervalo ampliado em tarefa de segurança (referência "&amp;H592&amp;")","OK: segurança mantida")))),IF(NOT(ISNUMBER(K592)),"Verificar: frequência vigente","OK"))))</f>
        <v/>
      </c>
      <c r="S592" s="24" t="n"/>
    </row>
    <row r="593">
      <c r="A593" s="21" t="n"/>
      <c r="B593" s="22" t="n"/>
      <c r="C593" s="23">
        <f>IF(OR(A593="",B593=""),"",A593&amp;"|"&amp;B593)</f>
        <v/>
      </c>
      <c r="D593" s="21" t="n"/>
      <c r="E593" s="24" t="n"/>
      <c r="F593" s="21" t="n"/>
      <c r="G593" s="22" t="n"/>
      <c r="H593" s="22" t="n"/>
      <c r="I593" s="22" t="n"/>
      <c r="J593" s="25" t="n"/>
      <c r="K593" s="26">
        <f>IF(J593="","",IFERROR(INDEX(lst_frequencias_vezes,MATCH(J593,lst_frequencias,0)),"Frequência não aceita"))</f>
        <v/>
      </c>
      <c r="L593" s="21" t="n"/>
      <c r="M593" s="27" t="n"/>
      <c r="N593" s="28">
        <f>IF(AND(ISNUMBER(K593),ISNUMBER(M593)),K593*M593,"")</f>
        <v/>
      </c>
      <c r="O593" s="25" t="n"/>
      <c r="P593" s="25" t="n"/>
      <c r="Q593" s="29" t="n"/>
      <c r="R593" s="30">
        <f>IF(C593="","",IF(COUNTIF(pl_chave,C593)&gt;1,"ERRO: chave de tarefa duplicada",IF(I593="Sim",IF(O593="Não","ERRO: tarefa de segurança retirada do plano",IF(NOT(ISNUMBER(K593)),"ERRO: frequência vigente inválida",IF(ISERROR(MATCH(H593,lst_frequencias,0)),"ERRO: frequência de referência ausente",IF(K593&lt;INDEX(lst_frequencias_vezes,MATCH(H593,lst_frequencias,0)),"ERRO: intervalo ampliado em tarefa de segurança (referência "&amp;H593&amp;")","OK: segurança mantida")))),IF(NOT(ISNUMBER(K593)),"Verificar: frequência vigente","OK"))))</f>
        <v/>
      </c>
      <c r="S593" s="24" t="n"/>
    </row>
    <row r="594">
      <c r="A594" s="21" t="n"/>
      <c r="B594" s="22" t="n"/>
      <c r="C594" s="23">
        <f>IF(OR(A594="",B594=""),"",A594&amp;"|"&amp;B594)</f>
        <v/>
      </c>
      <c r="D594" s="21" t="n"/>
      <c r="E594" s="24" t="n"/>
      <c r="F594" s="21" t="n"/>
      <c r="G594" s="22" t="n"/>
      <c r="H594" s="22" t="n"/>
      <c r="I594" s="22" t="n"/>
      <c r="J594" s="25" t="n"/>
      <c r="K594" s="26">
        <f>IF(J594="","",IFERROR(INDEX(lst_frequencias_vezes,MATCH(J594,lst_frequencias,0)),"Frequência não aceita"))</f>
        <v/>
      </c>
      <c r="L594" s="21" t="n"/>
      <c r="M594" s="27" t="n"/>
      <c r="N594" s="28">
        <f>IF(AND(ISNUMBER(K594),ISNUMBER(M594)),K594*M594,"")</f>
        <v/>
      </c>
      <c r="O594" s="25" t="n"/>
      <c r="P594" s="25" t="n"/>
      <c r="Q594" s="29" t="n"/>
      <c r="R594" s="30">
        <f>IF(C594="","",IF(COUNTIF(pl_chave,C594)&gt;1,"ERRO: chave de tarefa duplicada",IF(I594="Sim",IF(O594="Não","ERRO: tarefa de segurança retirada do plano",IF(NOT(ISNUMBER(K594)),"ERRO: frequência vigente inválida",IF(ISERROR(MATCH(H594,lst_frequencias,0)),"ERRO: frequência de referência ausente",IF(K594&lt;INDEX(lst_frequencias_vezes,MATCH(H594,lst_frequencias,0)),"ERRO: intervalo ampliado em tarefa de segurança (referência "&amp;H594&amp;")","OK: segurança mantida")))),IF(NOT(ISNUMBER(K594)),"Verificar: frequência vigente","OK"))))</f>
        <v/>
      </c>
      <c r="S594" s="24" t="n"/>
    </row>
    <row r="595">
      <c r="A595" s="21" t="n"/>
      <c r="B595" s="22" t="n"/>
      <c r="C595" s="23">
        <f>IF(OR(A595="",B595=""),"",A595&amp;"|"&amp;B595)</f>
        <v/>
      </c>
      <c r="D595" s="21" t="n"/>
      <c r="E595" s="24" t="n"/>
      <c r="F595" s="21" t="n"/>
      <c r="G595" s="22" t="n"/>
      <c r="H595" s="22" t="n"/>
      <c r="I595" s="22" t="n"/>
      <c r="J595" s="25" t="n"/>
      <c r="K595" s="26">
        <f>IF(J595="","",IFERROR(INDEX(lst_frequencias_vezes,MATCH(J595,lst_frequencias,0)),"Frequência não aceita"))</f>
        <v/>
      </c>
      <c r="L595" s="21" t="n"/>
      <c r="M595" s="27" t="n"/>
      <c r="N595" s="28">
        <f>IF(AND(ISNUMBER(K595),ISNUMBER(M595)),K595*M595,"")</f>
        <v/>
      </c>
      <c r="O595" s="25" t="n"/>
      <c r="P595" s="25" t="n"/>
      <c r="Q595" s="29" t="n"/>
      <c r="R595" s="30">
        <f>IF(C595="","",IF(COUNTIF(pl_chave,C595)&gt;1,"ERRO: chave de tarefa duplicada",IF(I595="Sim",IF(O595="Não","ERRO: tarefa de segurança retirada do plano",IF(NOT(ISNUMBER(K595)),"ERRO: frequência vigente inválida",IF(ISERROR(MATCH(H595,lst_frequencias,0)),"ERRO: frequência de referência ausente",IF(K595&lt;INDEX(lst_frequencias_vezes,MATCH(H595,lst_frequencias,0)),"ERRO: intervalo ampliado em tarefa de segurança (referência "&amp;H595&amp;")","OK: segurança mantida")))),IF(NOT(ISNUMBER(K595)),"Verificar: frequência vigente","OK"))))</f>
        <v/>
      </c>
      <c r="S595" s="24" t="n"/>
    </row>
    <row r="596">
      <c r="A596" s="21" t="n"/>
      <c r="B596" s="22" t="n"/>
      <c r="C596" s="23">
        <f>IF(OR(A596="",B596=""),"",A596&amp;"|"&amp;B596)</f>
        <v/>
      </c>
      <c r="D596" s="21" t="n"/>
      <c r="E596" s="24" t="n"/>
      <c r="F596" s="21" t="n"/>
      <c r="G596" s="22" t="n"/>
      <c r="H596" s="22" t="n"/>
      <c r="I596" s="22" t="n"/>
      <c r="J596" s="25" t="n"/>
      <c r="K596" s="26">
        <f>IF(J596="","",IFERROR(INDEX(lst_frequencias_vezes,MATCH(J596,lst_frequencias,0)),"Frequência não aceita"))</f>
        <v/>
      </c>
      <c r="L596" s="21" t="n"/>
      <c r="M596" s="27" t="n"/>
      <c r="N596" s="28">
        <f>IF(AND(ISNUMBER(K596),ISNUMBER(M596)),K596*M596,"")</f>
        <v/>
      </c>
      <c r="O596" s="25" t="n"/>
      <c r="P596" s="25" t="n"/>
      <c r="Q596" s="29" t="n"/>
      <c r="R596" s="30">
        <f>IF(C596="","",IF(COUNTIF(pl_chave,C596)&gt;1,"ERRO: chave de tarefa duplicada",IF(I596="Sim",IF(O596="Não","ERRO: tarefa de segurança retirada do plano",IF(NOT(ISNUMBER(K596)),"ERRO: frequência vigente inválida",IF(ISERROR(MATCH(H596,lst_frequencias,0)),"ERRO: frequência de referência ausente",IF(K596&lt;INDEX(lst_frequencias_vezes,MATCH(H596,lst_frequencias,0)),"ERRO: intervalo ampliado em tarefa de segurança (referência "&amp;H596&amp;")","OK: segurança mantida")))),IF(NOT(ISNUMBER(K596)),"Verificar: frequência vigente","OK"))))</f>
        <v/>
      </c>
      <c r="S596" s="24" t="n"/>
    </row>
    <row r="597">
      <c r="A597" s="21" t="n"/>
      <c r="B597" s="22" t="n"/>
      <c r="C597" s="23">
        <f>IF(OR(A597="",B597=""),"",A597&amp;"|"&amp;B597)</f>
        <v/>
      </c>
      <c r="D597" s="21" t="n"/>
      <c r="E597" s="24" t="n"/>
      <c r="F597" s="21" t="n"/>
      <c r="G597" s="22" t="n"/>
      <c r="H597" s="22" t="n"/>
      <c r="I597" s="22" t="n"/>
      <c r="J597" s="25" t="n"/>
      <c r="K597" s="26">
        <f>IF(J597="","",IFERROR(INDEX(lst_frequencias_vezes,MATCH(J597,lst_frequencias,0)),"Frequência não aceita"))</f>
        <v/>
      </c>
      <c r="L597" s="21" t="n"/>
      <c r="M597" s="27" t="n"/>
      <c r="N597" s="28">
        <f>IF(AND(ISNUMBER(K597),ISNUMBER(M597)),K597*M597,"")</f>
        <v/>
      </c>
      <c r="O597" s="25" t="n"/>
      <c r="P597" s="25" t="n"/>
      <c r="Q597" s="29" t="n"/>
      <c r="R597" s="30">
        <f>IF(C597="","",IF(COUNTIF(pl_chave,C597)&gt;1,"ERRO: chave de tarefa duplicada",IF(I597="Sim",IF(O597="Não","ERRO: tarefa de segurança retirada do plano",IF(NOT(ISNUMBER(K597)),"ERRO: frequência vigente inválida",IF(ISERROR(MATCH(H597,lst_frequencias,0)),"ERRO: frequência de referência ausente",IF(K597&lt;INDEX(lst_frequencias_vezes,MATCH(H597,lst_frequencias,0)),"ERRO: intervalo ampliado em tarefa de segurança (referência "&amp;H597&amp;")","OK: segurança mantida")))),IF(NOT(ISNUMBER(K597)),"Verificar: frequência vigente","OK"))))</f>
        <v/>
      </c>
      <c r="S597" s="24" t="n"/>
    </row>
    <row r="598">
      <c r="A598" s="21" t="n"/>
      <c r="B598" s="22" t="n"/>
      <c r="C598" s="23">
        <f>IF(OR(A598="",B598=""),"",A598&amp;"|"&amp;B598)</f>
        <v/>
      </c>
      <c r="D598" s="21" t="n"/>
      <c r="E598" s="24" t="n"/>
      <c r="F598" s="21" t="n"/>
      <c r="G598" s="22" t="n"/>
      <c r="H598" s="22" t="n"/>
      <c r="I598" s="22" t="n"/>
      <c r="J598" s="25" t="n"/>
      <c r="K598" s="26">
        <f>IF(J598="","",IFERROR(INDEX(lst_frequencias_vezes,MATCH(J598,lst_frequencias,0)),"Frequência não aceita"))</f>
        <v/>
      </c>
      <c r="L598" s="21" t="n"/>
      <c r="M598" s="27" t="n"/>
      <c r="N598" s="28">
        <f>IF(AND(ISNUMBER(K598),ISNUMBER(M598)),K598*M598,"")</f>
        <v/>
      </c>
      <c r="O598" s="25" t="n"/>
      <c r="P598" s="25" t="n"/>
      <c r="Q598" s="29" t="n"/>
      <c r="R598" s="30">
        <f>IF(C598="","",IF(COUNTIF(pl_chave,C598)&gt;1,"ERRO: chave de tarefa duplicada",IF(I598="Sim",IF(O598="Não","ERRO: tarefa de segurança retirada do plano",IF(NOT(ISNUMBER(K598)),"ERRO: frequência vigente inválida",IF(ISERROR(MATCH(H598,lst_frequencias,0)),"ERRO: frequência de referência ausente",IF(K598&lt;INDEX(lst_frequencias_vezes,MATCH(H598,lst_frequencias,0)),"ERRO: intervalo ampliado em tarefa de segurança (referência "&amp;H598&amp;")","OK: segurança mantida")))),IF(NOT(ISNUMBER(K598)),"Verificar: frequência vigente","OK"))))</f>
        <v/>
      </c>
      <c r="S598" s="24" t="n"/>
    </row>
    <row r="599">
      <c r="A599" s="21" t="n"/>
      <c r="B599" s="22" t="n"/>
      <c r="C599" s="23">
        <f>IF(OR(A599="",B599=""),"",A599&amp;"|"&amp;B599)</f>
        <v/>
      </c>
      <c r="D599" s="21" t="n"/>
      <c r="E599" s="24" t="n"/>
      <c r="F599" s="21" t="n"/>
      <c r="G599" s="22" t="n"/>
      <c r="H599" s="22" t="n"/>
      <c r="I599" s="22" t="n"/>
      <c r="J599" s="25" t="n"/>
      <c r="K599" s="26">
        <f>IF(J599="","",IFERROR(INDEX(lst_frequencias_vezes,MATCH(J599,lst_frequencias,0)),"Frequência não aceita"))</f>
        <v/>
      </c>
      <c r="L599" s="21" t="n"/>
      <c r="M599" s="27" t="n"/>
      <c r="N599" s="28">
        <f>IF(AND(ISNUMBER(K599),ISNUMBER(M599)),K599*M599,"")</f>
        <v/>
      </c>
      <c r="O599" s="25" t="n"/>
      <c r="P599" s="25" t="n"/>
      <c r="Q599" s="29" t="n"/>
      <c r="R599" s="30">
        <f>IF(C599="","",IF(COUNTIF(pl_chave,C599)&gt;1,"ERRO: chave de tarefa duplicada",IF(I599="Sim",IF(O599="Não","ERRO: tarefa de segurança retirada do plano",IF(NOT(ISNUMBER(K599)),"ERRO: frequência vigente inválida",IF(ISERROR(MATCH(H599,lst_frequencias,0)),"ERRO: frequência de referência ausente",IF(K599&lt;INDEX(lst_frequencias_vezes,MATCH(H599,lst_frequencias,0)),"ERRO: intervalo ampliado em tarefa de segurança (referência "&amp;H599&amp;")","OK: segurança mantida")))),IF(NOT(ISNUMBER(K599)),"Verificar: frequência vigente","OK"))))</f>
        <v/>
      </c>
      <c r="S599" s="24" t="n"/>
    </row>
    <row r="600">
      <c r="A600" s="21" t="n"/>
      <c r="B600" s="22" t="n"/>
      <c r="C600" s="23">
        <f>IF(OR(A600="",B600=""),"",A600&amp;"|"&amp;B600)</f>
        <v/>
      </c>
      <c r="D600" s="21" t="n"/>
      <c r="E600" s="24" t="n"/>
      <c r="F600" s="21" t="n"/>
      <c r="G600" s="22" t="n"/>
      <c r="H600" s="22" t="n"/>
      <c r="I600" s="22" t="n"/>
      <c r="J600" s="25" t="n"/>
      <c r="K600" s="26">
        <f>IF(J600="","",IFERROR(INDEX(lst_frequencias_vezes,MATCH(J600,lst_frequencias,0)),"Frequência não aceita"))</f>
        <v/>
      </c>
      <c r="L600" s="21" t="n"/>
      <c r="M600" s="27" t="n"/>
      <c r="N600" s="28">
        <f>IF(AND(ISNUMBER(K600),ISNUMBER(M600)),K600*M600,"")</f>
        <v/>
      </c>
      <c r="O600" s="25" t="n"/>
      <c r="P600" s="25" t="n"/>
      <c r="Q600" s="29" t="n"/>
      <c r="R600" s="30">
        <f>IF(C600="","",IF(COUNTIF(pl_chave,C600)&gt;1,"ERRO: chave de tarefa duplicada",IF(I600="Sim",IF(O600="Não","ERRO: tarefa de segurança retirada do plano",IF(NOT(ISNUMBER(K600)),"ERRO: frequência vigente inválida",IF(ISERROR(MATCH(H600,lst_frequencias,0)),"ERRO: frequência de referência ausente",IF(K600&lt;INDEX(lst_frequencias_vezes,MATCH(H600,lst_frequencias,0)),"ERRO: intervalo ampliado em tarefa de segurança (referência "&amp;H600&amp;")","OK: segurança mantida")))),IF(NOT(ISNUMBER(K600)),"Verificar: frequência vigente","OK"))))</f>
        <v/>
      </c>
      <c r="S600" s="24" t="n"/>
    </row>
    <row r="601">
      <c r="A601" s="21" t="n"/>
      <c r="B601" s="22" t="n"/>
      <c r="C601" s="23">
        <f>IF(OR(A601="",B601=""),"",A601&amp;"|"&amp;B601)</f>
        <v/>
      </c>
      <c r="D601" s="21" t="n"/>
      <c r="E601" s="24" t="n"/>
      <c r="F601" s="21" t="n"/>
      <c r="G601" s="22" t="n"/>
      <c r="H601" s="22" t="n"/>
      <c r="I601" s="22" t="n"/>
      <c r="J601" s="25" t="n"/>
      <c r="K601" s="26">
        <f>IF(J601="","",IFERROR(INDEX(lst_frequencias_vezes,MATCH(J601,lst_frequencias,0)),"Frequência não aceita"))</f>
        <v/>
      </c>
      <c r="L601" s="21" t="n"/>
      <c r="M601" s="27" t="n"/>
      <c r="N601" s="28">
        <f>IF(AND(ISNUMBER(K601),ISNUMBER(M601)),K601*M601,"")</f>
        <v/>
      </c>
      <c r="O601" s="25" t="n"/>
      <c r="P601" s="25" t="n"/>
      <c r="Q601" s="29" t="n"/>
      <c r="R601" s="30">
        <f>IF(C601="","",IF(COUNTIF(pl_chave,C601)&gt;1,"ERRO: chave de tarefa duplicada",IF(I601="Sim",IF(O601="Não","ERRO: tarefa de segurança retirada do plano",IF(NOT(ISNUMBER(K601)),"ERRO: frequência vigente inválida",IF(ISERROR(MATCH(H601,lst_frequencias,0)),"ERRO: frequência de referência ausente",IF(K601&lt;INDEX(lst_frequencias_vezes,MATCH(H601,lst_frequencias,0)),"ERRO: intervalo ampliado em tarefa de segurança (referência "&amp;H601&amp;")","OK: segurança mantida")))),IF(NOT(ISNUMBER(K601)),"Verificar: frequência vigente","OK"))))</f>
        <v/>
      </c>
      <c r="S601" s="24" t="n"/>
    </row>
    <row r="602">
      <c r="A602" s="21" t="n"/>
      <c r="B602" s="22" t="n"/>
      <c r="C602" s="23">
        <f>IF(OR(A602="",B602=""),"",A602&amp;"|"&amp;B602)</f>
        <v/>
      </c>
      <c r="D602" s="21" t="n"/>
      <c r="E602" s="24" t="n"/>
      <c r="F602" s="21" t="n"/>
      <c r="G602" s="22" t="n"/>
      <c r="H602" s="22" t="n"/>
      <c r="I602" s="22" t="n"/>
      <c r="J602" s="25" t="n"/>
      <c r="K602" s="26">
        <f>IF(J602="","",IFERROR(INDEX(lst_frequencias_vezes,MATCH(J602,lst_frequencias,0)),"Frequência não aceita"))</f>
        <v/>
      </c>
      <c r="L602" s="21" t="n"/>
      <c r="M602" s="27" t="n"/>
      <c r="N602" s="28">
        <f>IF(AND(ISNUMBER(K602),ISNUMBER(M602)),K602*M602,"")</f>
        <v/>
      </c>
      <c r="O602" s="25" t="n"/>
      <c r="P602" s="25" t="n"/>
      <c r="Q602" s="29" t="n"/>
      <c r="R602" s="30">
        <f>IF(C602="","",IF(COUNTIF(pl_chave,C602)&gt;1,"ERRO: chave de tarefa duplicada",IF(I602="Sim",IF(O602="Não","ERRO: tarefa de segurança retirada do plano",IF(NOT(ISNUMBER(K602)),"ERRO: frequência vigente inválida",IF(ISERROR(MATCH(H602,lst_frequencias,0)),"ERRO: frequência de referência ausente",IF(K602&lt;INDEX(lst_frequencias_vezes,MATCH(H602,lst_frequencias,0)),"ERRO: intervalo ampliado em tarefa de segurança (referência "&amp;H602&amp;")","OK: segurança mantida")))),IF(NOT(ISNUMBER(K602)),"Verificar: frequência vigente","OK"))))</f>
        <v/>
      </c>
      <c r="S602" s="24" t="n"/>
    </row>
    <row r="603">
      <c r="A603" s="21" t="n"/>
      <c r="B603" s="22" t="n"/>
      <c r="C603" s="23">
        <f>IF(OR(A603="",B603=""),"",A603&amp;"|"&amp;B603)</f>
        <v/>
      </c>
      <c r="D603" s="21" t="n"/>
      <c r="E603" s="24" t="n"/>
      <c r="F603" s="21" t="n"/>
      <c r="G603" s="22" t="n"/>
      <c r="H603" s="22" t="n"/>
      <c r="I603" s="22" t="n"/>
      <c r="J603" s="25" t="n"/>
      <c r="K603" s="26">
        <f>IF(J603="","",IFERROR(INDEX(lst_frequencias_vezes,MATCH(J603,lst_frequencias,0)),"Frequência não aceita"))</f>
        <v/>
      </c>
      <c r="L603" s="21" t="n"/>
      <c r="M603" s="27" t="n"/>
      <c r="N603" s="28">
        <f>IF(AND(ISNUMBER(K603),ISNUMBER(M603)),K603*M603,"")</f>
        <v/>
      </c>
      <c r="O603" s="25" t="n"/>
      <c r="P603" s="25" t="n"/>
      <c r="Q603" s="29" t="n"/>
      <c r="R603" s="30">
        <f>IF(C603="","",IF(COUNTIF(pl_chave,C603)&gt;1,"ERRO: chave de tarefa duplicada",IF(I603="Sim",IF(O603="Não","ERRO: tarefa de segurança retirada do plano",IF(NOT(ISNUMBER(K603)),"ERRO: frequência vigente inválida",IF(ISERROR(MATCH(H603,lst_frequencias,0)),"ERRO: frequência de referência ausente",IF(K603&lt;INDEX(lst_frequencias_vezes,MATCH(H603,lst_frequencias,0)),"ERRO: intervalo ampliado em tarefa de segurança (referência "&amp;H603&amp;")","OK: segurança mantida")))),IF(NOT(ISNUMBER(K603)),"Verificar: frequência vigente","OK"))))</f>
        <v/>
      </c>
      <c r="S603" s="24" t="n"/>
    </row>
    <row r="604">
      <c r="A604" s="21" t="n"/>
      <c r="B604" s="22" t="n"/>
      <c r="C604" s="23">
        <f>IF(OR(A604="",B604=""),"",A604&amp;"|"&amp;B604)</f>
        <v/>
      </c>
      <c r="D604" s="21" t="n"/>
      <c r="E604" s="24" t="n"/>
      <c r="F604" s="21" t="n"/>
      <c r="G604" s="22" t="n"/>
      <c r="H604" s="22" t="n"/>
      <c r="I604" s="22" t="n"/>
      <c r="J604" s="25" t="n"/>
      <c r="K604" s="26">
        <f>IF(J604="","",IFERROR(INDEX(lst_frequencias_vezes,MATCH(J604,lst_frequencias,0)),"Frequência não aceita"))</f>
        <v/>
      </c>
      <c r="L604" s="21" t="n"/>
      <c r="M604" s="27" t="n"/>
      <c r="N604" s="28">
        <f>IF(AND(ISNUMBER(K604),ISNUMBER(M604)),K604*M604,"")</f>
        <v/>
      </c>
      <c r="O604" s="25" t="n"/>
      <c r="P604" s="25" t="n"/>
      <c r="Q604" s="29" t="n"/>
      <c r="R604" s="30">
        <f>IF(C604="","",IF(COUNTIF(pl_chave,C604)&gt;1,"ERRO: chave de tarefa duplicada",IF(I604="Sim",IF(O604="Não","ERRO: tarefa de segurança retirada do plano",IF(NOT(ISNUMBER(K604)),"ERRO: frequência vigente inválida",IF(ISERROR(MATCH(H604,lst_frequencias,0)),"ERRO: frequência de referência ausente",IF(K604&lt;INDEX(lst_frequencias_vezes,MATCH(H604,lst_frequencias,0)),"ERRO: intervalo ampliado em tarefa de segurança (referência "&amp;H604&amp;")","OK: segurança mantida")))),IF(NOT(ISNUMBER(K604)),"Verificar: frequência vigente","OK"))))</f>
        <v/>
      </c>
      <c r="S604" s="24" t="n"/>
    </row>
    <row r="605">
      <c r="A605" s="21" t="n"/>
      <c r="B605" s="22" t="n"/>
      <c r="C605" s="23">
        <f>IF(OR(A605="",B605=""),"",A605&amp;"|"&amp;B605)</f>
        <v/>
      </c>
      <c r="D605" s="21" t="n"/>
      <c r="E605" s="24" t="n"/>
      <c r="F605" s="21" t="n"/>
      <c r="G605" s="22" t="n"/>
      <c r="H605" s="22" t="n"/>
      <c r="I605" s="22" t="n"/>
      <c r="J605" s="25" t="n"/>
      <c r="K605" s="26">
        <f>IF(J605="","",IFERROR(INDEX(lst_frequencias_vezes,MATCH(J605,lst_frequencias,0)),"Frequência não aceita"))</f>
        <v/>
      </c>
      <c r="L605" s="21" t="n"/>
      <c r="M605" s="27" t="n"/>
      <c r="N605" s="28">
        <f>IF(AND(ISNUMBER(K605),ISNUMBER(M605)),K605*M605,"")</f>
        <v/>
      </c>
      <c r="O605" s="25" t="n"/>
      <c r="P605" s="25" t="n"/>
      <c r="Q605" s="29" t="n"/>
      <c r="R605" s="30">
        <f>IF(C605="","",IF(COUNTIF(pl_chave,C605)&gt;1,"ERRO: chave de tarefa duplicada",IF(I605="Sim",IF(O605="Não","ERRO: tarefa de segurança retirada do plano",IF(NOT(ISNUMBER(K605)),"ERRO: frequência vigente inválida",IF(ISERROR(MATCH(H605,lst_frequencias,0)),"ERRO: frequência de referência ausente",IF(K605&lt;INDEX(lst_frequencias_vezes,MATCH(H605,lst_frequencias,0)),"ERRO: intervalo ampliado em tarefa de segurança (referência "&amp;H605&amp;")","OK: segurança mantida")))),IF(NOT(ISNUMBER(K605)),"Verificar: frequência vigente","OK"))))</f>
        <v/>
      </c>
      <c r="S605" s="24" t="n"/>
    </row>
    <row r="606">
      <c r="A606" s="21" t="n"/>
      <c r="B606" s="22" t="n"/>
      <c r="C606" s="23">
        <f>IF(OR(A606="",B606=""),"",A606&amp;"|"&amp;B606)</f>
        <v/>
      </c>
      <c r="D606" s="21" t="n"/>
      <c r="E606" s="24" t="n"/>
      <c r="F606" s="21" t="n"/>
      <c r="G606" s="22" t="n"/>
      <c r="H606" s="22" t="n"/>
      <c r="I606" s="22" t="n"/>
      <c r="J606" s="25" t="n"/>
      <c r="K606" s="26">
        <f>IF(J606="","",IFERROR(INDEX(lst_frequencias_vezes,MATCH(J606,lst_frequencias,0)),"Frequência não aceita"))</f>
        <v/>
      </c>
      <c r="L606" s="21" t="n"/>
      <c r="M606" s="27" t="n"/>
      <c r="N606" s="28">
        <f>IF(AND(ISNUMBER(K606),ISNUMBER(M606)),K606*M606,"")</f>
        <v/>
      </c>
      <c r="O606" s="25" t="n"/>
      <c r="P606" s="25" t="n"/>
      <c r="Q606" s="29" t="n"/>
      <c r="R606" s="30">
        <f>IF(C606="","",IF(COUNTIF(pl_chave,C606)&gt;1,"ERRO: chave de tarefa duplicada",IF(I606="Sim",IF(O606="Não","ERRO: tarefa de segurança retirada do plano",IF(NOT(ISNUMBER(K606)),"ERRO: frequência vigente inválida",IF(ISERROR(MATCH(H606,lst_frequencias,0)),"ERRO: frequência de referência ausente",IF(K606&lt;INDEX(lst_frequencias_vezes,MATCH(H606,lst_frequencias,0)),"ERRO: intervalo ampliado em tarefa de segurança (referência "&amp;H606&amp;")","OK: segurança mantida")))),IF(NOT(ISNUMBER(K606)),"Verificar: frequência vigente","OK"))))</f>
        <v/>
      </c>
      <c r="S606" s="24" t="n"/>
    </row>
    <row r="607">
      <c r="A607" s="21" t="n"/>
      <c r="B607" s="22" t="n"/>
      <c r="C607" s="23">
        <f>IF(OR(A607="",B607=""),"",A607&amp;"|"&amp;B607)</f>
        <v/>
      </c>
      <c r="D607" s="21" t="n"/>
      <c r="E607" s="24" t="n"/>
      <c r="F607" s="21" t="n"/>
      <c r="G607" s="22" t="n"/>
      <c r="H607" s="22" t="n"/>
      <c r="I607" s="22" t="n"/>
      <c r="J607" s="25" t="n"/>
      <c r="K607" s="26">
        <f>IF(J607="","",IFERROR(INDEX(lst_frequencias_vezes,MATCH(J607,lst_frequencias,0)),"Frequência não aceita"))</f>
        <v/>
      </c>
      <c r="L607" s="21" t="n"/>
      <c r="M607" s="27" t="n"/>
      <c r="N607" s="28">
        <f>IF(AND(ISNUMBER(K607),ISNUMBER(M607)),K607*M607,"")</f>
        <v/>
      </c>
      <c r="O607" s="25" t="n"/>
      <c r="P607" s="25" t="n"/>
      <c r="Q607" s="29" t="n"/>
      <c r="R607" s="30">
        <f>IF(C607="","",IF(COUNTIF(pl_chave,C607)&gt;1,"ERRO: chave de tarefa duplicada",IF(I607="Sim",IF(O607="Não","ERRO: tarefa de segurança retirada do plano",IF(NOT(ISNUMBER(K607)),"ERRO: frequência vigente inválida",IF(ISERROR(MATCH(H607,lst_frequencias,0)),"ERRO: frequência de referência ausente",IF(K607&lt;INDEX(lst_frequencias_vezes,MATCH(H607,lst_frequencias,0)),"ERRO: intervalo ampliado em tarefa de segurança (referência "&amp;H607&amp;")","OK: segurança mantida")))),IF(NOT(ISNUMBER(K607)),"Verificar: frequência vigente","OK"))))</f>
        <v/>
      </c>
      <c r="S607" s="24" t="n"/>
    </row>
    <row r="608">
      <c r="A608" s="21" t="n"/>
      <c r="B608" s="22" t="n"/>
      <c r="C608" s="23">
        <f>IF(OR(A608="",B608=""),"",A608&amp;"|"&amp;B608)</f>
        <v/>
      </c>
      <c r="D608" s="21" t="n"/>
      <c r="E608" s="24" t="n"/>
      <c r="F608" s="21" t="n"/>
      <c r="G608" s="22" t="n"/>
      <c r="H608" s="22" t="n"/>
      <c r="I608" s="22" t="n"/>
      <c r="J608" s="25" t="n"/>
      <c r="K608" s="26">
        <f>IF(J608="","",IFERROR(INDEX(lst_frequencias_vezes,MATCH(J608,lst_frequencias,0)),"Frequência não aceita"))</f>
        <v/>
      </c>
      <c r="L608" s="21" t="n"/>
      <c r="M608" s="27" t="n"/>
      <c r="N608" s="28">
        <f>IF(AND(ISNUMBER(K608),ISNUMBER(M608)),K608*M608,"")</f>
        <v/>
      </c>
      <c r="O608" s="25" t="n"/>
      <c r="P608" s="25" t="n"/>
      <c r="Q608" s="29" t="n"/>
      <c r="R608" s="30">
        <f>IF(C608="","",IF(COUNTIF(pl_chave,C608)&gt;1,"ERRO: chave de tarefa duplicada",IF(I608="Sim",IF(O608="Não","ERRO: tarefa de segurança retirada do plano",IF(NOT(ISNUMBER(K608)),"ERRO: frequência vigente inválida",IF(ISERROR(MATCH(H608,lst_frequencias,0)),"ERRO: frequência de referência ausente",IF(K608&lt;INDEX(lst_frequencias_vezes,MATCH(H608,lst_frequencias,0)),"ERRO: intervalo ampliado em tarefa de segurança (referência "&amp;H608&amp;")","OK: segurança mantida")))),IF(NOT(ISNUMBER(K608)),"Verificar: frequência vigente","OK"))))</f>
        <v/>
      </c>
      <c r="S608" s="24" t="n"/>
    </row>
    <row r="609">
      <c r="A609" s="21" t="n"/>
      <c r="B609" s="22" t="n"/>
      <c r="C609" s="23">
        <f>IF(OR(A609="",B609=""),"",A609&amp;"|"&amp;B609)</f>
        <v/>
      </c>
      <c r="D609" s="21" t="n"/>
      <c r="E609" s="24" t="n"/>
      <c r="F609" s="21" t="n"/>
      <c r="G609" s="22" t="n"/>
      <c r="H609" s="22" t="n"/>
      <c r="I609" s="22" t="n"/>
      <c r="J609" s="25" t="n"/>
      <c r="K609" s="26">
        <f>IF(J609="","",IFERROR(INDEX(lst_frequencias_vezes,MATCH(J609,lst_frequencias,0)),"Frequência não aceita"))</f>
        <v/>
      </c>
      <c r="L609" s="21" t="n"/>
      <c r="M609" s="27" t="n"/>
      <c r="N609" s="28">
        <f>IF(AND(ISNUMBER(K609),ISNUMBER(M609)),K609*M609,"")</f>
        <v/>
      </c>
      <c r="O609" s="25" t="n"/>
      <c r="P609" s="25" t="n"/>
      <c r="Q609" s="29" t="n"/>
      <c r="R609" s="30">
        <f>IF(C609="","",IF(COUNTIF(pl_chave,C609)&gt;1,"ERRO: chave de tarefa duplicada",IF(I609="Sim",IF(O609="Não","ERRO: tarefa de segurança retirada do plano",IF(NOT(ISNUMBER(K609)),"ERRO: frequência vigente inválida",IF(ISERROR(MATCH(H609,lst_frequencias,0)),"ERRO: frequência de referência ausente",IF(K609&lt;INDEX(lst_frequencias_vezes,MATCH(H609,lst_frequencias,0)),"ERRO: intervalo ampliado em tarefa de segurança (referência "&amp;H609&amp;")","OK: segurança mantida")))),IF(NOT(ISNUMBER(K609)),"Verificar: frequência vigente","OK"))))</f>
        <v/>
      </c>
      <c r="S609" s="24" t="n"/>
    </row>
    <row r="610">
      <c r="A610" s="21" t="n"/>
      <c r="B610" s="22" t="n"/>
      <c r="C610" s="23">
        <f>IF(OR(A610="",B610=""),"",A610&amp;"|"&amp;B610)</f>
        <v/>
      </c>
      <c r="D610" s="21" t="n"/>
      <c r="E610" s="24" t="n"/>
      <c r="F610" s="21" t="n"/>
      <c r="G610" s="22" t="n"/>
      <c r="H610" s="22" t="n"/>
      <c r="I610" s="22" t="n"/>
      <c r="J610" s="25" t="n"/>
      <c r="K610" s="26">
        <f>IF(J610="","",IFERROR(INDEX(lst_frequencias_vezes,MATCH(J610,lst_frequencias,0)),"Frequência não aceita"))</f>
        <v/>
      </c>
      <c r="L610" s="21" t="n"/>
      <c r="M610" s="27" t="n"/>
      <c r="N610" s="28">
        <f>IF(AND(ISNUMBER(K610),ISNUMBER(M610)),K610*M610,"")</f>
        <v/>
      </c>
      <c r="O610" s="25" t="n"/>
      <c r="P610" s="25" t="n"/>
      <c r="Q610" s="29" t="n"/>
      <c r="R610" s="30">
        <f>IF(C610="","",IF(COUNTIF(pl_chave,C610)&gt;1,"ERRO: chave de tarefa duplicada",IF(I610="Sim",IF(O610="Não","ERRO: tarefa de segurança retirada do plano",IF(NOT(ISNUMBER(K610)),"ERRO: frequência vigente inválida",IF(ISERROR(MATCH(H610,lst_frequencias,0)),"ERRO: frequência de referência ausente",IF(K610&lt;INDEX(lst_frequencias_vezes,MATCH(H610,lst_frequencias,0)),"ERRO: intervalo ampliado em tarefa de segurança (referência "&amp;H610&amp;")","OK: segurança mantida")))),IF(NOT(ISNUMBER(K610)),"Verificar: frequência vigente","OK"))))</f>
        <v/>
      </c>
      <c r="S610" s="24" t="n"/>
    </row>
    <row r="611">
      <c r="A611" s="21" t="n"/>
      <c r="B611" s="22" t="n"/>
      <c r="C611" s="23">
        <f>IF(OR(A611="",B611=""),"",A611&amp;"|"&amp;B611)</f>
        <v/>
      </c>
      <c r="D611" s="21" t="n"/>
      <c r="E611" s="24" t="n"/>
      <c r="F611" s="21" t="n"/>
      <c r="G611" s="22" t="n"/>
      <c r="H611" s="22" t="n"/>
      <c r="I611" s="22" t="n"/>
      <c r="J611" s="25" t="n"/>
      <c r="K611" s="26">
        <f>IF(J611="","",IFERROR(INDEX(lst_frequencias_vezes,MATCH(J611,lst_frequencias,0)),"Frequência não aceita"))</f>
        <v/>
      </c>
      <c r="L611" s="21" t="n"/>
      <c r="M611" s="27" t="n"/>
      <c r="N611" s="28">
        <f>IF(AND(ISNUMBER(K611),ISNUMBER(M611)),K611*M611,"")</f>
        <v/>
      </c>
      <c r="O611" s="25" t="n"/>
      <c r="P611" s="25" t="n"/>
      <c r="Q611" s="29" t="n"/>
      <c r="R611" s="30">
        <f>IF(C611="","",IF(COUNTIF(pl_chave,C611)&gt;1,"ERRO: chave de tarefa duplicada",IF(I611="Sim",IF(O611="Não","ERRO: tarefa de segurança retirada do plano",IF(NOT(ISNUMBER(K611)),"ERRO: frequência vigente inválida",IF(ISERROR(MATCH(H611,lst_frequencias,0)),"ERRO: frequência de referência ausente",IF(K611&lt;INDEX(lst_frequencias_vezes,MATCH(H611,lst_frequencias,0)),"ERRO: intervalo ampliado em tarefa de segurança (referência "&amp;H611&amp;")","OK: segurança mantida")))),IF(NOT(ISNUMBER(K611)),"Verificar: frequência vigente","OK"))))</f>
        <v/>
      </c>
      <c r="S611" s="24" t="n"/>
    </row>
    <row r="612">
      <c r="A612" s="21" t="n"/>
      <c r="B612" s="22" t="n"/>
      <c r="C612" s="23">
        <f>IF(OR(A612="",B612=""),"",A612&amp;"|"&amp;B612)</f>
        <v/>
      </c>
      <c r="D612" s="21" t="n"/>
      <c r="E612" s="24" t="n"/>
      <c r="F612" s="21" t="n"/>
      <c r="G612" s="22" t="n"/>
      <c r="H612" s="22" t="n"/>
      <c r="I612" s="22" t="n"/>
      <c r="J612" s="25" t="n"/>
      <c r="K612" s="26">
        <f>IF(J612="","",IFERROR(INDEX(lst_frequencias_vezes,MATCH(J612,lst_frequencias,0)),"Frequência não aceita"))</f>
        <v/>
      </c>
      <c r="L612" s="21" t="n"/>
      <c r="M612" s="27" t="n"/>
      <c r="N612" s="28">
        <f>IF(AND(ISNUMBER(K612),ISNUMBER(M612)),K612*M612,"")</f>
        <v/>
      </c>
      <c r="O612" s="25" t="n"/>
      <c r="P612" s="25" t="n"/>
      <c r="Q612" s="29" t="n"/>
      <c r="R612" s="30">
        <f>IF(C612="","",IF(COUNTIF(pl_chave,C612)&gt;1,"ERRO: chave de tarefa duplicada",IF(I612="Sim",IF(O612="Não","ERRO: tarefa de segurança retirada do plano",IF(NOT(ISNUMBER(K612)),"ERRO: frequência vigente inválida",IF(ISERROR(MATCH(H612,lst_frequencias,0)),"ERRO: frequência de referência ausente",IF(K612&lt;INDEX(lst_frequencias_vezes,MATCH(H612,lst_frequencias,0)),"ERRO: intervalo ampliado em tarefa de segurança (referência "&amp;H612&amp;")","OK: segurança mantida")))),IF(NOT(ISNUMBER(K612)),"Verificar: frequência vigente","OK"))))</f>
        <v/>
      </c>
      <c r="S612" s="24" t="n"/>
    </row>
    <row r="613">
      <c r="A613" s="21" t="n"/>
      <c r="B613" s="22" t="n"/>
      <c r="C613" s="23">
        <f>IF(OR(A613="",B613=""),"",A613&amp;"|"&amp;B613)</f>
        <v/>
      </c>
      <c r="D613" s="21" t="n"/>
      <c r="E613" s="24" t="n"/>
      <c r="F613" s="21" t="n"/>
      <c r="G613" s="22" t="n"/>
      <c r="H613" s="22" t="n"/>
      <c r="I613" s="22" t="n"/>
      <c r="J613" s="25" t="n"/>
      <c r="K613" s="26">
        <f>IF(J613="","",IFERROR(INDEX(lst_frequencias_vezes,MATCH(J613,lst_frequencias,0)),"Frequência não aceita"))</f>
        <v/>
      </c>
      <c r="L613" s="21" t="n"/>
      <c r="M613" s="27" t="n"/>
      <c r="N613" s="28">
        <f>IF(AND(ISNUMBER(K613),ISNUMBER(M613)),K613*M613,"")</f>
        <v/>
      </c>
      <c r="O613" s="25" t="n"/>
      <c r="P613" s="25" t="n"/>
      <c r="Q613" s="29" t="n"/>
      <c r="R613" s="30">
        <f>IF(C613="","",IF(COUNTIF(pl_chave,C613)&gt;1,"ERRO: chave de tarefa duplicada",IF(I613="Sim",IF(O613="Não","ERRO: tarefa de segurança retirada do plano",IF(NOT(ISNUMBER(K613)),"ERRO: frequência vigente inválida",IF(ISERROR(MATCH(H613,lst_frequencias,0)),"ERRO: frequência de referência ausente",IF(K613&lt;INDEX(lst_frequencias_vezes,MATCH(H613,lst_frequencias,0)),"ERRO: intervalo ampliado em tarefa de segurança (referência "&amp;H613&amp;")","OK: segurança mantida")))),IF(NOT(ISNUMBER(K613)),"Verificar: frequência vigente","OK"))))</f>
        <v/>
      </c>
      <c r="S613" s="24" t="n"/>
    </row>
    <row r="614">
      <c r="A614" s="21" t="n"/>
      <c r="B614" s="22" t="n"/>
      <c r="C614" s="23">
        <f>IF(OR(A614="",B614=""),"",A614&amp;"|"&amp;B614)</f>
        <v/>
      </c>
      <c r="D614" s="21" t="n"/>
      <c r="E614" s="24" t="n"/>
      <c r="F614" s="21" t="n"/>
      <c r="G614" s="22" t="n"/>
      <c r="H614" s="22" t="n"/>
      <c r="I614" s="22" t="n"/>
      <c r="J614" s="25" t="n"/>
      <c r="K614" s="26">
        <f>IF(J614="","",IFERROR(INDEX(lst_frequencias_vezes,MATCH(J614,lst_frequencias,0)),"Frequência não aceita"))</f>
        <v/>
      </c>
      <c r="L614" s="21" t="n"/>
      <c r="M614" s="27" t="n"/>
      <c r="N614" s="28">
        <f>IF(AND(ISNUMBER(K614),ISNUMBER(M614)),K614*M614,"")</f>
        <v/>
      </c>
      <c r="O614" s="25" t="n"/>
      <c r="P614" s="25" t="n"/>
      <c r="Q614" s="29" t="n"/>
      <c r="R614" s="30">
        <f>IF(C614="","",IF(COUNTIF(pl_chave,C614)&gt;1,"ERRO: chave de tarefa duplicada",IF(I614="Sim",IF(O614="Não","ERRO: tarefa de segurança retirada do plano",IF(NOT(ISNUMBER(K614)),"ERRO: frequência vigente inválida",IF(ISERROR(MATCH(H614,lst_frequencias,0)),"ERRO: frequência de referência ausente",IF(K614&lt;INDEX(lst_frequencias_vezes,MATCH(H614,lst_frequencias,0)),"ERRO: intervalo ampliado em tarefa de segurança (referência "&amp;H614&amp;")","OK: segurança mantida")))),IF(NOT(ISNUMBER(K614)),"Verificar: frequência vigente","OK"))))</f>
        <v/>
      </c>
      <c r="S614" s="24" t="n"/>
    </row>
    <row r="615">
      <c r="A615" s="21" t="n"/>
      <c r="B615" s="22" t="n"/>
      <c r="C615" s="23">
        <f>IF(OR(A615="",B615=""),"",A615&amp;"|"&amp;B615)</f>
        <v/>
      </c>
      <c r="D615" s="21" t="n"/>
      <c r="E615" s="24" t="n"/>
      <c r="F615" s="21" t="n"/>
      <c r="G615" s="22" t="n"/>
      <c r="H615" s="22" t="n"/>
      <c r="I615" s="22" t="n"/>
      <c r="J615" s="25" t="n"/>
      <c r="K615" s="26">
        <f>IF(J615="","",IFERROR(INDEX(lst_frequencias_vezes,MATCH(J615,lst_frequencias,0)),"Frequência não aceita"))</f>
        <v/>
      </c>
      <c r="L615" s="21" t="n"/>
      <c r="M615" s="27" t="n"/>
      <c r="N615" s="28">
        <f>IF(AND(ISNUMBER(K615),ISNUMBER(M615)),K615*M615,"")</f>
        <v/>
      </c>
      <c r="O615" s="25" t="n"/>
      <c r="P615" s="25" t="n"/>
      <c r="Q615" s="29" t="n"/>
      <c r="R615" s="30">
        <f>IF(C615="","",IF(COUNTIF(pl_chave,C615)&gt;1,"ERRO: chave de tarefa duplicada",IF(I615="Sim",IF(O615="Não","ERRO: tarefa de segurança retirada do plano",IF(NOT(ISNUMBER(K615)),"ERRO: frequência vigente inválida",IF(ISERROR(MATCH(H615,lst_frequencias,0)),"ERRO: frequência de referência ausente",IF(K615&lt;INDEX(lst_frequencias_vezes,MATCH(H615,lst_frequencias,0)),"ERRO: intervalo ampliado em tarefa de segurança (referência "&amp;H615&amp;")","OK: segurança mantida")))),IF(NOT(ISNUMBER(K615)),"Verificar: frequência vigente","OK"))))</f>
        <v/>
      </c>
      <c r="S615" s="24" t="n"/>
    </row>
    <row r="616">
      <c r="A616" s="21" t="n"/>
      <c r="B616" s="22" t="n"/>
      <c r="C616" s="23">
        <f>IF(OR(A616="",B616=""),"",A616&amp;"|"&amp;B616)</f>
        <v/>
      </c>
      <c r="D616" s="21" t="n"/>
      <c r="E616" s="24" t="n"/>
      <c r="F616" s="21" t="n"/>
      <c r="G616" s="22" t="n"/>
      <c r="H616" s="22" t="n"/>
      <c r="I616" s="22" t="n"/>
      <c r="J616" s="25" t="n"/>
      <c r="K616" s="26">
        <f>IF(J616="","",IFERROR(INDEX(lst_frequencias_vezes,MATCH(J616,lst_frequencias,0)),"Frequência não aceita"))</f>
        <v/>
      </c>
      <c r="L616" s="21" t="n"/>
      <c r="M616" s="27" t="n"/>
      <c r="N616" s="28">
        <f>IF(AND(ISNUMBER(K616),ISNUMBER(M616)),K616*M616,"")</f>
        <v/>
      </c>
      <c r="O616" s="25" t="n"/>
      <c r="P616" s="25" t="n"/>
      <c r="Q616" s="29" t="n"/>
      <c r="R616" s="30">
        <f>IF(C616="","",IF(COUNTIF(pl_chave,C616)&gt;1,"ERRO: chave de tarefa duplicada",IF(I616="Sim",IF(O616="Não","ERRO: tarefa de segurança retirada do plano",IF(NOT(ISNUMBER(K616)),"ERRO: frequência vigente inválida",IF(ISERROR(MATCH(H616,lst_frequencias,0)),"ERRO: frequência de referência ausente",IF(K616&lt;INDEX(lst_frequencias_vezes,MATCH(H616,lst_frequencias,0)),"ERRO: intervalo ampliado em tarefa de segurança (referência "&amp;H616&amp;")","OK: segurança mantida")))),IF(NOT(ISNUMBER(K616)),"Verificar: frequência vigente","OK"))))</f>
        <v/>
      </c>
      <c r="S616" s="24" t="n"/>
    </row>
    <row r="617">
      <c r="A617" s="21" t="n"/>
      <c r="B617" s="22" t="n"/>
      <c r="C617" s="23">
        <f>IF(OR(A617="",B617=""),"",A617&amp;"|"&amp;B617)</f>
        <v/>
      </c>
      <c r="D617" s="21" t="n"/>
      <c r="E617" s="24" t="n"/>
      <c r="F617" s="21" t="n"/>
      <c r="G617" s="22" t="n"/>
      <c r="H617" s="22" t="n"/>
      <c r="I617" s="22" t="n"/>
      <c r="J617" s="25" t="n"/>
      <c r="K617" s="26">
        <f>IF(J617="","",IFERROR(INDEX(lst_frequencias_vezes,MATCH(J617,lst_frequencias,0)),"Frequência não aceita"))</f>
        <v/>
      </c>
      <c r="L617" s="21" t="n"/>
      <c r="M617" s="27" t="n"/>
      <c r="N617" s="28">
        <f>IF(AND(ISNUMBER(K617),ISNUMBER(M617)),K617*M617,"")</f>
        <v/>
      </c>
      <c r="O617" s="25" t="n"/>
      <c r="P617" s="25" t="n"/>
      <c r="Q617" s="29" t="n"/>
      <c r="R617" s="30">
        <f>IF(C617="","",IF(COUNTIF(pl_chave,C617)&gt;1,"ERRO: chave de tarefa duplicada",IF(I617="Sim",IF(O617="Não","ERRO: tarefa de segurança retirada do plano",IF(NOT(ISNUMBER(K617)),"ERRO: frequência vigente inválida",IF(ISERROR(MATCH(H617,lst_frequencias,0)),"ERRO: frequência de referência ausente",IF(K617&lt;INDEX(lst_frequencias_vezes,MATCH(H617,lst_frequencias,0)),"ERRO: intervalo ampliado em tarefa de segurança (referência "&amp;H617&amp;")","OK: segurança mantida")))),IF(NOT(ISNUMBER(K617)),"Verificar: frequência vigente","OK"))))</f>
        <v/>
      </c>
      <c r="S617" s="24" t="n"/>
    </row>
    <row r="618">
      <c r="A618" s="21" t="n"/>
      <c r="B618" s="22" t="n"/>
      <c r="C618" s="23">
        <f>IF(OR(A618="",B618=""),"",A618&amp;"|"&amp;B618)</f>
        <v/>
      </c>
      <c r="D618" s="21" t="n"/>
      <c r="E618" s="24" t="n"/>
      <c r="F618" s="21" t="n"/>
      <c r="G618" s="22" t="n"/>
      <c r="H618" s="22" t="n"/>
      <c r="I618" s="22" t="n"/>
      <c r="J618" s="25" t="n"/>
      <c r="K618" s="26">
        <f>IF(J618="","",IFERROR(INDEX(lst_frequencias_vezes,MATCH(J618,lst_frequencias,0)),"Frequência não aceita"))</f>
        <v/>
      </c>
      <c r="L618" s="21" t="n"/>
      <c r="M618" s="27" t="n"/>
      <c r="N618" s="28">
        <f>IF(AND(ISNUMBER(K618),ISNUMBER(M618)),K618*M618,"")</f>
        <v/>
      </c>
      <c r="O618" s="25" t="n"/>
      <c r="P618" s="25" t="n"/>
      <c r="Q618" s="29" t="n"/>
      <c r="R618" s="30">
        <f>IF(C618="","",IF(COUNTIF(pl_chave,C618)&gt;1,"ERRO: chave de tarefa duplicada",IF(I618="Sim",IF(O618="Não","ERRO: tarefa de segurança retirada do plano",IF(NOT(ISNUMBER(K618)),"ERRO: frequência vigente inválida",IF(ISERROR(MATCH(H618,lst_frequencias,0)),"ERRO: frequência de referência ausente",IF(K618&lt;INDEX(lst_frequencias_vezes,MATCH(H618,lst_frequencias,0)),"ERRO: intervalo ampliado em tarefa de segurança (referência "&amp;H618&amp;")","OK: segurança mantida")))),IF(NOT(ISNUMBER(K618)),"Verificar: frequência vigente","OK"))))</f>
        <v/>
      </c>
      <c r="S618" s="24" t="n"/>
    </row>
    <row r="619">
      <c r="A619" s="21" t="n"/>
      <c r="B619" s="22" t="n"/>
      <c r="C619" s="23">
        <f>IF(OR(A619="",B619=""),"",A619&amp;"|"&amp;B619)</f>
        <v/>
      </c>
      <c r="D619" s="21" t="n"/>
      <c r="E619" s="24" t="n"/>
      <c r="F619" s="21" t="n"/>
      <c r="G619" s="22" t="n"/>
      <c r="H619" s="22" t="n"/>
      <c r="I619" s="22" t="n"/>
      <c r="J619" s="25" t="n"/>
      <c r="K619" s="26">
        <f>IF(J619="","",IFERROR(INDEX(lst_frequencias_vezes,MATCH(J619,lst_frequencias,0)),"Frequência não aceita"))</f>
        <v/>
      </c>
      <c r="L619" s="21" t="n"/>
      <c r="M619" s="27" t="n"/>
      <c r="N619" s="28">
        <f>IF(AND(ISNUMBER(K619),ISNUMBER(M619)),K619*M619,"")</f>
        <v/>
      </c>
      <c r="O619" s="25" t="n"/>
      <c r="P619" s="25" t="n"/>
      <c r="Q619" s="29" t="n"/>
      <c r="R619" s="30">
        <f>IF(C619="","",IF(COUNTIF(pl_chave,C619)&gt;1,"ERRO: chave de tarefa duplicada",IF(I619="Sim",IF(O619="Não","ERRO: tarefa de segurança retirada do plano",IF(NOT(ISNUMBER(K619)),"ERRO: frequência vigente inválida",IF(ISERROR(MATCH(H619,lst_frequencias,0)),"ERRO: frequência de referência ausente",IF(K619&lt;INDEX(lst_frequencias_vezes,MATCH(H619,lst_frequencias,0)),"ERRO: intervalo ampliado em tarefa de segurança (referência "&amp;H619&amp;")","OK: segurança mantida")))),IF(NOT(ISNUMBER(K619)),"Verificar: frequência vigente","OK"))))</f>
        <v/>
      </c>
      <c r="S619" s="24" t="n"/>
    </row>
    <row r="620">
      <c r="A620" s="21" t="n"/>
      <c r="B620" s="22" t="n"/>
      <c r="C620" s="23">
        <f>IF(OR(A620="",B620=""),"",A620&amp;"|"&amp;B620)</f>
        <v/>
      </c>
      <c r="D620" s="21" t="n"/>
      <c r="E620" s="24" t="n"/>
      <c r="F620" s="21" t="n"/>
      <c r="G620" s="22" t="n"/>
      <c r="H620" s="22" t="n"/>
      <c r="I620" s="22" t="n"/>
      <c r="J620" s="25" t="n"/>
      <c r="K620" s="26">
        <f>IF(J620="","",IFERROR(INDEX(lst_frequencias_vezes,MATCH(J620,lst_frequencias,0)),"Frequência não aceita"))</f>
        <v/>
      </c>
      <c r="L620" s="21" t="n"/>
      <c r="M620" s="27" t="n"/>
      <c r="N620" s="28">
        <f>IF(AND(ISNUMBER(K620),ISNUMBER(M620)),K620*M620,"")</f>
        <v/>
      </c>
      <c r="O620" s="25" t="n"/>
      <c r="P620" s="25" t="n"/>
      <c r="Q620" s="29" t="n"/>
      <c r="R620" s="30">
        <f>IF(C620="","",IF(COUNTIF(pl_chave,C620)&gt;1,"ERRO: chave de tarefa duplicada",IF(I620="Sim",IF(O620="Não","ERRO: tarefa de segurança retirada do plano",IF(NOT(ISNUMBER(K620)),"ERRO: frequência vigente inválida",IF(ISERROR(MATCH(H620,lst_frequencias,0)),"ERRO: frequência de referência ausente",IF(K620&lt;INDEX(lst_frequencias_vezes,MATCH(H620,lst_frequencias,0)),"ERRO: intervalo ampliado em tarefa de segurança (referência "&amp;H620&amp;")","OK: segurança mantida")))),IF(NOT(ISNUMBER(K620)),"Verificar: frequência vigente","OK"))))</f>
        <v/>
      </c>
      <c r="S620" s="24" t="n"/>
    </row>
    <row r="621">
      <c r="A621" s="21" t="n"/>
      <c r="B621" s="22" t="n"/>
      <c r="C621" s="23">
        <f>IF(OR(A621="",B621=""),"",A621&amp;"|"&amp;B621)</f>
        <v/>
      </c>
      <c r="D621" s="21" t="n"/>
      <c r="E621" s="24" t="n"/>
      <c r="F621" s="21" t="n"/>
      <c r="G621" s="22" t="n"/>
      <c r="H621" s="22" t="n"/>
      <c r="I621" s="22" t="n"/>
      <c r="J621" s="25" t="n"/>
      <c r="K621" s="26">
        <f>IF(J621="","",IFERROR(INDEX(lst_frequencias_vezes,MATCH(J621,lst_frequencias,0)),"Frequência não aceita"))</f>
        <v/>
      </c>
      <c r="L621" s="21" t="n"/>
      <c r="M621" s="27" t="n"/>
      <c r="N621" s="28">
        <f>IF(AND(ISNUMBER(K621),ISNUMBER(M621)),K621*M621,"")</f>
        <v/>
      </c>
      <c r="O621" s="25" t="n"/>
      <c r="P621" s="25" t="n"/>
      <c r="Q621" s="29" t="n"/>
      <c r="R621" s="30">
        <f>IF(C621="","",IF(COUNTIF(pl_chave,C621)&gt;1,"ERRO: chave de tarefa duplicada",IF(I621="Sim",IF(O621="Não","ERRO: tarefa de segurança retirada do plano",IF(NOT(ISNUMBER(K621)),"ERRO: frequência vigente inválida",IF(ISERROR(MATCH(H621,lst_frequencias,0)),"ERRO: frequência de referência ausente",IF(K621&lt;INDEX(lst_frequencias_vezes,MATCH(H621,lst_frequencias,0)),"ERRO: intervalo ampliado em tarefa de segurança (referência "&amp;H621&amp;")","OK: segurança mantida")))),IF(NOT(ISNUMBER(K621)),"Verificar: frequência vigente","OK"))))</f>
        <v/>
      </c>
      <c r="S621" s="24" t="n"/>
    </row>
    <row r="622">
      <c r="A622" s="21" t="n"/>
      <c r="B622" s="22" t="n"/>
      <c r="C622" s="23">
        <f>IF(OR(A622="",B622=""),"",A622&amp;"|"&amp;B622)</f>
        <v/>
      </c>
      <c r="D622" s="21" t="n"/>
      <c r="E622" s="24" t="n"/>
      <c r="F622" s="21" t="n"/>
      <c r="G622" s="22" t="n"/>
      <c r="H622" s="22" t="n"/>
      <c r="I622" s="22" t="n"/>
      <c r="J622" s="25" t="n"/>
      <c r="K622" s="26">
        <f>IF(J622="","",IFERROR(INDEX(lst_frequencias_vezes,MATCH(J622,lst_frequencias,0)),"Frequência não aceita"))</f>
        <v/>
      </c>
      <c r="L622" s="21" t="n"/>
      <c r="M622" s="27" t="n"/>
      <c r="N622" s="28">
        <f>IF(AND(ISNUMBER(K622),ISNUMBER(M622)),K622*M622,"")</f>
        <v/>
      </c>
      <c r="O622" s="25" t="n"/>
      <c r="P622" s="25" t="n"/>
      <c r="Q622" s="29" t="n"/>
      <c r="R622" s="30">
        <f>IF(C622="","",IF(COUNTIF(pl_chave,C622)&gt;1,"ERRO: chave de tarefa duplicada",IF(I622="Sim",IF(O622="Não","ERRO: tarefa de segurança retirada do plano",IF(NOT(ISNUMBER(K622)),"ERRO: frequência vigente inválida",IF(ISERROR(MATCH(H622,lst_frequencias,0)),"ERRO: frequência de referência ausente",IF(K622&lt;INDEX(lst_frequencias_vezes,MATCH(H622,lst_frequencias,0)),"ERRO: intervalo ampliado em tarefa de segurança (referência "&amp;H622&amp;")","OK: segurança mantida")))),IF(NOT(ISNUMBER(K622)),"Verificar: frequência vigente","OK"))))</f>
        <v/>
      </c>
      <c r="S622" s="24" t="n"/>
    </row>
    <row r="623">
      <c r="A623" s="21" t="n"/>
      <c r="B623" s="22" t="n"/>
      <c r="C623" s="23">
        <f>IF(OR(A623="",B623=""),"",A623&amp;"|"&amp;B623)</f>
        <v/>
      </c>
      <c r="D623" s="21" t="n"/>
      <c r="E623" s="24" t="n"/>
      <c r="F623" s="21" t="n"/>
      <c r="G623" s="22" t="n"/>
      <c r="H623" s="22" t="n"/>
      <c r="I623" s="22" t="n"/>
      <c r="J623" s="25" t="n"/>
      <c r="K623" s="26">
        <f>IF(J623="","",IFERROR(INDEX(lst_frequencias_vezes,MATCH(J623,lst_frequencias,0)),"Frequência não aceita"))</f>
        <v/>
      </c>
      <c r="L623" s="21" t="n"/>
      <c r="M623" s="27" t="n"/>
      <c r="N623" s="28">
        <f>IF(AND(ISNUMBER(K623),ISNUMBER(M623)),K623*M623,"")</f>
        <v/>
      </c>
      <c r="O623" s="25" t="n"/>
      <c r="P623" s="25" t="n"/>
      <c r="Q623" s="29" t="n"/>
      <c r="R623" s="30">
        <f>IF(C623="","",IF(COUNTIF(pl_chave,C623)&gt;1,"ERRO: chave de tarefa duplicada",IF(I623="Sim",IF(O623="Não","ERRO: tarefa de segurança retirada do plano",IF(NOT(ISNUMBER(K623)),"ERRO: frequência vigente inválida",IF(ISERROR(MATCH(H623,lst_frequencias,0)),"ERRO: frequência de referência ausente",IF(K623&lt;INDEX(lst_frequencias_vezes,MATCH(H623,lst_frequencias,0)),"ERRO: intervalo ampliado em tarefa de segurança (referência "&amp;H623&amp;")","OK: segurança mantida")))),IF(NOT(ISNUMBER(K623)),"Verificar: frequência vigente","OK"))))</f>
        <v/>
      </c>
      <c r="S623" s="24" t="n"/>
    </row>
    <row r="624">
      <c r="A624" s="21" t="n"/>
      <c r="B624" s="22" t="n"/>
      <c r="C624" s="23">
        <f>IF(OR(A624="",B624=""),"",A624&amp;"|"&amp;B624)</f>
        <v/>
      </c>
      <c r="D624" s="21" t="n"/>
      <c r="E624" s="24" t="n"/>
      <c r="F624" s="21" t="n"/>
      <c r="G624" s="22" t="n"/>
      <c r="H624" s="22" t="n"/>
      <c r="I624" s="22" t="n"/>
      <c r="J624" s="25" t="n"/>
      <c r="K624" s="26">
        <f>IF(J624="","",IFERROR(INDEX(lst_frequencias_vezes,MATCH(J624,lst_frequencias,0)),"Frequência não aceita"))</f>
        <v/>
      </c>
      <c r="L624" s="21" t="n"/>
      <c r="M624" s="27" t="n"/>
      <c r="N624" s="28">
        <f>IF(AND(ISNUMBER(K624),ISNUMBER(M624)),K624*M624,"")</f>
        <v/>
      </c>
      <c r="O624" s="25" t="n"/>
      <c r="P624" s="25" t="n"/>
      <c r="Q624" s="29" t="n"/>
      <c r="R624" s="30">
        <f>IF(C624="","",IF(COUNTIF(pl_chave,C624)&gt;1,"ERRO: chave de tarefa duplicada",IF(I624="Sim",IF(O624="Não","ERRO: tarefa de segurança retirada do plano",IF(NOT(ISNUMBER(K624)),"ERRO: frequência vigente inválida",IF(ISERROR(MATCH(H624,lst_frequencias,0)),"ERRO: frequência de referência ausente",IF(K624&lt;INDEX(lst_frequencias_vezes,MATCH(H624,lst_frequencias,0)),"ERRO: intervalo ampliado em tarefa de segurança (referência "&amp;H624&amp;")","OK: segurança mantida")))),IF(NOT(ISNUMBER(K624)),"Verificar: frequência vigente","OK"))))</f>
        <v/>
      </c>
      <c r="S624" s="24" t="n"/>
    </row>
    <row r="625">
      <c r="A625" s="21" t="n"/>
      <c r="B625" s="22" t="n"/>
      <c r="C625" s="23">
        <f>IF(OR(A625="",B625=""),"",A625&amp;"|"&amp;B625)</f>
        <v/>
      </c>
      <c r="D625" s="21" t="n"/>
      <c r="E625" s="24" t="n"/>
      <c r="F625" s="21" t="n"/>
      <c r="G625" s="22" t="n"/>
      <c r="H625" s="22" t="n"/>
      <c r="I625" s="22" t="n"/>
      <c r="J625" s="25" t="n"/>
      <c r="K625" s="26">
        <f>IF(J625="","",IFERROR(INDEX(lst_frequencias_vezes,MATCH(J625,lst_frequencias,0)),"Frequência não aceita"))</f>
        <v/>
      </c>
      <c r="L625" s="21" t="n"/>
      <c r="M625" s="27" t="n"/>
      <c r="N625" s="28">
        <f>IF(AND(ISNUMBER(K625),ISNUMBER(M625)),K625*M625,"")</f>
        <v/>
      </c>
      <c r="O625" s="25" t="n"/>
      <c r="P625" s="25" t="n"/>
      <c r="Q625" s="29" t="n"/>
      <c r="R625" s="30">
        <f>IF(C625="","",IF(COUNTIF(pl_chave,C625)&gt;1,"ERRO: chave de tarefa duplicada",IF(I625="Sim",IF(O625="Não","ERRO: tarefa de segurança retirada do plano",IF(NOT(ISNUMBER(K625)),"ERRO: frequência vigente inválida",IF(ISERROR(MATCH(H625,lst_frequencias,0)),"ERRO: frequência de referência ausente",IF(K625&lt;INDEX(lst_frequencias_vezes,MATCH(H625,lst_frequencias,0)),"ERRO: intervalo ampliado em tarefa de segurança (referência "&amp;H625&amp;")","OK: segurança mantida")))),IF(NOT(ISNUMBER(K625)),"Verificar: frequência vigente","OK"))))</f>
        <v/>
      </c>
      <c r="S625" s="24" t="n"/>
    </row>
    <row r="626">
      <c r="A626" s="21" t="n"/>
      <c r="B626" s="22" t="n"/>
      <c r="C626" s="23">
        <f>IF(OR(A626="",B626=""),"",A626&amp;"|"&amp;B626)</f>
        <v/>
      </c>
      <c r="D626" s="21" t="n"/>
      <c r="E626" s="24" t="n"/>
      <c r="F626" s="21" t="n"/>
      <c r="G626" s="22" t="n"/>
      <c r="H626" s="22" t="n"/>
      <c r="I626" s="22" t="n"/>
      <c r="J626" s="25" t="n"/>
      <c r="K626" s="26">
        <f>IF(J626="","",IFERROR(INDEX(lst_frequencias_vezes,MATCH(J626,lst_frequencias,0)),"Frequência não aceita"))</f>
        <v/>
      </c>
      <c r="L626" s="21" t="n"/>
      <c r="M626" s="27" t="n"/>
      <c r="N626" s="28">
        <f>IF(AND(ISNUMBER(K626),ISNUMBER(M626)),K626*M626,"")</f>
        <v/>
      </c>
      <c r="O626" s="25" t="n"/>
      <c r="P626" s="25" t="n"/>
      <c r="Q626" s="29" t="n"/>
      <c r="R626" s="30">
        <f>IF(C626="","",IF(COUNTIF(pl_chave,C626)&gt;1,"ERRO: chave de tarefa duplicada",IF(I626="Sim",IF(O626="Não","ERRO: tarefa de segurança retirada do plano",IF(NOT(ISNUMBER(K626)),"ERRO: frequência vigente inválida",IF(ISERROR(MATCH(H626,lst_frequencias,0)),"ERRO: frequência de referência ausente",IF(K626&lt;INDEX(lst_frequencias_vezes,MATCH(H626,lst_frequencias,0)),"ERRO: intervalo ampliado em tarefa de segurança (referência "&amp;H626&amp;")","OK: segurança mantida")))),IF(NOT(ISNUMBER(K626)),"Verificar: frequência vigente","OK"))))</f>
        <v/>
      </c>
      <c r="S626" s="24" t="n"/>
    </row>
    <row r="627">
      <c r="A627" s="21" t="n"/>
      <c r="B627" s="22" t="n"/>
      <c r="C627" s="23">
        <f>IF(OR(A627="",B627=""),"",A627&amp;"|"&amp;B627)</f>
        <v/>
      </c>
      <c r="D627" s="21" t="n"/>
      <c r="E627" s="24" t="n"/>
      <c r="F627" s="21" t="n"/>
      <c r="G627" s="22" t="n"/>
      <c r="H627" s="22" t="n"/>
      <c r="I627" s="22" t="n"/>
      <c r="J627" s="25" t="n"/>
      <c r="K627" s="26">
        <f>IF(J627="","",IFERROR(INDEX(lst_frequencias_vezes,MATCH(J627,lst_frequencias,0)),"Frequência não aceita"))</f>
        <v/>
      </c>
      <c r="L627" s="21" t="n"/>
      <c r="M627" s="27" t="n"/>
      <c r="N627" s="28">
        <f>IF(AND(ISNUMBER(K627),ISNUMBER(M627)),K627*M627,"")</f>
        <v/>
      </c>
      <c r="O627" s="25" t="n"/>
      <c r="P627" s="25" t="n"/>
      <c r="Q627" s="29" t="n"/>
      <c r="R627" s="30">
        <f>IF(C627="","",IF(COUNTIF(pl_chave,C627)&gt;1,"ERRO: chave de tarefa duplicada",IF(I627="Sim",IF(O627="Não","ERRO: tarefa de segurança retirada do plano",IF(NOT(ISNUMBER(K627)),"ERRO: frequência vigente inválida",IF(ISERROR(MATCH(H627,lst_frequencias,0)),"ERRO: frequência de referência ausente",IF(K627&lt;INDEX(lst_frequencias_vezes,MATCH(H627,lst_frequencias,0)),"ERRO: intervalo ampliado em tarefa de segurança (referência "&amp;H627&amp;")","OK: segurança mantida")))),IF(NOT(ISNUMBER(K627)),"Verificar: frequência vigente","OK"))))</f>
        <v/>
      </c>
      <c r="S627" s="24" t="n"/>
    </row>
    <row r="628">
      <c r="A628" s="21" t="n"/>
      <c r="B628" s="22" t="n"/>
      <c r="C628" s="23">
        <f>IF(OR(A628="",B628=""),"",A628&amp;"|"&amp;B628)</f>
        <v/>
      </c>
      <c r="D628" s="21" t="n"/>
      <c r="E628" s="24" t="n"/>
      <c r="F628" s="21" t="n"/>
      <c r="G628" s="22" t="n"/>
      <c r="H628" s="22" t="n"/>
      <c r="I628" s="22" t="n"/>
      <c r="J628" s="25" t="n"/>
      <c r="K628" s="26">
        <f>IF(J628="","",IFERROR(INDEX(lst_frequencias_vezes,MATCH(J628,lst_frequencias,0)),"Frequência não aceita"))</f>
        <v/>
      </c>
      <c r="L628" s="21" t="n"/>
      <c r="M628" s="27" t="n"/>
      <c r="N628" s="28">
        <f>IF(AND(ISNUMBER(K628),ISNUMBER(M628)),K628*M628,"")</f>
        <v/>
      </c>
      <c r="O628" s="25" t="n"/>
      <c r="P628" s="25" t="n"/>
      <c r="Q628" s="29" t="n"/>
      <c r="R628" s="30">
        <f>IF(C628="","",IF(COUNTIF(pl_chave,C628)&gt;1,"ERRO: chave de tarefa duplicada",IF(I628="Sim",IF(O628="Não","ERRO: tarefa de segurança retirada do plano",IF(NOT(ISNUMBER(K628)),"ERRO: frequência vigente inválida",IF(ISERROR(MATCH(H628,lst_frequencias,0)),"ERRO: frequência de referência ausente",IF(K628&lt;INDEX(lst_frequencias_vezes,MATCH(H628,lst_frequencias,0)),"ERRO: intervalo ampliado em tarefa de segurança (referência "&amp;H628&amp;")","OK: segurança mantida")))),IF(NOT(ISNUMBER(K628)),"Verificar: frequência vigente","OK"))))</f>
        <v/>
      </c>
      <c r="S628" s="24" t="n"/>
    </row>
    <row r="629">
      <c r="A629" s="21" t="n"/>
      <c r="B629" s="22" t="n"/>
      <c r="C629" s="23">
        <f>IF(OR(A629="",B629=""),"",A629&amp;"|"&amp;B629)</f>
        <v/>
      </c>
      <c r="D629" s="21" t="n"/>
      <c r="E629" s="24" t="n"/>
      <c r="F629" s="21" t="n"/>
      <c r="G629" s="22" t="n"/>
      <c r="H629" s="22" t="n"/>
      <c r="I629" s="22" t="n"/>
      <c r="J629" s="25" t="n"/>
      <c r="K629" s="26">
        <f>IF(J629="","",IFERROR(INDEX(lst_frequencias_vezes,MATCH(J629,lst_frequencias,0)),"Frequência não aceita"))</f>
        <v/>
      </c>
      <c r="L629" s="21" t="n"/>
      <c r="M629" s="27" t="n"/>
      <c r="N629" s="28">
        <f>IF(AND(ISNUMBER(K629),ISNUMBER(M629)),K629*M629,"")</f>
        <v/>
      </c>
      <c r="O629" s="25" t="n"/>
      <c r="P629" s="25" t="n"/>
      <c r="Q629" s="29" t="n"/>
      <c r="R629" s="30">
        <f>IF(C629="","",IF(COUNTIF(pl_chave,C629)&gt;1,"ERRO: chave de tarefa duplicada",IF(I629="Sim",IF(O629="Não","ERRO: tarefa de segurança retirada do plano",IF(NOT(ISNUMBER(K629)),"ERRO: frequência vigente inválida",IF(ISERROR(MATCH(H629,lst_frequencias,0)),"ERRO: frequência de referência ausente",IF(K629&lt;INDEX(lst_frequencias_vezes,MATCH(H629,lst_frequencias,0)),"ERRO: intervalo ampliado em tarefa de segurança (referência "&amp;H629&amp;")","OK: segurança mantida")))),IF(NOT(ISNUMBER(K629)),"Verificar: frequência vigente","OK"))))</f>
        <v/>
      </c>
      <c r="S629" s="24" t="n"/>
    </row>
    <row r="630">
      <c r="A630" s="21" t="n"/>
      <c r="B630" s="22" t="n"/>
      <c r="C630" s="23">
        <f>IF(OR(A630="",B630=""),"",A630&amp;"|"&amp;B630)</f>
        <v/>
      </c>
      <c r="D630" s="21" t="n"/>
      <c r="E630" s="24" t="n"/>
      <c r="F630" s="21" t="n"/>
      <c r="G630" s="22" t="n"/>
      <c r="H630" s="22" t="n"/>
      <c r="I630" s="22" t="n"/>
      <c r="J630" s="25" t="n"/>
      <c r="K630" s="26">
        <f>IF(J630="","",IFERROR(INDEX(lst_frequencias_vezes,MATCH(J630,lst_frequencias,0)),"Frequência não aceita"))</f>
        <v/>
      </c>
      <c r="L630" s="21" t="n"/>
      <c r="M630" s="27" t="n"/>
      <c r="N630" s="28">
        <f>IF(AND(ISNUMBER(K630),ISNUMBER(M630)),K630*M630,"")</f>
        <v/>
      </c>
      <c r="O630" s="25" t="n"/>
      <c r="P630" s="25" t="n"/>
      <c r="Q630" s="29" t="n"/>
      <c r="R630" s="30">
        <f>IF(C630="","",IF(COUNTIF(pl_chave,C630)&gt;1,"ERRO: chave de tarefa duplicada",IF(I630="Sim",IF(O630="Não","ERRO: tarefa de segurança retirada do plano",IF(NOT(ISNUMBER(K630)),"ERRO: frequência vigente inválida",IF(ISERROR(MATCH(H630,lst_frequencias,0)),"ERRO: frequência de referência ausente",IF(K630&lt;INDEX(lst_frequencias_vezes,MATCH(H630,lst_frequencias,0)),"ERRO: intervalo ampliado em tarefa de segurança (referência "&amp;H630&amp;")","OK: segurança mantida")))),IF(NOT(ISNUMBER(K630)),"Verificar: frequência vigente","OK"))))</f>
        <v/>
      </c>
      <c r="S630" s="24" t="n"/>
    </row>
    <row r="631">
      <c r="A631" s="21" t="n"/>
      <c r="B631" s="22" t="n"/>
      <c r="C631" s="23">
        <f>IF(OR(A631="",B631=""),"",A631&amp;"|"&amp;B631)</f>
        <v/>
      </c>
      <c r="D631" s="21" t="n"/>
      <c r="E631" s="24" t="n"/>
      <c r="F631" s="21" t="n"/>
      <c r="G631" s="22" t="n"/>
      <c r="H631" s="22" t="n"/>
      <c r="I631" s="22" t="n"/>
      <c r="J631" s="25" t="n"/>
      <c r="K631" s="26">
        <f>IF(J631="","",IFERROR(INDEX(lst_frequencias_vezes,MATCH(J631,lst_frequencias,0)),"Frequência não aceita"))</f>
        <v/>
      </c>
      <c r="L631" s="21" t="n"/>
      <c r="M631" s="27" t="n"/>
      <c r="N631" s="28">
        <f>IF(AND(ISNUMBER(K631),ISNUMBER(M631)),K631*M631,"")</f>
        <v/>
      </c>
      <c r="O631" s="25" t="n"/>
      <c r="P631" s="25" t="n"/>
      <c r="Q631" s="29" t="n"/>
      <c r="R631" s="30">
        <f>IF(C631="","",IF(COUNTIF(pl_chave,C631)&gt;1,"ERRO: chave de tarefa duplicada",IF(I631="Sim",IF(O631="Não","ERRO: tarefa de segurança retirada do plano",IF(NOT(ISNUMBER(K631)),"ERRO: frequência vigente inválida",IF(ISERROR(MATCH(H631,lst_frequencias,0)),"ERRO: frequência de referência ausente",IF(K631&lt;INDEX(lst_frequencias_vezes,MATCH(H631,lst_frequencias,0)),"ERRO: intervalo ampliado em tarefa de segurança (referência "&amp;H631&amp;")","OK: segurança mantida")))),IF(NOT(ISNUMBER(K631)),"Verificar: frequência vigente","OK"))))</f>
        <v/>
      </c>
      <c r="S631" s="24" t="n"/>
    </row>
    <row r="632">
      <c r="A632" s="21" t="n"/>
      <c r="B632" s="22" t="n"/>
      <c r="C632" s="23">
        <f>IF(OR(A632="",B632=""),"",A632&amp;"|"&amp;B632)</f>
        <v/>
      </c>
      <c r="D632" s="21" t="n"/>
      <c r="E632" s="24" t="n"/>
      <c r="F632" s="21" t="n"/>
      <c r="G632" s="22" t="n"/>
      <c r="H632" s="22" t="n"/>
      <c r="I632" s="22" t="n"/>
      <c r="J632" s="25" t="n"/>
      <c r="K632" s="26">
        <f>IF(J632="","",IFERROR(INDEX(lst_frequencias_vezes,MATCH(J632,lst_frequencias,0)),"Frequência não aceita"))</f>
        <v/>
      </c>
      <c r="L632" s="21" t="n"/>
      <c r="M632" s="27" t="n"/>
      <c r="N632" s="28">
        <f>IF(AND(ISNUMBER(K632),ISNUMBER(M632)),K632*M632,"")</f>
        <v/>
      </c>
      <c r="O632" s="25" t="n"/>
      <c r="P632" s="25" t="n"/>
      <c r="Q632" s="29" t="n"/>
      <c r="R632" s="30">
        <f>IF(C632="","",IF(COUNTIF(pl_chave,C632)&gt;1,"ERRO: chave de tarefa duplicada",IF(I632="Sim",IF(O632="Não","ERRO: tarefa de segurança retirada do plano",IF(NOT(ISNUMBER(K632)),"ERRO: frequência vigente inválida",IF(ISERROR(MATCH(H632,lst_frequencias,0)),"ERRO: frequência de referência ausente",IF(K632&lt;INDEX(lst_frequencias_vezes,MATCH(H632,lst_frequencias,0)),"ERRO: intervalo ampliado em tarefa de segurança (referência "&amp;H632&amp;")","OK: segurança mantida")))),IF(NOT(ISNUMBER(K632)),"Verificar: frequência vigente","OK"))))</f>
        <v/>
      </c>
      <c r="S632" s="24" t="n"/>
    </row>
    <row r="633">
      <c r="A633" s="21" t="n"/>
      <c r="B633" s="22" t="n"/>
      <c r="C633" s="23">
        <f>IF(OR(A633="",B633=""),"",A633&amp;"|"&amp;B633)</f>
        <v/>
      </c>
      <c r="D633" s="21" t="n"/>
      <c r="E633" s="24" t="n"/>
      <c r="F633" s="21" t="n"/>
      <c r="G633" s="22" t="n"/>
      <c r="H633" s="22" t="n"/>
      <c r="I633" s="22" t="n"/>
      <c r="J633" s="25" t="n"/>
      <c r="K633" s="26">
        <f>IF(J633="","",IFERROR(INDEX(lst_frequencias_vezes,MATCH(J633,lst_frequencias,0)),"Frequência não aceita"))</f>
        <v/>
      </c>
      <c r="L633" s="21" t="n"/>
      <c r="M633" s="27" t="n"/>
      <c r="N633" s="28">
        <f>IF(AND(ISNUMBER(K633),ISNUMBER(M633)),K633*M633,"")</f>
        <v/>
      </c>
      <c r="O633" s="25" t="n"/>
      <c r="P633" s="25" t="n"/>
      <c r="Q633" s="29" t="n"/>
      <c r="R633" s="30">
        <f>IF(C633="","",IF(COUNTIF(pl_chave,C633)&gt;1,"ERRO: chave de tarefa duplicada",IF(I633="Sim",IF(O633="Não","ERRO: tarefa de segurança retirada do plano",IF(NOT(ISNUMBER(K633)),"ERRO: frequência vigente inválida",IF(ISERROR(MATCH(H633,lst_frequencias,0)),"ERRO: frequência de referência ausente",IF(K633&lt;INDEX(lst_frequencias_vezes,MATCH(H633,lst_frequencias,0)),"ERRO: intervalo ampliado em tarefa de segurança (referência "&amp;H633&amp;")","OK: segurança mantida")))),IF(NOT(ISNUMBER(K633)),"Verificar: frequência vigente","OK"))))</f>
        <v/>
      </c>
      <c r="S633" s="24" t="n"/>
    </row>
    <row r="634">
      <c r="A634" s="21" t="n"/>
      <c r="B634" s="22" t="n"/>
      <c r="C634" s="23">
        <f>IF(OR(A634="",B634=""),"",A634&amp;"|"&amp;B634)</f>
        <v/>
      </c>
      <c r="D634" s="21" t="n"/>
      <c r="E634" s="24" t="n"/>
      <c r="F634" s="21" t="n"/>
      <c r="G634" s="22" t="n"/>
      <c r="H634" s="22" t="n"/>
      <c r="I634" s="22" t="n"/>
      <c r="J634" s="25" t="n"/>
      <c r="K634" s="26">
        <f>IF(J634="","",IFERROR(INDEX(lst_frequencias_vezes,MATCH(J634,lst_frequencias,0)),"Frequência não aceita"))</f>
        <v/>
      </c>
      <c r="L634" s="21" t="n"/>
      <c r="M634" s="27" t="n"/>
      <c r="N634" s="28">
        <f>IF(AND(ISNUMBER(K634),ISNUMBER(M634)),K634*M634,"")</f>
        <v/>
      </c>
      <c r="O634" s="25" t="n"/>
      <c r="P634" s="25" t="n"/>
      <c r="Q634" s="29" t="n"/>
      <c r="R634" s="30">
        <f>IF(C634="","",IF(COUNTIF(pl_chave,C634)&gt;1,"ERRO: chave de tarefa duplicada",IF(I634="Sim",IF(O634="Não","ERRO: tarefa de segurança retirada do plano",IF(NOT(ISNUMBER(K634)),"ERRO: frequência vigente inválida",IF(ISERROR(MATCH(H634,lst_frequencias,0)),"ERRO: frequência de referência ausente",IF(K634&lt;INDEX(lst_frequencias_vezes,MATCH(H634,lst_frequencias,0)),"ERRO: intervalo ampliado em tarefa de segurança (referência "&amp;H634&amp;")","OK: segurança mantida")))),IF(NOT(ISNUMBER(K634)),"Verificar: frequência vigente","OK"))))</f>
        <v/>
      </c>
      <c r="S634" s="24" t="n"/>
    </row>
    <row r="635">
      <c r="A635" s="21" t="n"/>
      <c r="B635" s="22" t="n"/>
      <c r="C635" s="23">
        <f>IF(OR(A635="",B635=""),"",A635&amp;"|"&amp;B635)</f>
        <v/>
      </c>
      <c r="D635" s="21" t="n"/>
      <c r="E635" s="24" t="n"/>
      <c r="F635" s="21" t="n"/>
      <c r="G635" s="22" t="n"/>
      <c r="H635" s="22" t="n"/>
      <c r="I635" s="22" t="n"/>
      <c r="J635" s="25" t="n"/>
      <c r="K635" s="26">
        <f>IF(J635="","",IFERROR(INDEX(lst_frequencias_vezes,MATCH(J635,lst_frequencias,0)),"Frequência não aceita"))</f>
        <v/>
      </c>
      <c r="L635" s="21" t="n"/>
      <c r="M635" s="27" t="n"/>
      <c r="N635" s="28">
        <f>IF(AND(ISNUMBER(K635),ISNUMBER(M635)),K635*M635,"")</f>
        <v/>
      </c>
      <c r="O635" s="25" t="n"/>
      <c r="P635" s="25" t="n"/>
      <c r="Q635" s="29" t="n"/>
      <c r="R635" s="30">
        <f>IF(C635="","",IF(COUNTIF(pl_chave,C635)&gt;1,"ERRO: chave de tarefa duplicada",IF(I635="Sim",IF(O635="Não","ERRO: tarefa de segurança retirada do plano",IF(NOT(ISNUMBER(K635)),"ERRO: frequência vigente inválida",IF(ISERROR(MATCH(H635,lst_frequencias,0)),"ERRO: frequência de referência ausente",IF(K635&lt;INDEX(lst_frequencias_vezes,MATCH(H635,lst_frequencias,0)),"ERRO: intervalo ampliado em tarefa de segurança (referência "&amp;H635&amp;")","OK: segurança mantida")))),IF(NOT(ISNUMBER(K635)),"Verificar: frequência vigente","OK"))))</f>
        <v/>
      </c>
      <c r="S635" s="24" t="n"/>
    </row>
    <row r="636">
      <c r="A636" s="21" t="n"/>
      <c r="B636" s="22" t="n"/>
      <c r="C636" s="23">
        <f>IF(OR(A636="",B636=""),"",A636&amp;"|"&amp;B636)</f>
        <v/>
      </c>
      <c r="D636" s="21" t="n"/>
      <c r="E636" s="24" t="n"/>
      <c r="F636" s="21" t="n"/>
      <c r="G636" s="22" t="n"/>
      <c r="H636" s="22" t="n"/>
      <c r="I636" s="22" t="n"/>
      <c r="J636" s="25" t="n"/>
      <c r="K636" s="26">
        <f>IF(J636="","",IFERROR(INDEX(lst_frequencias_vezes,MATCH(J636,lst_frequencias,0)),"Frequência não aceita"))</f>
        <v/>
      </c>
      <c r="L636" s="21" t="n"/>
      <c r="M636" s="27" t="n"/>
      <c r="N636" s="28">
        <f>IF(AND(ISNUMBER(K636),ISNUMBER(M636)),K636*M636,"")</f>
        <v/>
      </c>
      <c r="O636" s="25" t="n"/>
      <c r="P636" s="25" t="n"/>
      <c r="Q636" s="29" t="n"/>
      <c r="R636" s="30">
        <f>IF(C636="","",IF(COUNTIF(pl_chave,C636)&gt;1,"ERRO: chave de tarefa duplicada",IF(I636="Sim",IF(O636="Não","ERRO: tarefa de segurança retirada do plano",IF(NOT(ISNUMBER(K636)),"ERRO: frequência vigente inválida",IF(ISERROR(MATCH(H636,lst_frequencias,0)),"ERRO: frequência de referência ausente",IF(K636&lt;INDEX(lst_frequencias_vezes,MATCH(H636,lst_frequencias,0)),"ERRO: intervalo ampliado em tarefa de segurança (referência "&amp;H636&amp;")","OK: segurança mantida")))),IF(NOT(ISNUMBER(K636)),"Verificar: frequência vigente","OK"))))</f>
        <v/>
      </c>
      <c r="S636" s="24" t="n"/>
    </row>
    <row r="637">
      <c r="A637" s="21" t="n"/>
      <c r="B637" s="22" t="n"/>
      <c r="C637" s="23">
        <f>IF(OR(A637="",B637=""),"",A637&amp;"|"&amp;B637)</f>
        <v/>
      </c>
      <c r="D637" s="21" t="n"/>
      <c r="E637" s="24" t="n"/>
      <c r="F637" s="21" t="n"/>
      <c r="G637" s="22" t="n"/>
      <c r="H637" s="22" t="n"/>
      <c r="I637" s="22" t="n"/>
      <c r="J637" s="25" t="n"/>
      <c r="K637" s="26">
        <f>IF(J637="","",IFERROR(INDEX(lst_frequencias_vezes,MATCH(J637,lst_frequencias,0)),"Frequência não aceita"))</f>
        <v/>
      </c>
      <c r="L637" s="21" t="n"/>
      <c r="M637" s="27" t="n"/>
      <c r="N637" s="28">
        <f>IF(AND(ISNUMBER(K637),ISNUMBER(M637)),K637*M637,"")</f>
        <v/>
      </c>
      <c r="O637" s="25" t="n"/>
      <c r="P637" s="25" t="n"/>
      <c r="Q637" s="29" t="n"/>
      <c r="R637" s="30">
        <f>IF(C637="","",IF(COUNTIF(pl_chave,C637)&gt;1,"ERRO: chave de tarefa duplicada",IF(I637="Sim",IF(O637="Não","ERRO: tarefa de segurança retirada do plano",IF(NOT(ISNUMBER(K637)),"ERRO: frequência vigente inválida",IF(ISERROR(MATCH(H637,lst_frequencias,0)),"ERRO: frequência de referência ausente",IF(K637&lt;INDEX(lst_frequencias_vezes,MATCH(H637,lst_frequencias,0)),"ERRO: intervalo ampliado em tarefa de segurança (referência "&amp;H637&amp;")","OK: segurança mantida")))),IF(NOT(ISNUMBER(K637)),"Verificar: frequência vigente","OK"))))</f>
        <v/>
      </c>
      <c r="S637" s="24" t="n"/>
    </row>
    <row r="638">
      <c r="A638" s="21" t="n"/>
      <c r="B638" s="22" t="n"/>
      <c r="C638" s="23">
        <f>IF(OR(A638="",B638=""),"",A638&amp;"|"&amp;B638)</f>
        <v/>
      </c>
      <c r="D638" s="21" t="n"/>
      <c r="E638" s="24" t="n"/>
      <c r="F638" s="21" t="n"/>
      <c r="G638" s="22" t="n"/>
      <c r="H638" s="22" t="n"/>
      <c r="I638" s="22" t="n"/>
      <c r="J638" s="25" t="n"/>
      <c r="K638" s="26">
        <f>IF(J638="","",IFERROR(INDEX(lst_frequencias_vezes,MATCH(J638,lst_frequencias,0)),"Frequência não aceita"))</f>
        <v/>
      </c>
      <c r="L638" s="21" t="n"/>
      <c r="M638" s="27" t="n"/>
      <c r="N638" s="28">
        <f>IF(AND(ISNUMBER(K638),ISNUMBER(M638)),K638*M638,"")</f>
        <v/>
      </c>
      <c r="O638" s="25" t="n"/>
      <c r="P638" s="25" t="n"/>
      <c r="Q638" s="29" t="n"/>
      <c r="R638" s="30">
        <f>IF(C638="","",IF(COUNTIF(pl_chave,C638)&gt;1,"ERRO: chave de tarefa duplicada",IF(I638="Sim",IF(O638="Não","ERRO: tarefa de segurança retirada do plano",IF(NOT(ISNUMBER(K638)),"ERRO: frequência vigente inválida",IF(ISERROR(MATCH(H638,lst_frequencias,0)),"ERRO: frequência de referência ausente",IF(K638&lt;INDEX(lst_frequencias_vezes,MATCH(H638,lst_frequencias,0)),"ERRO: intervalo ampliado em tarefa de segurança (referência "&amp;H638&amp;")","OK: segurança mantida")))),IF(NOT(ISNUMBER(K638)),"Verificar: frequência vigente","OK"))))</f>
        <v/>
      </c>
      <c r="S638" s="24" t="n"/>
    </row>
    <row r="639">
      <c r="A639" s="21" t="n"/>
      <c r="B639" s="22" t="n"/>
      <c r="C639" s="23">
        <f>IF(OR(A639="",B639=""),"",A639&amp;"|"&amp;B639)</f>
        <v/>
      </c>
      <c r="D639" s="21" t="n"/>
      <c r="E639" s="24" t="n"/>
      <c r="F639" s="21" t="n"/>
      <c r="G639" s="22" t="n"/>
      <c r="H639" s="22" t="n"/>
      <c r="I639" s="22" t="n"/>
      <c r="J639" s="25" t="n"/>
      <c r="K639" s="26">
        <f>IF(J639="","",IFERROR(INDEX(lst_frequencias_vezes,MATCH(J639,lst_frequencias,0)),"Frequência não aceita"))</f>
        <v/>
      </c>
      <c r="L639" s="21" t="n"/>
      <c r="M639" s="27" t="n"/>
      <c r="N639" s="28">
        <f>IF(AND(ISNUMBER(K639),ISNUMBER(M639)),K639*M639,"")</f>
        <v/>
      </c>
      <c r="O639" s="25" t="n"/>
      <c r="P639" s="25" t="n"/>
      <c r="Q639" s="29" t="n"/>
      <c r="R639" s="30">
        <f>IF(C639="","",IF(COUNTIF(pl_chave,C639)&gt;1,"ERRO: chave de tarefa duplicada",IF(I639="Sim",IF(O639="Não","ERRO: tarefa de segurança retirada do plano",IF(NOT(ISNUMBER(K639)),"ERRO: frequência vigente inválida",IF(ISERROR(MATCH(H639,lst_frequencias,0)),"ERRO: frequência de referência ausente",IF(K639&lt;INDEX(lst_frequencias_vezes,MATCH(H639,lst_frequencias,0)),"ERRO: intervalo ampliado em tarefa de segurança (referência "&amp;H639&amp;")","OK: segurança mantida")))),IF(NOT(ISNUMBER(K639)),"Verificar: frequência vigente","OK"))))</f>
        <v/>
      </c>
      <c r="S639" s="24" t="n"/>
    </row>
    <row r="640">
      <c r="A640" s="21" t="n"/>
      <c r="B640" s="22" t="n"/>
      <c r="C640" s="23">
        <f>IF(OR(A640="",B640=""),"",A640&amp;"|"&amp;B640)</f>
        <v/>
      </c>
      <c r="D640" s="21" t="n"/>
      <c r="E640" s="24" t="n"/>
      <c r="F640" s="21" t="n"/>
      <c r="G640" s="22" t="n"/>
      <c r="H640" s="22" t="n"/>
      <c r="I640" s="22" t="n"/>
      <c r="J640" s="25" t="n"/>
      <c r="K640" s="26">
        <f>IF(J640="","",IFERROR(INDEX(lst_frequencias_vezes,MATCH(J640,lst_frequencias,0)),"Frequência não aceita"))</f>
        <v/>
      </c>
      <c r="L640" s="21" t="n"/>
      <c r="M640" s="27" t="n"/>
      <c r="N640" s="28">
        <f>IF(AND(ISNUMBER(K640),ISNUMBER(M640)),K640*M640,"")</f>
        <v/>
      </c>
      <c r="O640" s="25" t="n"/>
      <c r="P640" s="25" t="n"/>
      <c r="Q640" s="29" t="n"/>
      <c r="R640" s="30">
        <f>IF(C640="","",IF(COUNTIF(pl_chave,C640)&gt;1,"ERRO: chave de tarefa duplicada",IF(I640="Sim",IF(O640="Não","ERRO: tarefa de segurança retirada do plano",IF(NOT(ISNUMBER(K640)),"ERRO: frequência vigente inválida",IF(ISERROR(MATCH(H640,lst_frequencias,0)),"ERRO: frequência de referência ausente",IF(K640&lt;INDEX(lst_frequencias_vezes,MATCH(H640,lst_frequencias,0)),"ERRO: intervalo ampliado em tarefa de segurança (referência "&amp;H640&amp;")","OK: segurança mantida")))),IF(NOT(ISNUMBER(K640)),"Verificar: frequência vigente","OK"))))</f>
        <v/>
      </c>
      <c r="S640" s="24" t="n"/>
    </row>
    <row r="641">
      <c r="A641" s="21" t="n"/>
      <c r="B641" s="22" t="n"/>
      <c r="C641" s="23">
        <f>IF(OR(A641="",B641=""),"",A641&amp;"|"&amp;B641)</f>
        <v/>
      </c>
      <c r="D641" s="21" t="n"/>
      <c r="E641" s="24" t="n"/>
      <c r="F641" s="21" t="n"/>
      <c r="G641" s="22" t="n"/>
      <c r="H641" s="22" t="n"/>
      <c r="I641" s="22" t="n"/>
      <c r="J641" s="25" t="n"/>
      <c r="K641" s="26">
        <f>IF(J641="","",IFERROR(INDEX(lst_frequencias_vezes,MATCH(J641,lst_frequencias,0)),"Frequência não aceita"))</f>
        <v/>
      </c>
      <c r="L641" s="21" t="n"/>
      <c r="M641" s="27" t="n"/>
      <c r="N641" s="28">
        <f>IF(AND(ISNUMBER(K641),ISNUMBER(M641)),K641*M641,"")</f>
        <v/>
      </c>
      <c r="O641" s="25" t="n"/>
      <c r="P641" s="25" t="n"/>
      <c r="Q641" s="29" t="n"/>
      <c r="R641" s="30">
        <f>IF(C641="","",IF(COUNTIF(pl_chave,C641)&gt;1,"ERRO: chave de tarefa duplicada",IF(I641="Sim",IF(O641="Não","ERRO: tarefa de segurança retirada do plano",IF(NOT(ISNUMBER(K641)),"ERRO: frequência vigente inválida",IF(ISERROR(MATCH(H641,lst_frequencias,0)),"ERRO: frequência de referência ausente",IF(K641&lt;INDEX(lst_frequencias_vezes,MATCH(H641,lst_frequencias,0)),"ERRO: intervalo ampliado em tarefa de segurança (referência "&amp;H641&amp;")","OK: segurança mantida")))),IF(NOT(ISNUMBER(K641)),"Verificar: frequência vigente","OK"))))</f>
        <v/>
      </c>
      <c r="S641" s="24" t="n"/>
    </row>
    <row r="642">
      <c r="A642" s="21" t="n"/>
      <c r="B642" s="22" t="n"/>
      <c r="C642" s="23">
        <f>IF(OR(A642="",B642=""),"",A642&amp;"|"&amp;B642)</f>
        <v/>
      </c>
      <c r="D642" s="21" t="n"/>
      <c r="E642" s="24" t="n"/>
      <c r="F642" s="21" t="n"/>
      <c r="G642" s="22" t="n"/>
      <c r="H642" s="22" t="n"/>
      <c r="I642" s="22" t="n"/>
      <c r="J642" s="25" t="n"/>
      <c r="K642" s="26">
        <f>IF(J642="","",IFERROR(INDEX(lst_frequencias_vezes,MATCH(J642,lst_frequencias,0)),"Frequência não aceita"))</f>
        <v/>
      </c>
      <c r="L642" s="21" t="n"/>
      <c r="M642" s="27" t="n"/>
      <c r="N642" s="28">
        <f>IF(AND(ISNUMBER(K642),ISNUMBER(M642)),K642*M642,"")</f>
        <v/>
      </c>
      <c r="O642" s="25" t="n"/>
      <c r="P642" s="25" t="n"/>
      <c r="Q642" s="29" t="n"/>
      <c r="R642" s="30">
        <f>IF(C642="","",IF(COUNTIF(pl_chave,C642)&gt;1,"ERRO: chave de tarefa duplicada",IF(I642="Sim",IF(O642="Não","ERRO: tarefa de segurança retirada do plano",IF(NOT(ISNUMBER(K642)),"ERRO: frequência vigente inválida",IF(ISERROR(MATCH(H642,lst_frequencias,0)),"ERRO: frequência de referência ausente",IF(K642&lt;INDEX(lst_frequencias_vezes,MATCH(H642,lst_frequencias,0)),"ERRO: intervalo ampliado em tarefa de segurança (referência "&amp;H642&amp;")","OK: segurança mantida")))),IF(NOT(ISNUMBER(K642)),"Verificar: frequência vigente","OK"))))</f>
        <v/>
      </c>
      <c r="S642" s="24" t="n"/>
    </row>
    <row r="643">
      <c r="A643" s="21" t="n"/>
      <c r="B643" s="22" t="n"/>
      <c r="C643" s="23">
        <f>IF(OR(A643="",B643=""),"",A643&amp;"|"&amp;B643)</f>
        <v/>
      </c>
      <c r="D643" s="21" t="n"/>
      <c r="E643" s="24" t="n"/>
      <c r="F643" s="21" t="n"/>
      <c r="G643" s="22" t="n"/>
      <c r="H643" s="22" t="n"/>
      <c r="I643" s="22" t="n"/>
      <c r="J643" s="25" t="n"/>
      <c r="K643" s="26">
        <f>IF(J643="","",IFERROR(INDEX(lst_frequencias_vezes,MATCH(J643,lst_frequencias,0)),"Frequência não aceita"))</f>
        <v/>
      </c>
      <c r="L643" s="21" t="n"/>
      <c r="M643" s="27" t="n"/>
      <c r="N643" s="28">
        <f>IF(AND(ISNUMBER(K643),ISNUMBER(M643)),K643*M643,"")</f>
        <v/>
      </c>
      <c r="O643" s="25" t="n"/>
      <c r="P643" s="25" t="n"/>
      <c r="Q643" s="29" t="n"/>
      <c r="R643" s="30">
        <f>IF(C643="","",IF(COUNTIF(pl_chave,C643)&gt;1,"ERRO: chave de tarefa duplicada",IF(I643="Sim",IF(O643="Não","ERRO: tarefa de segurança retirada do plano",IF(NOT(ISNUMBER(K643)),"ERRO: frequência vigente inválida",IF(ISERROR(MATCH(H643,lst_frequencias,0)),"ERRO: frequência de referência ausente",IF(K643&lt;INDEX(lst_frequencias_vezes,MATCH(H643,lst_frequencias,0)),"ERRO: intervalo ampliado em tarefa de segurança (referência "&amp;H643&amp;")","OK: segurança mantida")))),IF(NOT(ISNUMBER(K643)),"Verificar: frequência vigente","OK"))))</f>
        <v/>
      </c>
      <c r="S643" s="24" t="n"/>
    </row>
    <row r="644">
      <c r="A644" s="21" t="n"/>
      <c r="B644" s="22" t="n"/>
      <c r="C644" s="23">
        <f>IF(OR(A644="",B644=""),"",A644&amp;"|"&amp;B644)</f>
        <v/>
      </c>
      <c r="D644" s="21" t="n"/>
      <c r="E644" s="24" t="n"/>
      <c r="F644" s="21" t="n"/>
      <c r="G644" s="22" t="n"/>
      <c r="H644" s="22" t="n"/>
      <c r="I644" s="22" t="n"/>
      <c r="J644" s="25" t="n"/>
      <c r="K644" s="26">
        <f>IF(J644="","",IFERROR(INDEX(lst_frequencias_vezes,MATCH(J644,lst_frequencias,0)),"Frequência não aceita"))</f>
        <v/>
      </c>
      <c r="L644" s="21" t="n"/>
      <c r="M644" s="27" t="n"/>
      <c r="N644" s="28">
        <f>IF(AND(ISNUMBER(K644),ISNUMBER(M644)),K644*M644,"")</f>
        <v/>
      </c>
      <c r="O644" s="25" t="n"/>
      <c r="P644" s="25" t="n"/>
      <c r="Q644" s="29" t="n"/>
      <c r="R644" s="30">
        <f>IF(C644="","",IF(COUNTIF(pl_chave,C644)&gt;1,"ERRO: chave de tarefa duplicada",IF(I644="Sim",IF(O644="Não","ERRO: tarefa de segurança retirada do plano",IF(NOT(ISNUMBER(K644)),"ERRO: frequência vigente inválida",IF(ISERROR(MATCH(H644,lst_frequencias,0)),"ERRO: frequência de referência ausente",IF(K644&lt;INDEX(lst_frequencias_vezes,MATCH(H644,lst_frequencias,0)),"ERRO: intervalo ampliado em tarefa de segurança (referência "&amp;H644&amp;")","OK: segurança mantida")))),IF(NOT(ISNUMBER(K644)),"Verificar: frequência vigente","OK"))))</f>
        <v/>
      </c>
      <c r="S644" s="24" t="n"/>
    </row>
    <row r="645">
      <c r="A645" s="21" t="n"/>
      <c r="B645" s="22" t="n"/>
      <c r="C645" s="23">
        <f>IF(OR(A645="",B645=""),"",A645&amp;"|"&amp;B645)</f>
        <v/>
      </c>
      <c r="D645" s="21" t="n"/>
      <c r="E645" s="24" t="n"/>
      <c r="F645" s="21" t="n"/>
      <c r="G645" s="22" t="n"/>
      <c r="H645" s="22" t="n"/>
      <c r="I645" s="22" t="n"/>
      <c r="J645" s="25" t="n"/>
      <c r="K645" s="26">
        <f>IF(J645="","",IFERROR(INDEX(lst_frequencias_vezes,MATCH(J645,lst_frequencias,0)),"Frequência não aceita"))</f>
        <v/>
      </c>
      <c r="L645" s="21" t="n"/>
      <c r="M645" s="27" t="n"/>
      <c r="N645" s="28">
        <f>IF(AND(ISNUMBER(K645),ISNUMBER(M645)),K645*M645,"")</f>
        <v/>
      </c>
      <c r="O645" s="25" t="n"/>
      <c r="P645" s="25" t="n"/>
      <c r="Q645" s="29" t="n"/>
      <c r="R645" s="30">
        <f>IF(C645="","",IF(COUNTIF(pl_chave,C645)&gt;1,"ERRO: chave de tarefa duplicada",IF(I645="Sim",IF(O645="Não","ERRO: tarefa de segurança retirada do plano",IF(NOT(ISNUMBER(K645)),"ERRO: frequência vigente inválida",IF(ISERROR(MATCH(H645,lst_frequencias,0)),"ERRO: frequência de referência ausente",IF(K645&lt;INDEX(lst_frequencias_vezes,MATCH(H645,lst_frequencias,0)),"ERRO: intervalo ampliado em tarefa de segurança (referência "&amp;H645&amp;")","OK: segurança mantida")))),IF(NOT(ISNUMBER(K645)),"Verificar: frequência vigente","OK"))))</f>
        <v/>
      </c>
      <c r="S645" s="24" t="n"/>
    </row>
    <row r="646">
      <c r="A646" s="21" t="n"/>
      <c r="B646" s="22" t="n"/>
      <c r="C646" s="23">
        <f>IF(OR(A646="",B646=""),"",A646&amp;"|"&amp;B646)</f>
        <v/>
      </c>
      <c r="D646" s="21" t="n"/>
      <c r="E646" s="24" t="n"/>
      <c r="F646" s="21" t="n"/>
      <c r="G646" s="22" t="n"/>
      <c r="H646" s="22" t="n"/>
      <c r="I646" s="22" t="n"/>
      <c r="J646" s="25" t="n"/>
      <c r="K646" s="26">
        <f>IF(J646="","",IFERROR(INDEX(lst_frequencias_vezes,MATCH(J646,lst_frequencias,0)),"Frequência não aceita"))</f>
        <v/>
      </c>
      <c r="L646" s="21" t="n"/>
      <c r="M646" s="27" t="n"/>
      <c r="N646" s="28">
        <f>IF(AND(ISNUMBER(K646),ISNUMBER(M646)),K646*M646,"")</f>
        <v/>
      </c>
      <c r="O646" s="25" t="n"/>
      <c r="P646" s="25" t="n"/>
      <c r="Q646" s="29" t="n"/>
      <c r="R646" s="30">
        <f>IF(C646="","",IF(COUNTIF(pl_chave,C646)&gt;1,"ERRO: chave de tarefa duplicada",IF(I646="Sim",IF(O646="Não","ERRO: tarefa de segurança retirada do plano",IF(NOT(ISNUMBER(K646)),"ERRO: frequência vigente inválida",IF(ISERROR(MATCH(H646,lst_frequencias,0)),"ERRO: frequência de referência ausente",IF(K646&lt;INDEX(lst_frequencias_vezes,MATCH(H646,lst_frequencias,0)),"ERRO: intervalo ampliado em tarefa de segurança (referência "&amp;H646&amp;")","OK: segurança mantida")))),IF(NOT(ISNUMBER(K646)),"Verificar: frequência vigente","OK"))))</f>
        <v/>
      </c>
      <c r="S646" s="24" t="n"/>
    </row>
    <row r="647">
      <c r="A647" s="21" t="n"/>
      <c r="B647" s="22" t="n"/>
      <c r="C647" s="23">
        <f>IF(OR(A647="",B647=""),"",A647&amp;"|"&amp;B647)</f>
        <v/>
      </c>
      <c r="D647" s="21" t="n"/>
      <c r="E647" s="24" t="n"/>
      <c r="F647" s="21" t="n"/>
      <c r="G647" s="22" t="n"/>
      <c r="H647" s="22" t="n"/>
      <c r="I647" s="22" t="n"/>
      <c r="J647" s="25" t="n"/>
      <c r="K647" s="26">
        <f>IF(J647="","",IFERROR(INDEX(lst_frequencias_vezes,MATCH(J647,lst_frequencias,0)),"Frequência não aceita"))</f>
        <v/>
      </c>
      <c r="L647" s="21" t="n"/>
      <c r="M647" s="27" t="n"/>
      <c r="N647" s="28">
        <f>IF(AND(ISNUMBER(K647),ISNUMBER(M647)),K647*M647,"")</f>
        <v/>
      </c>
      <c r="O647" s="25" t="n"/>
      <c r="P647" s="25" t="n"/>
      <c r="Q647" s="29" t="n"/>
      <c r="R647" s="30">
        <f>IF(C647="","",IF(COUNTIF(pl_chave,C647)&gt;1,"ERRO: chave de tarefa duplicada",IF(I647="Sim",IF(O647="Não","ERRO: tarefa de segurança retirada do plano",IF(NOT(ISNUMBER(K647)),"ERRO: frequência vigente inválida",IF(ISERROR(MATCH(H647,lst_frequencias,0)),"ERRO: frequência de referência ausente",IF(K647&lt;INDEX(lst_frequencias_vezes,MATCH(H647,lst_frequencias,0)),"ERRO: intervalo ampliado em tarefa de segurança (referência "&amp;H647&amp;")","OK: segurança mantida")))),IF(NOT(ISNUMBER(K647)),"Verificar: frequência vigente","OK"))))</f>
        <v/>
      </c>
      <c r="S647" s="24" t="n"/>
    </row>
    <row r="648">
      <c r="A648" s="21" t="n"/>
      <c r="B648" s="22" t="n"/>
      <c r="C648" s="23">
        <f>IF(OR(A648="",B648=""),"",A648&amp;"|"&amp;B648)</f>
        <v/>
      </c>
      <c r="D648" s="21" t="n"/>
      <c r="E648" s="24" t="n"/>
      <c r="F648" s="21" t="n"/>
      <c r="G648" s="22" t="n"/>
      <c r="H648" s="22" t="n"/>
      <c r="I648" s="22" t="n"/>
      <c r="J648" s="25" t="n"/>
      <c r="K648" s="26">
        <f>IF(J648="","",IFERROR(INDEX(lst_frequencias_vezes,MATCH(J648,lst_frequencias,0)),"Frequência não aceita"))</f>
        <v/>
      </c>
      <c r="L648" s="21" t="n"/>
      <c r="M648" s="27" t="n"/>
      <c r="N648" s="28">
        <f>IF(AND(ISNUMBER(K648),ISNUMBER(M648)),K648*M648,"")</f>
        <v/>
      </c>
      <c r="O648" s="25" t="n"/>
      <c r="P648" s="25" t="n"/>
      <c r="Q648" s="29" t="n"/>
      <c r="R648" s="30">
        <f>IF(C648="","",IF(COUNTIF(pl_chave,C648)&gt;1,"ERRO: chave de tarefa duplicada",IF(I648="Sim",IF(O648="Não","ERRO: tarefa de segurança retirada do plano",IF(NOT(ISNUMBER(K648)),"ERRO: frequência vigente inválida",IF(ISERROR(MATCH(H648,lst_frequencias,0)),"ERRO: frequência de referência ausente",IF(K648&lt;INDEX(lst_frequencias_vezes,MATCH(H648,lst_frequencias,0)),"ERRO: intervalo ampliado em tarefa de segurança (referência "&amp;H648&amp;")","OK: segurança mantida")))),IF(NOT(ISNUMBER(K648)),"Verificar: frequência vigente","OK"))))</f>
        <v/>
      </c>
      <c r="S648" s="24" t="n"/>
    </row>
    <row r="649">
      <c r="A649" s="21" t="n"/>
      <c r="B649" s="22" t="n"/>
      <c r="C649" s="23">
        <f>IF(OR(A649="",B649=""),"",A649&amp;"|"&amp;B649)</f>
        <v/>
      </c>
      <c r="D649" s="21" t="n"/>
      <c r="E649" s="24" t="n"/>
      <c r="F649" s="21" t="n"/>
      <c r="G649" s="22" t="n"/>
      <c r="H649" s="22" t="n"/>
      <c r="I649" s="22" t="n"/>
      <c r="J649" s="25" t="n"/>
      <c r="K649" s="26">
        <f>IF(J649="","",IFERROR(INDEX(lst_frequencias_vezes,MATCH(J649,lst_frequencias,0)),"Frequência não aceita"))</f>
        <v/>
      </c>
      <c r="L649" s="21" t="n"/>
      <c r="M649" s="27" t="n"/>
      <c r="N649" s="28">
        <f>IF(AND(ISNUMBER(K649),ISNUMBER(M649)),K649*M649,"")</f>
        <v/>
      </c>
      <c r="O649" s="25" t="n"/>
      <c r="P649" s="25" t="n"/>
      <c r="Q649" s="29" t="n"/>
      <c r="R649" s="30">
        <f>IF(C649="","",IF(COUNTIF(pl_chave,C649)&gt;1,"ERRO: chave de tarefa duplicada",IF(I649="Sim",IF(O649="Não","ERRO: tarefa de segurança retirada do plano",IF(NOT(ISNUMBER(K649)),"ERRO: frequência vigente inválida",IF(ISERROR(MATCH(H649,lst_frequencias,0)),"ERRO: frequência de referência ausente",IF(K649&lt;INDEX(lst_frequencias_vezes,MATCH(H649,lst_frequencias,0)),"ERRO: intervalo ampliado em tarefa de segurança (referência "&amp;H649&amp;")","OK: segurança mantida")))),IF(NOT(ISNUMBER(K649)),"Verificar: frequência vigente","OK"))))</f>
        <v/>
      </c>
      <c r="S649" s="24" t="n"/>
    </row>
    <row r="650">
      <c r="A650" s="21" t="n"/>
      <c r="B650" s="22" t="n"/>
      <c r="C650" s="23">
        <f>IF(OR(A650="",B650=""),"",A650&amp;"|"&amp;B650)</f>
        <v/>
      </c>
      <c r="D650" s="21" t="n"/>
      <c r="E650" s="24" t="n"/>
      <c r="F650" s="21" t="n"/>
      <c r="G650" s="22" t="n"/>
      <c r="H650" s="22" t="n"/>
      <c r="I650" s="22" t="n"/>
      <c r="J650" s="25" t="n"/>
      <c r="K650" s="26">
        <f>IF(J650="","",IFERROR(INDEX(lst_frequencias_vezes,MATCH(J650,lst_frequencias,0)),"Frequência não aceita"))</f>
        <v/>
      </c>
      <c r="L650" s="21" t="n"/>
      <c r="M650" s="27" t="n"/>
      <c r="N650" s="28">
        <f>IF(AND(ISNUMBER(K650),ISNUMBER(M650)),K650*M650,"")</f>
        <v/>
      </c>
      <c r="O650" s="25" t="n"/>
      <c r="P650" s="25" t="n"/>
      <c r="Q650" s="29" t="n"/>
      <c r="R650" s="30">
        <f>IF(C650="","",IF(COUNTIF(pl_chave,C650)&gt;1,"ERRO: chave de tarefa duplicada",IF(I650="Sim",IF(O650="Não","ERRO: tarefa de segurança retirada do plano",IF(NOT(ISNUMBER(K650)),"ERRO: frequência vigente inválida",IF(ISERROR(MATCH(H650,lst_frequencias,0)),"ERRO: frequência de referência ausente",IF(K650&lt;INDEX(lst_frequencias_vezes,MATCH(H650,lst_frequencias,0)),"ERRO: intervalo ampliado em tarefa de segurança (referência "&amp;H650&amp;")","OK: segurança mantida")))),IF(NOT(ISNUMBER(K650)),"Verificar: frequência vigente","OK"))))</f>
        <v/>
      </c>
      <c r="S650" s="24" t="n"/>
    </row>
    <row r="651">
      <c r="A651" s="21" t="n"/>
      <c r="B651" s="22" t="n"/>
      <c r="C651" s="23">
        <f>IF(OR(A651="",B651=""),"",A651&amp;"|"&amp;B651)</f>
        <v/>
      </c>
      <c r="D651" s="21" t="n"/>
      <c r="E651" s="24" t="n"/>
      <c r="F651" s="21" t="n"/>
      <c r="G651" s="22" t="n"/>
      <c r="H651" s="22" t="n"/>
      <c r="I651" s="22" t="n"/>
      <c r="J651" s="25" t="n"/>
      <c r="K651" s="26">
        <f>IF(J651="","",IFERROR(INDEX(lst_frequencias_vezes,MATCH(J651,lst_frequencias,0)),"Frequência não aceita"))</f>
        <v/>
      </c>
      <c r="L651" s="21" t="n"/>
      <c r="M651" s="27" t="n"/>
      <c r="N651" s="28">
        <f>IF(AND(ISNUMBER(K651),ISNUMBER(M651)),K651*M651,"")</f>
        <v/>
      </c>
      <c r="O651" s="25" t="n"/>
      <c r="P651" s="25" t="n"/>
      <c r="Q651" s="29" t="n"/>
      <c r="R651" s="30">
        <f>IF(C651="","",IF(COUNTIF(pl_chave,C651)&gt;1,"ERRO: chave de tarefa duplicada",IF(I651="Sim",IF(O651="Não","ERRO: tarefa de segurança retirada do plano",IF(NOT(ISNUMBER(K651)),"ERRO: frequência vigente inválida",IF(ISERROR(MATCH(H651,lst_frequencias,0)),"ERRO: frequência de referência ausente",IF(K651&lt;INDEX(lst_frequencias_vezes,MATCH(H651,lst_frequencias,0)),"ERRO: intervalo ampliado em tarefa de segurança (referência "&amp;H651&amp;")","OK: segurança mantida")))),IF(NOT(ISNUMBER(K651)),"Verificar: frequência vigente","OK"))))</f>
        <v/>
      </c>
      <c r="S651" s="24" t="n"/>
    </row>
    <row r="652">
      <c r="A652" s="21" t="n"/>
      <c r="B652" s="22" t="n"/>
      <c r="C652" s="23">
        <f>IF(OR(A652="",B652=""),"",A652&amp;"|"&amp;B652)</f>
        <v/>
      </c>
      <c r="D652" s="21" t="n"/>
      <c r="E652" s="24" t="n"/>
      <c r="F652" s="21" t="n"/>
      <c r="G652" s="22" t="n"/>
      <c r="H652" s="22" t="n"/>
      <c r="I652" s="22" t="n"/>
      <c r="J652" s="25" t="n"/>
      <c r="K652" s="26">
        <f>IF(J652="","",IFERROR(INDEX(lst_frequencias_vezes,MATCH(J652,lst_frequencias,0)),"Frequência não aceita"))</f>
        <v/>
      </c>
      <c r="L652" s="21" t="n"/>
      <c r="M652" s="27" t="n"/>
      <c r="N652" s="28">
        <f>IF(AND(ISNUMBER(K652),ISNUMBER(M652)),K652*M652,"")</f>
        <v/>
      </c>
      <c r="O652" s="25" t="n"/>
      <c r="P652" s="25" t="n"/>
      <c r="Q652" s="29" t="n"/>
      <c r="R652" s="30">
        <f>IF(C652="","",IF(COUNTIF(pl_chave,C652)&gt;1,"ERRO: chave de tarefa duplicada",IF(I652="Sim",IF(O652="Não","ERRO: tarefa de segurança retirada do plano",IF(NOT(ISNUMBER(K652)),"ERRO: frequência vigente inválida",IF(ISERROR(MATCH(H652,lst_frequencias,0)),"ERRO: frequência de referência ausente",IF(K652&lt;INDEX(lst_frequencias_vezes,MATCH(H652,lst_frequencias,0)),"ERRO: intervalo ampliado em tarefa de segurança (referência "&amp;H652&amp;")","OK: segurança mantida")))),IF(NOT(ISNUMBER(K652)),"Verificar: frequência vigente","OK"))))</f>
        <v/>
      </c>
      <c r="S652" s="24" t="n"/>
    </row>
    <row r="653">
      <c r="A653" s="21" t="n"/>
      <c r="B653" s="22" t="n"/>
      <c r="C653" s="23">
        <f>IF(OR(A653="",B653=""),"",A653&amp;"|"&amp;B653)</f>
        <v/>
      </c>
      <c r="D653" s="21" t="n"/>
      <c r="E653" s="24" t="n"/>
      <c r="F653" s="21" t="n"/>
      <c r="G653" s="22" t="n"/>
      <c r="H653" s="22" t="n"/>
      <c r="I653" s="22" t="n"/>
      <c r="J653" s="25" t="n"/>
      <c r="K653" s="26">
        <f>IF(J653="","",IFERROR(INDEX(lst_frequencias_vezes,MATCH(J653,lst_frequencias,0)),"Frequência não aceita"))</f>
        <v/>
      </c>
      <c r="L653" s="21" t="n"/>
      <c r="M653" s="27" t="n"/>
      <c r="N653" s="28">
        <f>IF(AND(ISNUMBER(K653),ISNUMBER(M653)),K653*M653,"")</f>
        <v/>
      </c>
      <c r="O653" s="25" t="n"/>
      <c r="P653" s="25" t="n"/>
      <c r="Q653" s="29" t="n"/>
      <c r="R653" s="30">
        <f>IF(C653="","",IF(COUNTIF(pl_chave,C653)&gt;1,"ERRO: chave de tarefa duplicada",IF(I653="Sim",IF(O653="Não","ERRO: tarefa de segurança retirada do plano",IF(NOT(ISNUMBER(K653)),"ERRO: frequência vigente inválida",IF(ISERROR(MATCH(H653,lst_frequencias,0)),"ERRO: frequência de referência ausente",IF(K653&lt;INDEX(lst_frequencias_vezes,MATCH(H653,lst_frequencias,0)),"ERRO: intervalo ampliado em tarefa de segurança (referência "&amp;H653&amp;")","OK: segurança mantida")))),IF(NOT(ISNUMBER(K653)),"Verificar: frequência vigente","OK"))))</f>
        <v/>
      </c>
      <c r="S653" s="24" t="n"/>
    </row>
    <row r="654">
      <c r="A654" s="21" t="n"/>
      <c r="B654" s="22" t="n"/>
      <c r="C654" s="23">
        <f>IF(OR(A654="",B654=""),"",A654&amp;"|"&amp;B654)</f>
        <v/>
      </c>
      <c r="D654" s="21" t="n"/>
      <c r="E654" s="24" t="n"/>
      <c r="F654" s="21" t="n"/>
      <c r="G654" s="22" t="n"/>
      <c r="H654" s="22" t="n"/>
      <c r="I654" s="22" t="n"/>
      <c r="J654" s="25" t="n"/>
      <c r="K654" s="26">
        <f>IF(J654="","",IFERROR(INDEX(lst_frequencias_vezes,MATCH(J654,lst_frequencias,0)),"Frequência não aceita"))</f>
        <v/>
      </c>
      <c r="L654" s="21" t="n"/>
      <c r="M654" s="27" t="n"/>
      <c r="N654" s="28">
        <f>IF(AND(ISNUMBER(K654),ISNUMBER(M654)),K654*M654,"")</f>
        <v/>
      </c>
      <c r="O654" s="25" t="n"/>
      <c r="P654" s="25" t="n"/>
      <c r="Q654" s="29" t="n"/>
      <c r="R654" s="30">
        <f>IF(C654="","",IF(COUNTIF(pl_chave,C654)&gt;1,"ERRO: chave de tarefa duplicada",IF(I654="Sim",IF(O654="Não","ERRO: tarefa de segurança retirada do plano",IF(NOT(ISNUMBER(K654)),"ERRO: frequência vigente inválida",IF(ISERROR(MATCH(H654,lst_frequencias,0)),"ERRO: frequência de referência ausente",IF(K654&lt;INDEX(lst_frequencias_vezes,MATCH(H654,lst_frequencias,0)),"ERRO: intervalo ampliado em tarefa de segurança (referência "&amp;H654&amp;")","OK: segurança mantida")))),IF(NOT(ISNUMBER(K654)),"Verificar: frequência vigente","OK"))))</f>
        <v/>
      </c>
      <c r="S654" s="24" t="n"/>
    </row>
    <row r="655">
      <c r="A655" s="21" t="n"/>
      <c r="B655" s="22" t="n"/>
      <c r="C655" s="23">
        <f>IF(OR(A655="",B655=""),"",A655&amp;"|"&amp;B655)</f>
        <v/>
      </c>
      <c r="D655" s="21" t="n"/>
      <c r="E655" s="24" t="n"/>
      <c r="F655" s="21" t="n"/>
      <c r="G655" s="22" t="n"/>
      <c r="H655" s="22" t="n"/>
      <c r="I655" s="22" t="n"/>
      <c r="J655" s="25" t="n"/>
      <c r="K655" s="26">
        <f>IF(J655="","",IFERROR(INDEX(lst_frequencias_vezes,MATCH(J655,lst_frequencias,0)),"Frequência não aceita"))</f>
        <v/>
      </c>
      <c r="L655" s="21" t="n"/>
      <c r="M655" s="27" t="n"/>
      <c r="N655" s="28">
        <f>IF(AND(ISNUMBER(K655),ISNUMBER(M655)),K655*M655,"")</f>
        <v/>
      </c>
      <c r="O655" s="25" t="n"/>
      <c r="P655" s="25" t="n"/>
      <c r="Q655" s="29" t="n"/>
      <c r="R655" s="30">
        <f>IF(C655="","",IF(COUNTIF(pl_chave,C655)&gt;1,"ERRO: chave de tarefa duplicada",IF(I655="Sim",IF(O655="Não","ERRO: tarefa de segurança retirada do plano",IF(NOT(ISNUMBER(K655)),"ERRO: frequência vigente inválida",IF(ISERROR(MATCH(H655,lst_frequencias,0)),"ERRO: frequência de referência ausente",IF(K655&lt;INDEX(lst_frequencias_vezes,MATCH(H655,lst_frequencias,0)),"ERRO: intervalo ampliado em tarefa de segurança (referência "&amp;H655&amp;")","OK: segurança mantida")))),IF(NOT(ISNUMBER(K655)),"Verificar: frequência vigente","OK"))))</f>
        <v/>
      </c>
      <c r="S655" s="24" t="n"/>
    </row>
    <row r="656">
      <c r="A656" s="21" t="n"/>
      <c r="B656" s="22" t="n"/>
      <c r="C656" s="23">
        <f>IF(OR(A656="",B656=""),"",A656&amp;"|"&amp;B656)</f>
        <v/>
      </c>
      <c r="D656" s="21" t="n"/>
      <c r="E656" s="24" t="n"/>
      <c r="F656" s="21" t="n"/>
      <c r="G656" s="22" t="n"/>
      <c r="H656" s="22" t="n"/>
      <c r="I656" s="22" t="n"/>
      <c r="J656" s="25" t="n"/>
      <c r="K656" s="26">
        <f>IF(J656="","",IFERROR(INDEX(lst_frequencias_vezes,MATCH(J656,lst_frequencias,0)),"Frequência não aceita"))</f>
        <v/>
      </c>
      <c r="L656" s="21" t="n"/>
      <c r="M656" s="27" t="n"/>
      <c r="N656" s="28">
        <f>IF(AND(ISNUMBER(K656),ISNUMBER(M656)),K656*M656,"")</f>
        <v/>
      </c>
      <c r="O656" s="25" t="n"/>
      <c r="P656" s="25" t="n"/>
      <c r="Q656" s="29" t="n"/>
      <c r="R656" s="30">
        <f>IF(C656="","",IF(COUNTIF(pl_chave,C656)&gt;1,"ERRO: chave de tarefa duplicada",IF(I656="Sim",IF(O656="Não","ERRO: tarefa de segurança retirada do plano",IF(NOT(ISNUMBER(K656)),"ERRO: frequência vigente inválida",IF(ISERROR(MATCH(H656,lst_frequencias,0)),"ERRO: frequência de referência ausente",IF(K656&lt;INDEX(lst_frequencias_vezes,MATCH(H656,lst_frequencias,0)),"ERRO: intervalo ampliado em tarefa de segurança (referência "&amp;H656&amp;")","OK: segurança mantida")))),IF(NOT(ISNUMBER(K656)),"Verificar: frequência vigente","OK"))))</f>
        <v/>
      </c>
      <c r="S656" s="24" t="n"/>
    </row>
    <row r="657">
      <c r="A657" s="21" t="n"/>
      <c r="B657" s="22" t="n"/>
      <c r="C657" s="23">
        <f>IF(OR(A657="",B657=""),"",A657&amp;"|"&amp;B657)</f>
        <v/>
      </c>
      <c r="D657" s="21" t="n"/>
      <c r="E657" s="24" t="n"/>
      <c r="F657" s="21" t="n"/>
      <c r="G657" s="22" t="n"/>
      <c r="H657" s="22" t="n"/>
      <c r="I657" s="22" t="n"/>
      <c r="J657" s="25" t="n"/>
      <c r="K657" s="26">
        <f>IF(J657="","",IFERROR(INDEX(lst_frequencias_vezes,MATCH(J657,lst_frequencias,0)),"Frequência não aceita"))</f>
        <v/>
      </c>
      <c r="L657" s="21" t="n"/>
      <c r="M657" s="27" t="n"/>
      <c r="N657" s="28">
        <f>IF(AND(ISNUMBER(K657),ISNUMBER(M657)),K657*M657,"")</f>
        <v/>
      </c>
      <c r="O657" s="25" t="n"/>
      <c r="P657" s="25" t="n"/>
      <c r="Q657" s="29" t="n"/>
      <c r="R657" s="30">
        <f>IF(C657="","",IF(COUNTIF(pl_chave,C657)&gt;1,"ERRO: chave de tarefa duplicada",IF(I657="Sim",IF(O657="Não","ERRO: tarefa de segurança retirada do plano",IF(NOT(ISNUMBER(K657)),"ERRO: frequência vigente inválida",IF(ISERROR(MATCH(H657,lst_frequencias,0)),"ERRO: frequência de referência ausente",IF(K657&lt;INDEX(lst_frequencias_vezes,MATCH(H657,lst_frequencias,0)),"ERRO: intervalo ampliado em tarefa de segurança (referência "&amp;H657&amp;")","OK: segurança mantida")))),IF(NOT(ISNUMBER(K657)),"Verificar: frequência vigente","OK"))))</f>
        <v/>
      </c>
      <c r="S657" s="24" t="n"/>
    </row>
    <row r="658">
      <c r="A658" s="21" t="n"/>
      <c r="B658" s="22" t="n"/>
      <c r="C658" s="23">
        <f>IF(OR(A658="",B658=""),"",A658&amp;"|"&amp;B658)</f>
        <v/>
      </c>
      <c r="D658" s="21" t="n"/>
      <c r="E658" s="24" t="n"/>
      <c r="F658" s="21" t="n"/>
      <c r="G658" s="22" t="n"/>
      <c r="H658" s="22" t="n"/>
      <c r="I658" s="22" t="n"/>
      <c r="J658" s="25" t="n"/>
      <c r="K658" s="26">
        <f>IF(J658="","",IFERROR(INDEX(lst_frequencias_vezes,MATCH(J658,lst_frequencias,0)),"Frequência não aceita"))</f>
        <v/>
      </c>
      <c r="L658" s="21" t="n"/>
      <c r="M658" s="27" t="n"/>
      <c r="N658" s="28">
        <f>IF(AND(ISNUMBER(K658),ISNUMBER(M658)),K658*M658,"")</f>
        <v/>
      </c>
      <c r="O658" s="25" t="n"/>
      <c r="P658" s="25" t="n"/>
      <c r="Q658" s="29" t="n"/>
      <c r="R658" s="30">
        <f>IF(C658="","",IF(COUNTIF(pl_chave,C658)&gt;1,"ERRO: chave de tarefa duplicada",IF(I658="Sim",IF(O658="Não","ERRO: tarefa de segurança retirada do plano",IF(NOT(ISNUMBER(K658)),"ERRO: frequência vigente inválida",IF(ISERROR(MATCH(H658,lst_frequencias,0)),"ERRO: frequência de referência ausente",IF(K658&lt;INDEX(lst_frequencias_vezes,MATCH(H658,lst_frequencias,0)),"ERRO: intervalo ampliado em tarefa de segurança (referência "&amp;H658&amp;")","OK: segurança mantida")))),IF(NOT(ISNUMBER(K658)),"Verificar: frequência vigente","OK"))))</f>
        <v/>
      </c>
      <c r="S658" s="24" t="n"/>
    </row>
    <row r="659">
      <c r="A659" s="21" t="n"/>
      <c r="B659" s="22" t="n"/>
      <c r="C659" s="23">
        <f>IF(OR(A659="",B659=""),"",A659&amp;"|"&amp;B659)</f>
        <v/>
      </c>
      <c r="D659" s="21" t="n"/>
      <c r="E659" s="24" t="n"/>
      <c r="F659" s="21" t="n"/>
      <c r="G659" s="22" t="n"/>
      <c r="H659" s="22" t="n"/>
      <c r="I659" s="22" t="n"/>
      <c r="J659" s="25" t="n"/>
      <c r="K659" s="26">
        <f>IF(J659="","",IFERROR(INDEX(lst_frequencias_vezes,MATCH(J659,lst_frequencias,0)),"Frequência não aceita"))</f>
        <v/>
      </c>
      <c r="L659" s="21" t="n"/>
      <c r="M659" s="27" t="n"/>
      <c r="N659" s="28">
        <f>IF(AND(ISNUMBER(K659),ISNUMBER(M659)),K659*M659,"")</f>
        <v/>
      </c>
      <c r="O659" s="25" t="n"/>
      <c r="P659" s="25" t="n"/>
      <c r="Q659" s="29" t="n"/>
      <c r="R659" s="30">
        <f>IF(C659="","",IF(COUNTIF(pl_chave,C659)&gt;1,"ERRO: chave de tarefa duplicada",IF(I659="Sim",IF(O659="Não","ERRO: tarefa de segurança retirada do plano",IF(NOT(ISNUMBER(K659)),"ERRO: frequência vigente inválida",IF(ISERROR(MATCH(H659,lst_frequencias,0)),"ERRO: frequência de referência ausente",IF(K659&lt;INDEX(lst_frequencias_vezes,MATCH(H659,lst_frequencias,0)),"ERRO: intervalo ampliado em tarefa de segurança (referência "&amp;H659&amp;")","OK: segurança mantida")))),IF(NOT(ISNUMBER(K659)),"Verificar: frequência vigente","OK"))))</f>
        <v/>
      </c>
      <c r="S659" s="24" t="n"/>
    </row>
    <row r="660">
      <c r="A660" s="21" t="n"/>
      <c r="B660" s="22" t="n"/>
      <c r="C660" s="23">
        <f>IF(OR(A660="",B660=""),"",A660&amp;"|"&amp;B660)</f>
        <v/>
      </c>
      <c r="D660" s="21" t="n"/>
      <c r="E660" s="24" t="n"/>
      <c r="F660" s="21" t="n"/>
      <c r="G660" s="22" t="n"/>
      <c r="H660" s="22" t="n"/>
      <c r="I660" s="22" t="n"/>
      <c r="J660" s="25" t="n"/>
      <c r="K660" s="26">
        <f>IF(J660="","",IFERROR(INDEX(lst_frequencias_vezes,MATCH(J660,lst_frequencias,0)),"Frequência não aceita"))</f>
        <v/>
      </c>
      <c r="L660" s="21" t="n"/>
      <c r="M660" s="27" t="n"/>
      <c r="N660" s="28">
        <f>IF(AND(ISNUMBER(K660),ISNUMBER(M660)),K660*M660,"")</f>
        <v/>
      </c>
      <c r="O660" s="25" t="n"/>
      <c r="P660" s="25" t="n"/>
      <c r="Q660" s="29" t="n"/>
      <c r="R660" s="30">
        <f>IF(C660="","",IF(COUNTIF(pl_chave,C660)&gt;1,"ERRO: chave de tarefa duplicada",IF(I660="Sim",IF(O660="Não","ERRO: tarefa de segurança retirada do plano",IF(NOT(ISNUMBER(K660)),"ERRO: frequência vigente inválida",IF(ISERROR(MATCH(H660,lst_frequencias,0)),"ERRO: frequência de referência ausente",IF(K660&lt;INDEX(lst_frequencias_vezes,MATCH(H660,lst_frequencias,0)),"ERRO: intervalo ampliado em tarefa de segurança (referência "&amp;H660&amp;")","OK: segurança mantida")))),IF(NOT(ISNUMBER(K660)),"Verificar: frequência vigente","OK"))))</f>
        <v/>
      </c>
      <c r="S660" s="24" t="n"/>
    </row>
    <row r="661">
      <c r="A661" s="21" t="n"/>
      <c r="B661" s="22" t="n"/>
      <c r="C661" s="23">
        <f>IF(OR(A661="",B661=""),"",A661&amp;"|"&amp;B661)</f>
        <v/>
      </c>
      <c r="D661" s="21" t="n"/>
      <c r="E661" s="24" t="n"/>
      <c r="F661" s="21" t="n"/>
      <c r="G661" s="22" t="n"/>
      <c r="H661" s="22" t="n"/>
      <c r="I661" s="22" t="n"/>
      <c r="J661" s="25" t="n"/>
      <c r="K661" s="26">
        <f>IF(J661="","",IFERROR(INDEX(lst_frequencias_vezes,MATCH(J661,lst_frequencias,0)),"Frequência não aceita"))</f>
        <v/>
      </c>
      <c r="L661" s="21" t="n"/>
      <c r="M661" s="27" t="n"/>
      <c r="N661" s="28">
        <f>IF(AND(ISNUMBER(K661),ISNUMBER(M661)),K661*M661,"")</f>
        <v/>
      </c>
      <c r="O661" s="25" t="n"/>
      <c r="P661" s="25" t="n"/>
      <c r="Q661" s="29" t="n"/>
      <c r="R661" s="30">
        <f>IF(C661="","",IF(COUNTIF(pl_chave,C661)&gt;1,"ERRO: chave de tarefa duplicada",IF(I661="Sim",IF(O661="Não","ERRO: tarefa de segurança retirada do plano",IF(NOT(ISNUMBER(K661)),"ERRO: frequência vigente inválida",IF(ISERROR(MATCH(H661,lst_frequencias,0)),"ERRO: frequência de referência ausente",IF(K661&lt;INDEX(lst_frequencias_vezes,MATCH(H661,lst_frequencias,0)),"ERRO: intervalo ampliado em tarefa de segurança (referência "&amp;H661&amp;")","OK: segurança mantida")))),IF(NOT(ISNUMBER(K661)),"Verificar: frequência vigente","OK"))))</f>
        <v/>
      </c>
      <c r="S661" s="24" t="n"/>
    </row>
    <row r="662">
      <c r="A662" s="21" t="n"/>
      <c r="B662" s="22" t="n"/>
      <c r="C662" s="23">
        <f>IF(OR(A662="",B662=""),"",A662&amp;"|"&amp;B662)</f>
        <v/>
      </c>
      <c r="D662" s="21" t="n"/>
      <c r="E662" s="24" t="n"/>
      <c r="F662" s="21" t="n"/>
      <c r="G662" s="22" t="n"/>
      <c r="H662" s="22" t="n"/>
      <c r="I662" s="22" t="n"/>
      <c r="J662" s="25" t="n"/>
      <c r="K662" s="26">
        <f>IF(J662="","",IFERROR(INDEX(lst_frequencias_vezes,MATCH(J662,lst_frequencias,0)),"Frequência não aceita"))</f>
        <v/>
      </c>
      <c r="L662" s="21" t="n"/>
      <c r="M662" s="27" t="n"/>
      <c r="N662" s="28">
        <f>IF(AND(ISNUMBER(K662),ISNUMBER(M662)),K662*M662,"")</f>
        <v/>
      </c>
      <c r="O662" s="25" t="n"/>
      <c r="P662" s="25" t="n"/>
      <c r="Q662" s="29" t="n"/>
      <c r="R662" s="30">
        <f>IF(C662="","",IF(COUNTIF(pl_chave,C662)&gt;1,"ERRO: chave de tarefa duplicada",IF(I662="Sim",IF(O662="Não","ERRO: tarefa de segurança retirada do plano",IF(NOT(ISNUMBER(K662)),"ERRO: frequência vigente inválida",IF(ISERROR(MATCH(H662,lst_frequencias,0)),"ERRO: frequência de referência ausente",IF(K662&lt;INDEX(lst_frequencias_vezes,MATCH(H662,lst_frequencias,0)),"ERRO: intervalo ampliado em tarefa de segurança (referência "&amp;H662&amp;")","OK: segurança mantida")))),IF(NOT(ISNUMBER(K662)),"Verificar: frequência vigente","OK"))))</f>
        <v/>
      </c>
      <c r="S662" s="24" t="n"/>
    </row>
    <row r="663">
      <c r="A663" s="21" t="n"/>
      <c r="B663" s="22" t="n"/>
      <c r="C663" s="23">
        <f>IF(OR(A663="",B663=""),"",A663&amp;"|"&amp;B663)</f>
        <v/>
      </c>
      <c r="D663" s="21" t="n"/>
      <c r="E663" s="24" t="n"/>
      <c r="F663" s="21" t="n"/>
      <c r="G663" s="22" t="n"/>
      <c r="H663" s="22" t="n"/>
      <c r="I663" s="22" t="n"/>
      <c r="J663" s="25" t="n"/>
      <c r="K663" s="26">
        <f>IF(J663="","",IFERROR(INDEX(lst_frequencias_vezes,MATCH(J663,lst_frequencias,0)),"Frequência não aceita"))</f>
        <v/>
      </c>
      <c r="L663" s="21" t="n"/>
      <c r="M663" s="27" t="n"/>
      <c r="N663" s="28">
        <f>IF(AND(ISNUMBER(K663),ISNUMBER(M663)),K663*M663,"")</f>
        <v/>
      </c>
      <c r="O663" s="25" t="n"/>
      <c r="P663" s="25" t="n"/>
      <c r="Q663" s="29" t="n"/>
      <c r="R663" s="30">
        <f>IF(C663="","",IF(COUNTIF(pl_chave,C663)&gt;1,"ERRO: chave de tarefa duplicada",IF(I663="Sim",IF(O663="Não","ERRO: tarefa de segurança retirada do plano",IF(NOT(ISNUMBER(K663)),"ERRO: frequência vigente inválida",IF(ISERROR(MATCH(H663,lst_frequencias,0)),"ERRO: frequência de referência ausente",IF(K663&lt;INDEX(lst_frequencias_vezes,MATCH(H663,lst_frequencias,0)),"ERRO: intervalo ampliado em tarefa de segurança (referência "&amp;H663&amp;")","OK: segurança mantida")))),IF(NOT(ISNUMBER(K663)),"Verificar: frequência vigente","OK"))))</f>
        <v/>
      </c>
      <c r="S663" s="24" t="n"/>
    </row>
    <row r="664">
      <c r="A664" s="21" t="n"/>
      <c r="B664" s="22" t="n"/>
      <c r="C664" s="23">
        <f>IF(OR(A664="",B664=""),"",A664&amp;"|"&amp;B664)</f>
        <v/>
      </c>
      <c r="D664" s="21" t="n"/>
      <c r="E664" s="24" t="n"/>
      <c r="F664" s="21" t="n"/>
      <c r="G664" s="22" t="n"/>
      <c r="H664" s="22" t="n"/>
      <c r="I664" s="22" t="n"/>
      <c r="J664" s="25" t="n"/>
      <c r="K664" s="26">
        <f>IF(J664="","",IFERROR(INDEX(lst_frequencias_vezes,MATCH(J664,lst_frequencias,0)),"Frequência não aceita"))</f>
        <v/>
      </c>
      <c r="L664" s="21" t="n"/>
      <c r="M664" s="27" t="n"/>
      <c r="N664" s="28">
        <f>IF(AND(ISNUMBER(K664),ISNUMBER(M664)),K664*M664,"")</f>
        <v/>
      </c>
      <c r="O664" s="25" t="n"/>
      <c r="P664" s="25" t="n"/>
      <c r="Q664" s="29" t="n"/>
      <c r="R664" s="30">
        <f>IF(C664="","",IF(COUNTIF(pl_chave,C664)&gt;1,"ERRO: chave de tarefa duplicada",IF(I664="Sim",IF(O664="Não","ERRO: tarefa de segurança retirada do plano",IF(NOT(ISNUMBER(K664)),"ERRO: frequência vigente inválida",IF(ISERROR(MATCH(H664,lst_frequencias,0)),"ERRO: frequência de referência ausente",IF(K664&lt;INDEX(lst_frequencias_vezes,MATCH(H664,lst_frequencias,0)),"ERRO: intervalo ampliado em tarefa de segurança (referência "&amp;H664&amp;")","OK: segurança mantida")))),IF(NOT(ISNUMBER(K664)),"Verificar: frequência vigente","OK"))))</f>
        <v/>
      </c>
      <c r="S664" s="24" t="n"/>
    </row>
    <row r="665">
      <c r="A665" s="21" t="n"/>
      <c r="B665" s="22" t="n"/>
      <c r="C665" s="23">
        <f>IF(OR(A665="",B665=""),"",A665&amp;"|"&amp;B665)</f>
        <v/>
      </c>
      <c r="D665" s="21" t="n"/>
      <c r="E665" s="24" t="n"/>
      <c r="F665" s="21" t="n"/>
      <c r="G665" s="22" t="n"/>
      <c r="H665" s="22" t="n"/>
      <c r="I665" s="22" t="n"/>
      <c r="J665" s="25" t="n"/>
      <c r="K665" s="26">
        <f>IF(J665="","",IFERROR(INDEX(lst_frequencias_vezes,MATCH(J665,lst_frequencias,0)),"Frequência não aceita"))</f>
        <v/>
      </c>
      <c r="L665" s="21" t="n"/>
      <c r="M665" s="27" t="n"/>
      <c r="N665" s="28">
        <f>IF(AND(ISNUMBER(K665),ISNUMBER(M665)),K665*M665,"")</f>
        <v/>
      </c>
      <c r="O665" s="25" t="n"/>
      <c r="P665" s="25" t="n"/>
      <c r="Q665" s="29" t="n"/>
      <c r="R665" s="30">
        <f>IF(C665="","",IF(COUNTIF(pl_chave,C665)&gt;1,"ERRO: chave de tarefa duplicada",IF(I665="Sim",IF(O665="Não","ERRO: tarefa de segurança retirada do plano",IF(NOT(ISNUMBER(K665)),"ERRO: frequência vigente inválida",IF(ISERROR(MATCH(H665,lst_frequencias,0)),"ERRO: frequência de referência ausente",IF(K665&lt;INDEX(lst_frequencias_vezes,MATCH(H665,lst_frequencias,0)),"ERRO: intervalo ampliado em tarefa de segurança (referência "&amp;H665&amp;")","OK: segurança mantida")))),IF(NOT(ISNUMBER(K665)),"Verificar: frequência vigente","OK"))))</f>
        <v/>
      </c>
      <c r="S665" s="24" t="n"/>
    </row>
    <row r="666">
      <c r="A666" s="21" t="n"/>
      <c r="B666" s="22" t="n"/>
      <c r="C666" s="23">
        <f>IF(OR(A666="",B666=""),"",A666&amp;"|"&amp;B666)</f>
        <v/>
      </c>
      <c r="D666" s="21" t="n"/>
      <c r="E666" s="24" t="n"/>
      <c r="F666" s="21" t="n"/>
      <c r="G666" s="22" t="n"/>
      <c r="H666" s="22" t="n"/>
      <c r="I666" s="22" t="n"/>
      <c r="J666" s="25" t="n"/>
      <c r="K666" s="26">
        <f>IF(J666="","",IFERROR(INDEX(lst_frequencias_vezes,MATCH(J666,lst_frequencias,0)),"Frequência não aceita"))</f>
        <v/>
      </c>
      <c r="L666" s="21" t="n"/>
      <c r="M666" s="27" t="n"/>
      <c r="N666" s="28">
        <f>IF(AND(ISNUMBER(K666),ISNUMBER(M666)),K666*M666,"")</f>
        <v/>
      </c>
      <c r="O666" s="25" t="n"/>
      <c r="P666" s="25" t="n"/>
      <c r="Q666" s="29" t="n"/>
      <c r="R666" s="30">
        <f>IF(C666="","",IF(COUNTIF(pl_chave,C666)&gt;1,"ERRO: chave de tarefa duplicada",IF(I666="Sim",IF(O666="Não","ERRO: tarefa de segurança retirada do plano",IF(NOT(ISNUMBER(K666)),"ERRO: frequência vigente inválida",IF(ISERROR(MATCH(H666,lst_frequencias,0)),"ERRO: frequência de referência ausente",IF(K666&lt;INDEX(lst_frequencias_vezes,MATCH(H666,lst_frequencias,0)),"ERRO: intervalo ampliado em tarefa de segurança (referência "&amp;H666&amp;")","OK: segurança mantida")))),IF(NOT(ISNUMBER(K666)),"Verificar: frequência vigente","OK"))))</f>
        <v/>
      </c>
      <c r="S666" s="24" t="n"/>
    </row>
    <row r="667">
      <c r="A667" s="21" t="n"/>
      <c r="B667" s="22" t="n"/>
      <c r="C667" s="23">
        <f>IF(OR(A667="",B667=""),"",A667&amp;"|"&amp;B667)</f>
        <v/>
      </c>
      <c r="D667" s="21" t="n"/>
      <c r="E667" s="24" t="n"/>
      <c r="F667" s="21" t="n"/>
      <c r="G667" s="22" t="n"/>
      <c r="H667" s="22" t="n"/>
      <c r="I667" s="22" t="n"/>
      <c r="J667" s="25" t="n"/>
      <c r="K667" s="26">
        <f>IF(J667="","",IFERROR(INDEX(lst_frequencias_vezes,MATCH(J667,lst_frequencias,0)),"Frequência não aceita"))</f>
        <v/>
      </c>
      <c r="L667" s="21" t="n"/>
      <c r="M667" s="27" t="n"/>
      <c r="N667" s="28">
        <f>IF(AND(ISNUMBER(K667),ISNUMBER(M667)),K667*M667,"")</f>
        <v/>
      </c>
      <c r="O667" s="25" t="n"/>
      <c r="P667" s="25" t="n"/>
      <c r="Q667" s="29" t="n"/>
      <c r="R667" s="30">
        <f>IF(C667="","",IF(COUNTIF(pl_chave,C667)&gt;1,"ERRO: chave de tarefa duplicada",IF(I667="Sim",IF(O667="Não","ERRO: tarefa de segurança retirada do plano",IF(NOT(ISNUMBER(K667)),"ERRO: frequência vigente inválida",IF(ISERROR(MATCH(H667,lst_frequencias,0)),"ERRO: frequência de referência ausente",IF(K667&lt;INDEX(lst_frequencias_vezes,MATCH(H667,lst_frequencias,0)),"ERRO: intervalo ampliado em tarefa de segurança (referência "&amp;H667&amp;")","OK: segurança mantida")))),IF(NOT(ISNUMBER(K667)),"Verificar: frequência vigente","OK"))))</f>
        <v/>
      </c>
      <c r="S667" s="24" t="n"/>
    </row>
    <row r="668">
      <c r="A668" s="21" t="n"/>
      <c r="B668" s="22" t="n"/>
      <c r="C668" s="23">
        <f>IF(OR(A668="",B668=""),"",A668&amp;"|"&amp;B668)</f>
        <v/>
      </c>
      <c r="D668" s="21" t="n"/>
      <c r="E668" s="24" t="n"/>
      <c r="F668" s="21" t="n"/>
      <c r="G668" s="22" t="n"/>
      <c r="H668" s="22" t="n"/>
      <c r="I668" s="22" t="n"/>
      <c r="J668" s="25" t="n"/>
      <c r="K668" s="26">
        <f>IF(J668="","",IFERROR(INDEX(lst_frequencias_vezes,MATCH(J668,lst_frequencias,0)),"Frequência não aceita"))</f>
        <v/>
      </c>
      <c r="L668" s="21" t="n"/>
      <c r="M668" s="27" t="n"/>
      <c r="N668" s="28">
        <f>IF(AND(ISNUMBER(K668),ISNUMBER(M668)),K668*M668,"")</f>
        <v/>
      </c>
      <c r="O668" s="25" t="n"/>
      <c r="P668" s="25" t="n"/>
      <c r="Q668" s="29" t="n"/>
      <c r="R668" s="30">
        <f>IF(C668="","",IF(COUNTIF(pl_chave,C668)&gt;1,"ERRO: chave de tarefa duplicada",IF(I668="Sim",IF(O668="Não","ERRO: tarefa de segurança retirada do plano",IF(NOT(ISNUMBER(K668)),"ERRO: frequência vigente inválida",IF(ISERROR(MATCH(H668,lst_frequencias,0)),"ERRO: frequência de referência ausente",IF(K668&lt;INDEX(lst_frequencias_vezes,MATCH(H668,lst_frequencias,0)),"ERRO: intervalo ampliado em tarefa de segurança (referência "&amp;H668&amp;")","OK: segurança mantida")))),IF(NOT(ISNUMBER(K668)),"Verificar: frequência vigente","OK"))))</f>
        <v/>
      </c>
      <c r="S668" s="24" t="n"/>
    </row>
    <row r="669">
      <c r="A669" s="21" t="n"/>
      <c r="B669" s="22" t="n"/>
      <c r="C669" s="23">
        <f>IF(OR(A669="",B669=""),"",A669&amp;"|"&amp;B669)</f>
        <v/>
      </c>
      <c r="D669" s="21" t="n"/>
      <c r="E669" s="24" t="n"/>
      <c r="F669" s="21" t="n"/>
      <c r="G669" s="22" t="n"/>
      <c r="H669" s="22" t="n"/>
      <c r="I669" s="22" t="n"/>
      <c r="J669" s="25" t="n"/>
      <c r="K669" s="26">
        <f>IF(J669="","",IFERROR(INDEX(lst_frequencias_vezes,MATCH(J669,lst_frequencias,0)),"Frequência não aceita"))</f>
        <v/>
      </c>
      <c r="L669" s="21" t="n"/>
      <c r="M669" s="27" t="n"/>
      <c r="N669" s="28">
        <f>IF(AND(ISNUMBER(K669),ISNUMBER(M669)),K669*M669,"")</f>
        <v/>
      </c>
      <c r="O669" s="25" t="n"/>
      <c r="P669" s="25" t="n"/>
      <c r="Q669" s="29" t="n"/>
      <c r="R669" s="30">
        <f>IF(C669="","",IF(COUNTIF(pl_chave,C669)&gt;1,"ERRO: chave de tarefa duplicada",IF(I669="Sim",IF(O669="Não","ERRO: tarefa de segurança retirada do plano",IF(NOT(ISNUMBER(K669)),"ERRO: frequência vigente inválida",IF(ISERROR(MATCH(H669,lst_frequencias,0)),"ERRO: frequência de referência ausente",IF(K669&lt;INDEX(lst_frequencias_vezes,MATCH(H669,lst_frequencias,0)),"ERRO: intervalo ampliado em tarefa de segurança (referência "&amp;H669&amp;")","OK: segurança mantida")))),IF(NOT(ISNUMBER(K669)),"Verificar: frequência vigente","OK"))))</f>
        <v/>
      </c>
      <c r="S669" s="24" t="n"/>
    </row>
    <row r="670">
      <c r="A670" s="21" t="n"/>
      <c r="B670" s="22" t="n"/>
      <c r="C670" s="23">
        <f>IF(OR(A670="",B670=""),"",A670&amp;"|"&amp;B670)</f>
        <v/>
      </c>
      <c r="D670" s="21" t="n"/>
      <c r="E670" s="24" t="n"/>
      <c r="F670" s="21" t="n"/>
      <c r="G670" s="22" t="n"/>
      <c r="H670" s="22" t="n"/>
      <c r="I670" s="22" t="n"/>
      <c r="J670" s="25" t="n"/>
      <c r="K670" s="26">
        <f>IF(J670="","",IFERROR(INDEX(lst_frequencias_vezes,MATCH(J670,lst_frequencias,0)),"Frequência não aceita"))</f>
        <v/>
      </c>
      <c r="L670" s="21" t="n"/>
      <c r="M670" s="27" t="n"/>
      <c r="N670" s="28">
        <f>IF(AND(ISNUMBER(K670),ISNUMBER(M670)),K670*M670,"")</f>
        <v/>
      </c>
      <c r="O670" s="25" t="n"/>
      <c r="P670" s="25" t="n"/>
      <c r="Q670" s="29" t="n"/>
      <c r="R670" s="30">
        <f>IF(C670="","",IF(COUNTIF(pl_chave,C670)&gt;1,"ERRO: chave de tarefa duplicada",IF(I670="Sim",IF(O670="Não","ERRO: tarefa de segurança retirada do plano",IF(NOT(ISNUMBER(K670)),"ERRO: frequência vigente inválida",IF(ISERROR(MATCH(H670,lst_frequencias,0)),"ERRO: frequência de referência ausente",IF(K670&lt;INDEX(lst_frequencias_vezes,MATCH(H670,lst_frequencias,0)),"ERRO: intervalo ampliado em tarefa de segurança (referência "&amp;H670&amp;")","OK: segurança mantida")))),IF(NOT(ISNUMBER(K670)),"Verificar: frequência vigente","OK"))))</f>
        <v/>
      </c>
      <c r="S670" s="24" t="n"/>
    </row>
    <row r="671">
      <c r="A671" s="21" t="n"/>
      <c r="B671" s="22" t="n"/>
      <c r="C671" s="23">
        <f>IF(OR(A671="",B671=""),"",A671&amp;"|"&amp;B671)</f>
        <v/>
      </c>
      <c r="D671" s="21" t="n"/>
      <c r="E671" s="24" t="n"/>
      <c r="F671" s="21" t="n"/>
      <c r="G671" s="22" t="n"/>
      <c r="H671" s="22" t="n"/>
      <c r="I671" s="22" t="n"/>
      <c r="J671" s="25" t="n"/>
      <c r="K671" s="26">
        <f>IF(J671="","",IFERROR(INDEX(lst_frequencias_vezes,MATCH(J671,lst_frequencias,0)),"Frequência não aceita"))</f>
        <v/>
      </c>
      <c r="L671" s="21" t="n"/>
      <c r="M671" s="27" t="n"/>
      <c r="N671" s="28">
        <f>IF(AND(ISNUMBER(K671),ISNUMBER(M671)),K671*M671,"")</f>
        <v/>
      </c>
      <c r="O671" s="25" t="n"/>
      <c r="P671" s="25" t="n"/>
      <c r="Q671" s="29" t="n"/>
      <c r="R671" s="30">
        <f>IF(C671="","",IF(COUNTIF(pl_chave,C671)&gt;1,"ERRO: chave de tarefa duplicada",IF(I671="Sim",IF(O671="Não","ERRO: tarefa de segurança retirada do plano",IF(NOT(ISNUMBER(K671)),"ERRO: frequência vigente inválida",IF(ISERROR(MATCH(H671,lst_frequencias,0)),"ERRO: frequência de referência ausente",IF(K671&lt;INDEX(lst_frequencias_vezes,MATCH(H671,lst_frequencias,0)),"ERRO: intervalo ampliado em tarefa de segurança (referência "&amp;H671&amp;")","OK: segurança mantida")))),IF(NOT(ISNUMBER(K671)),"Verificar: frequência vigente","OK"))))</f>
        <v/>
      </c>
      <c r="S671" s="24" t="n"/>
    </row>
    <row r="672">
      <c r="A672" s="21" t="n"/>
      <c r="B672" s="22" t="n"/>
      <c r="C672" s="23">
        <f>IF(OR(A672="",B672=""),"",A672&amp;"|"&amp;B672)</f>
        <v/>
      </c>
      <c r="D672" s="21" t="n"/>
      <c r="E672" s="24" t="n"/>
      <c r="F672" s="21" t="n"/>
      <c r="G672" s="22" t="n"/>
      <c r="H672" s="22" t="n"/>
      <c r="I672" s="22" t="n"/>
      <c r="J672" s="25" t="n"/>
      <c r="K672" s="26">
        <f>IF(J672="","",IFERROR(INDEX(lst_frequencias_vezes,MATCH(J672,lst_frequencias,0)),"Frequência não aceita"))</f>
        <v/>
      </c>
      <c r="L672" s="21" t="n"/>
      <c r="M672" s="27" t="n"/>
      <c r="N672" s="28">
        <f>IF(AND(ISNUMBER(K672),ISNUMBER(M672)),K672*M672,"")</f>
        <v/>
      </c>
      <c r="O672" s="25" t="n"/>
      <c r="P672" s="25" t="n"/>
      <c r="Q672" s="29" t="n"/>
      <c r="R672" s="30">
        <f>IF(C672="","",IF(COUNTIF(pl_chave,C672)&gt;1,"ERRO: chave de tarefa duplicada",IF(I672="Sim",IF(O672="Não","ERRO: tarefa de segurança retirada do plano",IF(NOT(ISNUMBER(K672)),"ERRO: frequência vigente inválida",IF(ISERROR(MATCH(H672,lst_frequencias,0)),"ERRO: frequência de referência ausente",IF(K672&lt;INDEX(lst_frequencias_vezes,MATCH(H672,lst_frequencias,0)),"ERRO: intervalo ampliado em tarefa de segurança (referência "&amp;H672&amp;")","OK: segurança mantida")))),IF(NOT(ISNUMBER(K672)),"Verificar: frequência vigente","OK"))))</f>
        <v/>
      </c>
      <c r="S672" s="24" t="n"/>
    </row>
    <row r="673">
      <c r="A673" s="21" t="n"/>
      <c r="B673" s="22" t="n"/>
      <c r="C673" s="23">
        <f>IF(OR(A673="",B673=""),"",A673&amp;"|"&amp;B673)</f>
        <v/>
      </c>
      <c r="D673" s="21" t="n"/>
      <c r="E673" s="24" t="n"/>
      <c r="F673" s="21" t="n"/>
      <c r="G673" s="22" t="n"/>
      <c r="H673" s="22" t="n"/>
      <c r="I673" s="22" t="n"/>
      <c r="J673" s="25" t="n"/>
      <c r="K673" s="26">
        <f>IF(J673="","",IFERROR(INDEX(lst_frequencias_vezes,MATCH(J673,lst_frequencias,0)),"Frequência não aceita"))</f>
        <v/>
      </c>
      <c r="L673" s="21" t="n"/>
      <c r="M673" s="27" t="n"/>
      <c r="N673" s="28">
        <f>IF(AND(ISNUMBER(K673),ISNUMBER(M673)),K673*M673,"")</f>
        <v/>
      </c>
      <c r="O673" s="25" t="n"/>
      <c r="P673" s="25" t="n"/>
      <c r="Q673" s="29" t="n"/>
      <c r="R673" s="30">
        <f>IF(C673="","",IF(COUNTIF(pl_chave,C673)&gt;1,"ERRO: chave de tarefa duplicada",IF(I673="Sim",IF(O673="Não","ERRO: tarefa de segurança retirada do plano",IF(NOT(ISNUMBER(K673)),"ERRO: frequência vigente inválida",IF(ISERROR(MATCH(H673,lst_frequencias,0)),"ERRO: frequência de referência ausente",IF(K673&lt;INDEX(lst_frequencias_vezes,MATCH(H673,lst_frequencias,0)),"ERRO: intervalo ampliado em tarefa de segurança (referência "&amp;H673&amp;")","OK: segurança mantida")))),IF(NOT(ISNUMBER(K673)),"Verificar: frequência vigente","OK"))))</f>
        <v/>
      </c>
      <c r="S673" s="24" t="n"/>
    </row>
    <row r="674">
      <c r="A674" s="21" t="n"/>
      <c r="B674" s="22" t="n"/>
      <c r="C674" s="23">
        <f>IF(OR(A674="",B674=""),"",A674&amp;"|"&amp;B674)</f>
        <v/>
      </c>
      <c r="D674" s="21" t="n"/>
      <c r="E674" s="24" t="n"/>
      <c r="F674" s="21" t="n"/>
      <c r="G674" s="22" t="n"/>
      <c r="H674" s="22" t="n"/>
      <c r="I674" s="22" t="n"/>
      <c r="J674" s="25" t="n"/>
      <c r="K674" s="26">
        <f>IF(J674="","",IFERROR(INDEX(lst_frequencias_vezes,MATCH(J674,lst_frequencias,0)),"Frequência não aceita"))</f>
        <v/>
      </c>
      <c r="L674" s="21" t="n"/>
      <c r="M674" s="27" t="n"/>
      <c r="N674" s="28">
        <f>IF(AND(ISNUMBER(K674),ISNUMBER(M674)),K674*M674,"")</f>
        <v/>
      </c>
      <c r="O674" s="25" t="n"/>
      <c r="P674" s="25" t="n"/>
      <c r="Q674" s="29" t="n"/>
      <c r="R674" s="30">
        <f>IF(C674="","",IF(COUNTIF(pl_chave,C674)&gt;1,"ERRO: chave de tarefa duplicada",IF(I674="Sim",IF(O674="Não","ERRO: tarefa de segurança retirada do plano",IF(NOT(ISNUMBER(K674)),"ERRO: frequência vigente inválida",IF(ISERROR(MATCH(H674,lst_frequencias,0)),"ERRO: frequência de referência ausente",IF(K674&lt;INDEX(lst_frequencias_vezes,MATCH(H674,lst_frequencias,0)),"ERRO: intervalo ampliado em tarefa de segurança (referência "&amp;H674&amp;")","OK: segurança mantida")))),IF(NOT(ISNUMBER(K674)),"Verificar: frequência vigente","OK"))))</f>
        <v/>
      </c>
      <c r="S674" s="24" t="n"/>
    </row>
    <row r="675">
      <c r="A675" s="21" t="n"/>
      <c r="B675" s="22" t="n"/>
      <c r="C675" s="23">
        <f>IF(OR(A675="",B675=""),"",A675&amp;"|"&amp;B675)</f>
        <v/>
      </c>
      <c r="D675" s="21" t="n"/>
      <c r="E675" s="24" t="n"/>
      <c r="F675" s="21" t="n"/>
      <c r="G675" s="22" t="n"/>
      <c r="H675" s="22" t="n"/>
      <c r="I675" s="22" t="n"/>
      <c r="J675" s="25" t="n"/>
      <c r="K675" s="26">
        <f>IF(J675="","",IFERROR(INDEX(lst_frequencias_vezes,MATCH(J675,lst_frequencias,0)),"Frequência não aceita"))</f>
        <v/>
      </c>
      <c r="L675" s="21" t="n"/>
      <c r="M675" s="27" t="n"/>
      <c r="N675" s="28">
        <f>IF(AND(ISNUMBER(K675),ISNUMBER(M675)),K675*M675,"")</f>
        <v/>
      </c>
      <c r="O675" s="25" t="n"/>
      <c r="P675" s="25" t="n"/>
      <c r="Q675" s="29" t="n"/>
      <c r="R675" s="30">
        <f>IF(C675="","",IF(COUNTIF(pl_chave,C675)&gt;1,"ERRO: chave de tarefa duplicada",IF(I675="Sim",IF(O675="Não","ERRO: tarefa de segurança retirada do plano",IF(NOT(ISNUMBER(K675)),"ERRO: frequência vigente inválida",IF(ISERROR(MATCH(H675,lst_frequencias,0)),"ERRO: frequência de referência ausente",IF(K675&lt;INDEX(lst_frequencias_vezes,MATCH(H675,lst_frequencias,0)),"ERRO: intervalo ampliado em tarefa de segurança (referência "&amp;H675&amp;")","OK: segurança mantida")))),IF(NOT(ISNUMBER(K675)),"Verificar: frequência vigente","OK"))))</f>
        <v/>
      </c>
      <c r="S675" s="24" t="n"/>
    </row>
    <row r="676">
      <c r="A676" s="21" t="n"/>
      <c r="B676" s="22" t="n"/>
      <c r="C676" s="23">
        <f>IF(OR(A676="",B676=""),"",A676&amp;"|"&amp;B676)</f>
        <v/>
      </c>
      <c r="D676" s="21" t="n"/>
      <c r="E676" s="24" t="n"/>
      <c r="F676" s="21" t="n"/>
      <c r="G676" s="22" t="n"/>
      <c r="H676" s="22" t="n"/>
      <c r="I676" s="22" t="n"/>
      <c r="J676" s="25" t="n"/>
      <c r="K676" s="26">
        <f>IF(J676="","",IFERROR(INDEX(lst_frequencias_vezes,MATCH(J676,lst_frequencias,0)),"Frequência não aceita"))</f>
        <v/>
      </c>
      <c r="L676" s="21" t="n"/>
      <c r="M676" s="27" t="n"/>
      <c r="N676" s="28">
        <f>IF(AND(ISNUMBER(K676),ISNUMBER(M676)),K676*M676,"")</f>
        <v/>
      </c>
      <c r="O676" s="25" t="n"/>
      <c r="P676" s="25" t="n"/>
      <c r="Q676" s="29" t="n"/>
      <c r="R676" s="30">
        <f>IF(C676="","",IF(COUNTIF(pl_chave,C676)&gt;1,"ERRO: chave de tarefa duplicada",IF(I676="Sim",IF(O676="Não","ERRO: tarefa de segurança retirada do plano",IF(NOT(ISNUMBER(K676)),"ERRO: frequência vigente inválida",IF(ISERROR(MATCH(H676,lst_frequencias,0)),"ERRO: frequência de referência ausente",IF(K676&lt;INDEX(lst_frequencias_vezes,MATCH(H676,lst_frequencias,0)),"ERRO: intervalo ampliado em tarefa de segurança (referência "&amp;H676&amp;")","OK: segurança mantida")))),IF(NOT(ISNUMBER(K676)),"Verificar: frequência vigente","OK"))))</f>
        <v/>
      </c>
      <c r="S676" s="24" t="n"/>
    </row>
    <row r="677">
      <c r="A677" s="21" t="n"/>
      <c r="B677" s="22" t="n"/>
      <c r="C677" s="23">
        <f>IF(OR(A677="",B677=""),"",A677&amp;"|"&amp;B677)</f>
        <v/>
      </c>
      <c r="D677" s="21" t="n"/>
      <c r="E677" s="24" t="n"/>
      <c r="F677" s="21" t="n"/>
      <c r="G677" s="22" t="n"/>
      <c r="H677" s="22" t="n"/>
      <c r="I677" s="22" t="n"/>
      <c r="J677" s="25" t="n"/>
      <c r="K677" s="26">
        <f>IF(J677="","",IFERROR(INDEX(lst_frequencias_vezes,MATCH(J677,lst_frequencias,0)),"Frequência não aceita"))</f>
        <v/>
      </c>
      <c r="L677" s="21" t="n"/>
      <c r="M677" s="27" t="n"/>
      <c r="N677" s="28">
        <f>IF(AND(ISNUMBER(K677),ISNUMBER(M677)),K677*M677,"")</f>
        <v/>
      </c>
      <c r="O677" s="25" t="n"/>
      <c r="P677" s="25" t="n"/>
      <c r="Q677" s="29" t="n"/>
      <c r="R677" s="30">
        <f>IF(C677="","",IF(COUNTIF(pl_chave,C677)&gt;1,"ERRO: chave de tarefa duplicada",IF(I677="Sim",IF(O677="Não","ERRO: tarefa de segurança retirada do plano",IF(NOT(ISNUMBER(K677)),"ERRO: frequência vigente inválida",IF(ISERROR(MATCH(H677,lst_frequencias,0)),"ERRO: frequência de referência ausente",IF(K677&lt;INDEX(lst_frequencias_vezes,MATCH(H677,lst_frequencias,0)),"ERRO: intervalo ampliado em tarefa de segurança (referência "&amp;H677&amp;")","OK: segurança mantida")))),IF(NOT(ISNUMBER(K677)),"Verificar: frequência vigente","OK"))))</f>
        <v/>
      </c>
      <c r="S677" s="24" t="n"/>
    </row>
    <row r="678">
      <c r="A678" s="21" t="n"/>
      <c r="B678" s="22" t="n"/>
      <c r="C678" s="23">
        <f>IF(OR(A678="",B678=""),"",A678&amp;"|"&amp;B678)</f>
        <v/>
      </c>
      <c r="D678" s="21" t="n"/>
      <c r="E678" s="24" t="n"/>
      <c r="F678" s="21" t="n"/>
      <c r="G678" s="22" t="n"/>
      <c r="H678" s="22" t="n"/>
      <c r="I678" s="22" t="n"/>
      <c r="J678" s="25" t="n"/>
      <c r="K678" s="26">
        <f>IF(J678="","",IFERROR(INDEX(lst_frequencias_vezes,MATCH(J678,lst_frequencias,0)),"Frequência não aceita"))</f>
        <v/>
      </c>
      <c r="L678" s="21" t="n"/>
      <c r="M678" s="27" t="n"/>
      <c r="N678" s="28">
        <f>IF(AND(ISNUMBER(K678),ISNUMBER(M678)),K678*M678,"")</f>
        <v/>
      </c>
      <c r="O678" s="25" t="n"/>
      <c r="P678" s="25" t="n"/>
      <c r="Q678" s="29" t="n"/>
      <c r="R678" s="30">
        <f>IF(C678="","",IF(COUNTIF(pl_chave,C678)&gt;1,"ERRO: chave de tarefa duplicada",IF(I678="Sim",IF(O678="Não","ERRO: tarefa de segurança retirada do plano",IF(NOT(ISNUMBER(K678)),"ERRO: frequência vigente inválida",IF(ISERROR(MATCH(H678,lst_frequencias,0)),"ERRO: frequência de referência ausente",IF(K678&lt;INDEX(lst_frequencias_vezes,MATCH(H678,lst_frequencias,0)),"ERRO: intervalo ampliado em tarefa de segurança (referência "&amp;H678&amp;")","OK: segurança mantida")))),IF(NOT(ISNUMBER(K678)),"Verificar: frequência vigente","OK"))))</f>
        <v/>
      </c>
      <c r="S678" s="24" t="n"/>
    </row>
    <row r="679">
      <c r="A679" s="21" t="n"/>
      <c r="B679" s="22" t="n"/>
      <c r="C679" s="23">
        <f>IF(OR(A679="",B679=""),"",A679&amp;"|"&amp;B679)</f>
        <v/>
      </c>
      <c r="D679" s="21" t="n"/>
      <c r="E679" s="24" t="n"/>
      <c r="F679" s="21" t="n"/>
      <c r="G679" s="22" t="n"/>
      <c r="H679" s="22" t="n"/>
      <c r="I679" s="22" t="n"/>
      <c r="J679" s="25" t="n"/>
      <c r="K679" s="26">
        <f>IF(J679="","",IFERROR(INDEX(lst_frequencias_vezes,MATCH(J679,lst_frequencias,0)),"Frequência não aceita"))</f>
        <v/>
      </c>
      <c r="L679" s="21" t="n"/>
      <c r="M679" s="27" t="n"/>
      <c r="N679" s="28">
        <f>IF(AND(ISNUMBER(K679),ISNUMBER(M679)),K679*M679,"")</f>
        <v/>
      </c>
      <c r="O679" s="25" t="n"/>
      <c r="P679" s="25" t="n"/>
      <c r="Q679" s="29" t="n"/>
      <c r="R679" s="30">
        <f>IF(C679="","",IF(COUNTIF(pl_chave,C679)&gt;1,"ERRO: chave de tarefa duplicada",IF(I679="Sim",IF(O679="Não","ERRO: tarefa de segurança retirada do plano",IF(NOT(ISNUMBER(K679)),"ERRO: frequência vigente inválida",IF(ISERROR(MATCH(H679,lst_frequencias,0)),"ERRO: frequência de referência ausente",IF(K679&lt;INDEX(lst_frequencias_vezes,MATCH(H679,lst_frequencias,0)),"ERRO: intervalo ampliado em tarefa de segurança (referência "&amp;H679&amp;")","OK: segurança mantida")))),IF(NOT(ISNUMBER(K679)),"Verificar: frequência vigente","OK"))))</f>
        <v/>
      </c>
      <c r="S679" s="24" t="n"/>
    </row>
    <row r="680">
      <c r="A680" s="21" t="n"/>
      <c r="B680" s="22" t="n"/>
      <c r="C680" s="23">
        <f>IF(OR(A680="",B680=""),"",A680&amp;"|"&amp;B680)</f>
        <v/>
      </c>
      <c r="D680" s="21" t="n"/>
      <c r="E680" s="24" t="n"/>
      <c r="F680" s="21" t="n"/>
      <c r="G680" s="22" t="n"/>
      <c r="H680" s="22" t="n"/>
      <c r="I680" s="22" t="n"/>
      <c r="J680" s="25" t="n"/>
      <c r="K680" s="26">
        <f>IF(J680="","",IFERROR(INDEX(lst_frequencias_vezes,MATCH(J680,lst_frequencias,0)),"Frequência não aceita"))</f>
        <v/>
      </c>
      <c r="L680" s="21" t="n"/>
      <c r="M680" s="27" t="n"/>
      <c r="N680" s="28">
        <f>IF(AND(ISNUMBER(K680),ISNUMBER(M680)),K680*M680,"")</f>
        <v/>
      </c>
      <c r="O680" s="25" t="n"/>
      <c r="P680" s="25" t="n"/>
      <c r="Q680" s="29" t="n"/>
      <c r="R680" s="30">
        <f>IF(C680="","",IF(COUNTIF(pl_chave,C680)&gt;1,"ERRO: chave de tarefa duplicada",IF(I680="Sim",IF(O680="Não","ERRO: tarefa de segurança retirada do plano",IF(NOT(ISNUMBER(K680)),"ERRO: frequência vigente inválida",IF(ISERROR(MATCH(H680,lst_frequencias,0)),"ERRO: frequência de referência ausente",IF(K680&lt;INDEX(lst_frequencias_vezes,MATCH(H680,lst_frequencias,0)),"ERRO: intervalo ampliado em tarefa de segurança (referência "&amp;H680&amp;")","OK: segurança mantida")))),IF(NOT(ISNUMBER(K680)),"Verificar: frequência vigente","OK"))))</f>
        <v/>
      </c>
      <c r="S680" s="24" t="n"/>
    </row>
    <row r="681">
      <c r="A681" s="21" t="n"/>
      <c r="B681" s="22" t="n"/>
      <c r="C681" s="23">
        <f>IF(OR(A681="",B681=""),"",A681&amp;"|"&amp;B681)</f>
        <v/>
      </c>
      <c r="D681" s="21" t="n"/>
      <c r="E681" s="24" t="n"/>
      <c r="F681" s="21" t="n"/>
      <c r="G681" s="22" t="n"/>
      <c r="H681" s="22" t="n"/>
      <c r="I681" s="22" t="n"/>
      <c r="J681" s="25" t="n"/>
      <c r="K681" s="26">
        <f>IF(J681="","",IFERROR(INDEX(lst_frequencias_vezes,MATCH(J681,lst_frequencias,0)),"Frequência não aceita"))</f>
        <v/>
      </c>
      <c r="L681" s="21" t="n"/>
      <c r="M681" s="27" t="n"/>
      <c r="N681" s="28">
        <f>IF(AND(ISNUMBER(K681),ISNUMBER(M681)),K681*M681,"")</f>
        <v/>
      </c>
      <c r="O681" s="25" t="n"/>
      <c r="P681" s="25" t="n"/>
      <c r="Q681" s="29" t="n"/>
      <c r="R681" s="30">
        <f>IF(C681="","",IF(COUNTIF(pl_chave,C681)&gt;1,"ERRO: chave de tarefa duplicada",IF(I681="Sim",IF(O681="Não","ERRO: tarefa de segurança retirada do plano",IF(NOT(ISNUMBER(K681)),"ERRO: frequência vigente inválida",IF(ISERROR(MATCH(H681,lst_frequencias,0)),"ERRO: frequência de referência ausente",IF(K681&lt;INDEX(lst_frequencias_vezes,MATCH(H681,lst_frequencias,0)),"ERRO: intervalo ampliado em tarefa de segurança (referência "&amp;H681&amp;")","OK: segurança mantida")))),IF(NOT(ISNUMBER(K681)),"Verificar: frequência vigente","OK"))))</f>
        <v/>
      </c>
      <c r="S681" s="24" t="n"/>
    </row>
    <row r="682">
      <c r="A682" s="21" t="n"/>
      <c r="B682" s="22" t="n"/>
      <c r="C682" s="23">
        <f>IF(OR(A682="",B682=""),"",A682&amp;"|"&amp;B682)</f>
        <v/>
      </c>
      <c r="D682" s="21" t="n"/>
      <c r="E682" s="24" t="n"/>
      <c r="F682" s="21" t="n"/>
      <c r="G682" s="22" t="n"/>
      <c r="H682" s="22" t="n"/>
      <c r="I682" s="22" t="n"/>
      <c r="J682" s="25" t="n"/>
      <c r="K682" s="26">
        <f>IF(J682="","",IFERROR(INDEX(lst_frequencias_vezes,MATCH(J682,lst_frequencias,0)),"Frequência não aceita"))</f>
        <v/>
      </c>
      <c r="L682" s="21" t="n"/>
      <c r="M682" s="27" t="n"/>
      <c r="N682" s="28">
        <f>IF(AND(ISNUMBER(K682),ISNUMBER(M682)),K682*M682,"")</f>
        <v/>
      </c>
      <c r="O682" s="25" t="n"/>
      <c r="P682" s="25" t="n"/>
      <c r="Q682" s="29" t="n"/>
      <c r="R682" s="30">
        <f>IF(C682="","",IF(COUNTIF(pl_chave,C682)&gt;1,"ERRO: chave de tarefa duplicada",IF(I682="Sim",IF(O682="Não","ERRO: tarefa de segurança retirada do plano",IF(NOT(ISNUMBER(K682)),"ERRO: frequência vigente inválida",IF(ISERROR(MATCH(H682,lst_frequencias,0)),"ERRO: frequência de referência ausente",IF(K682&lt;INDEX(lst_frequencias_vezes,MATCH(H682,lst_frequencias,0)),"ERRO: intervalo ampliado em tarefa de segurança (referência "&amp;H682&amp;")","OK: segurança mantida")))),IF(NOT(ISNUMBER(K682)),"Verificar: frequência vigente","OK"))))</f>
        <v/>
      </c>
      <c r="S682" s="24" t="n"/>
    </row>
    <row r="683">
      <c r="A683" s="21" t="n"/>
      <c r="B683" s="22" t="n"/>
      <c r="C683" s="23">
        <f>IF(OR(A683="",B683=""),"",A683&amp;"|"&amp;B683)</f>
        <v/>
      </c>
      <c r="D683" s="21" t="n"/>
      <c r="E683" s="24" t="n"/>
      <c r="F683" s="21" t="n"/>
      <c r="G683" s="22" t="n"/>
      <c r="H683" s="22" t="n"/>
      <c r="I683" s="22" t="n"/>
      <c r="J683" s="25" t="n"/>
      <c r="K683" s="26">
        <f>IF(J683="","",IFERROR(INDEX(lst_frequencias_vezes,MATCH(J683,lst_frequencias,0)),"Frequência não aceita"))</f>
        <v/>
      </c>
      <c r="L683" s="21" t="n"/>
      <c r="M683" s="27" t="n"/>
      <c r="N683" s="28">
        <f>IF(AND(ISNUMBER(K683),ISNUMBER(M683)),K683*M683,"")</f>
        <v/>
      </c>
      <c r="O683" s="25" t="n"/>
      <c r="P683" s="25" t="n"/>
      <c r="Q683" s="29" t="n"/>
      <c r="R683" s="30">
        <f>IF(C683="","",IF(COUNTIF(pl_chave,C683)&gt;1,"ERRO: chave de tarefa duplicada",IF(I683="Sim",IF(O683="Não","ERRO: tarefa de segurança retirada do plano",IF(NOT(ISNUMBER(K683)),"ERRO: frequência vigente inválida",IF(ISERROR(MATCH(H683,lst_frequencias,0)),"ERRO: frequência de referência ausente",IF(K683&lt;INDEX(lst_frequencias_vezes,MATCH(H683,lst_frequencias,0)),"ERRO: intervalo ampliado em tarefa de segurança (referência "&amp;H683&amp;")","OK: segurança mantida")))),IF(NOT(ISNUMBER(K683)),"Verificar: frequência vigente","OK"))))</f>
        <v/>
      </c>
      <c r="S683" s="24" t="n"/>
    </row>
    <row r="684">
      <c r="A684" s="21" t="n"/>
      <c r="B684" s="22" t="n"/>
      <c r="C684" s="23">
        <f>IF(OR(A684="",B684=""),"",A684&amp;"|"&amp;B684)</f>
        <v/>
      </c>
      <c r="D684" s="21" t="n"/>
      <c r="E684" s="24" t="n"/>
      <c r="F684" s="21" t="n"/>
      <c r="G684" s="22" t="n"/>
      <c r="H684" s="22" t="n"/>
      <c r="I684" s="22" t="n"/>
      <c r="J684" s="25" t="n"/>
      <c r="K684" s="26">
        <f>IF(J684="","",IFERROR(INDEX(lst_frequencias_vezes,MATCH(J684,lst_frequencias,0)),"Frequência não aceita"))</f>
        <v/>
      </c>
      <c r="L684" s="21" t="n"/>
      <c r="M684" s="27" t="n"/>
      <c r="N684" s="28">
        <f>IF(AND(ISNUMBER(K684),ISNUMBER(M684)),K684*M684,"")</f>
        <v/>
      </c>
      <c r="O684" s="25" t="n"/>
      <c r="P684" s="25" t="n"/>
      <c r="Q684" s="29" t="n"/>
      <c r="R684" s="30">
        <f>IF(C684="","",IF(COUNTIF(pl_chave,C684)&gt;1,"ERRO: chave de tarefa duplicada",IF(I684="Sim",IF(O684="Não","ERRO: tarefa de segurança retirada do plano",IF(NOT(ISNUMBER(K684)),"ERRO: frequência vigente inválida",IF(ISERROR(MATCH(H684,lst_frequencias,0)),"ERRO: frequência de referência ausente",IF(K684&lt;INDEX(lst_frequencias_vezes,MATCH(H684,lst_frequencias,0)),"ERRO: intervalo ampliado em tarefa de segurança (referência "&amp;H684&amp;")","OK: segurança mantida")))),IF(NOT(ISNUMBER(K684)),"Verificar: frequência vigente","OK"))))</f>
        <v/>
      </c>
      <c r="S684" s="24" t="n"/>
    </row>
    <row r="685">
      <c r="A685" s="21" t="n"/>
      <c r="B685" s="22" t="n"/>
      <c r="C685" s="23">
        <f>IF(OR(A685="",B685=""),"",A685&amp;"|"&amp;B685)</f>
        <v/>
      </c>
      <c r="D685" s="21" t="n"/>
      <c r="E685" s="24" t="n"/>
      <c r="F685" s="21" t="n"/>
      <c r="G685" s="22" t="n"/>
      <c r="H685" s="22" t="n"/>
      <c r="I685" s="22" t="n"/>
      <c r="J685" s="25" t="n"/>
      <c r="K685" s="26">
        <f>IF(J685="","",IFERROR(INDEX(lst_frequencias_vezes,MATCH(J685,lst_frequencias,0)),"Frequência não aceita"))</f>
        <v/>
      </c>
      <c r="L685" s="21" t="n"/>
      <c r="M685" s="27" t="n"/>
      <c r="N685" s="28">
        <f>IF(AND(ISNUMBER(K685),ISNUMBER(M685)),K685*M685,"")</f>
        <v/>
      </c>
      <c r="O685" s="25" t="n"/>
      <c r="P685" s="25" t="n"/>
      <c r="Q685" s="29" t="n"/>
      <c r="R685" s="30">
        <f>IF(C685="","",IF(COUNTIF(pl_chave,C685)&gt;1,"ERRO: chave de tarefa duplicada",IF(I685="Sim",IF(O685="Não","ERRO: tarefa de segurança retirada do plano",IF(NOT(ISNUMBER(K685)),"ERRO: frequência vigente inválida",IF(ISERROR(MATCH(H685,lst_frequencias,0)),"ERRO: frequência de referência ausente",IF(K685&lt;INDEX(lst_frequencias_vezes,MATCH(H685,lst_frequencias,0)),"ERRO: intervalo ampliado em tarefa de segurança (referência "&amp;H685&amp;")","OK: segurança mantida")))),IF(NOT(ISNUMBER(K685)),"Verificar: frequência vigente","OK"))))</f>
        <v/>
      </c>
      <c r="S685" s="24" t="n"/>
    </row>
    <row r="686">
      <c r="A686" s="21" t="n"/>
      <c r="B686" s="22" t="n"/>
      <c r="C686" s="23">
        <f>IF(OR(A686="",B686=""),"",A686&amp;"|"&amp;B686)</f>
        <v/>
      </c>
      <c r="D686" s="21" t="n"/>
      <c r="E686" s="24" t="n"/>
      <c r="F686" s="21" t="n"/>
      <c r="G686" s="22" t="n"/>
      <c r="H686" s="22" t="n"/>
      <c r="I686" s="22" t="n"/>
      <c r="J686" s="25" t="n"/>
      <c r="K686" s="26">
        <f>IF(J686="","",IFERROR(INDEX(lst_frequencias_vezes,MATCH(J686,lst_frequencias,0)),"Frequência não aceita"))</f>
        <v/>
      </c>
      <c r="L686" s="21" t="n"/>
      <c r="M686" s="27" t="n"/>
      <c r="N686" s="28">
        <f>IF(AND(ISNUMBER(K686),ISNUMBER(M686)),K686*M686,"")</f>
        <v/>
      </c>
      <c r="O686" s="25" t="n"/>
      <c r="P686" s="25" t="n"/>
      <c r="Q686" s="29" t="n"/>
      <c r="R686" s="30">
        <f>IF(C686="","",IF(COUNTIF(pl_chave,C686)&gt;1,"ERRO: chave de tarefa duplicada",IF(I686="Sim",IF(O686="Não","ERRO: tarefa de segurança retirada do plano",IF(NOT(ISNUMBER(K686)),"ERRO: frequência vigente inválida",IF(ISERROR(MATCH(H686,lst_frequencias,0)),"ERRO: frequência de referência ausente",IF(K686&lt;INDEX(lst_frequencias_vezes,MATCH(H686,lst_frequencias,0)),"ERRO: intervalo ampliado em tarefa de segurança (referência "&amp;H686&amp;")","OK: segurança mantida")))),IF(NOT(ISNUMBER(K686)),"Verificar: frequência vigente","OK"))))</f>
        <v/>
      </c>
      <c r="S686" s="24" t="n"/>
    </row>
    <row r="687">
      <c r="A687" s="21" t="n"/>
      <c r="B687" s="22" t="n"/>
      <c r="C687" s="23">
        <f>IF(OR(A687="",B687=""),"",A687&amp;"|"&amp;B687)</f>
        <v/>
      </c>
      <c r="D687" s="21" t="n"/>
      <c r="E687" s="24" t="n"/>
      <c r="F687" s="21" t="n"/>
      <c r="G687" s="22" t="n"/>
      <c r="H687" s="22" t="n"/>
      <c r="I687" s="22" t="n"/>
      <c r="J687" s="25" t="n"/>
      <c r="K687" s="26">
        <f>IF(J687="","",IFERROR(INDEX(lst_frequencias_vezes,MATCH(J687,lst_frequencias,0)),"Frequência não aceita"))</f>
        <v/>
      </c>
      <c r="L687" s="21" t="n"/>
      <c r="M687" s="27" t="n"/>
      <c r="N687" s="28">
        <f>IF(AND(ISNUMBER(K687),ISNUMBER(M687)),K687*M687,"")</f>
        <v/>
      </c>
      <c r="O687" s="25" t="n"/>
      <c r="P687" s="25" t="n"/>
      <c r="Q687" s="29" t="n"/>
      <c r="R687" s="30">
        <f>IF(C687="","",IF(COUNTIF(pl_chave,C687)&gt;1,"ERRO: chave de tarefa duplicada",IF(I687="Sim",IF(O687="Não","ERRO: tarefa de segurança retirada do plano",IF(NOT(ISNUMBER(K687)),"ERRO: frequência vigente inválida",IF(ISERROR(MATCH(H687,lst_frequencias,0)),"ERRO: frequência de referência ausente",IF(K687&lt;INDEX(lst_frequencias_vezes,MATCH(H687,lst_frequencias,0)),"ERRO: intervalo ampliado em tarefa de segurança (referência "&amp;H687&amp;")","OK: segurança mantida")))),IF(NOT(ISNUMBER(K687)),"Verificar: frequência vigente","OK"))))</f>
        <v/>
      </c>
      <c r="S687" s="24" t="n"/>
    </row>
    <row r="688">
      <c r="A688" s="21" t="n"/>
      <c r="B688" s="22" t="n"/>
      <c r="C688" s="23">
        <f>IF(OR(A688="",B688=""),"",A688&amp;"|"&amp;B688)</f>
        <v/>
      </c>
      <c r="D688" s="21" t="n"/>
      <c r="E688" s="24" t="n"/>
      <c r="F688" s="21" t="n"/>
      <c r="G688" s="22" t="n"/>
      <c r="H688" s="22" t="n"/>
      <c r="I688" s="22" t="n"/>
      <c r="J688" s="25" t="n"/>
      <c r="K688" s="26">
        <f>IF(J688="","",IFERROR(INDEX(lst_frequencias_vezes,MATCH(J688,lst_frequencias,0)),"Frequência não aceita"))</f>
        <v/>
      </c>
      <c r="L688" s="21" t="n"/>
      <c r="M688" s="27" t="n"/>
      <c r="N688" s="28">
        <f>IF(AND(ISNUMBER(K688),ISNUMBER(M688)),K688*M688,"")</f>
        <v/>
      </c>
      <c r="O688" s="25" t="n"/>
      <c r="P688" s="25" t="n"/>
      <c r="Q688" s="29" t="n"/>
      <c r="R688" s="30">
        <f>IF(C688="","",IF(COUNTIF(pl_chave,C688)&gt;1,"ERRO: chave de tarefa duplicada",IF(I688="Sim",IF(O688="Não","ERRO: tarefa de segurança retirada do plano",IF(NOT(ISNUMBER(K688)),"ERRO: frequência vigente inválida",IF(ISERROR(MATCH(H688,lst_frequencias,0)),"ERRO: frequência de referência ausente",IF(K688&lt;INDEX(lst_frequencias_vezes,MATCH(H688,lst_frequencias,0)),"ERRO: intervalo ampliado em tarefa de segurança (referência "&amp;H688&amp;")","OK: segurança mantida")))),IF(NOT(ISNUMBER(K688)),"Verificar: frequência vigente","OK"))))</f>
        <v/>
      </c>
      <c r="S688" s="24" t="n"/>
    </row>
    <row r="689">
      <c r="A689" s="21" t="n"/>
      <c r="B689" s="22" t="n"/>
      <c r="C689" s="23">
        <f>IF(OR(A689="",B689=""),"",A689&amp;"|"&amp;B689)</f>
        <v/>
      </c>
      <c r="D689" s="21" t="n"/>
      <c r="E689" s="24" t="n"/>
      <c r="F689" s="21" t="n"/>
      <c r="G689" s="22" t="n"/>
      <c r="H689" s="22" t="n"/>
      <c r="I689" s="22" t="n"/>
      <c r="J689" s="25" t="n"/>
      <c r="K689" s="26">
        <f>IF(J689="","",IFERROR(INDEX(lst_frequencias_vezes,MATCH(J689,lst_frequencias,0)),"Frequência não aceita"))</f>
        <v/>
      </c>
      <c r="L689" s="21" t="n"/>
      <c r="M689" s="27" t="n"/>
      <c r="N689" s="28">
        <f>IF(AND(ISNUMBER(K689),ISNUMBER(M689)),K689*M689,"")</f>
        <v/>
      </c>
      <c r="O689" s="25" t="n"/>
      <c r="P689" s="25" t="n"/>
      <c r="Q689" s="29" t="n"/>
      <c r="R689" s="30">
        <f>IF(C689="","",IF(COUNTIF(pl_chave,C689)&gt;1,"ERRO: chave de tarefa duplicada",IF(I689="Sim",IF(O689="Não","ERRO: tarefa de segurança retirada do plano",IF(NOT(ISNUMBER(K689)),"ERRO: frequência vigente inválida",IF(ISERROR(MATCH(H689,lst_frequencias,0)),"ERRO: frequência de referência ausente",IF(K689&lt;INDEX(lst_frequencias_vezes,MATCH(H689,lst_frequencias,0)),"ERRO: intervalo ampliado em tarefa de segurança (referência "&amp;H689&amp;")","OK: segurança mantida")))),IF(NOT(ISNUMBER(K689)),"Verificar: frequência vigente","OK"))))</f>
        <v/>
      </c>
      <c r="S689" s="24" t="n"/>
    </row>
    <row r="690">
      <c r="A690" s="21" t="n"/>
      <c r="B690" s="22" t="n"/>
      <c r="C690" s="23">
        <f>IF(OR(A690="",B690=""),"",A690&amp;"|"&amp;B690)</f>
        <v/>
      </c>
      <c r="D690" s="21" t="n"/>
      <c r="E690" s="24" t="n"/>
      <c r="F690" s="21" t="n"/>
      <c r="G690" s="22" t="n"/>
      <c r="H690" s="22" t="n"/>
      <c r="I690" s="22" t="n"/>
      <c r="J690" s="25" t="n"/>
      <c r="K690" s="26">
        <f>IF(J690="","",IFERROR(INDEX(lst_frequencias_vezes,MATCH(J690,lst_frequencias,0)),"Frequência não aceita"))</f>
        <v/>
      </c>
      <c r="L690" s="21" t="n"/>
      <c r="M690" s="27" t="n"/>
      <c r="N690" s="28">
        <f>IF(AND(ISNUMBER(K690),ISNUMBER(M690)),K690*M690,"")</f>
        <v/>
      </c>
      <c r="O690" s="25" t="n"/>
      <c r="P690" s="25" t="n"/>
      <c r="Q690" s="29" t="n"/>
      <c r="R690" s="30">
        <f>IF(C690="","",IF(COUNTIF(pl_chave,C690)&gt;1,"ERRO: chave de tarefa duplicada",IF(I690="Sim",IF(O690="Não","ERRO: tarefa de segurança retirada do plano",IF(NOT(ISNUMBER(K690)),"ERRO: frequência vigente inválida",IF(ISERROR(MATCH(H690,lst_frequencias,0)),"ERRO: frequência de referência ausente",IF(K690&lt;INDEX(lst_frequencias_vezes,MATCH(H690,lst_frequencias,0)),"ERRO: intervalo ampliado em tarefa de segurança (referência "&amp;H690&amp;")","OK: segurança mantida")))),IF(NOT(ISNUMBER(K690)),"Verificar: frequência vigente","OK"))))</f>
        <v/>
      </c>
      <c r="S690" s="24" t="n"/>
    </row>
    <row r="691">
      <c r="A691" s="21" t="n"/>
      <c r="B691" s="22" t="n"/>
      <c r="C691" s="23">
        <f>IF(OR(A691="",B691=""),"",A691&amp;"|"&amp;B691)</f>
        <v/>
      </c>
      <c r="D691" s="21" t="n"/>
      <c r="E691" s="24" t="n"/>
      <c r="F691" s="21" t="n"/>
      <c r="G691" s="22" t="n"/>
      <c r="H691" s="22" t="n"/>
      <c r="I691" s="22" t="n"/>
      <c r="J691" s="25" t="n"/>
      <c r="K691" s="26">
        <f>IF(J691="","",IFERROR(INDEX(lst_frequencias_vezes,MATCH(J691,lst_frequencias,0)),"Frequência não aceita"))</f>
        <v/>
      </c>
      <c r="L691" s="21" t="n"/>
      <c r="M691" s="27" t="n"/>
      <c r="N691" s="28">
        <f>IF(AND(ISNUMBER(K691),ISNUMBER(M691)),K691*M691,"")</f>
        <v/>
      </c>
      <c r="O691" s="25" t="n"/>
      <c r="P691" s="25" t="n"/>
      <c r="Q691" s="29" t="n"/>
      <c r="R691" s="30">
        <f>IF(C691="","",IF(COUNTIF(pl_chave,C691)&gt;1,"ERRO: chave de tarefa duplicada",IF(I691="Sim",IF(O691="Não","ERRO: tarefa de segurança retirada do plano",IF(NOT(ISNUMBER(K691)),"ERRO: frequência vigente inválida",IF(ISERROR(MATCH(H691,lst_frequencias,0)),"ERRO: frequência de referência ausente",IF(K691&lt;INDEX(lst_frequencias_vezes,MATCH(H691,lst_frequencias,0)),"ERRO: intervalo ampliado em tarefa de segurança (referência "&amp;H691&amp;")","OK: segurança mantida")))),IF(NOT(ISNUMBER(K691)),"Verificar: frequência vigente","OK"))))</f>
        <v/>
      </c>
      <c r="S691" s="24" t="n"/>
    </row>
    <row r="692">
      <c r="A692" s="21" t="n"/>
      <c r="B692" s="22" t="n"/>
      <c r="C692" s="23">
        <f>IF(OR(A692="",B692=""),"",A692&amp;"|"&amp;B692)</f>
        <v/>
      </c>
      <c r="D692" s="21" t="n"/>
      <c r="E692" s="24" t="n"/>
      <c r="F692" s="21" t="n"/>
      <c r="G692" s="22" t="n"/>
      <c r="H692" s="22" t="n"/>
      <c r="I692" s="22" t="n"/>
      <c r="J692" s="25" t="n"/>
      <c r="K692" s="26">
        <f>IF(J692="","",IFERROR(INDEX(lst_frequencias_vezes,MATCH(J692,lst_frequencias,0)),"Frequência não aceita"))</f>
        <v/>
      </c>
      <c r="L692" s="21" t="n"/>
      <c r="M692" s="27" t="n"/>
      <c r="N692" s="28">
        <f>IF(AND(ISNUMBER(K692),ISNUMBER(M692)),K692*M692,"")</f>
        <v/>
      </c>
      <c r="O692" s="25" t="n"/>
      <c r="P692" s="25" t="n"/>
      <c r="Q692" s="29" t="n"/>
      <c r="R692" s="30">
        <f>IF(C692="","",IF(COUNTIF(pl_chave,C692)&gt;1,"ERRO: chave de tarefa duplicada",IF(I692="Sim",IF(O692="Não","ERRO: tarefa de segurança retirada do plano",IF(NOT(ISNUMBER(K692)),"ERRO: frequência vigente inválida",IF(ISERROR(MATCH(H692,lst_frequencias,0)),"ERRO: frequência de referência ausente",IF(K692&lt;INDEX(lst_frequencias_vezes,MATCH(H692,lst_frequencias,0)),"ERRO: intervalo ampliado em tarefa de segurança (referência "&amp;H692&amp;")","OK: segurança mantida")))),IF(NOT(ISNUMBER(K692)),"Verificar: frequência vigente","OK"))))</f>
        <v/>
      </c>
      <c r="S692" s="24" t="n"/>
    </row>
    <row r="693">
      <c r="A693" s="21" t="n"/>
      <c r="B693" s="22" t="n"/>
      <c r="C693" s="23">
        <f>IF(OR(A693="",B693=""),"",A693&amp;"|"&amp;B693)</f>
        <v/>
      </c>
      <c r="D693" s="21" t="n"/>
      <c r="E693" s="24" t="n"/>
      <c r="F693" s="21" t="n"/>
      <c r="G693" s="22" t="n"/>
      <c r="H693" s="22" t="n"/>
      <c r="I693" s="22" t="n"/>
      <c r="J693" s="25" t="n"/>
      <c r="K693" s="26">
        <f>IF(J693="","",IFERROR(INDEX(lst_frequencias_vezes,MATCH(J693,lst_frequencias,0)),"Frequência não aceita"))</f>
        <v/>
      </c>
      <c r="L693" s="21" t="n"/>
      <c r="M693" s="27" t="n"/>
      <c r="N693" s="28">
        <f>IF(AND(ISNUMBER(K693),ISNUMBER(M693)),K693*M693,"")</f>
        <v/>
      </c>
      <c r="O693" s="25" t="n"/>
      <c r="P693" s="25" t="n"/>
      <c r="Q693" s="29" t="n"/>
      <c r="R693" s="30">
        <f>IF(C693="","",IF(COUNTIF(pl_chave,C693)&gt;1,"ERRO: chave de tarefa duplicada",IF(I693="Sim",IF(O693="Não","ERRO: tarefa de segurança retirada do plano",IF(NOT(ISNUMBER(K693)),"ERRO: frequência vigente inválida",IF(ISERROR(MATCH(H693,lst_frequencias,0)),"ERRO: frequência de referência ausente",IF(K693&lt;INDEX(lst_frequencias_vezes,MATCH(H693,lst_frequencias,0)),"ERRO: intervalo ampliado em tarefa de segurança (referência "&amp;H693&amp;")","OK: segurança mantida")))),IF(NOT(ISNUMBER(K693)),"Verificar: frequência vigente","OK"))))</f>
        <v/>
      </c>
      <c r="S693" s="24" t="n"/>
    </row>
    <row r="694">
      <c r="A694" s="21" t="n"/>
      <c r="B694" s="22" t="n"/>
      <c r="C694" s="23">
        <f>IF(OR(A694="",B694=""),"",A694&amp;"|"&amp;B694)</f>
        <v/>
      </c>
      <c r="D694" s="21" t="n"/>
      <c r="E694" s="24" t="n"/>
      <c r="F694" s="21" t="n"/>
      <c r="G694" s="22" t="n"/>
      <c r="H694" s="22" t="n"/>
      <c r="I694" s="22" t="n"/>
      <c r="J694" s="25" t="n"/>
      <c r="K694" s="26">
        <f>IF(J694="","",IFERROR(INDEX(lst_frequencias_vezes,MATCH(J694,lst_frequencias,0)),"Frequência não aceita"))</f>
        <v/>
      </c>
      <c r="L694" s="21" t="n"/>
      <c r="M694" s="27" t="n"/>
      <c r="N694" s="28">
        <f>IF(AND(ISNUMBER(K694),ISNUMBER(M694)),K694*M694,"")</f>
        <v/>
      </c>
      <c r="O694" s="25" t="n"/>
      <c r="P694" s="25" t="n"/>
      <c r="Q694" s="29" t="n"/>
      <c r="R694" s="30">
        <f>IF(C694="","",IF(COUNTIF(pl_chave,C694)&gt;1,"ERRO: chave de tarefa duplicada",IF(I694="Sim",IF(O694="Não","ERRO: tarefa de segurança retirada do plano",IF(NOT(ISNUMBER(K694)),"ERRO: frequência vigente inválida",IF(ISERROR(MATCH(H694,lst_frequencias,0)),"ERRO: frequência de referência ausente",IF(K694&lt;INDEX(lst_frequencias_vezes,MATCH(H694,lst_frequencias,0)),"ERRO: intervalo ampliado em tarefa de segurança (referência "&amp;H694&amp;")","OK: segurança mantida")))),IF(NOT(ISNUMBER(K694)),"Verificar: frequência vigente","OK"))))</f>
        <v/>
      </c>
      <c r="S694" s="24" t="n"/>
    </row>
    <row r="695">
      <c r="A695" s="21" t="n"/>
      <c r="B695" s="22" t="n"/>
      <c r="C695" s="23">
        <f>IF(OR(A695="",B695=""),"",A695&amp;"|"&amp;B695)</f>
        <v/>
      </c>
      <c r="D695" s="21" t="n"/>
      <c r="E695" s="24" t="n"/>
      <c r="F695" s="21" t="n"/>
      <c r="G695" s="22" t="n"/>
      <c r="H695" s="22" t="n"/>
      <c r="I695" s="22" t="n"/>
      <c r="J695" s="25" t="n"/>
      <c r="K695" s="26">
        <f>IF(J695="","",IFERROR(INDEX(lst_frequencias_vezes,MATCH(J695,lst_frequencias,0)),"Frequência não aceita"))</f>
        <v/>
      </c>
      <c r="L695" s="21" t="n"/>
      <c r="M695" s="27" t="n"/>
      <c r="N695" s="28">
        <f>IF(AND(ISNUMBER(K695),ISNUMBER(M695)),K695*M695,"")</f>
        <v/>
      </c>
      <c r="O695" s="25" t="n"/>
      <c r="P695" s="25" t="n"/>
      <c r="Q695" s="29" t="n"/>
      <c r="R695" s="30">
        <f>IF(C695="","",IF(COUNTIF(pl_chave,C695)&gt;1,"ERRO: chave de tarefa duplicada",IF(I695="Sim",IF(O695="Não","ERRO: tarefa de segurança retirada do plano",IF(NOT(ISNUMBER(K695)),"ERRO: frequência vigente inválida",IF(ISERROR(MATCH(H695,lst_frequencias,0)),"ERRO: frequência de referência ausente",IF(K695&lt;INDEX(lst_frequencias_vezes,MATCH(H695,lst_frequencias,0)),"ERRO: intervalo ampliado em tarefa de segurança (referência "&amp;H695&amp;")","OK: segurança mantida")))),IF(NOT(ISNUMBER(K695)),"Verificar: frequência vigente","OK"))))</f>
        <v/>
      </c>
      <c r="S695" s="24" t="n"/>
    </row>
    <row r="696">
      <c r="A696" s="21" t="n"/>
      <c r="B696" s="22" t="n"/>
      <c r="C696" s="23">
        <f>IF(OR(A696="",B696=""),"",A696&amp;"|"&amp;B696)</f>
        <v/>
      </c>
      <c r="D696" s="21" t="n"/>
      <c r="E696" s="24" t="n"/>
      <c r="F696" s="21" t="n"/>
      <c r="G696" s="22" t="n"/>
      <c r="H696" s="22" t="n"/>
      <c r="I696" s="22" t="n"/>
      <c r="J696" s="25" t="n"/>
      <c r="K696" s="26">
        <f>IF(J696="","",IFERROR(INDEX(lst_frequencias_vezes,MATCH(J696,lst_frequencias,0)),"Frequência não aceita"))</f>
        <v/>
      </c>
      <c r="L696" s="21" t="n"/>
      <c r="M696" s="27" t="n"/>
      <c r="N696" s="28">
        <f>IF(AND(ISNUMBER(K696),ISNUMBER(M696)),K696*M696,"")</f>
        <v/>
      </c>
      <c r="O696" s="25" t="n"/>
      <c r="P696" s="25" t="n"/>
      <c r="Q696" s="29" t="n"/>
      <c r="R696" s="30">
        <f>IF(C696="","",IF(COUNTIF(pl_chave,C696)&gt;1,"ERRO: chave de tarefa duplicada",IF(I696="Sim",IF(O696="Não","ERRO: tarefa de segurança retirada do plano",IF(NOT(ISNUMBER(K696)),"ERRO: frequência vigente inválida",IF(ISERROR(MATCH(H696,lst_frequencias,0)),"ERRO: frequência de referência ausente",IF(K696&lt;INDEX(lst_frequencias_vezes,MATCH(H696,lst_frequencias,0)),"ERRO: intervalo ampliado em tarefa de segurança (referência "&amp;H696&amp;")","OK: segurança mantida")))),IF(NOT(ISNUMBER(K696)),"Verificar: frequência vigente","OK"))))</f>
        <v/>
      </c>
      <c r="S696" s="24" t="n"/>
    </row>
    <row r="697">
      <c r="A697" s="21" t="n"/>
      <c r="B697" s="22" t="n"/>
      <c r="C697" s="23">
        <f>IF(OR(A697="",B697=""),"",A697&amp;"|"&amp;B697)</f>
        <v/>
      </c>
      <c r="D697" s="21" t="n"/>
      <c r="E697" s="24" t="n"/>
      <c r="F697" s="21" t="n"/>
      <c r="G697" s="22" t="n"/>
      <c r="H697" s="22" t="n"/>
      <c r="I697" s="22" t="n"/>
      <c r="J697" s="25" t="n"/>
      <c r="K697" s="26">
        <f>IF(J697="","",IFERROR(INDEX(lst_frequencias_vezes,MATCH(J697,lst_frequencias,0)),"Frequência não aceita"))</f>
        <v/>
      </c>
      <c r="L697" s="21" t="n"/>
      <c r="M697" s="27" t="n"/>
      <c r="N697" s="28">
        <f>IF(AND(ISNUMBER(K697),ISNUMBER(M697)),K697*M697,"")</f>
        <v/>
      </c>
      <c r="O697" s="25" t="n"/>
      <c r="P697" s="25" t="n"/>
      <c r="Q697" s="29" t="n"/>
      <c r="R697" s="30">
        <f>IF(C697="","",IF(COUNTIF(pl_chave,C697)&gt;1,"ERRO: chave de tarefa duplicada",IF(I697="Sim",IF(O697="Não","ERRO: tarefa de segurança retirada do plano",IF(NOT(ISNUMBER(K697)),"ERRO: frequência vigente inválida",IF(ISERROR(MATCH(H697,lst_frequencias,0)),"ERRO: frequência de referência ausente",IF(K697&lt;INDEX(lst_frequencias_vezes,MATCH(H697,lst_frequencias,0)),"ERRO: intervalo ampliado em tarefa de segurança (referência "&amp;H697&amp;")","OK: segurança mantida")))),IF(NOT(ISNUMBER(K697)),"Verificar: frequência vigente","OK"))))</f>
        <v/>
      </c>
      <c r="S697" s="24" t="n"/>
    </row>
    <row r="698">
      <c r="A698" s="21" t="n"/>
      <c r="B698" s="22" t="n"/>
      <c r="C698" s="23">
        <f>IF(OR(A698="",B698=""),"",A698&amp;"|"&amp;B698)</f>
        <v/>
      </c>
      <c r="D698" s="21" t="n"/>
      <c r="E698" s="24" t="n"/>
      <c r="F698" s="21" t="n"/>
      <c r="G698" s="22" t="n"/>
      <c r="H698" s="22" t="n"/>
      <c r="I698" s="22" t="n"/>
      <c r="J698" s="25" t="n"/>
      <c r="K698" s="26">
        <f>IF(J698="","",IFERROR(INDEX(lst_frequencias_vezes,MATCH(J698,lst_frequencias,0)),"Frequência não aceita"))</f>
        <v/>
      </c>
      <c r="L698" s="21" t="n"/>
      <c r="M698" s="27" t="n"/>
      <c r="N698" s="28">
        <f>IF(AND(ISNUMBER(K698),ISNUMBER(M698)),K698*M698,"")</f>
        <v/>
      </c>
      <c r="O698" s="25" t="n"/>
      <c r="P698" s="25" t="n"/>
      <c r="Q698" s="29" t="n"/>
      <c r="R698" s="30">
        <f>IF(C698="","",IF(COUNTIF(pl_chave,C698)&gt;1,"ERRO: chave de tarefa duplicada",IF(I698="Sim",IF(O698="Não","ERRO: tarefa de segurança retirada do plano",IF(NOT(ISNUMBER(K698)),"ERRO: frequência vigente inválida",IF(ISERROR(MATCH(H698,lst_frequencias,0)),"ERRO: frequência de referência ausente",IF(K698&lt;INDEX(lst_frequencias_vezes,MATCH(H698,lst_frequencias,0)),"ERRO: intervalo ampliado em tarefa de segurança (referência "&amp;H698&amp;")","OK: segurança mantida")))),IF(NOT(ISNUMBER(K698)),"Verificar: frequência vigente","OK"))))</f>
        <v/>
      </c>
      <c r="S698" s="24" t="n"/>
    </row>
    <row r="699">
      <c r="A699" s="21" t="n"/>
      <c r="B699" s="22" t="n"/>
      <c r="C699" s="23">
        <f>IF(OR(A699="",B699=""),"",A699&amp;"|"&amp;B699)</f>
        <v/>
      </c>
      <c r="D699" s="21" t="n"/>
      <c r="E699" s="24" t="n"/>
      <c r="F699" s="21" t="n"/>
      <c r="G699" s="22" t="n"/>
      <c r="H699" s="22" t="n"/>
      <c r="I699" s="22" t="n"/>
      <c r="J699" s="25" t="n"/>
      <c r="K699" s="26">
        <f>IF(J699="","",IFERROR(INDEX(lst_frequencias_vezes,MATCH(J699,lst_frequencias,0)),"Frequência não aceita"))</f>
        <v/>
      </c>
      <c r="L699" s="21" t="n"/>
      <c r="M699" s="27" t="n"/>
      <c r="N699" s="28">
        <f>IF(AND(ISNUMBER(K699),ISNUMBER(M699)),K699*M699,"")</f>
        <v/>
      </c>
      <c r="O699" s="25" t="n"/>
      <c r="P699" s="25" t="n"/>
      <c r="Q699" s="29" t="n"/>
      <c r="R699" s="30">
        <f>IF(C699="","",IF(COUNTIF(pl_chave,C699)&gt;1,"ERRO: chave de tarefa duplicada",IF(I699="Sim",IF(O699="Não","ERRO: tarefa de segurança retirada do plano",IF(NOT(ISNUMBER(K699)),"ERRO: frequência vigente inválida",IF(ISERROR(MATCH(H699,lst_frequencias,0)),"ERRO: frequência de referência ausente",IF(K699&lt;INDEX(lst_frequencias_vezes,MATCH(H699,lst_frequencias,0)),"ERRO: intervalo ampliado em tarefa de segurança (referência "&amp;H699&amp;")","OK: segurança mantida")))),IF(NOT(ISNUMBER(K699)),"Verificar: frequência vigente","OK"))))</f>
        <v/>
      </c>
      <c r="S699" s="24" t="n"/>
    </row>
    <row r="700">
      <c r="A700" s="21" t="n"/>
      <c r="B700" s="22" t="n"/>
      <c r="C700" s="23">
        <f>IF(OR(A700="",B700=""),"",A700&amp;"|"&amp;B700)</f>
        <v/>
      </c>
      <c r="D700" s="21" t="n"/>
      <c r="E700" s="24" t="n"/>
      <c r="F700" s="21" t="n"/>
      <c r="G700" s="22" t="n"/>
      <c r="H700" s="22" t="n"/>
      <c r="I700" s="22" t="n"/>
      <c r="J700" s="25" t="n"/>
      <c r="K700" s="26">
        <f>IF(J700="","",IFERROR(INDEX(lst_frequencias_vezes,MATCH(J700,lst_frequencias,0)),"Frequência não aceita"))</f>
        <v/>
      </c>
      <c r="L700" s="21" t="n"/>
      <c r="M700" s="27" t="n"/>
      <c r="N700" s="28">
        <f>IF(AND(ISNUMBER(K700),ISNUMBER(M700)),K700*M700,"")</f>
        <v/>
      </c>
      <c r="O700" s="25" t="n"/>
      <c r="P700" s="25" t="n"/>
      <c r="Q700" s="29" t="n"/>
      <c r="R700" s="30">
        <f>IF(C700="","",IF(COUNTIF(pl_chave,C700)&gt;1,"ERRO: chave de tarefa duplicada",IF(I700="Sim",IF(O700="Não","ERRO: tarefa de segurança retirada do plano",IF(NOT(ISNUMBER(K700)),"ERRO: frequência vigente inválida",IF(ISERROR(MATCH(H700,lst_frequencias,0)),"ERRO: frequência de referência ausente",IF(K700&lt;INDEX(lst_frequencias_vezes,MATCH(H700,lst_frequencias,0)),"ERRO: intervalo ampliado em tarefa de segurança (referência "&amp;H700&amp;")","OK: segurança mantida")))),IF(NOT(ISNUMBER(K700)),"Verificar: frequência vigente","OK"))))</f>
        <v/>
      </c>
      <c r="S700" s="24" t="n"/>
    </row>
    <row r="701">
      <c r="A701" s="21" t="n"/>
      <c r="B701" s="22" t="n"/>
      <c r="C701" s="23">
        <f>IF(OR(A701="",B701=""),"",A701&amp;"|"&amp;B701)</f>
        <v/>
      </c>
      <c r="D701" s="21" t="n"/>
      <c r="E701" s="24" t="n"/>
      <c r="F701" s="21" t="n"/>
      <c r="G701" s="22" t="n"/>
      <c r="H701" s="22" t="n"/>
      <c r="I701" s="22" t="n"/>
      <c r="J701" s="25" t="n"/>
      <c r="K701" s="26">
        <f>IF(J701="","",IFERROR(INDEX(lst_frequencias_vezes,MATCH(J701,lst_frequencias,0)),"Frequência não aceita"))</f>
        <v/>
      </c>
      <c r="L701" s="21" t="n"/>
      <c r="M701" s="27" t="n"/>
      <c r="N701" s="28">
        <f>IF(AND(ISNUMBER(K701),ISNUMBER(M701)),K701*M701,"")</f>
        <v/>
      </c>
      <c r="O701" s="25" t="n"/>
      <c r="P701" s="25" t="n"/>
      <c r="Q701" s="29" t="n"/>
      <c r="R701" s="30">
        <f>IF(C701="","",IF(COUNTIF(pl_chave,C701)&gt;1,"ERRO: chave de tarefa duplicada",IF(I701="Sim",IF(O701="Não","ERRO: tarefa de segurança retirada do plano",IF(NOT(ISNUMBER(K701)),"ERRO: frequência vigente inválida",IF(ISERROR(MATCH(H701,lst_frequencias,0)),"ERRO: frequência de referência ausente",IF(K701&lt;INDEX(lst_frequencias_vezes,MATCH(H701,lst_frequencias,0)),"ERRO: intervalo ampliado em tarefa de segurança (referência "&amp;H701&amp;")","OK: segurança mantida")))),IF(NOT(ISNUMBER(K701)),"Verificar: frequência vigente","OK"))))</f>
        <v/>
      </c>
      <c r="S701" s="24" t="n"/>
    </row>
    <row r="702">
      <c r="A702" s="21" t="n"/>
      <c r="B702" s="22" t="n"/>
      <c r="C702" s="23">
        <f>IF(OR(A702="",B702=""),"",A702&amp;"|"&amp;B702)</f>
        <v/>
      </c>
      <c r="D702" s="21" t="n"/>
      <c r="E702" s="24" t="n"/>
      <c r="F702" s="21" t="n"/>
      <c r="G702" s="22" t="n"/>
      <c r="H702" s="22" t="n"/>
      <c r="I702" s="22" t="n"/>
      <c r="J702" s="25" t="n"/>
      <c r="K702" s="26">
        <f>IF(J702="","",IFERROR(INDEX(lst_frequencias_vezes,MATCH(J702,lst_frequencias,0)),"Frequência não aceita"))</f>
        <v/>
      </c>
      <c r="L702" s="21" t="n"/>
      <c r="M702" s="27" t="n"/>
      <c r="N702" s="28">
        <f>IF(AND(ISNUMBER(K702),ISNUMBER(M702)),K702*M702,"")</f>
        <v/>
      </c>
      <c r="O702" s="25" t="n"/>
      <c r="P702" s="25" t="n"/>
      <c r="Q702" s="29" t="n"/>
      <c r="R702" s="30">
        <f>IF(C702="","",IF(COUNTIF(pl_chave,C702)&gt;1,"ERRO: chave de tarefa duplicada",IF(I702="Sim",IF(O702="Não","ERRO: tarefa de segurança retirada do plano",IF(NOT(ISNUMBER(K702)),"ERRO: frequência vigente inválida",IF(ISERROR(MATCH(H702,lst_frequencias,0)),"ERRO: frequência de referência ausente",IF(K702&lt;INDEX(lst_frequencias_vezes,MATCH(H702,lst_frequencias,0)),"ERRO: intervalo ampliado em tarefa de segurança (referência "&amp;H702&amp;")","OK: segurança mantida")))),IF(NOT(ISNUMBER(K702)),"Verificar: frequência vigente","OK"))))</f>
        <v/>
      </c>
      <c r="S702" s="24" t="n"/>
    </row>
    <row r="703">
      <c r="A703" s="21" t="n"/>
      <c r="B703" s="22" t="n"/>
      <c r="C703" s="23">
        <f>IF(OR(A703="",B703=""),"",A703&amp;"|"&amp;B703)</f>
        <v/>
      </c>
      <c r="D703" s="21" t="n"/>
      <c r="E703" s="24" t="n"/>
      <c r="F703" s="21" t="n"/>
      <c r="G703" s="22" t="n"/>
      <c r="H703" s="22" t="n"/>
      <c r="I703" s="22" t="n"/>
      <c r="J703" s="25" t="n"/>
      <c r="K703" s="26">
        <f>IF(J703="","",IFERROR(INDEX(lst_frequencias_vezes,MATCH(J703,lst_frequencias,0)),"Frequência não aceita"))</f>
        <v/>
      </c>
      <c r="L703" s="21" t="n"/>
      <c r="M703" s="27" t="n"/>
      <c r="N703" s="28">
        <f>IF(AND(ISNUMBER(K703),ISNUMBER(M703)),K703*M703,"")</f>
        <v/>
      </c>
      <c r="O703" s="25" t="n"/>
      <c r="P703" s="25" t="n"/>
      <c r="Q703" s="29" t="n"/>
      <c r="R703" s="30">
        <f>IF(C703="","",IF(COUNTIF(pl_chave,C703)&gt;1,"ERRO: chave de tarefa duplicada",IF(I703="Sim",IF(O703="Não","ERRO: tarefa de segurança retirada do plano",IF(NOT(ISNUMBER(K703)),"ERRO: frequência vigente inválida",IF(ISERROR(MATCH(H703,lst_frequencias,0)),"ERRO: frequência de referência ausente",IF(K703&lt;INDEX(lst_frequencias_vezes,MATCH(H703,lst_frequencias,0)),"ERRO: intervalo ampliado em tarefa de segurança (referência "&amp;H703&amp;")","OK: segurança mantida")))),IF(NOT(ISNUMBER(K703)),"Verificar: frequência vigente","OK"))))</f>
        <v/>
      </c>
      <c r="S703" s="24" t="n"/>
    </row>
    <row r="704">
      <c r="A704" s="21" t="n"/>
      <c r="B704" s="22" t="n"/>
      <c r="C704" s="23">
        <f>IF(OR(A704="",B704=""),"",A704&amp;"|"&amp;B704)</f>
        <v/>
      </c>
      <c r="D704" s="21" t="n"/>
      <c r="E704" s="24" t="n"/>
      <c r="F704" s="21" t="n"/>
      <c r="G704" s="22" t="n"/>
      <c r="H704" s="22" t="n"/>
      <c r="I704" s="22" t="n"/>
      <c r="J704" s="25" t="n"/>
      <c r="K704" s="26">
        <f>IF(J704="","",IFERROR(INDEX(lst_frequencias_vezes,MATCH(J704,lst_frequencias,0)),"Frequência não aceita"))</f>
        <v/>
      </c>
      <c r="L704" s="21" t="n"/>
      <c r="M704" s="27" t="n"/>
      <c r="N704" s="28">
        <f>IF(AND(ISNUMBER(K704),ISNUMBER(M704)),K704*M704,"")</f>
        <v/>
      </c>
      <c r="O704" s="25" t="n"/>
      <c r="P704" s="25" t="n"/>
      <c r="Q704" s="29" t="n"/>
      <c r="R704" s="30">
        <f>IF(C704="","",IF(COUNTIF(pl_chave,C704)&gt;1,"ERRO: chave de tarefa duplicada",IF(I704="Sim",IF(O704="Não","ERRO: tarefa de segurança retirada do plano",IF(NOT(ISNUMBER(K704)),"ERRO: frequência vigente inválida",IF(ISERROR(MATCH(H704,lst_frequencias,0)),"ERRO: frequência de referência ausente",IF(K704&lt;INDEX(lst_frequencias_vezes,MATCH(H704,lst_frequencias,0)),"ERRO: intervalo ampliado em tarefa de segurança (referência "&amp;H704&amp;")","OK: segurança mantida")))),IF(NOT(ISNUMBER(K704)),"Verificar: frequência vigente","OK"))))</f>
        <v/>
      </c>
      <c r="S704" s="24" t="n"/>
    </row>
    <row r="705">
      <c r="A705" s="21" t="n"/>
      <c r="B705" s="22" t="n"/>
      <c r="C705" s="23">
        <f>IF(OR(A705="",B705=""),"",A705&amp;"|"&amp;B705)</f>
        <v/>
      </c>
      <c r="D705" s="21" t="n"/>
      <c r="E705" s="24" t="n"/>
      <c r="F705" s="21" t="n"/>
      <c r="G705" s="22" t="n"/>
      <c r="H705" s="22" t="n"/>
      <c r="I705" s="22" t="n"/>
      <c r="J705" s="25" t="n"/>
      <c r="K705" s="26">
        <f>IF(J705="","",IFERROR(INDEX(lst_frequencias_vezes,MATCH(J705,lst_frequencias,0)),"Frequência não aceita"))</f>
        <v/>
      </c>
      <c r="L705" s="21" t="n"/>
      <c r="M705" s="27" t="n"/>
      <c r="N705" s="28">
        <f>IF(AND(ISNUMBER(K705),ISNUMBER(M705)),K705*M705,"")</f>
        <v/>
      </c>
      <c r="O705" s="25" t="n"/>
      <c r="P705" s="25" t="n"/>
      <c r="Q705" s="29" t="n"/>
      <c r="R705" s="30">
        <f>IF(C705="","",IF(COUNTIF(pl_chave,C705)&gt;1,"ERRO: chave de tarefa duplicada",IF(I705="Sim",IF(O705="Não","ERRO: tarefa de segurança retirada do plano",IF(NOT(ISNUMBER(K705)),"ERRO: frequência vigente inválida",IF(ISERROR(MATCH(H705,lst_frequencias,0)),"ERRO: frequência de referência ausente",IF(K705&lt;INDEX(lst_frequencias_vezes,MATCH(H705,lst_frequencias,0)),"ERRO: intervalo ampliado em tarefa de segurança (referência "&amp;H705&amp;")","OK: segurança mantida")))),IF(NOT(ISNUMBER(K705)),"Verificar: frequência vigente","OK"))))</f>
        <v/>
      </c>
      <c r="S705" s="24" t="n"/>
    </row>
    <row r="706">
      <c r="A706" s="21" t="n"/>
      <c r="B706" s="22" t="n"/>
      <c r="C706" s="23">
        <f>IF(OR(A706="",B706=""),"",A706&amp;"|"&amp;B706)</f>
        <v/>
      </c>
      <c r="D706" s="21" t="n"/>
      <c r="E706" s="24" t="n"/>
      <c r="F706" s="21" t="n"/>
      <c r="G706" s="22" t="n"/>
      <c r="H706" s="22" t="n"/>
      <c r="I706" s="22" t="n"/>
      <c r="J706" s="25" t="n"/>
      <c r="K706" s="26">
        <f>IF(J706="","",IFERROR(INDEX(lst_frequencias_vezes,MATCH(J706,lst_frequencias,0)),"Frequência não aceita"))</f>
        <v/>
      </c>
      <c r="L706" s="21" t="n"/>
      <c r="M706" s="27" t="n"/>
      <c r="N706" s="28">
        <f>IF(AND(ISNUMBER(K706),ISNUMBER(M706)),K706*M706,"")</f>
        <v/>
      </c>
      <c r="O706" s="25" t="n"/>
      <c r="P706" s="25" t="n"/>
      <c r="Q706" s="29" t="n"/>
      <c r="R706" s="30">
        <f>IF(C706="","",IF(COUNTIF(pl_chave,C706)&gt;1,"ERRO: chave de tarefa duplicada",IF(I706="Sim",IF(O706="Não","ERRO: tarefa de segurança retirada do plano",IF(NOT(ISNUMBER(K706)),"ERRO: frequência vigente inválida",IF(ISERROR(MATCH(H706,lst_frequencias,0)),"ERRO: frequência de referência ausente",IF(K706&lt;INDEX(lst_frequencias_vezes,MATCH(H706,lst_frequencias,0)),"ERRO: intervalo ampliado em tarefa de segurança (referência "&amp;H706&amp;")","OK: segurança mantida")))),IF(NOT(ISNUMBER(K706)),"Verificar: frequência vigente","OK"))))</f>
        <v/>
      </c>
      <c r="S706" s="24" t="n"/>
    </row>
    <row r="707">
      <c r="A707" s="21" t="n"/>
      <c r="B707" s="22" t="n"/>
      <c r="C707" s="23">
        <f>IF(OR(A707="",B707=""),"",A707&amp;"|"&amp;B707)</f>
        <v/>
      </c>
      <c r="D707" s="21" t="n"/>
      <c r="E707" s="24" t="n"/>
      <c r="F707" s="21" t="n"/>
      <c r="G707" s="22" t="n"/>
      <c r="H707" s="22" t="n"/>
      <c r="I707" s="22" t="n"/>
      <c r="J707" s="25" t="n"/>
      <c r="K707" s="26">
        <f>IF(J707="","",IFERROR(INDEX(lst_frequencias_vezes,MATCH(J707,lst_frequencias,0)),"Frequência não aceita"))</f>
        <v/>
      </c>
      <c r="L707" s="21" t="n"/>
      <c r="M707" s="27" t="n"/>
      <c r="N707" s="28">
        <f>IF(AND(ISNUMBER(K707),ISNUMBER(M707)),K707*M707,"")</f>
        <v/>
      </c>
      <c r="O707" s="25" t="n"/>
      <c r="P707" s="25" t="n"/>
      <c r="Q707" s="29" t="n"/>
      <c r="R707" s="30">
        <f>IF(C707="","",IF(COUNTIF(pl_chave,C707)&gt;1,"ERRO: chave de tarefa duplicada",IF(I707="Sim",IF(O707="Não","ERRO: tarefa de segurança retirada do plano",IF(NOT(ISNUMBER(K707)),"ERRO: frequência vigente inválida",IF(ISERROR(MATCH(H707,lst_frequencias,0)),"ERRO: frequência de referência ausente",IF(K707&lt;INDEX(lst_frequencias_vezes,MATCH(H707,lst_frequencias,0)),"ERRO: intervalo ampliado em tarefa de segurança (referência "&amp;H707&amp;")","OK: segurança mantida")))),IF(NOT(ISNUMBER(K707)),"Verificar: frequência vigente","OK"))))</f>
        <v/>
      </c>
      <c r="S707" s="24" t="n"/>
    </row>
    <row r="708">
      <c r="A708" s="21" t="n"/>
      <c r="B708" s="22" t="n"/>
      <c r="C708" s="23">
        <f>IF(OR(A708="",B708=""),"",A708&amp;"|"&amp;B708)</f>
        <v/>
      </c>
      <c r="D708" s="21" t="n"/>
      <c r="E708" s="24" t="n"/>
      <c r="F708" s="21" t="n"/>
      <c r="G708" s="22" t="n"/>
      <c r="H708" s="22" t="n"/>
      <c r="I708" s="22" t="n"/>
      <c r="J708" s="25" t="n"/>
      <c r="K708" s="26">
        <f>IF(J708="","",IFERROR(INDEX(lst_frequencias_vezes,MATCH(J708,lst_frequencias,0)),"Frequência não aceita"))</f>
        <v/>
      </c>
      <c r="L708" s="21" t="n"/>
      <c r="M708" s="27" t="n"/>
      <c r="N708" s="28">
        <f>IF(AND(ISNUMBER(K708),ISNUMBER(M708)),K708*M708,"")</f>
        <v/>
      </c>
      <c r="O708" s="25" t="n"/>
      <c r="P708" s="25" t="n"/>
      <c r="Q708" s="29" t="n"/>
      <c r="R708" s="30">
        <f>IF(C708="","",IF(COUNTIF(pl_chave,C708)&gt;1,"ERRO: chave de tarefa duplicada",IF(I708="Sim",IF(O708="Não","ERRO: tarefa de segurança retirada do plano",IF(NOT(ISNUMBER(K708)),"ERRO: frequência vigente inválida",IF(ISERROR(MATCH(H708,lst_frequencias,0)),"ERRO: frequência de referência ausente",IF(K708&lt;INDEX(lst_frequencias_vezes,MATCH(H708,lst_frequencias,0)),"ERRO: intervalo ampliado em tarefa de segurança (referência "&amp;H708&amp;")","OK: segurança mantida")))),IF(NOT(ISNUMBER(K708)),"Verificar: frequência vigente","OK"))))</f>
        <v/>
      </c>
      <c r="S708" s="24" t="n"/>
    </row>
    <row r="709">
      <c r="A709" s="21" t="n"/>
      <c r="B709" s="22" t="n"/>
      <c r="C709" s="23">
        <f>IF(OR(A709="",B709=""),"",A709&amp;"|"&amp;B709)</f>
        <v/>
      </c>
      <c r="D709" s="21" t="n"/>
      <c r="E709" s="24" t="n"/>
      <c r="F709" s="21" t="n"/>
      <c r="G709" s="22" t="n"/>
      <c r="H709" s="22" t="n"/>
      <c r="I709" s="22" t="n"/>
      <c r="J709" s="25" t="n"/>
      <c r="K709" s="26">
        <f>IF(J709="","",IFERROR(INDEX(lst_frequencias_vezes,MATCH(J709,lst_frequencias,0)),"Frequência não aceita"))</f>
        <v/>
      </c>
      <c r="L709" s="21" t="n"/>
      <c r="M709" s="27" t="n"/>
      <c r="N709" s="28">
        <f>IF(AND(ISNUMBER(K709),ISNUMBER(M709)),K709*M709,"")</f>
        <v/>
      </c>
      <c r="O709" s="25" t="n"/>
      <c r="P709" s="25" t="n"/>
      <c r="Q709" s="29" t="n"/>
      <c r="R709" s="30">
        <f>IF(C709="","",IF(COUNTIF(pl_chave,C709)&gt;1,"ERRO: chave de tarefa duplicada",IF(I709="Sim",IF(O709="Não","ERRO: tarefa de segurança retirada do plano",IF(NOT(ISNUMBER(K709)),"ERRO: frequência vigente inválida",IF(ISERROR(MATCH(H709,lst_frequencias,0)),"ERRO: frequência de referência ausente",IF(K709&lt;INDEX(lst_frequencias_vezes,MATCH(H709,lst_frequencias,0)),"ERRO: intervalo ampliado em tarefa de segurança (referência "&amp;H709&amp;")","OK: segurança mantida")))),IF(NOT(ISNUMBER(K709)),"Verificar: frequência vigente","OK"))))</f>
        <v/>
      </c>
      <c r="S709" s="24" t="n"/>
    </row>
    <row r="710">
      <c r="A710" s="21" t="n"/>
      <c r="B710" s="22" t="n"/>
      <c r="C710" s="23">
        <f>IF(OR(A710="",B710=""),"",A710&amp;"|"&amp;B710)</f>
        <v/>
      </c>
      <c r="D710" s="21" t="n"/>
      <c r="E710" s="24" t="n"/>
      <c r="F710" s="21" t="n"/>
      <c r="G710" s="22" t="n"/>
      <c r="H710" s="22" t="n"/>
      <c r="I710" s="22" t="n"/>
      <c r="J710" s="25" t="n"/>
      <c r="K710" s="26">
        <f>IF(J710="","",IFERROR(INDEX(lst_frequencias_vezes,MATCH(J710,lst_frequencias,0)),"Frequência não aceita"))</f>
        <v/>
      </c>
      <c r="L710" s="21" t="n"/>
      <c r="M710" s="27" t="n"/>
      <c r="N710" s="28">
        <f>IF(AND(ISNUMBER(K710),ISNUMBER(M710)),K710*M710,"")</f>
        <v/>
      </c>
      <c r="O710" s="25" t="n"/>
      <c r="P710" s="25" t="n"/>
      <c r="Q710" s="29" t="n"/>
      <c r="R710" s="30">
        <f>IF(C710="","",IF(COUNTIF(pl_chave,C710)&gt;1,"ERRO: chave de tarefa duplicada",IF(I710="Sim",IF(O710="Não","ERRO: tarefa de segurança retirada do plano",IF(NOT(ISNUMBER(K710)),"ERRO: frequência vigente inválida",IF(ISERROR(MATCH(H710,lst_frequencias,0)),"ERRO: frequência de referência ausente",IF(K710&lt;INDEX(lst_frequencias_vezes,MATCH(H710,lst_frequencias,0)),"ERRO: intervalo ampliado em tarefa de segurança (referência "&amp;H710&amp;")","OK: segurança mantida")))),IF(NOT(ISNUMBER(K710)),"Verificar: frequência vigente","OK"))))</f>
        <v/>
      </c>
      <c r="S710" s="24" t="n"/>
    </row>
    <row r="711">
      <c r="A711" s="21" t="n"/>
      <c r="B711" s="22" t="n"/>
      <c r="C711" s="23">
        <f>IF(OR(A711="",B711=""),"",A711&amp;"|"&amp;B711)</f>
        <v/>
      </c>
      <c r="D711" s="21" t="n"/>
      <c r="E711" s="24" t="n"/>
      <c r="F711" s="21" t="n"/>
      <c r="G711" s="22" t="n"/>
      <c r="H711" s="22" t="n"/>
      <c r="I711" s="22" t="n"/>
      <c r="J711" s="25" t="n"/>
      <c r="K711" s="26">
        <f>IF(J711="","",IFERROR(INDEX(lst_frequencias_vezes,MATCH(J711,lst_frequencias,0)),"Frequência não aceita"))</f>
        <v/>
      </c>
      <c r="L711" s="21" t="n"/>
      <c r="M711" s="27" t="n"/>
      <c r="N711" s="28">
        <f>IF(AND(ISNUMBER(K711),ISNUMBER(M711)),K711*M711,"")</f>
        <v/>
      </c>
      <c r="O711" s="25" t="n"/>
      <c r="P711" s="25" t="n"/>
      <c r="Q711" s="29" t="n"/>
      <c r="R711" s="30">
        <f>IF(C711="","",IF(COUNTIF(pl_chave,C711)&gt;1,"ERRO: chave de tarefa duplicada",IF(I711="Sim",IF(O711="Não","ERRO: tarefa de segurança retirada do plano",IF(NOT(ISNUMBER(K711)),"ERRO: frequência vigente inválida",IF(ISERROR(MATCH(H711,lst_frequencias,0)),"ERRO: frequência de referência ausente",IF(K711&lt;INDEX(lst_frequencias_vezes,MATCH(H711,lst_frequencias,0)),"ERRO: intervalo ampliado em tarefa de segurança (referência "&amp;H711&amp;")","OK: segurança mantida")))),IF(NOT(ISNUMBER(K711)),"Verificar: frequência vigente","OK"))))</f>
        <v/>
      </c>
      <c r="S711" s="24" t="n"/>
    </row>
    <row r="712">
      <c r="A712" s="21" t="n"/>
      <c r="B712" s="22" t="n"/>
      <c r="C712" s="23">
        <f>IF(OR(A712="",B712=""),"",A712&amp;"|"&amp;B712)</f>
        <v/>
      </c>
      <c r="D712" s="21" t="n"/>
      <c r="E712" s="24" t="n"/>
      <c r="F712" s="21" t="n"/>
      <c r="G712" s="22" t="n"/>
      <c r="H712" s="22" t="n"/>
      <c r="I712" s="22" t="n"/>
      <c r="J712" s="25" t="n"/>
      <c r="K712" s="26">
        <f>IF(J712="","",IFERROR(INDEX(lst_frequencias_vezes,MATCH(J712,lst_frequencias,0)),"Frequência não aceita"))</f>
        <v/>
      </c>
      <c r="L712" s="21" t="n"/>
      <c r="M712" s="27" t="n"/>
      <c r="N712" s="28">
        <f>IF(AND(ISNUMBER(K712),ISNUMBER(M712)),K712*M712,"")</f>
        <v/>
      </c>
      <c r="O712" s="25" t="n"/>
      <c r="P712" s="25" t="n"/>
      <c r="Q712" s="29" t="n"/>
      <c r="R712" s="30">
        <f>IF(C712="","",IF(COUNTIF(pl_chave,C712)&gt;1,"ERRO: chave de tarefa duplicada",IF(I712="Sim",IF(O712="Não","ERRO: tarefa de segurança retirada do plano",IF(NOT(ISNUMBER(K712)),"ERRO: frequência vigente inválida",IF(ISERROR(MATCH(H712,lst_frequencias,0)),"ERRO: frequência de referência ausente",IF(K712&lt;INDEX(lst_frequencias_vezes,MATCH(H712,lst_frequencias,0)),"ERRO: intervalo ampliado em tarefa de segurança (referência "&amp;H712&amp;")","OK: segurança mantida")))),IF(NOT(ISNUMBER(K712)),"Verificar: frequência vigente","OK"))))</f>
        <v/>
      </c>
      <c r="S712" s="24" t="n"/>
    </row>
    <row r="713">
      <c r="A713" s="21" t="n"/>
      <c r="B713" s="22" t="n"/>
      <c r="C713" s="23">
        <f>IF(OR(A713="",B713=""),"",A713&amp;"|"&amp;B713)</f>
        <v/>
      </c>
      <c r="D713" s="21" t="n"/>
      <c r="E713" s="24" t="n"/>
      <c r="F713" s="21" t="n"/>
      <c r="G713" s="22" t="n"/>
      <c r="H713" s="22" t="n"/>
      <c r="I713" s="22" t="n"/>
      <c r="J713" s="25" t="n"/>
      <c r="K713" s="26">
        <f>IF(J713="","",IFERROR(INDEX(lst_frequencias_vezes,MATCH(J713,lst_frequencias,0)),"Frequência não aceita"))</f>
        <v/>
      </c>
      <c r="L713" s="21" t="n"/>
      <c r="M713" s="27" t="n"/>
      <c r="N713" s="28">
        <f>IF(AND(ISNUMBER(K713),ISNUMBER(M713)),K713*M713,"")</f>
        <v/>
      </c>
      <c r="O713" s="25" t="n"/>
      <c r="P713" s="25" t="n"/>
      <c r="Q713" s="29" t="n"/>
      <c r="R713" s="30">
        <f>IF(C713="","",IF(COUNTIF(pl_chave,C713)&gt;1,"ERRO: chave de tarefa duplicada",IF(I713="Sim",IF(O713="Não","ERRO: tarefa de segurança retirada do plano",IF(NOT(ISNUMBER(K713)),"ERRO: frequência vigente inválida",IF(ISERROR(MATCH(H713,lst_frequencias,0)),"ERRO: frequência de referência ausente",IF(K713&lt;INDEX(lst_frequencias_vezes,MATCH(H713,lst_frequencias,0)),"ERRO: intervalo ampliado em tarefa de segurança (referência "&amp;H713&amp;")","OK: segurança mantida")))),IF(NOT(ISNUMBER(K713)),"Verificar: frequência vigente","OK"))))</f>
        <v/>
      </c>
      <c r="S713" s="24" t="n"/>
    </row>
    <row r="714">
      <c r="A714" s="21" t="n"/>
      <c r="B714" s="22" t="n"/>
      <c r="C714" s="23">
        <f>IF(OR(A714="",B714=""),"",A714&amp;"|"&amp;B714)</f>
        <v/>
      </c>
      <c r="D714" s="21" t="n"/>
      <c r="E714" s="24" t="n"/>
      <c r="F714" s="21" t="n"/>
      <c r="G714" s="22" t="n"/>
      <c r="H714" s="22" t="n"/>
      <c r="I714" s="22" t="n"/>
      <c r="J714" s="25" t="n"/>
      <c r="K714" s="26">
        <f>IF(J714="","",IFERROR(INDEX(lst_frequencias_vezes,MATCH(J714,lst_frequencias,0)),"Frequência não aceita"))</f>
        <v/>
      </c>
      <c r="L714" s="21" t="n"/>
      <c r="M714" s="27" t="n"/>
      <c r="N714" s="28">
        <f>IF(AND(ISNUMBER(K714),ISNUMBER(M714)),K714*M714,"")</f>
        <v/>
      </c>
      <c r="O714" s="25" t="n"/>
      <c r="P714" s="25" t="n"/>
      <c r="Q714" s="29" t="n"/>
      <c r="R714" s="30">
        <f>IF(C714="","",IF(COUNTIF(pl_chave,C714)&gt;1,"ERRO: chave de tarefa duplicada",IF(I714="Sim",IF(O714="Não","ERRO: tarefa de segurança retirada do plano",IF(NOT(ISNUMBER(K714)),"ERRO: frequência vigente inválida",IF(ISERROR(MATCH(H714,lst_frequencias,0)),"ERRO: frequência de referência ausente",IF(K714&lt;INDEX(lst_frequencias_vezes,MATCH(H714,lst_frequencias,0)),"ERRO: intervalo ampliado em tarefa de segurança (referência "&amp;H714&amp;")","OK: segurança mantida")))),IF(NOT(ISNUMBER(K714)),"Verificar: frequência vigente","OK"))))</f>
        <v/>
      </c>
      <c r="S714" s="24" t="n"/>
    </row>
    <row r="715">
      <c r="A715" s="21" t="n"/>
      <c r="B715" s="22" t="n"/>
      <c r="C715" s="23">
        <f>IF(OR(A715="",B715=""),"",A715&amp;"|"&amp;B715)</f>
        <v/>
      </c>
      <c r="D715" s="21" t="n"/>
      <c r="E715" s="24" t="n"/>
      <c r="F715" s="21" t="n"/>
      <c r="G715" s="22" t="n"/>
      <c r="H715" s="22" t="n"/>
      <c r="I715" s="22" t="n"/>
      <c r="J715" s="25" t="n"/>
      <c r="K715" s="26">
        <f>IF(J715="","",IFERROR(INDEX(lst_frequencias_vezes,MATCH(J715,lst_frequencias,0)),"Frequência não aceita"))</f>
        <v/>
      </c>
      <c r="L715" s="21" t="n"/>
      <c r="M715" s="27" t="n"/>
      <c r="N715" s="28">
        <f>IF(AND(ISNUMBER(K715),ISNUMBER(M715)),K715*M715,"")</f>
        <v/>
      </c>
      <c r="O715" s="25" t="n"/>
      <c r="P715" s="25" t="n"/>
      <c r="Q715" s="29" t="n"/>
      <c r="R715" s="30">
        <f>IF(C715="","",IF(COUNTIF(pl_chave,C715)&gt;1,"ERRO: chave de tarefa duplicada",IF(I715="Sim",IF(O715="Não","ERRO: tarefa de segurança retirada do plano",IF(NOT(ISNUMBER(K715)),"ERRO: frequência vigente inválida",IF(ISERROR(MATCH(H715,lst_frequencias,0)),"ERRO: frequência de referência ausente",IF(K715&lt;INDEX(lst_frequencias_vezes,MATCH(H715,lst_frequencias,0)),"ERRO: intervalo ampliado em tarefa de segurança (referência "&amp;H715&amp;")","OK: segurança mantida")))),IF(NOT(ISNUMBER(K715)),"Verificar: frequência vigente","OK"))))</f>
        <v/>
      </c>
      <c r="S715" s="24" t="n"/>
    </row>
    <row r="716">
      <c r="A716" s="21" t="n"/>
      <c r="B716" s="22" t="n"/>
      <c r="C716" s="23">
        <f>IF(OR(A716="",B716=""),"",A716&amp;"|"&amp;B716)</f>
        <v/>
      </c>
      <c r="D716" s="21" t="n"/>
      <c r="E716" s="24" t="n"/>
      <c r="F716" s="21" t="n"/>
      <c r="G716" s="22" t="n"/>
      <c r="H716" s="22" t="n"/>
      <c r="I716" s="22" t="n"/>
      <c r="J716" s="25" t="n"/>
      <c r="K716" s="26">
        <f>IF(J716="","",IFERROR(INDEX(lst_frequencias_vezes,MATCH(J716,lst_frequencias,0)),"Frequência não aceita"))</f>
        <v/>
      </c>
      <c r="L716" s="21" t="n"/>
      <c r="M716" s="27" t="n"/>
      <c r="N716" s="28">
        <f>IF(AND(ISNUMBER(K716),ISNUMBER(M716)),K716*M716,"")</f>
        <v/>
      </c>
      <c r="O716" s="25" t="n"/>
      <c r="P716" s="25" t="n"/>
      <c r="Q716" s="29" t="n"/>
      <c r="R716" s="30">
        <f>IF(C716="","",IF(COUNTIF(pl_chave,C716)&gt;1,"ERRO: chave de tarefa duplicada",IF(I716="Sim",IF(O716="Não","ERRO: tarefa de segurança retirada do plano",IF(NOT(ISNUMBER(K716)),"ERRO: frequência vigente inválida",IF(ISERROR(MATCH(H716,lst_frequencias,0)),"ERRO: frequência de referência ausente",IF(K716&lt;INDEX(lst_frequencias_vezes,MATCH(H716,lst_frequencias,0)),"ERRO: intervalo ampliado em tarefa de segurança (referência "&amp;H716&amp;")","OK: segurança mantida")))),IF(NOT(ISNUMBER(K716)),"Verificar: frequência vigente","OK"))))</f>
        <v/>
      </c>
      <c r="S716" s="24" t="n"/>
    </row>
    <row r="717">
      <c r="A717" s="21" t="n"/>
      <c r="B717" s="22" t="n"/>
      <c r="C717" s="23">
        <f>IF(OR(A717="",B717=""),"",A717&amp;"|"&amp;B717)</f>
        <v/>
      </c>
      <c r="D717" s="21" t="n"/>
      <c r="E717" s="24" t="n"/>
      <c r="F717" s="21" t="n"/>
      <c r="G717" s="22" t="n"/>
      <c r="H717" s="22" t="n"/>
      <c r="I717" s="22" t="n"/>
      <c r="J717" s="25" t="n"/>
      <c r="K717" s="26">
        <f>IF(J717="","",IFERROR(INDEX(lst_frequencias_vezes,MATCH(J717,lst_frequencias,0)),"Frequência não aceita"))</f>
        <v/>
      </c>
      <c r="L717" s="21" t="n"/>
      <c r="M717" s="27" t="n"/>
      <c r="N717" s="28">
        <f>IF(AND(ISNUMBER(K717),ISNUMBER(M717)),K717*M717,"")</f>
        <v/>
      </c>
      <c r="O717" s="25" t="n"/>
      <c r="P717" s="25" t="n"/>
      <c r="Q717" s="29" t="n"/>
      <c r="R717" s="30">
        <f>IF(C717="","",IF(COUNTIF(pl_chave,C717)&gt;1,"ERRO: chave de tarefa duplicada",IF(I717="Sim",IF(O717="Não","ERRO: tarefa de segurança retirada do plano",IF(NOT(ISNUMBER(K717)),"ERRO: frequência vigente inválida",IF(ISERROR(MATCH(H717,lst_frequencias,0)),"ERRO: frequência de referência ausente",IF(K717&lt;INDEX(lst_frequencias_vezes,MATCH(H717,lst_frequencias,0)),"ERRO: intervalo ampliado em tarefa de segurança (referência "&amp;H717&amp;")","OK: segurança mantida")))),IF(NOT(ISNUMBER(K717)),"Verificar: frequência vigente","OK"))))</f>
        <v/>
      </c>
      <c r="S717" s="24" t="n"/>
    </row>
    <row r="718">
      <c r="A718" s="21" t="n"/>
      <c r="B718" s="22" t="n"/>
      <c r="C718" s="23">
        <f>IF(OR(A718="",B718=""),"",A718&amp;"|"&amp;B718)</f>
        <v/>
      </c>
      <c r="D718" s="21" t="n"/>
      <c r="E718" s="24" t="n"/>
      <c r="F718" s="21" t="n"/>
      <c r="G718" s="22" t="n"/>
      <c r="H718" s="22" t="n"/>
      <c r="I718" s="22" t="n"/>
      <c r="J718" s="25" t="n"/>
      <c r="K718" s="26">
        <f>IF(J718="","",IFERROR(INDEX(lst_frequencias_vezes,MATCH(J718,lst_frequencias,0)),"Frequência não aceita"))</f>
        <v/>
      </c>
      <c r="L718" s="21" t="n"/>
      <c r="M718" s="27" t="n"/>
      <c r="N718" s="28">
        <f>IF(AND(ISNUMBER(K718),ISNUMBER(M718)),K718*M718,"")</f>
        <v/>
      </c>
      <c r="O718" s="25" t="n"/>
      <c r="P718" s="25" t="n"/>
      <c r="Q718" s="29" t="n"/>
      <c r="R718" s="30">
        <f>IF(C718="","",IF(COUNTIF(pl_chave,C718)&gt;1,"ERRO: chave de tarefa duplicada",IF(I718="Sim",IF(O718="Não","ERRO: tarefa de segurança retirada do plano",IF(NOT(ISNUMBER(K718)),"ERRO: frequência vigente inválida",IF(ISERROR(MATCH(H718,lst_frequencias,0)),"ERRO: frequência de referência ausente",IF(K718&lt;INDEX(lst_frequencias_vezes,MATCH(H718,lst_frequencias,0)),"ERRO: intervalo ampliado em tarefa de segurança (referência "&amp;H718&amp;")","OK: segurança mantida")))),IF(NOT(ISNUMBER(K718)),"Verificar: frequência vigente","OK"))))</f>
        <v/>
      </c>
      <c r="S718" s="24" t="n"/>
    </row>
    <row r="719">
      <c r="A719" s="21" t="n"/>
      <c r="B719" s="22" t="n"/>
      <c r="C719" s="23">
        <f>IF(OR(A719="",B719=""),"",A719&amp;"|"&amp;B719)</f>
        <v/>
      </c>
      <c r="D719" s="21" t="n"/>
      <c r="E719" s="24" t="n"/>
      <c r="F719" s="21" t="n"/>
      <c r="G719" s="22" t="n"/>
      <c r="H719" s="22" t="n"/>
      <c r="I719" s="22" t="n"/>
      <c r="J719" s="25" t="n"/>
      <c r="K719" s="26">
        <f>IF(J719="","",IFERROR(INDEX(lst_frequencias_vezes,MATCH(J719,lst_frequencias,0)),"Frequência não aceita"))</f>
        <v/>
      </c>
      <c r="L719" s="21" t="n"/>
      <c r="M719" s="27" t="n"/>
      <c r="N719" s="28">
        <f>IF(AND(ISNUMBER(K719),ISNUMBER(M719)),K719*M719,"")</f>
        <v/>
      </c>
      <c r="O719" s="25" t="n"/>
      <c r="P719" s="25" t="n"/>
      <c r="Q719" s="29" t="n"/>
      <c r="R719" s="30">
        <f>IF(C719="","",IF(COUNTIF(pl_chave,C719)&gt;1,"ERRO: chave de tarefa duplicada",IF(I719="Sim",IF(O719="Não","ERRO: tarefa de segurança retirada do plano",IF(NOT(ISNUMBER(K719)),"ERRO: frequência vigente inválida",IF(ISERROR(MATCH(H719,lst_frequencias,0)),"ERRO: frequência de referência ausente",IF(K719&lt;INDEX(lst_frequencias_vezes,MATCH(H719,lst_frequencias,0)),"ERRO: intervalo ampliado em tarefa de segurança (referência "&amp;H719&amp;")","OK: segurança mantida")))),IF(NOT(ISNUMBER(K719)),"Verificar: frequência vigente","OK"))))</f>
        <v/>
      </c>
      <c r="S719" s="24" t="n"/>
    </row>
    <row r="720">
      <c r="A720" s="21" t="n"/>
      <c r="B720" s="22" t="n"/>
      <c r="C720" s="23">
        <f>IF(OR(A720="",B720=""),"",A720&amp;"|"&amp;B720)</f>
        <v/>
      </c>
      <c r="D720" s="21" t="n"/>
      <c r="E720" s="24" t="n"/>
      <c r="F720" s="21" t="n"/>
      <c r="G720" s="22" t="n"/>
      <c r="H720" s="22" t="n"/>
      <c r="I720" s="22" t="n"/>
      <c r="J720" s="25" t="n"/>
      <c r="K720" s="26">
        <f>IF(J720="","",IFERROR(INDEX(lst_frequencias_vezes,MATCH(J720,lst_frequencias,0)),"Frequência não aceita"))</f>
        <v/>
      </c>
      <c r="L720" s="21" t="n"/>
      <c r="M720" s="27" t="n"/>
      <c r="N720" s="28">
        <f>IF(AND(ISNUMBER(K720),ISNUMBER(M720)),K720*M720,"")</f>
        <v/>
      </c>
      <c r="O720" s="25" t="n"/>
      <c r="P720" s="25" t="n"/>
      <c r="Q720" s="29" t="n"/>
      <c r="R720" s="30">
        <f>IF(C720="","",IF(COUNTIF(pl_chave,C720)&gt;1,"ERRO: chave de tarefa duplicada",IF(I720="Sim",IF(O720="Não","ERRO: tarefa de segurança retirada do plano",IF(NOT(ISNUMBER(K720)),"ERRO: frequência vigente inválida",IF(ISERROR(MATCH(H720,lst_frequencias,0)),"ERRO: frequência de referência ausente",IF(K720&lt;INDEX(lst_frequencias_vezes,MATCH(H720,lst_frequencias,0)),"ERRO: intervalo ampliado em tarefa de segurança (referência "&amp;H720&amp;")","OK: segurança mantida")))),IF(NOT(ISNUMBER(K720)),"Verificar: frequência vigente","OK"))))</f>
        <v/>
      </c>
      <c r="S720" s="24" t="n"/>
    </row>
    <row r="721">
      <c r="A721" s="21" t="n"/>
      <c r="B721" s="22" t="n"/>
      <c r="C721" s="23">
        <f>IF(OR(A721="",B721=""),"",A721&amp;"|"&amp;B721)</f>
        <v/>
      </c>
      <c r="D721" s="21" t="n"/>
      <c r="E721" s="24" t="n"/>
      <c r="F721" s="21" t="n"/>
      <c r="G721" s="22" t="n"/>
      <c r="H721" s="22" t="n"/>
      <c r="I721" s="22" t="n"/>
      <c r="J721" s="25" t="n"/>
      <c r="K721" s="26">
        <f>IF(J721="","",IFERROR(INDEX(lst_frequencias_vezes,MATCH(J721,lst_frequencias,0)),"Frequência não aceita"))</f>
        <v/>
      </c>
      <c r="L721" s="21" t="n"/>
      <c r="M721" s="27" t="n"/>
      <c r="N721" s="28">
        <f>IF(AND(ISNUMBER(K721),ISNUMBER(M721)),K721*M721,"")</f>
        <v/>
      </c>
      <c r="O721" s="25" t="n"/>
      <c r="P721" s="25" t="n"/>
      <c r="Q721" s="29" t="n"/>
      <c r="R721" s="30">
        <f>IF(C721="","",IF(COUNTIF(pl_chave,C721)&gt;1,"ERRO: chave de tarefa duplicada",IF(I721="Sim",IF(O721="Não","ERRO: tarefa de segurança retirada do plano",IF(NOT(ISNUMBER(K721)),"ERRO: frequência vigente inválida",IF(ISERROR(MATCH(H721,lst_frequencias,0)),"ERRO: frequência de referência ausente",IF(K721&lt;INDEX(lst_frequencias_vezes,MATCH(H721,lst_frequencias,0)),"ERRO: intervalo ampliado em tarefa de segurança (referência "&amp;H721&amp;")","OK: segurança mantida")))),IF(NOT(ISNUMBER(K721)),"Verificar: frequência vigente","OK"))))</f>
        <v/>
      </c>
      <c r="S721" s="24" t="n"/>
    </row>
    <row r="722">
      <c r="A722" s="21" t="n"/>
      <c r="B722" s="22" t="n"/>
      <c r="C722" s="23">
        <f>IF(OR(A722="",B722=""),"",A722&amp;"|"&amp;B722)</f>
        <v/>
      </c>
      <c r="D722" s="21" t="n"/>
      <c r="E722" s="24" t="n"/>
      <c r="F722" s="21" t="n"/>
      <c r="G722" s="22" t="n"/>
      <c r="H722" s="22" t="n"/>
      <c r="I722" s="22" t="n"/>
      <c r="J722" s="25" t="n"/>
      <c r="K722" s="26">
        <f>IF(J722="","",IFERROR(INDEX(lst_frequencias_vezes,MATCH(J722,lst_frequencias,0)),"Frequência não aceita"))</f>
        <v/>
      </c>
      <c r="L722" s="21" t="n"/>
      <c r="M722" s="27" t="n"/>
      <c r="N722" s="28">
        <f>IF(AND(ISNUMBER(K722),ISNUMBER(M722)),K722*M722,"")</f>
        <v/>
      </c>
      <c r="O722" s="25" t="n"/>
      <c r="P722" s="25" t="n"/>
      <c r="Q722" s="29" t="n"/>
      <c r="R722" s="30">
        <f>IF(C722="","",IF(COUNTIF(pl_chave,C722)&gt;1,"ERRO: chave de tarefa duplicada",IF(I722="Sim",IF(O722="Não","ERRO: tarefa de segurança retirada do plano",IF(NOT(ISNUMBER(K722)),"ERRO: frequência vigente inválida",IF(ISERROR(MATCH(H722,lst_frequencias,0)),"ERRO: frequência de referência ausente",IF(K722&lt;INDEX(lst_frequencias_vezes,MATCH(H722,lst_frequencias,0)),"ERRO: intervalo ampliado em tarefa de segurança (referência "&amp;H722&amp;")","OK: segurança mantida")))),IF(NOT(ISNUMBER(K722)),"Verificar: frequência vigente","OK"))))</f>
        <v/>
      </c>
      <c r="S722" s="24" t="n"/>
    </row>
    <row r="723">
      <c r="A723" s="21" t="n"/>
      <c r="B723" s="22" t="n"/>
      <c r="C723" s="23">
        <f>IF(OR(A723="",B723=""),"",A723&amp;"|"&amp;B723)</f>
        <v/>
      </c>
      <c r="D723" s="21" t="n"/>
      <c r="E723" s="24" t="n"/>
      <c r="F723" s="21" t="n"/>
      <c r="G723" s="22" t="n"/>
      <c r="H723" s="22" t="n"/>
      <c r="I723" s="22" t="n"/>
      <c r="J723" s="25" t="n"/>
      <c r="K723" s="26">
        <f>IF(J723="","",IFERROR(INDEX(lst_frequencias_vezes,MATCH(J723,lst_frequencias,0)),"Frequência não aceita"))</f>
        <v/>
      </c>
      <c r="L723" s="21" t="n"/>
      <c r="M723" s="27" t="n"/>
      <c r="N723" s="28">
        <f>IF(AND(ISNUMBER(K723),ISNUMBER(M723)),K723*M723,"")</f>
        <v/>
      </c>
      <c r="O723" s="25" t="n"/>
      <c r="P723" s="25" t="n"/>
      <c r="Q723" s="29" t="n"/>
      <c r="R723" s="30">
        <f>IF(C723="","",IF(COUNTIF(pl_chave,C723)&gt;1,"ERRO: chave de tarefa duplicada",IF(I723="Sim",IF(O723="Não","ERRO: tarefa de segurança retirada do plano",IF(NOT(ISNUMBER(K723)),"ERRO: frequência vigente inválida",IF(ISERROR(MATCH(H723,lst_frequencias,0)),"ERRO: frequência de referência ausente",IF(K723&lt;INDEX(lst_frequencias_vezes,MATCH(H723,lst_frequencias,0)),"ERRO: intervalo ampliado em tarefa de segurança (referência "&amp;H723&amp;")","OK: segurança mantida")))),IF(NOT(ISNUMBER(K723)),"Verificar: frequência vigente","OK"))))</f>
        <v/>
      </c>
      <c r="S723" s="24" t="n"/>
    </row>
    <row r="724">
      <c r="A724" s="21" t="n"/>
      <c r="B724" s="22" t="n"/>
      <c r="C724" s="23">
        <f>IF(OR(A724="",B724=""),"",A724&amp;"|"&amp;B724)</f>
        <v/>
      </c>
      <c r="D724" s="21" t="n"/>
      <c r="E724" s="24" t="n"/>
      <c r="F724" s="21" t="n"/>
      <c r="G724" s="22" t="n"/>
      <c r="H724" s="22" t="n"/>
      <c r="I724" s="22" t="n"/>
      <c r="J724" s="25" t="n"/>
      <c r="K724" s="26">
        <f>IF(J724="","",IFERROR(INDEX(lst_frequencias_vezes,MATCH(J724,lst_frequencias,0)),"Frequência não aceita"))</f>
        <v/>
      </c>
      <c r="L724" s="21" t="n"/>
      <c r="M724" s="27" t="n"/>
      <c r="N724" s="28">
        <f>IF(AND(ISNUMBER(K724),ISNUMBER(M724)),K724*M724,"")</f>
        <v/>
      </c>
      <c r="O724" s="25" t="n"/>
      <c r="P724" s="25" t="n"/>
      <c r="Q724" s="29" t="n"/>
      <c r="R724" s="30">
        <f>IF(C724="","",IF(COUNTIF(pl_chave,C724)&gt;1,"ERRO: chave de tarefa duplicada",IF(I724="Sim",IF(O724="Não","ERRO: tarefa de segurança retirada do plano",IF(NOT(ISNUMBER(K724)),"ERRO: frequência vigente inválida",IF(ISERROR(MATCH(H724,lst_frequencias,0)),"ERRO: frequência de referência ausente",IF(K724&lt;INDEX(lst_frequencias_vezes,MATCH(H724,lst_frequencias,0)),"ERRO: intervalo ampliado em tarefa de segurança (referência "&amp;H724&amp;")","OK: segurança mantida")))),IF(NOT(ISNUMBER(K724)),"Verificar: frequência vigente","OK"))))</f>
        <v/>
      </c>
      <c r="S724" s="24" t="n"/>
    </row>
    <row r="725">
      <c r="A725" s="21" t="n"/>
      <c r="B725" s="22" t="n"/>
      <c r="C725" s="23">
        <f>IF(OR(A725="",B725=""),"",A725&amp;"|"&amp;B725)</f>
        <v/>
      </c>
      <c r="D725" s="21" t="n"/>
      <c r="E725" s="24" t="n"/>
      <c r="F725" s="21" t="n"/>
      <c r="G725" s="22" t="n"/>
      <c r="H725" s="22" t="n"/>
      <c r="I725" s="22" t="n"/>
      <c r="J725" s="25" t="n"/>
      <c r="K725" s="26">
        <f>IF(J725="","",IFERROR(INDEX(lst_frequencias_vezes,MATCH(J725,lst_frequencias,0)),"Frequência não aceita"))</f>
        <v/>
      </c>
      <c r="L725" s="21" t="n"/>
      <c r="M725" s="27" t="n"/>
      <c r="N725" s="28">
        <f>IF(AND(ISNUMBER(K725),ISNUMBER(M725)),K725*M725,"")</f>
        <v/>
      </c>
      <c r="O725" s="25" t="n"/>
      <c r="P725" s="25" t="n"/>
      <c r="Q725" s="29" t="n"/>
      <c r="R725" s="30">
        <f>IF(C725="","",IF(COUNTIF(pl_chave,C725)&gt;1,"ERRO: chave de tarefa duplicada",IF(I725="Sim",IF(O725="Não","ERRO: tarefa de segurança retirada do plano",IF(NOT(ISNUMBER(K725)),"ERRO: frequência vigente inválida",IF(ISERROR(MATCH(H725,lst_frequencias,0)),"ERRO: frequência de referência ausente",IF(K725&lt;INDEX(lst_frequencias_vezes,MATCH(H725,lst_frequencias,0)),"ERRO: intervalo ampliado em tarefa de segurança (referência "&amp;H725&amp;")","OK: segurança mantida")))),IF(NOT(ISNUMBER(K725)),"Verificar: frequência vigente","OK"))))</f>
        <v/>
      </c>
      <c r="S725" s="24" t="n"/>
    </row>
    <row r="726">
      <c r="A726" s="21" t="n"/>
      <c r="B726" s="22" t="n"/>
      <c r="C726" s="23">
        <f>IF(OR(A726="",B726=""),"",A726&amp;"|"&amp;B726)</f>
        <v/>
      </c>
      <c r="D726" s="21" t="n"/>
      <c r="E726" s="24" t="n"/>
      <c r="F726" s="21" t="n"/>
      <c r="G726" s="22" t="n"/>
      <c r="H726" s="22" t="n"/>
      <c r="I726" s="22" t="n"/>
      <c r="J726" s="25" t="n"/>
      <c r="K726" s="26">
        <f>IF(J726="","",IFERROR(INDEX(lst_frequencias_vezes,MATCH(J726,lst_frequencias,0)),"Frequência não aceita"))</f>
        <v/>
      </c>
      <c r="L726" s="21" t="n"/>
      <c r="M726" s="27" t="n"/>
      <c r="N726" s="28">
        <f>IF(AND(ISNUMBER(K726),ISNUMBER(M726)),K726*M726,"")</f>
        <v/>
      </c>
      <c r="O726" s="25" t="n"/>
      <c r="P726" s="25" t="n"/>
      <c r="Q726" s="29" t="n"/>
      <c r="R726" s="30">
        <f>IF(C726="","",IF(COUNTIF(pl_chave,C726)&gt;1,"ERRO: chave de tarefa duplicada",IF(I726="Sim",IF(O726="Não","ERRO: tarefa de segurança retirada do plano",IF(NOT(ISNUMBER(K726)),"ERRO: frequência vigente inválida",IF(ISERROR(MATCH(H726,lst_frequencias,0)),"ERRO: frequência de referência ausente",IF(K726&lt;INDEX(lst_frequencias_vezes,MATCH(H726,lst_frequencias,0)),"ERRO: intervalo ampliado em tarefa de segurança (referência "&amp;H726&amp;")","OK: segurança mantida")))),IF(NOT(ISNUMBER(K726)),"Verificar: frequência vigente","OK"))))</f>
        <v/>
      </c>
      <c r="S726" s="24" t="n"/>
    </row>
    <row r="727">
      <c r="A727" s="21" t="n"/>
      <c r="B727" s="22" t="n"/>
      <c r="C727" s="23">
        <f>IF(OR(A727="",B727=""),"",A727&amp;"|"&amp;B727)</f>
        <v/>
      </c>
      <c r="D727" s="21" t="n"/>
      <c r="E727" s="24" t="n"/>
      <c r="F727" s="21" t="n"/>
      <c r="G727" s="22" t="n"/>
      <c r="H727" s="22" t="n"/>
      <c r="I727" s="22" t="n"/>
      <c r="J727" s="25" t="n"/>
      <c r="K727" s="26">
        <f>IF(J727="","",IFERROR(INDEX(lst_frequencias_vezes,MATCH(J727,lst_frequencias,0)),"Frequência não aceita"))</f>
        <v/>
      </c>
      <c r="L727" s="21" t="n"/>
      <c r="M727" s="27" t="n"/>
      <c r="N727" s="28">
        <f>IF(AND(ISNUMBER(K727),ISNUMBER(M727)),K727*M727,"")</f>
        <v/>
      </c>
      <c r="O727" s="25" t="n"/>
      <c r="P727" s="25" t="n"/>
      <c r="Q727" s="29" t="n"/>
      <c r="R727" s="30">
        <f>IF(C727="","",IF(COUNTIF(pl_chave,C727)&gt;1,"ERRO: chave de tarefa duplicada",IF(I727="Sim",IF(O727="Não","ERRO: tarefa de segurança retirada do plano",IF(NOT(ISNUMBER(K727)),"ERRO: frequência vigente inválida",IF(ISERROR(MATCH(H727,lst_frequencias,0)),"ERRO: frequência de referência ausente",IF(K727&lt;INDEX(lst_frequencias_vezes,MATCH(H727,lst_frequencias,0)),"ERRO: intervalo ampliado em tarefa de segurança (referência "&amp;H727&amp;")","OK: segurança mantida")))),IF(NOT(ISNUMBER(K727)),"Verificar: frequência vigente","OK"))))</f>
        <v/>
      </c>
      <c r="S727" s="24" t="n"/>
    </row>
    <row r="728">
      <c r="A728" s="21" t="n"/>
      <c r="B728" s="22" t="n"/>
      <c r="C728" s="23">
        <f>IF(OR(A728="",B728=""),"",A728&amp;"|"&amp;B728)</f>
        <v/>
      </c>
      <c r="D728" s="21" t="n"/>
      <c r="E728" s="24" t="n"/>
      <c r="F728" s="21" t="n"/>
      <c r="G728" s="22" t="n"/>
      <c r="H728" s="22" t="n"/>
      <c r="I728" s="22" t="n"/>
      <c r="J728" s="25" t="n"/>
      <c r="K728" s="26">
        <f>IF(J728="","",IFERROR(INDEX(lst_frequencias_vezes,MATCH(J728,lst_frequencias,0)),"Frequência não aceita"))</f>
        <v/>
      </c>
      <c r="L728" s="21" t="n"/>
      <c r="M728" s="27" t="n"/>
      <c r="N728" s="28">
        <f>IF(AND(ISNUMBER(K728),ISNUMBER(M728)),K728*M728,"")</f>
        <v/>
      </c>
      <c r="O728" s="25" t="n"/>
      <c r="P728" s="25" t="n"/>
      <c r="Q728" s="29" t="n"/>
      <c r="R728" s="30">
        <f>IF(C728="","",IF(COUNTIF(pl_chave,C728)&gt;1,"ERRO: chave de tarefa duplicada",IF(I728="Sim",IF(O728="Não","ERRO: tarefa de segurança retirada do plano",IF(NOT(ISNUMBER(K728)),"ERRO: frequência vigente inválida",IF(ISERROR(MATCH(H728,lst_frequencias,0)),"ERRO: frequência de referência ausente",IF(K728&lt;INDEX(lst_frequencias_vezes,MATCH(H728,lst_frequencias,0)),"ERRO: intervalo ampliado em tarefa de segurança (referência "&amp;H728&amp;")","OK: segurança mantida")))),IF(NOT(ISNUMBER(K728)),"Verificar: frequência vigente","OK"))))</f>
        <v/>
      </c>
      <c r="S728" s="24" t="n"/>
    </row>
    <row r="729">
      <c r="A729" s="21" t="n"/>
      <c r="B729" s="22" t="n"/>
      <c r="C729" s="23">
        <f>IF(OR(A729="",B729=""),"",A729&amp;"|"&amp;B729)</f>
        <v/>
      </c>
      <c r="D729" s="21" t="n"/>
      <c r="E729" s="24" t="n"/>
      <c r="F729" s="21" t="n"/>
      <c r="G729" s="22" t="n"/>
      <c r="H729" s="22" t="n"/>
      <c r="I729" s="22" t="n"/>
      <c r="J729" s="25" t="n"/>
      <c r="K729" s="26">
        <f>IF(J729="","",IFERROR(INDEX(lst_frequencias_vezes,MATCH(J729,lst_frequencias,0)),"Frequência não aceita"))</f>
        <v/>
      </c>
      <c r="L729" s="21" t="n"/>
      <c r="M729" s="27" t="n"/>
      <c r="N729" s="28">
        <f>IF(AND(ISNUMBER(K729),ISNUMBER(M729)),K729*M729,"")</f>
        <v/>
      </c>
      <c r="O729" s="25" t="n"/>
      <c r="P729" s="25" t="n"/>
      <c r="Q729" s="29" t="n"/>
      <c r="R729" s="30">
        <f>IF(C729="","",IF(COUNTIF(pl_chave,C729)&gt;1,"ERRO: chave de tarefa duplicada",IF(I729="Sim",IF(O729="Não","ERRO: tarefa de segurança retirada do plano",IF(NOT(ISNUMBER(K729)),"ERRO: frequência vigente inválida",IF(ISERROR(MATCH(H729,lst_frequencias,0)),"ERRO: frequência de referência ausente",IF(K729&lt;INDEX(lst_frequencias_vezes,MATCH(H729,lst_frequencias,0)),"ERRO: intervalo ampliado em tarefa de segurança (referência "&amp;H729&amp;")","OK: segurança mantida")))),IF(NOT(ISNUMBER(K729)),"Verificar: frequência vigente","OK"))))</f>
        <v/>
      </c>
      <c r="S729" s="24" t="n"/>
    </row>
    <row r="730">
      <c r="A730" s="21" t="n"/>
      <c r="B730" s="22" t="n"/>
      <c r="C730" s="23">
        <f>IF(OR(A730="",B730=""),"",A730&amp;"|"&amp;B730)</f>
        <v/>
      </c>
      <c r="D730" s="21" t="n"/>
      <c r="E730" s="24" t="n"/>
      <c r="F730" s="21" t="n"/>
      <c r="G730" s="22" t="n"/>
      <c r="H730" s="22" t="n"/>
      <c r="I730" s="22" t="n"/>
      <c r="J730" s="25" t="n"/>
      <c r="K730" s="26">
        <f>IF(J730="","",IFERROR(INDEX(lst_frequencias_vezes,MATCH(J730,lst_frequencias,0)),"Frequência não aceita"))</f>
        <v/>
      </c>
      <c r="L730" s="21" t="n"/>
      <c r="M730" s="27" t="n"/>
      <c r="N730" s="28">
        <f>IF(AND(ISNUMBER(K730),ISNUMBER(M730)),K730*M730,"")</f>
        <v/>
      </c>
      <c r="O730" s="25" t="n"/>
      <c r="P730" s="25" t="n"/>
      <c r="Q730" s="29" t="n"/>
      <c r="R730" s="30">
        <f>IF(C730="","",IF(COUNTIF(pl_chave,C730)&gt;1,"ERRO: chave de tarefa duplicada",IF(I730="Sim",IF(O730="Não","ERRO: tarefa de segurança retirada do plano",IF(NOT(ISNUMBER(K730)),"ERRO: frequência vigente inválida",IF(ISERROR(MATCH(H730,lst_frequencias,0)),"ERRO: frequência de referência ausente",IF(K730&lt;INDEX(lst_frequencias_vezes,MATCH(H730,lst_frequencias,0)),"ERRO: intervalo ampliado em tarefa de segurança (referência "&amp;H730&amp;")","OK: segurança mantida")))),IF(NOT(ISNUMBER(K730)),"Verificar: frequência vigente","OK"))))</f>
        <v/>
      </c>
      <c r="S730" s="24" t="n"/>
    </row>
    <row r="731">
      <c r="A731" s="21" t="n"/>
      <c r="B731" s="22" t="n"/>
      <c r="C731" s="23">
        <f>IF(OR(A731="",B731=""),"",A731&amp;"|"&amp;B731)</f>
        <v/>
      </c>
      <c r="D731" s="21" t="n"/>
      <c r="E731" s="24" t="n"/>
      <c r="F731" s="21" t="n"/>
      <c r="G731" s="22" t="n"/>
      <c r="H731" s="22" t="n"/>
      <c r="I731" s="22" t="n"/>
      <c r="J731" s="25" t="n"/>
      <c r="K731" s="26">
        <f>IF(J731="","",IFERROR(INDEX(lst_frequencias_vezes,MATCH(J731,lst_frequencias,0)),"Frequência não aceita"))</f>
        <v/>
      </c>
      <c r="L731" s="21" t="n"/>
      <c r="M731" s="27" t="n"/>
      <c r="N731" s="28">
        <f>IF(AND(ISNUMBER(K731),ISNUMBER(M731)),K731*M731,"")</f>
        <v/>
      </c>
      <c r="O731" s="25" t="n"/>
      <c r="P731" s="25" t="n"/>
      <c r="Q731" s="29" t="n"/>
      <c r="R731" s="30">
        <f>IF(C731="","",IF(COUNTIF(pl_chave,C731)&gt;1,"ERRO: chave de tarefa duplicada",IF(I731="Sim",IF(O731="Não","ERRO: tarefa de segurança retirada do plano",IF(NOT(ISNUMBER(K731)),"ERRO: frequência vigente inválida",IF(ISERROR(MATCH(H731,lst_frequencias,0)),"ERRO: frequência de referência ausente",IF(K731&lt;INDEX(lst_frequencias_vezes,MATCH(H731,lst_frequencias,0)),"ERRO: intervalo ampliado em tarefa de segurança (referência "&amp;H731&amp;")","OK: segurança mantida")))),IF(NOT(ISNUMBER(K731)),"Verificar: frequência vigente","OK"))))</f>
        <v/>
      </c>
      <c r="S731" s="24" t="n"/>
    </row>
    <row r="732">
      <c r="A732" s="21" t="n"/>
      <c r="B732" s="22" t="n"/>
      <c r="C732" s="23">
        <f>IF(OR(A732="",B732=""),"",A732&amp;"|"&amp;B732)</f>
        <v/>
      </c>
      <c r="D732" s="21" t="n"/>
      <c r="E732" s="24" t="n"/>
      <c r="F732" s="21" t="n"/>
      <c r="G732" s="22" t="n"/>
      <c r="H732" s="22" t="n"/>
      <c r="I732" s="22" t="n"/>
      <c r="J732" s="25" t="n"/>
      <c r="K732" s="26">
        <f>IF(J732="","",IFERROR(INDEX(lst_frequencias_vezes,MATCH(J732,lst_frequencias,0)),"Frequência não aceita"))</f>
        <v/>
      </c>
      <c r="L732" s="21" t="n"/>
      <c r="M732" s="27" t="n"/>
      <c r="N732" s="28">
        <f>IF(AND(ISNUMBER(K732),ISNUMBER(M732)),K732*M732,"")</f>
        <v/>
      </c>
      <c r="O732" s="25" t="n"/>
      <c r="P732" s="25" t="n"/>
      <c r="Q732" s="29" t="n"/>
      <c r="R732" s="30">
        <f>IF(C732="","",IF(COUNTIF(pl_chave,C732)&gt;1,"ERRO: chave de tarefa duplicada",IF(I732="Sim",IF(O732="Não","ERRO: tarefa de segurança retirada do plano",IF(NOT(ISNUMBER(K732)),"ERRO: frequência vigente inválida",IF(ISERROR(MATCH(H732,lst_frequencias,0)),"ERRO: frequência de referência ausente",IF(K732&lt;INDEX(lst_frequencias_vezes,MATCH(H732,lst_frequencias,0)),"ERRO: intervalo ampliado em tarefa de segurança (referência "&amp;H732&amp;")","OK: segurança mantida")))),IF(NOT(ISNUMBER(K732)),"Verificar: frequência vigente","OK"))))</f>
        <v/>
      </c>
      <c r="S732" s="24" t="n"/>
    </row>
    <row r="733">
      <c r="A733" s="21" t="n"/>
      <c r="B733" s="22" t="n"/>
      <c r="C733" s="23">
        <f>IF(OR(A733="",B733=""),"",A733&amp;"|"&amp;B733)</f>
        <v/>
      </c>
      <c r="D733" s="21" t="n"/>
      <c r="E733" s="24" t="n"/>
      <c r="F733" s="21" t="n"/>
      <c r="G733" s="22" t="n"/>
      <c r="H733" s="22" t="n"/>
      <c r="I733" s="22" t="n"/>
      <c r="J733" s="25" t="n"/>
      <c r="K733" s="26">
        <f>IF(J733="","",IFERROR(INDEX(lst_frequencias_vezes,MATCH(J733,lst_frequencias,0)),"Frequência não aceita"))</f>
        <v/>
      </c>
      <c r="L733" s="21" t="n"/>
      <c r="M733" s="27" t="n"/>
      <c r="N733" s="28">
        <f>IF(AND(ISNUMBER(K733),ISNUMBER(M733)),K733*M733,"")</f>
        <v/>
      </c>
      <c r="O733" s="25" t="n"/>
      <c r="P733" s="25" t="n"/>
      <c r="Q733" s="29" t="n"/>
      <c r="R733" s="30">
        <f>IF(C733="","",IF(COUNTIF(pl_chave,C733)&gt;1,"ERRO: chave de tarefa duplicada",IF(I733="Sim",IF(O733="Não","ERRO: tarefa de segurança retirada do plano",IF(NOT(ISNUMBER(K733)),"ERRO: frequência vigente inválida",IF(ISERROR(MATCH(H733,lst_frequencias,0)),"ERRO: frequência de referência ausente",IF(K733&lt;INDEX(lst_frequencias_vezes,MATCH(H733,lst_frequencias,0)),"ERRO: intervalo ampliado em tarefa de segurança (referência "&amp;H733&amp;")","OK: segurança mantida")))),IF(NOT(ISNUMBER(K733)),"Verificar: frequência vigente","OK"))))</f>
        <v/>
      </c>
      <c r="S733" s="24" t="n"/>
    </row>
    <row r="734">
      <c r="A734" s="21" t="n"/>
      <c r="B734" s="22" t="n"/>
      <c r="C734" s="23">
        <f>IF(OR(A734="",B734=""),"",A734&amp;"|"&amp;B734)</f>
        <v/>
      </c>
      <c r="D734" s="21" t="n"/>
      <c r="E734" s="24" t="n"/>
      <c r="F734" s="21" t="n"/>
      <c r="G734" s="22" t="n"/>
      <c r="H734" s="22" t="n"/>
      <c r="I734" s="22" t="n"/>
      <c r="J734" s="25" t="n"/>
      <c r="K734" s="26">
        <f>IF(J734="","",IFERROR(INDEX(lst_frequencias_vezes,MATCH(J734,lst_frequencias,0)),"Frequência não aceita"))</f>
        <v/>
      </c>
      <c r="L734" s="21" t="n"/>
      <c r="M734" s="27" t="n"/>
      <c r="N734" s="28">
        <f>IF(AND(ISNUMBER(K734),ISNUMBER(M734)),K734*M734,"")</f>
        <v/>
      </c>
      <c r="O734" s="25" t="n"/>
      <c r="P734" s="25" t="n"/>
      <c r="Q734" s="29" t="n"/>
      <c r="R734" s="30">
        <f>IF(C734="","",IF(COUNTIF(pl_chave,C734)&gt;1,"ERRO: chave de tarefa duplicada",IF(I734="Sim",IF(O734="Não","ERRO: tarefa de segurança retirada do plano",IF(NOT(ISNUMBER(K734)),"ERRO: frequência vigente inválida",IF(ISERROR(MATCH(H734,lst_frequencias,0)),"ERRO: frequência de referência ausente",IF(K734&lt;INDEX(lst_frequencias_vezes,MATCH(H734,lst_frequencias,0)),"ERRO: intervalo ampliado em tarefa de segurança (referência "&amp;H734&amp;")","OK: segurança mantida")))),IF(NOT(ISNUMBER(K734)),"Verificar: frequência vigente","OK"))))</f>
        <v/>
      </c>
      <c r="S734" s="24" t="n"/>
    </row>
    <row r="735">
      <c r="A735" s="21" t="n"/>
      <c r="B735" s="22" t="n"/>
      <c r="C735" s="23">
        <f>IF(OR(A735="",B735=""),"",A735&amp;"|"&amp;B735)</f>
        <v/>
      </c>
      <c r="D735" s="21" t="n"/>
      <c r="E735" s="24" t="n"/>
      <c r="F735" s="21" t="n"/>
      <c r="G735" s="22" t="n"/>
      <c r="H735" s="22" t="n"/>
      <c r="I735" s="22" t="n"/>
      <c r="J735" s="25" t="n"/>
      <c r="K735" s="26">
        <f>IF(J735="","",IFERROR(INDEX(lst_frequencias_vezes,MATCH(J735,lst_frequencias,0)),"Frequência não aceita"))</f>
        <v/>
      </c>
      <c r="L735" s="21" t="n"/>
      <c r="M735" s="27" t="n"/>
      <c r="N735" s="28">
        <f>IF(AND(ISNUMBER(K735),ISNUMBER(M735)),K735*M735,"")</f>
        <v/>
      </c>
      <c r="O735" s="25" t="n"/>
      <c r="P735" s="25" t="n"/>
      <c r="Q735" s="29" t="n"/>
      <c r="R735" s="30">
        <f>IF(C735="","",IF(COUNTIF(pl_chave,C735)&gt;1,"ERRO: chave de tarefa duplicada",IF(I735="Sim",IF(O735="Não","ERRO: tarefa de segurança retirada do plano",IF(NOT(ISNUMBER(K735)),"ERRO: frequência vigente inválida",IF(ISERROR(MATCH(H735,lst_frequencias,0)),"ERRO: frequência de referência ausente",IF(K735&lt;INDEX(lst_frequencias_vezes,MATCH(H735,lst_frequencias,0)),"ERRO: intervalo ampliado em tarefa de segurança (referência "&amp;H735&amp;")","OK: segurança mantida")))),IF(NOT(ISNUMBER(K735)),"Verificar: frequência vigente","OK"))))</f>
        <v/>
      </c>
      <c r="S735" s="24" t="n"/>
    </row>
    <row r="736">
      <c r="A736" s="21" t="n"/>
      <c r="B736" s="22" t="n"/>
      <c r="C736" s="23">
        <f>IF(OR(A736="",B736=""),"",A736&amp;"|"&amp;B736)</f>
        <v/>
      </c>
      <c r="D736" s="21" t="n"/>
      <c r="E736" s="24" t="n"/>
      <c r="F736" s="21" t="n"/>
      <c r="G736" s="22" t="n"/>
      <c r="H736" s="22" t="n"/>
      <c r="I736" s="22" t="n"/>
      <c r="J736" s="25" t="n"/>
      <c r="K736" s="26">
        <f>IF(J736="","",IFERROR(INDEX(lst_frequencias_vezes,MATCH(J736,lst_frequencias,0)),"Frequência não aceita"))</f>
        <v/>
      </c>
      <c r="L736" s="21" t="n"/>
      <c r="M736" s="27" t="n"/>
      <c r="N736" s="28">
        <f>IF(AND(ISNUMBER(K736),ISNUMBER(M736)),K736*M736,"")</f>
        <v/>
      </c>
      <c r="O736" s="25" t="n"/>
      <c r="P736" s="25" t="n"/>
      <c r="Q736" s="29" t="n"/>
      <c r="R736" s="30">
        <f>IF(C736="","",IF(COUNTIF(pl_chave,C736)&gt;1,"ERRO: chave de tarefa duplicada",IF(I736="Sim",IF(O736="Não","ERRO: tarefa de segurança retirada do plano",IF(NOT(ISNUMBER(K736)),"ERRO: frequência vigente inválida",IF(ISERROR(MATCH(H736,lst_frequencias,0)),"ERRO: frequência de referência ausente",IF(K736&lt;INDEX(lst_frequencias_vezes,MATCH(H736,lst_frequencias,0)),"ERRO: intervalo ampliado em tarefa de segurança (referência "&amp;H736&amp;")","OK: segurança mantida")))),IF(NOT(ISNUMBER(K736)),"Verificar: frequência vigente","OK"))))</f>
        <v/>
      </c>
      <c r="S736" s="24" t="n"/>
    </row>
    <row r="737">
      <c r="A737" s="21" t="n"/>
      <c r="B737" s="22" t="n"/>
      <c r="C737" s="23">
        <f>IF(OR(A737="",B737=""),"",A737&amp;"|"&amp;B737)</f>
        <v/>
      </c>
      <c r="D737" s="21" t="n"/>
      <c r="E737" s="24" t="n"/>
      <c r="F737" s="21" t="n"/>
      <c r="G737" s="22" t="n"/>
      <c r="H737" s="22" t="n"/>
      <c r="I737" s="22" t="n"/>
      <c r="J737" s="25" t="n"/>
      <c r="K737" s="26">
        <f>IF(J737="","",IFERROR(INDEX(lst_frequencias_vezes,MATCH(J737,lst_frequencias,0)),"Frequência não aceita"))</f>
        <v/>
      </c>
      <c r="L737" s="21" t="n"/>
      <c r="M737" s="27" t="n"/>
      <c r="N737" s="28">
        <f>IF(AND(ISNUMBER(K737),ISNUMBER(M737)),K737*M737,"")</f>
        <v/>
      </c>
      <c r="O737" s="25" t="n"/>
      <c r="P737" s="25" t="n"/>
      <c r="Q737" s="29" t="n"/>
      <c r="R737" s="30">
        <f>IF(C737="","",IF(COUNTIF(pl_chave,C737)&gt;1,"ERRO: chave de tarefa duplicada",IF(I737="Sim",IF(O737="Não","ERRO: tarefa de segurança retirada do plano",IF(NOT(ISNUMBER(K737)),"ERRO: frequência vigente inválida",IF(ISERROR(MATCH(H737,lst_frequencias,0)),"ERRO: frequência de referência ausente",IF(K737&lt;INDEX(lst_frequencias_vezes,MATCH(H737,lst_frequencias,0)),"ERRO: intervalo ampliado em tarefa de segurança (referência "&amp;H737&amp;")","OK: segurança mantida")))),IF(NOT(ISNUMBER(K737)),"Verificar: frequência vigente","OK"))))</f>
        <v/>
      </c>
      <c r="S737" s="24" t="n"/>
    </row>
    <row r="738">
      <c r="A738" s="21" t="n"/>
      <c r="B738" s="22" t="n"/>
      <c r="C738" s="23">
        <f>IF(OR(A738="",B738=""),"",A738&amp;"|"&amp;B738)</f>
        <v/>
      </c>
      <c r="D738" s="21" t="n"/>
      <c r="E738" s="24" t="n"/>
      <c r="F738" s="21" t="n"/>
      <c r="G738" s="22" t="n"/>
      <c r="H738" s="22" t="n"/>
      <c r="I738" s="22" t="n"/>
      <c r="J738" s="25" t="n"/>
      <c r="K738" s="26">
        <f>IF(J738="","",IFERROR(INDEX(lst_frequencias_vezes,MATCH(J738,lst_frequencias,0)),"Frequência não aceita"))</f>
        <v/>
      </c>
      <c r="L738" s="21" t="n"/>
      <c r="M738" s="27" t="n"/>
      <c r="N738" s="28">
        <f>IF(AND(ISNUMBER(K738),ISNUMBER(M738)),K738*M738,"")</f>
        <v/>
      </c>
      <c r="O738" s="25" t="n"/>
      <c r="P738" s="25" t="n"/>
      <c r="Q738" s="29" t="n"/>
      <c r="R738" s="30">
        <f>IF(C738="","",IF(COUNTIF(pl_chave,C738)&gt;1,"ERRO: chave de tarefa duplicada",IF(I738="Sim",IF(O738="Não","ERRO: tarefa de segurança retirada do plano",IF(NOT(ISNUMBER(K738)),"ERRO: frequência vigente inválida",IF(ISERROR(MATCH(H738,lst_frequencias,0)),"ERRO: frequência de referência ausente",IF(K738&lt;INDEX(lst_frequencias_vezes,MATCH(H738,lst_frequencias,0)),"ERRO: intervalo ampliado em tarefa de segurança (referência "&amp;H738&amp;")","OK: segurança mantida")))),IF(NOT(ISNUMBER(K738)),"Verificar: frequência vigente","OK"))))</f>
        <v/>
      </c>
      <c r="S738" s="24" t="n"/>
    </row>
    <row r="739">
      <c r="A739" s="21" t="n"/>
      <c r="B739" s="22" t="n"/>
      <c r="C739" s="23">
        <f>IF(OR(A739="",B739=""),"",A739&amp;"|"&amp;B739)</f>
        <v/>
      </c>
      <c r="D739" s="21" t="n"/>
      <c r="E739" s="24" t="n"/>
      <c r="F739" s="21" t="n"/>
      <c r="G739" s="22" t="n"/>
      <c r="H739" s="22" t="n"/>
      <c r="I739" s="22" t="n"/>
      <c r="J739" s="25" t="n"/>
      <c r="K739" s="26">
        <f>IF(J739="","",IFERROR(INDEX(lst_frequencias_vezes,MATCH(J739,lst_frequencias,0)),"Frequência não aceita"))</f>
        <v/>
      </c>
      <c r="L739" s="21" t="n"/>
      <c r="M739" s="27" t="n"/>
      <c r="N739" s="28">
        <f>IF(AND(ISNUMBER(K739),ISNUMBER(M739)),K739*M739,"")</f>
        <v/>
      </c>
      <c r="O739" s="25" t="n"/>
      <c r="P739" s="25" t="n"/>
      <c r="Q739" s="29" t="n"/>
      <c r="R739" s="30">
        <f>IF(C739="","",IF(COUNTIF(pl_chave,C739)&gt;1,"ERRO: chave de tarefa duplicada",IF(I739="Sim",IF(O739="Não","ERRO: tarefa de segurança retirada do plano",IF(NOT(ISNUMBER(K739)),"ERRO: frequência vigente inválida",IF(ISERROR(MATCH(H739,lst_frequencias,0)),"ERRO: frequência de referência ausente",IF(K739&lt;INDEX(lst_frequencias_vezes,MATCH(H739,lst_frequencias,0)),"ERRO: intervalo ampliado em tarefa de segurança (referência "&amp;H739&amp;")","OK: segurança mantida")))),IF(NOT(ISNUMBER(K739)),"Verificar: frequência vigente","OK"))))</f>
        <v/>
      </c>
      <c r="S739" s="24" t="n"/>
    </row>
    <row r="740">
      <c r="A740" s="21" t="n"/>
      <c r="B740" s="22" t="n"/>
      <c r="C740" s="23">
        <f>IF(OR(A740="",B740=""),"",A740&amp;"|"&amp;B740)</f>
        <v/>
      </c>
      <c r="D740" s="21" t="n"/>
      <c r="E740" s="24" t="n"/>
      <c r="F740" s="21" t="n"/>
      <c r="G740" s="22" t="n"/>
      <c r="H740" s="22" t="n"/>
      <c r="I740" s="22" t="n"/>
      <c r="J740" s="25" t="n"/>
      <c r="K740" s="26">
        <f>IF(J740="","",IFERROR(INDEX(lst_frequencias_vezes,MATCH(J740,lst_frequencias,0)),"Frequência não aceita"))</f>
        <v/>
      </c>
      <c r="L740" s="21" t="n"/>
      <c r="M740" s="27" t="n"/>
      <c r="N740" s="28">
        <f>IF(AND(ISNUMBER(K740),ISNUMBER(M740)),K740*M740,"")</f>
        <v/>
      </c>
      <c r="O740" s="25" t="n"/>
      <c r="P740" s="25" t="n"/>
      <c r="Q740" s="29" t="n"/>
      <c r="R740" s="30">
        <f>IF(C740="","",IF(COUNTIF(pl_chave,C740)&gt;1,"ERRO: chave de tarefa duplicada",IF(I740="Sim",IF(O740="Não","ERRO: tarefa de segurança retirada do plano",IF(NOT(ISNUMBER(K740)),"ERRO: frequência vigente inválida",IF(ISERROR(MATCH(H740,lst_frequencias,0)),"ERRO: frequência de referência ausente",IF(K740&lt;INDEX(lst_frequencias_vezes,MATCH(H740,lst_frequencias,0)),"ERRO: intervalo ampliado em tarefa de segurança (referência "&amp;H740&amp;")","OK: segurança mantida")))),IF(NOT(ISNUMBER(K740)),"Verificar: frequência vigente","OK"))))</f>
        <v/>
      </c>
      <c r="S740" s="24" t="n"/>
    </row>
    <row r="741">
      <c r="A741" s="21" t="n"/>
      <c r="B741" s="22" t="n"/>
      <c r="C741" s="23">
        <f>IF(OR(A741="",B741=""),"",A741&amp;"|"&amp;B741)</f>
        <v/>
      </c>
      <c r="D741" s="21" t="n"/>
      <c r="E741" s="24" t="n"/>
      <c r="F741" s="21" t="n"/>
      <c r="G741" s="22" t="n"/>
      <c r="H741" s="22" t="n"/>
      <c r="I741" s="22" t="n"/>
      <c r="J741" s="25" t="n"/>
      <c r="K741" s="26">
        <f>IF(J741="","",IFERROR(INDEX(lst_frequencias_vezes,MATCH(J741,lst_frequencias,0)),"Frequência não aceita"))</f>
        <v/>
      </c>
      <c r="L741" s="21" t="n"/>
      <c r="M741" s="27" t="n"/>
      <c r="N741" s="28">
        <f>IF(AND(ISNUMBER(K741),ISNUMBER(M741)),K741*M741,"")</f>
        <v/>
      </c>
      <c r="O741" s="25" t="n"/>
      <c r="P741" s="25" t="n"/>
      <c r="Q741" s="29" t="n"/>
      <c r="R741" s="30">
        <f>IF(C741="","",IF(COUNTIF(pl_chave,C741)&gt;1,"ERRO: chave de tarefa duplicada",IF(I741="Sim",IF(O741="Não","ERRO: tarefa de segurança retirada do plano",IF(NOT(ISNUMBER(K741)),"ERRO: frequência vigente inválida",IF(ISERROR(MATCH(H741,lst_frequencias,0)),"ERRO: frequência de referência ausente",IF(K741&lt;INDEX(lst_frequencias_vezes,MATCH(H741,lst_frequencias,0)),"ERRO: intervalo ampliado em tarefa de segurança (referência "&amp;H741&amp;")","OK: segurança mantida")))),IF(NOT(ISNUMBER(K741)),"Verificar: frequência vigente","OK"))))</f>
        <v/>
      </c>
      <c r="S741" s="24" t="n"/>
    </row>
    <row r="742">
      <c r="A742" s="21" t="n"/>
      <c r="B742" s="22" t="n"/>
      <c r="C742" s="23">
        <f>IF(OR(A742="",B742=""),"",A742&amp;"|"&amp;B742)</f>
        <v/>
      </c>
      <c r="D742" s="21" t="n"/>
      <c r="E742" s="24" t="n"/>
      <c r="F742" s="21" t="n"/>
      <c r="G742" s="22" t="n"/>
      <c r="H742" s="22" t="n"/>
      <c r="I742" s="22" t="n"/>
      <c r="J742" s="25" t="n"/>
      <c r="K742" s="26">
        <f>IF(J742="","",IFERROR(INDEX(lst_frequencias_vezes,MATCH(J742,lst_frequencias,0)),"Frequência não aceita"))</f>
        <v/>
      </c>
      <c r="L742" s="21" t="n"/>
      <c r="M742" s="27" t="n"/>
      <c r="N742" s="28">
        <f>IF(AND(ISNUMBER(K742),ISNUMBER(M742)),K742*M742,"")</f>
        <v/>
      </c>
      <c r="O742" s="25" t="n"/>
      <c r="P742" s="25" t="n"/>
      <c r="Q742" s="29" t="n"/>
      <c r="R742" s="30">
        <f>IF(C742="","",IF(COUNTIF(pl_chave,C742)&gt;1,"ERRO: chave de tarefa duplicada",IF(I742="Sim",IF(O742="Não","ERRO: tarefa de segurança retirada do plano",IF(NOT(ISNUMBER(K742)),"ERRO: frequência vigente inválida",IF(ISERROR(MATCH(H742,lst_frequencias,0)),"ERRO: frequência de referência ausente",IF(K742&lt;INDEX(lst_frequencias_vezes,MATCH(H742,lst_frequencias,0)),"ERRO: intervalo ampliado em tarefa de segurança (referência "&amp;H742&amp;")","OK: segurança mantida")))),IF(NOT(ISNUMBER(K742)),"Verificar: frequência vigente","OK"))))</f>
        <v/>
      </c>
      <c r="S742" s="24" t="n"/>
    </row>
    <row r="743">
      <c r="A743" s="21" t="n"/>
      <c r="B743" s="22" t="n"/>
      <c r="C743" s="23">
        <f>IF(OR(A743="",B743=""),"",A743&amp;"|"&amp;B743)</f>
        <v/>
      </c>
      <c r="D743" s="21" t="n"/>
      <c r="E743" s="24" t="n"/>
      <c r="F743" s="21" t="n"/>
      <c r="G743" s="22" t="n"/>
      <c r="H743" s="22" t="n"/>
      <c r="I743" s="22" t="n"/>
      <c r="J743" s="25" t="n"/>
      <c r="K743" s="26">
        <f>IF(J743="","",IFERROR(INDEX(lst_frequencias_vezes,MATCH(J743,lst_frequencias,0)),"Frequência não aceita"))</f>
        <v/>
      </c>
      <c r="L743" s="21" t="n"/>
      <c r="M743" s="27" t="n"/>
      <c r="N743" s="28">
        <f>IF(AND(ISNUMBER(K743),ISNUMBER(M743)),K743*M743,"")</f>
        <v/>
      </c>
      <c r="O743" s="25" t="n"/>
      <c r="P743" s="25" t="n"/>
      <c r="Q743" s="29" t="n"/>
      <c r="R743" s="30">
        <f>IF(C743="","",IF(COUNTIF(pl_chave,C743)&gt;1,"ERRO: chave de tarefa duplicada",IF(I743="Sim",IF(O743="Não","ERRO: tarefa de segurança retirada do plano",IF(NOT(ISNUMBER(K743)),"ERRO: frequência vigente inválida",IF(ISERROR(MATCH(H743,lst_frequencias,0)),"ERRO: frequência de referência ausente",IF(K743&lt;INDEX(lst_frequencias_vezes,MATCH(H743,lst_frequencias,0)),"ERRO: intervalo ampliado em tarefa de segurança (referência "&amp;H743&amp;")","OK: segurança mantida")))),IF(NOT(ISNUMBER(K743)),"Verificar: frequência vigente","OK"))))</f>
        <v/>
      </c>
      <c r="S743" s="24" t="n"/>
    </row>
    <row r="744">
      <c r="A744" s="21" t="n"/>
      <c r="B744" s="22" t="n"/>
      <c r="C744" s="23">
        <f>IF(OR(A744="",B744=""),"",A744&amp;"|"&amp;B744)</f>
        <v/>
      </c>
      <c r="D744" s="21" t="n"/>
      <c r="E744" s="24" t="n"/>
      <c r="F744" s="21" t="n"/>
      <c r="G744" s="22" t="n"/>
      <c r="H744" s="22" t="n"/>
      <c r="I744" s="22" t="n"/>
      <c r="J744" s="25" t="n"/>
      <c r="K744" s="26">
        <f>IF(J744="","",IFERROR(INDEX(lst_frequencias_vezes,MATCH(J744,lst_frequencias,0)),"Frequência não aceita"))</f>
        <v/>
      </c>
      <c r="L744" s="21" t="n"/>
      <c r="M744" s="27" t="n"/>
      <c r="N744" s="28">
        <f>IF(AND(ISNUMBER(K744),ISNUMBER(M744)),K744*M744,"")</f>
        <v/>
      </c>
      <c r="O744" s="25" t="n"/>
      <c r="P744" s="25" t="n"/>
      <c r="Q744" s="29" t="n"/>
      <c r="R744" s="30">
        <f>IF(C744="","",IF(COUNTIF(pl_chave,C744)&gt;1,"ERRO: chave de tarefa duplicada",IF(I744="Sim",IF(O744="Não","ERRO: tarefa de segurança retirada do plano",IF(NOT(ISNUMBER(K744)),"ERRO: frequência vigente inválida",IF(ISERROR(MATCH(H744,lst_frequencias,0)),"ERRO: frequência de referência ausente",IF(K744&lt;INDEX(lst_frequencias_vezes,MATCH(H744,lst_frequencias,0)),"ERRO: intervalo ampliado em tarefa de segurança (referência "&amp;H744&amp;")","OK: segurança mantida")))),IF(NOT(ISNUMBER(K744)),"Verificar: frequência vigente","OK"))))</f>
        <v/>
      </c>
      <c r="S744" s="24" t="n"/>
    </row>
    <row r="745">
      <c r="A745" s="21" t="n"/>
      <c r="B745" s="22" t="n"/>
      <c r="C745" s="23">
        <f>IF(OR(A745="",B745=""),"",A745&amp;"|"&amp;B745)</f>
        <v/>
      </c>
      <c r="D745" s="21" t="n"/>
      <c r="E745" s="24" t="n"/>
      <c r="F745" s="21" t="n"/>
      <c r="G745" s="22" t="n"/>
      <c r="H745" s="22" t="n"/>
      <c r="I745" s="22" t="n"/>
      <c r="J745" s="25" t="n"/>
      <c r="K745" s="26">
        <f>IF(J745="","",IFERROR(INDEX(lst_frequencias_vezes,MATCH(J745,lst_frequencias,0)),"Frequência não aceita"))</f>
        <v/>
      </c>
      <c r="L745" s="21" t="n"/>
      <c r="M745" s="27" t="n"/>
      <c r="N745" s="28">
        <f>IF(AND(ISNUMBER(K745),ISNUMBER(M745)),K745*M745,"")</f>
        <v/>
      </c>
      <c r="O745" s="25" t="n"/>
      <c r="P745" s="25" t="n"/>
      <c r="Q745" s="29" t="n"/>
      <c r="R745" s="30">
        <f>IF(C745="","",IF(COUNTIF(pl_chave,C745)&gt;1,"ERRO: chave de tarefa duplicada",IF(I745="Sim",IF(O745="Não","ERRO: tarefa de segurança retirada do plano",IF(NOT(ISNUMBER(K745)),"ERRO: frequência vigente inválida",IF(ISERROR(MATCH(H745,lst_frequencias,0)),"ERRO: frequência de referência ausente",IF(K745&lt;INDEX(lst_frequencias_vezes,MATCH(H745,lst_frequencias,0)),"ERRO: intervalo ampliado em tarefa de segurança (referência "&amp;H745&amp;")","OK: segurança mantida")))),IF(NOT(ISNUMBER(K745)),"Verificar: frequência vigente","OK"))))</f>
        <v/>
      </c>
      <c r="S745" s="24" t="n"/>
    </row>
    <row r="746">
      <c r="A746" s="21" t="n"/>
      <c r="B746" s="22" t="n"/>
      <c r="C746" s="23">
        <f>IF(OR(A746="",B746=""),"",A746&amp;"|"&amp;B746)</f>
        <v/>
      </c>
      <c r="D746" s="21" t="n"/>
      <c r="E746" s="24" t="n"/>
      <c r="F746" s="21" t="n"/>
      <c r="G746" s="22" t="n"/>
      <c r="H746" s="22" t="n"/>
      <c r="I746" s="22" t="n"/>
      <c r="J746" s="25" t="n"/>
      <c r="K746" s="26">
        <f>IF(J746="","",IFERROR(INDEX(lst_frequencias_vezes,MATCH(J746,lst_frequencias,0)),"Frequência não aceita"))</f>
        <v/>
      </c>
      <c r="L746" s="21" t="n"/>
      <c r="M746" s="27" t="n"/>
      <c r="N746" s="28">
        <f>IF(AND(ISNUMBER(K746),ISNUMBER(M746)),K746*M746,"")</f>
        <v/>
      </c>
      <c r="O746" s="25" t="n"/>
      <c r="P746" s="25" t="n"/>
      <c r="Q746" s="29" t="n"/>
      <c r="R746" s="30">
        <f>IF(C746="","",IF(COUNTIF(pl_chave,C746)&gt;1,"ERRO: chave de tarefa duplicada",IF(I746="Sim",IF(O746="Não","ERRO: tarefa de segurança retirada do plano",IF(NOT(ISNUMBER(K746)),"ERRO: frequência vigente inválida",IF(ISERROR(MATCH(H746,lst_frequencias,0)),"ERRO: frequência de referência ausente",IF(K746&lt;INDEX(lst_frequencias_vezes,MATCH(H746,lst_frequencias,0)),"ERRO: intervalo ampliado em tarefa de segurança (referência "&amp;H746&amp;")","OK: segurança mantida")))),IF(NOT(ISNUMBER(K746)),"Verificar: frequência vigente","OK"))))</f>
        <v/>
      </c>
      <c r="S746" s="24" t="n"/>
    </row>
    <row r="747">
      <c r="A747" s="21" t="n"/>
      <c r="B747" s="22" t="n"/>
      <c r="C747" s="23">
        <f>IF(OR(A747="",B747=""),"",A747&amp;"|"&amp;B747)</f>
        <v/>
      </c>
      <c r="D747" s="21" t="n"/>
      <c r="E747" s="24" t="n"/>
      <c r="F747" s="21" t="n"/>
      <c r="G747" s="22" t="n"/>
      <c r="H747" s="22" t="n"/>
      <c r="I747" s="22" t="n"/>
      <c r="J747" s="25" t="n"/>
      <c r="K747" s="26">
        <f>IF(J747="","",IFERROR(INDEX(lst_frequencias_vezes,MATCH(J747,lst_frequencias,0)),"Frequência não aceita"))</f>
        <v/>
      </c>
      <c r="L747" s="21" t="n"/>
      <c r="M747" s="27" t="n"/>
      <c r="N747" s="28">
        <f>IF(AND(ISNUMBER(K747),ISNUMBER(M747)),K747*M747,"")</f>
        <v/>
      </c>
      <c r="O747" s="25" t="n"/>
      <c r="P747" s="25" t="n"/>
      <c r="Q747" s="29" t="n"/>
      <c r="R747" s="30">
        <f>IF(C747="","",IF(COUNTIF(pl_chave,C747)&gt;1,"ERRO: chave de tarefa duplicada",IF(I747="Sim",IF(O747="Não","ERRO: tarefa de segurança retirada do plano",IF(NOT(ISNUMBER(K747)),"ERRO: frequência vigente inválida",IF(ISERROR(MATCH(H747,lst_frequencias,0)),"ERRO: frequência de referência ausente",IF(K747&lt;INDEX(lst_frequencias_vezes,MATCH(H747,lst_frequencias,0)),"ERRO: intervalo ampliado em tarefa de segurança (referência "&amp;H747&amp;")","OK: segurança mantida")))),IF(NOT(ISNUMBER(K747)),"Verificar: frequência vigente","OK"))))</f>
        <v/>
      </c>
      <c r="S747" s="24" t="n"/>
    </row>
    <row r="748">
      <c r="A748" s="21" t="n"/>
      <c r="B748" s="22" t="n"/>
      <c r="C748" s="23">
        <f>IF(OR(A748="",B748=""),"",A748&amp;"|"&amp;B748)</f>
        <v/>
      </c>
      <c r="D748" s="21" t="n"/>
      <c r="E748" s="24" t="n"/>
      <c r="F748" s="21" t="n"/>
      <c r="G748" s="22" t="n"/>
      <c r="H748" s="22" t="n"/>
      <c r="I748" s="22" t="n"/>
      <c r="J748" s="25" t="n"/>
      <c r="K748" s="26">
        <f>IF(J748="","",IFERROR(INDEX(lst_frequencias_vezes,MATCH(J748,lst_frequencias,0)),"Frequência não aceita"))</f>
        <v/>
      </c>
      <c r="L748" s="21" t="n"/>
      <c r="M748" s="27" t="n"/>
      <c r="N748" s="28">
        <f>IF(AND(ISNUMBER(K748),ISNUMBER(M748)),K748*M748,"")</f>
        <v/>
      </c>
      <c r="O748" s="25" t="n"/>
      <c r="P748" s="25" t="n"/>
      <c r="Q748" s="29" t="n"/>
      <c r="R748" s="30">
        <f>IF(C748="","",IF(COUNTIF(pl_chave,C748)&gt;1,"ERRO: chave de tarefa duplicada",IF(I748="Sim",IF(O748="Não","ERRO: tarefa de segurança retirada do plano",IF(NOT(ISNUMBER(K748)),"ERRO: frequência vigente inválida",IF(ISERROR(MATCH(H748,lst_frequencias,0)),"ERRO: frequência de referência ausente",IF(K748&lt;INDEX(lst_frequencias_vezes,MATCH(H748,lst_frequencias,0)),"ERRO: intervalo ampliado em tarefa de segurança (referência "&amp;H748&amp;")","OK: segurança mantida")))),IF(NOT(ISNUMBER(K748)),"Verificar: frequência vigente","OK"))))</f>
        <v/>
      </c>
      <c r="S748" s="24" t="n"/>
    </row>
    <row r="749">
      <c r="A749" s="21" t="n"/>
      <c r="B749" s="22" t="n"/>
      <c r="C749" s="23">
        <f>IF(OR(A749="",B749=""),"",A749&amp;"|"&amp;B749)</f>
        <v/>
      </c>
      <c r="D749" s="21" t="n"/>
      <c r="E749" s="24" t="n"/>
      <c r="F749" s="21" t="n"/>
      <c r="G749" s="22" t="n"/>
      <c r="H749" s="22" t="n"/>
      <c r="I749" s="22" t="n"/>
      <c r="J749" s="25" t="n"/>
      <c r="K749" s="26">
        <f>IF(J749="","",IFERROR(INDEX(lst_frequencias_vezes,MATCH(J749,lst_frequencias,0)),"Frequência não aceita"))</f>
        <v/>
      </c>
      <c r="L749" s="21" t="n"/>
      <c r="M749" s="27" t="n"/>
      <c r="N749" s="28">
        <f>IF(AND(ISNUMBER(K749),ISNUMBER(M749)),K749*M749,"")</f>
        <v/>
      </c>
      <c r="O749" s="25" t="n"/>
      <c r="P749" s="25" t="n"/>
      <c r="Q749" s="29" t="n"/>
      <c r="R749" s="30">
        <f>IF(C749="","",IF(COUNTIF(pl_chave,C749)&gt;1,"ERRO: chave de tarefa duplicada",IF(I749="Sim",IF(O749="Não","ERRO: tarefa de segurança retirada do plano",IF(NOT(ISNUMBER(K749)),"ERRO: frequência vigente inválida",IF(ISERROR(MATCH(H749,lst_frequencias,0)),"ERRO: frequência de referência ausente",IF(K749&lt;INDEX(lst_frequencias_vezes,MATCH(H749,lst_frequencias,0)),"ERRO: intervalo ampliado em tarefa de segurança (referência "&amp;H749&amp;")","OK: segurança mantida")))),IF(NOT(ISNUMBER(K749)),"Verificar: frequência vigente","OK"))))</f>
        <v/>
      </c>
      <c r="S749" s="24" t="n"/>
    </row>
    <row r="750">
      <c r="A750" s="21" t="n"/>
      <c r="B750" s="22" t="n"/>
      <c r="C750" s="23">
        <f>IF(OR(A750="",B750=""),"",A750&amp;"|"&amp;B750)</f>
        <v/>
      </c>
      <c r="D750" s="21" t="n"/>
      <c r="E750" s="24" t="n"/>
      <c r="F750" s="21" t="n"/>
      <c r="G750" s="22" t="n"/>
      <c r="H750" s="22" t="n"/>
      <c r="I750" s="22" t="n"/>
      <c r="J750" s="25" t="n"/>
      <c r="K750" s="26">
        <f>IF(J750="","",IFERROR(INDEX(lst_frequencias_vezes,MATCH(J750,lst_frequencias,0)),"Frequência não aceita"))</f>
        <v/>
      </c>
      <c r="L750" s="21" t="n"/>
      <c r="M750" s="27" t="n"/>
      <c r="N750" s="28">
        <f>IF(AND(ISNUMBER(K750),ISNUMBER(M750)),K750*M750,"")</f>
        <v/>
      </c>
      <c r="O750" s="25" t="n"/>
      <c r="P750" s="25" t="n"/>
      <c r="Q750" s="29" t="n"/>
      <c r="R750" s="30">
        <f>IF(C750="","",IF(COUNTIF(pl_chave,C750)&gt;1,"ERRO: chave de tarefa duplicada",IF(I750="Sim",IF(O750="Não","ERRO: tarefa de segurança retirada do plano",IF(NOT(ISNUMBER(K750)),"ERRO: frequência vigente inválida",IF(ISERROR(MATCH(H750,lst_frequencias,0)),"ERRO: frequência de referência ausente",IF(K750&lt;INDEX(lst_frequencias_vezes,MATCH(H750,lst_frequencias,0)),"ERRO: intervalo ampliado em tarefa de segurança (referência "&amp;H750&amp;")","OK: segurança mantida")))),IF(NOT(ISNUMBER(K750)),"Verificar: frequência vigente","OK"))))</f>
        <v/>
      </c>
      <c r="S750" s="24" t="n"/>
    </row>
    <row r="751">
      <c r="A751" s="21" t="n"/>
      <c r="B751" s="22" t="n"/>
      <c r="C751" s="23">
        <f>IF(OR(A751="",B751=""),"",A751&amp;"|"&amp;B751)</f>
        <v/>
      </c>
      <c r="D751" s="21" t="n"/>
      <c r="E751" s="24" t="n"/>
      <c r="F751" s="21" t="n"/>
      <c r="G751" s="22" t="n"/>
      <c r="H751" s="22" t="n"/>
      <c r="I751" s="22" t="n"/>
      <c r="J751" s="25" t="n"/>
      <c r="K751" s="26">
        <f>IF(J751="","",IFERROR(INDEX(lst_frequencias_vezes,MATCH(J751,lst_frequencias,0)),"Frequência não aceita"))</f>
        <v/>
      </c>
      <c r="L751" s="21" t="n"/>
      <c r="M751" s="27" t="n"/>
      <c r="N751" s="28">
        <f>IF(AND(ISNUMBER(K751),ISNUMBER(M751)),K751*M751,"")</f>
        <v/>
      </c>
      <c r="O751" s="25" t="n"/>
      <c r="P751" s="25" t="n"/>
      <c r="Q751" s="29" t="n"/>
      <c r="R751" s="30">
        <f>IF(C751="","",IF(COUNTIF(pl_chave,C751)&gt;1,"ERRO: chave de tarefa duplicada",IF(I751="Sim",IF(O751="Não","ERRO: tarefa de segurança retirada do plano",IF(NOT(ISNUMBER(K751)),"ERRO: frequência vigente inválida",IF(ISERROR(MATCH(H751,lst_frequencias,0)),"ERRO: frequência de referência ausente",IF(K751&lt;INDEX(lst_frequencias_vezes,MATCH(H751,lst_frequencias,0)),"ERRO: intervalo ampliado em tarefa de segurança (referência "&amp;H751&amp;")","OK: segurança mantida")))),IF(NOT(ISNUMBER(K751)),"Verificar: frequência vigente","OK"))))</f>
        <v/>
      </c>
      <c r="S751" s="24" t="n"/>
    </row>
    <row r="752">
      <c r="A752" s="21" t="n"/>
      <c r="B752" s="22" t="n"/>
      <c r="C752" s="23">
        <f>IF(OR(A752="",B752=""),"",A752&amp;"|"&amp;B752)</f>
        <v/>
      </c>
      <c r="D752" s="21" t="n"/>
      <c r="E752" s="24" t="n"/>
      <c r="F752" s="21" t="n"/>
      <c r="G752" s="22" t="n"/>
      <c r="H752" s="22" t="n"/>
      <c r="I752" s="22" t="n"/>
      <c r="J752" s="25" t="n"/>
      <c r="K752" s="26">
        <f>IF(J752="","",IFERROR(INDEX(lst_frequencias_vezes,MATCH(J752,lst_frequencias,0)),"Frequência não aceita"))</f>
        <v/>
      </c>
      <c r="L752" s="21" t="n"/>
      <c r="M752" s="27" t="n"/>
      <c r="N752" s="28">
        <f>IF(AND(ISNUMBER(K752),ISNUMBER(M752)),K752*M752,"")</f>
        <v/>
      </c>
      <c r="O752" s="25" t="n"/>
      <c r="P752" s="25" t="n"/>
      <c r="Q752" s="29" t="n"/>
      <c r="R752" s="30">
        <f>IF(C752="","",IF(COUNTIF(pl_chave,C752)&gt;1,"ERRO: chave de tarefa duplicada",IF(I752="Sim",IF(O752="Não","ERRO: tarefa de segurança retirada do plano",IF(NOT(ISNUMBER(K752)),"ERRO: frequência vigente inválida",IF(ISERROR(MATCH(H752,lst_frequencias,0)),"ERRO: frequência de referência ausente",IF(K752&lt;INDEX(lst_frequencias_vezes,MATCH(H752,lst_frequencias,0)),"ERRO: intervalo ampliado em tarefa de segurança (referência "&amp;H752&amp;")","OK: segurança mantida")))),IF(NOT(ISNUMBER(K752)),"Verificar: frequência vigente","OK"))))</f>
        <v/>
      </c>
      <c r="S752" s="24" t="n"/>
    </row>
    <row r="753">
      <c r="A753" s="21" t="n"/>
      <c r="B753" s="22" t="n"/>
      <c r="C753" s="23">
        <f>IF(OR(A753="",B753=""),"",A753&amp;"|"&amp;B753)</f>
        <v/>
      </c>
      <c r="D753" s="21" t="n"/>
      <c r="E753" s="24" t="n"/>
      <c r="F753" s="21" t="n"/>
      <c r="G753" s="22" t="n"/>
      <c r="H753" s="22" t="n"/>
      <c r="I753" s="22" t="n"/>
      <c r="J753" s="25" t="n"/>
      <c r="K753" s="26">
        <f>IF(J753="","",IFERROR(INDEX(lst_frequencias_vezes,MATCH(J753,lst_frequencias,0)),"Frequência não aceita"))</f>
        <v/>
      </c>
      <c r="L753" s="21" t="n"/>
      <c r="M753" s="27" t="n"/>
      <c r="N753" s="28">
        <f>IF(AND(ISNUMBER(K753),ISNUMBER(M753)),K753*M753,"")</f>
        <v/>
      </c>
      <c r="O753" s="25" t="n"/>
      <c r="P753" s="25" t="n"/>
      <c r="Q753" s="29" t="n"/>
      <c r="R753" s="30">
        <f>IF(C753="","",IF(COUNTIF(pl_chave,C753)&gt;1,"ERRO: chave de tarefa duplicada",IF(I753="Sim",IF(O753="Não","ERRO: tarefa de segurança retirada do plano",IF(NOT(ISNUMBER(K753)),"ERRO: frequência vigente inválida",IF(ISERROR(MATCH(H753,lst_frequencias,0)),"ERRO: frequência de referência ausente",IF(K753&lt;INDEX(lst_frequencias_vezes,MATCH(H753,lst_frequencias,0)),"ERRO: intervalo ampliado em tarefa de segurança (referência "&amp;H753&amp;")","OK: segurança mantida")))),IF(NOT(ISNUMBER(K753)),"Verificar: frequência vigente","OK"))))</f>
        <v/>
      </c>
      <c r="S753" s="24" t="n"/>
    </row>
    <row r="754">
      <c r="A754" s="21" t="n"/>
      <c r="B754" s="22" t="n"/>
      <c r="C754" s="23">
        <f>IF(OR(A754="",B754=""),"",A754&amp;"|"&amp;B754)</f>
        <v/>
      </c>
      <c r="D754" s="21" t="n"/>
      <c r="E754" s="24" t="n"/>
      <c r="F754" s="21" t="n"/>
      <c r="G754" s="22" t="n"/>
      <c r="H754" s="22" t="n"/>
      <c r="I754" s="22" t="n"/>
      <c r="J754" s="25" t="n"/>
      <c r="K754" s="26">
        <f>IF(J754="","",IFERROR(INDEX(lst_frequencias_vezes,MATCH(J754,lst_frequencias,0)),"Frequência não aceita"))</f>
        <v/>
      </c>
      <c r="L754" s="21" t="n"/>
      <c r="M754" s="27" t="n"/>
      <c r="N754" s="28">
        <f>IF(AND(ISNUMBER(K754),ISNUMBER(M754)),K754*M754,"")</f>
        <v/>
      </c>
      <c r="O754" s="25" t="n"/>
      <c r="P754" s="25" t="n"/>
      <c r="Q754" s="29" t="n"/>
      <c r="R754" s="30">
        <f>IF(C754="","",IF(COUNTIF(pl_chave,C754)&gt;1,"ERRO: chave de tarefa duplicada",IF(I754="Sim",IF(O754="Não","ERRO: tarefa de segurança retirada do plano",IF(NOT(ISNUMBER(K754)),"ERRO: frequência vigente inválida",IF(ISERROR(MATCH(H754,lst_frequencias,0)),"ERRO: frequência de referência ausente",IF(K754&lt;INDEX(lst_frequencias_vezes,MATCH(H754,lst_frequencias,0)),"ERRO: intervalo ampliado em tarefa de segurança (referência "&amp;H754&amp;")","OK: segurança mantida")))),IF(NOT(ISNUMBER(K754)),"Verificar: frequência vigente","OK"))))</f>
        <v/>
      </c>
      <c r="S754" s="24" t="n"/>
    </row>
    <row r="755">
      <c r="A755" s="21" t="n"/>
      <c r="B755" s="22" t="n"/>
      <c r="C755" s="23">
        <f>IF(OR(A755="",B755=""),"",A755&amp;"|"&amp;B755)</f>
        <v/>
      </c>
      <c r="D755" s="21" t="n"/>
      <c r="E755" s="24" t="n"/>
      <c r="F755" s="21" t="n"/>
      <c r="G755" s="22" t="n"/>
      <c r="H755" s="22" t="n"/>
      <c r="I755" s="22" t="n"/>
      <c r="J755" s="25" t="n"/>
      <c r="K755" s="26">
        <f>IF(J755="","",IFERROR(INDEX(lst_frequencias_vezes,MATCH(J755,lst_frequencias,0)),"Frequência não aceita"))</f>
        <v/>
      </c>
      <c r="L755" s="21" t="n"/>
      <c r="M755" s="27" t="n"/>
      <c r="N755" s="28">
        <f>IF(AND(ISNUMBER(K755),ISNUMBER(M755)),K755*M755,"")</f>
        <v/>
      </c>
      <c r="O755" s="25" t="n"/>
      <c r="P755" s="25" t="n"/>
      <c r="Q755" s="29" t="n"/>
      <c r="R755" s="30">
        <f>IF(C755="","",IF(COUNTIF(pl_chave,C755)&gt;1,"ERRO: chave de tarefa duplicada",IF(I755="Sim",IF(O755="Não","ERRO: tarefa de segurança retirada do plano",IF(NOT(ISNUMBER(K755)),"ERRO: frequência vigente inválida",IF(ISERROR(MATCH(H755,lst_frequencias,0)),"ERRO: frequência de referência ausente",IF(K755&lt;INDEX(lst_frequencias_vezes,MATCH(H755,lst_frequencias,0)),"ERRO: intervalo ampliado em tarefa de segurança (referência "&amp;H755&amp;")","OK: segurança mantida")))),IF(NOT(ISNUMBER(K755)),"Verificar: frequência vigente","OK"))))</f>
        <v/>
      </c>
      <c r="S755" s="24" t="n"/>
    </row>
    <row r="756">
      <c r="A756" s="21" t="n"/>
      <c r="B756" s="22" t="n"/>
      <c r="C756" s="23">
        <f>IF(OR(A756="",B756=""),"",A756&amp;"|"&amp;B756)</f>
        <v/>
      </c>
      <c r="D756" s="21" t="n"/>
      <c r="E756" s="24" t="n"/>
      <c r="F756" s="21" t="n"/>
      <c r="G756" s="22" t="n"/>
      <c r="H756" s="22" t="n"/>
      <c r="I756" s="22" t="n"/>
      <c r="J756" s="25" t="n"/>
      <c r="K756" s="26">
        <f>IF(J756="","",IFERROR(INDEX(lst_frequencias_vezes,MATCH(J756,lst_frequencias,0)),"Frequência não aceita"))</f>
        <v/>
      </c>
      <c r="L756" s="21" t="n"/>
      <c r="M756" s="27" t="n"/>
      <c r="N756" s="28">
        <f>IF(AND(ISNUMBER(K756),ISNUMBER(M756)),K756*M756,"")</f>
        <v/>
      </c>
      <c r="O756" s="25" t="n"/>
      <c r="P756" s="25" t="n"/>
      <c r="Q756" s="29" t="n"/>
      <c r="R756" s="30">
        <f>IF(C756="","",IF(COUNTIF(pl_chave,C756)&gt;1,"ERRO: chave de tarefa duplicada",IF(I756="Sim",IF(O756="Não","ERRO: tarefa de segurança retirada do plano",IF(NOT(ISNUMBER(K756)),"ERRO: frequência vigente inválida",IF(ISERROR(MATCH(H756,lst_frequencias,0)),"ERRO: frequência de referência ausente",IF(K756&lt;INDEX(lst_frequencias_vezes,MATCH(H756,lst_frequencias,0)),"ERRO: intervalo ampliado em tarefa de segurança (referência "&amp;H756&amp;")","OK: segurança mantida")))),IF(NOT(ISNUMBER(K756)),"Verificar: frequência vigente","OK"))))</f>
        <v/>
      </c>
      <c r="S756" s="24" t="n"/>
    </row>
    <row r="757">
      <c r="A757" s="21" t="n"/>
      <c r="B757" s="22" t="n"/>
      <c r="C757" s="23">
        <f>IF(OR(A757="",B757=""),"",A757&amp;"|"&amp;B757)</f>
        <v/>
      </c>
      <c r="D757" s="21" t="n"/>
      <c r="E757" s="24" t="n"/>
      <c r="F757" s="21" t="n"/>
      <c r="G757" s="22" t="n"/>
      <c r="H757" s="22" t="n"/>
      <c r="I757" s="22" t="n"/>
      <c r="J757" s="25" t="n"/>
      <c r="K757" s="26">
        <f>IF(J757="","",IFERROR(INDEX(lst_frequencias_vezes,MATCH(J757,lst_frequencias,0)),"Frequência não aceita"))</f>
        <v/>
      </c>
      <c r="L757" s="21" t="n"/>
      <c r="M757" s="27" t="n"/>
      <c r="N757" s="28">
        <f>IF(AND(ISNUMBER(K757),ISNUMBER(M757)),K757*M757,"")</f>
        <v/>
      </c>
      <c r="O757" s="25" t="n"/>
      <c r="P757" s="25" t="n"/>
      <c r="Q757" s="29" t="n"/>
      <c r="R757" s="30">
        <f>IF(C757="","",IF(COUNTIF(pl_chave,C757)&gt;1,"ERRO: chave de tarefa duplicada",IF(I757="Sim",IF(O757="Não","ERRO: tarefa de segurança retirada do plano",IF(NOT(ISNUMBER(K757)),"ERRO: frequência vigente inválida",IF(ISERROR(MATCH(H757,lst_frequencias,0)),"ERRO: frequência de referência ausente",IF(K757&lt;INDEX(lst_frequencias_vezes,MATCH(H757,lst_frequencias,0)),"ERRO: intervalo ampliado em tarefa de segurança (referência "&amp;H757&amp;")","OK: segurança mantida")))),IF(NOT(ISNUMBER(K757)),"Verificar: frequência vigente","OK"))))</f>
        <v/>
      </c>
      <c r="S757" s="24" t="n"/>
    </row>
    <row r="758">
      <c r="A758" s="21" t="n"/>
      <c r="B758" s="22" t="n"/>
      <c r="C758" s="23">
        <f>IF(OR(A758="",B758=""),"",A758&amp;"|"&amp;B758)</f>
        <v/>
      </c>
      <c r="D758" s="21" t="n"/>
      <c r="E758" s="24" t="n"/>
      <c r="F758" s="21" t="n"/>
      <c r="G758" s="22" t="n"/>
      <c r="H758" s="22" t="n"/>
      <c r="I758" s="22" t="n"/>
      <c r="J758" s="25" t="n"/>
      <c r="K758" s="26">
        <f>IF(J758="","",IFERROR(INDEX(lst_frequencias_vezes,MATCH(J758,lst_frequencias,0)),"Frequência não aceita"))</f>
        <v/>
      </c>
      <c r="L758" s="21" t="n"/>
      <c r="M758" s="27" t="n"/>
      <c r="N758" s="28">
        <f>IF(AND(ISNUMBER(K758),ISNUMBER(M758)),K758*M758,"")</f>
        <v/>
      </c>
      <c r="O758" s="25" t="n"/>
      <c r="P758" s="25" t="n"/>
      <c r="Q758" s="29" t="n"/>
      <c r="R758" s="30">
        <f>IF(C758="","",IF(COUNTIF(pl_chave,C758)&gt;1,"ERRO: chave de tarefa duplicada",IF(I758="Sim",IF(O758="Não","ERRO: tarefa de segurança retirada do plano",IF(NOT(ISNUMBER(K758)),"ERRO: frequência vigente inválida",IF(ISERROR(MATCH(H758,lst_frequencias,0)),"ERRO: frequência de referência ausente",IF(K758&lt;INDEX(lst_frequencias_vezes,MATCH(H758,lst_frequencias,0)),"ERRO: intervalo ampliado em tarefa de segurança (referência "&amp;H758&amp;")","OK: segurança mantida")))),IF(NOT(ISNUMBER(K758)),"Verificar: frequência vigente","OK"))))</f>
        <v/>
      </c>
      <c r="S758" s="24" t="n"/>
    </row>
    <row r="759">
      <c r="A759" s="21" t="n"/>
      <c r="B759" s="22" t="n"/>
      <c r="C759" s="23">
        <f>IF(OR(A759="",B759=""),"",A759&amp;"|"&amp;B759)</f>
        <v/>
      </c>
      <c r="D759" s="21" t="n"/>
      <c r="E759" s="24" t="n"/>
      <c r="F759" s="21" t="n"/>
      <c r="G759" s="22" t="n"/>
      <c r="H759" s="22" t="n"/>
      <c r="I759" s="22" t="n"/>
      <c r="J759" s="25" t="n"/>
      <c r="K759" s="26">
        <f>IF(J759="","",IFERROR(INDEX(lst_frequencias_vezes,MATCH(J759,lst_frequencias,0)),"Frequência não aceita"))</f>
        <v/>
      </c>
      <c r="L759" s="21" t="n"/>
      <c r="M759" s="27" t="n"/>
      <c r="N759" s="28">
        <f>IF(AND(ISNUMBER(K759),ISNUMBER(M759)),K759*M759,"")</f>
        <v/>
      </c>
      <c r="O759" s="25" t="n"/>
      <c r="P759" s="25" t="n"/>
      <c r="Q759" s="29" t="n"/>
      <c r="R759" s="30">
        <f>IF(C759="","",IF(COUNTIF(pl_chave,C759)&gt;1,"ERRO: chave de tarefa duplicada",IF(I759="Sim",IF(O759="Não","ERRO: tarefa de segurança retirada do plano",IF(NOT(ISNUMBER(K759)),"ERRO: frequência vigente inválida",IF(ISERROR(MATCH(H759,lst_frequencias,0)),"ERRO: frequência de referência ausente",IF(K759&lt;INDEX(lst_frequencias_vezes,MATCH(H759,lst_frequencias,0)),"ERRO: intervalo ampliado em tarefa de segurança (referência "&amp;H759&amp;")","OK: segurança mantida")))),IF(NOT(ISNUMBER(K759)),"Verificar: frequência vigente","OK"))))</f>
        <v/>
      </c>
      <c r="S759" s="24" t="n"/>
    </row>
    <row r="760">
      <c r="A760" s="21" t="n"/>
      <c r="B760" s="22" t="n"/>
      <c r="C760" s="23">
        <f>IF(OR(A760="",B760=""),"",A760&amp;"|"&amp;B760)</f>
        <v/>
      </c>
      <c r="D760" s="21" t="n"/>
      <c r="E760" s="24" t="n"/>
      <c r="F760" s="21" t="n"/>
      <c r="G760" s="22" t="n"/>
      <c r="H760" s="22" t="n"/>
      <c r="I760" s="22" t="n"/>
      <c r="J760" s="25" t="n"/>
      <c r="K760" s="26">
        <f>IF(J760="","",IFERROR(INDEX(lst_frequencias_vezes,MATCH(J760,lst_frequencias,0)),"Frequência não aceita"))</f>
        <v/>
      </c>
      <c r="L760" s="21" t="n"/>
      <c r="M760" s="27" t="n"/>
      <c r="N760" s="28">
        <f>IF(AND(ISNUMBER(K760),ISNUMBER(M760)),K760*M760,"")</f>
        <v/>
      </c>
      <c r="O760" s="25" t="n"/>
      <c r="P760" s="25" t="n"/>
      <c r="Q760" s="29" t="n"/>
      <c r="R760" s="30">
        <f>IF(C760="","",IF(COUNTIF(pl_chave,C760)&gt;1,"ERRO: chave de tarefa duplicada",IF(I760="Sim",IF(O760="Não","ERRO: tarefa de segurança retirada do plano",IF(NOT(ISNUMBER(K760)),"ERRO: frequência vigente inválida",IF(ISERROR(MATCH(H760,lst_frequencias,0)),"ERRO: frequência de referência ausente",IF(K760&lt;INDEX(lst_frequencias_vezes,MATCH(H760,lst_frequencias,0)),"ERRO: intervalo ampliado em tarefa de segurança (referência "&amp;H760&amp;")","OK: segurança mantida")))),IF(NOT(ISNUMBER(K760)),"Verificar: frequência vigente","OK"))))</f>
        <v/>
      </c>
      <c r="S760" s="24" t="n"/>
    </row>
    <row r="761">
      <c r="A761" s="21" t="n"/>
      <c r="B761" s="22" t="n"/>
      <c r="C761" s="23">
        <f>IF(OR(A761="",B761=""),"",A761&amp;"|"&amp;B761)</f>
        <v/>
      </c>
      <c r="D761" s="21" t="n"/>
      <c r="E761" s="24" t="n"/>
      <c r="F761" s="21" t="n"/>
      <c r="G761" s="22" t="n"/>
      <c r="H761" s="22" t="n"/>
      <c r="I761" s="22" t="n"/>
      <c r="J761" s="25" t="n"/>
      <c r="K761" s="26">
        <f>IF(J761="","",IFERROR(INDEX(lst_frequencias_vezes,MATCH(J761,lst_frequencias,0)),"Frequência não aceita"))</f>
        <v/>
      </c>
      <c r="L761" s="21" t="n"/>
      <c r="M761" s="27" t="n"/>
      <c r="N761" s="28">
        <f>IF(AND(ISNUMBER(K761),ISNUMBER(M761)),K761*M761,"")</f>
        <v/>
      </c>
      <c r="O761" s="25" t="n"/>
      <c r="P761" s="25" t="n"/>
      <c r="Q761" s="29" t="n"/>
      <c r="R761" s="30">
        <f>IF(C761="","",IF(COUNTIF(pl_chave,C761)&gt;1,"ERRO: chave de tarefa duplicada",IF(I761="Sim",IF(O761="Não","ERRO: tarefa de segurança retirada do plano",IF(NOT(ISNUMBER(K761)),"ERRO: frequência vigente inválida",IF(ISERROR(MATCH(H761,lst_frequencias,0)),"ERRO: frequência de referência ausente",IF(K761&lt;INDEX(lst_frequencias_vezes,MATCH(H761,lst_frequencias,0)),"ERRO: intervalo ampliado em tarefa de segurança (referência "&amp;H761&amp;")","OK: segurança mantida")))),IF(NOT(ISNUMBER(K761)),"Verificar: frequência vigente","OK"))))</f>
        <v/>
      </c>
      <c r="S761" s="24" t="n"/>
    </row>
    <row r="762">
      <c r="A762" s="21" t="n"/>
      <c r="B762" s="22" t="n"/>
      <c r="C762" s="23">
        <f>IF(OR(A762="",B762=""),"",A762&amp;"|"&amp;B762)</f>
        <v/>
      </c>
      <c r="D762" s="21" t="n"/>
      <c r="E762" s="24" t="n"/>
      <c r="F762" s="21" t="n"/>
      <c r="G762" s="22" t="n"/>
      <c r="H762" s="22" t="n"/>
      <c r="I762" s="22" t="n"/>
      <c r="J762" s="25" t="n"/>
      <c r="K762" s="26">
        <f>IF(J762="","",IFERROR(INDEX(lst_frequencias_vezes,MATCH(J762,lst_frequencias,0)),"Frequência não aceita"))</f>
        <v/>
      </c>
      <c r="L762" s="21" t="n"/>
      <c r="M762" s="27" t="n"/>
      <c r="N762" s="28">
        <f>IF(AND(ISNUMBER(K762),ISNUMBER(M762)),K762*M762,"")</f>
        <v/>
      </c>
      <c r="O762" s="25" t="n"/>
      <c r="P762" s="25" t="n"/>
      <c r="Q762" s="29" t="n"/>
      <c r="R762" s="30">
        <f>IF(C762="","",IF(COUNTIF(pl_chave,C762)&gt;1,"ERRO: chave de tarefa duplicada",IF(I762="Sim",IF(O762="Não","ERRO: tarefa de segurança retirada do plano",IF(NOT(ISNUMBER(K762)),"ERRO: frequência vigente inválida",IF(ISERROR(MATCH(H762,lst_frequencias,0)),"ERRO: frequência de referência ausente",IF(K762&lt;INDEX(lst_frequencias_vezes,MATCH(H762,lst_frequencias,0)),"ERRO: intervalo ampliado em tarefa de segurança (referência "&amp;H762&amp;")","OK: segurança mantida")))),IF(NOT(ISNUMBER(K762)),"Verificar: frequência vigente","OK"))))</f>
        <v/>
      </c>
      <c r="S762" s="24" t="n"/>
    </row>
    <row r="763">
      <c r="A763" s="21" t="n"/>
      <c r="B763" s="22" t="n"/>
      <c r="C763" s="23">
        <f>IF(OR(A763="",B763=""),"",A763&amp;"|"&amp;B763)</f>
        <v/>
      </c>
      <c r="D763" s="21" t="n"/>
      <c r="E763" s="24" t="n"/>
      <c r="F763" s="21" t="n"/>
      <c r="G763" s="22" t="n"/>
      <c r="H763" s="22" t="n"/>
      <c r="I763" s="22" t="n"/>
      <c r="J763" s="25" t="n"/>
      <c r="K763" s="26">
        <f>IF(J763="","",IFERROR(INDEX(lst_frequencias_vezes,MATCH(J763,lst_frequencias,0)),"Frequência não aceita"))</f>
        <v/>
      </c>
      <c r="L763" s="21" t="n"/>
      <c r="M763" s="27" t="n"/>
      <c r="N763" s="28">
        <f>IF(AND(ISNUMBER(K763),ISNUMBER(M763)),K763*M763,"")</f>
        <v/>
      </c>
      <c r="O763" s="25" t="n"/>
      <c r="P763" s="25" t="n"/>
      <c r="Q763" s="29" t="n"/>
      <c r="R763" s="30">
        <f>IF(C763="","",IF(COUNTIF(pl_chave,C763)&gt;1,"ERRO: chave de tarefa duplicada",IF(I763="Sim",IF(O763="Não","ERRO: tarefa de segurança retirada do plano",IF(NOT(ISNUMBER(K763)),"ERRO: frequência vigente inválida",IF(ISERROR(MATCH(H763,lst_frequencias,0)),"ERRO: frequência de referência ausente",IF(K763&lt;INDEX(lst_frequencias_vezes,MATCH(H763,lst_frequencias,0)),"ERRO: intervalo ampliado em tarefa de segurança (referência "&amp;H763&amp;")","OK: segurança mantida")))),IF(NOT(ISNUMBER(K763)),"Verificar: frequência vigente","OK"))))</f>
        <v/>
      </c>
      <c r="S763" s="24" t="n"/>
    </row>
    <row r="764">
      <c r="A764" s="21" t="n"/>
      <c r="B764" s="22" t="n"/>
      <c r="C764" s="23">
        <f>IF(OR(A764="",B764=""),"",A764&amp;"|"&amp;B764)</f>
        <v/>
      </c>
      <c r="D764" s="21" t="n"/>
      <c r="E764" s="24" t="n"/>
      <c r="F764" s="21" t="n"/>
      <c r="G764" s="22" t="n"/>
      <c r="H764" s="22" t="n"/>
      <c r="I764" s="22" t="n"/>
      <c r="J764" s="25" t="n"/>
      <c r="K764" s="26">
        <f>IF(J764="","",IFERROR(INDEX(lst_frequencias_vezes,MATCH(J764,lst_frequencias,0)),"Frequência não aceita"))</f>
        <v/>
      </c>
      <c r="L764" s="21" t="n"/>
      <c r="M764" s="27" t="n"/>
      <c r="N764" s="28">
        <f>IF(AND(ISNUMBER(K764),ISNUMBER(M764)),K764*M764,"")</f>
        <v/>
      </c>
      <c r="O764" s="25" t="n"/>
      <c r="P764" s="25" t="n"/>
      <c r="Q764" s="29" t="n"/>
      <c r="R764" s="30">
        <f>IF(C764="","",IF(COUNTIF(pl_chave,C764)&gt;1,"ERRO: chave de tarefa duplicada",IF(I764="Sim",IF(O764="Não","ERRO: tarefa de segurança retirada do plano",IF(NOT(ISNUMBER(K764)),"ERRO: frequência vigente inválida",IF(ISERROR(MATCH(H764,lst_frequencias,0)),"ERRO: frequência de referência ausente",IF(K764&lt;INDEX(lst_frequencias_vezes,MATCH(H764,lst_frequencias,0)),"ERRO: intervalo ampliado em tarefa de segurança (referência "&amp;H764&amp;")","OK: segurança mantida")))),IF(NOT(ISNUMBER(K764)),"Verificar: frequência vigente","OK"))))</f>
        <v/>
      </c>
      <c r="S764" s="24" t="n"/>
    </row>
    <row r="765">
      <c r="A765" s="21" t="n"/>
      <c r="B765" s="22" t="n"/>
      <c r="C765" s="23">
        <f>IF(OR(A765="",B765=""),"",A765&amp;"|"&amp;B765)</f>
        <v/>
      </c>
      <c r="D765" s="21" t="n"/>
      <c r="E765" s="24" t="n"/>
      <c r="F765" s="21" t="n"/>
      <c r="G765" s="22" t="n"/>
      <c r="H765" s="22" t="n"/>
      <c r="I765" s="22" t="n"/>
      <c r="J765" s="25" t="n"/>
      <c r="K765" s="26">
        <f>IF(J765="","",IFERROR(INDEX(lst_frequencias_vezes,MATCH(J765,lst_frequencias,0)),"Frequência não aceita"))</f>
        <v/>
      </c>
      <c r="L765" s="21" t="n"/>
      <c r="M765" s="27" t="n"/>
      <c r="N765" s="28">
        <f>IF(AND(ISNUMBER(K765),ISNUMBER(M765)),K765*M765,"")</f>
        <v/>
      </c>
      <c r="O765" s="25" t="n"/>
      <c r="P765" s="25" t="n"/>
      <c r="Q765" s="29" t="n"/>
      <c r="R765" s="30">
        <f>IF(C765="","",IF(COUNTIF(pl_chave,C765)&gt;1,"ERRO: chave de tarefa duplicada",IF(I765="Sim",IF(O765="Não","ERRO: tarefa de segurança retirada do plano",IF(NOT(ISNUMBER(K765)),"ERRO: frequência vigente inválida",IF(ISERROR(MATCH(H765,lst_frequencias,0)),"ERRO: frequência de referência ausente",IF(K765&lt;INDEX(lst_frequencias_vezes,MATCH(H765,lst_frequencias,0)),"ERRO: intervalo ampliado em tarefa de segurança (referência "&amp;H765&amp;")","OK: segurança mantida")))),IF(NOT(ISNUMBER(K765)),"Verificar: frequência vigente","OK"))))</f>
        <v/>
      </c>
      <c r="S765" s="24" t="n"/>
    </row>
    <row r="766">
      <c r="A766" s="21" t="n"/>
      <c r="B766" s="22" t="n"/>
      <c r="C766" s="23">
        <f>IF(OR(A766="",B766=""),"",A766&amp;"|"&amp;B766)</f>
        <v/>
      </c>
      <c r="D766" s="21" t="n"/>
      <c r="E766" s="24" t="n"/>
      <c r="F766" s="21" t="n"/>
      <c r="G766" s="22" t="n"/>
      <c r="H766" s="22" t="n"/>
      <c r="I766" s="22" t="n"/>
      <c r="J766" s="25" t="n"/>
      <c r="K766" s="26">
        <f>IF(J766="","",IFERROR(INDEX(lst_frequencias_vezes,MATCH(J766,lst_frequencias,0)),"Frequência não aceita"))</f>
        <v/>
      </c>
      <c r="L766" s="21" t="n"/>
      <c r="M766" s="27" t="n"/>
      <c r="N766" s="28">
        <f>IF(AND(ISNUMBER(K766),ISNUMBER(M766)),K766*M766,"")</f>
        <v/>
      </c>
      <c r="O766" s="25" t="n"/>
      <c r="P766" s="25" t="n"/>
      <c r="Q766" s="29" t="n"/>
      <c r="R766" s="30">
        <f>IF(C766="","",IF(COUNTIF(pl_chave,C766)&gt;1,"ERRO: chave de tarefa duplicada",IF(I766="Sim",IF(O766="Não","ERRO: tarefa de segurança retirada do plano",IF(NOT(ISNUMBER(K766)),"ERRO: frequência vigente inválida",IF(ISERROR(MATCH(H766,lst_frequencias,0)),"ERRO: frequência de referência ausente",IF(K766&lt;INDEX(lst_frequencias_vezes,MATCH(H766,lst_frequencias,0)),"ERRO: intervalo ampliado em tarefa de segurança (referência "&amp;H766&amp;")","OK: segurança mantida")))),IF(NOT(ISNUMBER(K766)),"Verificar: frequência vigente","OK"))))</f>
        <v/>
      </c>
      <c r="S766" s="24" t="n"/>
    </row>
    <row r="767">
      <c r="A767" s="21" t="n"/>
      <c r="B767" s="22" t="n"/>
      <c r="C767" s="23">
        <f>IF(OR(A767="",B767=""),"",A767&amp;"|"&amp;B767)</f>
        <v/>
      </c>
      <c r="D767" s="21" t="n"/>
      <c r="E767" s="24" t="n"/>
      <c r="F767" s="21" t="n"/>
      <c r="G767" s="22" t="n"/>
      <c r="H767" s="22" t="n"/>
      <c r="I767" s="22" t="n"/>
      <c r="J767" s="25" t="n"/>
      <c r="K767" s="26">
        <f>IF(J767="","",IFERROR(INDEX(lst_frequencias_vezes,MATCH(J767,lst_frequencias,0)),"Frequência não aceita"))</f>
        <v/>
      </c>
      <c r="L767" s="21" t="n"/>
      <c r="M767" s="27" t="n"/>
      <c r="N767" s="28">
        <f>IF(AND(ISNUMBER(K767),ISNUMBER(M767)),K767*M767,"")</f>
        <v/>
      </c>
      <c r="O767" s="25" t="n"/>
      <c r="P767" s="25" t="n"/>
      <c r="Q767" s="29" t="n"/>
      <c r="R767" s="30">
        <f>IF(C767="","",IF(COUNTIF(pl_chave,C767)&gt;1,"ERRO: chave de tarefa duplicada",IF(I767="Sim",IF(O767="Não","ERRO: tarefa de segurança retirada do plano",IF(NOT(ISNUMBER(K767)),"ERRO: frequência vigente inválida",IF(ISERROR(MATCH(H767,lst_frequencias,0)),"ERRO: frequência de referência ausente",IF(K767&lt;INDEX(lst_frequencias_vezes,MATCH(H767,lst_frequencias,0)),"ERRO: intervalo ampliado em tarefa de segurança (referência "&amp;H767&amp;")","OK: segurança mantida")))),IF(NOT(ISNUMBER(K767)),"Verificar: frequência vigente","OK"))))</f>
        <v/>
      </c>
      <c r="S767" s="24" t="n"/>
    </row>
    <row r="768">
      <c r="A768" s="21" t="n"/>
      <c r="B768" s="22" t="n"/>
      <c r="C768" s="23">
        <f>IF(OR(A768="",B768=""),"",A768&amp;"|"&amp;B768)</f>
        <v/>
      </c>
      <c r="D768" s="21" t="n"/>
      <c r="E768" s="24" t="n"/>
      <c r="F768" s="21" t="n"/>
      <c r="G768" s="22" t="n"/>
      <c r="H768" s="22" t="n"/>
      <c r="I768" s="22" t="n"/>
      <c r="J768" s="25" t="n"/>
      <c r="K768" s="26">
        <f>IF(J768="","",IFERROR(INDEX(lst_frequencias_vezes,MATCH(J768,lst_frequencias,0)),"Frequência não aceita"))</f>
        <v/>
      </c>
      <c r="L768" s="21" t="n"/>
      <c r="M768" s="27" t="n"/>
      <c r="N768" s="28">
        <f>IF(AND(ISNUMBER(K768),ISNUMBER(M768)),K768*M768,"")</f>
        <v/>
      </c>
      <c r="O768" s="25" t="n"/>
      <c r="P768" s="25" t="n"/>
      <c r="Q768" s="29" t="n"/>
      <c r="R768" s="30">
        <f>IF(C768="","",IF(COUNTIF(pl_chave,C768)&gt;1,"ERRO: chave de tarefa duplicada",IF(I768="Sim",IF(O768="Não","ERRO: tarefa de segurança retirada do plano",IF(NOT(ISNUMBER(K768)),"ERRO: frequência vigente inválida",IF(ISERROR(MATCH(H768,lst_frequencias,0)),"ERRO: frequência de referência ausente",IF(K768&lt;INDEX(lst_frequencias_vezes,MATCH(H768,lst_frequencias,0)),"ERRO: intervalo ampliado em tarefa de segurança (referência "&amp;H768&amp;")","OK: segurança mantida")))),IF(NOT(ISNUMBER(K768)),"Verificar: frequência vigente","OK"))))</f>
        <v/>
      </c>
      <c r="S768" s="24" t="n"/>
    </row>
    <row r="769">
      <c r="A769" s="21" t="n"/>
      <c r="B769" s="22" t="n"/>
      <c r="C769" s="23">
        <f>IF(OR(A769="",B769=""),"",A769&amp;"|"&amp;B769)</f>
        <v/>
      </c>
      <c r="D769" s="21" t="n"/>
      <c r="E769" s="24" t="n"/>
      <c r="F769" s="21" t="n"/>
      <c r="G769" s="22" t="n"/>
      <c r="H769" s="22" t="n"/>
      <c r="I769" s="22" t="n"/>
      <c r="J769" s="25" t="n"/>
      <c r="K769" s="26">
        <f>IF(J769="","",IFERROR(INDEX(lst_frequencias_vezes,MATCH(J769,lst_frequencias,0)),"Frequência não aceita"))</f>
        <v/>
      </c>
      <c r="L769" s="21" t="n"/>
      <c r="M769" s="27" t="n"/>
      <c r="N769" s="28">
        <f>IF(AND(ISNUMBER(K769),ISNUMBER(M769)),K769*M769,"")</f>
        <v/>
      </c>
      <c r="O769" s="25" t="n"/>
      <c r="P769" s="25" t="n"/>
      <c r="Q769" s="29" t="n"/>
      <c r="R769" s="30">
        <f>IF(C769="","",IF(COUNTIF(pl_chave,C769)&gt;1,"ERRO: chave de tarefa duplicada",IF(I769="Sim",IF(O769="Não","ERRO: tarefa de segurança retirada do plano",IF(NOT(ISNUMBER(K769)),"ERRO: frequência vigente inválida",IF(ISERROR(MATCH(H769,lst_frequencias,0)),"ERRO: frequência de referência ausente",IF(K769&lt;INDEX(lst_frequencias_vezes,MATCH(H769,lst_frequencias,0)),"ERRO: intervalo ampliado em tarefa de segurança (referência "&amp;H769&amp;")","OK: segurança mantida")))),IF(NOT(ISNUMBER(K769)),"Verificar: frequência vigente","OK"))))</f>
        <v/>
      </c>
      <c r="S769" s="24" t="n"/>
    </row>
    <row r="770">
      <c r="A770" s="21" t="n"/>
      <c r="B770" s="22" t="n"/>
      <c r="C770" s="23">
        <f>IF(OR(A770="",B770=""),"",A770&amp;"|"&amp;B770)</f>
        <v/>
      </c>
      <c r="D770" s="21" t="n"/>
      <c r="E770" s="24" t="n"/>
      <c r="F770" s="21" t="n"/>
      <c r="G770" s="22" t="n"/>
      <c r="H770" s="22" t="n"/>
      <c r="I770" s="22" t="n"/>
      <c r="J770" s="25" t="n"/>
      <c r="K770" s="26">
        <f>IF(J770="","",IFERROR(INDEX(lst_frequencias_vezes,MATCH(J770,lst_frequencias,0)),"Frequência não aceita"))</f>
        <v/>
      </c>
      <c r="L770" s="21" t="n"/>
      <c r="M770" s="27" t="n"/>
      <c r="N770" s="28">
        <f>IF(AND(ISNUMBER(K770),ISNUMBER(M770)),K770*M770,"")</f>
        <v/>
      </c>
      <c r="O770" s="25" t="n"/>
      <c r="P770" s="25" t="n"/>
      <c r="Q770" s="29" t="n"/>
      <c r="R770" s="30">
        <f>IF(C770="","",IF(COUNTIF(pl_chave,C770)&gt;1,"ERRO: chave de tarefa duplicada",IF(I770="Sim",IF(O770="Não","ERRO: tarefa de segurança retirada do plano",IF(NOT(ISNUMBER(K770)),"ERRO: frequência vigente inválida",IF(ISERROR(MATCH(H770,lst_frequencias,0)),"ERRO: frequência de referência ausente",IF(K770&lt;INDEX(lst_frequencias_vezes,MATCH(H770,lst_frequencias,0)),"ERRO: intervalo ampliado em tarefa de segurança (referência "&amp;H770&amp;")","OK: segurança mantida")))),IF(NOT(ISNUMBER(K770)),"Verificar: frequência vigente","OK"))))</f>
        <v/>
      </c>
      <c r="S770" s="24" t="n"/>
    </row>
    <row r="771">
      <c r="A771" s="21" t="n"/>
      <c r="B771" s="22" t="n"/>
      <c r="C771" s="23">
        <f>IF(OR(A771="",B771=""),"",A771&amp;"|"&amp;B771)</f>
        <v/>
      </c>
      <c r="D771" s="21" t="n"/>
      <c r="E771" s="24" t="n"/>
      <c r="F771" s="21" t="n"/>
      <c r="G771" s="22" t="n"/>
      <c r="H771" s="22" t="n"/>
      <c r="I771" s="22" t="n"/>
      <c r="J771" s="25" t="n"/>
      <c r="K771" s="26">
        <f>IF(J771="","",IFERROR(INDEX(lst_frequencias_vezes,MATCH(J771,lst_frequencias,0)),"Frequência não aceita"))</f>
        <v/>
      </c>
      <c r="L771" s="21" t="n"/>
      <c r="M771" s="27" t="n"/>
      <c r="N771" s="28">
        <f>IF(AND(ISNUMBER(K771),ISNUMBER(M771)),K771*M771,"")</f>
        <v/>
      </c>
      <c r="O771" s="25" t="n"/>
      <c r="P771" s="25" t="n"/>
      <c r="Q771" s="29" t="n"/>
      <c r="R771" s="30">
        <f>IF(C771="","",IF(COUNTIF(pl_chave,C771)&gt;1,"ERRO: chave de tarefa duplicada",IF(I771="Sim",IF(O771="Não","ERRO: tarefa de segurança retirada do plano",IF(NOT(ISNUMBER(K771)),"ERRO: frequência vigente inválida",IF(ISERROR(MATCH(H771,lst_frequencias,0)),"ERRO: frequência de referência ausente",IF(K771&lt;INDEX(lst_frequencias_vezes,MATCH(H771,lst_frequencias,0)),"ERRO: intervalo ampliado em tarefa de segurança (referência "&amp;H771&amp;")","OK: segurança mantida")))),IF(NOT(ISNUMBER(K771)),"Verificar: frequência vigente","OK"))))</f>
        <v/>
      </c>
      <c r="S771" s="24" t="n"/>
    </row>
    <row r="772">
      <c r="A772" s="21" t="n"/>
      <c r="B772" s="22" t="n"/>
      <c r="C772" s="23">
        <f>IF(OR(A772="",B772=""),"",A772&amp;"|"&amp;B772)</f>
        <v/>
      </c>
      <c r="D772" s="21" t="n"/>
      <c r="E772" s="24" t="n"/>
      <c r="F772" s="21" t="n"/>
      <c r="G772" s="22" t="n"/>
      <c r="H772" s="22" t="n"/>
      <c r="I772" s="22" t="n"/>
      <c r="J772" s="25" t="n"/>
      <c r="K772" s="26">
        <f>IF(J772="","",IFERROR(INDEX(lst_frequencias_vezes,MATCH(J772,lst_frequencias,0)),"Frequência não aceita"))</f>
        <v/>
      </c>
      <c r="L772" s="21" t="n"/>
      <c r="M772" s="27" t="n"/>
      <c r="N772" s="28">
        <f>IF(AND(ISNUMBER(K772),ISNUMBER(M772)),K772*M772,"")</f>
        <v/>
      </c>
      <c r="O772" s="25" t="n"/>
      <c r="P772" s="25" t="n"/>
      <c r="Q772" s="29" t="n"/>
      <c r="R772" s="30">
        <f>IF(C772="","",IF(COUNTIF(pl_chave,C772)&gt;1,"ERRO: chave de tarefa duplicada",IF(I772="Sim",IF(O772="Não","ERRO: tarefa de segurança retirada do plano",IF(NOT(ISNUMBER(K772)),"ERRO: frequência vigente inválida",IF(ISERROR(MATCH(H772,lst_frequencias,0)),"ERRO: frequência de referência ausente",IF(K772&lt;INDEX(lst_frequencias_vezes,MATCH(H772,lst_frequencias,0)),"ERRO: intervalo ampliado em tarefa de segurança (referência "&amp;H772&amp;")","OK: segurança mantida")))),IF(NOT(ISNUMBER(K772)),"Verificar: frequência vigente","OK"))))</f>
        <v/>
      </c>
      <c r="S772" s="24" t="n"/>
    </row>
    <row r="773">
      <c r="A773" s="21" t="n"/>
      <c r="B773" s="22" t="n"/>
      <c r="C773" s="23">
        <f>IF(OR(A773="",B773=""),"",A773&amp;"|"&amp;B773)</f>
        <v/>
      </c>
      <c r="D773" s="21" t="n"/>
      <c r="E773" s="24" t="n"/>
      <c r="F773" s="21" t="n"/>
      <c r="G773" s="22" t="n"/>
      <c r="H773" s="22" t="n"/>
      <c r="I773" s="22" t="n"/>
      <c r="J773" s="25" t="n"/>
      <c r="K773" s="26">
        <f>IF(J773="","",IFERROR(INDEX(lst_frequencias_vezes,MATCH(J773,lst_frequencias,0)),"Frequência não aceita"))</f>
        <v/>
      </c>
      <c r="L773" s="21" t="n"/>
      <c r="M773" s="27" t="n"/>
      <c r="N773" s="28">
        <f>IF(AND(ISNUMBER(K773),ISNUMBER(M773)),K773*M773,"")</f>
        <v/>
      </c>
      <c r="O773" s="25" t="n"/>
      <c r="P773" s="25" t="n"/>
      <c r="Q773" s="29" t="n"/>
      <c r="R773" s="30">
        <f>IF(C773="","",IF(COUNTIF(pl_chave,C773)&gt;1,"ERRO: chave de tarefa duplicada",IF(I773="Sim",IF(O773="Não","ERRO: tarefa de segurança retirada do plano",IF(NOT(ISNUMBER(K773)),"ERRO: frequência vigente inválida",IF(ISERROR(MATCH(H773,lst_frequencias,0)),"ERRO: frequência de referência ausente",IF(K773&lt;INDEX(lst_frequencias_vezes,MATCH(H773,lst_frequencias,0)),"ERRO: intervalo ampliado em tarefa de segurança (referência "&amp;H773&amp;")","OK: segurança mantida")))),IF(NOT(ISNUMBER(K773)),"Verificar: frequência vigente","OK"))))</f>
        <v/>
      </c>
      <c r="S773" s="24" t="n"/>
    </row>
    <row r="774">
      <c r="A774" s="21" t="n"/>
      <c r="B774" s="22" t="n"/>
      <c r="C774" s="23">
        <f>IF(OR(A774="",B774=""),"",A774&amp;"|"&amp;B774)</f>
        <v/>
      </c>
      <c r="D774" s="21" t="n"/>
      <c r="E774" s="24" t="n"/>
      <c r="F774" s="21" t="n"/>
      <c r="G774" s="22" t="n"/>
      <c r="H774" s="22" t="n"/>
      <c r="I774" s="22" t="n"/>
      <c r="J774" s="25" t="n"/>
      <c r="K774" s="26">
        <f>IF(J774="","",IFERROR(INDEX(lst_frequencias_vezes,MATCH(J774,lst_frequencias,0)),"Frequência não aceita"))</f>
        <v/>
      </c>
      <c r="L774" s="21" t="n"/>
      <c r="M774" s="27" t="n"/>
      <c r="N774" s="28">
        <f>IF(AND(ISNUMBER(K774),ISNUMBER(M774)),K774*M774,"")</f>
        <v/>
      </c>
      <c r="O774" s="25" t="n"/>
      <c r="P774" s="25" t="n"/>
      <c r="Q774" s="29" t="n"/>
      <c r="R774" s="30">
        <f>IF(C774="","",IF(COUNTIF(pl_chave,C774)&gt;1,"ERRO: chave de tarefa duplicada",IF(I774="Sim",IF(O774="Não","ERRO: tarefa de segurança retirada do plano",IF(NOT(ISNUMBER(K774)),"ERRO: frequência vigente inválida",IF(ISERROR(MATCH(H774,lst_frequencias,0)),"ERRO: frequência de referência ausente",IF(K774&lt;INDEX(lst_frequencias_vezes,MATCH(H774,lst_frequencias,0)),"ERRO: intervalo ampliado em tarefa de segurança (referência "&amp;H774&amp;")","OK: segurança mantida")))),IF(NOT(ISNUMBER(K774)),"Verificar: frequência vigente","OK"))))</f>
        <v/>
      </c>
      <c r="S774" s="24" t="n"/>
    </row>
    <row r="775">
      <c r="A775" s="21" t="n"/>
      <c r="B775" s="22" t="n"/>
      <c r="C775" s="23">
        <f>IF(OR(A775="",B775=""),"",A775&amp;"|"&amp;B775)</f>
        <v/>
      </c>
      <c r="D775" s="21" t="n"/>
      <c r="E775" s="24" t="n"/>
      <c r="F775" s="21" t="n"/>
      <c r="G775" s="22" t="n"/>
      <c r="H775" s="22" t="n"/>
      <c r="I775" s="22" t="n"/>
      <c r="J775" s="25" t="n"/>
      <c r="K775" s="26">
        <f>IF(J775="","",IFERROR(INDEX(lst_frequencias_vezes,MATCH(J775,lst_frequencias,0)),"Frequência não aceita"))</f>
        <v/>
      </c>
      <c r="L775" s="21" t="n"/>
      <c r="M775" s="27" t="n"/>
      <c r="N775" s="28">
        <f>IF(AND(ISNUMBER(K775),ISNUMBER(M775)),K775*M775,"")</f>
        <v/>
      </c>
      <c r="O775" s="25" t="n"/>
      <c r="P775" s="25" t="n"/>
      <c r="Q775" s="29" t="n"/>
      <c r="R775" s="30">
        <f>IF(C775="","",IF(COUNTIF(pl_chave,C775)&gt;1,"ERRO: chave de tarefa duplicada",IF(I775="Sim",IF(O775="Não","ERRO: tarefa de segurança retirada do plano",IF(NOT(ISNUMBER(K775)),"ERRO: frequência vigente inválida",IF(ISERROR(MATCH(H775,lst_frequencias,0)),"ERRO: frequência de referência ausente",IF(K775&lt;INDEX(lst_frequencias_vezes,MATCH(H775,lst_frequencias,0)),"ERRO: intervalo ampliado em tarefa de segurança (referência "&amp;H775&amp;")","OK: segurança mantida")))),IF(NOT(ISNUMBER(K775)),"Verificar: frequência vigente","OK"))))</f>
        <v/>
      </c>
      <c r="S775" s="24" t="n"/>
    </row>
    <row r="776">
      <c r="A776" s="21" t="n"/>
      <c r="B776" s="22" t="n"/>
      <c r="C776" s="23">
        <f>IF(OR(A776="",B776=""),"",A776&amp;"|"&amp;B776)</f>
        <v/>
      </c>
      <c r="D776" s="21" t="n"/>
      <c r="E776" s="24" t="n"/>
      <c r="F776" s="21" t="n"/>
      <c r="G776" s="22" t="n"/>
      <c r="H776" s="22" t="n"/>
      <c r="I776" s="22" t="n"/>
      <c r="J776" s="25" t="n"/>
      <c r="K776" s="26">
        <f>IF(J776="","",IFERROR(INDEX(lst_frequencias_vezes,MATCH(J776,lst_frequencias,0)),"Frequência não aceita"))</f>
        <v/>
      </c>
      <c r="L776" s="21" t="n"/>
      <c r="M776" s="27" t="n"/>
      <c r="N776" s="28">
        <f>IF(AND(ISNUMBER(K776),ISNUMBER(M776)),K776*M776,"")</f>
        <v/>
      </c>
      <c r="O776" s="25" t="n"/>
      <c r="P776" s="25" t="n"/>
      <c r="Q776" s="29" t="n"/>
      <c r="R776" s="30">
        <f>IF(C776="","",IF(COUNTIF(pl_chave,C776)&gt;1,"ERRO: chave de tarefa duplicada",IF(I776="Sim",IF(O776="Não","ERRO: tarefa de segurança retirada do plano",IF(NOT(ISNUMBER(K776)),"ERRO: frequência vigente inválida",IF(ISERROR(MATCH(H776,lst_frequencias,0)),"ERRO: frequência de referência ausente",IF(K776&lt;INDEX(lst_frequencias_vezes,MATCH(H776,lst_frequencias,0)),"ERRO: intervalo ampliado em tarefa de segurança (referência "&amp;H776&amp;")","OK: segurança mantida")))),IF(NOT(ISNUMBER(K776)),"Verificar: frequência vigente","OK"))))</f>
        <v/>
      </c>
      <c r="S776" s="24" t="n"/>
    </row>
    <row r="777">
      <c r="A777" s="21" t="n"/>
      <c r="B777" s="22" t="n"/>
      <c r="C777" s="23">
        <f>IF(OR(A777="",B777=""),"",A777&amp;"|"&amp;B777)</f>
        <v/>
      </c>
      <c r="D777" s="21" t="n"/>
      <c r="E777" s="24" t="n"/>
      <c r="F777" s="21" t="n"/>
      <c r="G777" s="22" t="n"/>
      <c r="H777" s="22" t="n"/>
      <c r="I777" s="22" t="n"/>
      <c r="J777" s="25" t="n"/>
      <c r="K777" s="26">
        <f>IF(J777="","",IFERROR(INDEX(lst_frequencias_vezes,MATCH(J777,lst_frequencias,0)),"Frequência não aceita"))</f>
        <v/>
      </c>
      <c r="L777" s="21" t="n"/>
      <c r="M777" s="27" t="n"/>
      <c r="N777" s="28">
        <f>IF(AND(ISNUMBER(K777),ISNUMBER(M777)),K777*M777,"")</f>
        <v/>
      </c>
      <c r="O777" s="25" t="n"/>
      <c r="P777" s="25" t="n"/>
      <c r="Q777" s="29" t="n"/>
      <c r="R777" s="30">
        <f>IF(C777="","",IF(COUNTIF(pl_chave,C777)&gt;1,"ERRO: chave de tarefa duplicada",IF(I777="Sim",IF(O777="Não","ERRO: tarefa de segurança retirada do plano",IF(NOT(ISNUMBER(K777)),"ERRO: frequência vigente inválida",IF(ISERROR(MATCH(H777,lst_frequencias,0)),"ERRO: frequência de referência ausente",IF(K777&lt;INDEX(lst_frequencias_vezes,MATCH(H777,lst_frequencias,0)),"ERRO: intervalo ampliado em tarefa de segurança (referência "&amp;H777&amp;")","OK: segurança mantida")))),IF(NOT(ISNUMBER(K777)),"Verificar: frequência vigente","OK"))))</f>
        <v/>
      </c>
      <c r="S777" s="24" t="n"/>
    </row>
    <row r="778">
      <c r="A778" s="21" t="n"/>
      <c r="B778" s="22" t="n"/>
      <c r="C778" s="23">
        <f>IF(OR(A778="",B778=""),"",A778&amp;"|"&amp;B778)</f>
        <v/>
      </c>
      <c r="D778" s="21" t="n"/>
      <c r="E778" s="24" t="n"/>
      <c r="F778" s="21" t="n"/>
      <c r="G778" s="22" t="n"/>
      <c r="H778" s="22" t="n"/>
      <c r="I778" s="22" t="n"/>
      <c r="J778" s="25" t="n"/>
      <c r="K778" s="26">
        <f>IF(J778="","",IFERROR(INDEX(lst_frequencias_vezes,MATCH(J778,lst_frequencias,0)),"Frequência não aceita"))</f>
        <v/>
      </c>
      <c r="L778" s="21" t="n"/>
      <c r="M778" s="27" t="n"/>
      <c r="N778" s="28">
        <f>IF(AND(ISNUMBER(K778),ISNUMBER(M778)),K778*M778,"")</f>
        <v/>
      </c>
      <c r="O778" s="25" t="n"/>
      <c r="P778" s="25" t="n"/>
      <c r="Q778" s="29" t="n"/>
      <c r="R778" s="30">
        <f>IF(C778="","",IF(COUNTIF(pl_chave,C778)&gt;1,"ERRO: chave de tarefa duplicada",IF(I778="Sim",IF(O778="Não","ERRO: tarefa de segurança retirada do plano",IF(NOT(ISNUMBER(K778)),"ERRO: frequência vigente inválida",IF(ISERROR(MATCH(H778,lst_frequencias,0)),"ERRO: frequência de referência ausente",IF(K778&lt;INDEX(lst_frequencias_vezes,MATCH(H778,lst_frequencias,0)),"ERRO: intervalo ampliado em tarefa de segurança (referência "&amp;H778&amp;")","OK: segurança mantida")))),IF(NOT(ISNUMBER(K778)),"Verificar: frequência vigente","OK"))))</f>
        <v/>
      </c>
      <c r="S778" s="24" t="n"/>
    </row>
    <row r="779">
      <c r="A779" s="21" t="n"/>
      <c r="B779" s="22" t="n"/>
      <c r="C779" s="23">
        <f>IF(OR(A779="",B779=""),"",A779&amp;"|"&amp;B779)</f>
        <v/>
      </c>
      <c r="D779" s="21" t="n"/>
      <c r="E779" s="24" t="n"/>
      <c r="F779" s="21" t="n"/>
      <c r="G779" s="22" t="n"/>
      <c r="H779" s="22" t="n"/>
      <c r="I779" s="22" t="n"/>
      <c r="J779" s="25" t="n"/>
      <c r="K779" s="26">
        <f>IF(J779="","",IFERROR(INDEX(lst_frequencias_vezes,MATCH(J779,lst_frequencias,0)),"Frequência não aceita"))</f>
        <v/>
      </c>
      <c r="L779" s="21" t="n"/>
      <c r="M779" s="27" t="n"/>
      <c r="N779" s="28">
        <f>IF(AND(ISNUMBER(K779),ISNUMBER(M779)),K779*M779,"")</f>
        <v/>
      </c>
      <c r="O779" s="25" t="n"/>
      <c r="P779" s="25" t="n"/>
      <c r="Q779" s="29" t="n"/>
      <c r="R779" s="30">
        <f>IF(C779="","",IF(COUNTIF(pl_chave,C779)&gt;1,"ERRO: chave de tarefa duplicada",IF(I779="Sim",IF(O779="Não","ERRO: tarefa de segurança retirada do plano",IF(NOT(ISNUMBER(K779)),"ERRO: frequência vigente inválida",IF(ISERROR(MATCH(H779,lst_frequencias,0)),"ERRO: frequência de referência ausente",IF(K779&lt;INDEX(lst_frequencias_vezes,MATCH(H779,lst_frequencias,0)),"ERRO: intervalo ampliado em tarefa de segurança (referência "&amp;H779&amp;")","OK: segurança mantida")))),IF(NOT(ISNUMBER(K779)),"Verificar: frequência vigente","OK"))))</f>
        <v/>
      </c>
      <c r="S779" s="24" t="n"/>
    </row>
    <row r="780">
      <c r="A780" s="21" t="n"/>
      <c r="B780" s="22" t="n"/>
      <c r="C780" s="23">
        <f>IF(OR(A780="",B780=""),"",A780&amp;"|"&amp;B780)</f>
        <v/>
      </c>
      <c r="D780" s="21" t="n"/>
      <c r="E780" s="24" t="n"/>
      <c r="F780" s="21" t="n"/>
      <c r="G780" s="22" t="n"/>
      <c r="H780" s="22" t="n"/>
      <c r="I780" s="22" t="n"/>
      <c r="J780" s="25" t="n"/>
      <c r="K780" s="26">
        <f>IF(J780="","",IFERROR(INDEX(lst_frequencias_vezes,MATCH(J780,lst_frequencias,0)),"Frequência não aceita"))</f>
        <v/>
      </c>
      <c r="L780" s="21" t="n"/>
      <c r="M780" s="27" t="n"/>
      <c r="N780" s="28">
        <f>IF(AND(ISNUMBER(K780),ISNUMBER(M780)),K780*M780,"")</f>
        <v/>
      </c>
      <c r="O780" s="25" t="n"/>
      <c r="P780" s="25" t="n"/>
      <c r="Q780" s="29" t="n"/>
      <c r="R780" s="30">
        <f>IF(C780="","",IF(COUNTIF(pl_chave,C780)&gt;1,"ERRO: chave de tarefa duplicada",IF(I780="Sim",IF(O780="Não","ERRO: tarefa de segurança retirada do plano",IF(NOT(ISNUMBER(K780)),"ERRO: frequência vigente inválida",IF(ISERROR(MATCH(H780,lst_frequencias,0)),"ERRO: frequência de referência ausente",IF(K780&lt;INDEX(lst_frequencias_vezes,MATCH(H780,lst_frequencias,0)),"ERRO: intervalo ampliado em tarefa de segurança (referência "&amp;H780&amp;")","OK: segurança mantida")))),IF(NOT(ISNUMBER(K780)),"Verificar: frequência vigente","OK"))))</f>
        <v/>
      </c>
      <c r="S780" s="24" t="n"/>
    </row>
    <row r="781">
      <c r="A781" s="21" t="n"/>
      <c r="B781" s="22" t="n"/>
      <c r="C781" s="23">
        <f>IF(OR(A781="",B781=""),"",A781&amp;"|"&amp;B781)</f>
        <v/>
      </c>
      <c r="D781" s="21" t="n"/>
      <c r="E781" s="24" t="n"/>
      <c r="F781" s="21" t="n"/>
      <c r="G781" s="22" t="n"/>
      <c r="H781" s="22" t="n"/>
      <c r="I781" s="22" t="n"/>
      <c r="J781" s="25" t="n"/>
      <c r="K781" s="26">
        <f>IF(J781="","",IFERROR(INDEX(lst_frequencias_vezes,MATCH(J781,lst_frequencias,0)),"Frequência não aceita"))</f>
        <v/>
      </c>
      <c r="L781" s="21" t="n"/>
      <c r="M781" s="27" t="n"/>
      <c r="N781" s="28">
        <f>IF(AND(ISNUMBER(K781),ISNUMBER(M781)),K781*M781,"")</f>
        <v/>
      </c>
      <c r="O781" s="25" t="n"/>
      <c r="P781" s="25" t="n"/>
      <c r="Q781" s="29" t="n"/>
      <c r="R781" s="30">
        <f>IF(C781="","",IF(COUNTIF(pl_chave,C781)&gt;1,"ERRO: chave de tarefa duplicada",IF(I781="Sim",IF(O781="Não","ERRO: tarefa de segurança retirada do plano",IF(NOT(ISNUMBER(K781)),"ERRO: frequência vigente inválida",IF(ISERROR(MATCH(H781,lst_frequencias,0)),"ERRO: frequência de referência ausente",IF(K781&lt;INDEX(lst_frequencias_vezes,MATCH(H781,lst_frequencias,0)),"ERRO: intervalo ampliado em tarefa de segurança (referência "&amp;H781&amp;")","OK: segurança mantida")))),IF(NOT(ISNUMBER(K781)),"Verificar: frequência vigente","OK"))))</f>
        <v/>
      </c>
      <c r="S781" s="24" t="n"/>
    </row>
    <row r="782">
      <c r="A782" s="21" t="n"/>
      <c r="B782" s="22" t="n"/>
      <c r="C782" s="23">
        <f>IF(OR(A782="",B782=""),"",A782&amp;"|"&amp;B782)</f>
        <v/>
      </c>
      <c r="D782" s="21" t="n"/>
      <c r="E782" s="24" t="n"/>
      <c r="F782" s="21" t="n"/>
      <c r="G782" s="22" t="n"/>
      <c r="H782" s="22" t="n"/>
      <c r="I782" s="22" t="n"/>
      <c r="J782" s="25" t="n"/>
      <c r="K782" s="26">
        <f>IF(J782="","",IFERROR(INDEX(lst_frequencias_vezes,MATCH(J782,lst_frequencias,0)),"Frequência não aceita"))</f>
        <v/>
      </c>
      <c r="L782" s="21" t="n"/>
      <c r="M782" s="27" t="n"/>
      <c r="N782" s="28">
        <f>IF(AND(ISNUMBER(K782),ISNUMBER(M782)),K782*M782,"")</f>
        <v/>
      </c>
      <c r="O782" s="25" t="n"/>
      <c r="P782" s="25" t="n"/>
      <c r="Q782" s="29" t="n"/>
      <c r="R782" s="30">
        <f>IF(C782="","",IF(COUNTIF(pl_chave,C782)&gt;1,"ERRO: chave de tarefa duplicada",IF(I782="Sim",IF(O782="Não","ERRO: tarefa de segurança retirada do plano",IF(NOT(ISNUMBER(K782)),"ERRO: frequência vigente inválida",IF(ISERROR(MATCH(H782,lst_frequencias,0)),"ERRO: frequência de referência ausente",IF(K782&lt;INDEX(lst_frequencias_vezes,MATCH(H782,lst_frequencias,0)),"ERRO: intervalo ampliado em tarefa de segurança (referência "&amp;H782&amp;")","OK: segurança mantida")))),IF(NOT(ISNUMBER(K782)),"Verificar: frequência vigente","OK"))))</f>
        <v/>
      </c>
      <c r="S782" s="24" t="n"/>
    </row>
    <row r="783">
      <c r="A783" s="21" t="n"/>
      <c r="B783" s="22" t="n"/>
      <c r="C783" s="23">
        <f>IF(OR(A783="",B783=""),"",A783&amp;"|"&amp;B783)</f>
        <v/>
      </c>
      <c r="D783" s="21" t="n"/>
      <c r="E783" s="24" t="n"/>
      <c r="F783" s="21" t="n"/>
      <c r="G783" s="22" t="n"/>
      <c r="H783" s="22" t="n"/>
      <c r="I783" s="22" t="n"/>
      <c r="J783" s="25" t="n"/>
      <c r="K783" s="26">
        <f>IF(J783="","",IFERROR(INDEX(lst_frequencias_vezes,MATCH(J783,lst_frequencias,0)),"Frequência não aceita"))</f>
        <v/>
      </c>
      <c r="L783" s="21" t="n"/>
      <c r="M783" s="27" t="n"/>
      <c r="N783" s="28">
        <f>IF(AND(ISNUMBER(K783),ISNUMBER(M783)),K783*M783,"")</f>
        <v/>
      </c>
      <c r="O783" s="25" t="n"/>
      <c r="P783" s="25" t="n"/>
      <c r="Q783" s="29" t="n"/>
      <c r="R783" s="30">
        <f>IF(C783="","",IF(COUNTIF(pl_chave,C783)&gt;1,"ERRO: chave de tarefa duplicada",IF(I783="Sim",IF(O783="Não","ERRO: tarefa de segurança retirada do plano",IF(NOT(ISNUMBER(K783)),"ERRO: frequência vigente inválida",IF(ISERROR(MATCH(H783,lst_frequencias,0)),"ERRO: frequência de referência ausente",IF(K783&lt;INDEX(lst_frequencias_vezes,MATCH(H783,lst_frequencias,0)),"ERRO: intervalo ampliado em tarefa de segurança (referência "&amp;H783&amp;")","OK: segurança mantida")))),IF(NOT(ISNUMBER(K783)),"Verificar: frequência vigente","OK"))))</f>
        <v/>
      </c>
      <c r="S783" s="24" t="n"/>
    </row>
    <row r="784">
      <c r="A784" s="21" t="n"/>
      <c r="B784" s="22" t="n"/>
      <c r="C784" s="23">
        <f>IF(OR(A784="",B784=""),"",A784&amp;"|"&amp;B784)</f>
        <v/>
      </c>
      <c r="D784" s="21" t="n"/>
      <c r="E784" s="24" t="n"/>
      <c r="F784" s="21" t="n"/>
      <c r="G784" s="22" t="n"/>
      <c r="H784" s="22" t="n"/>
      <c r="I784" s="22" t="n"/>
      <c r="J784" s="25" t="n"/>
      <c r="K784" s="26">
        <f>IF(J784="","",IFERROR(INDEX(lst_frequencias_vezes,MATCH(J784,lst_frequencias,0)),"Frequência não aceita"))</f>
        <v/>
      </c>
      <c r="L784" s="21" t="n"/>
      <c r="M784" s="27" t="n"/>
      <c r="N784" s="28">
        <f>IF(AND(ISNUMBER(K784),ISNUMBER(M784)),K784*M784,"")</f>
        <v/>
      </c>
      <c r="O784" s="25" t="n"/>
      <c r="P784" s="25" t="n"/>
      <c r="Q784" s="29" t="n"/>
      <c r="R784" s="30">
        <f>IF(C784="","",IF(COUNTIF(pl_chave,C784)&gt;1,"ERRO: chave de tarefa duplicada",IF(I784="Sim",IF(O784="Não","ERRO: tarefa de segurança retirada do plano",IF(NOT(ISNUMBER(K784)),"ERRO: frequência vigente inválida",IF(ISERROR(MATCH(H784,lst_frequencias,0)),"ERRO: frequência de referência ausente",IF(K784&lt;INDEX(lst_frequencias_vezes,MATCH(H784,lst_frequencias,0)),"ERRO: intervalo ampliado em tarefa de segurança (referência "&amp;H784&amp;")","OK: segurança mantida")))),IF(NOT(ISNUMBER(K784)),"Verificar: frequência vigente","OK"))))</f>
        <v/>
      </c>
      <c r="S784" s="24" t="n"/>
    </row>
    <row r="785">
      <c r="A785" s="21" t="n"/>
      <c r="B785" s="22" t="n"/>
      <c r="C785" s="23">
        <f>IF(OR(A785="",B785=""),"",A785&amp;"|"&amp;B785)</f>
        <v/>
      </c>
      <c r="D785" s="21" t="n"/>
      <c r="E785" s="24" t="n"/>
      <c r="F785" s="21" t="n"/>
      <c r="G785" s="22" t="n"/>
      <c r="H785" s="22" t="n"/>
      <c r="I785" s="22" t="n"/>
      <c r="J785" s="25" t="n"/>
      <c r="K785" s="26">
        <f>IF(J785="","",IFERROR(INDEX(lst_frequencias_vezes,MATCH(J785,lst_frequencias,0)),"Frequência não aceita"))</f>
        <v/>
      </c>
      <c r="L785" s="21" t="n"/>
      <c r="M785" s="27" t="n"/>
      <c r="N785" s="28">
        <f>IF(AND(ISNUMBER(K785),ISNUMBER(M785)),K785*M785,"")</f>
        <v/>
      </c>
      <c r="O785" s="25" t="n"/>
      <c r="P785" s="25" t="n"/>
      <c r="Q785" s="29" t="n"/>
      <c r="R785" s="30">
        <f>IF(C785="","",IF(COUNTIF(pl_chave,C785)&gt;1,"ERRO: chave de tarefa duplicada",IF(I785="Sim",IF(O785="Não","ERRO: tarefa de segurança retirada do plano",IF(NOT(ISNUMBER(K785)),"ERRO: frequência vigente inválida",IF(ISERROR(MATCH(H785,lst_frequencias,0)),"ERRO: frequência de referência ausente",IF(K785&lt;INDEX(lst_frequencias_vezes,MATCH(H785,lst_frequencias,0)),"ERRO: intervalo ampliado em tarefa de segurança (referência "&amp;H785&amp;")","OK: segurança mantida")))),IF(NOT(ISNUMBER(K785)),"Verificar: frequência vigente","OK"))))</f>
        <v/>
      </c>
      <c r="S785" s="24" t="n"/>
    </row>
    <row r="786">
      <c r="A786" s="21" t="n"/>
      <c r="B786" s="22" t="n"/>
      <c r="C786" s="23">
        <f>IF(OR(A786="",B786=""),"",A786&amp;"|"&amp;B786)</f>
        <v/>
      </c>
      <c r="D786" s="21" t="n"/>
      <c r="E786" s="24" t="n"/>
      <c r="F786" s="21" t="n"/>
      <c r="G786" s="22" t="n"/>
      <c r="H786" s="22" t="n"/>
      <c r="I786" s="22" t="n"/>
      <c r="J786" s="25" t="n"/>
      <c r="K786" s="26">
        <f>IF(J786="","",IFERROR(INDEX(lst_frequencias_vezes,MATCH(J786,lst_frequencias,0)),"Frequência não aceita"))</f>
        <v/>
      </c>
      <c r="L786" s="21" t="n"/>
      <c r="M786" s="27" t="n"/>
      <c r="N786" s="28">
        <f>IF(AND(ISNUMBER(K786),ISNUMBER(M786)),K786*M786,"")</f>
        <v/>
      </c>
      <c r="O786" s="25" t="n"/>
      <c r="P786" s="25" t="n"/>
      <c r="Q786" s="29" t="n"/>
      <c r="R786" s="30">
        <f>IF(C786="","",IF(COUNTIF(pl_chave,C786)&gt;1,"ERRO: chave de tarefa duplicada",IF(I786="Sim",IF(O786="Não","ERRO: tarefa de segurança retirada do plano",IF(NOT(ISNUMBER(K786)),"ERRO: frequência vigente inválida",IF(ISERROR(MATCH(H786,lst_frequencias,0)),"ERRO: frequência de referência ausente",IF(K786&lt;INDEX(lst_frequencias_vezes,MATCH(H786,lst_frequencias,0)),"ERRO: intervalo ampliado em tarefa de segurança (referência "&amp;H786&amp;")","OK: segurança mantida")))),IF(NOT(ISNUMBER(K786)),"Verificar: frequência vigente","OK"))))</f>
        <v/>
      </c>
      <c r="S786" s="24" t="n"/>
    </row>
    <row r="787">
      <c r="A787" s="21" t="n"/>
      <c r="B787" s="22" t="n"/>
      <c r="C787" s="23">
        <f>IF(OR(A787="",B787=""),"",A787&amp;"|"&amp;B787)</f>
        <v/>
      </c>
      <c r="D787" s="21" t="n"/>
      <c r="E787" s="24" t="n"/>
      <c r="F787" s="21" t="n"/>
      <c r="G787" s="22" t="n"/>
      <c r="H787" s="22" t="n"/>
      <c r="I787" s="22" t="n"/>
      <c r="J787" s="25" t="n"/>
      <c r="K787" s="26">
        <f>IF(J787="","",IFERROR(INDEX(lst_frequencias_vezes,MATCH(J787,lst_frequencias,0)),"Frequência não aceita"))</f>
        <v/>
      </c>
      <c r="L787" s="21" t="n"/>
      <c r="M787" s="27" t="n"/>
      <c r="N787" s="28">
        <f>IF(AND(ISNUMBER(K787),ISNUMBER(M787)),K787*M787,"")</f>
        <v/>
      </c>
      <c r="O787" s="25" t="n"/>
      <c r="P787" s="25" t="n"/>
      <c r="Q787" s="29" t="n"/>
      <c r="R787" s="30">
        <f>IF(C787="","",IF(COUNTIF(pl_chave,C787)&gt;1,"ERRO: chave de tarefa duplicada",IF(I787="Sim",IF(O787="Não","ERRO: tarefa de segurança retirada do plano",IF(NOT(ISNUMBER(K787)),"ERRO: frequência vigente inválida",IF(ISERROR(MATCH(H787,lst_frequencias,0)),"ERRO: frequência de referência ausente",IF(K787&lt;INDEX(lst_frequencias_vezes,MATCH(H787,lst_frequencias,0)),"ERRO: intervalo ampliado em tarefa de segurança (referência "&amp;H787&amp;")","OK: segurança mantida")))),IF(NOT(ISNUMBER(K787)),"Verificar: frequência vigente","OK"))))</f>
        <v/>
      </c>
      <c r="S787" s="24" t="n"/>
    </row>
    <row r="788">
      <c r="A788" s="21" t="n"/>
      <c r="B788" s="22" t="n"/>
      <c r="C788" s="23">
        <f>IF(OR(A788="",B788=""),"",A788&amp;"|"&amp;B788)</f>
        <v/>
      </c>
      <c r="D788" s="21" t="n"/>
      <c r="E788" s="24" t="n"/>
      <c r="F788" s="21" t="n"/>
      <c r="G788" s="22" t="n"/>
      <c r="H788" s="22" t="n"/>
      <c r="I788" s="22" t="n"/>
      <c r="J788" s="25" t="n"/>
      <c r="K788" s="26">
        <f>IF(J788="","",IFERROR(INDEX(lst_frequencias_vezes,MATCH(J788,lst_frequencias,0)),"Frequência não aceita"))</f>
        <v/>
      </c>
      <c r="L788" s="21" t="n"/>
      <c r="M788" s="27" t="n"/>
      <c r="N788" s="28">
        <f>IF(AND(ISNUMBER(K788),ISNUMBER(M788)),K788*M788,"")</f>
        <v/>
      </c>
      <c r="O788" s="25" t="n"/>
      <c r="P788" s="25" t="n"/>
      <c r="Q788" s="29" t="n"/>
      <c r="R788" s="30">
        <f>IF(C788="","",IF(COUNTIF(pl_chave,C788)&gt;1,"ERRO: chave de tarefa duplicada",IF(I788="Sim",IF(O788="Não","ERRO: tarefa de segurança retirada do plano",IF(NOT(ISNUMBER(K788)),"ERRO: frequência vigente inválida",IF(ISERROR(MATCH(H788,lst_frequencias,0)),"ERRO: frequência de referência ausente",IF(K788&lt;INDEX(lst_frequencias_vezes,MATCH(H788,lst_frequencias,0)),"ERRO: intervalo ampliado em tarefa de segurança (referência "&amp;H788&amp;")","OK: segurança mantida")))),IF(NOT(ISNUMBER(K788)),"Verificar: frequência vigente","OK"))))</f>
        <v/>
      </c>
      <c r="S788" s="24" t="n"/>
    </row>
    <row r="789">
      <c r="A789" s="21" t="n"/>
      <c r="B789" s="22" t="n"/>
      <c r="C789" s="23">
        <f>IF(OR(A789="",B789=""),"",A789&amp;"|"&amp;B789)</f>
        <v/>
      </c>
      <c r="D789" s="21" t="n"/>
      <c r="E789" s="24" t="n"/>
      <c r="F789" s="21" t="n"/>
      <c r="G789" s="22" t="n"/>
      <c r="H789" s="22" t="n"/>
      <c r="I789" s="22" t="n"/>
      <c r="J789" s="25" t="n"/>
      <c r="K789" s="26">
        <f>IF(J789="","",IFERROR(INDEX(lst_frequencias_vezes,MATCH(J789,lst_frequencias,0)),"Frequência não aceita"))</f>
        <v/>
      </c>
      <c r="L789" s="21" t="n"/>
      <c r="M789" s="27" t="n"/>
      <c r="N789" s="28">
        <f>IF(AND(ISNUMBER(K789),ISNUMBER(M789)),K789*M789,"")</f>
        <v/>
      </c>
      <c r="O789" s="25" t="n"/>
      <c r="P789" s="25" t="n"/>
      <c r="Q789" s="29" t="n"/>
      <c r="R789" s="30">
        <f>IF(C789="","",IF(COUNTIF(pl_chave,C789)&gt;1,"ERRO: chave de tarefa duplicada",IF(I789="Sim",IF(O789="Não","ERRO: tarefa de segurança retirada do plano",IF(NOT(ISNUMBER(K789)),"ERRO: frequência vigente inválida",IF(ISERROR(MATCH(H789,lst_frequencias,0)),"ERRO: frequência de referência ausente",IF(K789&lt;INDEX(lst_frequencias_vezes,MATCH(H789,lst_frequencias,0)),"ERRO: intervalo ampliado em tarefa de segurança (referência "&amp;H789&amp;")","OK: segurança mantida")))),IF(NOT(ISNUMBER(K789)),"Verificar: frequência vigente","OK"))))</f>
        <v/>
      </c>
      <c r="S789" s="24" t="n"/>
    </row>
    <row r="790">
      <c r="A790" s="21" t="n"/>
      <c r="B790" s="22" t="n"/>
      <c r="C790" s="23">
        <f>IF(OR(A790="",B790=""),"",A790&amp;"|"&amp;B790)</f>
        <v/>
      </c>
      <c r="D790" s="21" t="n"/>
      <c r="E790" s="24" t="n"/>
      <c r="F790" s="21" t="n"/>
      <c r="G790" s="22" t="n"/>
      <c r="H790" s="22" t="n"/>
      <c r="I790" s="22" t="n"/>
      <c r="J790" s="25" t="n"/>
      <c r="K790" s="26">
        <f>IF(J790="","",IFERROR(INDEX(lst_frequencias_vezes,MATCH(J790,lst_frequencias,0)),"Frequência não aceita"))</f>
        <v/>
      </c>
      <c r="L790" s="21" t="n"/>
      <c r="M790" s="27" t="n"/>
      <c r="N790" s="28">
        <f>IF(AND(ISNUMBER(K790),ISNUMBER(M790)),K790*M790,"")</f>
        <v/>
      </c>
      <c r="O790" s="25" t="n"/>
      <c r="P790" s="25" t="n"/>
      <c r="Q790" s="29" t="n"/>
      <c r="R790" s="30">
        <f>IF(C790="","",IF(COUNTIF(pl_chave,C790)&gt;1,"ERRO: chave de tarefa duplicada",IF(I790="Sim",IF(O790="Não","ERRO: tarefa de segurança retirada do plano",IF(NOT(ISNUMBER(K790)),"ERRO: frequência vigente inválida",IF(ISERROR(MATCH(H790,lst_frequencias,0)),"ERRO: frequência de referência ausente",IF(K790&lt;INDEX(lst_frequencias_vezes,MATCH(H790,lst_frequencias,0)),"ERRO: intervalo ampliado em tarefa de segurança (referência "&amp;H790&amp;")","OK: segurança mantida")))),IF(NOT(ISNUMBER(K790)),"Verificar: frequência vigente","OK"))))</f>
        <v/>
      </c>
      <c r="S790" s="24" t="n"/>
    </row>
    <row r="791">
      <c r="A791" s="21" t="n"/>
      <c r="B791" s="22" t="n"/>
      <c r="C791" s="23">
        <f>IF(OR(A791="",B791=""),"",A791&amp;"|"&amp;B791)</f>
        <v/>
      </c>
      <c r="D791" s="21" t="n"/>
      <c r="E791" s="24" t="n"/>
      <c r="F791" s="21" t="n"/>
      <c r="G791" s="22" t="n"/>
      <c r="H791" s="22" t="n"/>
      <c r="I791" s="22" t="n"/>
      <c r="J791" s="25" t="n"/>
      <c r="K791" s="26">
        <f>IF(J791="","",IFERROR(INDEX(lst_frequencias_vezes,MATCH(J791,lst_frequencias,0)),"Frequência não aceita"))</f>
        <v/>
      </c>
      <c r="L791" s="21" t="n"/>
      <c r="M791" s="27" t="n"/>
      <c r="N791" s="28">
        <f>IF(AND(ISNUMBER(K791),ISNUMBER(M791)),K791*M791,"")</f>
        <v/>
      </c>
      <c r="O791" s="25" t="n"/>
      <c r="P791" s="25" t="n"/>
      <c r="Q791" s="29" t="n"/>
      <c r="R791" s="30">
        <f>IF(C791="","",IF(COUNTIF(pl_chave,C791)&gt;1,"ERRO: chave de tarefa duplicada",IF(I791="Sim",IF(O791="Não","ERRO: tarefa de segurança retirada do plano",IF(NOT(ISNUMBER(K791)),"ERRO: frequência vigente inválida",IF(ISERROR(MATCH(H791,lst_frequencias,0)),"ERRO: frequência de referência ausente",IF(K791&lt;INDEX(lst_frequencias_vezes,MATCH(H791,lst_frequencias,0)),"ERRO: intervalo ampliado em tarefa de segurança (referência "&amp;H791&amp;")","OK: segurança mantida")))),IF(NOT(ISNUMBER(K791)),"Verificar: frequência vigente","OK"))))</f>
        <v/>
      </c>
      <c r="S791" s="24" t="n"/>
    </row>
    <row r="792">
      <c r="A792" s="21" t="n"/>
      <c r="B792" s="22" t="n"/>
      <c r="C792" s="23">
        <f>IF(OR(A792="",B792=""),"",A792&amp;"|"&amp;B792)</f>
        <v/>
      </c>
      <c r="D792" s="21" t="n"/>
      <c r="E792" s="24" t="n"/>
      <c r="F792" s="21" t="n"/>
      <c r="G792" s="22" t="n"/>
      <c r="H792" s="22" t="n"/>
      <c r="I792" s="22" t="n"/>
      <c r="J792" s="25" t="n"/>
      <c r="K792" s="26">
        <f>IF(J792="","",IFERROR(INDEX(lst_frequencias_vezes,MATCH(J792,lst_frequencias,0)),"Frequência não aceita"))</f>
        <v/>
      </c>
      <c r="L792" s="21" t="n"/>
      <c r="M792" s="27" t="n"/>
      <c r="N792" s="28">
        <f>IF(AND(ISNUMBER(K792),ISNUMBER(M792)),K792*M792,"")</f>
        <v/>
      </c>
      <c r="O792" s="25" t="n"/>
      <c r="P792" s="25" t="n"/>
      <c r="Q792" s="29" t="n"/>
      <c r="R792" s="30">
        <f>IF(C792="","",IF(COUNTIF(pl_chave,C792)&gt;1,"ERRO: chave de tarefa duplicada",IF(I792="Sim",IF(O792="Não","ERRO: tarefa de segurança retirada do plano",IF(NOT(ISNUMBER(K792)),"ERRO: frequência vigente inválida",IF(ISERROR(MATCH(H792,lst_frequencias,0)),"ERRO: frequência de referência ausente",IF(K792&lt;INDEX(lst_frequencias_vezes,MATCH(H792,lst_frequencias,0)),"ERRO: intervalo ampliado em tarefa de segurança (referência "&amp;H792&amp;")","OK: segurança mantida")))),IF(NOT(ISNUMBER(K792)),"Verificar: frequência vigente","OK"))))</f>
        <v/>
      </c>
      <c r="S792" s="24" t="n"/>
    </row>
    <row r="793">
      <c r="A793" s="21" t="n"/>
      <c r="B793" s="22" t="n"/>
      <c r="C793" s="23">
        <f>IF(OR(A793="",B793=""),"",A793&amp;"|"&amp;B793)</f>
        <v/>
      </c>
      <c r="D793" s="21" t="n"/>
      <c r="E793" s="24" t="n"/>
      <c r="F793" s="21" t="n"/>
      <c r="G793" s="22" t="n"/>
      <c r="H793" s="22" t="n"/>
      <c r="I793" s="22" t="n"/>
      <c r="J793" s="25" t="n"/>
      <c r="K793" s="26">
        <f>IF(J793="","",IFERROR(INDEX(lst_frequencias_vezes,MATCH(J793,lst_frequencias,0)),"Frequência não aceita"))</f>
        <v/>
      </c>
      <c r="L793" s="21" t="n"/>
      <c r="M793" s="27" t="n"/>
      <c r="N793" s="28">
        <f>IF(AND(ISNUMBER(K793),ISNUMBER(M793)),K793*M793,"")</f>
        <v/>
      </c>
      <c r="O793" s="25" t="n"/>
      <c r="P793" s="25" t="n"/>
      <c r="Q793" s="29" t="n"/>
      <c r="R793" s="30">
        <f>IF(C793="","",IF(COUNTIF(pl_chave,C793)&gt;1,"ERRO: chave de tarefa duplicada",IF(I793="Sim",IF(O793="Não","ERRO: tarefa de segurança retirada do plano",IF(NOT(ISNUMBER(K793)),"ERRO: frequência vigente inválida",IF(ISERROR(MATCH(H793,lst_frequencias,0)),"ERRO: frequência de referência ausente",IF(K793&lt;INDEX(lst_frequencias_vezes,MATCH(H793,lst_frequencias,0)),"ERRO: intervalo ampliado em tarefa de segurança (referência "&amp;H793&amp;")","OK: segurança mantida")))),IF(NOT(ISNUMBER(K793)),"Verificar: frequência vigente","OK"))))</f>
        <v/>
      </c>
      <c r="S793" s="24" t="n"/>
    </row>
    <row r="794">
      <c r="A794" s="21" t="n"/>
      <c r="B794" s="22" t="n"/>
      <c r="C794" s="23">
        <f>IF(OR(A794="",B794=""),"",A794&amp;"|"&amp;B794)</f>
        <v/>
      </c>
      <c r="D794" s="21" t="n"/>
      <c r="E794" s="24" t="n"/>
      <c r="F794" s="21" t="n"/>
      <c r="G794" s="22" t="n"/>
      <c r="H794" s="22" t="n"/>
      <c r="I794" s="22" t="n"/>
      <c r="J794" s="25" t="n"/>
      <c r="K794" s="26">
        <f>IF(J794="","",IFERROR(INDEX(lst_frequencias_vezes,MATCH(J794,lst_frequencias,0)),"Frequência não aceita"))</f>
        <v/>
      </c>
      <c r="L794" s="21" t="n"/>
      <c r="M794" s="27" t="n"/>
      <c r="N794" s="28">
        <f>IF(AND(ISNUMBER(K794),ISNUMBER(M794)),K794*M794,"")</f>
        <v/>
      </c>
      <c r="O794" s="25" t="n"/>
      <c r="P794" s="25" t="n"/>
      <c r="Q794" s="29" t="n"/>
      <c r="R794" s="30">
        <f>IF(C794="","",IF(COUNTIF(pl_chave,C794)&gt;1,"ERRO: chave de tarefa duplicada",IF(I794="Sim",IF(O794="Não","ERRO: tarefa de segurança retirada do plano",IF(NOT(ISNUMBER(K794)),"ERRO: frequência vigente inválida",IF(ISERROR(MATCH(H794,lst_frequencias,0)),"ERRO: frequência de referência ausente",IF(K794&lt;INDEX(lst_frequencias_vezes,MATCH(H794,lst_frequencias,0)),"ERRO: intervalo ampliado em tarefa de segurança (referência "&amp;H794&amp;")","OK: segurança mantida")))),IF(NOT(ISNUMBER(K794)),"Verificar: frequência vigente","OK"))))</f>
        <v/>
      </c>
      <c r="S794" s="24" t="n"/>
    </row>
    <row r="795">
      <c r="A795" s="21" t="n"/>
      <c r="B795" s="22" t="n"/>
      <c r="C795" s="23">
        <f>IF(OR(A795="",B795=""),"",A795&amp;"|"&amp;B795)</f>
        <v/>
      </c>
      <c r="D795" s="21" t="n"/>
      <c r="E795" s="24" t="n"/>
      <c r="F795" s="21" t="n"/>
      <c r="G795" s="22" t="n"/>
      <c r="H795" s="22" t="n"/>
      <c r="I795" s="22" t="n"/>
      <c r="J795" s="25" t="n"/>
      <c r="K795" s="26">
        <f>IF(J795="","",IFERROR(INDEX(lst_frequencias_vezes,MATCH(J795,lst_frequencias,0)),"Frequência não aceita"))</f>
        <v/>
      </c>
      <c r="L795" s="21" t="n"/>
      <c r="M795" s="27" t="n"/>
      <c r="N795" s="28">
        <f>IF(AND(ISNUMBER(K795),ISNUMBER(M795)),K795*M795,"")</f>
        <v/>
      </c>
      <c r="O795" s="25" t="n"/>
      <c r="P795" s="25" t="n"/>
      <c r="Q795" s="29" t="n"/>
      <c r="R795" s="30">
        <f>IF(C795="","",IF(COUNTIF(pl_chave,C795)&gt;1,"ERRO: chave de tarefa duplicada",IF(I795="Sim",IF(O795="Não","ERRO: tarefa de segurança retirada do plano",IF(NOT(ISNUMBER(K795)),"ERRO: frequência vigente inválida",IF(ISERROR(MATCH(H795,lst_frequencias,0)),"ERRO: frequência de referência ausente",IF(K795&lt;INDEX(lst_frequencias_vezes,MATCH(H795,lst_frequencias,0)),"ERRO: intervalo ampliado em tarefa de segurança (referência "&amp;H795&amp;")","OK: segurança mantida")))),IF(NOT(ISNUMBER(K795)),"Verificar: frequência vigente","OK"))))</f>
        <v/>
      </c>
      <c r="S795" s="24" t="n"/>
    </row>
    <row r="796">
      <c r="A796" s="21" t="n"/>
      <c r="B796" s="22" t="n"/>
      <c r="C796" s="23">
        <f>IF(OR(A796="",B796=""),"",A796&amp;"|"&amp;B796)</f>
        <v/>
      </c>
      <c r="D796" s="21" t="n"/>
      <c r="E796" s="24" t="n"/>
      <c r="F796" s="21" t="n"/>
      <c r="G796" s="22" t="n"/>
      <c r="H796" s="22" t="n"/>
      <c r="I796" s="22" t="n"/>
      <c r="J796" s="25" t="n"/>
      <c r="K796" s="26">
        <f>IF(J796="","",IFERROR(INDEX(lst_frequencias_vezes,MATCH(J796,lst_frequencias,0)),"Frequência não aceita"))</f>
        <v/>
      </c>
      <c r="L796" s="21" t="n"/>
      <c r="M796" s="27" t="n"/>
      <c r="N796" s="28">
        <f>IF(AND(ISNUMBER(K796),ISNUMBER(M796)),K796*M796,"")</f>
        <v/>
      </c>
      <c r="O796" s="25" t="n"/>
      <c r="P796" s="25" t="n"/>
      <c r="Q796" s="29" t="n"/>
      <c r="R796" s="30">
        <f>IF(C796="","",IF(COUNTIF(pl_chave,C796)&gt;1,"ERRO: chave de tarefa duplicada",IF(I796="Sim",IF(O796="Não","ERRO: tarefa de segurança retirada do plano",IF(NOT(ISNUMBER(K796)),"ERRO: frequência vigente inválida",IF(ISERROR(MATCH(H796,lst_frequencias,0)),"ERRO: frequência de referência ausente",IF(K796&lt;INDEX(lst_frequencias_vezes,MATCH(H796,lst_frequencias,0)),"ERRO: intervalo ampliado em tarefa de segurança (referência "&amp;H796&amp;")","OK: segurança mantida")))),IF(NOT(ISNUMBER(K796)),"Verificar: frequência vigente","OK"))))</f>
        <v/>
      </c>
      <c r="S796" s="24" t="n"/>
    </row>
    <row r="797">
      <c r="A797" s="21" t="n"/>
      <c r="B797" s="22" t="n"/>
      <c r="C797" s="23">
        <f>IF(OR(A797="",B797=""),"",A797&amp;"|"&amp;B797)</f>
        <v/>
      </c>
      <c r="D797" s="21" t="n"/>
      <c r="E797" s="24" t="n"/>
      <c r="F797" s="21" t="n"/>
      <c r="G797" s="22" t="n"/>
      <c r="H797" s="22" t="n"/>
      <c r="I797" s="22" t="n"/>
      <c r="J797" s="25" t="n"/>
      <c r="K797" s="26">
        <f>IF(J797="","",IFERROR(INDEX(lst_frequencias_vezes,MATCH(J797,lst_frequencias,0)),"Frequência não aceita"))</f>
        <v/>
      </c>
      <c r="L797" s="21" t="n"/>
      <c r="M797" s="27" t="n"/>
      <c r="N797" s="28">
        <f>IF(AND(ISNUMBER(K797),ISNUMBER(M797)),K797*M797,"")</f>
        <v/>
      </c>
      <c r="O797" s="25" t="n"/>
      <c r="P797" s="25" t="n"/>
      <c r="Q797" s="29" t="n"/>
      <c r="R797" s="30">
        <f>IF(C797="","",IF(COUNTIF(pl_chave,C797)&gt;1,"ERRO: chave de tarefa duplicada",IF(I797="Sim",IF(O797="Não","ERRO: tarefa de segurança retirada do plano",IF(NOT(ISNUMBER(K797)),"ERRO: frequência vigente inválida",IF(ISERROR(MATCH(H797,lst_frequencias,0)),"ERRO: frequência de referência ausente",IF(K797&lt;INDEX(lst_frequencias_vezes,MATCH(H797,lst_frequencias,0)),"ERRO: intervalo ampliado em tarefa de segurança (referência "&amp;H797&amp;")","OK: segurança mantida")))),IF(NOT(ISNUMBER(K797)),"Verificar: frequência vigente","OK"))))</f>
        <v/>
      </c>
      <c r="S797" s="24" t="n"/>
    </row>
    <row r="798">
      <c r="A798" s="21" t="n"/>
      <c r="B798" s="22" t="n"/>
      <c r="C798" s="23">
        <f>IF(OR(A798="",B798=""),"",A798&amp;"|"&amp;B798)</f>
        <v/>
      </c>
      <c r="D798" s="21" t="n"/>
      <c r="E798" s="24" t="n"/>
      <c r="F798" s="21" t="n"/>
      <c r="G798" s="22" t="n"/>
      <c r="H798" s="22" t="n"/>
      <c r="I798" s="22" t="n"/>
      <c r="J798" s="25" t="n"/>
      <c r="K798" s="26">
        <f>IF(J798="","",IFERROR(INDEX(lst_frequencias_vezes,MATCH(J798,lst_frequencias,0)),"Frequência não aceita"))</f>
        <v/>
      </c>
      <c r="L798" s="21" t="n"/>
      <c r="M798" s="27" t="n"/>
      <c r="N798" s="28">
        <f>IF(AND(ISNUMBER(K798),ISNUMBER(M798)),K798*M798,"")</f>
        <v/>
      </c>
      <c r="O798" s="25" t="n"/>
      <c r="P798" s="25" t="n"/>
      <c r="Q798" s="29" t="n"/>
      <c r="R798" s="30">
        <f>IF(C798="","",IF(COUNTIF(pl_chave,C798)&gt;1,"ERRO: chave de tarefa duplicada",IF(I798="Sim",IF(O798="Não","ERRO: tarefa de segurança retirada do plano",IF(NOT(ISNUMBER(K798)),"ERRO: frequência vigente inválida",IF(ISERROR(MATCH(H798,lst_frequencias,0)),"ERRO: frequência de referência ausente",IF(K798&lt;INDEX(lst_frequencias_vezes,MATCH(H798,lst_frequencias,0)),"ERRO: intervalo ampliado em tarefa de segurança (referência "&amp;H798&amp;")","OK: segurança mantida")))),IF(NOT(ISNUMBER(K798)),"Verificar: frequência vigente","OK"))))</f>
        <v/>
      </c>
      <c r="S798" s="24" t="n"/>
    </row>
    <row r="799">
      <c r="A799" s="21" t="n"/>
      <c r="B799" s="22" t="n"/>
      <c r="C799" s="23">
        <f>IF(OR(A799="",B799=""),"",A799&amp;"|"&amp;B799)</f>
        <v/>
      </c>
      <c r="D799" s="21" t="n"/>
      <c r="E799" s="24" t="n"/>
      <c r="F799" s="21" t="n"/>
      <c r="G799" s="22" t="n"/>
      <c r="H799" s="22" t="n"/>
      <c r="I799" s="22" t="n"/>
      <c r="J799" s="25" t="n"/>
      <c r="K799" s="26">
        <f>IF(J799="","",IFERROR(INDEX(lst_frequencias_vezes,MATCH(J799,lst_frequencias,0)),"Frequência não aceita"))</f>
        <v/>
      </c>
      <c r="L799" s="21" t="n"/>
      <c r="M799" s="27" t="n"/>
      <c r="N799" s="28">
        <f>IF(AND(ISNUMBER(K799),ISNUMBER(M799)),K799*M799,"")</f>
        <v/>
      </c>
      <c r="O799" s="25" t="n"/>
      <c r="P799" s="25" t="n"/>
      <c r="Q799" s="29" t="n"/>
      <c r="R799" s="30">
        <f>IF(C799="","",IF(COUNTIF(pl_chave,C799)&gt;1,"ERRO: chave de tarefa duplicada",IF(I799="Sim",IF(O799="Não","ERRO: tarefa de segurança retirada do plano",IF(NOT(ISNUMBER(K799)),"ERRO: frequência vigente inválida",IF(ISERROR(MATCH(H799,lst_frequencias,0)),"ERRO: frequência de referência ausente",IF(K799&lt;INDEX(lst_frequencias_vezes,MATCH(H799,lst_frequencias,0)),"ERRO: intervalo ampliado em tarefa de segurança (referência "&amp;H799&amp;")","OK: segurança mantida")))),IF(NOT(ISNUMBER(K799)),"Verificar: frequência vigente","OK"))))</f>
        <v/>
      </c>
      <c r="S799" s="24" t="n"/>
    </row>
    <row r="800">
      <c r="A800" s="21" t="n"/>
      <c r="B800" s="22" t="n"/>
      <c r="C800" s="23">
        <f>IF(OR(A800="",B800=""),"",A800&amp;"|"&amp;B800)</f>
        <v/>
      </c>
      <c r="D800" s="21" t="n"/>
      <c r="E800" s="24" t="n"/>
      <c r="F800" s="21" t="n"/>
      <c r="G800" s="22" t="n"/>
      <c r="H800" s="22" t="n"/>
      <c r="I800" s="22" t="n"/>
      <c r="J800" s="25" t="n"/>
      <c r="K800" s="26">
        <f>IF(J800="","",IFERROR(INDEX(lst_frequencias_vezes,MATCH(J800,lst_frequencias,0)),"Frequência não aceita"))</f>
        <v/>
      </c>
      <c r="L800" s="21" t="n"/>
      <c r="M800" s="27" t="n"/>
      <c r="N800" s="28">
        <f>IF(AND(ISNUMBER(K800),ISNUMBER(M800)),K800*M800,"")</f>
        <v/>
      </c>
      <c r="O800" s="25" t="n"/>
      <c r="P800" s="25" t="n"/>
      <c r="Q800" s="29" t="n"/>
      <c r="R800" s="30">
        <f>IF(C800="","",IF(COUNTIF(pl_chave,C800)&gt;1,"ERRO: chave de tarefa duplicada",IF(I800="Sim",IF(O800="Não","ERRO: tarefa de segurança retirada do plano",IF(NOT(ISNUMBER(K800)),"ERRO: frequência vigente inválida",IF(ISERROR(MATCH(H800,lst_frequencias,0)),"ERRO: frequência de referência ausente",IF(K800&lt;INDEX(lst_frequencias_vezes,MATCH(H800,lst_frequencias,0)),"ERRO: intervalo ampliado em tarefa de segurança (referência "&amp;H800&amp;")","OK: segurança mantida")))),IF(NOT(ISNUMBER(K800)),"Verificar: frequência vigente","OK"))))</f>
        <v/>
      </c>
      <c r="S800" s="24" t="n"/>
    </row>
    <row r="801">
      <c r="A801" s="21" t="n"/>
      <c r="B801" s="22" t="n"/>
      <c r="C801" s="23">
        <f>IF(OR(A801="",B801=""),"",A801&amp;"|"&amp;B801)</f>
        <v/>
      </c>
      <c r="D801" s="21" t="n"/>
      <c r="E801" s="24" t="n"/>
      <c r="F801" s="21" t="n"/>
      <c r="G801" s="22" t="n"/>
      <c r="H801" s="22" t="n"/>
      <c r="I801" s="22" t="n"/>
      <c r="J801" s="25" t="n"/>
      <c r="K801" s="26">
        <f>IF(J801="","",IFERROR(INDEX(lst_frequencias_vezes,MATCH(J801,lst_frequencias,0)),"Frequência não aceita"))</f>
        <v/>
      </c>
      <c r="L801" s="21" t="n"/>
      <c r="M801" s="27" t="n"/>
      <c r="N801" s="28">
        <f>IF(AND(ISNUMBER(K801),ISNUMBER(M801)),K801*M801,"")</f>
        <v/>
      </c>
      <c r="O801" s="25" t="n"/>
      <c r="P801" s="25" t="n"/>
      <c r="Q801" s="29" t="n"/>
      <c r="R801" s="30">
        <f>IF(C801="","",IF(COUNTIF(pl_chave,C801)&gt;1,"ERRO: chave de tarefa duplicada",IF(I801="Sim",IF(O801="Não","ERRO: tarefa de segurança retirada do plano",IF(NOT(ISNUMBER(K801)),"ERRO: frequência vigente inválida",IF(ISERROR(MATCH(H801,lst_frequencias,0)),"ERRO: frequência de referência ausente",IF(K801&lt;INDEX(lst_frequencias_vezes,MATCH(H801,lst_frequencias,0)),"ERRO: intervalo ampliado em tarefa de segurança (referência "&amp;H801&amp;")","OK: segurança mantida")))),IF(NOT(ISNUMBER(K801)),"Verificar: frequência vigente","OK"))))</f>
        <v/>
      </c>
      <c r="S801" s="24" t="n"/>
    </row>
    <row r="802">
      <c r="A802" s="21" t="n"/>
      <c r="B802" s="22" t="n"/>
      <c r="C802" s="23">
        <f>IF(OR(A802="",B802=""),"",A802&amp;"|"&amp;B802)</f>
        <v/>
      </c>
      <c r="D802" s="21" t="n"/>
      <c r="E802" s="24" t="n"/>
      <c r="F802" s="21" t="n"/>
      <c r="G802" s="22" t="n"/>
      <c r="H802" s="22" t="n"/>
      <c r="I802" s="22" t="n"/>
      <c r="J802" s="25" t="n"/>
      <c r="K802" s="26">
        <f>IF(J802="","",IFERROR(INDEX(lst_frequencias_vezes,MATCH(J802,lst_frequencias,0)),"Frequência não aceita"))</f>
        <v/>
      </c>
      <c r="L802" s="21" t="n"/>
      <c r="M802" s="27" t="n"/>
      <c r="N802" s="28">
        <f>IF(AND(ISNUMBER(K802),ISNUMBER(M802)),K802*M802,"")</f>
        <v/>
      </c>
      <c r="O802" s="25" t="n"/>
      <c r="P802" s="25" t="n"/>
      <c r="Q802" s="29" t="n"/>
      <c r="R802" s="30">
        <f>IF(C802="","",IF(COUNTIF(pl_chave,C802)&gt;1,"ERRO: chave de tarefa duplicada",IF(I802="Sim",IF(O802="Não","ERRO: tarefa de segurança retirada do plano",IF(NOT(ISNUMBER(K802)),"ERRO: frequência vigente inválida",IF(ISERROR(MATCH(H802,lst_frequencias,0)),"ERRO: frequência de referência ausente",IF(K802&lt;INDEX(lst_frequencias_vezes,MATCH(H802,lst_frequencias,0)),"ERRO: intervalo ampliado em tarefa de segurança (referência "&amp;H802&amp;")","OK: segurança mantida")))),IF(NOT(ISNUMBER(K802)),"Verificar: frequência vigente","OK"))))</f>
        <v/>
      </c>
      <c r="S802" s="24" t="n"/>
    </row>
    <row r="803">
      <c r="A803" s="21" t="n"/>
      <c r="B803" s="22" t="n"/>
      <c r="C803" s="23">
        <f>IF(OR(A803="",B803=""),"",A803&amp;"|"&amp;B803)</f>
        <v/>
      </c>
      <c r="D803" s="21" t="n"/>
      <c r="E803" s="24" t="n"/>
      <c r="F803" s="21" t="n"/>
      <c r="G803" s="22" t="n"/>
      <c r="H803" s="22" t="n"/>
      <c r="I803" s="22" t="n"/>
      <c r="J803" s="25" t="n"/>
      <c r="K803" s="26">
        <f>IF(J803="","",IFERROR(INDEX(lst_frequencias_vezes,MATCH(J803,lst_frequencias,0)),"Frequência não aceita"))</f>
        <v/>
      </c>
      <c r="L803" s="21" t="n"/>
      <c r="M803" s="27" t="n"/>
      <c r="N803" s="28">
        <f>IF(AND(ISNUMBER(K803),ISNUMBER(M803)),K803*M803,"")</f>
        <v/>
      </c>
      <c r="O803" s="25" t="n"/>
      <c r="P803" s="25" t="n"/>
      <c r="Q803" s="29" t="n"/>
      <c r="R803" s="30">
        <f>IF(C803="","",IF(COUNTIF(pl_chave,C803)&gt;1,"ERRO: chave de tarefa duplicada",IF(I803="Sim",IF(O803="Não","ERRO: tarefa de segurança retirada do plano",IF(NOT(ISNUMBER(K803)),"ERRO: frequência vigente inválida",IF(ISERROR(MATCH(H803,lst_frequencias,0)),"ERRO: frequência de referência ausente",IF(K803&lt;INDEX(lst_frequencias_vezes,MATCH(H803,lst_frequencias,0)),"ERRO: intervalo ampliado em tarefa de segurança (referência "&amp;H803&amp;")","OK: segurança mantida")))),IF(NOT(ISNUMBER(K803)),"Verificar: frequência vigente","OK"))))</f>
        <v/>
      </c>
      <c r="S803" s="24" t="n"/>
    </row>
    <row r="804">
      <c r="A804" s="21" t="n"/>
      <c r="B804" s="22" t="n"/>
      <c r="C804" s="23">
        <f>IF(OR(A804="",B804=""),"",A804&amp;"|"&amp;B804)</f>
        <v/>
      </c>
      <c r="D804" s="21" t="n"/>
      <c r="E804" s="24" t="n"/>
      <c r="F804" s="21" t="n"/>
      <c r="G804" s="22" t="n"/>
      <c r="H804" s="22" t="n"/>
      <c r="I804" s="22" t="n"/>
      <c r="J804" s="25" t="n"/>
      <c r="K804" s="26">
        <f>IF(J804="","",IFERROR(INDEX(lst_frequencias_vezes,MATCH(J804,lst_frequencias,0)),"Frequência não aceita"))</f>
        <v/>
      </c>
      <c r="L804" s="21" t="n"/>
      <c r="M804" s="27" t="n"/>
      <c r="N804" s="28">
        <f>IF(AND(ISNUMBER(K804),ISNUMBER(M804)),K804*M804,"")</f>
        <v/>
      </c>
      <c r="O804" s="25" t="n"/>
      <c r="P804" s="25" t="n"/>
      <c r="Q804" s="29" t="n"/>
      <c r="R804" s="30">
        <f>IF(C804="","",IF(COUNTIF(pl_chave,C804)&gt;1,"ERRO: chave de tarefa duplicada",IF(I804="Sim",IF(O804="Não","ERRO: tarefa de segurança retirada do plano",IF(NOT(ISNUMBER(K804)),"ERRO: frequência vigente inválida",IF(ISERROR(MATCH(H804,lst_frequencias,0)),"ERRO: frequência de referência ausente",IF(K804&lt;INDEX(lst_frequencias_vezes,MATCH(H804,lst_frequencias,0)),"ERRO: intervalo ampliado em tarefa de segurança (referência "&amp;H804&amp;")","OK: segurança mantida")))),IF(NOT(ISNUMBER(K804)),"Verificar: frequência vigente","OK"))))</f>
        <v/>
      </c>
      <c r="S804" s="24" t="n"/>
    </row>
    <row r="805">
      <c r="A805" s="21" t="n"/>
      <c r="B805" s="22" t="n"/>
      <c r="C805" s="23">
        <f>IF(OR(A805="",B805=""),"",A805&amp;"|"&amp;B805)</f>
        <v/>
      </c>
      <c r="D805" s="21" t="n"/>
      <c r="E805" s="24" t="n"/>
      <c r="F805" s="21" t="n"/>
      <c r="G805" s="22" t="n"/>
      <c r="H805" s="22" t="n"/>
      <c r="I805" s="22" t="n"/>
      <c r="J805" s="25" t="n"/>
      <c r="K805" s="26">
        <f>IF(J805="","",IFERROR(INDEX(lst_frequencias_vezes,MATCH(J805,lst_frequencias,0)),"Frequência não aceita"))</f>
        <v/>
      </c>
      <c r="L805" s="21" t="n"/>
      <c r="M805" s="27" t="n"/>
      <c r="N805" s="28">
        <f>IF(AND(ISNUMBER(K805),ISNUMBER(M805)),K805*M805,"")</f>
        <v/>
      </c>
      <c r="O805" s="25" t="n"/>
      <c r="P805" s="25" t="n"/>
      <c r="Q805" s="29" t="n"/>
      <c r="R805" s="30">
        <f>IF(C805="","",IF(COUNTIF(pl_chave,C805)&gt;1,"ERRO: chave de tarefa duplicada",IF(I805="Sim",IF(O805="Não","ERRO: tarefa de segurança retirada do plano",IF(NOT(ISNUMBER(K805)),"ERRO: frequência vigente inválida",IF(ISERROR(MATCH(H805,lst_frequencias,0)),"ERRO: frequência de referência ausente",IF(K805&lt;INDEX(lst_frequencias_vezes,MATCH(H805,lst_frequencias,0)),"ERRO: intervalo ampliado em tarefa de segurança (referência "&amp;H805&amp;")","OK: segurança mantida")))),IF(NOT(ISNUMBER(K805)),"Verificar: frequência vigente","OK"))))</f>
        <v/>
      </c>
      <c r="S805" s="24" t="n"/>
    </row>
    <row r="806">
      <c r="A806" s="21" t="n"/>
      <c r="B806" s="22" t="n"/>
      <c r="C806" s="23">
        <f>IF(OR(A806="",B806=""),"",A806&amp;"|"&amp;B806)</f>
        <v/>
      </c>
      <c r="D806" s="21" t="n"/>
      <c r="E806" s="24" t="n"/>
      <c r="F806" s="21" t="n"/>
      <c r="G806" s="22" t="n"/>
      <c r="H806" s="22" t="n"/>
      <c r="I806" s="22" t="n"/>
      <c r="J806" s="25" t="n"/>
      <c r="K806" s="26">
        <f>IF(J806="","",IFERROR(INDEX(lst_frequencias_vezes,MATCH(J806,lst_frequencias,0)),"Frequência não aceita"))</f>
        <v/>
      </c>
      <c r="L806" s="21" t="n"/>
      <c r="M806" s="27" t="n"/>
      <c r="N806" s="28">
        <f>IF(AND(ISNUMBER(K806),ISNUMBER(M806)),K806*M806,"")</f>
        <v/>
      </c>
      <c r="O806" s="25" t="n"/>
      <c r="P806" s="25" t="n"/>
      <c r="Q806" s="29" t="n"/>
      <c r="R806" s="30">
        <f>IF(C806="","",IF(COUNTIF(pl_chave,C806)&gt;1,"ERRO: chave de tarefa duplicada",IF(I806="Sim",IF(O806="Não","ERRO: tarefa de segurança retirada do plano",IF(NOT(ISNUMBER(K806)),"ERRO: frequência vigente inválida",IF(ISERROR(MATCH(H806,lst_frequencias,0)),"ERRO: frequência de referência ausente",IF(K806&lt;INDEX(lst_frequencias_vezes,MATCH(H806,lst_frequencias,0)),"ERRO: intervalo ampliado em tarefa de segurança (referência "&amp;H806&amp;")","OK: segurança mantida")))),IF(NOT(ISNUMBER(K806)),"Verificar: frequência vigente","OK"))))</f>
        <v/>
      </c>
      <c r="S806" s="24" t="n"/>
    </row>
    <row r="807">
      <c r="A807" s="21" t="n"/>
      <c r="B807" s="22" t="n"/>
      <c r="C807" s="23">
        <f>IF(OR(A807="",B807=""),"",A807&amp;"|"&amp;B807)</f>
        <v/>
      </c>
      <c r="D807" s="21" t="n"/>
      <c r="E807" s="24" t="n"/>
      <c r="F807" s="21" t="n"/>
      <c r="G807" s="22" t="n"/>
      <c r="H807" s="22" t="n"/>
      <c r="I807" s="22" t="n"/>
      <c r="J807" s="25" t="n"/>
      <c r="K807" s="26">
        <f>IF(J807="","",IFERROR(INDEX(lst_frequencias_vezes,MATCH(J807,lst_frequencias,0)),"Frequência não aceita"))</f>
        <v/>
      </c>
      <c r="L807" s="21" t="n"/>
      <c r="M807" s="27" t="n"/>
      <c r="N807" s="28">
        <f>IF(AND(ISNUMBER(K807),ISNUMBER(M807)),K807*M807,"")</f>
        <v/>
      </c>
      <c r="O807" s="25" t="n"/>
      <c r="P807" s="25" t="n"/>
      <c r="Q807" s="29" t="n"/>
      <c r="R807" s="30">
        <f>IF(C807="","",IF(COUNTIF(pl_chave,C807)&gt;1,"ERRO: chave de tarefa duplicada",IF(I807="Sim",IF(O807="Não","ERRO: tarefa de segurança retirada do plano",IF(NOT(ISNUMBER(K807)),"ERRO: frequência vigente inválida",IF(ISERROR(MATCH(H807,lst_frequencias,0)),"ERRO: frequência de referência ausente",IF(K807&lt;INDEX(lst_frequencias_vezes,MATCH(H807,lst_frequencias,0)),"ERRO: intervalo ampliado em tarefa de segurança (referência "&amp;H807&amp;")","OK: segurança mantida")))),IF(NOT(ISNUMBER(K807)),"Verificar: frequência vigente","OK"))))</f>
        <v/>
      </c>
      <c r="S807" s="24" t="n"/>
    </row>
    <row r="808">
      <c r="A808" s="21" t="n"/>
      <c r="B808" s="22" t="n"/>
      <c r="C808" s="23">
        <f>IF(OR(A808="",B808=""),"",A808&amp;"|"&amp;B808)</f>
        <v/>
      </c>
      <c r="D808" s="21" t="n"/>
      <c r="E808" s="24" t="n"/>
      <c r="F808" s="21" t="n"/>
      <c r="G808" s="22" t="n"/>
      <c r="H808" s="22" t="n"/>
      <c r="I808" s="22" t="n"/>
      <c r="J808" s="25" t="n"/>
      <c r="K808" s="26">
        <f>IF(J808="","",IFERROR(INDEX(lst_frequencias_vezes,MATCH(J808,lst_frequencias,0)),"Frequência não aceita"))</f>
        <v/>
      </c>
      <c r="L808" s="21" t="n"/>
      <c r="M808" s="27" t="n"/>
      <c r="N808" s="28">
        <f>IF(AND(ISNUMBER(K808),ISNUMBER(M808)),K808*M808,"")</f>
        <v/>
      </c>
      <c r="O808" s="25" t="n"/>
      <c r="P808" s="25" t="n"/>
      <c r="Q808" s="29" t="n"/>
      <c r="R808" s="30">
        <f>IF(C808="","",IF(COUNTIF(pl_chave,C808)&gt;1,"ERRO: chave de tarefa duplicada",IF(I808="Sim",IF(O808="Não","ERRO: tarefa de segurança retirada do plano",IF(NOT(ISNUMBER(K808)),"ERRO: frequência vigente inválida",IF(ISERROR(MATCH(H808,lst_frequencias,0)),"ERRO: frequência de referência ausente",IF(K808&lt;INDEX(lst_frequencias_vezes,MATCH(H808,lst_frequencias,0)),"ERRO: intervalo ampliado em tarefa de segurança (referência "&amp;H808&amp;")","OK: segurança mantida")))),IF(NOT(ISNUMBER(K808)),"Verificar: frequência vigente","OK"))))</f>
        <v/>
      </c>
      <c r="S808" s="24" t="n"/>
    </row>
    <row r="809">
      <c r="A809" s="21" t="n"/>
      <c r="B809" s="22" t="n"/>
      <c r="C809" s="23">
        <f>IF(OR(A809="",B809=""),"",A809&amp;"|"&amp;B809)</f>
        <v/>
      </c>
      <c r="D809" s="21" t="n"/>
      <c r="E809" s="24" t="n"/>
      <c r="F809" s="21" t="n"/>
      <c r="G809" s="22" t="n"/>
      <c r="H809" s="22" t="n"/>
      <c r="I809" s="22" t="n"/>
      <c r="J809" s="25" t="n"/>
      <c r="K809" s="26">
        <f>IF(J809="","",IFERROR(INDEX(lst_frequencias_vezes,MATCH(J809,lst_frequencias,0)),"Frequência não aceita"))</f>
        <v/>
      </c>
      <c r="L809" s="21" t="n"/>
      <c r="M809" s="27" t="n"/>
      <c r="N809" s="28">
        <f>IF(AND(ISNUMBER(K809),ISNUMBER(M809)),K809*M809,"")</f>
        <v/>
      </c>
      <c r="O809" s="25" t="n"/>
      <c r="P809" s="25" t="n"/>
      <c r="Q809" s="29" t="n"/>
      <c r="R809" s="30">
        <f>IF(C809="","",IF(COUNTIF(pl_chave,C809)&gt;1,"ERRO: chave de tarefa duplicada",IF(I809="Sim",IF(O809="Não","ERRO: tarefa de segurança retirada do plano",IF(NOT(ISNUMBER(K809)),"ERRO: frequência vigente inválida",IF(ISERROR(MATCH(H809,lst_frequencias,0)),"ERRO: frequência de referência ausente",IF(K809&lt;INDEX(lst_frequencias_vezes,MATCH(H809,lst_frequencias,0)),"ERRO: intervalo ampliado em tarefa de segurança (referência "&amp;H809&amp;")","OK: segurança mantida")))),IF(NOT(ISNUMBER(K809)),"Verificar: frequência vigente","OK"))))</f>
        <v/>
      </c>
      <c r="S809" s="24" t="n"/>
    </row>
    <row r="810">
      <c r="A810" s="21" t="n"/>
      <c r="B810" s="22" t="n"/>
      <c r="C810" s="23">
        <f>IF(OR(A810="",B810=""),"",A810&amp;"|"&amp;B810)</f>
        <v/>
      </c>
      <c r="D810" s="21" t="n"/>
      <c r="E810" s="24" t="n"/>
      <c r="F810" s="21" t="n"/>
      <c r="G810" s="22" t="n"/>
      <c r="H810" s="22" t="n"/>
      <c r="I810" s="22" t="n"/>
      <c r="J810" s="25" t="n"/>
      <c r="K810" s="26">
        <f>IF(J810="","",IFERROR(INDEX(lst_frequencias_vezes,MATCH(J810,lst_frequencias,0)),"Frequência não aceita"))</f>
        <v/>
      </c>
      <c r="L810" s="21" t="n"/>
      <c r="M810" s="27" t="n"/>
      <c r="N810" s="28">
        <f>IF(AND(ISNUMBER(K810),ISNUMBER(M810)),K810*M810,"")</f>
        <v/>
      </c>
      <c r="O810" s="25" t="n"/>
      <c r="P810" s="25" t="n"/>
      <c r="Q810" s="29" t="n"/>
      <c r="R810" s="30">
        <f>IF(C810="","",IF(COUNTIF(pl_chave,C810)&gt;1,"ERRO: chave de tarefa duplicada",IF(I810="Sim",IF(O810="Não","ERRO: tarefa de segurança retirada do plano",IF(NOT(ISNUMBER(K810)),"ERRO: frequência vigente inválida",IF(ISERROR(MATCH(H810,lst_frequencias,0)),"ERRO: frequência de referência ausente",IF(K810&lt;INDEX(lst_frequencias_vezes,MATCH(H810,lst_frequencias,0)),"ERRO: intervalo ampliado em tarefa de segurança (referência "&amp;H810&amp;")","OK: segurança mantida")))),IF(NOT(ISNUMBER(K810)),"Verificar: frequência vigente","OK"))))</f>
        <v/>
      </c>
      <c r="S810" s="24" t="n"/>
    </row>
    <row r="811">
      <c r="A811" s="21" t="n"/>
      <c r="B811" s="22" t="n"/>
      <c r="C811" s="23">
        <f>IF(OR(A811="",B811=""),"",A811&amp;"|"&amp;B811)</f>
        <v/>
      </c>
      <c r="D811" s="21" t="n"/>
      <c r="E811" s="24" t="n"/>
      <c r="F811" s="21" t="n"/>
      <c r="G811" s="22" t="n"/>
      <c r="H811" s="22" t="n"/>
      <c r="I811" s="22" t="n"/>
      <c r="J811" s="25" t="n"/>
      <c r="K811" s="26">
        <f>IF(J811="","",IFERROR(INDEX(lst_frequencias_vezes,MATCH(J811,lst_frequencias,0)),"Frequência não aceita"))</f>
        <v/>
      </c>
      <c r="L811" s="21" t="n"/>
      <c r="M811" s="27" t="n"/>
      <c r="N811" s="28">
        <f>IF(AND(ISNUMBER(K811),ISNUMBER(M811)),K811*M811,"")</f>
        <v/>
      </c>
      <c r="O811" s="25" t="n"/>
      <c r="P811" s="25" t="n"/>
      <c r="Q811" s="29" t="n"/>
      <c r="R811" s="30">
        <f>IF(C811="","",IF(COUNTIF(pl_chave,C811)&gt;1,"ERRO: chave de tarefa duplicada",IF(I811="Sim",IF(O811="Não","ERRO: tarefa de segurança retirada do plano",IF(NOT(ISNUMBER(K811)),"ERRO: frequência vigente inválida",IF(ISERROR(MATCH(H811,lst_frequencias,0)),"ERRO: frequência de referência ausente",IF(K811&lt;INDEX(lst_frequencias_vezes,MATCH(H811,lst_frequencias,0)),"ERRO: intervalo ampliado em tarefa de segurança (referência "&amp;H811&amp;")","OK: segurança mantida")))),IF(NOT(ISNUMBER(K811)),"Verificar: frequência vigente","OK"))))</f>
        <v/>
      </c>
      <c r="S811" s="24" t="n"/>
    </row>
    <row r="812">
      <c r="A812" s="21" t="n"/>
      <c r="B812" s="22" t="n"/>
      <c r="C812" s="23">
        <f>IF(OR(A812="",B812=""),"",A812&amp;"|"&amp;B812)</f>
        <v/>
      </c>
      <c r="D812" s="21" t="n"/>
      <c r="E812" s="24" t="n"/>
      <c r="F812" s="21" t="n"/>
      <c r="G812" s="22" t="n"/>
      <c r="H812" s="22" t="n"/>
      <c r="I812" s="22" t="n"/>
      <c r="J812" s="25" t="n"/>
      <c r="K812" s="26">
        <f>IF(J812="","",IFERROR(INDEX(lst_frequencias_vezes,MATCH(J812,lst_frequencias,0)),"Frequência não aceita"))</f>
        <v/>
      </c>
      <c r="L812" s="21" t="n"/>
      <c r="M812" s="27" t="n"/>
      <c r="N812" s="28">
        <f>IF(AND(ISNUMBER(K812),ISNUMBER(M812)),K812*M812,"")</f>
        <v/>
      </c>
      <c r="O812" s="25" t="n"/>
      <c r="P812" s="25" t="n"/>
      <c r="Q812" s="29" t="n"/>
      <c r="R812" s="30">
        <f>IF(C812="","",IF(COUNTIF(pl_chave,C812)&gt;1,"ERRO: chave de tarefa duplicada",IF(I812="Sim",IF(O812="Não","ERRO: tarefa de segurança retirada do plano",IF(NOT(ISNUMBER(K812)),"ERRO: frequência vigente inválida",IF(ISERROR(MATCH(H812,lst_frequencias,0)),"ERRO: frequência de referência ausente",IF(K812&lt;INDEX(lst_frequencias_vezes,MATCH(H812,lst_frequencias,0)),"ERRO: intervalo ampliado em tarefa de segurança (referência "&amp;H812&amp;")","OK: segurança mantida")))),IF(NOT(ISNUMBER(K812)),"Verificar: frequência vigente","OK"))))</f>
        <v/>
      </c>
      <c r="S812" s="24" t="n"/>
    </row>
    <row r="813">
      <c r="A813" s="21" t="n"/>
      <c r="B813" s="22" t="n"/>
      <c r="C813" s="23">
        <f>IF(OR(A813="",B813=""),"",A813&amp;"|"&amp;B813)</f>
        <v/>
      </c>
      <c r="D813" s="21" t="n"/>
      <c r="E813" s="24" t="n"/>
      <c r="F813" s="21" t="n"/>
      <c r="G813" s="22" t="n"/>
      <c r="H813" s="22" t="n"/>
      <c r="I813" s="22" t="n"/>
      <c r="J813" s="25" t="n"/>
      <c r="K813" s="26">
        <f>IF(J813="","",IFERROR(INDEX(lst_frequencias_vezes,MATCH(J813,lst_frequencias,0)),"Frequência não aceita"))</f>
        <v/>
      </c>
      <c r="L813" s="21" t="n"/>
      <c r="M813" s="27" t="n"/>
      <c r="N813" s="28">
        <f>IF(AND(ISNUMBER(K813),ISNUMBER(M813)),K813*M813,"")</f>
        <v/>
      </c>
      <c r="O813" s="25" t="n"/>
      <c r="P813" s="25" t="n"/>
      <c r="Q813" s="29" t="n"/>
      <c r="R813" s="30">
        <f>IF(C813="","",IF(COUNTIF(pl_chave,C813)&gt;1,"ERRO: chave de tarefa duplicada",IF(I813="Sim",IF(O813="Não","ERRO: tarefa de segurança retirada do plano",IF(NOT(ISNUMBER(K813)),"ERRO: frequência vigente inválida",IF(ISERROR(MATCH(H813,lst_frequencias,0)),"ERRO: frequência de referência ausente",IF(K813&lt;INDEX(lst_frequencias_vezes,MATCH(H813,lst_frequencias,0)),"ERRO: intervalo ampliado em tarefa de segurança (referência "&amp;H813&amp;")","OK: segurança mantida")))),IF(NOT(ISNUMBER(K813)),"Verificar: frequência vigente","OK"))))</f>
        <v/>
      </c>
      <c r="S813" s="24" t="n"/>
    </row>
    <row r="814">
      <c r="A814" s="21" t="n"/>
      <c r="B814" s="22" t="n"/>
      <c r="C814" s="23">
        <f>IF(OR(A814="",B814=""),"",A814&amp;"|"&amp;B814)</f>
        <v/>
      </c>
      <c r="D814" s="21" t="n"/>
      <c r="E814" s="24" t="n"/>
      <c r="F814" s="21" t="n"/>
      <c r="G814" s="22" t="n"/>
      <c r="H814" s="22" t="n"/>
      <c r="I814" s="22" t="n"/>
      <c r="J814" s="25" t="n"/>
      <c r="K814" s="26">
        <f>IF(J814="","",IFERROR(INDEX(lst_frequencias_vezes,MATCH(J814,lst_frequencias,0)),"Frequência não aceita"))</f>
        <v/>
      </c>
      <c r="L814" s="21" t="n"/>
      <c r="M814" s="27" t="n"/>
      <c r="N814" s="28">
        <f>IF(AND(ISNUMBER(K814),ISNUMBER(M814)),K814*M814,"")</f>
        <v/>
      </c>
      <c r="O814" s="25" t="n"/>
      <c r="P814" s="25" t="n"/>
      <c r="Q814" s="29" t="n"/>
      <c r="R814" s="30">
        <f>IF(C814="","",IF(COUNTIF(pl_chave,C814)&gt;1,"ERRO: chave de tarefa duplicada",IF(I814="Sim",IF(O814="Não","ERRO: tarefa de segurança retirada do plano",IF(NOT(ISNUMBER(K814)),"ERRO: frequência vigente inválida",IF(ISERROR(MATCH(H814,lst_frequencias,0)),"ERRO: frequência de referência ausente",IF(K814&lt;INDEX(lst_frequencias_vezes,MATCH(H814,lst_frequencias,0)),"ERRO: intervalo ampliado em tarefa de segurança (referência "&amp;H814&amp;")","OK: segurança mantida")))),IF(NOT(ISNUMBER(K814)),"Verificar: frequência vigente","OK"))))</f>
        <v/>
      </c>
      <c r="S814" s="24" t="n"/>
    </row>
    <row r="815">
      <c r="A815" s="21" t="n"/>
      <c r="B815" s="22" t="n"/>
      <c r="C815" s="23">
        <f>IF(OR(A815="",B815=""),"",A815&amp;"|"&amp;B815)</f>
        <v/>
      </c>
      <c r="D815" s="21" t="n"/>
      <c r="E815" s="24" t="n"/>
      <c r="F815" s="21" t="n"/>
      <c r="G815" s="22" t="n"/>
      <c r="H815" s="22" t="n"/>
      <c r="I815" s="22" t="n"/>
      <c r="J815" s="25" t="n"/>
      <c r="K815" s="26">
        <f>IF(J815="","",IFERROR(INDEX(lst_frequencias_vezes,MATCH(J815,lst_frequencias,0)),"Frequência não aceita"))</f>
        <v/>
      </c>
      <c r="L815" s="21" t="n"/>
      <c r="M815" s="27" t="n"/>
      <c r="N815" s="28">
        <f>IF(AND(ISNUMBER(K815),ISNUMBER(M815)),K815*M815,"")</f>
        <v/>
      </c>
      <c r="O815" s="25" t="n"/>
      <c r="P815" s="25" t="n"/>
      <c r="Q815" s="29" t="n"/>
      <c r="R815" s="30">
        <f>IF(C815="","",IF(COUNTIF(pl_chave,C815)&gt;1,"ERRO: chave de tarefa duplicada",IF(I815="Sim",IF(O815="Não","ERRO: tarefa de segurança retirada do plano",IF(NOT(ISNUMBER(K815)),"ERRO: frequência vigente inválida",IF(ISERROR(MATCH(H815,lst_frequencias,0)),"ERRO: frequência de referência ausente",IF(K815&lt;INDEX(lst_frequencias_vezes,MATCH(H815,lst_frequencias,0)),"ERRO: intervalo ampliado em tarefa de segurança (referência "&amp;H815&amp;")","OK: segurança mantida")))),IF(NOT(ISNUMBER(K815)),"Verificar: frequência vigente","OK"))))</f>
        <v/>
      </c>
      <c r="S815" s="24" t="n"/>
    </row>
    <row r="816">
      <c r="A816" s="21" t="n"/>
      <c r="B816" s="22" t="n"/>
      <c r="C816" s="23">
        <f>IF(OR(A816="",B816=""),"",A816&amp;"|"&amp;B816)</f>
        <v/>
      </c>
      <c r="D816" s="21" t="n"/>
      <c r="E816" s="24" t="n"/>
      <c r="F816" s="21" t="n"/>
      <c r="G816" s="22" t="n"/>
      <c r="H816" s="22" t="n"/>
      <c r="I816" s="22" t="n"/>
      <c r="J816" s="25" t="n"/>
      <c r="K816" s="26">
        <f>IF(J816="","",IFERROR(INDEX(lst_frequencias_vezes,MATCH(J816,lst_frequencias,0)),"Frequência não aceita"))</f>
        <v/>
      </c>
      <c r="L816" s="21" t="n"/>
      <c r="M816" s="27" t="n"/>
      <c r="N816" s="28">
        <f>IF(AND(ISNUMBER(K816),ISNUMBER(M816)),K816*M816,"")</f>
        <v/>
      </c>
      <c r="O816" s="25" t="n"/>
      <c r="P816" s="25" t="n"/>
      <c r="Q816" s="29" t="n"/>
      <c r="R816" s="30">
        <f>IF(C816="","",IF(COUNTIF(pl_chave,C816)&gt;1,"ERRO: chave de tarefa duplicada",IF(I816="Sim",IF(O816="Não","ERRO: tarefa de segurança retirada do plano",IF(NOT(ISNUMBER(K816)),"ERRO: frequência vigente inválida",IF(ISERROR(MATCH(H816,lst_frequencias,0)),"ERRO: frequência de referência ausente",IF(K816&lt;INDEX(lst_frequencias_vezes,MATCH(H816,lst_frequencias,0)),"ERRO: intervalo ampliado em tarefa de segurança (referência "&amp;H816&amp;")","OK: segurança mantida")))),IF(NOT(ISNUMBER(K816)),"Verificar: frequência vigente","OK"))))</f>
        <v/>
      </c>
      <c r="S816" s="24" t="n"/>
    </row>
    <row r="817">
      <c r="A817" s="21" t="n"/>
      <c r="B817" s="22" t="n"/>
      <c r="C817" s="23">
        <f>IF(OR(A817="",B817=""),"",A817&amp;"|"&amp;B817)</f>
        <v/>
      </c>
      <c r="D817" s="21" t="n"/>
      <c r="E817" s="24" t="n"/>
      <c r="F817" s="21" t="n"/>
      <c r="G817" s="22" t="n"/>
      <c r="H817" s="22" t="n"/>
      <c r="I817" s="22" t="n"/>
      <c r="J817" s="25" t="n"/>
      <c r="K817" s="26">
        <f>IF(J817="","",IFERROR(INDEX(lst_frequencias_vezes,MATCH(J817,lst_frequencias,0)),"Frequência não aceita"))</f>
        <v/>
      </c>
      <c r="L817" s="21" t="n"/>
      <c r="M817" s="27" t="n"/>
      <c r="N817" s="28">
        <f>IF(AND(ISNUMBER(K817),ISNUMBER(M817)),K817*M817,"")</f>
        <v/>
      </c>
      <c r="O817" s="25" t="n"/>
      <c r="P817" s="25" t="n"/>
      <c r="Q817" s="29" t="n"/>
      <c r="R817" s="30">
        <f>IF(C817="","",IF(COUNTIF(pl_chave,C817)&gt;1,"ERRO: chave de tarefa duplicada",IF(I817="Sim",IF(O817="Não","ERRO: tarefa de segurança retirada do plano",IF(NOT(ISNUMBER(K817)),"ERRO: frequência vigente inválida",IF(ISERROR(MATCH(H817,lst_frequencias,0)),"ERRO: frequência de referência ausente",IF(K817&lt;INDEX(lst_frequencias_vezes,MATCH(H817,lst_frequencias,0)),"ERRO: intervalo ampliado em tarefa de segurança (referência "&amp;H817&amp;")","OK: segurança mantida")))),IF(NOT(ISNUMBER(K817)),"Verificar: frequência vigente","OK"))))</f>
        <v/>
      </c>
      <c r="S817" s="24" t="n"/>
    </row>
    <row r="818">
      <c r="A818" s="21" t="n"/>
      <c r="B818" s="22" t="n"/>
      <c r="C818" s="23">
        <f>IF(OR(A818="",B818=""),"",A818&amp;"|"&amp;B818)</f>
        <v/>
      </c>
      <c r="D818" s="21" t="n"/>
      <c r="E818" s="24" t="n"/>
      <c r="F818" s="21" t="n"/>
      <c r="G818" s="22" t="n"/>
      <c r="H818" s="22" t="n"/>
      <c r="I818" s="22" t="n"/>
      <c r="J818" s="25" t="n"/>
      <c r="K818" s="26">
        <f>IF(J818="","",IFERROR(INDEX(lst_frequencias_vezes,MATCH(J818,lst_frequencias,0)),"Frequência não aceita"))</f>
        <v/>
      </c>
      <c r="L818" s="21" t="n"/>
      <c r="M818" s="27" t="n"/>
      <c r="N818" s="28">
        <f>IF(AND(ISNUMBER(K818),ISNUMBER(M818)),K818*M818,"")</f>
        <v/>
      </c>
      <c r="O818" s="25" t="n"/>
      <c r="P818" s="25" t="n"/>
      <c r="Q818" s="29" t="n"/>
      <c r="R818" s="30">
        <f>IF(C818="","",IF(COUNTIF(pl_chave,C818)&gt;1,"ERRO: chave de tarefa duplicada",IF(I818="Sim",IF(O818="Não","ERRO: tarefa de segurança retirada do plano",IF(NOT(ISNUMBER(K818)),"ERRO: frequência vigente inválida",IF(ISERROR(MATCH(H818,lst_frequencias,0)),"ERRO: frequência de referência ausente",IF(K818&lt;INDEX(lst_frequencias_vezes,MATCH(H818,lst_frequencias,0)),"ERRO: intervalo ampliado em tarefa de segurança (referência "&amp;H818&amp;")","OK: segurança mantida")))),IF(NOT(ISNUMBER(K818)),"Verificar: frequência vigente","OK"))))</f>
        <v/>
      </c>
      <c r="S818" s="24" t="n"/>
    </row>
    <row r="819">
      <c r="A819" s="21" t="n"/>
      <c r="B819" s="22" t="n"/>
      <c r="C819" s="23">
        <f>IF(OR(A819="",B819=""),"",A819&amp;"|"&amp;B819)</f>
        <v/>
      </c>
      <c r="D819" s="21" t="n"/>
      <c r="E819" s="24" t="n"/>
      <c r="F819" s="21" t="n"/>
      <c r="G819" s="22" t="n"/>
      <c r="H819" s="22" t="n"/>
      <c r="I819" s="22" t="n"/>
      <c r="J819" s="25" t="n"/>
      <c r="K819" s="26">
        <f>IF(J819="","",IFERROR(INDEX(lst_frequencias_vezes,MATCH(J819,lst_frequencias,0)),"Frequência não aceita"))</f>
        <v/>
      </c>
      <c r="L819" s="21" t="n"/>
      <c r="M819" s="27" t="n"/>
      <c r="N819" s="28">
        <f>IF(AND(ISNUMBER(K819),ISNUMBER(M819)),K819*M819,"")</f>
        <v/>
      </c>
      <c r="O819" s="25" t="n"/>
      <c r="P819" s="25" t="n"/>
      <c r="Q819" s="29" t="n"/>
      <c r="R819" s="30">
        <f>IF(C819="","",IF(COUNTIF(pl_chave,C819)&gt;1,"ERRO: chave de tarefa duplicada",IF(I819="Sim",IF(O819="Não","ERRO: tarefa de segurança retirada do plano",IF(NOT(ISNUMBER(K819)),"ERRO: frequência vigente inválida",IF(ISERROR(MATCH(H819,lst_frequencias,0)),"ERRO: frequência de referência ausente",IF(K819&lt;INDEX(lst_frequencias_vezes,MATCH(H819,lst_frequencias,0)),"ERRO: intervalo ampliado em tarefa de segurança (referência "&amp;H819&amp;")","OK: segurança mantida")))),IF(NOT(ISNUMBER(K819)),"Verificar: frequência vigente","OK"))))</f>
        <v/>
      </c>
      <c r="S819" s="24" t="n"/>
    </row>
    <row r="820">
      <c r="A820" s="21" t="n"/>
      <c r="B820" s="22" t="n"/>
      <c r="C820" s="23">
        <f>IF(OR(A820="",B820=""),"",A820&amp;"|"&amp;B820)</f>
        <v/>
      </c>
      <c r="D820" s="21" t="n"/>
      <c r="E820" s="24" t="n"/>
      <c r="F820" s="21" t="n"/>
      <c r="G820" s="22" t="n"/>
      <c r="H820" s="22" t="n"/>
      <c r="I820" s="22" t="n"/>
      <c r="J820" s="25" t="n"/>
      <c r="K820" s="26">
        <f>IF(J820="","",IFERROR(INDEX(lst_frequencias_vezes,MATCH(J820,lst_frequencias,0)),"Frequência não aceita"))</f>
        <v/>
      </c>
      <c r="L820" s="21" t="n"/>
      <c r="M820" s="27" t="n"/>
      <c r="N820" s="28">
        <f>IF(AND(ISNUMBER(K820),ISNUMBER(M820)),K820*M820,"")</f>
        <v/>
      </c>
      <c r="O820" s="25" t="n"/>
      <c r="P820" s="25" t="n"/>
      <c r="Q820" s="29" t="n"/>
      <c r="R820" s="30">
        <f>IF(C820="","",IF(COUNTIF(pl_chave,C820)&gt;1,"ERRO: chave de tarefa duplicada",IF(I820="Sim",IF(O820="Não","ERRO: tarefa de segurança retirada do plano",IF(NOT(ISNUMBER(K820)),"ERRO: frequência vigente inválida",IF(ISERROR(MATCH(H820,lst_frequencias,0)),"ERRO: frequência de referência ausente",IF(K820&lt;INDEX(lst_frequencias_vezes,MATCH(H820,lst_frequencias,0)),"ERRO: intervalo ampliado em tarefa de segurança (referência "&amp;H820&amp;")","OK: segurança mantida")))),IF(NOT(ISNUMBER(K820)),"Verificar: frequência vigente","OK"))))</f>
        <v/>
      </c>
      <c r="S820" s="24" t="n"/>
    </row>
    <row r="821">
      <c r="A821" s="21" t="n"/>
      <c r="B821" s="22" t="n"/>
      <c r="C821" s="23">
        <f>IF(OR(A821="",B821=""),"",A821&amp;"|"&amp;B821)</f>
        <v/>
      </c>
      <c r="D821" s="21" t="n"/>
      <c r="E821" s="24" t="n"/>
      <c r="F821" s="21" t="n"/>
      <c r="G821" s="22" t="n"/>
      <c r="H821" s="22" t="n"/>
      <c r="I821" s="22" t="n"/>
      <c r="J821" s="25" t="n"/>
      <c r="K821" s="26">
        <f>IF(J821="","",IFERROR(INDEX(lst_frequencias_vezes,MATCH(J821,lst_frequencias,0)),"Frequência não aceita"))</f>
        <v/>
      </c>
      <c r="L821" s="21" t="n"/>
      <c r="M821" s="27" t="n"/>
      <c r="N821" s="28">
        <f>IF(AND(ISNUMBER(K821),ISNUMBER(M821)),K821*M821,"")</f>
        <v/>
      </c>
      <c r="O821" s="25" t="n"/>
      <c r="P821" s="25" t="n"/>
      <c r="Q821" s="29" t="n"/>
      <c r="R821" s="30">
        <f>IF(C821="","",IF(COUNTIF(pl_chave,C821)&gt;1,"ERRO: chave de tarefa duplicada",IF(I821="Sim",IF(O821="Não","ERRO: tarefa de segurança retirada do plano",IF(NOT(ISNUMBER(K821)),"ERRO: frequência vigente inválida",IF(ISERROR(MATCH(H821,lst_frequencias,0)),"ERRO: frequência de referência ausente",IF(K821&lt;INDEX(lst_frequencias_vezes,MATCH(H821,lst_frequencias,0)),"ERRO: intervalo ampliado em tarefa de segurança (referência "&amp;H821&amp;")","OK: segurança mantida")))),IF(NOT(ISNUMBER(K821)),"Verificar: frequência vigente","OK"))))</f>
        <v/>
      </c>
      <c r="S821" s="24" t="n"/>
    </row>
    <row r="822">
      <c r="A822" s="21" t="n"/>
      <c r="B822" s="22" t="n"/>
      <c r="C822" s="23">
        <f>IF(OR(A822="",B822=""),"",A822&amp;"|"&amp;B822)</f>
        <v/>
      </c>
      <c r="D822" s="21" t="n"/>
      <c r="E822" s="24" t="n"/>
      <c r="F822" s="21" t="n"/>
      <c r="G822" s="22" t="n"/>
      <c r="H822" s="22" t="n"/>
      <c r="I822" s="22" t="n"/>
      <c r="J822" s="25" t="n"/>
      <c r="K822" s="26">
        <f>IF(J822="","",IFERROR(INDEX(lst_frequencias_vezes,MATCH(J822,lst_frequencias,0)),"Frequência não aceita"))</f>
        <v/>
      </c>
      <c r="L822" s="21" t="n"/>
      <c r="M822" s="27" t="n"/>
      <c r="N822" s="28">
        <f>IF(AND(ISNUMBER(K822),ISNUMBER(M822)),K822*M822,"")</f>
        <v/>
      </c>
      <c r="O822" s="25" t="n"/>
      <c r="P822" s="25" t="n"/>
      <c r="Q822" s="29" t="n"/>
      <c r="R822" s="30">
        <f>IF(C822="","",IF(COUNTIF(pl_chave,C822)&gt;1,"ERRO: chave de tarefa duplicada",IF(I822="Sim",IF(O822="Não","ERRO: tarefa de segurança retirada do plano",IF(NOT(ISNUMBER(K822)),"ERRO: frequência vigente inválida",IF(ISERROR(MATCH(H822,lst_frequencias,0)),"ERRO: frequência de referência ausente",IF(K822&lt;INDEX(lst_frequencias_vezes,MATCH(H822,lst_frequencias,0)),"ERRO: intervalo ampliado em tarefa de segurança (referência "&amp;H822&amp;")","OK: segurança mantida")))),IF(NOT(ISNUMBER(K822)),"Verificar: frequência vigente","OK"))))</f>
        <v/>
      </c>
      <c r="S822" s="24" t="n"/>
    </row>
    <row r="823">
      <c r="A823" s="21" t="n"/>
      <c r="B823" s="22" t="n"/>
      <c r="C823" s="23">
        <f>IF(OR(A823="",B823=""),"",A823&amp;"|"&amp;B823)</f>
        <v/>
      </c>
      <c r="D823" s="21" t="n"/>
      <c r="E823" s="24" t="n"/>
      <c r="F823" s="21" t="n"/>
      <c r="G823" s="22" t="n"/>
      <c r="H823" s="22" t="n"/>
      <c r="I823" s="22" t="n"/>
      <c r="J823" s="25" t="n"/>
      <c r="K823" s="26">
        <f>IF(J823="","",IFERROR(INDEX(lst_frequencias_vezes,MATCH(J823,lst_frequencias,0)),"Frequência não aceita"))</f>
        <v/>
      </c>
      <c r="L823" s="21" t="n"/>
      <c r="M823" s="27" t="n"/>
      <c r="N823" s="28">
        <f>IF(AND(ISNUMBER(K823),ISNUMBER(M823)),K823*M823,"")</f>
        <v/>
      </c>
      <c r="O823" s="25" t="n"/>
      <c r="P823" s="25" t="n"/>
      <c r="Q823" s="29" t="n"/>
      <c r="R823" s="30">
        <f>IF(C823="","",IF(COUNTIF(pl_chave,C823)&gt;1,"ERRO: chave de tarefa duplicada",IF(I823="Sim",IF(O823="Não","ERRO: tarefa de segurança retirada do plano",IF(NOT(ISNUMBER(K823)),"ERRO: frequência vigente inválida",IF(ISERROR(MATCH(H823,lst_frequencias,0)),"ERRO: frequência de referência ausente",IF(K823&lt;INDEX(lst_frequencias_vezes,MATCH(H823,lst_frequencias,0)),"ERRO: intervalo ampliado em tarefa de segurança (referência "&amp;H823&amp;")","OK: segurança mantida")))),IF(NOT(ISNUMBER(K823)),"Verificar: frequência vigente","OK"))))</f>
        <v/>
      </c>
      <c r="S823" s="24" t="n"/>
    </row>
    <row r="824">
      <c r="A824" s="21" t="n"/>
      <c r="B824" s="22" t="n"/>
      <c r="C824" s="23">
        <f>IF(OR(A824="",B824=""),"",A824&amp;"|"&amp;B824)</f>
        <v/>
      </c>
      <c r="D824" s="21" t="n"/>
      <c r="E824" s="24" t="n"/>
      <c r="F824" s="21" t="n"/>
      <c r="G824" s="22" t="n"/>
      <c r="H824" s="22" t="n"/>
      <c r="I824" s="22" t="n"/>
      <c r="J824" s="25" t="n"/>
      <c r="K824" s="26">
        <f>IF(J824="","",IFERROR(INDEX(lst_frequencias_vezes,MATCH(J824,lst_frequencias,0)),"Frequência não aceita"))</f>
        <v/>
      </c>
      <c r="L824" s="21" t="n"/>
      <c r="M824" s="27" t="n"/>
      <c r="N824" s="28">
        <f>IF(AND(ISNUMBER(K824),ISNUMBER(M824)),K824*M824,"")</f>
        <v/>
      </c>
      <c r="O824" s="25" t="n"/>
      <c r="P824" s="25" t="n"/>
      <c r="Q824" s="29" t="n"/>
      <c r="R824" s="30">
        <f>IF(C824="","",IF(COUNTIF(pl_chave,C824)&gt;1,"ERRO: chave de tarefa duplicada",IF(I824="Sim",IF(O824="Não","ERRO: tarefa de segurança retirada do plano",IF(NOT(ISNUMBER(K824)),"ERRO: frequência vigente inválida",IF(ISERROR(MATCH(H824,lst_frequencias,0)),"ERRO: frequência de referência ausente",IF(K824&lt;INDEX(lst_frequencias_vezes,MATCH(H824,lst_frequencias,0)),"ERRO: intervalo ampliado em tarefa de segurança (referência "&amp;H824&amp;")","OK: segurança mantida")))),IF(NOT(ISNUMBER(K824)),"Verificar: frequência vigente","OK"))))</f>
        <v/>
      </c>
      <c r="S824" s="24" t="n"/>
    </row>
    <row r="825">
      <c r="A825" s="21" t="n"/>
      <c r="B825" s="22" t="n"/>
      <c r="C825" s="23">
        <f>IF(OR(A825="",B825=""),"",A825&amp;"|"&amp;B825)</f>
        <v/>
      </c>
      <c r="D825" s="21" t="n"/>
      <c r="E825" s="24" t="n"/>
      <c r="F825" s="21" t="n"/>
      <c r="G825" s="22" t="n"/>
      <c r="H825" s="22" t="n"/>
      <c r="I825" s="22" t="n"/>
      <c r="J825" s="25" t="n"/>
      <c r="K825" s="26">
        <f>IF(J825="","",IFERROR(INDEX(lst_frequencias_vezes,MATCH(J825,lst_frequencias,0)),"Frequência não aceita"))</f>
        <v/>
      </c>
      <c r="L825" s="21" t="n"/>
      <c r="M825" s="27" t="n"/>
      <c r="N825" s="28">
        <f>IF(AND(ISNUMBER(K825),ISNUMBER(M825)),K825*M825,"")</f>
        <v/>
      </c>
      <c r="O825" s="25" t="n"/>
      <c r="P825" s="25" t="n"/>
      <c r="Q825" s="29" t="n"/>
      <c r="R825" s="30">
        <f>IF(C825="","",IF(COUNTIF(pl_chave,C825)&gt;1,"ERRO: chave de tarefa duplicada",IF(I825="Sim",IF(O825="Não","ERRO: tarefa de segurança retirada do plano",IF(NOT(ISNUMBER(K825)),"ERRO: frequência vigente inválida",IF(ISERROR(MATCH(H825,lst_frequencias,0)),"ERRO: frequência de referência ausente",IF(K825&lt;INDEX(lst_frequencias_vezes,MATCH(H825,lst_frequencias,0)),"ERRO: intervalo ampliado em tarefa de segurança (referência "&amp;H825&amp;")","OK: segurança mantida")))),IF(NOT(ISNUMBER(K825)),"Verificar: frequência vigente","OK"))))</f>
        <v/>
      </c>
      <c r="S825" s="24" t="n"/>
    </row>
    <row r="826">
      <c r="A826" s="21" t="n"/>
      <c r="B826" s="22" t="n"/>
      <c r="C826" s="23">
        <f>IF(OR(A826="",B826=""),"",A826&amp;"|"&amp;B826)</f>
        <v/>
      </c>
      <c r="D826" s="21" t="n"/>
      <c r="E826" s="24" t="n"/>
      <c r="F826" s="21" t="n"/>
      <c r="G826" s="22" t="n"/>
      <c r="H826" s="22" t="n"/>
      <c r="I826" s="22" t="n"/>
      <c r="J826" s="25" t="n"/>
      <c r="K826" s="26">
        <f>IF(J826="","",IFERROR(INDEX(lst_frequencias_vezes,MATCH(J826,lst_frequencias,0)),"Frequência não aceita"))</f>
        <v/>
      </c>
      <c r="L826" s="21" t="n"/>
      <c r="M826" s="27" t="n"/>
      <c r="N826" s="28">
        <f>IF(AND(ISNUMBER(K826),ISNUMBER(M826)),K826*M826,"")</f>
        <v/>
      </c>
      <c r="O826" s="25" t="n"/>
      <c r="P826" s="25" t="n"/>
      <c r="Q826" s="29" t="n"/>
      <c r="R826" s="30">
        <f>IF(C826="","",IF(COUNTIF(pl_chave,C826)&gt;1,"ERRO: chave de tarefa duplicada",IF(I826="Sim",IF(O826="Não","ERRO: tarefa de segurança retirada do plano",IF(NOT(ISNUMBER(K826)),"ERRO: frequência vigente inválida",IF(ISERROR(MATCH(H826,lst_frequencias,0)),"ERRO: frequência de referência ausente",IF(K826&lt;INDEX(lst_frequencias_vezes,MATCH(H826,lst_frequencias,0)),"ERRO: intervalo ampliado em tarefa de segurança (referência "&amp;H826&amp;")","OK: segurança mantida")))),IF(NOT(ISNUMBER(K826)),"Verificar: frequência vigente","OK"))))</f>
        <v/>
      </c>
      <c r="S826" s="24" t="n"/>
    </row>
    <row r="827">
      <c r="A827" s="21" t="n"/>
      <c r="B827" s="22" t="n"/>
      <c r="C827" s="23">
        <f>IF(OR(A827="",B827=""),"",A827&amp;"|"&amp;B827)</f>
        <v/>
      </c>
      <c r="D827" s="21" t="n"/>
      <c r="E827" s="24" t="n"/>
      <c r="F827" s="21" t="n"/>
      <c r="G827" s="22" t="n"/>
      <c r="H827" s="22" t="n"/>
      <c r="I827" s="22" t="n"/>
      <c r="J827" s="25" t="n"/>
      <c r="K827" s="26">
        <f>IF(J827="","",IFERROR(INDEX(lst_frequencias_vezes,MATCH(J827,lst_frequencias,0)),"Frequência não aceita"))</f>
        <v/>
      </c>
      <c r="L827" s="21" t="n"/>
      <c r="M827" s="27" t="n"/>
      <c r="N827" s="28">
        <f>IF(AND(ISNUMBER(K827),ISNUMBER(M827)),K827*M827,"")</f>
        <v/>
      </c>
      <c r="O827" s="25" t="n"/>
      <c r="P827" s="25" t="n"/>
      <c r="Q827" s="29" t="n"/>
      <c r="R827" s="30">
        <f>IF(C827="","",IF(COUNTIF(pl_chave,C827)&gt;1,"ERRO: chave de tarefa duplicada",IF(I827="Sim",IF(O827="Não","ERRO: tarefa de segurança retirada do plano",IF(NOT(ISNUMBER(K827)),"ERRO: frequência vigente inválida",IF(ISERROR(MATCH(H827,lst_frequencias,0)),"ERRO: frequência de referência ausente",IF(K827&lt;INDEX(lst_frequencias_vezes,MATCH(H827,lst_frequencias,0)),"ERRO: intervalo ampliado em tarefa de segurança (referência "&amp;H827&amp;")","OK: segurança mantida")))),IF(NOT(ISNUMBER(K827)),"Verificar: frequência vigente","OK"))))</f>
        <v/>
      </c>
      <c r="S827" s="24" t="n"/>
    </row>
    <row r="828">
      <c r="A828" s="21" t="n"/>
      <c r="B828" s="22" t="n"/>
      <c r="C828" s="23">
        <f>IF(OR(A828="",B828=""),"",A828&amp;"|"&amp;B828)</f>
        <v/>
      </c>
      <c r="D828" s="21" t="n"/>
      <c r="E828" s="24" t="n"/>
      <c r="F828" s="21" t="n"/>
      <c r="G828" s="22" t="n"/>
      <c r="H828" s="22" t="n"/>
      <c r="I828" s="22" t="n"/>
      <c r="J828" s="25" t="n"/>
      <c r="K828" s="26">
        <f>IF(J828="","",IFERROR(INDEX(lst_frequencias_vezes,MATCH(J828,lst_frequencias,0)),"Frequência não aceita"))</f>
        <v/>
      </c>
      <c r="L828" s="21" t="n"/>
      <c r="M828" s="27" t="n"/>
      <c r="N828" s="28">
        <f>IF(AND(ISNUMBER(K828),ISNUMBER(M828)),K828*M828,"")</f>
        <v/>
      </c>
      <c r="O828" s="25" t="n"/>
      <c r="P828" s="25" t="n"/>
      <c r="Q828" s="29" t="n"/>
      <c r="R828" s="30">
        <f>IF(C828="","",IF(COUNTIF(pl_chave,C828)&gt;1,"ERRO: chave de tarefa duplicada",IF(I828="Sim",IF(O828="Não","ERRO: tarefa de segurança retirada do plano",IF(NOT(ISNUMBER(K828)),"ERRO: frequência vigente inválida",IF(ISERROR(MATCH(H828,lst_frequencias,0)),"ERRO: frequência de referência ausente",IF(K828&lt;INDEX(lst_frequencias_vezes,MATCH(H828,lst_frequencias,0)),"ERRO: intervalo ampliado em tarefa de segurança (referência "&amp;H828&amp;")","OK: segurança mantida")))),IF(NOT(ISNUMBER(K828)),"Verificar: frequência vigente","OK"))))</f>
        <v/>
      </c>
      <c r="S828" s="24" t="n"/>
    </row>
    <row r="829">
      <c r="A829" s="21" t="n"/>
      <c r="B829" s="22" t="n"/>
      <c r="C829" s="23">
        <f>IF(OR(A829="",B829=""),"",A829&amp;"|"&amp;B829)</f>
        <v/>
      </c>
      <c r="D829" s="21" t="n"/>
      <c r="E829" s="24" t="n"/>
      <c r="F829" s="21" t="n"/>
      <c r="G829" s="22" t="n"/>
      <c r="H829" s="22" t="n"/>
      <c r="I829" s="22" t="n"/>
      <c r="J829" s="25" t="n"/>
      <c r="K829" s="26">
        <f>IF(J829="","",IFERROR(INDEX(lst_frequencias_vezes,MATCH(J829,lst_frequencias,0)),"Frequência não aceita"))</f>
        <v/>
      </c>
      <c r="L829" s="21" t="n"/>
      <c r="M829" s="27" t="n"/>
      <c r="N829" s="28">
        <f>IF(AND(ISNUMBER(K829),ISNUMBER(M829)),K829*M829,"")</f>
        <v/>
      </c>
      <c r="O829" s="25" t="n"/>
      <c r="P829" s="25" t="n"/>
      <c r="Q829" s="29" t="n"/>
      <c r="R829" s="30">
        <f>IF(C829="","",IF(COUNTIF(pl_chave,C829)&gt;1,"ERRO: chave de tarefa duplicada",IF(I829="Sim",IF(O829="Não","ERRO: tarefa de segurança retirada do plano",IF(NOT(ISNUMBER(K829)),"ERRO: frequência vigente inválida",IF(ISERROR(MATCH(H829,lst_frequencias,0)),"ERRO: frequência de referência ausente",IF(K829&lt;INDEX(lst_frequencias_vezes,MATCH(H829,lst_frequencias,0)),"ERRO: intervalo ampliado em tarefa de segurança (referência "&amp;H829&amp;")","OK: segurança mantida")))),IF(NOT(ISNUMBER(K829)),"Verificar: frequência vigente","OK"))))</f>
        <v/>
      </c>
      <c r="S829" s="24" t="n"/>
    </row>
    <row r="830">
      <c r="A830" s="21" t="n"/>
      <c r="B830" s="22" t="n"/>
      <c r="C830" s="23">
        <f>IF(OR(A830="",B830=""),"",A830&amp;"|"&amp;B830)</f>
        <v/>
      </c>
      <c r="D830" s="21" t="n"/>
      <c r="E830" s="24" t="n"/>
      <c r="F830" s="21" t="n"/>
      <c r="G830" s="22" t="n"/>
      <c r="H830" s="22" t="n"/>
      <c r="I830" s="22" t="n"/>
      <c r="J830" s="25" t="n"/>
      <c r="K830" s="26">
        <f>IF(J830="","",IFERROR(INDEX(lst_frequencias_vezes,MATCH(J830,lst_frequencias,0)),"Frequência não aceita"))</f>
        <v/>
      </c>
      <c r="L830" s="21" t="n"/>
      <c r="M830" s="27" t="n"/>
      <c r="N830" s="28">
        <f>IF(AND(ISNUMBER(K830),ISNUMBER(M830)),K830*M830,"")</f>
        <v/>
      </c>
      <c r="O830" s="25" t="n"/>
      <c r="P830" s="25" t="n"/>
      <c r="Q830" s="29" t="n"/>
      <c r="R830" s="30">
        <f>IF(C830="","",IF(COUNTIF(pl_chave,C830)&gt;1,"ERRO: chave de tarefa duplicada",IF(I830="Sim",IF(O830="Não","ERRO: tarefa de segurança retirada do plano",IF(NOT(ISNUMBER(K830)),"ERRO: frequência vigente inválida",IF(ISERROR(MATCH(H830,lst_frequencias,0)),"ERRO: frequência de referência ausente",IF(K830&lt;INDEX(lst_frequencias_vezes,MATCH(H830,lst_frequencias,0)),"ERRO: intervalo ampliado em tarefa de segurança (referência "&amp;H830&amp;")","OK: segurança mantida")))),IF(NOT(ISNUMBER(K830)),"Verificar: frequência vigente","OK"))))</f>
        <v/>
      </c>
      <c r="S830" s="24" t="n"/>
    </row>
    <row r="831">
      <c r="A831" s="21" t="n"/>
      <c r="B831" s="22" t="n"/>
      <c r="C831" s="23">
        <f>IF(OR(A831="",B831=""),"",A831&amp;"|"&amp;B831)</f>
        <v/>
      </c>
      <c r="D831" s="21" t="n"/>
      <c r="E831" s="24" t="n"/>
      <c r="F831" s="21" t="n"/>
      <c r="G831" s="22" t="n"/>
      <c r="H831" s="22" t="n"/>
      <c r="I831" s="22" t="n"/>
      <c r="J831" s="25" t="n"/>
      <c r="K831" s="26">
        <f>IF(J831="","",IFERROR(INDEX(lst_frequencias_vezes,MATCH(J831,lst_frequencias,0)),"Frequência não aceita"))</f>
        <v/>
      </c>
      <c r="L831" s="21" t="n"/>
      <c r="M831" s="27" t="n"/>
      <c r="N831" s="28">
        <f>IF(AND(ISNUMBER(K831),ISNUMBER(M831)),K831*M831,"")</f>
        <v/>
      </c>
      <c r="O831" s="25" t="n"/>
      <c r="P831" s="25" t="n"/>
      <c r="Q831" s="29" t="n"/>
      <c r="R831" s="30">
        <f>IF(C831="","",IF(COUNTIF(pl_chave,C831)&gt;1,"ERRO: chave de tarefa duplicada",IF(I831="Sim",IF(O831="Não","ERRO: tarefa de segurança retirada do plano",IF(NOT(ISNUMBER(K831)),"ERRO: frequência vigente inválida",IF(ISERROR(MATCH(H831,lst_frequencias,0)),"ERRO: frequência de referência ausente",IF(K831&lt;INDEX(lst_frequencias_vezes,MATCH(H831,lst_frequencias,0)),"ERRO: intervalo ampliado em tarefa de segurança (referência "&amp;H831&amp;")","OK: segurança mantida")))),IF(NOT(ISNUMBER(K831)),"Verificar: frequência vigente","OK"))))</f>
        <v/>
      </c>
      <c r="S831" s="24" t="n"/>
    </row>
    <row r="832">
      <c r="A832" s="21" t="n"/>
      <c r="B832" s="22" t="n"/>
      <c r="C832" s="23">
        <f>IF(OR(A832="",B832=""),"",A832&amp;"|"&amp;B832)</f>
        <v/>
      </c>
      <c r="D832" s="21" t="n"/>
      <c r="E832" s="24" t="n"/>
      <c r="F832" s="21" t="n"/>
      <c r="G832" s="22" t="n"/>
      <c r="H832" s="22" t="n"/>
      <c r="I832" s="22" t="n"/>
      <c r="J832" s="25" t="n"/>
      <c r="K832" s="26">
        <f>IF(J832="","",IFERROR(INDEX(lst_frequencias_vezes,MATCH(J832,lst_frequencias,0)),"Frequência não aceita"))</f>
        <v/>
      </c>
      <c r="L832" s="21" t="n"/>
      <c r="M832" s="27" t="n"/>
      <c r="N832" s="28">
        <f>IF(AND(ISNUMBER(K832),ISNUMBER(M832)),K832*M832,"")</f>
        <v/>
      </c>
      <c r="O832" s="25" t="n"/>
      <c r="P832" s="25" t="n"/>
      <c r="Q832" s="29" t="n"/>
      <c r="R832" s="30">
        <f>IF(C832="","",IF(COUNTIF(pl_chave,C832)&gt;1,"ERRO: chave de tarefa duplicada",IF(I832="Sim",IF(O832="Não","ERRO: tarefa de segurança retirada do plano",IF(NOT(ISNUMBER(K832)),"ERRO: frequência vigente inválida",IF(ISERROR(MATCH(H832,lst_frequencias,0)),"ERRO: frequência de referência ausente",IF(K832&lt;INDEX(lst_frequencias_vezes,MATCH(H832,lst_frequencias,0)),"ERRO: intervalo ampliado em tarefa de segurança (referência "&amp;H832&amp;")","OK: segurança mantida")))),IF(NOT(ISNUMBER(K832)),"Verificar: frequência vigente","OK"))))</f>
        <v/>
      </c>
      <c r="S832" s="24" t="n"/>
    </row>
    <row r="833">
      <c r="A833" s="21" t="n"/>
      <c r="B833" s="22" t="n"/>
      <c r="C833" s="23">
        <f>IF(OR(A833="",B833=""),"",A833&amp;"|"&amp;B833)</f>
        <v/>
      </c>
      <c r="D833" s="21" t="n"/>
      <c r="E833" s="24" t="n"/>
      <c r="F833" s="21" t="n"/>
      <c r="G833" s="22" t="n"/>
      <c r="H833" s="22" t="n"/>
      <c r="I833" s="22" t="n"/>
      <c r="J833" s="25" t="n"/>
      <c r="K833" s="26">
        <f>IF(J833="","",IFERROR(INDEX(lst_frequencias_vezes,MATCH(J833,lst_frequencias,0)),"Frequência não aceita"))</f>
        <v/>
      </c>
      <c r="L833" s="21" t="n"/>
      <c r="M833" s="27" t="n"/>
      <c r="N833" s="28">
        <f>IF(AND(ISNUMBER(K833),ISNUMBER(M833)),K833*M833,"")</f>
        <v/>
      </c>
      <c r="O833" s="25" t="n"/>
      <c r="P833" s="25" t="n"/>
      <c r="Q833" s="29" t="n"/>
      <c r="R833" s="30">
        <f>IF(C833="","",IF(COUNTIF(pl_chave,C833)&gt;1,"ERRO: chave de tarefa duplicada",IF(I833="Sim",IF(O833="Não","ERRO: tarefa de segurança retirada do plano",IF(NOT(ISNUMBER(K833)),"ERRO: frequência vigente inválida",IF(ISERROR(MATCH(H833,lst_frequencias,0)),"ERRO: frequência de referência ausente",IF(K833&lt;INDEX(lst_frequencias_vezes,MATCH(H833,lst_frequencias,0)),"ERRO: intervalo ampliado em tarefa de segurança (referência "&amp;H833&amp;")","OK: segurança mantida")))),IF(NOT(ISNUMBER(K833)),"Verificar: frequência vigente","OK"))))</f>
        <v/>
      </c>
      <c r="S833" s="24" t="n"/>
    </row>
    <row r="834">
      <c r="A834" s="21" t="n"/>
      <c r="B834" s="22" t="n"/>
      <c r="C834" s="23">
        <f>IF(OR(A834="",B834=""),"",A834&amp;"|"&amp;B834)</f>
        <v/>
      </c>
      <c r="D834" s="21" t="n"/>
      <c r="E834" s="24" t="n"/>
      <c r="F834" s="21" t="n"/>
      <c r="G834" s="22" t="n"/>
      <c r="H834" s="22" t="n"/>
      <c r="I834" s="22" t="n"/>
      <c r="J834" s="25" t="n"/>
      <c r="K834" s="26">
        <f>IF(J834="","",IFERROR(INDEX(lst_frequencias_vezes,MATCH(J834,lst_frequencias,0)),"Frequência não aceita"))</f>
        <v/>
      </c>
      <c r="L834" s="21" t="n"/>
      <c r="M834" s="27" t="n"/>
      <c r="N834" s="28">
        <f>IF(AND(ISNUMBER(K834),ISNUMBER(M834)),K834*M834,"")</f>
        <v/>
      </c>
      <c r="O834" s="25" t="n"/>
      <c r="P834" s="25" t="n"/>
      <c r="Q834" s="29" t="n"/>
      <c r="R834" s="30">
        <f>IF(C834="","",IF(COUNTIF(pl_chave,C834)&gt;1,"ERRO: chave de tarefa duplicada",IF(I834="Sim",IF(O834="Não","ERRO: tarefa de segurança retirada do plano",IF(NOT(ISNUMBER(K834)),"ERRO: frequência vigente inválida",IF(ISERROR(MATCH(H834,lst_frequencias,0)),"ERRO: frequência de referência ausente",IF(K834&lt;INDEX(lst_frequencias_vezes,MATCH(H834,lst_frequencias,0)),"ERRO: intervalo ampliado em tarefa de segurança (referência "&amp;H834&amp;")","OK: segurança mantida")))),IF(NOT(ISNUMBER(K834)),"Verificar: frequência vigente","OK"))))</f>
        <v/>
      </c>
      <c r="S834" s="24" t="n"/>
    </row>
    <row r="835">
      <c r="A835" s="21" t="n"/>
      <c r="B835" s="22" t="n"/>
      <c r="C835" s="23">
        <f>IF(OR(A835="",B835=""),"",A835&amp;"|"&amp;B835)</f>
        <v/>
      </c>
      <c r="D835" s="21" t="n"/>
      <c r="E835" s="24" t="n"/>
      <c r="F835" s="21" t="n"/>
      <c r="G835" s="22" t="n"/>
      <c r="H835" s="22" t="n"/>
      <c r="I835" s="22" t="n"/>
      <c r="J835" s="25" t="n"/>
      <c r="K835" s="26">
        <f>IF(J835="","",IFERROR(INDEX(lst_frequencias_vezes,MATCH(J835,lst_frequencias,0)),"Frequência não aceita"))</f>
        <v/>
      </c>
      <c r="L835" s="21" t="n"/>
      <c r="M835" s="27" t="n"/>
      <c r="N835" s="28">
        <f>IF(AND(ISNUMBER(K835),ISNUMBER(M835)),K835*M835,"")</f>
        <v/>
      </c>
      <c r="O835" s="25" t="n"/>
      <c r="P835" s="25" t="n"/>
      <c r="Q835" s="29" t="n"/>
      <c r="R835" s="30">
        <f>IF(C835="","",IF(COUNTIF(pl_chave,C835)&gt;1,"ERRO: chave de tarefa duplicada",IF(I835="Sim",IF(O835="Não","ERRO: tarefa de segurança retirada do plano",IF(NOT(ISNUMBER(K835)),"ERRO: frequência vigente inválida",IF(ISERROR(MATCH(H835,lst_frequencias,0)),"ERRO: frequência de referência ausente",IF(K835&lt;INDEX(lst_frequencias_vezes,MATCH(H835,lst_frequencias,0)),"ERRO: intervalo ampliado em tarefa de segurança (referência "&amp;H835&amp;")","OK: segurança mantida")))),IF(NOT(ISNUMBER(K835)),"Verificar: frequência vigente","OK"))))</f>
        <v/>
      </c>
      <c r="S835" s="24" t="n"/>
    </row>
    <row r="836">
      <c r="A836" s="21" t="n"/>
      <c r="B836" s="22" t="n"/>
      <c r="C836" s="23">
        <f>IF(OR(A836="",B836=""),"",A836&amp;"|"&amp;B836)</f>
        <v/>
      </c>
      <c r="D836" s="21" t="n"/>
      <c r="E836" s="24" t="n"/>
      <c r="F836" s="21" t="n"/>
      <c r="G836" s="22" t="n"/>
      <c r="H836" s="22" t="n"/>
      <c r="I836" s="22" t="n"/>
      <c r="J836" s="25" t="n"/>
      <c r="K836" s="26">
        <f>IF(J836="","",IFERROR(INDEX(lst_frequencias_vezes,MATCH(J836,lst_frequencias,0)),"Frequência não aceita"))</f>
        <v/>
      </c>
      <c r="L836" s="21" t="n"/>
      <c r="M836" s="27" t="n"/>
      <c r="N836" s="28">
        <f>IF(AND(ISNUMBER(K836),ISNUMBER(M836)),K836*M836,"")</f>
        <v/>
      </c>
      <c r="O836" s="25" t="n"/>
      <c r="P836" s="25" t="n"/>
      <c r="Q836" s="29" t="n"/>
      <c r="R836" s="30">
        <f>IF(C836="","",IF(COUNTIF(pl_chave,C836)&gt;1,"ERRO: chave de tarefa duplicada",IF(I836="Sim",IF(O836="Não","ERRO: tarefa de segurança retirada do plano",IF(NOT(ISNUMBER(K836)),"ERRO: frequência vigente inválida",IF(ISERROR(MATCH(H836,lst_frequencias,0)),"ERRO: frequência de referência ausente",IF(K836&lt;INDEX(lst_frequencias_vezes,MATCH(H836,lst_frequencias,0)),"ERRO: intervalo ampliado em tarefa de segurança (referência "&amp;H836&amp;")","OK: segurança mantida")))),IF(NOT(ISNUMBER(K836)),"Verificar: frequência vigente","OK"))))</f>
        <v/>
      </c>
      <c r="S836" s="24" t="n"/>
    </row>
    <row r="837">
      <c r="A837" s="21" t="n"/>
      <c r="B837" s="22" t="n"/>
      <c r="C837" s="23">
        <f>IF(OR(A837="",B837=""),"",A837&amp;"|"&amp;B837)</f>
        <v/>
      </c>
      <c r="D837" s="21" t="n"/>
      <c r="E837" s="24" t="n"/>
      <c r="F837" s="21" t="n"/>
      <c r="G837" s="22" t="n"/>
      <c r="H837" s="22" t="n"/>
      <c r="I837" s="22" t="n"/>
      <c r="J837" s="25" t="n"/>
      <c r="K837" s="26">
        <f>IF(J837="","",IFERROR(INDEX(lst_frequencias_vezes,MATCH(J837,lst_frequencias,0)),"Frequência não aceita"))</f>
        <v/>
      </c>
      <c r="L837" s="21" t="n"/>
      <c r="M837" s="27" t="n"/>
      <c r="N837" s="28">
        <f>IF(AND(ISNUMBER(K837),ISNUMBER(M837)),K837*M837,"")</f>
        <v/>
      </c>
      <c r="O837" s="25" t="n"/>
      <c r="P837" s="25" t="n"/>
      <c r="Q837" s="29" t="n"/>
      <c r="R837" s="30">
        <f>IF(C837="","",IF(COUNTIF(pl_chave,C837)&gt;1,"ERRO: chave de tarefa duplicada",IF(I837="Sim",IF(O837="Não","ERRO: tarefa de segurança retirada do plano",IF(NOT(ISNUMBER(K837)),"ERRO: frequência vigente inválida",IF(ISERROR(MATCH(H837,lst_frequencias,0)),"ERRO: frequência de referência ausente",IF(K837&lt;INDEX(lst_frequencias_vezes,MATCH(H837,lst_frequencias,0)),"ERRO: intervalo ampliado em tarefa de segurança (referência "&amp;H837&amp;")","OK: segurança mantida")))),IF(NOT(ISNUMBER(K837)),"Verificar: frequência vigente","OK"))))</f>
        <v/>
      </c>
      <c r="S837" s="24" t="n"/>
    </row>
    <row r="838">
      <c r="A838" s="21" t="n"/>
      <c r="B838" s="22" t="n"/>
      <c r="C838" s="23">
        <f>IF(OR(A838="",B838=""),"",A838&amp;"|"&amp;B838)</f>
        <v/>
      </c>
      <c r="D838" s="21" t="n"/>
      <c r="E838" s="24" t="n"/>
      <c r="F838" s="21" t="n"/>
      <c r="G838" s="22" t="n"/>
      <c r="H838" s="22" t="n"/>
      <c r="I838" s="22" t="n"/>
      <c r="J838" s="25" t="n"/>
      <c r="K838" s="26">
        <f>IF(J838="","",IFERROR(INDEX(lst_frequencias_vezes,MATCH(J838,lst_frequencias,0)),"Frequência não aceita"))</f>
        <v/>
      </c>
      <c r="L838" s="21" t="n"/>
      <c r="M838" s="27" t="n"/>
      <c r="N838" s="28">
        <f>IF(AND(ISNUMBER(K838),ISNUMBER(M838)),K838*M838,"")</f>
        <v/>
      </c>
      <c r="O838" s="25" t="n"/>
      <c r="P838" s="25" t="n"/>
      <c r="Q838" s="29" t="n"/>
      <c r="R838" s="30">
        <f>IF(C838="","",IF(COUNTIF(pl_chave,C838)&gt;1,"ERRO: chave de tarefa duplicada",IF(I838="Sim",IF(O838="Não","ERRO: tarefa de segurança retirada do plano",IF(NOT(ISNUMBER(K838)),"ERRO: frequência vigente inválida",IF(ISERROR(MATCH(H838,lst_frequencias,0)),"ERRO: frequência de referência ausente",IF(K838&lt;INDEX(lst_frequencias_vezes,MATCH(H838,lst_frequencias,0)),"ERRO: intervalo ampliado em tarefa de segurança (referência "&amp;H838&amp;")","OK: segurança mantida")))),IF(NOT(ISNUMBER(K838)),"Verificar: frequência vigente","OK"))))</f>
        <v/>
      </c>
      <c r="S838" s="24" t="n"/>
    </row>
    <row r="839">
      <c r="A839" s="21" t="n"/>
      <c r="B839" s="22" t="n"/>
      <c r="C839" s="23">
        <f>IF(OR(A839="",B839=""),"",A839&amp;"|"&amp;B839)</f>
        <v/>
      </c>
      <c r="D839" s="21" t="n"/>
      <c r="E839" s="24" t="n"/>
      <c r="F839" s="21" t="n"/>
      <c r="G839" s="22" t="n"/>
      <c r="H839" s="22" t="n"/>
      <c r="I839" s="22" t="n"/>
      <c r="J839" s="25" t="n"/>
      <c r="K839" s="26">
        <f>IF(J839="","",IFERROR(INDEX(lst_frequencias_vezes,MATCH(J839,lst_frequencias,0)),"Frequência não aceita"))</f>
        <v/>
      </c>
      <c r="L839" s="21" t="n"/>
      <c r="M839" s="27" t="n"/>
      <c r="N839" s="28">
        <f>IF(AND(ISNUMBER(K839),ISNUMBER(M839)),K839*M839,"")</f>
        <v/>
      </c>
      <c r="O839" s="25" t="n"/>
      <c r="P839" s="25" t="n"/>
      <c r="Q839" s="29" t="n"/>
      <c r="R839" s="30">
        <f>IF(C839="","",IF(COUNTIF(pl_chave,C839)&gt;1,"ERRO: chave de tarefa duplicada",IF(I839="Sim",IF(O839="Não","ERRO: tarefa de segurança retirada do plano",IF(NOT(ISNUMBER(K839)),"ERRO: frequência vigente inválida",IF(ISERROR(MATCH(H839,lst_frequencias,0)),"ERRO: frequência de referência ausente",IF(K839&lt;INDEX(lst_frequencias_vezes,MATCH(H839,lst_frequencias,0)),"ERRO: intervalo ampliado em tarefa de segurança (referência "&amp;H839&amp;")","OK: segurança mantida")))),IF(NOT(ISNUMBER(K839)),"Verificar: frequência vigente","OK"))))</f>
        <v/>
      </c>
      <c r="S839" s="24" t="n"/>
    </row>
    <row r="840">
      <c r="A840" s="21" t="n"/>
      <c r="B840" s="22" t="n"/>
      <c r="C840" s="23">
        <f>IF(OR(A840="",B840=""),"",A840&amp;"|"&amp;B840)</f>
        <v/>
      </c>
      <c r="D840" s="21" t="n"/>
      <c r="E840" s="24" t="n"/>
      <c r="F840" s="21" t="n"/>
      <c r="G840" s="22" t="n"/>
      <c r="H840" s="22" t="n"/>
      <c r="I840" s="22" t="n"/>
      <c r="J840" s="25" t="n"/>
      <c r="K840" s="26">
        <f>IF(J840="","",IFERROR(INDEX(lst_frequencias_vezes,MATCH(J840,lst_frequencias,0)),"Frequência não aceita"))</f>
        <v/>
      </c>
      <c r="L840" s="21" t="n"/>
      <c r="M840" s="27" t="n"/>
      <c r="N840" s="28">
        <f>IF(AND(ISNUMBER(K840),ISNUMBER(M840)),K840*M840,"")</f>
        <v/>
      </c>
      <c r="O840" s="25" t="n"/>
      <c r="P840" s="25" t="n"/>
      <c r="Q840" s="29" t="n"/>
      <c r="R840" s="30">
        <f>IF(C840="","",IF(COUNTIF(pl_chave,C840)&gt;1,"ERRO: chave de tarefa duplicada",IF(I840="Sim",IF(O840="Não","ERRO: tarefa de segurança retirada do plano",IF(NOT(ISNUMBER(K840)),"ERRO: frequência vigente inválida",IF(ISERROR(MATCH(H840,lst_frequencias,0)),"ERRO: frequência de referência ausente",IF(K840&lt;INDEX(lst_frequencias_vezes,MATCH(H840,lst_frequencias,0)),"ERRO: intervalo ampliado em tarefa de segurança (referência "&amp;H840&amp;")","OK: segurança mantida")))),IF(NOT(ISNUMBER(K840)),"Verificar: frequência vigente","OK"))))</f>
        <v/>
      </c>
      <c r="S840" s="24" t="n"/>
    </row>
    <row r="841">
      <c r="A841" s="21" t="n"/>
      <c r="B841" s="22" t="n"/>
      <c r="C841" s="23">
        <f>IF(OR(A841="",B841=""),"",A841&amp;"|"&amp;B841)</f>
        <v/>
      </c>
      <c r="D841" s="21" t="n"/>
      <c r="E841" s="24" t="n"/>
      <c r="F841" s="21" t="n"/>
      <c r="G841" s="22" t="n"/>
      <c r="H841" s="22" t="n"/>
      <c r="I841" s="22" t="n"/>
      <c r="J841" s="25" t="n"/>
      <c r="K841" s="26">
        <f>IF(J841="","",IFERROR(INDEX(lst_frequencias_vezes,MATCH(J841,lst_frequencias,0)),"Frequência não aceita"))</f>
        <v/>
      </c>
      <c r="L841" s="21" t="n"/>
      <c r="M841" s="27" t="n"/>
      <c r="N841" s="28">
        <f>IF(AND(ISNUMBER(K841),ISNUMBER(M841)),K841*M841,"")</f>
        <v/>
      </c>
      <c r="O841" s="25" t="n"/>
      <c r="P841" s="25" t="n"/>
      <c r="Q841" s="29" t="n"/>
      <c r="R841" s="30">
        <f>IF(C841="","",IF(COUNTIF(pl_chave,C841)&gt;1,"ERRO: chave de tarefa duplicada",IF(I841="Sim",IF(O841="Não","ERRO: tarefa de segurança retirada do plano",IF(NOT(ISNUMBER(K841)),"ERRO: frequência vigente inválida",IF(ISERROR(MATCH(H841,lst_frequencias,0)),"ERRO: frequência de referência ausente",IF(K841&lt;INDEX(lst_frequencias_vezes,MATCH(H841,lst_frequencias,0)),"ERRO: intervalo ampliado em tarefa de segurança (referência "&amp;H841&amp;")","OK: segurança mantida")))),IF(NOT(ISNUMBER(K841)),"Verificar: frequência vigente","OK"))))</f>
        <v/>
      </c>
      <c r="S841" s="24" t="n"/>
    </row>
    <row r="842">
      <c r="A842" s="21" t="n"/>
      <c r="B842" s="22" t="n"/>
      <c r="C842" s="23">
        <f>IF(OR(A842="",B842=""),"",A842&amp;"|"&amp;B842)</f>
        <v/>
      </c>
      <c r="D842" s="21" t="n"/>
      <c r="E842" s="24" t="n"/>
      <c r="F842" s="21" t="n"/>
      <c r="G842" s="22" t="n"/>
      <c r="H842" s="22" t="n"/>
      <c r="I842" s="22" t="n"/>
      <c r="J842" s="25" t="n"/>
      <c r="K842" s="26">
        <f>IF(J842="","",IFERROR(INDEX(lst_frequencias_vezes,MATCH(J842,lst_frequencias,0)),"Frequência não aceita"))</f>
        <v/>
      </c>
      <c r="L842" s="21" t="n"/>
      <c r="M842" s="27" t="n"/>
      <c r="N842" s="28">
        <f>IF(AND(ISNUMBER(K842),ISNUMBER(M842)),K842*M842,"")</f>
        <v/>
      </c>
      <c r="O842" s="25" t="n"/>
      <c r="P842" s="25" t="n"/>
      <c r="Q842" s="29" t="n"/>
      <c r="R842" s="30">
        <f>IF(C842="","",IF(COUNTIF(pl_chave,C842)&gt;1,"ERRO: chave de tarefa duplicada",IF(I842="Sim",IF(O842="Não","ERRO: tarefa de segurança retirada do plano",IF(NOT(ISNUMBER(K842)),"ERRO: frequência vigente inválida",IF(ISERROR(MATCH(H842,lst_frequencias,0)),"ERRO: frequência de referência ausente",IF(K842&lt;INDEX(lst_frequencias_vezes,MATCH(H842,lst_frequencias,0)),"ERRO: intervalo ampliado em tarefa de segurança (referência "&amp;H842&amp;")","OK: segurança mantida")))),IF(NOT(ISNUMBER(K842)),"Verificar: frequência vigente","OK"))))</f>
        <v/>
      </c>
      <c r="S842" s="24" t="n"/>
    </row>
    <row r="843">
      <c r="A843" s="21" t="n"/>
      <c r="B843" s="22" t="n"/>
      <c r="C843" s="23">
        <f>IF(OR(A843="",B843=""),"",A843&amp;"|"&amp;B843)</f>
        <v/>
      </c>
      <c r="D843" s="21" t="n"/>
      <c r="E843" s="24" t="n"/>
      <c r="F843" s="21" t="n"/>
      <c r="G843" s="22" t="n"/>
      <c r="H843" s="22" t="n"/>
      <c r="I843" s="22" t="n"/>
      <c r="J843" s="25" t="n"/>
      <c r="K843" s="26">
        <f>IF(J843="","",IFERROR(INDEX(lst_frequencias_vezes,MATCH(J843,lst_frequencias,0)),"Frequência não aceita"))</f>
        <v/>
      </c>
      <c r="L843" s="21" t="n"/>
      <c r="M843" s="27" t="n"/>
      <c r="N843" s="28">
        <f>IF(AND(ISNUMBER(K843),ISNUMBER(M843)),K843*M843,"")</f>
        <v/>
      </c>
      <c r="O843" s="25" t="n"/>
      <c r="P843" s="25" t="n"/>
      <c r="Q843" s="29" t="n"/>
      <c r="R843" s="30">
        <f>IF(C843="","",IF(COUNTIF(pl_chave,C843)&gt;1,"ERRO: chave de tarefa duplicada",IF(I843="Sim",IF(O843="Não","ERRO: tarefa de segurança retirada do plano",IF(NOT(ISNUMBER(K843)),"ERRO: frequência vigente inválida",IF(ISERROR(MATCH(H843,lst_frequencias,0)),"ERRO: frequência de referência ausente",IF(K843&lt;INDEX(lst_frequencias_vezes,MATCH(H843,lst_frequencias,0)),"ERRO: intervalo ampliado em tarefa de segurança (referência "&amp;H843&amp;")","OK: segurança mantida")))),IF(NOT(ISNUMBER(K843)),"Verificar: frequência vigente","OK"))))</f>
        <v/>
      </c>
      <c r="S843" s="24" t="n"/>
    </row>
    <row r="844">
      <c r="A844" s="21" t="n"/>
      <c r="B844" s="22" t="n"/>
      <c r="C844" s="23">
        <f>IF(OR(A844="",B844=""),"",A844&amp;"|"&amp;B844)</f>
        <v/>
      </c>
      <c r="D844" s="21" t="n"/>
      <c r="E844" s="24" t="n"/>
      <c r="F844" s="21" t="n"/>
      <c r="G844" s="22" t="n"/>
      <c r="H844" s="22" t="n"/>
      <c r="I844" s="22" t="n"/>
      <c r="J844" s="25" t="n"/>
      <c r="K844" s="26">
        <f>IF(J844="","",IFERROR(INDEX(lst_frequencias_vezes,MATCH(J844,lst_frequencias,0)),"Frequência não aceita"))</f>
        <v/>
      </c>
      <c r="L844" s="21" t="n"/>
      <c r="M844" s="27" t="n"/>
      <c r="N844" s="28">
        <f>IF(AND(ISNUMBER(K844),ISNUMBER(M844)),K844*M844,"")</f>
        <v/>
      </c>
      <c r="O844" s="25" t="n"/>
      <c r="P844" s="25" t="n"/>
      <c r="Q844" s="29" t="n"/>
      <c r="R844" s="30">
        <f>IF(C844="","",IF(COUNTIF(pl_chave,C844)&gt;1,"ERRO: chave de tarefa duplicada",IF(I844="Sim",IF(O844="Não","ERRO: tarefa de segurança retirada do plano",IF(NOT(ISNUMBER(K844)),"ERRO: frequência vigente inválida",IF(ISERROR(MATCH(H844,lst_frequencias,0)),"ERRO: frequência de referência ausente",IF(K844&lt;INDEX(lst_frequencias_vezes,MATCH(H844,lst_frequencias,0)),"ERRO: intervalo ampliado em tarefa de segurança (referência "&amp;H844&amp;")","OK: segurança mantida")))),IF(NOT(ISNUMBER(K844)),"Verificar: frequência vigente","OK"))))</f>
        <v/>
      </c>
      <c r="S844" s="24" t="n"/>
    </row>
    <row r="845">
      <c r="A845" s="21" t="n"/>
      <c r="B845" s="22" t="n"/>
      <c r="C845" s="23">
        <f>IF(OR(A845="",B845=""),"",A845&amp;"|"&amp;B845)</f>
        <v/>
      </c>
      <c r="D845" s="21" t="n"/>
      <c r="E845" s="24" t="n"/>
      <c r="F845" s="21" t="n"/>
      <c r="G845" s="22" t="n"/>
      <c r="H845" s="22" t="n"/>
      <c r="I845" s="22" t="n"/>
      <c r="J845" s="25" t="n"/>
      <c r="K845" s="26">
        <f>IF(J845="","",IFERROR(INDEX(lst_frequencias_vezes,MATCH(J845,lst_frequencias,0)),"Frequência não aceita"))</f>
        <v/>
      </c>
      <c r="L845" s="21" t="n"/>
      <c r="M845" s="27" t="n"/>
      <c r="N845" s="28">
        <f>IF(AND(ISNUMBER(K845),ISNUMBER(M845)),K845*M845,"")</f>
        <v/>
      </c>
      <c r="O845" s="25" t="n"/>
      <c r="P845" s="25" t="n"/>
      <c r="Q845" s="29" t="n"/>
      <c r="R845" s="30">
        <f>IF(C845="","",IF(COUNTIF(pl_chave,C845)&gt;1,"ERRO: chave de tarefa duplicada",IF(I845="Sim",IF(O845="Não","ERRO: tarefa de segurança retirada do plano",IF(NOT(ISNUMBER(K845)),"ERRO: frequência vigente inválida",IF(ISERROR(MATCH(H845,lst_frequencias,0)),"ERRO: frequência de referência ausente",IF(K845&lt;INDEX(lst_frequencias_vezes,MATCH(H845,lst_frequencias,0)),"ERRO: intervalo ampliado em tarefa de segurança (referência "&amp;H845&amp;")","OK: segurança mantida")))),IF(NOT(ISNUMBER(K845)),"Verificar: frequência vigente","OK"))))</f>
        <v/>
      </c>
      <c r="S845" s="24" t="n"/>
    </row>
    <row r="846">
      <c r="A846" s="21" t="n"/>
      <c r="B846" s="22" t="n"/>
      <c r="C846" s="23">
        <f>IF(OR(A846="",B846=""),"",A846&amp;"|"&amp;B846)</f>
        <v/>
      </c>
      <c r="D846" s="21" t="n"/>
      <c r="E846" s="24" t="n"/>
      <c r="F846" s="21" t="n"/>
      <c r="G846" s="22" t="n"/>
      <c r="H846" s="22" t="n"/>
      <c r="I846" s="22" t="n"/>
      <c r="J846" s="25" t="n"/>
      <c r="K846" s="26">
        <f>IF(J846="","",IFERROR(INDEX(lst_frequencias_vezes,MATCH(J846,lst_frequencias,0)),"Frequência não aceita"))</f>
        <v/>
      </c>
      <c r="L846" s="21" t="n"/>
      <c r="M846" s="27" t="n"/>
      <c r="N846" s="28">
        <f>IF(AND(ISNUMBER(K846),ISNUMBER(M846)),K846*M846,"")</f>
        <v/>
      </c>
      <c r="O846" s="25" t="n"/>
      <c r="P846" s="25" t="n"/>
      <c r="Q846" s="29" t="n"/>
      <c r="R846" s="30">
        <f>IF(C846="","",IF(COUNTIF(pl_chave,C846)&gt;1,"ERRO: chave de tarefa duplicada",IF(I846="Sim",IF(O846="Não","ERRO: tarefa de segurança retirada do plano",IF(NOT(ISNUMBER(K846)),"ERRO: frequência vigente inválida",IF(ISERROR(MATCH(H846,lst_frequencias,0)),"ERRO: frequência de referência ausente",IF(K846&lt;INDEX(lst_frequencias_vezes,MATCH(H846,lst_frequencias,0)),"ERRO: intervalo ampliado em tarefa de segurança (referência "&amp;H846&amp;")","OK: segurança mantida")))),IF(NOT(ISNUMBER(K846)),"Verificar: frequência vigente","OK"))))</f>
        <v/>
      </c>
      <c r="S846" s="24" t="n"/>
    </row>
    <row r="847">
      <c r="A847" s="21" t="n"/>
      <c r="B847" s="22" t="n"/>
      <c r="C847" s="23">
        <f>IF(OR(A847="",B847=""),"",A847&amp;"|"&amp;B847)</f>
        <v/>
      </c>
      <c r="D847" s="21" t="n"/>
      <c r="E847" s="24" t="n"/>
      <c r="F847" s="21" t="n"/>
      <c r="G847" s="22" t="n"/>
      <c r="H847" s="22" t="n"/>
      <c r="I847" s="22" t="n"/>
      <c r="J847" s="25" t="n"/>
      <c r="K847" s="26">
        <f>IF(J847="","",IFERROR(INDEX(lst_frequencias_vezes,MATCH(J847,lst_frequencias,0)),"Frequência não aceita"))</f>
        <v/>
      </c>
      <c r="L847" s="21" t="n"/>
      <c r="M847" s="27" t="n"/>
      <c r="N847" s="28">
        <f>IF(AND(ISNUMBER(K847),ISNUMBER(M847)),K847*M847,"")</f>
        <v/>
      </c>
      <c r="O847" s="25" t="n"/>
      <c r="P847" s="25" t="n"/>
      <c r="Q847" s="29" t="n"/>
      <c r="R847" s="30">
        <f>IF(C847="","",IF(COUNTIF(pl_chave,C847)&gt;1,"ERRO: chave de tarefa duplicada",IF(I847="Sim",IF(O847="Não","ERRO: tarefa de segurança retirada do plano",IF(NOT(ISNUMBER(K847)),"ERRO: frequência vigente inválida",IF(ISERROR(MATCH(H847,lst_frequencias,0)),"ERRO: frequência de referência ausente",IF(K847&lt;INDEX(lst_frequencias_vezes,MATCH(H847,lst_frequencias,0)),"ERRO: intervalo ampliado em tarefa de segurança (referência "&amp;H847&amp;")","OK: segurança mantida")))),IF(NOT(ISNUMBER(K847)),"Verificar: frequência vigente","OK"))))</f>
        <v/>
      </c>
      <c r="S847" s="24" t="n"/>
    </row>
    <row r="848">
      <c r="A848" s="21" t="n"/>
      <c r="B848" s="22" t="n"/>
      <c r="C848" s="23">
        <f>IF(OR(A848="",B848=""),"",A848&amp;"|"&amp;B848)</f>
        <v/>
      </c>
      <c r="D848" s="21" t="n"/>
      <c r="E848" s="24" t="n"/>
      <c r="F848" s="21" t="n"/>
      <c r="G848" s="22" t="n"/>
      <c r="H848" s="22" t="n"/>
      <c r="I848" s="22" t="n"/>
      <c r="J848" s="25" t="n"/>
      <c r="K848" s="26">
        <f>IF(J848="","",IFERROR(INDEX(lst_frequencias_vezes,MATCH(J848,lst_frequencias,0)),"Frequência não aceita"))</f>
        <v/>
      </c>
      <c r="L848" s="21" t="n"/>
      <c r="M848" s="27" t="n"/>
      <c r="N848" s="28">
        <f>IF(AND(ISNUMBER(K848),ISNUMBER(M848)),K848*M848,"")</f>
        <v/>
      </c>
      <c r="O848" s="25" t="n"/>
      <c r="P848" s="25" t="n"/>
      <c r="Q848" s="29" t="n"/>
      <c r="R848" s="30">
        <f>IF(C848="","",IF(COUNTIF(pl_chave,C848)&gt;1,"ERRO: chave de tarefa duplicada",IF(I848="Sim",IF(O848="Não","ERRO: tarefa de segurança retirada do plano",IF(NOT(ISNUMBER(K848)),"ERRO: frequência vigente inválida",IF(ISERROR(MATCH(H848,lst_frequencias,0)),"ERRO: frequência de referência ausente",IF(K848&lt;INDEX(lst_frequencias_vezes,MATCH(H848,lst_frequencias,0)),"ERRO: intervalo ampliado em tarefa de segurança (referência "&amp;H848&amp;")","OK: segurança mantida")))),IF(NOT(ISNUMBER(K848)),"Verificar: frequência vigente","OK"))))</f>
        <v/>
      </c>
      <c r="S848" s="24" t="n"/>
    </row>
    <row r="849">
      <c r="A849" s="21" t="n"/>
      <c r="B849" s="22" t="n"/>
      <c r="C849" s="23">
        <f>IF(OR(A849="",B849=""),"",A849&amp;"|"&amp;B849)</f>
        <v/>
      </c>
      <c r="D849" s="21" t="n"/>
      <c r="E849" s="24" t="n"/>
      <c r="F849" s="21" t="n"/>
      <c r="G849" s="22" t="n"/>
      <c r="H849" s="22" t="n"/>
      <c r="I849" s="22" t="n"/>
      <c r="J849" s="25" t="n"/>
      <c r="K849" s="26">
        <f>IF(J849="","",IFERROR(INDEX(lst_frequencias_vezes,MATCH(J849,lst_frequencias,0)),"Frequência não aceita"))</f>
        <v/>
      </c>
      <c r="L849" s="21" t="n"/>
      <c r="M849" s="27" t="n"/>
      <c r="N849" s="28">
        <f>IF(AND(ISNUMBER(K849),ISNUMBER(M849)),K849*M849,"")</f>
        <v/>
      </c>
      <c r="O849" s="25" t="n"/>
      <c r="P849" s="25" t="n"/>
      <c r="Q849" s="29" t="n"/>
      <c r="R849" s="30">
        <f>IF(C849="","",IF(COUNTIF(pl_chave,C849)&gt;1,"ERRO: chave de tarefa duplicada",IF(I849="Sim",IF(O849="Não","ERRO: tarefa de segurança retirada do plano",IF(NOT(ISNUMBER(K849)),"ERRO: frequência vigente inválida",IF(ISERROR(MATCH(H849,lst_frequencias,0)),"ERRO: frequência de referência ausente",IF(K849&lt;INDEX(lst_frequencias_vezes,MATCH(H849,lst_frequencias,0)),"ERRO: intervalo ampliado em tarefa de segurança (referência "&amp;H849&amp;")","OK: segurança mantida")))),IF(NOT(ISNUMBER(K849)),"Verificar: frequência vigente","OK"))))</f>
        <v/>
      </c>
      <c r="S849" s="24" t="n"/>
    </row>
    <row r="850">
      <c r="A850" s="21" t="n"/>
      <c r="B850" s="22" t="n"/>
      <c r="C850" s="23">
        <f>IF(OR(A850="",B850=""),"",A850&amp;"|"&amp;B850)</f>
        <v/>
      </c>
      <c r="D850" s="21" t="n"/>
      <c r="E850" s="24" t="n"/>
      <c r="F850" s="21" t="n"/>
      <c r="G850" s="22" t="n"/>
      <c r="H850" s="22" t="n"/>
      <c r="I850" s="22" t="n"/>
      <c r="J850" s="25" t="n"/>
      <c r="K850" s="26">
        <f>IF(J850="","",IFERROR(INDEX(lst_frequencias_vezes,MATCH(J850,lst_frequencias,0)),"Frequência não aceita"))</f>
        <v/>
      </c>
      <c r="L850" s="21" t="n"/>
      <c r="M850" s="27" t="n"/>
      <c r="N850" s="28">
        <f>IF(AND(ISNUMBER(K850),ISNUMBER(M850)),K850*M850,"")</f>
        <v/>
      </c>
      <c r="O850" s="25" t="n"/>
      <c r="P850" s="25" t="n"/>
      <c r="Q850" s="29" t="n"/>
      <c r="R850" s="30">
        <f>IF(C850="","",IF(COUNTIF(pl_chave,C850)&gt;1,"ERRO: chave de tarefa duplicada",IF(I850="Sim",IF(O850="Não","ERRO: tarefa de segurança retirada do plano",IF(NOT(ISNUMBER(K850)),"ERRO: frequência vigente inválida",IF(ISERROR(MATCH(H850,lst_frequencias,0)),"ERRO: frequência de referência ausente",IF(K850&lt;INDEX(lst_frequencias_vezes,MATCH(H850,lst_frequencias,0)),"ERRO: intervalo ampliado em tarefa de segurança (referência "&amp;H850&amp;")","OK: segurança mantida")))),IF(NOT(ISNUMBER(K850)),"Verificar: frequência vigente","OK"))))</f>
        <v/>
      </c>
      <c r="S850" s="24" t="n"/>
    </row>
    <row r="851">
      <c r="A851" s="21" t="n"/>
      <c r="B851" s="22" t="n"/>
      <c r="C851" s="23">
        <f>IF(OR(A851="",B851=""),"",A851&amp;"|"&amp;B851)</f>
        <v/>
      </c>
      <c r="D851" s="21" t="n"/>
      <c r="E851" s="24" t="n"/>
      <c r="F851" s="21" t="n"/>
      <c r="G851" s="22" t="n"/>
      <c r="H851" s="22" t="n"/>
      <c r="I851" s="22" t="n"/>
      <c r="J851" s="25" t="n"/>
      <c r="K851" s="26">
        <f>IF(J851="","",IFERROR(INDEX(lst_frequencias_vezes,MATCH(J851,lst_frequencias,0)),"Frequência não aceita"))</f>
        <v/>
      </c>
      <c r="L851" s="21" t="n"/>
      <c r="M851" s="27" t="n"/>
      <c r="N851" s="28">
        <f>IF(AND(ISNUMBER(K851),ISNUMBER(M851)),K851*M851,"")</f>
        <v/>
      </c>
      <c r="O851" s="25" t="n"/>
      <c r="P851" s="25" t="n"/>
      <c r="Q851" s="29" t="n"/>
      <c r="R851" s="30">
        <f>IF(C851="","",IF(COUNTIF(pl_chave,C851)&gt;1,"ERRO: chave de tarefa duplicada",IF(I851="Sim",IF(O851="Não","ERRO: tarefa de segurança retirada do plano",IF(NOT(ISNUMBER(K851)),"ERRO: frequência vigente inválida",IF(ISERROR(MATCH(H851,lst_frequencias,0)),"ERRO: frequência de referência ausente",IF(K851&lt;INDEX(lst_frequencias_vezes,MATCH(H851,lst_frequencias,0)),"ERRO: intervalo ampliado em tarefa de segurança (referência "&amp;H851&amp;")","OK: segurança mantida")))),IF(NOT(ISNUMBER(K851)),"Verificar: frequência vigente","OK"))))</f>
        <v/>
      </c>
      <c r="S851" s="24" t="n"/>
    </row>
    <row r="852">
      <c r="A852" s="21" t="n"/>
      <c r="B852" s="22" t="n"/>
      <c r="C852" s="23">
        <f>IF(OR(A852="",B852=""),"",A852&amp;"|"&amp;B852)</f>
        <v/>
      </c>
      <c r="D852" s="21" t="n"/>
      <c r="E852" s="24" t="n"/>
      <c r="F852" s="21" t="n"/>
      <c r="G852" s="22" t="n"/>
      <c r="H852" s="22" t="n"/>
      <c r="I852" s="22" t="n"/>
      <c r="J852" s="25" t="n"/>
      <c r="K852" s="26">
        <f>IF(J852="","",IFERROR(INDEX(lst_frequencias_vezes,MATCH(J852,lst_frequencias,0)),"Frequência não aceita"))</f>
        <v/>
      </c>
      <c r="L852" s="21" t="n"/>
      <c r="M852" s="27" t="n"/>
      <c r="N852" s="28">
        <f>IF(AND(ISNUMBER(K852),ISNUMBER(M852)),K852*M852,"")</f>
        <v/>
      </c>
      <c r="O852" s="25" t="n"/>
      <c r="P852" s="25" t="n"/>
      <c r="Q852" s="29" t="n"/>
      <c r="R852" s="30">
        <f>IF(C852="","",IF(COUNTIF(pl_chave,C852)&gt;1,"ERRO: chave de tarefa duplicada",IF(I852="Sim",IF(O852="Não","ERRO: tarefa de segurança retirada do plano",IF(NOT(ISNUMBER(K852)),"ERRO: frequência vigente inválida",IF(ISERROR(MATCH(H852,lst_frequencias,0)),"ERRO: frequência de referência ausente",IF(K852&lt;INDEX(lst_frequencias_vezes,MATCH(H852,lst_frequencias,0)),"ERRO: intervalo ampliado em tarefa de segurança (referência "&amp;H852&amp;")","OK: segurança mantida")))),IF(NOT(ISNUMBER(K852)),"Verificar: frequência vigente","OK"))))</f>
        <v/>
      </c>
      <c r="S852" s="24" t="n"/>
    </row>
    <row r="853">
      <c r="A853" s="21" t="n"/>
      <c r="B853" s="22" t="n"/>
      <c r="C853" s="23">
        <f>IF(OR(A853="",B853=""),"",A853&amp;"|"&amp;B853)</f>
        <v/>
      </c>
      <c r="D853" s="21" t="n"/>
      <c r="E853" s="24" t="n"/>
      <c r="F853" s="21" t="n"/>
      <c r="G853" s="22" t="n"/>
      <c r="H853" s="22" t="n"/>
      <c r="I853" s="22" t="n"/>
      <c r="J853" s="25" t="n"/>
      <c r="K853" s="26">
        <f>IF(J853="","",IFERROR(INDEX(lst_frequencias_vezes,MATCH(J853,lst_frequencias,0)),"Frequência não aceita"))</f>
        <v/>
      </c>
      <c r="L853" s="21" t="n"/>
      <c r="M853" s="27" t="n"/>
      <c r="N853" s="28">
        <f>IF(AND(ISNUMBER(K853),ISNUMBER(M853)),K853*M853,"")</f>
        <v/>
      </c>
      <c r="O853" s="25" t="n"/>
      <c r="P853" s="25" t="n"/>
      <c r="Q853" s="29" t="n"/>
      <c r="R853" s="30">
        <f>IF(C853="","",IF(COUNTIF(pl_chave,C853)&gt;1,"ERRO: chave de tarefa duplicada",IF(I853="Sim",IF(O853="Não","ERRO: tarefa de segurança retirada do plano",IF(NOT(ISNUMBER(K853)),"ERRO: frequência vigente inválida",IF(ISERROR(MATCH(H853,lst_frequencias,0)),"ERRO: frequência de referência ausente",IF(K853&lt;INDEX(lst_frequencias_vezes,MATCH(H853,lst_frequencias,0)),"ERRO: intervalo ampliado em tarefa de segurança (referência "&amp;H853&amp;")","OK: segurança mantida")))),IF(NOT(ISNUMBER(K853)),"Verificar: frequência vigente","OK"))))</f>
        <v/>
      </c>
      <c r="S853" s="24" t="n"/>
    </row>
    <row r="854">
      <c r="A854" s="21" t="n"/>
      <c r="B854" s="22" t="n"/>
      <c r="C854" s="23">
        <f>IF(OR(A854="",B854=""),"",A854&amp;"|"&amp;B854)</f>
        <v/>
      </c>
      <c r="D854" s="21" t="n"/>
      <c r="E854" s="24" t="n"/>
      <c r="F854" s="21" t="n"/>
      <c r="G854" s="22" t="n"/>
      <c r="H854" s="22" t="n"/>
      <c r="I854" s="22" t="n"/>
      <c r="J854" s="25" t="n"/>
      <c r="K854" s="26">
        <f>IF(J854="","",IFERROR(INDEX(lst_frequencias_vezes,MATCH(J854,lst_frequencias,0)),"Frequência não aceita"))</f>
        <v/>
      </c>
      <c r="L854" s="21" t="n"/>
      <c r="M854" s="27" t="n"/>
      <c r="N854" s="28">
        <f>IF(AND(ISNUMBER(K854),ISNUMBER(M854)),K854*M854,"")</f>
        <v/>
      </c>
      <c r="O854" s="25" t="n"/>
      <c r="P854" s="25" t="n"/>
      <c r="Q854" s="29" t="n"/>
      <c r="R854" s="30">
        <f>IF(C854="","",IF(COUNTIF(pl_chave,C854)&gt;1,"ERRO: chave de tarefa duplicada",IF(I854="Sim",IF(O854="Não","ERRO: tarefa de segurança retirada do plano",IF(NOT(ISNUMBER(K854)),"ERRO: frequência vigente inválida",IF(ISERROR(MATCH(H854,lst_frequencias,0)),"ERRO: frequência de referência ausente",IF(K854&lt;INDEX(lst_frequencias_vezes,MATCH(H854,lst_frequencias,0)),"ERRO: intervalo ampliado em tarefa de segurança (referência "&amp;H854&amp;")","OK: segurança mantida")))),IF(NOT(ISNUMBER(K854)),"Verificar: frequência vigente","OK"))))</f>
        <v/>
      </c>
      <c r="S854" s="24" t="n"/>
    </row>
    <row r="855">
      <c r="A855" s="21" t="n"/>
      <c r="B855" s="22" t="n"/>
      <c r="C855" s="23">
        <f>IF(OR(A855="",B855=""),"",A855&amp;"|"&amp;B855)</f>
        <v/>
      </c>
      <c r="D855" s="21" t="n"/>
      <c r="E855" s="24" t="n"/>
      <c r="F855" s="21" t="n"/>
      <c r="G855" s="22" t="n"/>
      <c r="H855" s="22" t="n"/>
      <c r="I855" s="22" t="n"/>
      <c r="J855" s="25" t="n"/>
      <c r="K855" s="26">
        <f>IF(J855="","",IFERROR(INDEX(lst_frequencias_vezes,MATCH(J855,lst_frequencias,0)),"Frequência não aceita"))</f>
        <v/>
      </c>
      <c r="L855" s="21" t="n"/>
      <c r="M855" s="27" t="n"/>
      <c r="N855" s="28">
        <f>IF(AND(ISNUMBER(K855),ISNUMBER(M855)),K855*M855,"")</f>
        <v/>
      </c>
      <c r="O855" s="25" t="n"/>
      <c r="P855" s="25" t="n"/>
      <c r="Q855" s="29" t="n"/>
      <c r="R855" s="30">
        <f>IF(C855="","",IF(COUNTIF(pl_chave,C855)&gt;1,"ERRO: chave de tarefa duplicada",IF(I855="Sim",IF(O855="Não","ERRO: tarefa de segurança retirada do plano",IF(NOT(ISNUMBER(K855)),"ERRO: frequência vigente inválida",IF(ISERROR(MATCH(H855,lst_frequencias,0)),"ERRO: frequência de referência ausente",IF(K855&lt;INDEX(lst_frequencias_vezes,MATCH(H855,lst_frequencias,0)),"ERRO: intervalo ampliado em tarefa de segurança (referência "&amp;H855&amp;")","OK: segurança mantida")))),IF(NOT(ISNUMBER(K855)),"Verificar: frequência vigente","OK"))))</f>
        <v/>
      </c>
      <c r="S855" s="24" t="n"/>
    </row>
    <row r="856">
      <c r="A856" s="21" t="n"/>
      <c r="B856" s="22" t="n"/>
      <c r="C856" s="23">
        <f>IF(OR(A856="",B856=""),"",A856&amp;"|"&amp;B856)</f>
        <v/>
      </c>
      <c r="D856" s="21" t="n"/>
      <c r="E856" s="24" t="n"/>
      <c r="F856" s="21" t="n"/>
      <c r="G856" s="22" t="n"/>
      <c r="H856" s="22" t="n"/>
      <c r="I856" s="22" t="n"/>
      <c r="J856" s="25" t="n"/>
      <c r="K856" s="26">
        <f>IF(J856="","",IFERROR(INDEX(lst_frequencias_vezes,MATCH(J856,lst_frequencias,0)),"Frequência não aceita"))</f>
        <v/>
      </c>
      <c r="L856" s="21" t="n"/>
      <c r="M856" s="27" t="n"/>
      <c r="N856" s="28">
        <f>IF(AND(ISNUMBER(K856),ISNUMBER(M856)),K856*M856,"")</f>
        <v/>
      </c>
      <c r="O856" s="25" t="n"/>
      <c r="P856" s="25" t="n"/>
      <c r="Q856" s="29" t="n"/>
      <c r="R856" s="30">
        <f>IF(C856="","",IF(COUNTIF(pl_chave,C856)&gt;1,"ERRO: chave de tarefa duplicada",IF(I856="Sim",IF(O856="Não","ERRO: tarefa de segurança retirada do plano",IF(NOT(ISNUMBER(K856)),"ERRO: frequência vigente inválida",IF(ISERROR(MATCH(H856,lst_frequencias,0)),"ERRO: frequência de referência ausente",IF(K856&lt;INDEX(lst_frequencias_vezes,MATCH(H856,lst_frequencias,0)),"ERRO: intervalo ampliado em tarefa de segurança (referência "&amp;H856&amp;")","OK: segurança mantida")))),IF(NOT(ISNUMBER(K856)),"Verificar: frequência vigente","OK"))))</f>
        <v/>
      </c>
      <c r="S856" s="24" t="n"/>
    </row>
    <row r="857">
      <c r="A857" s="21" t="n"/>
      <c r="B857" s="22" t="n"/>
      <c r="C857" s="23">
        <f>IF(OR(A857="",B857=""),"",A857&amp;"|"&amp;B857)</f>
        <v/>
      </c>
      <c r="D857" s="21" t="n"/>
      <c r="E857" s="24" t="n"/>
      <c r="F857" s="21" t="n"/>
      <c r="G857" s="22" t="n"/>
      <c r="H857" s="22" t="n"/>
      <c r="I857" s="22" t="n"/>
      <c r="J857" s="25" t="n"/>
      <c r="K857" s="26">
        <f>IF(J857="","",IFERROR(INDEX(lst_frequencias_vezes,MATCH(J857,lst_frequencias,0)),"Frequência não aceita"))</f>
        <v/>
      </c>
      <c r="L857" s="21" t="n"/>
      <c r="M857" s="27" t="n"/>
      <c r="N857" s="28">
        <f>IF(AND(ISNUMBER(K857),ISNUMBER(M857)),K857*M857,"")</f>
        <v/>
      </c>
      <c r="O857" s="25" t="n"/>
      <c r="P857" s="25" t="n"/>
      <c r="Q857" s="29" t="n"/>
      <c r="R857" s="30">
        <f>IF(C857="","",IF(COUNTIF(pl_chave,C857)&gt;1,"ERRO: chave de tarefa duplicada",IF(I857="Sim",IF(O857="Não","ERRO: tarefa de segurança retirada do plano",IF(NOT(ISNUMBER(K857)),"ERRO: frequência vigente inválida",IF(ISERROR(MATCH(H857,lst_frequencias,0)),"ERRO: frequência de referência ausente",IF(K857&lt;INDEX(lst_frequencias_vezes,MATCH(H857,lst_frequencias,0)),"ERRO: intervalo ampliado em tarefa de segurança (referência "&amp;H857&amp;")","OK: segurança mantida")))),IF(NOT(ISNUMBER(K857)),"Verificar: frequência vigente","OK"))))</f>
        <v/>
      </c>
      <c r="S857" s="24" t="n"/>
    </row>
    <row r="858">
      <c r="A858" s="21" t="n"/>
      <c r="B858" s="22" t="n"/>
      <c r="C858" s="23">
        <f>IF(OR(A858="",B858=""),"",A858&amp;"|"&amp;B858)</f>
        <v/>
      </c>
      <c r="D858" s="21" t="n"/>
      <c r="E858" s="24" t="n"/>
      <c r="F858" s="21" t="n"/>
      <c r="G858" s="22" t="n"/>
      <c r="H858" s="22" t="n"/>
      <c r="I858" s="22" t="n"/>
      <c r="J858" s="25" t="n"/>
      <c r="K858" s="26">
        <f>IF(J858="","",IFERROR(INDEX(lst_frequencias_vezes,MATCH(J858,lst_frequencias,0)),"Frequência não aceita"))</f>
        <v/>
      </c>
      <c r="L858" s="21" t="n"/>
      <c r="M858" s="27" t="n"/>
      <c r="N858" s="28">
        <f>IF(AND(ISNUMBER(K858),ISNUMBER(M858)),K858*M858,"")</f>
        <v/>
      </c>
      <c r="O858" s="25" t="n"/>
      <c r="P858" s="25" t="n"/>
      <c r="Q858" s="29" t="n"/>
      <c r="R858" s="30">
        <f>IF(C858="","",IF(COUNTIF(pl_chave,C858)&gt;1,"ERRO: chave de tarefa duplicada",IF(I858="Sim",IF(O858="Não","ERRO: tarefa de segurança retirada do plano",IF(NOT(ISNUMBER(K858)),"ERRO: frequência vigente inválida",IF(ISERROR(MATCH(H858,lst_frequencias,0)),"ERRO: frequência de referência ausente",IF(K858&lt;INDEX(lst_frequencias_vezes,MATCH(H858,lst_frequencias,0)),"ERRO: intervalo ampliado em tarefa de segurança (referência "&amp;H858&amp;")","OK: segurança mantida")))),IF(NOT(ISNUMBER(K858)),"Verificar: frequência vigente","OK"))))</f>
        <v/>
      </c>
      <c r="S858" s="24" t="n"/>
    </row>
    <row r="859">
      <c r="A859" s="21" t="n"/>
      <c r="B859" s="22" t="n"/>
      <c r="C859" s="23">
        <f>IF(OR(A859="",B859=""),"",A859&amp;"|"&amp;B859)</f>
        <v/>
      </c>
      <c r="D859" s="21" t="n"/>
      <c r="E859" s="24" t="n"/>
      <c r="F859" s="21" t="n"/>
      <c r="G859" s="22" t="n"/>
      <c r="H859" s="22" t="n"/>
      <c r="I859" s="22" t="n"/>
      <c r="J859" s="25" t="n"/>
      <c r="K859" s="26">
        <f>IF(J859="","",IFERROR(INDEX(lst_frequencias_vezes,MATCH(J859,lst_frequencias,0)),"Frequência não aceita"))</f>
        <v/>
      </c>
      <c r="L859" s="21" t="n"/>
      <c r="M859" s="27" t="n"/>
      <c r="N859" s="28">
        <f>IF(AND(ISNUMBER(K859),ISNUMBER(M859)),K859*M859,"")</f>
        <v/>
      </c>
      <c r="O859" s="25" t="n"/>
      <c r="P859" s="25" t="n"/>
      <c r="Q859" s="29" t="n"/>
      <c r="R859" s="30">
        <f>IF(C859="","",IF(COUNTIF(pl_chave,C859)&gt;1,"ERRO: chave de tarefa duplicada",IF(I859="Sim",IF(O859="Não","ERRO: tarefa de segurança retirada do plano",IF(NOT(ISNUMBER(K859)),"ERRO: frequência vigente inválida",IF(ISERROR(MATCH(H859,lst_frequencias,0)),"ERRO: frequência de referência ausente",IF(K859&lt;INDEX(lst_frequencias_vezes,MATCH(H859,lst_frequencias,0)),"ERRO: intervalo ampliado em tarefa de segurança (referência "&amp;H859&amp;")","OK: segurança mantida")))),IF(NOT(ISNUMBER(K859)),"Verificar: frequência vigente","OK"))))</f>
        <v/>
      </c>
      <c r="S859" s="24" t="n"/>
    </row>
    <row r="860">
      <c r="A860" s="21" t="n"/>
      <c r="B860" s="22" t="n"/>
      <c r="C860" s="23">
        <f>IF(OR(A860="",B860=""),"",A860&amp;"|"&amp;B860)</f>
        <v/>
      </c>
      <c r="D860" s="21" t="n"/>
      <c r="E860" s="24" t="n"/>
      <c r="F860" s="21" t="n"/>
      <c r="G860" s="22" t="n"/>
      <c r="H860" s="22" t="n"/>
      <c r="I860" s="22" t="n"/>
      <c r="J860" s="25" t="n"/>
      <c r="K860" s="26">
        <f>IF(J860="","",IFERROR(INDEX(lst_frequencias_vezes,MATCH(J860,lst_frequencias,0)),"Frequência não aceita"))</f>
        <v/>
      </c>
      <c r="L860" s="21" t="n"/>
      <c r="M860" s="27" t="n"/>
      <c r="N860" s="28">
        <f>IF(AND(ISNUMBER(K860),ISNUMBER(M860)),K860*M860,"")</f>
        <v/>
      </c>
      <c r="O860" s="25" t="n"/>
      <c r="P860" s="25" t="n"/>
      <c r="Q860" s="29" t="n"/>
      <c r="R860" s="30">
        <f>IF(C860="","",IF(COUNTIF(pl_chave,C860)&gt;1,"ERRO: chave de tarefa duplicada",IF(I860="Sim",IF(O860="Não","ERRO: tarefa de segurança retirada do plano",IF(NOT(ISNUMBER(K860)),"ERRO: frequência vigente inválida",IF(ISERROR(MATCH(H860,lst_frequencias,0)),"ERRO: frequência de referência ausente",IF(K860&lt;INDEX(lst_frequencias_vezes,MATCH(H860,lst_frequencias,0)),"ERRO: intervalo ampliado em tarefa de segurança (referência "&amp;H860&amp;")","OK: segurança mantida")))),IF(NOT(ISNUMBER(K860)),"Verificar: frequência vigente","OK"))))</f>
        <v/>
      </c>
      <c r="S860" s="24" t="n"/>
    </row>
    <row r="861">
      <c r="A861" s="21" t="n"/>
      <c r="B861" s="22" t="n"/>
      <c r="C861" s="23">
        <f>IF(OR(A861="",B861=""),"",A861&amp;"|"&amp;B861)</f>
        <v/>
      </c>
      <c r="D861" s="21" t="n"/>
      <c r="E861" s="24" t="n"/>
      <c r="F861" s="21" t="n"/>
      <c r="G861" s="22" t="n"/>
      <c r="H861" s="22" t="n"/>
      <c r="I861" s="22" t="n"/>
      <c r="J861" s="25" t="n"/>
      <c r="K861" s="26">
        <f>IF(J861="","",IFERROR(INDEX(lst_frequencias_vezes,MATCH(J861,lst_frequencias,0)),"Frequência não aceita"))</f>
        <v/>
      </c>
      <c r="L861" s="21" t="n"/>
      <c r="M861" s="27" t="n"/>
      <c r="N861" s="28">
        <f>IF(AND(ISNUMBER(K861),ISNUMBER(M861)),K861*M861,"")</f>
        <v/>
      </c>
      <c r="O861" s="25" t="n"/>
      <c r="P861" s="25" t="n"/>
      <c r="Q861" s="29" t="n"/>
      <c r="R861" s="30">
        <f>IF(C861="","",IF(COUNTIF(pl_chave,C861)&gt;1,"ERRO: chave de tarefa duplicada",IF(I861="Sim",IF(O861="Não","ERRO: tarefa de segurança retirada do plano",IF(NOT(ISNUMBER(K861)),"ERRO: frequência vigente inválida",IF(ISERROR(MATCH(H861,lst_frequencias,0)),"ERRO: frequência de referência ausente",IF(K861&lt;INDEX(lst_frequencias_vezes,MATCH(H861,lst_frequencias,0)),"ERRO: intervalo ampliado em tarefa de segurança (referência "&amp;H861&amp;")","OK: segurança mantida")))),IF(NOT(ISNUMBER(K861)),"Verificar: frequência vigente","OK"))))</f>
        <v/>
      </c>
      <c r="S861" s="24" t="n"/>
    </row>
    <row r="862">
      <c r="A862" s="21" t="n"/>
      <c r="B862" s="22" t="n"/>
      <c r="C862" s="23">
        <f>IF(OR(A862="",B862=""),"",A862&amp;"|"&amp;B862)</f>
        <v/>
      </c>
      <c r="D862" s="21" t="n"/>
      <c r="E862" s="24" t="n"/>
      <c r="F862" s="21" t="n"/>
      <c r="G862" s="22" t="n"/>
      <c r="H862" s="22" t="n"/>
      <c r="I862" s="22" t="n"/>
      <c r="J862" s="25" t="n"/>
      <c r="K862" s="26">
        <f>IF(J862="","",IFERROR(INDEX(lst_frequencias_vezes,MATCH(J862,lst_frequencias,0)),"Frequência não aceita"))</f>
        <v/>
      </c>
      <c r="L862" s="21" t="n"/>
      <c r="M862" s="27" t="n"/>
      <c r="N862" s="28">
        <f>IF(AND(ISNUMBER(K862),ISNUMBER(M862)),K862*M862,"")</f>
        <v/>
      </c>
      <c r="O862" s="25" t="n"/>
      <c r="P862" s="25" t="n"/>
      <c r="Q862" s="29" t="n"/>
      <c r="R862" s="30">
        <f>IF(C862="","",IF(COUNTIF(pl_chave,C862)&gt;1,"ERRO: chave de tarefa duplicada",IF(I862="Sim",IF(O862="Não","ERRO: tarefa de segurança retirada do plano",IF(NOT(ISNUMBER(K862)),"ERRO: frequência vigente inválida",IF(ISERROR(MATCH(H862,lst_frequencias,0)),"ERRO: frequência de referência ausente",IF(K862&lt;INDEX(lst_frequencias_vezes,MATCH(H862,lst_frequencias,0)),"ERRO: intervalo ampliado em tarefa de segurança (referência "&amp;H862&amp;")","OK: segurança mantida")))),IF(NOT(ISNUMBER(K862)),"Verificar: frequência vigente","OK"))))</f>
        <v/>
      </c>
      <c r="S862" s="24" t="n"/>
    </row>
    <row r="863">
      <c r="A863" s="21" t="n"/>
      <c r="B863" s="22" t="n"/>
      <c r="C863" s="23">
        <f>IF(OR(A863="",B863=""),"",A863&amp;"|"&amp;B863)</f>
        <v/>
      </c>
      <c r="D863" s="21" t="n"/>
      <c r="E863" s="24" t="n"/>
      <c r="F863" s="21" t="n"/>
      <c r="G863" s="22" t="n"/>
      <c r="H863" s="22" t="n"/>
      <c r="I863" s="22" t="n"/>
      <c r="J863" s="25" t="n"/>
      <c r="K863" s="26">
        <f>IF(J863="","",IFERROR(INDEX(lst_frequencias_vezes,MATCH(J863,lst_frequencias,0)),"Frequência não aceita"))</f>
        <v/>
      </c>
      <c r="L863" s="21" t="n"/>
      <c r="M863" s="27" t="n"/>
      <c r="N863" s="28">
        <f>IF(AND(ISNUMBER(K863),ISNUMBER(M863)),K863*M863,"")</f>
        <v/>
      </c>
      <c r="O863" s="25" t="n"/>
      <c r="P863" s="25" t="n"/>
      <c r="Q863" s="29" t="n"/>
      <c r="R863" s="30">
        <f>IF(C863="","",IF(COUNTIF(pl_chave,C863)&gt;1,"ERRO: chave de tarefa duplicada",IF(I863="Sim",IF(O863="Não","ERRO: tarefa de segurança retirada do plano",IF(NOT(ISNUMBER(K863)),"ERRO: frequência vigente inválida",IF(ISERROR(MATCH(H863,lst_frequencias,0)),"ERRO: frequência de referência ausente",IF(K863&lt;INDEX(lst_frequencias_vezes,MATCH(H863,lst_frequencias,0)),"ERRO: intervalo ampliado em tarefa de segurança (referência "&amp;H863&amp;")","OK: segurança mantida")))),IF(NOT(ISNUMBER(K863)),"Verificar: frequência vigente","OK"))))</f>
        <v/>
      </c>
      <c r="S863" s="24" t="n"/>
    </row>
    <row r="864">
      <c r="A864" s="21" t="n"/>
      <c r="B864" s="22" t="n"/>
      <c r="C864" s="23">
        <f>IF(OR(A864="",B864=""),"",A864&amp;"|"&amp;B864)</f>
        <v/>
      </c>
      <c r="D864" s="21" t="n"/>
      <c r="E864" s="24" t="n"/>
      <c r="F864" s="21" t="n"/>
      <c r="G864" s="22" t="n"/>
      <c r="H864" s="22" t="n"/>
      <c r="I864" s="22" t="n"/>
      <c r="J864" s="25" t="n"/>
      <c r="K864" s="26">
        <f>IF(J864="","",IFERROR(INDEX(lst_frequencias_vezes,MATCH(J864,lst_frequencias,0)),"Frequência não aceita"))</f>
        <v/>
      </c>
      <c r="L864" s="21" t="n"/>
      <c r="M864" s="27" t="n"/>
      <c r="N864" s="28">
        <f>IF(AND(ISNUMBER(K864),ISNUMBER(M864)),K864*M864,"")</f>
        <v/>
      </c>
      <c r="O864" s="25" t="n"/>
      <c r="P864" s="25" t="n"/>
      <c r="Q864" s="29" t="n"/>
      <c r="R864" s="30">
        <f>IF(C864="","",IF(COUNTIF(pl_chave,C864)&gt;1,"ERRO: chave de tarefa duplicada",IF(I864="Sim",IF(O864="Não","ERRO: tarefa de segurança retirada do plano",IF(NOT(ISNUMBER(K864)),"ERRO: frequência vigente inválida",IF(ISERROR(MATCH(H864,lst_frequencias,0)),"ERRO: frequência de referência ausente",IF(K864&lt;INDEX(lst_frequencias_vezes,MATCH(H864,lst_frequencias,0)),"ERRO: intervalo ampliado em tarefa de segurança (referência "&amp;H864&amp;")","OK: segurança mantida")))),IF(NOT(ISNUMBER(K864)),"Verificar: frequência vigente","OK"))))</f>
        <v/>
      </c>
      <c r="S864" s="24" t="n"/>
    </row>
    <row r="865">
      <c r="A865" s="21" t="n"/>
      <c r="B865" s="22" t="n"/>
      <c r="C865" s="23">
        <f>IF(OR(A865="",B865=""),"",A865&amp;"|"&amp;B865)</f>
        <v/>
      </c>
      <c r="D865" s="21" t="n"/>
      <c r="E865" s="24" t="n"/>
      <c r="F865" s="21" t="n"/>
      <c r="G865" s="22" t="n"/>
      <c r="H865" s="22" t="n"/>
      <c r="I865" s="22" t="n"/>
      <c r="J865" s="25" t="n"/>
      <c r="K865" s="26">
        <f>IF(J865="","",IFERROR(INDEX(lst_frequencias_vezes,MATCH(J865,lst_frequencias,0)),"Frequência não aceita"))</f>
        <v/>
      </c>
      <c r="L865" s="21" t="n"/>
      <c r="M865" s="27" t="n"/>
      <c r="N865" s="28">
        <f>IF(AND(ISNUMBER(K865),ISNUMBER(M865)),K865*M865,"")</f>
        <v/>
      </c>
      <c r="O865" s="25" t="n"/>
      <c r="P865" s="25" t="n"/>
      <c r="Q865" s="29" t="n"/>
      <c r="R865" s="30">
        <f>IF(C865="","",IF(COUNTIF(pl_chave,C865)&gt;1,"ERRO: chave de tarefa duplicada",IF(I865="Sim",IF(O865="Não","ERRO: tarefa de segurança retirada do plano",IF(NOT(ISNUMBER(K865)),"ERRO: frequência vigente inválida",IF(ISERROR(MATCH(H865,lst_frequencias,0)),"ERRO: frequência de referência ausente",IF(K865&lt;INDEX(lst_frequencias_vezes,MATCH(H865,lst_frequencias,0)),"ERRO: intervalo ampliado em tarefa de segurança (referência "&amp;H865&amp;")","OK: segurança mantida")))),IF(NOT(ISNUMBER(K865)),"Verificar: frequência vigente","OK"))))</f>
        <v/>
      </c>
      <c r="S865" s="24" t="n"/>
    </row>
    <row r="866">
      <c r="A866" s="21" t="n"/>
      <c r="B866" s="22" t="n"/>
      <c r="C866" s="23">
        <f>IF(OR(A866="",B866=""),"",A866&amp;"|"&amp;B866)</f>
        <v/>
      </c>
      <c r="D866" s="21" t="n"/>
      <c r="E866" s="24" t="n"/>
      <c r="F866" s="21" t="n"/>
      <c r="G866" s="22" t="n"/>
      <c r="H866" s="22" t="n"/>
      <c r="I866" s="22" t="n"/>
      <c r="J866" s="25" t="n"/>
      <c r="K866" s="26">
        <f>IF(J866="","",IFERROR(INDEX(lst_frequencias_vezes,MATCH(J866,lst_frequencias,0)),"Frequência não aceita"))</f>
        <v/>
      </c>
      <c r="L866" s="21" t="n"/>
      <c r="M866" s="27" t="n"/>
      <c r="N866" s="28">
        <f>IF(AND(ISNUMBER(K866),ISNUMBER(M866)),K866*M866,"")</f>
        <v/>
      </c>
      <c r="O866" s="25" t="n"/>
      <c r="P866" s="25" t="n"/>
      <c r="Q866" s="29" t="n"/>
      <c r="R866" s="30">
        <f>IF(C866="","",IF(COUNTIF(pl_chave,C866)&gt;1,"ERRO: chave de tarefa duplicada",IF(I866="Sim",IF(O866="Não","ERRO: tarefa de segurança retirada do plano",IF(NOT(ISNUMBER(K866)),"ERRO: frequência vigente inválida",IF(ISERROR(MATCH(H866,lst_frequencias,0)),"ERRO: frequência de referência ausente",IF(K866&lt;INDEX(lst_frequencias_vezes,MATCH(H866,lst_frequencias,0)),"ERRO: intervalo ampliado em tarefa de segurança (referência "&amp;H866&amp;")","OK: segurança mantida")))),IF(NOT(ISNUMBER(K866)),"Verificar: frequência vigente","OK"))))</f>
        <v/>
      </c>
      <c r="S866" s="24" t="n"/>
    </row>
    <row r="867">
      <c r="A867" s="21" t="n"/>
      <c r="B867" s="22" t="n"/>
      <c r="C867" s="23">
        <f>IF(OR(A867="",B867=""),"",A867&amp;"|"&amp;B867)</f>
        <v/>
      </c>
      <c r="D867" s="21" t="n"/>
      <c r="E867" s="24" t="n"/>
      <c r="F867" s="21" t="n"/>
      <c r="G867" s="22" t="n"/>
      <c r="H867" s="22" t="n"/>
      <c r="I867" s="22" t="n"/>
      <c r="J867" s="25" t="n"/>
      <c r="K867" s="26">
        <f>IF(J867="","",IFERROR(INDEX(lst_frequencias_vezes,MATCH(J867,lst_frequencias,0)),"Frequência não aceita"))</f>
        <v/>
      </c>
      <c r="L867" s="21" t="n"/>
      <c r="M867" s="27" t="n"/>
      <c r="N867" s="28">
        <f>IF(AND(ISNUMBER(K867),ISNUMBER(M867)),K867*M867,"")</f>
        <v/>
      </c>
      <c r="O867" s="25" t="n"/>
      <c r="P867" s="25" t="n"/>
      <c r="Q867" s="29" t="n"/>
      <c r="R867" s="30">
        <f>IF(C867="","",IF(COUNTIF(pl_chave,C867)&gt;1,"ERRO: chave de tarefa duplicada",IF(I867="Sim",IF(O867="Não","ERRO: tarefa de segurança retirada do plano",IF(NOT(ISNUMBER(K867)),"ERRO: frequência vigente inválida",IF(ISERROR(MATCH(H867,lst_frequencias,0)),"ERRO: frequência de referência ausente",IF(K867&lt;INDEX(lst_frequencias_vezes,MATCH(H867,lst_frequencias,0)),"ERRO: intervalo ampliado em tarefa de segurança (referência "&amp;H867&amp;")","OK: segurança mantida")))),IF(NOT(ISNUMBER(K867)),"Verificar: frequência vigente","OK"))))</f>
        <v/>
      </c>
      <c r="S867" s="24" t="n"/>
    </row>
    <row r="868">
      <c r="A868" s="21" t="n"/>
      <c r="B868" s="22" t="n"/>
      <c r="C868" s="23">
        <f>IF(OR(A868="",B868=""),"",A868&amp;"|"&amp;B868)</f>
        <v/>
      </c>
      <c r="D868" s="21" t="n"/>
      <c r="E868" s="24" t="n"/>
      <c r="F868" s="21" t="n"/>
      <c r="G868" s="22" t="n"/>
      <c r="H868" s="22" t="n"/>
      <c r="I868" s="22" t="n"/>
      <c r="J868" s="25" t="n"/>
      <c r="K868" s="26">
        <f>IF(J868="","",IFERROR(INDEX(lst_frequencias_vezes,MATCH(J868,lst_frequencias,0)),"Frequência não aceita"))</f>
        <v/>
      </c>
      <c r="L868" s="21" t="n"/>
      <c r="M868" s="27" t="n"/>
      <c r="N868" s="28">
        <f>IF(AND(ISNUMBER(K868),ISNUMBER(M868)),K868*M868,"")</f>
        <v/>
      </c>
      <c r="O868" s="25" t="n"/>
      <c r="P868" s="25" t="n"/>
      <c r="Q868" s="29" t="n"/>
      <c r="R868" s="30">
        <f>IF(C868="","",IF(COUNTIF(pl_chave,C868)&gt;1,"ERRO: chave de tarefa duplicada",IF(I868="Sim",IF(O868="Não","ERRO: tarefa de segurança retirada do plano",IF(NOT(ISNUMBER(K868)),"ERRO: frequência vigente inválida",IF(ISERROR(MATCH(H868,lst_frequencias,0)),"ERRO: frequência de referência ausente",IF(K868&lt;INDEX(lst_frequencias_vezes,MATCH(H868,lst_frequencias,0)),"ERRO: intervalo ampliado em tarefa de segurança (referência "&amp;H868&amp;")","OK: segurança mantida")))),IF(NOT(ISNUMBER(K868)),"Verificar: frequência vigente","OK"))))</f>
        <v/>
      </c>
      <c r="S868" s="24" t="n"/>
    </row>
    <row r="869">
      <c r="A869" s="21" t="n"/>
      <c r="B869" s="22" t="n"/>
      <c r="C869" s="23">
        <f>IF(OR(A869="",B869=""),"",A869&amp;"|"&amp;B869)</f>
        <v/>
      </c>
      <c r="D869" s="21" t="n"/>
      <c r="E869" s="24" t="n"/>
      <c r="F869" s="21" t="n"/>
      <c r="G869" s="22" t="n"/>
      <c r="H869" s="22" t="n"/>
      <c r="I869" s="22" t="n"/>
      <c r="J869" s="25" t="n"/>
      <c r="K869" s="26">
        <f>IF(J869="","",IFERROR(INDEX(lst_frequencias_vezes,MATCH(J869,lst_frequencias,0)),"Frequência não aceita"))</f>
        <v/>
      </c>
      <c r="L869" s="21" t="n"/>
      <c r="M869" s="27" t="n"/>
      <c r="N869" s="28">
        <f>IF(AND(ISNUMBER(K869),ISNUMBER(M869)),K869*M869,"")</f>
        <v/>
      </c>
      <c r="O869" s="25" t="n"/>
      <c r="P869" s="25" t="n"/>
      <c r="Q869" s="29" t="n"/>
      <c r="R869" s="30">
        <f>IF(C869="","",IF(COUNTIF(pl_chave,C869)&gt;1,"ERRO: chave de tarefa duplicada",IF(I869="Sim",IF(O869="Não","ERRO: tarefa de segurança retirada do plano",IF(NOT(ISNUMBER(K869)),"ERRO: frequência vigente inválida",IF(ISERROR(MATCH(H869,lst_frequencias,0)),"ERRO: frequência de referência ausente",IF(K869&lt;INDEX(lst_frequencias_vezes,MATCH(H869,lst_frequencias,0)),"ERRO: intervalo ampliado em tarefa de segurança (referência "&amp;H869&amp;")","OK: segurança mantida")))),IF(NOT(ISNUMBER(K869)),"Verificar: frequência vigente","OK"))))</f>
        <v/>
      </c>
      <c r="S869" s="24" t="n"/>
    </row>
    <row r="870">
      <c r="A870" s="21" t="n"/>
      <c r="B870" s="22" t="n"/>
      <c r="C870" s="23">
        <f>IF(OR(A870="",B870=""),"",A870&amp;"|"&amp;B870)</f>
        <v/>
      </c>
      <c r="D870" s="21" t="n"/>
      <c r="E870" s="24" t="n"/>
      <c r="F870" s="21" t="n"/>
      <c r="G870" s="22" t="n"/>
      <c r="H870" s="22" t="n"/>
      <c r="I870" s="22" t="n"/>
      <c r="J870" s="25" t="n"/>
      <c r="K870" s="26">
        <f>IF(J870="","",IFERROR(INDEX(lst_frequencias_vezes,MATCH(J870,lst_frequencias,0)),"Frequência não aceita"))</f>
        <v/>
      </c>
      <c r="L870" s="21" t="n"/>
      <c r="M870" s="27" t="n"/>
      <c r="N870" s="28">
        <f>IF(AND(ISNUMBER(K870),ISNUMBER(M870)),K870*M870,"")</f>
        <v/>
      </c>
      <c r="O870" s="25" t="n"/>
      <c r="P870" s="25" t="n"/>
      <c r="Q870" s="29" t="n"/>
      <c r="R870" s="30">
        <f>IF(C870="","",IF(COUNTIF(pl_chave,C870)&gt;1,"ERRO: chave de tarefa duplicada",IF(I870="Sim",IF(O870="Não","ERRO: tarefa de segurança retirada do plano",IF(NOT(ISNUMBER(K870)),"ERRO: frequência vigente inválida",IF(ISERROR(MATCH(H870,lst_frequencias,0)),"ERRO: frequência de referência ausente",IF(K870&lt;INDEX(lst_frequencias_vezes,MATCH(H870,lst_frequencias,0)),"ERRO: intervalo ampliado em tarefa de segurança (referência "&amp;H870&amp;")","OK: segurança mantida")))),IF(NOT(ISNUMBER(K870)),"Verificar: frequência vigente","OK"))))</f>
        <v/>
      </c>
      <c r="S870" s="24" t="n"/>
    </row>
    <row r="871">
      <c r="A871" s="21" t="n"/>
      <c r="B871" s="22" t="n"/>
      <c r="C871" s="23">
        <f>IF(OR(A871="",B871=""),"",A871&amp;"|"&amp;B871)</f>
        <v/>
      </c>
      <c r="D871" s="21" t="n"/>
      <c r="E871" s="24" t="n"/>
      <c r="F871" s="21" t="n"/>
      <c r="G871" s="22" t="n"/>
      <c r="H871" s="22" t="n"/>
      <c r="I871" s="22" t="n"/>
      <c r="J871" s="25" t="n"/>
      <c r="K871" s="26">
        <f>IF(J871="","",IFERROR(INDEX(lst_frequencias_vezes,MATCH(J871,lst_frequencias,0)),"Frequência não aceita"))</f>
        <v/>
      </c>
      <c r="L871" s="21" t="n"/>
      <c r="M871" s="27" t="n"/>
      <c r="N871" s="28">
        <f>IF(AND(ISNUMBER(K871),ISNUMBER(M871)),K871*M871,"")</f>
        <v/>
      </c>
      <c r="O871" s="25" t="n"/>
      <c r="P871" s="25" t="n"/>
      <c r="Q871" s="29" t="n"/>
      <c r="R871" s="30">
        <f>IF(C871="","",IF(COUNTIF(pl_chave,C871)&gt;1,"ERRO: chave de tarefa duplicada",IF(I871="Sim",IF(O871="Não","ERRO: tarefa de segurança retirada do plano",IF(NOT(ISNUMBER(K871)),"ERRO: frequência vigente inválida",IF(ISERROR(MATCH(H871,lst_frequencias,0)),"ERRO: frequência de referência ausente",IF(K871&lt;INDEX(lst_frequencias_vezes,MATCH(H871,lst_frequencias,0)),"ERRO: intervalo ampliado em tarefa de segurança (referência "&amp;H871&amp;")","OK: segurança mantida")))),IF(NOT(ISNUMBER(K871)),"Verificar: frequência vigente","OK"))))</f>
        <v/>
      </c>
      <c r="S871" s="24" t="n"/>
    </row>
    <row r="872">
      <c r="A872" s="21" t="n"/>
      <c r="B872" s="22" t="n"/>
      <c r="C872" s="23">
        <f>IF(OR(A872="",B872=""),"",A872&amp;"|"&amp;B872)</f>
        <v/>
      </c>
      <c r="D872" s="21" t="n"/>
      <c r="E872" s="24" t="n"/>
      <c r="F872" s="21" t="n"/>
      <c r="G872" s="22" t="n"/>
      <c r="H872" s="22" t="n"/>
      <c r="I872" s="22" t="n"/>
      <c r="J872" s="25" t="n"/>
      <c r="K872" s="26">
        <f>IF(J872="","",IFERROR(INDEX(lst_frequencias_vezes,MATCH(J872,lst_frequencias,0)),"Frequência não aceita"))</f>
        <v/>
      </c>
      <c r="L872" s="21" t="n"/>
      <c r="M872" s="27" t="n"/>
      <c r="N872" s="28">
        <f>IF(AND(ISNUMBER(K872),ISNUMBER(M872)),K872*M872,"")</f>
        <v/>
      </c>
      <c r="O872" s="25" t="n"/>
      <c r="P872" s="25" t="n"/>
      <c r="Q872" s="29" t="n"/>
      <c r="R872" s="30">
        <f>IF(C872="","",IF(COUNTIF(pl_chave,C872)&gt;1,"ERRO: chave de tarefa duplicada",IF(I872="Sim",IF(O872="Não","ERRO: tarefa de segurança retirada do plano",IF(NOT(ISNUMBER(K872)),"ERRO: frequência vigente inválida",IF(ISERROR(MATCH(H872,lst_frequencias,0)),"ERRO: frequência de referência ausente",IF(K872&lt;INDEX(lst_frequencias_vezes,MATCH(H872,lst_frequencias,0)),"ERRO: intervalo ampliado em tarefa de segurança (referência "&amp;H872&amp;")","OK: segurança mantida")))),IF(NOT(ISNUMBER(K872)),"Verificar: frequência vigente","OK"))))</f>
        <v/>
      </c>
      <c r="S872" s="24" t="n"/>
    </row>
    <row r="873">
      <c r="A873" s="21" t="n"/>
      <c r="B873" s="22" t="n"/>
      <c r="C873" s="23">
        <f>IF(OR(A873="",B873=""),"",A873&amp;"|"&amp;B873)</f>
        <v/>
      </c>
      <c r="D873" s="21" t="n"/>
      <c r="E873" s="24" t="n"/>
      <c r="F873" s="21" t="n"/>
      <c r="G873" s="22" t="n"/>
      <c r="H873" s="22" t="n"/>
      <c r="I873" s="22" t="n"/>
      <c r="J873" s="25" t="n"/>
      <c r="K873" s="26">
        <f>IF(J873="","",IFERROR(INDEX(lst_frequencias_vezes,MATCH(J873,lst_frequencias,0)),"Frequência não aceita"))</f>
        <v/>
      </c>
      <c r="L873" s="21" t="n"/>
      <c r="M873" s="27" t="n"/>
      <c r="N873" s="28">
        <f>IF(AND(ISNUMBER(K873),ISNUMBER(M873)),K873*M873,"")</f>
        <v/>
      </c>
      <c r="O873" s="25" t="n"/>
      <c r="P873" s="25" t="n"/>
      <c r="Q873" s="29" t="n"/>
      <c r="R873" s="30">
        <f>IF(C873="","",IF(COUNTIF(pl_chave,C873)&gt;1,"ERRO: chave de tarefa duplicada",IF(I873="Sim",IF(O873="Não","ERRO: tarefa de segurança retirada do plano",IF(NOT(ISNUMBER(K873)),"ERRO: frequência vigente inválida",IF(ISERROR(MATCH(H873,lst_frequencias,0)),"ERRO: frequência de referência ausente",IF(K873&lt;INDEX(lst_frequencias_vezes,MATCH(H873,lst_frequencias,0)),"ERRO: intervalo ampliado em tarefa de segurança (referência "&amp;H873&amp;")","OK: segurança mantida")))),IF(NOT(ISNUMBER(K873)),"Verificar: frequência vigente","OK"))))</f>
        <v/>
      </c>
      <c r="S873" s="24" t="n"/>
    </row>
    <row r="874">
      <c r="A874" s="21" t="n"/>
      <c r="B874" s="22" t="n"/>
      <c r="C874" s="23">
        <f>IF(OR(A874="",B874=""),"",A874&amp;"|"&amp;B874)</f>
        <v/>
      </c>
      <c r="D874" s="21" t="n"/>
      <c r="E874" s="24" t="n"/>
      <c r="F874" s="21" t="n"/>
      <c r="G874" s="22" t="n"/>
      <c r="H874" s="22" t="n"/>
      <c r="I874" s="22" t="n"/>
      <c r="J874" s="25" t="n"/>
      <c r="K874" s="26">
        <f>IF(J874="","",IFERROR(INDEX(lst_frequencias_vezes,MATCH(J874,lst_frequencias,0)),"Frequência não aceita"))</f>
        <v/>
      </c>
      <c r="L874" s="21" t="n"/>
      <c r="M874" s="27" t="n"/>
      <c r="N874" s="28">
        <f>IF(AND(ISNUMBER(K874),ISNUMBER(M874)),K874*M874,"")</f>
        <v/>
      </c>
      <c r="O874" s="25" t="n"/>
      <c r="P874" s="25" t="n"/>
      <c r="Q874" s="29" t="n"/>
      <c r="R874" s="30">
        <f>IF(C874="","",IF(COUNTIF(pl_chave,C874)&gt;1,"ERRO: chave de tarefa duplicada",IF(I874="Sim",IF(O874="Não","ERRO: tarefa de segurança retirada do plano",IF(NOT(ISNUMBER(K874)),"ERRO: frequência vigente inválida",IF(ISERROR(MATCH(H874,lst_frequencias,0)),"ERRO: frequência de referência ausente",IF(K874&lt;INDEX(lst_frequencias_vezes,MATCH(H874,lst_frequencias,0)),"ERRO: intervalo ampliado em tarefa de segurança (referência "&amp;H874&amp;")","OK: segurança mantida")))),IF(NOT(ISNUMBER(K874)),"Verificar: frequência vigente","OK"))))</f>
        <v/>
      </c>
      <c r="S874" s="24" t="n"/>
    </row>
    <row r="875">
      <c r="A875" s="21" t="n"/>
      <c r="B875" s="22" t="n"/>
      <c r="C875" s="23">
        <f>IF(OR(A875="",B875=""),"",A875&amp;"|"&amp;B875)</f>
        <v/>
      </c>
      <c r="D875" s="21" t="n"/>
      <c r="E875" s="24" t="n"/>
      <c r="F875" s="21" t="n"/>
      <c r="G875" s="22" t="n"/>
      <c r="H875" s="22" t="n"/>
      <c r="I875" s="22" t="n"/>
      <c r="J875" s="25" t="n"/>
      <c r="K875" s="26">
        <f>IF(J875="","",IFERROR(INDEX(lst_frequencias_vezes,MATCH(J875,lst_frequencias,0)),"Frequência não aceita"))</f>
        <v/>
      </c>
      <c r="L875" s="21" t="n"/>
      <c r="M875" s="27" t="n"/>
      <c r="N875" s="28">
        <f>IF(AND(ISNUMBER(K875),ISNUMBER(M875)),K875*M875,"")</f>
        <v/>
      </c>
      <c r="O875" s="25" t="n"/>
      <c r="P875" s="25" t="n"/>
      <c r="Q875" s="29" t="n"/>
      <c r="R875" s="30">
        <f>IF(C875="","",IF(COUNTIF(pl_chave,C875)&gt;1,"ERRO: chave de tarefa duplicada",IF(I875="Sim",IF(O875="Não","ERRO: tarefa de segurança retirada do plano",IF(NOT(ISNUMBER(K875)),"ERRO: frequência vigente inválida",IF(ISERROR(MATCH(H875,lst_frequencias,0)),"ERRO: frequência de referência ausente",IF(K875&lt;INDEX(lst_frequencias_vezes,MATCH(H875,lst_frequencias,0)),"ERRO: intervalo ampliado em tarefa de segurança (referência "&amp;H875&amp;")","OK: segurança mantida")))),IF(NOT(ISNUMBER(K875)),"Verificar: frequência vigente","OK"))))</f>
        <v/>
      </c>
      <c r="S875" s="24" t="n"/>
    </row>
    <row r="876">
      <c r="A876" s="21" t="n"/>
      <c r="B876" s="22" t="n"/>
      <c r="C876" s="23">
        <f>IF(OR(A876="",B876=""),"",A876&amp;"|"&amp;B876)</f>
        <v/>
      </c>
      <c r="D876" s="21" t="n"/>
      <c r="E876" s="24" t="n"/>
      <c r="F876" s="21" t="n"/>
      <c r="G876" s="22" t="n"/>
      <c r="H876" s="22" t="n"/>
      <c r="I876" s="22" t="n"/>
      <c r="J876" s="25" t="n"/>
      <c r="K876" s="26">
        <f>IF(J876="","",IFERROR(INDEX(lst_frequencias_vezes,MATCH(J876,lst_frequencias,0)),"Frequência não aceita"))</f>
        <v/>
      </c>
      <c r="L876" s="21" t="n"/>
      <c r="M876" s="27" t="n"/>
      <c r="N876" s="28">
        <f>IF(AND(ISNUMBER(K876),ISNUMBER(M876)),K876*M876,"")</f>
        <v/>
      </c>
      <c r="O876" s="25" t="n"/>
      <c r="P876" s="25" t="n"/>
      <c r="Q876" s="29" t="n"/>
      <c r="R876" s="30">
        <f>IF(C876="","",IF(COUNTIF(pl_chave,C876)&gt;1,"ERRO: chave de tarefa duplicada",IF(I876="Sim",IF(O876="Não","ERRO: tarefa de segurança retirada do plano",IF(NOT(ISNUMBER(K876)),"ERRO: frequência vigente inválida",IF(ISERROR(MATCH(H876,lst_frequencias,0)),"ERRO: frequência de referência ausente",IF(K876&lt;INDEX(lst_frequencias_vezes,MATCH(H876,lst_frequencias,0)),"ERRO: intervalo ampliado em tarefa de segurança (referência "&amp;H876&amp;")","OK: segurança mantida")))),IF(NOT(ISNUMBER(K876)),"Verificar: frequência vigente","OK"))))</f>
        <v/>
      </c>
      <c r="S876" s="24" t="n"/>
    </row>
    <row r="877">
      <c r="A877" s="21" t="n"/>
      <c r="B877" s="22" t="n"/>
      <c r="C877" s="23">
        <f>IF(OR(A877="",B877=""),"",A877&amp;"|"&amp;B877)</f>
        <v/>
      </c>
      <c r="D877" s="21" t="n"/>
      <c r="E877" s="24" t="n"/>
      <c r="F877" s="21" t="n"/>
      <c r="G877" s="22" t="n"/>
      <c r="H877" s="22" t="n"/>
      <c r="I877" s="22" t="n"/>
      <c r="J877" s="25" t="n"/>
      <c r="K877" s="26">
        <f>IF(J877="","",IFERROR(INDEX(lst_frequencias_vezes,MATCH(J877,lst_frequencias,0)),"Frequência não aceita"))</f>
        <v/>
      </c>
      <c r="L877" s="21" t="n"/>
      <c r="M877" s="27" t="n"/>
      <c r="N877" s="28">
        <f>IF(AND(ISNUMBER(K877),ISNUMBER(M877)),K877*M877,"")</f>
        <v/>
      </c>
      <c r="O877" s="25" t="n"/>
      <c r="P877" s="25" t="n"/>
      <c r="Q877" s="29" t="n"/>
      <c r="R877" s="30">
        <f>IF(C877="","",IF(COUNTIF(pl_chave,C877)&gt;1,"ERRO: chave de tarefa duplicada",IF(I877="Sim",IF(O877="Não","ERRO: tarefa de segurança retirada do plano",IF(NOT(ISNUMBER(K877)),"ERRO: frequência vigente inválida",IF(ISERROR(MATCH(H877,lst_frequencias,0)),"ERRO: frequência de referência ausente",IF(K877&lt;INDEX(lst_frequencias_vezes,MATCH(H877,lst_frequencias,0)),"ERRO: intervalo ampliado em tarefa de segurança (referência "&amp;H877&amp;")","OK: segurança mantida")))),IF(NOT(ISNUMBER(K877)),"Verificar: frequência vigente","OK"))))</f>
        <v/>
      </c>
      <c r="S877" s="24" t="n"/>
    </row>
    <row r="878">
      <c r="A878" s="21" t="n"/>
      <c r="B878" s="22" t="n"/>
      <c r="C878" s="23">
        <f>IF(OR(A878="",B878=""),"",A878&amp;"|"&amp;B878)</f>
        <v/>
      </c>
      <c r="D878" s="21" t="n"/>
      <c r="E878" s="24" t="n"/>
      <c r="F878" s="21" t="n"/>
      <c r="G878" s="22" t="n"/>
      <c r="H878" s="22" t="n"/>
      <c r="I878" s="22" t="n"/>
      <c r="J878" s="25" t="n"/>
      <c r="K878" s="26">
        <f>IF(J878="","",IFERROR(INDEX(lst_frequencias_vezes,MATCH(J878,lst_frequencias,0)),"Frequência não aceita"))</f>
        <v/>
      </c>
      <c r="L878" s="21" t="n"/>
      <c r="M878" s="27" t="n"/>
      <c r="N878" s="28">
        <f>IF(AND(ISNUMBER(K878),ISNUMBER(M878)),K878*M878,"")</f>
        <v/>
      </c>
      <c r="O878" s="25" t="n"/>
      <c r="P878" s="25" t="n"/>
      <c r="Q878" s="29" t="n"/>
      <c r="R878" s="30">
        <f>IF(C878="","",IF(COUNTIF(pl_chave,C878)&gt;1,"ERRO: chave de tarefa duplicada",IF(I878="Sim",IF(O878="Não","ERRO: tarefa de segurança retirada do plano",IF(NOT(ISNUMBER(K878)),"ERRO: frequência vigente inválida",IF(ISERROR(MATCH(H878,lst_frequencias,0)),"ERRO: frequência de referência ausente",IF(K878&lt;INDEX(lst_frequencias_vezes,MATCH(H878,lst_frequencias,0)),"ERRO: intervalo ampliado em tarefa de segurança (referência "&amp;H878&amp;")","OK: segurança mantida")))),IF(NOT(ISNUMBER(K878)),"Verificar: frequência vigente","OK"))))</f>
        <v/>
      </c>
      <c r="S878" s="24" t="n"/>
    </row>
    <row r="879">
      <c r="A879" s="21" t="n"/>
      <c r="B879" s="22" t="n"/>
      <c r="C879" s="23">
        <f>IF(OR(A879="",B879=""),"",A879&amp;"|"&amp;B879)</f>
        <v/>
      </c>
      <c r="D879" s="21" t="n"/>
      <c r="E879" s="24" t="n"/>
      <c r="F879" s="21" t="n"/>
      <c r="G879" s="22" t="n"/>
      <c r="H879" s="22" t="n"/>
      <c r="I879" s="22" t="n"/>
      <c r="J879" s="25" t="n"/>
      <c r="K879" s="26">
        <f>IF(J879="","",IFERROR(INDEX(lst_frequencias_vezes,MATCH(J879,lst_frequencias,0)),"Frequência não aceita"))</f>
        <v/>
      </c>
      <c r="L879" s="21" t="n"/>
      <c r="M879" s="27" t="n"/>
      <c r="N879" s="28">
        <f>IF(AND(ISNUMBER(K879),ISNUMBER(M879)),K879*M879,"")</f>
        <v/>
      </c>
      <c r="O879" s="25" t="n"/>
      <c r="P879" s="25" t="n"/>
      <c r="Q879" s="29" t="n"/>
      <c r="R879" s="30">
        <f>IF(C879="","",IF(COUNTIF(pl_chave,C879)&gt;1,"ERRO: chave de tarefa duplicada",IF(I879="Sim",IF(O879="Não","ERRO: tarefa de segurança retirada do plano",IF(NOT(ISNUMBER(K879)),"ERRO: frequência vigente inválida",IF(ISERROR(MATCH(H879,lst_frequencias,0)),"ERRO: frequência de referência ausente",IF(K879&lt;INDEX(lst_frequencias_vezes,MATCH(H879,lst_frequencias,0)),"ERRO: intervalo ampliado em tarefa de segurança (referência "&amp;H879&amp;")","OK: segurança mantida")))),IF(NOT(ISNUMBER(K879)),"Verificar: frequência vigente","OK"))))</f>
        <v/>
      </c>
      <c r="S879" s="24" t="n"/>
    </row>
    <row r="880">
      <c r="A880" s="21" t="n"/>
      <c r="B880" s="22" t="n"/>
      <c r="C880" s="23">
        <f>IF(OR(A880="",B880=""),"",A880&amp;"|"&amp;B880)</f>
        <v/>
      </c>
      <c r="D880" s="21" t="n"/>
      <c r="E880" s="24" t="n"/>
      <c r="F880" s="21" t="n"/>
      <c r="G880" s="22" t="n"/>
      <c r="H880" s="22" t="n"/>
      <c r="I880" s="22" t="n"/>
      <c r="J880" s="25" t="n"/>
      <c r="K880" s="26">
        <f>IF(J880="","",IFERROR(INDEX(lst_frequencias_vezes,MATCH(J880,lst_frequencias,0)),"Frequência não aceita"))</f>
        <v/>
      </c>
      <c r="L880" s="21" t="n"/>
      <c r="M880" s="27" t="n"/>
      <c r="N880" s="28">
        <f>IF(AND(ISNUMBER(K880),ISNUMBER(M880)),K880*M880,"")</f>
        <v/>
      </c>
      <c r="O880" s="25" t="n"/>
      <c r="P880" s="25" t="n"/>
      <c r="Q880" s="29" t="n"/>
      <c r="R880" s="30">
        <f>IF(C880="","",IF(COUNTIF(pl_chave,C880)&gt;1,"ERRO: chave de tarefa duplicada",IF(I880="Sim",IF(O880="Não","ERRO: tarefa de segurança retirada do plano",IF(NOT(ISNUMBER(K880)),"ERRO: frequência vigente inválida",IF(ISERROR(MATCH(H880,lst_frequencias,0)),"ERRO: frequência de referência ausente",IF(K880&lt;INDEX(lst_frequencias_vezes,MATCH(H880,lst_frequencias,0)),"ERRO: intervalo ampliado em tarefa de segurança (referência "&amp;H880&amp;")","OK: segurança mantida")))),IF(NOT(ISNUMBER(K880)),"Verificar: frequência vigente","OK"))))</f>
        <v/>
      </c>
      <c r="S880" s="24" t="n"/>
    </row>
    <row r="881">
      <c r="A881" s="21" t="n"/>
      <c r="B881" s="22" t="n"/>
      <c r="C881" s="23">
        <f>IF(OR(A881="",B881=""),"",A881&amp;"|"&amp;B881)</f>
        <v/>
      </c>
      <c r="D881" s="21" t="n"/>
      <c r="E881" s="24" t="n"/>
      <c r="F881" s="21" t="n"/>
      <c r="G881" s="22" t="n"/>
      <c r="H881" s="22" t="n"/>
      <c r="I881" s="22" t="n"/>
      <c r="J881" s="25" t="n"/>
      <c r="K881" s="26">
        <f>IF(J881="","",IFERROR(INDEX(lst_frequencias_vezes,MATCH(J881,lst_frequencias,0)),"Frequência não aceita"))</f>
        <v/>
      </c>
      <c r="L881" s="21" t="n"/>
      <c r="M881" s="27" t="n"/>
      <c r="N881" s="28">
        <f>IF(AND(ISNUMBER(K881),ISNUMBER(M881)),K881*M881,"")</f>
        <v/>
      </c>
      <c r="O881" s="25" t="n"/>
      <c r="P881" s="25" t="n"/>
      <c r="Q881" s="29" t="n"/>
      <c r="R881" s="30">
        <f>IF(C881="","",IF(COUNTIF(pl_chave,C881)&gt;1,"ERRO: chave de tarefa duplicada",IF(I881="Sim",IF(O881="Não","ERRO: tarefa de segurança retirada do plano",IF(NOT(ISNUMBER(K881)),"ERRO: frequência vigente inválida",IF(ISERROR(MATCH(H881,lst_frequencias,0)),"ERRO: frequência de referência ausente",IF(K881&lt;INDEX(lst_frequencias_vezes,MATCH(H881,lst_frequencias,0)),"ERRO: intervalo ampliado em tarefa de segurança (referência "&amp;H881&amp;")","OK: segurança mantida")))),IF(NOT(ISNUMBER(K881)),"Verificar: frequência vigente","OK"))))</f>
        <v/>
      </c>
      <c r="S881" s="24" t="n"/>
    </row>
    <row r="882">
      <c r="A882" s="21" t="n"/>
      <c r="B882" s="22" t="n"/>
      <c r="C882" s="23">
        <f>IF(OR(A882="",B882=""),"",A882&amp;"|"&amp;B882)</f>
        <v/>
      </c>
      <c r="D882" s="21" t="n"/>
      <c r="E882" s="24" t="n"/>
      <c r="F882" s="21" t="n"/>
      <c r="G882" s="22" t="n"/>
      <c r="H882" s="22" t="n"/>
      <c r="I882" s="22" t="n"/>
      <c r="J882" s="25" t="n"/>
      <c r="K882" s="26">
        <f>IF(J882="","",IFERROR(INDEX(lst_frequencias_vezes,MATCH(J882,lst_frequencias,0)),"Frequência não aceita"))</f>
        <v/>
      </c>
      <c r="L882" s="21" t="n"/>
      <c r="M882" s="27" t="n"/>
      <c r="N882" s="28">
        <f>IF(AND(ISNUMBER(K882),ISNUMBER(M882)),K882*M882,"")</f>
        <v/>
      </c>
      <c r="O882" s="25" t="n"/>
      <c r="P882" s="25" t="n"/>
      <c r="Q882" s="29" t="n"/>
      <c r="R882" s="30">
        <f>IF(C882="","",IF(COUNTIF(pl_chave,C882)&gt;1,"ERRO: chave de tarefa duplicada",IF(I882="Sim",IF(O882="Não","ERRO: tarefa de segurança retirada do plano",IF(NOT(ISNUMBER(K882)),"ERRO: frequência vigente inválida",IF(ISERROR(MATCH(H882,lst_frequencias,0)),"ERRO: frequência de referência ausente",IF(K882&lt;INDEX(lst_frequencias_vezes,MATCH(H882,lst_frequencias,0)),"ERRO: intervalo ampliado em tarefa de segurança (referência "&amp;H882&amp;")","OK: segurança mantida")))),IF(NOT(ISNUMBER(K882)),"Verificar: frequência vigente","OK"))))</f>
        <v/>
      </c>
      <c r="S882" s="24" t="n"/>
    </row>
    <row r="883">
      <c r="A883" s="21" t="n"/>
      <c r="B883" s="22" t="n"/>
      <c r="C883" s="23">
        <f>IF(OR(A883="",B883=""),"",A883&amp;"|"&amp;B883)</f>
        <v/>
      </c>
      <c r="D883" s="21" t="n"/>
      <c r="E883" s="24" t="n"/>
      <c r="F883" s="21" t="n"/>
      <c r="G883" s="22" t="n"/>
      <c r="H883" s="22" t="n"/>
      <c r="I883" s="22" t="n"/>
      <c r="J883" s="25" t="n"/>
      <c r="K883" s="26">
        <f>IF(J883="","",IFERROR(INDEX(lst_frequencias_vezes,MATCH(J883,lst_frequencias,0)),"Frequência não aceita"))</f>
        <v/>
      </c>
      <c r="L883" s="21" t="n"/>
      <c r="M883" s="27" t="n"/>
      <c r="N883" s="28">
        <f>IF(AND(ISNUMBER(K883),ISNUMBER(M883)),K883*M883,"")</f>
        <v/>
      </c>
      <c r="O883" s="25" t="n"/>
      <c r="P883" s="25" t="n"/>
      <c r="Q883" s="29" t="n"/>
      <c r="R883" s="30">
        <f>IF(C883="","",IF(COUNTIF(pl_chave,C883)&gt;1,"ERRO: chave de tarefa duplicada",IF(I883="Sim",IF(O883="Não","ERRO: tarefa de segurança retirada do plano",IF(NOT(ISNUMBER(K883)),"ERRO: frequência vigente inválida",IF(ISERROR(MATCH(H883,lst_frequencias,0)),"ERRO: frequência de referência ausente",IF(K883&lt;INDEX(lst_frequencias_vezes,MATCH(H883,lst_frequencias,0)),"ERRO: intervalo ampliado em tarefa de segurança (referência "&amp;H883&amp;")","OK: segurança mantida")))),IF(NOT(ISNUMBER(K883)),"Verificar: frequência vigente","OK"))))</f>
        <v/>
      </c>
      <c r="S883" s="24" t="n"/>
    </row>
    <row r="884">
      <c r="A884" s="21" t="n"/>
      <c r="B884" s="22" t="n"/>
      <c r="C884" s="23">
        <f>IF(OR(A884="",B884=""),"",A884&amp;"|"&amp;B884)</f>
        <v/>
      </c>
      <c r="D884" s="21" t="n"/>
      <c r="E884" s="24" t="n"/>
      <c r="F884" s="21" t="n"/>
      <c r="G884" s="22" t="n"/>
      <c r="H884" s="22" t="n"/>
      <c r="I884" s="22" t="n"/>
      <c r="J884" s="25" t="n"/>
      <c r="K884" s="26">
        <f>IF(J884="","",IFERROR(INDEX(lst_frequencias_vezes,MATCH(J884,lst_frequencias,0)),"Frequência não aceita"))</f>
        <v/>
      </c>
      <c r="L884" s="21" t="n"/>
      <c r="M884" s="27" t="n"/>
      <c r="N884" s="28">
        <f>IF(AND(ISNUMBER(K884),ISNUMBER(M884)),K884*M884,"")</f>
        <v/>
      </c>
      <c r="O884" s="25" t="n"/>
      <c r="P884" s="25" t="n"/>
      <c r="Q884" s="29" t="n"/>
      <c r="R884" s="30">
        <f>IF(C884="","",IF(COUNTIF(pl_chave,C884)&gt;1,"ERRO: chave de tarefa duplicada",IF(I884="Sim",IF(O884="Não","ERRO: tarefa de segurança retirada do plano",IF(NOT(ISNUMBER(K884)),"ERRO: frequência vigente inválida",IF(ISERROR(MATCH(H884,lst_frequencias,0)),"ERRO: frequência de referência ausente",IF(K884&lt;INDEX(lst_frequencias_vezes,MATCH(H884,lst_frequencias,0)),"ERRO: intervalo ampliado em tarefa de segurança (referência "&amp;H884&amp;")","OK: segurança mantida")))),IF(NOT(ISNUMBER(K884)),"Verificar: frequência vigente","OK"))))</f>
        <v/>
      </c>
      <c r="S884" s="24" t="n"/>
    </row>
    <row r="885">
      <c r="A885" s="21" t="n"/>
      <c r="B885" s="22" t="n"/>
      <c r="C885" s="23">
        <f>IF(OR(A885="",B885=""),"",A885&amp;"|"&amp;B885)</f>
        <v/>
      </c>
      <c r="D885" s="21" t="n"/>
      <c r="E885" s="24" t="n"/>
      <c r="F885" s="21" t="n"/>
      <c r="G885" s="22" t="n"/>
      <c r="H885" s="22" t="n"/>
      <c r="I885" s="22" t="n"/>
      <c r="J885" s="25" t="n"/>
      <c r="K885" s="26">
        <f>IF(J885="","",IFERROR(INDEX(lst_frequencias_vezes,MATCH(J885,lst_frequencias,0)),"Frequência não aceita"))</f>
        <v/>
      </c>
      <c r="L885" s="21" t="n"/>
      <c r="M885" s="27" t="n"/>
      <c r="N885" s="28">
        <f>IF(AND(ISNUMBER(K885),ISNUMBER(M885)),K885*M885,"")</f>
        <v/>
      </c>
      <c r="O885" s="25" t="n"/>
      <c r="P885" s="25" t="n"/>
      <c r="Q885" s="29" t="n"/>
      <c r="R885" s="30">
        <f>IF(C885="","",IF(COUNTIF(pl_chave,C885)&gt;1,"ERRO: chave de tarefa duplicada",IF(I885="Sim",IF(O885="Não","ERRO: tarefa de segurança retirada do plano",IF(NOT(ISNUMBER(K885)),"ERRO: frequência vigente inválida",IF(ISERROR(MATCH(H885,lst_frequencias,0)),"ERRO: frequência de referência ausente",IF(K885&lt;INDEX(lst_frequencias_vezes,MATCH(H885,lst_frequencias,0)),"ERRO: intervalo ampliado em tarefa de segurança (referência "&amp;H885&amp;")","OK: segurança mantida")))),IF(NOT(ISNUMBER(K885)),"Verificar: frequência vigente","OK"))))</f>
        <v/>
      </c>
      <c r="S885" s="24" t="n"/>
    </row>
    <row r="886">
      <c r="A886" s="21" t="n"/>
      <c r="B886" s="22" t="n"/>
      <c r="C886" s="23">
        <f>IF(OR(A886="",B886=""),"",A886&amp;"|"&amp;B886)</f>
        <v/>
      </c>
      <c r="D886" s="21" t="n"/>
      <c r="E886" s="24" t="n"/>
      <c r="F886" s="21" t="n"/>
      <c r="G886" s="22" t="n"/>
      <c r="H886" s="22" t="n"/>
      <c r="I886" s="22" t="n"/>
      <c r="J886" s="25" t="n"/>
      <c r="K886" s="26">
        <f>IF(J886="","",IFERROR(INDEX(lst_frequencias_vezes,MATCH(J886,lst_frequencias,0)),"Frequência não aceita"))</f>
        <v/>
      </c>
      <c r="L886" s="21" t="n"/>
      <c r="M886" s="27" t="n"/>
      <c r="N886" s="28">
        <f>IF(AND(ISNUMBER(K886),ISNUMBER(M886)),K886*M886,"")</f>
        <v/>
      </c>
      <c r="O886" s="25" t="n"/>
      <c r="P886" s="25" t="n"/>
      <c r="Q886" s="29" t="n"/>
      <c r="R886" s="30">
        <f>IF(C886="","",IF(COUNTIF(pl_chave,C886)&gt;1,"ERRO: chave de tarefa duplicada",IF(I886="Sim",IF(O886="Não","ERRO: tarefa de segurança retirada do plano",IF(NOT(ISNUMBER(K886)),"ERRO: frequência vigente inválida",IF(ISERROR(MATCH(H886,lst_frequencias,0)),"ERRO: frequência de referência ausente",IF(K886&lt;INDEX(lst_frequencias_vezes,MATCH(H886,lst_frequencias,0)),"ERRO: intervalo ampliado em tarefa de segurança (referência "&amp;H886&amp;")","OK: segurança mantida")))),IF(NOT(ISNUMBER(K886)),"Verificar: frequência vigente","OK"))))</f>
        <v/>
      </c>
      <c r="S886" s="24" t="n"/>
    </row>
    <row r="887">
      <c r="A887" s="21" t="n"/>
      <c r="B887" s="22" t="n"/>
      <c r="C887" s="23">
        <f>IF(OR(A887="",B887=""),"",A887&amp;"|"&amp;B887)</f>
        <v/>
      </c>
      <c r="D887" s="21" t="n"/>
      <c r="E887" s="24" t="n"/>
      <c r="F887" s="21" t="n"/>
      <c r="G887" s="22" t="n"/>
      <c r="H887" s="22" t="n"/>
      <c r="I887" s="22" t="n"/>
      <c r="J887" s="25" t="n"/>
      <c r="K887" s="26">
        <f>IF(J887="","",IFERROR(INDEX(lst_frequencias_vezes,MATCH(J887,lst_frequencias,0)),"Frequência não aceita"))</f>
        <v/>
      </c>
      <c r="L887" s="21" t="n"/>
      <c r="M887" s="27" t="n"/>
      <c r="N887" s="28">
        <f>IF(AND(ISNUMBER(K887),ISNUMBER(M887)),K887*M887,"")</f>
        <v/>
      </c>
      <c r="O887" s="25" t="n"/>
      <c r="P887" s="25" t="n"/>
      <c r="Q887" s="29" t="n"/>
      <c r="R887" s="30">
        <f>IF(C887="","",IF(COUNTIF(pl_chave,C887)&gt;1,"ERRO: chave de tarefa duplicada",IF(I887="Sim",IF(O887="Não","ERRO: tarefa de segurança retirada do plano",IF(NOT(ISNUMBER(K887)),"ERRO: frequência vigente inválida",IF(ISERROR(MATCH(H887,lst_frequencias,0)),"ERRO: frequência de referência ausente",IF(K887&lt;INDEX(lst_frequencias_vezes,MATCH(H887,lst_frequencias,0)),"ERRO: intervalo ampliado em tarefa de segurança (referência "&amp;H887&amp;")","OK: segurança mantida")))),IF(NOT(ISNUMBER(K887)),"Verificar: frequência vigente","OK"))))</f>
        <v/>
      </c>
      <c r="S887" s="24" t="n"/>
    </row>
    <row r="888">
      <c r="A888" s="21" t="n"/>
      <c r="B888" s="22" t="n"/>
      <c r="C888" s="23">
        <f>IF(OR(A888="",B888=""),"",A888&amp;"|"&amp;B888)</f>
        <v/>
      </c>
      <c r="D888" s="21" t="n"/>
      <c r="E888" s="24" t="n"/>
      <c r="F888" s="21" t="n"/>
      <c r="G888" s="22" t="n"/>
      <c r="H888" s="22" t="n"/>
      <c r="I888" s="22" t="n"/>
      <c r="J888" s="25" t="n"/>
      <c r="K888" s="26">
        <f>IF(J888="","",IFERROR(INDEX(lst_frequencias_vezes,MATCH(J888,lst_frequencias,0)),"Frequência não aceita"))</f>
        <v/>
      </c>
      <c r="L888" s="21" t="n"/>
      <c r="M888" s="27" t="n"/>
      <c r="N888" s="28">
        <f>IF(AND(ISNUMBER(K888),ISNUMBER(M888)),K888*M888,"")</f>
        <v/>
      </c>
      <c r="O888" s="25" t="n"/>
      <c r="P888" s="25" t="n"/>
      <c r="Q888" s="29" t="n"/>
      <c r="R888" s="30">
        <f>IF(C888="","",IF(COUNTIF(pl_chave,C888)&gt;1,"ERRO: chave de tarefa duplicada",IF(I888="Sim",IF(O888="Não","ERRO: tarefa de segurança retirada do plano",IF(NOT(ISNUMBER(K888)),"ERRO: frequência vigente inválida",IF(ISERROR(MATCH(H888,lst_frequencias,0)),"ERRO: frequência de referência ausente",IF(K888&lt;INDEX(lst_frequencias_vezes,MATCH(H888,lst_frequencias,0)),"ERRO: intervalo ampliado em tarefa de segurança (referência "&amp;H888&amp;")","OK: segurança mantida")))),IF(NOT(ISNUMBER(K888)),"Verificar: frequência vigente","OK"))))</f>
        <v/>
      </c>
      <c r="S888" s="24" t="n"/>
    </row>
    <row r="889">
      <c r="A889" s="21" t="n"/>
      <c r="B889" s="22" t="n"/>
      <c r="C889" s="23">
        <f>IF(OR(A889="",B889=""),"",A889&amp;"|"&amp;B889)</f>
        <v/>
      </c>
      <c r="D889" s="21" t="n"/>
      <c r="E889" s="24" t="n"/>
      <c r="F889" s="21" t="n"/>
      <c r="G889" s="22" t="n"/>
      <c r="H889" s="22" t="n"/>
      <c r="I889" s="22" t="n"/>
      <c r="J889" s="25" t="n"/>
      <c r="K889" s="26">
        <f>IF(J889="","",IFERROR(INDEX(lst_frequencias_vezes,MATCH(J889,lst_frequencias,0)),"Frequência não aceita"))</f>
        <v/>
      </c>
      <c r="L889" s="21" t="n"/>
      <c r="M889" s="27" t="n"/>
      <c r="N889" s="28">
        <f>IF(AND(ISNUMBER(K889),ISNUMBER(M889)),K889*M889,"")</f>
        <v/>
      </c>
      <c r="O889" s="25" t="n"/>
      <c r="P889" s="25" t="n"/>
      <c r="Q889" s="29" t="n"/>
      <c r="R889" s="30">
        <f>IF(C889="","",IF(COUNTIF(pl_chave,C889)&gt;1,"ERRO: chave de tarefa duplicada",IF(I889="Sim",IF(O889="Não","ERRO: tarefa de segurança retirada do plano",IF(NOT(ISNUMBER(K889)),"ERRO: frequência vigente inválida",IF(ISERROR(MATCH(H889,lst_frequencias,0)),"ERRO: frequência de referência ausente",IF(K889&lt;INDEX(lst_frequencias_vezes,MATCH(H889,lst_frequencias,0)),"ERRO: intervalo ampliado em tarefa de segurança (referência "&amp;H889&amp;")","OK: segurança mantida")))),IF(NOT(ISNUMBER(K889)),"Verificar: frequência vigente","OK"))))</f>
        <v/>
      </c>
      <c r="S889" s="24" t="n"/>
    </row>
    <row r="890">
      <c r="A890" s="21" t="n"/>
      <c r="B890" s="22" t="n"/>
      <c r="C890" s="23">
        <f>IF(OR(A890="",B890=""),"",A890&amp;"|"&amp;B890)</f>
        <v/>
      </c>
      <c r="D890" s="21" t="n"/>
      <c r="E890" s="24" t="n"/>
      <c r="F890" s="21" t="n"/>
      <c r="G890" s="22" t="n"/>
      <c r="H890" s="22" t="n"/>
      <c r="I890" s="22" t="n"/>
      <c r="J890" s="25" t="n"/>
      <c r="K890" s="26">
        <f>IF(J890="","",IFERROR(INDEX(lst_frequencias_vezes,MATCH(J890,lst_frequencias,0)),"Frequência não aceita"))</f>
        <v/>
      </c>
      <c r="L890" s="21" t="n"/>
      <c r="M890" s="27" t="n"/>
      <c r="N890" s="28">
        <f>IF(AND(ISNUMBER(K890),ISNUMBER(M890)),K890*M890,"")</f>
        <v/>
      </c>
      <c r="O890" s="25" t="n"/>
      <c r="P890" s="25" t="n"/>
      <c r="Q890" s="29" t="n"/>
      <c r="R890" s="30">
        <f>IF(C890="","",IF(COUNTIF(pl_chave,C890)&gt;1,"ERRO: chave de tarefa duplicada",IF(I890="Sim",IF(O890="Não","ERRO: tarefa de segurança retirada do plano",IF(NOT(ISNUMBER(K890)),"ERRO: frequência vigente inválida",IF(ISERROR(MATCH(H890,lst_frequencias,0)),"ERRO: frequência de referência ausente",IF(K890&lt;INDEX(lst_frequencias_vezes,MATCH(H890,lst_frequencias,0)),"ERRO: intervalo ampliado em tarefa de segurança (referência "&amp;H890&amp;")","OK: segurança mantida")))),IF(NOT(ISNUMBER(K890)),"Verificar: frequência vigente","OK"))))</f>
        <v/>
      </c>
      <c r="S890" s="24" t="n"/>
    </row>
    <row r="891">
      <c r="A891" s="21" t="n"/>
      <c r="B891" s="22" t="n"/>
      <c r="C891" s="23">
        <f>IF(OR(A891="",B891=""),"",A891&amp;"|"&amp;B891)</f>
        <v/>
      </c>
      <c r="D891" s="21" t="n"/>
      <c r="E891" s="24" t="n"/>
      <c r="F891" s="21" t="n"/>
      <c r="G891" s="22" t="n"/>
      <c r="H891" s="22" t="n"/>
      <c r="I891" s="22" t="n"/>
      <c r="J891" s="25" t="n"/>
      <c r="K891" s="26">
        <f>IF(J891="","",IFERROR(INDEX(lst_frequencias_vezes,MATCH(J891,lst_frequencias,0)),"Frequência não aceita"))</f>
        <v/>
      </c>
      <c r="L891" s="21" t="n"/>
      <c r="M891" s="27" t="n"/>
      <c r="N891" s="28">
        <f>IF(AND(ISNUMBER(K891),ISNUMBER(M891)),K891*M891,"")</f>
        <v/>
      </c>
      <c r="O891" s="25" t="n"/>
      <c r="P891" s="25" t="n"/>
      <c r="Q891" s="29" t="n"/>
      <c r="R891" s="30">
        <f>IF(C891="","",IF(COUNTIF(pl_chave,C891)&gt;1,"ERRO: chave de tarefa duplicada",IF(I891="Sim",IF(O891="Não","ERRO: tarefa de segurança retirada do plano",IF(NOT(ISNUMBER(K891)),"ERRO: frequência vigente inválida",IF(ISERROR(MATCH(H891,lst_frequencias,0)),"ERRO: frequência de referência ausente",IF(K891&lt;INDEX(lst_frequencias_vezes,MATCH(H891,lst_frequencias,0)),"ERRO: intervalo ampliado em tarefa de segurança (referência "&amp;H891&amp;")","OK: segurança mantida")))),IF(NOT(ISNUMBER(K891)),"Verificar: frequência vigente","OK"))))</f>
        <v/>
      </c>
      <c r="S891" s="24" t="n"/>
    </row>
    <row r="892">
      <c r="A892" s="21" t="n"/>
      <c r="B892" s="22" t="n"/>
      <c r="C892" s="23">
        <f>IF(OR(A892="",B892=""),"",A892&amp;"|"&amp;B892)</f>
        <v/>
      </c>
      <c r="D892" s="21" t="n"/>
      <c r="E892" s="24" t="n"/>
      <c r="F892" s="21" t="n"/>
      <c r="G892" s="22" t="n"/>
      <c r="H892" s="22" t="n"/>
      <c r="I892" s="22" t="n"/>
      <c r="J892" s="25" t="n"/>
      <c r="K892" s="26">
        <f>IF(J892="","",IFERROR(INDEX(lst_frequencias_vezes,MATCH(J892,lst_frequencias,0)),"Frequência não aceita"))</f>
        <v/>
      </c>
      <c r="L892" s="21" t="n"/>
      <c r="M892" s="27" t="n"/>
      <c r="N892" s="28">
        <f>IF(AND(ISNUMBER(K892),ISNUMBER(M892)),K892*M892,"")</f>
        <v/>
      </c>
      <c r="O892" s="25" t="n"/>
      <c r="P892" s="25" t="n"/>
      <c r="Q892" s="29" t="n"/>
      <c r="R892" s="30">
        <f>IF(C892="","",IF(COUNTIF(pl_chave,C892)&gt;1,"ERRO: chave de tarefa duplicada",IF(I892="Sim",IF(O892="Não","ERRO: tarefa de segurança retirada do plano",IF(NOT(ISNUMBER(K892)),"ERRO: frequência vigente inválida",IF(ISERROR(MATCH(H892,lst_frequencias,0)),"ERRO: frequência de referência ausente",IF(K892&lt;INDEX(lst_frequencias_vezes,MATCH(H892,lst_frequencias,0)),"ERRO: intervalo ampliado em tarefa de segurança (referência "&amp;H892&amp;")","OK: segurança mantida")))),IF(NOT(ISNUMBER(K892)),"Verificar: frequência vigente","OK"))))</f>
        <v/>
      </c>
      <c r="S892" s="24" t="n"/>
    </row>
    <row r="893">
      <c r="A893" s="21" t="n"/>
      <c r="B893" s="22" t="n"/>
      <c r="C893" s="23">
        <f>IF(OR(A893="",B893=""),"",A893&amp;"|"&amp;B893)</f>
        <v/>
      </c>
      <c r="D893" s="21" t="n"/>
      <c r="E893" s="24" t="n"/>
      <c r="F893" s="21" t="n"/>
      <c r="G893" s="22" t="n"/>
      <c r="H893" s="22" t="n"/>
      <c r="I893" s="22" t="n"/>
      <c r="J893" s="25" t="n"/>
      <c r="K893" s="26">
        <f>IF(J893="","",IFERROR(INDEX(lst_frequencias_vezes,MATCH(J893,lst_frequencias,0)),"Frequência não aceita"))</f>
        <v/>
      </c>
      <c r="L893" s="21" t="n"/>
      <c r="M893" s="27" t="n"/>
      <c r="N893" s="28">
        <f>IF(AND(ISNUMBER(K893),ISNUMBER(M893)),K893*M893,"")</f>
        <v/>
      </c>
      <c r="O893" s="25" t="n"/>
      <c r="P893" s="25" t="n"/>
      <c r="Q893" s="29" t="n"/>
      <c r="R893" s="30">
        <f>IF(C893="","",IF(COUNTIF(pl_chave,C893)&gt;1,"ERRO: chave de tarefa duplicada",IF(I893="Sim",IF(O893="Não","ERRO: tarefa de segurança retirada do plano",IF(NOT(ISNUMBER(K893)),"ERRO: frequência vigente inválida",IF(ISERROR(MATCH(H893,lst_frequencias,0)),"ERRO: frequência de referência ausente",IF(K893&lt;INDEX(lst_frequencias_vezes,MATCH(H893,lst_frequencias,0)),"ERRO: intervalo ampliado em tarefa de segurança (referência "&amp;H893&amp;")","OK: segurança mantida")))),IF(NOT(ISNUMBER(K893)),"Verificar: frequência vigente","OK"))))</f>
        <v/>
      </c>
      <c r="S893" s="24" t="n"/>
    </row>
    <row r="894">
      <c r="A894" s="21" t="n"/>
      <c r="B894" s="22" t="n"/>
      <c r="C894" s="23">
        <f>IF(OR(A894="",B894=""),"",A894&amp;"|"&amp;B894)</f>
        <v/>
      </c>
      <c r="D894" s="21" t="n"/>
      <c r="E894" s="24" t="n"/>
      <c r="F894" s="21" t="n"/>
      <c r="G894" s="22" t="n"/>
      <c r="H894" s="22" t="n"/>
      <c r="I894" s="22" t="n"/>
      <c r="J894" s="25" t="n"/>
      <c r="K894" s="26">
        <f>IF(J894="","",IFERROR(INDEX(lst_frequencias_vezes,MATCH(J894,lst_frequencias,0)),"Frequência não aceita"))</f>
        <v/>
      </c>
      <c r="L894" s="21" t="n"/>
      <c r="M894" s="27" t="n"/>
      <c r="N894" s="28">
        <f>IF(AND(ISNUMBER(K894),ISNUMBER(M894)),K894*M894,"")</f>
        <v/>
      </c>
      <c r="O894" s="25" t="n"/>
      <c r="P894" s="25" t="n"/>
      <c r="Q894" s="29" t="n"/>
      <c r="R894" s="30">
        <f>IF(C894="","",IF(COUNTIF(pl_chave,C894)&gt;1,"ERRO: chave de tarefa duplicada",IF(I894="Sim",IF(O894="Não","ERRO: tarefa de segurança retirada do plano",IF(NOT(ISNUMBER(K894)),"ERRO: frequência vigente inválida",IF(ISERROR(MATCH(H894,lst_frequencias,0)),"ERRO: frequência de referência ausente",IF(K894&lt;INDEX(lst_frequencias_vezes,MATCH(H894,lst_frequencias,0)),"ERRO: intervalo ampliado em tarefa de segurança (referência "&amp;H894&amp;")","OK: segurança mantida")))),IF(NOT(ISNUMBER(K894)),"Verificar: frequência vigente","OK"))))</f>
        <v/>
      </c>
      <c r="S894" s="24" t="n"/>
    </row>
    <row r="895">
      <c r="A895" s="21" t="n"/>
      <c r="B895" s="22" t="n"/>
      <c r="C895" s="23">
        <f>IF(OR(A895="",B895=""),"",A895&amp;"|"&amp;B895)</f>
        <v/>
      </c>
      <c r="D895" s="21" t="n"/>
      <c r="E895" s="24" t="n"/>
      <c r="F895" s="21" t="n"/>
      <c r="G895" s="22" t="n"/>
      <c r="H895" s="22" t="n"/>
      <c r="I895" s="22" t="n"/>
      <c r="J895" s="25" t="n"/>
      <c r="K895" s="26">
        <f>IF(J895="","",IFERROR(INDEX(lst_frequencias_vezes,MATCH(J895,lst_frequencias,0)),"Frequência não aceita"))</f>
        <v/>
      </c>
      <c r="L895" s="21" t="n"/>
      <c r="M895" s="27" t="n"/>
      <c r="N895" s="28">
        <f>IF(AND(ISNUMBER(K895),ISNUMBER(M895)),K895*M895,"")</f>
        <v/>
      </c>
      <c r="O895" s="25" t="n"/>
      <c r="P895" s="25" t="n"/>
      <c r="Q895" s="29" t="n"/>
      <c r="R895" s="30">
        <f>IF(C895="","",IF(COUNTIF(pl_chave,C895)&gt;1,"ERRO: chave de tarefa duplicada",IF(I895="Sim",IF(O895="Não","ERRO: tarefa de segurança retirada do plano",IF(NOT(ISNUMBER(K895)),"ERRO: frequência vigente inválida",IF(ISERROR(MATCH(H895,lst_frequencias,0)),"ERRO: frequência de referência ausente",IF(K895&lt;INDEX(lst_frequencias_vezes,MATCH(H895,lst_frequencias,0)),"ERRO: intervalo ampliado em tarefa de segurança (referência "&amp;H895&amp;")","OK: segurança mantida")))),IF(NOT(ISNUMBER(K895)),"Verificar: frequência vigente","OK"))))</f>
        <v/>
      </c>
      <c r="S895" s="24" t="n"/>
    </row>
    <row r="896">
      <c r="A896" s="21" t="n"/>
      <c r="B896" s="22" t="n"/>
      <c r="C896" s="23">
        <f>IF(OR(A896="",B896=""),"",A896&amp;"|"&amp;B896)</f>
        <v/>
      </c>
      <c r="D896" s="21" t="n"/>
      <c r="E896" s="24" t="n"/>
      <c r="F896" s="21" t="n"/>
      <c r="G896" s="22" t="n"/>
      <c r="H896" s="22" t="n"/>
      <c r="I896" s="22" t="n"/>
      <c r="J896" s="25" t="n"/>
      <c r="K896" s="26">
        <f>IF(J896="","",IFERROR(INDEX(lst_frequencias_vezes,MATCH(J896,lst_frequencias,0)),"Frequência não aceita"))</f>
        <v/>
      </c>
      <c r="L896" s="21" t="n"/>
      <c r="M896" s="27" t="n"/>
      <c r="N896" s="28">
        <f>IF(AND(ISNUMBER(K896),ISNUMBER(M896)),K896*M896,"")</f>
        <v/>
      </c>
      <c r="O896" s="25" t="n"/>
      <c r="P896" s="25" t="n"/>
      <c r="Q896" s="29" t="n"/>
      <c r="R896" s="30">
        <f>IF(C896="","",IF(COUNTIF(pl_chave,C896)&gt;1,"ERRO: chave de tarefa duplicada",IF(I896="Sim",IF(O896="Não","ERRO: tarefa de segurança retirada do plano",IF(NOT(ISNUMBER(K896)),"ERRO: frequência vigente inválida",IF(ISERROR(MATCH(H896,lst_frequencias,0)),"ERRO: frequência de referência ausente",IF(K896&lt;INDEX(lst_frequencias_vezes,MATCH(H896,lst_frequencias,0)),"ERRO: intervalo ampliado em tarefa de segurança (referência "&amp;H896&amp;")","OK: segurança mantida")))),IF(NOT(ISNUMBER(K896)),"Verificar: frequência vigente","OK"))))</f>
        <v/>
      </c>
      <c r="S896" s="24" t="n"/>
    </row>
    <row r="897">
      <c r="A897" s="21" t="n"/>
      <c r="B897" s="22" t="n"/>
      <c r="C897" s="23">
        <f>IF(OR(A897="",B897=""),"",A897&amp;"|"&amp;B897)</f>
        <v/>
      </c>
      <c r="D897" s="21" t="n"/>
      <c r="E897" s="24" t="n"/>
      <c r="F897" s="21" t="n"/>
      <c r="G897" s="22" t="n"/>
      <c r="H897" s="22" t="n"/>
      <c r="I897" s="22" t="n"/>
      <c r="J897" s="25" t="n"/>
      <c r="K897" s="26">
        <f>IF(J897="","",IFERROR(INDEX(lst_frequencias_vezes,MATCH(J897,lst_frequencias,0)),"Frequência não aceita"))</f>
        <v/>
      </c>
      <c r="L897" s="21" t="n"/>
      <c r="M897" s="27" t="n"/>
      <c r="N897" s="28">
        <f>IF(AND(ISNUMBER(K897),ISNUMBER(M897)),K897*M897,"")</f>
        <v/>
      </c>
      <c r="O897" s="25" t="n"/>
      <c r="P897" s="25" t="n"/>
      <c r="Q897" s="29" t="n"/>
      <c r="R897" s="30">
        <f>IF(C897="","",IF(COUNTIF(pl_chave,C897)&gt;1,"ERRO: chave de tarefa duplicada",IF(I897="Sim",IF(O897="Não","ERRO: tarefa de segurança retirada do plano",IF(NOT(ISNUMBER(K897)),"ERRO: frequência vigente inválida",IF(ISERROR(MATCH(H897,lst_frequencias,0)),"ERRO: frequência de referência ausente",IF(K897&lt;INDEX(lst_frequencias_vezes,MATCH(H897,lst_frequencias,0)),"ERRO: intervalo ampliado em tarefa de segurança (referência "&amp;H897&amp;")","OK: segurança mantida")))),IF(NOT(ISNUMBER(K897)),"Verificar: frequência vigente","OK"))))</f>
        <v/>
      </c>
      <c r="S897" s="24" t="n"/>
    </row>
    <row r="898">
      <c r="A898" s="21" t="n"/>
      <c r="B898" s="22" t="n"/>
      <c r="C898" s="23">
        <f>IF(OR(A898="",B898=""),"",A898&amp;"|"&amp;B898)</f>
        <v/>
      </c>
      <c r="D898" s="21" t="n"/>
      <c r="E898" s="24" t="n"/>
      <c r="F898" s="21" t="n"/>
      <c r="G898" s="22" t="n"/>
      <c r="H898" s="22" t="n"/>
      <c r="I898" s="22" t="n"/>
      <c r="J898" s="25" t="n"/>
      <c r="K898" s="26">
        <f>IF(J898="","",IFERROR(INDEX(lst_frequencias_vezes,MATCH(J898,lst_frequencias,0)),"Frequência não aceita"))</f>
        <v/>
      </c>
      <c r="L898" s="21" t="n"/>
      <c r="M898" s="27" t="n"/>
      <c r="N898" s="28">
        <f>IF(AND(ISNUMBER(K898),ISNUMBER(M898)),K898*M898,"")</f>
        <v/>
      </c>
      <c r="O898" s="25" t="n"/>
      <c r="P898" s="25" t="n"/>
      <c r="Q898" s="29" t="n"/>
      <c r="R898" s="30">
        <f>IF(C898="","",IF(COUNTIF(pl_chave,C898)&gt;1,"ERRO: chave de tarefa duplicada",IF(I898="Sim",IF(O898="Não","ERRO: tarefa de segurança retirada do plano",IF(NOT(ISNUMBER(K898)),"ERRO: frequência vigente inválida",IF(ISERROR(MATCH(H898,lst_frequencias,0)),"ERRO: frequência de referência ausente",IF(K898&lt;INDEX(lst_frequencias_vezes,MATCH(H898,lst_frequencias,0)),"ERRO: intervalo ampliado em tarefa de segurança (referência "&amp;H898&amp;")","OK: segurança mantida")))),IF(NOT(ISNUMBER(K898)),"Verificar: frequência vigente","OK"))))</f>
        <v/>
      </c>
      <c r="S898" s="24" t="n"/>
    </row>
    <row r="899">
      <c r="A899" s="21" t="n"/>
      <c r="B899" s="22" t="n"/>
      <c r="C899" s="23">
        <f>IF(OR(A899="",B899=""),"",A899&amp;"|"&amp;B899)</f>
        <v/>
      </c>
      <c r="D899" s="21" t="n"/>
      <c r="E899" s="24" t="n"/>
      <c r="F899" s="21" t="n"/>
      <c r="G899" s="22" t="n"/>
      <c r="H899" s="22" t="n"/>
      <c r="I899" s="22" t="n"/>
      <c r="J899" s="25" t="n"/>
      <c r="K899" s="26">
        <f>IF(J899="","",IFERROR(INDEX(lst_frequencias_vezes,MATCH(J899,lst_frequencias,0)),"Frequência não aceita"))</f>
        <v/>
      </c>
      <c r="L899" s="21" t="n"/>
      <c r="M899" s="27" t="n"/>
      <c r="N899" s="28">
        <f>IF(AND(ISNUMBER(K899),ISNUMBER(M899)),K899*M899,"")</f>
        <v/>
      </c>
      <c r="O899" s="25" t="n"/>
      <c r="P899" s="25" t="n"/>
      <c r="Q899" s="29" t="n"/>
      <c r="R899" s="30">
        <f>IF(C899="","",IF(COUNTIF(pl_chave,C899)&gt;1,"ERRO: chave de tarefa duplicada",IF(I899="Sim",IF(O899="Não","ERRO: tarefa de segurança retirada do plano",IF(NOT(ISNUMBER(K899)),"ERRO: frequência vigente inválida",IF(ISERROR(MATCH(H899,lst_frequencias,0)),"ERRO: frequência de referência ausente",IF(K899&lt;INDEX(lst_frequencias_vezes,MATCH(H899,lst_frequencias,0)),"ERRO: intervalo ampliado em tarefa de segurança (referência "&amp;H899&amp;")","OK: segurança mantida")))),IF(NOT(ISNUMBER(K899)),"Verificar: frequência vigente","OK"))))</f>
        <v/>
      </c>
      <c r="S899" s="24" t="n"/>
    </row>
    <row r="900">
      <c r="A900" s="21" t="n"/>
      <c r="B900" s="22" t="n"/>
      <c r="C900" s="23">
        <f>IF(OR(A900="",B900=""),"",A900&amp;"|"&amp;B900)</f>
        <v/>
      </c>
      <c r="D900" s="21" t="n"/>
      <c r="E900" s="24" t="n"/>
      <c r="F900" s="21" t="n"/>
      <c r="G900" s="22" t="n"/>
      <c r="H900" s="22" t="n"/>
      <c r="I900" s="22" t="n"/>
      <c r="J900" s="25" t="n"/>
      <c r="K900" s="26">
        <f>IF(J900="","",IFERROR(INDEX(lst_frequencias_vezes,MATCH(J900,lst_frequencias,0)),"Frequência não aceita"))</f>
        <v/>
      </c>
      <c r="L900" s="21" t="n"/>
      <c r="M900" s="27" t="n"/>
      <c r="N900" s="28">
        <f>IF(AND(ISNUMBER(K900),ISNUMBER(M900)),K900*M900,"")</f>
        <v/>
      </c>
      <c r="O900" s="25" t="n"/>
      <c r="P900" s="25" t="n"/>
      <c r="Q900" s="29" t="n"/>
      <c r="R900" s="30">
        <f>IF(C900="","",IF(COUNTIF(pl_chave,C900)&gt;1,"ERRO: chave de tarefa duplicada",IF(I900="Sim",IF(O900="Não","ERRO: tarefa de segurança retirada do plano",IF(NOT(ISNUMBER(K900)),"ERRO: frequência vigente inválida",IF(ISERROR(MATCH(H900,lst_frequencias,0)),"ERRO: frequência de referência ausente",IF(K900&lt;INDEX(lst_frequencias_vezes,MATCH(H900,lst_frequencias,0)),"ERRO: intervalo ampliado em tarefa de segurança (referência "&amp;H900&amp;")","OK: segurança mantida")))),IF(NOT(ISNUMBER(K900)),"Verificar: frequência vigente","OK"))))</f>
        <v/>
      </c>
      <c r="S900" s="24" t="n"/>
    </row>
    <row r="901">
      <c r="A901" s="21" t="n"/>
      <c r="B901" s="22" t="n"/>
      <c r="C901" s="23">
        <f>IF(OR(A901="",B901=""),"",A901&amp;"|"&amp;B901)</f>
        <v/>
      </c>
      <c r="D901" s="21" t="n"/>
      <c r="E901" s="24" t="n"/>
      <c r="F901" s="21" t="n"/>
      <c r="G901" s="22" t="n"/>
      <c r="H901" s="22" t="n"/>
      <c r="I901" s="22" t="n"/>
      <c r="J901" s="25" t="n"/>
      <c r="K901" s="26">
        <f>IF(J901="","",IFERROR(INDEX(lst_frequencias_vezes,MATCH(J901,lst_frequencias,0)),"Frequência não aceita"))</f>
        <v/>
      </c>
      <c r="L901" s="21" t="n"/>
      <c r="M901" s="27" t="n"/>
      <c r="N901" s="28">
        <f>IF(AND(ISNUMBER(K901),ISNUMBER(M901)),K901*M901,"")</f>
        <v/>
      </c>
      <c r="O901" s="25" t="n"/>
      <c r="P901" s="25" t="n"/>
      <c r="Q901" s="29" t="n"/>
      <c r="R901" s="30">
        <f>IF(C901="","",IF(COUNTIF(pl_chave,C901)&gt;1,"ERRO: chave de tarefa duplicada",IF(I901="Sim",IF(O901="Não","ERRO: tarefa de segurança retirada do plano",IF(NOT(ISNUMBER(K901)),"ERRO: frequência vigente inválida",IF(ISERROR(MATCH(H901,lst_frequencias,0)),"ERRO: frequência de referência ausente",IF(K901&lt;INDEX(lst_frequencias_vezes,MATCH(H901,lst_frequencias,0)),"ERRO: intervalo ampliado em tarefa de segurança (referência "&amp;H901&amp;")","OK: segurança mantida")))),IF(NOT(ISNUMBER(K901)),"Verificar: frequência vigente","OK"))))</f>
        <v/>
      </c>
      <c r="S901" s="24" t="n"/>
    </row>
    <row r="902">
      <c r="A902" s="21" t="n"/>
      <c r="B902" s="22" t="n"/>
      <c r="C902" s="23">
        <f>IF(OR(A902="",B902=""),"",A902&amp;"|"&amp;B902)</f>
        <v/>
      </c>
      <c r="D902" s="21" t="n"/>
      <c r="E902" s="24" t="n"/>
      <c r="F902" s="21" t="n"/>
      <c r="G902" s="22" t="n"/>
      <c r="H902" s="22" t="n"/>
      <c r="I902" s="22" t="n"/>
      <c r="J902" s="25" t="n"/>
      <c r="K902" s="26">
        <f>IF(J902="","",IFERROR(INDEX(lst_frequencias_vezes,MATCH(J902,lst_frequencias,0)),"Frequência não aceita"))</f>
        <v/>
      </c>
      <c r="L902" s="21" t="n"/>
      <c r="M902" s="27" t="n"/>
      <c r="N902" s="28">
        <f>IF(AND(ISNUMBER(K902),ISNUMBER(M902)),K902*M902,"")</f>
        <v/>
      </c>
      <c r="O902" s="25" t="n"/>
      <c r="P902" s="25" t="n"/>
      <c r="Q902" s="29" t="n"/>
      <c r="R902" s="30">
        <f>IF(C902="","",IF(COUNTIF(pl_chave,C902)&gt;1,"ERRO: chave de tarefa duplicada",IF(I902="Sim",IF(O902="Não","ERRO: tarefa de segurança retirada do plano",IF(NOT(ISNUMBER(K902)),"ERRO: frequência vigente inválida",IF(ISERROR(MATCH(H902,lst_frequencias,0)),"ERRO: frequência de referência ausente",IF(K902&lt;INDEX(lst_frequencias_vezes,MATCH(H902,lst_frequencias,0)),"ERRO: intervalo ampliado em tarefa de segurança (referência "&amp;H902&amp;")","OK: segurança mantida")))),IF(NOT(ISNUMBER(K902)),"Verificar: frequência vigente","OK"))))</f>
        <v/>
      </c>
      <c r="S902" s="24" t="n"/>
    </row>
    <row r="903">
      <c r="A903" s="21" t="n"/>
      <c r="B903" s="22" t="n"/>
      <c r="C903" s="23">
        <f>IF(OR(A903="",B903=""),"",A903&amp;"|"&amp;B903)</f>
        <v/>
      </c>
      <c r="D903" s="21" t="n"/>
      <c r="E903" s="24" t="n"/>
      <c r="F903" s="21" t="n"/>
      <c r="G903" s="22" t="n"/>
      <c r="H903" s="22" t="n"/>
      <c r="I903" s="22" t="n"/>
      <c r="J903" s="25" t="n"/>
      <c r="K903" s="26">
        <f>IF(J903="","",IFERROR(INDEX(lst_frequencias_vezes,MATCH(J903,lst_frequencias,0)),"Frequência não aceita"))</f>
        <v/>
      </c>
      <c r="L903" s="21" t="n"/>
      <c r="M903" s="27" t="n"/>
      <c r="N903" s="28">
        <f>IF(AND(ISNUMBER(K903),ISNUMBER(M903)),K903*M903,"")</f>
        <v/>
      </c>
      <c r="O903" s="25" t="n"/>
      <c r="P903" s="25" t="n"/>
      <c r="Q903" s="29" t="n"/>
      <c r="R903" s="30">
        <f>IF(C903="","",IF(COUNTIF(pl_chave,C903)&gt;1,"ERRO: chave de tarefa duplicada",IF(I903="Sim",IF(O903="Não","ERRO: tarefa de segurança retirada do plano",IF(NOT(ISNUMBER(K903)),"ERRO: frequência vigente inválida",IF(ISERROR(MATCH(H903,lst_frequencias,0)),"ERRO: frequência de referência ausente",IF(K903&lt;INDEX(lst_frequencias_vezes,MATCH(H903,lst_frequencias,0)),"ERRO: intervalo ampliado em tarefa de segurança (referência "&amp;H903&amp;")","OK: segurança mantida")))),IF(NOT(ISNUMBER(K903)),"Verificar: frequência vigente","OK"))))</f>
        <v/>
      </c>
      <c r="S903" s="24" t="n"/>
    </row>
    <row r="904">
      <c r="A904" s="21" t="n"/>
      <c r="B904" s="22" t="n"/>
      <c r="C904" s="23">
        <f>IF(OR(A904="",B904=""),"",A904&amp;"|"&amp;B904)</f>
        <v/>
      </c>
      <c r="D904" s="21" t="n"/>
      <c r="E904" s="24" t="n"/>
      <c r="F904" s="21" t="n"/>
      <c r="G904" s="22" t="n"/>
      <c r="H904" s="22" t="n"/>
      <c r="I904" s="22" t="n"/>
      <c r="J904" s="25" t="n"/>
      <c r="K904" s="26">
        <f>IF(J904="","",IFERROR(INDEX(lst_frequencias_vezes,MATCH(J904,lst_frequencias,0)),"Frequência não aceita"))</f>
        <v/>
      </c>
      <c r="L904" s="21" t="n"/>
      <c r="M904" s="27" t="n"/>
      <c r="N904" s="28">
        <f>IF(AND(ISNUMBER(K904),ISNUMBER(M904)),K904*M904,"")</f>
        <v/>
      </c>
      <c r="O904" s="25" t="n"/>
      <c r="P904" s="25" t="n"/>
      <c r="Q904" s="29" t="n"/>
      <c r="R904" s="30">
        <f>IF(C904="","",IF(COUNTIF(pl_chave,C904)&gt;1,"ERRO: chave de tarefa duplicada",IF(I904="Sim",IF(O904="Não","ERRO: tarefa de segurança retirada do plano",IF(NOT(ISNUMBER(K904)),"ERRO: frequência vigente inválida",IF(ISERROR(MATCH(H904,lst_frequencias,0)),"ERRO: frequência de referência ausente",IF(K904&lt;INDEX(lst_frequencias_vezes,MATCH(H904,lst_frequencias,0)),"ERRO: intervalo ampliado em tarefa de segurança (referência "&amp;H904&amp;")","OK: segurança mantida")))),IF(NOT(ISNUMBER(K904)),"Verificar: frequência vigente","OK"))))</f>
        <v/>
      </c>
      <c r="S904" s="24" t="n"/>
    </row>
    <row r="905">
      <c r="A905" s="21" t="n"/>
      <c r="B905" s="22" t="n"/>
      <c r="C905" s="23">
        <f>IF(OR(A905="",B905=""),"",A905&amp;"|"&amp;B905)</f>
        <v/>
      </c>
      <c r="D905" s="21" t="n"/>
      <c r="E905" s="24" t="n"/>
      <c r="F905" s="21" t="n"/>
      <c r="G905" s="22" t="n"/>
      <c r="H905" s="22" t="n"/>
      <c r="I905" s="22" t="n"/>
      <c r="J905" s="25" t="n"/>
      <c r="K905" s="26">
        <f>IF(J905="","",IFERROR(INDEX(lst_frequencias_vezes,MATCH(J905,lst_frequencias,0)),"Frequência não aceita"))</f>
        <v/>
      </c>
      <c r="L905" s="21" t="n"/>
      <c r="M905" s="27" t="n"/>
      <c r="N905" s="28">
        <f>IF(AND(ISNUMBER(K905),ISNUMBER(M905)),K905*M905,"")</f>
        <v/>
      </c>
      <c r="O905" s="25" t="n"/>
      <c r="P905" s="25" t="n"/>
      <c r="Q905" s="29" t="n"/>
      <c r="R905" s="30">
        <f>IF(C905="","",IF(COUNTIF(pl_chave,C905)&gt;1,"ERRO: chave de tarefa duplicada",IF(I905="Sim",IF(O905="Não","ERRO: tarefa de segurança retirada do plano",IF(NOT(ISNUMBER(K905)),"ERRO: frequência vigente inválida",IF(ISERROR(MATCH(H905,lst_frequencias,0)),"ERRO: frequência de referência ausente",IF(K905&lt;INDEX(lst_frequencias_vezes,MATCH(H905,lst_frequencias,0)),"ERRO: intervalo ampliado em tarefa de segurança (referência "&amp;H905&amp;")","OK: segurança mantida")))),IF(NOT(ISNUMBER(K905)),"Verificar: frequência vigente","OK"))))</f>
        <v/>
      </c>
      <c r="S905" s="24" t="n"/>
    </row>
    <row r="906">
      <c r="A906" s="21" t="n"/>
      <c r="B906" s="22" t="n"/>
      <c r="C906" s="23">
        <f>IF(OR(A906="",B906=""),"",A906&amp;"|"&amp;B906)</f>
        <v/>
      </c>
      <c r="D906" s="21" t="n"/>
      <c r="E906" s="24" t="n"/>
      <c r="F906" s="21" t="n"/>
      <c r="G906" s="22" t="n"/>
      <c r="H906" s="22" t="n"/>
      <c r="I906" s="22" t="n"/>
      <c r="J906" s="25" t="n"/>
      <c r="K906" s="26">
        <f>IF(J906="","",IFERROR(INDEX(lst_frequencias_vezes,MATCH(J906,lst_frequencias,0)),"Frequência não aceita"))</f>
        <v/>
      </c>
      <c r="L906" s="21" t="n"/>
      <c r="M906" s="27" t="n"/>
      <c r="N906" s="28">
        <f>IF(AND(ISNUMBER(K906),ISNUMBER(M906)),K906*M906,"")</f>
        <v/>
      </c>
      <c r="O906" s="25" t="n"/>
      <c r="P906" s="25" t="n"/>
      <c r="Q906" s="29" t="n"/>
      <c r="R906" s="30">
        <f>IF(C906="","",IF(COUNTIF(pl_chave,C906)&gt;1,"ERRO: chave de tarefa duplicada",IF(I906="Sim",IF(O906="Não","ERRO: tarefa de segurança retirada do plano",IF(NOT(ISNUMBER(K906)),"ERRO: frequência vigente inválida",IF(ISERROR(MATCH(H906,lst_frequencias,0)),"ERRO: frequência de referência ausente",IF(K906&lt;INDEX(lst_frequencias_vezes,MATCH(H906,lst_frequencias,0)),"ERRO: intervalo ampliado em tarefa de segurança (referência "&amp;H906&amp;")","OK: segurança mantida")))),IF(NOT(ISNUMBER(K906)),"Verificar: frequência vigente","OK"))))</f>
        <v/>
      </c>
      <c r="S906" s="24" t="n"/>
    </row>
    <row r="907">
      <c r="A907" s="21" t="n"/>
      <c r="B907" s="22" t="n"/>
      <c r="C907" s="23">
        <f>IF(OR(A907="",B907=""),"",A907&amp;"|"&amp;B907)</f>
        <v/>
      </c>
      <c r="D907" s="21" t="n"/>
      <c r="E907" s="24" t="n"/>
      <c r="F907" s="21" t="n"/>
      <c r="G907" s="22" t="n"/>
      <c r="H907" s="22" t="n"/>
      <c r="I907" s="22" t="n"/>
      <c r="J907" s="25" t="n"/>
      <c r="K907" s="26">
        <f>IF(J907="","",IFERROR(INDEX(lst_frequencias_vezes,MATCH(J907,lst_frequencias,0)),"Frequência não aceita"))</f>
        <v/>
      </c>
      <c r="L907" s="21" t="n"/>
      <c r="M907" s="27" t="n"/>
      <c r="N907" s="28">
        <f>IF(AND(ISNUMBER(K907),ISNUMBER(M907)),K907*M907,"")</f>
        <v/>
      </c>
      <c r="O907" s="25" t="n"/>
      <c r="P907" s="25" t="n"/>
      <c r="Q907" s="29" t="n"/>
      <c r="R907" s="30">
        <f>IF(C907="","",IF(COUNTIF(pl_chave,C907)&gt;1,"ERRO: chave de tarefa duplicada",IF(I907="Sim",IF(O907="Não","ERRO: tarefa de segurança retirada do plano",IF(NOT(ISNUMBER(K907)),"ERRO: frequência vigente inválida",IF(ISERROR(MATCH(H907,lst_frequencias,0)),"ERRO: frequência de referência ausente",IF(K907&lt;INDEX(lst_frequencias_vezes,MATCH(H907,lst_frequencias,0)),"ERRO: intervalo ampliado em tarefa de segurança (referência "&amp;H907&amp;")","OK: segurança mantida")))),IF(NOT(ISNUMBER(K907)),"Verificar: frequência vigente","OK"))))</f>
        <v/>
      </c>
      <c r="S907" s="24" t="n"/>
    </row>
    <row r="908">
      <c r="A908" s="21" t="n"/>
      <c r="B908" s="22" t="n"/>
      <c r="C908" s="23">
        <f>IF(OR(A908="",B908=""),"",A908&amp;"|"&amp;B908)</f>
        <v/>
      </c>
      <c r="D908" s="21" t="n"/>
      <c r="E908" s="24" t="n"/>
      <c r="F908" s="21" t="n"/>
      <c r="G908" s="22" t="n"/>
      <c r="H908" s="22" t="n"/>
      <c r="I908" s="22" t="n"/>
      <c r="J908" s="25" t="n"/>
      <c r="K908" s="26">
        <f>IF(J908="","",IFERROR(INDEX(lst_frequencias_vezes,MATCH(J908,lst_frequencias,0)),"Frequência não aceita"))</f>
        <v/>
      </c>
      <c r="L908" s="21" t="n"/>
      <c r="M908" s="27" t="n"/>
      <c r="N908" s="28">
        <f>IF(AND(ISNUMBER(K908),ISNUMBER(M908)),K908*M908,"")</f>
        <v/>
      </c>
      <c r="O908" s="25" t="n"/>
      <c r="P908" s="25" t="n"/>
      <c r="Q908" s="29" t="n"/>
      <c r="R908" s="30">
        <f>IF(C908="","",IF(COUNTIF(pl_chave,C908)&gt;1,"ERRO: chave de tarefa duplicada",IF(I908="Sim",IF(O908="Não","ERRO: tarefa de segurança retirada do plano",IF(NOT(ISNUMBER(K908)),"ERRO: frequência vigente inválida",IF(ISERROR(MATCH(H908,lst_frequencias,0)),"ERRO: frequência de referência ausente",IF(K908&lt;INDEX(lst_frequencias_vezes,MATCH(H908,lst_frequencias,0)),"ERRO: intervalo ampliado em tarefa de segurança (referência "&amp;H908&amp;")","OK: segurança mantida")))),IF(NOT(ISNUMBER(K908)),"Verificar: frequência vigente","OK"))))</f>
        <v/>
      </c>
      <c r="S908" s="24" t="n"/>
    </row>
    <row r="909">
      <c r="A909" s="21" t="n"/>
      <c r="B909" s="22" t="n"/>
      <c r="C909" s="23">
        <f>IF(OR(A909="",B909=""),"",A909&amp;"|"&amp;B909)</f>
        <v/>
      </c>
      <c r="D909" s="21" t="n"/>
      <c r="E909" s="24" t="n"/>
      <c r="F909" s="21" t="n"/>
      <c r="G909" s="22" t="n"/>
      <c r="H909" s="22" t="n"/>
      <c r="I909" s="22" t="n"/>
      <c r="J909" s="25" t="n"/>
      <c r="K909" s="26">
        <f>IF(J909="","",IFERROR(INDEX(lst_frequencias_vezes,MATCH(J909,lst_frequencias,0)),"Frequência não aceita"))</f>
        <v/>
      </c>
      <c r="L909" s="21" t="n"/>
      <c r="M909" s="27" t="n"/>
      <c r="N909" s="28">
        <f>IF(AND(ISNUMBER(K909),ISNUMBER(M909)),K909*M909,"")</f>
        <v/>
      </c>
      <c r="O909" s="25" t="n"/>
      <c r="P909" s="25" t="n"/>
      <c r="Q909" s="29" t="n"/>
      <c r="R909" s="30">
        <f>IF(C909="","",IF(COUNTIF(pl_chave,C909)&gt;1,"ERRO: chave de tarefa duplicada",IF(I909="Sim",IF(O909="Não","ERRO: tarefa de segurança retirada do plano",IF(NOT(ISNUMBER(K909)),"ERRO: frequência vigente inválida",IF(ISERROR(MATCH(H909,lst_frequencias,0)),"ERRO: frequência de referência ausente",IF(K909&lt;INDEX(lst_frequencias_vezes,MATCH(H909,lst_frequencias,0)),"ERRO: intervalo ampliado em tarefa de segurança (referência "&amp;H909&amp;")","OK: segurança mantida")))),IF(NOT(ISNUMBER(K909)),"Verificar: frequência vigente","OK"))))</f>
        <v/>
      </c>
      <c r="S909" s="24" t="n"/>
    </row>
    <row r="910">
      <c r="A910" s="21" t="n"/>
      <c r="B910" s="22" t="n"/>
      <c r="C910" s="23">
        <f>IF(OR(A910="",B910=""),"",A910&amp;"|"&amp;B910)</f>
        <v/>
      </c>
      <c r="D910" s="21" t="n"/>
      <c r="E910" s="24" t="n"/>
      <c r="F910" s="21" t="n"/>
      <c r="G910" s="22" t="n"/>
      <c r="H910" s="22" t="n"/>
      <c r="I910" s="22" t="n"/>
      <c r="J910" s="25" t="n"/>
      <c r="K910" s="26">
        <f>IF(J910="","",IFERROR(INDEX(lst_frequencias_vezes,MATCH(J910,lst_frequencias,0)),"Frequência não aceita"))</f>
        <v/>
      </c>
      <c r="L910" s="21" t="n"/>
      <c r="M910" s="27" t="n"/>
      <c r="N910" s="28">
        <f>IF(AND(ISNUMBER(K910),ISNUMBER(M910)),K910*M910,"")</f>
        <v/>
      </c>
      <c r="O910" s="25" t="n"/>
      <c r="P910" s="25" t="n"/>
      <c r="Q910" s="29" t="n"/>
      <c r="R910" s="30">
        <f>IF(C910="","",IF(COUNTIF(pl_chave,C910)&gt;1,"ERRO: chave de tarefa duplicada",IF(I910="Sim",IF(O910="Não","ERRO: tarefa de segurança retirada do plano",IF(NOT(ISNUMBER(K910)),"ERRO: frequência vigente inválida",IF(ISERROR(MATCH(H910,lst_frequencias,0)),"ERRO: frequência de referência ausente",IF(K910&lt;INDEX(lst_frequencias_vezes,MATCH(H910,lst_frequencias,0)),"ERRO: intervalo ampliado em tarefa de segurança (referência "&amp;H910&amp;")","OK: segurança mantida")))),IF(NOT(ISNUMBER(K910)),"Verificar: frequência vigente","OK"))))</f>
        <v/>
      </c>
      <c r="S910" s="24" t="n"/>
    </row>
    <row r="911">
      <c r="A911" s="21" t="n"/>
      <c r="B911" s="22" t="n"/>
      <c r="C911" s="23">
        <f>IF(OR(A911="",B911=""),"",A911&amp;"|"&amp;B911)</f>
        <v/>
      </c>
      <c r="D911" s="21" t="n"/>
      <c r="E911" s="24" t="n"/>
      <c r="F911" s="21" t="n"/>
      <c r="G911" s="22" t="n"/>
      <c r="H911" s="22" t="n"/>
      <c r="I911" s="22" t="n"/>
      <c r="J911" s="25" t="n"/>
      <c r="K911" s="26">
        <f>IF(J911="","",IFERROR(INDEX(lst_frequencias_vezes,MATCH(J911,lst_frequencias,0)),"Frequência não aceita"))</f>
        <v/>
      </c>
      <c r="L911" s="21" t="n"/>
      <c r="M911" s="27" t="n"/>
      <c r="N911" s="28">
        <f>IF(AND(ISNUMBER(K911),ISNUMBER(M911)),K911*M911,"")</f>
        <v/>
      </c>
      <c r="O911" s="25" t="n"/>
      <c r="P911" s="25" t="n"/>
      <c r="Q911" s="29" t="n"/>
      <c r="R911" s="30">
        <f>IF(C911="","",IF(COUNTIF(pl_chave,C911)&gt;1,"ERRO: chave de tarefa duplicada",IF(I911="Sim",IF(O911="Não","ERRO: tarefa de segurança retirada do plano",IF(NOT(ISNUMBER(K911)),"ERRO: frequência vigente inválida",IF(ISERROR(MATCH(H911,lst_frequencias,0)),"ERRO: frequência de referência ausente",IF(K911&lt;INDEX(lst_frequencias_vezes,MATCH(H911,lst_frequencias,0)),"ERRO: intervalo ampliado em tarefa de segurança (referência "&amp;H911&amp;")","OK: segurança mantida")))),IF(NOT(ISNUMBER(K911)),"Verificar: frequência vigente","OK"))))</f>
        <v/>
      </c>
      <c r="S911" s="24" t="n"/>
    </row>
    <row r="912">
      <c r="A912" s="21" t="n"/>
      <c r="B912" s="22" t="n"/>
      <c r="C912" s="23">
        <f>IF(OR(A912="",B912=""),"",A912&amp;"|"&amp;B912)</f>
        <v/>
      </c>
      <c r="D912" s="21" t="n"/>
      <c r="E912" s="24" t="n"/>
      <c r="F912" s="21" t="n"/>
      <c r="G912" s="22" t="n"/>
      <c r="H912" s="22" t="n"/>
      <c r="I912" s="22" t="n"/>
      <c r="J912" s="25" t="n"/>
      <c r="K912" s="26">
        <f>IF(J912="","",IFERROR(INDEX(lst_frequencias_vezes,MATCH(J912,lst_frequencias,0)),"Frequência não aceita"))</f>
        <v/>
      </c>
      <c r="L912" s="21" t="n"/>
      <c r="M912" s="27" t="n"/>
      <c r="N912" s="28">
        <f>IF(AND(ISNUMBER(K912),ISNUMBER(M912)),K912*M912,"")</f>
        <v/>
      </c>
      <c r="O912" s="25" t="n"/>
      <c r="P912" s="25" t="n"/>
      <c r="Q912" s="29" t="n"/>
      <c r="R912" s="30">
        <f>IF(C912="","",IF(COUNTIF(pl_chave,C912)&gt;1,"ERRO: chave de tarefa duplicada",IF(I912="Sim",IF(O912="Não","ERRO: tarefa de segurança retirada do plano",IF(NOT(ISNUMBER(K912)),"ERRO: frequência vigente inválida",IF(ISERROR(MATCH(H912,lst_frequencias,0)),"ERRO: frequência de referência ausente",IF(K912&lt;INDEX(lst_frequencias_vezes,MATCH(H912,lst_frequencias,0)),"ERRO: intervalo ampliado em tarefa de segurança (referência "&amp;H912&amp;")","OK: segurança mantida")))),IF(NOT(ISNUMBER(K912)),"Verificar: frequência vigente","OK"))))</f>
        <v/>
      </c>
      <c r="S912" s="24" t="n"/>
    </row>
    <row r="913">
      <c r="A913" s="21" t="n"/>
      <c r="B913" s="22" t="n"/>
      <c r="C913" s="23">
        <f>IF(OR(A913="",B913=""),"",A913&amp;"|"&amp;B913)</f>
        <v/>
      </c>
      <c r="D913" s="21" t="n"/>
      <c r="E913" s="24" t="n"/>
      <c r="F913" s="21" t="n"/>
      <c r="G913" s="22" t="n"/>
      <c r="H913" s="22" t="n"/>
      <c r="I913" s="22" t="n"/>
      <c r="J913" s="25" t="n"/>
      <c r="K913" s="26">
        <f>IF(J913="","",IFERROR(INDEX(lst_frequencias_vezes,MATCH(J913,lst_frequencias,0)),"Frequência não aceita"))</f>
        <v/>
      </c>
      <c r="L913" s="21" t="n"/>
      <c r="M913" s="27" t="n"/>
      <c r="N913" s="28">
        <f>IF(AND(ISNUMBER(K913),ISNUMBER(M913)),K913*M913,"")</f>
        <v/>
      </c>
      <c r="O913" s="25" t="n"/>
      <c r="P913" s="25" t="n"/>
      <c r="Q913" s="29" t="n"/>
      <c r="R913" s="30">
        <f>IF(C913="","",IF(COUNTIF(pl_chave,C913)&gt;1,"ERRO: chave de tarefa duplicada",IF(I913="Sim",IF(O913="Não","ERRO: tarefa de segurança retirada do plano",IF(NOT(ISNUMBER(K913)),"ERRO: frequência vigente inválida",IF(ISERROR(MATCH(H913,lst_frequencias,0)),"ERRO: frequência de referência ausente",IF(K913&lt;INDEX(lst_frequencias_vezes,MATCH(H913,lst_frequencias,0)),"ERRO: intervalo ampliado em tarefa de segurança (referência "&amp;H913&amp;")","OK: segurança mantida")))),IF(NOT(ISNUMBER(K913)),"Verificar: frequência vigente","OK"))))</f>
        <v/>
      </c>
      <c r="S913" s="24" t="n"/>
    </row>
    <row r="914">
      <c r="A914" s="21" t="n"/>
      <c r="B914" s="22" t="n"/>
      <c r="C914" s="23">
        <f>IF(OR(A914="",B914=""),"",A914&amp;"|"&amp;B914)</f>
        <v/>
      </c>
      <c r="D914" s="21" t="n"/>
      <c r="E914" s="24" t="n"/>
      <c r="F914" s="21" t="n"/>
      <c r="G914" s="22" t="n"/>
      <c r="H914" s="22" t="n"/>
      <c r="I914" s="22" t="n"/>
      <c r="J914" s="25" t="n"/>
      <c r="K914" s="26">
        <f>IF(J914="","",IFERROR(INDEX(lst_frequencias_vezes,MATCH(J914,lst_frequencias,0)),"Frequência não aceita"))</f>
        <v/>
      </c>
      <c r="L914" s="21" t="n"/>
      <c r="M914" s="27" t="n"/>
      <c r="N914" s="28">
        <f>IF(AND(ISNUMBER(K914),ISNUMBER(M914)),K914*M914,"")</f>
        <v/>
      </c>
      <c r="O914" s="25" t="n"/>
      <c r="P914" s="25" t="n"/>
      <c r="Q914" s="29" t="n"/>
      <c r="R914" s="30">
        <f>IF(C914="","",IF(COUNTIF(pl_chave,C914)&gt;1,"ERRO: chave de tarefa duplicada",IF(I914="Sim",IF(O914="Não","ERRO: tarefa de segurança retirada do plano",IF(NOT(ISNUMBER(K914)),"ERRO: frequência vigente inválida",IF(ISERROR(MATCH(H914,lst_frequencias,0)),"ERRO: frequência de referência ausente",IF(K914&lt;INDEX(lst_frequencias_vezes,MATCH(H914,lst_frequencias,0)),"ERRO: intervalo ampliado em tarefa de segurança (referência "&amp;H914&amp;")","OK: segurança mantida")))),IF(NOT(ISNUMBER(K914)),"Verificar: frequência vigente","OK"))))</f>
        <v/>
      </c>
      <c r="S914" s="24" t="n"/>
    </row>
    <row r="915">
      <c r="A915" s="21" t="n"/>
      <c r="B915" s="22" t="n"/>
      <c r="C915" s="23">
        <f>IF(OR(A915="",B915=""),"",A915&amp;"|"&amp;B915)</f>
        <v/>
      </c>
      <c r="D915" s="21" t="n"/>
      <c r="E915" s="24" t="n"/>
      <c r="F915" s="21" t="n"/>
      <c r="G915" s="22" t="n"/>
      <c r="H915" s="22" t="n"/>
      <c r="I915" s="22" t="n"/>
      <c r="J915" s="25" t="n"/>
      <c r="K915" s="26">
        <f>IF(J915="","",IFERROR(INDEX(lst_frequencias_vezes,MATCH(J915,lst_frequencias,0)),"Frequência não aceita"))</f>
        <v/>
      </c>
      <c r="L915" s="21" t="n"/>
      <c r="M915" s="27" t="n"/>
      <c r="N915" s="28">
        <f>IF(AND(ISNUMBER(K915),ISNUMBER(M915)),K915*M915,"")</f>
        <v/>
      </c>
      <c r="O915" s="25" t="n"/>
      <c r="P915" s="25" t="n"/>
      <c r="Q915" s="29" t="n"/>
      <c r="R915" s="30">
        <f>IF(C915="","",IF(COUNTIF(pl_chave,C915)&gt;1,"ERRO: chave de tarefa duplicada",IF(I915="Sim",IF(O915="Não","ERRO: tarefa de segurança retirada do plano",IF(NOT(ISNUMBER(K915)),"ERRO: frequência vigente inválida",IF(ISERROR(MATCH(H915,lst_frequencias,0)),"ERRO: frequência de referência ausente",IF(K915&lt;INDEX(lst_frequencias_vezes,MATCH(H915,lst_frequencias,0)),"ERRO: intervalo ampliado em tarefa de segurança (referência "&amp;H915&amp;")","OK: segurança mantida")))),IF(NOT(ISNUMBER(K915)),"Verificar: frequência vigente","OK"))))</f>
        <v/>
      </c>
      <c r="S915" s="24" t="n"/>
    </row>
    <row r="916">
      <c r="A916" s="21" t="n"/>
      <c r="B916" s="22" t="n"/>
      <c r="C916" s="23">
        <f>IF(OR(A916="",B916=""),"",A916&amp;"|"&amp;B916)</f>
        <v/>
      </c>
      <c r="D916" s="21" t="n"/>
      <c r="E916" s="24" t="n"/>
      <c r="F916" s="21" t="n"/>
      <c r="G916" s="22" t="n"/>
      <c r="H916" s="22" t="n"/>
      <c r="I916" s="22" t="n"/>
      <c r="J916" s="25" t="n"/>
      <c r="K916" s="26">
        <f>IF(J916="","",IFERROR(INDEX(lst_frequencias_vezes,MATCH(J916,lst_frequencias,0)),"Frequência não aceita"))</f>
        <v/>
      </c>
      <c r="L916" s="21" t="n"/>
      <c r="M916" s="27" t="n"/>
      <c r="N916" s="28">
        <f>IF(AND(ISNUMBER(K916),ISNUMBER(M916)),K916*M916,"")</f>
        <v/>
      </c>
      <c r="O916" s="25" t="n"/>
      <c r="P916" s="25" t="n"/>
      <c r="Q916" s="29" t="n"/>
      <c r="R916" s="30">
        <f>IF(C916="","",IF(COUNTIF(pl_chave,C916)&gt;1,"ERRO: chave de tarefa duplicada",IF(I916="Sim",IF(O916="Não","ERRO: tarefa de segurança retirada do plano",IF(NOT(ISNUMBER(K916)),"ERRO: frequência vigente inválida",IF(ISERROR(MATCH(H916,lst_frequencias,0)),"ERRO: frequência de referência ausente",IF(K916&lt;INDEX(lst_frequencias_vezes,MATCH(H916,lst_frequencias,0)),"ERRO: intervalo ampliado em tarefa de segurança (referência "&amp;H916&amp;")","OK: segurança mantida")))),IF(NOT(ISNUMBER(K916)),"Verificar: frequência vigente","OK"))))</f>
        <v/>
      </c>
      <c r="S916" s="24" t="n"/>
    </row>
    <row r="917">
      <c r="A917" s="21" t="n"/>
      <c r="B917" s="22" t="n"/>
      <c r="C917" s="23">
        <f>IF(OR(A917="",B917=""),"",A917&amp;"|"&amp;B917)</f>
        <v/>
      </c>
      <c r="D917" s="21" t="n"/>
      <c r="E917" s="24" t="n"/>
      <c r="F917" s="21" t="n"/>
      <c r="G917" s="22" t="n"/>
      <c r="H917" s="22" t="n"/>
      <c r="I917" s="22" t="n"/>
      <c r="J917" s="25" t="n"/>
      <c r="K917" s="26">
        <f>IF(J917="","",IFERROR(INDEX(lst_frequencias_vezes,MATCH(J917,lst_frequencias,0)),"Frequência não aceita"))</f>
        <v/>
      </c>
      <c r="L917" s="21" t="n"/>
      <c r="M917" s="27" t="n"/>
      <c r="N917" s="28">
        <f>IF(AND(ISNUMBER(K917),ISNUMBER(M917)),K917*M917,"")</f>
        <v/>
      </c>
      <c r="O917" s="25" t="n"/>
      <c r="P917" s="25" t="n"/>
      <c r="Q917" s="29" t="n"/>
      <c r="R917" s="30">
        <f>IF(C917="","",IF(COUNTIF(pl_chave,C917)&gt;1,"ERRO: chave de tarefa duplicada",IF(I917="Sim",IF(O917="Não","ERRO: tarefa de segurança retirada do plano",IF(NOT(ISNUMBER(K917)),"ERRO: frequência vigente inválida",IF(ISERROR(MATCH(H917,lst_frequencias,0)),"ERRO: frequência de referência ausente",IF(K917&lt;INDEX(lst_frequencias_vezes,MATCH(H917,lst_frequencias,0)),"ERRO: intervalo ampliado em tarefa de segurança (referência "&amp;H917&amp;")","OK: segurança mantida")))),IF(NOT(ISNUMBER(K917)),"Verificar: frequência vigente","OK"))))</f>
        <v/>
      </c>
      <c r="S917" s="24" t="n"/>
    </row>
    <row r="918">
      <c r="A918" s="21" t="n"/>
      <c r="B918" s="22" t="n"/>
      <c r="C918" s="23">
        <f>IF(OR(A918="",B918=""),"",A918&amp;"|"&amp;B918)</f>
        <v/>
      </c>
      <c r="D918" s="21" t="n"/>
      <c r="E918" s="24" t="n"/>
      <c r="F918" s="21" t="n"/>
      <c r="G918" s="22" t="n"/>
      <c r="H918" s="22" t="n"/>
      <c r="I918" s="22" t="n"/>
      <c r="J918" s="25" t="n"/>
      <c r="K918" s="26">
        <f>IF(J918="","",IFERROR(INDEX(lst_frequencias_vezes,MATCH(J918,lst_frequencias,0)),"Frequência não aceita"))</f>
        <v/>
      </c>
      <c r="L918" s="21" t="n"/>
      <c r="M918" s="27" t="n"/>
      <c r="N918" s="28">
        <f>IF(AND(ISNUMBER(K918),ISNUMBER(M918)),K918*M918,"")</f>
        <v/>
      </c>
      <c r="O918" s="25" t="n"/>
      <c r="P918" s="25" t="n"/>
      <c r="Q918" s="29" t="n"/>
      <c r="R918" s="30">
        <f>IF(C918="","",IF(COUNTIF(pl_chave,C918)&gt;1,"ERRO: chave de tarefa duplicada",IF(I918="Sim",IF(O918="Não","ERRO: tarefa de segurança retirada do plano",IF(NOT(ISNUMBER(K918)),"ERRO: frequência vigente inválida",IF(ISERROR(MATCH(H918,lst_frequencias,0)),"ERRO: frequência de referência ausente",IF(K918&lt;INDEX(lst_frequencias_vezes,MATCH(H918,lst_frequencias,0)),"ERRO: intervalo ampliado em tarefa de segurança (referência "&amp;H918&amp;")","OK: segurança mantida")))),IF(NOT(ISNUMBER(K918)),"Verificar: frequência vigente","OK"))))</f>
        <v/>
      </c>
      <c r="S918" s="24" t="n"/>
    </row>
    <row r="919">
      <c r="A919" s="21" t="n"/>
      <c r="B919" s="22" t="n"/>
      <c r="C919" s="23">
        <f>IF(OR(A919="",B919=""),"",A919&amp;"|"&amp;B919)</f>
        <v/>
      </c>
      <c r="D919" s="21" t="n"/>
      <c r="E919" s="24" t="n"/>
      <c r="F919" s="21" t="n"/>
      <c r="G919" s="22" t="n"/>
      <c r="H919" s="22" t="n"/>
      <c r="I919" s="22" t="n"/>
      <c r="J919" s="25" t="n"/>
      <c r="K919" s="26">
        <f>IF(J919="","",IFERROR(INDEX(lst_frequencias_vezes,MATCH(J919,lst_frequencias,0)),"Frequência não aceita"))</f>
        <v/>
      </c>
      <c r="L919" s="21" t="n"/>
      <c r="M919" s="27" t="n"/>
      <c r="N919" s="28">
        <f>IF(AND(ISNUMBER(K919),ISNUMBER(M919)),K919*M919,"")</f>
        <v/>
      </c>
      <c r="O919" s="25" t="n"/>
      <c r="P919" s="25" t="n"/>
      <c r="Q919" s="29" t="n"/>
      <c r="R919" s="30">
        <f>IF(C919="","",IF(COUNTIF(pl_chave,C919)&gt;1,"ERRO: chave de tarefa duplicada",IF(I919="Sim",IF(O919="Não","ERRO: tarefa de segurança retirada do plano",IF(NOT(ISNUMBER(K919)),"ERRO: frequência vigente inválida",IF(ISERROR(MATCH(H919,lst_frequencias,0)),"ERRO: frequência de referência ausente",IF(K919&lt;INDEX(lst_frequencias_vezes,MATCH(H919,lst_frequencias,0)),"ERRO: intervalo ampliado em tarefa de segurança (referência "&amp;H919&amp;")","OK: segurança mantida")))),IF(NOT(ISNUMBER(K919)),"Verificar: frequência vigente","OK"))))</f>
        <v/>
      </c>
      <c r="S919" s="24" t="n"/>
    </row>
    <row r="920">
      <c r="A920" s="21" t="n"/>
      <c r="B920" s="22" t="n"/>
      <c r="C920" s="23">
        <f>IF(OR(A920="",B920=""),"",A920&amp;"|"&amp;B920)</f>
        <v/>
      </c>
      <c r="D920" s="21" t="n"/>
      <c r="E920" s="24" t="n"/>
      <c r="F920" s="21" t="n"/>
      <c r="G920" s="22" t="n"/>
      <c r="H920" s="22" t="n"/>
      <c r="I920" s="22" t="n"/>
      <c r="J920" s="25" t="n"/>
      <c r="K920" s="26">
        <f>IF(J920="","",IFERROR(INDEX(lst_frequencias_vezes,MATCH(J920,lst_frequencias,0)),"Frequência não aceita"))</f>
        <v/>
      </c>
      <c r="L920" s="21" t="n"/>
      <c r="M920" s="27" t="n"/>
      <c r="N920" s="28">
        <f>IF(AND(ISNUMBER(K920),ISNUMBER(M920)),K920*M920,"")</f>
        <v/>
      </c>
      <c r="O920" s="25" t="n"/>
      <c r="P920" s="25" t="n"/>
      <c r="Q920" s="29" t="n"/>
      <c r="R920" s="30">
        <f>IF(C920="","",IF(COUNTIF(pl_chave,C920)&gt;1,"ERRO: chave de tarefa duplicada",IF(I920="Sim",IF(O920="Não","ERRO: tarefa de segurança retirada do plano",IF(NOT(ISNUMBER(K920)),"ERRO: frequência vigente inválida",IF(ISERROR(MATCH(H920,lst_frequencias,0)),"ERRO: frequência de referência ausente",IF(K920&lt;INDEX(lst_frequencias_vezes,MATCH(H920,lst_frequencias,0)),"ERRO: intervalo ampliado em tarefa de segurança (referência "&amp;H920&amp;")","OK: segurança mantida")))),IF(NOT(ISNUMBER(K920)),"Verificar: frequência vigente","OK"))))</f>
        <v/>
      </c>
      <c r="S920" s="24" t="n"/>
    </row>
    <row r="921">
      <c r="A921" s="21" t="n"/>
      <c r="B921" s="22" t="n"/>
      <c r="C921" s="23">
        <f>IF(OR(A921="",B921=""),"",A921&amp;"|"&amp;B921)</f>
        <v/>
      </c>
      <c r="D921" s="21" t="n"/>
      <c r="E921" s="24" t="n"/>
      <c r="F921" s="21" t="n"/>
      <c r="G921" s="22" t="n"/>
      <c r="H921" s="22" t="n"/>
      <c r="I921" s="22" t="n"/>
      <c r="J921" s="25" t="n"/>
      <c r="K921" s="26">
        <f>IF(J921="","",IFERROR(INDEX(lst_frequencias_vezes,MATCH(J921,lst_frequencias,0)),"Frequência não aceita"))</f>
        <v/>
      </c>
      <c r="L921" s="21" t="n"/>
      <c r="M921" s="27" t="n"/>
      <c r="N921" s="28">
        <f>IF(AND(ISNUMBER(K921),ISNUMBER(M921)),K921*M921,"")</f>
        <v/>
      </c>
      <c r="O921" s="25" t="n"/>
      <c r="P921" s="25" t="n"/>
      <c r="Q921" s="29" t="n"/>
      <c r="R921" s="30">
        <f>IF(C921="","",IF(COUNTIF(pl_chave,C921)&gt;1,"ERRO: chave de tarefa duplicada",IF(I921="Sim",IF(O921="Não","ERRO: tarefa de segurança retirada do plano",IF(NOT(ISNUMBER(K921)),"ERRO: frequência vigente inválida",IF(ISERROR(MATCH(H921,lst_frequencias,0)),"ERRO: frequência de referência ausente",IF(K921&lt;INDEX(lst_frequencias_vezes,MATCH(H921,lst_frequencias,0)),"ERRO: intervalo ampliado em tarefa de segurança (referência "&amp;H921&amp;")","OK: segurança mantida")))),IF(NOT(ISNUMBER(K921)),"Verificar: frequência vigente","OK"))))</f>
        <v/>
      </c>
      <c r="S921" s="24" t="n"/>
    </row>
    <row r="922">
      <c r="A922" s="21" t="n"/>
      <c r="B922" s="22" t="n"/>
      <c r="C922" s="23">
        <f>IF(OR(A922="",B922=""),"",A922&amp;"|"&amp;B922)</f>
        <v/>
      </c>
      <c r="D922" s="21" t="n"/>
      <c r="E922" s="24" t="n"/>
      <c r="F922" s="21" t="n"/>
      <c r="G922" s="22" t="n"/>
      <c r="H922" s="22" t="n"/>
      <c r="I922" s="22" t="n"/>
      <c r="J922" s="25" t="n"/>
      <c r="K922" s="26">
        <f>IF(J922="","",IFERROR(INDEX(lst_frequencias_vezes,MATCH(J922,lst_frequencias,0)),"Frequência não aceita"))</f>
        <v/>
      </c>
      <c r="L922" s="21" t="n"/>
      <c r="M922" s="27" t="n"/>
      <c r="N922" s="28">
        <f>IF(AND(ISNUMBER(K922),ISNUMBER(M922)),K922*M922,"")</f>
        <v/>
      </c>
      <c r="O922" s="25" t="n"/>
      <c r="P922" s="25" t="n"/>
      <c r="Q922" s="29" t="n"/>
      <c r="R922" s="30">
        <f>IF(C922="","",IF(COUNTIF(pl_chave,C922)&gt;1,"ERRO: chave de tarefa duplicada",IF(I922="Sim",IF(O922="Não","ERRO: tarefa de segurança retirada do plano",IF(NOT(ISNUMBER(K922)),"ERRO: frequência vigente inválida",IF(ISERROR(MATCH(H922,lst_frequencias,0)),"ERRO: frequência de referência ausente",IF(K922&lt;INDEX(lst_frequencias_vezes,MATCH(H922,lst_frequencias,0)),"ERRO: intervalo ampliado em tarefa de segurança (referência "&amp;H922&amp;")","OK: segurança mantida")))),IF(NOT(ISNUMBER(K922)),"Verificar: frequência vigente","OK"))))</f>
        <v/>
      </c>
      <c r="S922" s="24" t="n"/>
    </row>
    <row r="923">
      <c r="A923" s="21" t="n"/>
      <c r="B923" s="22" t="n"/>
      <c r="C923" s="23">
        <f>IF(OR(A923="",B923=""),"",A923&amp;"|"&amp;B923)</f>
        <v/>
      </c>
      <c r="D923" s="21" t="n"/>
      <c r="E923" s="24" t="n"/>
      <c r="F923" s="21" t="n"/>
      <c r="G923" s="22" t="n"/>
      <c r="H923" s="22" t="n"/>
      <c r="I923" s="22" t="n"/>
      <c r="J923" s="25" t="n"/>
      <c r="K923" s="26">
        <f>IF(J923="","",IFERROR(INDEX(lst_frequencias_vezes,MATCH(J923,lst_frequencias,0)),"Frequência não aceita"))</f>
        <v/>
      </c>
      <c r="L923" s="21" t="n"/>
      <c r="M923" s="27" t="n"/>
      <c r="N923" s="28">
        <f>IF(AND(ISNUMBER(K923),ISNUMBER(M923)),K923*M923,"")</f>
        <v/>
      </c>
      <c r="O923" s="25" t="n"/>
      <c r="P923" s="25" t="n"/>
      <c r="Q923" s="29" t="n"/>
      <c r="R923" s="30">
        <f>IF(C923="","",IF(COUNTIF(pl_chave,C923)&gt;1,"ERRO: chave de tarefa duplicada",IF(I923="Sim",IF(O923="Não","ERRO: tarefa de segurança retirada do plano",IF(NOT(ISNUMBER(K923)),"ERRO: frequência vigente inválida",IF(ISERROR(MATCH(H923,lst_frequencias,0)),"ERRO: frequência de referência ausente",IF(K923&lt;INDEX(lst_frequencias_vezes,MATCH(H923,lst_frequencias,0)),"ERRO: intervalo ampliado em tarefa de segurança (referência "&amp;H923&amp;")","OK: segurança mantida")))),IF(NOT(ISNUMBER(K923)),"Verificar: frequência vigente","OK"))))</f>
        <v/>
      </c>
      <c r="S923" s="24" t="n"/>
    </row>
    <row r="924">
      <c r="A924" s="21" t="n"/>
      <c r="B924" s="22" t="n"/>
      <c r="C924" s="23">
        <f>IF(OR(A924="",B924=""),"",A924&amp;"|"&amp;B924)</f>
        <v/>
      </c>
      <c r="D924" s="21" t="n"/>
      <c r="E924" s="24" t="n"/>
      <c r="F924" s="21" t="n"/>
      <c r="G924" s="22" t="n"/>
      <c r="H924" s="22" t="n"/>
      <c r="I924" s="22" t="n"/>
      <c r="J924" s="25" t="n"/>
      <c r="K924" s="26">
        <f>IF(J924="","",IFERROR(INDEX(lst_frequencias_vezes,MATCH(J924,lst_frequencias,0)),"Frequência não aceita"))</f>
        <v/>
      </c>
      <c r="L924" s="21" t="n"/>
      <c r="M924" s="27" t="n"/>
      <c r="N924" s="28">
        <f>IF(AND(ISNUMBER(K924),ISNUMBER(M924)),K924*M924,"")</f>
        <v/>
      </c>
      <c r="O924" s="25" t="n"/>
      <c r="P924" s="25" t="n"/>
      <c r="Q924" s="29" t="n"/>
      <c r="R924" s="30">
        <f>IF(C924="","",IF(COUNTIF(pl_chave,C924)&gt;1,"ERRO: chave de tarefa duplicada",IF(I924="Sim",IF(O924="Não","ERRO: tarefa de segurança retirada do plano",IF(NOT(ISNUMBER(K924)),"ERRO: frequência vigente inválida",IF(ISERROR(MATCH(H924,lst_frequencias,0)),"ERRO: frequência de referência ausente",IF(K924&lt;INDEX(lst_frequencias_vezes,MATCH(H924,lst_frequencias,0)),"ERRO: intervalo ampliado em tarefa de segurança (referência "&amp;H924&amp;")","OK: segurança mantida")))),IF(NOT(ISNUMBER(K924)),"Verificar: frequência vigente","OK"))))</f>
        <v/>
      </c>
      <c r="S924" s="24" t="n"/>
    </row>
    <row r="925">
      <c r="A925" s="21" t="n"/>
      <c r="B925" s="22" t="n"/>
      <c r="C925" s="23">
        <f>IF(OR(A925="",B925=""),"",A925&amp;"|"&amp;B925)</f>
        <v/>
      </c>
      <c r="D925" s="21" t="n"/>
      <c r="E925" s="24" t="n"/>
      <c r="F925" s="21" t="n"/>
      <c r="G925" s="22" t="n"/>
      <c r="H925" s="22" t="n"/>
      <c r="I925" s="22" t="n"/>
      <c r="J925" s="25" t="n"/>
      <c r="K925" s="26">
        <f>IF(J925="","",IFERROR(INDEX(lst_frequencias_vezes,MATCH(J925,lst_frequencias,0)),"Frequência não aceita"))</f>
        <v/>
      </c>
      <c r="L925" s="21" t="n"/>
      <c r="M925" s="27" t="n"/>
      <c r="N925" s="28">
        <f>IF(AND(ISNUMBER(K925),ISNUMBER(M925)),K925*M925,"")</f>
        <v/>
      </c>
      <c r="O925" s="25" t="n"/>
      <c r="P925" s="25" t="n"/>
      <c r="Q925" s="29" t="n"/>
      <c r="R925" s="30">
        <f>IF(C925="","",IF(COUNTIF(pl_chave,C925)&gt;1,"ERRO: chave de tarefa duplicada",IF(I925="Sim",IF(O925="Não","ERRO: tarefa de segurança retirada do plano",IF(NOT(ISNUMBER(K925)),"ERRO: frequência vigente inválida",IF(ISERROR(MATCH(H925,lst_frequencias,0)),"ERRO: frequência de referência ausente",IF(K925&lt;INDEX(lst_frequencias_vezes,MATCH(H925,lst_frequencias,0)),"ERRO: intervalo ampliado em tarefa de segurança (referência "&amp;H925&amp;")","OK: segurança mantida")))),IF(NOT(ISNUMBER(K925)),"Verificar: frequência vigente","OK"))))</f>
        <v/>
      </c>
      <c r="S925" s="24" t="n"/>
    </row>
    <row r="926">
      <c r="A926" s="21" t="n"/>
      <c r="B926" s="22" t="n"/>
      <c r="C926" s="23">
        <f>IF(OR(A926="",B926=""),"",A926&amp;"|"&amp;B926)</f>
        <v/>
      </c>
      <c r="D926" s="21" t="n"/>
      <c r="E926" s="24" t="n"/>
      <c r="F926" s="21" t="n"/>
      <c r="G926" s="22" t="n"/>
      <c r="H926" s="22" t="n"/>
      <c r="I926" s="22" t="n"/>
      <c r="J926" s="25" t="n"/>
      <c r="K926" s="26">
        <f>IF(J926="","",IFERROR(INDEX(lst_frequencias_vezes,MATCH(J926,lst_frequencias,0)),"Frequência não aceita"))</f>
        <v/>
      </c>
      <c r="L926" s="21" t="n"/>
      <c r="M926" s="27" t="n"/>
      <c r="N926" s="28">
        <f>IF(AND(ISNUMBER(K926),ISNUMBER(M926)),K926*M926,"")</f>
        <v/>
      </c>
      <c r="O926" s="25" t="n"/>
      <c r="P926" s="25" t="n"/>
      <c r="Q926" s="29" t="n"/>
      <c r="R926" s="30">
        <f>IF(C926="","",IF(COUNTIF(pl_chave,C926)&gt;1,"ERRO: chave de tarefa duplicada",IF(I926="Sim",IF(O926="Não","ERRO: tarefa de segurança retirada do plano",IF(NOT(ISNUMBER(K926)),"ERRO: frequência vigente inválida",IF(ISERROR(MATCH(H926,lst_frequencias,0)),"ERRO: frequência de referência ausente",IF(K926&lt;INDEX(lst_frequencias_vezes,MATCH(H926,lst_frequencias,0)),"ERRO: intervalo ampliado em tarefa de segurança (referência "&amp;H926&amp;")","OK: segurança mantida")))),IF(NOT(ISNUMBER(K926)),"Verificar: frequência vigente","OK"))))</f>
        <v/>
      </c>
      <c r="S926" s="24" t="n"/>
    </row>
    <row r="927">
      <c r="A927" s="21" t="n"/>
      <c r="B927" s="22" t="n"/>
      <c r="C927" s="23">
        <f>IF(OR(A927="",B927=""),"",A927&amp;"|"&amp;B927)</f>
        <v/>
      </c>
      <c r="D927" s="21" t="n"/>
      <c r="E927" s="24" t="n"/>
      <c r="F927" s="21" t="n"/>
      <c r="G927" s="22" t="n"/>
      <c r="H927" s="22" t="n"/>
      <c r="I927" s="22" t="n"/>
      <c r="J927" s="25" t="n"/>
      <c r="K927" s="26">
        <f>IF(J927="","",IFERROR(INDEX(lst_frequencias_vezes,MATCH(J927,lst_frequencias,0)),"Frequência não aceita"))</f>
        <v/>
      </c>
      <c r="L927" s="21" t="n"/>
      <c r="M927" s="27" t="n"/>
      <c r="N927" s="28">
        <f>IF(AND(ISNUMBER(K927),ISNUMBER(M927)),K927*M927,"")</f>
        <v/>
      </c>
      <c r="O927" s="25" t="n"/>
      <c r="P927" s="25" t="n"/>
      <c r="Q927" s="29" t="n"/>
      <c r="R927" s="30">
        <f>IF(C927="","",IF(COUNTIF(pl_chave,C927)&gt;1,"ERRO: chave de tarefa duplicada",IF(I927="Sim",IF(O927="Não","ERRO: tarefa de segurança retirada do plano",IF(NOT(ISNUMBER(K927)),"ERRO: frequência vigente inválida",IF(ISERROR(MATCH(H927,lst_frequencias,0)),"ERRO: frequência de referência ausente",IF(K927&lt;INDEX(lst_frequencias_vezes,MATCH(H927,lst_frequencias,0)),"ERRO: intervalo ampliado em tarefa de segurança (referência "&amp;H927&amp;")","OK: segurança mantida")))),IF(NOT(ISNUMBER(K927)),"Verificar: frequência vigente","OK"))))</f>
        <v/>
      </c>
      <c r="S927" s="24" t="n"/>
    </row>
    <row r="928">
      <c r="A928" s="21" t="n"/>
      <c r="B928" s="22" t="n"/>
      <c r="C928" s="23">
        <f>IF(OR(A928="",B928=""),"",A928&amp;"|"&amp;B928)</f>
        <v/>
      </c>
      <c r="D928" s="21" t="n"/>
      <c r="E928" s="24" t="n"/>
      <c r="F928" s="21" t="n"/>
      <c r="G928" s="22" t="n"/>
      <c r="H928" s="22" t="n"/>
      <c r="I928" s="22" t="n"/>
      <c r="J928" s="25" t="n"/>
      <c r="K928" s="26">
        <f>IF(J928="","",IFERROR(INDEX(lst_frequencias_vezes,MATCH(J928,lst_frequencias,0)),"Frequência não aceita"))</f>
        <v/>
      </c>
      <c r="L928" s="21" t="n"/>
      <c r="M928" s="27" t="n"/>
      <c r="N928" s="28">
        <f>IF(AND(ISNUMBER(K928),ISNUMBER(M928)),K928*M928,"")</f>
        <v/>
      </c>
      <c r="O928" s="25" t="n"/>
      <c r="P928" s="25" t="n"/>
      <c r="Q928" s="29" t="n"/>
      <c r="R928" s="30">
        <f>IF(C928="","",IF(COUNTIF(pl_chave,C928)&gt;1,"ERRO: chave de tarefa duplicada",IF(I928="Sim",IF(O928="Não","ERRO: tarefa de segurança retirada do plano",IF(NOT(ISNUMBER(K928)),"ERRO: frequência vigente inválida",IF(ISERROR(MATCH(H928,lst_frequencias,0)),"ERRO: frequência de referência ausente",IF(K928&lt;INDEX(lst_frequencias_vezes,MATCH(H928,lst_frequencias,0)),"ERRO: intervalo ampliado em tarefa de segurança (referência "&amp;H928&amp;")","OK: segurança mantida")))),IF(NOT(ISNUMBER(K928)),"Verificar: frequência vigente","OK"))))</f>
        <v/>
      </c>
      <c r="S928" s="24" t="n"/>
    </row>
    <row r="929">
      <c r="A929" s="21" t="n"/>
      <c r="B929" s="22" t="n"/>
      <c r="C929" s="23">
        <f>IF(OR(A929="",B929=""),"",A929&amp;"|"&amp;B929)</f>
        <v/>
      </c>
      <c r="D929" s="21" t="n"/>
      <c r="E929" s="24" t="n"/>
      <c r="F929" s="21" t="n"/>
      <c r="G929" s="22" t="n"/>
      <c r="H929" s="22" t="n"/>
      <c r="I929" s="22" t="n"/>
      <c r="J929" s="25" t="n"/>
      <c r="K929" s="26">
        <f>IF(J929="","",IFERROR(INDEX(lst_frequencias_vezes,MATCH(J929,lst_frequencias,0)),"Frequência não aceita"))</f>
        <v/>
      </c>
      <c r="L929" s="21" t="n"/>
      <c r="M929" s="27" t="n"/>
      <c r="N929" s="28">
        <f>IF(AND(ISNUMBER(K929),ISNUMBER(M929)),K929*M929,"")</f>
        <v/>
      </c>
      <c r="O929" s="25" t="n"/>
      <c r="P929" s="25" t="n"/>
      <c r="Q929" s="29" t="n"/>
      <c r="R929" s="30">
        <f>IF(C929="","",IF(COUNTIF(pl_chave,C929)&gt;1,"ERRO: chave de tarefa duplicada",IF(I929="Sim",IF(O929="Não","ERRO: tarefa de segurança retirada do plano",IF(NOT(ISNUMBER(K929)),"ERRO: frequência vigente inválida",IF(ISERROR(MATCH(H929,lst_frequencias,0)),"ERRO: frequência de referência ausente",IF(K929&lt;INDEX(lst_frequencias_vezes,MATCH(H929,lst_frequencias,0)),"ERRO: intervalo ampliado em tarefa de segurança (referência "&amp;H929&amp;")","OK: segurança mantida")))),IF(NOT(ISNUMBER(K929)),"Verificar: frequência vigente","OK"))))</f>
        <v/>
      </c>
      <c r="S929" s="24" t="n"/>
    </row>
    <row r="930">
      <c r="A930" s="21" t="n"/>
      <c r="B930" s="22" t="n"/>
      <c r="C930" s="23">
        <f>IF(OR(A930="",B930=""),"",A930&amp;"|"&amp;B930)</f>
        <v/>
      </c>
      <c r="D930" s="21" t="n"/>
      <c r="E930" s="24" t="n"/>
      <c r="F930" s="21" t="n"/>
      <c r="G930" s="22" t="n"/>
      <c r="H930" s="22" t="n"/>
      <c r="I930" s="22" t="n"/>
      <c r="J930" s="25" t="n"/>
      <c r="K930" s="26">
        <f>IF(J930="","",IFERROR(INDEX(lst_frequencias_vezes,MATCH(J930,lst_frequencias,0)),"Frequência não aceita"))</f>
        <v/>
      </c>
      <c r="L930" s="21" t="n"/>
      <c r="M930" s="27" t="n"/>
      <c r="N930" s="28">
        <f>IF(AND(ISNUMBER(K930),ISNUMBER(M930)),K930*M930,"")</f>
        <v/>
      </c>
      <c r="O930" s="25" t="n"/>
      <c r="P930" s="25" t="n"/>
      <c r="Q930" s="29" t="n"/>
      <c r="R930" s="30">
        <f>IF(C930="","",IF(COUNTIF(pl_chave,C930)&gt;1,"ERRO: chave de tarefa duplicada",IF(I930="Sim",IF(O930="Não","ERRO: tarefa de segurança retirada do plano",IF(NOT(ISNUMBER(K930)),"ERRO: frequência vigente inválida",IF(ISERROR(MATCH(H930,lst_frequencias,0)),"ERRO: frequência de referência ausente",IF(K930&lt;INDEX(lst_frequencias_vezes,MATCH(H930,lst_frequencias,0)),"ERRO: intervalo ampliado em tarefa de segurança (referência "&amp;H930&amp;")","OK: segurança mantida")))),IF(NOT(ISNUMBER(K930)),"Verificar: frequência vigente","OK"))))</f>
        <v/>
      </c>
      <c r="S930" s="24" t="n"/>
    </row>
    <row r="931">
      <c r="A931" s="21" t="n"/>
      <c r="B931" s="22" t="n"/>
      <c r="C931" s="23">
        <f>IF(OR(A931="",B931=""),"",A931&amp;"|"&amp;B931)</f>
        <v/>
      </c>
      <c r="D931" s="21" t="n"/>
      <c r="E931" s="24" t="n"/>
      <c r="F931" s="21" t="n"/>
      <c r="G931" s="22" t="n"/>
      <c r="H931" s="22" t="n"/>
      <c r="I931" s="22" t="n"/>
      <c r="J931" s="25" t="n"/>
      <c r="K931" s="26">
        <f>IF(J931="","",IFERROR(INDEX(lst_frequencias_vezes,MATCH(J931,lst_frequencias,0)),"Frequência não aceita"))</f>
        <v/>
      </c>
      <c r="L931" s="21" t="n"/>
      <c r="M931" s="27" t="n"/>
      <c r="N931" s="28">
        <f>IF(AND(ISNUMBER(K931),ISNUMBER(M931)),K931*M931,"")</f>
        <v/>
      </c>
      <c r="O931" s="25" t="n"/>
      <c r="P931" s="25" t="n"/>
      <c r="Q931" s="29" t="n"/>
      <c r="R931" s="30">
        <f>IF(C931="","",IF(COUNTIF(pl_chave,C931)&gt;1,"ERRO: chave de tarefa duplicada",IF(I931="Sim",IF(O931="Não","ERRO: tarefa de segurança retirada do plano",IF(NOT(ISNUMBER(K931)),"ERRO: frequência vigente inválida",IF(ISERROR(MATCH(H931,lst_frequencias,0)),"ERRO: frequência de referência ausente",IF(K931&lt;INDEX(lst_frequencias_vezes,MATCH(H931,lst_frequencias,0)),"ERRO: intervalo ampliado em tarefa de segurança (referência "&amp;H931&amp;")","OK: segurança mantida")))),IF(NOT(ISNUMBER(K931)),"Verificar: frequência vigente","OK"))))</f>
        <v/>
      </c>
      <c r="S931" s="24" t="n"/>
    </row>
    <row r="932">
      <c r="A932" s="21" t="n"/>
      <c r="B932" s="22" t="n"/>
      <c r="C932" s="23">
        <f>IF(OR(A932="",B932=""),"",A932&amp;"|"&amp;B932)</f>
        <v/>
      </c>
      <c r="D932" s="21" t="n"/>
      <c r="E932" s="24" t="n"/>
      <c r="F932" s="21" t="n"/>
      <c r="G932" s="22" t="n"/>
      <c r="H932" s="22" t="n"/>
      <c r="I932" s="22" t="n"/>
      <c r="J932" s="25" t="n"/>
      <c r="K932" s="26">
        <f>IF(J932="","",IFERROR(INDEX(lst_frequencias_vezes,MATCH(J932,lst_frequencias,0)),"Frequência não aceita"))</f>
        <v/>
      </c>
      <c r="L932" s="21" t="n"/>
      <c r="M932" s="27" t="n"/>
      <c r="N932" s="28">
        <f>IF(AND(ISNUMBER(K932),ISNUMBER(M932)),K932*M932,"")</f>
        <v/>
      </c>
      <c r="O932" s="25" t="n"/>
      <c r="P932" s="25" t="n"/>
      <c r="Q932" s="29" t="n"/>
      <c r="R932" s="30">
        <f>IF(C932="","",IF(COUNTIF(pl_chave,C932)&gt;1,"ERRO: chave de tarefa duplicada",IF(I932="Sim",IF(O932="Não","ERRO: tarefa de segurança retirada do plano",IF(NOT(ISNUMBER(K932)),"ERRO: frequência vigente inválida",IF(ISERROR(MATCH(H932,lst_frequencias,0)),"ERRO: frequência de referência ausente",IF(K932&lt;INDEX(lst_frequencias_vezes,MATCH(H932,lst_frequencias,0)),"ERRO: intervalo ampliado em tarefa de segurança (referência "&amp;H932&amp;")","OK: segurança mantida")))),IF(NOT(ISNUMBER(K932)),"Verificar: frequência vigente","OK"))))</f>
        <v/>
      </c>
      <c r="S932" s="24" t="n"/>
    </row>
    <row r="933">
      <c r="A933" s="21" t="n"/>
      <c r="B933" s="22" t="n"/>
      <c r="C933" s="23">
        <f>IF(OR(A933="",B933=""),"",A933&amp;"|"&amp;B933)</f>
        <v/>
      </c>
      <c r="D933" s="21" t="n"/>
      <c r="E933" s="24" t="n"/>
      <c r="F933" s="21" t="n"/>
      <c r="G933" s="22" t="n"/>
      <c r="H933" s="22" t="n"/>
      <c r="I933" s="22" t="n"/>
      <c r="J933" s="25" t="n"/>
      <c r="K933" s="26">
        <f>IF(J933="","",IFERROR(INDEX(lst_frequencias_vezes,MATCH(J933,lst_frequencias,0)),"Frequência não aceita"))</f>
        <v/>
      </c>
      <c r="L933" s="21" t="n"/>
      <c r="M933" s="27" t="n"/>
      <c r="N933" s="28">
        <f>IF(AND(ISNUMBER(K933),ISNUMBER(M933)),K933*M933,"")</f>
        <v/>
      </c>
      <c r="O933" s="25" t="n"/>
      <c r="P933" s="25" t="n"/>
      <c r="Q933" s="29" t="n"/>
      <c r="R933" s="30">
        <f>IF(C933="","",IF(COUNTIF(pl_chave,C933)&gt;1,"ERRO: chave de tarefa duplicada",IF(I933="Sim",IF(O933="Não","ERRO: tarefa de segurança retirada do plano",IF(NOT(ISNUMBER(K933)),"ERRO: frequência vigente inválida",IF(ISERROR(MATCH(H933,lst_frequencias,0)),"ERRO: frequência de referência ausente",IF(K933&lt;INDEX(lst_frequencias_vezes,MATCH(H933,lst_frequencias,0)),"ERRO: intervalo ampliado em tarefa de segurança (referência "&amp;H933&amp;")","OK: segurança mantida")))),IF(NOT(ISNUMBER(K933)),"Verificar: frequência vigente","OK"))))</f>
        <v/>
      </c>
      <c r="S933" s="24" t="n"/>
    </row>
    <row r="934">
      <c r="A934" s="21" t="n"/>
      <c r="B934" s="22" t="n"/>
      <c r="C934" s="23">
        <f>IF(OR(A934="",B934=""),"",A934&amp;"|"&amp;B934)</f>
        <v/>
      </c>
      <c r="D934" s="21" t="n"/>
      <c r="E934" s="24" t="n"/>
      <c r="F934" s="21" t="n"/>
      <c r="G934" s="22" t="n"/>
      <c r="H934" s="22" t="n"/>
      <c r="I934" s="22" t="n"/>
      <c r="J934" s="25" t="n"/>
      <c r="K934" s="26">
        <f>IF(J934="","",IFERROR(INDEX(lst_frequencias_vezes,MATCH(J934,lst_frequencias,0)),"Frequência não aceita"))</f>
        <v/>
      </c>
      <c r="L934" s="21" t="n"/>
      <c r="M934" s="27" t="n"/>
      <c r="N934" s="28">
        <f>IF(AND(ISNUMBER(K934),ISNUMBER(M934)),K934*M934,"")</f>
        <v/>
      </c>
      <c r="O934" s="25" t="n"/>
      <c r="P934" s="25" t="n"/>
      <c r="Q934" s="29" t="n"/>
      <c r="R934" s="30">
        <f>IF(C934="","",IF(COUNTIF(pl_chave,C934)&gt;1,"ERRO: chave de tarefa duplicada",IF(I934="Sim",IF(O934="Não","ERRO: tarefa de segurança retirada do plano",IF(NOT(ISNUMBER(K934)),"ERRO: frequência vigente inválida",IF(ISERROR(MATCH(H934,lst_frequencias,0)),"ERRO: frequência de referência ausente",IF(K934&lt;INDEX(lst_frequencias_vezes,MATCH(H934,lst_frequencias,0)),"ERRO: intervalo ampliado em tarefa de segurança (referência "&amp;H934&amp;")","OK: segurança mantida")))),IF(NOT(ISNUMBER(K934)),"Verificar: frequência vigente","OK"))))</f>
        <v/>
      </c>
      <c r="S934" s="24" t="n"/>
    </row>
    <row r="935">
      <c r="A935" s="21" t="n"/>
      <c r="B935" s="22" t="n"/>
      <c r="C935" s="23">
        <f>IF(OR(A935="",B935=""),"",A935&amp;"|"&amp;B935)</f>
        <v/>
      </c>
      <c r="D935" s="21" t="n"/>
      <c r="E935" s="24" t="n"/>
      <c r="F935" s="21" t="n"/>
      <c r="G935" s="22" t="n"/>
      <c r="H935" s="22" t="n"/>
      <c r="I935" s="22" t="n"/>
      <c r="J935" s="25" t="n"/>
      <c r="K935" s="26">
        <f>IF(J935="","",IFERROR(INDEX(lst_frequencias_vezes,MATCH(J935,lst_frequencias,0)),"Frequência não aceita"))</f>
        <v/>
      </c>
      <c r="L935" s="21" t="n"/>
      <c r="M935" s="27" t="n"/>
      <c r="N935" s="28">
        <f>IF(AND(ISNUMBER(K935),ISNUMBER(M935)),K935*M935,"")</f>
        <v/>
      </c>
      <c r="O935" s="25" t="n"/>
      <c r="P935" s="25" t="n"/>
      <c r="Q935" s="29" t="n"/>
      <c r="R935" s="30">
        <f>IF(C935="","",IF(COUNTIF(pl_chave,C935)&gt;1,"ERRO: chave de tarefa duplicada",IF(I935="Sim",IF(O935="Não","ERRO: tarefa de segurança retirada do plano",IF(NOT(ISNUMBER(K935)),"ERRO: frequência vigente inválida",IF(ISERROR(MATCH(H935,lst_frequencias,0)),"ERRO: frequência de referência ausente",IF(K935&lt;INDEX(lst_frequencias_vezes,MATCH(H935,lst_frequencias,0)),"ERRO: intervalo ampliado em tarefa de segurança (referência "&amp;H935&amp;")","OK: segurança mantida")))),IF(NOT(ISNUMBER(K935)),"Verificar: frequência vigente","OK"))))</f>
        <v/>
      </c>
      <c r="S935" s="24" t="n"/>
    </row>
    <row r="936">
      <c r="A936" s="21" t="n"/>
      <c r="B936" s="22" t="n"/>
      <c r="C936" s="23">
        <f>IF(OR(A936="",B936=""),"",A936&amp;"|"&amp;B936)</f>
        <v/>
      </c>
      <c r="D936" s="21" t="n"/>
      <c r="E936" s="24" t="n"/>
      <c r="F936" s="21" t="n"/>
      <c r="G936" s="22" t="n"/>
      <c r="H936" s="22" t="n"/>
      <c r="I936" s="22" t="n"/>
      <c r="J936" s="25" t="n"/>
      <c r="K936" s="26">
        <f>IF(J936="","",IFERROR(INDEX(lst_frequencias_vezes,MATCH(J936,lst_frequencias,0)),"Frequência não aceita"))</f>
        <v/>
      </c>
      <c r="L936" s="21" t="n"/>
      <c r="M936" s="27" t="n"/>
      <c r="N936" s="28">
        <f>IF(AND(ISNUMBER(K936),ISNUMBER(M936)),K936*M936,"")</f>
        <v/>
      </c>
      <c r="O936" s="25" t="n"/>
      <c r="P936" s="25" t="n"/>
      <c r="Q936" s="29" t="n"/>
      <c r="R936" s="30">
        <f>IF(C936="","",IF(COUNTIF(pl_chave,C936)&gt;1,"ERRO: chave de tarefa duplicada",IF(I936="Sim",IF(O936="Não","ERRO: tarefa de segurança retirada do plano",IF(NOT(ISNUMBER(K936)),"ERRO: frequência vigente inválida",IF(ISERROR(MATCH(H936,lst_frequencias,0)),"ERRO: frequência de referência ausente",IF(K936&lt;INDEX(lst_frequencias_vezes,MATCH(H936,lst_frequencias,0)),"ERRO: intervalo ampliado em tarefa de segurança (referência "&amp;H936&amp;")","OK: segurança mantida")))),IF(NOT(ISNUMBER(K936)),"Verificar: frequência vigente","OK"))))</f>
        <v/>
      </c>
      <c r="S936" s="24" t="n"/>
    </row>
    <row r="937">
      <c r="A937" s="21" t="n"/>
      <c r="B937" s="22" t="n"/>
      <c r="C937" s="23">
        <f>IF(OR(A937="",B937=""),"",A937&amp;"|"&amp;B937)</f>
        <v/>
      </c>
      <c r="D937" s="21" t="n"/>
      <c r="E937" s="24" t="n"/>
      <c r="F937" s="21" t="n"/>
      <c r="G937" s="22" t="n"/>
      <c r="H937" s="22" t="n"/>
      <c r="I937" s="22" t="n"/>
      <c r="J937" s="25" t="n"/>
      <c r="K937" s="26">
        <f>IF(J937="","",IFERROR(INDEX(lst_frequencias_vezes,MATCH(J937,lst_frequencias,0)),"Frequência não aceita"))</f>
        <v/>
      </c>
      <c r="L937" s="21" t="n"/>
      <c r="M937" s="27" t="n"/>
      <c r="N937" s="28">
        <f>IF(AND(ISNUMBER(K937),ISNUMBER(M937)),K937*M937,"")</f>
        <v/>
      </c>
      <c r="O937" s="25" t="n"/>
      <c r="P937" s="25" t="n"/>
      <c r="Q937" s="29" t="n"/>
      <c r="R937" s="30">
        <f>IF(C937="","",IF(COUNTIF(pl_chave,C937)&gt;1,"ERRO: chave de tarefa duplicada",IF(I937="Sim",IF(O937="Não","ERRO: tarefa de segurança retirada do plano",IF(NOT(ISNUMBER(K937)),"ERRO: frequência vigente inválida",IF(ISERROR(MATCH(H937,lst_frequencias,0)),"ERRO: frequência de referência ausente",IF(K937&lt;INDEX(lst_frequencias_vezes,MATCH(H937,lst_frequencias,0)),"ERRO: intervalo ampliado em tarefa de segurança (referência "&amp;H937&amp;")","OK: segurança mantida")))),IF(NOT(ISNUMBER(K937)),"Verificar: frequência vigente","OK"))))</f>
        <v/>
      </c>
      <c r="S937" s="24" t="n"/>
    </row>
    <row r="938">
      <c r="A938" s="21" t="n"/>
      <c r="B938" s="22" t="n"/>
      <c r="C938" s="23">
        <f>IF(OR(A938="",B938=""),"",A938&amp;"|"&amp;B938)</f>
        <v/>
      </c>
      <c r="D938" s="21" t="n"/>
      <c r="E938" s="24" t="n"/>
      <c r="F938" s="21" t="n"/>
      <c r="G938" s="22" t="n"/>
      <c r="H938" s="22" t="n"/>
      <c r="I938" s="22" t="n"/>
      <c r="J938" s="25" t="n"/>
      <c r="K938" s="26">
        <f>IF(J938="","",IFERROR(INDEX(lst_frequencias_vezes,MATCH(J938,lst_frequencias,0)),"Frequência não aceita"))</f>
        <v/>
      </c>
      <c r="L938" s="21" t="n"/>
      <c r="M938" s="27" t="n"/>
      <c r="N938" s="28">
        <f>IF(AND(ISNUMBER(K938),ISNUMBER(M938)),K938*M938,"")</f>
        <v/>
      </c>
      <c r="O938" s="25" t="n"/>
      <c r="P938" s="25" t="n"/>
      <c r="Q938" s="29" t="n"/>
      <c r="R938" s="30">
        <f>IF(C938="","",IF(COUNTIF(pl_chave,C938)&gt;1,"ERRO: chave de tarefa duplicada",IF(I938="Sim",IF(O938="Não","ERRO: tarefa de segurança retirada do plano",IF(NOT(ISNUMBER(K938)),"ERRO: frequência vigente inválida",IF(ISERROR(MATCH(H938,lst_frequencias,0)),"ERRO: frequência de referência ausente",IF(K938&lt;INDEX(lst_frequencias_vezes,MATCH(H938,lst_frequencias,0)),"ERRO: intervalo ampliado em tarefa de segurança (referência "&amp;H938&amp;")","OK: segurança mantida")))),IF(NOT(ISNUMBER(K938)),"Verificar: frequência vigente","OK"))))</f>
        <v/>
      </c>
      <c r="S938" s="24" t="n"/>
    </row>
    <row r="939">
      <c r="A939" s="21" t="n"/>
      <c r="B939" s="22" t="n"/>
      <c r="C939" s="23">
        <f>IF(OR(A939="",B939=""),"",A939&amp;"|"&amp;B939)</f>
        <v/>
      </c>
      <c r="D939" s="21" t="n"/>
      <c r="E939" s="24" t="n"/>
      <c r="F939" s="21" t="n"/>
      <c r="G939" s="22" t="n"/>
      <c r="H939" s="22" t="n"/>
      <c r="I939" s="22" t="n"/>
      <c r="J939" s="25" t="n"/>
      <c r="K939" s="26">
        <f>IF(J939="","",IFERROR(INDEX(lst_frequencias_vezes,MATCH(J939,lst_frequencias,0)),"Frequência não aceita"))</f>
        <v/>
      </c>
      <c r="L939" s="21" t="n"/>
      <c r="M939" s="27" t="n"/>
      <c r="N939" s="28">
        <f>IF(AND(ISNUMBER(K939),ISNUMBER(M939)),K939*M939,"")</f>
        <v/>
      </c>
      <c r="O939" s="25" t="n"/>
      <c r="P939" s="25" t="n"/>
      <c r="Q939" s="29" t="n"/>
      <c r="R939" s="30">
        <f>IF(C939="","",IF(COUNTIF(pl_chave,C939)&gt;1,"ERRO: chave de tarefa duplicada",IF(I939="Sim",IF(O939="Não","ERRO: tarefa de segurança retirada do plano",IF(NOT(ISNUMBER(K939)),"ERRO: frequência vigente inválida",IF(ISERROR(MATCH(H939,lst_frequencias,0)),"ERRO: frequência de referência ausente",IF(K939&lt;INDEX(lst_frequencias_vezes,MATCH(H939,lst_frequencias,0)),"ERRO: intervalo ampliado em tarefa de segurança (referência "&amp;H939&amp;")","OK: segurança mantida")))),IF(NOT(ISNUMBER(K939)),"Verificar: frequência vigente","OK"))))</f>
        <v/>
      </c>
      <c r="S939" s="24" t="n"/>
    </row>
    <row r="940">
      <c r="A940" s="21" t="n"/>
      <c r="B940" s="22" t="n"/>
      <c r="C940" s="23">
        <f>IF(OR(A940="",B940=""),"",A940&amp;"|"&amp;B940)</f>
        <v/>
      </c>
      <c r="D940" s="21" t="n"/>
      <c r="E940" s="24" t="n"/>
      <c r="F940" s="21" t="n"/>
      <c r="G940" s="22" t="n"/>
      <c r="H940" s="22" t="n"/>
      <c r="I940" s="22" t="n"/>
      <c r="J940" s="25" t="n"/>
      <c r="K940" s="26">
        <f>IF(J940="","",IFERROR(INDEX(lst_frequencias_vezes,MATCH(J940,lst_frequencias,0)),"Frequência não aceita"))</f>
        <v/>
      </c>
      <c r="L940" s="21" t="n"/>
      <c r="M940" s="27" t="n"/>
      <c r="N940" s="28">
        <f>IF(AND(ISNUMBER(K940),ISNUMBER(M940)),K940*M940,"")</f>
        <v/>
      </c>
      <c r="O940" s="25" t="n"/>
      <c r="P940" s="25" t="n"/>
      <c r="Q940" s="29" t="n"/>
      <c r="R940" s="30">
        <f>IF(C940="","",IF(COUNTIF(pl_chave,C940)&gt;1,"ERRO: chave de tarefa duplicada",IF(I940="Sim",IF(O940="Não","ERRO: tarefa de segurança retirada do plano",IF(NOT(ISNUMBER(K940)),"ERRO: frequência vigente inválida",IF(ISERROR(MATCH(H940,lst_frequencias,0)),"ERRO: frequência de referência ausente",IF(K940&lt;INDEX(lst_frequencias_vezes,MATCH(H940,lst_frequencias,0)),"ERRO: intervalo ampliado em tarefa de segurança (referência "&amp;H940&amp;")","OK: segurança mantida")))),IF(NOT(ISNUMBER(K940)),"Verificar: frequência vigente","OK"))))</f>
        <v/>
      </c>
      <c r="S940" s="24" t="n"/>
    </row>
    <row r="941">
      <c r="A941" s="21" t="n"/>
      <c r="B941" s="22" t="n"/>
      <c r="C941" s="23">
        <f>IF(OR(A941="",B941=""),"",A941&amp;"|"&amp;B941)</f>
        <v/>
      </c>
      <c r="D941" s="21" t="n"/>
      <c r="E941" s="24" t="n"/>
      <c r="F941" s="21" t="n"/>
      <c r="G941" s="22" t="n"/>
      <c r="H941" s="22" t="n"/>
      <c r="I941" s="22" t="n"/>
      <c r="J941" s="25" t="n"/>
      <c r="K941" s="26">
        <f>IF(J941="","",IFERROR(INDEX(lst_frequencias_vezes,MATCH(J941,lst_frequencias,0)),"Frequência não aceita"))</f>
        <v/>
      </c>
      <c r="L941" s="21" t="n"/>
      <c r="M941" s="27" t="n"/>
      <c r="N941" s="28">
        <f>IF(AND(ISNUMBER(K941),ISNUMBER(M941)),K941*M941,"")</f>
        <v/>
      </c>
      <c r="O941" s="25" t="n"/>
      <c r="P941" s="25" t="n"/>
      <c r="Q941" s="29" t="n"/>
      <c r="R941" s="30">
        <f>IF(C941="","",IF(COUNTIF(pl_chave,C941)&gt;1,"ERRO: chave de tarefa duplicada",IF(I941="Sim",IF(O941="Não","ERRO: tarefa de segurança retirada do plano",IF(NOT(ISNUMBER(K941)),"ERRO: frequência vigente inválida",IF(ISERROR(MATCH(H941,lst_frequencias,0)),"ERRO: frequência de referência ausente",IF(K941&lt;INDEX(lst_frequencias_vezes,MATCH(H941,lst_frequencias,0)),"ERRO: intervalo ampliado em tarefa de segurança (referência "&amp;H941&amp;")","OK: segurança mantida")))),IF(NOT(ISNUMBER(K941)),"Verificar: frequência vigente","OK"))))</f>
        <v/>
      </c>
      <c r="S941" s="24" t="n"/>
    </row>
    <row r="942">
      <c r="A942" s="21" t="n"/>
      <c r="B942" s="22" t="n"/>
      <c r="C942" s="23">
        <f>IF(OR(A942="",B942=""),"",A942&amp;"|"&amp;B942)</f>
        <v/>
      </c>
      <c r="D942" s="21" t="n"/>
      <c r="E942" s="24" t="n"/>
      <c r="F942" s="21" t="n"/>
      <c r="G942" s="22" t="n"/>
      <c r="H942" s="22" t="n"/>
      <c r="I942" s="22" t="n"/>
      <c r="J942" s="25" t="n"/>
      <c r="K942" s="26">
        <f>IF(J942="","",IFERROR(INDEX(lst_frequencias_vezes,MATCH(J942,lst_frequencias,0)),"Frequência não aceita"))</f>
        <v/>
      </c>
      <c r="L942" s="21" t="n"/>
      <c r="M942" s="27" t="n"/>
      <c r="N942" s="28">
        <f>IF(AND(ISNUMBER(K942),ISNUMBER(M942)),K942*M942,"")</f>
        <v/>
      </c>
      <c r="O942" s="25" t="n"/>
      <c r="P942" s="25" t="n"/>
      <c r="Q942" s="29" t="n"/>
      <c r="R942" s="30">
        <f>IF(C942="","",IF(COUNTIF(pl_chave,C942)&gt;1,"ERRO: chave de tarefa duplicada",IF(I942="Sim",IF(O942="Não","ERRO: tarefa de segurança retirada do plano",IF(NOT(ISNUMBER(K942)),"ERRO: frequência vigente inválida",IF(ISERROR(MATCH(H942,lst_frequencias,0)),"ERRO: frequência de referência ausente",IF(K942&lt;INDEX(lst_frequencias_vezes,MATCH(H942,lst_frequencias,0)),"ERRO: intervalo ampliado em tarefa de segurança (referência "&amp;H942&amp;")","OK: segurança mantida")))),IF(NOT(ISNUMBER(K942)),"Verificar: frequência vigente","OK"))))</f>
        <v/>
      </c>
      <c r="S942" s="24" t="n"/>
    </row>
    <row r="943">
      <c r="A943" s="21" t="n"/>
      <c r="B943" s="22" t="n"/>
      <c r="C943" s="23">
        <f>IF(OR(A943="",B943=""),"",A943&amp;"|"&amp;B943)</f>
        <v/>
      </c>
      <c r="D943" s="21" t="n"/>
      <c r="E943" s="24" t="n"/>
      <c r="F943" s="21" t="n"/>
      <c r="G943" s="22" t="n"/>
      <c r="H943" s="22" t="n"/>
      <c r="I943" s="22" t="n"/>
      <c r="J943" s="25" t="n"/>
      <c r="K943" s="26">
        <f>IF(J943="","",IFERROR(INDEX(lst_frequencias_vezes,MATCH(J943,lst_frequencias,0)),"Frequência não aceita"))</f>
        <v/>
      </c>
      <c r="L943" s="21" t="n"/>
      <c r="M943" s="27" t="n"/>
      <c r="N943" s="28">
        <f>IF(AND(ISNUMBER(K943),ISNUMBER(M943)),K943*M943,"")</f>
        <v/>
      </c>
      <c r="O943" s="25" t="n"/>
      <c r="P943" s="25" t="n"/>
      <c r="Q943" s="29" t="n"/>
      <c r="R943" s="30">
        <f>IF(C943="","",IF(COUNTIF(pl_chave,C943)&gt;1,"ERRO: chave de tarefa duplicada",IF(I943="Sim",IF(O943="Não","ERRO: tarefa de segurança retirada do plano",IF(NOT(ISNUMBER(K943)),"ERRO: frequência vigente inválida",IF(ISERROR(MATCH(H943,lst_frequencias,0)),"ERRO: frequência de referência ausente",IF(K943&lt;INDEX(lst_frequencias_vezes,MATCH(H943,lst_frequencias,0)),"ERRO: intervalo ampliado em tarefa de segurança (referência "&amp;H943&amp;")","OK: segurança mantida")))),IF(NOT(ISNUMBER(K943)),"Verificar: frequência vigente","OK"))))</f>
        <v/>
      </c>
      <c r="S943" s="24" t="n"/>
    </row>
    <row r="944">
      <c r="A944" s="21" t="n"/>
      <c r="B944" s="22" t="n"/>
      <c r="C944" s="23">
        <f>IF(OR(A944="",B944=""),"",A944&amp;"|"&amp;B944)</f>
        <v/>
      </c>
      <c r="D944" s="21" t="n"/>
      <c r="E944" s="24" t="n"/>
      <c r="F944" s="21" t="n"/>
      <c r="G944" s="22" t="n"/>
      <c r="H944" s="22" t="n"/>
      <c r="I944" s="22" t="n"/>
      <c r="J944" s="25" t="n"/>
      <c r="K944" s="26">
        <f>IF(J944="","",IFERROR(INDEX(lst_frequencias_vezes,MATCH(J944,lst_frequencias,0)),"Frequência não aceita"))</f>
        <v/>
      </c>
      <c r="L944" s="21" t="n"/>
      <c r="M944" s="27" t="n"/>
      <c r="N944" s="28">
        <f>IF(AND(ISNUMBER(K944),ISNUMBER(M944)),K944*M944,"")</f>
        <v/>
      </c>
      <c r="O944" s="25" t="n"/>
      <c r="P944" s="25" t="n"/>
      <c r="Q944" s="29" t="n"/>
      <c r="R944" s="30">
        <f>IF(C944="","",IF(COUNTIF(pl_chave,C944)&gt;1,"ERRO: chave de tarefa duplicada",IF(I944="Sim",IF(O944="Não","ERRO: tarefa de segurança retirada do plano",IF(NOT(ISNUMBER(K944)),"ERRO: frequência vigente inválida",IF(ISERROR(MATCH(H944,lst_frequencias,0)),"ERRO: frequência de referência ausente",IF(K944&lt;INDEX(lst_frequencias_vezes,MATCH(H944,lst_frequencias,0)),"ERRO: intervalo ampliado em tarefa de segurança (referência "&amp;H944&amp;")","OK: segurança mantida")))),IF(NOT(ISNUMBER(K944)),"Verificar: frequência vigente","OK"))))</f>
        <v/>
      </c>
      <c r="S944" s="24" t="n"/>
    </row>
    <row r="945">
      <c r="A945" s="21" t="n"/>
      <c r="B945" s="22" t="n"/>
      <c r="C945" s="23">
        <f>IF(OR(A945="",B945=""),"",A945&amp;"|"&amp;B945)</f>
        <v/>
      </c>
      <c r="D945" s="21" t="n"/>
      <c r="E945" s="24" t="n"/>
      <c r="F945" s="21" t="n"/>
      <c r="G945" s="22" t="n"/>
      <c r="H945" s="22" t="n"/>
      <c r="I945" s="22" t="n"/>
      <c r="J945" s="25" t="n"/>
      <c r="K945" s="26">
        <f>IF(J945="","",IFERROR(INDEX(lst_frequencias_vezes,MATCH(J945,lst_frequencias,0)),"Frequência não aceita"))</f>
        <v/>
      </c>
      <c r="L945" s="21" t="n"/>
      <c r="M945" s="27" t="n"/>
      <c r="N945" s="28">
        <f>IF(AND(ISNUMBER(K945),ISNUMBER(M945)),K945*M945,"")</f>
        <v/>
      </c>
      <c r="O945" s="25" t="n"/>
      <c r="P945" s="25" t="n"/>
      <c r="Q945" s="29" t="n"/>
      <c r="R945" s="30">
        <f>IF(C945="","",IF(COUNTIF(pl_chave,C945)&gt;1,"ERRO: chave de tarefa duplicada",IF(I945="Sim",IF(O945="Não","ERRO: tarefa de segurança retirada do plano",IF(NOT(ISNUMBER(K945)),"ERRO: frequência vigente inválida",IF(ISERROR(MATCH(H945,lst_frequencias,0)),"ERRO: frequência de referência ausente",IF(K945&lt;INDEX(lst_frequencias_vezes,MATCH(H945,lst_frequencias,0)),"ERRO: intervalo ampliado em tarefa de segurança (referência "&amp;H945&amp;")","OK: segurança mantida")))),IF(NOT(ISNUMBER(K945)),"Verificar: frequência vigente","OK"))))</f>
        <v/>
      </c>
      <c r="S945" s="24" t="n"/>
    </row>
    <row r="946">
      <c r="A946" s="21" t="n"/>
      <c r="B946" s="22" t="n"/>
      <c r="C946" s="23">
        <f>IF(OR(A946="",B946=""),"",A946&amp;"|"&amp;B946)</f>
        <v/>
      </c>
      <c r="D946" s="21" t="n"/>
      <c r="E946" s="24" t="n"/>
      <c r="F946" s="21" t="n"/>
      <c r="G946" s="22" t="n"/>
      <c r="H946" s="22" t="n"/>
      <c r="I946" s="22" t="n"/>
      <c r="J946" s="25" t="n"/>
      <c r="K946" s="26">
        <f>IF(J946="","",IFERROR(INDEX(lst_frequencias_vezes,MATCH(J946,lst_frequencias,0)),"Frequência não aceita"))</f>
        <v/>
      </c>
      <c r="L946" s="21" t="n"/>
      <c r="M946" s="27" t="n"/>
      <c r="N946" s="28">
        <f>IF(AND(ISNUMBER(K946),ISNUMBER(M946)),K946*M946,"")</f>
        <v/>
      </c>
      <c r="O946" s="25" t="n"/>
      <c r="P946" s="25" t="n"/>
      <c r="Q946" s="29" t="n"/>
      <c r="R946" s="30">
        <f>IF(C946="","",IF(COUNTIF(pl_chave,C946)&gt;1,"ERRO: chave de tarefa duplicada",IF(I946="Sim",IF(O946="Não","ERRO: tarefa de segurança retirada do plano",IF(NOT(ISNUMBER(K946)),"ERRO: frequência vigente inválida",IF(ISERROR(MATCH(H946,lst_frequencias,0)),"ERRO: frequência de referência ausente",IF(K946&lt;INDEX(lst_frequencias_vezes,MATCH(H946,lst_frequencias,0)),"ERRO: intervalo ampliado em tarefa de segurança (referência "&amp;H946&amp;")","OK: segurança mantida")))),IF(NOT(ISNUMBER(K946)),"Verificar: frequência vigente","OK"))))</f>
        <v/>
      </c>
      <c r="S946" s="24" t="n"/>
    </row>
    <row r="947">
      <c r="A947" s="21" t="n"/>
      <c r="B947" s="22" t="n"/>
      <c r="C947" s="23">
        <f>IF(OR(A947="",B947=""),"",A947&amp;"|"&amp;B947)</f>
        <v/>
      </c>
      <c r="D947" s="21" t="n"/>
      <c r="E947" s="24" t="n"/>
      <c r="F947" s="21" t="n"/>
      <c r="G947" s="22" t="n"/>
      <c r="H947" s="22" t="n"/>
      <c r="I947" s="22" t="n"/>
      <c r="J947" s="25" t="n"/>
      <c r="K947" s="26">
        <f>IF(J947="","",IFERROR(INDEX(lst_frequencias_vezes,MATCH(J947,lst_frequencias,0)),"Frequência não aceita"))</f>
        <v/>
      </c>
      <c r="L947" s="21" t="n"/>
      <c r="M947" s="27" t="n"/>
      <c r="N947" s="28">
        <f>IF(AND(ISNUMBER(K947),ISNUMBER(M947)),K947*M947,"")</f>
        <v/>
      </c>
      <c r="O947" s="25" t="n"/>
      <c r="P947" s="25" t="n"/>
      <c r="Q947" s="29" t="n"/>
      <c r="R947" s="30">
        <f>IF(C947="","",IF(COUNTIF(pl_chave,C947)&gt;1,"ERRO: chave de tarefa duplicada",IF(I947="Sim",IF(O947="Não","ERRO: tarefa de segurança retirada do plano",IF(NOT(ISNUMBER(K947)),"ERRO: frequência vigente inválida",IF(ISERROR(MATCH(H947,lst_frequencias,0)),"ERRO: frequência de referência ausente",IF(K947&lt;INDEX(lst_frequencias_vezes,MATCH(H947,lst_frequencias,0)),"ERRO: intervalo ampliado em tarefa de segurança (referência "&amp;H947&amp;")","OK: segurança mantida")))),IF(NOT(ISNUMBER(K947)),"Verificar: frequência vigente","OK"))))</f>
        <v/>
      </c>
      <c r="S947" s="24" t="n"/>
    </row>
    <row r="948">
      <c r="A948" s="21" t="n"/>
      <c r="B948" s="22" t="n"/>
      <c r="C948" s="23">
        <f>IF(OR(A948="",B948=""),"",A948&amp;"|"&amp;B948)</f>
        <v/>
      </c>
      <c r="D948" s="21" t="n"/>
      <c r="E948" s="24" t="n"/>
      <c r="F948" s="21" t="n"/>
      <c r="G948" s="22" t="n"/>
      <c r="H948" s="22" t="n"/>
      <c r="I948" s="22" t="n"/>
      <c r="J948" s="25" t="n"/>
      <c r="K948" s="26">
        <f>IF(J948="","",IFERROR(INDEX(lst_frequencias_vezes,MATCH(J948,lst_frequencias,0)),"Frequência não aceita"))</f>
        <v/>
      </c>
      <c r="L948" s="21" t="n"/>
      <c r="M948" s="27" t="n"/>
      <c r="N948" s="28">
        <f>IF(AND(ISNUMBER(K948),ISNUMBER(M948)),K948*M948,"")</f>
        <v/>
      </c>
      <c r="O948" s="25" t="n"/>
      <c r="P948" s="25" t="n"/>
      <c r="Q948" s="29" t="n"/>
      <c r="R948" s="30">
        <f>IF(C948="","",IF(COUNTIF(pl_chave,C948)&gt;1,"ERRO: chave de tarefa duplicada",IF(I948="Sim",IF(O948="Não","ERRO: tarefa de segurança retirada do plano",IF(NOT(ISNUMBER(K948)),"ERRO: frequência vigente inválida",IF(ISERROR(MATCH(H948,lst_frequencias,0)),"ERRO: frequência de referência ausente",IF(K948&lt;INDEX(lst_frequencias_vezes,MATCH(H948,lst_frequencias,0)),"ERRO: intervalo ampliado em tarefa de segurança (referência "&amp;H948&amp;")","OK: segurança mantida")))),IF(NOT(ISNUMBER(K948)),"Verificar: frequência vigente","OK"))))</f>
        <v/>
      </c>
      <c r="S948" s="24" t="n"/>
    </row>
    <row r="949">
      <c r="A949" s="21" t="n"/>
      <c r="B949" s="22" t="n"/>
      <c r="C949" s="23">
        <f>IF(OR(A949="",B949=""),"",A949&amp;"|"&amp;B949)</f>
        <v/>
      </c>
      <c r="D949" s="21" t="n"/>
      <c r="E949" s="24" t="n"/>
      <c r="F949" s="21" t="n"/>
      <c r="G949" s="22" t="n"/>
      <c r="H949" s="22" t="n"/>
      <c r="I949" s="22" t="n"/>
      <c r="J949" s="25" t="n"/>
      <c r="K949" s="26">
        <f>IF(J949="","",IFERROR(INDEX(lst_frequencias_vezes,MATCH(J949,lst_frequencias,0)),"Frequência não aceita"))</f>
        <v/>
      </c>
      <c r="L949" s="21" t="n"/>
      <c r="M949" s="27" t="n"/>
      <c r="N949" s="28">
        <f>IF(AND(ISNUMBER(K949),ISNUMBER(M949)),K949*M949,"")</f>
        <v/>
      </c>
      <c r="O949" s="25" t="n"/>
      <c r="P949" s="25" t="n"/>
      <c r="Q949" s="29" t="n"/>
      <c r="R949" s="30">
        <f>IF(C949="","",IF(COUNTIF(pl_chave,C949)&gt;1,"ERRO: chave de tarefa duplicada",IF(I949="Sim",IF(O949="Não","ERRO: tarefa de segurança retirada do plano",IF(NOT(ISNUMBER(K949)),"ERRO: frequência vigente inválida",IF(ISERROR(MATCH(H949,lst_frequencias,0)),"ERRO: frequência de referência ausente",IF(K949&lt;INDEX(lst_frequencias_vezes,MATCH(H949,lst_frequencias,0)),"ERRO: intervalo ampliado em tarefa de segurança (referência "&amp;H949&amp;")","OK: segurança mantida")))),IF(NOT(ISNUMBER(K949)),"Verificar: frequência vigente","OK"))))</f>
        <v/>
      </c>
      <c r="S949" s="24" t="n"/>
    </row>
    <row r="950">
      <c r="A950" s="21" t="n"/>
      <c r="B950" s="22" t="n"/>
      <c r="C950" s="23">
        <f>IF(OR(A950="",B950=""),"",A950&amp;"|"&amp;B950)</f>
        <v/>
      </c>
      <c r="D950" s="21" t="n"/>
      <c r="E950" s="24" t="n"/>
      <c r="F950" s="21" t="n"/>
      <c r="G950" s="22" t="n"/>
      <c r="H950" s="22" t="n"/>
      <c r="I950" s="22" t="n"/>
      <c r="J950" s="25" t="n"/>
      <c r="K950" s="26">
        <f>IF(J950="","",IFERROR(INDEX(lst_frequencias_vezes,MATCH(J950,lst_frequencias,0)),"Frequência não aceita"))</f>
        <v/>
      </c>
      <c r="L950" s="21" t="n"/>
      <c r="M950" s="27" t="n"/>
      <c r="N950" s="28">
        <f>IF(AND(ISNUMBER(K950),ISNUMBER(M950)),K950*M950,"")</f>
        <v/>
      </c>
      <c r="O950" s="25" t="n"/>
      <c r="P950" s="25" t="n"/>
      <c r="Q950" s="29" t="n"/>
      <c r="R950" s="30">
        <f>IF(C950="","",IF(COUNTIF(pl_chave,C950)&gt;1,"ERRO: chave de tarefa duplicada",IF(I950="Sim",IF(O950="Não","ERRO: tarefa de segurança retirada do plano",IF(NOT(ISNUMBER(K950)),"ERRO: frequência vigente inválida",IF(ISERROR(MATCH(H950,lst_frequencias,0)),"ERRO: frequência de referência ausente",IF(K950&lt;INDEX(lst_frequencias_vezes,MATCH(H950,lst_frequencias,0)),"ERRO: intervalo ampliado em tarefa de segurança (referência "&amp;H950&amp;")","OK: segurança mantida")))),IF(NOT(ISNUMBER(K950)),"Verificar: frequência vigente","OK"))))</f>
        <v/>
      </c>
      <c r="S950" s="24" t="n"/>
    </row>
    <row r="951">
      <c r="A951" s="21" t="n"/>
      <c r="B951" s="22" t="n"/>
      <c r="C951" s="23">
        <f>IF(OR(A951="",B951=""),"",A951&amp;"|"&amp;B951)</f>
        <v/>
      </c>
      <c r="D951" s="21" t="n"/>
      <c r="E951" s="24" t="n"/>
      <c r="F951" s="21" t="n"/>
      <c r="G951" s="22" t="n"/>
      <c r="H951" s="22" t="n"/>
      <c r="I951" s="22" t="n"/>
      <c r="J951" s="25" t="n"/>
      <c r="K951" s="26">
        <f>IF(J951="","",IFERROR(INDEX(lst_frequencias_vezes,MATCH(J951,lst_frequencias,0)),"Frequência não aceita"))</f>
        <v/>
      </c>
      <c r="L951" s="21" t="n"/>
      <c r="M951" s="27" t="n"/>
      <c r="N951" s="28">
        <f>IF(AND(ISNUMBER(K951),ISNUMBER(M951)),K951*M951,"")</f>
        <v/>
      </c>
      <c r="O951" s="25" t="n"/>
      <c r="P951" s="25" t="n"/>
      <c r="Q951" s="29" t="n"/>
      <c r="R951" s="30">
        <f>IF(C951="","",IF(COUNTIF(pl_chave,C951)&gt;1,"ERRO: chave de tarefa duplicada",IF(I951="Sim",IF(O951="Não","ERRO: tarefa de segurança retirada do plano",IF(NOT(ISNUMBER(K951)),"ERRO: frequência vigente inválida",IF(ISERROR(MATCH(H951,lst_frequencias,0)),"ERRO: frequência de referência ausente",IF(K951&lt;INDEX(lst_frequencias_vezes,MATCH(H951,lst_frequencias,0)),"ERRO: intervalo ampliado em tarefa de segurança (referência "&amp;H951&amp;")","OK: segurança mantida")))),IF(NOT(ISNUMBER(K951)),"Verificar: frequência vigente","OK"))))</f>
        <v/>
      </c>
      <c r="S951" s="24" t="n"/>
    </row>
    <row r="952">
      <c r="A952" s="21" t="n"/>
      <c r="B952" s="22" t="n"/>
      <c r="C952" s="23">
        <f>IF(OR(A952="",B952=""),"",A952&amp;"|"&amp;B952)</f>
        <v/>
      </c>
      <c r="D952" s="21" t="n"/>
      <c r="E952" s="24" t="n"/>
      <c r="F952" s="21" t="n"/>
      <c r="G952" s="22" t="n"/>
      <c r="H952" s="22" t="n"/>
      <c r="I952" s="22" t="n"/>
      <c r="J952" s="25" t="n"/>
      <c r="K952" s="26">
        <f>IF(J952="","",IFERROR(INDEX(lst_frequencias_vezes,MATCH(J952,lst_frequencias,0)),"Frequência não aceita"))</f>
        <v/>
      </c>
      <c r="L952" s="21" t="n"/>
      <c r="M952" s="27" t="n"/>
      <c r="N952" s="28">
        <f>IF(AND(ISNUMBER(K952),ISNUMBER(M952)),K952*M952,"")</f>
        <v/>
      </c>
      <c r="O952" s="25" t="n"/>
      <c r="P952" s="25" t="n"/>
      <c r="Q952" s="29" t="n"/>
      <c r="R952" s="30">
        <f>IF(C952="","",IF(COUNTIF(pl_chave,C952)&gt;1,"ERRO: chave de tarefa duplicada",IF(I952="Sim",IF(O952="Não","ERRO: tarefa de segurança retirada do plano",IF(NOT(ISNUMBER(K952)),"ERRO: frequência vigente inválida",IF(ISERROR(MATCH(H952,lst_frequencias,0)),"ERRO: frequência de referência ausente",IF(K952&lt;INDEX(lst_frequencias_vezes,MATCH(H952,lst_frequencias,0)),"ERRO: intervalo ampliado em tarefa de segurança (referência "&amp;H952&amp;")","OK: segurança mantida")))),IF(NOT(ISNUMBER(K952)),"Verificar: frequência vigente","OK"))))</f>
        <v/>
      </c>
      <c r="S952" s="24" t="n"/>
    </row>
    <row r="953">
      <c r="A953" s="21" t="n"/>
      <c r="B953" s="22" t="n"/>
      <c r="C953" s="23">
        <f>IF(OR(A953="",B953=""),"",A953&amp;"|"&amp;B953)</f>
        <v/>
      </c>
      <c r="D953" s="21" t="n"/>
      <c r="E953" s="24" t="n"/>
      <c r="F953" s="21" t="n"/>
      <c r="G953" s="22" t="n"/>
      <c r="H953" s="22" t="n"/>
      <c r="I953" s="22" t="n"/>
      <c r="J953" s="25" t="n"/>
      <c r="K953" s="26">
        <f>IF(J953="","",IFERROR(INDEX(lst_frequencias_vezes,MATCH(J953,lst_frequencias,0)),"Frequência não aceita"))</f>
        <v/>
      </c>
      <c r="L953" s="21" t="n"/>
      <c r="M953" s="27" t="n"/>
      <c r="N953" s="28">
        <f>IF(AND(ISNUMBER(K953),ISNUMBER(M953)),K953*M953,"")</f>
        <v/>
      </c>
      <c r="O953" s="25" t="n"/>
      <c r="P953" s="25" t="n"/>
      <c r="Q953" s="29" t="n"/>
      <c r="R953" s="30">
        <f>IF(C953="","",IF(COUNTIF(pl_chave,C953)&gt;1,"ERRO: chave de tarefa duplicada",IF(I953="Sim",IF(O953="Não","ERRO: tarefa de segurança retirada do plano",IF(NOT(ISNUMBER(K953)),"ERRO: frequência vigente inválida",IF(ISERROR(MATCH(H953,lst_frequencias,0)),"ERRO: frequência de referência ausente",IF(K953&lt;INDEX(lst_frequencias_vezes,MATCH(H953,lst_frequencias,0)),"ERRO: intervalo ampliado em tarefa de segurança (referência "&amp;H953&amp;")","OK: segurança mantida")))),IF(NOT(ISNUMBER(K953)),"Verificar: frequência vigente","OK"))))</f>
        <v/>
      </c>
      <c r="S953" s="24" t="n"/>
    </row>
    <row r="954">
      <c r="A954" s="21" t="n"/>
      <c r="B954" s="22" t="n"/>
      <c r="C954" s="23">
        <f>IF(OR(A954="",B954=""),"",A954&amp;"|"&amp;B954)</f>
        <v/>
      </c>
      <c r="D954" s="21" t="n"/>
      <c r="E954" s="24" t="n"/>
      <c r="F954" s="21" t="n"/>
      <c r="G954" s="22" t="n"/>
      <c r="H954" s="22" t="n"/>
      <c r="I954" s="22" t="n"/>
      <c r="J954" s="25" t="n"/>
      <c r="K954" s="26">
        <f>IF(J954="","",IFERROR(INDEX(lst_frequencias_vezes,MATCH(J954,lst_frequencias,0)),"Frequência não aceita"))</f>
        <v/>
      </c>
      <c r="L954" s="21" t="n"/>
      <c r="M954" s="27" t="n"/>
      <c r="N954" s="28">
        <f>IF(AND(ISNUMBER(K954),ISNUMBER(M954)),K954*M954,"")</f>
        <v/>
      </c>
      <c r="O954" s="25" t="n"/>
      <c r="P954" s="25" t="n"/>
      <c r="Q954" s="29" t="n"/>
      <c r="R954" s="30">
        <f>IF(C954="","",IF(COUNTIF(pl_chave,C954)&gt;1,"ERRO: chave de tarefa duplicada",IF(I954="Sim",IF(O954="Não","ERRO: tarefa de segurança retirada do plano",IF(NOT(ISNUMBER(K954)),"ERRO: frequência vigente inválida",IF(ISERROR(MATCH(H954,lst_frequencias,0)),"ERRO: frequência de referência ausente",IF(K954&lt;INDEX(lst_frequencias_vezes,MATCH(H954,lst_frequencias,0)),"ERRO: intervalo ampliado em tarefa de segurança (referência "&amp;H954&amp;")","OK: segurança mantida")))),IF(NOT(ISNUMBER(K954)),"Verificar: frequência vigente","OK"))))</f>
        <v/>
      </c>
      <c r="S954" s="24" t="n"/>
    </row>
    <row r="955">
      <c r="A955" s="21" t="n"/>
      <c r="B955" s="22" t="n"/>
      <c r="C955" s="23">
        <f>IF(OR(A955="",B955=""),"",A955&amp;"|"&amp;B955)</f>
        <v/>
      </c>
      <c r="D955" s="21" t="n"/>
      <c r="E955" s="24" t="n"/>
      <c r="F955" s="21" t="n"/>
      <c r="G955" s="22" t="n"/>
      <c r="H955" s="22" t="n"/>
      <c r="I955" s="22" t="n"/>
      <c r="J955" s="25" t="n"/>
      <c r="K955" s="26">
        <f>IF(J955="","",IFERROR(INDEX(lst_frequencias_vezes,MATCH(J955,lst_frequencias,0)),"Frequência não aceita"))</f>
        <v/>
      </c>
      <c r="L955" s="21" t="n"/>
      <c r="M955" s="27" t="n"/>
      <c r="N955" s="28">
        <f>IF(AND(ISNUMBER(K955),ISNUMBER(M955)),K955*M955,"")</f>
        <v/>
      </c>
      <c r="O955" s="25" t="n"/>
      <c r="P955" s="25" t="n"/>
      <c r="Q955" s="29" t="n"/>
      <c r="R955" s="30">
        <f>IF(C955="","",IF(COUNTIF(pl_chave,C955)&gt;1,"ERRO: chave de tarefa duplicada",IF(I955="Sim",IF(O955="Não","ERRO: tarefa de segurança retirada do plano",IF(NOT(ISNUMBER(K955)),"ERRO: frequência vigente inválida",IF(ISERROR(MATCH(H955,lst_frequencias,0)),"ERRO: frequência de referência ausente",IF(K955&lt;INDEX(lst_frequencias_vezes,MATCH(H955,lst_frequencias,0)),"ERRO: intervalo ampliado em tarefa de segurança (referência "&amp;H955&amp;")","OK: segurança mantida")))),IF(NOT(ISNUMBER(K955)),"Verificar: frequência vigente","OK"))))</f>
        <v/>
      </c>
      <c r="S955" s="24" t="n"/>
    </row>
    <row r="956">
      <c r="A956" s="21" t="n"/>
      <c r="B956" s="22" t="n"/>
      <c r="C956" s="23">
        <f>IF(OR(A956="",B956=""),"",A956&amp;"|"&amp;B956)</f>
        <v/>
      </c>
      <c r="D956" s="21" t="n"/>
      <c r="E956" s="24" t="n"/>
      <c r="F956" s="21" t="n"/>
      <c r="G956" s="22" t="n"/>
      <c r="H956" s="22" t="n"/>
      <c r="I956" s="22" t="n"/>
      <c r="J956" s="25" t="n"/>
      <c r="K956" s="26">
        <f>IF(J956="","",IFERROR(INDEX(lst_frequencias_vezes,MATCH(J956,lst_frequencias,0)),"Frequência não aceita"))</f>
        <v/>
      </c>
      <c r="L956" s="21" t="n"/>
      <c r="M956" s="27" t="n"/>
      <c r="N956" s="28">
        <f>IF(AND(ISNUMBER(K956),ISNUMBER(M956)),K956*M956,"")</f>
        <v/>
      </c>
      <c r="O956" s="25" t="n"/>
      <c r="P956" s="25" t="n"/>
      <c r="Q956" s="29" t="n"/>
      <c r="R956" s="30">
        <f>IF(C956="","",IF(COUNTIF(pl_chave,C956)&gt;1,"ERRO: chave de tarefa duplicada",IF(I956="Sim",IF(O956="Não","ERRO: tarefa de segurança retirada do plano",IF(NOT(ISNUMBER(K956)),"ERRO: frequência vigente inválida",IF(ISERROR(MATCH(H956,lst_frequencias,0)),"ERRO: frequência de referência ausente",IF(K956&lt;INDEX(lst_frequencias_vezes,MATCH(H956,lst_frequencias,0)),"ERRO: intervalo ampliado em tarefa de segurança (referência "&amp;H956&amp;")","OK: segurança mantida")))),IF(NOT(ISNUMBER(K956)),"Verificar: frequência vigente","OK"))))</f>
        <v/>
      </c>
      <c r="S956" s="24" t="n"/>
    </row>
    <row r="957">
      <c r="A957" s="21" t="n"/>
      <c r="B957" s="22" t="n"/>
      <c r="C957" s="23">
        <f>IF(OR(A957="",B957=""),"",A957&amp;"|"&amp;B957)</f>
        <v/>
      </c>
      <c r="D957" s="21" t="n"/>
      <c r="E957" s="24" t="n"/>
      <c r="F957" s="21" t="n"/>
      <c r="G957" s="22" t="n"/>
      <c r="H957" s="22" t="n"/>
      <c r="I957" s="22" t="n"/>
      <c r="J957" s="25" t="n"/>
      <c r="K957" s="26">
        <f>IF(J957="","",IFERROR(INDEX(lst_frequencias_vezes,MATCH(J957,lst_frequencias,0)),"Frequência não aceita"))</f>
        <v/>
      </c>
      <c r="L957" s="21" t="n"/>
      <c r="M957" s="27" t="n"/>
      <c r="N957" s="28">
        <f>IF(AND(ISNUMBER(K957),ISNUMBER(M957)),K957*M957,"")</f>
        <v/>
      </c>
      <c r="O957" s="25" t="n"/>
      <c r="P957" s="25" t="n"/>
      <c r="Q957" s="29" t="n"/>
      <c r="R957" s="30">
        <f>IF(C957="","",IF(COUNTIF(pl_chave,C957)&gt;1,"ERRO: chave de tarefa duplicada",IF(I957="Sim",IF(O957="Não","ERRO: tarefa de segurança retirada do plano",IF(NOT(ISNUMBER(K957)),"ERRO: frequência vigente inválida",IF(ISERROR(MATCH(H957,lst_frequencias,0)),"ERRO: frequência de referência ausente",IF(K957&lt;INDEX(lst_frequencias_vezes,MATCH(H957,lst_frequencias,0)),"ERRO: intervalo ampliado em tarefa de segurança (referência "&amp;H957&amp;")","OK: segurança mantida")))),IF(NOT(ISNUMBER(K957)),"Verificar: frequência vigente","OK"))))</f>
        <v/>
      </c>
      <c r="S957" s="24" t="n"/>
    </row>
    <row r="958">
      <c r="A958" s="21" t="n"/>
      <c r="B958" s="22" t="n"/>
      <c r="C958" s="23">
        <f>IF(OR(A958="",B958=""),"",A958&amp;"|"&amp;B958)</f>
        <v/>
      </c>
      <c r="D958" s="21" t="n"/>
      <c r="E958" s="24" t="n"/>
      <c r="F958" s="21" t="n"/>
      <c r="G958" s="22" t="n"/>
      <c r="H958" s="22" t="n"/>
      <c r="I958" s="22" t="n"/>
      <c r="J958" s="25" t="n"/>
      <c r="K958" s="26">
        <f>IF(J958="","",IFERROR(INDEX(lst_frequencias_vezes,MATCH(J958,lst_frequencias,0)),"Frequência não aceita"))</f>
        <v/>
      </c>
      <c r="L958" s="21" t="n"/>
      <c r="M958" s="27" t="n"/>
      <c r="N958" s="28">
        <f>IF(AND(ISNUMBER(K958),ISNUMBER(M958)),K958*M958,"")</f>
        <v/>
      </c>
      <c r="O958" s="25" t="n"/>
      <c r="P958" s="25" t="n"/>
      <c r="Q958" s="29" t="n"/>
      <c r="R958" s="30">
        <f>IF(C958="","",IF(COUNTIF(pl_chave,C958)&gt;1,"ERRO: chave de tarefa duplicada",IF(I958="Sim",IF(O958="Não","ERRO: tarefa de segurança retirada do plano",IF(NOT(ISNUMBER(K958)),"ERRO: frequência vigente inválida",IF(ISERROR(MATCH(H958,lst_frequencias,0)),"ERRO: frequência de referência ausente",IF(K958&lt;INDEX(lst_frequencias_vezes,MATCH(H958,lst_frequencias,0)),"ERRO: intervalo ampliado em tarefa de segurança (referência "&amp;H958&amp;")","OK: segurança mantida")))),IF(NOT(ISNUMBER(K958)),"Verificar: frequência vigente","OK"))))</f>
        <v/>
      </c>
      <c r="S958" s="24" t="n"/>
    </row>
    <row r="959">
      <c r="A959" s="21" t="n"/>
      <c r="B959" s="22" t="n"/>
      <c r="C959" s="23">
        <f>IF(OR(A959="",B959=""),"",A959&amp;"|"&amp;B959)</f>
        <v/>
      </c>
      <c r="D959" s="21" t="n"/>
      <c r="E959" s="24" t="n"/>
      <c r="F959" s="21" t="n"/>
      <c r="G959" s="22" t="n"/>
      <c r="H959" s="22" t="n"/>
      <c r="I959" s="22" t="n"/>
      <c r="J959" s="25" t="n"/>
      <c r="K959" s="26">
        <f>IF(J959="","",IFERROR(INDEX(lst_frequencias_vezes,MATCH(J959,lst_frequencias,0)),"Frequência não aceita"))</f>
        <v/>
      </c>
      <c r="L959" s="21" t="n"/>
      <c r="M959" s="27" t="n"/>
      <c r="N959" s="28">
        <f>IF(AND(ISNUMBER(K959),ISNUMBER(M959)),K959*M959,"")</f>
        <v/>
      </c>
      <c r="O959" s="25" t="n"/>
      <c r="P959" s="25" t="n"/>
      <c r="Q959" s="29" t="n"/>
      <c r="R959" s="30">
        <f>IF(C959="","",IF(COUNTIF(pl_chave,C959)&gt;1,"ERRO: chave de tarefa duplicada",IF(I959="Sim",IF(O959="Não","ERRO: tarefa de segurança retirada do plano",IF(NOT(ISNUMBER(K959)),"ERRO: frequência vigente inválida",IF(ISERROR(MATCH(H959,lst_frequencias,0)),"ERRO: frequência de referência ausente",IF(K959&lt;INDEX(lst_frequencias_vezes,MATCH(H959,lst_frequencias,0)),"ERRO: intervalo ampliado em tarefa de segurança (referência "&amp;H959&amp;")","OK: segurança mantida")))),IF(NOT(ISNUMBER(K959)),"Verificar: frequência vigente","OK"))))</f>
        <v/>
      </c>
      <c r="S959" s="24" t="n"/>
    </row>
    <row r="960">
      <c r="A960" s="21" t="n"/>
      <c r="B960" s="22" t="n"/>
      <c r="C960" s="23">
        <f>IF(OR(A960="",B960=""),"",A960&amp;"|"&amp;B960)</f>
        <v/>
      </c>
      <c r="D960" s="21" t="n"/>
      <c r="E960" s="24" t="n"/>
      <c r="F960" s="21" t="n"/>
      <c r="G960" s="22" t="n"/>
      <c r="H960" s="22" t="n"/>
      <c r="I960" s="22" t="n"/>
      <c r="J960" s="25" t="n"/>
      <c r="K960" s="26">
        <f>IF(J960="","",IFERROR(INDEX(lst_frequencias_vezes,MATCH(J960,lst_frequencias,0)),"Frequência não aceita"))</f>
        <v/>
      </c>
      <c r="L960" s="21" t="n"/>
      <c r="M960" s="27" t="n"/>
      <c r="N960" s="28">
        <f>IF(AND(ISNUMBER(K960),ISNUMBER(M960)),K960*M960,"")</f>
        <v/>
      </c>
      <c r="O960" s="25" t="n"/>
      <c r="P960" s="25" t="n"/>
      <c r="Q960" s="29" t="n"/>
      <c r="R960" s="30">
        <f>IF(C960="","",IF(COUNTIF(pl_chave,C960)&gt;1,"ERRO: chave de tarefa duplicada",IF(I960="Sim",IF(O960="Não","ERRO: tarefa de segurança retirada do plano",IF(NOT(ISNUMBER(K960)),"ERRO: frequência vigente inválida",IF(ISERROR(MATCH(H960,lst_frequencias,0)),"ERRO: frequência de referência ausente",IF(K960&lt;INDEX(lst_frequencias_vezes,MATCH(H960,lst_frequencias,0)),"ERRO: intervalo ampliado em tarefa de segurança (referência "&amp;H960&amp;")","OK: segurança mantida")))),IF(NOT(ISNUMBER(K960)),"Verificar: frequência vigente","OK"))))</f>
        <v/>
      </c>
      <c r="S960" s="24" t="n"/>
    </row>
    <row r="961">
      <c r="A961" s="21" t="n"/>
      <c r="B961" s="22" t="n"/>
      <c r="C961" s="23">
        <f>IF(OR(A961="",B961=""),"",A961&amp;"|"&amp;B961)</f>
        <v/>
      </c>
      <c r="D961" s="21" t="n"/>
      <c r="E961" s="24" t="n"/>
      <c r="F961" s="21" t="n"/>
      <c r="G961" s="22" t="n"/>
      <c r="H961" s="22" t="n"/>
      <c r="I961" s="22" t="n"/>
      <c r="J961" s="25" t="n"/>
      <c r="K961" s="26">
        <f>IF(J961="","",IFERROR(INDEX(lst_frequencias_vezes,MATCH(J961,lst_frequencias,0)),"Frequência não aceita"))</f>
        <v/>
      </c>
      <c r="L961" s="21" t="n"/>
      <c r="M961" s="27" t="n"/>
      <c r="N961" s="28">
        <f>IF(AND(ISNUMBER(K961),ISNUMBER(M961)),K961*M961,"")</f>
        <v/>
      </c>
      <c r="O961" s="25" t="n"/>
      <c r="P961" s="25" t="n"/>
      <c r="Q961" s="29" t="n"/>
      <c r="R961" s="30">
        <f>IF(C961="","",IF(COUNTIF(pl_chave,C961)&gt;1,"ERRO: chave de tarefa duplicada",IF(I961="Sim",IF(O961="Não","ERRO: tarefa de segurança retirada do plano",IF(NOT(ISNUMBER(K961)),"ERRO: frequência vigente inválida",IF(ISERROR(MATCH(H961,lst_frequencias,0)),"ERRO: frequência de referência ausente",IF(K961&lt;INDEX(lst_frequencias_vezes,MATCH(H961,lst_frequencias,0)),"ERRO: intervalo ampliado em tarefa de segurança (referência "&amp;H961&amp;")","OK: segurança mantida")))),IF(NOT(ISNUMBER(K961)),"Verificar: frequência vigente","OK"))))</f>
        <v/>
      </c>
      <c r="S961" s="24" t="n"/>
    </row>
    <row r="962">
      <c r="A962" s="21" t="n"/>
      <c r="B962" s="22" t="n"/>
      <c r="C962" s="23">
        <f>IF(OR(A962="",B962=""),"",A962&amp;"|"&amp;B962)</f>
        <v/>
      </c>
      <c r="D962" s="21" t="n"/>
      <c r="E962" s="24" t="n"/>
      <c r="F962" s="21" t="n"/>
      <c r="G962" s="22" t="n"/>
      <c r="H962" s="22" t="n"/>
      <c r="I962" s="22" t="n"/>
      <c r="J962" s="25" t="n"/>
      <c r="K962" s="26">
        <f>IF(J962="","",IFERROR(INDEX(lst_frequencias_vezes,MATCH(J962,lst_frequencias,0)),"Frequência não aceita"))</f>
        <v/>
      </c>
      <c r="L962" s="21" t="n"/>
      <c r="M962" s="27" t="n"/>
      <c r="N962" s="28">
        <f>IF(AND(ISNUMBER(K962),ISNUMBER(M962)),K962*M962,"")</f>
        <v/>
      </c>
      <c r="O962" s="25" t="n"/>
      <c r="P962" s="25" t="n"/>
      <c r="Q962" s="29" t="n"/>
      <c r="R962" s="30">
        <f>IF(C962="","",IF(COUNTIF(pl_chave,C962)&gt;1,"ERRO: chave de tarefa duplicada",IF(I962="Sim",IF(O962="Não","ERRO: tarefa de segurança retirada do plano",IF(NOT(ISNUMBER(K962)),"ERRO: frequência vigente inválida",IF(ISERROR(MATCH(H962,lst_frequencias,0)),"ERRO: frequência de referência ausente",IF(K962&lt;INDEX(lst_frequencias_vezes,MATCH(H962,lst_frequencias,0)),"ERRO: intervalo ampliado em tarefa de segurança (referência "&amp;H962&amp;")","OK: segurança mantida")))),IF(NOT(ISNUMBER(K962)),"Verificar: frequência vigente","OK"))))</f>
        <v/>
      </c>
      <c r="S962" s="24" t="n"/>
    </row>
    <row r="963">
      <c r="A963" s="21" t="n"/>
      <c r="B963" s="22" t="n"/>
      <c r="C963" s="23">
        <f>IF(OR(A963="",B963=""),"",A963&amp;"|"&amp;B963)</f>
        <v/>
      </c>
      <c r="D963" s="21" t="n"/>
      <c r="E963" s="24" t="n"/>
      <c r="F963" s="21" t="n"/>
      <c r="G963" s="22" t="n"/>
      <c r="H963" s="22" t="n"/>
      <c r="I963" s="22" t="n"/>
      <c r="J963" s="25" t="n"/>
      <c r="K963" s="26">
        <f>IF(J963="","",IFERROR(INDEX(lst_frequencias_vezes,MATCH(J963,lst_frequencias,0)),"Frequência não aceita"))</f>
        <v/>
      </c>
      <c r="L963" s="21" t="n"/>
      <c r="M963" s="27" t="n"/>
      <c r="N963" s="28">
        <f>IF(AND(ISNUMBER(K963),ISNUMBER(M963)),K963*M963,"")</f>
        <v/>
      </c>
      <c r="O963" s="25" t="n"/>
      <c r="P963" s="25" t="n"/>
      <c r="Q963" s="29" t="n"/>
      <c r="R963" s="30">
        <f>IF(C963="","",IF(COUNTIF(pl_chave,C963)&gt;1,"ERRO: chave de tarefa duplicada",IF(I963="Sim",IF(O963="Não","ERRO: tarefa de segurança retirada do plano",IF(NOT(ISNUMBER(K963)),"ERRO: frequência vigente inválida",IF(ISERROR(MATCH(H963,lst_frequencias,0)),"ERRO: frequência de referência ausente",IF(K963&lt;INDEX(lst_frequencias_vezes,MATCH(H963,lst_frequencias,0)),"ERRO: intervalo ampliado em tarefa de segurança (referência "&amp;H963&amp;")","OK: segurança mantida")))),IF(NOT(ISNUMBER(K963)),"Verificar: frequência vigente","OK"))))</f>
        <v/>
      </c>
      <c r="S963" s="24" t="n"/>
    </row>
    <row r="964">
      <c r="A964" s="21" t="n"/>
      <c r="B964" s="22" t="n"/>
      <c r="C964" s="23">
        <f>IF(OR(A964="",B964=""),"",A964&amp;"|"&amp;B964)</f>
        <v/>
      </c>
      <c r="D964" s="21" t="n"/>
      <c r="E964" s="24" t="n"/>
      <c r="F964" s="21" t="n"/>
      <c r="G964" s="22" t="n"/>
      <c r="H964" s="22" t="n"/>
      <c r="I964" s="22" t="n"/>
      <c r="J964" s="25" t="n"/>
      <c r="K964" s="26">
        <f>IF(J964="","",IFERROR(INDEX(lst_frequencias_vezes,MATCH(J964,lst_frequencias,0)),"Frequência não aceita"))</f>
        <v/>
      </c>
      <c r="L964" s="21" t="n"/>
      <c r="M964" s="27" t="n"/>
      <c r="N964" s="28">
        <f>IF(AND(ISNUMBER(K964),ISNUMBER(M964)),K964*M964,"")</f>
        <v/>
      </c>
      <c r="O964" s="25" t="n"/>
      <c r="P964" s="25" t="n"/>
      <c r="Q964" s="29" t="n"/>
      <c r="R964" s="30">
        <f>IF(C964="","",IF(COUNTIF(pl_chave,C964)&gt;1,"ERRO: chave de tarefa duplicada",IF(I964="Sim",IF(O964="Não","ERRO: tarefa de segurança retirada do plano",IF(NOT(ISNUMBER(K964)),"ERRO: frequência vigente inválida",IF(ISERROR(MATCH(H964,lst_frequencias,0)),"ERRO: frequência de referência ausente",IF(K964&lt;INDEX(lst_frequencias_vezes,MATCH(H964,lst_frequencias,0)),"ERRO: intervalo ampliado em tarefa de segurança (referência "&amp;H964&amp;")","OK: segurança mantida")))),IF(NOT(ISNUMBER(K964)),"Verificar: frequência vigente","OK"))))</f>
        <v/>
      </c>
      <c r="S964" s="24" t="n"/>
    </row>
    <row r="965">
      <c r="A965" s="21" t="n"/>
      <c r="B965" s="22" t="n"/>
      <c r="C965" s="23">
        <f>IF(OR(A965="",B965=""),"",A965&amp;"|"&amp;B965)</f>
        <v/>
      </c>
      <c r="D965" s="21" t="n"/>
      <c r="E965" s="24" t="n"/>
      <c r="F965" s="21" t="n"/>
      <c r="G965" s="22" t="n"/>
      <c r="H965" s="22" t="n"/>
      <c r="I965" s="22" t="n"/>
      <c r="J965" s="25" t="n"/>
      <c r="K965" s="26">
        <f>IF(J965="","",IFERROR(INDEX(lst_frequencias_vezes,MATCH(J965,lst_frequencias,0)),"Frequência não aceita"))</f>
        <v/>
      </c>
      <c r="L965" s="21" t="n"/>
      <c r="M965" s="27" t="n"/>
      <c r="N965" s="28">
        <f>IF(AND(ISNUMBER(K965),ISNUMBER(M965)),K965*M965,"")</f>
        <v/>
      </c>
      <c r="O965" s="25" t="n"/>
      <c r="P965" s="25" t="n"/>
      <c r="Q965" s="29" t="n"/>
      <c r="R965" s="30">
        <f>IF(C965="","",IF(COUNTIF(pl_chave,C965)&gt;1,"ERRO: chave de tarefa duplicada",IF(I965="Sim",IF(O965="Não","ERRO: tarefa de segurança retirada do plano",IF(NOT(ISNUMBER(K965)),"ERRO: frequência vigente inválida",IF(ISERROR(MATCH(H965,lst_frequencias,0)),"ERRO: frequência de referência ausente",IF(K965&lt;INDEX(lst_frequencias_vezes,MATCH(H965,lst_frequencias,0)),"ERRO: intervalo ampliado em tarefa de segurança (referência "&amp;H965&amp;")","OK: segurança mantida")))),IF(NOT(ISNUMBER(K965)),"Verificar: frequência vigente","OK"))))</f>
        <v/>
      </c>
      <c r="S965" s="24" t="n"/>
    </row>
    <row r="966">
      <c r="A966" s="21" t="n"/>
      <c r="B966" s="22" t="n"/>
      <c r="C966" s="23">
        <f>IF(OR(A966="",B966=""),"",A966&amp;"|"&amp;B966)</f>
        <v/>
      </c>
      <c r="D966" s="21" t="n"/>
      <c r="E966" s="24" t="n"/>
      <c r="F966" s="21" t="n"/>
      <c r="G966" s="22" t="n"/>
      <c r="H966" s="22" t="n"/>
      <c r="I966" s="22" t="n"/>
      <c r="J966" s="25" t="n"/>
      <c r="K966" s="26">
        <f>IF(J966="","",IFERROR(INDEX(lst_frequencias_vezes,MATCH(J966,lst_frequencias,0)),"Frequência não aceita"))</f>
        <v/>
      </c>
      <c r="L966" s="21" t="n"/>
      <c r="M966" s="27" t="n"/>
      <c r="N966" s="28">
        <f>IF(AND(ISNUMBER(K966),ISNUMBER(M966)),K966*M966,"")</f>
        <v/>
      </c>
      <c r="O966" s="25" t="n"/>
      <c r="P966" s="25" t="n"/>
      <c r="Q966" s="29" t="n"/>
      <c r="R966" s="30">
        <f>IF(C966="","",IF(COUNTIF(pl_chave,C966)&gt;1,"ERRO: chave de tarefa duplicada",IF(I966="Sim",IF(O966="Não","ERRO: tarefa de segurança retirada do plano",IF(NOT(ISNUMBER(K966)),"ERRO: frequência vigente inválida",IF(ISERROR(MATCH(H966,lst_frequencias,0)),"ERRO: frequência de referência ausente",IF(K966&lt;INDEX(lst_frequencias_vezes,MATCH(H966,lst_frequencias,0)),"ERRO: intervalo ampliado em tarefa de segurança (referência "&amp;H966&amp;")","OK: segurança mantida")))),IF(NOT(ISNUMBER(K966)),"Verificar: frequência vigente","OK"))))</f>
        <v/>
      </c>
      <c r="S966" s="24" t="n"/>
    </row>
    <row r="967">
      <c r="A967" s="21" t="n"/>
      <c r="B967" s="22" t="n"/>
      <c r="C967" s="23">
        <f>IF(OR(A967="",B967=""),"",A967&amp;"|"&amp;B967)</f>
        <v/>
      </c>
      <c r="D967" s="21" t="n"/>
      <c r="E967" s="24" t="n"/>
      <c r="F967" s="21" t="n"/>
      <c r="G967" s="22" t="n"/>
      <c r="H967" s="22" t="n"/>
      <c r="I967" s="22" t="n"/>
      <c r="J967" s="25" t="n"/>
      <c r="K967" s="26">
        <f>IF(J967="","",IFERROR(INDEX(lst_frequencias_vezes,MATCH(J967,lst_frequencias,0)),"Frequência não aceita"))</f>
        <v/>
      </c>
      <c r="L967" s="21" t="n"/>
      <c r="M967" s="27" t="n"/>
      <c r="N967" s="28">
        <f>IF(AND(ISNUMBER(K967),ISNUMBER(M967)),K967*M967,"")</f>
        <v/>
      </c>
      <c r="O967" s="25" t="n"/>
      <c r="P967" s="25" t="n"/>
      <c r="Q967" s="29" t="n"/>
      <c r="R967" s="30">
        <f>IF(C967="","",IF(COUNTIF(pl_chave,C967)&gt;1,"ERRO: chave de tarefa duplicada",IF(I967="Sim",IF(O967="Não","ERRO: tarefa de segurança retirada do plano",IF(NOT(ISNUMBER(K967)),"ERRO: frequência vigente inválida",IF(ISERROR(MATCH(H967,lst_frequencias,0)),"ERRO: frequência de referência ausente",IF(K967&lt;INDEX(lst_frequencias_vezes,MATCH(H967,lst_frequencias,0)),"ERRO: intervalo ampliado em tarefa de segurança (referência "&amp;H967&amp;")","OK: segurança mantida")))),IF(NOT(ISNUMBER(K967)),"Verificar: frequência vigente","OK"))))</f>
        <v/>
      </c>
      <c r="S967" s="24" t="n"/>
    </row>
    <row r="968">
      <c r="A968" s="21" t="n"/>
      <c r="B968" s="22" t="n"/>
      <c r="C968" s="23">
        <f>IF(OR(A968="",B968=""),"",A968&amp;"|"&amp;B968)</f>
        <v/>
      </c>
      <c r="D968" s="21" t="n"/>
      <c r="E968" s="24" t="n"/>
      <c r="F968" s="21" t="n"/>
      <c r="G968" s="22" t="n"/>
      <c r="H968" s="22" t="n"/>
      <c r="I968" s="22" t="n"/>
      <c r="J968" s="25" t="n"/>
      <c r="K968" s="26">
        <f>IF(J968="","",IFERROR(INDEX(lst_frequencias_vezes,MATCH(J968,lst_frequencias,0)),"Frequência não aceita"))</f>
        <v/>
      </c>
      <c r="L968" s="21" t="n"/>
      <c r="M968" s="27" t="n"/>
      <c r="N968" s="28">
        <f>IF(AND(ISNUMBER(K968),ISNUMBER(M968)),K968*M968,"")</f>
        <v/>
      </c>
      <c r="O968" s="25" t="n"/>
      <c r="P968" s="25" t="n"/>
      <c r="Q968" s="29" t="n"/>
      <c r="R968" s="30">
        <f>IF(C968="","",IF(COUNTIF(pl_chave,C968)&gt;1,"ERRO: chave de tarefa duplicada",IF(I968="Sim",IF(O968="Não","ERRO: tarefa de segurança retirada do plano",IF(NOT(ISNUMBER(K968)),"ERRO: frequência vigente inválida",IF(ISERROR(MATCH(H968,lst_frequencias,0)),"ERRO: frequência de referência ausente",IF(K968&lt;INDEX(lst_frequencias_vezes,MATCH(H968,lst_frequencias,0)),"ERRO: intervalo ampliado em tarefa de segurança (referência "&amp;H968&amp;")","OK: segurança mantida")))),IF(NOT(ISNUMBER(K968)),"Verificar: frequência vigente","OK"))))</f>
        <v/>
      </c>
      <c r="S968" s="24" t="n"/>
    </row>
    <row r="969">
      <c r="A969" s="21" t="n"/>
      <c r="B969" s="22" t="n"/>
      <c r="C969" s="23">
        <f>IF(OR(A969="",B969=""),"",A969&amp;"|"&amp;B969)</f>
        <v/>
      </c>
      <c r="D969" s="21" t="n"/>
      <c r="E969" s="24" t="n"/>
      <c r="F969" s="21" t="n"/>
      <c r="G969" s="22" t="n"/>
      <c r="H969" s="22" t="n"/>
      <c r="I969" s="22" t="n"/>
      <c r="J969" s="25" t="n"/>
      <c r="K969" s="26">
        <f>IF(J969="","",IFERROR(INDEX(lst_frequencias_vezes,MATCH(J969,lst_frequencias,0)),"Frequência não aceita"))</f>
        <v/>
      </c>
      <c r="L969" s="21" t="n"/>
      <c r="M969" s="27" t="n"/>
      <c r="N969" s="28">
        <f>IF(AND(ISNUMBER(K969),ISNUMBER(M969)),K969*M969,"")</f>
        <v/>
      </c>
      <c r="O969" s="25" t="n"/>
      <c r="P969" s="25" t="n"/>
      <c r="Q969" s="29" t="n"/>
      <c r="R969" s="30">
        <f>IF(C969="","",IF(COUNTIF(pl_chave,C969)&gt;1,"ERRO: chave de tarefa duplicada",IF(I969="Sim",IF(O969="Não","ERRO: tarefa de segurança retirada do plano",IF(NOT(ISNUMBER(K969)),"ERRO: frequência vigente inválida",IF(ISERROR(MATCH(H969,lst_frequencias,0)),"ERRO: frequência de referência ausente",IF(K969&lt;INDEX(lst_frequencias_vezes,MATCH(H969,lst_frequencias,0)),"ERRO: intervalo ampliado em tarefa de segurança (referência "&amp;H969&amp;")","OK: segurança mantida")))),IF(NOT(ISNUMBER(K969)),"Verificar: frequência vigente","OK"))))</f>
        <v/>
      </c>
      <c r="S969" s="24" t="n"/>
    </row>
    <row r="970">
      <c r="A970" s="21" t="n"/>
      <c r="B970" s="22" t="n"/>
      <c r="C970" s="23">
        <f>IF(OR(A970="",B970=""),"",A970&amp;"|"&amp;B970)</f>
        <v/>
      </c>
      <c r="D970" s="21" t="n"/>
      <c r="E970" s="24" t="n"/>
      <c r="F970" s="21" t="n"/>
      <c r="G970" s="22" t="n"/>
      <c r="H970" s="22" t="n"/>
      <c r="I970" s="22" t="n"/>
      <c r="J970" s="25" t="n"/>
      <c r="K970" s="26">
        <f>IF(J970="","",IFERROR(INDEX(lst_frequencias_vezes,MATCH(J970,lst_frequencias,0)),"Frequência não aceita"))</f>
        <v/>
      </c>
      <c r="L970" s="21" t="n"/>
      <c r="M970" s="27" t="n"/>
      <c r="N970" s="28">
        <f>IF(AND(ISNUMBER(K970),ISNUMBER(M970)),K970*M970,"")</f>
        <v/>
      </c>
      <c r="O970" s="25" t="n"/>
      <c r="P970" s="25" t="n"/>
      <c r="Q970" s="29" t="n"/>
      <c r="R970" s="30">
        <f>IF(C970="","",IF(COUNTIF(pl_chave,C970)&gt;1,"ERRO: chave de tarefa duplicada",IF(I970="Sim",IF(O970="Não","ERRO: tarefa de segurança retirada do plano",IF(NOT(ISNUMBER(K970)),"ERRO: frequência vigente inválida",IF(ISERROR(MATCH(H970,lst_frequencias,0)),"ERRO: frequência de referência ausente",IF(K970&lt;INDEX(lst_frequencias_vezes,MATCH(H970,lst_frequencias,0)),"ERRO: intervalo ampliado em tarefa de segurança (referência "&amp;H970&amp;")","OK: segurança mantida")))),IF(NOT(ISNUMBER(K970)),"Verificar: frequência vigente","OK"))))</f>
        <v/>
      </c>
      <c r="S970" s="24" t="n"/>
    </row>
    <row r="971">
      <c r="A971" s="21" t="n"/>
      <c r="B971" s="22" t="n"/>
      <c r="C971" s="23">
        <f>IF(OR(A971="",B971=""),"",A971&amp;"|"&amp;B971)</f>
        <v/>
      </c>
      <c r="D971" s="21" t="n"/>
      <c r="E971" s="24" t="n"/>
      <c r="F971" s="21" t="n"/>
      <c r="G971" s="22" t="n"/>
      <c r="H971" s="22" t="n"/>
      <c r="I971" s="22" t="n"/>
      <c r="J971" s="25" t="n"/>
      <c r="K971" s="26">
        <f>IF(J971="","",IFERROR(INDEX(lst_frequencias_vezes,MATCH(J971,lst_frequencias,0)),"Frequência não aceita"))</f>
        <v/>
      </c>
      <c r="L971" s="21" t="n"/>
      <c r="M971" s="27" t="n"/>
      <c r="N971" s="28">
        <f>IF(AND(ISNUMBER(K971),ISNUMBER(M971)),K971*M971,"")</f>
        <v/>
      </c>
      <c r="O971" s="25" t="n"/>
      <c r="P971" s="25" t="n"/>
      <c r="Q971" s="29" t="n"/>
      <c r="R971" s="30">
        <f>IF(C971="","",IF(COUNTIF(pl_chave,C971)&gt;1,"ERRO: chave de tarefa duplicada",IF(I971="Sim",IF(O971="Não","ERRO: tarefa de segurança retirada do plano",IF(NOT(ISNUMBER(K971)),"ERRO: frequência vigente inválida",IF(ISERROR(MATCH(H971,lst_frequencias,0)),"ERRO: frequência de referência ausente",IF(K971&lt;INDEX(lst_frequencias_vezes,MATCH(H971,lst_frequencias,0)),"ERRO: intervalo ampliado em tarefa de segurança (referência "&amp;H971&amp;")","OK: segurança mantida")))),IF(NOT(ISNUMBER(K971)),"Verificar: frequência vigente","OK"))))</f>
        <v/>
      </c>
      <c r="S971" s="24" t="n"/>
    </row>
    <row r="972">
      <c r="A972" s="21" t="n"/>
      <c r="B972" s="22" t="n"/>
      <c r="C972" s="23">
        <f>IF(OR(A972="",B972=""),"",A972&amp;"|"&amp;B972)</f>
        <v/>
      </c>
      <c r="D972" s="21" t="n"/>
      <c r="E972" s="24" t="n"/>
      <c r="F972" s="21" t="n"/>
      <c r="G972" s="22" t="n"/>
      <c r="H972" s="22" t="n"/>
      <c r="I972" s="22" t="n"/>
      <c r="J972" s="25" t="n"/>
      <c r="K972" s="26">
        <f>IF(J972="","",IFERROR(INDEX(lst_frequencias_vezes,MATCH(J972,lst_frequencias,0)),"Frequência não aceita"))</f>
        <v/>
      </c>
      <c r="L972" s="21" t="n"/>
      <c r="M972" s="27" t="n"/>
      <c r="N972" s="28">
        <f>IF(AND(ISNUMBER(K972),ISNUMBER(M972)),K972*M972,"")</f>
        <v/>
      </c>
      <c r="O972" s="25" t="n"/>
      <c r="P972" s="25" t="n"/>
      <c r="Q972" s="29" t="n"/>
      <c r="R972" s="30">
        <f>IF(C972="","",IF(COUNTIF(pl_chave,C972)&gt;1,"ERRO: chave de tarefa duplicada",IF(I972="Sim",IF(O972="Não","ERRO: tarefa de segurança retirada do plano",IF(NOT(ISNUMBER(K972)),"ERRO: frequência vigente inválida",IF(ISERROR(MATCH(H972,lst_frequencias,0)),"ERRO: frequência de referência ausente",IF(K972&lt;INDEX(lst_frequencias_vezes,MATCH(H972,lst_frequencias,0)),"ERRO: intervalo ampliado em tarefa de segurança (referência "&amp;H972&amp;")","OK: segurança mantida")))),IF(NOT(ISNUMBER(K972)),"Verificar: frequência vigente","OK"))))</f>
        <v/>
      </c>
      <c r="S972" s="24" t="n"/>
    </row>
    <row r="973">
      <c r="A973" s="21" t="n"/>
      <c r="B973" s="22" t="n"/>
      <c r="C973" s="23">
        <f>IF(OR(A973="",B973=""),"",A973&amp;"|"&amp;B973)</f>
        <v/>
      </c>
      <c r="D973" s="21" t="n"/>
      <c r="E973" s="24" t="n"/>
      <c r="F973" s="21" t="n"/>
      <c r="G973" s="22" t="n"/>
      <c r="H973" s="22" t="n"/>
      <c r="I973" s="22" t="n"/>
      <c r="J973" s="25" t="n"/>
      <c r="K973" s="26">
        <f>IF(J973="","",IFERROR(INDEX(lst_frequencias_vezes,MATCH(J973,lst_frequencias,0)),"Frequência não aceita"))</f>
        <v/>
      </c>
      <c r="L973" s="21" t="n"/>
      <c r="M973" s="27" t="n"/>
      <c r="N973" s="28">
        <f>IF(AND(ISNUMBER(K973),ISNUMBER(M973)),K973*M973,"")</f>
        <v/>
      </c>
      <c r="O973" s="25" t="n"/>
      <c r="P973" s="25" t="n"/>
      <c r="Q973" s="29" t="n"/>
      <c r="R973" s="30">
        <f>IF(C973="","",IF(COUNTIF(pl_chave,C973)&gt;1,"ERRO: chave de tarefa duplicada",IF(I973="Sim",IF(O973="Não","ERRO: tarefa de segurança retirada do plano",IF(NOT(ISNUMBER(K973)),"ERRO: frequência vigente inválida",IF(ISERROR(MATCH(H973,lst_frequencias,0)),"ERRO: frequência de referência ausente",IF(K973&lt;INDEX(lst_frequencias_vezes,MATCH(H973,lst_frequencias,0)),"ERRO: intervalo ampliado em tarefa de segurança (referência "&amp;H973&amp;")","OK: segurança mantida")))),IF(NOT(ISNUMBER(K973)),"Verificar: frequência vigente","OK"))))</f>
        <v/>
      </c>
      <c r="S973" s="24" t="n"/>
    </row>
    <row r="974">
      <c r="A974" s="21" t="n"/>
      <c r="B974" s="22" t="n"/>
      <c r="C974" s="23">
        <f>IF(OR(A974="",B974=""),"",A974&amp;"|"&amp;B974)</f>
        <v/>
      </c>
      <c r="D974" s="21" t="n"/>
      <c r="E974" s="24" t="n"/>
      <c r="F974" s="21" t="n"/>
      <c r="G974" s="22" t="n"/>
      <c r="H974" s="22" t="n"/>
      <c r="I974" s="22" t="n"/>
      <c r="J974" s="25" t="n"/>
      <c r="K974" s="26">
        <f>IF(J974="","",IFERROR(INDEX(lst_frequencias_vezes,MATCH(J974,lst_frequencias,0)),"Frequência não aceita"))</f>
        <v/>
      </c>
      <c r="L974" s="21" t="n"/>
      <c r="M974" s="27" t="n"/>
      <c r="N974" s="28">
        <f>IF(AND(ISNUMBER(K974),ISNUMBER(M974)),K974*M974,"")</f>
        <v/>
      </c>
      <c r="O974" s="25" t="n"/>
      <c r="P974" s="25" t="n"/>
      <c r="Q974" s="29" t="n"/>
      <c r="R974" s="30">
        <f>IF(C974="","",IF(COUNTIF(pl_chave,C974)&gt;1,"ERRO: chave de tarefa duplicada",IF(I974="Sim",IF(O974="Não","ERRO: tarefa de segurança retirada do plano",IF(NOT(ISNUMBER(K974)),"ERRO: frequência vigente inválida",IF(ISERROR(MATCH(H974,lst_frequencias,0)),"ERRO: frequência de referência ausente",IF(K974&lt;INDEX(lst_frequencias_vezes,MATCH(H974,lst_frequencias,0)),"ERRO: intervalo ampliado em tarefa de segurança (referência "&amp;H974&amp;")","OK: segurança mantida")))),IF(NOT(ISNUMBER(K974)),"Verificar: frequência vigente","OK"))))</f>
        <v/>
      </c>
      <c r="S974" s="24" t="n"/>
    </row>
    <row r="975">
      <c r="A975" s="21" t="n"/>
      <c r="B975" s="22" t="n"/>
      <c r="C975" s="23">
        <f>IF(OR(A975="",B975=""),"",A975&amp;"|"&amp;B975)</f>
        <v/>
      </c>
      <c r="D975" s="21" t="n"/>
      <c r="E975" s="24" t="n"/>
      <c r="F975" s="21" t="n"/>
      <c r="G975" s="22" t="n"/>
      <c r="H975" s="22" t="n"/>
      <c r="I975" s="22" t="n"/>
      <c r="J975" s="25" t="n"/>
      <c r="K975" s="26">
        <f>IF(J975="","",IFERROR(INDEX(lst_frequencias_vezes,MATCH(J975,lst_frequencias,0)),"Frequência não aceita"))</f>
        <v/>
      </c>
      <c r="L975" s="21" t="n"/>
      <c r="M975" s="27" t="n"/>
      <c r="N975" s="28">
        <f>IF(AND(ISNUMBER(K975),ISNUMBER(M975)),K975*M975,"")</f>
        <v/>
      </c>
      <c r="O975" s="25" t="n"/>
      <c r="P975" s="25" t="n"/>
      <c r="Q975" s="29" t="n"/>
      <c r="R975" s="30">
        <f>IF(C975="","",IF(COUNTIF(pl_chave,C975)&gt;1,"ERRO: chave de tarefa duplicada",IF(I975="Sim",IF(O975="Não","ERRO: tarefa de segurança retirada do plano",IF(NOT(ISNUMBER(K975)),"ERRO: frequência vigente inválida",IF(ISERROR(MATCH(H975,lst_frequencias,0)),"ERRO: frequência de referência ausente",IF(K975&lt;INDEX(lst_frequencias_vezes,MATCH(H975,lst_frequencias,0)),"ERRO: intervalo ampliado em tarefa de segurança (referência "&amp;H975&amp;")","OK: segurança mantida")))),IF(NOT(ISNUMBER(K975)),"Verificar: frequência vigente","OK"))))</f>
        <v/>
      </c>
      <c r="S975" s="24" t="n"/>
    </row>
    <row r="976">
      <c r="A976" s="21" t="n"/>
      <c r="B976" s="22" t="n"/>
      <c r="C976" s="23">
        <f>IF(OR(A976="",B976=""),"",A976&amp;"|"&amp;B976)</f>
        <v/>
      </c>
      <c r="D976" s="21" t="n"/>
      <c r="E976" s="24" t="n"/>
      <c r="F976" s="21" t="n"/>
      <c r="G976" s="22" t="n"/>
      <c r="H976" s="22" t="n"/>
      <c r="I976" s="22" t="n"/>
      <c r="J976" s="25" t="n"/>
      <c r="K976" s="26">
        <f>IF(J976="","",IFERROR(INDEX(lst_frequencias_vezes,MATCH(J976,lst_frequencias,0)),"Frequência não aceita"))</f>
        <v/>
      </c>
      <c r="L976" s="21" t="n"/>
      <c r="M976" s="27" t="n"/>
      <c r="N976" s="28">
        <f>IF(AND(ISNUMBER(K976),ISNUMBER(M976)),K976*M976,"")</f>
        <v/>
      </c>
      <c r="O976" s="25" t="n"/>
      <c r="P976" s="25" t="n"/>
      <c r="Q976" s="29" t="n"/>
      <c r="R976" s="30">
        <f>IF(C976="","",IF(COUNTIF(pl_chave,C976)&gt;1,"ERRO: chave de tarefa duplicada",IF(I976="Sim",IF(O976="Não","ERRO: tarefa de segurança retirada do plano",IF(NOT(ISNUMBER(K976)),"ERRO: frequência vigente inválida",IF(ISERROR(MATCH(H976,lst_frequencias,0)),"ERRO: frequência de referência ausente",IF(K976&lt;INDEX(lst_frequencias_vezes,MATCH(H976,lst_frequencias,0)),"ERRO: intervalo ampliado em tarefa de segurança (referência "&amp;H976&amp;")","OK: segurança mantida")))),IF(NOT(ISNUMBER(K976)),"Verificar: frequência vigente","OK"))))</f>
        <v/>
      </c>
      <c r="S976" s="24" t="n"/>
    </row>
    <row r="977">
      <c r="A977" s="21" t="n"/>
      <c r="B977" s="22" t="n"/>
      <c r="C977" s="23">
        <f>IF(OR(A977="",B977=""),"",A977&amp;"|"&amp;B977)</f>
        <v/>
      </c>
      <c r="D977" s="21" t="n"/>
      <c r="E977" s="24" t="n"/>
      <c r="F977" s="21" t="n"/>
      <c r="G977" s="22" t="n"/>
      <c r="H977" s="22" t="n"/>
      <c r="I977" s="22" t="n"/>
      <c r="J977" s="25" t="n"/>
      <c r="K977" s="26">
        <f>IF(J977="","",IFERROR(INDEX(lst_frequencias_vezes,MATCH(J977,lst_frequencias,0)),"Frequência não aceita"))</f>
        <v/>
      </c>
      <c r="L977" s="21" t="n"/>
      <c r="M977" s="27" t="n"/>
      <c r="N977" s="28">
        <f>IF(AND(ISNUMBER(K977),ISNUMBER(M977)),K977*M977,"")</f>
        <v/>
      </c>
      <c r="O977" s="25" t="n"/>
      <c r="P977" s="25" t="n"/>
      <c r="Q977" s="29" t="n"/>
      <c r="R977" s="30">
        <f>IF(C977="","",IF(COUNTIF(pl_chave,C977)&gt;1,"ERRO: chave de tarefa duplicada",IF(I977="Sim",IF(O977="Não","ERRO: tarefa de segurança retirada do plano",IF(NOT(ISNUMBER(K977)),"ERRO: frequência vigente inválida",IF(ISERROR(MATCH(H977,lst_frequencias,0)),"ERRO: frequência de referência ausente",IF(K977&lt;INDEX(lst_frequencias_vezes,MATCH(H977,lst_frequencias,0)),"ERRO: intervalo ampliado em tarefa de segurança (referência "&amp;H977&amp;")","OK: segurança mantida")))),IF(NOT(ISNUMBER(K977)),"Verificar: frequência vigente","OK"))))</f>
        <v/>
      </c>
      <c r="S977" s="24" t="n"/>
    </row>
    <row r="978">
      <c r="A978" s="21" t="n"/>
      <c r="B978" s="22" t="n"/>
      <c r="C978" s="23">
        <f>IF(OR(A978="",B978=""),"",A978&amp;"|"&amp;B978)</f>
        <v/>
      </c>
      <c r="D978" s="21" t="n"/>
      <c r="E978" s="24" t="n"/>
      <c r="F978" s="21" t="n"/>
      <c r="G978" s="22" t="n"/>
      <c r="H978" s="22" t="n"/>
      <c r="I978" s="22" t="n"/>
      <c r="J978" s="25" t="n"/>
      <c r="K978" s="26">
        <f>IF(J978="","",IFERROR(INDEX(lst_frequencias_vezes,MATCH(J978,lst_frequencias,0)),"Frequência não aceita"))</f>
        <v/>
      </c>
      <c r="L978" s="21" t="n"/>
      <c r="M978" s="27" t="n"/>
      <c r="N978" s="28">
        <f>IF(AND(ISNUMBER(K978),ISNUMBER(M978)),K978*M978,"")</f>
        <v/>
      </c>
      <c r="O978" s="25" t="n"/>
      <c r="P978" s="25" t="n"/>
      <c r="Q978" s="29" t="n"/>
      <c r="R978" s="30">
        <f>IF(C978="","",IF(COUNTIF(pl_chave,C978)&gt;1,"ERRO: chave de tarefa duplicada",IF(I978="Sim",IF(O978="Não","ERRO: tarefa de segurança retirada do plano",IF(NOT(ISNUMBER(K978)),"ERRO: frequência vigente inválida",IF(ISERROR(MATCH(H978,lst_frequencias,0)),"ERRO: frequência de referência ausente",IF(K978&lt;INDEX(lst_frequencias_vezes,MATCH(H978,lst_frequencias,0)),"ERRO: intervalo ampliado em tarefa de segurança (referência "&amp;H978&amp;")","OK: segurança mantida")))),IF(NOT(ISNUMBER(K978)),"Verificar: frequência vigente","OK"))))</f>
        <v/>
      </c>
      <c r="S978" s="24" t="n"/>
    </row>
    <row r="979">
      <c r="A979" s="21" t="n"/>
      <c r="B979" s="22" t="n"/>
      <c r="C979" s="23">
        <f>IF(OR(A979="",B979=""),"",A979&amp;"|"&amp;B979)</f>
        <v/>
      </c>
      <c r="D979" s="21" t="n"/>
      <c r="E979" s="24" t="n"/>
      <c r="F979" s="21" t="n"/>
      <c r="G979" s="22" t="n"/>
      <c r="H979" s="22" t="n"/>
      <c r="I979" s="22" t="n"/>
      <c r="J979" s="25" t="n"/>
      <c r="K979" s="26">
        <f>IF(J979="","",IFERROR(INDEX(lst_frequencias_vezes,MATCH(J979,lst_frequencias,0)),"Frequência não aceita"))</f>
        <v/>
      </c>
      <c r="L979" s="21" t="n"/>
      <c r="M979" s="27" t="n"/>
      <c r="N979" s="28">
        <f>IF(AND(ISNUMBER(K979),ISNUMBER(M979)),K979*M979,"")</f>
        <v/>
      </c>
      <c r="O979" s="25" t="n"/>
      <c r="P979" s="25" t="n"/>
      <c r="Q979" s="29" t="n"/>
      <c r="R979" s="30">
        <f>IF(C979="","",IF(COUNTIF(pl_chave,C979)&gt;1,"ERRO: chave de tarefa duplicada",IF(I979="Sim",IF(O979="Não","ERRO: tarefa de segurança retirada do plano",IF(NOT(ISNUMBER(K979)),"ERRO: frequência vigente inválida",IF(ISERROR(MATCH(H979,lst_frequencias,0)),"ERRO: frequência de referência ausente",IF(K979&lt;INDEX(lst_frequencias_vezes,MATCH(H979,lst_frequencias,0)),"ERRO: intervalo ampliado em tarefa de segurança (referência "&amp;H979&amp;")","OK: segurança mantida")))),IF(NOT(ISNUMBER(K979)),"Verificar: frequência vigente","OK"))))</f>
        <v/>
      </c>
      <c r="S979" s="24" t="n"/>
    </row>
    <row r="980">
      <c r="A980" s="21" t="n"/>
      <c r="B980" s="22" t="n"/>
      <c r="C980" s="23">
        <f>IF(OR(A980="",B980=""),"",A980&amp;"|"&amp;B980)</f>
        <v/>
      </c>
      <c r="D980" s="21" t="n"/>
      <c r="E980" s="24" t="n"/>
      <c r="F980" s="21" t="n"/>
      <c r="G980" s="22" t="n"/>
      <c r="H980" s="22" t="n"/>
      <c r="I980" s="22" t="n"/>
      <c r="J980" s="25" t="n"/>
      <c r="K980" s="26">
        <f>IF(J980="","",IFERROR(INDEX(lst_frequencias_vezes,MATCH(J980,lst_frequencias,0)),"Frequência não aceita"))</f>
        <v/>
      </c>
      <c r="L980" s="21" t="n"/>
      <c r="M980" s="27" t="n"/>
      <c r="N980" s="28">
        <f>IF(AND(ISNUMBER(K980),ISNUMBER(M980)),K980*M980,"")</f>
        <v/>
      </c>
      <c r="O980" s="25" t="n"/>
      <c r="P980" s="25" t="n"/>
      <c r="Q980" s="29" t="n"/>
      <c r="R980" s="30">
        <f>IF(C980="","",IF(COUNTIF(pl_chave,C980)&gt;1,"ERRO: chave de tarefa duplicada",IF(I980="Sim",IF(O980="Não","ERRO: tarefa de segurança retirada do plano",IF(NOT(ISNUMBER(K980)),"ERRO: frequência vigente inválida",IF(ISERROR(MATCH(H980,lst_frequencias,0)),"ERRO: frequência de referência ausente",IF(K980&lt;INDEX(lst_frequencias_vezes,MATCH(H980,lst_frequencias,0)),"ERRO: intervalo ampliado em tarefa de segurança (referência "&amp;H980&amp;")","OK: segurança mantida")))),IF(NOT(ISNUMBER(K980)),"Verificar: frequência vigente","OK"))))</f>
        <v/>
      </c>
      <c r="S980" s="24" t="n"/>
    </row>
    <row r="981">
      <c r="A981" s="21" t="n"/>
      <c r="B981" s="22" t="n"/>
      <c r="C981" s="23">
        <f>IF(OR(A981="",B981=""),"",A981&amp;"|"&amp;B981)</f>
        <v/>
      </c>
      <c r="D981" s="21" t="n"/>
      <c r="E981" s="24" t="n"/>
      <c r="F981" s="21" t="n"/>
      <c r="G981" s="22" t="n"/>
      <c r="H981" s="22" t="n"/>
      <c r="I981" s="22" t="n"/>
      <c r="J981" s="25" t="n"/>
      <c r="K981" s="26">
        <f>IF(J981="","",IFERROR(INDEX(lst_frequencias_vezes,MATCH(J981,lst_frequencias,0)),"Frequência não aceita"))</f>
        <v/>
      </c>
      <c r="L981" s="21" t="n"/>
      <c r="M981" s="27" t="n"/>
      <c r="N981" s="28">
        <f>IF(AND(ISNUMBER(K981),ISNUMBER(M981)),K981*M981,"")</f>
        <v/>
      </c>
      <c r="O981" s="25" t="n"/>
      <c r="P981" s="25" t="n"/>
      <c r="Q981" s="29" t="n"/>
      <c r="R981" s="30">
        <f>IF(C981="","",IF(COUNTIF(pl_chave,C981)&gt;1,"ERRO: chave de tarefa duplicada",IF(I981="Sim",IF(O981="Não","ERRO: tarefa de segurança retirada do plano",IF(NOT(ISNUMBER(K981)),"ERRO: frequência vigente inválida",IF(ISERROR(MATCH(H981,lst_frequencias,0)),"ERRO: frequência de referência ausente",IF(K981&lt;INDEX(lst_frequencias_vezes,MATCH(H981,lst_frequencias,0)),"ERRO: intervalo ampliado em tarefa de segurança (referência "&amp;H981&amp;")","OK: segurança mantida")))),IF(NOT(ISNUMBER(K981)),"Verificar: frequência vigente","OK"))))</f>
        <v/>
      </c>
      <c r="S981" s="24" t="n"/>
    </row>
    <row r="982">
      <c r="A982" s="21" t="n"/>
      <c r="B982" s="22" t="n"/>
      <c r="C982" s="23">
        <f>IF(OR(A982="",B982=""),"",A982&amp;"|"&amp;B982)</f>
        <v/>
      </c>
      <c r="D982" s="21" t="n"/>
      <c r="E982" s="24" t="n"/>
      <c r="F982" s="21" t="n"/>
      <c r="G982" s="22" t="n"/>
      <c r="H982" s="22" t="n"/>
      <c r="I982" s="22" t="n"/>
      <c r="J982" s="25" t="n"/>
      <c r="K982" s="26">
        <f>IF(J982="","",IFERROR(INDEX(lst_frequencias_vezes,MATCH(J982,lst_frequencias,0)),"Frequência não aceita"))</f>
        <v/>
      </c>
      <c r="L982" s="21" t="n"/>
      <c r="M982" s="27" t="n"/>
      <c r="N982" s="28">
        <f>IF(AND(ISNUMBER(K982),ISNUMBER(M982)),K982*M982,"")</f>
        <v/>
      </c>
      <c r="O982" s="25" t="n"/>
      <c r="P982" s="25" t="n"/>
      <c r="Q982" s="29" t="n"/>
      <c r="R982" s="30">
        <f>IF(C982="","",IF(COUNTIF(pl_chave,C982)&gt;1,"ERRO: chave de tarefa duplicada",IF(I982="Sim",IF(O982="Não","ERRO: tarefa de segurança retirada do plano",IF(NOT(ISNUMBER(K982)),"ERRO: frequência vigente inválida",IF(ISERROR(MATCH(H982,lst_frequencias,0)),"ERRO: frequência de referência ausente",IF(K982&lt;INDEX(lst_frequencias_vezes,MATCH(H982,lst_frequencias,0)),"ERRO: intervalo ampliado em tarefa de segurança (referência "&amp;H982&amp;")","OK: segurança mantida")))),IF(NOT(ISNUMBER(K982)),"Verificar: frequência vigente","OK"))))</f>
        <v/>
      </c>
      <c r="S982" s="24" t="n"/>
    </row>
    <row r="983">
      <c r="A983" s="21" t="n"/>
      <c r="B983" s="22" t="n"/>
      <c r="C983" s="23">
        <f>IF(OR(A983="",B983=""),"",A983&amp;"|"&amp;B983)</f>
        <v/>
      </c>
      <c r="D983" s="21" t="n"/>
      <c r="E983" s="24" t="n"/>
      <c r="F983" s="21" t="n"/>
      <c r="G983" s="22" t="n"/>
      <c r="H983" s="22" t="n"/>
      <c r="I983" s="22" t="n"/>
      <c r="J983" s="25" t="n"/>
      <c r="K983" s="26">
        <f>IF(J983="","",IFERROR(INDEX(lst_frequencias_vezes,MATCH(J983,lst_frequencias,0)),"Frequência não aceita"))</f>
        <v/>
      </c>
      <c r="L983" s="21" t="n"/>
      <c r="M983" s="27" t="n"/>
      <c r="N983" s="28">
        <f>IF(AND(ISNUMBER(K983),ISNUMBER(M983)),K983*M983,"")</f>
        <v/>
      </c>
      <c r="O983" s="25" t="n"/>
      <c r="P983" s="25" t="n"/>
      <c r="Q983" s="29" t="n"/>
      <c r="R983" s="30">
        <f>IF(C983="","",IF(COUNTIF(pl_chave,C983)&gt;1,"ERRO: chave de tarefa duplicada",IF(I983="Sim",IF(O983="Não","ERRO: tarefa de segurança retirada do plano",IF(NOT(ISNUMBER(K983)),"ERRO: frequência vigente inválida",IF(ISERROR(MATCH(H983,lst_frequencias,0)),"ERRO: frequência de referência ausente",IF(K983&lt;INDEX(lst_frequencias_vezes,MATCH(H983,lst_frequencias,0)),"ERRO: intervalo ampliado em tarefa de segurança (referência "&amp;H983&amp;")","OK: segurança mantida")))),IF(NOT(ISNUMBER(K983)),"Verificar: frequência vigente","OK"))))</f>
        <v/>
      </c>
      <c r="S983" s="24" t="n"/>
    </row>
    <row r="984">
      <c r="A984" s="21" t="n"/>
      <c r="B984" s="22" t="n"/>
      <c r="C984" s="23">
        <f>IF(OR(A984="",B984=""),"",A984&amp;"|"&amp;B984)</f>
        <v/>
      </c>
      <c r="D984" s="21" t="n"/>
      <c r="E984" s="24" t="n"/>
      <c r="F984" s="21" t="n"/>
      <c r="G984" s="22" t="n"/>
      <c r="H984" s="22" t="n"/>
      <c r="I984" s="22" t="n"/>
      <c r="J984" s="25" t="n"/>
      <c r="K984" s="26">
        <f>IF(J984="","",IFERROR(INDEX(lst_frequencias_vezes,MATCH(J984,lst_frequencias,0)),"Frequência não aceita"))</f>
        <v/>
      </c>
      <c r="L984" s="21" t="n"/>
      <c r="M984" s="27" t="n"/>
      <c r="N984" s="28">
        <f>IF(AND(ISNUMBER(K984),ISNUMBER(M984)),K984*M984,"")</f>
        <v/>
      </c>
      <c r="O984" s="25" t="n"/>
      <c r="P984" s="25" t="n"/>
      <c r="Q984" s="29" t="n"/>
      <c r="R984" s="30">
        <f>IF(C984="","",IF(COUNTIF(pl_chave,C984)&gt;1,"ERRO: chave de tarefa duplicada",IF(I984="Sim",IF(O984="Não","ERRO: tarefa de segurança retirada do plano",IF(NOT(ISNUMBER(K984)),"ERRO: frequência vigente inválida",IF(ISERROR(MATCH(H984,lst_frequencias,0)),"ERRO: frequência de referência ausente",IF(K984&lt;INDEX(lst_frequencias_vezes,MATCH(H984,lst_frequencias,0)),"ERRO: intervalo ampliado em tarefa de segurança (referência "&amp;H984&amp;")","OK: segurança mantida")))),IF(NOT(ISNUMBER(K984)),"Verificar: frequência vigente","OK"))))</f>
        <v/>
      </c>
      <c r="S984" s="24" t="n"/>
    </row>
    <row r="985">
      <c r="A985" s="21" t="n"/>
      <c r="B985" s="22" t="n"/>
      <c r="C985" s="23">
        <f>IF(OR(A985="",B985=""),"",A985&amp;"|"&amp;B985)</f>
        <v/>
      </c>
      <c r="D985" s="21" t="n"/>
      <c r="E985" s="24" t="n"/>
      <c r="F985" s="21" t="n"/>
      <c r="G985" s="22" t="n"/>
      <c r="H985" s="22" t="n"/>
      <c r="I985" s="22" t="n"/>
      <c r="J985" s="25" t="n"/>
      <c r="K985" s="26">
        <f>IF(J985="","",IFERROR(INDEX(lst_frequencias_vezes,MATCH(J985,lst_frequencias,0)),"Frequência não aceita"))</f>
        <v/>
      </c>
      <c r="L985" s="21" t="n"/>
      <c r="M985" s="27" t="n"/>
      <c r="N985" s="28">
        <f>IF(AND(ISNUMBER(K985),ISNUMBER(M985)),K985*M985,"")</f>
        <v/>
      </c>
      <c r="O985" s="25" t="n"/>
      <c r="P985" s="25" t="n"/>
      <c r="Q985" s="29" t="n"/>
      <c r="R985" s="30">
        <f>IF(C985="","",IF(COUNTIF(pl_chave,C985)&gt;1,"ERRO: chave de tarefa duplicada",IF(I985="Sim",IF(O985="Não","ERRO: tarefa de segurança retirada do plano",IF(NOT(ISNUMBER(K985)),"ERRO: frequência vigente inválida",IF(ISERROR(MATCH(H985,lst_frequencias,0)),"ERRO: frequência de referência ausente",IF(K985&lt;INDEX(lst_frequencias_vezes,MATCH(H985,lst_frequencias,0)),"ERRO: intervalo ampliado em tarefa de segurança (referência "&amp;H985&amp;")","OK: segurança mantida")))),IF(NOT(ISNUMBER(K985)),"Verificar: frequência vigente","OK"))))</f>
        <v/>
      </c>
      <c r="S985" s="24" t="n"/>
    </row>
    <row r="986">
      <c r="A986" s="21" t="n"/>
      <c r="B986" s="22" t="n"/>
      <c r="C986" s="23">
        <f>IF(OR(A986="",B986=""),"",A986&amp;"|"&amp;B986)</f>
        <v/>
      </c>
      <c r="D986" s="21" t="n"/>
      <c r="E986" s="24" t="n"/>
      <c r="F986" s="21" t="n"/>
      <c r="G986" s="22" t="n"/>
      <c r="H986" s="22" t="n"/>
      <c r="I986" s="22" t="n"/>
      <c r="J986" s="25" t="n"/>
      <c r="K986" s="26">
        <f>IF(J986="","",IFERROR(INDEX(lst_frequencias_vezes,MATCH(J986,lst_frequencias,0)),"Frequência não aceita"))</f>
        <v/>
      </c>
      <c r="L986" s="21" t="n"/>
      <c r="M986" s="27" t="n"/>
      <c r="N986" s="28">
        <f>IF(AND(ISNUMBER(K986),ISNUMBER(M986)),K986*M986,"")</f>
        <v/>
      </c>
      <c r="O986" s="25" t="n"/>
      <c r="P986" s="25" t="n"/>
      <c r="Q986" s="29" t="n"/>
      <c r="R986" s="30">
        <f>IF(C986="","",IF(COUNTIF(pl_chave,C986)&gt;1,"ERRO: chave de tarefa duplicada",IF(I986="Sim",IF(O986="Não","ERRO: tarefa de segurança retirada do plano",IF(NOT(ISNUMBER(K986)),"ERRO: frequência vigente inválida",IF(ISERROR(MATCH(H986,lst_frequencias,0)),"ERRO: frequência de referência ausente",IF(K986&lt;INDEX(lst_frequencias_vezes,MATCH(H986,lst_frequencias,0)),"ERRO: intervalo ampliado em tarefa de segurança (referência "&amp;H986&amp;")","OK: segurança mantida")))),IF(NOT(ISNUMBER(K986)),"Verificar: frequência vigente","OK"))))</f>
        <v/>
      </c>
      <c r="S986" s="24" t="n"/>
    </row>
    <row r="987">
      <c r="A987" s="21" t="n"/>
      <c r="B987" s="22" t="n"/>
      <c r="C987" s="23">
        <f>IF(OR(A987="",B987=""),"",A987&amp;"|"&amp;B987)</f>
        <v/>
      </c>
      <c r="D987" s="21" t="n"/>
      <c r="E987" s="24" t="n"/>
      <c r="F987" s="21" t="n"/>
      <c r="G987" s="22" t="n"/>
      <c r="H987" s="22" t="n"/>
      <c r="I987" s="22" t="n"/>
      <c r="J987" s="25" t="n"/>
      <c r="K987" s="26">
        <f>IF(J987="","",IFERROR(INDEX(lst_frequencias_vezes,MATCH(J987,lst_frequencias,0)),"Frequência não aceita"))</f>
        <v/>
      </c>
      <c r="L987" s="21" t="n"/>
      <c r="M987" s="27" t="n"/>
      <c r="N987" s="28">
        <f>IF(AND(ISNUMBER(K987),ISNUMBER(M987)),K987*M987,"")</f>
        <v/>
      </c>
      <c r="O987" s="25" t="n"/>
      <c r="P987" s="25" t="n"/>
      <c r="Q987" s="29" t="n"/>
      <c r="R987" s="30">
        <f>IF(C987="","",IF(COUNTIF(pl_chave,C987)&gt;1,"ERRO: chave de tarefa duplicada",IF(I987="Sim",IF(O987="Não","ERRO: tarefa de segurança retirada do plano",IF(NOT(ISNUMBER(K987)),"ERRO: frequência vigente inválida",IF(ISERROR(MATCH(H987,lst_frequencias,0)),"ERRO: frequência de referência ausente",IF(K987&lt;INDEX(lst_frequencias_vezes,MATCH(H987,lst_frequencias,0)),"ERRO: intervalo ampliado em tarefa de segurança (referência "&amp;H987&amp;")","OK: segurança mantida")))),IF(NOT(ISNUMBER(K987)),"Verificar: frequência vigente","OK"))))</f>
        <v/>
      </c>
      <c r="S987" s="24" t="n"/>
    </row>
    <row r="988">
      <c r="A988" s="21" t="n"/>
      <c r="B988" s="22" t="n"/>
      <c r="C988" s="23">
        <f>IF(OR(A988="",B988=""),"",A988&amp;"|"&amp;B988)</f>
        <v/>
      </c>
      <c r="D988" s="21" t="n"/>
      <c r="E988" s="24" t="n"/>
      <c r="F988" s="21" t="n"/>
      <c r="G988" s="22" t="n"/>
      <c r="H988" s="22" t="n"/>
      <c r="I988" s="22" t="n"/>
      <c r="J988" s="25" t="n"/>
      <c r="K988" s="26">
        <f>IF(J988="","",IFERROR(INDEX(lst_frequencias_vezes,MATCH(J988,lst_frequencias,0)),"Frequência não aceita"))</f>
        <v/>
      </c>
      <c r="L988" s="21" t="n"/>
      <c r="M988" s="27" t="n"/>
      <c r="N988" s="28">
        <f>IF(AND(ISNUMBER(K988),ISNUMBER(M988)),K988*M988,"")</f>
        <v/>
      </c>
      <c r="O988" s="25" t="n"/>
      <c r="P988" s="25" t="n"/>
      <c r="Q988" s="29" t="n"/>
      <c r="R988" s="30">
        <f>IF(C988="","",IF(COUNTIF(pl_chave,C988)&gt;1,"ERRO: chave de tarefa duplicada",IF(I988="Sim",IF(O988="Não","ERRO: tarefa de segurança retirada do plano",IF(NOT(ISNUMBER(K988)),"ERRO: frequência vigente inválida",IF(ISERROR(MATCH(H988,lst_frequencias,0)),"ERRO: frequência de referência ausente",IF(K988&lt;INDEX(lst_frequencias_vezes,MATCH(H988,lst_frequencias,0)),"ERRO: intervalo ampliado em tarefa de segurança (referência "&amp;H988&amp;")","OK: segurança mantida")))),IF(NOT(ISNUMBER(K988)),"Verificar: frequência vigente","OK"))))</f>
        <v/>
      </c>
      <c r="S988" s="24" t="n"/>
    </row>
    <row r="989">
      <c r="A989" s="21" t="n"/>
      <c r="B989" s="22" t="n"/>
      <c r="C989" s="23">
        <f>IF(OR(A989="",B989=""),"",A989&amp;"|"&amp;B989)</f>
        <v/>
      </c>
      <c r="D989" s="21" t="n"/>
      <c r="E989" s="24" t="n"/>
      <c r="F989" s="21" t="n"/>
      <c r="G989" s="22" t="n"/>
      <c r="H989" s="22" t="n"/>
      <c r="I989" s="22" t="n"/>
      <c r="J989" s="25" t="n"/>
      <c r="K989" s="26">
        <f>IF(J989="","",IFERROR(INDEX(lst_frequencias_vezes,MATCH(J989,lst_frequencias,0)),"Frequência não aceita"))</f>
        <v/>
      </c>
      <c r="L989" s="21" t="n"/>
      <c r="M989" s="27" t="n"/>
      <c r="N989" s="28">
        <f>IF(AND(ISNUMBER(K989),ISNUMBER(M989)),K989*M989,"")</f>
        <v/>
      </c>
      <c r="O989" s="25" t="n"/>
      <c r="P989" s="25" t="n"/>
      <c r="Q989" s="29" t="n"/>
      <c r="R989" s="30">
        <f>IF(C989="","",IF(COUNTIF(pl_chave,C989)&gt;1,"ERRO: chave de tarefa duplicada",IF(I989="Sim",IF(O989="Não","ERRO: tarefa de segurança retirada do plano",IF(NOT(ISNUMBER(K989)),"ERRO: frequência vigente inválida",IF(ISERROR(MATCH(H989,lst_frequencias,0)),"ERRO: frequência de referência ausente",IF(K989&lt;INDEX(lst_frequencias_vezes,MATCH(H989,lst_frequencias,0)),"ERRO: intervalo ampliado em tarefa de segurança (referência "&amp;H989&amp;")","OK: segurança mantida")))),IF(NOT(ISNUMBER(K989)),"Verificar: frequência vigente","OK"))))</f>
        <v/>
      </c>
      <c r="S989" s="24" t="n"/>
    </row>
    <row r="990">
      <c r="A990" s="21" t="n"/>
      <c r="B990" s="22" t="n"/>
      <c r="C990" s="23">
        <f>IF(OR(A990="",B990=""),"",A990&amp;"|"&amp;B990)</f>
        <v/>
      </c>
      <c r="D990" s="21" t="n"/>
      <c r="E990" s="24" t="n"/>
      <c r="F990" s="21" t="n"/>
      <c r="G990" s="22" t="n"/>
      <c r="H990" s="22" t="n"/>
      <c r="I990" s="22" t="n"/>
      <c r="J990" s="25" t="n"/>
      <c r="K990" s="26">
        <f>IF(J990="","",IFERROR(INDEX(lst_frequencias_vezes,MATCH(J990,lst_frequencias,0)),"Frequência não aceita"))</f>
        <v/>
      </c>
      <c r="L990" s="21" t="n"/>
      <c r="M990" s="27" t="n"/>
      <c r="N990" s="28">
        <f>IF(AND(ISNUMBER(K990),ISNUMBER(M990)),K990*M990,"")</f>
        <v/>
      </c>
      <c r="O990" s="25" t="n"/>
      <c r="P990" s="25" t="n"/>
      <c r="Q990" s="29" t="n"/>
      <c r="R990" s="30">
        <f>IF(C990="","",IF(COUNTIF(pl_chave,C990)&gt;1,"ERRO: chave de tarefa duplicada",IF(I990="Sim",IF(O990="Não","ERRO: tarefa de segurança retirada do plano",IF(NOT(ISNUMBER(K990)),"ERRO: frequência vigente inválida",IF(ISERROR(MATCH(H990,lst_frequencias,0)),"ERRO: frequência de referência ausente",IF(K990&lt;INDEX(lst_frequencias_vezes,MATCH(H990,lst_frequencias,0)),"ERRO: intervalo ampliado em tarefa de segurança (referência "&amp;H990&amp;")","OK: segurança mantida")))),IF(NOT(ISNUMBER(K990)),"Verificar: frequência vigente","OK"))))</f>
        <v/>
      </c>
      <c r="S990" s="24" t="n"/>
    </row>
    <row r="991">
      <c r="A991" s="21" t="n"/>
      <c r="B991" s="22" t="n"/>
      <c r="C991" s="23">
        <f>IF(OR(A991="",B991=""),"",A991&amp;"|"&amp;B991)</f>
        <v/>
      </c>
      <c r="D991" s="21" t="n"/>
      <c r="E991" s="24" t="n"/>
      <c r="F991" s="21" t="n"/>
      <c r="G991" s="22" t="n"/>
      <c r="H991" s="22" t="n"/>
      <c r="I991" s="22" t="n"/>
      <c r="J991" s="25" t="n"/>
      <c r="K991" s="26">
        <f>IF(J991="","",IFERROR(INDEX(lst_frequencias_vezes,MATCH(J991,lst_frequencias,0)),"Frequência não aceita"))</f>
        <v/>
      </c>
      <c r="L991" s="21" t="n"/>
      <c r="M991" s="27" t="n"/>
      <c r="N991" s="28">
        <f>IF(AND(ISNUMBER(K991),ISNUMBER(M991)),K991*M991,"")</f>
        <v/>
      </c>
      <c r="O991" s="25" t="n"/>
      <c r="P991" s="25" t="n"/>
      <c r="Q991" s="29" t="n"/>
      <c r="R991" s="30">
        <f>IF(C991="","",IF(COUNTIF(pl_chave,C991)&gt;1,"ERRO: chave de tarefa duplicada",IF(I991="Sim",IF(O991="Não","ERRO: tarefa de segurança retirada do plano",IF(NOT(ISNUMBER(K991)),"ERRO: frequência vigente inválida",IF(ISERROR(MATCH(H991,lst_frequencias,0)),"ERRO: frequência de referência ausente",IF(K991&lt;INDEX(lst_frequencias_vezes,MATCH(H991,lst_frequencias,0)),"ERRO: intervalo ampliado em tarefa de segurança (referência "&amp;H991&amp;")","OK: segurança mantida")))),IF(NOT(ISNUMBER(K991)),"Verificar: frequência vigente","OK"))))</f>
        <v/>
      </c>
      <c r="S991" s="24" t="n"/>
    </row>
    <row r="992">
      <c r="A992" s="21" t="n"/>
      <c r="B992" s="22" t="n"/>
      <c r="C992" s="23">
        <f>IF(OR(A992="",B992=""),"",A992&amp;"|"&amp;B992)</f>
        <v/>
      </c>
      <c r="D992" s="21" t="n"/>
      <c r="E992" s="24" t="n"/>
      <c r="F992" s="21" t="n"/>
      <c r="G992" s="22" t="n"/>
      <c r="H992" s="22" t="n"/>
      <c r="I992" s="22" t="n"/>
      <c r="J992" s="25" t="n"/>
      <c r="K992" s="26">
        <f>IF(J992="","",IFERROR(INDEX(lst_frequencias_vezes,MATCH(J992,lst_frequencias,0)),"Frequência não aceita"))</f>
        <v/>
      </c>
      <c r="L992" s="21" t="n"/>
      <c r="M992" s="27" t="n"/>
      <c r="N992" s="28">
        <f>IF(AND(ISNUMBER(K992),ISNUMBER(M992)),K992*M992,"")</f>
        <v/>
      </c>
      <c r="O992" s="25" t="n"/>
      <c r="P992" s="25" t="n"/>
      <c r="Q992" s="29" t="n"/>
      <c r="R992" s="30">
        <f>IF(C992="","",IF(COUNTIF(pl_chave,C992)&gt;1,"ERRO: chave de tarefa duplicada",IF(I992="Sim",IF(O992="Não","ERRO: tarefa de segurança retirada do plano",IF(NOT(ISNUMBER(K992)),"ERRO: frequência vigente inválida",IF(ISERROR(MATCH(H992,lst_frequencias,0)),"ERRO: frequência de referência ausente",IF(K992&lt;INDEX(lst_frequencias_vezes,MATCH(H992,lst_frequencias,0)),"ERRO: intervalo ampliado em tarefa de segurança (referência "&amp;H992&amp;")","OK: segurança mantida")))),IF(NOT(ISNUMBER(K992)),"Verificar: frequência vigente","OK"))))</f>
        <v/>
      </c>
      <c r="S992" s="24" t="n"/>
    </row>
    <row r="993">
      <c r="A993" s="21" t="n"/>
      <c r="B993" s="22" t="n"/>
      <c r="C993" s="23">
        <f>IF(OR(A993="",B993=""),"",A993&amp;"|"&amp;B993)</f>
        <v/>
      </c>
      <c r="D993" s="21" t="n"/>
      <c r="E993" s="24" t="n"/>
      <c r="F993" s="21" t="n"/>
      <c r="G993" s="22" t="n"/>
      <c r="H993" s="22" t="n"/>
      <c r="I993" s="22" t="n"/>
      <c r="J993" s="25" t="n"/>
      <c r="K993" s="26">
        <f>IF(J993="","",IFERROR(INDEX(lst_frequencias_vezes,MATCH(J993,lst_frequencias,0)),"Frequência não aceita"))</f>
        <v/>
      </c>
      <c r="L993" s="21" t="n"/>
      <c r="M993" s="27" t="n"/>
      <c r="N993" s="28">
        <f>IF(AND(ISNUMBER(K993),ISNUMBER(M993)),K993*M993,"")</f>
        <v/>
      </c>
      <c r="O993" s="25" t="n"/>
      <c r="P993" s="25" t="n"/>
      <c r="Q993" s="29" t="n"/>
      <c r="R993" s="30">
        <f>IF(C993="","",IF(COUNTIF(pl_chave,C993)&gt;1,"ERRO: chave de tarefa duplicada",IF(I993="Sim",IF(O993="Não","ERRO: tarefa de segurança retirada do plano",IF(NOT(ISNUMBER(K993)),"ERRO: frequência vigente inválida",IF(ISERROR(MATCH(H993,lst_frequencias,0)),"ERRO: frequência de referência ausente",IF(K993&lt;INDEX(lst_frequencias_vezes,MATCH(H993,lst_frequencias,0)),"ERRO: intervalo ampliado em tarefa de segurança (referência "&amp;H993&amp;")","OK: segurança mantida")))),IF(NOT(ISNUMBER(K993)),"Verificar: frequência vigente","OK"))))</f>
        <v/>
      </c>
      <c r="S993" s="24" t="n"/>
    </row>
    <row r="994">
      <c r="A994" s="21" t="n"/>
      <c r="B994" s="22" t="n"/>
      <c r="C994" s="23">
        <f>IF(OR(A994="",B994=""),"",A994&amp;"|"&amp;B994)</f>
        <v/>
      </c>
      <c r="D994" s="21" t="n"/>
      <c r="E994" s="24" t="n"/>
      <c r="F994" s="21" t="n"/>
      <c r="G994" s="22" t="n"/>
      <c r="H994" s="22" t="n"/>
      <c r="I994" s="22" t="n"/>
      <c r="J994" s="25" t="n"/>
      <c r="K994" s="26">
        <f>IF(J994="","",IFERROR(INDEX(lst_frequencias_vezes,MATCH(J994,lst_frequencias,0)),"Frequência não aceita"))</f>
        <v/>
      </c>
      <c r="L994" s="21" t="n"/>
      <c r="M994" s="27" t="n"/>
      <c r="N994" s="28">
        <f>IF(AND(ISNUMBER(K994),ISNUMBER(M994)),K994*M994,"")</f>
        <v/>
      </c>
      <c r="O994" s="25" t="n"/>
      <c r="P994" s="25" t="n"/>
      <c r="Q994" s="29" t="n"/>
      <c r="R994" s="30">
        <f>IF(C994="","",IF(COUNTIF(pl_chave,C994)&gt;1,"ERRO: chave de tarefa duplicada",IF(I994="Sim",IF(O994="Não","ERRO: tarefa de segurança retirada do plano",IF(NOT(ISNUMBER(K994)),"ERRO: frequência vigente inválida",IF(ISERROR(MATCH(H994,lst_frequencias,0)),"ERRO: frequência de referência ausente",IF(K994&lt;INDEX(lst_frequencias_vezes,MATCH(H994,lst_frequencias,0)),"ERRO: intervalo ampliado em tarefa de segurança (referência "&amp;H994&amp;")","OK: segurança mantida")))),IF(NOT(ISNUMBER(K994)),"Verificar: frequência vigente","OK"))))</f>
        <v/>
      </c>
      <c r="S994" s="24" t="n"/>
    </row>
    <row r="995">
      <c r="A995" s="21" t="n"/>
      <c r="B995" s="22" t="n"/>
      <c r="C995" s="23">
        <f>IF(OR(A995="",B995=""),"",A995&amp;"|"&amp;B995)</f>
        <v/>
      </c>
      <c r="D995" s="21" t="n"/>
      <c r="E995" s="24" t="n"/>
      <c r="F995" s="21" t="n"/>
      <c r="G995" s="22" t="n"/>
      <c r="H995" s="22" t="n"/>
      <c r="I995" s="22" t="n"/>
      <c r="J995" s="25" t="n"/>
      <c r="K995" s="26">
        <f>IF(J995="","",IFERROR(INDEX(lst_frequencias_vezes,MATCH(J995,lst_frequencias,0)),"Frequência não aceita"))</f>
        <v/>
      </c>
      <c r="L995" s="21" t="n"/>
      <c r="M995" s="27" t="n"/>
      <c r="N995" s="28">
        <f>IF(AND(ISNUMBER(K995),ISNUMBER(M995)),K995*M995,"")</f>
        <v/>
      </c>
      <c r="O995" s="25" t="n"/>
      <c r="P995" s="25" t="n"/>
      <c r="Q995" s="29" t="n"/>
      <c r="R995" s="30">
        <f>IF(C995="","",IF(COUNTIF(pl_chave,C995)&gt;1,"ERRO: chave de tarefa duplicada",IF(I995="Sim",IF(O995="Não","ERRO: tarefa de segurança retirada do plano",IF(NOT(ISNUMBER(K995)),"ERRO: frequência vigente inválida",IF(ISERROR(MATCH(H995,lst_frequencias,0)),"ERRO: frequência de referência ausente",IF(K995&lt;INDEX(lst_frequencias_vezes,MATCH(H995,lst_frequencias,0)),"ERRO: intervalo ampliado em tarefa de segurança (referência "&amp;H995&amp;")","OK: segurança mantida")))),IF(NOT(ISNUMBER(K995)),"Verificar: frequência vigente","OK"))))</f>
        <v/>
      </c>
      <c r="S995" s="24" t="n"/>
    </row>
    <row r="996">
      <c r="A996" s="21" t="n"/>
      <c r="B996" s="22" t="n"/>
      <c r="C996" s="23">
        <f>IF(OR(A996="",B996=""),"",A996&amp;"|"&amp;B996)</f>
        <v/>
      </c>
      <c r="D996" s="21" t="n"/>
      <c r="E996" s="24" t="n"/>
      <c r="F996" s="21" t="n"/>
      <c r="G996" s="22" t="n"/>
      <c r="H996" s="22" t="n"/>
      <c r="I996" s="22" t="n"/>
      <c r="J996" s="25" t="n"/>
      <c r="K996" s="26">
        <f>IF(J996="","",IFERROR(INDEX(lst_frequencias_vezes,MATCH(J996,lst_frequencias,0)),"Frequência não aceita"))</f>
        <v/>
      </c>
      <c r="L996" s="21" t="n"/>
      <c r="M996" s="27" t="n"/>
      <c r="N996" s="28">
        <f>IF(AND(ISNUMBER(K996),ISNUMBER(M996)),K996*M996,"")</f>
        <v/>
      </c>
      <c r="O996" s="25" t="n"/>
      <c r="P996" s="25" t="n"/>
      <c r="Q996" s="29" t="n"/>
      <c r="R996" s="30">
        <f>IF(C996="","",IF(COUNTIF(pl_chave,C996)&gt;1,"ERRO: chave de tarefa duplicada",IF(I996="Sim",IF(O996="Não","ERRO: tarefa de segurança retirada do plano",IF(NOT(ISNUMBER(K996)),"ERRO: frequência vigente inválida",IF(ISERROR(MATCH(H996,lst_frequencias,0)),"ERRO: frequência de referência ausente",IF(K996&lt;INDEX(lst_frequencias_vezes,MATCH(H996,lst_frequencias,0)),"ERRO: intervalo ampliado em tarefa de segurança (referência "&amp;H996&amp;")","OK: segurança mantida")))),IF(NOT(ISNUMBER(K996)),"Verificar: frequência vigente","OK"))))</f>
        <v/>
      </c>
      <c r="S996" s="24" t="n"/>
    </row>
    <row r="997">
      <c r="A997" s="21" t="n"/>
      <c r="B997" s="22" t="n"/>
      <c r="C997" s="23">
        <f>IF(OR(A997="",B997=""),"",A997&amp;"|"&amp;B997)</f>
        <v/>
      </c>
      <c r="D997" s="21" t="n"/>
      <c r="E997" s="24" t="n"/>
      <c r="F997" s="21" t="n"/>
      <c r="G997" s="22" t="n"/>
      <c r="H997" s="22" t="n"/>
      <c r="I997" s="22" t="n"/>
      <c r="J997" s="25" t="n"/>
      <c r="K997" s="26">
        <f>IF(J997="","",IFERROR(INDEX(lst_frequencias_vezes,MATCH(J997,lst_frequencias,0)),"Frequência não aceita"))</f>
        <v/>
      </c>
      <c r="L997" s="21" t="n"/>
      <c r="M997" s="27" t="n"/>
      <c r="N997" s="28">
        <f>IF(AND(ISNUMBER(K997),ISNUMBER(M997)),K997*M997,"")</f>
        <v/>
      </c>
      <c r="O997" s="25" t="n"/>
      <c r="P997" s="25" t="n"/>
      <c r="Q997" s="29" t="n"/>
      <c r="R997" s="30">
        <f>IF(C997="","",IF(COUNTIF(pl_chave,C997)&gt;1,"ERRO: chave de tarefa duplicada",IF(I997="Sim",IF(O997="Não","ERRO: tarefa de segurança retirada do plano",IF(NOT(ISNUMBER(K997)),"ERRO: frequência vigente inválida",IF(ISERROR(MATCH(H997,lst_frequencias,0)),"ERRO: frequência de referência ausente",IF(K997&lt;INDEX(lst_frequencias_vezes,MATCH(H997,lst_frequencias,0)),"ERRO: intervalo ampliado em tarefa de segurança (referência "&amp;H997&amp;")","OK: segurança mantida")))),IF(NOT(ISNUMBER(K997)),"Verificar: frequência vigente","OK"))))</f>
        <v/>
      </c>
      <c r="S997" s="24" t="n"/>
    </row>
    <row r="998">
      <c r="A998" s="21" t="n"/>
      <c r="B998" s="22" t="n"/>
      <c r="C998" s="23">
        <f>IF(OR(A998="",B998=""),"",A998&amp;"|"&amp;B998)</f>
        <v/>
      </c>
      <c r="D998" s="21" t="n"/>
      <c r="E998" s="24" t="n"/>
      <c r="F998" s="21" t="n"/>
      <c r="G998" s="22" t="n"/>
      <c r="H998" s="22" t="n"/>
      <c r="I998" s="22" t="n"/>
      <c r="J998" s="25" t="n"/>
      <c r="K998" s="26">
        <f>IF(J998="","",IFERROR(INDEX(lst_frequencias_vezes,MATCH(J998,lst_frequencias,0)),"Frequência não aceita"))</f>
        <v/>
      </c>
      <c r="L998" s="21" t="n"/>
      <c r="M998" s="27" t="n"/>
      <c r="N998" s="28">
        <f>IF(AND(ISNUMBER(K998),ISNUMBER(M998)),K998*M998,"")</f>
        <v/>
      </c>
      <c r="O998" s="25" t="n"/>
      <c r="P998" s="25" t="n"/>
      <c r="Q998" s="29" t="n"/>
      <c r="R998" s="30">
        <f>IF(C998="","",IF(COUNTIF(pl_chave,C998)&gt;1,"ERRO: chave de tarefa duplicada",IF(I998="Sim",IF(O998="Não","ERRO: tarefa de segurança retirada do plano",IF(NOT(ISNUMBER(K998)),"ERRO: frequência vigente inválida",IF(ISERROR(MATCH(H998,lst_frequencias,0)),"ERRO: frequência de referência ausente",IF(K998&lt;INDEX(lst_frequencias_vezes,MATCH(H998,lst_frequencias,0)),"ERRO: intervalo ampliado em tarefa de segurança (referência "&amp;H998&amp;")","OK: segurança mantida")))),IF(NOT(ISNUMBER(K998)),"Verificar: frequência vigente","OK"))))</f>
        <v/>
      </c>
      <c r="S998" s="24" t="n"/>
    </row>
    <row r="999">
      <c r="A999" s="21" t="n"/>
      <c r="B999" s="22" t="n"/>
      <c r="C999" s="23">
        <f>IF(OR(A999="",B999=""),"",A999&amp;"|"&amp;B999)</f>
        <v/>
      </c>
      <c r="D999" s="21" t="n"/>
      <c r="E999" s="24" t="n"/>
      <c r="F999" s="21" t="n"/>
      <c r="G999" s="22" t="n"/>
      <c r="H999" s="22" t="n"/>
      <c r="I999" s="22" t="n"/>
      <c r="J999" s="25" t="n"/>
      <c r="K999" s="26">
        <f>IF(J999="","",IFERROR(INDEX(lst_frequencias_vezes,MATCH(J999,lst_frequencias,0)),"Frequência não aceita"))</f>
        <v/>
      </c>
      <c r="L999" s="21" t="n"/>
      <c r="M999" s="27" t="n"/>
      <c r="N999" s="28">
        <f>IF(AND(ISNUMBER(K999),ISNUMBER(M999)),K999*M999,"")</f>
        <v/>
      </c>
      <c r="O999" s="25" t="n"/>
      <c r="P999" s="25" t="n"/>
      <c r="Q999" s="29" t="n"/>
      <c r="R999" s="30">
        <f>IF(C999="","",IF(COUNTIF(pl_chave,C999)&gt;1,"ERRO: chave de tarefa duplicada",IF(I999="Sim",IF(O999="Não","ERRO: tarefa de segurança retirada do plano",IF(NOT(ISNUMBER(K999)),"ERRO: frequência vigente inválida",IF(ISERROR(MATCH(H999,lst_frequencias,0)),"ERRO: frequência de referência ausente",IF(K999&lt;INDEX(lst_frequencias_vezes,MATCH(H999,lst_frequencias,0)),"ERRO: intervalo ampliado em tarefa de segurança (referência "&amp;H999&amp;")","OK: segurança mantida")))),IF(NOT(ISNUMBER(K999)),"Verificar: frequência vigente","OK"))))</f>
        <v/>
      </c>
      <c r="S999" s="24" t="n"/>
    </row>
    <row r="1000">
      <c r="A1000" s="21" t="n"/>
      <c r="B1000" s="22" t="n"/>
      <c r="C1000" s="23">
        <f>IF(OR(A1000="",B1000=""),"",A1000&amp;"|"&amp;B1000)</f>
        <v/>
      </c>
      <c r="D1000" s="21" t="n"/>
      <c r="E1000" s="24" t="n"/>
      <c r="F1000" s="21" t="n"/>
      <c r="G1000" s="22" t="n"/>
      <c r="H1000" s="22" t="n"/>
      <c r="I1000" s="22" t="n"/>
      <c r="J1000" s="25" t="n"/>
      <c r="K1000" s="26">
        <f>IF(J1000="","",IFERROR(INDEX(lst_frequencias_vezes,MATCH(J1000,lst_frequencias,0)),"Frequência não aceita"))</f>
        <v/>
      </c>
      <c r="L1000" s="21" t="n"/>
      <c r="M1000" s="27" t="n"/>
      <c r="N1000" s="28">
        <f>IF(AND(ISNUMBER(K1000),ISNUMBER(M1000)),K1000*M1000,"")</f>
        <v/>
      </c>
      <c r="O1000" s="25" t="n"/>
      <c r="P1000" s="25" t="n"/>
      <c r="Q1000" s="29" t="n"/>
      <c r="R1000" s="30">
        <f>IF(C1000="","",IF(COUNTIF(pl_chave,C1000)&gt;1,"ERRO: chave de tarefa duplicada",IF(I1000="Sim",IF(O1000="Não","ERRO: tarefa de segurança retirada do plano",IF(NOT(ISNUMBER(K1000)),"ERRO: frequência vigente inválida",IF(ISERROR(MATCH(H1000,lst_frequencias,0)),"ERRO: frequência de referência ausente",IF(K1000&lt;INDEX(lst_frequencias_vezes,MATCH(H1000,lst_frequencias,0)),"ERRO: intervalo ampliado em tarefa de segurança (referência "&amp;H1000&amp;")","OK: segurança mantida")))),IF(NOT(ISNUMBER(K1000)),"Verificar: frequência vigente","OK"))))</f>
        <v/>
      </c>
      <c r="S1000" s="24" t="n"/>
    </row>
    <row r="1001">
      <c r="A1001" s="21" t="n"/>
      <c r="B1001" s="22" t="n"/>
      <c r="C1001" s="23">
        <f>IF(OR(A1001="",B1001=""),"",A1001&amp;"|"&amp;B1001)</f>
        <v/>
      </c>
      <c r="D1001" s="21" t="n"/>
      <c r="E1001" s="24" t="n"/>
      <c r="F1001" s="21" t="n"/>
      <c r="G1001" s="22" t="n"/>
      <c r="H1001" s="22" t="n"/>
      <c r="I1001" s="22" t="n"/>
      <c r="J1001" s="25" t="n"/>
      <c r="K1001" s="26">
        <f>IF(J1001="","",IFERROR(INDEX(lst_frequencias_vezes,MATCH(J1001,lst_frequencias,0)),"Frequência não aceita"))</f>
        <v/>
      </c>
      <c r="L1001" s="21" t="n"/>
      <c r="M1001" s="27" t="n"/>
      <c r="N1001" s="28">
        <f>IF(AND(ISNUMBER(K1001),ISNUMBER(M1001)),K1001*M1001,"")</f>
        <v/>
      </c>
      <c r="O1001" s="25" t="n"/>
      <c r="P1001" s="25" t="n"/>
      <c r="Q1001" s="29" t="n"/>
      <c r="R1001" s="30">
        <f>IF(C1001="","",IF(COUNTIF(pl_chave,C1001)&gt;1,"ERRO: chave de tarefa duplicada",IF(I1001="Sim",IF(O1001="Não","ERRO: tarefa de segurança retirada do plano",IF(NOT(ISNUMBER(K1001)),"ERRO: frequência vigente inválida",IF(ISERROR(MATCH(H1001,lst_frequencias,0)),"ERRO: frequência de referência ausente",IF(K1001&lt;INDEX(lst_frequencias_vezes,MATCH(H1001,lst_frequencias,0)),"ERRO: intervalo ampliado em tarefa de segurança (referência "&amp;H1001&amp;")","OK: segurança mantida")))),IF(NOT(ISNUMBER(K1001)),"Verificar: frequência vigente","OK"))))</f>
        <v/>
      </c>
      <c r="S1001" s="24" t="n"/>
    </row>
    <row r="1002">
      <c r="A1002" s="21" t="n"/>
      <c r="B1002" s="22" t="n"/>
      <c r="C1002" s="23">
        <f>IF(OR(A1002="",B1002=""),"",A1002&amp;"|"&amp;B1002)</f>
        <v/>
      </c>
      <c r="D1002" s="21" t="n"/>
      <c r="E1002" s="24" t="n"/>
      <c r="F1002" s="21" t="n"/>
      <c r="G1002" s="22" t="n"/>
      <c r="H1002" s="22" t="n"/>
      <c r="I1002" s="22" t="n"/>
      <c r="J1002" s="25" t="n"/>
      <c r="K1002" s="26">
        <f>IF(J1002="","",IFERROR(INDEX(lst_frequencias_vezes,MATCH(J1002,lst_frequencias,0)),"Frequência não aceita"))</f>
        <v/>
      </c>
      <c r="L1002" s="21" t="n"/>
      <c r="M1002" s="27" t="n"/>
      <c r="N1002" s="28">
        <f>IF(AND(ISNUMBER(K1002),ISNUMBER(M1002)),K1002*M1002,"")</f>
        <v/>
      </c>
      <c r="O1002" s="25" t="n"/>
      <c r="P1002" s="25" t="n"/>
      <c r="Q1002" s="29" t="n"/>
      <c r="R1002" s="30">
        <f>IF(C1002="","",IF(COUNTIF(pl_chave,C1002)&gt;1,"ERRO: chave de tarefa duplicada",IF(I1002="Sim",IF(O1002="Não","ERRO: tarefa de segurança retirada do plano",IF(NOT(ISNUMBER(K1002)),"ERRO: frequência vigente inválida",IF(ISERROR(MATCH(H1002,lst_frequencias,0)),"ERRO: frequência de referência ausente",IF(K1002&lt;INDEX(lst_frequencias_vezes,MATCH(H1002,lst_frequencias,0)),"ERRO: intervalo ampliado em tarefa de segurança (referência "&amp;H1002&amp;")","OK: segurança mantida")))),IF(NOT(ISNUMBER(K1002)),"Verificar: frequência vigente","OK"))))</f>
        <v/>
      </c>
      <c r="S1002" s="24" t="n"/>
    </row>
    <row r="1003">
      <c r="A1003" s="21" t="n"/>
      <c r="B1003" s="22" t="n"/>
      <c r="C1003" s="23">
        <f>IF(OR(A1003="",B1003=""),"",A1003&amp;"|"&amp;B1003)</f>
        <v/>
      </c>
      <c r="D1003" s="21" t="n"/>
      <c r="E1003" s="24" t="n"/>
      <c r="F1003" s="21" t="n"/>
      <c r="G1003" s="22" t="n"/>
      <c r="H1003" s="22" t="n"/>
      <c r="I1003" s="22" t="n"/>
      <c r="J1003" s="25" t="n"/>
      <c r="K1003" s="26">
        <f>IF(J1003="","",IFERROR(INDEX(lst_frequencias_vezes,MATCH(J1003,lst_frequencias,0)),"Frequência não aceita"))</f>
        <v/>
      </c>
      <c r="L1003" s="21" t="n"/>
      <c r="M1003" s="27" t="n"/>
      <c r="N1003" s="28">
        <f>IF(AND(ISNUMBER(K1003),ISNUMBER(M1003)),K1003*M1003,"")</f>
        <v/>
      </c>
      <c r="O1003" s="25" t="n"/>
      <c r="P1003" s="25" t="n"/>
      <c r="Q1003" s="29" t="n"/>
      <c r="R1003" s="30">
        <f>IF(C1003="","",IF(COUNTIF(pl_chave,C1003)&gt;1,"ERRO: chave de tarefa duplicada",IF(I1003="Sim",IF(O1003="Não","ERRO: tarefa de segurança retirada do plano",IF(NOT(ISNUMBER(K1003)),"ERRO: frequência vigente inválida",IF(ISERROR(MATCH(H1003,lst_frequencias,0)),"ERRO: frequência de referência ausente",IF(K1003&lt;INDEX(lst_frequencias_vezes,MATCH(H1003,lst_frequencias,0)),"ERRO: intervalo ampliado em tarefa de segurança (referência "&amp;H1003&amp;")","OK: segurança mantida")))),IF(NOT(ISNUMBER(K1003)),"Verificar: frequência vigente","OK"))))</f>
        <v/>
      </c>
      <c r="S1003" s="24" t="n"/>
    </row>
    <row r="1004">
      <c r="A1004" s="21" t="n"/>
      <c r="B1004" s="22" t="n"/>
      <c r="C1004" s="23">
        <f>IF(OR(A1004="",B1004=""),"",A1004&amp;"|"&amp;B1004)</f>
        <v/>
      </c>
      <c r="D1004" s="21" t="n"/>
      <c r="E1004" s="24" t="n"/>
      <c r="F1004" s="21" t="n"/>
      <c r="G1004" s="22" t="n"/>
      <c r="H1004" s="22" t="n"/>
      <c r="I1004" s="22" t="n"/>
      <c r="J1004" s="25" t="n"/>
      <c r="K1004" s="26">
        <f>IF(J1004="","",IFERROR(INDEX(lst_frequencias_vezes,MATCH(J1004,lst_frequencias,0)),"Frequência não aceita"))</f>
        <v/>
      </c>
      <c r="L1004" s="21" t="n"/>
      <c r="M1004" s="27" t="n"/>
      <c r="N1004" s="28">
        <f>IF(AND(ISNUMBER(K1004),ISNUMBER(M1004)),K1004*M1004,"")</f>
        <v/>
      </c>
      <c r="O1004" s="25" t="n"/>
      <c r="P1004" s="25" t="n"/>
      <c r="Q1004" s="29" t="n"/>
      <c r="R1004" s="30">
        <f>IF(C1004="","",IF(COUNTIF(pl_chave,C1004)&gt;1,"ERRO: chave de tarefa duplicada",IF(I1004="Sim",IF(O1004="Não","ERRO: tarefa de segurança retirada do plano",IF(NOT(ISNUMBER(K1004)),"ERRO: frequência vigente inválida",IF(ISERROR(MATCH(H1004,lst_frequencias,0)),"ERRO: frequência de referência ausente",IF(K1004&lt;INDEX(lst_frequencias_vezes,MATCH(H1004,lst_frequencias,0)),"ERRO: intervalo ampliado em tarefa de segurança (referência "&amp;H1004&amp;")","OK: segurança mantida")))),IF(NOT(ISNUMBER(K1004)),"Verificar: frequência vigente","OK"))))</f>
        <v/>
      </c>
      <c r="S1004" s="24" t="n"/>
    </row>
    <row r="1005">
      <c r="A1005" s="21" t="n"/>
      <c r="B1005" s="22" t="n"/>
      <c r="C1005" s="23">
        <f>IF(OR(A1005="",B1005=""),"",A1005&amp;"|"&amp;B1005)</f>
        <v/>
      </c>
      <c r="D1005" s="21" t="n"/>
      <c r="E1005" s="24" t="n"/>
      <c r="F1005" s="21" t="n"/>
      <c r="G1005" s="22" t="n"/>
      <c r="H1005" s="22" t="n"/>
      <c r="I1005" s="22" t="n"/>
      <c r="J1005" s="25" t="n"/>
      <c r="K1005" s="26">
        <f>IF(J1005="","",IFERROR(INDEX(lst_frequencias_vezes,MATCH(J1005,lst_frequencias,0)),"Frequência não aceita"))</f>
        <v/>
      </c>
      <c r="L1005" s="21" t="n"/>
      <c r="M1005" s="27" t="n"/>
      <c r="N1005" s="28">
        <f>IF(AND(ISNUMBER(K1005),ISNUMBER(M1005)),K1005*M1005,"")</f>
        <v/>
      </c>
      <c r="O1005" s="25" t="n"/>
      <c r="P1005" s="25" t="n"/>
      <c r="Q1005" s="29" t="n"/>
      <c r="R1005" s="30">
        <f>IF(C1005="","",IF(COUNTIF(pl_chave,C1005)&gt;1,"ERRO: chave de tarefa duplicada",IF(I1005="Sim",IF(O1005="Não","ERRO: tarefa de segurança retirada do plano",IF(NOT(ISNUMBER(K1005)),"ERRO: frequência vigente inválida",IF(ISERROR(MATCH(H1005,lst_frequencias,0)),"ERRO: frequência de referência ausente",IF(K1005&lt;INDEX(lst_frequencias_vezes,MATCH(H1005,lst_frequencias,0)),"ERRO: intervalo ampliado em tarefa de segurança (referência "&amp;H1005&amp;")","OK: segurança mantida")))),IF(NOT(ISNUMBER(K1005)),"Verificar: frequência vigente","OK"))))</f>
        <v/>
      </c>
      <c r="S1005" s="24" t="n"/>
    </row>
    <row r="1006">
      <c r="A1006" s="21" t="n"/>
      <c r="B1006" s="22" t="n"/>
      <c r="C1006" s="23">
        <f>IF(OR(A1006="",B1006=""),"",A1006&amp;"|"&amp;B1006)</f>
        <v/>
      </c>
      <c r="D1006" s="21" t="n"/>
      <c r="E1006" s="24" t="n"/>
      <c r="F1006" s="21" t="n"/>
      <c r="G1006" s="22" t="n"/>
      <c r="H1006" s="22" t="n"/>
      <c r="I1006" s="22" t="n"/>
      <c r="J1006" s="25" t="n"/>
      <c r="K1006" s="26">
        <f>IF(J1006="","",IFERROR(INDEX(lst_frequencias_vezes,MATCH(J1006,lst_frequencias,0)),"Frequência não aceita"))</f>
        <v/>
      </c>
      <c r="L1006" s="21" t="n"/>
      <c r="M1006" s="27" t="n"/>
      <c r="N1006" s="28">
        <f>IF(AND(ISNUMBER(K1006),ISNUMBER(M1006)),K1006*M1006,"")</f>
        <v/>
      </c>
      <c r="O1006" s="25" t="n"/>
      <c r="P1006" s="25" t="n"/>
      <c r="Q1006" s="29" t="n"/>
      <c r="R1006" s="30">
        <f>IF(C1006="","",IF(COUNTIF(pl_chave,C1006)&gt;1,"ERRO: chave de tarefa duplicada",IF(I1006="Sim",IF(O1006="Não","ERRO: tarefa de segurança retirada do plano",IF(NOT(ISNUMBER(K1006)),"ERRO: frequência vigente inválida",IF(ISERROR(MATCH(H1006,lst_frequencias,0)),"ERRO: frequência de referência ausente",IF(K1006&lt;INDEX(lst_frequencias_vezes,MATCH(H1006,lst_frequencias,0)),"ERRO: intervalo ampliado em tarefa de segurança (referência "&amp;H1006&amp;")","OK: segurança mantida")))),IF(NOT(ISNUMBER(K1006)),"Verificar: frequência vigente","OK"))))</f>
        <v/>
      </c>
      <c r="S1006" s="24" t="n"/>
    </row>
    <row r="1007">
      <c r="A1007" s="21" t="n"/>
      <c r="B1007" s="22" t="n"/>
      <c r="C1007" s="23">
        <f>IF(OR(A1007="",B1007=""),"",A1007&amp;"|"&amp;B1007)</f>
        <v/>
      </c>
      <c r="D1007" s="21" t="n"/>
      <c r="E1007" s="24" t="n"/>
      <c r="F1007" s="21" t="n"/>
      <c r="G1007" s="22" t="n"/>
      <c r="H1007" s="22" t="n"/>
      <c r="I1007" s="22" t="n"/>
      <c r="J1007" s="25" t="n"/>
      <c r="K1007" s="26">
        <f>IF(J1007="","",IFERROR(INDEX(lst_frequencias_vezes,MATCH(J1007,lst_frequencias,0)),"Frequência não aceita"))</f>
        <v/>
      </c>
      <c r="L1007" s="21" t="n"/>
      <c r="M1007" s="27" t="n"/>
      <c r="N1007" s="28">
        <f>IF(AND(ISNUMBER(K1007),ISNUMBER(M1007)),K1007*M1007,"")</f>
        <v/>
      </c>
      <c r="O1007" s="25" t="n"/>
      <c r="P1007" s="25" t="n"/>
      <c r="Q1007" s="29" t="n"/>
      <c r="R1007" s="30">
        <f>IF(C1007="","",IF(COUNTIF(pl_chave,C1007)&gt;1,"ERRO: chave de tarefa duplicada",IF(I1007="Sim",IF(O1007="Não","ERRO: tarefa de segurança retirada do plano",IF(NOT(ISNUMBER(K1007)),"ERRO: frequência vigente inválida",IF(ISERROR(MATCH(H1007,lst_frequencias,0)),"ERRO: frequência de referência ausente",IF(K1007&lt;INDEX(lst_frequencias_vezes,MATCH(H1007,lst_frequencias,0)),"ERRO: intervalo ampliado em tarefa de segurança (referência "&amp;H1007&amp;")","OK: segurança mantida")))),IF(NOT(ISNUMBER(K1007)),"Verificar: frequência vigente","OK"))))</f>
        <v/>
      </c>
      <c r="S1007" s="24" t="n"/>
    </row>
    <row r="1008">
      <c r="A1008" s="21" t="n"/>
      <c r="B1008" s="22" t="n"/>
      <c r="C1008" s="23">
        <f>IF(OR(A1008="",B1008=""),"",A1008&amp;"|"&amp;B1008)</f>
        <v/>
      </c>
      <c r="D1008" s="21" t="n"/>
      <c r="E1008" s="24" t="n"/>
      <c r="F1008" s="21" t="n"/>
      <c r="G1008" s="22" t="n"/>
      <c r="H1008" s="22" t="n"/>
      <c r="I1008" s="22" t="n"/>
      <c r="J1008" s="25" t="n"/>
      <c r="K1008" s="26">
        <f>IF(J1008="","",IFERROR(INDEX(lst_frequencias_vezes,MATCH(J1008,lst_frequencias,0)),"Frequência não aceita"))</f>
        <v/>
      </c>
      <c r="L1008" s="21" t="n"/>
      <c r="M1008" s="27" t="n"/>
      <c r="N1008" s="28">
        <f>IF(AND(ISNUMBER(K1008),ISNUMBER(M1008)),K1008*M1008,"")</f>
        <v/>
      </c>
      <c r="O1008" s="25" t="n"/>
      <c r="P1008" s="25" t="n"/>
      <c r="Q1008" s="29" t="n"/>
      <c r="R1008" s="30">
        <f>IF(C1008="","",IF(COUNTIF(pl_chave,C1008)&gt;1,"ERRO: chave de tarefa duplicada",IF(I1008="Sim",IF(O1008="Não","ERRO: tarefa de segurança retirada do plano",IF(NOT(ISNUMBER(K1008)),"ERRO: frequência vigente inválida",IF(ISERROR(MATCH(H1008,lst_frequencias,0)),"ERRO: frequência de referência ausente",IF(K1008&lt;INDEX(lst_frequencias_vezes,MATCH(H1008,lst_frequencias,0)),"ERRO: intervalo ampliado em tarefa de segurança (referência "&amp;H1008&amp;")","OK: segurança mantida")))),IF(NOT(ISNUMBER(K1008)),"Verificar: frequência vigente","OK"))))</f>
        <v/>
      </c>
      <c r="S1008" s="24" t="n"/>
    </row>
    <row r="1009">
      <c r="A1009" s="21" t="n"/>
      <c r="B1009" s="22" t="n"/>
      <c r="C1009" s="23">
        <f>IF(OR(A1009="",B1009=""),"",A1009&amp;"|"&amp;B1009)</f>
        <v/>
      </c>
      <c r="D1009" s="21" t="n"/>
      <c r="E1009" s="24" t="n"/>
      <c r="F1009" s="21" t="n"/>
      <c r="G1009" s="22" t="n"/>
      <c r="H1009" s="22" t="n"/>
      <c r="I1009" s="22" t="n"/>
      <c r="J1009" s="25" t="n"/>
      <c r="K1009" s="26">
        <f>IF(J1009="","",IFERROR(INDEX(lst_frequencias_vezes,MATCH(J1009,lst_frequencias,0)),"Frequência não aceita"))</f>
        <v/>
      </c>
      <c r="L1009" s="21" t="n"/>
      <c r="M1009" s="27" t="n"/>
      <c r="N1009" s="28">
        <f>IF(AND(ISNUMBER(K1009),ISNUMBER(M1009)),K1009*M1009,"")</f>
        <v/>
      </c>
      <c r="O1009" s="25" t="n"/>
      <c r="P1009" s="25" t="n"/>
      <c r="Q1009" s="29" t="n"/>
      <c r="R1009" s="30">
        <f>IF(C1009="","",IF(COUNTIF(pl_chave,C1009)&gt;1,"ERRO: chave de tarefa duplicada",IF(I1009="Sim",IF(O1009="Não","ERRO: tarefa de segurança retirada do plano",IF(NOT(ISNUMBER(K1009)),"ERRO: frequência vigente inválida",IF(ISERROR(MATCH(H1009,lst_frequencias,0)),"ERRO: frequência de referência ausente",IF(K1009&lt;INDEX(lst_frequencias_vezes,MATCH(H1009,lst_frequencias,0)),"ERRO: intervalo ampliado em tarefa de segurança (referência "&amp;H1009&amp;")","OK: segurança mantida")))),IF(NOT(ISNUMBER(K1009)),"Verificar: frequência vigente","OK"))))</f>
        <v/>
      </c>
      <c r="S1009" s="24" t="n"/>
    </row>
    <row r="1010">
      <c r="A1010" s="21" t="n"/>
      <c r="B1010" s="22" t="n"/>
      <c r="C1010" s="23">
        <f>IF(OR(A1010="",B1010=""),"",A1010&amp;"|"&amp;B1010)</f>
        <v/>
      </c>
      <c r="D1010" s="21" t="n"/>
      <c r="E1010" s="24" t="n"/>
      <c r="F1010" s="21" t="n"/>
      <c r="G1010" s="22" t="n"/>
      <c r="H1010" s="22" t="n"/>
      <c r="I1010" s="22" t="n"/>
      <c r="J1010" s="25" t="n"/>
      <c r="K1010" s="26">
        <f>IF(J1010="","",IFERROR(INDEX(lst_frequencias_vezes,MATCH(J1010,lst_frequencias,0)),"Frequência não aceita"))</f>
        <v/>
      </c>
      <c r="L1010" s="21" t="n"/>
      <c r="M1010" s="27" t="n"/>
      <c r="N1010" s="28">
        <f>IF(AND(ISNUMBER(K1010),ISNUMBER(M1010)),K1010*M1010,"")</f>
        <v/>
      </c>
      <c r="O1010" s="25" t="n"/>
      <c r="P1010" s="25" t="n"/>
      <c r="Q1010" s="29" t="n"/>
      <c r="R1010" s="30">
        <f>IF(C1010="","",IF(COUNTIF(pl_chave,C1010)&gt;1,"ERRO: chave de tarefa duplicada",IF(I1010="Sim",IF(O1010="Não","ERRO: tarefa de segurança retirada do plano",IF(NOT(ISNUMBER(K1010)),"ERRO: frequência vigente inválida",IF(ISERROR(MATCH(H1010,lst_frequencias,0)),"ERRO: frequência de referência ausente",IF(K1010&lt;INDEX(lst_frequencias_vezes,MATCH(H1010,lst_frequencias,0)),"ERRO: intervalo ampliado em tarefa de segurança (referência "&amp;H1010&amp;")","OK: segurança mantida")))),IF(NOT(ISNUMBER(K1010)),"Verificar: frequência vigente","OK"))))</f>
        <v/>
      </c>
      <c r="S1010" s="24" t="n"/>
    </row>
    <row r="1011">
      <c r="A1011" s="21" t="n"/>
      <c r="B1011" s="22" t="n"/>
      <c r="C1011" s="23">
        <f>IF(OR(A1011="",B1011=""),"",A1011&amp;"|"&amp;B1011)</f>
        <v/>
      </c>
      <c r="D1011" s="21" t="n"/>
      <c r="E1011" s="24" t="n"/>
      <c r="F1011" s="21" t="n"/>
      <c r="G1011" s="22" t="n"/>
      <c r="H1011" s="22" t="n"/>
      <c r="I1011" s="22" t="n"/>
      <c r="J1011" s="25" t="n"/>
      <c r="K1011" s="26">
        <f>IF(J1011="","",IFERROR(INDEX(lst_frequencias_vezes,MATCH(J1011,lst_frequencias,0)),"Frequência não aceita"))</f>
        <v/>
      </c>
      <c r="L1011" s="21" t="n"/>
      <c r="M1011" s="27" t="n"/>
      <c r="N1011" s="28">
        <f>IF(AND(ISNUMBER(K1011),ISNUMBER(M1011)),K1011*M1011,"")</f>
        <v/>
      </c>
      <c r="O1011" s="25" t="n"/>
      <c r="P1011" s="25" t="n"/>
      <c r="Q1011" s="29" t="n"/>
      <c r="R1011" s="30">
        <f>IF(C1011="","",IF(COUNTIF(pl_chave,C1011)&gt;1,"ERRO: chave de tarefa duplicada",IF(I1011="Sim",IF(O1011="Não","ERRO: tarefa de segurança retirada do plano",IF(NOT(ISNUMBER(K1011)),"ERRO: frequência vigente inválida",IF(ISERROR(MATCH(H1011,lst_frequencias,0)),"ERRO: frequência de referência ausente",IF(K1011&lt;INDEX(lst_frequencias_vezes,MATCH(H1011,lst_frequencias,0)),"ERRO: intervalo ampliado em tarefa de segurança (referência "&amp;H1011&amp;")","OK: segurança mantida")))),IF(NOT(ISNUMBER(K1011)),"Verificar: frequência vigente","OK"))))</f>
        <v/>
      </c>
      <c r="S1011" s="24" t="n"/>
    </row>
    <row r="1012">
      <c r="A1012" s="21" t="n"/>
      <c r="B1012" s="22" t="n"/>
      <c r="C1012" s="23">
        <f>IF(OR(A1012="",B1012=""),"",A1012&amp;"|"&amp;B1012)</f>
        <v/>
      </c>
      <c r="D1012" s="21" t="n"/>
      <c r="E1012" s="24" t="n"/>
      <c r="F1012" s="21" t="n"/>
      <c r="G1012" s="22" t="n"/>
      <c r="H1012" s="22" t="n"/>
      <c r="I1012" s="22" t="n"/>
      <c r="J1012" s="25" t="n"/>
      <c r="K1012" s="26">
        <f>IF(J1012="","",IFERROR(INDEX(lst_frequencias_vezes,MATCH(J1012,lst_frequencias,0)),"Frequência não aceita"))</f>
        <v/>
      </c>
      <c r="L1012" s="21" t="n"/>
      <c r="M1012" s="27" t="n"/>
      <c r="N1012" s="28">
        <f>IF(AND(ISNUMBER(K1012),ISNUMBER(M1012)),K1012*M1012,"")</f>
        <v/>
      </c>
      <c r="O1012" s="25" t="n"/>
      <c r="P1012" s="25" t="n"/>
      <c r="Q1012" s="29" t="n"/>
      <c r="R1012" s="30">
        <f>IF(C1012="","",IF(COUNTIF(pl_chave,C1012)&gt;1,"ERRO: chave de tarefa duplicada",IF(I1012="Sim",IF(O1012="Não","ERRO: tarefa de segurança retirada do plano",IF(NOT(ISNUMBER(K1012)),"ERRO: frequência vigente inválida",IF(ISERROR(MATCH(H1012,lst_frequencias,0)),"ERRO: frequência de referência ausente",IF(K1012&lt;INDEX(lst_frequencias_vezes,MATCH(H1012,lst_frequencias,0)),"ERRO: intervalo ampliado em tarefa de segurança (referência "&amp;H1012&amp;")","OK: segurança mantida")))),IF(NOT(ISNUMBER(K1012)),"Verificar: frequência vigente","OK"))))</f>
        <v/>
      </c>
      <c r="S1012" s="24" t="n"/>
    </row>
    <row r="1013">
      <c r="A1013" s="21" t="n"/>
      <c r="B1013" s="22" t="n"/>
      <c r="C1013" s="23">
        <f>IF(OR(A1013="",B1013=""),"",A1013&amp;"|"&amp;B1013)</f>
        <v/>
      </c>
      <c r="D1013" s="21" t="n"/>
      <c r="E1013" s="24" t="n"/>
      <c r="F1013" s="21" t="n"/>
      <c r="G1013" s="22" t="n"/>
      <c r="H1013" s="22" t="n"/>
      <c r="I1013" s="22" t="n"/>
      <c r="J1013" s="25" t="n"/>
      <c r="K1013" s="26">
        <f>IF(J1013="","",IFERROR(INDEX(lst_frequencias_vezes,MATCH(J1013,lst_frequencias,0)),"Frequência não aceita"))</f>
        <v/>
      </c>
      <c r="L1013" s="21" t="n"/>
      <c r="M1013" s="27" t="n"/>
      <c r="N1013" s="28">
        <f>IF(AND(ISNUMBER(K1013),ISNUMBER(M1013)),K1013*M1013,"")</f>
        <v/>
      </c>
      <c r="O1013" s="25" t="n"/>
      <c r="P1013" s="25" t="n"/>
      <c r="Q1013" s="29" t="n"/>
      <c r="R1013" s="30">
        <f>IF(C1013="","",IF(COUNTIF(pl_chave,C1013)&gt;1,"ERRO: chave de tarefa duplicada",IF(I1013="Sim",IF(O1013="Não","ERRO: tarefa de segurança retirada do plano",IF(NOT(ISNUMBER(K1013)),"ERRO: frequência vigente inválida",IF(ISERROR(MATCH(H1013,lst_frequencias,0)),"ERRO: frequência de referência ausente",IF(K1013&lt;INDEX(lst_frequencias_vezes,MATCH(H1013,lst_frequencias,0)),"ERRO: intervalo ampliado em tarefa de segurança (referência "&amp;H1013&amp;")","OK: segurança mantida")))),IF(NOT(ISNUMBER(K1013)),"Verificar: frequência vigente","OK"))))</f>
        <v/>
      </c>
      <c r="S1013" s="24" t="n"/>
    </row>
    <row r="1014">
      <c r="A1014" s="21" t="n"/>
      <c r="B1014" s="22" t="n"/>
      <c r="C1014" s="23">
        <f>IF(OR(A1014="",B1014=""),"",A1014&amp;"|"&amp;B1014)</f>
        <v/>
      </c>
      <c r="D1014" s="21" t="n"/>
      <c r="E1014" s="24" t="n"/>
      <c r="F1014" s="21" t="n"/>
      <c r="G1014" s="22" t="n"/>
      <c r="H1014" s="22" t="n"/>
      <c r="I1014" s="22" t="n"/>
      <c r="J1014" s="25" t="n"/>
      <c r="K1014" s="26">
        <f>IF(J1014="","",IFERROR(INDEX(lst_frequencias_vezes,MATCH(J1014,lst_frequencias,0)),"Frequência não aceita"))</f>
        <v/>
      </c>
      <c r="L1014" s="21" t="n"/>
      <c r="M1014" s="27" t="n"/>
      <c r="N1014" s="28">
        <f>IF(AND(ISNUMBER(K1014),ISNUMBER(M1014)),K1014*M1014,"")</f>
        <v/>
      </c>
      <c r="O1014" s="25" t="n"/>
      <c r="P1014" s="25" t="n"/>
      <c r="Q1014" s="29" t="n"/>
      <c r="R1014" s="30">
        <f>IF(C1014="","",IF(COUNTIF(pl_chave,C1014)&gt;1,"ERRO: chave de tarefa duplicada",IF(I1014="Sim",IF(O1014="Não","ERRO: tarefa de segurança retirada do plano",IF(NOT(ISNUMBER(K1014)),"ERRO: frequência vigente inválida",IF(ISERROR(MATCH(H1014,lst_frequencias,0)),"ERRO: frequência de referência ausente",IF(K1014&lt;INDEX(lst_frequencias_vezes,MATCH(H1014,lst_frequencias,0)),"ERRO: intervalo ampliado em tarefa de segurança (referência "&amp;H1014&amp;")","OK: segurança mantida")))),IF(NOT(ISNUMBER(K1014)),"Verificar: frequência vigente","OK"))))</f>
        <v/>
      </c>
      <c r="S1014" s="24" t="n"/>
    </row>
    <row r="1015">
      <c r="A1015" s="21" t="n"/>
      <c r="B1015" s="22" t="n"/>
      <c r="C1015" s="23">
        <f>IF(OR(A1015="",B1015=""),"",A1015&amp;"|"&amp;B1015)</f>
        <v/>
      </c>
      <c r="D1015" s="21" t="n"/>
      <c r="E1015" s="24" t="n"/>
      <c r="F1015" s="21" t="n"/>
      <c r="G1015" s="22" t="n"/>
      <c r="H1015" s="22" t="n"/>
      <c r="I1015" s="22" t="n"/>
      <c r="J1015" s="25" t="n"/>
      <c r="K1015" s="26">
        <f>IF(J1015="","",IFERROR(INDEX(lst_frequencias_vezes,MATCH(J1015,lst_frequencias,0)),"Frequência não aceita"))</f>
        <v/>
      </c>
      <c r="L1015" s="21" t="n"/>
      <c r="M1015" s="27" t="n"/>
      <c r="N1015" s="28">
        <f>IF(AND(ISNUMBER(K1015),ISNUMBER(M1015)),K1015*M1015,"")</f>
        <v/>
      </c>
      <c r="O1015" s="25" t="n"/>
      <c r="P1015" s="25" t="n"/>
      <c r="Q1015" s="29" t="n"/>
      <c r="R1015" s="30">
        <f>IF(C1015="","",IF(COUNTIF(pl_chave,C1015)&gt;1,"ERRO: chave de tarefa duplicada",IF(I1015="Sim",IF(O1015="Não","ERRO: tarefa de segurança retirada do plano",IF(NOT(ISNUMBER(K1015)),"ERRO: frequência vigente inválida",IF(ISERROR(MATCH(H1015,lst_frequencias,0)),"ERRO: frequência de referência ausente",IF(K1015&lt;INDEX(lst_frequencias_vezes,MATCH(H1015,lst_frequencias,0)),"ERRO: intervalo ampliado em tarefa de segurança (referência "&amp;H1015&amp;")","OK: segurança mantida")))),IF(NOT(ISNUMBER(K1015)),"Verificar: frequência vigente","OK"))))</f>
        <v/>
      </c>
      <c r="S1015" s="24" t="n"/>
    </row>
    <row r="1016">
      <c r="A1016" s="21" t="n"/>
      <c r="B1016" s="22" t="n"/>
      <c r="C1016" s="23">
        <f>IF(OR(A1016="",B1016=""),"",A1016&amp;"|"&amp;B1016)</f>
        <v/>
      </c>
      <c r="D1016" s="21" t="n"/>
      <c r="E1016" s="24" t="n"/>
      <c r="F1016" s="21" t="n"/>
      <c r="G1016" s="22" t="n"/>
      <c r="H1016" s="22" t="n"/>
      <c r="I1016" s="22" t="n"/>
      <c r="J1016" s="25" t="n"/>
      <c r="K1016" s="26">
        <f>IF(J1016="","",IFERROR(INDEX(lst_frequencias_vezes,MATCH(J1016,lst_frequencias,0)),"Frequência não aceita"))</f>
        <v/>
      </c>
      <c r="L1016" s="21" t="n"/>
      <c r="M1016" s="27" t="n"/>
      <c r="N1016" s="28">
        <f>IF(AND(ISNUMBER(K1016),ISNUMBER(M1016)),K1016*M1016,"")</f>
        <v/>
      </c>
      <c r="O1016" s="25" t="n"/>
      <c r="P1016" s="25" t="n"/>
      <c r="Q1016" s="29" t="n"/>
      <c r="R1016" s="30">
        <f>IF(C1016="","",IF(COUNTIF(pl_chave,C1016)&gt;1,"ERRO: chave de tarefa duplicada",IF(I1016="Sim",IF(O1016="Não","ERRO: tarefa de segurança retirada do plano",IF(NOT(ISNUMBER(K1016)),"ERRO: frequência vigente inválida",IF(ISERROR(MATCH(H1016,lst_frequencias,0)),"ERRO: frequência de referência ausente",IF(K1016&lt;INDEX(lst_frequencias_vezes,MATCH(H1016,lst_frequencias,0)),"ERRO: intervalo ampliado em tarefa de segurança (referência "&amp;H1016&amp;")","OK: segurança mantida")))),IF(NOT(ISNUMBER(K1016)),"Verificar: frequência vigente","OK"))))</f>
        <v/>
      </c>
      <c r="S1016" s="24" t="n"/>
    </row>
    <row r="1017">
      <c r="A1017" s="21" t="n"/>
      <c r="B1017" s="22" t="n"/>
      <c r="C1017" s="23">
        <f>IF(OR(A1017="",B1017=""),"",A1017&amp;"|"&amp;B1017)</f>
        <v/>
      </c>
      <c r="D1017" s="21" t="n"/>
      <c r="E1017" s="24" t="n"/>
      <c r="F1017" s="21" t="n"/>
      <c r="G1017" s="22" t="n"/>
      <c r="H1017" s="22" t="n"/>
      <c r="I1017" s="22" t="n"/>
      <c r="J1017" s="25" t="n"/>
      <c r="K1017" s="26">
        <f>IF(J1017="","",IFERROR(INDEX(lst_frequencias_vezes,MATCH(J1017,lst_frequencias,0)),"Frequência não aceita"))</f>
        <v/>
      </c>
      <c r="L1017" s="21" t="n"/>
      <c r="M1017" s="27" t="n"/>
      <c r="N1017" s="28">
        <f>IF(AND(ISNUMBER(K1017),ISNUMBER(M1017)),K1017*M1017,"")</f>
        <v/>
      </c>
      <c r="O1017" s="25" t="n"/>
      <c r="P1017" s="25" t="n"/>
      <c r="Q1017" s="29" t="n"/>
      <c r="R1017" s="30">
        <f>IF(C1017="","",IF(COUNTIF(pl_chave,C1017)&gt;1,"ERRO: chave de tarefa duplicada",IF(I1017="Sim",IF(O1017="Não","ERRO: tarefa de segurança retirada do plano",IF(NOT(ISNUMBER(K1017)),"ERRO: frequência vigente inválida",IF(ISERROR(MATCH(H1017,lst_frequencias,0)),"ERRO: frequência de referência ausente",IF(K1017&lt;INDEX(lst_frequencias_vezes,MATCH(H1017,lst_frequencias,0)),"ERRO: intervalo ampliado em tarefa de segurança (referência "&amp;H1017&amp;")","OK: segurança mantida")))),IF(NOT(ISNUMBER(K1017)),"Verificar: frequência vigente","OK"))))</f>
        <v/>
      </c>
      <c r="S1017" s="24" t="n"/>
    </row>
    <row r="1018">
      <c r="A1018" s="21" t="n"/>
      <c r="B1018" s="22" t="n"/>
      <c r="C1018" s="23">
        <f>IF(OR(A1018="",B1018=""),"",A1018&amp;"|"&amp;B1018)</f>
        <v/>
      </c>
      <c r="D1018" s="21" t="n"/>
      <c r="E1018" s="24" t="n"/>
      <c r="F1018" s="21" t="n"/>
      <c r="G1018" s="22" t="n"/>
      <c r="H1018" s="22" t="n"/>
      <c r="I1018" s="22" t="n"/>
      <c r="J1018" s="25" t="n"/>
      <c r="K1018" s="26">
        <f>IF(J1018="","",IFERROR(INDEX(lst_frequencias_vezes,MATCH(J1018,lst_frequencias,0)),"Frequência não aceita"))</f>
        <v/>
      </c>
      <c r="L1018" s="21" t="n"/>
      <c r="M1018" s="27" t="n"/>
      <c r="N1018" s="28">
        <f>IF(AND(ISNUMBER(K1018),ISNUMBER(M1018)),K1018*M1018,"")</f>
        <v/>
      </c>
      <c r="O1018" s="25" t="n"/>
      <c r="P1018" s="25" t="n"/>
      <c r="Q1018" s="29" t="n"/>
      <c r="R1018" s="30">
        <f>IF(C1018="","",IF(COUNTIF(pl_chave,C1018)&gt;1,"ERRO: chave de tarefa duplicada",IF(I1018="Sim",IF(O1018="Não","ERRO: tarefa de segurança retirada do plano",IF(NOT(ISNUMBER(K1018)),"ERRO: frequência vigente inválida",IF(ISERROR(MATCH(H1018,lst_frequencias,0)),"ERRO: frequência de referência ausente",IF(K1018&lt;INDEX(lst_frequencias_vezes,MATCH(H1018,lst_frequencias,0)),"ERRO: intervalo ampliado em tarefa de segurança (referência "&amp;H1018&amp;")","OK: segurança mantida")))),IF(NOT(ISNUMBER(K1018)),"Verificar: frequência vigente","OK"))))</f>
        <v/>
      </c>
      <c r="S1018" s="24" t="n"/>
    </row>
    <row r="1019">
      <c r="A1019" s="21" t="n"/>
      <c r="B1019" s="22" t="n"/>
      <c r="C1019" s="23">
        <f>IF(OR(A1019="",B1019=""),"",A1019&amp;"|"&amp;B1019)</f>
        <v/>
      </c>
      <c r="D1019" s="21" t="n"/>
      <c r="E1019" s="24" t="n"/>
      <c r="F1019" s="21" t="n"/>
      <c r="G1019" s="22" t="n"/>
      <c r="H1019" s="22" t="n"/>
      <c r="I1019" s="22" t="n"/>
      <c r="J1019" s="25" t="n"/>
      <c r="K1019" s="26">
        <f>IF(J1019="","",IFERROR(INDEX(lst_frequencias_vezes,MATCH(J1019,lst_frequencias,0)),"Frequência não aceita"))</f>
        <v/>
      </c>
      <c r="L1019" s="21" t="n"/>
      <c r="M1019" s="27" t="n"/>
      <c r="N1019" s="28">
        <f>IF(AND(ISNUMBER(K1019),ISNUMBER(M1019)),K1019*M1019,"")</f>
        <v/>
      </c>
      <c r="O1019" s="25" t="n"/>
      <c r="P1019" s="25" t="n"/>
      <c r="Q1019" s="29" t="n"/>
      <c r="R1019" s="30">
        <f>IF(C1019="","",IF(COUNTIF(pl_chave,C1019)&gt;1,"ERRO: chave de tarefa duplicada",IF(I1019="Sim",IF(O1019="Não","ERRO: tarefa de segurança retirada do plano",IF(NOT(ISNUMBER(K1019)),"ERRO: frequência vigente inválida",IF(ISERROR(MATCH(H1019,lst_frequencias,0)),"ERRO: frequência de referência ausente",IF(K1019&lt;INDEX(lst_frequencias_vezes,MATCH(H1019,lst_frequencias,0)),"ERRO: intervalo ampliado em tarefa de segurança (referência "&amp;H1019&amp;")","OK: segurança mantida")))),IF(NOT(ISNUMBER(K1019)),"Verificar: frequência vigente","OK"))))</f>
        <v/>
      </c>
      <c r="S1019" s="24" t="n"/>
    </row>
    <row r="1020">
      <c r="A1020" s="21" t="n"/>
      <c r="B1020" s="22" t="n"/>
      <c r="C1020" s="23">
        <f>IF(OR(A1020="",B1020=""),"",A1020&amp;"|"&amp;B1020)</f>
        <v/>
      </c>
      <c r="D1020" s="21" t="n"/>
      <c r="E1020" s="24" t="n"/>
      <c r="F1020" s="21" t="n"/>
      <c r="G1020" s="22" t="n"/>
      <c r="H1020" s="22" t="n"/>
      <c r="I1020" s="22" t="n"/>
      <c r="J1020" s="25" t="n"/>
      <c r="K1020" s="26">
        <f>IF(J1020="","",IFERROR(INDEX(lst_frequencias_vezes,MATCH(J1020,lst_frequencias,0)),"Frequência não aceita"))</f>
        <v/>
      </c>
      <c r="L1020" s="21" t="n"/>
      <c r="M1020" s="27" t="n"/>
      <c r="N1020" s="28">
        <f>IF(AND(ISNUMBER(K1020),ISNUMBER(M1020)),K1020*M1020,"")</f>
        <v/>
      </c>
      <c r="O1020" s="25" t="n"/>
      <c r="P1020" s="25" t="n"/>
      <c r="Q1020" s="29" t="n"/>
      <c r="R1020" s="30">
        <f>IF(C1020="","",IF(COUNTIF(pl_chave,C1020)&gt;1,"ERRO: chave de tarefa duplicada",IF(I1020="Sim",IF(O1020="Não","ERRO: tarefa de segurança retirada do plano",IF(NOT(ISNUMBER(K1020)),"ERRO: frequência vigente inválida",IF(ISERROR(MATCH(H1020,lst_frequencias,0)),"ERRO: frequência de referência ausente",IF(K1020&lt;INDEX(lst_frequencias_vezes,MATCH(H1020,lst_frequencias,0)),"ERRO: intervalo ampliado em tarefa de segurança (referência "&amp;H1020&amp;")","OK: segurança mantida")))),IF(NOT(ISNUMBER(K1020)),"Verificar: frequência vigente","OK"))))</f>
        <v/>
      </c>
      <c r="S1020" s="24" t="n"/>
    </row>
    <row r="1021">
      <c r="A1021" s="21" t="n"/>
      <c r="B1021" s="22" t="n"/>
      <c r="C1021" s="23">
        <f>IF(OR(A1021="",B1021=""),"",A1021&amp;"|"&amp;B1021)</f>
        <v/>
      </c>
      <c r="D1021" s="21" t="n"/>
      <c r="E1021" s="24" t="n"/>
      <c r="F1021" s="21" t="n"/>
      <c r="G1021" s="22" t="n"/>
      <c r="H1021" s="22" t="n"/>
      <c r="I1021" s="22" t="n"/>
      <c r="J1021" s="25" t="n"/>
      <c r="K1021" s="26">
        <f>IF(J1021="","",IFERROR(INDEX(lst_frequencias_vezes,MATCH(J1021,lst_frequencias,0)),"Frequência não aceita"))</f>
        <v/>
      </c>
      <c r="L1021" s="21" t="n"/>
      <c r="M1021" s="27" t="n"/>
      <c r="N1021" s="28">
        <f>IF(AND(ISNUMBER(K1021),ISNUMBER(M1021)),K1021*M1021,"")</f>
        <v/>
      </c>
      <c r="O1021" s="25" t="n"/>
      <c r="P1021" s="25" t="n"/>
      <c r="Q1021" s="29" t="n"/>
      <c r="R1021" s="30">
        <f>IF(C1021="","",IF(COUNTIF(pl_chave,C1021)&gt;1,"ERRO: chave de tarefa duplicada",IF(I1021="Sim",IF(O1021="Não","ERRO: tarefa de segurança retirada do plano",IF(NOT(ISNUMBER(K1021)),"ERRO: frequência vigente inválida",IF(ISERROR(MATCH(H1021,lst_frequencias,0)),"ERRO: frequência de referência ausente",IF(K1021&lt;INDEX(lst_frequencias_vezes,MATCH(H1021,lst_frequencias,0)),"ERRO: intervalo ampliado em tarefa de segurança (referência "&amp;H1021&amp;")","OK: segurança mantida")))),IF(NOT(ISNUMBER(K1021)),"Verificar: frequência vigente","OK"))))</f>
        <v/>
      </c>
      <c r="S1021" s="24" t="n"/>
    </row>
    <row r="1022">
      <c r="A1022" s="21" t="n"/>
      <c r="B1022" s="22" t="n"/>
      <c r="C1022" s="23">
        <f>IF(OR(A1022="",B1022=""),"",A1022&amp;"|"&amp;B1022)</f>
        <v/>
      </c>
      <c r="D1022" s="21" t="n"/>
      <c r="E1022" s="24" t="n"/>
      <c r="F1022" s="21" t="n"/>
      <c r="G1022" s="22" t="n"/>
      <c r="H1022" s="22" t="n"/>
      <c r="I1022" s="22" t="n"/>
      <c r="J1022" s="25" t="n"/>
      <c r="K1022" s="26">
        <f>IF(J1022="","",IFERROR(INDEX(lst_frequencias_vezes,MATCH(J1022,lst_frequencias,0)),"Frequência não aceita"))</f>
        <v/>
      </c>
      <c r="L1022" s="21" t="n"/>
      <c r="M1022" s="27" t="n"/>
      <c r="N1022" s="28">
        <f>IF(AND(ISNUMBER(K1022),ISNUMBER(M1022)),K1022*M1022,"")</f>
        <v/>
      </c>
      <c r="O1022" s="25" t="n"/>
      <c r="P1022" s="25" t="n"/>
      <c r="Q1022" s="29" t="n"/>
      <c r="R1022" s="30">
        <f>IF(C1022="","",IF(COUNTIF(pl_chave,C1022)&gt;1,"ERRO: chave de tarefa duplicada",IF(I1022="Sim",IF(O1022="Não","ERRO: tarefa de segurança retirada do plano",IF(NOT(ISNUMBER(K1022)),"ERRO: frequência vigente inválida",IF(ISERROR(MATCH(H1022,lst_frequencias,0)),"ERRO: frequência de referência ausente",IF(K1022&lt;INDEX(lst_frequencias_vezes,MATCH(H1022,lst_frequencias,0)),"ERRO: intervalo ampliado em tarefa de segurança (referência "&amp;H1022&amp;")","OK: segurança mantida")))),IF(NOT(ISNUMBER(K1022)),"Verificar: frequência vigente","OK"))))</f>
        <v/>
      </c>
      <c r="S1022" s="24" t="n"/>
    </row>
    <row r="1023">
      <c r="A1023" s="21" t="n"/>
      <c r="B1023" s="22" t="n"/>
      <c r="C1023" s="23">
        <f>IF(OR(A1023="",B1023=""),"",A1023&amp;"|"&amp;B1023)</f>
        <v/>
      </c>
      <c r="D1023" s="21" t="n"/>
      <c r="E1023" s="24" t="n"/>
      <c r="F1023" s="21" t="n"/>
      <c r="G1023" s="22" t="n"/>
      <c r="H1023" s="22" t="n"/>
      <c r="I1023" s="22" t="n"/>
      <c r="J1023" s="25" t="n"/>
      <c r="K1023" s="26">
        <f>IF(J1023="","",IFERROR(INDEX(lst_frequencias_vezes,MATCH(J1023,lst_frequencias,0)),"Frequência não aceita"))</f>
        <v/>
      </c>
      <c r="L1023" s="21" t="n"/>
      <c r="M1023" s="27" t="n"/>
      <c r="N1023" s="28">
        <f>IF(AND(ISNUMBER(K1023),ISNUMBER(M1023)),K1023*M1023,"")</f>
        <v/>
      </c>
      <c r="O1023" s="25" t="n"/>
      <c r="P1023" s="25" t="n"/>
      <c r="Q1023" s="29" t="n"/>
      <c r="R1023" s="30">
        <f>IF(C1023="","",IF(COUNTIF(pl_chave,C1023)&gt;1,"ERRO: chave de tarefa duplicada",IF(I1023="Sim",IF(O1023="Não","ERRO: tarefa de segurança retirada do plano",IF(NOT(ISNUMBER(K1023)),"ERRO: frequência vigente inválida",IF(ISERROR(MATCH(H1023,lst_frequencias,0)),"ERRO: frequência de referência ausente",IF(K1023&lt;INDEX(lst_frequencias_vezes,MATCH(H1023,lst_frequencias,0)),"ERRO: intervalo ampliado em tarefa de segurança (referência "&amp;H1023&amp;")","OK: segurança mantida")))),IF(NOT(ISNUMBER(K1023)),"Verificar: frequência vigente","OK"))))</f>
        <v/>
      </c>
      <c r="S1023" s="24" t="n"/>
    </row>
    <row r="1024">
      <c r="A1024" s="21" t="n"/>
      <c r="B1024" s="22" t="n"/>
      <c r="C1024" s="23">
        <f>IF(OR(A1024="",B1024=""),"",A1024&amp;"|"&amp;B1024)</f>
        <v/>
      </c>
      <c r="D1024" s="21" t="n"/>
      <c r="E1024" s="24" t="n"/>
      <c r="F1024" s="21" t="n"/>
      <c r="G1024" s="22" t="n"/>
      <c r="H1024" s="22" t="n"/>
      <c r="I1024" s="22" t="n"/>
      <c r="J1024" s="25" t="n"/>
      <c r="K1024" s="26">
        <f>IF(J1024="","",IFERROR(INDEX(lst_frequencias_vezes,MATCH(J1024,lst_frequencias,0)),"Frequência não aceita"))</f>
        <v/>
      </c>
      <c r="L1024" s="21" t="n"/>
      <c r="M1024" s="27" t="n"/>
      <c r="N1024" s="28">
        <f>IF(AND(ISNUMBER(K1024),ISNUMBER(M1024)),K1024*M1024,"")</f>
        <v/>
      </c>
      <c r="O1024" s="25" t="n"/>
      <c r="P1024" s="25" t="n"/>
      <c r="Q1024" s="29" t="n"/>
      <c r="R1024" s="30">
        <f>IF(C1024="","",IF(COUNTIF(pl_chave,C1024)&gt;1,"ERRO: chave de tarefa duplicada",IF(I1024="Sim",IF(O1024="Não","ERRO: tarefa de segurança retirada do plano",IF(NOT(ISNUMBER(K1024)),"ERRO: frequência vigente inválida",IF(ISERROR(MATCH(H1024,lst_frequencias,0)),"ERRO: frequência de referência ausente",IF(K1024&lt;INDEX(lst_frequencias_vezes,MATCH(H1024,lst_frequencias,0)),"ERRO: intervalo ampliado em tarefa de segurança (referência "&amp;H1024&amp;")","OK: segurança mantida")))),IF(NOT(ISNUMBER(K1024)),"Verificar: frequência vigente","OK"))))</f>
        <v/>
      </c>
      <c r="S1024" s="24" t="n"/>
    </row>
    <row r="1025">
      <c r="A1025" s="21" t="n"/>
      <c r="B1025" s="22" t="n"/>
      <c r="C1025" s="23">
        <f>IF(OR(A1025="",B1025=""),"",A1025&amp;"|"&amp;B1025)</f>
        <v/>
      </c>
      <c r="D1025" s="21" t="n"/>
      <c r="E1025" s="24" t="n"/>
      <c r="F1025" s="21" t="n"/>
      <c r="G1025" s="22" t="n"/>
      <c r="H1025" s="22" t="n"/>
      <c r="I1025" s="22" t="n"/>
      <c r="J1025" s="25" t="n"/>
      <c r="K1025" s="26">
        <f>IF(J1025="","",IFERROR(INDEX(lst_frequencias_vezes,MATCH(J1025,lst_frequencias,0)),"Frequência não aceita"))</f>
        <v/>
      </c>
      <c r="L1025" s="21" t="n"/>
      <c r="M1025" s="27" t="n"/>
      <c r="N1025" s="28">
        <f>IF(AND(ISNUMBER(K1025),ISNUMBER(M1025)),K1025*M1025,"")</f>
        <v/>
      </c>
      <c r="O1025" s="25" t="n"/>
      <c r="P1025" s="25" t="n"/>
      <c r="Q1025" s="29" t="n"/>
      <c r="R1025" s="30">
        <f>IF(C1025="","",IF(COUNTIF(pl_chave,C1025)&gt;1,"ERRO: chave de tarefa duplicada",IF(I1025="Sim",IF(O1025="Não","ERRO: tarefa de segurança retirada do plano",IF(NOT(ISNUMBER(K1025)),"ERRO: frequência vigente inválida",IF(ISERROR(MATCH(H1025,lst_frequencias,0)),"ERRO: frequência de referência ausente",IF(K1025&lt;INDEX(lst_frequencias_vezes,MATCH(H1025,lst_frequencias,0)),"ERRO: intervalo ampliado em tarefa de segurança (referência "&amp;H1025&amp;")","OK: segurança mantida")))),IF(NOT(ISNUMBER(K1025)),"Verificar: frequência vigente","OK"))))</f>
        <v/>
      </c>
      <c r="S1025" s="24" t="n"/>
    </row>
    <row r="1026">
      <c r="A1026" s="21" t="n"/>
      <c r="B1026" s="22" t="n"/>
      <c r="C1026" s="23">
        <f>IF(OR(A1026="",B1026=""),"",A1026&amp;"|"&amp;B1026)</f>
        <v/>
      </c>
      <c r="D1026" s="21" t="n"/>
      <c r="E1026" s="24" t="n"/>
      <c r="F1026" s="21" t="n"/>
      <c r="G1026" s="22" t="n"/>
      <c r="H1026" s="22" t="n"/>
      <c r="I1026" s="22" t="n"/>
      <c r="J1026" s="25" t="n"/>
      <c r="K1026" s="26">
        <f>IF(J1026="","",IFERROR(INDEX(lst_frequencias_vezes,MATCH(J1026,lst_frequencias,0)),"Frequência não aceita"))</f>
        <v/>
      </c>
      <c r="L1026" s="21" t="n"/>
      <c r="M1026" s="27" t="n"/>
      <c r="N1026" s="28">
        <f>IF(AND(ISNUMBER(K1026),ISNUMBER(M1026)),K1026*M1026,"")</f>
        <v/>
      </c>
      <c r="O1026" s="25" t="n"/>
      <c r="P1026" s="25" t="n"/>
      <c r="Q1026" s="29" t="n"/>
      <c r="R1026" s="30">
        <f>IF(C1026="","",IF(COUNTIF(pl_chave,C1026)&gt;1,"ERRO: chave de tarefa duplicada",IF(I1026="Sim",IF(O1026="Não","ERRO: tarefa de segurança retirada do plano",IF(NOT(ISNUMBER(K1026)),"ERRO: frequência vigente inválida",IF(ISERROR(MATCH(H1026,lst_frequencias,0)),"ERRO: frequência de referência ausente",IF(K1026&lt;INDEX(lst_frequencias_vezes,MATCH(H1026,lst_frequencias,0)),"ERRO: intervalo ampliado em tarefa de segurança (referência "&amp;H1026&amp;")","OK: segurança mantida")))),IF(NOT(ISNUMBER(K1026)),"Verificar: frequência vigente","OK"))))</f>
        <v/>
      </c>
      <c r="S1026" s="24" t="n"/>
    </row>
    <row r="1027">
      <c r="A1027" s="21" t="n"/>
      <c r="B1027" s="22" t="n"/>
      <c r="C1027" s="23">
        <f>IF(OR(A1027="",B1027=""),"",A1027&amp;"|"&amp;B1027)</f>
        <v/>
      </c>
      <c r="D1027" s="21" t="n"/>
      <c r="E1027" s="24" t="n"/>
      <c r="F1027" s="21" t="n"/>
      <c r="G1027" s="22" t="n"/>
      <c r="H1027" s="22" t="n"/>
      <c r="I1027" s="22" t="n"/>
      <c r="J1027" s="25" t="n"/>
      <c r="K1027" s="26">
        <f>IF(J1027="","",IFERROR(INDEX(lst_frequencias_vezes,MATCH(J1027,lst_frequencias,0)),"Frequência não aceita"))</f>
        <v/>
      </c>
      <c r="L1027" s="21" t="n"/>
      <c r="M1027" s="27" t="n"/>
      <c r="N1027" s="28">
        <f>IF(AND(ISNUMBER(K1027),ISNUMBER(M1027)),K1027*M1027,"")</f>
        <v/>
      </c>
      <c r="O1027" s="25" t="n"/>
      <c r="P1027" s="25" t="n"/>
      <c r="Q1027" s="29" t="n"/>
      <c r="R1027" s="30">
        <f>IF(C1027="","",IF(COUNTIF(pl_chave,C1027)&gt;1,"ERRO: chave de tarefa duplicada",IF(I1027="Sim",IF(O1027="Não","ERRO: tarefa de segurança retirada do plano",IF(NOT(ISNUMBER(K1027)),"ERRO: frequência vigente inválida",IF(ISERROR(MATCH(H1027,lst_frequencias,0)),"ERRO: frequência de referência ausente",IF(K1027&lt;INDEX(lst_frequencias_vezes,MATCH(H1027,lst_frequencias,0)),"ERRO: intervalo ampliado em tarefa de segurança (referência "&amp;H1027&amp;")","OK: segurança mantida")))),IF(NOT(ISNUMBER(K1027)),"Verificar: frequência vigente","OK"))))</f>
        <v/>
      </c>
      <c r="S1027" s="24" t="n"/>
    </row>
    <row r="1028">
      <c r="A1028" s="21" t="n"/>
      <c r="B1028" s="22" t="n"/>
      <c r="C1028" s="23">
        <f>IF(OR(A1028="",B1028=""),"",A1028&amp;"|"&amp;B1028)</f>
        <v/>
      </c>
      <c r="D1028" s="21" t="n"/>
      <c r="E1028" s="24" t="n"/>
      <c r="F1028" s="21" t="n"/>
      <c r="G1028" s="22" t="n"/>
      <c r="H1028" s="22" t="n"/>
      <c r="I1028" s="22" t="n"/>
      <c r="J1028" s="25" t="n"/>
      <c r="K1028" s="26">
        <f>IF(J1028="","",IFERROR(INDEX(lst_frequencias_vezes,MATCH(J1028,lst_frequencias,0)),"Frequência não aceita"))</f>
        <v/>
      </c>
      <c r="L1028" s="21" t="n"/>
      <c r="M1028" s="27" t="n"/>
      <c r="N1028" s="28">
        <f>IF(AND(ISNUMBER(K1028),ISNUMBER(M1028)),K1028*M1028,"")</f>
        <v/>
      </c>
      <c r="O1028" s="25" t="n"/>
      <c r="P1028" s="25" t="n"/>
      <c r="Q1028" s="29" t="n"/>
      <c r="R1028" s="30">
        <f>IF(C1028="","",IF(COUNTIF(pl_chave,C1028)&gt;1,"ERRO: chave de tarefa duplicada",IF(I1028="Sim",IF(O1028="Não","ERRO: tarefa de segurança retirada do plano",IF(NOT(ISNUMBER(K1028)),"ERRO: frequência vigente inválida",IF(ISERROR(MATCH(H1028,lst_frequencias,0)),"ERRO: frequência de referência ausente",IF(K1028&lt;INDEX(lst_frequencias_vezes,MATCH(H1028,lst_frequencias,0)),"ERRO: intervalo ampliado em tarefa de segurança (referência "&amp;H1028&amp;")","OK: segurança mantida")))),IF(NOT(ISNUMBER(K1028)),"Verificar: frequência vigente","OK"))))</f>
        <v/>
      </c>
      <c r="S1028" s="24" t="n"/>
    </row>
    <row r="1029">
      <c r="A1029" s="21" t="n"/>
      <c r="B1029" s="22" t="n"/>
      <c r="C1029" s="23">
        <f>IF(OR(A1029="",B1029=""),"",A1029&amp;"|"&amp;B1029)</f>
        <v/>
      </c>
      <c r="D1029" s="21" t="n"/>
      <c r="E1029" s="24" t="n"/>
      <c r="F1029" s="21" t="n"/>
      <c r="G1029" s="22" t="n"/>
      <c r="H1029" s="22" t="n"/>
      <c r="I1029" s="22" t="n"/>
      <c r="J1029" s="25" t="n"/>
      <c r="K1029" s="26">
        <f>IF(J1029="","",IFERROR(INDEX(lst_frequencias_vezes,MATCH(J1029,lst_frequencias,0)),"Frequência não aceita"))</f>
        <v/>
      </c>
      <c r="L1029" s="21" t="n"/>
      <c r="M1029" s="27" t="n"/>
      <c r="N1029" s="28">
        <f>IF(AND(ISNUMBER(K1029),ISNUMBER(M1029)),K1029*M1029,"")</f>
        <v/>
      </c>
      <c r="O1029" s="25" t="n"/>
      <c r="P1029" s="25" t="n"/>
      <c r="Q1029" s="29" t="n"/>
      <c r="R1029" s="30">
        <f>IF(C1029="","",IF(COUNTIF(pl_chave,C1029)&gt;1,"ERRO: chave de tarefa duplicada",IF(I1029="Sim",IF(O1029="Não","ERRO: tarefa de segurança retirada do plano",IF(NOT(ISNUMBER(K1029)),"ERRO: frequência vigente inválida",IF(ISERROR(MATCH(H1029,lst_frequencias,0)),"ERRO: frequência de referência ausente",IF(K1029&lt;INDEX(lst_frequencias_vezes,MATCH(H1029,lst_frequencias,0)),"ERRO: intervalo ampliado em tarefa de segurança (referência "&amp;H1029&amp;")","OK: segurança mantida")))),IF(NOT(ISNUMBER(K1029)),"Verificar: frequência vigente","OK"))))</f>
        <v/>
      </c>
      <c r="S1029" s="24" t="n"/>
    </row>
    <row r="1030">
      <c r="A1030" s="21" t="n"/>
      <c r="B1030" s="22" t="n"/>
      <c r="C1030" s="23">
        <f>IF(OR(A1030="",B1030=""),"",A1030&amp;"|"&amp;B1030)</f>
        <v/>
      </c>
      <c r="D1030" s="21" t="n"/>
      <c r="E1030" s="24" t="n"/>
      <c r="F1030" s="21" t="n"/>
      <c r="G1030" s="22" t="n"/>
      <c r="H1030" s="22" t="n"/>
      <c r="I1030" s="22" t="n"/>
      <c r="J1030" s="25" t="n"/>
      <c r="K1030" s="26">
        <f>IF(J1030="","",IFERROR(INDEX(lst_frequencias_vezes,MATCH(J1030,lst_frequencias,0)),"Frequência não aceita"))</f>
        <v/>
      </c>
      <c r="L1030" s="21" t="n"/>
      <c r="M1030" s="27" t="n"/>
      <c r="N1030" s="28">
        <f>IF(AND(ISNUMBER(K1030),ISNUMBER(M1030)),K1030*M1030,"")</f>
        <v/>
      </c>
      <c r="O1030" s="25" t="n"/>
      <c r="P1030" s="25" t="n"/>
      <c r="Q1030" s="29" t="n"/>
      <c r="R1030" s="30">
        <f>IF(C1030="","",IF(COUNTIF(pl_chave,C1030)&gt;1,"ERRO: chave de tarefa duplicada",IF(I1030="Sim",IF(O1030="Não","ERRO: tarefa de segurança retirada do plano",IF(NOT(ISNUMBER(K1030)),"ERRO: frequência vigente inválida",IF(ISERROR(MATCH(H1030,lst_frequencias,0)),"ERRO: frequência de referência ausente",IF(K1030&lt;INDEX(lst_frequencias_vezes,MATCH(H1030,lst_frequencias,0)),"ERRO: intervalo ampliado em tarefa de segurança (referência "&amp;H1030&amp;")","OK: segurança mantida")))),IF(NOT(ISNUMBER(K1030)),"Verificar: frequência vigente","OK"))))</f>
        <v/>
      </c>
      <c r="S1030" s="24" t="n"/>
    </row>
    <row r="1031">
      <c r="A1031" s="21" t="n"/>
      <c r="B1031" s="22" t="n"/>
      <c r="C1031" s="23">
        <f>IF(OR(A1031="",B1031=""),"",A1031&amp;"|"&amp;B1031)</f>
        <v/>
      </c>
      <c r="D1031" s="21" t="n"/>
      <c r="E1031" s="24" t="n"/>
      <c r="F1031" s="21" t="n"/>
      <c r="G1031" s="22" t="n"/>
      <c r="H1031" s="22" t="n"/>
      <c r="I1031" s="22" t="n"/>
      <c r="J1031" s="25" t="n"/>
      <c r="K1031" s="26">
        <f>IF(J1031="","",IFERROR(INDEX(lst_frequencias_vezes,MATCH(J1031,lst_frequencias,0)),"Frequência não aceita"))</f>
        <v/>
      </c>
      <c r="L1031" s="21" t="n"/>
      <c r="M1031" s="27" t="n"/>
      <c r="N1031" s="28">
        <f>IF(AND(ISNUMBER(K1031),ISNUMBER(M1031)),K1031*M1031,"")</f>
        <v/>
      </c>
      <c r="O1031" s="25" t="n"/>
      <c r="P1031" s="25" t="n"/>
      <c r="Q1031" s="29" t="n"/>
      <c r="R1031" s="30">
        <f>IF(C1031="","",IF(COUNTIF(pl_chave,C1031)&gt;1,"ERRO: chave de tarefa duplicada",IF(I1031="Sim",IF(O1031="Não","ERRO: tarefa de segurança retirada do plano",IF(NOT(ISNUMBER(K1031)),"ERRO: frequência vigente inválida",IF(ISERROR(MATCH(H1031,lst_frequencias,0)),"ERRO: frequência de referência ausente",IF(K1031&lt;INDEX(lst_frequencias_vezes,MATCH(H1031,lst_frequencias,0)),"ERRO: intervalo ampliado em tarefa de segurança (referência "&amp;H1031&amp;")","OK: segurança mantida")))),IF(NOT(ISNUMBER(K1031)),"Verificar: frequência vigente","OK"))))</f>
        <v/>
      </c>
      <c r="S1031" s="24" t="n"/>
    </row>
    <row r="1032">
      <c r="A1032" s="21" t="n"/>
      <c r="B1032" s="22" t="n"/>
      <c r="C1032" s="23">
        <f>IF(OR(A1032="",B1032=""),"",A1032&amp;"|"&amp;B1032)</f>
        <v/>
      </c>
      <c r="D1032" s="21" t="n"/>
      <c r="E1032" s="24" t="n"/>
      <c r="F1032" s="21" t="n"/>
      <c r="G1032" s="22" t="n"/>
      <c r="H1032" s="22" t="n"/>
      <c r="I1032" s="22" t="n"/>
      <c r="J1032" s="25" t="n"/>
      <c r="K1032" s="26">
        <f>IF(J1032="","",IFERROR(INDEX(lst_frequencias_vezes,MATCH(J1032,lst_frequencias,0)),"Frequência não aceita"))</f>
        <v/>
      </c>
      <c r="L1032" s="21" t="n"/>
      <c r="M1032" s="27" t="n"/>
      <c r="N1032" s="28">
        <f>IF(AND(ISNUMBER(K1032),ISNUMBER(M1032)),K1032*M1032,"")</f>
        <v/>
      </c>
      <c r="O1032" s="25" t="n"/>
      <c r="P1032" s="25" t="n"/>
      <c r="Q1032" s="29" t="n"/>
      <c r="R1032" s="30">
        <f>IF(C1032="","",IF(COUNTIF(pl_chave,C1032)&gt;1,"ERRO: chave de tarefa duplicada",IF(I1032="Sim",IF(O1032="Não","ERRO: tarefa de segurança retirada do plano",IF(NOT(ISNUMBER(K1032)),"ERRO: frequência vigente inválida",IF(ISERROR(MATCH(H1032,lst_frequencias,0)),"ERRO: frequência de referência ausente",IF(K1032&lt;INDEX(lst_frequencias_vezes,MATCH(H1032,lst_frequencias,0)),"ERRO: intervalo ampliado em tarefa de segurança (referência "&amp;H1032&amp;")","OK: segurança mantida")))),IF(NOT(ISNUMBER(K1032)),"Verificar: frequência vigente","OK"))))</f>
        <v/>
      </c>
      <c r="S1032" s="24" t="n"/>
    </row>
    <row r="1033">
      <c r="A1033" s="21" t="n"/>
      <c r="B1033" s="22" t="n"/>
      <c r="C1033" s="23">
        <f>IF(OR(A1033="",B1033=""),"",A1033&amp;"|"&amp;B1033)</f>
        <v/>
      </c>
      <c r="D1033" s="21" t="n"/>
      <c r="E1033" s="24" t="n"/>
      <c r="F1033" s="21" t="n"/>
      <c r="G1033" s="22" t="n"/>
      <c r="H1033" s="22" t="n"/>
      <c r="I1033" s="22" t="n"/>
      <c r="J1033" s="25" t="n"/>
      <c r="K1033" s="26">
        <f>IF(J1033="","",IFERROR(INDEX(lst_frequencias_vezes,MATCH(J1033,lst_frequencias,0)),"Frequência não aceita"))</f>
        <v/>
      </c>
      <c r="L1033" s="21" t="n"/>
      <c r="M1033" s="27" t="n"/>
      <c r="N1033" s="28">
        <f>IF(AND(ISNUMBER(K1033),ISNUMBER(M1033)),K1033*M1033,"")</f>
        <v/>
      </c>
      <c r="O1033" s="25" t="n"/>
      <c r="P1033" s="25" t="n"/>
      <c r="Q1033" s="29" t="n"/>
      <c r="R1033" s="30">
        <f>IF(C1033="","",IF(COUNTIF(pl_chave,C1033)&gt;1,"ERRO: chave de tarefa duplicada",IF(I1033="Sim",IF(O1033="Não","ERRO: tarefa de segurança retirada do plano",IF(NOT(ISNUMBER(K1033)),"ERRO: frequência vigente inválida",IF(ISERROR(MATCH(H1033,lst_frequencias,0)),"ERRO: frequência de referência ausente",IF(K1033&lt;INDEX(lst_frequencias_vezes,MATCH(H1033,lst_frequencias,0)),"ERRO: intervalo ampliado em tarefa de segurança (referência "&amp;H1033&amp;")","OK: segurança mantida")))),IF(NOT(ISNUMBER(K1033)),"Verificar: frequência vigente","OK"))))</f>
        <v/>
      </c>
      <c r="S1033" s="24" t="n"/>
    </row>
    <row r="1034">
      <c r="A1034" s="21" t="n"/>
      <c r="B1034" s="22" t="n"/>
      <c r="C1034" s="23">
        <f>IF(OR(A1034="",B1034=""),"",A1034&amp;"|"&amp;B1034)</f>
        <v/>
      </c>
      <c r="D1034" s="21" t="n"/>
      <c r="E1034" s="24" t="n"/>
      <c r="F1034" s="21" t="n"/>
      <c r="G1034" s="22" t="n"/>
      <c r="H1034" s="22" t="n"/>
      <c r="I1034" s="22" t="n"/>
      <c r="J1034" s="25" t="n"/>
      <c r="K1034" s="26">
        <f>IF(J1034="","",IFERROR(INDEX(lst_frequencias_vezes,MATCH(J1034,lst_frequencias,0)),"Frequência não aceita"))</f>
        <v/>
      </c>
      <c r="L1034" s="21" t="n"/>
      <c r="M1034" s="27" t="n"/>
      <c r="N1034" s="28">
        <f>IF(AND(ISNUMBER(K1034),ISNUMBER(M1034)),K1034*M1034,"")</f>
        <v/>
      </c>
      <c r="O1034" s="25" t="n"/>
      <c r="P1034" s="25" t="n"/>
      <c r="Q1034" s="29" t="n"/>
      <c r="R1034" s="30">
        <f>IF(C1034="","",IF(COUNTIF(pl_chave,C1034)&gt;1,"ERRO: chave de tarefa duplicada",IF(I1034="Sim",IF(O1034="Não","ERRO: tarefa de segurança retirada do plano",IF(NOT(ISNUMBER(K1034)),"ERRO: frequência vigente inválida",IF(ISERROR(MATCH(H1034,lst_frequencias,0)),"ERRO: frequência de referência ausente",IF(K1034&lt;INDEX(lst_frequencias_vezes,MATCH(H1034,lst_frequencias,0)),"ERRO: intervalo ampliado em tarefa de segurança (referência "&amp;H1034&amp;")","OK: segurança mantida")))),IF(NOT(ISNUMBER(K1034)),"Verificar: frequência vigente","OK"))))</f>
        <v/>
      </c>
      <c r="S1034" s="24" t="n"/>
    </row>
    <row r="1035">
      <c r="A1035" s="21" t="n"/>
      <c r="B1035" s="22" t="n"/>
      <c r="C1035" s="23">
        <f>IF(OR(A1035="",B1035=""),"",A1035&amp;"|"&amp;B1035)</f>
        <v/>
      </c>
      <c r="D1035" s="21" t="n"/>
      <c r="E1035" s="24" t="n"/>
      <c r="F1035" s="21" t="n"/>
      <c r="G1035" s="22" t="n"/>
      <c r="H1035" s="22" t="n"/>
      <c r="I1035" s="22" t="n"/>
      <c r="J1035" s="25" t="n"/>
      <c r="K1035" s="26">
        <f>IF(J1035="","",IFERROR(INDEX(lst_frequencias_vezes,MATCH(J1035,lst_frequencias,0)),"Frequência não aceita"))</f>
        <v/>
      </c>
      <c r="L1035" s="21" t="n"/>
      <c r="M1035" s="27" t="n"/>
      <c r="N1035" s="28">
        <f>IF(AND(ISNUMBER(K1035),ISNUMBER(M1035)),K1035*M1035,"")</f>
        <v/>
      </c>
      <c r="O1035" s="25" t="n"/>
      <c r="P1035" s="25" t="n"/>
      <c r="Q1035" s="29" t="n"/>
      <c r="R1035" s="30">
        <f>IF(C1035="","",IF(COUNTIF(pl_chave,C1035)&gt;1,"ERRO: chave de tarefa duplicada",IF(I1035="Sim",IF(O1035="Não","ERRO: tarefa de segurança retirada do plano",IF(NOT(ISNUMBER(K1035)),"ERRO: frequência vigente inválida",IF(ISERROR(MATCH(H1035,lst_frequencias,0)),"ERRO: frequência de referência ausente",IF(K1035&lt;INDEX(lst_frequencias_vezes,MATCH(H1035,lst_frequencias,0)),"ERRO: intervalo ampliado em tarefa de segurança (referência "&amp;H1035&amp;")","OK: segurança mantida")))),IF(NOT(ISNUMBER(K1035)),"Verificar: frequência vigente","OK"))))</f>
        <v/>
      </c>
      <c r="S1035" s="24" t="n"/>
    </row>
    <row r="1036">
      <c r="A1036" s="21" t="n"/>
      <c r="B1036" s="22" t="n"/>
      <c r="C1036" s="23">
        <f>IF(OR(A1036="",B1036=""),"",A1036&amp;"|"&amp;B1036)</f>
        <v/>
      </c>
      <c r="D1036" s="21" t="n"/>
      <c r="E1036" s="24" t="n"/>
      <c r="F1036" s="21" t="n"/>
      <c r="G1036" s="22" t="n"/>
      <c r="H1036" s="22" t="n"/>
      <c r="I1036" s="22" t="n"/>
      <c r="J1036" s="25" t="n"/>
      <c r="K1036" s="26">
        <f>IF(J1036="","",IFERROR(INDEX(lst_frequencias_vezes,MATCH(J1036,lst_frequencias,0)),"Frequência não aceita"))</f>
        <v/>
      </c>
      <c r="L1036" s="21" t="n"/>
      <c r="M1036" s="27" t="n"/>
      <c r="N1036" s="28">
        <f>IF(AND(ISNUMBER(K1036),ISNUMBER(M1036)),K1036*M1036,"")</f>
        <v/>
      </c>
      <c r="O1036" s="25" t="n"/>
      <c r="P1036" s="25" t="n"/>
      <c r="Q1036" s="29" t="n"/>
      <c r="R1036" s="30">
        <f>IF(C1036="","",IF(COUNTIF(pl_chave,C1036)&gt;1,"ERRO: chave de tarefa duplicada",IF(I1036="Sim",IF(O1036="Não","ERRO: tarefa de segurança retirada do plano",IF(NOT(ISNUMBER(K1036)),"ERRO: frequência vigente inválida",IF(ISERROR(MATCH(H1036,lst_frequencias,0)),"ERRO: frequência de referência ausente",IF(K1036&lt;INDEX(lst_frequencias_vezes,MATCH(H1036,lst_frequencias,0)),"ERRO: intervalo ampliado em tarefa de segurança (referência "&amp;H1036&amp;")","OK: segurança mantida")))),IF(NOT(ISNUMBER(K1036)),"Verificar: frequência vigente","OK"))))</f>
        <v/>
      </c>
      <c r="S1036" s="24" t="n"/>
    </row>
    <row r="1037">
      <c r="A1037" s="21" t="n"/>
      <c r="B1037" s="22" t="n"/>
      <c r="C1037" s="23">
        <f>IF(OR(A1037="",B1037=""),"",A1037&amp;"|"&amp;B1037)</f>
        <v/>
      </c>
      <c r="D1037" s="21" t="n"/>
      <c r="E1037" s="24" t="n"/>
      <c r="F1037" s="21" t="n"/>
      <c r="G1037" s="22" t="n"/>
      <c r="H1037" s="22" t="n"/>
      <c r="I1037" s="22" t="n"/>
      <c r="J1037" s="25" t="n"/>
      <c r="K1037" s="26">
        <f>IF(J1037="","",IFERROR(INDEX(lst_frequencias_vezes,MATCH(J1037,lst_frequencias,0)),"Frequência não aceita"))</f>
        <v/>
      </c>
      <c r="L1037" s="21" t="n"/>
      <c r="M1037" s="27" t="n"/>
      <c r="N1037" s="28">
        <f>IF(AND(ISNUMBER(K1037),ISNUMBER(M1037)),K1037*M1037,"")</f>
        <v/>
      </c>
      <c r="O1037" s="25" t="n"/>
      <c r="P1037" s="25" t="n"/>
      <c r="Q1037" s="29" t="n"/>
      <c r="R1037" s="30">
        <f>IF(C1037="","",IF(COUNTIF(pl_chave,C1037)&gt;1,"ERRO: chave de tarefa duplicada",IF(I1037="Sim",IF(O1037="Não","ERRO: tarefa de segurança retirada do plano",IF(NOT(ISNUMBER(K1037)),"ERRO: frequência vigente inválida",IF(ISERROR(MATCH(H1037,lst_frequencias,0)),"ERRO: frequência de referência ausente",IF(K1037&lt;INDEX(lst_frequencias_vezes,MATCH(H1037,lst_frequencias,0)),"ERRO: intervalo ampliado em tarefa de segurança (referência "&amp;H1037&amp;")","OK: segurança mantida")))),IF(NOT(ISNUMBER(K1037)),"Verificar: frequência vigente","OK"))))</f>
        <v/>
      </c>
      <c r="S1037" s="24" t="n"/>
    </row>
    <row r="1038">
      <c r="A1038" s="21" t="n"/>
      <c r="B1038" s="22" t="n"/>
      <c r="C1038" s="23">
        <f>IF(OR(A1038="",B1038=""),"",A1038&amp;"|"&amp;B1038)</f>
        <v/>
      </c>
      <c r="D1038" s="21" t="n"/>
      <c r="E1038" s="24" t="n"/>
      <c r="F1038" s="21" t="n"/>
      <c r="G1038" s="22" t="n"/>
      <c r="H1038" s="22" t="n"/>
      <c r="I1038" s="22" t="n"/>
      <c r="J1038" s="25" t="n"/>
      <c r="K1038" s="26">
        <f>IF(J1038="","",IFERROR(INDEX(lst_frequencias_vezes,MATCH(J1038,lst_frequencias,0)),"Frequência não aceita"))</f>
        <v/>
      </c>
      <c r="L1038" s="21" t="n"/>
      <c r="M1038" s="27" t="n"/>
      <c r="N1038" s="28">
        <f>IF(AND(ISNUMBER(K1038),ISNUMBER(M1038)),K1038*M1038,"")</f>
        <v/>
      </c>
      <c r="O1038" s="25" t="n"/>
      <c r="P1038" s="25" t="n"/>
      <c r="Q1038" s="29" t="n"/>
      <c r="R1038" s="30">
        <f>IF(C1038="","",IF(COUNTIF(pl_chave,C1038)&gt;1,"ERRO: chave de tarefa duplicada",IF(I1038="Sim",IF(O1038="Não","ERRO: tarefa de segurança retirada do plano",IF(NOT(ISNUMBER(K1038)),"ERRO: frequência vigente inválida",IF(ISERROR(MATCH(H1038,lst_frequencias,0)),"ERRO: frequência de referência ausente",IF(K1038&lt;INDEX(lst_frequencias_vezes,MATCH(H1038,lst_frequencias,0)),"ERRO: intervalo ampliado em tarefa de segurança (referência "&amp;H1038&amp;")","OK: segurança mantida")))),IF(NOT(ISNUMBER(K1038)),"Verificar: frequência vigente","OK"))))</f>
        <v/>
      </c>
      <c r="S1038" s="24" t="n"/>
    </row>
    <row r="1039">
      <c r="A1039" s="21" t="n"/>
      <c r="B1039" s="22" t="n"/>
      <c r="C1039" s="23">
        <f>IF(OR(A1039="",B1039=""),"",A1039&amp;"|"&amp;B1039)</f>
        <v/>
      </c>
      <c r="D1039" s="21" t="n"/>
      <c r="E1039" s="24" t="n"/>
      <c r="F1039" s="21" t="n"/>
      <c r="G1039" s="22" t="n"/>
      <c r="H1039" s="22" t="n"/>
      <c r="I1039" s="22" t="n"/>
      <c r="J1039" s="25" t="n"/>
      <c r="K1039" s="26">
        <f>IF(J1039="","",IFERROR(INDEX(lst_frequencias_vezes,MATCH(J1039,lst_frequencias,0)),"Frequência não aceita"))</f>
        <v/>
      </c>
      <c r="L1039" s="21" t="n"/>
      <c r="M1039" s="27" t="n"/>
      <c r="N1039" s="28">
        <f>IF(AND(ISNUMBER(K1039),ISNUMBER(M1039)),K1039*M1039,"")</f>
        <v/>
      </c>
      <c r="O1039" s="25" t="n"/>
      <c r="P1039" s="25" t="n"/>
      <c r="Q1039" s="29" t="n"/>
      <c r="R1039" s="30">
        <f>IF(C1039="","",IF(COUNTIF(pl_chave,C1039)&gt;1,"ERRO: chave de tarefa duplicada",IF(I1039="Sim",IF(O1039="Não","ERRO: tarefa de segurança retirada do plano",IF(NOT(ISNUMBER(K1039)),"ERRO: frequência vigente inválida",IF(ISERROR(MATCH(H1039,lst_frequencias,0)),"ERRO: frequência de referência ausente",IF(K1039&lt;INDEX(lst_frequencias_vezes,MATCH(H1039,lst_frequencias,0)),"ERRO: intervalo ampliado em tarefa de segurança (referência "&amp;H1039&amp;")","OK: segurança mantida")))),IF(NOT(ISNUMBER(K1039)),"Verificar: frequência vigente","OK"))))</f>
        <v/>
      </c>
      <c r="S1039" s="24" t="n"/>
    </row>
    <row r="1040">
      <c r="A1040" s="21" t="n"/>
      <c r="B1040" s="22" t="n"/>
      <c r="C1040" s="23">
        <f>IF(OR(A1040="",B1040=""),"",A1040&amp;"|"&amp;B1040)</f>
        <v/>
      </c>
      <c r="D1040" s="21" t="n"/>
      <c r="E1040" s="24" t="n"/>
      <c r="F1040" s="21" t="n"/>
      <c r="G1040" s="22" t="n"/>
      <c r="H1040" s="22" t="n"/>
      <c r="I1040" s="22" t="n"/>
      <c r="J1040" s="25" t="n"/>
      <c r="K1040" s="26">
        <f>IF(J1040="","",IFERROR(INDEX(lst_frequencias_vezes,MATCH(J1040,lst_frequencias,0)),"Frequência não aceita"))</f>
        <v/>
      </c>
      <c r="L1040" s="21" t="n"/>
      <c r="M1040" s="27" t="n"/>
      <c r="N1040" s="28">
        <f>IF(AND(ISNUMBER(K1040),ISNUMBER(M1040)),K1040*M1040,"")</f>
        <v/>
      </c>
      <c r="O1040" s="25" t="n"/>
      <c r="P1040" s="25" t="n"/>
      <c r="Q1040" s="29" t="n"/>
      <c r="R1040" s="30">
        <f>IF(C1040="","",IF(COUNTIF(pl_chave,C1040)&gt;1,"ERRO: chave de tarefa duplicada",IF(I1040="Sim",IF(O1040="Não","ERRO: tarefa de segurança retirada do plano",IF(NOT(ISNUMBER(K1040)),"ERRO: frequência vigente inválida",IF(ISERROR(MATCH(H1040,lst_frequencias,0)),"ERRO: frequência de referência ausente",IF(K1040&lt;INDEX(lst_frequencias_vezes,MATCH(H1040,lst_frequencias,0)),"ERRO: intervalo ampliado em tarefa de segurança (referência "&amp;H1040&amp;")","OK: segurança mantida")))),IF(NOT(ISNUMBER(K1040)),"Verificar: frequência vigente","OK"))))</f>
        <v/>
      </c>
      <c r="S1040" s="24" t="n"/>
    </row>
    <row r="1041">
      <c r="A1041" s="21" t="n"/>
      <c r="B1041" s="22" t="n"/>
      <c r="C1041" s="23">
        <f>IF(OR(A1041="",B1041=""),"",A1041&amp;"|"&amp;B1041)</f>
        <v/>
      </c>
      <c r="D1041" s="21" t="n"/>
      <c r="E1041" s="24" t="n"/>
      <c r="F1041" s="21" t="n"/>
      <c r="G1041" s="22" t="n"/>
      <c r="H1041" s="22" t="n"/>
      <c r="I1041" s="22" t="n"/>
      <c r="J1041" s="25" t="n"/>
      <c r="K1041" s="26">
        <f>IF(J1041="","",IFERROR(INDEX(lst_frequencias_vezes,MATCH(J1041,lst_frequencias,0)),"Frequência não aceita"))</f>
        <v/>
      </c>
      <c r="L1041" s="21" t="n"/>
      <c r="M1041" s="27" t="n"/>
      <c r="N1041" s="28">
        <f>IF(AND(ISNUMBER(K1041),ISNUMBER(M1041)),K1041*M1041,"")</f>
        <v/>
      </c>
      <c r="O1041" s="25" t="n"/>
      <c r="P1041" s="25" t="n"/>
      <c r="Q1041" s="29" t="n"/>
      <c r="R1041" s="30">
        <f>IF(C1041="","",IF(COUNTIF(pl_chave,C1041)&gt;1,"ERRO: chave de tarefa duplicada",IF(I1041="Sim",IF(O1041="Não","ERRO: tarefa de segurança retirada do plano",IF(NOT(ISNUMBER(K1041)),"ERRO: frequência vigente inválida",IF(ISERROR(MATCH(H1041,lst_frequencias,0)),"ERRO: frequência de referência ausente",IF(K1041&lt;INDEX(lst_frequencias_vezes,MATCH(H1041,lst_frequencias,0)),"ERRO: intervalo ampliado em tarefa de segurança (referência "&amp;H1041&amp;")","OK: segurança mantida")))),IF(NOT(ISNUMBER(K1041)),"Verificar: frequência vigente","OK"))))</f>
        <v/>
      </c>
      <c r="S1041" s="24" t="n"/>
    </row>
    <row r="1042">
      <c r="A1042" s="21" t="n"/>
      <c r="B1042" s="22" t="n"/>
      <c r="C1042" s="23">
        <f>IF(OR(A1042="",B1042=""),"",A1042&amp;"|"&amp;B1042)</f>
        <v/>
      </c>
      <c r="D1042" s="21" t="n"/>
      <c r="E1042" s="24" t="n"/>
      <c r="F1042" s="21" t="n"/>
      <c r="G1042" s="22" t="n"/>
      <c r="H1042" s="22" t="n"/>
      <c r="I1042" s="22" t="n"/>
      <c r="J1042" s="25" t="n"/>
      <c r="K1042" s="26">
        <f>IF(J1042="","",IFERROR(INDEX(lst_frequencias_vezes,MATCH(J1042,lst_frequencias,0)),"Frequência não aceita"))</f>
        <v/>
      </c>
      <c r="L1042" s="21" t="n"/>
      <c r="M1042" s="27" t="n"/>
      <c r="N1042" s="28">
        <f>IF(AND(ISNUMBER(K1042),ISNUMBER(M1042)),K1042*M1042,"")</f>
        <v/>
      </c>
      <c r="O1042" s="25" t="n"/>
      <c r="P1042" s="25" t="n"/>
      <c r="Q1042" s="29" t="n"/>
      <c r="R1042" s="30">
        <f>IF(C1042="","",IF(COUNTIF(pl_chave,C1042)&gt;1,"ERRO: chave de tarefa duplicada",IF(I1042="Sim",IF(O1042="Não","ERRO: tarefa de segurança retirada do plano",IF(NOT(ISNUMBER(K1042)),"ERRO: frequência vigente inválida",IF(ISERROR(MATCH(H1042,lst_frequencias,0)),"ERRO: frequência de referência ausente",IF(K1042&lt;INDEX(lst_frequencias_vezes,MATCH(H1042,lst_frequencias,0)),"ERRO: intervalo ampliado em tarefa de segurança (referência "&amp;H1042&amp;")","OK: segurança mantida")))),IF(NOT(ISNUMBER(K1042)),"Verificar: frequência vigente","OK"))))</f>
        <v/>
      </c>
      <c r="S1042" s="24" t="n"/>
    </row>
    <row r="1043">
      <c r="A1043" s="21" t="n"/>
      <c r="B1043" s="22" t="n"/>
      <c r="C1043" s="23">
        <f>IF(OR(A1043="",B1043=""),"",A1043&amp;"|"&amp;B1043)</f>
        <v/>
      </c>
      <c r="D1043" s="21" t="n"/>
      <c r="E1043" s="24" t="n"/>
      <c r="F1043" s="21" t="n"/>
      <c r="G1043" s="22" t="n"/>
      <c r="H1043" s="22" t="n"/>
      <c r="I1043" s="22" t="n"/>
      <c r="J1043" s="25" t="n"/>
      <c r="K1043" s="26">
        <f>IF(J1043="","",IFERROR(INDEX(lst_frequencias_vezes,MATCH(J1043,lst_frequencias,0)),"Frequência não aceita"))</f>
        <v/>
      </c>
      <c r="L1043" s="21" t="n"/>
      <c r="M1043" s="27" t="n"/>
      <c r="N1043" s="28">
        <f>IF(AND(ISNUMBER(K1043),ISNUMBER(M1043)),K1043*M1043,"")</f>
        <v/>
      </c>
      <c r="O1043" s="25" t="n"/>
      <c r="P1043" s="25" t="n"/>
      <c r="Q1043" s="29" t="n"/>
      <c r="R1043" s="30">
        <f>IF(C1043="","",IF(COUNTIF(pl_chave,C1043)&gt;1,"ERRO: chave de tarefa duplicada",IF(I1043="Sim",IF(O1043="Não","ERRO: tarefa de segurança retirada do plano",IF(NOT(ISNUMBER(K1043)),"ERRO: frequência vigente inválida",IF(ISERROR(MATCH(H1043,lst_frequencias,0)),"ERRO: frequência de referência ausente",IF(K1043&lt;INDEX(lst_frequencias_vezes,MATCH(H1043,lst_frequencias,0)),"ERRO: intervalo ampliado em tarefa de segurança (referência "&amp;H1043&amp;")","OK: segurança mantida")))),IF(NOT(ISNUMBER(K1043)),"Verificar: frequência vigente","OK"))))</f>
        <v/>
      </c>
      <c r="S1043" s="24" t="n"/>
    </row>
    <row r="1044">
      <c r="A1044" s="21" t="n"/>
      <c r="B1044" s="22" t="n"/>
      <c r="C1044" s="23">
        <f>IF(OR(A1044="",B1044=""),"",A1044&amp;"|"&amp;B1044)</f>
        <v/>
      </c>
      <c r="D1044" s="21" t="n"/>
      <c r="E1044" s="24" t="n"/>
      <c r="F1044" s="21" t="n"/>
      <c r="G1044" s="22" t="n"/>
      <c r="H1044" s="22" t="n"/>
      <c r="I1044" s="22" t="n"/>
      <c r="J1044" s="25" t="n"/>
      <c r="K1044" s="26">
        <f>IF(J1044="","",IFERROR(INDEX(lst_frequencias_vezes,MATCH(J1044,lst_frequencias,0)),"Frequência não aceita"))</f>
        <v/>
      </c>
      <c r="L1044" s="21" t="n"/>
      <c r="M1044" s="27" t="n"/>
      <c r="N1044" s="28">
        <f>IF(AND(ISNUMBER(K1044),ISNUMBER(M1044)),K1044*M1044,"")</f>
        <v/>
      </c>
      <c r="O1044" s="25" t="n"/>
      <c r="P1044" s="25" t="n"/>
      <c r="Q1044" s="29" t="n"/>
      <c r="R1044" s="30">
        <f>IF(C1044="","",IF(COUNTIF(pl_chave,C1044)&gt;1,"ERRO: chave de tarefa duplicada",IF(I1044="Sim",IF(O1044="Não","ERRO: tarefa de segurança retirada do plano",IF(NOT(ISNUMBER(K1044)),"ERRO: frequência vigente inválida",IF(ISERROR(MATCH(H1044,lst_frequencias,0)),"ERRO: frequência de referência ausente",IF(K1044&lt;INDEX(lst_frequencias_vezes,MATCH(H1044,lst_frequencias,0)),"ERRO: intervalo ampliado em tarefa de segurança (referência "&amp;H1044&amp;")","OK: segurança mantida")))),IF(NOT(ISNUMBER(K1044)),"Verificar: frequência vigente","OK"))))</f>
        <v/>
      </c>
      <c r="S1044" s="24" t="n"/>
    </row>
    <row r="1045">
      <c r="A1045" s="21" t="n"/>
      <c r="B1045" s="22" t="n"/>
      <c r="C1045" s="23">
        <f>IF(OR(A1045="",B1045=""),"",A1045&amp;"|"&amp;B1045)</f>
        <v/>
      </c>
      <c r="D1045" s="21" t="n"/>
      <c r="E1045" s="24" t="n"/>
      <c r="F1045" s="21" t="n"/>
      <c r="G1045" s="22" t="n"/>
      <c r="H1045" s="22" t="n"/>
      <c r="I1045" s="22" t="n"/>
      <c r="J1045" s="25" t="n"/>
      <c r="K1045" s="26">
        <f>IF(J1045="","",IFERROR(INDEX(lst_frequencias_vezes,MATCH(J1045,lst_frequencias,0)),"Frequência não aceita"))</f>
        <v/>
      </c>
      <c r="L1045" s="21" t="n"/>
      <c r="M1045" s="27" t="n"/>
      <c r="N1045" s="28">
        <f>IF(AND(ISNUMBER(K1045),ISNUMBER(M1045)),K1045*M1045,"")</f>
        <v/>
      </c>
      <c r="O1045" s="25" t="n"/>
      <c r="P1045" s="25" t="n"/>
      <c r="Q1045" s="29" t="n"/>
      <c r="R1045" s="30">
        <f>IF(C1045="","",IF(COUNTIF(pl_chave,C1045)&gt;1,"ERRO: chave de tarefa duplicada",IF(I1045="Sim",IF(O1045="Não","ERRO: tarefa de segurança retirada do plano",IF(NOT(ISNUMBER(K1045)),"ERRO: frequência vigente inválida",IF(ISERROR(MATCH(H1045,lst_frequencias,0)),"ERRO: frequência de referência ausente",IF(K1045&lt;INDEX(lst_frequencias_vezes,MATCH(H1045,lst_frequencias,0)),"ERRO: intervalo ampliado em tarefa de segurança (referência "&amp;H1045&amp;")","OK: segurança mantida")))),IF(NOT(ISNUMBER(K1045)),"Verificar: frequência vigente","OK"))))</f>
        <v/>
      </c>
      <c r="S1045" s="24" t="n"/>
    </row>
    <row r="1046">
      <c r="A1046" s="21" t="n"/>
      <c r="B1046" s="22" t="n"/>
      <c r="C1046" s="23">
        <f>IF(OR(A1046="",B1046=""),"",A1046&amp;"|"&amp;B1046)</f>
        <v/>
      </c>
      <c r="D1046" s="21" t="n"/>
      <c r="E1046" s="24" t="n"/>
      <c r="F1046" s="21" t="n"/>
      <c r="G1046" s="22" t="n"/>
      <c r="H1046" s="22" t="n"/>
      <c r="I1046" s="22" t="n"/>
      <c r="J1046" s="25" t="n"/>
      <c r="K1046" s="26">
        <f>IF(J1046="","",IFERROR(INDEX(lst_frequencias_vezes,MATCH(J1046,lst_frequencias,0)),"Frequência não aceita"))</f>
        <v/>
      </c>
      <c r="L1046" s="21" t="n"/>
      <c r="M1046" s="27" t="n"/>
      <c r="N1046" s="28">
        <f>IF(AND(ISNUMBER(K1046),ISNUMBER(M1046)),K1046*M1046,"")</f>
        <v/>
      </c>
      <c r="O1046" s="25" t="n"/>
      <c r="P1046" s="25" t="n"/>
      <c r="Q1046" s="29" t="n"/>
      <c r="R1046" s="30">
        <f>IF(C1046="","",IF(COUNTIF(pl_chave,C1046)&gt;1,"ERRO: chave de tarefa duplicada",IF(I1046="Sim",IF(O1046="Não","ERRO: tarefa de segurança retirada do plano",IF(NOT(ISNUMBER(K1046)),"ERRO: frequência vigente inválida",IF(ISERROR(MATCH(H1046,lst_frequencias,0)),"ERRO: frequência de referência ausente",IF(K1046&lt;INDEX(lst_frequencias_vezes,MATCH(H1046,lst_frequencias,0)),"ERRO: intervalo ampliado em tarefa de segurança (referência "&amp;H1046&amp;")","OK: segurança mantida")))),IF(NOT(ISNUMBER(K1046)),"Verificar: frequência vigente","OK"))))</f>
        <v/>
      </c>
      <c r="S1046" s="24" t="n"/>
    </row>
    <row r="1047">
      <c r="A1047" s="21" t="n"/>
      <c r="B1047" s="22" t="n"/>
      <c r="C1047" s="23">
        <f>IF(OR(A1047="",B1047=""),"",A1047&amp;"|"&amp;B1047)</f>
        <v/>
      </c>
      <c r="D1047" s="21" t="n"/>
      <c r="E1047" s="24" t="n"/>
      <c r="F1047" s="21" t="n"/>
      <c r="G1047" s="22" t="n"/>
      <c r="H1047" s="22" t="n"/>
      <c r="I1047" s="22" t="n"/>
      <c r="J1047" s="25" t="n"/>
      <c r="K1047" s="26">
        <f>IF(J1047="","",IFERROR(INDEX(lst_frequencias_vezes,MATCH(J1047,lst_frequencias,0)),"Frequência não aceita"))</f>
        <v/>
      </c>
      <c r="L1047" s="21" t="n"/>
      <c r="M1047" s="27" t="n"/>
      <c r="N1047" s="28">
        <f>IF(AND(ISNUMBER(K1047),ISNUMBER(M1047)),K1047*M1047,"")</f>
        <v/>
      </c>
      <c r="O1047" s="25" t="n"/>
      <c r="P1047" s="25" t="n"/>
      <c r="Q1047" s="29" t="n"/>
      <c r="R1047" s="30">
        <f>IF(C1047="","",IF(COUNTIF(pl_chave,C1047)&gt;1,"ERRO: chave de tarefa duplicada",IF(I1047="Sim",IF(O1047="Não","ERRO: tarefa de segurança retirada do plano",IF(NOT(ISNUMBER(K1047)),"ERRO: frequência vigente inválida",IF(ISERROR(MATCH(H1047,lst_frequencias,0)),"ERRO: frequência de referência ausente",IF(K1047&lt;INDEX(lst_frequencias_vezes,MATCH(H1047,lst_frequencias,0)),"ERRO: intervalo ampliado em tarefa de segurança (referência "&amp;H1047&amp;")","OK: segurança mantida")))),IF(NOT(ISNUMBER(K1047)),"Verificar: frequência vigente","OK"))))</f>
        <v/>
      </c>
      <c r="S1047" s="24" t="n"/>
    </row>
    <row r="1048">
      <c r="A1048" s="21" t="n"/>
      <c r="B1048" s="22" t="n"/>
      <c r="C1048" s="23">
        <f>IF(OR(A1048="",B1048=""),"",A1048&amp;"|"&amp;B1048)</f>
        <v/>
      </c>
      <c r="D1048" s="21" t="n"/>
      <c r="E1048" s="24" t="n"/>
      <c r="F1048" s="21" t="n"/>
      <c r="G1048" s="22" t="n"/>
      <c r="H1048" s="22" t="n"/>
      <c r="I1048" s="22" t="n"/>
      <c r="J1048" s="25" t="n"/>
      <c r="K1048" s="26">
        <f>IF(J1048="","",IFERROR(INDEX(lst_frequencias_vezes,MATCH(J1048,lst_frequencias,0)),"Frequência não aceita"))</f>
        <v/>
      </c>
      <c r="L1048" s="21" t="n"/>
      <c r="M1048" s="27" t="n"/>
      <c r="N1048" s="28">
        <f>IF(AND(ISNUMBER(K1048),ISNUMBER(M1048)),K1048*M1048,"")</f>
        <v/>
      </c>
      <c r="O1048" s="25" t="n"/>
      <c r="P1048" s="25" t="n"/>
      <c r="Q1048" s="29" t="n"/>
      <c r="R1048" s="30">
        <f>IF(C1048="","",IF(COUNTIF(pl_chave,C1048)&gt;1,"ERRO: chave de tarefa duplicada",IF(I1048="Sim",IF(O1048="Não","ERRO: tarefa de segurança retirada do plano",IF(NOT(ISNUMBER(K1048)),"ERRO: frequência vigente inválida",IF(ISERROR(MATCH(H1048,lst_frequencias,0)),"ERRO: frequência de referência ausente",IF(K1048&lt;INDEX(lst_frequencias_vezes,MATCH(H1048,lst_frequencias,0)),"ERRO: intervalo ampliado em tarefa de segurança (referência "&amp;H1048&amp;")","OK: segurança mantida")))),IF(NOT(ISNUMBER(K1048)),"Verificar: frequência vigente","OK"))))</f>
        <v/>
      </c>
      <c r="S1048" s="24" t="n"/>
    </row>
    <row r="1049">
      <c r="A1049" s="21" t="n"/>
      <c r="B1049" s="22" t="n"/>
      <c r="C1049" s="23">
        <f>IF(OR(A1049="",B1049=""),"",A1049&amp;"|"&amp;B1049)</f>
        <v/>
      </c>
      <c r="D1049" s="21" t="n"/>
      <c r="E1049" s="24" t="n"/>
      <c r="F1049" s="21" t="n"/>
      <c r="G1049" s="22" t="n"/>
      <c r="H1049" s="22" t="n"/>
      <c r="I1049" s="22" t="n"/>
      <c r="J1049" s="25" t="n"/>
      <c r="K1049" s="26">
        <f>IF(J1049="","",IFERROR(INDEX(lst_frequencias_vezes,MATCH(J1049,lst_frequencias,0)),"Frequência não aceita"))</f>
        <v/>
      </c>
      <c r="L1049" s="21" t="n"/>
      <c r="M1049" s="27" t="n"/>
      <c r="N1049" s="28">
        <f>IF(AND(ISNUMBER(K1049),ISNUMBER(M1049)),K1049*M1049,"")</f>
        <v/>
      </c>
      <c r="O1049" s="25" t="n"/>
      <c r="P1049" s="25" t="n"/>
      <c r="Q1049" s="29" t="n"/>
      <c r="R1049" s="30">
        <f>IF(C1049="","",IF(COUNTIF(pl_chave,C1049)&gt;1,"ERRO: chave de tarefa duplicada",IF(I1049="Sim",IF(O1049="Não","ERRO: tarefa de segurança retirada do plano",IF(NOT(ISNUMBER(K1049)),"ERRO: frequência vigente inválida",IF(ISERROR(MATCH(H1049,lst_frequencias,0)),"ERRO: frequência de referência ausente",IF(K1049&lt;INDEX(lst_frequencias_vezes,MATCH(H1049,lst_frequencias,0)),"ERRO: intervalo ampliado em tarefa de segurança (referência "&amp;H1049&amp;")","OK: segurança mantida")))),IF(NOT(ISNUMBER(K1049)),"Verificar: frequência vigente","OK"))))</f>
        <v/>
      </c>
      <c r="S1049" s="24" t="n"/>
    </row>
    <row r="1050">
      <c r="A1050" s="21" t="n"/>
      <c r="B1050" s="22" t="n"/>
      <c r="C1050" s="23">
        <f>IF(OR(A1050="",B1050=""),"",A1050&amp;"|"&amp;B1050)</f>
        <v/>
      </c>
      <c r="D1050" s="21" t="n"/>
      <c r="E1050" s="24" t="n"/>
      <c r="F1050" s="21" t="n"/>
      <c r="G1050" s="22" t="n"/>
      <c r="H1050" s="22" t="n"/>
      <c r="I1050" s="22" t="n"/>
      <c r="J1050" s="25" t="n"/>
      <c r="K1050" s="26">
        <f>IF(J1050="","",IFERROR(INDEX(lst_frequencias_vezes,MATCH(J1050,lst_frequencias,0)),"Frequência não aceita"))</f>
        <v/>
      </c>
      <c r="L1050" s="21" t="n"/>
      <c r="M1050" s="27" t="n"/>
      <c r="N1050" s="28">
        <f>IF(AND(ISNUMBER(K1050),ISNUMBER(M1050)),K1050*M1050,"")</f>
        <v/>
      </c>
      <c r="O1050" s="25" t="n"/>
      <c r="P1050" s="25" t="n"/>
      <c r="Q1050" s="29" t="n"/>
      <c r="R1050" s="30">
        <f>IF(C1050="","",IF(COUNTIF(pl_chave,C1050)&gt;1,"ERRO: chave de tarefa duplicada",IF(I1050="Sim",IF(O1050="Não","ERRO: tarefa de segurança retirada do plano",IF(NOT(ISNUMBER(K1050)),"ERRO: frequência vigente inválida",IF(ISERROR(MATCH(H1050,lst_frequencias,0)),"ERRO: frequência de referência ausente",IF(K1050&lt;INDEX(lst_frequencias_vezes,MATCH(H1050,lst_frequencias,0)),"ERRO: intervalo ampliado em tarefa de segurança (referência "&amp;H1050&amp;")","OK: segurança mantida")))),IF(NOT(ISNUMBER(K1050)),"Verificar: frequência vigente","OK"))))</f>
        <v/>
      </c>
      <c r="S1050" s="24" t="n"/>
    </row>
    <row r="1051">
      <c r="A1051" s="21" t="n"/>
      <c r="B1051" s="22" t="n"/>
      <c r="C1051" s="23">
        <f>IF(OR(A1051="",B1051=""),"",A1051&amp;"|"&amp;B1051)</f>
        <v/>
      </c>
      <c r="D1051" s="21" t="n"/>
      <c r="E1051" s="24" t="n"/>
      <c r="F1051" s="21" t="n"/>
      <c r="G1051" s="22" t="n"/>
      <c r="H1051" s="22" t="n"/>
      <c r="I1051" s="22" t="n"/>
      <c r="J1051" s="25" t="n"/>
      <c r="K1051" s="26">
        <f>IF(J1051="","",IFERROR(INDEX(lst_frequencias_vezes,MATCH(J1051,lst_frequencias,0)),"Frequência não aceita"))</f>
        <v/>
      </c>
      <c r="L1051" s="21" t="n"/>
      <c r="M1051" s="27" t="n"/>
      <c r="N1051" s="28">
        <f>IF(AND(ISNUMBER(K1051),ISNUMBER(M1051)),K1051*M1051,"")</f>
        <v/>
      </c>
      <c r="O1051" s="25" t="n"/>
      <c r="P1051" s="25" t="n"/>
      <c r="Q1051" s="29" t="n"/>
      <c r="R1051" s="30">
        <f>IF(C1051="","",IF(COUNTIF(pl_chave,C1051)&gt;1,"ERRO: chave de tarefa duplicada",IF(I1051="Sim",IF(O1051="Não","ERRO: tarefa de segurança retirada do plano",IF(NOT(ISNUMBER(K1051)),"ERRO: frequência vigente inválida",IF(ISERROR(MATCH(H1051,lst_frequencias,0)),"ERRO: frequência de referência ausente",IF(K1051&lt;INDEX(lst_frequencias_vezes,MATCH(H1051,lst_frequencias,0)),"ERRO: intervalo ampliado em tarefa de segurança (referência "&amp;H1051&amp;")","OK: segurança mantida")))),IF(NOT(ISNUMBER(K1051)),"Verificar: frequência vigente","OK"))))</f>
        <v/>
      </c>
      <c r="S1051" s="24" t="n"/>
    </row>
    <row r="1052">
      <c r="A1052" s="21" t="n"/>
      <c r="B1052" s="22" t="n"/>
      <c r="C1052" s="23">
        <f>IF(OR(A1052="",B1052=""),"",A1052&amp;"|"&amp;B1052)</f>
        <v/>
      </c>
      <c r="D1052" s="21" t="n"/>
      <c r="E1052" s="24" t="n"/>
      <c r="F1052" s="21" t="n"/>
      <c r="G1052" s="22" t="n"/>
      <c r="H1052" s="22" t="n"/>
      <c r="I1052" s="22" t="n"/>
      <c r="J1052" s="25" t="n"/>
      <c r="K1052" s="26">
        <f>IF(J1052="","",IFERROR(INDEX(lst_frequencias_vezes,MATCH(J1052,lst_frequencias,0)),"Frequência não aceita"))</f>
        <v/>
      </c>
      <c r="L1052" s="21" t="n"/>
      <c r="M1052" s="27" t="n"/>
      <c r="N1052" s="28">
        <f>IF(AND(ISNUMBER(K1052),ISNUMBER(M1052)),K1052*M1052,"")</f>
        <v/>
      </c>
      <c r="O1052" s="25" t="n"/>
      <c r="P1052" s="25" t="n"/>
      <c r="Q1052" s="29" t="n"/>
      <c r="R1052" s="30">
        <f>IF(C1052="","",IF(COUNTIF(pl_chave,C1052)&gt;1,"ERRO: chave de tarefa duplicada",IF(I1052="Sim",IF(O1052="Não","ERRO: tarefa de segurança retirada do plano",IF(NOT(ISNUMBER(K1052)),"ERRO: frequência vigente inválida",IF(ISERROR(MATCH(H1052,lst_frequencias,0)),"ERRO: frequência de referência ausente",IF(K1052&lt;INDEX(lst_frequencias_vezes,MATCH(H1052,lst_frequencias,0)),"ERRO: intervalo ampliado em tarefa de segurança (referência "&amp;H1052&amp;")","OK: segurança mantida")))),IF(NOT(ISNUMBER(K1052)),"Verificar: frequência vigente","OK"))))</f>
        <v/>
      </c>
      <c r="S1052" s="24" t="n"/>
    </row>
    <row r="1053">
      <c r="A1053" s="21" t="n"/>
      <c r="B1053" s="22" t="n"/>
      <c r="C1053" s="23">
        <f>IF(OR(A1053="",B1053=""),"",A1053&amp;"|"&amp;B1053)</f>
        <v/>
      </c>
      <c r="D1053" s="21" t="n"/>
      <c r="E1053" s="24" t="n"/>
      <c r="F1053" s="21" t="n"/>
      <c r="G1053" s="22" t="n"/>
      <c r="H1053" s="22" t="n"/>
      <c r="I1053" s="22" t="n"/>
      <c r="J1053" s="25" t="n"/>
      <c r="K1053" s="26">
        <f>IF(J1053="","",IFERROR(INDEX(lst_frequencias_vezes,MATCH(J1053,lst_frequencias,0)),"Frequência não aceita"))</f>
        <v/>
      </c>
      <c r="L1053" s="21" t="n"/>
      <c r="M1053" s="27" t="n"/>
      <c r="N1053" s="28">
        <f>IF(AND(ISNUMBER(K1053),ISNUMBER(M1053)),K1053*M1053,"")</f>
        <v/>
      </c>
      <c r="O1053" s="25" t="n"/>
      <c r="P1053" s="25" t="n"/>
      <c r="Q1053" s="29" t="n"/>
      <c r="R1053" s="30">
        <f>IF(C1053="","",IF(COUNTIF(pl_chave,C1053)&gt;1,"ERRO: chave de tarefa duplicada",IF(I1053="Sim",IF(O1053="Não","ERRO: tarefa de segurança retirada do plano",IF(NOT(ISNUMBER(K1053)),"ERRO: frequência vigente inválida",IF(ISERROR(MATCH(H1053,lst_frequencias,0)),"ERRO: frequência de referência ausente",IF(K1053&lt;INDEX(lst_frequencias_vezes,MATCH(H1053,lst_frequencias,0)),"ERRO: intervalo ampliado em tarefa de segurança (referência "&amp;H1053&amp;")","OK: segurança mantida")))),IF(NOT(ISNUMBER(K1053)),"Verificar: frequência vigente","OK"))))</f>
        <v/>
      </c>
      <c r="S1053" s="24" t="n"/>
    </row>
    <row r="1054">
      <c r="A1054" s="21" t="n"/>
      <c r="B1054" s="22" t="n"/>
      <c r="C1054" s="23">
        <f>IF(OR(A1054="",B1054=""),"",A1054&amp;"|"&amp;B1054)</f>
        <v/>
      </c>
      <c r="D1054" s="21" t="n"/>
      <c r="E1054" s="24" t="n"/>
      <c r="F1054" s="21" t="n"/>
      <c r="G1054" s="22" t="n"/>
      <c r="H1054" s="22" t="n"/>
      <c r="I1054" s="22" t="n"/>
      <c r="J1054" s="25" t="n"/>
      <c r="K1054" s="26">
        <f>IF(J1054="","",IFERROR(INDEX(lst_frequencias_vezes,MATCH(J1054,lst_frequencias,0)),"Frequência não aceita"))</f>
        <v/>
      </c>
      <c r="L1054" s="21" t="n"/>
      <c r="M1054" s="27" t="n"/>
      <c r="N1054" s="28">
        <f>IF(AND(ISNUMBER(K1054),ISNUMBER(M1054)),K1054*M1054,"")</f>
        <v/>
      </c>
      <c r="O1054" s="25" t="n"/>
      <c r="P1054" s="25" t="n"/>
      <c r="Q1054" s="29" t="n"/>
      <c r="R1054" s="30">
        <f>IF(C1054="","",IF(COUNTIF(pl_chave,C1054)&gt;1,"ERRO: chave de tarefa duplicada",IF(I1054="Sim",IF(O1054="Não","ERRO: tarefa de segurança retirada do plano",IF(NOT(ISNUMBER(K1054)),"ERRO: frequência vigente inválida",IF(ISERROR(MATCH(H1054,lst_frequencias,0)),"ERRO: frequência de referência ausente",IF(K1054&lt;INDEX(lst_frequencias_vezes,MATCH(H1054,lst_frequencias,0)),"ERRO: intervalo ampliado em tarefa de segurança (referência "&amp;H1054&amp;")","OK: segurança mantida")))),IF(NOT(ISNUMBER(K1054)),"Verificar: frequência vigente","OK"))))</f>
        <v/>
      </c>
      <c r="S1054" s="24" t="n"/>
    </row>
    <row r="1055">
      <c r="A1055" s="21" t="n"/>
      <c r="B1055" s="22" t="n"/>
      <c r="C1055" s="23">
        <f>IF(OR(A1055="",B1055=""),"",A1055&amp;"|"&amp;B1055)</f>
        <v/>
      </c>
      <c r="D1055" s="21" t="n"/>
      <c r="E1055" s="24" t="n"/>
      <c r="F1055" s="21" t="n"/>
      <c r="G1055" s="22" t="n"/>
      <c r="H1055" s="22" t="n"/>
      <c r="I1055" s="22" t="n"/>
      <c r="J1055" s="25" t="n"/>
      <c r="K1055" s="26">
        <f>IF(J1055="","",IFERROR(INDEX(lst_frequencias_vezes,MATCH(J1055,lst_frequencias,0)),"Frequência não aceita"))</f>
        <v/>
      </c>
      <c r="L1055" s="21" t="n"/>
      <c r="M1055" s="27" t="n"/>
      <c r="N1055" s="28">
        <f>IF(AND(ISNUMBER(K1055),ISNUMBER(M1055)),K1055*M1055,"")</f>
        <v/>
      </c>
      <c r="O1055" s="25" t="n"/>
      <c r="P1055" s="25" t="n"/>
      <c r="Q1055" s="29" t="n"/>
      <c r="R1055" s="30">
        <f>IF(C1055="","",IF(COUNTIF(pl_chave,C1055)&gt;1,"ERRO: chave de tarefa duplicada",IF(I1055="Sim",IF(O1055="Não","ERRO: tarefa de segurança retirada do plano",IF(NOT(ISNUMBER(K1055)),"ERRO: frequência vigente inválida",IF(ISERROR(MATCH(H1055,lst_frequencias,0)),"ERRO: frequência de referência ausente",IF(K1055&lt;INDEX(lst_frequencias_vezes,MATCH(H1055,lst_frequencias,0)),"ERRO: intervalo ampliado em tarefa de segurança (referência "&amp;H1055&amp;")","OK: segurança mantida")))),IF(NOT(ISNUMBER(K1055)),"Verificar: frequência vigente","OK"))))</f>
        <v/>
      </c>
      <c r="S1055" s="24" t="n"/>
    </row>
    <row r="1056">
      <c r="A1056" s="21" t="n"/>
      <c r="B1056" s="22" t="n"/>
      <c r="C1056" s="23">
        <f>IF(OR(A1056="",B1056=""),"",A1056&amp;"|"&amp;B1056)</f>
        <v/>
      </c>
      <c r="D1056" s="21" t="n"/>
      <c r="E1056" s="24" t="n"/>
      <c r="F1056" s="21" t="n"/>
      <c r="G1056" s="22" t="n"/>
      <c r="H1056" s="22" t="n"/>
      <c r="I1056" s="22" t="n"/>
      <c r="J1056" s="25" t="n"/>
      <c r="K1056" s="26">
        <f>IF(J1056="","",IFERROR(INDEX(lst_frequencias_vezes,MATCH(J1056,lst_frequencias,0)),"Frequência não aceita"))</f>
        <v/>
      </c>
      <c r="L1056" s="21" t="n"/>
      <c r="M1056" s="27" t="n"/>
      <c r="N1056" s="28">
        <f>IF(AND(ISNUMBER(K1056),ISNUMBER(M1056)),K1056*M1056,"")</f>
        <v/>
      </c>
      <c r="O1056" s="25" t="n"/>
      <c r="P1056" s="25" t="n"/>
      <c r="Q1056" s="29" t="n"/>
      <c r="R1056" s="30">
        <f>IF(C1056="","",IF(COUNTIF(pl_chave,C1056)&gt;1,"ERRO: chave de tarefa duplicada",IF(I1056="Sim",IF(O1056="Não","ERRO: tarefa de segurança retirada do plano",IF(NOT(ISNUMBER(K1056)),"ERRO: frequência vigente inválida",IF(ISERROR(MATCH(H1056,lst_frequencias,0)),"ERRO: frequência de referência ausente",IF(K1056&lt;INDEX(lst_frequencias_vezes,MATCH(H1056,lst_frequencias,0)),"ERRO: intervalo ampliado em tarefa de segurança (referência "&amp;H1056&amp;")","OK: segurança mantida")))),IF(NOT(ISNUMBER(K1056)),"Verificar: frequência vigente","OK"))))</f>
        <v/>
      </c>
      <c r="S1056" s="24" t="n"/>
    </row>
    <row r="1057">
      <c r="A1057" s="21" t="n"/>
      <c r="B1057" s="22" t="n"/>
      <c r="C1057" s="23">
        <f>IF(OR(A1057="",B1057=""),"",A1057&amp;"|"&amp;B1057)</f>
        <v/>
      </c>
      <c r="D1057" s="21" t="n"/>
      <c r="E1057" s="24" t="n"/>
      <c r="F1057" s="21" t="n"/>
      <c r="G1057" s="22" t="n"/>
      <c r="H1057" s="22" t="n"/>
      <c r="I1057" s="22" t="n"/>
      <c r="J1057" s="25" t="n"/>
      <c r="K1057" s="26">
        <f>IF(J1057="","",IFERROR(INDEX(lst_frequencias_vezes,MATCH(J1057,lst_frequencias,0)),"Frequência não aceita"))</f>
        <v/>
      </c>
      <c r="L1057" s="21" t="n"/>
      <c r="M1057" s="27" t="n"/>
      <c r="N1057" s="28">
        <f>IF(AND(ISNUMBER(K1057),ISNUMBER(M1057)),K1057*M1057,"")</f>
        <v/>
      </c>
      <c r="O1057" s="25" t="n"/>
      <c r="P1057" s="25" t="n"/>
      <c r="Q1057" s="29" t="n"/>
      <c r="R1057" s="30">
        <f>IF(C1057="","",IF(COUNTIF(pl_chave,C1057)&gt;1,"ERRO: chave de tarefa duplicada",IF(I1057="Sim",IF(O1057="Não","ERRO: tarefa de segurança retirada do plano",IF(NOT(ISNUMBER(K1057)),"ERRO: frequência vigente inválida",IF(ISERROR(MATCH(H1057,lst_frequencias,0)),"ERRO: frequência de referência ausente",IF(K1057&lt;INDEX(lst_frequencias_vezes,MATCH(H1057,lst_frequencias,0)),"ERRO: intervalo ampliado em tarefa de segurança (referência "&amp;H1057&amp;")","OK: segurança mantida")))),IF(NOT(ISNUMBER(K1057)),"Verificar: frequência vigente","OK"))))</f>
        <v/>
      </c>
      <c r="S1057" s="24" t="n"/>
    </row>
    <row r="1058">
      <c r="A1058" s="21" t="n"/>
      <c r="B1058" s="22" t="n"/>
      <c r="C1058" s="23">
        <f>IF(OR(A1058="",B1058=""),"",A1058&amp;"|"&amp;B1058)</f>
        <v/>
      </c>
      <c r="D1058" s="21" t="n"/>
      <c r="E1058" s="24" t="n"/>
      <c r="F1058" s="21" t="n"/>
      <c r="G1058" s="22" t="n"/>
      <c r="H1058" s="22" t="n"/>
      <c r="I1058" s="22" t="n"/>
      <c r="J1058" s="25" t="n"/>
      <c r="K1058" s="26">
        <f>IF(J1058="","",IFERROR(INDEX(lst_frequencias_vezes,MATCH(J1058,lst_frequencias,0)),"Frequência não aceita"))</f>
        <v/>
      </c>
      <c r="L1058" s="21" t="n"/>
      <c r="M1058" s="27" t="n"/>
      <c r="N1058" s="28">
        <f>IF(AND(ISNUMBER(K1058),ISNUMBER(M1058)),K1058*M1058,"")</f>
        <v/>
      </c>
      <c r="O1058" s="25" t="n"/>
      <c r="P1058" s="25" t="n"/>
      <c r="Q1058" s="29" t="n"/>
      <c r="R1058" s="30">
        <f>IF(C1058="","",IF(COUNTIF(pl_chave,C1058)&gt;1,"ERRO: chave de tarefa duplicada",IF(I1058="Sim",IF(O1058="Não","ERRO: tarefa de segurança retirada do plano",IF(NOT(ISNUMBER(K1058)),"ERRO: frequência vigente inválida",IF(ISERROR(MATCH(H1058,lst_frequencias,0)),"ERRO: frequência de referência ausente",IF(K1058&lt;INDEX(lst_frequencias_vezes,MATCH(H1058,lst_frequencias,0)),"ERRO: intervalo ampliado em tarefa de segurança (referência "&amp;H1058&amp;")","OK: segurança mantida")))),IF(NOT(ISNUMBER(K1058)),"Verificar: frequência vigente","OK"))))</f>
        <v/>
      </c>
      <c r="S1058" s="24" t="n"/>
    </row>
    <row r="1059">
      <c r="A1059" s="21" t="n"/>
      <c r="B1059" s="22" t="n"/>
      <c r="C1059" s="23">
        <f>IF(OR(A1059="",B1059=""),"",A1059&amp;"|"&amp;B1059)</f>
        <v/>
      </c>
      <c r="D1059" s="21" t="n"/>
      <c r="E1059" s="24" t="n"/>
      <c r="F1059" s="21" t="n"/>
      <c r="G1059" s="22" t="n"/>
      <c r="H1059" s="22" t="n"/>
      <c r="I1059" s="22" t="n"/>
      <c r="J1059" s="25" t="n"/>
      <c r="K1059" s="26">
        <f>IF(J1059="","",IFERROR(INDEX(lst_frequencias_vezes,MATCH(J1059,lst_frequencias,0)),"Frequência não aceita"))</f>
        <v/>
      </c>
      <c r="L1059" s="21" t="n"/>
      <c r="M1059" s="27" t="n"/>
      <c r="N1059" s="28">
        <f>IF(AND(ISNUMBER(K1059),ISNUMBER(M1059)),K1059*M1059,"")</f>
        <v/>
      </c>
      <c r="O1059" s="25" t="n"/>
      <c r="P1059" s="25" t="n"/>
      <c r="Q1059" s="29" t="n"/>
      <c r="R1059" s="30">
        <f>IF(C1059="","",IF(COUNTIF(pl_chave,C1059)&gt;1,"ERRO: chave de tarefa duplicada",IF(I1059="Sim",IF(O1059="Não","ERRO: tarefa de segurança retirada do plano",IF(NOT(ISNUMBER(K1059)),"ERRO: frequência vigente inválida",IF(ISERROR(MATCH(H1059,lst_frequencias,0)),"ERRO: frequência de referência ausente",IF(K1059&lt;INDEX(lst_frequencias_vezes,MATCH(H1059,lst_frequencias,0)),"ERRO: intervalo ampliado em tarefa de segurança (referência "&amp;H1059&amp;")","OK: segurança mantida")))),IF(NOT(ISNUMBER(K1059)),"Verificar: frequência vigente","OK"))))</f>
        <v/>
      </c>
      <c r="S1059" s="24" t="n"/>
    </row>
    <row r="1060">
      <c r="A1060" s="21" t="n"/>
      <c r="B1060" s="22" t="n"/>
      <c r="C1060" s="23">
        <f>IF(OR(A1060="",B1060=""),"",A1060&amp;"|"&amp;B1060)</f>
        <v/>
      </c>
      <c r="D1060" s="21" t="n"/>
      <c r="E1060" s="24" t="n"/>
      <c r="F1060" s="21" t="n"/>
      <c r="G1060" s="22" t="n"/>
      <c r="H1060" s="22" t="n"/>
      <c r="I1060" s="22" t="n"/>
      <c r="J1060" s="25" t="n"/>
      <c r="K1060" s="26">
        <f>IF(J1060="","",IFERROR(INDEX(lst_frequencias_vezes,MATCH(J1060,lst_frequencias,0)),"Frequência não aceita"))</f>
        <v/>
      </c>
      <c r="L1060" s="21" t="n"/>
      <c r="M1060" s="27" t="n"/>
      <c r="N1060" s="28">
        <f>IF(AND(ISNUMBER(K1060),ISNUMBER(M1060)),K1060*M1060,"")</f>
        <v/>
      </c>
      <c r="O1060" s="25" t="n"/>
      <c r="P1060" s="25" t="n"/>
      <c r="Q1060" s="29" t="n"/>
      <c r="R1060" s="30">
        <f>IF(C1060="","",IF(COUNTIF(pl_chave,C1060)&gt;1,"ERRO: chave de tarefa duplicada",IF(I1060="Sim",IF(O1060="Não","ERRO: tarefa de segurança retirada do plano",IF(NOT(ISNUMBER(K1060)),"ERRO: frequência vigente inválida",IF(ISERROR(MATCH(H1060,lst_frequencias,0)),"ERRO: frequência de referência ausente",IF(K1060&lt;INDEX(lst_frequencias_vezes,MATCH(H1060,lst_frequencias,0)),"ERRO: intervalo ampliado em tarefa de segurança (referência "&amp;H1060&amp;")","OK: segurança mantida")))),IF(NOT(ISNUMBER(K1060)),"Verificar: frequência vigente","OK"))))</f>
        <v/>
      </c>
      <c r="S1060" s="24" t="n"/>
    </row>
    <row r="1061">
      <c r="A1061" s="21" t="n"/>
      <c r="B1061" s="22" t="n"/>
      <c r="C1061" s="23">
        <f>IF(OR(A1061="",B1061=""),"",A1061&amp;"|"&amp;B1061)</f>
        <v/>
      </c>
      <c r="D1061" s="21" t="n"/>
      <c r="E1061" s="24" t="n"/>
      <c r="F1061" s="21" t="n"/>
      <c r="G1061" s="22" t="n"/>
      <c r="H1061" s="22" t="n"/>
      <c r="I1061" s="22" t="n"/>
      <c r="J1061" s="25" t="n"/>
      <c r="K1061" s="26">
        <f>IF(J1061="","",IFERROR(INDEX(lst_frequencias_vezes,MATCH(J1061,lst_frequencias,0)),"Frequência não aceita"))</f>
        <v/>
      </c>
      <c r="L1061" s="21" t="n"/>
      <c r="M1061" s="27" t="n"/>
      <c r="N1061" s="28">
        <f>IF(AND(ISNUMBER(K1061),ISNUMBER(M1061)),K1061*M1061,"")</f>
        <v/>
      </c>
      <c r="O1061" s="25" t="n"/>
      <c r="P1061" s="25" t="n"/>
      <c r="Q1061" s="29" t="n"/>
      <c r="R1061" s="30">
        <f>IF(C1061="","",IF(COUNTIF(pl_chave,C1061)&gt;1,"ERRO: chave de tarefa duplicada",IF(I1061="Sim",IF(O1061="Não","ERRO: tarefa de segurança retirada do plano",IF(NOT(ISNUMBER(K1061)),"ERRO: frequência vigente inválida",IF(ISERROR(MATCH(H1061,lst_frequencias,0)),"ERRO: frequência de referência ausente",IF(K1061&lt;INDEX(lst_frequencias_vezes,MATCH(H1061,lst_frequencias,0)),"ERRO: intervalo ampliado em tarefa de segurança (referência "&amp;H1061&amp;")","OK: segurança mantida")))),IF(NOT(ISNUMBER(K1061)),"Verificar: frequência vigente","OK"))))</f>
        <v/>
      </c>
      <c r="S1061" s="24" t="n"/>
    </row>
    <row r="1062">
      <c r="A1062" s="21" t="n"/>
      <c r="B1062" s="22" t="n"/>
      <c r="C1062" s="23">
        <f>IF(OR(A1062="",B1062=""),"",A1062&amp;"|"&amp;B1062)</f>
        <v/>
      </c>
      <c r="D1062" s="21" t="n"/>
      <c r="E1062" s="24" t="n"/>
      <c r="F1062" s="21" t="n"/>
      <c r="G1062" s="22" t="n"/>
      <c r="H1062" s="22" t="n"/>
      <c r="I1062" s="22" t="n"/>
      <c r="J1062" s="25" t="n"/>
      <c r="K1062" s="26">
        <f>IF(J1062="","",IFERROR(INDEX(lst_frequencias_vezes,MATCH(J1062,lst_frequencias,0)),"Frequência não aceita"))</f>
        <v/>
      </c>
      <c r="L1062" s="21" t="n"/>
      <c r="M1062" s="27" t="n"/>
      <c r="N1062" s="28">
        <f>IF(AND(ISNUMBER(K1062),ISNUMBER(M1062)),K1062*M1062,"")</f>
        <v/>
      </c>
      <c r="O1062" s="25" t="n"/>
      <c r="P1062" s="25" t="n"/>
      <c r="Q1062" s="29" t="n"/>
      <c r="R1062" s="30">
        <f>IF(C1062="","",IF(COUNTIF(pl_chave,C1062)&gt;1,"ERRO: chave de tarefa duplicada",IF(I1062="Sim",IF(O1062="Não","ERRO: tarefa de segurança retirada do plano",IF(NOT(ISNUMBER(K1062)),"ERRO: frequência vigente inválida",IF(ISERROR(MATCH(H1062,lst_frequencias,0)),"ERRO: frequência de referência ausente",IF(K1062&lt;INDEX(lst_frequencias_vezes,MATCH(H1062,lst_frequencias,0)),"ERRO: intervalo ampliado em tarefa de segurança (referência "&amp;H1062&amp;")","OK: segurança mantida")))),IF(NOT(ISNUMBER(K1062)),"Verificar: frequência vigente","OK"))))</f>
        <v/>
      </c>
      <c r="S1062" s="24" t="n"/>
    </row>
    <row r="1063">
      <c r="A1063" s="21" t="n"/>
      <c r="B1063" s="22" t="n"/>
      <c r="C1063" s="23">
        <f>IF(OR(A1063="",B1063=""),"",A1063&amp;"|"&amp;B1063)</f>
        <v/>
      </c>
      <c r="D1063" s="21" t="n"/>
      <c r="E1063" s="24" t="n"/>
      <c r="F1063" s="21" t="n"/>
      <c r="G1063" s="22" t="n"/>
      <c r="H1063" s="22" t="n"/>
      <c r="I1063" s="22" t="n"/>
      <c r="J1063" s="25" t="n"/>
      <c r="K1063" s="26">
        <f>IF(J1063="","",IFERROR(INDEX(lst_frequencias_vezes,MATCH(J1063,lst_frequencias,0)),"Frequência não aceita"))</f>
        <v/>
      </c>
      <c r="L1063" s="21" t="n"/>
      <c r="M1063" s="27" t="n"/>
      <c r="N1063" s="28">
        <f>IF(AND(ISNUMBER(K1063),ISNUMBER(M1063)),K1063*M1063,"")</f>
        <v/>
      </c>
      <c r="O1063" s="25" t="n"/>
      <c r="P1063" s="25" t="n"/>
      <c r="Q1063" s="29" t="n"/>
      <c r="R1063" s="30">
        <f>IF(C1063="","",IF(COUNTIF(pl_chave,C1063)&gt;1,"ERRO: chave de tarefa duplicada",IF(I1063="Sim",IF(O1063="Não","ERRO: tarefa de segurança retirada do plano",IF(NOT(ISNUMBER(K1063)),"ERRO: frequência vigente inválida",IF(ISERROR(MATCH(H1063,lst_frequencias,0)),"ERRO: frequência de referência ausente",IF(K1063&lt;INDEX(lst_frequencias_vezes,MATCH(H1063,lst_frequencias,0)),"ERRO: intervalo ampliado em tarefa de segurança (referência "&amp;H1063&amp;")","OK: segurança mantida")))),IF(NOT(ISNUMBER(K1063)),"Verificar: frequência vigente","OK"))))</f>
        <v/>
      </c>
      <c r="S1063" s="24" t="n"/>
    </row>
    <row r="1064">
      <c r="A1064" s="21" t="n"/>
      <c r="B1064" s="22" t="n"/>
      <c r="C1064" s="23">
        <f>IF(OR(A1064="",B1064=""),"",A1064&amp;"|"&amp;B1064)</f>
        <v/>
      </c>
      <c r="D1064" s="21" t="n"/>
      <c r="E1064" s="24" t="n"/>
      <c r="F1064" s="21" t="n"/>
      <c r="G1064" s="22" t="n"/>
      <c r="H1064" s="22" t="n"/>
      <c r="I1064" s="22" t="n"/>
      <c r="J1064" s="25" t="n"/>
      <c r="K1064" s="26">
        <f>IF(J1064="","",IFERROR(INDEX(lst_frequencias_vezes,MATCH(J1064,lst_frequencias,0)),"Frequência não aceita"))</f>
        <v/>
      </c>
      <c r="L1064" s="21" t="n"/>
      <c r="M1064" s="27" t="n"/>
      <c r="N1064" s="28">
        <f>IF(AND(ISNUMBER(K1064),ISNUMBER(M1064)),K1064*M1064,"")</f>
        <v/>
      </c>
      <c r="O1064" s="25" t="n"/>
      <c r="P1064" s="25" t="n"/>
      <c r="Q1064" s="29" t="n"/>
      <c r="R1064" s="30">
        <f>IF(C1064="","",IF(COUNTIF(pl_chave,C1064)&gt;1,"ERRO: chave de tarefa duplicada",IF(I1064="Sim",IF(O1064="Não","ERRO: tarefa de segurança retirada do plano",IF(NOT(ISNUMBER(K1064)),"ERRO: frequência vigente inválida",IF(ISERROR(MATCH(H1064,lst_frequencias,0)),"ERRO: frequência de referência ausente",IF(K1064&lt;INDEX(lst_frequencias_vezes,MATCH(H1064,lst_frequencias,0)),"ERRO: intervalo ampliado em tarefa de segurança (referência "&amp;H1064&amp;")","OK: segurança mantida")))),IF(NOT(ISNUMBER(K1064)),"Verificar: frequência vigente","OK"))))</f>
        <v/>
      </c>
      <c r="S1064" s="24" t="n"/>
    </row>
    <row r="1065">
      <c r="A1065" s="21" t="n"/>
      <c r="B1065" s="22" t="n"/>
      <c r="C1065" s="23">
        <f>IF(OR(A1065="",B1065=""),"",A1065&amp;"|"&amp;B1065)</f>
        <v/>
      </c>
      <c r="D1065" s="21" t="n"/>
      <c r="E1065" s="24" t="n"/>
      <c r="F1065" s="21" t="n"/>
      <c r="G1065" s="22" t="n"/>
      <c r="H1065" s="22" t="n"/>
      <c r="I1065" s="22" t="n"/>
      <c r="J1065" s="25" t="n"/>
      <c r="K1065" s="26">
        <f>IF(J1065="","",IFERROR(INDEX(lst_frequencias_vezes,MATCH(J1065,lst_frequencias,0)),"Frequência não aceita"))</f>
        <v/>
      </c>
      <c r="L1065" s="21" t="n"/>
      <c r="M1065" s="27" t="n"/>
      <c r="N1065" s="28">
        <f>IF(AND(ISNUMBER(K1065),ISNUMBER(M1065)),K1065*M1065,"")</f>
        <v/>
      </c>
      <c r="O1065" s="25" t="n"/>
      <c r="P1065" s="25" t="n"/>
      <c r="Q1065" s="29" t="n"/>
      <c r="R1065" s="30">
        <f>IF(C1065="","",IF(COUNTIF(pl_chave,C1065)&gt;1,"ERRO: chave de tarefa duplicada",IF(I1065="Sim",IF(O1065="Não","ERRO: tarefa de segurança retirada do plano",IF(NOT(ISNUMBER(K1065)),"ERRO: frequência vigente inválida",IF(ISERROR(MATCH(H1065,lst_frequencias,0)),"ERRO: frequência de referência ausente",IF(K1065&lt;INDEX(lst_frequencias_vezes,MATCH(H1065,lst_frequencias,0)),"ERRO: intervalo ampliado em tarefa de segurança (referência "&amp;H1065&amp;")","OK: segurança mantida")))),IF(NOT(ISNUMBER(K1065)),"Verificar: frequência vigente","OK"))))</f>
        <v/>
      </c>
      <c r="S1065" s="24" t="n"/>
    </row>
    <row r="1066">
      <c r="A1066" s="21" t="n"/>
      <c r="B1066" s="22" t="n"/>
      <c r="C1066" s="23">
        <f>IF(OR(A1066="",B1066=""),"",A1066&amp;"|"&amp;B1066)</f>
        <v/>
      </c>
      <c r="D1066" s="21" t="n"/>
      <c r="E1066" s="24" t="n"/>
      <c r="F1066" s="21" t="n"/>
      <c r="G1066" s="22" t="n"/>
      <c r="H1066" s="22" t="n"/>
      <c r="I1066" s="22" t="n"/>
      <c r="J1066" s="25" t="n"/>
      <c r="K1066" s="26">
        <f>IF(J1066="","",IFERROR(INDEX(lst_frequencias_vezes,MATCH(J1066,lst_frequencias,0)),"Frequência não aceita"))</f>
        <v/>
      </c>
      <c r="L1066" s="21" t="n"/>
      <c r="M1066" s="27" t="n"/>
      <c r="N1066" s="28">
        <f>IF(AND(ISNUMBER(K1066),ISNUMBER(M1066)),K1066*M1066,"")</f>
        <v/>
      </c>
      <c r="O1066" s="25" t="n"/>
      <c r="P1066" s="25" t="n"/>
      <c r="Q1066" s="29" t="n"/>
      <c r="R1066" s="30">
        <f>IF(C1066="","",IF(COUNTIF(pl_chave,C1066)&gt;1,"ERRO: chave de tarefa duplicada",IF(I1066="Sim",IF(O1066="Não","ERRO: tarefa de segurança retirada do plano",IF(NOT(ISNUMBER(K1066)),"ERRO: frequência vigente inválida",IF(ISERROR(MATCH(H1066,lst_frequencias,0)),"ERRO: frequência de referência ausente",IF(K1066&lt;INDEX(lst_frequencias_vezes,MATCH(H1066,lst_frequencias,0)),"ERRO: intervalo ampliado em tarefa de segurança (referência "&amp;H1066&amp;")","OK: segurança mantida")))),IF(NOT(ISNUMBER(K1066)),"Verificar: frequência vigente","OK"))))</f>
        <v/>
      </c>
      <c r="S1066" s="24" t="n"/>
    </row>
    <row r="1067">
      <c r="A1067" s="21" t="n"/>
      <c r="B1067" s="22" t="n"/>
      <c r="C1067" s="23">
        <f>IF(OR(A1067="",B1067=""),"",A1067&amp;"|"&amp;B1067)</f>
        <v/>
      </c>
      <c r="D1067" s="21" t="n"/>
      <c r="E1067" s="24" t="n"/>
      <c r="F1067" s="21" t="n"/>
      <c r="G1067" s="22" t="n"/>
      <c r="H1067" s="22" t="n"/>
      <c r="I1067" s="22" t="n"/>
      <c r="J1067" s="25" t="n"/>
      <c r="K1067" s="26">
        <f>IF(J1067="","",IFERROR(INDEX(lst_frequencias_vezes,MATCH(J1067,lst_frequencias,0)),"Frequência não aceita"))</f>
        <v/>
      </c>
      <c r="L1067" s="21" t="n"/>
      <c r="M1067" s="27" t="n"/>
      <c r="N1067" s="28">
        <f>IF(AND(ISNUMBER(K1067),ISNUMBER(M1067)),K1067*M1067,"")</f>
        <v/>
      </c>
      <c r="O1067" s="25" t="n"/>
      <c r="P1067" s="25" t="n"/>
      <c r="Q1067" s="29" t="n"/>
      <c r="R1067" s="30">
        <f>IF(C1067="","",IF(COUNTIF(pl_chave,C1067)&gt;1,"ERRO: chave de tarefa duplicada",IF(I1067="Sim",IF(O1067="Não","ERRO: tarefa de segurança retirada do plano",IF(NOT(ISNUMBER(K1067)),"ERRO: frequência vigente inválida",IF(ISERROR(MATCH(H1067,lst_frequencias,0)),"ERRO: frequência de referência ausente",IF(K1067&lt;INDEX(lst_frequencias_vezes,MATCH(H1067,lst_frequencias,0)),"ERRO: intervalo ampliado em tarefa de segurança (referência "&amp;H1067&amp;")","OK: segurança mantida")))),IF(NOT(ISNUMBER(K1067)),"Verificar: frequência vigente","OK"))))</f>
        <v/>
      </c>
      <c r="S1067" s="24" t="n"/>
    </row>
    <row r="1068">
      <c r="A1068" s="21" t="n"/>
      <c r="B1068" s="22" t="n"/>
      <c r="C1068" s="23">
        <f>IF(OR(A1068="",B1068=""),"",A1068&amp;"|"&amp;B1068)</f>
        <v/>
      </c>
      <c r="D1068" s="21" t="n"/>
      <c r="E1068" s="24" t="n"/>
      <c r="F1068" s="21" t="n"/>
      <c r="G1068" s="22" t="n"/>
      <c r="H1068" s="22" t="n"/>
      <c r="I1068" s="22" t="n"/>
      <c r="J1068" s="25" t="n"/>
      <c r="K1068" s="26">
        <f>IF(J1068="","",IFERROR(INDEX(lst_frequencias_vezes,MATCH(J1068,lst_frequencias,0)),"Frequência não aceita"))</f>
        <v/>
      </c>
      <c r="L1068" s="21" t="n"/>
      <c r="M1068" s="27" t="n"/>
      <c r="N1068" s="28">
        <f>IF(AND(ISNUMBER(K1068),ISNUMBER(M1068)),K1068*M1068,"")</f>
        <v/>
      </c>
      <c r="O1068" s="25" t="n"/>
      <c r="P1068" s="25" t="n"/>
      <c r="Q1068" s="29" t="n"/>
      <c r="R1068" s="30">
        <f>IF(C1068="","",IF(COUNTIF(pl_chave,C1068)&gt;1,"ERRO: chave de tarefa duplicada",IF(I1068="Sim",IF(O1068="Não","ERRO: tarefa de segurança retirada do plano",IF(NOT(ISNUMBER(K1068)),"ERRO: frequência vigente inválida",IF(ISERROR(MATCH(H1068,lst_frequencias,0)),"ERRO: frequência de referência ausente",IF(K1068&lt;INDEX(lst_frequencias_vezes,MATCH(H1068,lst_frequencias,0)),"ERRO: intervalo ampliado em tarefa de segurança (referência "&amp;H1068&amp;")","OK: segurança mantida")))),IF(NOT(ISNUMBER(K1068)),"Verificar: frequência vigente","OK"))))</f>
        <v/>
      </c>
      <c r="S1068" s="24" t="n"/>
    </row>
    <row r="1069">
      <c r="A1069" s="21" t="n"/>
      <c r="B1069" s="22" t="n"/>
      <c r="C1069" s="23">
        <f>IF(OR(A1069="",B1069=""),"",A1069&amp;"|"&amp;B1069)</f>
        <v/>
      </c>
      <c r="D1069" s="21" t="n"/>
      <c r="E1069" s="24" t="n"/>
      <c r="F1069" s="21" t="n"/>
      <c r="G1069" s="22" t="n"/>
      <c r="H1069" s="22" t="n"/>
      <c r="I1069" s="22" t="n"/>
      <c r="J1069" s="25" t="n"/>
      <c r="K1069" s="26">
        <f>IF(J1069="","",IFERROR(INDEX(lst_frequencias_vezes,MATCH(J1069,lst_frequencias,0)),"Frequência não aceita"))</f>
        <v/>
      </c>
      <c r="L1069" s="21" t="n"/>
      <c r="M1069" s="27" t="n"/>
      <c r="N1069" s="28">
        <f>IF(AND(ISNUMBER(K1069),ISNUMBER(M1069)),K1069*M1069,"")</f>
        <v/>
      </c>
      <c r="O1069" s="25" t="n"/>
      <c r="P1069" s="25" t="n"/>
      <c r="Q1069" s="29" t="n"/>
      <c r="R1069" s="30">
        <f>IF(C1069="","",IF(COUNTIF(pl_chave,C1069)&gt;1,"ERRO: chave de tarefa duplicada",IF(I1069="Sim",IF(O1069="Não","ERRO: tarefa de segurança retirada do plano",IF(NOT(ISNUMBER(K1069)),"ERRO: frequência vigente inválida",IF(ISERROR(MATCH(H1069,lst_frequencias,0)),"ERRO: frequência de referência ausente",IF(K1069&lt;INDEX(lst_frequencias_vezes,MATCH(H1069,lst_frequencias,0)),"ERRO: intervalo ampliado em tarefa de segurança (referência "&amp;H1069&amp;")","OK: segurança mantida")))),IF(NOT(ISNUMBER(K1069)),"Verificar: frequência vigente","OK"))))</f>
        <v/>
      </c>
      <c r="S1069" s="24" t="n"/>
    </row>
    <row r="1070">
      <c r="A1070" s="21" t="n"/>
      <c r="B1070" s="22" t="n"/>
      <c r="C1070" s="23">
        <f>IF(OR(A1070="",B1070=""),"",A1070&amp;"|"&amp;B1070)</f>
        <v/>
      </c>
      <c r="D1070" s="21" t="n"/>
      <c r="E1070" s="24" t="n"/>
      <c r="F1070" s="21" t="n"/>
      <c r="G1070" s="22" t="n"/>
      <c r="H1070" s="22" t="n"/>
      <c r="I1070" s="22" t="n"/>
      <c r="J1070" s="25" t="n"/>
      <c r="K1070" s="26">
        <f>IF(J1070="","",IFERROR(INDEX(lst_frequencias_vezes,MATCH(J1070,lst_frequencias,0)),"Frequência não aceita"))</f>
        <v/>
      </c>
      <c r="L1070" s="21" t="n"/>
      <c r="M1070" s="27" t="n"/>
      <c r="N1070" s="28">
        <f>IF(AND(ISNUMBER(K1070),ISNUMBER(M1070)),K1070*M1070,"")</f>
        <v/>
      </c>
      <c r="O1070" s="25" t="n"/>
      <c r="P1070" s="25" t="n"/>
      <c r="Q1070" s="29" t="n"/>
      <c r="R1070" s="30">
        <f>IF(C1070="","",IF(COUNTIF(pl_chave,C1070)&gt;1,"ERRO: chave de tarefa duplicada",IF(I1070="Sim",IF(O1070="Não","ERRO: tarefa de segurança retirada do plano",IF(NOT(ISNUMBER(K1070)),"ERRO: frequência vigente inválida",IF(ISERROR(MATCH(H1070,lst_frequencias,0)),"ERRO: frequência de referência ausente",IF(K1070&lt;INDEX(lst_frequencias_vezes,MATCH(H1070,lst_frequencias,0)),"ERRO: intervalo ampliado em tarefa de segurança (referência "&amp;H1070&amp;")","OK: segurança mantida")))),IF(NOT(ISNUMBER(K1070)),"Verificar: frequência vigente","OK"))))</f>
        <v/>
      </c>
      <c r="S1070" s="24" t="n"/>
    </row>
    <row r="1071">
      <c r="A1071" s="21" t="n"/>
      <c r="B1071" s="22" t="n"/>
      <c r="C1071" s="23">
        <f>IF(OR(A1071="",B1071=""),"",A1071&amp;"|"&amp;B1071)</f>
        <v/>
      </c>
      <c r="D1071" s="21" t="n"/>
      <c r="E1071" s="24" t="n"/>
      <c r="F1071" s="21" t="n"/>
      <c r="G1071" s="22" t="n"/>
      <c r="H1071" s="22" t="n"/>
      <c r="I1071" s="22" t="n"/>
      <c r="J1071" s="25" t="n"/>
      <c r="K1071" s="26">
        <f>IF(J1071="","",IFERROR(INDEX(lst_frequencias_vezes,MATCH(J1071,lst_frequencias,0)),"Frequência não aceita"))</f>
        <v/>
      </c>
      <c r="L1071" s="21" t="n"/>
      <c r="M1071" s="27" t="n"/>
      <c r="N1071" s="28">
        <f>IF(AND(ISNUMBER(K1071),ISNUMBER(M1071)),K1071*M1071,"")</f>
        <v/>
      </c>
      <c r="O1071" s="25" t="n"/>
      <c r="P1071" s="25" t="n"/>
      <c r="Q1071" s="29" t="n"/>
      <c r="R1071" s="30">
        <f>IF(C1071="","",IF(COUNTIF(pl_chave,C1071)&gt;1,"ERRO: chave de tarefa duplicada",IF(I1071="Sim",IF(O1071="Não","ERRO: tarefa de segurança retirada do plano",IF(NOT(ISNUMBER(K1071)),"ERRO: frequência vigente inválida",IF(ISERROR(MATCH(H1071,lst_frequencias,0)),"ERRO: frequência de referência ausente",IF(K1071&lt;INDEX(lst_frequencias_vezes,MATCH(H1071,lst_frequencias,0)),"ERRO: intervalo ampliado em tarefa de segurança (referência "&amp;H1071&amp;")","OK: segurança mantida")))),IF(NOT(ISNUMBER(K1071)),"Verificar: frequência vigente","OK"))))</f>
        <v/>
      </c>
      <c r="S1071" s="24" t="n"/>
    </row>
    <row r="1072">
      <c r="A1072" s="21" t="n"/>
      <c r="B1072" s="22" t="n"/>
      <c r="C1072" s="23">
        <f>IF(OR(A1072="",B1072=""),"",A1072&amp;"|"&amp;B1072)</f>
        <v/>
      </c>
      <c r="D1072" s="21" t="n"/>
      <c r="E1072" s="24" t="n"/>
      <c r="F1072" s="21" t="n"/>
      <c r="G1072" s="22" t="n"/>
      <c r="H1072" s="22" t="n"/>
      <c r="I1072" s="22" t="n"/>
      <c r="J1072" s="25" t="n"/>
      <c r="K1072" s="26">
        <f>IF(J1072="","",IFERROR(INDEX(lst_frequencias_vezes,MATCH(J1072,lst_frequencias,0)),"Frequência não aceita"))</f>
        <v/>
      </c>
      <c r="L1072" s="21" t="n"/>
      <c r="M1072" s="27" t="n"/>
      <c r="N1072" s="28">
        <f>IF(AND(ISNUMBER(K1072),ISNUMBER(M1072)),K1072*M1072,"")</f>
        <v/>
      </c>
      <c r="O1072" s="25" t="n"/>
      <c r="P1072" s="25" t="n"/>
      <c r="Q1072" s="29" t="n"/>
      <c r="R1072" s="30">
        <f>IF(C1072="","",IF(COUNTIF(pl_chave,C1072)&gt;1,"ERRO: chave de tarefa duplicada",IF(I1072="Sim",IF(O1072="Não","ERRO: tarefa de segurança retirada do plano",IF(NOT(ISNUMBER(K1072)),"ERRO: frequência vigente inválida",IF(ISERROR(MATCH(H1072,lst_frequencias,0)),"ERRO: frequência de referência ausente",IF(K1072&lt;INDEX(lst_frequencias_vezes,MATCH(H1072,lst_frequencias,0)),"ERRO: intervalo ampliado em tarefa de segurança (referência "&amp;H1072&amp;")","OK: segurança mantida")))),IF(NOT(ISNUMBER(K1072)),"Verificar: frequência vigente","OK"))))</f>
        <v/>
      </c>
      <c r="S1072" s="24" t="n"/>
    </row>
    <row r="1073">
      <c r="A1073" s="21" t="n"/>
      <c r="B1073" s="22" t="n"/>
      <c r="C1073" s="23">
        <f>IF(OR(A1073="",B1073=""),"",A1073&amp;"|"&amp;B1073)</f>
        <v/>
      </c>
      <c r="D1073" s="21" t="n"/>
      <c r="E1073" s="24" t="n"/>
      <c r="F1073" s="21" t="n"/>
      <c r="G1073" s="22" t="n"/>
      <c r="H1073" s="22" t="n"/>
      <c r="I1073" s="22" t="n"/>
      <c r="J1073" s="25" t="n"/>
      <c r="K1073" s="26">
        <f>IF(J1073="","",IFERROR(INDEX(lst_frequencias_vezes,MATCH(J1073,lst_frequencias,0)),"Frequência não aceita"))</f>
        <v/>
      </c>
      <c r="L1073" s="21" t="n"/>
      <c r="M1073" s="27" t="n"/>
      <c r="N1073" s="28">
        <f>IF(AND(ISNUMBER(K1073),ISNUMBER(M1073)),K1073*M1073,"")</f>
        <v/>
      </c>
      <c r="O1073" s="25" t="n"/>
      <c r="P1073" s="25" t="n"/>
      <c r="Q1073" s="29" t="n"/>
      <c r="R1073" s="30">
        <f>IF(C1073="","",IF(COUNTIF(pl_chave,C1073)&gt;1,"ERRO: chave de tarefa duplicada",IF(I1073="Sim",IF(O1073="Não","ERRO: tarefa de segurança retirada do plano",IF(NOT(ISNUMBER(K1073)),"ERRO: frequência vigente inválida",IF(ISERROR(MATCH(H1073,lst_frequencias,0)),"ERRO: frequência de referência ausente",IF(K1073&lt;INDEX(lst_frequencias_vezes,MATCH(H1073,lst_frequencias,0)),"ERRO: intervalo ampliado em tarefa de segurança (referência "&amp;H1073&amp;")","OK: segurança mantida")))),IF(NOT(ISNUMBER(K1073)),"Verificar: frequência vigente","OK"))))</f>
        <v/>
      </c>
      <c r="S1073" s="24" t="n"/>
    </row>
    <row r="1074">
      <c r="A1074" s="21" t="n"/>
      <c r="B1074" s="22" t="n"/>
      <c r="C1074" s="23">
        <f>IF(OR(A1074="",B1074=""),"",A1074&amp;"|"&amp;B1074)</f>
        <v/>
      </c>
      <c r="D1074" s="21" t="n"/>
      <c r="E1074" s="24" t="n"/>
      <c r="F1074" s="21" t="n"/>
      <c r="G1074" s="22" t="n"/>
      <c r="H1074" s="22" t="n"/>
      <c r="I1074" s="22" t="n"/>
      <c r="J1074" s="25" t="n"/>
      <c r="K1074" s="26">
        <f>IF(J1074="","",IFERROR(INDEX(lst_frequencias_vezes,MATCH(J1074,lst_frequencias,0)),"Frequência não aceita"))</f>
        <v/>
      </c>
      <c r="L1074" s="21" t="n"/>
      <c r="M1074" s="27" t="n"/>
      <c r="N1074" s="28">
        <f>IF(AND(ISNUMBER(K1074),ISNUMBER(M1074)),K1074*M1074,"")</f>
        <v/>
      </c>
      <c r="O1074" s="25" t="n"/>
      <c r="P1074" s="25" t="n"/>
      <c r="Q1074" s="29" t="n"/>
      <c r="R1074" s="30">
        <f>IF(C1074="","",IF(COUNTIF(pl_chave,C1074)&gt;1,"ERRO: chave de tarefa duplicada",IF(I1074="Sim",IF(O1074="Não","ERRO: tarefa de segurança retirada do plano",IF(NOT(ISNUMBER(K1074)),"ERRO: frequência vigente inválida",IF(ISERROR(MATCH(H1074,lst_frequencias,0)),"ERRO: frequência de referência ausente",IF(K1074&lt;INDEX(lst_frequencias_vezes,MATCH(H1074,lst_frequencias,0)),"ERRO: intervalo ampliado em tarefa de segurança (referência "&amp;H1074&amp;")","OK: segurança mantida")))),IF(NOT(ISNUMBER(K1074)),"Verificar: frequência vigente","OK"))))</f>
        <v/>
      </c>
      <c r="S1074" s="24" t="n"/>
    </row>
    <row r="1075">
      <c r="A1075" s="21" t="n"/>
      <c r="B1075" s="22" t="n"/>
      <c r="C1075" s="23">
        <f>IF(OR(A1075="",B1075=""),"",A1075&amp;"|"&amp;B1075)</f>
        <v/>
      </c>
      <c r="D1075" s="21" t="n"/>
      <c r="E1075" s="24" t="n"/>
      <c r="F1075" s="21" t="n"/>
      <c r="G1075" s="22" t="n"/>
      <c r="H1075" s="22" t="n"/>
      <c r="I1075" s="22" t="n"/>
      <c r="J1075" s="25" t="n"/>
      <c r="K1075" s="26">
        <f>IF(J1075="","",IFERROR(INDEX(lst_frequencias_vezes,MATCH(J1075,lst_frequencias,0)),"Frequência não aceita"))</f>
        <v/>
      </c>
      <c r="L1075" s="21" t="n"/>
      <c r="M1075" s="27" t="n"/>
      <c r="N1075" s="28">
        <f>IF(AND(ISNUMBER(K1075),ISNUMBER(M1075)),K1075*M1075,"")</f>
        <v/>
      </c>
      <c r="O1075" s="25" t="n"/>
      <c r="P1075" s="25" t="n"/>
      <c r="Q1075" s="29" t="n"/>
      <c r="R1075" s="30">
        <f>IF(C1075="","",IF(COUNTIF(pl_chave,C1075)&gt;1,"ERRO: chave de tarefa duplicada",IF(I1075="Sim",IF(O1075="Não","ERRO: tarefa de segurança retirada do plano",IF(NOT(ISNUMBER(K1075)),"ERRO: frequência vigente inválida",IF(ISERROR(MATCH(H1075,lst_frequencias,0)),"ERRO: frequência de referência ausente",IF(K1075&lt;INDEX(lst_frequencias_vezes,MATCH(H1075,lst_frequencias,0)),"ERRO: intervalo ampliado em tarefa de segurança (referência "&amp;H1075&amp;")","OK: segurança mantida")))),IF(NOT(ISNUMBER(K1075)),"Verificar: frequência vigente","OK"))))</f>
        <v/>
      </c>
      <c r="S1075" s="24" t="n"/>
    </row>
    <row r="1076">
      <c r="A1076" s="21" t="n"/>
      <c r="B1076" s="22" t="n"/>
      <c r="C1076" s="23">
        <f>IF(OR(A1076="",B1076=""),"",A1076&amp;"|"&amp;B1076)</f>
        <v/>
      </c>
      <c r="D1076" s="21" t="n"/>
      <c r="E1076" s="24" t="n"/>
      <c r="F1076" s="21" t="n"/>
      <c r="G1076" s="22" t="n"/>
      <c r="H1076" s="22" t="n"/>
      <c r="I1076" s="22" t="n"/>
      <c r="J1076" s="25" t="n"/>
      <c r="K1076" s="26">
        <f>IF(J1076="","",IFERROR(INDEX(lst_frequencias_vezes,MATCH(J1076,lst_frequencias,0)),"Frequência não aceita"))</f>
        <v/>
      </c>
      <c r="L1076" s="21" t="n"/>
      <c r="M1076" s="27" t="n"/>
      <c r="N1076" s="28">
        <f>IF(AND(ISNUMBER(K1076),ISNUMBER(M1076)),K1076*M1076,"")</f>
        <v/>
      </c>
      <c r="O1076" s="25" t="n"/>
      <c r="P1076" s="25" t="n"/>
      <c r="Q1076" s="29" t="n"/>
      <c r="R1076" s="30">
        <f>IF(C1076="","",IF(COUNTIF(pl_chave,C1076)&gt;1,"ERRO: chave de tarefa duplicada",IF(I1076="Sim",IF(O1076="Não","ERRO: tarefa de segurança retirada do plano",IF(NOT(ISNUMBER(K1076)),"ERRO: frequência vigente inválida",IF(ISERROR(MATCH(H1076,lst_frequencias,0)),"ERRO: frequência de referência ausente",IF(K1076&lt;INDEX(lst_frequencias_vezes,MATCH(H1076,lst_frequencias,0)),"ERRO: intervalo ampliado em tarefa de segurança (referência "&amp;H1076&amp;")","OK: segurança mantida")))),IF(NOT(ISNUMBER(K1076)),"Verificar: frequência vigente","OK"))))</f>
        <v/>
      </c>
      <c r="S1076" s="24" t="n"/>
    </row>
    <row r="1077">
      <c r="A1077" s="21" t="n"/>
      <c r="B1077" s="22" t="n"/>
      <c r="C1077" s="23">
        <f>IF(OR(A1077="",B1077=""),"",A1077&amp;"|"&amp;B1077)</f>
        <v/>
      </c>
      <c r="D1077" s="21" t="n"/>
      <c r="E1077" s="24" t="n"/>
      <c r="F1077" s="21" t="n"/>
      <c r="G1077" s="22" t="n"/>
      <c r="H1077" s="22" t="n"/>
      <c r="I1077" s="22" t="n"/>
      <c r="J1077" s="25" t="n"/>
      <c r="K1077" s="26">
        <f>IF(J1077="","",IFERROR(INDEX(lst_frequencias_vezes,MATCH(J1077,lst_frequencias,0)),"Frequência não aceita"))</f>
        <v/>
      </c>
      <c r="L1077" s="21" t="n"/>
      <c r="M1077" s="27" t="n"/>
      <c r="N1077" s="28">
        <f>IF(AND(ISNUMBER(K1077),ISNUMBER(M1077)),K1077*M1077,"")</f>
        <v/>
      </c>
      <c r="O1077" s="25" t="n"/>
      <c r="P1077" s="25" t="n"/>
      <c r="Q1077" s="29" t="n"/>
      <c r="R1077" s="30">
        <f>IF(C1077="","",IF(COUNTIF(pl_chave,C1077)&gt;1,"ERRO: chave de tarefa duplicada",IF(I1077="Sim",IF(O1077="Não","ERRO: tarefa de segurança retirada do plano",IF(NOT(ISNUMBER(K1077)),"ERRO: frequência vigente inválida",IF(ISERROR(MATCH(H1077,lst_frequencias,0)),"ERRO: frequência de referência ausente",IF(K1077&lt;INDEX(lst_frequencias_vezes,MATCH(H1077,lst_frequencias,0)),"ERRO: intervalo ampliado em tarefa de segurança (referência "&amp;H1077&amp;")","OK: segurança mantida")))),IF(NOT(ISNUMBER(K1077)),"Verificar: frequência vigente","OK"))))</f>
        <v/>
      </c>
      <c r="S1077" s="24" t="n"/>
    </row>
    <row r="1078">
      <c r="A1078" s="21" t="n"/>
      <c r="B1078" s="22" t="n"/>
      <c r="C1078" s="23">
        <f>IF(OR(A1078="",B1078=""),"",A1078&amp;"|"&amp;B1078)</f>
        <v/>
      </c>
      <c r="D1078" s="21" t="n"/>
      <c r="E1078" s="24" t="n"/>
      <c r="F1078" s="21" t="n"/>
      <c r="G1078" s="22" t="n"/>
      <c r="H1078" s="22" t="n"/>
      <c r="I1078" s="22" t="n"/>
      <c r="J1078" s="25" t="n"/>
      <c r="K1078" s="26">
        <f>IF(J1078="","",IFERROR(INDEX(lst_frequencias_vezes,MATCH(J1078,lst_frequencias,0)),"Frequência não aceita"))</f>
        <v/>
      </c>
      <c r="L1078" s="21" t="n"/>
      <c r="M1078" s="27" t="n"/>
      <c r="N1078" s="28">
        <f>IF(AND(ISNUMBER(K1078),ISNUMBER(M1078)),K1078*M1078,"")</f>
        <v/>
      </c>
      <c r="O1078" s="25" t="n"/>
      <c r="P1078" s="25" t="n"/>
      <c r="Q1078" s="29" t="n"/>
      <c r="R1078" s="30">
        <f>IF(C1078="","",IF(COUNTIF(pl_chave,C1078)&gt;1,"ERRO: chave de tarefa duplicada",IF(I1078="Sim",IF(O1078="Não","ERRO: tarefa de segurança retirada do plano",IF(NOT(ISNUMBER(K1078)),"ERRO: frequência vigente inválida",IF(ISERROR(MATCH(H1078,lst_frequencias,0)),"ERRO: frequência de referência ausente",IF(K1078&lt;INDEX(lst_frequencias_vezes,MATCH(H1078,lst_frequencias,0)),"ERRO: intervalo ampliado em tarefa de segurança (referência "&amp;H1078&amp;")","OK: segurança mantida")))),IF(NOT(ISNUMBER(K1078)),"Verificar: frequência vigente","OK"))))</f>
        <v/>
      </c>
      <c r="S1078" s="24" t="n"/>
    </row>
    <row r="1079">
      <c r="A1079" s="21" t="n"/>
      <c r="B1079" s="22" t="n"/>
      <c r="C1079" s="23">
        <f>IF(OR(A1079="",B1079=""),"",A1079&amp;"|"&amp;B1079)</f>
        <v/>
      </c>
      <c r="D1079" s="21" t="n"/>
      <c r="E1079" s="24" t="n"/>
      <c r="F1079" s="21" t="n"/>
      <c r="G1079" s="22" t="n"/>
      <c r="H1079" s="22" t="n"/>
      <c r="I1079" s="22" t="n"/>
      <c r="J1079" s="25" t="n"/>
      <c r="K1079" s="26">
        <f>IF(J1079="","",IFERROR(INDEX(lst_frequencias_vezes,MATCH(J1079,lst_frequencias,0)),"Frequência não aceita"))</f>
        <v/>
      </c>
      <c r="L1079" s="21" t="n"/>
      <c r="M1079" s="27" t="n"/>
      <c r="N1079" s="28">
        <f>IF(AND(ISNUMBER(K1079),ISNUMBER(M1079)),K1079*M1079,"")</f>
        <v/>
      </c>
      <c r="O1079" s="25" t="n"/>
      <c r="P1079" s="25" t="n"/>
      <c r="Q1079" s="29" t="n"/>
      <c r="R1079" s="30">
        <f>IF(C1079="","",IF(COUNTIF(pl_chave,C1079)&gt;1,"ERRO: chave de tarefa duplicada",IF(I1079="Sim",IF(O1079="Não","ERRO: tarefa de segurança retirada do plano",IF(NOT(ISNUMBER(K1079)),"ERRO: frequência vigente inválida",IF(ISERROR(MATCH(H1079,lst_frequencias,0)),"ERRO: frequência de referência ausente",IF(K1079&lt;INDEX(lst_frequencias_vezes,MATCH(H1079,lst_frequencias,0)),"ERRO: intervalo ampliado em tarefa de segurança (referência "&amp;H1079&amp;")","OK: segurança mantida")))),IF(NOT(ISNUMBER(K1079)),"Verificar: frequência vigente","OK"))))</f>
        <v/>
      </c>
      <c r="S1079" s="24" t="n"/>
    </row>
    <row r="1080">
      <c r="A1080" s="21" t="n"/>
      <c r="B1080" s="22" t="n"/>
      <c r="C1080" s="23">
        <f>IF(OR(A1080="",B1080=""),"",A1080&amp;"|"&amp;B1080)</f>
        <v/>
      </c>
      <c r="D1080" s="21" t="n"/>
      <c r="E1080" s="24" t="n"/>
      <c r="F1080" s="21" t="n"/>
      <c r="G1080" s="22" t="n"/>
      <c r="H1080" s="22" t="n"/>
      <c r="I1080" s="22" t="n"/>
      <c r="J1080" s="25" t="n"/>
      <c r="K1080" s="26">
        <f>IF(J1080="","",IFERROR(INDEX(lst_frequencias_vezes,MATCH(J1080,lst_frequencias,0)),"Frequência não aceita"))</f>
        <v/>
      </c>
      <c r="L1080" s="21" t="n"/>
      <c r="M1080" s="27" t="n"/>
      <c r="N1080" s="28">
        <f>IF(AND(ISNUMBER(K1080),ISNUMBER(M1080)),K1080*M1080,"")</f>
        <v/>
      </c>
      <c r="O1080" s="25" t="n"/>
      <c r="P1080" s="25" t="n"/>
      <c r="Q1080" s="29" t="n"/>
      <c r="R1080" s="30">
        <f>IF(C1080="","",IF(COUNTIF(pl_chave,C1080)&gt;1,"ERRO: chave de tarefa duplicada",IF(I1080="Sim",IF(O1080="Não","ERRO: tarefa de segurança retirada do plano",IF(NOT(ISNUMBER(K1080)),"ERRO: frequência vigente inválida",IF(ISERROR(MATCH(H1080,lst_frequencias,0)),"ERRO: frequência de referência ausente",IF(K1080&lt;INDEX(lst_frequencias_vezes,MATCH(H1080,lst_frequencias,0)),"ERRO: intervalo ampliado em tarefa de segurança (referência "&amp;H1080&amp;")","OK: segurança mantida")))),IF(NOT(ISNUMBER(K1080)),"Verificar: frequência vigente","OK"))))</f>
        <v/>
      </c>
      <c r="S1080" s="24" t="n"/>
    </row>
    <row r="1081">
      <c r="A1081" s="21" t="n"/>
      <c r="B1081" s="22" t="n"/>
      <c r="C1081" s="23">
        <f>IF(OR(A1081="",B1081=""),"",A1081&amp;"|"&amp;B1081)</f>
        <v/>
      </c>
      <c r="D1081" s="21" t="n"/>
      <c r="E1081" s="24" t="n"/>
      <c r="F1081" s="21" t="n"/>
      <c r="G1081" s="22" t="n"/>
      <c r="H1081" s="22" t="n"/>
      <c r="I1081" s="22" t="n"/>
      <c r="J1081" s="25" t="n"/>
      <c r="K1081" s="26">
        <f>IF(J1081="","",IFERROR(INDEX(lst_frequencias_vezes,MATCH(J1081,lst_frequencias,0)),"Frequência não aceita"))</f>
        <v/>
      </c>
      <c r="L1081" s="21" t="n"/>
      <c r="M1081" s="27" t="n"/>
      <c r="N1081" s="28">
        <f>IF(AND(ISNUMBER(K1081),ISNUMBER(M1081)),K1081*M1081,"")</f>
        <v/>
      </c>
      <c r="O1081" s="25" t="n"/>
      <c r="P1081" s="25" t="n"/>
      <c r="Q1081" s="29" t="n"/>
      <c r="R1081" s="30">
        <f>IF(C1081="","",IF(COUNTIF(pl_chave,C1081)&gt;1,"ERRO: chave de tarefa duplicada",IF(I1081="Sim",IF(O1081="Não","ERRO: tarefa de segurança retirada do plano",IF(NOT(ISNUMBER(K1081)),"ERRO: frequência vigente inválida",IF(ISERROR(MATCH(H1081,lst_frequencias,0)),"ERRO: frequência de referência ausente",IF(K1081&lt;INDEX(lst_frequencias_vezes,MATCH(H1081,lst_frequencias,0)),"ERRO: intervalo ampliado em tarefa de segurança (referência "&amp;H1081&amp;")","OK: segurança mantida")))),IF(NOT(ISNUMBER(K1081)),"Verificar: frequência vigente","OK"))))</f>
        <v/>
      </c>
      <c r="S1081" s="24" t="n"/>
    </row>
    <row r="1082">
      <c r="A1082" s="21" t="n"/>
      <c r="B1082" s="22" t="n"/>
      <c r="C1082" s="23">
        <f>IF(OR(A1082="",B1082=""),"",A1082&amp;"|"&amp;B1082)</f>
        <v/>
      </c>
      <c r="D1082" s="21" t="n"/>
      <c r="E1082" s="24" t="n"/>
      <c r="F1082" s="21" t="n"/>
      <c r="G1082" s="22" t="n"/>
      <c r="H1082" s="22" t="n"/>
      <c r="I1082" s="22" t="n"/>
      <c r="J1082" s="25" t="n"/>
      <c r="K1082" s="26">
        <f>IF(J1082="","",IFERROR(INDEX(lst_frequencias_vezes,MATCH(J1082,lst_frequencias,0)),"Frequência não aceita"))</f>
        <v/>
      </c>
      <c r="L1082" s="21" t="n"/>
      <c r="M1082" s="27" t="n"/>
      <c r="N1082" s="28">
        <f>IF(AND(ISNUMBER(K1082),ISNUMBER(M1082)),K1082*M1082,"")</f>
        <v/>
      </c>
      <c r="O1082" s="25" t="n"/>
      <c r="P1082" s="25" t="n"/>
      <c r="Q1082" s="29" t="n"/>
      <c r="R1082" s="30">
        <f>IF(C1082="","",IF(COUNTIF(pl_chave,C1082)&gt;1,"ERRO: chave de tarefa duplicada",IF(I1082="Sim",IF(O1082="Não","ERRO: tarefa de segurança retirada do plano",IF(NOT(ISNUMBER(K1082)),"ERRO: frequência vigente inválida",IF(ISERROR(MATCH(H1082,lst_frequencias,0)),"ERRO: frequência de referência ausente",IF(K1082&lt;INDEX(lst_frequencias_vezes,MATCH(H1082,lst_frequencias,0)),"ERRO: intervalo ampliado em tarefa de segurança (referência "&amp;H1082&amp;")","OK: segurança mantida")))),IF(NOT(ISNUMBER(K1082)),"Verificar: frequência vigente","OK"))))</f>
        <v/>
      </c>
      <c r="S1082" s="24" t="n"/>
    </row>
    <row r="1083">
      <c r="A1083" s="21" t="n"/>
      <c r="B1083" s="22" t="n"/>
      <c r="C1083" s="23">
        <f>IF(OR(A1083="",B1083=""),"",A1083&amp;"|"&amp;B1083)</f>
        <v/>
      </c>
      <c r="D1083" s="21" t="n"/>
      <c r="E1083" s="24" t="n"/>
      <c r="F1083" s="21" t="n"/>
      <c r="G1083" s="22" t="n"/>
      <c r="H1083" s="22" t="n"/>
      <c r="I1083" s="22" t="n"/>
      <c r="J1083" s="25" t="n"/>
      <c r="K1083" s="26">
        <f>IF(J1083="","",IFERROR(INDEX(lst_frequencias_vezes,MATCH(J1083,lst_frequencias,0)),"Frequência não aceita"))</f>
        <v/>
      </c>
      <c r="L1083" s="21" t="n"/>
      <c r="M1083" s="27" t="n"/>
      <c r="N1083" s="28">
        <f>IF(AND(ISNUMBER(K1083),ISNUMBER(M1083)),K1083*M1083,"")</f>
        <v/>
      </c>
      <c r="O1083" s="25" t="n"/>
      <c r="P1083" s="25" t="n"/>
      <c r="Q1083" s="29" t="n"/>
      <c r="R1083" s="30">
        <f>IF(C1083="","",IF(COUNTIF(pl_chave,C1083)&gt;1,"ERRO: chave de tarefa duplicada",IF(I1083="Sim",IF(O1083="Não","ERRO: tarefa de segurança retirada do plano",IF(NOT(ISNUMBER(K1083)),"ERRO: frequência vigente inválida",IF(ISERROR(MATCH(H1083,lst_frequencias,0)),"ERRO: frequência de referência ausente",IF(K1083&lt;INDEX(lst_frequencias_vezes,MATCH(H1083,lst_frequencias,0)),"ERRO: intervalo ampliado em tarefa de segurança (referência "&amp;H1083&amp;")","OK: segurança mantida")))),IF(NOT(ISNUMBER(K1083)),"Verificar: frequência vigente","OK"))))</f>
        <v/>
      </c>
      <c r="S1083" s="24" t="n"/>
    </row>
    <row r="1084">
      <c r="A1084" s="21" t="n"/>
      <c r="B1084" s="22" t="n"/>
      <c r="C1084" s="23">
        <f>IF(OR(A1084="",B1084=""),"",A1084&amp;"|"&amp;B1084)</f>
        <v/>
      </c>
      <c r="D1084" s="21" t="n"/>
      <c r="E1084" s="24" t="n"/>
      <c r="F1084" s="21" t="n"/>
      <c r="G1084" s="22" t="n"/>
      <c r="H1084" s="22" t="n"/>
      <c r="I1084" s="22" t="n"/>
      <c r="J1084" s="25" t="n"/>
      <c r="K1084" s="26">
        <f>IF(J1084="","",IFERROR(INDEX(lst_frequencias_vezes,MATCH(J1084,lst_frequencias,0)),"Frequência não aceita"))</f>
        <v/>
      </c>
      <c r="L1084" s="21" t="n"/>
      <c r="M1084" s="27" t="n"/>
      <c r="N1084" s="28">
        <f>IF(AND(ISNUMBER(K1084),ISNUMBER(M1084)),K1084*M1084,"")</f>
        <v/>
      </c>
      <c r="O1084" s="25" t="n"/>
      <c r="P1084" s="25" t="n"/>
      <c r="Q1084" s="29" t="n"/>
      <c r="R1084" s="30">
        <f>IF(C1084="","",IF(COUNTIF(pl_chave,C1084)&gt;1,"ERRO: chave de tarefa duplicada",IF(I1084="Sim",IF(O1084="Não","ERRO: tarefa de segurança retirada do plano",IF(NOT(ISNUMBER(K1084)),"ERRO: frequência vigente inválida",IF(ISERROR(MATCH(H1084,lst_frequencias,0)),"ERRO: frequência de referência ausente",IF(K1084&lt;INDEX(lst_frequencias_vezes,MATCH(H1084,lst_frequencias,0)),"ERRO: intervalo ampliado em tarefa de segurança (referência "&amp;H1084&amp;")","OK: segurança mantida")))),IF(NOT(ISNUMBER(K1084)),"Verificar: frequência vigente","OK"))))</f>
        <v/>
      </c>
      <c r="S1084" s="24" t="n"/>
    </row>
    <row r="1085">
      <c r="A1085" s="21" t="n"/>
      <c r="B1085" s="22" t="n"/>
      <c r="C1085" s="23">
        <f>IF(OR(A1085="",B1085=""),"",A1085&amp;"|"&amp;B1085)</f>
        <v/>
      </c>
      <c r="D1085" s="21" t="n"/>
      <c r="E1085" s="24" t="n"/>
      <c r="F1085" s="21" t="n"/>
      <c r="G1085" s="22" t="n"/>
      <c r="H1085" s="22" t="n"/>
      <c r="I1085" s="22" t="n"/>
      <c r="J1085" s="25" t="n"/>
      <c r="K1085" s="26">
        <f>IF(J1085="","",IFERROR(INDEX(lst_frequencias_vezes,MATCH(J1085,lst_frequencias,0)),"Frequência não aceita"))</f>
        <v/>
      </c>
      <c r="L1085" s="21" t="n"/>
      <c r="M1085" s="27" t="n"/>
      <c r="N1085" s="28">
        <f>IF(AND(ISNUMBER(K1085),ISNUMBER(M1085)),K1085*M1085,"")</f>
        <v/>
      </c>
      <c r="O1085" s="25" t="n"/>
      <c r="P1085" s="25" t="n"/>
      <c r="Q1085" s="29" t="n"/>
      <c r="R1085" s="30">
        <f>IF(C1085="","",IF(COUNTIF(pl_chave,C1085)&gt;1,"ERRO: chave de tarefa duplicada",IF(I1085="Sim",IF(O1085="Não","ERRO: tarefa de segurança retirada do plano",IF(NOT(ISNUMBER(K1085)),"ERRO: frequência vigente inválida",IF(ISERROR(MATCH(H1085,lst_frequencias,0)),"ERRO: frequência de referência ausente",IF(K1085&lt;INDEX(lst_frequencias_vezes,MATCH(H1085,lst_frequencias,0)),"ERRO: intervalo ampliado em tarefa de segurança (referência "&amp;H1085&amp;")","OK: segurança mantida")))),IF(NOT(ISNUMBER(K1085)),"Verificar: frequência vigente","OK"))))</f>
        <v/>
      </c>
      <c r="S1085" s="24" t="n"/>
    </row>
    <row r="1086">
      <c r="A1086" s="21" t="n"/>
      <c r="B1086" s="22" t="n"/>
      <c r="C1086" s="23">
        <f>IF(OR(A1086="",B1086=""),"",A1086&amp;"|"&amp;B1086)</f>
        <v/>
      </c>
      <c r="D1086" s="21" t="n"/>
      <c r="E1086" s="24" t="n"/>
      <c r="F1086" s="21" t="n"/>
      <c r="G1086" s="22" t="n"/>
      <c r="H1086" s="22" t="n"/>
      <c r="I1086" s="22" t="n"/>
      <c r="J1086" s="25" t="n"/>
      <c r="K1086" s="26">
        <f>IF(J1086="","",IFERROR(INDEX(lst_frequencias_vezes,MATCH(J1086,lst_frequencias,0)),"Frequência não aceita"))</f>
        <v/>
      </c>
      <c r="L1086" s="21" t="n"/>
      <c r="M1086" s="27" t="n"/>
      <c r="N1086" s="28">
        <f>IF(AND(ISNUMBER(K1086),ISNUMBER(M1086)),K1086*M1086,"")</f>
        <v/>
      </c>
      <c r="O1086" s="25" t="n"/>
      <c r="P1086" s="25" t="n"/>
      <c r="Q1086" s="29" t="n"/>
      <c r="R1086" s="30">
        <f>IF(C1086="","",IF(COUNTIF(pl_chave,C1086)&gt;1,"ERRO: chave de tarefa duplicada",IF(I1086="Sim",IF(O1086="Não","ERRO: tarefa de segurança retirada do plano",IF(NOT(ISNUMBER(K1086)),"ERRO: frequência vigente inválida",IF(ISERROR(MATCH(H1086,lst_frequencias,0)),"ERRO: frequência de referência ausente",IF(K1086&lt;INDEX(lst_frequencias_vezes,MATCH(H1086,lst_frequencias,0)),"ERRO: intervalo ampliado em tarefa de segurança (referência "&amp;H1086&amp;")","OK: segurança mantida")))),IF(NOT(ISNUMBER(K1086)),"Verificar: frequência vigente","OK"))))</f>
        <v/>
      </c>
      <c r="S1086" s="24" t="n"/>
    </row>
    <row r="1087">
      <c r="A1087" s="21" t="n"/>
      <c r="B1087" s="22" t="n"/>
      <c r="C1087" s="23">
        <f>IF(OR(A1087="",B1087=""),"",A1087&amp;"|"&amp;B1087)</f>
        <v/>
      </c>
      <c r="D1087" s="21" t="n"/>
      <c r="E1087" s="24" t="n"/>
      <c r="F1087" s="21" t="n"/>
      <c r="G1087" s="22" t="n"/>
      <c r="H1087" s="22" t="n"/>
      <c r="I1087" s="22" t="n"/>
      <c r="J1087" s="25" t="n"/>
      <c r="K1087" s="26">
        <f>IF(J1087="","",IFERROR(INDEX(lst_frequencias_vezes,MATCH(J1087,lst_frequencias,0)),"Frequência não aceita"))</f>
        <v/>
      </c>
      <c r="L1087" s="21" t="n"/>
      <c r="M1087" s="27" t="n"/>
      <c r="N1087" s="28">
        <f>IF(AND(ISNUMBER(K1087),ISNUMBER(M1087)),K1087*M1087,"")</f>
        <v/>
      </c>
      <c r="O1087" s="25" t="n"/>
      <c r="P1087" s="25" t="n"/>
      <c r="Q1087" s="29" t="n"/>
      <c r="R1087" s="30">
        <f>IF(C1087="","",IF(COUNTIF(pl_chave,C1087)&gt;1,"ERRO: chave de tarefa duplicada",IF(I1087="Sim",IF(O1087="Não","ERRO: tarefa de segurança retirada do plano",IF(NOT(ISNUMBER(K1087)),"ERRO: frequência vigente inválida",IF(ISERROR(MATCH(H1087,lst_frequencias,0)),"ERRO: frequência de referência ausente",IF(K1087&lt;INDEX(lst_frequencias_vezes,MATCH(H1087,lst_frequencias,0)),"ERRO: intervalo ampliado em tarefa de segurança (referência "&amp;H1087&amp;")","OK: segurança mantida")))),IF(NOT(ISNUMBER(K1087)),"Verificar: frequência vigente","OK"))))</f>
        <v/>
      </c>
      <c r="S1087" s="24" t="n"/>
    </row>
    <row r="1088">
      <c r="A1088" s="21" t="n"/>
      <c r="B1088" s="22" t="n"/>
      <c r="C1088" s="23">
        <f>IF(OR(A1088="",B1088=""),"",A1088&amp;"|"&amp;B1088)</f>
        <v/>
      </c>
      <c r="D1088" s="21" t="n"/>
      <c r="E1088" s="24" t="n"/>
      <c r="F1088" s="21" t="n"/>
      <c r="G1088" s="22" t="n"/>
      <c r="H1088" s="22" t="n"/>
      <c r="I1088" s="22" t="n"/>
      <c r="J1088" s="25" t="n"/>
      <c r="K1088" s="26">
        <f>IF(J1088="","",IFERROR(INDEX(lst_frequencias_vezes,MATCH(J1088,lst_frequencias,0)),"Frequência não aceita"))</f>
        <v/>
      </c>
      <c r="L1088" s="21" t="n"/>
      <c r="M1088" s="27" t="n"/>
      <c r="N1088" s="28">
        <f>IF(AND(ISNUMBER(K1088),ISNUMBER(M1088)),K1088*M1088,"")</f>
        <v/>
      </c>
      <c r="O1088" s="25" t="n"/>
      <c r="P1088" s="25" t="n"/>
      <c r="Q1088" s="29" t="n"/>
      <c r="R1088" s="30">
        <f>IF(C1088="","",IF(COUNTIF(pl_chave,C1088)&gt;1,"ERRO: chave de tarefa duplicada",IF(I1088="Sim",IF(O1088="Não","ERRO: tarefa de segurança retirada do plano",IF(NOT(ISNUMBER(K1088)),"ERRO: frequência vigente inválida",IF(ISERROR(MATCH(H1088,lst_frequencias,0)),"ERRO: frequência de referência ausente",IF(K1088&lt;INDEX(lst_frequencias_vezes,MATCH(H1088,lst_frequencias,0)),"ERRO: intervalo ampliado em tarefa de segurança (referência "&amp;H1088&amp;")","OK: segurança mantida")))),IF(NOT(ISNUMBER(K1088)),"Verificar: frequência vigente","OK"))))</f>
        <v/>
      </c>
      <c r="S1088" s="24" t="n"/>
    </row>
    <row r="1089">
      <c r="A1089" s="21" t="n"/>
      <c r="B1089" s="22" t="n"/>
      <c r="C1089" s="23">
        <f>IF(OR(A1089="",B1089=""),"",A1089&amp;"|"&amp;B1089)</f>
        <v/>
      </c>
      <c r="D1089" s="21" t="n"/>
      <c r="E1089" s="24" t="n"/>
      <c r="F1089" s="21" t="n"/>
      <c r="G1089" s="22" t="n"/>
      <c r="H1089" s="22" t="n"/>
      <c r="I1089" s="22" t="n"/>
      <c r="J1089" s="25" t="n"/>
      <c r="K1089" s="26">
        <f>IF(J1089="","",IFERROR(INDEX(lst_frequencias_vezes,MATCH(J1089,lst_frequencias,0)),"Frequência não aceita"))</f>
        <v/>
      </c>
      <c r="L1089" s="21" t="n"/>
      <c r="M1089" s="27" t="n"/>
      <c r="N1089" s="28">
        <f>IF(AND(ISNUMBER(K1089),ISNUMBER(M1089)),K1089*M1089,"")</f>
        <v/>
      </c>
      <c r="O1089" s="25" t="n"/>
      <c r="P1089" s="25" t="n"/>
      <c r="Q1089" s="29" t="n"/>
      <c r="R1089" s="30">
        <f>IF(C1089="","",IF(COUNTIF(pl_chave,C1089)&gt;1,"ERRO: chave de tarefa duplicada",IF(I1089="Sim",IF(O1089="Não","ERRO: tarefa de segurança retirada do plano",IF(NOT(ISNUMBER(K1089)),"ERRO: frequência vigente inválida",IF(ISERROR(MATCH(H1089,lst_frequencias,0)),"ERRO: frequência de referência ausente",IF(K1089&lt;INDEX(lst_frequencias_vezes,MATCH(H1089,lst_frequencias,0)),"ERRO: intervalo ampliado em tarefa de segurança (referência "&amp;H1089&amp;")","OK: segurança mantida")))),IF(NOT(ISNUMBER(K1089)),"Verificar: frequência vigente","OK"))))</f>
        <v/>
      </c>
      <c r="S1089" s="24" t="n"/>
    </row>
    <row r="1090">
      <c r="A1090" s="21" t="n"/>
      <c r="B1090" s="22" t="n"/>
      <c r="C1090" s="23">
        <f>IF(OR(A1090="",B1090=""),"",A1090&amp;"|"&amp;B1090)</f>
        <v/>
      </c>
      <c r="D1090" s="21" t="n"/>
      <c r="E1090" s="24" t="n"/>
      <c r="F1090" s="21" t="n"/>
      <c r="G1090" s="22" t="n"/>
      <c r="H1090" s="22" t="n"/>
      <c r="I1090" s="22" t="n"/>
      <c r="J1090" s="25" t="n"/>
      <c r="K1090" s="26">
        <f>IF(J1090="","",IFERROR(INDEX(lst_frequencias_vezes,MATCH(J1090,lst_frequencias,0)),"Frequência não aceita"))</f>
        <v/>
      </c>
      <c r="L1090" s="21" t="n"/>
      <c r="M1090" s="27" t="n"/>
      <c r="N1090" s="28">
        <f>IF(AND(ISNUMBER(K1090),ISNUMBER(M1090)),K1090*M1090,"")</f>
        <v/>
      </c>
      <c r="O1090" s="25" t="n"/>
      <c r="P1090" s="25" t="n"/>
      <c r="Q1090" s="29" t="n"/>
      <c r="R1090" s="30">
        <f>IF(C1090="","",IF(COUNTIF(pl_chave,C1090)&gt;1,"ERRO: chave de tarefa duplicada",IF(I1090="Sim",IF(O1090="Não","ERRO: tarefa de segurança retirada do plano",IF(NOT(ISNUMBER(K1090)),"ERRO: frequência vigente inválida",IF(ISERROR(MATCH(H1090,lst_frequencias,0)),"ERRO: frequência de referência ausente",IF(K1090&lt;INDEX(lst_frequencias_vezes,MATCH(H1090,lst_frequencias,0)),"ERRO: intervalo ampliado em tarefa de segurança (referência "&amp;H1090&amp;")","OK: segurança mantida")))),IF(NOT(ISNUMBER(K1090)),"Verificar: frequência vigente","OK"))))</f>
        <v/>
      </c>
      <c r="S1090" s="24" t="n"/>
    </row>
    <row r="1091">
      <c r="A1091" s="21" t="n"/>
      <c r="B1091" s="22" t="n"/>
      <c r="C1091" s="23">
        <f>IF(OR(A1091="",B1091=""),"",A1091&amp;"|"&amp;B1091)</f>
        <v/>
      </c>
      <c r="D1091" s="21" t="n"/>
      <c r="E1091" s="24" t="n"/>
      <c r="F1091" s="21" t="n"/>
      <c r="G1091" s="22" t="n"/>
      <c r="H1091" s="22" t="n"/>
      <c r="I1091" s="22" t="n"/>
      <c r="J1091" s="25" t="n"/>
      <c r="K1091" s="26">
        <f>IF(J1091="","",IFERROR(INDEX(lst_frequencias_vezes,MATCH(J1091,lst_frequencias,0)),"Frequência não aceita"))</f>
        <v/>
      </c>
      <c r="L1091" s="21" t="n"/>
      <c r="M1091" s="27" t="n"/>
      <c r="N1091" s="28">
        <f>IF(AND(ISNUMBER(K1091),ISNUMBER(M1091)),K1091*M1091,"")</f>
        <v/>
      </c>
      <c r="O1091" s="25" t="n"/>
      <c r="P1091" s="25" t="n"/>
      <c r="Q1091" s="29" t="n"/>
      <c r="R1091" s="30">
        <f>IF(C1091="","",IF(COUNTIF(pl_chave,C1091)&gt;1,"ERRO: chave de tarefa duplicada",IF(I1091="Sim",IF(O1091="Não","ERRO: tarefa de segurança retirada do plano",IF(NOT(ISNUMBER(K1091)),"ERRO: frequência vigente inválida",IF(ISERROR(MATCH(H1091,lst_frequencias,0)),"ERRO: frequência de referência ausente",IF(K1091&lt;INDEX(lst_frequencias_vezes,MATCH(H1091,lst_frequencias,0)),"ERRO: intervalo ampliado em tarefa de segurança (referência "&amp;H1091&amp;")","OK: segurança mantida")))),IF(NOT(ISNUMBER(K1091)),"Verificar: frequência vigente","OK"))))</f>
        <v/>
      </c>
      <c r="S1091" s="24" t="n"/>
    </row>
    <row r="1092">
      <c r="A1092" s="21" t="n"/>
      <c r="B1092" s="22" t="n"/>
      <c r="C1092" s="23">
        <f>IF(OR(A1092="",B1092=""),"",A1092&amp;"|"&amp;B1092)</f>
        <v/>
      </c>
      <c r="D1092" s="21" t="n"/>
      <c r="E1092" s="24" t="n"/>
      <c r="F1092" s="21" t="n"/>
      <c r="G1092" s="22" t="n"/>
      <c r="H1092" s="22" t="n"/>
      <c r="I1092" s="22" t="n"/>
      <c r="J1092" s="25" t="n"/>
      <c r="K1092" s="26">
        <f>IF(J1092="","",IFERROR(INDEX(lst_frequencias_vezes,MATCH(J1092,lst_frequencias,0)),"Frequência não aceita"))</f>
        <v/>
      </c>
      <c r="L1092" s="21" t="n"/>
      <c r="M1092" s="27" t="n"/>
      <c r="N1092" s="28">
        <f>IF(AND(ISNUMBER(K1092),ISNUMBER(M1092)),K1092*M1092,"")</f>
        <v/>
      </c>
      <c r="O1092" s="25" t="n"/>
      <c r="P1092" s="25" t="n"/>
      <c r="Q1092" s="29" t="n"/>
      <c r="R1092" s="30">
        <f>IF(C1092="","",IF(COUNTIF(pl_chave,C1092)&gt;1,"ERRO: chave de tarefa duplicada",IF(I1092="Sim",IF(O1092="Não","ERRO: tarefa de segurança retirada do plano",IF(NOT(ISNUMBER(K1092)),"ERRO: frequência vigente inválida",IF(ISERROR(MATCH(H1092,lst_frequencias,0)),"ERRO: frequência de referência ausente",IF(K1092&lt;INDEX(lst_frequencias_vezes,MATCH(H1092,lst_frequencias,0)),"ERRO: intervalo ampliado em tarefa de segurança (referência "&amp;H1092&amp;")","OK: segurança mantida")))),IF(NOT(ISNUMBER(K1092)),"Verificar: frequência vigente","OK"))))</f>
        <v/>
      </c>
      <c r="S1092" s="24" t="n"/>
    </row>
    <row r="1093">
      <c r="A1093" s="21" t="n"/>
      <c r="B1093" s="22" t="n"/>
      <c r="C1093" s="23">
        <f>IF(OR(A1093="",B1093=""),"",A1093&amp;"|"&amp;B1093)</f>
        <v/>
      </c>
      <c r="D1093" s="21" t="n"/>
      <c r="E1093" s="24" t="n"/>
      <c r="F1093" s="21" t="n"/>
      <c r="G1093" s="22" t="n"/>
      <c r="H1093" s="22" t="n"/>
      <c r="I1093" s="22" t="n"/>
      <c r="J1093" s="25" t="n"/>
      <c r="K1093" s="26">
        <f>IF(J1093="","",IFERROR(INDEX(lst_frequencias_vezes,MATCH(J1093,lst_frequencias,0)),"Frequência não aceita"))</f>
        <v/>
      </c>
      <c r="L1093" s="21" t="n"/>
      <c r="M1093" s="27" t="n"/>
      <c r="N1093" s="28">
        <f>IF(AND(ISNUMBER(K1093),ISNUMBER(M1093)),K1093*M1093,"")</f>
        <v/>
      </c>
      <c r="O1093" s="25" t="n"/>
      <c r="P1093" s="25" t="n"/>
      <c r="Q1093" s="29" t="n"/>
      <c r="R1093" s="30">
        <f>IF(C1093="","",IF(COUNTIF(pl_chave,C1093)&gt;1,"ERRO: chave de tarefa duplicada",IF(I1093="Sim",IF(O1093="Não","ERRO: tarefa de segurança retirada do plano",IF(NOT(ISNUMBER(K1093)),"ERRO: frequência vigente inválida",IF(ISERROR(MATCH(H1093,lst_frequencias,0)),"ERRO: frequência de referência ausente",IF(K1093&lt;INDEX(lst_frequencias_vezes,MATCH(H1093,lst_frequencias,0)),"ERRO: intervalo ampliado em tarefa de segurança (referência "&amp;H1093&amp;")","OK: segurança mantida")))),IF(NOT(ISNUMBER(K1093)),"Verificar: frequência vigente","OK"))))</f>
        <v/>
      </c>
      <c r="S1093" s="24" t="n"/>
    </row>
    <row r="1094">
      <c r="A1094" s="21" t="n"/>
      <c r="B1094" s="22" t="n"/>
      <c r="C1094" s="23">
        <f>IF(OR(A1094="",B1094=""),"",A1094&amp;"|"&amp;B1094)</f>
        <v/>
      </c>
      <c r="D1094" s="21" t="n"/>
      <c r="E1094" s="24" t="n"/>
      <c r="F1094" s="21" t="n"/>
      <c r="G1094" s="22" t="n"/>
      <c r="H1094" s="22" t="n"/>
      <c r="I1094" s="22" t="n"/>
      <c r="J1094" s="25" t="n"/>
      <c r="K1094" s="26">
        <f>IF(J1094="","",IFERROR(INDEX(lst_frequencias_vezes,MATCH(J1094,lst_frequencias,0)),"Frequência não aceita"))</f>
        <v/>
      </c>
      <c r="L1094" s="21" t="n"/>
      <c r="M1094" s="27" t="n"/>
      <c r="N1094" s="28">
        <f>IF(AND(ISNUMBER(K1094),ISNUMBER(M1094)),K1094*M1094,"")</f>
        <v/>
      </c>
      <c r="O1094" s="25" t="n"/>
      <c r="P1094" s="25" t="n"/>
      <c r="Q1094" s="29" t="n"/>
      <c r="R1094" s="30">
        <f>IF(C1094="","",IF(COUNTIF(pl_chave,C1094)&gt;1,"ERRO: chave de tarefa duplicada",IF(I1094="Sim",IF(O1094="Não","ERRO: tarefa de segurança retirada do plano",IF(NOT(ISNUMBER(K1094)),"ERRO: frequência vigente inválida",IF(ISERROR(MATCH(H1094,lst_frequencias,0)),"ERRO: frequência de referência ausente",IF(K1094&lt;INDEX(lst_frequencias_vezes,MATCH(H1094,lst_frequencias,0)),"ERRO: intervalo ampliado em tarefa de segurança (referência "&amp;H1094&amp;")","OK: segurança mantida")))),IF(NOT(ISNUMBER(K1094)),"Verificar: frequência vigente","OK"))))</f>
        <v/>
      </c>
      <c r="S1094" s="24" t="n"/>
    </row>
    <row r="1095">
      <c r="A1095" s="21" t="n"/>
      <c r="B1095" s="22" t="n"/>
      <c r="C1095" s="23">
        <f>IF(OR(A1095="",B1095=""),"",A1095&amp;"|"&amp;B1095)</f>
        <v/>
      </c>
      <c r="D1095" s="21" t="n"/>
      <c r="E1095" s="24" t="n"/>
      <c r="F1095" s="21" t="n"/>
      <c r="G1095" s="22" t="n"/>
      <c r="H1095" s="22" t="n"/>
      <c r="I1095" s="22" t="n"/>
      <c r="J1095" s="25" t="n"/>
      <c r="K1095" s="26">
        <f>IF(J1095="","",IFERROR(INDEX(lst_frequencias_vezes,MATCH(J1095,lst_frequencias,0)),"Frequência não aceita"))</f>
        <v/>
      </c>
      <c r="L1095" s="21" t="n"/>
      <c r="M1095" s="27" t="n"/>
      <c r="N1095" s="28">
        <f>IF(AND(ISNUMBER(K1095),ISNUMBER(M1095)),K1095*M1095,"")</f>
        <v/>
      </c>
      <c r="O1095" s="25" t="n"/>
      <c r="P1095" s="25" t="n"/>
      <c r="Q1095" s="29" t="n"/>
      <c r="R1095" s="30">
        <f>IF(C1095="","",IF(COUNTIF(pl_chave,C1095)&gt;1,"ERRO: chave de tarefa duplicada",IF(I1095="Sim",IF(O1095="Não","ERRO: tarefa de segurança retirada do plano",IF(NOT(ISNUMBER(K1095)),"ERRO: frequência vigente inválida",IF(ISERROR(MATCH(H1095,lst_frequencias,0)),"ERRO: frequência de referência ausente",IF(K1095&lt;INDEX(lst_frequencias_vezes,MATCH(H1095,lst_frequencias,0)),"ERRO: intervalo ampliado em tarefa de segurança (referência "&amp;H1095&amp;")","OK: segurança mantida")))),IF(NOT(ISNUMBER(K1095)),"Verificar: frequência vigente","OK"))))</f>
        <v/>
      </c>
      <c r="S1095" s="24" t="n"/>
    </row>
    <row r="1096">
      <c r="A1096" s="21" t="n"/>
      <c r="B1096" s="22" t="n"/>
      <c r="C1096" s="23">
        <f>IF(OR(A1096="",B1096=""),"",A1096&amp;"|"&amp;B1096)</f>
        <v/>
      </c>
      <c r="D1096" s="21" t="n"/>
      <c r="E1096" s="24" t="n"/>
      <c r="F1096" s="21" t="n"/>
      <c r="G1096" s="22" t="n"/>
      <c r="H1096" s="22" t="n"/>
      <c r="I1096" s="22" t="n"/>
      <c r="J1096" s="25" t="n"/>
      <c r="K1096" s="26">
        <f>IF(J1096="","",IFERROR(INDEX(lst_frequencias_vezes,MATCH(J1096,lst_frequencias,0)),"Frequência não aceita"))</f>
        <v/>
      </c>
      <c r="L1096" s="21" t="n"/>
      <c r="M1096" s="27" t="n"/>
      <c r="N1096" s="28">
        <f>IF(AND(ISNUMBER(K1096),ISNUMBER(M1096)),K1096*M1096,"")</f>
        <v/>
      </c>
      <c r="O1096" s="25" t="n"/>
      <c r="P1096" s="25" t="n"/>
      <c r="Q1096" s="29" t="n"/>
      <c r="R1096" s="30">
        <f>IF(C1096="","",IF(COUNTIF(pl_chave,C1096)&gt;1,"ERRO: chave de tarefa duplicada",IF(I1096="Sim",IF(O1096="Não","ERRO: tarefa de segurança retirada do plano",IF(NOT(ISNUMBER(K1096)),"ERRO: frequência vigente inválida",IF(ISERROR(MATCH(H1096,lst_frequencias,0)),"ERRO: frequência de referência ausente",IF(K1096&lt;INDEX(lst_frequencias_vezes,MATCH(H1096,lst_frequencias,0)),"ERRO: intervalo ampliado em tarefa de segurança (referência "&amp;H1096&amp;")","OK: segurança mantida")))),IF(NOT(ISNUMBER(K1096)),"Verificar: frequência vigente","OK"))))</f>
        <v/>
      </c>
      <c r="S1096" s="24" t="n"/>
    </row>
    <row r="1097">
      <c r="A1097" s="21" t="n"/>
      <c r="B1097" s="22" t="n"/>
      <c r="C1097" s="23">
        <f>IF(OR(A1097="",B1097=""),"",A1097&amp;"|"&amp;B1097)</f>
        <v/>
      </c>
      <c r="D1097" s="21" t="n"/>
      <c r="E1097" s="24" t="n"/>
      <c r="F1097" s="21" t="n"/>
      <c r="G1097" s="22" t="n"/>
      <c r="H1097" s="22" t="n"/>
      <c r="I1097" s="22" t="n"/>
      <c r="J1097" s="25" t="n"/>
      <c r="K1097" s="26">
        <f>IF(J1097="","",IFERROR(INDEX(lst_frequencias_vezes,MATCH(J1097,lst_frequencias,0)),"Frequência não aceita"))</f>
        <v/>
      </c>
      <c r="L1097" s="21" t="n"/>
      <c r="M1097" s="27" t="n"/>
      <c r="N1097" s="28">
        <f>IF(AND(ISNUMBER(K1097),ISNUMBER(M1097)),K1097*M1097,"")</f>
        <v/>
      </c>
      <c r="O1097" s="25" t="n"/>
      <c r="P1097" s="25" t="n"/>
      <c r="Q1097" s="29" t="n"/>
      <c r="R1097" s="30">
        <f>IF(C1097="","",IF(COUNTIF(pl_chave,C1097)&gt;1,"ERRO: chave de tarefa duplicada",IF(I1097="Sim",IF(O1097="Não","ERRO: tarefa de segurança retirada do plano",IF(NOT(ISNUMBER(K1097)),"ERRO: frequência vigente inválida",IF(ISERROR(MATCH(H1097,lst_frequencias,0)),"ERRO: frequência de referência ausente",IF(K1097&lt;INDEX(lst_frequencias_vezes,MATCH(H1097,lst_frequencias,0)),"ERRO: intervalo ampliado em tarefa de segurança (referência "&amp;H1097&amp;")","OK: segurança mantida")))),IF(NOT(ISNUMBER(K1097)),"Verificar: frequência vigente","OK"))))</f>
        <v/>
      </c>
      <c r="S1097" s="24" t="n"/>
    </row>
    <row r="1098">
      <c r="A1098" s="21" t="n"/>
      <c r="B1098" s="22" t="n"/>
      <c r="C1098" s="23">
        <f>IF(OR(A1098="",B1098=""),"",A1098&amp;"|"&amp;B1098)</f>
        <v/>
      </c>
      <c r="D1098" s="21" t="n"/>
      <c r="E1098" s="24" t="n"/>
      <c r="F1098" s="21" t="n"/>
      <c r="G1098" s="22" t="n"/>
      <c r="H1098" s="22" t="n"/>
      <c r="I1098" s="22" t="n"/>
      <c r="J1098" s="25" t="n"/>
      <c r="K1098" s="26">
        <f>IF(J1098="","",IFERROR(INDEX(lst_frequencias_vezes,MATCH(J1098,lst_frequencias,0)),"Frequência não aceita"))</f>
        <v/>
      </c>
      <c r="L1098" s="21" t="n"/>
      <c r="M1098" s="27" t="n"/>
      <c r="N1098" s="28">
        <f>IF(AND(ISNUMBER(K1098),ISNUMBER(M1098)),K1098*M1098,"")</f>
        <v/>
      </c>
      <c r="O1098" s="25" t="n"/>
      <c r="P1098" s="25" t="n"/>
      <c r="Q1098" s="29" t="n"/>
      <c r="R1098" s="30">
        <f>IF(C1098="","",IF(COUNTIF(pl_chave,C1098)&gt;1,"ERRO: chave de tarefa duplicada",IF(I1098="Sim",IF(O1098="Não","ERRO: tarefa de segurança retirada do plano",IF(NOT(ISNUMBER(K1098)),"ERRO: frequência vigente inválida",IF(ISERROR(MATCH(H1098,lst_frequencias,0)),"ERRO: frequência de referência ausente",IF(K1098&lt;INDEX(lst_frequencias_vezes,MATCH(H1098,lst_frequencias,0)),"ERRO: intervalo ampliado em tarefa de segurança (referência "&amp;H1098&amp;")","OK: segurança mantida")))),IF(NOT(ISNUMBER(K1098)),"Verificar: frequência vigente","OK"))))</f>
        <v/>
      </c>
      <c r="S1098" s="24" t="n"/>
    </row>
    <row r="1099">
      <c r="A1099" s="21" t="n"/>
      <c r="B1099" s="22" t="n"/>
      <c r="C1099" s="23">
        <f>IF(OR(A1099="",B1099=""),"",A1099&amp;"|"&amp;B1099)</f>
        <v/>
      </c>
      <c r="D1099" s="21" t="n"/>
      <c r="E1099" s="24" t="n"/>
      <c r="F1099" s="21" t="n"/>
      <c r="G1099" s="22" t="n"/>
      <c r="H1099" s="22" t="n"/>
      <c r="I1099" s="22" t="n"/>
      <c r="J1099" s="25" t="n"/>
      <c r="K1099" s="26">
        <f>IF(J1099="","",IFERROR(INDEX(lst_frequencias_vezes,MATCH(J1099,lst_frequencias,0)),"Frequência não aceita"))</f>
        <v/>
      </c>
      <c r="L1099" s="21" t="n"/>
      <c r="M1099" s="27" t="n"/>
      <c r="N1099" s="28">
        <f>IF(AND(ISNUMBER(K1099),ISNUMBER(M1099)),K1099*M1099,"")</f>
        <v/>
      </c>
      <c r="O1099" s="25" t="n"/>
      <c r="P1099" s="25" t="n"/>
      <c r="Q1099" s="29" t="n"/>
      <c r="R1099" s="30">
        <f>IF(C1099="","",IF(COUNTIF(pl_chave,C1099)&gt;1,"ERRO: chave de tarefa duplicada",IF(I1099="Sim",IF(O1099="Não","ERRO: tarefa de segurança retirada do plano",IF(NOT(ISNUMBER(K1099)),"ERRO: frequência vigente inválida",IF(ISERROR(MATCH(H1099,lst_frequencias,0)),"ERRO: frequência de referência ausente",IF(K1099&lt;INDEX(lst_frequencias_vezes,MATCH(H1099,lst_frequencias,0)),"ERRO: intervalo ampliado em tarefa de segurança (referência "&amp;H1099&amp;")","OK: segurança mantida")))),IF(NOT(ISNUMBER(K1099)),"Verificar: frequência vigente","OK"))))</f>
        <v/>
      </c>
      <c r="S1099" s="24" t="n"/>
    </row>
    <row r="1100">
      <c r="A1100" s="21" t="n"/>
      <c r="B1100" s="22" t="n"/>
      <c r="C1100" s="23">
        <f>IF(OR(A1100="",B1100=""),"",A1100&amp;"|"&amp;B1100)</f>
        <v/>
      </c>
      <c r="D1100" s="21" t="n"/>
      <c r="E1100" s="24" t="n"/>
      <c r="F1100" s="21" t="n"/>
      <c r="G1100" s="22" t="n"/>
      <c r="H1100" s="22" t="n"/>
      <c r="I1100" s="22" t="n"/>
      <c r="J1100" s="25" t="n"/>
      <c r="K1100" s="26">
        <f>IF(J1100="","",IFERROR(INDEX(lst_frequencias_vezes,MATCH(J1100,lst_frequencias,0)),"Frequência não aceita"))</f>
        <v/>
      </c>
      <c r="L1100" s="21" t="n"/>
      <c r="M1100" s="27" t="n"/>
      <c r="N1100" s="28">
        <f>IF(AND(ISNUMBER(K1100),ISNUMBER(M1100)),K1100*M1100,"")</f>
        <v/>
      </c>
      <c r="O1100" s="25" t="n"/>
      <c r="P1100" s="25" t="n"/>
      <c r="Q1100" s="29" t="n"/>
      <c r="R1100" s="30">
        <f>IF(C1100="","",IF(COUNTIF(pl_chave,C1100)&gt;1,"ERRO: chave de tarefa duplicada",IF(I1100="Sim",IF(O1100="Não","ERRO: tarefa de segurança retirada do plano",IF(NOT(ISNUMBER(K1100)),"ERRO: frequência vigente inválida",IF(ISERROR(MATCH(H1100,lst_frequencias,0)),"ERRO: frequência de referência ausente",IF(K1100&lt;INDEX(lst_frequencias_vezes,MATCH(H1100,lst_frequencias,0)),"ERRO: intervalo ampliado em tarefa de segurança (referência "&amp;H1100&amp;")","OK: segurança mantida")))),IF(NOT(ISNUMBER(K1100)),"Verificar: frequência vigente","OK"))))</f>
        <v/>
      </c>
      <c r="S1100" s="24" t="n"/>
    </row>
    <row r="1101">
      <c r="A1101" s="21" t="n"/>
      <c r="B1101" s="22" t="n"/>
      <c r="C1101" s="23">
        <f>IF(OR(A1101="",B1101=""),"",A1101&amp;"|"&amp;B1101)</f>
        <v/>
      </c>
      <c r="D1101" s="21" t="n"/>
      <c r="E1101" s="24" t="n"/>
      <c r="F1101" s="21" t="n"/>
      <c r="G1101" s="22" t="n"/>
      <c r="H1101" s="22" t="n"/>
      <c r="I1101" s="22" t="n"/>
      <c r="J1101" s="25" t="n"/>
      <c r="K1101" s="26">
        <f>IF(J1101="","",IFERROR(INDEX(lst_frequencias_vezes,MATCH(J1101,lst_frequencias,0)),"Frequência não aceita"))</f>
        <v/>
      </c>
      <c r="L1101" s="21" t="n"/>
      <c r="M1101" s="27" t="n"/>
      <c r="N1101" s="28">
        <f>IF(AND(ISNUMBER(K1101),ISNUMBER(M1101)),K1101*M1101,"")</f>
        <v/>
      </c>
      <c r="O1101" s="25" t="n"/>
      <c r="P1101" s="25" t="n"/>
      <c r="Q1101" s="29" t="n"/>
      <c r="R1101" s="30">
        <f>IF(C1101="","",IF(COUNTIF(pl_chave,C1101)&gt;1,"ERRO: chave de tarefa duplicada",IF(I1101="Sim",IF(O1101="Não","ERRO: tarefa de segurança retirada do plano",IF(NOT(ISNUMBER(K1101)),"ERRO: frequência vigente inválida",IF(ISERROR(MATCH(H1101,lst_frequencias,0)),"ERRO: frequência de referência ausente",IF(K1101&lt;INDEX(lst_frequencias_vezes,MATCH(H1101,lst_frequencias,0)),"ERRO: intervalo ampliado em tarefa de segurança (referência "&amp;H1101&amp;")","OK: segurança mantida")))),IF(NOT(ISNUMBER(K1101)),"Verificar: frequência vigente","OK"))))</f>
        <v/>
      </c>
      <c r="S1101" s="24" t="n"/>
    </row>
    <row r="1102">
      <c r="A1102" s="21" t="n"/>
      <c r="B1102" s="22" t="n"/>
      <c r="C1102" s="23">
        <f>IF(OR(A1102="",B1102=""),"",A1102&amp;"|"&amp;B1102)</f>
        <v/>
      </c>
      <c r="D1102" s="21" t="n"/>
      <c r="E1102" s="24" t="n"/>
      <c r="F1102" s="21" t="n"/>
      <c r="G1102" s="22" t="n"/>
      <c r="H1102" s="22" t="n"/>
      <c r="I1102" s="22" t="n"/>
      <c r="J1102" s="25" t="n"/>
      <c r="K1102" s="26">
        <f>IF(J1102="","",IFERROR(INDEX(lst_frequencias_vezes,MATCH(J1102,lst_frequencias,0)),"Frequência não aceita"))</f>
        <v/>
      </c>
      <c r="L1102" s="21" t="n"/>
      <c r="M1102" s="27" t="n"/>
      <c r="N1102" s="28">
        <f>IF(AND(ISNUMBER(K1102),ISNUMBER(M1102)),K1102*M1102,"")</f>
        <v/>
      </c>
      <c r="O1102" s="25" t="n"/>
      <c r="P1102" s="25" t="n"/>
      <c r="Q1102" s="29" t="n"/>
      <c r="R1102" s="30">
        <f>IF(C1102="","",IF(COUNTIF(pl_chave,C1102)&gt;1,"ERRO: chave de tarefa duplicada",IF(I1102="Sim",IF(O1102="Não","ERRO: tarefa de segurança retirada do plano",IF(NOT(ISNUMBER(K1102)),"ERRO: frequência vigente inválida",IF(ISERROR(MATCH(H1102,lst_frequencias,0)),"ERRO: frequência de referência ausente",IF(K1102&lt;INDEX(lst_frequencias_vezes,MATCH(H1102,lst_frequencias,0)),"ERRO: intervalo ampliado em tarefa de segurança (referência "&amp;H1102&amp;")","OK: segurança mantida")))),IF(NOT(ISNUMBER(K1102)),"Verificar: frequência vigente","OK"))))</f>
        <v/>
      </c>
      <c r="S1102" s="24" t="n"/>
    </row>
    <row r="1103">
      <c r="A1103" s="21" t="n"/>
      <c r="B1103" s="22" t="n"/>
      <c r="C1103" s="23">
        <f>IF(OR(A1103="",B1103=""),"",A1103&amp;"|"&amp;B1103)</f>
        <v/>
      </c>
      <c r="D1103" s="21" t="n"/>
      <c r="E1103" s="24" t="n"/>
      <c r="F1103" s="21" t="n"/>
      <c r="G1103" s="22" t="n"/>
      <c r="H1103" s="22" t="n"/>
      <c r="I1103" s="22" t="n"/>
      <c r="J1103" s="25" t="n"/>
      <c r="K1103" s="26">
        <f>IF(J1103="","",IFERROR(INDEX(lst_frequencias_vezes,MATCH(J1103,lst_frequencias,0)),"Frequência não aceita"))</f>
        <v/>
      </c>
      <c r="L1103" s="21" t="n"/>
      <c r="M1103" s="27" t="n"/>
      <c r="N1103" s="28">
        <f>IF(AND(ISNUMBER(K1103),ISNUMBER(M1103)),K1103*M1103,"")</f>
        <v/>
      </c>
      <c r="O1103" s="25" t="n"/>
      <c r="P1103" s="25" t="n"/>
      <c r="Q1103" s="29" t="n"/>
      <c r="R1103" s="30">
        <f>IF(C1103="","",IF(COUNTIF(pl_chave,C1103)&gt;1,"ERRO: chave de tarefa duplicada",IF(I1103="Sim",IF(O1103="Não","ERRO: tarefa de segurança retirada do plano",IF(NOT(ISNUMBER(K1103)),"ERRO: frequência vigente inválida",IF(ISERROR(MATCH(H1103,lst_frequencias,0)),"ERRO: frequência de referência ausente",IF(K1103&lt;INDEX(lst_frequencias_vezes,MATCH(H1103,lst_frequencias,0)),"ERRO: intervalo ampliado em tarefa de segurança (referência "&amp;H1103&amp;")","OK: segurança mantida")))),IF(NOT(ISNUMBER(K1103)),"Verificar: frequência vigente","OK"))))</f>
        <v/>
      </c>
      <c r="S1103" s="24" t="n"/>
    </row>
    <row r="1104">
      <c r="A1104" s="21" t="n"/>
      <c r="B1104" s="22" t="n"/>
      <c r="C1104" s="23">
        <f>IF(OR(A1104="",B1104=""),"",A1104&amp;"|"&amp;B1104)</f>
        <v/>
      </c>
      <c r="D1104" s="21" t="n"/>
      <c r="E1104" s="24" t="n"/>
      <c r="F1104" s="21" t="n"/>
      <c r="G1104" s="22" t="n"/>
      <c r="H1104" s="22" t="n"/>
      <c r="I1104" s="22" t="n"/>
      <c r="J1104" s="25" t="n"/>
      <c r="K1104" s="26">
        <f>IF(J1104="","",IFERROR(INDEX(lst_frequencias_vezes,MATCH(J1104,lst_frequencias,0)),"Frequência não aceita"))</f>
        <v/>
      </c>
      <c r="L1104" s="21" t="n"/>
      <c r="M1104" s="27" t="n"/>
      <c r="N1104" s="28">
        <f>IF(AND(ISNUMBER(K1104),ISNUMBER(M1104)),K1104*M1104,"")</f>
        <v/>
      </c>
      <c r="O1104" s="25" t="n"/>
      <c r="P1104" s="25" t="n"/>
      <c r="Q1104" s="29" t="n"/>
      <c r="R1104" s="30">
        <f>IF(C1104="","",IF(COUNTIF(pl_chave,C1104)&gt;1,"ERRO: chave de tarefa duplicada",IF(I1104="Sim",IF(O1104="Não","ERRO: tarefa de segurança retirada do plano",IF(NOT(ISNUMBER(K1104)),"ERRO: frequência vigente inválida",IF(ISERROR(MATCH(H1104,lst_frequencias,0)),"ERRO: frequência de referência ausente",IF(K1104&lt;INDEX(lst_frequencias_vezes,MATCH(H1104,lst_frequencias,0)),"ERRO: intervalo ampliado em tarefa de segurança (referência "&amp;H1104&amp;")","OK: segurança mantida")))),IF(NOT(ISNUMBER(K1104)),"Verificar: frequência vigente","OK"))))</f>
        <v/>
      </c>
      <c r="S1104" s="24" t="n"/>
    </row>
    <row r="1105">
      <c r="A1105" s="21" t="n"/>
      <c r="B1105" s="22" t="n"/>
      <c r="C1105" s="23">
        <f>IF(OR(A1105="",B1105=""),"",A1105&amp;"|"&amp;B1105)</f>
        <v/>
      </c>
      <c r="D1105" s="21" t="n"/>
      <c r="E1105" s="24" t="n"/>
      <c r="F1105" s="21" t="n"/>
      <c r="G1105" s="22" t="n"/>
      <c r="H1105" s="22" t="n"/>
      <c r="I1105" s="22" t="n"/>
      <c r="J1105" s="25" t="n"/>
      <c r="K1105" s="26">
        <f>IF(J1105="","",IFERROR(INDEX(lst_frequencias_vezes,MATCH(J1105,lst_frequencias,0)),"Frequência não aceita"))</f>
        <v/>
      </c>
      <c r="L1105" s="21" t="n"/>
      <c r="M1105" s="27" t="n"/>
      <c r="N1105" s="28">
        <f>IF(AND(ISNUMBER(K1105),ISNUMBER(M1105)),K1105*M1105,"")</f>
        <v/>
      </c>
      <c r="O1105" s="25" t="n"/>
      <c r="P1105" s="25" t="n"/>
      <c r="Q1105" s="29" t="n"/>
      <c r="R1105" s="30">
        <f>IF(C1105="","",IF(COUNTIF(pl_chave,C1105)&gt;1,"ERRO: chave de tarefa duplicada",IF(I1105="Sim",IF(O1105="Não","ERRO: tarefa de segurança retirada do plano",IF(NOT(ISNUMBER(K1105)),"ERRO: frequência vigente inválida",IF(ISERROR(MATCH(H1105,lst_frequencias,0)),"ERRO: frequência de referência ausente",IF(K1105&lt;INDEX(lst_frequencias_vezes,MATCH(H1105,lst_frequencias,0)),"ERRO: intervalo ampliado em tarefa de segurança (referência "&amp;H1105&amp;")","OK: segurança mantida")))),IF(NOT(ISNUMBER(K1105)),"Verificar: frequência vigente","OK"))))</f>
        <v/>
      </c>
      <c r="S1105" s="24" t="n"/>
    </row>
    <row r="1106">
      <c r="A1106" s="21" t="n"/>
      <c r="B1106" s="22" t="n"/>
      <c r="C1106" s="23">
        <f>IF(OR(A1106="",B1106=""),"",A1106&amp;"|"&amp;B1106)</f>
        <v/>
      </c>
      <c r="D1106" s="21" t="n"/>
      <c r="E1106" s="24" t="n"/>
      <c r="F1106" s="21" t="n"/>
      <c r="G1106" s="22" t="n"/>
      <c r="H1106" s="22" t="n"/>
      <c r="I1106" s="22" t="n"/>
      <c r="J1106" s="25" t="n"/>
      <c r="K1106" s="26">
        <f>IF(J1106="","",IFERROR(INDEX(lst_frequencias_vezes,MATCH(J1106,lst_frequencias,0)),"Frequência não aceita"))</f>
        <v/>
      </c>
      <c r="L1106" s="21" t="n"/>
      <c r="M1106" s="27" t="n"/>
      <c r="N1106" s="28">
        <f>IF(AND(ISNUMBER(K1106),ISNUMBER(M1106)),K1106*M1106,"")</f>
        <v/>
      </c>
      <c r="O1106" s="25" t="n"/>
      <c r="P1106" s="25" t="n"/>
      <c r="Q1106" s="29" t="n"/>
      <c r="R1106" s="30">
        <f>IF(C1106="","",IF(COUNTIF(pl_chave,C1106)&gt;1,"ERRO: chave de tarefa duplicada",IF(I1106="Sim",IF(O1106="Não","ERRO: tarefa de segurança retirada do plano",IF(NOT(ISNUMBER(K1106)),"ERRO: frequência vigente inválida",IF(ISERROR(MATCH(H1106,lst_frequencias,0)),"ERRO: frequência de referência ausente",IF(K1106&lt;INDEX(lst_frequencias_vezes,MATCH(H1106,lst_frequencias,0)),"ERRO: intervalo ampliado em tarefa de segurança (referência "&amp;H1106&amp;")","OK: segurança mantida")))),IF(NOT(ISNUMBER(K1106)),"Verificar: frequência vigente","OK"))))</f>
        <v/>
      </c>
      <c r="S1106" s="24" t="n"/>
    </row>
    <row r="1107">
      <c r="A1107" s="21" t="n"/>
      <c r="B1107" s="22" t="n"/>
      <c r="C1107" s="23">
        <f>IF(OR(A1107="",B1107=""),"",A1107&amp;"|"&amp;B1107)</f>
        <v/>
      </c>
      <c r="D1107" s="21" t="n"/>
      <c r="E1107" s="24" t="n"/>
      <c r="F1107" s="21" t="n"/>
      <c r="G1107" s="22" t="n"/>
      <c r="H1107" s="22" t="n"/>
      <c r="I1107" s="22" t="n"/>
      <c r="J1107" s="25" t="n"/>
      <c r="K1107" s="26">
        <f>IF(J1107="","",IFERROR(INDEX(lst_frequencias_vezes,MATCH(J1107,lst_frequencias,0)),"Frequência não aceita"))</f>
        <v/>
      </c>
      <c r="L1107" s="21" t="n"/>
      <c r="M1107" s="27" t="n"/>
      <c r="N1107" s="28">
        <f>IF(AND(ISNUMBER(K1107),ISNUMBER(M1107)),K1107*M1107,"")</f>
        <v/>
      </c>
      <c r="O1107" s="25" t="n"/>
      <c r="P1107" s="25" t="n"/>
      <c r="Q1107" s="29" t="n"/>
      <c r="R1107" s="30">
        <f>IF(C1107="","",IF(COUNTIF(pl_chave,C1107)&gt;1,"ERRO: chave de tarefa duplicada",IF(I1107="Sim",IF(O1107="Não","ERRO: tarefa de segurança retirada do plano",IF(NOT(ISNUMBER(K1107)),"ERRO: frequência vigente inválida",IF(ISERROR(MATCH(H1107,lst_frequencias,0)),"ERRO: frequência de referência ausente",IF(K1107&lt;INDEX(lst_frequencias_vezes,MATCH(H1107,lst_frequencias,0)),"ERRO: intervalo ampliado em tarefa de segurança (referência "&amp;H1107&amp;")","OK: segurança mantida")))),IF(NOT(ISNUMBER(K1107)),"Verificar: frequência vigente","OK"))))</f>
        <v/>
      </c>
      <c r="S1107" s="24" t="n"/>
    </row>
    <row r="1108">
      <c r="A1108" s="21" t="n"/>
      <c r="B1108" s="22" t="n"/>
      <c r="C1108" s="23">
        <f>IF(OR(A1108="",B1108=""),"",A1108&amp;"|"&amp;B1108)</f>
        <v/>
      </c>
      <c r="D1108" s="21" t="n"/>
      <c r="E1108" s="24" t="n"/>
      <c r="F1108" s="21" t="n"/>
      <c r="G1108" s="22" t="n"/>
      <c r="H1108" s="22" t="n"/>
      <c r="I1108" s="22" t="n"/>
      <c r="J1108" s="25" t="n"/>
      <c r="K1108" s="26">
        <f>IF(J1108="","",IFERROR(INDEX(lst_frequencias_vezes,MATCH(J1108,lst_frequencias,0)),"Frequência não aceita"))</f>
        <v/>
      </c>
      <c r="L1108" s="21" t="n"/>
      <c r="M1108" s="27" t="n"/>
      <c r="N1108" s="28">
        <f>IF(AND(ISNUMBER(K1108),ISNUMBER(M1108)),K1108*M1108,"")</f>
        <v/>
      </c>
      <c r="O1108" s="25" t="n"/>
      <c r="P1108" s="25" t="n"/>
      <c r="Q1108" s="29" t="n"/>
      <c r="R1108" s="30">
        <f>IF(C1108="","",IF(COUNTIF(pl_chave,C1108)&gt;1,"ERRO: chave de tarefa duplicada",IF(I1108="Sim",IF(O1108="Não","ERRO: tarefa de segurança retirada do plano",IF(NOT(ISNUMBER(K1108)),"ERRO: frequência vigente inválida",IF(ISERROR(MATCH(H1108,lst_frequencias,0)),"ERRO: frequência de referência ausente",IF(K1108&lt;INDEX(lst_frequencias_vezes,MATCH(H1108,lst_frequencias,0)),"ERRO: intervalo ampliado em tarefa de segurança (referência "&amp;H1108&amp;")","OK: segurança mantida")))),IF(NOT(ISNUMBER(K1108)),"Verificar: frequência vigente","OK"))))</f>
        <v/>
      </c>
      <c r="S1108" s="24" t="n"/>
    </row>
    <row r="1109">
      <c r="A1109" s="21" t="n"/>
      <c r="B1109" s="22" t="n"/>
      <c r="C1109" s="23">
        <f>IF(OR(A1109="",B1109=""),"",A1109&amp;"|"&amp;B1109)</f>
        <v/>
      </c>
      <c r="D1109" s="21" t="n"/>
      <c r="E1109" s="24" t="n"/>
      <c r="F1109" s="21" t="n"/>
      <c r="G1109" s="22" t="n"/>
      <c r="H1109" s="22" t="n"/>
      <c r="I1109" s="22" t="n"/>
      <c r="J1109" s="25" t="n"/>
      <c r="K1109" s="26">
        <f>IF(J1109="","",IFERROR(INDEX(lst_frequencias_vezes,MATCH(J1109,lst_frequencias,0)),"Frequência não aceita"))</f>
        <v/>
      </c>
      <c r="L1109" s="21" t="n"/>
      <c r="M1109" s="27" t="n"/>
      <c r="N1109" s="28">
        <f>IF(AND(ISNUMBER(K1109),ISNUMBER(M1109)),K1109*M1109,"")</f>
        <v/>
      </c>
      <c r="O1109" s="25" t="n"/>
      <c r="P1109" s="25" t="n"/>
      <c r="Q1109" s="29" t="n"/>
      <c r="R1109" s="30">
        <f>IF(C1109="","",IF(COUNTIF(pl_chave,C1109)&gt;1,"ERRO: chave de tarefa duplicada",IF(I1109="Sim",IF(O1109="Não","ERRO: tarefa de segurança retirada do plano",IF(NOT(ISNUMBER(K1109)),"ERRO: frequência vigente inválida",IF(ISERROR(MATCH(H1109,lst_frequencias,0)),"ERRO: frequência de referência ausente",IF(K1109&lt;INDEX(lst_frequencias_vezes,MATCH(H1109,lst_frequencias,0)),"ERRO: intervalo ampliado em tarefa de segurança (referência "&amp;H1109&amp;")","OK: segurança mantida")))),IF(NOT(ISNUMBER(K1109)),"Verificar: frequência vigente","OK"))))</f>
        <v/>
      </c>
      <c r="S1109" s="24" t="n"/>
    </row>
    <row r="1110">
      <c r="A1110" s="21" t="n"/>
      <c r="B1110" s="22" t="n"/>
      <c r="C1110" s="23">
        <f>IF(OR(A1110="",B1110=""),"",A1110&amp;"|"&amp;B1110)</f>
        <v/>
      </c>
      <c r="D1110" s="21" t="n"/>
      <c r="E1110" s="24" t="n"/>
      <c r="F1110" s="21" t="n"/>
      <c r="G1110" s="22" t="n"/>
      <c r="H1110" s="22" t="n"/>
      <c r="I1110" s="22" t="n"/>
      <c r="J1110" s="25" t="n"/>
      <c r="K1110" s="26">
        <f>IF(J1110="","",IFERROR(INDEX(lst_frequencias_vezes,MATCH(J1110,lst_frequencias,0)),"Frequência não aceita"))</f>
        <v/>
      </c>
      <c r="L1110" s="21" t="n"/>
      <c r="M1110" s="27" t="n"/>
      <c r="N1110" s="28">
        <f>IF(AND(ISNUMBER(K1110),ISNUMBER(M1110)),K1110*M1110,"")</f>
        <v/>
      </c>
      <c r="O1110" s="25" t="n"/>
      <c r="P1110" s="25" t="n"/>
      <c r="Q1110" s="29" t="n"/>
      <c r="R1110" s="30">
        <f>IF(C1110="","",IF(COUNTIF(pl_chave,C1110)&gt;1,"ERRO: chave de tarefa duplicada",IF(I1110="Sim",IF(O1110="Não","ERRO: tarefa de segurança retirada do plano",IF(NOT(ISNUMBER(K1110)),"ERRO: frequência vigente inválida",IF(ISERROR(MATCH(H1110,lst_frequencias,0)),"ERRO: frequência de referência ausente",IF(K1110&lt;INDEX(lst_frequencias_vezes,MATCH(H1110,lst_frequencias,0)),"ERRO: intervalo ampliado em tarefa de segurança (referência "&amp;H1110&amp;")","OK: segurança mantida")))),IF(NOT(ISNUMBER(K1110)),"Verificar: frequência vigente","OK"))))</f>
        <v/>
      </c>
      <c r="S1110" s="24" t="n"/>
    </row>
    <row r="1111">
      <c r="A1111" s="21" t="n"/>
      <c r="B1111" s="22" t="n"/>
      <c r="C1111" s="23">
        <f>IF(OR(A1111="",B1111=""),"",A1111&amp;"|"&amp;B1111)</f>
        <v/>
      </c>
      <c r="D1111" s="21" t="n"/>
      <c r="E1111" s="24" t="n"/>
      <c r="F1111" s="21" t="n"/>
      <c r="G1111" s="22" t="n"/>
      <c r="H1111" s="22" t="n"/>
      <c r="I1111" s="22" t="n"/>
      <c r="J1111" s="25" t="n"/>
      <c r="K1111" s="26">
        <f>IF(J1111="","",IFERROR(INDEX(lst_frequencias_vezes,MATCH(J1111,lst_frequencias,0)),"Frequência não aceita"))</f>
        <v/>
      </c>
      <c r="L1111" s="21" t="n"/>
      <c r="M1111" s="27" t="n"/>
      <c r="N1111" s="28">
        <f>IF(AND(ISNUMBER(K1111),ISNUMBER(M1111)),K1111*M1111,"")</f>
        <v/>
      </c>
      <c r="O1111" s="25" t="n"/>
      <c r="P1111" s="25" t="n"/>
      <c r="Q1111" s="29" t="n"/>
      <c r="R1111" s="30">
        <f>IF(C1111="","",IF(COUNTIF(pl_chave,C1111)&gt;1,"ERRO: chave de tarefa duplicada",IF(I1111="Sim",IF(O1111="Não","ERRO: tarefa de segurança retirada do plano",IF(NOT(ISNUMBER(K1111)),"ERRO: frequência vigente inválida",IF(ISERROR(MATCH(H1111,lst_frequencias,0)),"ERRO: frequência de referência ausente",IF(K1111&lt;INDEX(lst_frequencias_vezes,MATCH(H1111,lst_frequencias,0)),"ERRO: intervalo ampliado em tarefa de segurança (referência "&amp;H1111&amp;")","OK: segurança mantida")))),IF(NOT(ISNUMBER(K1111)),"Verificar: frequência vigente","OK"))))</f>
        <v/>
      </c>
      <c r="S1111" s="24" t="n"/>
    </row>
    <row r="1112">
      <c r="A1112" s="21" t="n"/>
      <c r="B1112" s="22" t="n"/>
      <c r="C1112" s="23">
        <f>IF(OR(A1112="",B1112=""),"",A1112&amp;"|"&amp;B1112)</f>
        <v/>
      </c>
      <c r="D1112" s="21" t="n"/>
      <c r="E1112" s="24" t="n"/>
      <c r="F1112" s="21" t="n"/>
      <c r="G1112" s="22" t="n"/>
      <c r="H1112" s="22" t="n"/>
      <c r="I1112" s="22" t="n"/>
      <c r="J1112" s="25" t="n"/>
      <c r="K1112" s="26">
        <f>IF(J1112="","",IFERROR(INDEX(lst_frequencias_vezes,MATCH(J1112,lst_frequencias,0)),"Frequência não aceita"))</f>
        <v/>
      </c>
      <c r="L1112" s="21" t="n"/>
      <c r="M1112" s="27" t="n"/>
      <c r="N1112" s="28">
        <f>IF(AND(ISNUMBER(K1112),ISNUMBER(M1112)),K1112*M1112,"")</f>
        <v/>
      </c>
      <c r="O1112" s="25" t="n"/>
      <c r="P1112" s="25" t="n"/>
      <c r="Q1112" s="29" t="n"/>
      <c r="R1112" s="30">
        <f>IF(C1112="","",IF(COUNTIF(pl_chave,C1112)&gt;1,"ERRO: chave de tarefa duplicada",IF(I1112="Sim",IF(O1112="Não","ERRO: tarefa de segurança retirada do plano",IF(NOT(ISNUMBER(K1112)),"ERRO: frequência vigente inválida",IF(ISERROR(MATCH(H1112,lst_frequencias,0)),"ERRO: frequência de referência ausente",IF(K1112&lt;INDEX(lst_frequencias_vezes,MATCH(H1112,lst_frequencias,0)),"ERRO: intervalo ampliado em tarefa de segurança (referência "&amp;H1112&amp;")","OK: segurança mantida")))),IF(NOT(ISNUMBER(K1112)),"Verificar: frequência vigente","OK"))))</f>
        <v/>
      </c>
      <c r="S1112" s="24" t="n"/>
    </row>
    <row r="1113">
      <c r="A1113" s="21" t="n"/>
      <c r="B1113" s="22" t="n"/>
      <c r="C1113" s="23">
        <f>IF(OR(A1113="",B1113=""),"",A1113&amp;"|"&amp;B1113)</f>
        <v/>
      </c>
      <c r="D1113" s="21" t="n"/>
      <c r="E1113" s="24" t="n"/>
      <c r="F1113" s="21" t="n"/>
      <c r="G1113" s="22" t="n"/>
      <c r="H1113" s="22" t="n"/>
      <c r="I1113" s="22" t="n"/>
      <c r="J1113" s="25" t="n"/>
      <c r="K1113" s="26">
        <f>IF(J1113="","",IFERROR(INDEX(lst_frequencias_vezes,MATCH(J1113,lst_frequencias,0)),"Frequência não aceita"))</f>
        <v/>
      </c>
      <c r="L1113" s="21" t="n"/>
      <c r="M1113" s="27" t="n"/>
      <c r="N1113" s="28">
        <f>IF(AND(ISNUMBER(K1113),ISNUMBER(M1113)),K1113*M1113,"")</f>
        <v/>
      </c>
      <c r="O1113" s="25" t="n"/>
      <c r="P1113" s="25" t="n"/>
      <c r="Q1113" s="29" t="n"/>
      <c r="R1113" s="30">
        <f>IF(C1113="","",IF(COUNTIF(pl_chave,C1113)&gt;1,"ERRO: chave de tarefa duplicada",IF(I1113="Sim",IF(O1113="Não","ERRO: tarefa de segurança retirada do plano",IF(NOT(ISNUMBER(K1113)),"ERRO: frequência vigente inválida",IF(ISERROR(MATCH(H1113,lst_frequencias,0)),"ERRO: frequência de referência ausente",IF(K1113&lt;INDEX(lst_frequencias_vezes,MATCH(H1113,lst_frequencias,0)),"ERRO: intervalo ampliado em tarefa de segurança (referência "&amp;H1113&amp;")","OK: segurança mantida")))),IF(NOT(ISNUMBER(K1113)),"Verificar: frequência vigente","OK"))))</f>
        <v/>
      </c>
      <c r="S1113" s="24" t="n"/>
    </row>
    <row r="1114">
      <c r="A1114" s="21" t="n"/>
      <c r="B1114" s="22" t="n"/>
      <c r="C1114" s="23">
        <f>IF(OR(A1114="",B1114=""),"",A1114&amp;"|"&amp;B1114)</f>
        <v/>
      </c>
      <c r="D1114" s="21" t="n"/>
      <c r="E1114" s="24" t="n"/>
      <c r="F1114" s="21" t="n"/>
      <c r="G1114" s="22" t="n"/>
      <c r="H1114" s="22" t="n"/>
      <c r="I1114" s="22" t="n"/>
      <c r="J1114" s="25" t="n"/>
      <c r="K1114" s="26">
        <f>IF(J1114="","",IFERROR(INDEX(lst_frequencias_vezes,MATCH(J1114,lst_frequencias,0)),"Frequência não aceita"))</f>
        <v/>
      </c>
      <c r="L1114" s="21" t="n"/>
      <c r="M1114" s="27" t="n"/>
      <c r="N1114" s="28">
        <f>IF(AND(ISNUMBER(K1114),ISNUMBER(M1114)),K1114*M1114,"")</f>
        <v/>
      </c>
      <c r="O1114" s="25" t="n"/>
      <c r="P1114" s="25" t="n"/>
      <c r="Q1114" s="29" t="n"/>
      <c r="R1114" s="30">
        <f>IF(C1114="","",IF(COUNTIF(pl_chave,C1114)&gt;1,"ERRO: chave de tarefa duplicada",IF(I1114="Sim",IF(O1114="Não","ERRO: tarefa de segurança retirada do plano",IF(NOT(ISNUMBER(K1114)),"ERRO: frequência vigente inválida",IF(ISERROR(MATCH(H1114,lst_frequencias,0)),"ERRO: frequência de referência ausente",IF(K1114&lt;INDEX(lst_frequencias_vezes,MATCH(H1114,lst_frequencias,0)),"ERRO: intervalo ampliado em tarefa de segurança (referência "&amp;H1114&amp;")","OK: segurança mantida")))),IF(NOT(ISNUMBER(K1114)),"Verificar: frequência vigente","OK"))))</f>
        <v/>
      </c>
      <c r="S1114" s="24" t="n"/>
    </row>
    <row r="1115">
      <c r="A1115" s="21" t="n"/>
      <c r="B1115" s="22" t="n"/>
      <c r="C1115" s="23">
        <f>IF(OR(A1115="",B1115=""),"",A1115&amp;"|"&amp;B1115)</f>
        <v/>
      </c>
      <c r="D1115" s="21" t="n"/>
      <c r="E1115" s="24" t="n"/>
      <c r="F1115" s="21" t="n"/>
      <c r="G1115" s="22" t="n"/>
      <c r="H1115" s="22" t="n"/>
      <c r="I1115" s="22" t="n"/>
      <c r="J1115" s="25" t="n"/>
      <c r="K1115" s="26">
        <f>IF(J1115="","",IFERROR(INDEX(lst_frequencias_vezes,MATCH(J1115,lst_frequencias,0)),"Frequência não aceita"))</f>
        <v/>
      </c>
      <c r="L1115" s="21" t="n"/>
      <c r="M1115" s="27" t="n"/>
      <c r="N1115" s="28">
        <f>IF(AND(ISNUMBER(K1115),ISNUMBER(M1115)),K1115*M1115,"")</f>
        <v/>
      </c>
      <c r="O1115" s="25" t="n"/>
      <c r="P1115" s="25" t="n"/>
      <c r="Q1115" s="29" t="n"/>
      <c r="R1115" s="30">
        <f>IF(C1115="","",IF(COUNTIF(pl_chave,C1115)&gt;1,"ERRO: chave de tarefa duplicada",IF(I1115="Sim",IF(O1115="Não","ERRO: tarefa de segurança retirada do plano",IF(NOT(ISNUMBER(K1115)),"ERRO: frequência vigente inválida",IF(ISERROR(MATCH(H1115,lst_frequencias,0)),"ERRO: frequência de referência ausente",IF(K1115&lt;INDEX(lst_frequencias_vezes,MATCH(H1115,lst_frequencias,0)),"ERRO: intervalo ampliado em tarefa de segurança (referência "&amp;H1115&amp;")","OK: segurança mantida")))),IF(NOT(ISNUMBER(K1115)),"Verificar: frequência vigente","OK"))))</f>
        <v/>
      </c>
      <c r="S1115" s="24" t="n"/>
    </row>
    <row r="1116">
      <c r="A1116" s="21" t="n"/>
      <c r="B1116" s="22" t="n"/>
      <c r="C1116" s="23">
        <f>IF(OR(A1116="",B1116=""),"",A1116&amp;"|"&amp;B1116)</f>
        <v/>
      </c>
      <c r="D1116" s="21" t="n"/>
      <c r="E1116" s="24" t="n"/>
      <c r="F1116" s="21" t="n"/>
      <c r="G1116" s="22" t="n"/>
      <c r="H1116" s="22" t="n"/>
      <c r="I1116" s="22" t="n"/>
      <c r="J1116" s="25" t="n"/>
      <c r="K1116" s="26">
        <f>IF(J1116="","",IFERROR(INDEX(lst_frequencias_vezes,MATCH(J1116,lst_frequencias,0)),"Frequência não aceita"))</f>
        <v/>
      </c>
      <c r="L1116" s="21" t="n"/>
      <c r="M1116" s="27" t="n"/>
      <c r="N1116" s="28">
        <f>IF(AND(ISNUMBER(K1116),ISNUMBER(M1116)),K1116*M1116,"")</f>
        <v/>
      </c>
      <c r="O1116" s="25" t="n"/>
      <c r="P1116" s="25" t="n"/>
      <c r="Q1116" s="29" t="n"/>
      <c r="R1116" s="30">
        <f>IF(C1116="","",IF(COUNTIF(pl_chave,C1116)&gt;1,"ERRO: chave de tarefa duplicada",IF(I1116="Sim",IF(O1116="Não","ERRO: tarefa de segurança retirada do plano",IF(NOT(ISNUMBER(K1116)),"ERRO: frequência vigente inválida",IF(ISERROR(MATCH(H1116,lst_frequencias,0)),"ERRO: frequência de referência ausente",IF(K1116&lt;INDEX(lst_frequencias_vezes,MATCH(H1116,lst_frequencias,0)),"ERRO: intervalo ampliado em tarefa de segurança (referência "&amp;H1116&amp;")","OK: segurança mantida")))),IF(NOT(ISNUMBER(K1116)),"Verificar: frequência vigente","OK"))))</f>
        <v/>
      </c>
      <c r="S1116" s="24" t="n"/>
    </row>
    <row r="1117">
      <c r="A1117" s="21" t="n"/>
      <c r="B1117" s="22" t="n"/>
      <c r="C1117" s="23">
        <f>IF(OR(A1117="",B1117=""),"",A1117&amp;"|"&amp;B1117)</f>
        <v/>
      </c>
      <c r="D1117" s="21" t="n"/>
      <c r="E1117" s="24" t="n"/>
      <c r="F1117" s="21" t="n"/>
      <c r="G1117" s="22" t="n"/>
      <c r="H1117" s="22" t="n"/>
      <c r="I1117" s="22" t="n"/>
      <c r="J1117" s="25" t="n"/>
      <c r="K1117" s="26">
        <f>IF(J1117="","",IFERROR(INDEX(lst_frequencias_vezes,MATCH(J1117,lst_frequencias,0)),"Frequência não aceita"))</f>
        <v/>
      </c>
      <c r="L1117" s="21" t="n"/>
      <c r="M1117" s="27" t="n"/>
      <c r="N1117" s="28">
        <f>IF(AND(ISNUMBER(K1117),ISNUMBER(M1117)),K1117*M1117,"")</f>
        <v/>
      </c>
      <c r="O1117" s="25" t="n"/>
      <c r="P1117" s="25" t="n"/>
      <c r="Q1117" s="29" t="n"/>
      <c r="R1117" s="30">
        <f>IF(C1117="","",IF(COUNTIF(pl_chave,C1117)&gt;1,"ERRO: chave de tarefa duplicada",IF(I1117="Sim",IF(O1117="Não","ERRO: tarefa de segurança retirada do plano",IF(NOT(ISNUMBER(K1117)),"ERRO: frequência vigente inválida",IF(ISERROR(MATCH(H1117,lst_frequencias,0)),"ERRO: frequência de referência ausente",IF(K1117&lt;INDEX(lst_frequencias_vezes,MATCH(H1117,lst_frequencias,0)),"ERRO: intervalo ampliado em tarefa de segurança (referência "&amp;H1117&amp;")","OK: segurança mantida")))),IF(NOT(ISNUMBER(K1117)),"Verificar: frequência vigente","OK"))))</f>
        <v/>
      </c>
      <c r="S1117" s="24" t="n"/>
    </row>
    <row r="1118">
      <c r="A1118" s="21" t="n"/>
      <c r="B1118" s="22" t="n"/>
      <c r="C1118" s="23">
        <f>IF(OR(A1118="",B1118=""),"",A1118&amp;"|"&amp;B1118)</f>
        <v/>
      </c>
      <c r="D1118" s="21" t="n"/>
      <c r="E1118" s="24" t="n"/>
      <c r="F1118" s="21" t="n"/>
      <c r="G1118" s="22" t="n"/>
      <c r="H1118" s="22" t="n"/>
      <c r="I1118" s="22" t="n"/>
      <c r="J1118" s="25" t="n"/>
      <c r="K1118" s="26">
        <f>IF(J1118="","",IFERROR(INDEX(lst_frequencias_vezes,MATCH(J1118,lst_frequencias,0)),"Frequência não aceita"))</f>
        <v/>
      </c>
      <c r="L1118" s="21" t="n"/>
      <c r="M1118" s="27" t="n"/>
      <c r="N1118" s="28">
        <f>IF(AND(ISNUMBER(K1118),ISNUMBER(M1118)),K1118*M1118,"")</f>
        <v/>
      </c>
      <c r="O1118" s="25" t="n"/>
      <c r="P1118" s="25" t="n"/>
      <c r="Q1118" s="29" t="n"/>
      <c r="R1118" s="30">
        <f>IF(C1118="","",IF(COUNTIF(pl_chave,C1118)&gt;1,"ERRO: chave de tarefa duplicada",IF(I1118="Sim",IF(O1118="Não","ERRO: tarefa de segurança retirada do plano",IF(NOT(ISNUMBER(K1118)),"ERRO: frequência vigente inválida",IF(ISERROR(MATCH(H1118,lst_frequencias,0)),"ERRO: frequência de referência ausente",IF(K1118&lt;INDEX(lst_frequencias_vezes,MATCH(H1118,lst_frequencias,0)),"ERRO: intervalo ampliado em tarefa de segurança (referência "&amp;H1118&amp;")","OK: segurança mantida")))),IF(NOT(ISNUMBER(K1118)),"Verificar: frequência vigente","OK"))))</f>
        <v/>
      </c>
      <c r="S1118" s="24" t="n"/>
    </row>
    <row r="1119">
      <c r="A1119" s="21" t="n"/>
      <c r="B1119" s="22" t="n"/>
      <c r="C1119" s="23">
        <f>IF(OR(A1119="",B1119=""),"",A1119&amp;"|"&amp;B1119)</f>
        <v/>
      </c>
      <c r="D1119" s="21" t="n"/>
      <c r="E1119" s="24" t="n"/>
      <c r="F1119" s="21" t="n"/>
      <c r="G1119" s="22" t="n"/>
      <c r="H1119" s="22" t="n"/>
      <c r="I1119" s="22" t="n"/>
      <c r="J1119" s="25" t="n"/>
      <c r="K1119" s="26">
        <f>IF(J1119="","",IFERROR(INDEX(lst_frequencias_vezes,MATCH(J1119,lst_frequencias,0)),"Frequência não aceita"))</f>
        <v/>
      </c>
      <c r="L1119" s="21" t="n"/>
      <c r="M1119" s="27" t="n"/>
      <c r="N1119" s="28">
        <f>IF(AND(ISNUMBER(K1119),ISNUMBER(M1119)),K1119*M1119,"")</f>
        <v/>
      </c>
      <c r="O1119" s="25" t="n"/>
      <c r="P1119" s="25" t="n"/>
      <c r="Q1119" s="29" t="n"/>
      <c r="R1119" s="30">
        <f>IF(C1119="","",IF(COUNTIF(pl_chave,C1119)&gt;1,"ERRO: chave de tarefa duplicada",IF(I1119="Sim",IF(O1119="Não","ERRO: tarefa de segurança retirada do plano",IF(NOT(ISNUMBER(K1119)),"ERRO: frequência vigente inválida",IF(ISERROR(MATCH(H1119,lst_frequencias,0)),"ERRO: frequência de referência ausente",IF(K1119&lt;INDEX(lst_frequencias_vezes,MATCH(H1119,lst_frequencias,0)),"ERRO: intervalo ampliado em tarefa de segurança (referência "&amp;H1119&amp;")","OK: segurança mantida")))),IF(NOT(ISNUMBER(K1119)),"Verificar: frequência vigente","OK"))))</f>
        <v/>
      </c>
      <c r="S1119" s="24" t="n"/>
    </row>
    <row r="1120">
      <c r="A1120" s="21" t="n"/>
      <c r="B1120" s="22" t="n"/>
      <c r="C1120" s="23">
        <f>IF(OR(A1120="",B1120=""),"",A1120&amp;"|"&amp;B1120)</f>
        <v/>
      </c>
      <c r="D1120" s="21" t="n"/>
      <c r="E1120" s="24" t="n"/>
      <c r="F1120" s="21" t="n"/>
      <c r="G1120" s="22" t="n"/>
      <c r="H1120" s="22" t="n"/>
      <c r="I1120" s="22" t="n"/>
      <c r="J1120" s="25" t="n"/>
      <c r="K1120" s="26">
        <f>IF(J1120="","",IFERROR(INDEX(lst_frequencias_vezes,MATCH(J1120,lst_frequencias,0)),"Frequência não aceita"))</f>
        <v/>
      </c>
      <c r="L1120" s="21" t="n"/>
      <c r="M1120" s="27" t="n"/>
      <c r="N1120" s="28">
        <f>IF(AND(ISNUMBER(K1120),ISNUMBER(M1120)),K1120*M1120,"")</f>
        <v/>
      </c>
      <c r="O1120" s="25" t="n"/>
      <c r="P1120" s="25" t="n"/>
      <c r="Q1120" s="29" t="n"/>
      <c r="R1120" s="30">
        <f>IF(C1120="","",IF(COUNTIF(pl_chave,C1120)&gt;1,"ERRO: chave de tarefa duplicada",IF(I1120="Sim",IF(O1120="Não","ERRO: tarefa de segurança retirada do plano",IF(NOT(ISNUMBER(K1120)),"ERRO: frequência vigente inválida",IF(ISERROR(MATCH(H1120,lst_frequencias,0)),"ERRO: frequência de referência ausente",IF(K1120&lt;INDEX(lst_frequencias_vezes,MATCH(H1120,lst_frequencias,0)),"ERRO: intervalo ampliado em tarefa de segurança (referência "&amp;H1120&amp;")","OK: segurança mantida")))),IF(NOT(ISNUMBER(K1120)),"Verificar: frequência vigente","OK"))))</f>
        <v/>
      </c>
      <c r="S1120" s="24" t="n"/>
    </row>
    <row r="1121">
      <c r="A1121" s="21" t="n"/>
      <c r="B1121" s="22" t="n"/>
      <c r="C1121" s="23">
        <f>IF(OR(A1121="",B1121=""),"",A1121&amp;"|"&amp;B1121)</f>
        <v/>
      </c>
      <c r="D1121" s="21" t="n"/>
      <c r="E1121" s="24" t="n"/>
      <c r="F1121" s="21" t="n"/>
      <c r="G1121" s="22" t="n"/>
      <c r="H1121" s="22" t="n"/>
      <c r="I1121" s="22" t="n"/>
      <c r="J1121" s="25" t="n"/>
      <c r="K1121" s="26">
        <f>IF(J1121="","",IFERROR(INDEX(lst_frequencias_vezes,MATCH(J1121,lst_frequencias,0)),"Frequência não aceita"))</f>
        <v/>
      </c>
      <c r="L1121" s="21" t="n"/>
      <c r="M1121" s="27" t="n"/>
      <c r="N1121" s="28">
        <f>IF(AND(ISNUMBER(K1121),ISNUMBER(M1121)),K1121*M1121,"")</f>
        <v/>
      </c>
      <c r="O1121" s="25" t="n"/>
      <c r="P1121" s="25" t="n"/>
      <c r="Q1121" s="29" t="n"/>
      <c r="R1121" s="30">
        <f>IF(C1121="","",IF(COUNTIF(pl_chave,C1121)&gt;1,"ERRO: chave de tarefa duplicada",IF(I1121="Sim",IF(O1121="Não","ERRO: tarefa de segurança retirada do plano",IF(NOT(ISNUMBER(K1121)),"ERRO: frequência vigente inválida",IF(ISERROR(MATCH(H1121,lst_frequencias,0)),"ERRO: frequência de referência ausente",IF(K1121&lt;INDEX(lst_frequencias_vezes,MATCH(H1121,lst_frequencias,0)),"ERRO: intervalo ampliado em tarefa de segurança (referência "&amp;H1121&amp;")","OK: segurança mantida")))),IF(NOT(ISNUMBER(K1121)),"Verificar: frequência vigente","OK"))))</f>
        <v/>
      </c>
      <c r="S1121" s="24" t="n"/>
    </row>
    <row r="1122">
      <c r="A1122" s="21" t="n"/>
      <c r="B1122" s="22" t="n"/>
      <c r="C1122" s="23">
        <f>IF(OR(A1122="",B1122=""),"",A1122&amp;"|"&amp;B1122)</f>
        <v/>
      </c>
      <c r="D1122" s="21" t="n"/>
      <c r="E1122" s="24" t="n"/>
      <c r="F1122" s="21" t="n"/>
      <c r="G1122" s="22" t="n"/>
      <c r="H1122" s="22" t="n"/>
      <c r="I1122" s="22" t="n"/>
      <c r="J1122" s="25" t="n"/>
      <c r="K1122" s="26">
        <f>IF(J1122="","",IFERROR(INDEX(lst_frequencias_vezes,MATCH(J1122,lst_frequencias,0)),"Frequência não aceita"))</f>
        <v/>
      </c>
      <c r="L1122" s="21" t="n"/>
      <c r="M1122" s="27" t="n"/>
      <c r="N1122" s="28">
        <f>IF(AND(ISNUMBER(K1122),ISNUMBER(M1122)),K1122*M1122,"")</f>
        <v/>
      </c>
      <c r="O1122" s="25" t="n"/>
      <c r="P1122" s="25" t="n"/>
      <c r="Q1122" s="29" t="n"/>
      <c r="R1122" s="30">
        <f>IF(C1122="","",IF(COUNTIF(pl_chave,C1122)&gt;1,"ERRO: chave de tarefa duplicada",IF(I1122="Sim",IF(O1122="Não","ERRO: tarefa de segurança retirada do plano",IF(NOT(ISNUMBER(K1122)),"ERRO: frequência vigente inválida",IF(ISERROR(MATCH(H1122,lst_frequencias,0)),"ERRO: frequência de referência ausente",IF(K1122&lt;INDEX(lst_frequencias_vezes,MATCH(H1122,lst_frequencias,0)),"ERRO: intervalo ampliado em tarefa de segurança (referência "&amp;H1122&amp;")","OK: segurança mantida")))),IF(NOT(ISNUMBER(K1122)),"Verificar: frequência vigente","OK"))))</f>
        <v/>
      </c>
      <c r="S1122" s="24" t="n"/>
    </row>
    <row r="1123">
      <c r="A1123" s="21" t="n"/>
      <c r="B1123" s="22" t="n"/>
      <c r="C1123" s="23">
        <f>IF(OR(A1123="",B1123=""),"",A1123&amp;"|"&amp;B1123)</f>
        <v/>
      </c>
      <c r="D1123" s="21" t="n"/>
      <c r="E1123" s="24" t="n"/>
      <c r="F1123" s="21" t="n"/>
      <c r="G1123" s="22" t="n"/>
      <c r="H1123" s="22" t="n"/>
      <c r="I1123" s="22" t="n"/>
      <c r="J1123" s="25" t="n"/>
      <c r="K1123" s="26">
        <f>IF(J1123="","",IFERROR(INDEX(lst_frequencias_vezes,MATCH(J1123,lst_frequencias,0)),"Frequência não aceita"))</f>
        <v/>
      </c>
      <c r="L1123" s="21" t="n"/>
      <c r="M1123" s="27" t="n"/>
      <c r="N1123" s="28">
        <f>IF(AND(ISNUMBER(K1123),ISNUMBER(M1123)),K1123*M1123,"")</f>
        <v/>
      </c>
      <c r="O1123" s="25" t="n"/>
      <c r="P1123" s="25" t="n"/>
      <c r="Q1123" s="29" t="n"/>
      <c r="R1123" s="30">
        <f>IF(C1123="","",IF(COUNTIF(pl_chave,C1123)&gt;1,"ERRO: chave de tarefa duplicada",IF(I1123="Sim",IF(O1123="Não","ERRO: tarefa de segurança retirada do plano",IF(NOT(ISNUMBER(K1123)),"ERRO: frequência vigente inválida",IF(ISERROR(MATCH(H1123,lst_frequencias,0)),"ERRO: frequência de referência ausente",IF(K1123&lt;INDEX(lst_frequencias_vezes,MATCH(H1123,lst_frequencias,0)),"ERRO: intervalo ampliado em tarefa de segurança (referência "&amp;H1123&amp;")","OK: segurança mantida")))),IF(NOT(ISNUMBER(K1123)),"Verificar: frequência vigente","OK"))))</f>
        <v/>
      </c>
      <c r="S1123" s="24" t="n"/>
    </row>
    <row r="1124">
      <c r="A1124" s="21" t="n"/>
      <c r="B1124" s="22" t="n"/>
      <c r="C1124" s="23">
        <f>IF(OR(A1124="",B1124=""),"",A1124&amp;"|"&amp;B1124)</f>
        <v/>
      </c>
      <c r="D1124" s="21" t="n"/>
      <c r="E1124" s="24" t="n"/>
      <c r="F1124" s="21" t="n"/>
      <c r="G1124" s="22" t="n"/>
      <c r="H1124" s="22" t="n"/>
      <c r="I1124" s="22" t="n"/>
      <c r="J1124" s="25" t="n"/>
      <c r="K1124" s="26">
        <f>IF(J1124="","",IFERROR(INDEX(lst_frequencias_vezes,MATCH(J1124,lst_frequencias,0)),"Frequência não aceita"))</f>
        <v/>
      </c>
      <c r="L1124" s="21" t="n"/>
      <c r="M1124" s="27" t="n"/>
      <c r="N1124" s="28">
        <f>IF(AND(ISNUMBER(K1124),ISNUMBER(M1124)),K1124*M1124,"")</f>
        <v/>
      </c>
      <c r="O1124" s="25" t="n"/>
      <c r="P1124" s="25" t="n"/>
      <c r="Q1124" s="29" t="n"/>
      <c r="R1124" s="30">
        <f>IF(C1124="","",IF(COUNTIF(pl_chave,C1124)&gt;1,"ERRO: chave de tarefa duplicada",IF(I1124="Sim",IF(O1124="Não","ERRO: tarefa de segurança retirada do plano",IF(NOT(ISNUMBER(K1124)),"ERRO: frequência vigente inválida",IF(ISERROR(MATCH(H1124,lst_frequencias,0)),"ERRO: frequência de referência ausente",IF(K1124&lt;INDEX(lst_frequencias_vezes,MATCH(H1124,lst_frequencias,0)),"ERRO: intervalo ampliado em tarefa de segurança (referência "&amp;H1124&amp;")","OK: segurança mantida")))),IF(NOT(ISNUMBER(K1124)),"Verificar: frequência vigente","OK"))))</f>
        <v/>
      </c>
      <c r="S1124" s="24" t="n"/>
    </row>
    <row r="1125">
      <c r="A1125" s="21" t="n"/>
      <c r="B1125" s="22" t="n"/>
      <c r="C1125" s="23">
        <f>IF(OR(A1125="",B1125=""),"",A1125&amp;"|"&amp;B1125)</f>
        <v/>
      </c>
      <c r="D1125" s="21" t="n"/>
      <c r="E1125" s="24" t="n"/>
      <c r="F1125" s="21" t="n"/>
      <c r="G1125" s="22" t="n"/>
      <c r="H1125" s="22" t="n"/>
      <c r="I1125" s="22" t="n"/>
      <c r="J1125" s="25" t="n"/>
      <c r="K1125" s="26">
        <f>IF(J1125="","",IFERROR(INDEX(lst_frequencias_vezes,MATCH(J1125,lst_frequencias,0)),"Frequência não aceita"))</f>
        <v/>
      </c>
      <c r="L1125" s="21" t="n"/>
      <c r="M1125" s="27" t="n"/>
      <c r="N1125" s="28">
        <f>IF(AND(ISNUMBER(K1125),ISNUMBER(M1125)),K1125*M1125,"")</f>
        <v/>
      </c>
      <c r="O1125" s="25" t="n"/>
      <c r="P1125" s="25" t="n"/>
      <c r="Q1125" s="29" t="n"/>
      <c r="R1125" s="30">
        <f>IF(C1125="","",IF(COUNTIF(pl_chave,C1125)&gt;1,"ERRO: chave de tarefa duplicada",IF(I1125="Sim",IF(O1125="Não","ERRO: tarefa de segurança retirada do plano",IF(NOT(ISNUMBER(K1125)),"ERRO: frequência vigente inválida",IF(ISERROR(MATCH(H1125,lst_frequencias,0)),"ERRO: frequência de referência ausente",IF(K1125&lt;INDEX(lst_frequencias_vezes,MATCH(H1125,lst_frequencias,0)),"ERRO: intervalo ampliado em tarefa de segurança (referência "&amp;H1125&amp;")","OK: segurança mantida")))),IF(NOT(ISNUMBER(K1125)),"Verificar: frequência vigente","OK"))))</f>
        <v/>
      </c>
      <c r="S1125" s="24" t="n"/>
    </row>
    <row r="1126">
      <c r="A1126" s="21" t="n"/>
      <c r="B1126" s="22" t="n"/>
      <c r="C1126" s="23">
        <f>IF(OR(A1126="",B1126=""),"",A1126&amp;"|"&amp;B1126)</f>
        <v/>
      </c>
      <c r="D1126" s="21" t="n"/>
      <c r="E1126" s="24" t="n"/>
      <c r="F1126" s="21" t="n"/>
      <c r="G1126" s="22" t="n"/>
      <c r="H1126" s="22" t="n"/>
      <c r="I1126" s="22" t="n"/>
      <c r="J1126" s="25" t="n"/>
      <c r="K1126" s="26">
        <f>IF(J1126="","",IFERROR(INDEX(lst_frequencias_vezes,MATCH(J1126,lst_frequencias,0)),"Frequência não aceita"))</f>
        <v/>
      </c>
      <c r="L1126" s="21" t="n"/>
      <c r="M1126" s="27" t="n"/>
      <c r="N1126" s="28">
        <f>IF(AND(ISNUMBER(K1126),ISNUMBER(M1126)),K1126*M1126,"")</f>
        <v/>
      </c>
      <c r="O1126" s="25" t="n"/>
      <c r="P1126" s="25" t="n"/>
      <c r="Q1126" s="29" t="n"/>
      <c r="R1126" s="30">
        <f>IF(C1126="","",IF(COUNTIF(pl_chave,C1126)&gt;1,"ERRO: chave de tarefa duplicada",IF(I1126="Sim",IF(O1126="Não","ERRO: tarefa de segurança retirada do plano",IF(NOT(ISNUMBER(K1126)),"ERRO: frequência vigente inválida",IF(ISERROR(MATCH(H1126,lst_frequencias,0)),"ERRO: frequência de referência ausente",IF(K1126&lt;INDEX(lst_frequencias_vezes,MATCH(H1126,lst_frequencias,0)),"ERRO: intervalo ampliado em tarefa de segurança (referência "&amp;H1126&amp;")","OK: segurança mantida")))),IF(NOT(ISNUMBER(K1126)),"Verificar: frequência vigente","OK"))))</f>
        <v/>
      </c>
      <c r="S1126" s="24" t="n"/>
    </row>
    <row r="1127">
      <c r="A1127" s="21" t="n"/>
      <c r="B1127" s="22" t="n"/>
      <c r="C1127" s="23">
        <f>IF(OR(A1127="",B1127=""),"",A1127&amp;"|"&amp;B1127)</f>
        <v/>
      </c>
      <c r="D1127" s="21" t="n"/>
      <c r="E1127" s="24" t="n"/>
      <c r="F1127" s="21" t="n"/>
      <c r="G1127" s="22" t="n"/>
      <c r="H1127" s="22" t="n"/>
      <c r="I1127" s="22" t="n"/>
      <c r="J1127" s="25" t="n"/>
      <c r="K1127" s="26">
        <f>IF(J1127="","",IFERROR(INDEX(lst_frequencias_vezes,MATCH(J1127,lst_frequencias,0)),"Frequência não aceita"))</f>
        <v/>
      </c>
      <c r="L1127" s="21" t="n"/>
      <c r="M1127" s="27" t="n"/>
      <c r="N1127" s="28">
        <f>IF(AND(ISNUMBER(K1127),ISNUMBER(M1127)),K1127*M1127,"")</f>
        <v/>
      </c>
      <c r="O1127" s="25" t="n"/>
      <c r="P1127" s="25" t="n"/>
      <c r="Q1127" s="29" t="n"/>
      <c r="R1127" s="30">
        <f>IF(C1127="","",IF(COUNTIF(pl_chave,C1127)&gt;1,"ERRO: chave de tarefa duplicada",IF(I1127="Sim",IF(O1127="Não","ERRO: tarefa de segurança retirada do plano",IF(NOT(ISNUMBER(K1127)),"ERRO: frequência vigente inválida",IF(ISERROR(MATCH(H1127,lst_frequencias,0)),"ERRO: frequência de referência ausente",IF(K1127&lt;INDEX(lst_frequencias_vezes,MATCH(H1127,lst_frequencias,0)),"ERRO: intervalo ampliado em tarefa de segurança (referência "&amp;H1127&amp;")","OK: segurança mantida")))),IF(NOT(ISNUMBER(K1127)),"Verificar: frequência vigente","OK"))))</f>
        <v/>
      </c>
      <c r="S1127" s="24" t="n"/>
    </row>
    <row r="1128">
      <c r="A1128" s="21" t="n"/>
      <c r="B1128" s="22" t="n"/>
      <c r="C1128" s="23">
        <f>IF(OR(A1128="",B1128=""),"",A1128&amp;"|"&amp;B1128)</f>
        <v/>
      </c>
      <c r="D1128" s="21" t="n"/>
      <c r="E1128" s="24" t="n"/>
      <c r="F1128" s="21" t="n"/>
      <c r="G1128" s="22" t="n"/>
      <c r="H1128" s="22" t="n"/>
      <c r="I1128" s="22" t="n"/>
      <c r="J1128" s="25" t="n"/>
      <c r="K1128" s="26">
        <f>IF(J1128="","",IFERROR(INDEX(lst_frequencias_vezes,MATCH(J1128,lst_frequencias,0)),"Frequência não aceita"))</f>
        <v/>
      </c>
      <c r="L1128" s="21" t="n"/>
      <c r="M1128" s="27" t="n"/>
      <c r="N1128" s="28">
        <f>IF(AND(ISNUMBER(K1128),ISNUMBER(M1128)),K1128*M1128,"")</f>
        <v/>
      </c>
      <c r="O1128" s="25" t="n"/>
      <c r="P1128" s="25" t="n"/>
      <c r="Q1128" s="29" t="n"/>
      <c r="R1128" s="30">
        <f>IF(C1128="","",IF(COUNTIF(pl_chave,C1128)&gt;1,"ERRO: chave de tarefa duplicada",IF(I1128="Sim",IF(O1128="Não","ERRO: tarefa de segurança retirada do plano",IF(NOT(ISNUMBER(K1128)),"ERRO: frequência vigente inválida",IF(ISERROR(MATCH(H1128,lst_frequencias,0)),"ERRO: frequência de referência ausente",IF(K1128&lt;INDEX(lst_frequencias_vezes,MATCH(H1128,lst_frequencias,0)),"ERRO: intervalo ampliado em tarefa de segurança (referência "&amp;H1128&amp;")","OK: segurança mantida")))),IF(NOT(ISNUMBER(K1128)),"Verificar: frequência vigente","OK"))))</f>
        <v/>
      </c>
      <c r="S1128" s="24" t="n"/>
    </row>
    <row r="1129">
      <c r="A1129" s="21" t="n"/>
      <c r="B1129" s="22" t="n"/>
      <c r="C1129" s="23">
        <f>IF(OR(A1129="",B1129=""),"",A1129&amp;"|"&amp;B1129)</f>
        <v/>
      </c>
      <c r="D1129" s="21" t="n"/>
      <c r="E1129" s="24" t="n"/>
      <c r="F1129" s="21" t="n"/>
      <c r="G1129" s="22" t="n"/>
      <c r="H1129" s="22" t="n"/>
      <c r="I1129" s="22" t="n"/>
      <c r="J1129" s="25" t="n"/>
      <c r="K1129" s="26">
        <f>IF(J1129="","",IFERROR(INDEX(lst_frequencias_vezes,MATCH(J1129,lst_frequencias,0)),"Frequência não aceita"))</f>
        <v/>
      </c>
      <c r="L1129" s="21" t="n"/>
      <c r="M1129" s="27" t="n"/>
      <c r="N1129" s="28">
        <f>IF(AND(ISNUMBER(K1129),ISNUMBER(M1129)),K1129*M1129,"")</f>
        <v/>
      </c>
      <c r="O1129" s="25" t="n"/>
      <c r="P1129" s="25" t="n"/>
      <c r="Q1129" s="29" t="n"/>
      <c r="R1129" s="30">
        <f>IF(C1129="","",IF(COUNTIF(pl_chave,C1129)&gt;1,"ERRO: chave de tarefa duplicada",IF(I1129="Sim",IF(O1129="Não","ERRO: tarefa de segurança retirada do plano",IF(NOT(ISNUMBER(K1129)),"ERRO: frequência vigente inválida",IF(ISERROR(MATCH(H1129,lst_frequencias,0)),"ERRO: frequência de referência ausente",IF(K1129&lt;INDEX(lst_frequencias_vezes,MATCH(H1129,lst_frequencias,0)),"ERRO: intervalo ampliado em tarefa de segurança (referência "&amp;H1129&amp;")","OK: segurança mantida")))),IF(NOT(ISNUMBER(K1129)),"Verificar: frequência vigente","OK"))))</f>
        <v/>
      </c>
      <c r="S1129" s="24" t="n"/>
    </row>
    <row r="1130">
      <c r="A1130" s="21" t="n"/>
      <c r="B1130" s="22" t="n"/>
      <c r="C1130" s="23">
        <f>IF(OR(A1130="",B1130=""),"",A1130&amp;"|"&amp;B1130)</f>
        <v/>
      </c>
      <c r="D1130" s="21" t="n"/>
      <c r="E1130" s="24" t="n"/>
      <c r="F1130" s="21" t="n"/>
      <c r="G1130" s="22" t="n"/>
      <c r="H1130" s="22" t="n"/>
      <c r="I1130" s="22" t="n"/>
      <c r="J1130" s="25" t="n"/>
      <c r="K1130" s="26">
        <f>IF(J1130="","",IFERROR(INDEX(lst_frequencias_vezes,MATCH(J1130,lst_frequencias,0)),"Frequência não aceita"))</f>
        <v/>
      </c>
      <c r="L1130" s="21" t="n"/>
      <c r="M1130" s="27" t="n"/>
      <c r="N1130" s="28">
        <f>IF(AND(ISNUMBER(K1130),ISNUMBER(M1130)),K1130*M1130,"")</f>
        <v/>
      </c>
      <c r="O1130" s="25" t="n"/>
      <c r="P1130" s="25" t="n"/>
      <c r="Q1130" s="29" t="n"/>
      <c r="R1130" s="30">
        <f>IF(C1130="","",IF(COUNTIF(pl_chave,C1130)&gt;1,"ERRO: chave de tarefa duplicada",IF(I1130="Sim",IF(O1130="Não","ERRO: tarefa de segurança retirada do plano",IF(NOT(ISNUMBER(K1130)),"ERRO: frequência vigente inválida",IF(ISERROR(MATCH(H1130,lst_frequencias,0)),"ERRO: frequência de referência ausente",IF(K1130&lt;INDEX(lst_frequencias_vezes,MATCH(H1130,lst_frequencias,0)),"ERRO: intervalo ampliado em tarefa de segurança (referência "&amp;H1130&amp;")","OK: segurança mantida")))),IF(NOT(ISNUMBER(K1130)),"Verificar: frequência vigente","OK"))))</f>
        <v/>
      </c>
      <c r="S1130" s="24" t="n"/>
    </row>
    <row r="1131">
      <c r="A1131" s="21" t="n"/>
      <c r="B1131" s="22" t="n"/>
      <c r="C1131" s="23">
        <f>IF(OR(A1131="",B1131=""),"",A1131&amp;"|"&amp;B1131)</f>
        <v/>
      </c>
      <c r="D1131" s="21" t="n"/>
      <c r="E1131" s="24" t="n"/>
      <c r="F1131" s="21" t="n"/>
      <c r="G1131" s="22" t="n"/>
      <c r="H1131" s="22" t="n"/>
      <c r="I1131" s="22" t="n"/>
      <c r="J1131" s="25" t="n"/>
      <c r="K1131" s="26">
        <f>IF(J1131="","",IFERROR(INDEX(lst_frequencias_vezes,MATCH(J1131,lst_frequencias,0)),"Frequência não aceita"))</f>
        <v/>
      </c>
      <c r="L1131" s="21" t="n"/>
      <c r="M1131" s="27" t="n"/>
      <c r="N1131" s="28">
        <f>IF(AND(ISNUMBER(K1131),ISNUMBER(M1131)),K1131*M1131,"")</f>
        <v/>
      </c>
      <c r="O1131" s="25" t="n"/>
      <c r="P1131" s="25" t="n"/>
      <c r="Q1131" s="29" t="n"/>
      <c r="R1131" s="30">
        <f>IF(C1131="","",IF(COUNTIF(pl_chave,C1131)&gt;1,"ERRO: chave de tarefa duplicada",IF(I1131="Sim",IF(O1131="Não","ERRO: tarefa de segurança retirada do plano",IF(NOT(ISNUMBER(K1131)),"ERRO: frequência vigente inválida",IF(ISERROR(MATCH(H1131,lst_frequencias,0)),"ERRO: frequência de referência ausente",IF(K1131&lt;INDEX(lst_frequencias_vezes,MATCH(H1131,lst_frequencias,0)),"ERRO: intervalo ampliado em tarefa de segurança (referência "&amp;H1131&amp;")","OK: segurança mantida")))),IF(NOT(ISNUMBER(K1131)),"Verificar: frequência vigente","OK"))))</f>
        <v/>
      </c>
      <c r="S1131" s="24" t="n"/>
    </row>
    <row r="1132">
      <c r="A1132" s="21" t="n"/>
      <c r="B1132" s="22" t="n"/>
      <c r="C1132" s="23">
        <f>IF(OR(A1132="",B1132=""),"",A1132&amp;"|"&amp;B1132)</f>
        <v/>
      </c>
      <c r="D1132" s="21" t="n"/>
      <c r="E1132" s="24" t="n"/>
      <c r="F1132" s="21" t="n"/>
      <c r="G1132" s="22" t="n"/>
      <c r="H1132" s="22" t="n"/>
      <c r="I1132" s="22" t="n"/>
      <c r="J1132" s="25" t="n"/>
      <c r="K1132" s="26">
        <f>IF(J1132="","",IFERROR(INDEX(lst_frequencias_vezes,MATCH(J1132,lst_frequencias,0)),"Frequência não aceita"))</f>
        <v/>
      </c>
      <c r="L1132" s="21" t="n"/>
      <c r="M1132" s="27" t="n"/>
      <c r="N1132" s="28">
        <f>IF(AND(ISNUMBER(K1132),ISNUMBER(M1132)),K1132*M1132,"")</f>
        <v/>
      </c>
      <c r="O1132" s="25" t="n"/>
      <c r="P1132" s="25" t="n"/>
      <c r="Q1132" s="29" t="n"/>
      <c r="R1132" s="30">
        <f>IF(C1132="","",IF(COUNTIF(pl_chave,C1132)&gt;1,"ERRO: chave de tarefa duplicada",IF(I1132="Sim",IF(O1132="Não","ERRO: tarefa de segurança retirada do plano",IF(NOT(ISNUMBER(K1132)),"ERRO: frequência vigente inválida",IF(ISERROR(MATCH(H1132,lst_frequencias,0)),"ERRO: frequência de referência ausente",IF(K1132&lt;INDEX(lst_frequencias_vezes,MATCH(H1132,lst_frequencias,0)),"ERRO: intervalo ampliado em tarefa de segurança (referência "&amp;H1132&amp;")","OK: segurança mantida")))),IF(NOT(ISNUMBER(K1132)),"Verificar: frequência vigente","OK"))))</f>
        <v/>
      </c>
      <c r="S1132" s="24" t="n"/>
    </row>
    <row r="1133">
      <c r="A1133" s="21" t="n"/>
      <c r="B1133" s="22" t="n"/>
      <c r="C1133" s="23">
        <f>IF(OR(A1133="",B1133=""),"",A1133&amp;"|"&amp;B1133)</f>
        <v/>
      </c>
      <c r="D1133" s="21" t="n"/>
      <c r="E1133" s="24" t="n"/>
      <c r="F1133" s="21" t="n"/>
      <c r="G1133" s="22" t="n"/>
      <c r="H1133" s="22" t="n"/>
      <c r="I1133" s="22" t="n"/>
      <c r="J1133" s="25" t="n"/>
      <c r="K1133" s="26">
        <f>IF(J1133="","",IFERROR(INDEX(lst_frequencias_vezes,MATCH(J1133,lst_frequencias,0)),"Frequência não aceita"))</f>
        <v/>
      </c>
      <c r="L1133" s="21" t="n"/>
      <c r="M1133" s="27" t="n"/>
      <c r="N1133" s="28">
        <f>IF(AND(ISNUMBER(K1133),ISNUMBER(M1133)),K1133*M1133,"")</f>
        <v/>
      </c>
      <c r="O1133" s="25" t="n"/>
      <c r="P1133" s="25" t="n"/>
      <c r="Q1133" s="29" t="n"/>
      <c r="R1133" s="30">
        <f>IF(C1133="","",IF(COUNTIF(pl_chave,C1133)&gt;1,"ERRO: chave de tarefa duplicada",IF(I1133="Sim",IF(O1133="Não","ERRO: tarefa de segurança retirada do plano",IF(NOT(ISNUMBER(K1133)),"ERRO: frequência vigente inválida",IF(ISERROR(MATCH(H1133,lst_frequencias,0)),"ERRO: frequência de referência ausente",IF(K1133&lt;INDEX(lst_frequencias_vezes,MATCH(H1133,lst_frequencias,0)),"ERRO: intervalo ampliado em tarefa de segurança (referência "&amp;H1133&amp;")","OK: segurança mantida")))),IF(NOT(ISNUMBER(K1133)),"Verificar: frequência vigente","OK"))))</f>
        <v/>
      </c>
      <c r="S1133" s="24" t="n"/>
    </row>
    <row r="1134">
      <c r="A1134" s="21" t="n"/>
      <c r="B1134" s="22" t="n"/>
      <c r="C1134" s="23">
        <f>IF(OR(A1134="",B1134=""),"",A1134&amp;"|"&amp;B1134)</f>
        <v/>
      </c>
      <c r="D1134" s="21" t="n"/>
      <c r="E1134" s="24" t="n"/>
      <c r="F1134" s="21" t="n"/>
      <c r="G1134" s="22" t="n"/>
      <c r="H1134" s="22" t="n"/>
      <c r="I1134" s="22" t="n"/>
      <c r="J1134" s="25" t="n"/>
      <c r="K1134" s="26">
        <f>IF(J1134="","",IFERROR(INDEX(lst_frequencias_vezes,MATCH(J1134,lst_frequencias,0)),"Frequência não aceita"))</f>
        <v/>
      </c>
      <c r="L1134" s="21" t="n"/>
      <c r="M1134" s="27" t="n"/>
      <c r="N1134" s="28">
        <f>IF(AND(ISNUMBER(K1134),ISNUMBER(M1134)),K1134*M1134,"")</f>
        <v/>
      </c>
      <c r="O1134" s="25" t="n"/>
      <c r="P1134" s="25" t="n"/>
      <c r="Q1134" s="29" t="n"/>
      <c r="R1134" s="30">
        <f>IF(C1134="","",IF(COUNTIF(pl_chave,C1134)&gt;1,"ERRO: chave de tarefa duplicada",IF(I1134="Sim",IF(O1134="Não","ERRO: tarefa de segurança retirada do plano",IF(NOT(ISNUMBER(K1134)),"ERRO: frequência vigente inválida",IF(ISERROR(MATCH(H1134,lst_frequencias,0)),"ERRO: frequência de referência ausente",IF(K1134&lt;INDEX(lst_frequencias_vezes,MATCH(H1134,lst_frequencias,0)),"ERRO: intervalo ampliado em tarefa de segurança (referência "&amp;H1134&amp;")","OK: segurança mantida")))),IF(NOT(ISNUMBER(K1134)),"Verificar: frequência vigente","OK"))))</f>
        <v/>
      </c>
      <c r="S1134" s="24" t="n"/>
    </row>
    <row r="1135">
      <c r="A1135" s="21" t="n"/>
      <c r="B1135" s="22" t="n"/>
      <c r="C1135" s="23">
        <f>IF(OR(A1135="",B1135=""),"",A1135&amp;"|"&amp;B1135)</f>
        <v/>
      </c>
      <c r="D1135" s="21" t="n"/>
      <c r="E1135" s="24" t="n"/>
      <c r="F1135" s="21" t="n"/>
      <c r="G1135" s="22" t="n"/>
      <c r="H1135" s="22" t="n"/>
      <c r="I1135" s="22" t="n"/>
      <c r="J1135" s="25" t="n"/>
      <c r="K1135" s="26">
        <f>IF(J1135="","",IFERROR(INDEX(lst_frequencias_vezes,MATCH(J1135,lst_frequencias,0)),"Frequência não aceita"))</f>
        <v/>
      </c>
      <c r="L1135" s="21" t="n"/>
      <c r="M1135" s="27" t="n"/>
      <c r="N1135" s="28">
        <f>IF(AND(ISNUMBER(K1135),ISNUMBER(M1135)),K1135*M1135,"")</f>
        <v/>
      </c>
      <c r="O1135" s="25" t="n"/>
      <c r="P1135" s="25" t="n"/>
      <c r="Q1135" s="29" t="n"/>
      <c r="R1135" s="30">
        <f>IF(C1135="","",IF(COUNTIF(pl_chave,C1135)&gt;1,"ERRO: chave de tarefa duplicada",IF(I1135="Sim",IF(O1135="Não","ERRO: tarefa de segurança retirada do plano",IF(NOT(ISNUMBER(K1135)),"ERRO: frequência vigente inválida",IF(ISERROR(MATCH(H1135,lst_frequencias,0)),"ERRO: frequência de referência ausente",IF(K1135&lt;INDEX(lst_frequencias_vezes,MATCH(H1135,lst_frequencias,0)),"ERRO: intervalo ampliado em tarefa de segurança (referência "&amp;H1135&amp;")","OK: segurança mantida")))),IF(NOT(ISNUMBER(K1135)),"Verificar: frequência vigente","OK"))))</f>
        <v/>
      </c>
      <c r="S1135" s="24" t="n"/>
    </row>
    <row r="1136">
      <c r="A1136" s="21" t="n"/>
      <c r="B1136" s="22" t="n"/>
      <c r="C1136" s="23">
        <f>IF(OR(A1136="",B1136=""),"",A1136&amp;"|"&amp;B1136)</f>
        <v/>
      </c>
      <c r="D1136" s="21" t="n"/>
      <c r="E1136" s="24" t="n"/>
      <c r="F1136" s="21" t="n"/>
      <c r="G1136" s="22" t="n"/>
      <c r="H1136" s="22" t="n"/>
      <c r="I1136" s="22" t="n"/>
      <c r="J1136" s="25" t="n"/>
      <c r="K1136" s="26">
        <f>IF(J1136="","",IFERROR(INDEX(lst_frequencias_vezes,MATCH(J1136,lst_frequencias,0)),"Frequência não aceita"))</f>
        <v/>
      </c>
      <c r="L1136" s="21" t="n"/>
      <c r="M1136" s="27" t="n"/>
      <c r="N1136" s="28">
        <f>IF(AND(ISNUMBER(K1136),ISNUMBER(M1136)),K1136*M1136,"")</f>
        <v/>
      </c>
      <c r="O1136" s="25" t="n"/>
      <c r="P1136" s="25" t="n"/>
      <c r="Q1136" s="29" t="n"/>
      <c r="R1136" s="30">
        <f>IF(C1136="","",IF(COUNTIF(pl_chave,C1136)&gt;1,"ERRO: chave de tarefa duplicada",IF(I1136="Sim",IF(O1136="Não","ERRO: tarefa de segurança retirada do plano",IF(NOT(ISNUMBER(K1136)),"ERRO: frequência vigente inválida",IF(ISERROR(MATCH(H1136,lst_frequencias,0)),"ERRO: frequência de referência ausente",IF(K1136&lt;INDEX(lst_frequencias_vezes,MATCH(H1136,lst_frequencias,0)),"ERRO: intervalo ampliado em tarefa de segurança (referência "&amp;H1136&amp;")","OK: segurança mantida")))),IF(NOT(ISNUMBER(K1136)),"Verificar: frequência vigente","OK"))))</f>
        <v/>
      </c>
      <c r="S1136" s="24" t="n"/>
    </row>
    <row r="1137">
      <c r="A1137" s="21" t="n"/>
      <c r="B1137" s="22" t="n"/>
      <c r="C1137" s="23">
        <f>IF(OR(A1137="",B1137=""),"",A1137&amp;"|"&amp;B1137)</f>
        <v/>
      </c>
      <c r="D1137" s="21" t="n"/>
      <c r="E1137" s="24" t="n"/>
      <c r="F1137" s="21" t="n"/>
      <c r="G1137" s="22" t="n"/>
      <c r="H1137" s="22" t="n"/>
      <c r="I1137" s="22" t="n"/>
      <c r="J1137" s="25" t="n"/>
      <c r="K1137" s="26">
        <f>IF(J1137="","",IFERROR(INDEX(lst_frequencias_vezes,MATCH(J1137,lst_frequencias,0)),"Frequência não aceita"))</f>
        <v/>
      </c>
      <c r="L1137" s="21" t="n"/>
      <c r="M1137" s="27" t="n"/>
      <c r="N1137" s="28">
        <f>IF(AND(ISNUMBER(K1137),ISNUMBER(M1137)),K1137*M1137,"")</f>
        <v/>
      </c>
      <c r="O1137" s="25" t="n"/>
      <c r="P1137" s="25" t="n"/>
      <c r="Q1137" s="29" t="n"/>
      <c r="R1137" s="30">
        <f>IF(C1137="","",IF(COUNTIF(pl_chave,C1137)&gt;1,"ERRO: chave de tarefa duplicada",IF(I1137="Sim",IF(O1137="Não","ERRO: tarefa de segurança retirada do plano",IF(NOT(ISNUMBER(K1137)),"ERRO: frequência vigente inválida",IF(ISERROR(MATCH(H1137,lst_frequencias,0)),"ERRO: frequência de referência ausente",IF(K1137&lt;INDEX(lst_frequencias_vezes,MATCH(H1137,lst_frequencias,0)),"ERRO: intervalo ampliado em tarefa de segurança (referência "&amp;H1137&amp;")","OK: segurança mantida")))),IF(NOT(ISNUMBER(K1137)),"Verificar: frequência vigente","OK"))))</f>
        <v/>
      </c>
      <c r="S1137" s="24" t="n"/>
    </row>
    <row r="1138">
      <c r="A1138" s="21" t="n"/>
      <c r="B1138" s="22" t="n"/>
      <c r="C1138" s="23">
        <f>IF(OR(A1138="",B1138=""),"",A1138&amp;"|"&amp;B1138)</f>
        <v/>
      </c>
      <c r="D1138" s="21" t="n"/>
      <c r="E1138" s="24" t="n"/>
      <c r="F1138" s="21" t="n"/>
      <c r="G1138" s="22" t="n"/>
      <c r="H1138" s="22" t="n"/>
      <c r="I1138" s="22" t="n"/>
      <c r="J1138" s="25" t="n"/>
      <c r="K1138" s="26">
        <f>IF(J1138="","",IFERROR(INDEX(lst_frequencias_vezes,MATCH(J1138,lst_frequencias,0)),"Frequência não aceita"))</f>
        <v/>
      </c>
      <c r="L1138" s="21" t="n"/>
      <c r="M1138" s="27" t="n"/>
      <c r="N1138" s="28">
        <f>IF(AND(ISNUMBER(K1138),ISNUMBER(M1138)),K1138*M1138,"")</f>
        <v/>
      </c>
      <c r="O1138" s="25" t="n"/>
      <c r="P1138" s="25" t="n"/>
      <c r="Q1138" s="29" t="n"/>
      <c r="R1138" s="30">
        <f>IF(C1138="","",IF(COUNTIF(pl_chave,C1138)&gt;1,"ERRO: chave de tarefa duplicada",IF(I1138="Sim",IF(O1138="Não","ERRO: tarefa de segurança retirada do plano",IF(NOT(ISNUMBER(K1138)),"ERRO: frequência vigente inválida",IF(ISERROR(MATCH(H1138,lst_frequencias,0)),"ERRO: frequência de referência ausente",IF(K1138&lt;INDEX(lst_frequencias_vezes,MATCH(H1138,lst_frequencias,0)),"ERRO: intervalo ampliado em tarefa de segurança (referência "&amp;H1138&amp;")","OK: segurança mantida")))),IF(NOT(ISNUMBER(K1138)),"Verificar: frequência vigente","OK"))))</f>
        <v/>
      </c>
      <c r="S1138" s="24" t="n"/>
    </row>
    <row r="1139">
      <c r="A1139" s="21" t="n"/>
      <c r="B1139" s="22" t="n"/>
      <c r="C1139" s="23">
        <f>IF(OR(A1139="",B1139=""),"",A1139&amp;"|"&amp;B1139)</f>
        <v/>
      </c>
      <c r="D1139" s="21" t="n"/>
      <c r="E1139" s="24" t="n"/>
      <c r="F1139" s="21" t="n"/>
      <c r="G1139" s="22" t="n"/>
      <c r="H1139" s="22" t="n"/>
      <c r="I1139" s="22" t="n"/>
      <c r="J1139" s="25" t="n"/>
      <c r="K1139" s="26">
        <f>IF(J1139="","",IFERROR(INDEX(lst_frequencias_vezes,MATCH(J1139,lst_frequencias,0)),"Frequência não aceita"))</f>
        <v/>
      </c>
      <c r="L1139" s="21" t="n"/>
      <c r="M1139" s="27" t="n"/>
      <c r="N1139" s="28">
        <f>IF(AND(ISNUMBER(K1139),ISNUMBER(M1139)),K1139*M1139,"")</f>
        <v/>
      </c>
      <c r="O1139" s="25" t="n"/>
      <c r="P1139" s="25" t="n"/>
      <c r="Q1139" s="29" t="n"/>
      <c r="R1139" s="30">
        <f>IF(C1139="","",IF(COUNTIF(pl_chave,C1139)&gt;1,"ERRO: chave de tarefa duplicada",IF(I1139="Sim",IF(O1139="Não","ERRO: tarefa de segurança retirada do plano",IF(NOT(ISNUMBER(K1139)),"ERRO: frequência vigente inválida",IF(ISERROR(MATCH(H1139,lst_frequencias,0)),"ERRO: frequência de referência ausente",IF(K1139&lt;INDEX(lst_frequencias_vezes,MATCH(H1139,lst_frequencias,0)),"ERRO: intervalo ampliado em tarefa de segurança (referência "&amp;H1139&amp;")","OK: segurança mantida")))),IF(NOT(ISNUMBER(K1139)),"Verificar: frequência vigente","OK"))))</f>
        <v/>
      </c>
      <c r="S1139" s="24" t="n"/>
    </row>
    <row r="1140">
      <c r="A1140" s="21" t="n"/>
      <c r="B1140" s="22" t="n"/>
      <c r="C1140" s="23">
        <f>IF(OR(A1140="",B1140=""),"",A1140&amp;"|"&amp;B1140)</f>
        <v/>
      </c>
      <c r="D1140" s="21" t="n"/>
      <c r="E1140" s="24" t="n"/>
      <c r="F1140" s="21" t="n"/>
      <c r="G1140" s="22" t="n"/>
      <c r="H1140" s="22" t="n"/>
      <c r="I1140" s="22" t="n"/>
      <c r="J1140" s="25" t="n"/>
      <c r="K1140" s="26">
        <f>IF(J1140="","",IFERROR(INDEX(lst_frequencias_vezes,MATCH(J1140,lst_frequencias,0)),"Frequência não aceita"))</f>
        <v/>
      </c>
      <c r="L1140" s="21" t="n"/>
      <c r="M1140" s="27" t="n"/>
      <c r="N1140" s="28">
        <f>IF(AND(ISNUMBER(K1140),ISNUMBER(M1140)),K1140*M1140,"")</f>
        <v/>
      </c>
      <c r="O1140" s="25" t="n"/>
      <c r="P1140" s="25" t="n"/>
      <c r="Q1140" s="29" t="n"/>
      <c r="R1140" s="30">
        <f>IF(C1140="","",IF(COUNTIF(pl_chave,C1140)&gt;1,"ERRO: chave de tarefa duplicada",IF(I1140="Sim",IF(O1140="Não","ERRO: tarefa de segurança retirada do plano",IF(NOT(ISNUMBER(K1140)),"ERRO: frequência vigente inválida",IF(ISERROR(MATCH(H1140,lst_frequencias,0)),"ERRO: frequência de referência ausente",IF(K1140&lt;INDEX(lst_frequencias_vezes,MATCH(H1140,lst_frequencias,0)),"ERRO: intervalo ampliado em tarefa de segurança (referência "&amp;H1140&amp;")","OK: segurança mantida")))),IF(NOT(ISNUMBER(K1140)),"Verificar: frequência vigente","OK"))))</f>
        <v/>
      </c>
      <c r="S1140" s="24" t="n"/>
    </row>
    <row r="1141">
      <c r="A1141" s="21" t="n"/>
      <c r="B1141" s="22" t="n"/>
      <c r="C1141" s="23">
        <f>IF(OR(A1141="",B1141=""),"",A1141&amp;"|"&amp;B1141)</f>
        <v/>
      </c>
      <c r="D1141" s="21" t="n"/>
      <c r="E1141" s="24" t="n"/>
      <c r="F1141" s="21" t="n"/>
      <c r="G1141" s="22" t="n"/>
      <c r="H1141" s="22" t="n"/>
      <c r="I1141" s="22" t="n"/>
      <c r="J1141" s="25" t="n"/>
      <c r="K1141" s="26">
        <f>IF(J1141="","",IFERROR(INDEX(lst_frequencias_vezes,MATCH(J1141,lst_frequencias,0)),"Frequência não aceita"))</f>
        <v/>
      </c>
      <c r="L1141" s="21" t="n"/>
      <c r="M1141" s="27" t="n"/>
      <c r="N1141" s="28">
        <f>IF(AND(ISNUMBER(K1141),ISNUMBER(M1141)),K1141*M1141,"")</f>
        <v/>
      </c>
      <c r="O1141" s="25" t="n"/>
      <c r="P1141" s="25" t="n"/>
      <c r="Q1141" s="29" t="n"/>
      <c r="R1141" s="30">
        <f>IF(C1141="","",IF(COUNTIF(pl_chave,C1141)&gt;1,"ERRO: chave de tarefa duplicada",IF(I1141="Sim",IF(O1141="Não","ERRO: tarefa de segurança retirada do plano",IF(NOT(ISNUMBER(K1141)),"ERRO: frequência vigente inválida",IF(ISERROR(MATCH(H1141,lst_frequencias,0)),"ERRO: frequência de referência ausente",IF(K1141&lt;INDEX(lst_frequencias_vezes,MATCH(H1141,lst_frequencias,0)),"ERRO: intervalo ampliado em tarefa de segurança (referência "&amp;H1141&amp;")","OK: segurança mantida")))),IF(NOT(ISNUMBER(K1141)),"Verificar: frequência vigente","OK"))))</f>
        <v/>
      </c>
      <c r="S1141" s="24" t="n"/>
    </row>
    <row r="1142">
      <c r="A1142" s="21" t="n"/>
      <c r="B1142" s="22" t="n"/>
      <c r="C1142" s="23">
        <f>IF(OR(A1142="",B1142=""),"",A1142&amp;"|"&amp;B1142)</f>
        <v/>
      </c>
      <c r="D1142" s="21" t="n"/>
      <c r="E1142" s="24" t="n"/>
      <c r="F1142" s="21" t="n"/>
      <c r="G1142" s="22" t="n"/>
      <c r="H1142" s="22" t="n"/>
      <c r="I1142" s="22" t="n"/>
      <c r="J1142" s="25" t="n"/>
      <c r="K1142" s="26">
        <f>IF(J1142="","",IFERROR(INDEX(lst_frequencias_vezes,MATCH(J1142,lst_frequencias,0)),"Frequência não aceita"))</f>
        <v/>
      </c>
      <c r="L1142" s="21" t="n"/>
      <c r="M1142" s="27" t="n"/>
      <c r="N1142" s="28">
        <f>IF(AND(ISNUMBER(K1142),ISNUMBER(M1142)),K1142*M1142,"")</f>
        <v/>
      </c>
      <c r="O1142" s="25" t="n"/>
      <c r="P1142" s="25" t="n"/>
      <c r="Q1142" s="29" t="n"/>
      <c r="R1142" s="30">
        <f>IF(C1142="","",IF(COUNTIF(pl_chave,C1142)&gt;1,"ERRO: chave de tarefa duplicada",IF(I1142="Sim",IF(O1142="Não","ERRO: tarefa de segurança retirada do plano",IF(NOT(ISNUMBER(K1142)),"ERRO: frequência vigente inválida",IF(ISERROR(MATCH(H1142,lst_frequencias,0)),"ERRO: frequência de referência ausente",IF(K1142&lt;INDEX(lst_frequencias_vezes,MATCH(H1142,lst_frequencias,0)),"ERRO: intervalo ampliado em tarefa de segurança (referência "&amp;H1142&amp;")","OK: segurança mantida")))),IF(NOT(ISNUMBER(K1142)),"Verificar: frequência vigente","OK"))))</f>
        <v/>
      </c>
      <c r="S1142" s="24" t="n"/>
    </row>
    <row r="1143">
      <c r="A1143" s="21" t="n"/>
      <c r="B1143" s="22" t="n"/>
      <c r="C1143" s="23">
        <f>IF(OR(A1143="",B1143=""),"",A1143&amp;"|"&amp;B1143)</f>
        <v/>
      </c>
      <c r="D1143" s="21" t="n"/>
      <c r="E1143" s="24" t="n"/>
      <c r="F1143" s="21" t="n"/>
      <c r="G1143" s="22" t="n"/>
      <c r="H1143" s="22" t="n"/>
      <c r="I1143" s="22" t="n"/>
      <c r="J1143" s="25" t="n"/>
      <c r="K1143" s="26">
        <f>IF(J1143="","",IFERROR(INDEX(lst_frequencias_vezes,MATCH(J1143,lst_frequencias,0)),"Frequência não aceita"))</f>
        <v/>
      </c>
      <c r="L1143" s="21" t="n"/>
      <c r="M1143" s="27" t="n"/>
      <c r="N1143" s="28">
        <f>IF(AND(ISNUMBER(K1143),ISNUMBER(M1143)),K1143*M1143,"")</f>
        <v/>
      </c>
      <c r="O1143" s="25" t="n"/>
      <c r="P1143" s="25" t="n"/>
      <c r="Q1143" s="29" t="n"/>
      <c r="R1143" s="30">
        <f>IF(C1143="","",IF(COUNTIF(pl_chave,C1143)&gt;1,"ERRO: chave de tarefa duplicada",IF(I1143="Sim",IF(O1143="Não","ERRO: tarefa de segurança retirada do plano",IF(NOT(ISNUMBER(K1143)),"ERRO: frequência vigente inválida",IF(ISERROR(MATCH(H1143,lst_frequencias,0)),"ERRO: frequência de referência ausente",IF(K1143&lt;INDEX(lst_frequencias_vezes,MATCH(H1143,lst_frequencias,0)),"ERRO: intervalo ampliado em tarefa de segurança (referência "&amp;H1143&amp;")","OK: segurança mantida")))),IF(NOT(ISNUMBER(K1143)),"Verificar: frequência vigente","OK"))))</f>
        <v/>
      </c>
      <c r="S1143" s="24" t="n"/>
    </row>
    <row r="1144">
      <c r="A1144" s="21" t="n"/>
      <c r="B1144" s="22" t="n"/>
      <c r="C1144" s="23">
        <f>IF(OR(A1144="",B1144=""),"",A1144&amp;"|"&amp;B1144)</f>
        <v/>
      </c>
      <c r="D1144" s="21" t="n"/>
      <c r="E1144" s="24" t="n"/>
      <c r="F1144" s="21" t="n"/>
      <c r="G1144" s="22" t="n"/>
      <c r="H1144" s="22" t="n"/>
      <c r="I1144" s="22" t="n"/>
      <c r="J1144" s="25" t="n"/>
      <c r="K1144" s="26">
        <f>IF(J1144="","",IFERROR(INDEX(lst_frequencias_vezes,MATCH(J1144,lst_frequencias,0)),"Frequência não aceita"))</f>
        <v/>
      </c>
      <c r="L1144" s="21" t="n"/>
      <c r="M1144" s="27" t="n"/>
      <c r="N1144" s="28">
        <f>IF(AND(ISNUMBER(K1144),ISNUMBER(M1144)),K1144*M1144,"")</f>
        <v/>
      </c>
      <c r="O1144" s="25" t="n"/>
      <c r="P1144" s="25" t="n"/>
      <c r="Q1144" s="29" t="n"/>
      <c r="R1144" s="30">
        <f>IF(C1144="","",IF(COUNTIF(pl_chave,C1144)&gt;1,"ERRO: chave de tarefa duplicada",IF(I1144="Sim",IF(O1144="Não","ERRO: tarefa de segurança retirada do plano",IF(NOT(ISNUMBER(K1144)),"ERRO: frequência vigente inválida",IF(ISERROR(MATCH(H1144,lst_frequencias,0)),"ERRO: frequência de referência ausente",IF(K1144&lt;INDEX(lst_frequencias_vezes,MATCH(H1144,lst_frequencias,0)),"ERRO: intervalo ampliado em tarefa de segurança (referência "&amp;H1144&amp;")","OK: segurança mantida")))),IF(NOT(ISNUMBER(K1144)),"Verificar: frequência vigente","OK"))))</f>
        <v/>
      </c>
      <c r="S1144" s="24" t="n"/>
    </row>
    <row r="1145">
      <c r="A1145" s="21" t="n"/>
      <c r="B1145" s="22" t="n"/>
      <c r="C1145" s="23">
        <f>IF(OR(A1145="",B1145=""),"",A1145&amp;"|"&amp;B1145)</f>
        <v/>
      </c>
      <c r="D1145" s="21" t="n"/>
      <c r="E1145" s="24" t="n"/>
      <c r="F1145" s="21" t="n"/>
      <c r="G1145" s="22" t="n"/>
      <c r="H1145" s="22" t="n"/>
      <c r="I1145" s="22" t="n"/>
      <c r="J1145" s="25" t="n"/>
      <c r="K1145" s="26">
        <f>IF(J1145="","",IFERROR(INDEX(lst_frequencias_vezes,MATCH(J1145,lst_frequencias,0)),"Frequência não aceita"))</f>
        <v/>
      </c>
      <c r="L1145" s="21" t="n"/>
      <c r="M1145" s="27" t="n"/>
      <c r="N1145" s="28">
        <f>IF(AND(ISNUMBER(K1145),ISNUMBER(M1145)),K1145*M1145,"")</f>
        <v/>
      </c>
      <c r="O1145" s="25" t="n"/>
      <c r="P1145" s="25" t="n"/>
      <c r="Q1145" s="29" t="n"/>
      <c r="R1145" s="30">
        <f>IF(C1145="","",IF(COUNTIF(pl_chave,C1145)&gt;1,"ERRO: chave de tarefa duplicada",IF(I1145="Sim",IF(O1145="Não","ERRO: tarefa de segurança retirada do plano",IF(NOT(ISNUMBER(K1145)),"ERRO: frequência vigente inválida",IF(ISERROR(MATCH(H1145,lst_frequencias,0)),"ERRO: frequência de referência ausente",IF(K1145&lt;INDEX(lst_frequencias_vezes,MATCH(H1145,lst_frequencias,0)),"ERRO: intervalo ampliado em tarefa de segurança (referência "&amp;H1145&amp;")","OK: segurança mantida")))),IF(NOT(ISNUMBER(K1145)),"Verificar: frequência vigente","OK"))))</f>
        <v/>
      </c>
      <c r="S1145" s="24" t="n"/>
    </row>
    <row r="1146">
      <c r="A1146" s="21" t="n"/>
      <c r="B1146" s="22" t="n"/>
      <c r="C1146" s="23">
        <f>IF(OR(A1146="",B1146=""),"",A1146&amp;"|"&amp;B1146)</f>
        <v/>
      </c>
      <c r="D1146" s="21" t="n"/>
      <c r="E1146" s="24" t="n"/>
      <c r="F1146" s="21" t="n"/>
      <c r="G1146" s="22" t="n"/>
      <c r="H1146" s="22" t="n"/>
      <c r="I1146" s="22" t="n"/>
      <c r="J1146" s="25" t="n"/>
      <c r="K1146" s="26">
        <f>IF(J1146="","",IFERROR(INDEX(lst_frequencias_vezes,MATCH(J1146,lst_frequencias,0)),"Frequência não aceita"))</f>
        <v/>
      </c>
      <c r="L1146" s="21" t="n"/>
      <c r="M1146" s="27" t="n"/>
      <c r="N1146" s="28">
        <f>IF(AND(ISNUMBER(K1146),ISNUMBER(M1146)),K1146*M1146,"")</f>
        <v/>
      </c>
      <c r="O1146" s="25" t="n"/>
      <c r="P1146" s="25" t="n"/>
      <c r="Q1146" s="29" t="n"/>
      <c r="R1146" s="30">
        <f>IF(C1146="","",IF(COUNTIF(pl_chave,C1146)&gt;1,"ERRO: chave de tarefa duplicada",IF(I1146="Sim",IF(O1146="Não","ERRO: tarefa de segurança retirada do plano",IF(NOT(ISNUMBER(K1146)),"ERRO: frequência vigente inválida",IF(ISERROR(MATCH(H1146,lst_frequencias,0)),"ERRO: frequência de referência ausente",IF(K1146&lt;INDEX(lst_frequencias_vezes,MATCH(H1146,lst_frequencias,0)),"ERRO: intervalo ampliado em tarefa de segurança (referência "&amp;H1146&amp;")","OK: segurança mantida")))),IF(NOT(ISNUMBER(K1146)),"Verificar: frequência vigente","OK"))))</f>
        <v/>
      </c>
      <c r="S1146" s="24" t="n"/>
    </row>
    <row r="1147">
      <c r="A1147" s="21" t="n"/>
      <c r="B1147" s="22" t="n"/>
      <c r="C1147" s="23">
        <f>IF(OR(A1147="",B1147=""),"",A1147&amp;"|"&amp;B1147)</f>
        <v/>
      </c>
      <c r="D1147" s="21" t="n"/>
      <c r="E1147" s="24" t="n"/>
      <c r="F1147" s="21" t="n"/>
      <c r="G1147" s="22" t="n"/>
      <c r="H1147" s="22" t="n"/>
      <c r="I1147" s="22" t="n"/>
      <c r="J1147" s="25" t="n"/>
      <c r="K1147" s="26">
        <f>IF(J1147="","",IFERROR(INDEX(lst_frequencias_vezes,MATCH(J1147,lst_frequencias,0)),"Frequência não aceita"))</f>
        <v/>
      </c>
      <c r="L1147" s="21" t="n"/>
      <c r="M1147" s="27" t="n"/>
      <c r="N1147" s="28">
        <f>IF(AND(ISNUMBER(K1147),ISNUMBER(M1147)),K1147*M1147,"")</f>
        <v/>
      </c>
      <c r="O1147" s="25" t="n"/>
      <c r="P1147" s="25" t="n"/>
      <c r="Q1147" s="29" t="n"/>
      <c r="R1147" s="30">
        <f>IF(C1147="","",IF(COUNTIF(pl_chave,C1147)&gt;1,"ERRO: chave de tarefa duplicada",IF(I1147="Sim",IF(O1147="Não","ERRO: tarefa de segurança retirada do plano",IF(NOT(ISNUMBER(K1147)),"ERRO: frequência vigente inválida",IF(ISERROR(MATCH(H1147,lst_frequencias,0)),"ERRO: frequência de referência ausente",IF(K1147&lt;INDEX(lst_frequencias_vezes,MATCH(H1147,lst_frequencias,0)),"ERRO: intervalo ampliado em tarefa de segurança (referência "&amp;H1147&amp;")","OK: segurança mantida")))),IF(NOT(ISNUMBER(K1147)),"Verificar: frequência vigente","OK"))))</f>
        <v/>
      </c>
      <c r="S1147" s="24" t="n"/>
    </row>
    <row r="1148">
      <c r="A1148" s="21" t="n"/>
      <c r="B1148" s="22" t="n"/>
      <c r="C1148" s="23">
        <f>IF(OR(A1148="",B1148=""),"",A1148&amp;"|"&amp;B1148)</f>
        <v/>
      </c>
      <c r="D1148" s="21" t="n"/>
      <c r="E1148" s="24" t="n"/>
      <c r="F1148" s="21" t="n"/>
      <c r="G1148" s="22" t="n"/>
      <c r="H1148" s="22" t="n"/>
      <c r="I1148" s="22" t="n"/>
      <c r="J1148" s="25" t="n"/>
      <c r="K1148" s="26">
        <f>IF(J1148="","",IFERROR(INDEX(lst_frequencias_vezes,MATCH(J1148,lst_frequencias,0)),"Frequência não aceita"))</f>
        <v/>
      </c>
      <c r="L1148" s="21" t="n"/>
      <c r="M1148" s="27" t="n"/>
      <c r="N1148" s="28">
        <f>IF(AND(ISNUMBER(K1148),ISNUMBER(M1148)),K1148*M1148,"")</f>
        <v/>
      </c>
      <c r="O1148" s="25" t="n"/>
      <c r="P1148" s="25" t="n"/>
      <c r="Q1148" s="29" t="n"/>
      <c r="R1148" s="30">
        <f>IF(C1148="","",IF(COUNTIF(pl_chave,C1148)&gt;1,"ERRO: chave de tarefa duplicada",IF(I1148="Sim",IF(O1148="Não","ERRO: tarefa de segurança retirada do plano",IF(NOT(ISNUMBER(K1148)),"ERRO: frequência vigente inválida",IF(ISERROR(MATCH(H1148,lst_frequencias,0)),"ERRO: frequência de referência ausente",IF(K1148&lt;INDEX(lst_frequencias_vezes,MATCH(H1148,lst_frequencias,0)),"ERRO: intervalo ampliado em tarefa de segurança (referência "&amp;H1148&amp;")","OK: segurança mantida")))),IF(NOT(ISNUMBER(K1148)),"Verificar: frequência vigente","OK"))))</f>
        <v/>
      </c>
      <c r="S1148" s="24" t="n"/>
    </row>
    <row r="1149">
      <c r="A1149" s="21" t="n"/>
      <c r="B1149" s="22" t="n"/>
      <c r="C1149" s="23">
        <f>IF(OR(A1149="",B1149=""),"",A1149&amp;"|"&amp;B1149)</f>
        <v/>
      </c>
      <c r="D1149" s="21" t="n"/>
      <c r="E1149" s="24" t="n"/>
      <c r="F1149" s="21" t="n"/>
      <c r="G1149" s="22" t="n"/>
      <c r="H1149" s="22" t="n"/>
      <c r="I1149" s="22" t="n"/>
      <c r="J1149" s="25" t="n"/>
      <c r="K1149" s="26">
        <f>IF(J1149="","",IFERROR(INDEX(lst_frequencias_vezes,MATCH(J1149,lst_frequencias,0)),"Frequência não aceita"))</f>
        <v/>
      </c>
      <c r="L1149" s="21" t="n"/>
      <c r="M1149" s="27" t="n"/>
      <c r="N1149" s="28">
        <f>IF(AND(ISNUMBER(K1149),ISNUMBER(M1149)),K1149*M1149,"")</f>
        <v/>
      </c>
      <c r="O1149" s="25" t="n"/>
      <c r="P1149" s="25" t="n"/>
      <c r="Q1149" s="29" t="n"/>
      <c r="R1149" s="30">
        <f>IF(C1149="","",IF(COUNTIF(pl_chave,C1149)&gt;1,"ERRO: chave de tarefa duplicada",IF(I1149="Sim",IF(O1149="Não","ERRO: tarefa de segurança retirada do plano",IF(NOT(ISNUMBER(K1149)),"ERRO: frequência vigente inválida",IF(ISERROR(MATCH(H1149,lst_frequencias,0)),"ERRO: frequência de referência ausente",IF(K1149&lt;INDEX(lst_frequencias_vezes,MATCH(H1149,lst_frequencias,0)),"ERRO: intervalo ampliado em tarefa de segurança (referência "&amp;H1149&amp;")","OK: segurança mantida")))),IF(NOT(ISNUMBER(K1149)),"Verificar: frequência vigente","OK"))))</f>
        <v/>
      </c>
      <c r="S1149" s="24" t="n"/>
    </row>
    <row r="1150">
      <c r="A1150" s="21" t="n"/>
      <c r="B1150" s="22" t="n"/>
      <c r="C1150" s="23">
        <f>IF(OR(A1150="",B1150=""),"",A1150&amp;"|"&amp;B1150)</f>
        <v/>
      </c>
      <c r="D1150" s="21" t="n"/>
      <c r="E1150" s="24" t="n"/>
      <c r="F1150" s="21" t="n"/>
      <c r="G1150" s="22" t="n"/>
      <c r="H1150" s="22" t="n"/>
      <c r="I1150" s="22" t="n"/>
      <c r="J1150" s="25" t="n"/>
      <c r="K1150" s="26">
        <f>IF(J1150="","",IFERROR(INDEX(lst_frequencias_vezes,MATCH(J1150,lst_frequencias,0)),"Frequência não aceita"))</f>
        <v/>
      </c>
      <c r="L1150" s="21" t="n"/>
      <c r="M1150" s="27" t="n"/>
      <c r="N1150" s="28">
        <f>IF(AND(ISNUMBER(K1150),ISNUMBER(M1150)),K1150*M1150,"")</f>
        <v/>
      </c>
      <c r="O1150" s="25" t="n"/>
      <c r="P1150" s="25" t="n"/>
      <c r="Q1150" s="29" t="n"/>
      <c r="R1150" s="30">
        <f>IF(C1150="","",IF(COUNTIF(pl_chave,C1150)&gt;1,"ERRO: chave de tarefa duplicada",IF(I1150="Sim",IF(O1150="Não","ERRO: tarefa de segurança retirada do plano",IF(NOT(ISNUMBER(K1150)),"ERRO: frequência vigente inválida",IF(ISERROR(MATCH(H1150,lst_frequencias,0)),"ERRO: frequência de referência ausente",IF(K1150&lt;INDEX(lst_frequencias_vezes,MATCH(H1150,lst_frequencias,0)),"ERRO: intervalo ampliado em tarefa de segurança (referência "&amp;H1150&amp;")","OK: segurança mantida")))),IF(NOT(ISNUMBER(K1150)),"Verificar: frequência vigente","OK"))))</f>
        <v/>
      </c>
      <c r="S1150" s="24" t="n"/>
    </row>
    <row r="1151">
      <c r="A1151" s="21" t="n"/>
      <c r="B1151" s="22" t="n"/>
      <c r="C1151" s="23">
        <f>IF(OR(A1151="",B1151=""),"",A1151&amp;"|"&amp;B1151)</f>
        <v/>
      </c>
      <c r="D1151" s="21" t="n"/>
      <c r="E1151" s="24" t="n"/>
      <c r="F1151" s="21" t="n"/>
      <c r="G1151" s="22" t="n"/>
      <c r="H1151" s="22" t="n"/>
      <c r="I1151" s="22" t="n"/>
      <c r="J1151" s="25" t="n"/>
      <c r="K1151" s="26">
        <f>IF(J1151="","",IFERROR(INDEX(lst_frequencias_vezes,MATCH(J1151,lst_frequencias,0)),"Frequência não aceita"))</f>
        <v/>
      </c>
      <c r="L1151" s="21" t="n"/>
      <c r="M1151" s="27" t="n"/>
      <c r="N1151" s="28">
        <f>IF(AND(ISNUMBER(K1151),ISNUMBER(M1151)),K1151*M1151,"")</f>
        <v/>
      </c>
      <c r="O1151" s="25" t="n"/>
      <c r="P1151" s="25" t="n"/>
      <c r="Q1151" s="29" t="n"/>
      <c r="R1151" s="30">
        <f>IF(C1151="","",IF(COUNTIF(pl_chave,C1151)&gt;1,"ERRO: chave de tarefa duplicada",IF(I1151="Sim",IF(O1151="Não","ERRO: tarefa de segurança retirada do plano",IF(NOT(ISNUMBER(K1151)),"ERRO: frequência vigente inválida",IF(ISERROR(MATCH(H1151,lst_frequencias,0)),"ERRO: frequência de referência ausente",IF(K1151&lt;INDEX(lst_frequencias_vezes,MATCH(H1151,lst_frequencias,0)),"ERRO: intervalo ampliado em tarefa de segurança (referência "&amp;H1151&amp;")","OK: segurança mantida")))),IF(NOT(ISNUMBER(K1151)),"Verificar: frequência vigente","OK"))))</f>
        <v/>
      </c>
      <c r="S1151" s="24" t="n"/>
    </row>
    <row r="1152">
      <c r="A1152" s="21" t="n"/>
      <c r="B1152" s="22" t="n"/>
      <c r="C1152" s="23">
        <f>IF(OR(A1152="",B1152=""),"",A1152&amp;"|"&amp;B1152)</f>
        <v/>
      </c>
      <c r="D1152" s="21" t="n"/>
      <c r="E1152" s="24" t="n"/>
      <c r="F1152" s="21" t="n"/>
      <c r="G1152" s="22" t="n"/>
      <c r="H1152" s="22" t="n"/>
      <c r="I1152" s="22" t="n"/>
      <c r="J1152" s="25" t="n"/>
      <c r="K1152" s="26">
        <f>IF(J1152="","",IFERROR(INDEX(lst_frequencias_vezes,MATCH(J1152,lst_frequencias,0)),"Frequência não aceita"))</f>
        <v/>
      </c>
      <c r="L1152" s="21" t="n"/>
      <c r="M1152" s="27" t="n"/>
      <c r="N1152" s="28">
        <f>IF(AND(ISNUMBER(K1152),ISNUMBER(M1152)),K1152*M1152,"")</f>
        <v/>
      </c>
      <c r="O1152" s="25" t="n"/>
      <c r="P1152" s="25" t="n"/>
      <c r="Q1152" s="29" t="n"/>
      <c r="R1152" s="30">
        <f>IF(C1152="","",IF(COUNTIF(pl_chave,C1152)&gt;1,"ERRO: chave de tarefa duplicada",IF(I1152="Sim",IF(O1152="Não","ERRO: tarefa de segurança retirada do plano",IF(NOT(ISNUMBER(K1152)),"ERRO: frequência vigente inválida",IF(ISERROR(MATCH(H1152,lst_frequencias,0)),"ERRO: frequência de referência ausente",IF(K1152&lt;INDEX(lst_frequencias_vezes,MATCH(H1152,lst_frequencias,0)),"ERRO: intervalo ampliado em tarefa de segurança (referência "&amp;H1152&amp;")","OK: segurança mantida")))),IF(NOT(ISNUMBER(K1152)),"Verificar: frequência vigente","OK"))))</f>
        <v/>
      </c>
      <c r="S1152" s="24" t="n"/>
    </row>
    <row r="1153">
      <c r="A1153" s="21" t="n"/>
      <c r="B1153" s="22" t="n"/>
      <c r="C1153" s="23">
        <f>IF(OR(A1153="",B1153=""),"",A1153&amp;"|"&amp;B1153)</f>
        <v/>
      </c>
      <c r="D1153" s="21" t="n"/>
      <c r="E1153" s="24" t="n"/>
      <c r="F1153" s="21" t="n"/>
      <c r="G1153" s="22" t="n"/>
      <c r="H1153" s="22" t="n"/>
      <c r="I1153" s="22" t="n"/>
      <c r="J1153" s="25" t="n"/>
      <c r="K1153" s="26">
        <f>IF(J1153="","",IFERROR(INDEX(lst_frequencias_vezes,MATCH(J1153,lst_frequencias,0)),"Frequência não aceita"))</f>
        <v/>
      </c>
      <c r="L1153" s="21" t="n"/>
      <c r="M1153" s="27" t="n"/>
      <c r="N1153" s="28">
        <f>IF(AND(ISNUMBER(K1153),ISNUMBER(M1153)),K1153*M1153,"")</f>
        <v/>
      </c>
      <c r="O1153" s="25" t="n"/>
      <c r="P1153" s="25" t="n"/>
      <c r="Q1153" s="29" t="n"/>
      <c r="R1153" s="30">
        <f>IF(C1153="","",IF(COUNTIF(pl_chave,C1153)&gt;1,"ERRO: chave de tarefa duplicada",IF(I1153="Sim",IF(O1153="Não","ERRO: tarefa de segurança retirada do plano",IF(NOT(ISNUMBER(K1153)),"ERRO: frequência vigente inválida",IF(ISERROR(MATCH(H1153,lst_frequencias,0)),"ERRO: frequência de referência ausente",IF(K1153&lt;INDEX(lst_frequencias_vezes,MATCH(H1153,lst_frequencias,0)),"ERRO: intervalo ampliado em tarefa de segurança (referência "&amp;H1153&amp;")","OK: segurança mantida")))),IF(NOT(ISNUMBER(K1153)),"Verificar: frequência vigente","OK"))))</f>
        <v/>
      </c>
      <c r="S1153" s="24" t="n"/>
    </row>
    <row r="1154">
      <c r="A1154" s="21" t="n"/>
      <c r="B1154" s="22" t="n"/>
      <c r="C1154" s="23">
        <f>IF(OR(A1154="",B1154=""),"",A1154&amp;"|"&amp;B1154)</f>
        <v/>
      </c>
      <c r="D1154" s="21" t="n"/>
      <c r="E1154" s="24" t="n"/>
      <c r="F1154" s="21" t="n"/>
      <c r="G1154" s="22" t="n"/>
      <c r="H1154" s="22" t="n"/>
      <c r="I1154" s="22" t="n"/>
      <c r="J1154" s="25" t="n"/>
      <c r="K1154" s="26">
        <f>IF(J1154="","",IFERROR(INDEX(lst_frequencias_vezes,MATCH(J1154,lst_frequencias,0)),"Frequência não aceita"))</f>
        <v/>
      </c>
      <c r="L1154" s="21" t="n"/>
      <c r="M1154" s="27" t="n"/>
      <c r="N1154" s="28">
        <f>IF(AND(ISNUMBER(K1154),ISNUMBER(M1154)),K1154*M1154,"")</f>
        <v/>
      </c>
      <c r="O1154" s="25" t="n"/>
      <c r="P1154" s="25" t="n"/>
      <c r="Q1154" s="29" t="n"/>
      <c r="R1154" s="30">
        <f>IF(C1154="","",IF(COUNTIF(pl_chave,C1154)&gt;1,"ERRO: chave de tarefa duplicada",IF(I1154="Sim",IF(O1154="Não","ERRO: tarefa de segurança retirada do plano",IF(NOT(ISNUMBER(K1154)),"ERRO: frequência vigente inválida",IF(ISERROR(MATCH(H1154,lst_frequencias,0)),"ERRO: frequência de referência ausente",IF(K1154&lt;INDEX(lst_frequencias_vezes,MATCH(H1154,lst_frequencias,0)),"ERRO: intervalo ampliado em tarefa de segurança (referência "&amp;H1154&amp;")","OK: segurança mantida")))),IF(NOT(ISNUMBER(K1154)),"Verificar: frequência vigente","OK"))))</f>
        <v/>
      </c>
      <c r="S1154" s="24" t="n"/>
    </row>
    <row r="1155">
      <c r="A1155" s="21" t="n"/>
      <c r="B1155" s="22" t="n"/>
      <c r="C1155" s="23">
        <f>IF(OR(A1155="",B1155=""),"",A1155&amp;"|"&amp;B1155)</f>
        <v/>
      </c>
      <c r="D1155" s="21" t="n"/>
      <c r="E1155" s="24" t="n"/>
      <c r="F1155" s="21" t="n"/>
      <c r="G1155" s="22" t="n"/>
      <c r="H1155" s="22" t="n"/>
      <c r="I1155" s="22" t="n"/>
      <c r="J1155" s="25" t="n"/>
      <c r="K1155" s="26">
        <f>IF(J1155="","",IFERROR(INDEX(lst_frequencias_vezes,MATCH(J1155,lst_frequencias,0)),"Frequência não aceita"))</f>
        <v/>
      </c>
      <c r="L1155" s="21" t="n"/>
      <c r="M1155" s="27" t="n"/>
      <c r="N1155" s="28">
        <f>IF(AND(ISNUMBER(K1155),ISNUMBER(M1155)),K1155*M1155,"")</f>
        <v/>
      </c>
      <c r="O1155" s="25" t="n"/>
      <c r="P1155" s="25" t="n"/>
      <c r="Q1155" s="29" t="n"/>
      <c r="R1155" s="30">
        <f>IF(C1155="","",IF(COUNTIF(pl_chave,C1155)&gt;1,"ERRO: chave de tarefa duplicada",IF(I1155="Sim",IF(O1155="Não","ERRO: tarefa de segurança retirada do plano",IF(NOT(ISNUMBER(K1155)),"ERRO: frequência vigente inválida",IF(ISERROR(MATCH(H1155,lst_frequencias,0)),"ERRO: frequência de referência ausente",IF(K1155&lt;INDEX(lst_frequencias_vezes,MATCH(H1155,lst_frequencias,0)),"ERRO: intervalo ampliado em tarefa de segurança (referência "&amp;H1155&amp;")","OK: segurança mantida")))),IF(NOT(ISNUMBER(K1155)),"Verificar: frequência vigente","OK"))))</f>
        <v/>
      </c>
      <c r="S1155" s="24" t="n"/>
    </row>
    <row r="1156">
      <c r="A1156" s="21" t="n"/>
      <c r="B1156" s="22" t="n"/>
      <c r="C1156" s="23">
        <f>IF(OR(A1156="",B1156=""),"",A1156&amp;"|"&amp;B1156)</f>
        <v/>
      </c>
      <c r="D1156" s="21" t="n"/>
      <c r="E1156" s="24" t="n"/>
      <c r="F1156" s="21" t="n"/>
      <c r="G1156" s="22" t="n"/>
      <c r="H1156" s="22" t="n"/>
      <c r="I1156" s="22" t="n"/>
      <c r="J1156" s="25" t="n"/>
      <c r="K1156" s="26">
        <f>IF(J1156="","",IFERROR(INDEX(lst_frequencias_vezes,MATCH(J1156,lst_frequencias,0)),"Frequência não aceita"))</f>
        <v/>
      </c>
      <c r="L1156" s="21" t="n"/>
      <c r="M1156" s="27" t="n"/>
      <c r="N1156" s="28">
        <f>IF(AND(ISNUMBER(K1156),ISNUMBER(M1156)),K1156*M1156,"")</f>
        <v/>
      </c>
      <c r="O1156" s="25" t="n"/>
      <c r="P1156" s="25" t="n"/>
      <c r="Q1156" s="29" t="n"/>
      <c r="R1156" s="30">
        <f>IF(C1156="","",IF(COUNTIF(pl_chave,C1156)&gt;1,"ERRO: chave de tarefa duplicada",IF(I1156="Sim",IF(O1156="Não","ERRO: tarefa de segurança retirada do plano",IF(NOT(ISNUMBER(K1156)),"ERRO: frequência vigente inválida",IF(ISERROR(MATCH(H1156,lst_frequencias,0)),"ERRO: frequência de referência ausente",IF(K1156&lt;INDEX(lst_frequencias_vezes,MATCH(H1156,lst_frequencias,0)),"ERRO: intervalo ampliado em tarefa de segurança (referência "&amp;H1156&amp;")","OK: segurança mantida")))),IF(NOT(ISNUMBER(K1156)),"Verificar: frequência vigente","OK"))))</f>
        <v/>
      </c>
      <c r="S1156" s="24" t="n"/>
    </row>
    <row r="1157">
      <c r="A1157" s="21" t="n"/>
      <c r="B1157" s="22" t="n"/>
      <c r="C1157" s="23">
        <f>IF(OR(A1157="",B1157=""),"",A1157&amp;"|"&amp;B1157)</f>
        <v/>
      </c>
      <c r="D1157" s="21" t="n"/>
      <c r="E1157" s="24" t="n"/>
      <c r="F1157" s="21" t="n"/>
      <c r="G1157" s="22" t="n"/>
      <c r="H1157" s="22" t="n"/>
      <c r="I1157" s="22" t="n"/>
      <c r="J1157" s="25" t="n"/>
      <c r="K1157" s="26">
        <f>IF(J1157="","",IFERROR(INDEX(lst_frequencias_vezes,MATCH(J1157,lst_frequencias,0)),"Frequência não aceita"))</f>
        <v/>
      </c>
      <c r="L1157" s="21" t="n"/>
      <c r="M1157" s="27" t="n"/>
      <c r="N1157" s="28">
        <f>IF(AND(ISNUMBER(K1157),ISNUMBER(M1157)),K1157*M1157,"")</f>
        <v/>
      </c>
      <c r="O1157" s="25" t="n"/>
      <c r="P1157" s="25" t="n"/>
      <c r="Q1157" s="29" t="n"/>
      <c r="R1157" s="30">
        <f>IF(C1157="","",IF(COUNTIF(pl_chave,C1157)&gt;1,"ERRO: chave de tarefa duplicada",IF(I1157="Sim",IF(O1157="Não","ERRO: tarefa de segurança retirada do plano",IF(NOT(ISNUMBER(K1157)),"ERRO: frequência vigente inválida",IF(ISERROR(MATCH(H1157,lst_frequencias,0)),"ERRO: frequência de referência ausente",IF(K1157&lt;INDEX(lst_frequencias_vezes,MATCH(H1157,lst_frequencias,0)),"ERRO: intervalo ampliado em tarefa de segurança (referência "&amp;H1157&amp;")","OK: segurança mantida")))),IF(NOT(ISNUMBER(K1157)),"Verificar: frequência vigente","OK"))))</f>
        <v/>
      </c>
      <c r="S1157" s="24" t="n"/>
    </row>
    <row r="1158">
      <c r="A1158" s="21" t="n"/>
      <c r="B1158" s="22" t="n"/>
      <c r="C1158" s="23">
        <f>IF(OR(A1158="",B1158=""),"",A1158&amp;"|"&amp;B1158)</f>
        <v/>
      </c>
      <c r="D1158" s="21" t="n"/>
      <c r="E1158" s="24" t="n"/>
      <c r="F1158" s="21" t="n"/>
      <c r="G1158" s="22" t="n"/>
      <c r="H1158" s="22" t="n"/>
      <c r="I1158" s="22" t="n"/>
      <c r="J1158" s="25" t="n"/>
      <c r="K1158" s="26">
        <f>IF(J1158="","",IFERROR(INDEX(lst_frequencias_vezes,MATCH(J1158,lst_frequencias,0)),"Frequência não aceita"))</f>
        <v/>
      </c>
      <c r="L1158" s="21" t="n"/>
      <c r="M1158" s="27" t="n"/>
      <c r="N1158" s="28">
        <f>IF(AND(ISNUMBER(K1158),ISNUMBER(M1158)),K1158*M1158,"")</f>
        <v/>
      </c>
      <c r="O1158" s="25" t="n"/>
      <c r="P1158" s="25" t="n"/>
      <c r="Q1158" s="29" t="n"/>
      <c r="R1158" s="30">
        <f>IF(C1158="","",IF(COUNTIF(pl_chave,C1158)&gt;1,"ERRO: chave de tarefa duplicada",IF(I1158="Sim",IF(O1158="Não","ERRO: tarefa de segurança retirada do plano",IF(NOT(ISNUMBER(K1158)),"ERRO: frequência vigente inválida",IF(ISERROR(MATCH(H1158,lst_frequencias,0)),"ERRO: frequência de referência ausente",IF(K1158&lt;INDEX(lst_frequencias_vezes,MATCH(H1158,lst_frequencias,0)),"ERRO: intervalo ampliado em tarefa de segurança (referência "&amp;H1158&amp;")","OK: segurança mantida")))),IF(NOT(ISNUMBER(K1158)),"Verificar: frequência vigente","OK"))))</f>
        <v/>
      </c>
      <c r="S1158" s="24" t="n"/>
    </row>
    <row r="1159">
      <c r="A1159" s="21" t="n"/>
      <c r="B1159" s="22" t="n"/>
      <c r="C1159" s="23">
        <f>IF(OR(A1159="",B1159=""),"",A1159&amp;"|"&amp;B1159)</f>
        <v/>
      </c>
      <c r="D1159" s="21" t="n"/>
      <c r="E1159" s="24" t="n"/>
      <c r="F1159" s="21" t="n"/>
      <c r="G1159" s="22" t="n"/>
      <c r="H1159" s="22" t="n"/>
      <c r="I1159" s="22" t="n"/>
      <c r="J1159" s="25" t="n"/>
      <c r="K1159" s="26">
        <f>IF(J1159="","",IFERROR(INDEX(lst_frequencias_vezes,MATCH(J1159,lst_frequencias,0)),"Frequência não aceita"))</f>
        <v/>
      </c>
      <c r="L1159" s="21" t="n"/>
      <c r="M1159" s="27" t="n"/>
      <c r="N1159" s="28">
        <f>IF(AND(ISNUMBER(K1159),ISNUMBER(M1159)),K1159*M1159,"")</f>
        <v/>
      </c>
      <c r="O1159" s="25" t="n"/>
      <c r="P1159" s="25" t="n"/>
      <c r="Q1159" s="29" t="n"/>
      <c r="R1159" s="30">
        <f>IF(C1159="","",IF(COUNTIF(pl_chave,C1159)&gt;1,"ERRO: chave de tarefa duplicada",IF(I1159="Sim",IF(O1159="Não","ERRO: tarefa de segurança retirada do plano",IF(NOT(ISNUMBER(K1159)),"ERRO: frequência vigente inválida",IF(ISERROR(MATCH(H1159,lst_frequencias,0)),"ERRO: frequência de referência ausente",IF(K1159&lt;INDEX(lst_frequencias_vezes,MATCH(H1159,lst_frequencias,0)),"ERRO: intervalo ampliado em tarefa de segurança (referência "&amp;H1159&amp;")","OK: segurança mantida")))),IF(NOT(ISNUMBER(K1159)),"Verificar: frequência vigente","OK"))))</f>
        <v/>
      </c>
      <c r="S1159" s="24" t="n"/>
    </row>
    <row r="1160">
      <c r="A1160" s="21" t="n"/>
      <c r="B1160" s="22" t="n"/>
      <c r="C1160" s="23">
        <f>IF(OR(A1160="",B1160=""),"",A1160&amp;"|"&amp;B1160)</f>
        <v/>
      </c>
      <c r="D1160" s="21" t="n"/>
      <c r="E1160" s="24" t="n"/>
      <c r="F1160" s="21" t="n"/>
      <c r="G1160" s="22" t="n"/>
      <c r="H1160" s="22" t="n"/>
      <c r="I1160" s="22" t="n"/>
      <c r="J1160" s="25" t="n"/>
      <c r="K1160" s="26">
        <f>IF(J1160="","",IFERROR(INDEX(lst_frequencias_vezes,MATCH(J1160,lst_frequencias,0)),"Frequência não aceita"))</f>
        <v/>
      </c>
      <c r="L1160" s="21" t="n"/>
      <c r="M1160" s="27" t="n"/>
      <c r="N1160" s="28">
        <f>IF(AND(ISNUMBER(K1160),ISNUMBER(M1160)),K1160*M1160,"")</f>
        <v/>
      </c>
      <c r="O1160" s="25" t="n"/>
      <c r="P1160" s="25" t="n"/>
      <c r="Q1160" s="29" t="n"/>
      <c r="R1160" s="30">
        <f>IF(C1160="","",IF(COUNTIF(pl_chave,C1160)&gt;1,"ERRO: chave de tarefa duplicada",IF(I1160="Sim",IF(O1160="Não","ERRO: tarefa de segurança retirada do plano",IF(NOT(ISNUMBER(K1160)),"ERRO: frequência vigente inválida",IF(ISERROR(MATCH(H1160,lst_frequencias,0)),"ERRO: frequência de referência ausente",IF(K1160&lt;INDEX(lst_frequencias_vezes,MATCH(H1160,lst_frequencias,0)),"ERRO: intervalo ampliado em tarefa de segurança (referência "&amp;H1160&amp;")","OK: segurança mantida")))),IF(NOT(ISNUMBER(K1160)),"Verificar: frequência vigente","OK"))))</f>
        <v/>
      </c>
      <c r="S1160" s="24" t="n"/>
    </row>
    <row r="1161">
      <c r="A1161" s="21" t="n"/>
      <c r="B1161" s="22" t="n"/>
      <c r="C1161" s="23">
        <f>IF(OR(A1161="",B1161=""),"",A1161&amp;"|"&amp;B1161)</f>
        <v/>
      </c>
      <c r="D1161" s="21" t="n"/>
      <c r="E1161" s="24" t="n"/>
      <c r="F1161" s="21" t="n"/>
      <c r="G1161" s="22" t="n"/>
      <c r="H1161" s="22" t="n"/>
      <c r="I1161" s="22" t="n"/>
      <c r="J1161" s="25" t="n"/>
      <c r="K1161" s="26">
        <f>IF(J1161="","",IFERROR(INDEX(lst_frequencias_vezes,MATCH(J1161,lst_frequencias,0)),"Frequência não aceita"))</f>
        <v/>
      </c>
      <c r="L1161" s="21" t="n"/>
      <c r="M1161" s="27" t="n"/>
      <c r="N1161" s="28">
        <f>IF(AND(ISNUMBER(K1161),ISNUMBER(M1161)),K1161*M1161,"")</f>
        <v/>
      </c>
      <c r="O1161" s="25" t="n"/>
      <c r="P1161" s="25" t="n"/>
      <c r="Q1161" s="29" t="n"/>
      <c r="R1161" s="30">
        <f>IF(C1161="","",IF(COUNTIF(pl_chave,C1161)&gt;1,"ERRO: chave de tarefa duplicada",IF(I1161="Sim",IF(O1161="Não","ERRO: tarefa de segurança retirada do plano",IF(NOT(ISNUMBER(K1161)),"ERRO: frequência vigente inválida",IF(ISERROR(MATCH(H1161,lst_frequencias,0)),"ERRO: frequência de referência ausente",IF(K1161&lt;INDEX(lst_frequencias_vezes,MATCH(H1161,lst_frequencias,0)),"ERRO: intervalo ampliado em tarefa de segurança (referência "&amp;H1161&amp;")","OK: segurança mantida")))),IF(NOT(ISNUMBER(K1161)),"Verificar: frequência vigente","OK"))))</f>
        <v/>
      </c>
      <c r="S1161" s="24" t="n"/>
    </row>
    <row r="1162">
      <c r="A1162" s="21" t="n"/>
      <c r="B1162" s="22" t="n"/>
      <c r="C1162" s="23">
        <f>IF(OR(A1162="",B1162=""),"",A1162&amp;"|"&amp;B1162)</f>
        <v/>
      </c>
      <c r="D1162" s="21" t="n"/>
      <c r="E1162" s="24" t="n"/>
      <c r="F1162" s="21" t="n"/>
      <c r="G1162" s="22" t="n"/>
      <c r="H1162" s="22" t="n"/>
      <c r="I1162" s="22" t="n"/>
      <c r="J1162" s="25" t="n"/>
      <c r="K1162" s="26">
        <f>IF(J1162="","",IFERROR(INDEX(lst_frequencias_vezes,MATCH(J1162,lst_frequencias,0)),"Frequência não aceita"))</f>
        <v/>
      </c>
      <c r="L1162" s="21" t="n"/>
      <c r="M1162" s="27" t="n"/>
      <c r="N1162" s="28">
        <f>IF(AND(ISNUMBER(K1162),ISNUMBER(M1162)),K1162*M1162,"")</f>
        <v/>
      </c>
      <c r="O1162" s="25" t="n"/>
      <c r="P1162" s="25" t="n"/>
      <c r="Q1162" s="29" t="n"/>
      <c r="R1162" s="30">
        <f>IF(C1162="","",IF(COUNTIF(pl_chave,C1162)&gt;1,"ERRO: chave de tarefa duplicada",IF(I1162="Sim",IF(O1162="Não","ERRO: tarefa de segurança retirada do plano",IF(NOT(ISNUMBER(K1162)),"ERRO: frequência vigente inválida",IF(ISERROR(MATCH(H1162,lst_frequencias,0)),"ERRO: frequência de referência ausente",IF(K1162&lt;INDEX(lst_frequencias_vezes,MATCH(H1162,lst_frequencias,0)),"ERRO: intervalo ampliado em tarefa de segurança (referência "&amp;H1162&amp;")","OK: segurança mantida")))),IF(NOT(ISNUMBER(K1162)),"Verificar: frequência vigente","OK"))))</f>
        <v/>
      </c>
      <c r="S1162" s="24" t="n"/>
    </row>
    <row r="1163">
      <c r="A1163" s="21" t="n"/>
      <c r="B1163" s="22" t="n"/>
      <c r="C1163" s="23">
        <f>IF(OR(A1163="",B1163=""),"",A1163&amp;"|"&amp;B1163)</f>
        <v/>
      </c>
      <c r="D1163" s="21" t="n"/>
      <c r="E1163" s="24" t="n"/>
      <c r="F1163" s="21" t="n"/>
      <c r="G1163" s="22" t="n"/>
      <c r="H1163" s="22" t="n"/>
      <c r="I1163" s="22" t="n"/>
      <c r="J1163" s="25" t="n"/>
      <c r="K1163" s="26">
        <f>IF(J1163="","",IFERROR(INDEX(lst_frequencias_vezes,MATCH(J1163,lst_frequencias,0)),"Frequência não aceita"))</f>
        <v/>
      </c>
      <c r="L1163" s="21" t="n"/>
      <c r="M1163" s="27" t="n"/>
      <c r="N1163" s="28">
        <f>IF(AND(ISNUMBER(K1163),ISNUMBER(M1163)),K1163*M1163,"")</f>
        <v/>
      </c>
      <c r="O1163" s="25" t="n"/>
      <c r="P1163" s="25" t="n"/>
      <c r="Q1163" s="29" t="n"/>
      <c r="R1163" s="30">
        <f>IF(C1163="","",IF(COUNTIF(pl_chave,C1163)&gt;1,"ERRO: chave de tarefa duplicada",IF(I1163="Sim",IF(O1163="Não","ERRO: tarefa de segurança retirada do plano",IF(NOT(ISNUMBER(K1163)),"ERRO: frequência vigente inválida",IF(ISERROR(MATCH(H1163,lst_frequencias,0)),"ERRO: frequência de referência ausente",IF(K1163&lt;INDEX(lst_frequencias_vezes,MATCH(H1163,lst_frequencias,0)),"ERRO: intervalo ampliado em tarefa de segurança (referência "&amp;H1163&amp;")","OK: segurança mantida")))),IF(NOT(ISNUMBER(K1163)),"Verificar: frequência vigente","OK"))))</f>
        <v/>
      </c>
      <c r="S1163" s="24" t="n"/>
    </row>
    <row r="1164">
      <c r="A1164" s="21" t="n"/>
      <c r="B1164" s="22" t="n"/>
      <c r="C1164" s="23">
        <f>IF(OR(A1164="",B1164=""),"",A1164&amp;"|"&amp;B1164)</f>
        <v/>
      </c>
      <c r="D1164" s="21" t="n"/>
      <c r="E1164" s="24" t="n"/>
      <c r="F1164" s="21" t="n"/>
      <c r="G1164" s="22" t="n"/>
      <c r="H1164" s="22" t="n"/>
      <c r="I1164" s="22" t="n"/>
      <c r="J1164" s="25" t="n"/>
      <c r="K1164" s="26">
        <f>IF(J1164="","",IFERROR(INDEX(lst_frequencias_vezes,MATCH(J1164,lst_frequencias,0)),"Frequência não aceita"))</f>
        <v/>
      </c>
      <c r="L1164" s="21" t="n"/>
      <c r="M1164" s="27" t="n"/>
      <c r="N1164" s="28">
        <f>IF(AND(ISNUMBER(K1164),ISNUMBER(M1164)),K1164*M1164,"")</f>
        <v/>
      </c>
      <c r="O1164" s="25" t="n"/>
      <c r="P1164" s="25" t="n"/>
      <c r="Q1164" s="29" t="n"/>
      <c r="R1164" s="30">
        <f>IF(C1164="","",IF(COUNTIF(pl_chave,C1164)&gt;1,"ERRO: chave de tarefa duplicada",IF(I1164="Sim",IF(O1164="Não","ERRO: tarefa de segurança retirada do plano",IF(NOT(ISNUMBER(K1164)),"ERRO: frequência vigente inválida",IF(ISERROR(MATCH(H1164,lst_frequencias,0)),"ERRO: frequência de referência ausente",IF(K1164&lt;INDEX(lst_frequencias_vezes,MATCH(H1164,lst_frequencias,0)),"ERRO: intervalo ampliado em tarefa de segurança (referência "&amp;H1164&amp;")","OK: segurança mantida")))),IF(NOT(ISNUMBER(K1164)),"Verificar: frequência vigente","OK"))))</f>
        <v/>
      </c>
      <c r="S1164" s="24" t="n"/>
    </row>
    <row r="1165">
      <c r="A1165" s="21" t="n"/>
      <c r="B1165" s="22" t="n"/>
      <c r="C1165" s="23">
        <f>IF(OR(A1165="",B1165=""),"",A1165&amp;"|"&amp;B1165)</f>
        <v/>
      </c>
      <c r="D1165" s="21" t="n"/>
      <c r="E1165" s="24" t="n"/>
      <c r="F1165" s="21" t="n"/>
      <c r="G1165" s="22" t="n"/>
      <c r="H1165" s="22" t="n"/>
      <c r="I1165" s="22" t="n"/>
      <c r="J1165" s="25" t="n"/>
      <c r="K1165" s="26">
        <f>IF(J1165="","",IFERROR(INDEX(lst_frequencias_vezes,MATCH(J1165,lst_frequencias,0)),"Frequência não aceita"))</f>
        <v/>
      </c>
      <c r="L1165" s="21" t="n"/>
      <c r="M1165" s="27" t="n"/>
      <c r="N1165" s="28">
        <f>IF(AND(ISNUMBER(K1165),ISNUMBER(M1165)),K1165*M1165,"")</f>
        <v/>
      </c>
      <c r="O1165" s="25" t="n"/>
      <c r="P1165" s="25" t="n"/>
      <c r="Q1165" s="29" t="n"/>
      <c r="R1165" s="30">
        <f>IF(C1165="","",IF(COUNTIF(pl_chave,C1165)&gt;1,"ERRO: chave de tarefa duplicada",IF(I1165="Sim",IF(O1165="Não","ERRO: tarefa de segurança retirada do plano",IF(NOT(ISNUMBER(K1165)),"ERRO: frequência vigente inválida",IF(ISERROR(MATCH(H1165,lst_frequencias,0)),"ERRO: frequência de referência ausente",IF(K1165&lt;INDEX(lst_frequencias_vezes,MATCH(H1165,lst_frequencias,0)),"ERRO: intervalo ampliado em tarefa de segurança (referência "&amp;H1165&amp;")","OK: segurança mantida")))),IF(NOT(ISNUMBER(K1165)),"Verificar: frequência vigente","OK"))))</f>
        <v/>
      </c>
      <c r="S1165" s="24" t="n"/>
    </row>
    <row r="1166">
      <c r="A1166" s="21" t="n"/>
      <c r="B1166" s="22" t="n"/>
      <c r="C1166" s="23">
        <f>IF(OR(A1166="",B1166=""),"",A1166&amp;"|"&amp;B1166)</f>
        <v/>
      </c>
      <c r="D1166" s="21" t="n"/>
      <c r="E1166" s="24" t="n"/>
      <c r="F1166" s="21" t="n"/>
      <c r="G1166" s="22" t="n"/>
      <c r="H1166" s="22" t="n"/>
      <c r="I1166" s="22" t="n"/>
      <c r="J1166" s="25" t="n"/>
      <c r="K1166" s="26">
        <f>IF(J1166="","",IFERROR(INDEX(lst_frequencias_vezes,MATCH(J1166,lst_frequencias,0)),"Frequência não aceita"))</f>
        <v/>
      </c>
      <c r="L1166" s="21" t="n"/>
      <c r="M1166" s="27" t="n"/>
      <c r="N1166" s="28">
        <f>IF(AND(ISNUMBER(K1166),ISNUMBER(M1166)),K1166*M1166,"")</f>
        <v/>
      </c>
      <c r="O1166" s="25" t="n"/>
      <c r="P1166" s="25" t="n"/>
      <c r="Q1166" s="29" t="n"/>
      <c r="R1166" s="30">
        <f>IF(C1166="","",IF(COUNTIF(pl_chave,C1166)&gt;1,"ERRO: chave de tarefa duplicada",IF(I1166="Sim",IF(O1166="Não","ERRO: tarefa de segurança retirada do plano",IF(NOT(ISNUMBER(K1166)),"ERRO: frequência vigente inválida",IF(ISERROR(MATCH(H1166,lst_frequencias,0)),"ERRO: frequência de referência ausente",IF(K1166&lt;INDEX(lst_frequencias_vezes,MATCH(H1166,lst_frequencias,0)),"ERRO: intervalo ampliado em tarefa de segurança (referência "&amp;H1166&amp;")","OK: segurança mantida")))),IF(NOT(ISNUMBER(K1166)),"Verificar: frequência vigente","OK"))))</f>
        <v/>
      </c>
      <c r="S1166" s="24" t="n"/>
    </row>
    <row r="1167">
      <c r="A1167" s="21" t="n"/>
      <c r="B1167" s="22" t="n"/>
      <c r="C1167" s="23">
        <f>IF(OR(A1167="",B1167=""),"",A1167&amp;"|"&amp;B1167)</f>
        <v/>
      </c>
      <c r="D1167" s="21" t="n"/>
      <c r="E1167" s="24" t="n"/>
      <c r="F1167" s="21" t="n"/>
      <c r="G1167" s="22" t="n"/>
      <c r="H1167" s="22" t="n"/>
      <c r="I1167" s="22" t="n"/>
      <c r="J1167" s="25" t="n"/>
      <c r="K1167" s="26">
        <f>IF(J1167="","",IFERROR(INDEX(lst_frequencias_vezes,MATCH(J1167,lst_frequencias,0)),"Frequência não aceita"))</f>
        <v/>
      </c>
      <c r="L1167" s="21" t="n"/>
      <c r="M1167" s="27" t="n"/>
      <c r="N1167" s="28">
        <f>IF(AND(ISNUMBER(K1167),ISNUMBER(M1167)),K1167*M1167,"")</f>
        <v/>
      </c>
      <c r="O1167" s="25" t="n"/>
      <c r="P1167" s="25" t="n"/>
      <c r="Q1167" s="29" t="n"/>
      <c r="R1167" s="30">
        <f>IF(C1167="","",IF(COUNTIF(pl_chave,C1167)&gt;1,"ERRO: chave de tarefa duplicada",IF(I1167="Sim",IF(O1167="Não","ERRO: tarefa de segurança retirada do plano",IF(NOT(ISNUMBER(K1167)),"ERRO: frequência vigente inválida",IF(ISERROR(MATCH(H1167,lst_frequencias,0)),"ERRO: frequência de referência ausente",IF(K1167&lt;INDEX(lst_frequencias_vezes,MATCH(H1167,lst_frequencias,0)),"ERRO: intervalo ampliado em tarefa de segurança (referência "&amp;H1167&amp;")","OK: segurança mantida")))),IF(NOT(ISNUMBER(K1167)),"Verificar: frequência vigente","OK"))))</f>
        <v/>
      </c>
      <c r="S1167" s="24" t="n"/>
    </row>
    <row r="1168">
      <c r="A1168" s="21" t="n"/>
      <c r="B1168" s="22" t="n"/>
      <c r="C1168" s="23">
        <f>IF(OR(A1168="",B1168=""),"",A1168&amp;"|"&amp;B1168)</f>
        <v/>
      </c>
      <c r="D1168" s="21" t="n"/>
      <c r="E1168" s="24" t="n"/>
      <c r="F1168" s="21" t="n"/>
      <c r="G1168" s="22" t="n"/>
      <c r="H1168" s="22" t="n"/>
      <c r="I1168" s="22" t="n"/>
      <c r="J1168" s="25" t="n"/>
      <c r="K1168" s="26">
        <f>IF(J1168="","",IFERROR(INDEX(lst_frequencias_vezes,MATCH(J1168,lst_frequencias,0)),"Frequência não aceita"))</f>
        <v/>
      </c>
      <c r="L1168" s="21" t="n"/>
      <c r="M1168" s="27" t="n"/>
      <c r="N1168" s="28">
        <f>IF(AND(ISNUMBER(K1168),ISNUMBER(M1168)),K1168*M1168,"")</f>
        <v/>
      </c>
      <c r="O1168" s="25" t="n"/>
      <c r="P1168" s="25" t="n"/>
      <c r="Q1168" s="29" t="n"/>
      <c r="R1168" s="30">
        <f>IF(C1168="","",IF(COUNTIF(pl_chave,C1168)&gt;1,"ERRO: chave de tarefa duplicada",IF(I1168="Sim",IF(O1168="Não","ERRO: tarefa de segurança retirada do plano",IF(NOT(ISNUMBER(K1168)),"ERRO: frequência vigente inválida",IF(ISERROR(MATCH(H1168,lst_frequencias,0)),"ERRO: frequência de referência ausente",IF(K1168&lt;INDEX(lst_frequencias_vezes,MATCH(H1168,lst_frequencias,0)),"ERRO: intervalo ampliado em tarefa de segurança (referência "&amp;H1168&amp;")","OK: segurança mantida")))),IF(NOT(ISNUMBER(K1168)),"Verificar: frequência vigente","OK"))))</f>
        <v/>
      </c>
      <c r="S1168" s="24" t="n"/>
    </row>
    <row r="1169">
      <c r="A1169" s="21" t="n"/>
      <c r="B1169" s="22" t="n"/>
      <c r="C1169" s="23">
        <f>IF(OR(A1169="",B1169=""),"",A1169&amp;"|"&amp;B1169)</f>
        <v/>
      </c>
      <c r="D1169" s="21" t="n"/>
      <c r="E1169" s="24" t="n"/>
      <c r="F1169" s="21" t="n"/>
      <c r="G1169" s="22" t="n"/>
      <c r="H1169" s="22" t="n"/>
      <c r="I1169" s="22" t="n"/>
      <c r="J1169" s="25" t="n"/>
      <c r="K1169" s="26">
        <f>IF(J1169="","",IFERROR(INDEX(lst_frequencias_vezes,MATCH(J1169,lst_frequencias,0)),"Frequência não aceita"))</f>
        <v/>
      </c>
      <c r="L1169" s="21" t="n"/>
      <c r="M1169" s="27" t="n"/>
      <c r="N1169" s="28">
        <f>IF(AND(ISNUMBER(K1169),ISNUMBER(M1169)),K1169*M1169,"")</f>
        <v/>
      </c>
      <c r="O1169" s="25" t="n"/>
      <c r="P1169" s="25" t="n"/>
      <c r="Q1169" s="29" t="n"/>
      <c r="R1169" s="30">
        <f>IF(C1169="","",IF(COUNTIF(pl_chave,C1169)&gt;1,"ERRO: chave de tarefa duplicada",IF(I1169="Sim",IF(O1169="Não","ERRO: tarefa de segurança retirada do plano",IF(NOT(ISNUMBER(K1169)),"ERRO: frequência vigente inválida",IF(ISERROR(MATCH(H1169,lst_frequencias,0)),"ERRO: frequência de referência ausente",IF(K1169&lt;INDEX(lst_frequencias_vezes,MATCH(H1169,lst_frequencias,0)),"ERRO: intervalo ampliado em tarefa de segurança (referência "&amp;H1169&amp;")","OK: segurança mantida")))),IF(NOT(ISNUMBER(K1169)),"Verificar: frequência vigente","OK"))))</f>
        <v/>
      </c>
      <c r="S1169" s="24" t="n"/>
    </row>
    <row r="1170">
      <c r="A1170" s="21" t="n"/>
      <c r="B1170" s="22" t="n"/>
      <c r="C1170" s="23">
        <f>IF(OR(A1170="",B1170=""),"",A1170&amp;"|"&amp;B1170)</f>
        <v/>
      </c>
      <c r="D1170" s="21" t="n"/>
      <c r="E1170" s="24" t="n"/>
      <c r="F1170" s="21" t="n"/>
      <c r="G1170" s="22" t="n"/>
      <c r="H1170" s="22" t="n"/>
      <c r="I1170" s="22" t="n"/>
      <c r="J1170" s="25" t="n"/>
      <c r="K1170" s="26">
        <f>IF(J1170="","",IFERROR(INDEX(lst_frequencias_vezes,MATCH(J1170,lst_frequencias,0)),"Frequência não aceita"))</f>
        <v/>
      </c>
      <c r="L1170" s="21" t="n"/>
      <c r="M1170" s="27" t="n"/>
      <c r="N1170" s="28">
        <f>IF(AND(ISNUMBER(K1170),ISNUMBER(M1170)),K1170*M1170,"")</f>
        <v/>
      </c>
      <c r="O1170" s="25" t="n"/>
      <c r="P1170" s="25" t="n"/>
      <c r="Q1170" s="29" t="n"/>
      <c r="R1170" s="30">
        <f>IF(C1170="","",IF(COUNTIF(pl_chave,C1170)&gt;1,"ERRO: chave de tarefa duplicada",IF(I1170="Sim",IF(O1170="Não","ERRO: tarefa de segurança retirada do plano",IF(NOT(ISNUMBER(K1170)),"ERRO: frequência vigente inválida",IF(ISERROR(MATCH(H1170,lst_frequencias,0)),"ERRO: frequência de referência ausente",IF(K1170&lt;INDEX(lst_frequencias_vezes,MATCH(H1170,lst_frequencias,0)),"ERRO: intervalo ampliado em tarefa de segurança (referência "&amp;H1170&amp;")","OK: segurança mantida")))),IF(NOT(ISNUMBER(K1170)),"Verificar: frequência vigente","OK"))))</f>
        <v/>
      </c>
      <c r="S1170" s="24" t="n"/>
    </row>
    <row r="1171">
      <c r="A1171" s="21" t="n"/>
      <c r="B1171" s="22" t="n"/>
      <c r="C1171" s="23">
        <f>IF(OR(A1171="",B1171=""),"",A1171&amp;"|"&amp;B1171)</f>
        <v/>
      </c>
      <c r="D1171" s="21" t="n"/>
      <c r="E1171" s="24" t="n"/>
      <c r="F1171" s="21" t="n"/>
      <c r="G1171" s="22" t="n"/>
      <c r="H1171" s="22" t="n"/>
      <c r="I1171" s="22" t="n"/>
      <c r="J1171" s="25" t="n"/>
      <c r="K1171" s="26">
        <f>IF(J1171="","",IFERROR(INDEX(lst_frequencias_vezes,MATCH(J1171,lst_frequencias,0)),"Frequência não aceita"))</f>
        <v/>
      </c>
      <c r="L1171" s="21" t="n"/>
      <c r="M1171" s="27" t="n"/>
      <c r="N1171" s="28">
        <f>IF(AND(ISNUMBER(K1171),ISNUMBER(M1171)),K1171*M1171,"")</f>
        <v/>
      </c>
      <c r="O1171" s="25" t="n"/>
      <c r="P1171" s="25" t="n"/>
      <c r="Q1171" s="29" t="n"/>
      <c r="R1171" s="30">
        <f>IF(C1171="","",IF(COUNTIF(pl_chave,C1171)&gt;1,"ERRO: chave de tarefa duplicada",IF(I1171="Sim",IF(O1171="Não","ERRO: tarefa de segurança retirada do plano",IF(NOT(ISNUMBER(K1171)),"ERRO: frequência vigente inválida",IF(ISERROR(MATCH(H1171,lst_frequencias,0)),"ERRO: frequência de referência ausente",IF(K1171&lt;INDEX(lst_frequencias_vezes,MATCH(H1171,lst_frequencias,0)),"ERRO: intervalo ampliado em tarefa de segurança (referência "&amp;H1171&amp;")","OK: segurança mantida")))),IF(NOT(ISNUMBER(K1171)),"Verificar: frequência vigente","OK"))))</f>
        <v/>
      </c>
      <c r="S1171" s="24" t="n"/>
    </row>
    <row r="1172">
      <c r="A1172" s="21" t="n"/>
      <c r="B1172" s="22" t="n"/>
      <c r="C1172" s="23">
        <f>IF(OR(A1172="",B1172=""),"",A1172&amp;"|"&amp;B1172)</f>
        <v/>
      </c>
      <c r="D1172" s="21" t="n"/>
      <c r="E1172" s="24" t="n"/>
      <c r="F1172" s="21" t="n"/>
      <c r="G1172" s="22" t="n"/>
      <c r="H1172" s="22" t="n"/>
      <c r="I1172" s="22" t="n"/>
      <c r="J1172" s="25" t="n"/>
      <c r="K1172" s="26">
        <f>IF(J1172="","",IFERROR(INDEX(lst_frequencias_vezes,MATCH(J1172,lst_frequencias,0)),"Frequência não aceita"))</f>
        <v/>
      </c>
      <c r="L1172" s="21" t="n"/>
      <c r="M1172" s="27" t="n"/>
      <c r="N1172" s="28">
        <f>IF(AND(ISNUMBER(K1172),ISNUMBER(M1172)),K1172*M1172,"")</f>
        <v/>
      </c>
      <c r="O1172" s="25" t="n"/>
      <c r="P1172" s="25" t="n"/>
      <c r="Q1172" s="29" t="n"/>
      <c r="R1172" s="30">
        <f>IF(C1172="","",IF(COUNTIF(pl_chave,C1172)&gt;1,"ERRO: chave de tarefa duplicada",IF(I1172="Sim",IF(O1172="Não","ERRO: tarefa de segurança retirada do plano",IF(NOT(ISNUMBER(K1172)),"ERRO: frequência vigente inválida",IF(ISERROR(MATCH(H1172,lst_frequencias,0)),"ERRO: frequência de referência ausente",IF(K1172&lt;INDEX(lst_frequencias_vezes,MATCH(H1172,lst_frequencias,0)),"ERRO: intervalo ampliado em tarefa de segurança (referência "&amp;H1172&amp;")","OK: segurança mantida")))),IF(NOT(ISNUMBER(K1172)),"Verificar: frequência vigente","OK"))))</f>
        <v/>
      </c>
      <c r="S1172" s="24" t="n"/>
    </row>
    <row r="1173">
      <c r="A1173" s="21" t="n"/>
      <c r="B1173" s="22" t="n"/>
      <c r="C1173" s="23">
        <f>IF(OR(A1173="",B1173=""),"",A1173&amp;"|"&amp;B1173)</f>
        <v/>
      </c>
      <c r="D1173" s="21" t="n"/>
      <c r="E1173" s="24" t="n"/>
      <c r="F1173" s="21" t="n"/>
      <c r="G1173" s="22" t="n"/>
      <c r="H1173" s="22" t="n"/>
      <c r="I1173" s="22" t="n"/>
      <c r="J1173" s="25" t="n"/>
      <c r="K1173" s="26">
        <f>IF(J1173="","",IFERROR(INDEX(lst_frequencias_vezes,MATCH(J1173,lst_frequencias,0)),"Frequência não aceita"))</f>
        <v/>
      </c>
      <c r="L1173" s="21" t="n"/>
      <c r="M1173" s="27" t="n"/>
      <c r="N1173" s="28">
        <f>IF(AND(ISNUMBER(K1173),ISNUMBER(M1173)),K1173*M1173,"")</f>
        <v/>
      </c>
      <c r="O1173" s="25" t="n"/>
      <c r="P1173" s="25" t="n"/>
      <c r="Q1173" s="29" t="n"/>
      <c r="R1173" s="30">
        <f>IF(C1173="","",IF(COUNTIF(pl_chave,C1173)&gt;1,"ERRO: chave de tarefa duplicada",IF(I1173="Sim",IF(O1173="Não","ERRO: tarefa de segurança retirada do plano",IF(NOT(ISNUMBER(K1173)),"ERRO: frequência vigente inválida",IF(ISERROR(MATCH(H1173,lst_frequencias,0)),"ERRO: frequência de referência ausente",IF(K1173&lt;INDEX(lst_frequencias_vezes,MATCH(H1173,lst_frequencias,0)),"ERRO: intervalo ampliado em tarefa de segurança (referência "&amp;H1173&amp;")","OK: segurança mantida")))),IF(NOT(ISNUMBER(K1173)),"Verificar: frequência vigente","OK"))))</f>
        <v/>
      </c>
      <c r="S1173" s="24" t="n"/>
    </row>
    <row r="1174">
      <c r="A1174" s="21" t="n"/>
      <c r="B1174" s="22" t="n"/>
      <c r="C1174" s="23">
        <f>IF(OR(A1174="",B1174=""),"",A1174&amp;"|"&amp;B1174)</f>
        <v/>
      </c>
      <c r="D1174" s="21" t="n"/>
      <c r="E1174" s="24" t="n"/>
      <c r="F1174" s="21" t="n"/>
      <c r="G1174" s="22" t="n"/>
      <c r="H1174" s="22" t="n"/>
      <c r="I1174" s="22" t="n"/>
      <c r="J1174" s="25" t="n"/>
      <c r="K1174" s="26">
        <f>IF(J1174="","",IFERROR(INDEX(lst_frequencias_vezes,MATCH(J1174,lst_frequencias,0)),"Frequência não aceita"))</f>
        <v/>
      </c>
      <c r="L1174" s="21" t="n"/>
      <c r="M1174" s="27" t="n"/>
      <c r="N1174" s="28">
        <f>IF(AND(ISNUMBER(K1174),ISNUMBER(M1174)),K1174*M1174,"")</f>
        <v/>
      </c>
      <c r="O1174" s="25" t="n"/>
      <c r="P1174" s="25" t="n"/>
      <c r="Q1174" s="29" t="n"/>
      <c r="R1174" s="30">
        <f>IF(C1174="","",IF(COUNTIF(pl_chave,C1174)&gt;1,"ERRO: chave de tarefa duplicada",IF(I1174="Sim",IF(O1174="Não","ERRO: tarefa de segurança retirada do plano",IF(NOT(ISNUMBER(K1174)),"ERRO: frequência vigente inválida",IF(ISERROR(MATCH(H1174,lst_frequencias,0)),"ERRO: frequência de referência ausente",IF(K1174&lt;INDEX(lst_frequencias_vezes,MATCH(H1174,lst_frequencias,0)),"ERRO: intervalo ampliado em tarefa de segurança (referência "&amp;H1174&amp;")","OK: segurança mantida")))),IF(NOT(ISNUMBER(K1174)),"Verificar: frequência vigente","OK"))))</f>
        <v/>
      </c>
      <c r="S1174" s="24" t="n"/>
    </row>
    <row r="1175">
      <c r="A1175" s="21" t="n"/>
      <c r="B1175" s="22" t="n"/>
      <c r="C1175" s="23">
        <f>IF(OR(A1175="",B1175=""),"",A1175&amp;"|"&amp;B1175)</f>
        <v/>
      </c>
      <c r="D1175" s="21" t="n"/>
      <c r="E1175" s="24" t="n"/>
      <c r="F1175" s="21" t="n"/>
      <c r="G1175" s="22" t="n"/>
      <c r="H1175" s="22" t="n"/>
      <c r="I1175" s="22" t="n"/>
      <c r="J1175" s="25" t="n"/>
      <c r="K1175" s="26">
        <f>IF(J1175="","",IFERROR(INDEX(lst_frequencias_vezes,MATCH(J1175,lst_frequencias,0)),"Frequência não aceita"))</f>
        <v/>
      </c>
      <c r="L1175" s="21" t="n"/>
      <c r="M1175" s="27" t="n"/>
      <c r="N1175" s="28">
        <f>IF(AND(ISNUMBER(K1175),ISNUMBER(M1175)),K1175*M1175,"")</f>
        <v/>
      </c>
      <c r="O1175" s="25" t="n"/>
      <c r="P1175" s="25" t="n"/>
      <c r="Q1175" s="29" t="n"/>
      <c r="R1175" s="30">
        <f>IF(C1175="","",IF(COUNTIF(pl_chave,C1175)&gt;1,"ERRO: chave de tarefa duplicada",IF(I1175="Sim",IF(O1175="Não","ERRO: tarefa de segurança retirada do plano",IF(NOT(ISNUMBER(K1175)),"ERRO: frequência vigente inválida",IF(ISERROR(MATCH(H1175,lst_frequencias,0)),"ERRO: frequência de referência ausente",IF(K1175&lt;INDEX(lst_frequencias_vezes,MATCH(H1175,lst_frequencias,0)),"ERRO: intervalo ampliado em tarefa de segurança (referência "&amp;H1175&amp;")","OK: segurança mantida")))),IF(NOT(ISNUMBER(K1175)),"Verificar: frequência vigente","OK"))))</f>
        <v/>
      </c>
      <c r="S1175" s="24" t="n"/>
    </row>
    <row r="1176">
      <c r="A1176" s="21" t="n"/>
      <c r="B1176" s="22" t="n"/>
      <c r="C1176" s="23">
        <f>IF(OR(A1176="",B1176=""),"",A1176&amp;"|"&amp;B1176)</f>
        <v/>
      </c>
      <c r="D1176" s="21" t="n"/>
      <c r="E1176" s="24" t="n"/>
      <c r="F1176" s="21" t="n"/>
      <c r="G1176" s="22" t="n"/>
      <c r="H1176" s="22" t="n"/>
      <c r="I1176" s="22" t="n"/>
      <c r="J1176" s="25" t="n"/>
      <c r="K1176" s="26">
        <f>IF(J1176="","",IFERROR(INDEX(lst_frequencias_vezes,MATCH(J1176,lst_frequencias,0)),"Frequência não aceita"))</f>
        <v/>
      </c>
      <c r="L1176" s="21" t="n"/>
      <c r="M1176" s="27" t="n"/>
      <c r="N1176" s="28">
        <f>IF(AND(ISNUMBER(K1176),ISNUMBER(M1176)),K1176*M1176,"")</f>
        <v/>
      </c>
      <c r="O1176" s="25" t="n"/>
      <c r="P1176" s="25" t="n"/>
      <c r="Q1176" s="29" t="n"/>
      <c r="R1176" s="30">
        <f>IF(C1176="","",IF(COUNTIF(pl_chave,C1176)&gt;1,"ERRO: chave de tarefa duplicada",IF(I1176="Sim",IF(O1176="Não","ERRO: tarefa de segurança retirada do plano",IF(NOT(ISNUMBER(K1176)),"ERRO: frequência vigente inválida",IF(ISERROR(MATCH(H1176,lst_frequencias,0)),"ERRO: frequência de referência ausente",IF(K1176&lt;INDEX(lst_frequencias_vezes,MATCH(H1176,lst_frequencias,0)),"ERRO: intervalo ampliado em tarefa de segurança (referência "&amp;H1176&amp;")","OK: segurança mantida")))),IF(NOT(ISNUMBER(K1176)),"Verificar: frequência vigente","OK"))))</f>
        <v/>
      </c>
      <c r="S1176" s="24" t="n"/>
    </row>
    <row r="1177">
      <c r="A1177" s="21" t="n"/>
      <c r="B1177" s="22" t="n"/>
      <c r="C1177" s="23">
        <f>IF(OR(A1177="",B1177=""),"",A1177&amp;"|"&amp;B1177)</f>
        <v/>
      </c>
      <c r="D1177" s="21" t="n"/>
      <c r="E1177" s="24" t="n"/>
      <c r="F1177" s="21" t="n"/>
      <c r="G1177" s="22" t="n"/>
      <c r="H1177" s="22" t="n"/>
      <c r="I1177" s="22" t="n"/>
      <c r="J1177" s="25" t="n"/>
      <c r="K1177" s="26">
        <f>IF(J1177="","",IFERROR(INDEX(lst_frequencias_vezes,MATCH(J1177,lst_frequencias,0)),"Frequência não aceita"))</f>
        <v/>
      </c>
      <c r="L1177" s="21" t="n"/>
      <c r="M1177" s="27" t="n"/>
      <c r="N1177" s="28">
        <f>IF(AND(ISNUMBER(K1177),ISNUMBER(M1177)),K1177*M1177,"")</f>
        <v/>
      </c>
      <c r="O1177" s="25" t="n"/>
      <c r="P1177" s="25" t="n"/>
      <c r="Q1177" s="29" t="n"/>
      <c r="R1177" s="30">
        <f>IF(C1177="","",IF(COUNTIF(pl_chave,C1177)&gt;1,"ERRO: chave de tarefa duplicada",IF(I1177="Sim",IF(O1177="Não","ERRO: tarefa de segurança retirada do plano",IF(NOT(ISNUMBER(K1177)),"ERRO: frequência vigente inválida",IF(ISERROR(MATCH(H1177,lst_frequencias,0)),"ERRO: frequência de referência ausente",IF(K1177&lt;INDEX(lst_frequencias_vezes,MATCH(H1177,lst_frequencias,0)),"ERRO: intervalo ampliado em tarefa de segurança (referência "&amp;H1177&amp;")","OK: segurança mantida")))),IF(NOT(ISNUMBER(K1177)),"Verificar: frequência vigente","OK"))))</f>
        <v/>
      </c>
      <c r="S1177" s="24" t="n"/>
    </row>
    <row r="1178">
      <c r="A1178" s="21" t="n"/>
      <c r="B1178" s="22" t="n"/>
      <c r="C1178" s="23">
        <f>IF(OR(A1178="",B1178=""),"",A1178&amp;"|"&amp;B1178)</f>
        <v/>
      </c>
      <c r="D1178" s="21" t="n"/>
      <c r="E1178" s="24" t="n"/>
      <c r="F1178" s="21" t="n"/>
      <c r="G1178" s="22" t="n"/>
      <c r="H1178" s="22" t="n"/>
      <c r="I1178" s="22" t="n"/>
      <c r="J1178" s="25" t="n"/>
      <c r="K1178" s="26">
        <f>IF(J1178="","",IFERROR(INDEX(lst_frequencias_vezes,MATCH(J1178,lst_frequencias,0)),"Frequência não aceita"))</f>
        <v/>
      </c>
      <c r="L1178" s="21" t="n"/>
      <c r="M1178" s="27" t="n"/>
      <c r="N1178" s="28">
        <f>IF(AND(ISNUMBER(K1178),ISNUMBER(M1178)),K1178*M1178,"")</f>
        <v/>
      </c>
      <c r="O1178" s="25" t="n"/>
      <c r="P1178" s="25" t="n"/>
      <c r="Q1178" s="29" t="n"/>
      <c r="R1178" s="30">
        <f>IF(C1178="","",IF(COUNTIF(pl_chave,C1178)&gt;1,"ERRO: chave de tarefa duplicada",IF(I1178="Sim",IF(O1178="Não","ERRO: tarefa de segurança retirada do plano",IF(NOT(ISNUMBER(K1178)),"ERRO: frequência vigente inválida",IF(ISERROR(MATCH(H1178,lst_frequencias,0)),"ERRO: frequência de referência ausente",IF(K1178&lt;INDEX(lst_frequencias_vezes,MATCH(H1178,lst_frequencias,0)),"ERRO: intervalo ampliado em tarefa de segurança (referência "&amp;H1178&amp;")","OK: segurança mantida")))),IF(NOT(ISNUMBER(K1178)),"Verificar: frequência vigente","OK"))))</f>
        <v/>
      </c>
      <c r="S1178" s="24" t="n"/>
    </row>
    <row r="1179">
      <c r="A1179" s="21" t="n"/>
      <c r="B1179" s="22" t="n"/>
      <c r="C1179" s="23">
        <f>IF(OR(A1179="",B1179=""),"",A1179&amp;"|"&amp;B1179)</f>
        <v/>
      </c>
      <c r="D1179" s="21" t="n"/>
      <c r="E1179" s="24" t="n"/>
      <c r="F1179" s="21" t="n"/>
      <c r="G1179" s="22" t="n"/>
      <c r="H1179" s="22" t="n"/>
      <c r="I1179" s="22" t="n"/>
      <c r="J1179" s="25" t="n"/>
      <c r="K1179" s="26">
        <f>IF(J1179="","",IFERROR(INDEX(lst_frequencias_vezes,MATCH(J1179,lst_frequencias,0)),"Frequência não aceita"))</f>
        <v/>
      </c>
      <c r="L1179" s="21" t="n"/>
      <c r="M1179" s="27" t="n"/>
      <c r="N1179" s="28">
        <f>IF(AND(ISNUMBER(K1179),ISNUMBER(M1179)),K1179*M1179,"")</f>
        <v/>
      </c>
      <c r="O1179" s="25" t="n"/>
      <c r="P1179" s="25" t="n"/>
      <c r="Q1179" s="29" t="n"/>
      <c r="R1179" s="30">
        <f>IF(C1179="","",IF(COUNTIF(pl_chave,C1179)&gt;1,"ERRO: chave de tarefa duplicada",IF(I1179="Sim",IF(O1179="Não","ERRO: tarefa de segurança retirada do plano",IF(NOT(ISNUMBER(K1179)),"ERRO: frequência vigente inválida",IF(ISERROR(MATCH(H1179,lst_frequencias,0)),"ERRO: frequência de referência ausente",IF(K1179&lt;INDEX(lst_frequencias_vezes,MATCH(H1179,lst_frequencias,0)),"ERRO: intervalo ampliado em tarefa de segurança (referência "&amp;H1179&amp;")","OK: segurança mantida")))),IF(NOT(ISNUMBER(K1179)),"Verificar: frequência vigente","OK"))))</f>
        <v/>
      </c>
      <c r="S1179" s="24" t="n"/>
    </row>
    <row r="1180">
      <c r="A1180" s="21" t="n"/>
      <c r="B1180" s="22" t="n"/>
      <c r="C1180" s="23">
        <f>IF(OR(A1180="",B1180=""),"",A1180&amp;"|"&amp;B1180)</f>
        <v/>
      </c>
      <c r="D1180" s="21" t="n"/>
      <c r="E1180" s="24" t="n"/>
      <c r="F1180" s="21" t="n"/>
      <c r="G1180" s="22" t="n"/>
      <c r="H1180" s="22" t="n"/>
      <c r="I1180" s="22" t="n"/>
      <c r="J1180" s="25" t="n"/>
      <c r="K1180" s="26">
        <f>IF(J1180="","",IFERROR(INDEX(lst_frequencias_vezes,MATCH(J1180,lst_frequencias,0)),"Frequência não aceita"))</f>
        <v/>
      </c>
      <c r="L1180" s="21" t="n"/>
      <c r="M1180" s="27" t="n"/>
      <c r="N1180" s="28">
        <f>IF(AND(ISNUMBER(K1180),ISNUMBER(M1180)),K1180*M1180,"")</f>
        <v/>
      </c>
      <c r="O1180" s="25" t="n"/>
      <c r="P1180" s="25" t="n"/>
      <c r="Q1180" s="29" t="n"/>
      <c r="R1180" s="30">
        <f>IF(C1180="","",IF(COUNTIF(pl_chave,C1180)&gt;1,"ERRO: chave de tarefa duplicada",IF(I1180="Sim",IF(O1180="Não","ERRO: tarefa de segurança retirada do plano",IF(NOT(ISNUMBER(K1180)),"ERRO: frequência vigente inválida",IF(ISERROR(MATCH(H1180,lst_frequencias,0)),"ERRO: frequência de referência ausente",IF(K1180&lt;INDEX(lst_frequencias_vezes,MATCH(H1180,lst_frequencias,0)),"ERRO: intervalo ampliado em tarefa de segurança (referência "&amp;H1180&amp;")","OK: segurança mantida")))),IF(NOT(ISNUMBER(K1180)),"Verificar: frequência vigente","OK"))))</f>
        <v/>
      </c>
      <c r="S1180" s="24" t="n"/>
    </row>
    <row r="1181">
      <c r="A1181" s="21" t="n"/>
      <c r="B1181" s="22" t="n"/>
      <c r="C1181" s="23">
        <f>IF(OR(A1181="",B1181=""),"",A1181&amp;"|"&amp;B1181)</f>
        <v/>
      </c>
      <c r="D1181" s="21" t="n"/>
      <c r="E1181" s="24" t="n"/>
      <c r="F1181" s="21" t="n"/>
      <c r="G1181" s="22" t="n"/>
      <c r="H1181" s="22" t="n"/>
      <c r="I1181" s="22" t="n"/>
      <c r="J1181" s="25" t="n"/>
      <c r="K1181" s="26">
        <f>IF(J1181="","",IFERROR(INDEX(lst_frequencias_vezes,MATCH(J1181,lst_frequencias,0)),"Frequência não aceita"))</f>
        <v/>
      </c>
      <c r="L1181" s="21" t="n"/>
      <c r="M1181" s="27" t="n"/>
      <c r="N1181" s="28">
        <f>IF(AND(ISNUMBER(K1181),ISNUMBER(M1181)),K1181*M1181,"")</f>
        <v/>
      </c>
      <c r="O1181" s="25" t="n"/>
      <c r="P1181" s="25" t="n"/>
      <c r="Q1181" s="29" t="n"/>
      <c r="R1181" s="30">
        <f>IF(C1181="","",IF(COUNTIF(pl_chave,C1181)&gt;1,"ERRO: chave de tarefa duplicada",IF(I1181="Sim",IF(O1181="Não","ERRO: tarefa de segurança retirada do plano",IF(NOT(ISNUMBER(K1181)),"ERRO: frequência vigente inválida",IF(ISERROR(MATCH(H1181,lst_frequencias,0)),"ERRO: frequência de referência ausente",IF(K1181&lt;INDEX(lst_frequencias_vezes,MATCH(H1181,lst_frequencias,0)),"ERRO: intervalo ampliado em tarefa de segurança (referência "&amp;H1181&amp;")","OK: segurança mantida")))),IF(NOT(ISNUMBER(K1181)),"Verificar: frequência vigente","OK"))))</f>
        <v/>
      </c>
      <c r="S1181" s="24" t="n"/>
    </row>
    <row r="1182">
      <c r="A1182" s="21" t="n"/>
      <c r="B1182" s="22" t="n"/>
      <c r="C1182" s="23">
        <f>IF(OR(A1182="",B1182=""),"",A1182&amp;"|"&amp;B1182)</f>
        <v/>
      </c>
      <c r="D1182" s="21" t="n"/>
      <c r="E1182" s="24" t="n"/>
      <c r="F1182" s="21" t="n"/>
      <c r="G1182" s="22" t="n"/>
      <c r="H1182" s="22" t="n"/>
      <c r="I1182" s="22" t="n"/>
      <c r="J1182" s="25" t="n"/>
      <c r="K1182" s="26">
        <f>IF(J1182="","",IFERROR(INDEX(lst_frequencias_vezes,MATCH(J1182,lst_frequencias,0)),"Frequência não aceita"))</f>
        <v/>
      </c>
      <c r="L1182" s="21" t="n"/>
      <c r="M1182" s="27" t="n"/>
      <c r="N1182" s="28">
        <f>IF(AND(ISNUMBER(K1182),ISNUMBER(M1182)),K1182*M1182,"")</f>
        <v/>
      </c>
      <c r="O1182" s="25" t="n"/>
      <c r="P1182" s="25" t="n"/>
      <c r="Q1182" s="29" t="n"/>
      <c r="R1182" s="30">
        <f>IF(C1182="","",IF(COUNTIF(pl_chave,C1182)&gt;1,"ERRO: chave de tarefa duplicada",IF(I1182="Sim",IF(O1182="Não","ERRO: tarefa de segurança retirada do plano",IF(NOT(ISNUMBER(K1182)),"ERRO: frequência vigente inválida",IF(ISERROR(MATCH(H1182,lst_frequencias,0)),"ERRO: frequência de referência ausente",IF(K1182&lt;INDEX(lst_frequencias_vezes,MATCH(H1182,lst_frequencias,0)),"ERRO: intervalo ampliado em tarefa de segurança (referência "&amp;H1182&amp;")","OK: segurança mantida")))),IF(NOT(ISNUMBER(K1182)),"Verificar: frequência vigente","OK"))))</f>
        <v/>
      </c>
      <c r="S1182" s="24" t="n"/>
    </row>
    <row r="1183">
      <c r="A1183" s="21" t="n"/>
      <c r="B1183" s="22" t="n"/>
      <c r="C1183" s="23">
        <f>IF(OR(A1183="",B1183=""),"",A1183&amp;"|"&amp;B1183)</f>
        <v/>
      </c>
      <c r="D1183" s="21" t="n"/>
      <c r="E1183" s="24" t="n"/>
      <c r="F1183" s="21" t="n"/>
      <c r="G1183" s="22" t="n"/>
      <c r="H1183" s="22" t="n"/>
      <c r="I1183" s="22" t="n"/>
      <c r="J1183" s="25" t="n"/>
      <c r="K1183" s="26">
        <f>IF(J1183="","",IFERROR(INDEX(lst_frequencias_vezes,MATCH(J1183,lst_frequencias,0)),"Frequência não aceita"))</f>
        <v/>
      </c>
      <c r="L1183" s="21" t="n"/>
      <c r="M1183" s="27" t="n"/>
      <c r="N1183" s="28">
        <f>IF(AND(ISNUMBER(K1183),ISNUMBER(M1183)),K1183*M1183,"")</f>
        <v/>
      </c>
      <c r="O1183" s="25" t="n"/>
      <c r="P1183" s="25" t="n"/>
      <c r="Q1183" s="29" t="n"/>
      <c r="R1183" s="30">
        <f>IF(C1183="","",IF(COUNTIF(pl_chave,C1183)&gt;1,"ERRO: chave de tarefa duplicada",IF(I1183="Sim",IF(O1183="Não","ERRO: tarefa de segurança retirada do plano",IF(NOT(ISNUMBER(K1183)),"ERRO: frequência vigente inválida",IF(ISERROR(MATCH(H1183,lst_frequencias,0)),"ERRO: frequência de referência ausente",IF(K1183&lt;INDEX(lst_frequencias_vezes,MATCH(H1183,lst_frequencias,0)),"ERRO: intervalo ampliado em tarefa de segurança (referência "&amp;H1183&amp;")","OK: segurança mantida")))),IF(NOT(ISNUMBER(K1183)),"Verificar: frequência vigente","OK"))))</f>
        <v/>
      </c>
      <c r="S1183" s="24" t="n"/>
    </row>
    <row r="1184">
      <c r="A1184" s="21" t="n"/>
      <c r="B1184" s="22" t="n"/>
      <c r="C1184" s="23">
        <f>IF(OR(A1184="",B1184=""),"",A1184&amp;"|"&amp;B1184)</f>
        <v/>
      </c>
      <c r="D1184" s="21" t="n"/>
      <c r="E1184" s="24" t="n"/>
      <c r="F1184" s="21" t="n"/>
      <c r="G1184" s="22" t="n"/>
      <c r="H1184" s="22" t="n"/>
      <c r="I1184" s="22" t="n"/>
      <c r="J1184" s="25" t="n"/>
      <c r="K1184" s="26">
        <f>IF(J1184="","",IFERROR(INDEX(lst_frequencias_vezes,MATCH(J1184,lst_frequencias,0)),"Frequência não aceita"))</f>
        <v/>
      </c>
      <c r="L1184" s="21" t="n"/>
      <c r="M1184" s="27" t="n"/>
      <c r="N1184" s="28">
        <f>IF(AND(ISNUMBER(K1184),ISNUMBER(M1184)),K1184*M1184,"")</f>
        <v/>
      </c>
      <c r="O1184" s="25" t="n"/>
      <c r="P1184" s="25" t="n"/>
      <c r="Q1184" s="29" t="n"/>
      <c r="R1184" s="30">
        <f>IF(C1184="","",IF(COUNTIF(pl_chave,C1184)&gt;1,"ERRO: chave de tarefa duplicada",IF(I1184="Sim",IF(O1184="Não","ERRO: tarefa de segurança retirada do plano",IF(NOT(ISNUMBER(K1184)),"ERRO: frequência vigente inválida",IF(ISERROR(MATCH(H1184,lst_frequencias,0)),"ERRO: frequência de referência ausente",IF(K1184&lt;INDEX(lst_frequencias_vezes,MATCH(H1184,lst_frequencias,0)),"ERRO: intervalo ampliado em tarefa de segurança (referência "&amp;H1184&amp;")","OK: segurança mantida")))),IF(NOT(ISNUMBER(K1184)),"Verificar: frequência vigente","OK"))))</f>
        <v/>
      </c>
      <c r="S1184" s="24" t="n"/>
    </row>
    <row r="1185">
      <c r="A1185" s="21" t="n"/>
      <c r="B1185" s="22" t="n"/>
      <c r="C1185" s="23">
        <f>IF(OR(A1185="",B1185=""),"",A1185&amp;"|"&amp;B1185)</f>
        <v/>
      </c>
      <c r="D1185" s="21" t="n"/>
      <c r="E1185" s="24" t="n"/>
      <c r="F1185" s="21" t="n"/>
      <c r="G1185" s="22" t="n"/>
      <c r="H1185" s="22" t="n"/>
      <c r="I1185" s="22" t="n"/>
      <c r="J1185" s="25" t="n"/>
      <c r="K1185" s="26">
        <f>IF(J1185="","",IFERROR(INDEX(lst_frequencias_vezes,MATCH(J1185,lst_frequencias,0)),"Frequência não aceita"))</f>
        <v/>
      </c>
      <c r="L1185" s="21" t="n"/>
      <c r="M1185" s="27" t="n"/>
      <c r="N1185" s="28">
        <f>IF(AND(ISNUMBER(K1185),ISNUMBER(M1185)),K1185*M1185,"")</f>
        <v/>
      </c>
      <c r="O1185" s="25" t="n"/>
      <c r="P1185" s="25" t="n"/>
      <c r="Q1185" s="29" t="n"/>
      <c r="R1185" s="30">
        <f>IF(C1185="","",IF(COUNTIF(pl_chave,C1185)&gt;1,"ERRO: chave de tarefa duplicada",IF(I1185="Sim",IF(O1185="Não","ERRO: tarefa de segurança retirada do plano",IF(NOT(ISNUMBER(K1185)),"ERRO: frequência vigente inválida",IF(ISERROR(MATCH(H1185,lst_frequencias,0)),"ERRO: frequência de referência ausente",IF(K1185&lt;INDEX(lst_frequencias_vezes,MATCH(H1185,lst_frequencias,0)),"ERRO: intervalo ampliado em tarefa de segurança (referência "&amp;H1185&amp;")","OK: segurança mantida")))),IF(NOT(ISNUMBER(K1185)),"Verificar: frequência vigente","OK"))))</f>
        <v/>
      </c>
      <c r="S1185" s="24" t="n"/>
    </row>
    <row r="1186">
      <c r="A1186" s="21" t="n"/>
      <c r="B1186" s="22" t="n"/>
      <c r="C1186" s="23">
        <f>IF(OR(A1186="",B1186=""),"",A1186&amp;"|"&amp;B1186)</f>
        <v/>
      </c>
      <c r="D1186" s="21" t="n"/>
      <c r="E1186" s="24" t="n"/>
      <c r="F1186" s="21" t="n"/>
      <c r="G1186" s="22" t="n"/>
      <c r="H1186" s="22" t="n"/>
      <c r="I1186" s="22" t="n"/>
      <c r="J1186" s="25" t="n"/>
      <c r="K1186" s="26">
        <f>IF(J1186="","",IFERROR(INDEX(lst_frequencias_vezes,MATCH(J1186,lst_frequencias,0)),"Frequência não aceita"))</f>
        <v/>
      </c>
      <c r="L1186" s="21" t="n"/>
      <c r="M1186" s="27" t="n"/>
      <c r="N1186" s="28">
        <f>IF(AND(ISNUMBER(K1186),ISNUMBER(M1186)),K1186*M1186,"")</f>
        <v/>
      </c>
      <c r="O1186" s="25" t="n"/>
      <c r="P1186" s="25" t="n"/>
      <c r="Q1186" s="29" t="n"/>
      <c r="R1186" s="30">
        <f>IF(C1186="","",IF(COUNTIF(pl_chave,C1186)&gt;1,"ERRO: chave de tarefa duplicada",IF(I1186="Sim",IF(O1186="Não","ERRO: tarefa de segurança retirada do plano",IF(NOT(ISNUMBER(K1186)),"ERRO: frequência vigente inválida",IF(ISERROR(MATCH(H1186,lst_frequencias,0)),"ERRO: frequência de referência ausente",IF(K1186&lt;INDEX(lst_frequencias_vezes,MATCH(H1186,lst_frequencias,0)),"ERRO: intervalo ampliado em tarefa de segurança (referência "&amp;H1186&amp;")","OK: segurança mantida")))),IF(NOT(ISNUMBER(K1186)),"Verificar: frequência vigente","OK"))))</f>
        <v/>
      </c>
      <c r="S1186" s="24" t="n"/>
    </row>
    <row r="1187">
      <c r="A1187" s="21" t="n"/>
      <c r="B1187" s="22" t="n"/>
      <c r="C1187" s="23">
        <f>IF(OR(A1187="",B1187=""),"",A1187&amp;"|"&amp;B1187)</f>
        <v/>
      </c>
      <c r="D1187" s="21" t="n"/>
      <c r="E1187" s="24" t="n"/>
      <c r="F1187" s="21" t="n"/>
      <c r="G1187" s="22" t="n"/>
      <c r="H1187" s="22" t="n"/>
      <c r="I1187" s="22" t="n"/>
      <c r="J1187" s="25" t="n"/>
      <c r="K1187" s="26">
        <f>IF(J1187="","",IFERROR(INDEX(lst_frequencias_vezes,MATCH(J1187,lst_frequencias,0)),"Frequência não aceita"))</f>
        <v/>
      </c>
      <c r="L1187" s="21" t="n"/>
      <c r="M1187" s="27" t="n"/>
      <c r="N1187" s="28">
        <f>IF(AND(ISNUMBER(K1187),ISNUMBER(M1187)),K1187*M1187,"")</f>
        <v/>
      </c>
      <c r="O1187" s="25" t="n"/>
      <c r="P1187" s="25" t="n"/>
      <c r="Q1187" s="29" t="n"/>
      <c r="R1187" s="30">
        <f>IF(C1187="","",IF(COUNTIF(pl_chave,C1187)&gt;1,"ERRO: chave de tarefa duplicada",IF(I1187="Sim",IF(O1187="Não","ERRO: tarefa de segurança retirada do plano",IF(NOT(ISNUMBER(K1187)),"ERRO: frequência vigente inválida",IF(ISERROR(MATCH(H1187,lst_frequencias,0)),"ERRO: frequência de referência ausente",IF(K1187&lt;INDEX(lst_frequencias_vezes,MATCH(H1187,lst_frequencias,0)),"ERRO: intervalo ampliado em tarefa de segurança (referência "&amp;H1187&amp;")","OK: segurança mantida")))),IF(NOT(ISNUMBER(K1187)),"Verificar: frequência vigente","OK"))))</f>
        <v/>
      </c>
      <c r="S1187" s="24" t="n"/>
    </row>
    <row r="1188">
      <c r="A1188" s="21" t="n"/>
      <c r="B1188" s="22" t="n"/>
      <c r="C1188" s="23">
        <f>IF(OR(A1188="",B1188=""),"",A1188&amp;"|"&amp;B1188)</f>
        <v/>
      </c>
      <c r="D1188" s="21" t="n"/>
      <c r="E1188" s="24" t="n"/>
      <c r="F1188" s="21" t="n"/>
      <c r="G1188" s="22" t="n"/>
      <c r="H1188" s="22" t="n"/>
      <c r="I1188" s="22" t="n"/>
      <c r="J1188" s="25" t="n"/>
      <c r="K1188" s="26">
        <f>IF(J1188="","",IFERROR(INDEX(lst_frequencias_vezes,MATCH(J1188,lst_frequencias,0)),"Frequência não aceita"))</f>
        <v/>
      </c>
      <c r="L1188" s="21" t="n"/>
      <c r="M1188" s="27" t="n"/>
      <c r="N1188" s="28">
        <f>IF(AND(ISNUMBER(K1188),ISNUMBER(M1188)),K1188*M1188,"")</f>
        <v/>
      </c>
      <c r="O1188" s="25" t="n"/>
      <c r="P1188" s="25" t="n"/>
      <c r="Q1188" s="29" t="n"/>
      <c r="R1188" s="30">
        <f>IF(C1188="","",IF(COUNTIF(pl_chave,C1188)&gt;1,"ERRO: chave de tarefa duplicada",IF(I1188="Sim",IF(O1188="Não","ERRO: tarefa de segurança retirada do plano",IF(NOT(ISNUMBER(K1188)),"ERRO: frequência vigente inválida",IF(ISERROR(MATCH(H1188,lst_frequencias,0)),"ERRO: frequência de referência ausente",IF(K1188&lt;INDEX(lst_frequencias_vezes,MATCH(H1188,lst_frequencias,0)),"ERRO: intervalo ampliado em tarefa de segurança (referência "&amp;H1188&amp;")","OK: segurança mantida")))),IF(NOT(ISNUMBER(K1188)),"Verificar: frequência vigente","OK"))))</f>
        <v/>
      </c>
      <c r="S1188" s="24" t="n"/>
    </row>
    <row r="1189">
      <c r="A1189" s="21" t="n"/>
      <c r="B1189" s="22" t="n"/>
      <c r="C1189" s="23">
        <f>IF(OR(A1189="",B1189=""),"",A1189&amp;"|"&amp;B1189)</f>
        <v/>
      </c>
      <c r="D1189" s="21" t="n"/>
      <c r="E1189" s="24" t="n"/>
      <c r="F1189" s="21" t="n"/>
      <c r="G1189" s="22" t="n"/>
      <c r="H1189" s="22" t="n"/>
      <c r="I1189" s="22" t="n"/>
      <c r="J1189" s="25" t="n"/>
      <c r="K1189" s="26">
        <f>IF(J1189="","",IFERROR(INDEX(lst_frequencias_vezes,MATCH(J1189,lst_frequencias,0)),"Frequência não aceita"))</f>
        <v/>
      </c>
      <c r="L1189" s="21" t="n"/>
      <c r="M1189" s="27" t="n"/>
      <c r="N1189" s="28">
        <f>IF(AND(ISNUMBER(K1189),ISNUMBER(M1189)),K1189*M1189,"")</f>
        <v/>
      </c>
      <c r="O1189" s="25" t="n"/>
      <c r="P1189" s="25" t="n"/>
      <c r="Q1189" s="29" t="n"/>
      <c r="R1189" s="30">
        <f>IF(C1189="","",IF(COUNTIF(pl_chave,C1189)&gt;1,"ERRO: chave de tarefa duplicada",IF(I1189="Sim",IF(O1189="Não","ERRO: tarefa de segurança retirada do plano",IF(NOT(ISNUMBER(K1189)),"ERRO: frequência vigente inválida",IF(ISERROR(MATCH(H1189,lst_frequencias,0)),"ERRO: frequência de referência ausente",IF(K1189&lt;INDEX(lst_frequencias_vezes,MATCH(H1189,lst_frequencias,0)),"ERRO: intervalo ampliado em tarefa de segurança (referência "&amp;H1189&amp;")","OK: segurança mantida")))),IF(NOT(ISNUMBER(K1189)),"Verificar: frequência vigente","OK"))))</f>
        <v/>
      </c>
      <c r="S1189" s="24" t="n"/>
    </row>
    <row r="1190">
      <c r="A1190" s="21" t="n"/>
      <c r="B1190" s="22" t="n"/>
      <c r="C1190" s="23">
        <f>IF(OR(A1190="",B1190=""),"",A1190&amp;"|"&amp;B1190)</f>
        <v/>
      </c>
      <c r="D1190" s="21" t="n"/>
      <c r="E1190" s="24" t="n"/>
      <c r="F1190" s="21" t="n"/>
      <c r="G1190" s="22" t="n"/>
      <c r="H1190" s="22" t="n"/>
      <c r="I1190" s="22" t="n"/>
      <c r="J1190" s="25" t="n"/>
      <c r="K1190" s="26">
        <f>IF(J1190="","",IFERROR(INDEX(lst_frequencias_vezes,MATCH(J1190,lst_frequencias,0)),"Frequência não aceita"))</f>
        <v/>
      </c>
      <c r="L1190" s="21" t="n"/>
      <c r="M1190" s="27" t="n"/>
      <c r="N1190" s="28">
        <f>IF(AND(ISNUMBER(K1190),ISNUMBER(M1190)),K1190*M1190,"")</f>
        <v/>
      </c>
      <c r="O1190" s="25" t="n"/>
      <c r="P1190" s="25" t="n"/>
      <c r="Q1190" s="29" t="n"/>
      <c r="R1190" s="30">
        <f>IF(C1190="","",IF(COUNTIF(pl_chave,C1190)&gt;1,"ERRO: chave de tarefa duplicada",IF(I1190="Sim",IF(O1190="Não","ERRO: tarefa de segurança retirada do plano",IF(NOT(ISNUMBER(K1190)),"ERRO: frequência vigente inválida",IF(ISERROR(MATCH(H1190,lst_frequencias,0)),"ERRO: frequência de referência ausente",IF(K1190&lt;INDEX(lst_frequencias_vezes,MATCH(H1190,lst_frequencias,0)),"ERRO: intervalo ampliado em tarefa de segurança (referência "&amp;H1190&amp;")","OK: segurança mantida")))),IF(NOT(ISNUMBER(K1190)),"Verificar: frequência vigente","OK"))))</f>
        <v/>
      </c>
      <c r="S1190" s="24" t="n"/>
    </row>
    <row r="1191">
      <c r="A1191" s="21" t="n"/>
      <c r="B1191" s="22" t="n"/>
      <c r="C1191" s="23">
        <f>IF(OR(A1191="",B1191=""),"",A1191&amp;"|"&amp;B1191)</f>
        <v/>
      </c>
      <c r="D1191" s="21" t="n"/>
      <c r="E1191" s="24" t="n"/>
      <c r="F1191" s="21" t="n"/>
      <c r="G1191" s="22" t="n"/>
      <c r="H1191" s="22" t="n"/>
      <c r="I1191" s="22" t="n"/>
      <c r="J1191" s="25" t="n"/>
      <c r="K1191" s="26">
        <f>IF(J1191="","",IFERROR(INDEX(lst_frequencias_vezes,MATCH(J1191,lst_frequencias,0)),"Frequência não aceita"))</f>
        <v/>
      </c>
      <c r="L1191" s="21" t="n"/>
      <c r="M1191" s="27" t="n"/>
      <c r="N1191" s="28">
        <f>IF(AND(ISNUMBER(K1191),ISNUMBER(M1191)),K1191*M1191,"")</f>
        <v/>
      </c>
      <c r="O1191" s="25" t="n"/>
      <c r="P1191" s="25" t="n"/>
      <c r="Q1191" s="29" t="n"/>
      <c r="R1191" s="30">
        <f>IF(C1191="","",IF(COUNTIF(pl_chave,C1191)&gt;1,"ERRO: chave de tarefa duplicada",IF(I1191="Sim",IF(O1191="Não","ERRO: tarefa de segurança retirada do plano",IF(NOT(ISNUMBER(K1191)),"ERRO: frequência vigente inválida",IF(ISERROR(MATCH(H1191,lst_frequencias,0)),"ERRO: frequência de referência ausente",IF(K1191&lt;INDEX(lst_frequencias_vezes,MATCH(H1191,lst_frequencias,0)),"ERRO: intervalo ampliado em tarefa de segurança (referência "&amp;H1191&amp;")","OK: segurança mantida")))),IF(NOT(ISNUMBER(K1191)),"Verificar: frequência vigente","OK"))))</f>
        <v/>
      </c>
      <c r="S1191" s="24" t="n"/>
    </row>
    <row r="1192">
      <c r="A1192" s="21" t="n"/>
      <c r="B1192" s="22" t="n"/>
      <c r="C1192" s="23">
        <f>IF(OR(A1192="",B1192=""),"",A1192&amp;"|"&amp;B1192)</f>
        <v/>
      </c>
      <c r="D1192" s="21" t="n"/>
      <c r="E1192" s="24" t="n"/>
      <c r="F1192" s="21" t="n"/>
      <c r="G1192" s="22" t="n"/>
      <c r="H1192" s="22" t="n"/>
      <c r="I1192" s="22" t="n"/>
      <c r="J1192" s="25" t="n"/>
      <c r="K1192" s="26">
        <f>IF(J1192="","",IFERROR(INDEX(lst_frequencias_vezes,MATCH(J1192,lst_frequencias,0)),"Frequência não aceita"))</f>
        <v/>
      </c>
      <c r="L1192" s="21" t="n"/>
      <c r="M1192" s="27" t="n"/>
      <c r="N1192" s="28">
        <f>IF(AND(ISNUMBER(K1192),ISNUMBER(M1192)),K1192*M1192,"")</f>
        <v/>
      </c>
      <c r="O1192" s="25" t="n"/>
      <c r="P1192" s="25" t="n"/>
      <c r="Q1192" s="29" t="n"/>
      <c r="R1192" s="30">
        <f>IF(C1192="","",IF(COUNTIF(pl_chave,C1192)&gt;1,"ERRO: chave de tarefa duplicada",IF(I1192="Sim",IF(O1192="Não","ERRO: tarefa de segurança retirada do plano",IF(NOT(ISNUMBER(K1192)),"ERRO: frequência vigente inválida",IF(ISERROR(MATCH(H1192,lst_frequencias,0)),"ERRO: frequência de referência ausente",IF(K1192&lt;INDEX(lst_frequencias_vezes,MATCH(H1192,lst_frequencias,0)),"ERRO: intervalo ampliado em tarefa de segurança (referência "&amp;H1192&amp;")","OK: segurança mantida")))),IF(NOT(ISNUMBER(K1192)),"Verificar: frequência vigente","OK"))))</f>
        <v/>
      </c>
      <c r="S1192" s="24" t="n"/>
    </row>
    <row r="1193">
      <c r="A1193" s="21" t="n"/>
      <c r="B1193" s="22" t="n"/>
      <c r="C1193" s="23">
        <f>IF(OR(A1193="",B1193=""),"",A1193&amp;"|"&amp;B1193)</f>
        <v/>
      </c>
      <c r="D1193" s="21" t="n"/>
      <c r="E1193" s="24" t="n"/>
      <c r="F1193" s="21" t="n"/>
      <c r="G1193" s="22" t="n"/>
      <c r="H1193" s="22" t="n"/>
      <c r="I1193" s="22" t="n"/>
      <c r="J1193" s="25" t="n"/>
      <c r="K1193" s="26">
        <f>IF(J1193="","",IFERROR(INDEX(lst_frequencias_vezes,MATCH(J1193,lst_frequencias,0)),"Frequência não aceita"))</f>
        <v/>
      </c>
      <c r="L1193" s="21" t="n"/>
      <c r="M1193" s="27" t="n"/>
      <c r="N1193" s="28">
        <f>IF(AND(ISNUMBER(K1193),ISNUMBER(M1193)),K1193*M1193,"")</f>
        <v/>
      </c>
      <c r="O1193" s="25" t="n"/>
      <c r="P1193" s="25" t="n"/>
      <c r="Q1193" s="29" t="n"/>
      <c r="R1193" s="30">
        <f>IF(C1193="","",IF(COUNTIF(pl_chave,C1193)&gt;1,"ERRO: chave de tarefa duplicada",IF(I1193="Sim",IF(O1193="Não","ERRO: tarefa de segurança retirada do plano",IF(NOT(ISNUMBER(K1193)),"ERRO: frequência vigente inválida",IF(ISERROR(MATCH(H1193,lst_frequencias,0)),"ERRO: frequência de referência ausente",IF(K1193&lt;INDEX(lst_frequencias_vezes,MATCH(H1193,lst_frequencias,0)),"ERRO: intervalo ampliado em tarefa de segurança (referência "&amp;H1193&amp;")","OK: segurança mantida")))),IF(NOT(ISNUMBER(K1193)),"Verificar: frequência vigente","OK"))))</f>
        <v/>
      </c>
      <c r="S1193" s="24" t="n"/>
    </row>
    <row r="1194">
      <c r="A1194" s="21" t="n"/>
      <c r="B1194" s="22" t="n"/>
      <c r="C1194" s="23">
        <f>IF(OR(A1194="",B1194=""),"",A1194&amp;"|"&amp;B1194)</f>
        <v/>
      </c>
      <c r="D1194" s="21" t="n"/>
      <c r="E1194" s="24" t="n"/>
      <c r="F1194" s="21" t="n"/>
      <c r="G1194" s="22" t="n"/>
      <c r="H1194" s="22" t="n"/>
      <c r="I1194" s="22" t="n"/>
      <c r="J1194" s="25" t="n"/>
      <c r="K1194" s="26">
        <f>IF(J1194="","",IFERROR(INDEX(lst_frequencias_vezes,MATCH(J1194,lst_frequencias,0)),"Frequência não aceita"))</f>
        <v/>
      </c>
      <c r="L1194" s="21" t="n"/>
      <c r="M1194" s="27" t="n"/>
      <c r="N1194" s="28">
        <f>IF(AND(ISNUMBER(K1194),ISNUMBER(M1194)),K1194*M1194,"")</f>
        <v/>
      </c>
      <c r="O1194" s="25" t="n"/>
      <c r="P1194" s="25" t="n"/>
      <c r="Q1194" s="29" t="n"/>
      <c r="R1194" s="30">
        <f>IF(C1194="","",IF(COUNTIF(pl_chave,C1194)&gt;1,"ERRO: chave de tarefa duplicada",IF(I1194="Sim",IF(O1194="Não","ERRO: tarefa de segurança retirada do plano",IF(NOT(ISNUMBER(K1194)),"ERRO: frequência vigente inválida",IF(ISERROR(MATCH(H1194,lst_frequencias,0)),"ERRO: frequência de referência ausente",IF(K1194&lt;INDEX(lst_frequencias_vezes,MATCH(H1194,lst_frequencias,0)),"ERRO: intervalo ampliado em tarefa de segurança (referência "&amp;H1194&amp;")","OK: segurança mantida")))),IF(NOT(ISNUMBER(K1194)),"Verificar: frequência vigente","OK"))))</f>
        <v/>
      </c>
      <c r="S1194" s="24" t="n"/>
    </row>
    <row r="1195">
      <c r="A1195" s="21" t="n"/>
      <c r="B1195" s="22" t="n"/>
      <c r="C1195" s="23">
        <f>IF(OR(A1195="",B1195=""),"",A1195&amp;"|"&amp;B1195)</f>
        <v/>
      </c>
      <c r="D1195" s="21" t="n"/>
      <c r="E1195" s="24" t="n"/>
      <c r="F1195" s="21" t="n"/>
      <c r="G1195" s="22" t="n"/>
      <c r="H1195" s="22" t="n"/>
      <c r="I1195" s="22" t="n"/>
      <c r="J1195" s="25" t="n"/>
      <c r="K1195" s="26">
        <f>IF(J1195="","",IFERROR(INDEX(lst_frequencias_vezes,MATCH(J1195,lst_frequencias,0)),"Frequência não aceita"))</f>
        <v/>
      </c>
      <c r="L1195" s="21" t="n"/>
      <c r="M1195" s="27" t="n"/>
      <c r="N1195" s="28">
        <f>IF(AND(ISNUMBER(K1195),ISNUMBER(M1195)),K1195*M1195,"")</f>
        <v/>
      </c>
      <c r="O1195" s="25" t="n"/>
      <c r="P1195" s="25" t="n"/>
      <c r="Q1195" s="29" t="n"/>
      <c r="R1195" s="30">
        <f>IF(C1195="","",IF(COUNTIF(pl_chave,C1195)&gt;1,"ERRO: chave de tarefa duplicada",IF(I1195="Sim",IF(O1195="Não","ERRO: tarefa de segurança retirada do plano",IF(NOT(ISNUMBER(K1195)),"ERRO: frequência vigente inválida",IF(ISERROR(MATCH(H1195,lst_frequencias,0)),"ERRO: frequência de referência ausente",IF(K1195&lt;INDEX(lst_frequencias_vezes,MATCH(H1195,lst_frequencias,0)),"ERRO: intervalo ampliado em tarefa de segurança (referência "&amp;H1195&amp;")","OK: segurança mantida")))),IF(NOT(ISNUMBER(K1195)),"Verificar: frequência vigente","OK"))))</f>
        <v/>
      </c>
      <c r="S1195" s="24" t="n"/>
    </row>
    <row r="1196">
      <c r="A1196" s="21" t="n"/>
      <c r="B1196" s="22" t="n"/>
      <c r="C1196" s="23">
        <f>IF(OR(A1196="",B1196=""),"",A1196&amp;"|"&amp;B1196)</f>
        <v/>
      </c>
      <c r="D1196" s="21" t="n"/>
      <c r="E1196" s="24" t="n"/>
      <c r="F1196" s="21" t="n"/>
      <c r="G1196" s="22" t="n"/>
      <c r="H1196" s="22" t="n"/>
      <c r="I1196" s="22" t="n"/>
      <c r="J1196" s="25" t="n"/>
      <c r="K1196" s="26">
        <f>IF(J1196="","",IFERROR(INDEX(lst_frequencias_vezes,MATCH(J1196,lst_frequencias,0)),"Frequência não aceita"))</f>
        <v/>
      </c>
      <c r="L1196" s="21" t="n"/>
      <c r="M1196" s="27" t="n"/>
      <c r="N1196" s="28">
        <f>IF(AND(ISNUMBER(K1196),ISNUMBER(M1196)),K1196*M1196,"")</f>
        <v/>
      </c>
      <c r="O1196" s="25" t="n"/>
      <c r="P1196" s="25" t="n"/>
      <c r="Q1196" s="29" t="n"/>
      <c r="R1196" s="30">
        <f>IF(C1196="","",IF(COUNTIF(pl_chave,C1196)&gt;1,"ERRO: chave de tarefa duplicada",IF(I1196="Sim",IF(O1196="Não","ERRO: tarefa de segurança retirada do plano",IF(NOT(ISNUMBER(K1196)),"ERRO: frequência vigente inválida",IF(ISERROR(MATCH(H1196,lst_frequencias,0)),"ERRO: frequência de referência ausente",IF(K1196&lt;INDEX(lst_frequencias_vezes,MATCH(H1196,lst_frequencias,0)),"ERRO: intervalo ampliado em tarefa de segurança (referência "&amp;H1196&amp;")","OK: segurança mantida")))),IF(NOT(ISNUMBER(K1196)),"Verificar: frequência vigente","OK"))))</f>
        <v/>
      </c>
      <c r="S1196" s="24" t="n"/>
    </row>
    <row r="1197">
      <c r="A1197" s="21" t="n"/>
      <c r="B1197" s="22" t="n"/>
      <c r="C1197" s="23">
        <f>IF(OR(A1197="",B1197=""),"",A1197&amp;"|"&amp;B1197)</f>
        <v/>
      </c>
      <c r="D1197" s="21" t="n"/>
      <c r="E1197" s="24" t="n"/>
      <c r="F1197" s="21" t="n"/>
      <c r="G1197" s="22" t="n"/>
      <c r="H1197" s="22" t="n"/>
      <c r="I1197" s="22" t="n"/>
      <c r="J1197" s="25" t="n"/>
      <c r="K1197" s="26">
        <f>IF(J1197="","",IFERROR(INDEX(lst_frequencias_vezes,MATCH(J1197,lst_frequencias,0)),"Frequência não aceita"))</f>
        <v/>
      </c>
      <c r="L1197" s="21" t="n"/>
      <c r="M1197" s="27" t="n"/>
      <c r="N1197" s="28">
        <f>IF(AND(ISNUMBER(K1197),ISNUMBER(M1197)),K1197*M1197,"")</f>
        <v/>
      </c>
      <c r="O1197" s="25" t="n"/>
      <c r="P1197" s="25" t="n"/>
      <c r="Q1197" s="29" t="n"/>
      <c r="R1197" s="30">
        <f>IF(C1197="","",IF(COUNTIF(pl_chave,C1197)&gt;1,"ERRO: chave de tarefa duplicada",IF(I1197="Sim",IF(O1197="Não","ERRO: tarefa de segurança retirada do plano",IF(NOT(ISNUMBER(K1197)),"ERRO: frequência vigente inválida",IF(ISERROR(MATCH(H1197,lst_frequencias,0)),"ERRO: frequência de referência ausente",IF(K1197&lt;INDEX(lst_frequencias_vezes,MATCH(H1197,lst_frequencias,0)),"ERRO: intervalo ampliado em tarefa de segurança (referência "&amp;H1197&amp;")","OK: segurança mantida")))),IF(NOT(ISNUMBER(K1197)),"Verificar: frequência vigente","OK"))))</f>
        <v/>
      </c>
      <c r="S1197" s="24" t="n"/>
    </row>
    <row r="1198">
      <c r="A1198" s="21" t="n"/>
      <c r="B1198" s="22" t="n"/>
      <c r="C1198" s="23">
        <f>IF(OR(A1198="",B1198=""),"",A1198&amp;"|"&amp;B1198)</f>
        <v/>
      </c>
      <c r="D1198" s="21" t="n"/>
      <c r="E1198" s="24" t="n"/>
      <c r="F1198" s="21" t="n"/>
      <c r="G1198" s="22" t="n"/>
      <c r="H1198" s="22" t="n"/>
      <c r="I1198" s="22" t="n"/>
      <c r="J1198" s="25" t="n"/>
      <c r="K1198" s="26">
        <f>IF(J1198="","",IFERROR(INDEX(lst_frequencias_vezes,MATCH(J1198,lst_frequencias,0)),"Frequência não aceita"))</f>
        <v/>
      </c>
      <c r="L1198" s="21" t="n"/>
      <c r="M1198" s="27" t="n"/>
      <c r="N1198" s="28">
        <f>IF(AND(ISNUMBER(K1198),ISNUMBER(M1198)),K1198*M1198,"")</f>
        <v/>
      </c>
      <c r="O1198" s="25" t="n"/>
      <c r="P1198" s="25" t="n"/>
      <c r="Q1198" s="29" t="n"/>
      <c r="R1198" s="30">
        <f>IF(C1198="","",IF(COUNTIF(pl_chave,C1198)&gt;1,"ERRO: chave de tarefa duplicada",IF(I1198="Sim",IF(O1198="Não","ERRO: tarefa de segurança retirada do plano",IF(NOT(ISNUMBER(K1198)),"ERRO: frequência vigente inválida",IF(ISERROR(MATCH(H1198,lst_frequencias,0)),"ERRO: frequência de referência ausente",IF(K1198&lt;INDEX(lst_frequencias_vezes,MATCH(H1198,lst_frequencias,0)),"ERRO: intervalo ampliado em tarefa de segurança (referência "&amp;H1198&amp;")","OK: segurança mantida")))),IF(NOT(ISNUMBER(K1198)),"Verificar: frequência vigente","OK"))))</f>
        <v/>
      </c>
      <c r="S1198" s="24" t="n"/>
    </row>
    <row r="1199">
      <c r="A1199" s="21" t="n"/>
      <c r="B1199" s="22" t="n"/>
      <c r="C1199" s="23">
        <f>IF(OR(A1199="",B1199=""),"",A1199&amp;"|"&amp;B1199)</f>
        <v/>
      </c>
      <c r="D1199" s="21" t="n"/>
      <c r="E1199" s="24" t="n"/>
      <c r="F1199" s="21" t="n"/>
      <c r="G1199" s="22" t="n"/>
      <c r="H1199" s="22" t="n"/>
      <c r="I1199" s="22" t="n"/>
      <c r="J1199" s="25" t="n"/>
      <c r="K1199" s="26">
        <f>IF(J1199="","",IFERROR(INDEX(lst_frequencias_vezes,MATCH(J1199,lst_frequencias,0)),"Frequência não aceita"))</f>
        <v/>
      </c>
      <c r="L1199" s="21" t="n"/>
      <c r="M1199" s="27" t="n"/>
      <c r="N1199" s="28">
        <f>IF(AND(ISNUMBER(K1199),ISNUMBER(M1199)),K1199*M1199,"")</f>
        <v/>
      </c>
      <c r="O1199" s="25" t="n"/>
      <c r="P1199" s="25" t="n"/>
      <c r="Q1199" s="29" t="n"/>
      <c r="R1199" s="30">
        <f>IF(C1199="","",IF(COUNTIF(pl_chave,C1199)&gt;1,"ERRO: chave de tarefa duplicada",IF(I1199="Sim",IF(O1199="Não","ERRO: tarefa de segurança retirada do plano",IF(NOT(ISNUMBER(K1199)),"ERRO: frequência vigente inválida",IF(ISERROR(MATCH(H1199,lst_frequencias,0)),"ERRO: frequência de referência ausente",IF(K1199&lt;INDEX(lst_frequencias_vezes,MATCH(H1199,lst_frequencias,0)),"ERRO: intervalo ampliado em tarefa de segurança (referência "&amp;H1199&amp;")","OK: segurança mantida")))),IF(NOT(ISNUMBER(K1199)),"Verificar: frequência vigente","OK"))))</f>
        <v/>
      </c>
      <c r="S1199" s="24" t="n"/>
    </row>
    <row r="1200">
      <c r="A1200" s="21" t="n"/>
      <c r="B1200" s="22" t="n"/>
      <c r="C1200" s="23">
        <f>IF(OR(A1200="",B1200=""),"",A1200&amp;"|"&amp;B1200)</f>
        <v/>
      </c>
      <c r="D1200" s="21" t="n"/>
      <c r="E1200" s="24" t="n"/>
      <c r="F1200" s="21" t="n"/>
      <c r="G1200" s="22" t="n"/>
      <c r="H1200" s="22" t="n"/>
      <c r="I1200" s="22" t="n"/>
      <c r="J1200" s="25" t="n"/>
      <c r="K1200" s="26">
        <f>IF(J1200="","",IFERROR(INDEX(lst_frequencias_vezes,MATCH(J1200,lst_frequencias,0)),"Frequência não aceita"))</f>
        <v/>
      </c>
      <c r="L1200" s="21" t="n"/>
      <c r="M1200" s="27" t="n"/>
      <c r="N1200" s="28">
        <f>IF(AND(ISNUMBER(K1200),ISNUMBER(M1200)),K1200*M1200,"")</f>
        <v/>
      </c>
      <c r="O1200" s="25" t="n"/>
      <c r="P1200" s="25" t="n"/>
      <c r="Q1200" s="29" t="n"/>
      <c r="R1200" s="30">
        <f>IF(C1200="","",IF(COUNTIF(pl_chave,C1200)&gt;1,"ERRO: chave de tarefa duplicada",IF(I1200="Sim",IF(O1200="Não","ERRO: tarefa de segurança retirada do plano",IF(NOT(ISNUMBER(K1200)),"ERRO: frequência vigente inválida",IF(ISERROR(MATCH(H1200,lst_frequencias,0)),"ERRO: frequência de referência ausente",IF(K1200&lt;INDEX(lst_frequencias_vezes,MATCH(H1200,lst_frequencias,0)),"ERRO: intervalo ampliado em tarefa de segurança (referência "&amp;H1200&amp;")","OK: segurança mantida")))),IF(NOT(ISNUMBER(K1200)),"Verificar: frequência vigente","OK"))))</f>
        <v/>
      </c>
      <c r="S1200" s="24" t="n"/>
    </row>
    <row r="1201">
      <c r="A1201" s="21" t="n"/>
      <c r="B1201" s="22" t="n"/>
      <c r="C1201" s="23">
        <f>IF(OR(A1201="",B1201=""),"",A1201&amp;"|"&amp;B1201)</f>
        <v/>
      </c>
      <c r="D1201" s="21" t="n"/>
      <c r="E1201" s="24" t="n"/>
      <c r="F1201" s="21" t="n"/>
      <c r="G1201" s="22" t="n"/>
      <c r="H1201" s="22" t="n"/>
      <c r="I1201" s="22" t="n"/>
      <c r="J1201" s="25" t="n"/>
      <c r="K1201" s="26">
        <f>IF(J1201="","",IFERROR(INDEX(lst_frequencias_vezes,MATCH(J1201,lst_frequencias,0)),"Frequência não aceita"))</f>
        <v/>
      </c>
      <c r="L1201" s="21" t="n"/>
      <c r="M1201" s="27" t="n"/>
      <c r="N1201" s="28">
        <f>IF(AND(ISNUMBER(K1201),ISNUMBER(M1201)),K1201*M1201,"")</f>
        <v/>
      </c>
      <c r="O1201" s="25" t="n"/>
      <c r="P1201" s="25" t="n"/>
      <c r="Q1201" s="29" t="n"/>
      <c r="R1201" s="30">
        <f>IF(C1201="","",IF(COUNTIF(pl_chave,C1201)&gt;1,"ERRO: chave de tarefa duplicada",IF(I1201="Sim",IF(O1201="Não","ERRO: tarefa de segurança retirada do plano",IF(NOT(ISNUMBER(K1201)),"ERRO: frequência vigente inválida",IF(ISERROR(MATCH(H1201,lst_frequencias,0)),"ERRO: frequência de referência ausente",IF(K1201&lt;INDEX(lst_frequencias_vezes,MATCH(H1201,lst_frequencias,0)),"ERRO: intervalo ampliado em tarefa de segurança (referência "&amp;H1201&amp;")","OK: segurança mantida")))),IF(NOT(ISNUMBER(K1201)),"Verificar: frequência vigente","OK"))))</f>
        <v/>
      </c>
      <c r="S1201" s="24" t="n"/>
    </row>
    <row r="1202">
      <c r="A1202" s="21" t="n"/>
      <c r="B1202" s="22" t="n"/>
      <c r="C1202" s="23">
        <f>IF(OR(A1202="",B1202=""),"",A1202&amp;"|"&amp;B1202)</f>
        <v/>
      </c>
      <c r="D1202" s="21" t="n"/>
      <c r="E1202" s="24" t="n"/>
      <c r="F1202" s="21" t="n"/>
      <c r="G1202" s="22" t="n"/>
      <c r="H1202" s="22" t="n"/>
      <c r="I1202" s="22" t="n"/>
      <c r="J1202" s="25" t="n"/>
      <c r="K1202" s="26">
        <f>IF(J1202="","",IFERROR(INDEX(lst_frequencias_vezes,MATCH(J1202,lst_frequencias,0)),"Frequência não aceita"))</f>
        <v/>
      </c>
      <c r="L1202" s="21" t="n"/>
      <c r="M1202" s="27" t="n"/>
      <c r="N1202" s="28">
        <f>IF(AND(ISNUMBER(K1202),ISNUMBER(M1202)),K1202*M1202,"")</f>
        <v/>
      </c>
      <c r="O1202" s="25" t="n"/>
      <c r="P1202" s="25" t="n"/>
      <c r="Q1202" s="29" t="n"/>
      <c r="R1202" s="30">
        <f>IF(C1202="","",IF(COUNTIF(pl_chave,C1202)&gt;1,"ERRO: chave de tarefa duplicada",IF(I1202="Sim",IF(O1202="Não","ERRO: tarefa de segurança retirada do plano",IF(NOT(ISNUMBER(K1202)),"ERRO: frequência vigente inválida",IF(ISERROR(MATCH(H1202,lst_frequencias,0)),"ERRO: frequência de referência ausente",IF(K1202&lt;INDEX(lst_frequencias_vezes,MATCH(H1202,lst_frequencias,0)),"ERRO: intervalo ampliado em tarefa de segurança (referência "&amp;H1202&amp;")","OK: segurança mantida")))),IF(NOT(ISNUMBER(K1202)),"Verificar: frequência vigente","OK"))))</f>
        <v/>
      </c>
      <c r="S1202" s="24" t="n"/>
    </row>
    <row r="1203">
      <c r="A1203" s="21" t="n"/>
      <c r="B1203" s="22" t="n"/>
      <c r="C1203" s="23">
        <f>IF(OR(A1203="",B1203=""),"",A1203&amp;"|"&amp;B1203)</f>
        <v/>
      </c>
      <c r="D1203" s="21" t="n"/>
      <c r="E1203" s="24" t="n"/>
      <c r="F1203" s="21" t="n"/>
      <c r="G1203" s="22" t="n"/>
      <c r="H1203" s="22" t="n"/>
      <c r="I1203" s="22" t="n"/>
      <c r="J1203" s="25" t="n"/>
      <c r="K1203" s="26">
        <f>IF(J1203="","",IFERROR(INDEX(lst_frequencias_vezes,MATCH(J1203,lst_frequencias,0)),"Frequência não aceita"))</f>
        <v/>
      </c>
      <c r="L1203" s="21" t="n"/>
      <c r="M1203" s="27" t="n"/>
      <c r="N1203" s="28">
        <f>IF(AND(ISNUMBER(K1203),ISNUMBER(M1203)),K1203*M1203,"")</f>
        <v/>
      </c>
      <c r="O1203" s="25" t="n"/>
      <c r="P1203" s="25" t="n"/>
      <c r="Q1203" s="29" t="n"/>
      <c r="R1203" s="30">
        <f>IF(C1203="","",IF(COUNTIF(pl_chave,C1203)&gt;1,"ERRO: chave de tarefa duplicada",IF(I1203="Sim",IF(O1203="Não","ERRO: tarefa de segurança retirada do plano",IF(NOT(ISNUMBER(K1203)),"ERRO: frequência vigente inválida",IF(ISERROR(MATCH(H1203,lst_frequencias,0)),"ERRO: frequência de referência ausente",IF(K1203&lt;INDEX(lst_frequencias_vezes,MATCH(H1203,lst_frequencias,0)),"ERRO: intervalo ampliado em tarefa de segurança (referência "&amp;H1203&amp;")","OK: segurança mantida")))),IF(NOT(ISNUMBER(K1203)),"Verificar: frequência vigente","OK"))))</f>
        <v/>
      </c>
      <c r="S1203" s="24" t="n"/>
    </row>
    <row r="1204">
      <c r="A1204" s="21" t="n"/>
      <c r="B1204" s="22" t="n"/>
      <c r="C1204" s="23">
        <f>IF(OR(A1204="",B1204=""),"",A1204&amp;"|"&amp;B1204)</f>
        <v/>
      </c>
      <c r="D1204" s="21" t="n"/>
      <c r="E1204" s="24" t="n"/>
      <c r="F1204" s="21" t="n"/>
      <c r="G1204" s="22" t="n"/>
      <c r="H1204" s="22" t="n"/>
      <c r="I1204" s="22" t="n"/>
      <c r="J1204" s="25" t="n"/>
      <c r="K1204" s="26">
        <f>IF(J1204="","",IFERROR(INDEX(lst_frequencias_vezes,MATCH(J1204,lst_frequencias,0)),"Frequência não aceita"))</f>
        <v/>
      </c>
      <c r="L1204" s="21" t="n"/>
      <c r="M1204" s="27" t="n"/>
      <c r="N1204" s="28">
        <f>IF(AND(ISNUMBER(K1204),ISNUMBER(M1204)),K1204*M1204,"")</f>
        <v/>
      </c>
      <c r="O1204" s="25" t="n"/>
      <c r="P1204" s="25" t="n"/>
      <c r="Q1204" s="29" t="n"/>
      <c r="R1204" s="30">
        <f>IF(C1204="","",IF(COUNTIF(pl_chave,C1204)&gt;1,"ERRO: chave de tarefa duplicada",IF(I1204="Sim",IF(O1204="Não","ERRO: tarefa de segurança retirada do plano",IF(NOT(ISNUMBER(K1204)),"ERRO: frequência vigente inválida",IF(ISERROR(MATCH(H1204,lst_frequencias,0)),"ERRO: frequência de referência ausente",IF(K1204&lt;INDEX(lst_frequencias_vezes,MATCH(H1204,lst_frequencias,0)),"ERRO: intervalo ampliado em tarefa de segurança (referência "&amp;H1204&amp;")","OK: segurança mantida")))),IF(NOT(ISNUMBER(K1204)),"Verificar: frequência vigente","OK"))))</f>
        <v/>
      </c>
      <c r="S1204" s="24" t="n"/>
    </row>
    <row r="1205">
      <c r="A1205" s="21" t="n"/>
      <c r="B1205" s="22" t="n"/>
      <c r="C1205" s="23">
        <f>IF(OR(A1205="",B1205=""),"",A1205&amp;"|"&amp;B1205)</f>
        <v/>
      </c>
      <c r="D1205" s="21" t="n"/>
      <c r="E1205" s="24" t="n"/>
      <c r="F1205" s="21" t="n"/>
      <c r="G1205" s="22" t="n"/>
      <c r="H1205" s="22" t="n"/>
      <c r="I1205" s="22" t="n"/>
      <c r="J1205" s="25" t="n"/>
      <c r="K1205" s="26">
        <f>IF(J1205="","",IFERROR(INDEX(lst_frequencias_vezes,MATCH(J1205,lst_frequencias,0)),"Frequência não aceita"))</f>
        <v/>
      </c>
      <c r="L1205" s="21" t="n"/>
      <c r="M1205" s="27" t="n"/>
      <c r="N1205" s="28">
        <f>IF(AND(ISNUMBER(K1205),ISNUMBER(M1205)),K1205*M1205,"")</f>
        <v/>
      </c>
      <c r="O1205" s="25" t="n"/>
      <c r="P1205" s="25" t="n"/>
      <c r="Q1205" s="29" t="n"/>
      <c r="R1205" s="30">
        <f>IF(C1205="","",IF(COUNTIF(pl_chave,C1205)&gt;1,"ERRO: chave de tarefa duplicada",IF(I1205="Sim",IF(O1205="Não","ERRO: tarefa de segurança retirada do plano",IF(NOT(ISNUMBER(K1205)),"ERRO: frequência vigente inválida",IF(ISERROR(MATCH(H1205,lst_frequencias,0)),"ERRO: frequência de referência ausente",IF(K1205&lt;INDEX(lst_frequencias_vezes,MATCH(H1205,lst_frequencias,0)),"ERRO: intervalo ampliado em tarefa de segurança (referência "&amp;H1205&amp;")","OK: segurança mantida")))),IF(NOT(ISNUMBER(K1205)),"Verificar: frequência vigente","OK"))))</f>
        <v/>
      </c>
      <c r="S1205" s="24" t="n"/>
    </row>
    <row r="1206">
      <c r="A1206" s="21" t="n"/>
      <c r="B1206" s="22" t="n"/>
      <c r="C1206" s="23">
        <f>IF(OR(A1206="",B1206=""),"",A1206&amp;"|"&amp;B1206)</f>
        <v/>
      </c>
      <c r="D1206" s="21" t="n"/>
      <c r="E1206" s="24" t="n"/>
      <c r="F1206" s="21" t="n"/>
      <c r="G1206" s="22" t="n"/>
      <c r="H1206" s="22" t="n"/>
      <c r="I1206" s="22" t="n"/>
      <c r="J1206" s="25" t="n"/>
      <c r="K1206" s="26">
        <f>IF(J1206="","",IFERROR(INDEX(lst_frequencias_vezes,MATCH(J1206,lst_frequencias,0)),"Frequência não aceita"))</f>
        <v/>
      </c>
      <c r="L1206" s="21" t="n"/>
      <c r="M1206" s="27" t="n"/>
      <c r="N1206" s="28">
        <f>IF(AND(ISNUMBER(K1206),ISNUMBER(M1206)),K1206*M1206,"")</f>
        <v/>
      </c>
      <c r="O1206" s="25" t="n"/>
      <c r="P1206" s="25" t="n"/>
      <c r="Q1206" s="29" t="n"/>
      <c r="R1206" s="30">
        <f>IF(C1206="","",IF(COUNTIF(pl_chave,C1206)&gt;1,"ERRO: chave de tarefa duplicada",IF(I1206="Sim",IF(O1206="Não","ERRO: tarefa de segurança retirada do plano",IF(NOT(ISNUMBER(K1206)),"ERRO: frequência vigente inválida",IF(ISERROR(MATCH(H1206,lst_frequencias,0)),"ERRO: frequência de referência ausente",IF(K1206&lt;INDEX(lst_frequencias_vezes,MATCH(H1206,lst_frequencias,0)),"ERRO: intervalo ampliado em tarefa de segurança (referência "&amp;H1206&amp;")","OK: segurança mantida")))),IF(NOT(ISNUMBER(K1206)),"Verificar: frequência vigente","OK"))))</f>
        <v/>
      </c>
      <c r="S1206" s="24" t="n"/>
    </row>
    <row r="1207">
      <c r="A1207" s="21" t="n"/>
      <c r="B1207" s="22" t="n"/>
      <c r="C1207" s="23">
        <f>IF(OR(A1207="",B1207=""),"",A1207&amp;"|"&amp;B1207)</f>
        <v/>
      </c>
      <c r="D1207" s="21" t="n"/>
      <c r="E1207" s="24" t="n"/>
      <c r="F1207" s="21" t="n"/>
      <c r="G1207" s="22" t="n"/>
      <c r="H1207" s="22" t="n"/>
      <c r="I1207" s="22" t="n"/>
      <c r="J1207" s="25" t="n"/>
      <c r="K1207" s="26">
        <f>IF(J1207="","",IFERROR(INDEX(lst_frequencias_vezes,MATCH(J1207,lst_frequencias,0)),"Frequência não aceita"))</f>
        <v/>
      </c>
      <c r="L1207" s="21" t="n"/>
      <c r="M1207" s="27" t="n"/>
      <c r="N1207" s="28">
        <f>IF(AND(ISNUMBER(K1207),ISNUMBER(M1207)),K1207*M1207,"")</f>
        <v/>
      </c>
      <c r="O1207" s="25" t="n"/>
      <c r="P1207" s="25" t="n"/>
      <c r="Q1207" s="29" t="n"/>
      <c r="R1207" s="30">
        <f>IF(C1207="","",IF(COUNTIF(pl_chave,C1207)&gt;1,"ERRO: chave de tarefa duplicada",IF(I1207="Sim",IF(O1207="Não","ERRO: tarefa de segurança retirada do plano",IF(NOT(ISNUMBER(K1207)),"ERRO: frequência vigente inválida",IF(ISERROR(MATCH(H1207,lst_frequencias,0)),"ERRO: frequência de referência ausente",IF(K1207&lt;INDEX(lst_frequencias_vezes,MATCH(H1207,lst_frequencias,0)),"ERRO: intervalo ampliado em tarefa de segurança (referência "&amp;H1207&amp;")","OK: segurança mantida")))),IF(NOT(ISNUMBER(K1207)),"Verificar: frequência vigente","OK"))))</f>
        <v/>
      </c>
      <c r="S1207" s="24" t="n"/>
    </row>
    <row r="1208">
      <c r="A1208" s="21" t="n"/>
      <c r="B1208" s="22" t="n"/>
      <c r="C1208" s="23">
        <f>IF(OR(A1208="",B1208=""),"",A1208&amp;"|"&amp;B1208)</f>
        <v/>
      </c>
      <c r="D1208" s="21" t="n"/>
      <c r="E1208" s="24" t="n"/>
      <c r="F1208" s="21" t="n"/>
      <c r="G1208" s="22" t="n"/>
      <c r="H1208" s="22" t="n"/>
      <c r="I1208" s="22" t="n"/>
      <c r="J1208" s="25" t="n"/>
      <c r="K1208" s="26">
        <f>IF(J1208="","",IFERROR(INDEX(lst_frequencias_vezes,MATCH(J1208,lst_frequencias,0)),"Frequência não aceita"))</f>
        <v/>
      </c>
      <c r="L1208" s="21" t="n"/>
      <c r="M1208" s="27" t="n"/>
      <c r="N1208" s="28">
        <f>IF(AND(ISNUMBER(K1208),ISNUMBER(M1208)),K1208*M1208,"")</f>
        <v/>
      </c>
      <c r="O1208" s="25" t="n"/>
      <c r="P1208" s="25" t="n"/>
      <c r="Q1208" s="29" t="n"/>
      <c r="R1208" s="30">
        <f>IF(C1208="","",IF(COUNTIF(pl_chave,C1208)&gt;1,"ERRO: chave de tarefa duplicada",IF(I1208="Sim",IF(O1208="Não","ERRO: tarefa de segurança retirada do plano",IF(NOT(ISNUMBER(K1208)),"ERRO: frequência vigente inválida",IF(ISERROR(MATCH(H1208,lst_frequencias,0)),"ERRO: frequência de referência ausente",IF(K1208&lt;INDEX(lst_frequencias_vezes,MATCH(H1208,lst_frequencias,0)),"ERRO: intervalo ampliado em tarefa de segurança (referência "&amp;H1208&amp;")","OK: segurança mantida")))),IF(NOT(ISNUMBER(K1208)),"Verificar: frequência vigente","OK"))))</f>
        <v/>
      </c>
      <c r="S1208" s="24" t="n"/>
    </row>
    <row r="1209">
      <c r="A1209" s="21" t="n"/>
      <c r="B1209" s="22" t="n"/>
      <c r="C1209" s="23">
        <f>IF(OR(A1209="",B1209=""),"",A1209&amp;"|"&amp;B1209)</f>
        <v/>
      </c>
      <c r="D1209" s="21" t="n"/>
      <c r="E1209" s="24" t="n"/>
      <c r="F1209" s="21" t="n"/>
      <c r="G1209" s="22" t="n"/>
      <c r="H1209" s="22" t="n"/>
      <c r="I1209" s="22" t="n"/>
      <c r="J1209" s="25" t="n"/>
      <c r="K1209" s="26">
        <f>IF(J1209="","",IFERROR(INDEX(lst_frequencias_vezes,MATCH(J1209,lst_frequencias,0)),"Frequência não aceita"))</f>
        <v/>
      </c>
      <c r="L1209" s="21" t="n"/>
      <c r="M1209" s="27" t="n"/>
      <c r="N1209" s="28">
        <f>IF(AND(ISNUMBER(K1209),ISNUMBER(M1209)),K1209*M1209,"")</f>
        <v/>
      </c>
      <c r="O1209" s="25" t="n"/>
      <c r="P1209" s="25" t="n"/>
      <c r="Q1209" s="29" t="n"/>
      <c r="R1209" s="30">
        <f>IF(C1209="","",IF(COUNTIF(pl_chave,C1209)&gt;1,"ERRO: chave de tarefa duplicada",IF(I1209="Sim",IF(O1209="Não","ERRO: tarefa de segurança retirada do plano",IF(NOT(ISNUMBER(K1209)),"ERRO: frequência vigente inválida",IF(ISERROR(MATCH(H1209,lst_frequencias,0)),"ERRO: frequência de referência ausente",IF(K1209&lt;INDEX(lst_frequencias_vezes,MATCH(H1209,lst_frequencias,0)),"ERRO: intervalo ampliado em tarefa de segurança (referência "&amp;H1209&amp;")","OK: segurança mantida")))),IF(NOT(ISNUMBER(K1209)),"Verificar: frequência vigente","OK"))))</f>
        <v/>
      </c>
      <c r="S1209" s="24" t="n"/>
    </row>
    <row r="1210">
      <c r="A1210" s="21" t="n"/>
      <c r="B1210" s="22" t="n"/>
      <c r="C1210" s="23">
        <f>IF(OR(A1210="",B1210=""),"",A1210&amp;"|"&amp;B1210)</f>
        <v/>
      </c>
      <c r="D1210" s="21" t="n"/>
      <c r="E1210" s="24" t="n"/>
      <c r="F1210" s="21" t="n"/>
      <c r="G1210" s="22" t="n"/>
      <c r="H1210" s="22" t="n"/>
      <c r="I1210" s="22" t="n"/>
      <c r="J1210" s="25" t="n"/>
      <c r="K1210" s="26">
        <f>IF(J1210="","",IFERROR(INDEX(lst_frequencias_vezes,MATCH(J1210,lst_frequencias,0)),"Frequência não aceita"))</f>
        <v/>
      </c>
      <c r="L1210" s="21" t="n"/>
      <c r="M1210" s="27" t="n"/>
      <c r="N1210" s="28">
        <f>IF(AND(ISNUMBER(K1210),ISNUMBER(M1210)),K1210*M1210,"")</f>
        <v/>
      </c>
      <c r="O1210" s="25" t="n"/>
      <c r="P1210" s="25" t="n"/>
      <c r="Q1210" s="29" t="n"/>
      <c r="R1210" s="30">
        <f>IF(C1210="","",IF(COUNTIF(pl_chave,C1210)&gt;1,"ERRO: chave de tarefa duplicada",IF(I1210="Sim",IF(O1210="Não","ERRO: tarefa de segurança retirada do plano",IF(NOT(ISNUMBER(K1210)),"ERRO: frequência vigente inválida",IF(ISERROR(MATCH(H1210,lst_frequencias,0)),"ERRO: frequência de referência ausente",IF(K1210&lt;INDEX(lst_frequencias_vezes,MATCH(H1210,lst_frequencias,0)),"ERRO: intervalo ampliado em tarefa de segurança (referência "&amp;H1210&amp;")","OK: segurança mantida")))),IF(NOT(ISNUMBER(K1210)),"Verificar: frequência vigente","OK"))))</f>
        <v/>
      </c>
      <c r="S1210" s="24" t="n"/>
    </row>
    <row r="1211">
      <c r="A1211" s="21" t="n"/>
      <c r="B1211" s="22" t="n"/>
      <c r="C1211" s="23">
        <f>IF(OR(A1211="",B1211=""),"",A1211&amp;"|"&amp;B1211)</f>
        <v/>
      </c>
      <c r="D1211" s="21" t="n"/>
      <c r="E1211" s="24" t="n"/>
      <c r="F1211" s="21" t="n"/>
      <c r="G1211" s="22" t="n"/>
      <c r="H1211" s="22" t="n"/>
      <c r="I1211" s="22" t="n"/>
      <c r="J1211" s="25" t="n"/>
      <c r="K1211" s="26">
        <f>IF(J1211="","",IFERROR(INDEX(lst_frequencias_vezes,MATCH(J1211,lst_frequencias,0)),"Frequência não aceita"))</f>
        <v/>
      </c>
      <c r="L1211" s="21" t="n"/>
      <c r="M1211" s="27" t="n"/>
      <c r="N1211" s="28">
        <f>IF(AND(ISNUMBER(K1211),ISNUMBER(M1211)),K1211*M1211,"")</f>
        <v/>
      </c>
      <c r="O1211" s="25" t="n"/>
      <c r="P1211" s="25" t="n"/>
      <c r="Q1211" s="29" t="n"/>
      <c r="R1211" s="30">
        <f>IF(C1211="","",IF(COUNTIF(pl_chave,C1211)&gt;1,"ERRO: chave de tarefa duplicada",IF(I1211="Sim",IF(O1211="Não","ERRO: tarefa de segurança retirada do plano",IF(NOT(ISNUMBER(K1211)),"ERRO: frequência vigente inválida",IF(ISERROR(MATCH(H1211,lst_frequencias,0)),"ERRO: frequência de referência ausente",IF(K1211&lt;INDEX(lst_frequencias_vezes,MATCH(H1211,lst_frequencias,0)),"ERRO: intervalo ampliado em tarefa de segurança (referência "&amp;H1211&amp;")","OK: segurança mantida")))),IF(NOT(ISNUMBER(K1211)),"Verificar: frequência vigente","OK"))))</f>
        <v/>
      </c>
      <c r="S1211" s="24" t="n"/>
    </row>
    <row r="1212">
      <c r="A1212" s="21" t="n"/>
      <c r="B1212" s="22" t="n"/>
      <c r="C1212" s="23">
        <f>IF(OR(A1212="",B1212=""),"",A1212&amp;"|"&amp;B1212)</f>
        <v/>
      </c>
      <c r="D1212" s="21" t="n"/>
      <c r="E1212" s="24" t="n"/>
      <c r="F1212" s="21" t="n"/>
      <c r="G1212" s="22" t="n"/>
      <c r="H1212" s="22" t="n"/>
      <c r="I1212" s="22" t="n"/>
      <c r="J1212" s="25" t="n"/>
      <c r="K1212" s="26">
        <f>IF(J1212="","",IFERROR(INDEX(lst_frequencias_vezes,MATCH(J1212,lst_frequencias,0)),"Frequência não aceita"))</f>
        <v/>
      </c>
      <c r="L1212" s="21" t="n"/>
      <c r="M1212" s="27" t="n"/>
      <c r="N1212" s="28">
        <f>IF(AND(ISNUMBER(K1212),ISNUMBER(M1212)),K1212*M1212,"")</f>
        <v/>
      </c>
      <c r="O1212" s="25" t="n"/>
      <c r="P1212" s="25" t="n"/>
      <c r="Q1212" s="29" t="n"/>
      <c r="R1212" s="30">
        <f>IF(C1212="","",IF(COUNTIF(pl_chave,C1212)&gt;1,"ERRO: chave de tarefa duplicada",IF(I1212="Sim",IF(O1212="Não","ERRO: tarefa de segurança retirada do plano",IF(NOT(ISNUMBER(K1212)),"ERRO: frequência vigente inválida",IF(ISERROR(MATCH(H1212,lst_frequencias,0)),"ERRO: frequência de referência ausente",IF(K1212&lt;INDEX(lst_frequencias_vezes,MATCH(H1212,lst_frequencias,0)),"ERRO: intervalo ampliado em tarefa de segurança (referência "&amp;H1212&amp;")","OK: segurança mantida")))),IF(NOT(ISNUMBER(K1212)),"Verificar: frequência vigente","OK"))))</f>
        <v/>
      </c>
      <c r="S1212" s="24" t="n"/>
    </row>
    <row r="1213">
      <c r="A1213" s="21" t="n"/>
      <c r="B1213" s="22" t="n"/>
      <c r="C1213" s="23">
        <f>IF(OR(A1213="",B1213=""),"",A1213&amp;"|"&amp;B1213)</f>
        <v/>
      </c>
      <c r="D1213" s="21" t="n"/>
      <c r="E1213" s="24" t="n"/>
      <c r="F1213" s="21" t="n"/>
      <c r="G1213" s="22" t="n"/>
      <c r="H1213" s="22" t="n"/>
      <c r="I1213" s="22" t="n"/>
      <c r="J1213" s="25" t="n"/>
      <c r="K1213" s="26">
        <f>IF(J1213="","",IFERROR(INDEX(lst_frequencias_vezes,MATCH(J1213,lst_frequencias,0)),"Frequência não aceita"))</f>
        <v/>
      </c>
      <c r="L1213" s="21" t="n"/>
      <c r="M1213" s="27" t="n"/>
      <c r="N1213" s="28">
        <f>IF(AND(ISNUMBER(K1213),ISNUMBER(M1213)),K1213*M1213,"")</f>
        <v/>
      </c>
      <c r="O1213" s="25" t="n"/>
      <c r="P1213" s="25" t="n"/>
      <c r="Q1213" s="29" t="n"/>
      <c r="R1213" s="30">
        <f>IF(C1213="","",IF(COUNTIF(pl_chave,C1213)&gt;1,"ERRO: chave de tarefa duplicada",IF(I1213="Sim",IF(O1213="Não","ERRO: tarefa de segurança retirada do plano",IF(NOT(ISNUMBER(K1213)),"ERRO: frequência vigente inválida",IF(ISERROR(MATCH(H1213,lst_frequencias,0)),"ERRO: frequência de referência ausente",IF(K1213&lt;INDEX(lst_frequencias_vezes,MATCH(H1213,lst_frequencias,0)),"ERRO: intervalo ampliado em tarefa de segurança (referência "&amp;H1213&amp;")","OK: segurança mantida")))),IF(NOT(ISNUMBER(K1213)),"Verificar: frequência vigente","OK"))))</f>
        <v/>
      </c>
      <c r="S1213" s="24" t="n"/>
    </row>
    <row r="1214">
      <c r="A1214" s="21" t="n"/>
      <c r="B1214" s="22" t="n"/>
      <c r="C1214" s="23">
        <f>IF(OR(A1214="",B1214=""),"",A1214&amp;"|"&amp;B1214)</f>
        <v/>
      </c>
      <c r="D1214" s="21" t="n"/>
      <c r="E1214" s="24" t="n"/>
      <c r="F1214" s="21" t="n"/>
      <c r="G1214" s="22" t="n"/>
      <c r="H1214" s="22" t="n"/>
      <c r="I1214" s="22" t="n"/>
      <c r="J1214" s="25" t="n"/>
      <c r="K1214" s="26">
        <f>IF(J1214="","",IFERROR(INDEX(lst_frequencias_vezes,MATCH(J1214,lst_frequencias,0)),"Frequência não aceita"))</f>
        <v/>
      </c>
      <c r="L1214" s="21" t="n"/>
      <c r="M1214" s="27" t="n"/>
      <c r="N1214" s="28">
        <f>IF(AND(ISNUMBER(K1214),ISNUMBER(M1214)),K1214*M1214,"")</f>
        <v/>
      </c>
      <c r="O1214" s="25" t="n"/>
      <c r="P1214" s="25" t="n"/>
      <c r="Q1214" s="29" t="n"/>
      <c r="R1214" s="30">
        <f>IF(C1214="","",IF(COUNTIF(pl_chave,C1214)&gt;1,"ERRO: chave de tarefa duplicada",IF(I1214="Sim",IF(O1214="Não","ERRO: tarefa de segurança retirada do plano",IF(NOT(ISNUMBER(K1214)),"ERRO: frequência vigente inválida",IF(ISERROR(MATCH(H1214,lst_frequencias,0)),"ERRO: frequência de referência ausente",IF(K1214&lt;INDEX(lst_frequencias_vezes,MATCH(H1214,lst_frequencias,0)),"ERRO: intervalo ampliado em tarefa de segurança (referência "&amp;H1214&amp;")","OK: segurança mantida")))),IF(NOT(ISNUMBER(K1214)),"Verificar: frequência vigente","OK"))))</f>
        <v/>
      </c>
      <c r="S1214" s="24" t="n"/>
    </row>
    <row r="1215">
      <c r="A1215" s="21" t="n"/>
      <c r="B1215" s="22" t="n"/>
      <c r="C1215" s="23">
        <f>IF(OR(A1215="",B1215=""),"",A1215&amp;"|"&amp;B1215)</f>
        <v/>
      </c>
      <c r="D1215" s="21" t="n"/>
      <c r="E1215" s="24" t="n"/>
      <c r="F1215" s="21" t="n"/>
      <c r="G1215" s="22" t="n"/>
      <c r="H1215" s="22" t="n"/>
      <c r="I1215" s="22" t="n"/>
      <c r="J1215" s="25" t="n"/>
      <c r="K1215" s="26">
        <f>IF(J1215="","",IFERROR(INDEX(lst_frequencias_vezes,MATCH(J1215,lst_frequencias,0)),"Frequência não aceita"))</f>
        <v/>
      </c>
      <c r="L1215" s="21" t="n"/>
      <c r="M1215" s="27" t="n"/>
      <c r="N1215" s="28">
        <f>IF(AND(ISNUMBER(K1215),ISNUMBER(M1215)),K1215*M1215,"")</f>
        <v/>
      </c>
      <c r="O1215" s="25" t="n"/>
      <c r="P1215" s="25" t="n"/>
      <c r="Q1215" s="29" t="n"/>
      <c r="R1215" s="30">
        <f>IF(C1215="","",IF(COUNTIF(pl_chave,C1215)&gt;1,"ERRO: chave de tarefa duplicada",IF(I1215="Sim",IF(O1215="Não","ERRO: tarefa de segurança retirada do plano",IF(NOT(ISNUMBER(K1215)),"ERRO: frequência vigente inválida",IF(ISERROR(MATCH(H1215,lst_frequencias,0)),"ERRO: frequência de referência ausente",IF(K1215&lt;INDEX(lst_frequencias_vezes,MATCH(H1215,lst_frequencias,0)),"ERRO: intervalo ampliado em tarefa de segurança (referência "&amp;H1215&amp;")","OK: segurança mantida")))),IF(NOT(ISNUMBER(K1215)),"Verificar: frequência vigente","OK"))))</f>
        <v/>
      </c>
      <c r="S1215" s="24" t="n"/>
    </row>
    <row r="1216">
      <c r="A1216" s="21" t="n"/>
      <c r="B1216" s="22" t="n"/>
      <c r="C1216" s="23">
        <f>IF(OR(A1216="",B1216=""),"",A1216&amp;"|"&amp;B1216)</f>
        <v/>
      </c>
      <c r="D1216" s="21" t="n"/>
      <c r="E1216" s="24" t="n"/>
      <c r="F1216" s="21" t="n"/>
      <c r="G1216" s="22" t="n"/>
      <c r="H1216" s="22" t="n"/>
      <c r="I1216" s="22" t="n"/>
      <c r="J1216" s="25" t="n"/>
      <c r="K1216" s="26">
        <f>IF(J1216="","",IFERROR(INDEX(lst_frequencias_vezes,MATCH(J1216,lst_frequencias,0)),"Frequência não aceita"))</f>
        <v/>
      </c>
      <c r="L1216" s="21" t="n"/>
      <c r="M1216" s="27" t="n"/>
      <c r="N1216" s="28">
        <f>IF(AND(ISNUMBER(K1216),ISNUMBER(M1216)),K1216*M1216,"")</f>
        <v/>
      </c>
      <c r="O1216" s="25" t="n"/>
      <c r="P1216" s="25" t="n"/>
      <c r="Q1216" s="29" t="n"/>
      <c r="R1216" s="30">
        <f>IF(C1216="","",IF(COUNTIF(pl_chave,C1216)&gt;1,"ERRO: chave de tarefa duplicada",IF(I1216="Sim",IF(O1216="Não","ERRO: tarefa de segurança retirada do plano",IF(NOT(ISNUMBER(K1216)),"ERRO: frequência vigente inválida",IF(ISERROR(MATCH(H1216,lst_frequencias,0)),"ERRO: frequência de referência ausente",IF(K1216&lt;INDEX(lst_frequencias_vezes,MATCH(H1216,lst_frequencias,0)),"ERRO: intervalo ampliado em tarefa de segurança (referência "&amp;H1216&amp;")","OK: segurança mantida")))),IF(NOT(ISNUMBER(K1216)),"Verificar: frequência vigente","OK"))))</f>
        <v/>
      </c>
      <c r="S1216" s="24" t="n"/>
    </row>
    <row r="1217">
      <c r="A1217" s="21" t="n"/>
      <c r="B1217" s="22" t="n"/>
      <c r="C1217" s="23">
        <f>IF(OR(A1217="",B1217=""),"",A1217&amp;"|"&amp;B1217)</f>
        <v/>
      </c>
      <c r="D1217" s="21" t="n"/>
      <c r="E1217" s="24" t="n"/>
      <c r="F1217" s="21" t="n"/>
      <c r="G1217" s="22" t="n"/>
      <c r="H1217" s="22" t="n"/>
      <c r="I1217" s="22" t="n"/>
      <c r="J1217" s="25" t="n"/>
      <c r="K1217" s="26">
        <f>IF(J1217="","",IFERROR(INDEX(lst_frequencias_vezes,MATCH(J1217,lst_frequencias,0)),"Frequência não aceita"))</f>
        <v/>
      </c>
      <c r="L1217" s="21" t="n"/>
      <c r="M1217" s="27" t="n"/>
      <c r="N1217" s="28">
        <f>IF(AND(ISNUMBER(K1217),ISNUMBER(M1217)),K1217*M1217,"")</f>
        <v/>
      </c>
      <c r="O1217" s="25" t="n"/>
      <c r="P1217" s="25" t="n"/>
      <c r="Q1217" s="29" t="n"/>
      <c r="R1217" s="30">
        <f>IF(C1217="","",IF(COUNTIF(pl_chave,C1217)&gt;1,"ERRO: chave de tarefa duplicada",IF(I1217="Sim",IF(O1217="Não","ERRO: tarefa de segurança retirada do plano",IF(NOT(ISNUMBER(K1217)),"ERRO: frequência vigente inválida",IF(ISERROR(MATCH(H1217,lst_frequencias,0)),"ERRO: frequência de referência ausente",IF(K1217&lt;INDEX(lst_frequencias_vezes,MATCH(H1217,lst_frequencias,0)),"ERRO: intervalo ampliado em tarefa de segurança (referência "&amp;H1217&amp;")","OK: segurança mantida")))),IF(NOT(ISNUMBER(K1217)),"Verificar: frequência vigente","OK"))))</f>
        <v/>
      </c>
      <c r="S1217" s="24" t="n"/>
    </row>
    <row r="1218">
      <c r="A1218" s="21" t="n"/>
      <c r="B1218" s="22" t="n"/>
      <c r="C1218" s="23">
        <f>IF(OR(A1218="",B1218=""),"",A1218&amp;"|"&amp;B1218)</f>
        <v/>
      </c>
      <c r="D1218" s="21" t="n"/>
      <c r="E1218" s="24" t="n"/>
      <c r="F1218" s="21" t="n"/>
      <c r="G1218" s="22" t="n"/>
      <c r="H1218" s="22" t="n"/>
      <c r="I1218" s="22" t="n"/>
      <c r="J1218" s="25" t="n"/>
      <c r="K1218" s="26">
        <f>IF(J1218="","",IFERROR(INDEX(lst_frequencias_vezes,MATCH(J1218,lst_frequencias,0)),"Frequência não aceita"))</f>
        <v/>
      </c>
      <c r="L1218" s="21" t="n"/>
      <c r="M1218" s="27" t="n"/>
      <c r="N1218" s="28">
        <f>IF(AND(ISNUMBER(K1218),ISNUMBER(M1218)),K1218*M1218,"")</f>
        <v/>
      </c>
      <c r="O1218" s="25" t="n"/>
      <c r="P1218" s="25" t="n"/>
      <c r="Q1218" s="29" t="n"/>
      <c r="R1218" s="30">
        <f>IF(C1218="","",IF(COUNTIF(pl_chave,C1218)&gt;1,"ERRO: chave de tarefa duplicada",IF(I1218="Sim",IF(O1218="Não","ERRO: tarefa de segurança retirada do plano",IF(NOT(ISNUMBER(K1218)),"ERRO: frequência vigente inválida",IF(ISERROR(MATCH(H1218,lst_frequencias,0)),"ERRO: frequência de referência ausente",IF(K1218&lt;INDEX(lst_frequencias_vezes,MATCH(H1218,lst_frequencias,0)),"ERRO: intervalo ampliado em tarefa de segurança (referência "&amp;H1218&amp;")","OK: segurança mantida")))),IF(NOT(ISNUMBER(K1218)),"Verificar: frequência vigente","OK"))))</f>
        <v/>
      </c>
      <c r="S1218" s="24" t="n"/>
    </row>
    <row r="1219">
      <c r="A1219" s="21" t="n"/>
      <c r="B1219" s="22" t="n"/>
      <c r="C1219" s="23">
        <f>IF(OR(A1219="",B1219=""),"",A1219&amp;"|"&amp;B1219)</f>
        <v/>
      </c>
      <c r="D1219" s="21" t="n"/>
      <c r="E1219" s="24" t="n"/>
      <c r="F1219" s="21" t="n"/>
      <c r="G1219" s="22" t="n"/>
      <c r="H1219" s="22" t="n"/>
      <c r="I1219" s="22" t="n"/>
      <c r="J1219" s="25" t="n"/>
      <c r="K1219" s="26">
        <f>IF(J1219="","",IFERROR(INDEX(lst_frequencias_vezes,MATCH(J1219,lst_frequencias,0)),"Frequência não aceita"))</f>
        <v/>
      </c>
      <c r="L1219" s="21" t="n"/>
      <c r="M1219" s="27" t="n"/>
      <c r="N1219" s="28">
        <f>IF(AND(ISNUMBER(K1219),ISNUMBER(M1219)),K1219*M1219,"")</f>
        <v/>
      </c>
      <c r="O1219" s="25" t="n"/>
      <c r="P1219" s="25" t="n"/>
      <c r="Q1219" s="29" t="n"/>
      <c r="R1219" s="30">
        <f>IF(C1219="","",IF(COUNTIF(pl_chave,C1219)&gt;1,"ERRO: chave de tarefa duplicada",IF(I1219="Sim",IF(O1219="Não","ERRO: tarefa de segurança retirada do plano",IF(NOT(ISNUMBER(K1219)),"ERRO: frequência vigente inválida",IF(ISERROR(MATCH(H1219,lst_frequencias,0)),"ERRO: frequência de referência ausente",IF(K1219&lt;INDEX(lst_frequencias_vezes,MATCH(H1219,lst_frequencias,0)),"ERRO: intervalo ampliado em tarefa de segurança (referência "&amp;H1219&amp;")","OK: segurança mantida")))),IF(NOT(ISNUMBER(K1219)),"Verificar: frequência vigente","OK"))))</f>
        <v/>
      </c>
      <c r="S1219" s="24" t="n"/>
    </row>
    <row r="1220">
      <c r="A1220" s="21" t="n"/>
      <c r="B1220" s="22" t="n"/>
      <c r="C1220" s="23">
        <f>IF(OR(A1220="",B1220=""),"",A1220&amp;"|"&amp;B1220)</f>
        <v/>
      </c>
      <c r="D1220" s="21" t="n"/>
      <c r="E1220" s="24" t="n"/>
      <c r="F1220" s="21" t="n"/>
      <c r="G1220" s="22" t="n"/>
      <c r="H1220" s="22" t="n"/>
      <c r="I1220" s="22" t="n"/>
      <c r="J1220" s="25" t="n"/>
      <c r="K1220" s="26">
        <f>IF(J1220="","",IFERROR(INDEX(lst_frequencias_vezes,MATCH(J1220,lst_frequencias,0)),"Frequência não aceita"))</f>
        <v/>
      </c>
      <c r="L1220" s="21" t="n"/>
      <c r="M1220" s="27" t="n"/>
      <c r="N1220" s="28">
        <f>IF(AND(ISNUMBER(K1220),ISNUMBER(M1220)),K1220*M1220,"")</f>
        <v/>
      </c>
      <c r="O1220" s="25" t="n"/>
      <c r="P1220" s="25" t="n"/>
      <c r="Q1220" s="29" t="n"/>
      <c r="R1220" s="30">
        <f>IF(C1220="","",IF(COUNTIF(pl_chave,C1220)&gt;1,"ERRO: chave de tarefa duplicada",IF(I1220="Sim",IF(O1220="Não","ERRO: tarefa de segurança retirada do plano",IF(NOT(ISNUMBER(K1220)),"ERRO: frequência vigente inválida",IF(ISERROR(MATCH(H1220,lst_frequencias,0)),"ERRO: frequência de referência ausente",IF(K1220&lt;INDEX(lst_frequencias_vezes,MATCH(H1220,lst_frequencias,0)),"ERRO: intervalo ampliado em tarefa de segurança (referência "&amp;H1220&amp;")","OK: segurança mantida")))),IF(NOT(ISNUMBER(K1220)),"Verificar: frequência vigente","OK"))))</f>
        <v/>
      </c>
      <c r="S1220" s="24" t="n"/>
    </row>
    <row r="1221">
      <c r="A1221" s="21" t="n"/>
      <c r="B1221" s="22" t="n"/>
      <c r="C1221" s="23">
        <f>IF(OR(A1221="",B1221=""),"",A1221&amp;"|"&amp;B1221)</f>
        <v/>
      </c>
      <c r="D1221" s="21" t="n"/>
      <c r="E1221" s="24" t="n"/>
      <c r="F1221" s="21" t="n"/>
      <c r="G1221" s="22" t="n"/>
      <c r="H1221" s="22" t="n"/>
      <c r="I1221" s="22" t="n"/>
      <c r="J1221" s="25" t="n"/>
      <c r="K1221" s="26">
        <f>IF(J1221="","",IFERROR(INDEX(lst_frequencias_vezes,MATCH(J1221,lst_frequencias,0)),"Frequência não aceita"))</f>
        <v/>
      </c>
      <c r="L1221" s="21" t="n"/>
      <c r="M1221" s="27" t="n"/>
      <c r="N1221" s="28">
        <f>IF(AND(ISNUMBER(K1221),ISNUMBER(M1221)),K1221*M1221,"")</f>
        <v/>
      </c>
      <c r="O1221" s="25" t="n"/>
      <c r="P1221" s="25" t="n"/>
      <c r="Q1221" s="29" t="n"/>
      <c r="R1221" s="30">
        <f>IF(C1221="","",IF(COUNTIF(pl_chave,C1221)&gt;1,"ERRO: chave de tarefa duplicada",IF(I1221="Sim",IF(O1221="Não","ERRO: tarefa de segurança retirada do plano",IF(NOT(ISNUMBER(K1221)),"ERRO: frequência vigente inválida",IF(ISERROR(MATCH(H1221,lst_frequencias,0)),"ERRO: frequência de referência ausente",IF(K1221&lt;INDEX(lst_frequencias_vezes,MATCH(H1221,lst_frequencias,0)),"ERRO: intervalo ampliado em tarefa de segurança (referência "&amp;H1221&amp;")","OK: segurança mantida")))),IF(NOT(ISNUMBER(K1221)),"Verificar: frequência vigente","OK"))))</f>
        <v/>
      </c>
      <c r="S1221" s="24" t="n"/>
    </row>
    <row r="1222">
      <c r="A1222" s="21" t="n"/>
      <c r="B1222" s="22" t="n"/>
      <c r="C1222" s="23">
        <f>IF(OR(A1222="",B1222=""),"",A1222&amp;"|"&amp;B1222)</f>
        <v/>
      </c>
      <c r="D1222" s="21" t="n"/>
      <c r="E1222" s="24" t="n"/>
      <c r="F1222" s="21" t="n"/>
      <c r="G1222" s="22" t="n"/>
      <c r="H1222" s="22" t="n"/>
      <c r="I1222" s="22" t="n"/>
      <c r="J1222" s="25" t="n"/>
      <c r="K1222" s="26">
        <f>IF(J1222="","",IFERROR(INDEX(lst_frequencias_vezes,MATCH(J1222,lst_frequencias,0)),"Frequência não aceita"))</f>
        <v/>
      </c>
      <c r="L1222" s="21" t="n"/>
      <c r="M1222" s="27" t="n"/>
      <c r="N1222" s="28">
        <f>IF(AND(ISNUMBER(K1222),ISNUMBER(M1222)),K1222*M1222,"")</f>
        <v/>
      </c>
      <c r="O1222" s="25" t="n"/>
      <c r="P1222" s="25" t="n"/>
      <c r="Q1222" s="29" t="n"/>
      <c r="R1222" s="30">
        <f>IF(C1222="","",IF(COUNTIF(pl_chave,C1222)&gt;1,"ERRO: chave de tarefa duplicada",IF(I1222="Sim",IF(O1222="Não","ERRO: tarefa de segurança retirada do plano",IF(NOT(ISNUMBER(K1222)),"ERRO: frequência vigente inválida",IF(ISERROR(MATCH(H1222,lst_frequencias,0)),"ERRO: frequência de referência ausente",IF(K1222&lt;INDEX(lst_frequencias_vezes,MATCH(H1222,lst_frequencias,0)),"ERRO: intervalo ampliado em tarefa de segurança (referência "&amp;H1222&amp;")","OK: segurança mantida")))),IF(NOT(ISNUMBER(K1222)),"Verificar: frequência vigente","OK"))))</f>
        <v/>
      </c>
      <c r="S1222" s="24" t="n"/>
    </row>
    <row r="1223">
      <c r="A1223" s="21" t="n"/>
      <c r="B1223" s="22" t="n"/>
      <c r="C1223" s="23">
        <f>IF(OR(A1223="",B1223=""),"",A1223&amp;"|"&amp;B1223)</f>
        <v/>
      </c>
      <c r="D1223" s="21" t="n"/>
      <c r="E1223" s="24" t="n"/>
      <c r="F1223" s="21" t="n"/>
      <c r="G1223" s="22" t="n"/>
      <c r="H1223" s="22" t="n"/>
      <c r="I1223" s="22" t="n"/>
      <c r="J1223" s="25" t="n"/>
      <c r="K1223" s="26">
        <f>IF(J1223="","",IFERROR(INDEX(lst_frequencias_vezes,MATCH(J1223,lst_frequencias,0)),"Frequência não aceita"))</f>
        <v/>
      </c>
      <c r="L1223" s="21" t="n"/>
      <c r="M1223" s="27" t="n"/>
      <c r="N1223" s="28">
        <f>IF(AND(ISNUMBER(K1223),ISNUMBER(M1223)),K1223*M1223,"")</f>
        <v/>
      </c>
      <c r="O1223" s="25" t="n"/>
      <c r="P1223" s="25" t="n"/>
      <c r="Q1223" s="29" t="n"/>
      <c r="R1223" s="30">
        <f>IF(C1223="","",IF(COUNTIF(pl_chave,C1223)&gt;1,"ERRO: chave de tarefa duplicada",IF(I1223="Sim",IF(O1223="Não","ERRO: tarefa de segurança retirada do plano",IF(NOT(ISNUMBER(K1223)),"ERRO: frequência vigente inválida",IF(ISERROR(MATCH(H1223,lst_frequencias,0)),"ERRO: frequência de referência ausente",IF(K1223&lt;INDEX(lst_frequencias_vezes,MATCH(H1223,lst_frequencias,0)),"ERRO: intervalo ampliado em tarefa de segurança (referência "&amp;H1223&amp;")","OK: segurança mantida")))),IF(NOT(ISNUMBER(K1223)),"Verificar: frequência vigente","OK"))))</f>
        <v/>
      </c>
      <c r="S1223" s="24" t="n"/>
    </row>
    <row r="1224">
      <c r="A1224" s="21" t="n"/>
      <c r="B1224" s="22" t="n"/>
      <c r="C1224" s="23">
        <f>IF(OR(A1224="",B1224=""),"",A1224&amp;"|"&amp;B1224)</f>
        <v/>
      </c>
      <c r="D1224" s="21" t="n"/>
      <c r="E1224" s="24" t="n"/>
      <c r="F1224" s="21" t="n"/>
      <c r="G1224" s="22" t="n"/>
      <c r="H1224" s="22" t="n"/>
      <c r="I1224" s="22" t="n"/>
      <c r="J1224" s="25" t="n"/>
      <c r="K1224" s="26">
        <f>IF(J1224="","",IFERROR(INDEX(lst_frequencias_vezes,MATCH(J1224,lst_frequencias,0)),"Frequência não aceita"))</f>
        <v/>
      </c>
      <c r="L1224" s="21" t="n"/>
      <c r="M1224" s="27" t="n"/>
      <c r="N1224" s="28">
        <f>IF(AND(ISNUMBER(K1224),ISNUMBER(M1224)),K1224*M1224,"")</f>
        <v/>
      </c>
      <c r="O1224" s="25" t="n"/>
      <c r="P1224" s="25" t="n"/>
      <c r="Q1224" s="29" t="n"/>
      <c r="R1224" s="30">
        <f>IF(C1224="","",IF(COUNTIF(pl_chave,C1224)&gt;1,"ERRO: chave de tarefa duplicada",IF(I1224="Sim",IF(O1224="Não","ERRO: tarefa de segurança retirada do plano",IF(NOT(ISNUMBER(K1224)),"ERRO: frequência vigente inválida",IF(ISERROR(MATCH(H1224,lst_frequencias,0)),"ERRO: frequência de referência ausente",IF(K1224&lt;INDEX(lst_frequencias_vezes,MATCH(H1224,lst_frequencias,0)),"ERRO: intervalo ampliado em tarefa de segurança (referência "&amp;H1224&amp;")","OK: segurança mantida")))),IF(NOT(ISNUMBER(K1224)),"Verificar: frequência vigente","OK"))))</f>
        <v/>
      </c>
      <c r="S1224" s="24" t="n"/>
    </row>
    <row r="1225">
      <c r="A1225" s="21" t="n"/>
      <c r="B1225" s="22" t="n"/>
      <c r="C1225" s="23">
        <f>IF(OR(A1225="",B1225=""),"",A1225&amp;"|"&amp;B1225)</f>
        <v/>
      </c>
      <c r="D1225" s="21" t="n"/>
      <c r="E1225" s="24" t="n"/>
      <c r="F1225" s="21" t="n"/>
      <c r="G1225" s="22" t="n"/>
      <c r="H1225" s="22" t="n"/>
      <c r="I1225" s="22" t="n"/>
      <c r="J1225" s="25" t="n"/>
      <c r="K1225" s="26">
        <f>IF(J1225="","",IFERROR(INDEX(lst_frequencias_vezes,MATCH(J1225,lst_frequencias,0)),"Frequência não aceita"))</f>
        <v/>
      </c>
      <c r="L1225" s="21" t="n"/>
      <c r="M1225" s="27" t="n"/>
      <c r="N1225" s="28">
        <f>IF(AND(ISNUMBER(K1225),ISNUMBER(M1225)),K1225*M1225,"")</f>
        <v/>
      </c>
      <c r="O1225" s="25" t="n"/>
      <c r="P1225" s="25" t="n"/>
      <c r="Q1225" s="29" t="n"/>
      <c r="R1225" s="30">
        <f>IF(C1225="","",IF(COUNTIF(pl_chave,C1225)&gt;1,"ERRO: chave de tarefa duplicada",IF(I1225="Sim",IF(O1225="Não","ERRO: tarefa de segurança retirada do plano",IF(NOT(ISNUMBER(K1225)),"ERRO: frequência vigente inválida",IF(ISERROR(MATCH(H1225,lst_frequencias,0)),"ERRO: frequência de referência ausente",IF(K1225&lt;INDEX(lst_frequencias_vezes,MATCH(H1225,lst_frequencias,0)),"ERRO: intervalo ampliado em tarefa de segurança (referência "&amp;H1225&amp;")","OK: segurança mantida")))),IF(NOT(ISNUMBER(K1225)),"Verificar: frequência vigente","OK"))))</f>
        <v/>
      </c>
      <c r="S1225" s="24" t="n"/>
    </row>
    <row r="1226">
      <c r="A1226" s="21" t="n"/>
      <c r="B1226" s="22" t="n"/>
      <c r="C1226" s="23">
        <f>IF(OR(A1226="",B1226=""),"",A1226&amp;"|"&amp;B1226)</f>
        <v/>
      </c>
      <c r="D1226" s="21" t="n"/>
      <c r="E1226" s="24" t="n"/>
      <c r="F1226" s="21" t="n"/>
      <c r="G1226" s="22" t="n"/>
      <c r="H1226" s="22" t="n"/>
      <c r="I1226" s="22" t="n"/>
      <c r="J1226" s="25" t="n"/>
      <c r="K1226" s="26">
        <f>IF(J1226="","",IFERROR(INDEX(lst_frequencias_vezes,MATCH(J1226,lst_frequencias,0)),"Frequência não aceita"))</f>
        <v/>
      </c>
      <c r="L1226" s="21" t="n"/>
      <c r="M1226" s="27" t="n"/>
      <c r="N1226" s="28">
        <f>IF(AND(ISNUMBER(K1226),ISNUMBER(M1226)),K1226*M1226,"")</f>
        <v/>
      </c>
      <c r="O1226" s="25" t="n"/>
      <c r="P1226" s="25" t="n"/>
      <c r="Q1226" s="29" t="n"/>
      <c r="R1226" s="30">
        <f>IF(C1226="","",IF(COUNTIF(pl_chave,C1226)&gt;1,"ERRO: chave de tarefa duplicada",IF(I1226="Sim",IF(O1226="Não","ERRO: tarefa de segurança retirada do plano",IF(NOT(ISNUMBER(K1226)),"ERRO: frequência vigente inválida",IF(ISERROR(MATCH(H1226,lst_frequencias,0)),"ERRO: frequência de referência ausente",IF(K1226&lt;INDEX(lst_frequencias_vezes,MATCH(H1226,lst_frequencias,0)),"ERRO: intervalo ampliado em tarefa de segurança (referência "&amp;H1226&amp;")","OK: segurança mantida")))),IF(NOT(ISNUMBER(K1226)),"Verificar: frequência vigente","OK"))))</f>
        <v/>
      </c>
      <c r="S1226" s="24" t="n"/>
    </row>
    <row r="1227">
      <c r="A1227" s="21" t="n"/>
      <c r="B1227" s="22" t="n"/>
      <c r="C1227" s="23">
        <f>IF(OR(A1227="",B1227=""),"",A1227&amp;"|"&amp;B1227)</f>
        <v/>
      </c>
      <c r="D1227" s="21" t="n"/>
      <c r="E1227" s="24" t="n"/>
      <c r="F1227" s="21" t="n"/>
      <c r="G1227" s="22" t="n"/>
      <c r="H1227" s="22" t="n"/>
      <c r="I1227" s="22" t="n"/>
      <c r="J1227" s="25" t="n"/>
      <c r="K1227" s="26">
        <f>IF(J1227="","",IFERROR(INDEX(lst_frequencias_vezes,MATCH(J1227,lst_frequencias,0)),"Frequência não aceita"))</f>
        <v/>
      </c>
      <c r="L1227" s="21" t="n"/>
      <c r="M1227" s="27" t="n"/>
      <c r="N1227" s="28">
        <f>IF(AND(ISNUMBER(K1227),ISNUMBER(M1227)),K1227*M1227,"")</f>
        <v/>
      </c>
      <c r="O1227" s="25" t="n"/>
      <c r="P1227" s="25" t="n"/>
      <c r="Q1227" s="29" t="n"/>
      <c r="R1227" s="30">
        <f>IF(C1227="","",IF(COUNTIF(pl_chave,C1227)&gt;1,"ERRO: chave de tarefa duplicada",IF(I1227="Sim",IF(O1227="Não","ERRO: tarefa de segurança retirada do plano",IF(NOT(ISNUMBER(K1227)),"ERRO: frequência vigente inválida",IF(ISERROR(MATCH(H1227,lst_frequencias,0)),"ERRO: frequência de referência ausente",IF(K1227&lt;INDEX(lst_frequencias_vezes,MATCH(H1227,lst_frequencias,0)),"ERRO: intervalo ampliado em tarefa de segurança (referência "&amp;H1227&amp;")","OK: segurança mantida")))),IF(NOT(ISNUMBER(K1227)),"Verificar: frequência vigente","OK"))))</f>
        <v/>
      </c>
      <c r="S1227" s="24" t="n"/>
    </row>
    <row r="1228">
      <c r="A1228" s="21" t="n"/>
      <c r="B1228" s="22" t="n"/>
      <c r="C1228" s="23">
        <f>IF(OR(A1228="",B1228=""),"",A1228&amp;"|"&amp;B1228)</f>
        <v/>
      </c>
      <c r="D1228" s="21" t="n"/>
      <c r="E1228" s="24" t="n"/>
      <c r="F1228" s="21" t="n"/>
      <c r="G1228" s="22" t="n"/>
      <c r="H1228" s="22" t="n"/>
      <c r="I1228" s="22" t="n"/>
      <c r="J1228" s="25" t="n"/>
      <c r="K1228" s="26">
        <f>IF(J1228="","",IFERROR(INDEX(lst_frequencias_vezes,MATCH(J1228,lst_frequencias,0)),"Frequência não aceita"))</f>
        <v/>
      </c>
      <c r="L1228" s="21" t="n"/>
      <c r="M1228" s="27" t="n"/>
      <c r="N1228" s="28">
        <f>IF(AND(ISNUMBER(K1228),ISNUMBER(M1228)),K1228*M1228,"")</f>
        <v/>
      </c>
      <c r="O1228" s="25" t="n"/>
      <c r="P1228" s="25" t="n"/>
      <c r="Q1228" s="29" t="n"/>
      <c r="R1228" s="30">
        <f>IF(C1228="","",IF(COUNTIF(pl_chave,C1228)&gt;1,"ERRO: chave de tarefa duplicada",IF(I1228="Sim",IF(O1228="Não","ERRO: tarefa de segurança retirada do plano",IF(NOT(ISNUMBER(K1228)),"ERRO: frequência vigente inválida",IF(ISERROR(MATCH(H1228,lst_frequencias,0)),"ERRO: frequência de referência ausente",IF(K1228&lt;INDEX(lst_frequencias_vezes,MATCH(H1228,lst_frequencias,0)),"ERRO: intervalo ampliado em tarefa de segurança (referência "&amp;H1228&amp;")","OK: segurança mantida")))),IF(NOT(ISNUMBER(K1228)),"Verificar: frequência vigente","OK"))))</f>
        <v/>
      </c>
      <c r="S1228" s="24" t="n"/>
    </row>
    <row r="1229">
      <c r="A1229" s="21" t="n"/>
      <c r="B1229" s="22" t="n"/>
      <c r="C1229" s="23">
        <f>IF(OR(A1229="",B1229=""),"",A1229&amp;"|"&amp;B1229)</f>
        <v/>
      </c>
      <c r="D1229" s="21" t="n"/>
      <c r="E1229" s="24" t="n"/>
      <c r="F1229" s="21" t="n"/>
      <c r="G1229" s="22" t="n"/>
      <c r="H1229" s="22" t="n"/>
      <c r="I1229" s="22" t="n"/>
      <c r="J1229" s="25" t="n"/>
      <c r="K1229" s="26">
        <f>IF(J1229="","",IFERROR(INDEX(lst_frequencias_vezes,MATCH(J1229,lst_frequencias,0)),"Frequência não aceita"))</f>
        <v/>
      </c>
      <c r="L1229" s="21" t="n"/>
      <c r="M1229" s="27" t="n"/>
      <c r="N1229" s="28">
        <f>IF(AND(ISNUMBER(K1229),ISNUMBER(M1229)),K1229*M1229,"")</f>
        <v/>
      </c>
      <c r="O1229" s="25" t="n"/>
      <c r="P1229" s="25" t="n"/>
      <c r="Q1229" s="29" t="n"/>
      <c r="R1229" s="30">
        <f>IF(C1229="","",IF(COUNTIF(pl_chave,C1229)&gt;1,"ERRO: chave de tarefa duplicada",IF(I1229="Sim",IF(O1229="Não","ERRO: tarefa de segurança retirada do plano",IF(NOT(ISNUMBER(K1229)),"ERRO: frequência vigente inválida",IF(ISERROR(MATCH(H1229,lst_frequencias,0)),"ERRO: frequência de referência ausente",IF(K1229&lt;INDEX(lst_frequencias_vezes,MATCH(H1229,lst_frequencias,0)),"ERRO: intervalo ampliado em tarefa de segurança (referência "&amp;H1229&amp;")","OK: segurança mantida")))),IF(NOT(ISNUMBER(K1229)),"Verificar: frequência vigente","OK"))))</f>
        <v/>
      </c>
      <c r="S1229" s="24" t="n"/>
    </row>
    <row r="1230">
      <c r="A1230" s="21" t="n"/>
      <c r="B1230" s="22" t="n"/>
      <c r="C1230" s="23">
        <f>IF(OR(A1230="",B1230=""),"",A1230&amp;"|"&amp;B1230)</f>
        <v/>
      </c>
      <c r="D1230" s="21" t="n"/>
      <c r="E1230" s="24" t="n"/>
      <c r="F1230" s="21" t="n"/>
      <c r="G1230" s="22" t="n"/>
      <c r="H1230" s="22" t="n"/>
      <c r="I1230" s="22" t="n"/>
      <c r="J1230" s="25" t="n"/>
      <c r="K1230" s="26">
        <f>IF(J1230="","",IFERROR(INDEX(lst_frequencias_vezes,MATCH(J1230,lst_frequencias,0)),"Frequência não aceita"))</f>
        <v/>
      </c>
      <c r="L1230" s="21" t="n"/>
      <c r="M1230" s="27" t="n"/>
      <c r="N1230" s="28">
        <f>IF(AND(ISNUMBER(K1230),ISNUMBER(M1230)),K1230*M1230,"")</f>
        <v/>
      </c>
      <c r="O1230" s="25" t="n"/>
      <c r="P1230" s="25" t="n"/>
      <c r="Q1230" s="29" t="n"/>
      <c r="R1230" s="30">
        <f>IF(C1230="","",IF(COUNTIF(pl_chave,C1230)&gt;1,"ERRO: chave de tarefa duplicada",IF(I1230="Sim",IF(O1230="Não","ERRO: tarefa de segurança retirada do plano",IF(NOT(ISNUMBER(K1230)),"ERRO: frequência vigente inválida",IF(ISERROR(MATCH(H1230,lst_frequencias,0)),"ERRO: frequência de referência ausente",IF(K1230&lt;INDEX(lst_frequencias_vezes,MATCH(H1230,lst_frequencias,0)),"ERRO: intervalo ampliado em tarefa de segurança (referência "&amp;H1230&amp;")","OK: segurança mantida")))),IF(NOT(ISNUMBER(K1230)),"Verificar: frequência vigente","OK"))))</f>
        <v/>
      </c>
      <c r="S1230" s="24" t="n"/>
    </row>
    <row r="1231">
      <c r="A1231" s="21" t="n"/>
      <c r="B1231" s="22" t="n"/>
      <c r="C1231" s="23">
        <f>IF(OR(A1231="",B1231=""),"",A1231&amp;"|"&amp;B1231)</f>
        <v/>
      </c>
      <c r="D1231" s="21" t="n"/>
      <c r="E1231" s="24" t="n"/>
      <c r="F1231" s="21" t="n"/>
      <c r="G1231" s="22" t="n"/>
      <c r="H1231" s="22" t="n"/>
      <c r="I1231" s="22" t="n"/>
      <c r="J1231" s="25" t="n"/>
      <c r="K1231" s="26">
        <f>IF(J1231="","",IFERROR(INDEX(lst_frequencias_vezes,MATCH(J1231,lst_frequencias,0)),"Frequência não aceita"))</f>
        <v/>
      </c>
      <c r="L1231" s="21" t="n"/>
      <c r="M1231" s="27" t="n"/>
      <c r="N1231" s="28">
        <f>IF(AND(ISNUMBER(K1231),ISNUMBER(M1231)),K1231*M1231,"")</f>
        <v/>
      </c>
      <c r="O1231" s="25" t="n"/>
      <c r="P1231" s="25" t="n"/>
      <c r="Q1231" s="29" t="n"/>
      <c r="R1231" s="30">
        <f>IF(C1231="","",IF(COUNTIF(pl_chave,C1231)&gt;1,"ERRO: chave de tarefa duplicada",IF(I1231="Sim",IF(O1231="Não","ERRO: tarefa de segurança retirada do plano",IF(NOT(ISNUMBER(K1231)),"ERRO: frequência vigente inválida",IF(ISERROR(MATCH(H1231,lst_frequencias,0)),"ERRO: frequência de referência ausente",IF(K1231&lt;INDEX(lst_frequencias_vezes,MATCH(H1231,lst_frequencias,0)),"ERRO: intervalo ampliado em tarefa de segurança (referência "&amp;H1231&amp;")","OK: segurança mantida")))),IF(NOT(ISNUMBER(K1231)),"Verificar: frequência vigente","OK"))))</f>
        <v/>
      </c>
      <c r="S1231" s="24" t="n"/>
    </row>
    <row r="1232">
      <c r="A1232" s="21" t="n"/>
      <c r="B1232" s="22" t="n"/>
      <c r="C1232" s="23">
        <f>IF(OR(A1232="",B1232=""),"",A1232&amp;"|"&amp;B1232)</f>
        <v/>
      </c>
      <c r="D1232" s="21" t="n"/>
      <c r="E1232" s="24" t="n"/>
      <c r="F1232" s="21" t="n"/>
      <c r="G1232" s="22" t="n"/>
      <c r="H1232" s="22" t="n"/>
      <c r="I1232" s="22" t="n"/>
      <c r="J1232" s="25" t="n"/>
      <c r="K1232" s="26">
        <f>IF(J1232="","",IFERROR(INDEX(lst_frequencias_vezes,MATCH(J1232,lst_frequencias,0)),"Frequência não aceita"))</f>
        <v/>
      </c>
      <c r="L1232" s="21" t="n"/>
      <c r="M1232" s="27" t="n"/>
      <c r="N1232" s="28">
        <f>IF(AND(ISNUMBER(K1232),ISNUMBER(M1232)),K1232*M1232,"")</f>
        <v/>
      </c>
      <c r="O1232" s="25" t="n"/>
      <c r="P1232" s="25" t="n"/>
      <c r="Q1232" s="29" t="n"/>
      <c r="R1232" s="30">
        <f>IF(C1232="","",IF(COUNTIF(pl_chave,C1232)&gt;1,"ERRO: chave de tarefa duplicada",IF(I1232="Sim",IF(O1232="Não","ERRO: tarefa de segurança retirada do plano",IF(NOT(ISNUMBER(K1232)),"ERRO: frequência vigente inválida",IF(ISERROR(MATCH(H1232,lst_frequencias,0)),"ERRO: frequência de referência ausente",IF(K1232&lt;INDEX(lst_frequencias_vezes,MATCH(H1232,lst_frequencias,0)),"ERRO: intervalo ampliado em tarefa de segurança (referência "&amp;H1232&amp;")","OK: segurança mantida")))),IF(NOT(ISNUMBER(K1232)),"Verificar: frequência vigente","OK"))))</f>
        <v/>
      </c>
      <c r="S1232" s="24" t="n"/>
    </row>
    <row r="1233">
      <c r="A1233" s="21" t="n"/>
      <c r="B1233" s="22" t="n"/>
      <c r="C1233" s="23">
        <f>IF(OR(A1233="",B1233=""),"",A1233&amp;"|"&amp;B1233)</f>
        <v/>
      </c>
      <c r="D1233" s="21" t="n"/>
      <c r="E1233" s="24" t="n"/>
      <c r="F1233" s="21" t="n"/>
      <c r="G1233" s="22" t="n"/>
      <c r="H1233" s="22" t="n"/>
      <c r="I1233" s="22" t="n"/>
      <c r="J1233" s="25" t="n"/>
      <c r="K1233" s="26">
        <f>IF(J1233="","",IFERROR(INDEX(lst_frequencias_vezes,MATCH(J1233,lst_frequencias,0)),"Frequência não aceita"))</f>
        <v/>
      </c>
      <c r="L1233" s="21" t="n"/>
      <c r="M1233" s="27" t="n"/>
      <c r="N1233" s="28">
        <f>IF(AND(ISNUMBER(K1233),ISNUMBER(M1233)),K1233*M1233,"")</f>
        <v/>
      </c>
      <c r="O1233" s="25" t="n"/>
      <c r="P1233" s="25" t="n"/>
      <c r="Q1233" s="29" t="n"/>
      <c r="R1233" s="30">
        <f>IF(C1233="","",IF(COUNTIF(pl_chave,C1233)&gt;1,"ERRO: chave de tarefa duplicada",IF(I1233="Sim",IF(O1233="Não","ERRO: tarefa de segurança retirada do plano",IF(NOT(ISNUMBER(K1233)),"ERRO: frequência vigente inválida",IF(ISERROR(MATCH(H1233,lst_frequencias,0)),"ERRO: frequência de referência ausente",IF(K1233&lt;INDEX(lst_frequencias_vezes,MATCH(H1233,lst_frequencias,0)),"ERRO: intervalo ampliado em tarefa de segurança (referência "&amp;H1233&amp;")","OK: segurança mantida")))),IF(NOT(ISNUMBER(K1233)),"Verificar: frequência vigente","OK"))))</f>
        <v/>
      </c>
      <c r="S1233" s="24" t="n"/>
    </row>
    <row r="1234">
      <c r="A1234" s="21" t="n"/>
      <c r="B1234" s="22" t="n"/>
      <c r="C1234" s="23">
        <f>IF(OR(A1234="",B1234=""),"",A1234&amp;"|"&amp;B1234)</f>
        <v/>
      </c>
      <c r="D1234" s="21" t="n"/>
      <c r="E1234" s="24" t="n"/>
      <c r="F1234" s="21" t="n"/>
      <c r="G1234" s="22" t="n"/>
      <c r="H1234" s="22" t="n"/>
      <c r="I1234" s="22" t="n"/>
      <c r="J1234" s="25" t="n"/>
      <c r="K1234" s="26">
        <f>IF(J1234="","",IFERROR(INDEX(lst_frequencias_vezes,MATCH(J1234,lst_frequencias,0)),"Frequência não aceita"))</f>
        <v/>
      </c>
      <c r="L1234" s="21" t="n"/>
      <c r="M1234" s="27" t="n"/>
      <c r="N1234" s="28">
        <f>IF(AND(ISNUMBER(K1234),ISNUMBER(M1234)),K1234*M1234,"")</f>
        <v/>
      </c>
      <c r="O1234" s="25" t="n"/>
      <c r="P1234" s="25" t="n"/>
      <c r="Q1234" s="29" t="n"/>
      <c r="R1234" s="30">
        <f>IF(C1234="","",IF(COUNTIF(pl_chave,C1234)&gt;1,"ERRO: chave de tarefa duplicada",IF(I1234="Sim",IF(O1234="Não","ERRO: tarefa de segurança retirada do plano",IF(NOT(ISNUMBER(K1234)),"ERRO: frequência vigente inválida",IF(ISERROR(MATCH(H1234,lst_frequencias,0)),"ERRO: frequência de referência ausente",IF(K1234&lt;INDEX(lst_frequencias_vezes,MATCH(H1234,lst_frequencias,0)),"ERRO: intervalo ampliado em tarefa de segurança (referência "&amp;H1234&amp;")","OK: segurança mantida")))),IF(NOT(ISNUMBER(K1234)),"Verificar: frequência vigente","OK"))))</f>
        <v/>
      </c>
      <c r="S1234" s="24" t="n"/>
    </row>
    <row r="1235">
      <c r="A1235" s="21" t="n"/>
      <c r="B1235" s="22" t="n"/>
      <c r="C1235" s="23">
        <f>IF(OR(A1235="",B1235=""),"",A1235&amp;"|"&amp;B1235)</f>
        <v/>
      </c>
      <c r="D1235" s="21" t="n"/>
      <c r="E1235" s="24" t="n"/>
      <c r="F1235" s="21" t="n"/>
      <c r="G1235" s="22" t="n"/>
      <c r="H1235" s="22" t="n"/>
      <c r="I1235" s="22" t="n"/>
      <c r="J1235" s="25" t="n"/>
      <c r="K1235" s="26">
        <f>IF(J1235="","",IFERROR(INDEX(lst_frequencias_vezes,MATCH(J1235,lst_frequencias,0)),"Frequência não aceita"))</f>
        <v/>
      </c>
      <c r="L1235" s="21" t="n"/>
      <c r="M1235" s="27" t="n"/>
      <c r="N1235" s="28">
        <f>IF(AND(ISNUMBER(K1235),ISNUMBER(M1235)),K1235*M1235,"")</f>
        <v/>
      </c>
      <c r="O1235" s="25" t="n"/>
      <c r="P1235" s="25" t="n"/>
      <c r="Q1235" s="29" t="n"/>
      <c r="R1235" s="30">
        <f>IF(C1235="","",IF(COUNTIF(pl_chave,C1235)&gt;1,"ERRO: chave de tarefa duplicada",IF(I1235="Sim",IF(O1235="Não","ERRO: tarefa de segurança retirada do plano",IF(NOT(ISNUMBER(K1235)),"ERRO: frequência vigente inválida",IF(ISERROR(MATCH(H1235,lst_frequencias,0)),"ERRO: frequência de referência ausente",IF(K1235&lt;INDEX(lst_frequencias_vezes,MATCH(H1235,lst_frequencias,0)),"ERRO: intervalo ampliado em tarefa de segurança (referência "&amp;H1235&amp;")","OK: segurança mantida")))),IF(NOT(ISNUMBER(K1235)),"Verificar: frequência vigente","OK"))))</f>
        <v/>
      </c>
      <c r="S1235" s="24" t="n"/>
    </row>
    <row r="1236">
      <c r="A1236" s="21" t="n"/>
      <c r="B1236" s="22" t="n"/>
      <c r="C1236" s="23">
        <f>IF(OR(A1236="",B1236=""),"",A1236&amp;"|"&amp;B1236)</f>
        <v/>
      </c>
      <c r="D1236" s="21" t="n"/>
      <c r="E1236" s="24" t="n"/>
      <c r="F1236" s="21" t="n"/>
      <c r="G1236" s="22" t="n"/>
      <c r="H1236" s="22" t="n"/>
      <c r="I1236" s="22" t="n"/>
      <c r="J1236" s="25" t="n"/>
      <c r="K1236" s="26">
        <f>IF(J1236="","",IFERROR(INDEX(lst_frequencias_vezes,MATCH(J1236,lst_frequencias,0)),"Frequência não aceita"))</f>
        <v/>
      </c>
      <c r="L1236" s="21" t="n"/>
      <c r="M1236" s="27" t="n"/>
      <c r="N1236" s="28">
        <f>IF(AND(ISNUMBER(K1236),ISNUMBER(M1236)),K1236*M1236,"")</f>
        <v/>
      </c>
      <c r="O1236" s="25" t="n"/>
      <c r="P1236" s="25" t="n"/>
      <c r="Q1236" s="29" t="n"/>
      <c r="R1236" s="30">
        <f>IF(C1236="","",IF(COUNTIF(pl_chave,C1236)&gt;1,"ERRO: chave de tarefa duplicada",IF(I1236="Sim",IF(O1236="Não","ERRO: tarefa de segurança retirada do plano",IF(NOT(ISNUMBER(K1236)),"ERRO: frequência vigente inválida",IF(ISERROR(MATCH(H1236,lst_frequencias,0)),"ERRO: frequência de referência ausente",IF(K1236&lt;INDEX(lst_frequencias_vezes,MATCH(H1236,lst_frequencias,0)),"ERRO: intervalo ampliado em tarefa de segurança (referência "&amp;H1236&amp;")","OK: segurança mantida")))),IF(NOT(ISNUMBER(K1236)),"Verificar: frequência vigente","OK"))))</f>
        <v/>
      </c>
      <c r="S1236" s="24" t="n"/>
    </row>
    <row r="1237">
      <c r="A1237" s="21" t="n"/>
      <c r="B1237" s="22" t="n"/>
      <c r="C1237" s="23">
        <f>IF(OR(A1237="",B1237=""),"",A1237&amp;"|"&amp;B1237)</f>
        <v/>
      </c>
      <c r="D1237" s="21" t="n"/>
      <c r="E1237" s="24" t="n"/>
      <c r="F1237" s="21" t="n"/>
      <c r="G1237" s="22" t="n"/>
      <c r="H1237" s="22" t="n"/>
      <c r="I1237" s="22" t="n"/>
      <c r="J1237" s="25" t="n"/>
      <c r="K1237" s="26">
        <f>IF(J1237="","",IFERROR(INDEX(lst_frequencias_vezes,MATCH(J1237,lst_frequencias,0)),"Frequência não aceita"))</f>
        <v/>
      </c>
      <c r="L1237" s="21" t="n"/>
      <c r="M1237" s="27" t="n"/>
      <c r="N1237" s="28">
        <f>IF(AND(ISNUMBER(K1237),ISNUMBER(M1237)),K1237*M1237,"")</f>
        <v/>
      </c>
      <c r="O1237" s="25" t="n"/>
      <c r="P1237" s="25" t="n"/>
      <c r="Q1237" s="29" t="n"/>
      <c r="R1237" s="30">
        <f>IF(C1237="","",IF(COUNTIF(pl_chave,C1237)&gt;1,"ERRO: chave de tarefa duplicada",IF(I1237="Sim",IF(O1237="Não","ERRO: tarefa de segurança retirada do plano",IF(NOT(ISNUMBER(K1237)),"ERRO: frequência vigente inválida",IF(ISERROR(MATCH(H1237,lst_frequencias,0)),"ERRO: frequência de referência ausente",IF(K1237&lt;INDEX(lst_frequencias_vezes,MATCH(H1237,lst_frequencias,0)),"ERRO: intervalo ampliado em tarefa de segurança (referência "&amp;H1237&amp;")","OK: segurança mantida")))),IF(NOT(ISNUMBER(K1237)),"Verificar: frequência vigente","OK"))))</f>
        <v/>
      </c>
      <c r="S1237" s="24" t="n"/>
    </row>
    <row r="1238">
      <c r="A1238" s="21" t="n"/>
      <c r="B1238" s="22" t="n"/>
      <c r="C1238" s="23">
        <f>IF(OR(A1238="",B1238=""),"",A1238&amp;"|"&amp;B1238)</f>
        <v/>
      </c>
      <c r="D1238" s="21" t="n"/>
      <c r="E1238" s="24" t="n"/>
      <c r="F1238" s="21" t="n"/>
      <c r="G1238" s="22" t="n"/>
      <c r="H1238" s="22" t="n"/>
      <c r="I1238" s="22" t="n"/>
      <c r="J1238" s="25" t="n"/>
      <c r="K1238" s="26">
        <f>IF(J1238="","",IFERROR(INDEX(lst_frequencias_vezes,MATCH(J1238,lst_frequencias,0)),"Frequência não aceita"))</f>
        <v/>
      </c>
      <c r="L1238" s="21" t="n"/>
      <c r="M1238" s="27" t="n"/>
      <c r="N1238" s="28">
        <f>IF(AND(ISNUMBER(K1238),ISNUMBER(M1238)),K1238*M1238,"")</f>
        <v/>
      </c>
      <c r="O1238" s="25" t="n"/>
      <c r="P1238" s="25" t="n"/>
      <c r="Q1238" s="29" t="n"/>
      <c r="R1238" s="30">
        <f>IF(C1238="","",IF(COUNTIF(pl_chave,C1238)&gt;1,"ERRO: chave de tarefa duplicada",IF(I1238="Sim",IF(O1238="Não","ERRO: tarefa de segurança retirada do plano",IF(NOT(ISNUMBER(K1238)),"ERRO: frequência vigente inválida",IF(ISERROR(MATCH(H1238,lst_frequencias,0)),"ERRO: frequência de referência ausente",IF(K1238&lt;INDEX(lst_frequencias_vezes,MATCH(H1238,lst_frequencias,0)),"ERRO: intervalo ampliado em tarefa de segurança (referência "&amp;H1238&amp;")","OK: segurança mantida")))),IF(NOT(ISNUMBER(K1238)),"Verificar: frequência vigente","OK"))))</f>
        <v/>
      </c>
      <c r="S1238" s="24" t="n"/>
    </row>
    <row r="1239">
      <c r="A1239" s="21" t="n"/>
      <c r="B1239" s="22" t="n"/>
      <c r="C1239" s="23">
        <f>IF(OR(A1239="",B1239=""),"",A1239&amp;"|"&amp;B1239)</f>
        <v/>
      </c>
      <c r="D1239" s="21" t="n"/>
      <c r="E1239" s="24" t="n"/>
      <c r="F1239" s="21" t="n"/>
      <c r="G1239" s="22" t="n"/>
      <c r="H1239" s="22" t="n"/>
      <c r="I1239" s="22" t="n"/>
      <c r="J1239" s="25" t="n"/>
      <c r="K1239" s="26">
        <f>IF(J1239="","",IFERROR(INDEX(lst_frequencias_vezes,MATCH(J1239,lst_frequencias,0)),"Frequência não aceita"))</f>
        <v/>
      </c>
      <c r="L1239" s="21" t="n"/>
      <c r="M1239" s="27" t="n"/>
      <c r="N1239" s="28">
        <f>IF(AND(ISNUMBER(K1239),ISNUMBER(M1239)),K1239*M1239,"")</f>
        <v/>
      </c>
      <c r="O1239" s="25" t="n"/>
      <c r="P1239" s="25" t="n"/>
      <c r="Q1239" s="29" t="n"/>
      <c r="R1239" s="30">
        <f>IF(C1239="","",IF(COUNTIF(pl_chave,C1239)&gt;1,"ERRO: chave de tarefa duplicada",IF(I1239="Sim",IF(O1239="Não","ERRO: tarefa de segurança retirada do plano",IF(NOT(ISNUMBER(K1239)),"ERRO: frequência vigente inválida",IF(ISERROR(MATCH(H1239,lst_frequencias,0)),"ERRO: frequência de referência ausente",IF(K1239&lt;INDEX(lst_frequencias_vezes,MATCH(H1239,lst_frequencias,0)),"ERRO: intervalo ampliado em tarefa de segurança (referência "&amp;H1239&amp;")","OK: segurança mantida")))),IF(NOT(ISNUMBER(K1239)),"Verificar: frequência vigente","OK"))))</f>
        <v/>
      </c>
      <c r="S1239" s="24" t="n"/>
    </row>
    <row r="1240">
      <c r="A1240" s="21" t="n"/>
      <c r="B1240" s="22" t="n"/>
      <c r="C1240" s="23">
        <f>IF(OR(A1240="",B1240=""),"",A1240&amp;"|"&amp;B1240)</f>
        <v/>
      </c>
      <c r="D1240" s="21" t="n"/>
      <c r="E1240" s="24" t="n"/>
      <c r="F1240" s="21" t="n"/>
      <c r="G1240" s="22" t="n"/>
      <c r="H1240" s="22" t="n"/>
      <c r="I1240" s="22" t="n"/>
      <c r="J1240" s="25" t="n"/>
      <c r="K1240" s="26">
        <f>IF(J1240="","",IFERROR(INDEX(lst_frequencias_vezes,MATCH(J1240,lst_frequencias,0)),"Frequência não aceita"))</f>
        <v/>
      </c>
      <c r="L1240" s="21" t="n"/>
      <c r="M1240" s="27" t="n"/>
      <c r="N1240" s="28">
        <f>IF(AND(ISNUMBER(K1240),ISNUMBER(M1240)),K1240*M1240,"")</f>
        <v/>
      </c>
      <c r="O1240" s="25" t="n"/>
      <c r="P1240" s="25" t="n"/>
      <c r="Q1240" s="29" t="n"/>
      <c r="R1240" s="30">
        <f>IF(C1240="","",IF(COUNTIF(pl_chave,C1240)&gt;1,"ERRO: chave de tarefa duplicada",IF(I1240="Sim",IF(O1240="Não","ERRO: tarefa de segurança retirada do plano",IF(NOT(ISNUMBER(K1240)),"ERRO: frequência vigente inválida",IF(ISERROR(MATCH(H1240,lst_frequencias,0)),"ERRO: frequência de referência ausente",IF(K1240&lt;INDEX(lst_frequencias_vezes,MATCH(H1240,lst_frequencias,0)),"ERRO: intervalo ampliado em tarefa de segurança (referência "&amp;H1240&amp;")","OK: segurança mantida")))),IF(NOT(ISNUMBER(K1240)),"Verificar: frequência vigente","OK"))))</f>
        <v/>
      </c>
      <c r="S1240" s="24" t="n"/>
    </row>
    <row r="1241">
      <c r="A1241" s="21" t="n"/>
      <c r="B1241" s="22" t="n"/>
      <c r="C1241" s="23">
        <f>IF(OR(A1241="",B1241=""),"",A1241&amp;"|"&amp;B1241)</f>
        <v/>
      </c>
      <c r="D1241" s="21" t="n"/>
      <c r="E1241" s="24" t="n"/>
      <c r="F1241" s="21" t="n"/>
      <c r="G1241" s="22" t="n"/>
      <c r="H1241" s="22" t="n"/>
      <c r="I1241" s="22" t="n"/>
      <c r="J1241" s="25" t="n"/>
      <c r="K1241" s="26">
        <f>IF(J1241="","",IFERROR(INDEX(lst_frequencias_vezes,MATCH(J1241,lst_frequencias,0)),"Frequência não aceita"))</f>
        <v/>
      </c>
      <c r="L1241" s="21" t="n"/>
      <c r="M1241" s="27" t="n"/>
      <c r="N1241" s="28">
        <f>IF(AND(ISNUMBER(K1241),ISNUMBER(M1241)),K1241*M1241,"")</f>
        <v/>
      </c>
      <c r="O1241" s="25" t="n"/>
      <c r="P1241" s="25" t="n"/>
      <c r="Q1241" s="29" t="n"/>
      <c r="R1241" s="30">
        <f>IF(C1241="","",IF(COUNTIF(pl_chave,C1241)&gt;1,"ERRO: chave de tarefa duplicada",IF(I1241="Sim",IF(O1241="Não","ERRO: tarefa de segurança retirada do plano",IF(NOT(ISNUMBER(K1241)),"ERRO: frequência vigente inválida",IF(ISERROR(MATCH(H1241,lst_frequencias,0)),"ERRO: frequência de referência ausente",IF(K1241&lt;INDEX(lst_frequencias_vezes,MATCH(H1241,lst_frequencias,0)),"ERRO: intervalo ampliado em tarefa de segurança (referência "&amp;H1241&amp;")","OK: segurança mantida")))),IF(NOT(ISNUMBER(K1241)),"Verificar: frequência vigente","OK"))))</f>
        <v/>
      </c>
      <c r="S1241" s="24" t="n"/>
    </row>
    <row r="1242">
      <c r="A1242" s="21" t="n"/>
      <c r="B1242" s="22" t="n"/>
      <c r="C1242" s="23">
        <f>IF(OR(A1242="",B1242=""),"",A1242&amp;"|"&amp;B1242)</f>
        <v/>
      </c>
      <c r="D1242" s="21" t="n"/>
      <c r="E1242" s="24" t="n"/>
      <c r="F1242" s="21" t="n"/>
      <c r="G1242" s="22" t="n"/>
      <c r="H1242" s="22" t="n"/>
      <c r="I1242" s="22" t="n"/>
      <c r="J1242" s="25" t="n"/>
      <c r="K1242" s="26">
        <f>IF(J1242="","",IFERROR(INDEX(lst_frequencias_vezes,MATCH(J1242,lst_frequencias,0)),"Frequência não aceita"))</f>
        <v/>
      </c>
      <c r="L1242" s="21" t="n"/>
      <c r="M1242" s="27" t="n"/>
      <c r="N1242" s="28">
        <f>IF(AND(ISNUMBER(K1242),ISNUMBER(M1242)),K1242*M1242,"")</f>
        <v/>
      </c>
      <c r="O1242" s="25" t="n"/>
      <c r="P1242" s="25" t="n"/>
      <c r="Q1242" s="29" t="n"/>
      <c r="R1242" s="30">
        <f>IF(C1242="","",IF(COUNTIF(pl_chave,C1242)&gt;1,"ERRO: chave de tarefa duplicada",IF(I1242="Sim",IF(O1242="Não","ERRO: tarefa de segurança retirada do plano",IF(NOT(ISNUMBER(K1242)),"ERRO: frequência vigente inválida",IF(ISERROR(MATCH(H1242,lst_frequencias,0)),"ERRO: frequência de referência ausente",IF(K1242&lt;INDEX(lst_frequencias_vezes,MATCH(H1242,lst_frequencias,0)),"ERRO: intervalo ampliado em tarefa de segurança (referência "&amp;H1242&amp;")","OK: segurança mantida")))),IF(NOT(ISNUMBER(K1242)),"Verificar: frequência vigente","OK"))))</f>
        <v/>
      </c>
      <c r="S1242" s="24" t="n"/>
    </row>
    <row r="1243">
      <c r="A1243" s="21" t="n"/>
      <c r="B1243" s="22" t="n"/>
      <c r="C1243" s="23">
        <f>IF(OR(A1243="",B1243=""),"",A1243&amp;"|"&amp;B1243)</f>
        <v/>
      </c>
      <c r="D1243" s="21" t="n"/>
      <c r="E1243" s="24" t="n"/>
      <c r="F1243" s="21" t="n"/>
      <c r="G1243" s="22" t="n"/>
      <c r="H1243" s="22" t="n"/>
      <c r="I1243" s="22" t="n"/>
      <c r="J1243" s="25" t="n"/>
      <c r="K1243" s="26">
        <f>IF(J1243="","",IFERROR(INDEX(lst_frequencias_vezes,MATCH(J1243,lst_frequencias,0)),"Frequência não aceita"))</f>
        <v/>
      </c>
      <c r="L1243" s="21" t="n"/>
      <c r="M1243" s="27" t="n"/>
      <c r="N1243" s="28">
        <f>IF(AND(ISNUMBER(K1243),ISNUMBER(M1243)),K1243*M1243,"")</f>
        <v/>
      </c>
      <c r="O1243" s="25" t="n"/>
      <c r="P1243" s="25" t="n"/>
      <c r="Q1243" s="29" t="n"/>
      <c r="R1243" s="30">
        <f>IF(C1243="","",IF(COUNTIF(pl_chave,C1243)&gt;1,"ERRO: chave de tarefa duplicada",IF(I1243="Sim",IF(O1243="Não","ERRO: tarefa de segurança retirada do plano",IF(NOT(ISNUMBER(K1243)),"ERRO: frequência vigente inválida",IF(ISERROR(MATCH(H1243,lst_frequencias,0)),"ERRO: frequência de referência ausente",IF(K1243&lt;INDEX(lst_frequencias_vezes,MATCH(H1243,lst_frequencias,0)),"ERRO: intervalo ampliado em tarefa de segurança (referência "&amp;H1243&amp;")","OK: segurança mantida")))),IF(NOT(ISNUMBER(K1243)),"Verificar: frequência vigente","OK"))))</f>
        <v/>
      </c>
      <c r="S1243" s="24" t="n"/>
    </row>
    <row r="1244">
      <c r="A1244" s="21" t="n"/>
      <c r="B1244" s="22" t="n"/>
      <c r="C1244" s="23">
        <f>IF(OR(A1244="",B1244=""),"",A1244&amp;"|"&amp;B1244)</f>
        <v/>
      </c>
      <c r="D1244" s="21" t="n"/>
      <c r="E1244" s="24" t="n"/>
      <c r="F1244" s="21" t="n"/>
      <c r="G1244" s="22" t="n"/>
      <c r="H1244" s="22" t="n"/>
      <c r="I1244" s="22" t="n"/>
      <c r="J1244" s="25" t="n"/>
      <c r="K1244" s="26">
        <f>IF(J1244="","",IFERROR(INDEX(lst_frequencias_vezes,MATCH(J1244,lst_frequencias,0)),"Frequência não aceita"))</f>
        <v/>
      </c>
      <c r="L1244" s="21" t="n"/>
      <c r="M1244" s="27" t="n"/>
      <c r="N1244" s="28">
        <f>IF(AND(ISNUMBER(K1244),ISNUMBER(M1244)),K1244*M1244,"")</f>
        <v/>
      </c>
      <c r="O1244" s="25" t="n"/>
      <c r="P1244" s="25" t="n"/>
      <c r="Q1244" s="29" t="n"/>
      <c r="R1244" s="30">
        <f>IF(C1244="","",IF(COUNTIF(pl_chave,C1244)&gt;1,"ERRO: chave de tarefa duplicada",IF(I1244="Sim",IF(O1244="Não","ERRO: tarefa de segurança retirada do plano",IF(NOT(ISNUMBER(K1244)),"ERRO: frequência vigente inválida",IF(ISERROR(MATCH(H1244,lst_frequencias,0)),"ERRO: frequência de referência ausente",IF(K1244&lt;INDEX(lst_frequencias_vezes,MATCH(H1244,lst_frequencias,0)),"ERRO: intervalo ampliado em tarefa de segurança (referência "&amp;H1244&amp;")","OK: segurança mantida")))),IF(NOT(ISNUMBER(K1244)),"Verificar: frequência vigente","OK"))))</f>
        <v/>
      </c>
      <c r="S1244" s="24" t="n"/>
    </row>
    <row r="1245">
      <c r="A1245" s="21" t="n"/>
      <c r="B1245" s="22" t="n"/>
      <c r="C1245" s="23">
        <f>IF(OR(A1245="",B1245=""),"",A1245&amp;"|"&amp;B1245)</f>
        <v/>
      </c>
      <c r="D1245" s="21" t="n"/>
      <c r="E1245" s="24" t="n"/>
      <c r="F1245" s="21" t="n"/>
      <c r="G1245" s="22" t="n"/>
      <c r="H1245" s="22" t="n"/>
      <c r="I1245" s="22" t="n"/>
      <c r="J1245" s="25" t="n"/>
      <c r="K1245" s="26">
        <f>IF(J1245="","",IFERROR(INDEX(lst_frequencias_vezes,MATCH(J1245,lst_frequencias,0)),"Frequência não aceita"))</f>
        <v/>
      </c>
      <c r="L1245" s="21" t="n"/>
      <c r="M1245" s="27" t="n"/>
      <c r="N1245" s="28">
        <f>IF(AND(ISNUMBER(K1245),ISNUMBER(M1245)),K1245*M1245,"")</f>
        <v/>
      </c>
      <c r="O1245" s="25" t="n"/>
      <c r="P1245" s="25" t="n"/>
      <c r="Q1245" s="29" t="n"/>
      <c r="R1245" s="30">
        <f>IF(C1245="","",IF(COUNTIF(pl_chave,C1245)&gt;1,"ERRO: chave de tarefa duplicada",IF(I1245="Sim",IF(O1245="Não","ERRO: tarefa de segurança retirada do plano",IF(NOT(ISNUMBER(K1245)),"ERRO: frequência vigente inválida",IF(ISERROR(MATCH(H1245,lst_frequencias,0)),"ERRO: frequência de referência ausente",IF(K1245&lt;INDEX(lst_frequencias_vezes,MATCH(H1245,lst_frequencias,0)),"ERRO: intervalo ampliado em tarefa de segurança (referência "&amp;H1245&amp;")","OK: segurança mantida")))),IF(NOT(ISNUMBER(K1245)),"Verificar: frequência vigente","OK"))))</f>
        <v/>
      </c>
      <c r="S1245" s="24" t="n"/>
    </row>
    <row r="1246">
      <c r="A1246" s="21" t="n"/>
      <c r="B1246" s="22" t="n"/>
      <c r="C1246" s="23">
        <f>IF(OR(A1246="",B1246=""),"",A1246&amp;"|"&amp;B1246)</f>
        <v/>
      </c>
      <c r="D1246" s="21" t="n"/>
      <c r="E1246" s="24" t="n"/>
      <c r="F1246" s="21" t="n"/>
      <c r="G1246" s="22" t="n"/>
      <c r="H1246" s="22" t="n"/>
      <c r="I1246" s="22" t="n"/>
      <c r="J1246" s="25" t="n"/>
      <c r="K1246" s="26">
        <f>IF(J1246="","",IFERROR(INDEX(lst_frequencias_vezes,MATCH(J1246,lst_frequencias,0)),"Frequência não aceita"))</f>
        <v/>
      </c>
      <c r="L1246" s="21" t="n"/>
      <c r="M1246" s="27" t="n"/>
      <c r="N1246" s="28">
        <f>IF(AND(ISNUMBER(K1246),ISNUMBER(M1246)),K1246*M1246,"")</f>
        <v/>
      </c>
      <c r="O1246" s="25" t="n"/>
      <c r="P1246" s="25" t="n"/>
      <c r="Q1246" s="29" t="n"/>
      <c r="R1246" s="30">
        <f>IF(C1246="","",IF(COUNTIF(pl_chave,C1246)&gt;1,"ERRO: chave de tarefa duplicada",IF(I1246="Sim",IF(O1246="Não","ERRO: tarefa de segurança retirada do plano",IF(NOT(ISNUMBER(K1246)),"ERRO: frequência vigente inválida",IF(ISERROR(MATCH(H1246,lst_frequencias,0)),"ERRO: frequência de referência ausente",IF(K1246&lt;INDEX(lst_frequencias_vezes,MATCH(H1246,lst_frequencias,0)),"ERRO: intervalo ampliado em tarefa de segurança (referência "&amp;H1246&amp;")","OK: segurança mantida")))),IF(NOT(ISNUMBER(K1246)),"Verificar: frequência vigente","OK"))))</f>
        <v/>
      </c>
      <c r="S1246" s="24" t="n"/>
    </row>
    <row r="1247">
      <c r="A1247" s="21" t="n"/>
      <c r="B1247" s="22" t="n"/>
      <c r="C1247" s="23">
        <f>IF(OR(A1247="",B1247=""),"",A1247&amp;"|"&amp;B1247)</f>
        <v/>
      </c>
      <c r="D1247" s="21" t="n"/>
      <c r="E1247" s="24" t="n"/>
      <c r="F1247" s="21" t="n"/>
      <c r="G1247" s="22" t="n"/>
      <c r="H1247" s="22" t="n"/>
      <c r="I1247" s="22" t="n"/>
      <c r="J1247" s="25" t="n"/>
      <c r="K1247" s="26">
        <f>IF(J1247="","",IFERROR(INDEX(lst_frequencias_vezes,MATCH(J1247,lst_frequencias,0)),"Frequência não aceita"))</f>
        <v/>
      </c>
      <c r="L1247" s="21" t="n"/>
      <c r="M1247" s="27" t="n"/>
      <c r="N1247" s="28">
        <f>IF(AND(ISNUMBER(K1247),ISNUMBER(M1247)),K1247*M1247,"")</f>
        <v/>
      </c>
      <c r="O1247" s="25" t="n"/>
      <c r="P1247" s="25" t="n"/>
      <c r="Q1247" s="29" t="n"/>
      <c r="R1247" s="30">
        <f>IF(C1247="","",IF(COUNTIF(pl_chave,C1247)&gt;1,"ERRO: chave de tarefa duplicada",IF(I1247="Sim",IF(O1247="Não","ERRO: tarefa de segurança retirada do plano",IF(NOT(ISNUMBER(K1247)),"ERRO: frequência vigente inválida",IF(ISERROR(MATCH(H1247,lst_frequencias,0)),"ERRO: frequência de referência ausente",IF(K1247&lt;INDEX(lst_frequencias_vezes,MATCH(H1247,lst_frequencias,0)),"ERRO: intervalo ampliado em tarefa de segurança (referência "&amp;H1247&amp;")","OK: segurança mantida")))),IF(NOT(ISNUMBER(K1247)),"Verificar: frequência vigente","OK"))))</f>
        <v/>
      </c>
      <c r="S1247" s="24" t="n"/>
    </row>
    <row r="1248">
      <c r="A1248" s="21" t="n"/>
      <c r="B1248" s="22" t="n"/>
      <c r="C1248" s="23">
        <f>IF(OR(A1248="",B1248=""),"",A1248&amp;"|"&amp;B1248)</f>
        <v/>
      </c>
      <c r="D1248" s="21" t="n"/>
      <c r="E1248" s="24" t="n"/>
      <c r="F1248" s="21" t="n"/>
      <c r="G1248" s="22" t="n"/>
      <c r="H1248" s="22" t="n"/>
      <c r="I1248" s="22" t="n"/>
      <c r="J1248" s="25" t="n"/>
      <c r="K1248" s="26">
        <f>IF(J1248="","",IFERROR(INDEX(lst_frequencias_vezes,MATCH(J1248,lst_frequencias,0)),"Frequência não aceita"))</f>
        <v/>
      </c>
      <c r="L1248" s="21" t="n"/>
      <c r="M1248" s="27" t="n"/>
      <c r="N1248" s="28">
        <f>IF(AND(ISNUMBER(K1248),ISNUMBER(M1248)),K1248*M1248,"")</f>
        <v/>
      </c>
      <c r="O1248" s="25" t="n"/>
      <c r="P1248" s="25" t="n"/>
      <c r="Q1248" s="29" t="n"/>
      <c r="R1248" s="30">
        <f>IF(C1248="","",IF(COUNTIF(pl_chave,C1248)&gt;1,"ERRO: chave de tarefa duplicada",IF(I1248="Sim",IF(O1248="Não","ERRO: tarefa de segurança retirada do plano",IF(NOT(ISNUMBER(K1248)),"ERRO: frequência vigente inválida",IF(ISERROR(MATCH(H1248,lst_frequencias,0)),"ERRO: frequência de referência ausente",IF(K1248&lt;INDEX(lst_frequencias_vezes,MATCH(H1248,lst_frequencias,0)),"ERRO: intervalo ampliado em tarefa de segurança (referência "&amp;H1248&amp;")","OK: segurança mantida")))),IF(NOT(ISNUMBER(K1248)),"Verificar: frequência vigente","OK"))))</f>
        <v/>
      </c>
      <c r="S1248" s="24" t="n"/>
    </row>
    <row r="1249">
      <c r="A1249" s="21" t="n"/>
      <c r="B1249" s="22" t="n"/>
      <c r="C1249" s="23">
        <f>IF(OR(A1249="",B1249=""),"",A1249&amp;"|"&amp;B1249)</f>
        <v/>
      </c>
      <c r="D1249" s="21" t="n"/>
      <c r="E1249" s="24" t="n"/>
      <c r="F1249" s="21" t="n"/>
      <c r="G1249" s="22" t="n"/>
      <c r="H1249" s="22" t="n"/>
      <c r="I1249" s="22" t="n"/>
      <c r="J1249" s="25" t="n"/>
      <c r="K1249" s="26">
        <f>IF(J1249="","",IFERROR(INDEX(lst_frequencias_vezes,MATCH(J1249,lst_frequencias,0)),"Frequência não aceita"))</f>
        <v/>
      </c>
      <c r="L1249" s="21" t="n"/>
      <c r="M1249" s="27" t="n"/>
      <c r="N1249" s="28">
        <f>IF(AND(ISNUMBER(K1249),ISNUMBER(M1249)),K1249*M1249,"")</f>
        <v/>
      </c>
      <c r="O1249" s="25" t="n"/>
      <c r="P1249" s="25" t="n"/>
      <c r="Q1249" s="29" t="n"/>
      <c r="R1249" s="30">
        <f>IF(C1249="","",IF(COUNTIF(pl_chave,C1249)&gt;1,"ERRO: chave de tarefa duplicada",IF(I1249="Sim",IF(O1249="Não","ERRO: tarefa de segurança retirada do plano",IF(NOT(ISNUMBER(K1249)),"ERRO: frequência vigente inválida",IF(ISERROR(MATCH(H1249,lst_frequencias,0)),"ERRO: frequência de referência ausente",IF(K1249&lt;INDEX(lst_frequencias_vezes,MATCH(H1249,lst_frequencias,0)),"ERRO: intervalo ampliado em tarefa de segurança (referência "&amp;H1249&amp;")","OK: segurança mantida")))),IF(NOT(ISNUMBER(K1249)),"Verificar: frequência vigente","OK"))))</f>
        <v/>
      </c>
      <c r="S1249" s="24" t="n"/>
    </row>
    <row r="1250">
      <c r="A1250" s="21" t="n"/>
      <c r="B1250" s="22" t="n"/>
      <c r="C1250" s="23">
        <f>IF(OR(A1250="",B1250=""),"",A1250&amp;"|"&amp;B1250)</f>
        <v/>
      </c>
      <c r="D1250" s="21" t="n"/>
      <c r="E1250" s="24" t="n"/>
      <c r="F1250" s="21" t="n"/>
      <c r="G1250" s="22" t="n"/>
      <c r="H1250" s="22" t="n"/>
      <c r="I1250" s="22" t="n"/>
      <c r="J1250" s="25" t="n"/>
      <c r="K1250" s="26">
        <f>IF(J1250="","",IFERROR(INDEX(lst_frequencias_vezes,MATCH(J1250,lst_frequencias,0)),"Frequência não aceita"))</f>
        <v/>
      </c>
      <c r="L1250" s="21" t="n"/>
      <c r="M1250" s="27" t="n"/>
      <c r="N1250" s="28">
        <f>IF(AND(ISNUMBER(K1250),ISNUMBER(M1250)),K1250*M1250,"")</f>
        <v/>
      </c>
      <c r="O1250" s="25" t="n"/>
      <c r="P1250" s="25" t="n"/>
      <c r="Q1250" s="29" t="n"/>
      <c r="R1250" s="30">
        <f>IF(C1250="","",IF(COUNTIF(pl_chave,C1250)&gt;1,"ERRO: chave de tarefa duplicada",IF(I1250="Sim",IF(O1250="Não","ERRO: tarefa de segurança retirada do plano",IF(NOT(ISNUMBER(K1250)),"ERRO: frequência vigente inválida",IF(ISERROR(MATCH(H1250,lst_frequencias,0)),"ERRO: frequência de referência ausente",IF(K1250&lt;INDEX(lst_frequencias_vezes,MATCH(H1250,lst_frequencias,0)),"ERRO: intervalo ampliado em tarefa de segurança (referência "&amp;H1250&amp;")","OK: segurança mantida")))),IF(NOT(ISNUMBER(K1250)),"Verificar: frequência vigente","OK"))))</f>
        <v/>
      </c>
      <c r="S1250" s="24" t="n"/>
    </row>
    <row r="1251">
      <c r="A1251" s="21" t="n"/>
      <c r="B1251" s="22" t="n"/>
      <c r="C1251" s="23">
        <f>IF(OR(A1251="",B1251=""),"",A1251&amp;"|"&amp;B1251)</f>
        <v/>
      </c>
      <c r="D1251" s="21" t="n"/>
      <c r="E1251" s="24" t="n"/>
      <c r="F1251" s="21" t="n"/>
      <c r="G1251" s="22" t="n"/>
      <c r="H1251" s="22" t="n"/>
      <c r="I1251" s="22" t="n"/>
      <c r="J1251" s="25" t="n"/>
      <c r="K1251" s="26">
        <f>IF(J1251="","",IFERROR(INDEX(lst_frequencias_vezes,MATCH(J1251,lst_frequencias,0)),"Frequência não aceita"))</f>
        <v/>
      </c>
      <c r="L1251" s="21" t="n"/>
      <c r="M1251" s="27" t="n"/>
      <c r="N1251" s="28">
        <f>IF(AND(ISNUMBER(K1251),ISNUMBER(M1251)),K1251*M1251,"")</f>
        <v/>
      </c>
      <c r="O1251" s="25" t="n"/>
      <c r="P1251" s="25" t="n"/>
      <c r="Q1251" s="29" t="n"/>
      <c r="R1251" s="30">
        <f>IF(C1251="","",IF(COUNTIF(pl_chave,C1251)&gt;1,"ERRO: chave de tarefa duplicada",IF(I1251="Sim",IF(O1251="Não","ERRO: tarefa de segurança retirada do plano",IF(NOT(ISNUMBER(K1251)),"ERRO: frequência vigente inválida",IF(ISERROR(MATCH(H1251,lst_frequencias,0)),"ERRO: frequência de referência ausente",IF(K1251&lt;INDEX(lst_frequencias_vezes,MATCH(H1251,lst_frequencias,0)),"ERRO: intervalo ampliado em tarefa de segurança (referência "&amp;H1251&amp;")","OK: segurança mantida")))),IF(NOT(ISNUMBER(K1251)),"Verificar: frequência vigente","OK"))))</f>
        <v/>
      </c>
      <c r="S1251" s="24" t="n"/>
    </row>
    <row r="1252">
      <c r="A1252" s="21" t="n"/>
      <c r="B1252" s="22" t="n"/>
      <c r="C1252" s="23">
        <f>IF(OR(A1252="",B1252=""),"",A1252&amp;"|"&amp;B1252)</f>
        <v/>
      </c>
      <c r="D1252" s="21" t="n"/>
      <c r="E1252" s="24" t="n"/>
      <c r="F1252" s="21" t="n"/>
      <c r="G1252" s="22" t="n"/>
      <c r="H1252" s="22" t="n"/>
      <c r="I1252" s="22" t="n"/>
      <c r="J1252" s="25" t="n"/>
      <c r="K1252" s="26">
        <f>IF(J1252="","",IFERROR(INDEX(lst_frequencias_vezes,MATCH(J1252,lst_frequencias,0)),"Frequência não aceita"))</f>
        <v/>
      </c>
      <c r="L1252" s="21" t="n"/>
      <c r="M1252" s="27" t="n"/>
      <c r="N1252" s="28">
        <f>IF(AND(ISNUMBER(K1252),ISNUMBER(M1252)),K1252*M1252,"")</f>
        <v/>
      </c>
      <c r="O1252" s="25" t="n"/>
      <c r="P1252" s="25" t="n"/>
      <c r="Q1252" s="29" t="n"/>
      <c r="R1252" s="30">
        <f>IF(C1252="","",IF(COUNTIF(pl_chave,C1252)&gt;1,"ERRO: chave de tarefa duplicada",IF(I1252="Sim",IF(O1252="Não","ERRO: tarefa de segurança retirada do plano",IF(NOT(ISNUMBER(K1252)),"ERRO: frequência vigente inválida",IF(ISERROR(MATCH(H1252,lst_frequencias,0)),"ERRO: frequência de referência ausente",IF(K1252&lt;INDEX(lst_frequencias_vezes,MATCH(H1252,lst_frequencias,0)),"ERRO: intervalo ampliado em tarefa de segurança (referência "&amp;H1252&amp;")","OK: segurança mantida")))),IF(NOT(ISNUMBER(K1252)),"Verificar: frequência vigente","OK"))))</f>
        <v/>
      </c>
      <c r="S1252" s="24" t="n"/>
    </row>
    <row r="1253">
      <c r="A1253" s="21" t="n"/>
      <c r="B1253" s="22" t="n"/>
      <c r="C1253" s="23">
        <f>IF(OR(A1253="",B1253=""),"",A1253&amp;"|"&amp;B1253)</f>
        <v/>
      </c>
      <c r="D1253" s="21" t="n"/>
      <c r="E1253" s="24" t="n"/>
      <c r="F1253" s="21" t="n"/>
      <c r="G1253" s="22" t="n"/>
      <c r="H1253" s="22" t="n"/>
      <c r="I1253" s="22" t="n"/>
      <c r="J1253" s="25" t="n"/>
      <c r="K1253" s="26">
        <f>IF(J1253="","",IFERROR(INDEX(lst_frequencias_vezes,MATCH(J1253,lst_frequencias,0)),"Frequência não aceita"))</f>
        <v/>
      </c>
      <c r="L1253" s="21" t="n"/>
      <c r="M1253" s="27" t="n"/>
      <c r="N1253" s="28">
        <f>IF(AND(ISNUMBER(K1253),ISNUMBER(M1253)),K1253*M1253,"")</f>
        <v/>
      </c>
      <c r="O1253" s="25" t="n"/>
      <c r="P1253" s="25" t="n"/>
      <c r="Q1253" s="29" t="n"/>
      <c r="R1253" s="30">
        <f>IF(C1253="","",IF(COUNTIF(pl_chave,C1253)&gt;1,"ERRO: chave de tarefa duplicada",IF(I1253="Sim",IF(O1253="Não","ERRO: tarefa de segurança retirada do plano",IF(NOT(ISNUMBER(K1253)),"ERRO: frequência vigente inválida",IF(ISERROR(MATCH(H1253,lst_frequencias,0)),"ERRO: frequência de referência ausente",IF(K1253&lt;INDEX(lst_frequencias_vezes,MATCH(H1253,lst_frequencias,0)),"ERRO: intervalo ampliado em tarefa de segurança (referência "&amp;H1253&amp;")","OK: segurança mantida")))),IF(NOT(ISNUMBER(K1253)),"Verificar: frequência vigente","OK"))))</f>
        <v/>
      </c>
      <c r="S1253" s="24" t="n"/>
    </row>
    <row r="1254">
      <c r="A1254" s="21" t="n"/>
      <c r="B1254" s="22" t="n"/>
      <c r="C1254" s="23">
        <f>IF(OR(A1254="",B1254=""),"",A1254&amp;"|"&amp;B1254)</f>
        <v/>
      </c>
      <c r="D1254" s="21" t="n"/>
      <c r="E1254" s="24" t="n"/>
      <c r="F1254" s="21" t="n"/>
      <c r="G1254" s="22" t="n"/>
      <c r="H1254" s="22" t="n"/>
      <c r="I1254" s="22" t="n"/>
      <c r="J1254" s="25" t="n"/>
      <c r="K1254" s="26">
        <f>IF(J1254="","",IFERROR(INDEX(lst_frequencias_vezes,MATCH(J1254,lst_frequencias,0)),"Frequência não aceita"))</f>
        <v/>
      </c>
      <c r="L1254" s="21" t="n"/>
      <c r="M1254" s="27" t="n"/>
      <c r="N1254" s="28">
        <f>IF(AND(ISNUMBER(K1254),ISNUMBER(M1254)),K1254*M1254,"")</f>
        <v/>
      </c>
      <c r="O1254" s="25" t="n"/>
      <c r="P1254" s="25" t="n"/>
      <c r="Q1254" s="29" t="n"/>
      <c r="R1254" s="30">
        <f>IF(C1254="","",IF(COUNTIF(pl_chave,C1254)&gt;1,"ERRO: chave de tarefa duplicada",IF(I1254="Sim",IF(O1254="Não","ERRO: tarefa de segurança retirada do plano",IF(NOT(ISNUMBER(K1254)),"ERRO: frequência vigente inválida",IF(ISERROR(MATCH(H1254,lst_frequencias,0)),"ERRO: frequência de referência ausente",IF(K1254&lt;INDEX(lst_frequencias_vezes,MATCH(H1254,lst_frequencias,0)),"ERRO: intervalo ampliado em tarefa de segurança (referência "&amp;H1254&amp;")","OK: segurança mantida")))),IF(NOT(ISNUMBER(K1254)),"Verificar: frequência vigente","OK"))))</f>
        <v/>
      </c>
      <c r="S1254" s="24" t="n"/>
    </row>
    <row r="1255">
      <c r="A1255" s="21" t="n"/>
      <c r="B1255" s="22" t="n"/>
      <c r="C1255" s="23">
        <f>IF(OR(A1255="",B1255=""),"",A1255&amp;"|"&amp;B1255)</f>
        <v/>
      </c>
      <c r="D1255" s="21" t="n"/>
      <c r="E1255" s="24" t="n"/>
      <c r="F1255" s="21" t="n"/>
      <c r="G1255" s="22" t="n"/>
      <c r="H1255" s="22" t="n"/>
      <c r="I1255" s="22" t="n"/>
      <c r="J1255" s="25" t="n"/>
      <c r="K1255" s="26">
        <f>IF(J1255="","",IFERROR(INDEX(lst_frequencias_vezes,MATCH(J1255,lst_frequencias,0)),"Frequência não aceita"))</f>
        <v/>
      </c>
      <c r="L1255" s="21" t="n"/>
      <c r="M1255" s="27" t="n"/>
      <c r="N1255" s="28">
        <f>IF(AND(ISNUMBER(K1255),ISNUMBER(M1255)),K1255*M1255,"")</f>
        <v/>
      </c>
      <c r="O1255" s="25" t="n"/>
      <c r="P1255" s="25" t="n"/>
      <c r="Q1255" s="29" t="n"/>
      <c r="R1255" s="30">
        <f>IF(C1255="","",IF(COUNTIF(pl_chave,C1255)&gt;1,"ERRO: chave de tarefa duplicada",IF(I1255="Sim",IF(O1255="Não","ERRO: tarefa de segurança retirada do plano",IF(NOT(ISNUMBER(K1255)),"ERRO: frequência vigente inválida",IF(ISERROR(MATCH(H1255,lst_frequencias,0)),"ERRO: frequência de referência ausente",IF(K1255&lt;INDEX(lst_frequencias_vezes,MATCH(H1255,lst_frequencias,0)),"ERRO: intervalo ampliado em tarefa de segurança (referência "&amp;H1255&amp;")","OK: segurança mantida")))),IF(NOT(ISNUMBER(K1255)),"Verificar: frequência vigente","OK"))))</f>
        <v/>
      </c>
      <c r="S1255" s="24" t="n"/>
    </row>
    <row r="1256">
      <c r="A1256" s="21" t="n"/>
      <c r="B1256" s="22" t="n"/>
      <c r="C1256" s="23">
        <f>IF(OR(A1256="",B1256=""),"",A1256&amp;"|"&amp;B1256)</f>
        <v/>
      </c>
      <c r="D1256" s="21" t="n"/>
      <c r="E1256" s="24" t="n"/>
      <c r="F1256" s="21" t="n"/>
      <c r="G1256" s="22" t="n"/>
      <c r="H1256" s="22" t="n"/>
      <c r="I1256" s="22" t="n"/>
      <c r="J1256" s="25" t="n"/>
      <c r="K1256" s="26">
        <f>IF(J1256="","",IFERROR(INDEX(lst_frequencias_vezes,MATCH(J1256,lst_frequencias,0)),"Frequência não aceita"))</f>
        <v/>
      </c>
      <c r="L1256" s="21" t="n"/>
      <c r="M1256" s="27" t="n"/>
      <c r="N1256" s="28">
        <f>IF(AND(ISNUMBER(K1256),ISNUMBER(M1256)),K1256*M1256,"")</f>
        <v/>
      </c>
      <c r="O1256" s="25" t="n"/>
      <c r="P1256" s="25" t="n"/>
      <c r="Q1256" s="29" t="n"/>
      <c r="R1256" s="30">
        <f>IF(C1256="","",IF(COUNTIF(pl_chave,C1256)&gt;1,"ERRO: chave de tarefa duplicada",IF(I1256="Sim",IF(O1256="Não","ERRO: tarefa de segurança retirada do plano",IF(NOT(ISNUMBER(K1256)),"ERRO: frequência vigente inválida",IF(ISERROR(MATCH(H1256,lst_frequencias,0)),"ERRO: frequência de referência ausente",IF(K1256&lt;INDEX(lst_frequencias_vezes,MATCH(H1256,lst_frequencias,0)),"ERRO: intervalo ampliado em tarefa de segurança (referência "&amp;H1256&amp;")","OK: segurança mantida")))),IF(NOT(ISNUMBER(K1256)),"Verificar: frequência vigente","OK"))))</f>
        <v/>
      </c>
      <c r="S1256" s="24" t="n"/>
    </row>
    <row r="1257">
      <c r="A1257" s="21" t="n"/>
      <c r="B1257" s="22" t="n"/>
      <c r="C1257" s="23">
        <f>IF(OR(A1257="",B1257=""),"",A1257&amp;"|"&amp;B1257)</f>
        <v/>
      </c>
      <c r="D1257" s="21" t="n"/>
      <c r="E1257" s="24" t="n"/>
      <c r="F1257" s="21" t="n"/>
      <c r="G1257" s="22" t="n"/>
      <c r="H1257" s="22" t="n"/>
      <c r="I1257" s="22" t="n"/>
      <c r="J1257" s="25" t="n"/>
      <c r="K1257" s="26">
        <f>IF(J1257="","",IFERROR(INDEX(lst_frequencias_vezes,MATCH(J1257,lst_frequencias,0)),"Frequência não aceita"))</f>
        <v/>
      </c>
      <c r="L1257" s="21" t="n"/>
      <c r="M1257" s="27" t="n"/>
      <c r="N1257" s="28">
        <f>IF(AND(ISNUMBER(K1257),ISNUMBER(M1257)),K1257*M1257,"")</f>
        <v/>
      </c>
      <c r="O1257" s="25" t="n"/>
      <c r="P1257" s="25" t="n"/>
      <c r="Q1257" s="29" t="n"/>
      <c r="R1257" s="30">
        <f>IF(C1257="","",IF(COUNTIF(pl_chave,C1257)&gt;1,"ERRO: chave de tarefa duplicada",IF(I1257="Sim",IF(O1257="Não","ERRO: tarefa de segurança retirada do plano",IF(NOT(ISNUMBER(K1257)),"ERRO: frequência vigente inválida",IF(ISERROR(MATCH(H1257,lst_frequencias,0)),"ERRO: frequência de referência ausente",IF(K1257&lt;INDEX(lst_frequencias_vezes,MATCH(H1257,lst_frequencias,0)),"ERRO: intervalo ampliado em tarefa de segurança (referência "&amp;H1257&amp;")","OK: segurança mantida")))),IF(NOT(ISNUMBER(K1257)),"Verificar: frequência vigente","OK"))))</f>
        <v/>
      </c>
      <c r="S1257" s="24" t="n"/>
    </row>
    <row r="1258">
      <c r="A1258" s="21" t="n"/>
      <c r="B1258" s="22" t="n"/>
      <c r="C1258" s="23">
        <f>IF(OR(A1258="",B1258=""),"",A1258&amp;"|"&amp;B1258)</f>
        <v/>
      </c>
      <c r="D1258" s="21" t="n"/>
      <c r="E1258" s="24" t="n"/>
      <c r="F1258" s="21" t="n"/>
      <c r="G1258" s="22" t="n"/>
      <c r="H1258" s="22" t="n"/>
      <c r="I1258" s="22" t="n"/>
      <c r="J1258" s="25" t="n"/>
      <c r="K1258" s="26">
        <f>IF(J1258="","",IFERROR(INDEX(lst_frequencias_vezes,MATCH(J1258,lst_frequencias,0)),"Frequência não aceita"))</f>
        <v/>
      </c>
      <c r="L1258" s="21" t="n"/>
      <c r="M1258" s="27" t="n"/>
      <c r="N1258" s="28">
        <f>IF(AND(ISNUMBER(K1258),ISNUMBER(M1258)),K1258*M1258,"")</f>
        <v/>
      </c>
      <c r="O1258" s="25" t="n"/>
      <c r="P1258" s="25" t="n"/>
      <c r="Q1258" s="29" t="n"/>
      <c r="R1258" s="30">
        <f>IF(C1258="","",IF(COUNTIF(pl_chave,C1258)&gt;1,"ERRO: chave de tarefa duplicada",IF(I1258="Sim",IF(O1258="Não","ERRO: tarefa de segurança retirada do plano",IF(NOT(ISNUMBER(K1258)),"ERRO: frequência vigente inválida",IF(ISERROR(MATCH(H1258,lst_frequencias,0)),"ERRO: frequência de referência ausente",IF(K1258&lt;INDEX(lst_frequencias_vezes,MATCH(H1258,lst_frequencias,0)),"ERRO: intervalo ampliado em tarefa de segurança (referência "&amp;H1258&amp;")","OK: segurança mantida")))),IF(NOT(ISNUMBER(K1258)),"Verificar: frequência vigente","OK"))))</f>
        <v/>
      </c>
      <c r="S1258" s="24" t="n"/>
    </row>
    <row r="1259">
      <c r="A1259" s="21" t="n"/>
      <c r="B1259" s="22" t="n"/>
      <c r="C1259" s="23">
        <f>IF(OR(A1259="",B1259=""),"",A1259&amp;"|"&amp;B1259)</f>
        <v/>
      </c>
      <c r="D1259" s="21" t="n"/>
      <c r="E1259" s="24" t="n"/>
      <c r="F1259" s="21" t="n"/>
      <c r="G1259" s="22" t="n"/>
      <c r="H1259" s="22" t="n"/>
      <c r="I1259" s="22" t="n"/>
      <c r="J1259" s="25" t="n"/>
      <c r="K1259" s="26">
        <f>IF(J1259="","",IFERROR(INDEX(lst_frequencias_vezes,MATCH(J1259,lst_frequencias,0)),"Frequência não aceita"))</f>
        <v/>
      </c>
      <c r="L1259" s="21" t="n"/>
      <c r="M1259" s="27" t="n"/>
      <c r="N1259" s="28">
        <f>IF(AND(ISNUMBER(K1259),ISNUMBER(M1259)),K1259*M1259,"")</f>
        <v/>
      </c>
      <c r="O1259" s="25" t="n"/>
      <c r="P1259" s="25" t="n"/>
      <c r="Q1259" s="29" t="n"/>
      <c r="R1259" s="30">
        <f>IF(C1259="","",IF(COUNTIF(pl_chave,C1259)&gt;1,"ERRO: chave de tarefa duplicada",IF(I1259="Sim",IF(O1259="Não","ERRO: tarefa de segurança retirada do plano",IF(NOT(ISNUMBER(K1259)),"ERRO: frequência vigente inválida",IF(ISERROR(MATCH(H1259,lst_frequencias,0)),"ERRO: frequência de referência ausente",IF(K1259&lt;INDEX(lst_frequencias_vezes,MATCH(H1259,lst_frequencias,0)),"ERRO: intervalo ampliado em tarefa de segurança (referência "&amp;H1259&amp;")","OK: segurança mantida")))),IF(NOT(ISNUMBER(K1259)),"Verificar: frequência vigente","OK"))))</f>
        <v/>
      </c>
      <c r="S1259" s="24" t="n"/>
    </row>
    <row r="1260">
      <c r="A1260" s="21" t="n"/>
      <c r="B1260" s="22" t="n"/>
      <c r="C1260" s="23">
        <f>IF(OR(A1260="",B1260=""),"",A1260&amp;"|"&amp;B1260)</f>
        <v/>
      </c>
      <c r="D1260" s="21" t="n"/>
      <c r="E1260" s="24" t="n"/>
      <c r="F1260" s="21" t="n"/>
      <c r="G1260" s="22" t="n"/>
      <c r="H1260" s="22" t="n"/>
      <c r="I1260" s="22" t="n"/>
      <c r="J1260" s="25" t="n"/>
      <c r="K1260" s="26">
        <f>IF(J1260="","",IFERROR(INDEX(lst_frequencias_vezes,MATCH(J1260,lst_frequencias,0)),"Frequência não aceita"))</f>
        <v/>
      </c>
      <c r="L1260" s="21" t="n"/>
      <c r="M1260" s="27" t="n"/>
      <c r="N1260" s="28">
        <f>IF(AND(ISNUMBER(K1260),ISNUMBER(M1260)),K1260*M1260,"")</f>
        <v/>
      </c>
      <c r="O1260" s="25" t="n"/>
      <c r="P1260" s="25" t="n"/>
      <c r="Q1260" s="29" t="n"/>
      <c r="R1260" s="30">
        <f>IF(C1260="","",IF(COUNTIF(pl_chave,C1260)&gt;1,"ERRO: chave de tarefa duplicada",IF(I1260="Sim",IF(O1260="Não","ERRO: tarefa de segurança retirada do plano",IF(NOT(ISNUMBER(K1260)),"ERRO: frequência vigente inválida",IF(ISERROR(MATCH(H1260,lst_frequencias,0)),"ERRO: frequência de referência ausente",IF(K1260&lt;INDEX(lst_frequencias_vezes,MATCH(H1260,lst_frequencias,0)),"ERRO: intervalo ampliado em tarefa de segurança (referência "&amp;H1260&amp;")","OK: segurança mantida")))),IF(NOT(ISNUMBER(K1260)),"Verificar: frequência vigente","OK"))))</f>
        <v/>
      </c>
      <c r="S1260" s="24" t="n"/>
    </row>
    <row r="1261">
      <c r="A1261" s="21" t="n"/>
      <c r="B1261" s="22" t="n"/>
      <c r="C1261" s="23">
        <f>IF(OR(A1261="",B1261=""),"",A1261&amp;"|"&amp;B1261)</f>
        <v/>
      </c>
      <c r="D1261" s="21" t="n"/>
      <c r="E1261" s="24" t="n"/>
      <c r="F1261" s="21" t="n"/>
      <c r="G1261" s="22" t="n"/>
      <c r="H1261" s="22" t="n"/>
      <c r="I1261" s="22" t="n"/>
      <c r="J1261" s="25" t="n"/>
      <c r="K1261" s="26">
        <f>IF(J1261="","",IFERROR(INDEX(lst_frequencias_vezes,MATCH(J1261,lst_frequencias,0)),"Frequência não aceita"))</f>
        <v/>
      </c>
      <c r="L1261" s="21" t="n"/>
      <c r="M1261" s="27" t="n"/>
      <c r="N1261" s="28">
        <f>IF(AND(ISNUMBER(K1261),ISNUMBER(M1261)),K1261*M1261,"")</f>
        <v/>
      </c>
      <c r="O1261" s="25" t="n"/>
      <c r="P1261" s="25" t="n"/>
      <c r="Q1261" s="29" t="n"/>
      <c r="R1261" s="30">
        <f>IF(C1261="","",IF(COUNTIF(pl_chave,C1261)&gt;1,"ERRO: chave de tarefa duplicada",IF(I1261="Sim",IF(O1261="Não","ERRO: tarefa de segurança retirada do plano",IF(NOT(ISNUMBER(K1261)),"ERRO: frequência vigente inválida",IF(ISERROR(MATCH(H1261,lst_frequencias,0)),"ERRO: frequência de referência ausente",IF(K1261&lt;INDEX(lst_frequencias_vezes,MATCH(H1261,lst_frequencias,0)),"ERRO: intervalo ampliado em tarefa de segurança (referência "&amp;H1261&amp;")","OK: segurança mantida")))),IF(NOT(ISNUMBER(K1261)),"Verificar: frequência vigente","OK"))))</f>
        <v/>
      </c>
      <c r="S1261" s="24" t="n"/>
    </row>
    <row r="1262">
      <c r="A1262" s="21" t="n"/>
      <c r="B1262" s="22" t="n"/>
      <c r="C1262" s="23">
        <f>IF(OR(A1262="",B1262=""),"",A1262&amp;"|"&amp;B1262)</f>
        <v/>
      </c>
      <c r="D1262" s="21" t="n"/>
      <c r="E1262" s="24" t="n"/>
      <c r="F1262" s="21" t="n"/>
      <c r="G1262" s="22" t="n"/>
      <c r="H1262" s="22" t="n"/>
      <c r="I1262" s="22" t="n"/>
      <c r="J1262" s="25" t="n"/>
      <c r="K1262" s="26">
        <f>IF(J1262="","",IFERROR(INDEX(lst_frequencias_vezes,MATCH(J1262,lst_frequencias,0)),"Frequência não aceita"))</f>
        <v/>
      </c>
      <c r="L1262" s="21" t="n"/>
      <c r="M1262" s="27" t="n"/>
      <c r="N1262" s="28">
        <f>IF(AND(ISNUMBER(K1262),ISNUMBER(M1262)),K1262*M1262,"")</f>
        <v/>
      </c>
      <c r="O1262" s="25" t="n"/>
      <c r="P1262" s="25" t="n"/>
      <c r="Q1262" s="29" t="n"/>
      <c r="R1262" s="30">
        <f>IF(C1262="","",IF(COUNTIF(pl_chave,C1262)&gt;1,"ERRO: chave de tarefa duplicada",IF(I1262="Sim",IF(O1262="Não","ERRO: tarefa de segurança retirada do plano",IF(NOT(ISNUMBER(K1262)),"ERRO: frequência vigente inválida",IF(ISERROR(MATCH(H1262,lst_frequencias,0)),"ERRO: frequência de referência ausente",IF(K1262&lt;INDEX(lst_frequencias_vezes,MATCH(H1262,lst_frequencias,0)),"ERRO: intervalo ampliado em tarefa de segurança (referência "&amp;H1262&amp;")","OK: segurança mantida")))),IF(NOT(ISNUMBER(K1262)),"Verificar: frequência vigente","OK"))))</f>
        <v/>
      </c>
      <c r="S1262" s="24" t="n"/>
    </row>
    <row r="1263">
      <c r="A1263" s="21" t="n"/>
      <c r="B1263" s="22" t="n"/>
      <c r="C1263" s="23">
        <f>IF(OR(A1263="",B1263=""),"",A1263&amp;"|"&amp;B1263)</f>
        <v/>
      </c>
      <c r="D1263" s="21" t="n"/>
      <c r="E1263" s="24" t="n"/>
      <c r="F1263" s="21" t="n"/>
      <c r="G1263" s="22" t="n"/>
      <c r="H1263" s="22" t="n"/>
      <c r="I1263" s="22" t="n"/>
      <c r="J1263" s="25" t="n"/>
      <c r="K1263" s="26">
        <f>IF(J1263="","",IFERROR(INDEX(lst_frequencias_vezes,MATCH(J1263,lst_frequencias,0)),"Frequência não aceita"))</f>
        <v/>
      </c>
      <c r="L1263" s="21" t="n"/>
      <c r="M1263" s="27" t="n"/>
      <c r="N1263" s="28">
        <f>IF(AND(ISNUMBER(K1263),ISNUMBER(M1263)),K1263*M1263,"")</f>
        <v/>
      </c>
      <c r="O1263" s="25" t="n"/>
      <c r="P1263" s="25" t="n"/>
      <c r="Q1263" s="29" t="n"/>
      <c r="R1263" s="30">
        <f>IF(C1263="","",IF(COUNTIF(pl_chave,C1263)&gt;1,"ERRO: chave de tarefa duplicada",IF(I1263="Sim",IF(O1263="Não","ERRO: tarefa de segurança retirada do plano",IF(NOT(ISNUMBER(K1263)),"ERRO: frequência vigente inválida",IF(ISERROR(MATCH(H1263,lst_frequencias,0)),"ERRO: frequência de referência ausente",IF(K1263&lt;INDEX(lst_frequencias_vezes,MATCH(H1263,lst_frequencias,0)),"ERRO: intervalo ampliado em tarefa de segurança (referência "&amp;H1263&amp;")","OK: segurança mantida")))),IF(NOT(ISNUMBER(K1263)),"Verificar: frequência vigente","OK"))))</f>
        <v/>
      </c>
      <c r="S1263" s="24" t="n"/>
    </row>
    <row r="1264">
      <c r="A1264" s="21" t="n"/>
      <c r="B1264" s="22" t="n"/>
      <c r="C1264" s="23">
        <f>IF(OR(A1264="",B1264=""),"",A1264&amp;"|"&amp;B1264)</f>
        <v/>
      </c>
      <c r="D1264" s="21" t="n"/>
      <c r="E1264" s="24" t="n"/>
      <c r="F1264" s="21" t="n"/>
      <c r="G1264" s="22" t="n"/>
      <c r="H1264" s="22" t="n"/>
      <c r="I1264" s="22" t="n"/>
      <c r="J1264" s="25" t="n"/>
      <c r="K1264" s="26">
        <f>IF(J1264="","",IFERROR(INDEX(lst_frequencias_vezes,MATCH(J1264,lst_frequencias,0)),"Frequência não aceita"))</f>
        <v/>
      </c>
      <c r="L1264" s="21" t="n"/>
      <c r="M1264" s="27" t="n"/>
      <c r="N1264" s="28">
        <f>IF(AND(ISNUMBER(K1264),ISNUMBER(M1264)),K1264*M1264,"")</f>
        <v/>
      </c>
      <c r="O1264" s="25" t="n"/>
      <c r="P1264" s="25" t="n"/>
      <c r="Q1264" s="29" t="n"/>
      <c r="R1264" s="30">
        <f>IF(C1264="","",IF(COUNTIF(pl_chave,C1264)&gt;1,"ERRO: chave de tarefa duplicada",IF(I1264="Sim",IF(O1264="Não","ERRO: tarefa de segurança retirada do plano",IF(NOT(ISNUMBER(K1264)),"ERRO: frequência vigente inválida",IF(ISERROR(MATCH(H1264,lst_frequencias,0)),"ERRO: frequência de referência ausente",IF(K1264&lt;INDEX(lst_frequencias_vezes,MATCH(H1264,lst_frequencias,0)),"ERRO: intervalo ampliado em tarefa de segurança (referência "&amp;H1264&amp;")","OK: segurança mantida")))),IF(NOT(ISNUMBER(K1264)),"Verificar: frequência vigente","OK"))))</f>
        <v/>
      </c>
      <c r="S1264" s="24" t="n"/>
    </row>
    <row r="1265">
      <c r="A1265" s="21" t="n"/>
      <c r="B1265" s="22" t="n"/>
      <c r="C1265" s="23">
        <f>IF(OR(A1265="",B1265=""),"",A1265&amp;"|"&amp;B1265)</f>
        <v/>
      </c>
      <c r="D1265" s="21" t="n"/>
      <c r="E1265" s="24" t="n"/>
      <c r="F1265" s="21" t="n"/>
      <c r="G1265" s="22" t="n"/>
      <c r="H1265" s="22" t="n"/>
      <c r="I1265" s="22" t="n"/>
      <c r="J1265" s="25" t="n"/>
      <c r="K1265" s="26">
        <f>IF(J1265="","",IFERROR(INDEX(lst_frequencias_vezes,MATCH(J1265,lst_frequencias,0)),"Frequência não aceita"))</f>
        <v/>
      </c>
      <c r="L1265" s="21" t="n"/>
      <c r="M1265" s="27" t="n"/>
      <c r="N1265" s="28">
        <f>IF(AND(ISNUMBER(K1265),ISNUMBER(M1265)),K1265*M1265,"")</f>
        <v/>
      </c>
      <c r="O1265" s="25" t="n"/>
      <c r="P1265" s="25" t="n"/>
      <c r="Q1265" s="29" t="n"/>
      <c r="R1265" s="30">
        <f>IF(C1265="","",IF(COUNTIF(pl_chave,C1265)&gt;1,"ERRO: chave de tarefa duplicada",IF(I1265="Sim",IF(O1265="Não","ERRO: tarefa de segurança retirada do plano",IF(NOT(ISNUMBER(K1265)),"ERRO: frequência vigente inválida",IF(ISERROR(MATCH(H1265,lst_frequencias,0)),"ERRO: frequência de referência ausente",IF(K1265&lt;INDEX(lst_frequencias_vezes,MATCH(H1265,lst_frequencias,0)),"ERRO: intervalo ampliado em tarefa de segurança (referência "&amp;H1265&amp;")","OK: segurança mantida")))),IF(NOT(ISNUMBER(K1265)),"Verificar: frequência vigente","OK"))))</f>
        <v/>
      </c>
      <c r="S1265" s="24" t="n"/>
    </row>
    <row r="1266">
      <c r="A1266" s="21" t="n"/>
      <c r="B1266" s="22" t="n"/>
      <c r="C1266" s="23">
        <f>IF(OR(A1266="",B1266=""),"",A1266&amp;"|"&amp;B1266)</f>
        <v/>
      </c>
      <c r="D1266" s="21" t="n"/>
      <c r="E1266" s="24" t="n"/>
      <c r="F1266" s="21" t="n"/>
      <c r="G1266" s="22" t="n"/>
      <c r="H1266" s="22" t="n"/>
      <c r="I1266" s="22" t="n"/>
      <c r="J1266" s="25" t="n"/>
      <c r="K1266" s="26">
        <f>IF(J1266="","",IFERROR(INDEX(lst_frequencias_vezes,MATCH(J1266,lst_frequencias,0)),"Frequência não aceita"))</f>
        <v/>
      </c>
      <c r="L1266" s="21" t="n"/>
      <c r="M1266" s="27" t="n"/>
      <c r="N1266" s="28">
        <f>IF(AND(ISNUMBER(K1266),ISNUMBER(M1266)),K1266*M1266,"")</f>
        <v/>
      </c>
      <c r="O1266" s="25" t="n"/>
      <c r="P1266" s="25" t="n"/>
      <c r="Q1266" s="29" t="n"/>
      <c r="R1266" s="30">
        <f>IF(C1266="","",IF(COUNTIF(pl_chave,C1266)&gt;1,"ERRO: chave de tarefa duplicada",IF(I1266="Sim",IF(O1266="Não","ERRO: tarefa de segurança retirada do plano",IF(NOT(ISNUMBER(K1266)),"ERRO: frequência vigente inválida",IF(ISERROR(MATCH(H1266,lst_frequencias,0)),"ERRO: frequência de referência ausente",IF(K1266&lt;INDEX(lst_frequencias_vezes,MATCH(H1266,lst_frequencias,0)),"ERRO: intervalo ampliado em tarefa de segurança (referência "&amp;H1266&amp;")","OK: segurança mantida")))),IF(NOT(ISNUMBER(K1266)),"Verificar: frequência vigente","OK"))))</f>
        <v/>
      </c>
      <c r="S1266" s="24" t="n"/>
    </row>
    <row r="1267">
      <c r="A1267" s="21" t="n"/>
      <c r="B1267" s="22" t="n"/>
      <c r="C1267" s="23">
        <f>IF(OR(A1267="",B1267=""),"",A1267&amp;"|"&amp;B1267)</f>
        <v/>
      </c>
      <c r="D1267" s="21" t="n"/>
      <c r="E1267" s="24" t="n"/>
      <c r="F1267" s="21" t="n"/>
      <c r="G1267" s="22" t="n"/>
      <c r="H1267" s="22" t="n"/>
      <c r="I1267" s="22" t="n"/>
      <c r="J1267" s="25" t="n"/>
      <c r="K1267" s="26">
        <f>IF(J1267="","",IFERROR(INDEX(lst_frequencias_vezes,MATCH(J1267,lst_frequencias,0)),"Frequência não aceita"))</f>
        <v/>
      </c>
      <c r="L1267" s="21" t="n"/>
      <c r="M1267" s="27" t="n"/>
      <c r="N1267" s="28">
        <f>IF(AND(ISNUMBER(K1267),ISNUMBER(M1267)),K1267*M1267,"")</f>
        <v/>
      </c>
      <c r="O1267" s="25" t="n"/>
      <c r="P1267" s="25" t="n"/>
      <c r="Q1267" s="29" t="n"/>
      <c r="R1267" s="30">
        <f>IF(C1267="","",IF(COUNTIF(pl_chave,C1267)&gt;1,"ERRO: chave de tarefa duplicada",IF(I1267="Sim",IF(O1267="Não","ERRO: tarefa de segurança retirada do plano",IF(NOT(ISNUMBER(K1267)),"ERRO: frequência vigente inválida",IF(ISERROR(MATCH(H1267,lst_frequencias,0)),"ERRO: frequência de referência ausente",IF(K1267&lt;INDEX(lst_frequencias_vezes,MATCH(H1267,lst_frequencias,0)),"ERRO: intervalo ampliado em tarefa de segurança (referência "&amp;H1267&amp;")","OK: segurança mantida")))),IF(NOT(ISNUMBER(K1267)),"Verificar: frequência vigente","OK"))))</f>
        <v/>
      </c>
      <c r="S1267" s="24" t="n"/>
    </row>
    <row r="1268">
      <c r="A1268" s="21" t="n"/>
      <c r="B1268" s="22" t="n"/>
      <c r="C1268" s="23">
        <f>IF(OR(A1268="",B1268=""),"",A1268&amp;"|"&amp;B1268)</f>
        <v/>
      </c>
      <c r="D1268" s="21" t="n"/>
      <c r="E1268" s="24" t="n"/>
      <c r="F1268" s="21" t="n"/>
      <c r="G1268" s="22" t="n"/>
      <c r="H1268" s="22" t="n"/>
      <c r="I1268" s="22" t="n"/>
      <c r="J1268" s="25" t="n"/>
      <c r="K1268" s="26">
        <f>IF(J1268="","",IFERROR(INDEX(lst_frequencias_vezes,MATCH(J1268,lst_frequencias,0)),"Frequência não aceita"))</f>
        <v/>
      </c>
      <c r="L1268" s="21" t="n"/>
      <c r="M1268" s="27" t="n"/>
      <c r="N1268" s="28">
        <f>IF(AND(ISNUMBER(K1268),ISNUMBER(M1268)),K1268*M1268,"")</f>
        <v/>
      </c>
      <c r="O1268" s="25" t="n"/>
      <c r="P1268" s="25" t="n"/>
      <c r="Q1268" s="29" t="n"/>
      <c r="R1268" s="30">
        <f>IF(C1268="","",IF(COUNTIF(pl_chave,C1268)&gt;1,"ERRO: chave de tarefa duplicada",IF(I1268="Sim",IF(O1268="Não","ERRO: tarefa de segurança retirada do plano",IF(NOT(ISNUMBER(K1268)),"ERRO: frequência vigente inválida",IF(ISERROR(MATCH(H1268,lst_frequencias,0)),"ERRO: frequência de referência ausente",IF(K1268&lt;INDEX(lst_frequencias_vezes,MATCH(H1268,lst_frequencias,0)),"ERRO: intervalo ampliado em tarefa de segurança (referência "&amp;H1268&amp;")","OK: segurança mantida")))),IF(NOT(ISNUMBER(K1268)),"Verificar: frequência vigente","OK"))))</f>
        <v/>
      </c>
      <c r="S1268" s="24" t="n"/>
    </row>
    <row r="1269">
      <c r="A1269" s="21" t="n"/>
      <c r="B1269" s="22" t="n"/>
      <c r="C1269" s="23">
        <f>IF(OR(A1269="",B1269=""),"",A1269&amp;"|"&amp;B1269)</f>
        <v/>
      </c>
      <c r="D1269" s="21" t="n"/>
      <c r="E1269" s="24" t="n"/>
      <c r="F1269" s="21" t="n"/>
      <c r="G1269" s="22" t="n"/>
      <c r="H1269" s="22" t="n"/>
      <c r="I1269" s="22" t="n"/>
      <c r="J1269" s="25" t="n"/>
      <c r="K1269" s="26">
        <f>IF(J1269="","",IFERROR(INDEX(lst_frequencias_vezes,MATCH(J1269,lst_frequencias,0)),"Frequência não aceita"))</f>
        <v/>
      </c>
      <c r="L1269" s="21" t="n"/>
      <c r="M1269" s="27" t="n"/>
      <c r="N1269" s="28">
        <f>IF(AND(ISNUMBER(K1269),ISNUMBER(M1269)),K1269*M1269,"")</f>
        <v/>
      </c>
      <c r="O1269" s="25" t="n"/>
      <c r="P1269" s="25" t="n"/>
      <c r="Q1269" s="29" t="n"/>
      <c r="R1269" s="30">
        <f>IF(C1269="","",IF(COUNTIF(pl_chave,C1269)&gt;1,"ERRO: chave de tarefa duplicada",IF(I1269="Sim",IF(O1269="Não","ERRO: tarefa de segurança retirada do plano",IF(NOT(ISNUMBER(K1269)),"ERRO: frequência vigente inválida",IF(ISERROR(MATCH(H1269,lst_frequencias,0)),"ERRO: frequência de referência ausente",IF(K1269&lt;INDEX(lst_frequencias_vezes,MATCH(H1269,lst_frequencias,0)),"ERRO: intervalo ampliado em tarefa de segurança (referência "&amp;H1269&amp;")","OK: segurança mantida")))),IF(NOT(ISNUMBER(K1269)),"Verificar: frequência vigente","OK"))))</f>
        <v/>
      </c>
      <c r="S1269" s="24" t="n"/>
    </row>
    <row r="1270">
      <c r="A1270" s="21" t="n"/>
      <c r="B1270" s="22" t="n"/>
      <c r="C1270" s="23">
        <f>IF(OR(A1270="",B1270=""),"",A1270&amp;"|"&amp;B1270)</f>
        <v/>
      </c>
      <c r="D1270" s="21" t="n"/>
      <c r="E1270" s="24" t="n"/>
      <c r="F1270" s="21" t="n"/>
      <c r="G1270" s="22" t="n"/>
      <c r="H1270" s="22" t="n"/>
      <c r="I1270" s="22" t="n"/>
      <c r="J1270" s="25" t="n"/>
      <c r="K1270" s="26">
        <f>IF(J1270="","",IFERROR(INDEX(lst_frequencias_vezes,MATCH(J1270,lst_frequencias,0)),"Frequência não aceita"))</f>
        <v/>
      </c>
      <c r="L1270" s="21" t="n"/>
      <c r="M1270" s="27" t="n"/>
      <c r="N1270" s="28">
        <f>IF(AND(ISNUMBER(K1270),ISNUMBER(M1270)),K1270*M1270,"")</f>
        <v/>
      </c>
      <c r="O1270" s="25" t="n"/>
      <c r="P1270" s="25" t="n"/>
      <c r="Q1270" s="29" t="n"/>
      <c r="R1270" s="30">
        <f>IF(C1270="","",IF(COUNTIF(pl_chave,C1270)&gt;1,"ERRO: chave de tarefa duplicada",IF(I1270="Sim",IF(O1270="Não","ERRO: tarefa de segurança retirada do plano",IF(NOT(ISNUMBER(K1270)),"ERRO: frequência vigente inválida",IF(ISERROR(MATCH(H1270,lst_frequencias,0)),"ERRO: frequência de referência ausente",IF(K1270&lt;INDEX(lst_frequencias_vezes,MATCH(H1270,lst_frequencias,0)),"ERRO: intervalo ampliado em tarefa de segurança (referência "&amp;H1270&amp;")","OK: segurança mantida")))),IF(NOT(ISNUMBER(K1270)),"Verificar: frequência vigente","OK"))))</f>
        <v/>
      </c>
      <c r="S1270" s="24" t="n"/>
    </row>
    <row r="1271">
      <c r="A1271" s="21" t="n"/>
      <c r="B1271" s="22" t="n"/>
      <c r="C1271" s="23">
        <f>IF(OR(A1271="",B1271=""),"",A1271&amp;"|"&amp;B1271)</f>
        <v/>
      </c>
      <c r="D1271" s="21" t="n"/>
      <c r="E1271" s="24" t="n"/>
      <c r="F1271" s="21" t="n"/>
      <c r="G1271" s="22" t="n"/>
      <c r="H1271" s="22" t="n"/>
      <c r="I1271" s="22" t="n"/>
      <c r="J1271" s="25" t="n"/>
      <c r="K1271" s="26">
        <f>IF(J1271="","",IFERROR(INDEX(lst_frequencias_vezes,MATCH(J1271,lst_frequencias,0)),"Frequência não aceita"))</f>
        <v/>
      </c>
      <c r="L1271" s="21" t="n"/>
      <c r="M1271" s="27" t="n"/>
      <c r="N1271" s="28">
        <f>IF(AND(ISNUMBER(K1271),ISNUMBER(M1271)),K1271*M1271,"")</f>
        <v/>
      </c>
      <c r="O1271" s="25" t="n"/>
      <c r="P1271" s="25" t="n"/>
      <c r="Q1271" s="29" t="n"/>
      <c r="R1271" s="30">
        <f>IF(C1271="","",IF(COUNTIF(pl_chave,C1271)&gt;1,"ERRO: chave de tarefa duplicada",IF(I1271="Sim",IF(O1271="Não","ERRO: tarefa de segurança retirada do plano",IF(NOT(ISNUMBER(K1271)),"ERRO: frequência vigente inválida",IF(ISERROR(MATCH(H1271,lst_frequencias,0)),"ERRO: frequência de referência ausente",IF(K1271&lt;INDEX(lst_frequencias_vezes,MATCH(H1271,lst_frequencias,0)),"ERRO: intervalo ampliado em tarefa de segurança (referência "&amp;H1271&amp;")","OK: segurança mantida")))),IF(NOT(ISNUMBER(K1271)),"Verificar: frequência vigente","OK"))))</f>
        <v/>
      </c>
      <c r="S1271" s="24" t="n"/>
    </row>
    <row r="1272">
      <c r="A1272" s="21" t="n"/>
      <c r="B1272" s="22" t="n"/>
      <c r="C1272" s="23">
        <f>IF(OR(A1272="",B1272=""),"",A1272&amp;"|"&amp;B1272)</f>
        <v/>
      </c>
      <c r="D1272" s="21" t="n"/>
      <c r="E1272" s="24" t="n"/>
      <c r="F1272" s="21" t="n"/>
      <c r="G1272" s="22" t="n"/>
      <c r="H1272" s="22" t="n"/>
      <c r="I1272" s="22" t="n"/>
      <c r="J1272" s="25" t="n"/>
      <c r="K1272" s="26">
        <f>IF(J1272="","",IFERROR(INDEX(lst_frequencias_vezes,MATCH(J1272,lst_frequencias,0)),"Frequência não aceita"))</f>
        <v/>
      </c>
      <c r="L1272" s="21" t="n"/>
      <c r="M1272" s="27" t="n"/>
      <c r="N1272" s="28">
        <f>IF(AND(ISNUMBER(K1272),ISNUMBER(M1272)),K1272*M1272,"")</f>
        <v/>
      </c>
      <c r="O1272" s="25" t="n"/>
      <c r="P1272" s="25" t="n"/>
      <c r="Q1272" s="29" t="n"/>
      <c r="R1272" s="30">
        <f>IF(C1272="","",IF(COUNTIF(pl_chave,C1272)&gt;1,"ERRO: chave de tarefa duplicada",IF(I1272="Sim",IF(O1272="Não","ERRO: tarefa de segurança retirada do plano",IF(NOT(ISNUMBER(K1272)),"ERRO: frequência vigente inválida",IF(ISERROR(MATCH(H1272,lst_frequencias,0)),"ERRO: frequência de referência ausente",IF(K1272&lt;INDEX(lst_frequencias_vezes,MATCH(H1272,lst_frequencias,0)),"ERRO: intervalo ampliado em tarefa de segurança (referência "&amp;H1272&amp;")","OK: segurança mantida")))),IF(NOT(ISNUMBER(K1272)),"Verificar: frequência vigente","OK"))))</f>
        <v/>
      </c>
      <c r="S1272" s="24" t="n"/>
    </row>
    <row r="1273">
      <c r="A1273" s="21" t="n"/>
      <c r="B1273" s="22" t="n"/>
      <c r="C1273" s="23">
        <f>IF(OR(A1273="",B1273=""),"",A1273&amp;"|"&amp;B1273)</f>
        <v/>
      </c>
      <c r="D1273" s="21" t="n"/>
      <c r="E1273" s="24" t="n"/>
      <c r="F1273" s="21" t="n"/>
      <c r="G1273" s="22" t="n"/>
      <c r="H1273" s="22" t="n"/>
      <c r="I1273" s="22" t="n"/>
      <c r="J1273" s="25" t="n"/>
      <c r="K1273" s="26">
        <f>IF(J1273="","",IFERROR(INDEX(lst_frequencias_vezes,MATCH(J1273,lst_frequencias,0)),"Frequência não aceita"))</f>
        <v/>
      </c>
      <c r="L1273" s="21" t="n"/>
      <c r="M1273" s="27" t="n"/>
      <c r="N1273" s="28">
        <f>IF(AND(ISNUMBER(K1273),ISNUMBER(M1273)),K1273*M1273,"")</f>
        <v/>
      </c>
      <c r="O1273" s="25" t="n"/>
      <c r="P1273" s="25" t="n"/>
      <c r="Q1273" s="29" t="n"/>
      <c r="R1273" s="30">
        <f>IF(C1273="","",IF(COUNTIF(pl_chave,C1273)&gt;1,"ERRO: chave de tarefa duplicada",IF(I1273="Sim",IF(O1273="Não","ERRO: tarefa de segurança retirada do plano",IF(NOT(ISNUMBER(K1273)),"ERRO: frequência vigente inválida",IF(ISERROR(MATCH(H1273,lst_frequencias,0)),"ERRO: frequência de referência ausente",IF(K1273&lt;INDEX(lst_frequencias_vezes,MATCH(H1273,lst_frequencias,0)),"ERRO: intervalo ampliado em tarefa de segurança (referência "&amp;H1273&amp;")","OK: segurança mantida")))),IF(NOT(ISNUMBER(K1273)),"Verificar: frequência vigente","OK"))))</f>
        <v/>
      </c>
      <c r="S1273" s="24" t="n"/>
    </row>
    <row r="1274">
      <c r="A1274" s="21" t="n"/>
      <c r="B1274" s="22" t="n"/>
      <c r="C1274" s="23">
        <f>IF(OR(A1274="",B1274=""),"",A1274&amp;"|"&amp;B1274)</f>
        <v/>
      </c>
      <c r="D1274" s="21" t="n"/>
      <c r="E1274" s="24" t="n"/>
      <c r="F1274" s="21" t="n"/>
      <c r="G1274" s="22" t="n"/>
      <c r="H1274" s="22" t="n"/>
      <c r="I1274" s="22" t="n"/>
      <c r="J1274" s="25" t="n"/>
      <c r="K1274" s="26">
        <f>IF(J1274="","",IFERROR(INDEX(lst_frequencias_vezes,MATCH(J1274,lst_frequencias,0)),"Frequência não aceita"))</f>
        <v/>
      </c>
      <c r="L1274" s="21" t="n"/>
      <c r="M1274" s="27" t="n"/>
      <c r="N1274" s="28">
        <f>IF(AND(ISNUMBER(K1274),ISNUMBER(M1274)),K1274*M1274,"")</f>
        <v/>
      </c>
      <c r="O1274" s="25" t="n"/>
      <c r="P1274" s="25" t="n"/>
      <c r="Q1274" s="29" t="n"/>
      <c r="R1274" s="30">
        <f>IF(C1274="","",IF(COUNTIF(pl_chave,C1274)&gt;1,"ERRO: chave de tarefa duplicada",IF(I1274="Sim",IF(O1274="Não","ERRO: tarefa de segurança retirada do plano",IF(NOT(ISNUMBER(K1274)),"ERRO: frequência vigente inválida",IF(ISERROR(MATCH(H1274,lst_frequencias,0)),"ERRO: frequência de referência ausente",IF(K1274&lt;INDEX(lst_frequencias_vezes,MATCH(H1274,lst_frequencias,0)),"ERRO: intervalo ampliado em tarefa de segurança (referência "&amp;H1274&amp;")","OK: segurança mantida")))),IF(NOT(ISNUMBER(K1274)),"Verificar: frequência vigente","OK"))))</f>
        <v/>
      </c>
      <c r="S1274" s="24" t="n"/>
    </row>
    <row r="1275">
      <c r="A1275" s="21" t="n"/>
      <c r="B1275" s="22" t="n"/>
      <c r="C1275" s="23">
        <f>IF(OR(A1275="",B1275=""),"",A1275&amp;"|"&amp;B1275)</f>
        <v/>
      </c>
      <c r="D1275" s="21" t="n"/>
      <c r="E1275" s="24" t="n"/>
      <c r="F1275" s="21" t="n"/>
      <c r="G1275" s="22" t="n"/>
      <c r="H1275" s="22" t="n"/>
      <c r="I1275" s="22" t="n"/>
      <c r="J1275" s="25" t="n"/>
      <c r="K1275" s="26">
        <f>IF(J1275="","",IFERROR(INDEX(lst_frequencias_vezes,MATCH(J1275,lst_frequencias,0)),"Frequência não aceita"))</f>
        <v/>
      </c>
      <c r="L1275" s="21" t="n"/>
      <c r="M1275" s="27" t="n"/>
      <c r="N1275" s="28">
        <f>IF(AND(ISNUMBER(K1275),ISNUMBER(M1275)),K1275*M1275,"")</f>
        <v/>
      </c>
      <c r="O1275" s="25" t="n"/>
      <c r="P1275" s="25" t="n"/>
      <c r="Q1275" s="29" t="n"/>
      <c r="R1275" s="30">
        <f>IF(C1275="","",IF(COUNTIF(pl_chave,C1275)&gt;1,"ERRO: chave de tarefa duplicada",IF(I1275="Sim",IF(O1275="Não","ERRO: tarefa de segurança retirada do plano",IF(NOT(ISNUMBER(K1275)),"ERRO: frequência vigente inválida",IF(ISERROR(MATCH(H1275,lst_frequencias,0)),"ERRO: frequência de referência ausente",IF(K1275&lt;INDEX(lst_frequencias_vezes,MATCH(H1275,lst_frequencias,0)),"ERRO: intervalo ampliado em tarefa de segurança (referência "&amp;H1275&amp;")","OK: segurança mantida")))),IF(NOT(ISNUMBER(K1275)),"Verificar: frequência vigente","OK"))))</f>
        <v/>
      </c>
      <c r="S1275" s="24" t="n"/>
    </row>
    <row r="1276">
      <c r="A1276" s="21" t="n"/>
      <c r="B1276" s="22" t="n"/>
      <c r="C1276" s="23">
        <f>IF(OR(A1276="",B1276=""),"",A1276&amp;"|"&amp;B1276)</f>
        <v/>
      </c>
      <c r="D1276" s="21" t="n"/>
      <c r="E1276" s="24" t="n"/>
      <c r="F1276" s="21" t="n"/>
      <c r="G1276" s="22" t="n"/>
      <c r="H1276" s="22" t="n"/>
      <c r="I1276" s="22" t="n"/>
      <c r="J1276" s="25" t="n"/>
      <c r="K1276" s="26">
        <f>IF(J1276="","",IFERROR(INDEX(lst_frequencias_vezes,MATCH(J1276,lst_frequencias,0)),"Frequência não aceita"))</f>
        <v/>
      </c>
      <c r="L1276" s="21" t="n"/>
      <c r="M1276" s="27" t="n"/>
      <c r="N1276" s="28">
        <f>IF(AND(ISNUMBER(K1276),ISNUMBER(M1276)),K1276*M1276,"")</f>
        <v/>
      </c>
      <c r="O1276" s="25" t="n"/>
      <c r="P1276" s="25" t="n"/>
      <c r="Q1276" s="29" t="n"/>
      <c r="R1276" s="30">
        <f>IF(C1276="","",IF(COUNTIF(pl_chave,C1276)&gt;1,"ERRO: chave de tarefa duplicada",IF(I1276="Sim",IF(O1276="Não","ERRO: tarefa de segurança retirada do plano",IF(NOT(ISNUMBER(K1276)),"ERRO: frequência vigente inválida",IF(ISERROR(MATCH(H1276,lst_frequencias,0)),"ERRO: frequência de referência ausente",IF(K1276&lt;INDEX(lst_frequencias_vezes,MATCH(H1276,lst_frequencias,0)),"ERRO: intervalo ampliado em tarefa de segurança (referência "&amp;H1276&amp;")","OK: segurança mantida")))),IF(NOT(ISNUMBER(K1276)),"Verificar: frequência vigente","OK"))))</f>
        <v/>
      </c>
      <c r="S1276" s="24" t="n"/>
    </row>
    <row r="1277">
      <c r="A1277" s="21" t="n"/>
      <c r="B1277" s="22" t="n"/>
      <c r="C1277" s="23">
        <f>IF(OR(A1277="",B1277=""),"",A1277&amp;"|"&amp;B1277)</f>
        <v/>
      </c>
      <c r="D1277" s="21" t="n"/>
      <c r="E1277" s="24" t="n"/>
      <c r="F1277" s="21" t="n"/>
      <c r="G1277" s="22" t="n"/>
      <c r="H1277" s="22" t="n"/>
      <c r="I1277" s="22" t="n"/>
      <c r="J1277" s="25" t="n"/>
      <c r="K1277" s="26">
        <f>IF(J1277="","",IFERROR(INDEX(lst_frequencias_vezes,MATCH(J1277,lst_frequencias,0)),"Frequência não aceita"))</f>
        <v/>
      </c>
      <c r="L1277" s="21" t="n"/>
      <c r="M1277" s="27" t="n"/>
      <c r="N1277" s="28">
        <f>IF(AND(ISNUMBER(K1277),ISNUMBER(M1277)),K1277*M1277,"")</f>
        <v/>
      </c>
      <c r="O1277" s="25" t="n"/>
      <c r="P1277" s="25" t="n"/>
      <c r="Q1277" s="29" t="n"/>
      <c r="R1277" s="30">
        <f>IF(C1277="","",IF(COUNTIF(pl_chave,C1277)&gt;1,"ERRO: chave de tarefa duplicada",IF(I1277="Sim",IF(O1277="Não","ERRO: tarefa de segurança retirada do plano",IF(NOT(ISNUMBER(K1277)),"ERRO: frequência vigente inválida",IF(ISERROR(MATCH(H1277,lst_frequencias,0)),"ERRO: frequência de referência ausente",IF(K1277&lt;INDEX(lst_frequencias_vezes,MATCH(H1277,lst_frequencias,0)),"ERRO: intervalo ampliado em tarefa de segurança (referência "&amp;H1277&amp;")","OK: segurança mantida")))),IF(NOT(ISNUMBER(K1277)),"Verificar: frequência vigente","OK"))))</f>
        <v/>
      </c>
      <c r="S1277" s="24" t="n"/>
    </row>
    <row r="1278">
      <c r="A1278" s="21" t="n"/>
      <c r="B1278" s="22" t="n"/>
      <c r="C1278" s="23">
        <f>IF(OR(A1278="",B1278=""),"",A1278&amp;"|"&amp;B1278)</f>
        <v/>
      </c>
      <c r="D1278" s="21" t="n"/>
      <c r="E1278" s="24" t="n"/>
      <c r="F1278" s="21" t="n"/>
      <c r="G1278" s="22" t="n"/>
      <c r="H1278" s="22" t="n"/>
      <c r="I1278" s="22" t="n"/>
      <c r="J1278" s="25" t="n"/>
      <c r="K1278" s="26">
        <f>IF(J1278="","",IFERROR(INDEX(lst_frequencias_vezes,MATCH(J1278,lst_frequencias,0)),"Frequência não aceita"))</f>
        <v/>
      </c>
      <c r="L1278" s="21" t="n"/>
      <c r="M1278" s="27" t="n"/>
      <c r="N1278" s="28">
        <f>IF(AND(ISNUMBER(K1278),ISNUMBER(M1278)),K1278*M1278,"")</f>
        <v/>
      </c>
      <c r="O1278" s="25" t="n"/>
      <c r="P1278" s="25" t="n"/>
      <c r="Q1278" s="29" t="n"/>
      <c r="R1278" s="30">
        <f>IF(C1278="","",IF(COUNTIF(pl_chave,C1278)&gt;1,"ERRO: chave de tarefa duplicada",IF(I1278="Sim",IF(O1278="Não","ERRO: tarefa de segurança retirada do plano",IF(NOT(ISNUMBER(K1278)),"ERRO: frequência vigente inválida",IF(ISERROR(MATCH(H1278,lst_frequencias,0)),"ERRO: frequência de referência ausente",IF(K1278&lt;INDEX(lst_frequencias_vezes,MATCH(H1278,lst_frequencias,0)),"ERRO: intervalo ampliado em tarefa de segurança (referência "&amp;H1278&amp;")","OK: segurança mantida")))),IF(NOT(ISNUMBER(K1278)),"Verificar: frequência vigente","OK"))))</f>
        <v/>
      </c>
      <c r="S1278" s="24" t="n"/>
    </row>
    <row r="1279">
      <c r="A1279" s="21" t="n"/>
      <c r="B1279" s="22" t="n"/>
      <c r="C1279" s="23">
        <f>IF(OR(A1279="",B1279=""),"",A1279&amp;"|"&amp;B1279)</f>
        <v/>
      </c>
      <c r="D1279" s="21" t="n"/>
      <c r="E1279" s="24" t="n"/>
      <c r="F1279" s="21" t="n"/>
      <c r="G1279" s="22" t="n"/>
      <c r="H1279" s="22" t="n"/>
      <c r="I1279" s="22" t="n"/>
      <c r="J1279" s="25" t="n"/>
      <c r="K1279" s="26">
        <f>IF(J1279="","",IFERROR(INDEX(lst_frequencias_vezes,MATCH(J1279,lst_frequencias,0)),"Frequência não aceita"))</f>
        <v/>
      </c>
      <c r="L1279" s="21" t="n"/>
      <c r="M1279" s="27" t="n"/>
      <c r="N1279" s="28">
        <f>IF(AND(ISNUMBER(K1279),ISNUMBER(M1279)),K1279*M1279,"")</f>
        <v/>
      </c>
      <c r="O1279" s="25" t="n"/>
      <c r="P1279" s="25" t="n"/>
      <c r="Q1279" s="29" t="n"/>
      <c r="R1279" s="30">
        <f>IF(C1279="","",IF(COUNTIF(pl_chave,C1279)&gt;1,"ERRO: chave de tarefa duplicada",IF(I1279="Sim",IF(O1279="Não","ERRO: tarefa de segurança retirada do plano",IF(NOT(ISNUMBER(K1279)),"ERRO: frequência vigente inválida",IF(ISERROR(MATCH(H1279,lst_frequencias,0)),"ERRO: frequência de referência ausente",IF(K1279&lt;INDEX(lst_frequencias_vezes,MATCH(H1279,lst_frequencias,0)),"ERRO: intervalo ampliado em tarefa de segurança (referência "&amp;H1279&amp;")","OK: segurança mantida")))),IF(NOT(ISNUMBER(K1279)),"Verificar: frequência vigente","OK"))))</f>
        <v/>
      </c>
      <c r="S1279" s="24" t="n"/>
    </row>
    <row r="1280">
      <c r="A1280" s="21" t="n"/>
      <c r="B1280" s="22" t="n"/>
      <c r="C1280" s="23">
        <f>IF(OR(A1280="",B1280=""),"",A1280&amp;"|"&amp;B1280)</f>
        <v/>
      </c>
      <c r="D1280" s="21" t="n"/>
      <c r="E1280" s="24" t="n"/>
      <c r="F1280" s="21" t="n"/>
      <c r="G1280" s="22" t="n"/>
      <c r="H1280" s="22" t="n"/>
      <c r="I1280" s="22" t="n"/>
      <c r="J1280" s="25" t="n"/>
      <c r="K1280" s="26">
        <f>IF(J1280="","",IFERROR(INDEX(lst_frequencias_vezes,MATCH(J1280,lst_frequencias,0)),"Frequência não aceita"))</f>
        <v/>
      </c>
      <c r="L1280" s="21" t="n"/>
      <c r="M1280" s="27" t="n"/>
      <c r="N1280" s="28">
        <f>IF(AND(ISNUMBER(K1280),ISNUMBER(M1280)),K1280*M1280,"")</f>
        <v/>
      </c>
      <c r="O1280" s="25" t="n"/>
      <c r="P1280" s="25" t="n"/>
      <c r="Q1280" s="29" t="n"/>
      <c r="R1280" s="30">
        <f>IF(C1280="","",IF(COUNTIF(pl_chave,C1280)&gt;1,"ERRO: chave de tarefa duplicada",IF(I1280="Sim",IF(O1280="Não","ERRO: tarefa de segurança retirada do plano",IF(NOT(ISNUMBER(K1280)),"ERRO: frequência vigente inválida",IF(ISERROR(MATCH(H1280,lst_frequencias,0)),"ERRO: frequência de referência ausente",IF(K1280&lt;INDEX(lst_frequencias_vezes,MATCH(H1280,lst_frequencias,0)),"ERRO: intervalo ampliado em tarefa de segurança (referência "&amp;H1280&amp;")","OK: segurança mantida")))),IF(NOT(ISNUMBER(K1280)),"Verificar: frequência vigente","OK"))))</f>
        <v/>
      </c>
      <c r="S1280" s="24" t="n"/>
    </row>
    <row r="1281">
      <c r="A1281" s="21" t="n"/>
      <c r="B1281" s="22" t="n"/>
      <c r="C1281" s="23">
        <f>IF(OR(A1281="",B1281=""),"",A1281&amp;"|"&amp;B1281)</f>
        <v/>
      </c>
      <c r="D1281" s="21" t="n"/>
      <c r="E1281" s="24" t="n"/>
      <c r="F1281" s="21" t="n"/>
      <c r="G1281" s="22" t="n"/>
      <c r="H1281" s="22" t="n"/>
      <c r="I1281" s="22" t="n"/>
      <c r="J1281" s="25" t="n"/>
      <c r="K1281" s="26">
        <f>IF(J1281="","",IFERROR(INDEX(lst_frequencias_vezes,MATCH(J1281,lst_frequencias,0)),"Frequência não aceita"))</f>
        <v/>
      </c>
      <c r="L1281" s="21" t="n"/>
      <c r="M1281" s="27" t="n"/>
      <c r="N1281" s="28">
        <f>IF(AND(ISNUMBER(K1281),ISNUMBER(M1281)),K1281*M1281,"")</f>
        <v/>
      </c>
      <c r="O1281" s="25" t="n"/>
      <c r="P1281" s="25" t="n"/>
      <c r="Q1281" s="29" t="n"/>
      <c r="R1281" s="30">
        <f>IF(C1281="","",IF(COUNTIF(pl_chave,C1281)&gt;1,"ERRO: chave de tarefa duplicada",IF(I1281="Sim",IF(O1281="Não","ERRO: tarefa de segurança retirada do plano",IF(NOT(ISNUMBER(K1281)),"ERRO: frequência vigente inválida",IF(ISERROR(MATCH(H1281,lst_frequencias,0)),"ERRO: frequência de referência ausente",IF(K1281&lt;INDEX(lst_frequencias_vezes,MATCH(H1281,lst_frequencias,0)),"ERRO: intervalo ampliado em tarefa de segurança (referência "&amp;H1281&amp;")","OK: segurança mantida")))),IF(NOT(ISNUMBER(K1281)),"Verificar: frequência vigente","OK"))))</f>
        <v/>
      </c>
      <c r="S1281" s="24" t="n"/>
    </row>
    <row r="1282">
      <c r="A1282" s="21" t="n"/>
      <c r="B1282" s="22" t="n"/>
      <c r="C1282" s="23">
        <f>IF(OR(A1282="",B1282=""),"",A1282&amp;"|"&amp;B1282)</f>
        <v/>
      </c>
      <c r="D1282" s="21" t="n"/>
      <c r="E1282" s="24" t="n"/>
      <c r="F1282" s="21" t="n"/>
      <c r="G1282" s="22" t="n"/>
      <c r="H1282" s="22" t="n"/>
      <c r="I1282" s="22" t="n"/>
      <c r="J1282" s="25" t="n"/>
      <c r="K1282" s="26">
        <f>IF(J1282="","",IFERROR(INDEX(lst_frequencias_vezes,MATCH(J1282,lst_frequencias,0)),"Frequência não aceita"))</f>
        <v/>
      </c>
      <c r="L1282" s="21" t="n"/>
      <c r="M1282" s="27" t="n"/>
      <c r="N1282" s="28">
        <f>IF(AND(ISNUMBER(K1282),ISNUMBER(M1282)),K1282*M1282,"")</f>
        <v/>
      </c>
      <c r="O1282" s="25" t="n"/>
      <c r="P1282" s="25" t="n"/>
      <c r="Q1282" s="29" t="n"/>
      <c r="R1282" s="30">
        <f>IF(C1282="","",IF(COUNTIF(pl_chave,C1282)&gt;1,"ERRO: chave de tarefa duplicada",IF(I1282="Sim",IF(O1282="Não","ERRO: tarefa de segurança retirada do plano",IF(NOT(ISNUMBER(K1282)),"ERRO: frequência vigente inválida",IF(ISERROR(MATCH(H1282,lst_frequencias,0)),"ERRO: frequência de referência ausente",IF(K1282&lt;INDEX(lst_frequencias_vezes,MATCH(H1282,lst_frequencias,0)),"ERRO: intervalo ampliado em tarefa de segurança (referência "&amp;H1282&amp;")","OK: segurança mantida")))),IF(NOT(ISNUMBER(K1282)),"Verificar: frequência vigente","OK"))))</f>
        <v/>
      </c>
      <c r="S1282" s="24" t="n"/>
    </row>
    <row r="1283">
      <c r="A1283" s="21" t="n"/>
      <c r="B1283" s="22" t="n"/>
      <c r="C1283" s="23">
        <f>IF(OR(A1283="",B1283=""),"",A1283&amp;"|"&amp;B1283)</f>
        <v/>
      </c>
      <c r="D1283" s="21" t="n"/>
      <c r="E1283" s="24" t="n"/>
      <c r="F1283" s="21" t="n"/>
      <c r="G1283" s="22" t="n"/>
      <c r="H1283" s="22" t="n"/>
      <c r="I1283" s="22" t="n"/>
      <c r="J1283" s="25" t="n"/>
      <c r="K1283" s="26">
        <f>IF(J1283="","",IFERROR(INDEX(lst_frequencias_vezes,MATCH(J1283,lst_frequencias,0)),"Frequência não aceita"))</f>
        <v/>
      </c>
      <c r="L1283" s="21" t="n"/>
      <c r="M1283" s="27" t="n"/>
      <c r="N1283" s="28">
        <f>IF(AND(ISNUMBER(K1283),ISNUMBER(M1283)),K1283*M1283,"")</f>
        <v/>
      </c>
      <c r="O1283" s="25" t="n"/>
      <c r="P1283" s="25" t="n"/>
      <c r="Q1283" s="29" t="n"/>
      <c r="R1283" s="30">
        <f>IF(C1283="","",IF(COUNTIF(pl_chave,C1283)&gt;1,"ERRO: chave de tarefa duplicada",IF(I1283="Sim",IF(O1283="Não","ERRO: tarefa de segurança retirada do plano",IF(NOT(ISNUMBER(K1283)),"ERRO: frequência vigente inválida",IF(ISERROR(MATCH(H1283,lst_frequencias,0)),"ERRO: frequência de referência ausente",IF(K1283&lt;INDEX(lst_frequencias_vezes,MATCH(H1283,lst_frequencias,0)),"ERRO: intervalo ampliado em tarefa de segurança (referência "&amp;H1283&amp;")","OK: segurança mantida")))),IF(NOT(ISNUMBER(K1283)),"Verificar: frequência vigente","OK"))))</f>
        <v/>
      </c>
      <c r="S1283" s="24" t="n"/>
    </row>
    <row r="1284">
      <c r="A1284" s="21" t="n"/>
      <c r="B1284" s="22" t="n"/>
      <c r="C1284" s="23">
        <f>IF(OR(A1284="",B1284=""),"",A1284&amp;"|"&amp;B1284)</f>
        <v/>
      </c>
      <c r="D1284" s="21" t="n"/>
      <c r="E1284" s="24" t="n"/>
      <c r="F1284" s="21" t="n"/>
      <c r="G1284" s="22" t="n"/>
      <c r="H1284" s="22" t="n"/>
      <c r="I1284" s="22" t="n"/>
      <c r="J1284" s="25" t="n"/>
      <c r="K1284" s="26">
        <f>IF(J1284="","",IFERROR(INDEX(lst_frequencias_vezes,MATCH(J1284,lst_frequencias,0)),"Frequência não aceita"))</f>
        <v/>
      </c>
      <c r="L1284" s="21" t="n"/>
      <c r="M1284" s="27" t="n"/>
      <c r="N1284" s="28">
        <f>IF(AND(ISNUMBER(K1284),ISNUMBER(M1284)),K1284*M1284,"")</f>
        <v/>
      </c>
      <c r="O1284" s="25" t="n"/>
      <c r="P1284" s="25" t="n"/>
      <c r="Q1284" s="29" t="n"/>
      <c r="R1284" s="30">
        <f>IF(C1284="","",IF(COUNTIF(pl_chave,C1284)&gt;1,"ERRO: chave de tarefa duplicada",IF(I1284="Sim",IF(O1284="Não","ERRO: tarefa de segurança retirada do plano",IF(NOT(ISNUMBER(K1284)),"ERRO: frequência vigente inválida",IF(ISERROR(MATCH(H1284,lst_frequencias,0)),"ERRO: frequência de referência ausente",IF(K1284&lt;INDEX(lst_frequencias_vezes,MATCH(H1284,lst_frequencias,0)),"ERRO: intervalo ampliado em tarefa de segurança (referência "&amp;H1284&amp;")","OK: segurança mantida")))),IF(NOT(ISNUMBER(K1284)),"Verificar: frequência vigente","OK"))))</f>
        <v/>
      </c>
      <c r="S1284" s="24" t="n"/>
    </row>
    <row r="1285">
      <c r="A1285" s="21" t="n"/>
      <c r="B1285" s="22" t="n"/>
      <c r="C1285" s="23">
        <f>IF(OR(A1285="",B1285=""),"",A1285&amp;"|"&amp;B1285)</f>
        <v/>
      </c>
      <c r="D1285" s="21" t="n"/>
      <c r="E1285" s="24" t="n"/>
      <c r="F1285" s="21" t="n"/>
      <c r="G1285" s="22" t="n"/>
      <c r="H1285" s="22" t="n"/>
      <c r="I1285" s="22" t="n"/>
      <c r="J1285" s="25" t="n"/>
      <c r="K1285" s="26">
        <f>IF(J1285="","",IFERROR(INDEX(lst_frequencias_vezes,MATCH(J1285,lst_frequencias,0)),"Frequência não aceita"))</f>
        <v/>
      </c>
      <c r="L1285" s="21" t="n"/>
      <c r="M1285" s="27" t="n"/>
      <c r="N1285" s="28">
        <f>IF(AND(ISNUMBER(K1285),ISNUMBER(M1285)),K1285*M1285,"")</f>
        <v/>
      </c>
      <c r="O1285" s="25" t="n"/>
      <c r="P1285" s="25" t="n"/>
      <c r="Q1285" s="29" t="n"/>
      <c r="R1285" s="30">
        <f>IF(C1285="","",IF(COUNTIF(pl_chave,C1285)&gt;1,"ERRO: chave de tarefa duplicada",IF(I1285="Sim",IF(O1285="Não","ERRO: tarefa de segurança retirada do plano",IF(NOT(ISNUMBER(K1285)),"ERRO: frequência vigente inválida",IF(ISERROR(MATCH(H1285,lst_frequencias,0)),"ERRO: frequência de referência ausente",IF(K1285&lt;INDEX(lst_frequencias_vezes,MATCH(H1285,lst_frequencias,0)),"ERRO: intervalo ampliado em tarefa de segurança (referência "&amp;H1285&amp;")","OK: segurança mantida")))),IF(NOT(ISNUMBER(K1285)),"Verificar: frequência vigente","OK"))))</f>
        <v/>
      </c>
      <c r="S1285" s="24" t="n"/>
    </row>
    <row r="1286">
      <c r="A1286" s="21" t="n"/>
      <c r="B1286" s="22" t="n"/>
      <c r="C1286" s="23">
        <f>IF(OR(A1286="",B1286=""),"",A1286&amp;"|"&amp;B1286)</f>
        <v/>
      </c>
      <c r="D1286" s="21" t="n"/>
      <c r="E1286" s="24" t="n"/>
      <c r="F1286" s="21" t="n"/>
      <c r="G1286" s="22" t="n"/>
      <c r="H1286" s="22" t="n"/>
      <c r="I1286" s="22" t="n"/>
      <c r="J1286" s="25" t="n"/>
      <c r="K1286" s="26">
        <f>IF(J1286="","",IFERROR(INDEX(lst_frequencias_vezes,MATCH(J1286,lst_frequencias,0)),"Frequência não aceita"))</f>
        <v/>
      </c>
      <c r="L1286" s="21" t="n"/>
      <c r="M1286" s="27" t="n"/>
      <c r="N1286" s="28">
        <f>IF(AND(ISNUMBER(K1286),ISNUMBER(M1286)),K1286*M1286,"")</f>
        <v/>
      </c>
      <c r="O1286" s="25" t="n"/>
      <c r="P1286" s="25" t="n"/>
      <c r="Q1286" s="29" t="n"/>
      <c r="R1286" s="30">
        <f>IF(C1286="","",IF(COUNTIF(pl_chave,C1286)&gt;1,"ERRO: chave de tarefa duplicada",IF(I1286="Sim",IF(O1286="Não","ERRO: tarefa de segurança retirada do plano",IF(NOT(ISNUMBER(K1286)),"ERRO: frequência vigente inválida",IF(ISERROR(MATCH(H1286,lst_frequencias,0)),"ERRO: frequência de referência ausente",IF(K1286&lt;INDEX(lst_frequencias_vezes,MATCH(H1286,lst_frequencias,0)),"ERRO: intervalo ampliado em tarefa de segurança (referência "&amp;H1286&amp;")","OK: segurança mantida")))),IF(NOT(ISNUMBER(K1286)),"Verificar: frequência vigente","OK"))))</f>
        <v/>
      </c>
      <c r="S1286" s="24" t="n"/>
    </row>
    <row r="1287">
      <c r="A1287" s="21" t="n"/>
      <c r="B1287" s="22" t="n"/>
      <c r="C1287" s="23">
        <f>IF(OR(A1287="",B1287=""),"",A1287&amp;"|"&amp;B1287)</f>
        <v/>
      </c>
      <c r="D1287" s="21" t="n"/>
      <c r="E1287" s="24" t="n"/>
      <c r="F1287" s="21" t="n"/>
      <c r="G1287" s="22" t="n"/>
      <c r="H1287" s="22" t="n"/>
      <c r="I1287" s="22" t="n"/>
      <c r="J1287" s="25" t="n"/>
      <c r="K1287" s="26">
        <f>IF(J1287="","",IFERROR(INDEX(lst_frequencias_vezes,MATCH(J1287,lst_frequencias,0)),"Frequência não aceita"))</f>
        <v/>
      </c>
      <c r="L1287" s="21" t="n"/>
      <c r="M1287" s="27" t="n"/>
      <c r="N1287" s="28">
        <f>IF(AND(ISNUMBER(K1287),ISNUMBER(M1287)),K1287*M1287,"")</f>
        <v/>
      </c>
      <c r="O1287" s="25" t="n"/>
      <c r="P1287" s="25" t="n"/>
      <c r="Q1287" s="29" t="n"/>
      <c r="R1287" s="30">
        <f>IF(C1287="","",IF(COUNTIF(pl_chave,C1287)&gt;1,"ERRO: chave de tarefa duplicada",IF(I1287="Sim",IF(O1287="Não","ERRO: tarefa de segurança retirada do plano",IF(NOT(ISNUMBER(K1287)),"ERRO: frequência vigente inválida",IF(ISERROR(MATCH(H1287,lst_frequencias,0)),"ERRO: frequência de referência ausente",IF(K1287&lt;INDEX(lst_frequencias_vezes,MATCH(H1287,lst_frequencias,0)),"ERRO: intervalo ampliado em tarefa de segurança (referência "&amp;H1287&amp;")","OK: segurança mantida")))),IF(NOT(ISNUMBER(K1287)),"Verificar: frequência vigente","OK"))))</f>
        <v/>
      </c>
      <c r="S1287" s="24" t="n"/>
    </row>
    <row r="1288">
      <c r="A1288" s="21" t="n"/>
      <c r="B1288" s="22" t="n"/>
      <c r="C1288" s="23">
        <f>IF(OR(A1288="",B1288=""),"",A1288&amp;"|"&amp;B1288)</f>
        <v/>
      </c>
      <c r="D1288" s="21" t="n"/>
      <c r="E1288" s="24" t="n"/>
      <c r="F1288" s="21" t="n"/>
      <c r="G1288" s="22" t="n"/>
      <c r="H1288" s="22" t="n"/>
      <c r="I1288" s="22" t="n"/>
      <c r="J1288" s="25" t="n"/>
      <c r="K1288" s="26">
        <f>IF(J1288="","",IFERROR(INDEX(lst_frequencias_vezes,MATCH(J1288,lst_frequencias,0)),"Frequência não aceita"))</f>
        <v/>
      </c>
      <c r="L1288" s="21" t="n"/>
      <c r="M1288" s="27" t="n"/>
      <c r="N1288" s="28">
        <f>IF(AND(ISNUMBER(K1288),ISNUMBER(M1288)),K1288*M1288,"")</f>
        <v/>
      </c>
      <c r="O1288" s="25" t="n"/>
      <c r="P1288" s="25" t="n"/>
      <c r="Q1288" s="29" t="n"/>
      <c r="R1288" s="30">
        <f>IF(C1288="","",IF(COUNTIF(pl_chave,C1288)&gt;1,"ERRO: chave de tarefa duplicada",IF(I1288="Sim",IF(O1288="Não","ERRO: tarefa de segurança retirada do plano",IF(NOT(ISNUMBER(K1288)),"ERRO: frequência vigente inválida",IF(ISERROR(MATCH(H1288,lst_frequencias,0)),"ERRO: frequência de referência ausente",IF(K1288&lt;INDEX(lst_frequencias_vezes,MATCH(H1288,lst_frequencias,0)),"ERRO: intervalo ampliado em tarefa de segurança (referência "&amp;H1288&amp;")","OK: segurança mantida")))),IF(NOT(ISNUMBER(K1288)),"Verificar: frequência vigente","OK"))))</f>
        <v/>
      </c>
      <c r="S1288" s="24" t="n"/>
    </row>
    <row r="1289">
      <c r="A1289" s="21" t="n"/>
      <c r="B1289" s="22" t="n"/>
      <c r="C1289" s="23">
        <f>IF(OR(A1289="",B1289=""),"",A1289&amp;"|"&amp;B1289)</f>
        <v/>
      </c>
      <c r="D1289" s="21" t="n"/>
      <c r="E1289" s="24" t="n"/>
      <c r="F1289" s="21" t="n"/>
      <c r="G1289" s="22" t="n"/>
      <c r="H1289" s="22" t="n"/>
      <c r="I1289" s="22" t="n"/>
      <c r="J1289" s="25" t="n"/>
      <c r="K1289" s="26">
        <f>IF(J1289="","",IFERROR(INDEX(lst_frequencias_vezes,MATCH(J1289,lst_frequencias,0)),"Frequência não aceita"))</f>
        <v/>
      </c>
      <c r="L1289" s="21" t="n"/>
      <c r="M1289" s="27" t="n"/>
      <c r="N1289" s="28">
        <f>IF(AND(ISNUMBER(K1289),ISNUMBER(M1289)),K1289*M1289,"")</f>
        <v/>
      </c>
      <c r="O1289" s="25" t="n"/>
      <c r="P1289" s="25" t="n"/>
      <c r="Q1289" s="29" t="n"/>
      <c r="R1289" s="30">
        <f>IF(C1289="","",IF(COUNTIF(pl_chave,C1289)&gt;1,"ERRO: chave de tarefa duplicada",IF(I1289="Sim",IF(O1289="Não","ERRO: tarefa de segurança retirada do plano",IF(NOT(ISNUMBER(K1289)),"ERRO: frequência vigente inválida",IF(ISERROR(MATCH(H1289,lst_frequencias,0)),"ERRO: frequência de referência ausente",IF(K1289&lt;INDEX(lst_frequencias_vezes,MATCH(H1289,lst_frequencias,0)),"ERRO: intervalo ampliado em tarefa de segurança (referência "&amp;H1289&amp;")","OK: segurança mantida")))),IF(NOT(ISNUMBER(K1289)),"Verificar: frequência vigente","OK"))))</f>
        <v/>
      </c>
      <c r="S1289" s="24" t="n"/>
    </row>
    <row r="1290">
      <c r="A1290" s="21" t="n"/>
      <c r="B1290" s="22" t="n"/>
      <c r="C1290" s="23">
        <f>IF(OR(A1290="",B1290=""),"",A1290&amp;"|"&amp;B1290)</f>
        <v/>
      </c>
      <c r="D1290" s="21" t="n"/>
      <c r="E1290" s="24" t="n"/>
      <c r="F1290" s="21" t="n"/>
      <c r="G1290" s="22" t="n"/>
      <c r="H1290" s="22" t="n"/>
      <c r="I1290" s="22" t="n"/>
      <c r="J1290" s="25" t="n"/>
      <c r="K1290" s="26">
        <f>IF(J1290="","",IFERROR(INDEX(lst_frequencias_vezes,MATCH(J1290,lst_frequencias,0)),"Frequência não aceita"))</f>
        <v/>
      </c>
      <c r="L1290" s="21" t="n"/>
      <c r="M1290" s="27" t="n"/>
      <c r="N1290" s="28">
        <f>IF(AND(ISNUMBER(K1290),ISNUMBER(M1290)),K1290*M1290,"")</f>
        <v/>
      </c>
      <c r="O1290" s="25" t="n"/>
      <c r="P1290" s="25" t="n"/>
      <c r="Q1290" s="29" t="n"/>
      <c r="R1290" s="30">
        <f>IF(C1290="","",IF(COUNTIF(pl_chave,C1290)&gt;1,"ERRO: chave de tarefa duplicada",IF(I1290="Sim",IF(O1290="Não","ERRO: tarefa de segurança retirada do plano",IF(NOT(ISNUMBER(K1290)),"ERRO: frequência vigente inválida",IF(ISERROR(MATCH(H1290,lst_frequencias,0)),"ERRO: frequência de referência ausente",IF(K1290&lt;INDEX(lst_frequencias_vezes,MATCH(H1290,lst_frequencias,0)),"ERRO: intervalo ampliado em tarefa de segurança (referência "&amp;H1290&amp;")","OK: segurança mantida")))),IF(NOT(ISNUMBER(K1290)),"Verificar: frequência vigente","OK"))))</f>
        <v/>
      </c>
      <c r="S1290" s="24" t="n"/>
    </row>
    <row r="1291">
      <c r="A1291" s="21" t="n"/>
      <c r="B1291" s="22" t="n"/>
      <c r="C1291" s="23">
        <f>IF(OR(A1291="",B1291=""),"",A1291&amp;"|"&amp;B1291)</f>
        <v/>
      </c>
      <c r="D1291" s="21" t="n"/>
      <c r="E1291" s="24" t="n"/>
      <c r="F1291" s="21" t="n"/>
      <c r="G1291" s="22" t="n"/>
      <c r="H1291" s="22" t="n"/>
      <c r="I1291" s="22" t="n"/>
      <c r="J1291" s="25" t="n"/>
      <c r="K1291" s="26">
        <f>IF(J1291="","",IFERROR(INDEX(lst_frequencias_vezes,MATCH(J1291,lst_frequencias,0)),"Frequência não aceita"))</f>
        <v/>
      </c>
      <c r="L1291" s="21" t="n"/>
      <c r="M1291" s="27" t="n"/>
      <c r="N1291" s="28">
        <f>IF(AND(ISNUMBER(K1291),ISNUMBER(M1291)),K1291*M1291,"")</f>
        <v/>
      </c>
      <c r="O1291" s="25" t="n"/>
      <c r="P1291" s="25" t="n"/>
      <c r="Q1291" s="29" t="n"/>
      <c r="R1291" s="30">
        <f>IF(C1291="","",IF(COUNTIF(pl_chave,C1291)&gt;1,"ERRO: chave de tarefa duplicada",IF(I1291="Sim",IF(O1291="Não","ERRO: tarefa de segurança retirada do plano",IF(NOT(ISNUMBER(K1291)),"ERRO: frequência vigente inválida",IF(ISERROR(MATCH(H1291,lst_frequencias,0)),"ERRO: frequência de referência ausente",IF(K1291&lt;INDEX(lst_frequencias_vezes,MATCH(H1291,lst_frequencias,0)),"ERRO: intervalo ampliado em tarefa de segurança (referência "&amp;H1291&amp;")","OK: segurança mantida")))),IF(NOT(ISNUMBER(K1291)),"Verificar: frequência vigente","OK"))))</f>
        <v/>
      </c>
      <c r="S1291" s="24" t="n"/>
    </row>
    <row r="1292">
      <c r="A1292" s="21" t="n"/>
      <c r="B1292" s="22" t="n"/>
      <c r="C1292" s="23">
        <f>IF(OR(A1292="",B1292=""),"",A1292&amp;"|"&amp;B1292)</f>
        <v/>
      </c>
      <c r="D1292" s="21" t="n"/>
      <c r="E1292" s="24" t="n"/>
      <c r="F1292" s="21" t="n"/>
      <c r="G1292" s="22" t="n"/>
      <c r="H1292" s="22" t="n"/>
      <c r="I1292" s="22" t="n"/>
      <c r="J1292" s="25" t="n"/>
      <c r="K1292" s="26">
        <f>IF(J1292="","",IFERROR(INDEX(lst_frequencias_vezes,MATCH(J1292,lst_frequencias,0)),"Frequência não aceita"))</f>
        <v/>
      </c>
      <c r="L1292" s="21" t="n"/>
      <c r="M1292" s="27" t="n"/>
      <c r="N1292" s="28">
        <f>IF(AND(ISNUMBER(K1292),ISNUMBER(M1292)),K1292*M1292,"")</f>
        <v/>
      </c>
      <c r="O1292" s="25" t="n"/>
      <c r="P1292" s="25" t="n"/>
      <c r="Q1292" s="29" t="n"/>
      <c r="R1292" s="30">
        <f>IF(C1292="","",IF(COUNTIF(pl_chave,C1292)&gt;1,"ERRO: chave de tarefa duplicada",IF(I1292="Sim",IF(O1292="Não","ERRO: tarefa de segurança retirada do plano",IF(NOT(ISNUMBER(K1292)),"ERRO: frequência vigente inválida",IF(ISERROR(MATCH(H1292,lst_frequencias,0)),"ERRO: frequência de referência ausente",IF(K1292&lt;INDEX(lst_frequencias_vezes,MATCH(H1292,lst_frequencias,0)),"ERRO: intervalo ampliado em tarefa de segurança (referência "&amp;H1292&amp;")","OK: segurança mantida")))),IF(NOT(ISNUMBER(K1292)),"Verificar: frequência vigente","OK"))))</f>
        <v/>
      </c>
      <c r="S1292" s="24" t="n"/>
    </row>
    <row r="1293">
      <c r="A1293" s="21" t="n"/>
      <c r="B1293" s="22" t="n"/>
      <c r="C1293" s="23">
        <f>IF(OR(A1293="",B1293=""),"",A1293&amp;"|"&amp;B1293)</f>
        <v/>
      </c>
      <c r="D1293" s="21" t="n"/>
      <c r="E1293" s="24" t="n"/>
      <c r="F1293" s="21" t="n"/>
      <c r="G1293" s="22" t="n"/>
      <c r="H1293" s="22" t="n"/>
      <c r="I1293" s="22" t="n"/>
      <c r="J1293" s="25" t="n"/>
      <c r="K1293" s="26">
        <f>IF(J1293="","",IFERROR(INDEX(lst_frequencias_vezes,MATCH(J1293,lst_frequencias,0)),"Frequência não aceita"))</f>
        <v/>
      </c>
      <c r="L1293" s="21" t="n"/>
      <c r="M1293" s="27" t="n"/>
      <c r="N1293" s="28">
        <f>IF(AND(ISNUMBER(K1293),ISNUMBER(M1293)),K1293*M1293,"")</f>
        <v/>
      </c>
      <c r="O1293" s="25" t="n"/>
      <c r="P1293" s="25" t="n"/>
      <c r="Q1293" s="29" t="n"/>
      <c r="R1293" s="30">
        <f>IF(C1293="","",IF(COUNTIF(pl_chave,C1293)&gt;1,"ERRO: chave de tarefa duplicada",IF(I1293="Sim",IF(O1293="Não","ERRO: tarefa de segurança retirada do plano",IF(NOT(ISNUMBER(K1293)),"ERRO: frequência vigente inválida",IF(ISERROR(MATCH(H1293,lst_frequencias,0)),"ERRO: frequência de referência ausente",IF(K1293&lt;INDEX(lst_frequencias_vezes,MATCH(H1293,lst_frequencias,0)),"ERRO: intervalo ampliado em tarefa de segurança (referência "&amp;H1293&amp;")","OK: segurança mantida")))),IF(NOT(ISNUMBER(K1293)),"Verificar: frequência vigente","OK"))))</f>
        <v/>
      </c>
      <c r="S1293" s="24" t="n"/>
    </row>
    <row r="1294">
      <c r="A1294" s="21" t="n"/>
      <c r="B1294" s="22" t="n"/>
      <c r="C1294" s="23">
        <f>IF(OR(A1294="",B1294=""),"",A1294&amp;"|"&amp;B1294)</f>
        <v/>
      </c>
      <c r="D1294" s="21" t="n"/>
      <c r="E1294" s="24" t="n"/>
      <c r="F1294" s="21" t="n"/>
      <c r="G1294" s="22" t="n"/>
      <c r="H1294" s="22" t="n"/>
      <c r="I1294" s="22" t="n"/>
      <c r="J1294" s="25" t="n"/>
      <c r="K1294" s="26">
        <f>IF(J1294="","",IFERROR(INDEX(lst_frequencias_vezes,MATCH(J1294,lst_frequencias,0)),"Frequência não aceita"))</f>
        <v/>
      </c>
      <c r="L1294" s="21" t="n"/>
      <c r="M1294" s="27" t="n"/>
      <c r="N1294" s="28">
        <f>IF(AND(ISNUMBER(K1294),ISNUMBER(M1294)),K1294*M1294,"")</f>
        <v/>
      </c>
      <c r="O1294" s="25" t="n"/>
      <c r="P1294" s="25" t="n"/>
      <c r="Q1294" s="29" t="n"/>
      <c r="R1294" s="30">
        <f>IF(C1294="","",IF(COUNTIF(pl_chave,C1294)&gt;1,"ERRO: chave de tarefa duplicada",IF(I1294="Sim",IF(O1294="Não","ERRO: tarefa de segurança retirada do plano",IF(NOT(ISNUMBER(K1294)),"ERRO: frequência vigente inválida",IF(ISERROR(MATCH(H1294,lst_frequencias,0)),"ERRO: frequência de referência ausente",IF(K1294&lt;INDEX(lst_frequencias_vezes,MATCH(H1294,lst_frequencias,0)),"ERRO: intervalo ampliado em tarefa de segurança (referência "&amp;H1294&amp;")","OK: segurança mantida")))),IF(NOT(ISNUMBER(K1294)),"Verificar: frequência vigente","OK"))))</f>
        <v/>
      </c>
      <c r="S1294" s="24" t="n"/>
    </row>
    <row r="1295">
      <c r="A1295" s="21" t="n"/>
      <c r="B1295" s="22" t="n"/>
      <c r="C1295" s="23">
        <f>IF(OR(A1295="",B1295=""),"",A1295&amp;"|"&amp;B1295)</f>
        <v/>
      </c>
      <c r="D1295" s="21" t="n"/>
      <c r="E1295" s="24" t="n"/>
      <c r="F1295" s="21" t="n"/>
      <c r="G1295" s="22" t="n"/>
      <c r="H1295" s="22" t="n"/>
      <c r="I1295" s="22" t="n"/>
      <c r="J1295" s="25" t="n"/>
      <c r="K1295" s="26">
        <f>IF(J1295="","",IFERROR(INDEX(lst_frequencias_vezes,MATCH(J1295,lst_frequencias,0)),"Frequência não aceita"))</f>
        <v/>
      </c>
      <c r="L1295" s="21" t="n"/>
      <c r="M1295" s="27" t="n"/>
      <c r="N1295" s="28">
        <f>IF(AND(ISNUMBER(K1295),ISNUMBER(M1295)),K1295*M1295,"")</f>
        <v/>
      </c>
      <c r="O1295" s="25" t="n"/>
      <c r="P1295" s="25" t="n"/>
      <c r="Q1295" s="29" t="n"/>
      <c r="R1295" s="30">
        <f>IF(C1295="","",IF(COUNTIF(pl_chave,C1295)&gt;1,"ERRO: chave de tarefa duplicada",IF(I1295="Sim",IF(O1295="Não","ERRO: tarefa de segurança retirada do plano",IF(NOT(ISNUMBER(K1295)),"ERRO: frequência vigente inválida",IF(ISERROR(MATCH(H1295,lst_frequencias,0)),"ERRO: frequência de referência ausente",IF(K1295&lt;INDEX(lst_frequencias_vezes,MATCH(H1295,lst_frequencias,0)),"ERRO: intervalo ampliado em tarefa de segurança (referência "&amp;H1295&amp;")","OK: segurança mantida")))),IF(NOT(ISNUMBER(K1295)),"Verificar: frequência vigente","OK"))))</f>
        <v/>
      </c>
      <c r="S1295" s="24" t="n"/>
    </row>
    <row r="1296">
      <c r="A1296" s="21" t="n"/>
      <c r="B1296" s="22" t="n"/>
      <c r="C1296" s="23">
        <f>IF(OR(A1296="",B1296=""),"",A1296&amp;"|"&amp;B1296)</f>
        <v/>
      </c>
      <c r="D1296" s="21" t="n"/>
      <c r="E1296" s="24" t="n"/>
      <c r="F1296" s="21" t="n"/>
      <c r="G1296" s="22" t="n"/>
      <c r="H1296" s="22" t="n"/>
      <c r="I1296" s="22" t="n"/>
      <c r="J1296" s="25" t="n"/>
      <c r="K1296" s="26">
        <f>IF(J1296="","",IFERROR(INDEX(lst_frequencias_vezes,MATCH(J1296,lst_frequencias,0)),"Frequência não aceita"))</f>
        <v/>
      </c>
      <c r="L1296" s="21" t="n"/>
      <c r="M1296" s="27" t="n"/>
      <c r="N1296" s="28">
        <f>IF(AND(ISNUMBER(K1296),ISNUMBER(M1296)),K1296*M1296,"")</f>
        <v/>
      </c>
      <c r="O1296" s="25" t="n"/>
      <c r="P1296" s="25" t="n"/>
      <c r="Q1296" s="29" t="n"/>
      <c r="R1296" s="30">
        <f>IF(C1296="","",IF(COUNTIF(pl_chave,C1296)&gt;1,"ERRO: chave de tarefa duplicada",IF(I1296="Sim",IF(O1296="Não","ERRO: tarefa de segurança retirada do plano",IF(NOT(ISNUMBER(K1296)),"ERRO: frequência vigente inválida",IF(ISERROR(MATCH(H1296,lst_frequencias,0)),"ERRO: frequência de referência ausente",IF(K1296&lt;INDEX(lst_frequencias_vezes,MATCH(H1296,lst_frequencias,0)),"ERRO: intervalo ampliado em tarefa de segurança (referência "&amp;H1296&amp;")","OK: segurança mantida")))),IF(NOT(ISNUMBER(K1296)),"Verificar: frequência vigente","OK"))))</f>
        <v/>
      </c>
      <c r="S1296" s="24" t="n"/>
    </row>
    <row r="1297">
      <c r="A1297" s="21" t="n"/>
      <c r="B1297" s="22" t="n"/>
      <c r="C1297" s="23">
        <f>IF(OR(A1297="",B1297=""),"",A1297&amp;"|"&amp;B1297)</f>
        <v/>
      </c>
      <c r="D1297" s="21" t="n"/>
      <c r="E1297" s="24" t="n"/>
      <c r="F1297" s="21" t="n"/>
      <c r="G1297" s="22" t="n"/>
      <c r="H1297" s="22" t="n"/>
      <c r="I1297" s="22" t="n"/>
      <c r="J1297" s="25" t="n"/>
      <c r="K1297" s="26">
        <f>IF(J1297="","",IFERROR(INDEX(lst_frequencias_vezes,MATCH(J1297,lst_frequencias,0)),"Frequência não aceita"))</f>
        <v/>
      </c>
      <c r="L1297" s="21" t="n"/>
      <c r="M1297" s="27" t="n"/>
      <c r="N1297" s="28">
        <f>IF(AND(ISNUMBER(K1297),ISNUMBER(M1297)),K1297*M1297,"")</f>
        <v/>
      </c>
      <c r="O1297" s="25" t="n"/>
      <c r="P1297" s="25" t="n"/>
      <c r="Q1297" s="29" t="n"/>
      <c r="R1297" s="30">
        <f>IF(C1297="","",IF(COUNTIF(pl_chave,C1297)&gt;1,"ERRO: chave de tarefa duplicada",IF(I1297="Sim",IF(O1297="Não","ERRO: tarefa de segurança retirada do plano",IF(NOT(ISNUMBER(K1297)),"ERRO: frequência vigente inválida",IF(ISERROR(MATCH(H1297,lst_frequencias,0)),"ERRO: frequência de referência ausente",IF(K1297&lt;INDEX(lst_frequencias_vezes,MATCH(H1297,lst_frequencias,0)),"ERRO: intervalo ampliado em tarefa de segurança (referência "&amp;H1297&amp;")","OK: segurança mantida")))),IF(NOT(ISNUMBER(K1297)),"Verificar: frequência vigente","OK"))))</f>
        <v/>
      </c>
      <c r="S1297" s="24" t="n"/>
    </row>
    <row r="1298">
      <c r="A1298" s="21" t="n"/>
      <c r="B1298" s="22" t="n"/>
      <c r="C1298" s="23">
        <f>IF(OR(A1298="",B1298=""),"",A1298&amp;"|"&amp;B1298)</f>
        <v/>
      </c>
      <c r="D1298" s="21" t="n"/>
      <c r="E1298" s="24" t="n"/>
      <c r="F1298" s="21" t="n"/>
      <c r="G1298" s="22" t="n"/>
      <c r="H1298" s="22" t="n"/>
      <c r="I1298" s="22" t="n"/>
      <c r="J1298" s="25" t="n"/>
      <c r="K1298" s="26">
        <f>IF(J1298="","",IFERROR(INDEX(lst_frequencias_vezes,MATCH(J1298,lst_frequencias,0)),"Frequência não aceita"))</f>
        <v/>
      </c>
      <c r="L1298" s="21" t="n"/>
      <c r="M1298" s="27" t="n"/>
      <c r="N1298" s="28">
        <f>IF(AND(ISNUMBER(K1298),ISNUMBER(M1298)),K1298*M1298,"")</f>
        <v/>
      </c>
      <c r="O1298" s="25" t="n"/>
      <c r="P1298" s="25" t="n"/>
      <c r="Q1298" s="29" t="n"/>
      <c r="R1298" s="30">
        <f>IF(C1298="","",IF(COUNTIF(pl_chave,C1298)&gt;1,"ERRO: chave de tarefa duplicada",IF(I1298="Sim",IF(O1298="Não","ERRO: tarefa de segurança retirada do plano",IF(NOT(ISNUMBER(K1298)),"ERRO: frequência vigente inválida",IF(ISERROR(MATCH(H1298,lst_frequencias,0)),"ERRO: frequência de referência ausente",IF(K1298&lt;INDEX(lst_frequencias_vezes,MATCH(H1298,lst_frequencias,0)),"ERRO: intervalo ampliado em tarefa de segurança (referência "&amp;H1298&amp;")","OK: segurança mantida")))),IF(NOT(ISNUMBER(K1298)),"Verificar: frequência vigente","OK"))))</f>
        <v/>
      </c>
      <c r="S1298" s="24" t="n"/>
    </row>
    <row r="1299">
      <c r="A1299" s="21" t="n"/>
      <c r="B1299" s="22" t="n"/>
      <c r="C1299" s="23">
        <f>IF(OR(A1299="",B1299=""),"",A1299&amp;"|"&amp;B1299)</f>
        <v/>
      </c>
      <c r="D1299" s="21" t="n"/>
      <c r="E1299" s="24" t="n"/>
      <c r="F1299" s="21" t="n"/>
      <c r="G1299" s="22" t="n"/>
      <c r="H1299" s="22" t="n"/>
      <c r="I1299" s="22" t="n"/>
      <c r="J1299" s="25" t="n"/>
      <c r="K1299" s="26">
        <f>IF(J1299="","",IFERROR(INDEX(lst_frequencias_vezes,MATCH(J1299,lst_frequencias,0)),"Frequência não aceita"))</f>
        <v/>
      </c>
      <c r="L1299" s="21" t="n"/>
      <c r="M1299" s="27" t="n"/>
      <c r="N1299" s="28">
        <f>IF(AND(ISNUMBER(K1299),ISNUMBER(M1299)),K1299*M1299,"")</f>
        <v/>
      </c>
      <c r="O1299" s="25" t="n"/>
      <c r="P1299" s="25" t="n"/>
      <c r="Q1299" s="29" t="n"/>
      <c r="R1299" s="30">
        <f>IF(C1299="","",IF(COUNTIF(pl_chave,C1299)&gt;1,"ERRO: chave de tarefa duplicada",IF(I1299="Sim",IF(O1299="Não","ERRO: tarefa de segurança retirada do plano",IF(NOT(ISNUMBER(K1299)),"ERRO: frequência vigente inválida",IF(ISERROR(MATCH(H1299,lst_frequencias,0)),"ERRO: frequência de referência ausente",IF(K1299&lt;INDEX(lst_frequencias_vezes,MATCH(H1299,lst_frequencias,0)),"ERRO: intervalo ampliado em tarefa de segurança (referência "&amp;H1299&amp;")","OK: segurança mantida")))),IF(NOT(ISNUMBER(K1299)),"Verificar: frequência vigente","OK"))))</f>
        <v/>
      </c>
      <c r="S1299" s="24" t="n"/>
    </row>
    <row r="1300">
      <c r="A1300" s="21" t="n"/>
      <c r="B1300" s="22" t="n"/>
      <c r="C1300" s="23">
        <f>IF(OR(A1300="",B1300=""),"",A1300&amp;"|"&amp;B1300)</f>
        <v/>
      </c>
      <c r="D1300" s="21" t="n"/>
      <c r="E1300" s="24" t="n"/>
      <c r="F1300" s="21" t="n"/>
      <c r="G1300" s="22" t="n"/>
      <c r="H1300" s="22" t="n"/>
      <c r="I1300" s="22" t="n"/>
      <c r="J1300" s="25" t="n"/>
      <c r="K1300" s="26">
        <f>IF(J1300="","",IFERROR(INDEX(lst_frequencias_vezes,MATCH(J1300,lst_frequencias,0)),"Frequência não aceita"))</f>
        <v/>
      </c>
      <c r="L1300" s="21" t="n"/>
      <c r="M1300" s="27" t="n"/>
      <c r="N1300" s="28">
        <f>IF(AND(ISNUMBER(K1300),ISNUMBER(M1300)),K1300*M1300,"")</f>
        <v/>
      </c>
      <c r="O1300" s="25" t="n"/>
      <c r="P1300" s="25" t="n"/>
      <c r="Q1300" s="29" t="n"/>
      <c r="R1300" s="30">
        <f>IF(C1300="","",IF(COUNTIF(pl_chave,C1300)&gt;1,"ERRO: chave de tarefa duplicada",IF(I1300="Sim",IF(O1300="Não","ERRO: tarefa de segurança retirada do plano",IF(NOT(ISNUMBER(K1300)),"ERRO: frequência vigente inválida",IF(ISERROR(MATCH(H1300,lst_frequencias,0)),"ERRO: frequência de referência ausente",IF(K1300&lt;INDEX(lst_frequencias_vezes,MATCH(H1300,lst_frequencias,0)),"ERRO: intervalo ampliado em tarefa de segurança (referência "&amp;H1300&amp;")","OK: segurança mantida")))),IF(NOT(ISNUMBER(K1300)),"Verificar: frequência vigente","OK"))))</f>
        <v/>
      </c>
      <c r="S1300" s="24" t="n"/>
    </row>
    <row r="1301">
      <c r="A1301" s="21" t="n"/>
      <c r="B1301" s="22" t="n"/>
      <c r="C1301" s="23">
        <f>IF(OR(A1301="",B1301=""),"",A1301&amp;"|"&amp;B1301)</f>
        <v/>
      </c>
      <c r="D1301" s="21" t="n"/>
      <c r="E1301" s="24" t="n"/>
      <c r="F1301" s="21" t="n"/>
      <c r="G1301" s="22" t="n"/>
      <c r="H1301" s="22" t="n"/>
      <c r="I1301" s="22" t="n"/>
      <c r="J1301" s="25" t="n"/>
      <c r="K1301" s="26">
        <f>IF(J1301="","",IFERROR(INDEX(lst_frequencias_vezes,MATCH(J1301,lst_frequencias,0)),"Frequência não aceita"))</f>
        <v/>
      </c>
      <c r="L1301" s="21" t="n"/>
      <c r="M1301" s="27" t="n"/>
      <c r="N1301" s="28">
        <f>IF(AND(ISNUMBER(K1301),ISNUMBER(M1301)),K1301*M1301,"")</f>
        <v/>
      </c>
      <c r="O1301" s="25" t="n"/>
      <c r="P1301" s="25" t="n"/>
      <c r="Q1301" s="29" t="n"/>
      <c r="R1301" s="30">
        <f>IF(C1301="","",IF(COUNTIF(pl_chave,C1301)&gt;1,"ERRO: chave de tarefa duplicada",IF(I1301="Sim",IF(O1301="Não","ERRO: tarefa de segurança retirada do plano",IF(NOT(ISNUMBER(K1301)),"ERRO: frequência vigente inválida",IF(ISERROR(MATCH(H1301,lst_frequencias,0)),"ERRO: frequência de referência ausente",IF(K1301&lt;INDEX(lst_frequencias_vezes,MATCH(H1301,lst_frequencias,0)),"ERRO: intervalo ampliado em tarefa de segurança (referência "&amp;H1301&amp;")","OK: segurança mantida")))),IF(NOT(ISNUMBER(K1301)),"Verificar: frequência vigente","OK"))))</f>
        <v/>
      </c>
      <c r="S1301" s="24" t="n"/>
    </row>
    <row r="1302">
      <c r="A1302" s="21" t="n"/>
      <c r="B1302" s="22" t="n"/>
      <c r="C1302" s="23">
        <f>IF(OR(A1302="",B1302=""),"",A1302&amp;"|"&amp;B1302)</f>
        <v/>
      </c>
      <c r="D1302" s="21" t="n"/>
      <c r="E1302" s="24" t="n"/>
      <c r="F1302" s="21" t="n"/>
      <c r="G1302" s="22" t="n"/>
      <c r="H1302" s="22" t="n"/>
      <c r="I1302" s="22" t="n"/>
      <c r="J1302" s="25" t="n"/>
      <c r="K1302" s="26">
        <f>IF(J1302="","",IFERROR(INDEX(lst_frequencias_vezes,MATCH(J1302,lst_frequencias,0)),"Frequência não aceita"))</f>
        <v/>
      </c>
      <c r="L1302" s="21" t="n"/>
      <c r="M1302" s="27" t="n"/>
      <c r="N1302" s="28">
        <f>IF(AND(ISNUMBER(K1302),ISNUMBER(M1302)),K1302*M1302,"")</f>
        <v/>
      </c>
      <c r="O1302" s="25" t="n"/>
      <c r="P1302" s="25" t="n"/>
      <c r="Q1302" s="29" t="n"/>
      <c r="R1302" s="30">
        <f>IF(C1302="","",IF(COUNTIF(pl_chave,C1302)&gt;1,"ERRO: chave de tarefa duplicada",IF(I1302="Sim",IF(O1302="Não","ERRO: tarefa de segurança retirada do plano",IF(NOT(ISNUMBER(K1302)),"ERRO: frequência vigente inválida",IF(ISERROR(MATCH(H1302,lst_frequencias,0)),"ERRO: frequência de referência ausente",IF(K1302&lt;INDEX(lst_frequencias_vezes,MATCH(H1302,lst_frequencias,0)),"ERRO: intervalo ampliado em tarefa de segurança (referência "&amp;H1302&amp;")","OK: segurança mantida")))),IF(NOT(ISNUMBER(K1302)),"Verificar: frequência vigente","OK"))))</f>
        <v/>
      </c>
      <c r="S1302" s="24" t="n"/>
    </row>
    <row r="1303">
      <c r="A1303" s="21" t="n"/>
      <c r="B1303" s="22" t="n"/>
      <c r="C1303" s="23">
        <f>IF(OR(A1303="",B1303=""),"",A1303&amp;"|"&amp;B1303)</f>
        <v/>
      </c>
      <c r="D1303" s="21" t="n"/>
      <c r="E1303" s="24" t="n"/>
      <c r="F1303" s="21" t="n"/>
      <c r="G1303" s="22" t="n"/>
      <c r="H1303" s="22" t="n"/>
      <c r="I1303" s="22" t="n"/>
      <c r="J1303" s="25" t="n"/>
      <c r="K1303" s="26">
        <f>IF(J1303="","",IFERROR(INDEX(lst_frequencias_vezes,MATCH(J1303,lst_frequencias,0)),"Frequência não aceita"))</f>
        <v/>
      </c>
      <c r="L1303" s="21" t="n"/>
      <c r="M1303" s="27" t="n"/>
      <c r="N1303" s="28">
        <f>IF(AND(ISNUMBER(K1303),ISNUMBER(M1303)),K1303*M1303,"")</f>
        <v/>
      </c>
      <c r="O1303" s="25" t="n"/>
      <c r="P1303" s="25" t="n"/>
      <c r="Q1303" s="29" t="n"/>
      <c r="R1303" s="30">
        <f>IF(C1303="","",IF(COUNTIF(pl_chave,C1303)&gt;1,"ERRO: chave de tarefa duplicada",IF(I1303="Sim",IF(O1303="Não","ERRO: tarefa de segurança retirada do plano",IF(NOT(ISNUMBER(K1303)),"ERRO: frequência vigente inválida",IF(ISERROR(MATCH(H1303,lst_frequencias,0)),"ERRO: frequência de referência ausente",IF(K1303&lt;INDEX(lst_frequencias_vezes,MATCH(H1303,lst_frequencias,0)),"ERRO: intervalo ampliado em tarefa de segurança (referência "&amp;H1303&amp;")","OK: segurança mantida")))),IF(NOT(ISNUMBER(K1303)),"Verificar: frequência vigente","OK"))))</f>
        <v/>
      </c>
      <c r="S1303" s="24" t="n"/>
    </row>
    <row r="1304">
      <c r="A1304" s="21" t="n"/>
      <c r="B1304" s="22" t="n"/>
      <c r="C1304" s="23">
        <f>IF(OR(A1304="",B1304=""),"",A1304&amp;"|"&amp;B1304)</f>
        <v/>
      </c>
      <c r="D1304" s="21" t="n"/>
      <c r="E1304" s="24" t="n"/>
      <c r="F1304" s="21" t="n"/>
      <c r="G1304" s="22" t="n"/>
      <c r="H1304" s="22" t="n"/>
      <c r="I1304" s="22" t="n"/>
      <c r="J1304" s="25" t="n"/>
      <c r="K1304" s="26">
        <f>IF(J1304="","",IFERROR(INDEX(lst_frequencias_vezes,MATCH(J1304,lst_frequencias,0)),"Frequência não aceita"))</f>
        <v/>
      </c>
      <c r="L1304" s="21" t="n"/>
      <c r="M1304" s="27" t="n"/>
      <c r="N1304" s="28">
        <f>IF(AND(ISNUMBER(K1304),ISNUMBER(M1304)),K1304*M1304,"")</f>
        <v/>
      </c>
      <c r="O1304" s="25" t="n"/>
      <c r="P1304" s="25" t="n"/>
      <c r="Q1304" s="29" t="n"/>
      <c r="R1304" s="30">
        <f>IF(C1304="","",IF(COUNTIF(pl_chave,C1304)&gt;1,"ERRO: chave de tarefa duplicada",IF(I1304="Sim",IF(O1304="Não","ERRO: tarefa de segurança retirada do plano",IF(NOT(ISNUMBER(K1304)),"ERRO: frequência vigente inválida",IF(ISERROR(MATCH(H1304,lst_frequencias,0)),"ERRO: frequência de referência ausente",IF(K1304&lt;INDEX(lst_frequencias_vezes,MATCH(H1304,lst_frequencias,0)),"ERRO: intervalo ampliado em tarefa de segurança (referência "&amp;H1304&amp;")","OK: segurança mantida")))),IF(NOT(ISNUMBER(K1304)),"Verificar: frequência vigente","OK"))))</f>
        <v/>
      </c>
      <c r="S1304" s="24" t="n"/>
    </row>
    <row r="1305">
      <c r="A1305" s="21" t="n"/>
      <c r="B1305" s="22" t="n"/>
      <c r="C1305" s="23">
        <f>IF(OR(A1305="",B1305=""),"",A1305&amp;"|"&amp;B1305)</f>
        <v/>
      </c>
      <c r="D1305" s="21" t="n"/>
      <c r="E1305" s="24" t="n"/>
      <c r="F1305" s="21" t="n"/>
      <c r="G1305" s="22" t="n"/>
      <c r="H1305" s="22" t="n"/>
      <c r="I1305" s="22" t="n"/>
      <c r="J1305" s="25" t="n"/>
      <c r="K1305" s="26">
        <f>IF(J1305="","",IFERROR(INDEX(lst_frequencias_vezes,MATCH(J1305,lst_frequencias,0)),"Frequência não aceita"))</f>
        <v/>
      </c>
      <c r="L1305" s="21" t="n"/>
      <c r="M1305" s="27" t="n"/>
      <c r="N1305" s="28">
        <f>IF(AND(ISNUMBER(K1305),ISNUMBER(M1305)),K1305*M1305,"")</f>
        <v/>
      </c>
      <c r="O1305" s="25" t="n"/>
      <c r="P1305" s="25" t="n"/>
      <c r="Q1305" s="29" t="n"/>
      <c r="R1305" s="30">
        <f>IF(C1305="","",IF(COUNTIF(pl_chave,C1305)&gt;1,"ERRO: chave de tarefa duplicada",IF(I1305="Sim",IF(O1305="Não","ERRO: tarefa de segurança retirada do plano",IF(NOT(ISNUMBER(K1305)),"ERRO: frequência vigente inválida",IF(ISERROR(MATCH(H1305,lst_frequencias,0)),"ERRO: frequência de referência ausente",IF(K1305&lt;INDEX(lst_frequencias_vezes,MATCH(H1305,lst_frequencias,0)),"ERRO: intervalo ampliado em tarefa de segurança (referência "&amp;H1305&amp;")","OK: segurança mantida")))),IF(NOT(ISNUMBER(K1305)),"Verificar: frequência vigente","OK"))))</f>
        <v/>
      </c>
      <c r="S1305" s="24" t="n"/>
    </row>
    <row r="1306">
      <c r="A1306" s="21" t="n"/>
      <c r="B1306" s="22" t="n"/>
      <c r="C1306" s="23">
        <f>IF(OR(A1306="",B1306=""),"",A1306&amp;"|"&amp;B1306)</f>
        <v/>
      </c>
      <c r="D1306" s="21" t="n"/>
      <c r="E1306" s="24" t="n"/>
      <c r="F1306" s="21" t="n"/>
      <c r="G1306" s="22" t="n"/>
      <c r="H1306" s="22" t="n"/>
      <c r="I1306" s="22" t="n"/>
      <c r="J1306" s="25" t="n"/>
      <c r="K1306" s="26">
        <f>IF(J1306="","",IFERROR(INDEX(lst_frequencias_vezes,MATCH(J1306,lst_frequencias,0)),"Frequência não aceita"))</f>
        <v/>
      </c>
      <c r="L1306" s="21" t="n"/>
      <c r="M1306" s="27" t="n"/>
      <c r="N1306" s="28">
        <f>IF(AND(ISNUMBER(K1306),ISNUMBER(M1306)),K1306*M1306,"")</f>
        <v/>
      </c>
      <c r="O1306" s="25" t="n"/>
      <c r="P1306" s="25" t="n"/>
      <c r="Q1306" s="29" t="n"/>
      <c r="R1306" s="30">
        <f>IF(C1306="","",IF(COUNTIF(pl_chave,C1306)&gt;1,"ERRO: chave de tarefa duplicada",IF(I1306="Sim",IF(O1306="Não","ERRO: tarefa de segurança retirada do plano",IF(NOT(ISNUMBER(K1306)),"ERRO: frequência vigente inválida",IF(ISERROR(MATCH(H1306,lst_frequencias,0)),"ERRO: frequência de referência ausente",IF(K1306&lt;INDEX(lst_frequencias_vezes,MATCH(H1306,lst_frequencias,0)),"ERRO: intervalo ampliado em tarefa de segurança (referência "&amp;H1306&amp;")","OK: segurança mantida")))),IF(NOT(ISNUMBER(K1306)),"Verificar: frequência vigente","OK"))))</f>
        <v/>
      </c>
      <c r="S1306" s="24" t="n"/>
    </row>
    <row r="1307">
      <c r="A1307" s="21" t="n"/>
      <c r="B1307" s="22" t="n"/>
      <c r="C1307" s="23">
        <f>IF(OR(A1307="",B1307=""),"",A1307&amp;"|"&amp;B1307)</f>
        <v/>
      </c>
      <c r="D1307" s="21" t="n"/>
      <c r="E1307" s="24" t="n"/>
      <c r="F1307" s="21" t="n"/>
      <c r="G1307" s="22" t="n"/>
      <c r="H1307" s="22" t="n"/>
      <c r="I1307" s="22" t="n"/>
      <c r="J1307" s="25" t="n"/>
      <c r="K1307" s="26">
        <f>IF(J1307="","",IFERROR(INDEX(lst_frequencias_vezes,MATCH(J1307,lst_frequencias,0)),"Frequência não aceita"))</f>
        <v/>
      </c>
      <c r="L1307" s="21" t="n"/>
      <c r="M1307" s="27" t="n"/>
      <c r="N1307" s="28">
        <f>IF(AND(ISNUMBER(K1307),ISNUMBER(M1307)),K1307*M1307,"")</f>
        <v/>
      </c>
      <c r="O1307" s="25" t="n"/>
      <c r="P1307" s="25" t="n"/>
      <c r="Q1307" s="29" t="n"/>
      <c r="R1307" s="30">
        <f>IF(C1307="","",IF(COUNTIF(pl_chave,C1307)&gt;1,"ERRO: chave de tarefa duplicada",IF(I1307="Sim",IF(O1307="Não","ERRO: tarefa de segurança retirada do plano",IF(NOT(ISNUMBER(K1307)),"ERRO: frequência vigente inválida",IF(ISERROR(MATCH(H1307,lst_frequencias,0)),"ERRO: frequência de referência ausente",IF(K1307&lt;INDEX(lst_frequencias_vezes,MATCH(H1307,lst_frequencias,0)),"ERRO: intervalo ampliado em tarefa de segurança (referência "&amp;H1307&amp;")","OK: segurança mantida")))),IF(NOT(ISNUMBER(K1307)),"Verificar: frequência vigente","OK"))))</f>
        <v/>
      </c>
      <c r="S1307" s="24" t="n"/>
    </row>
    <row r="1308">
      <c r="A1308" s="21" t="n"/>
      <c r="B1308" s="22" t="n"/>
      <c r="C1308" s="23">
        <f>IF(OR(A1308="",B1308=""),"",A1308&amp;"|"&amp;B1308)</f>
        <v/>
      </c>
      <c r="D1308" s="21" t="n"/>
      <c r="E1308" s="24" t="n"/>
      <c r="F1308" s="21" t="n"/>
      <c r="G1308" s="22" t="n"/>
      <c r="H1308" s="22" t="n"/>
      <c r="I1308" s="22" t="n"/>
      <c r="J1308" s="25" t="n"/>
      <c r="K1308" s="26">
        <f>IF(J1308="","",IFERROR(INDEX(lst_frequencias_vezes,MATCH(J1308,lst_frequencias,0)),"Frequência não aceita"))</f>
        <v/>
      </c>
      <c r="L1308" s="21" t="n"/>
      <c r="M1308" s="27" t="n"/>
      <c r="N1308" s="28">
        <f>IF(AND(ISNUMBER(K1308),ISNUMBER(M1308)),K1308*M1308,"")</f>
        <v/>
      </c>
      <c r="O1308" s="25" t="n"/>
      <c r="P1308" s="25" t="n"/>
      <c r="Q1308" s="29" t="n"/>
      <c r="R1308" s="30">
        <f>IF(C1308="","",IF(COUNTIF(pl_chave,C1308)&gt;1,"ERRO: chave de tarefa duplicada",IF(I1308="Sim",IF(O1308="Não","ERRO: tarefa de segurança retirada do plano",IF(NOT(ISNUMBER(K1308)),"ERRO: frequência vigente inválida",IF(ISERROR(MATCH(H1308,lst_frequencias,0)),"ERRO: frequência de referência ausente",IF(K1308&lt;INDEX(lst_frequencias_vezes,MATCH(H1308,lst_frequencias,0)),"ERRO: intervalo ampliado em tarefa de segurança (referência "&amp;H1308&amp;")","OK: segurança mantida")))),IF(NOT(ISNUMBER(K1308)),"Verificar: frequência vigente","OK"))))</f>
        <v/>
      </c>
      <c r="S1308" s="24" t="n"/>
    </row>
    <row r="1309">
      <c r="A1309" s="21" t="n"/>
      <c r="B1309" s="22" t="n"/>
      <c r="C1309" s="23">
        <f>IF(OR(A1309="",B1309=""),"",A1309&amp;"|"&amp;B1309)</f>
        <v/>
      </c>
      <c r="D1309" s="21" t="n"/>
      <c r="E1309" s="24" t="n"/>
      <c r="F1309" s="21" t="n"/>
      <c r="G1309" s="22" t="n"/>
      <c r="H1309" s="22" t="n"/>
      <c r="I1309" s="22" t="n"/>
      <c r="J1309" s="25" t="n"/>
      <c r="K1309" s="26">
        <f>IF(J1309="","",IFERROR(INDEX(lst_frequencias_vezes,MATCH(J1309,lst_frequencias,0)),"Frequência não aceita"))</f>
        <v/>
      </c>
      <c r="L1309" s="21" t="n"/>
      <c r="M1309" s="27" t="n"/>
      <c r="N1309" s="28">
        <f>IF(AND(ISNUMBER(K1309),ISNUMBER(M1309)),K1309*M1309,"")</f>
        <v/>
      </c>
      <c r="O1309" s="25" t="n"/>
      <c r="P1309" s="25" t="n"/>
      <c r="Q1309" s="29" t="n"/>
      <c r="R1309" s="30">
        <f>IF(C1309="","",IF(COUNTIF(pl_chave,C1309)&gt;1,"ERRO: chave de tarefa duplicada",IF(I1309="Sim",IF(O1309="Não","ERRO: tarefa de segurança retirada do plano",IF(NOT(ISNUMBER(K1309)),"ERRO: frequência vigente inválida",IF(ISERROR(MATCH(H1309,lst_frequencias,0)),"ERRO: frequência de referência ausente",IF(K1309&lt;INDEX(lst_frequencias_vezes,MATCH(H1309,lst_frequencias,0)),"ERRO: intervalo ampliado em tarefa de segurança (referência "&amp;H1309&amp;")","OK: segurança mantida")))),IF(NOT(ISNUMBER(K1309)),"Verificar: frequência vigente","OK"))))</f>
        <v/>
      </c>
      <c r="S1309" s="24" t="n"/>
    </row>
    <row r="1310">
      <c r="A1310" s="21" t="n"/>
      <c r="B1310" s="22" t="n"/>
      <c r="C1310" s="23">
        <f>IF(OR(A1310="",B1310=""),"",A1310&amp;"|"&amp;B1310)</f>
        <v/>
      </c>
      <c r="D1310" s="21" t="n"/>
      <c r="E1310" s="24" t="n"/>
      <c r="F1310" s="21" t="n"/>
      <c r="G1310" s="22" t="n"/>
      <c r="H1310" s="22" t="n"/>
      <c r="I1310" s="22" t="n"/>
      <c r="J1310" s="25" t="n"/>
      <c r="K1310" s="26">
        <f>IF(J1310="","",IFERROR(INDEX(lst_frequencias_vezes,MATCH(J1310,lst_frequencias,0)),"Frequência não aceita"))</f>
        <v/>
      </c>
      <c r="L1310" s="21" t="n"/>
      <c r="M1310" s="27" t="n"/>
      <c r="N1310" s="28">
        <f>IF(AND(ISNUMBER(K1310),ISNUMBER(M1310)),K1310*M1310,"")</f>
        <v/>
      </c>
      <c r="O1310" s="25" t="n"/>
      <c r="P1310" s="25" t="n"/>
      <c r="Q1310" s="29" t="n"/>
      <c r="R1310" s="30">
        <f>IF(C1310="","",IF(COUNTIF(pl_chave,C1310)&gt;1,"ERRO: chave de tarefa duplicada",IF(I1310="Sim",IF(O1310="Não","ERRO: tarefa de segurança retirada do plano",IF(NOT(ISNUMBER(K1310)),"ERRO: frequência vigente inválida",IF(ISERROR(MATCH(H1310,lst_frequencias,0)),"ERRO: frequência de referência ausente",IF(K1310&lt;INDEX(lst_frequencias_vezes,MATCH(H1310,lst_frequencias,0)),"ERRO: intervalo ampliado em tarefa de segurança (referência "&amp;H1310&amp;")","OK: segurança mantida")))),IF(NOT(ISNUMBER(K1310)),"Verificar: frequência vigente","OK"))))</f>
        <v/>
      </c>
      <c r="S1310" s="24" t="n"/>
    </row>
    <row r="1311">
      <c r="A1311" s="21" t="n"/>
      <c r="B1311" s="22" t="n"/>
      <c r="C1311" s="23">
        <f>IF(OR(A1311="",B1311=""),"",A1311&amp;"|"&amp;B1311)</f>
        <v/>
      </c>
      <c r="D1311" s="21" t="n"/>
      <c r="E1311" s="24" t="n"/>
      <c r="F1311" s="21" t="n"/>
      <c r="G1311" s="22" t="n"/>
      <c r="H1311" s="22" t="n"/>
      <c r="I1311" s="22" t="n"/>
      <c r="J1311" s="25" t="n"/>
      <c r="K1311" s="26">
        <f>IF(J1311="","",IFERROR(INDEX(lst_frequencias_vezes,MATCH(J1311,lst_frequencias,0)),"Frequência não aceita"))</f>
        <v/>
      </c>
      <c r="L1311" s="21" t="n"/>
      <c r="M1311" s="27" t="n"/>
      <c r="N1311" s="28">
        <f>IF(AND(ISNUMBER(K1311),ISNUMBER(M1311)),K1311*M1311,"")</f>
        <v/>
      </c>
      <c r="O1311" s="25" t="n"/>
      <c r="P1311" s="25" t="n"/>
      <c r="Q1311" s="29" t="n"/>
      <c r="R1311" s="30">
        <f>IF(C1311="","",IF(COUNTIF(pl_chave,C1311)&gt;1,"ERRO: chave de tarefa duplicada",IF(I1311="Sim",IF(O1311="Não","ERRO: tarefa de segurança retirada do plano",IF(NOT(ISNUMBER(K1311)),"ERRO: frequência vigente inválida",IF(ISERROR(MATCH(H1311,lst_frequencias,0)),"ERRO: frequência de referência ausente",IF(K1311&lt;INDEX(lst_frequencias_vezes,MATCH(H1311,lst_frequencias,0)),"ERRO: intervalo ampliado em tarefa de segurança (referência "&amp;H1311&amp;")","OK: segurança mantida")))),IF(NOT(ISNUMBER(K1311)),"Verificar: frequência vigente","OK"))))</f>
        <v/>
      </c>
      <c r="S1311" s="24" t="n"/>
    </row>
    <row r="1312">
      <c r="A1312" s="21" t="n"/>
      <c r="B1312" s="22" t="n"/>
      <c r="C1312" s="23">
        <f>IF(OR(A1312="",B1312=""),"",A1312&amp;"|"&amp;B1312)</f>
        <v/>
      </c>
      <c r="D1312" s="21" t="n"/>
      <c r="E1312" s="24" t="n"/>
      <c r="F1312" s="21" t="n"/>
      <c r="G1312" s="22" t="n"/>
      <c r="H1312" s="22" t="n"/>
      <c r="I1312" s="22" t="n"/>
      <c r="J1312" s="25" t="n"/>
      <c r="K1312" s="26">
        <f>IF(J1312="","",IFERROR(INDEX(lst_frequencias_vezes,MATCH(J1312,lst_frequencias,0)),"Frequência não aceita"))</f>
        <v/>
      </c>
      <c r="L1312" s="21" t="n"/>
      <c r="M1312" s="27" t="n"/>
      <c r="N1312" s="28">
        <f>IF(AND(ISNUMBER(K1312),ISNUMBER(M1312)),K1312*M1312,"")</f>
        <v/>
      </c>
      <c r="O1312" s="25" t="n"/>
      <c r="P1312" s="25" t="n"/>
      <c r="Q1312" s="29" t="n"/>
      <c r="R1312" s="30">
        <f>IF(C1312="","",IF(COUNTIF(pl_chave,C1312)&gt;1,"ERRO: chave de tarefa duplicada",IF(I1312="Sim",IF(O1312="Não","ERRO: tarefa de segurança retirada do plano",IF(NOT(ISNUMBER(K1312)),"ERRO: frequência vigente inválida",IF(ISERROR(MATCH(H1312,lst_frequencias,0)),"ERRO: frequência de referência ausente",IF(K1312&lt;INDEX(lst_frequencias_vezes,MATCH(H1312,lst_frequencias,0)),"ERRO: intervalo ampliado em tarefa de segurança (referência "&amp;H1312&amp;")","OK: segurança mantida")))),IF(NOT(ISNUMBER(K1312)),"Verificar: frequência vigente","OK"))))</f>
        <v/>
      </c>
      <c r="S1312" s="24" t="n"/>
    </row>
    <row r="1313">
      <c r="A1313" s="21" t="n"/>
      <c r="B1313" s="22" t="n"/>
      <c r="C1313" s="23">
        <f>IF(OR(A1313="",B1313=""),"",A1313&amp;"|"&amp;B1313)</f>
        <v/>
      </c>
      <c r="D1313" s="21" t="n"/>
      <c r="E1313" s="24" t="n"/>
      <c r="F1313" s="21" t="n"/>
      <c r="G1313" s="22" t="n"/>
      <c r="H1313" s="22" t="n"/>
      <c r="I1313" s="22" t="n"/>
      <c r="J1313" s="25" t="n"/>
      <c r="K1313" s="26">
        <f>IF(J1313="","",IFERROR(INDEX(lst_frequencias_vezes,MATCH(J1313,lst_frequencias,0)),"Frequência não aceita"))</f>
        <v/>
      </c>
      <c r="L1313" s="21" t="n"/>
      <c r="M1313" s="27" t="n"/>
      <c r="N1313" s="28">
        <f>IF(AND(ISNUMBER(K1313),ISNUMBER(M1313)),K1313*M1313,"")</f>
        <v/>
      </c>
      <c r="O1313" s="25" t="n"/>
      <c r="P1313" s="25" t="n"/>
      <c r="Q1313" s="29" t="n"/>
      <c r="R1313" s="30">
        <f>IF(C1313="","",IF(COUNTIF(pl_chave,C1313)&gt;1,"ERRO: chave de tarefa duplicada",IF(I1313="Sim",IF(O1313="Não","ERRO: tarefa de segurança retirada do plano",IF(NOT(ISNUMBER(K1313)),"ERRO: frequência vigente inválida",IF(ISERROR(MATCH(H1313,lst_frequencias,0)),"ERRO: frequência de referência ausente",IF(K1313&lt;INDEX(lst_frequencias_vezes,MATCH(H1313,lst_frequencias,0)),"ERRO: intervalo ampliado em tarefa de segurança (referência "&amp;H1313&amp;")","OK: segurança mantida")))),IF(NOT(ISNUMBER(K1313)),"Verificar: frequência vigente","OK"))))</f>
        <v/>
      </c>
      <c r="S1313" s="24" t="n"/>
    </row>
    <row r="1314">
      <c r="A1314" s="21" t="n"/>
      <c r="B1314" s="22" t="n"/>
      <c r="C1314" s="23">
        <f>IF(OR(A1314="",B1314=""),"",A1314&amp;"|"&amp;B1314)</f>
        <v/>
      </c>
      <c r="D1314" s="21" t="n"/>
      <c r="E1314" s="24" t="n"/>
      <c r="F1314" s="21" t="n"/>
      <c r="G1314" s="22" t="n"/>
      <c r="H1314" s="22" t="n"/>
      <c r="I1314" s="22" t="n"/>
      <c r="J1314" s="25" t="n"/>
      <c r="K1314" s="26">
        <f>IF(J1314="","",IFERROR(INDEX(lst_frequencias_vezes,MATCH(J1314,lst_frequencias,0)),"Frequência não aceita"))</f>
        <v/>
      </c>
      <c r="L1314" s="21" t="n"/>
      <c r="M1314" s="27" t="n"/>
      <c r="N1314" s="28">
        <f>IF(AND(ISNUMBER(K1314),ISNUMBER(M1314)),K1314*M1314,"")</f>
        <v/>
      </c>
      <c r="O1314" s="25" t="n"/>
      <c r="P1314" s="25" t="n"/>
      <c r="Q1314" s="29" t="n"/>
      <c r="R1314" s="30">
        <f>IF(C1314="","",IF(COUNTIF(pl_chave,C1314)&gt;1,"ERRO: chave de tarefa duplicada",IF(I1314="Sim",IF(O1314="Não","ERRO: tarefa de segurança retirada do plano",IF(NOT(ISNUMBER(K1314)),"ERRO: frequência vigente inválida",IF(ISERROR(MATCH(H1314,lst_frequencias,0)),"ERRO: frequência de referência ausente",IF(K1314&lt;INDEX(lst_frequencias_vezes,MATCH(H1314,lst_frequencias,0)),"ERRO: intervalo ampliado em tarefa de segurança (referência "&amp;H1314&amp;")","OK: segurança mantida")))),IF(NOT(ISNUMBER(K1314)),"Verificar: frequência vigente","OK"))))</f>
        <v/>
      </c>
      <c r="S1314" s="24" t="n"/>
    </row>
    <row r="1315">
      <c r="A1315" s="21" t="n"/>
      <c r="B1315" s="22" t="n"/>
      <c r="C1315" s="23">
        <f>IF(OR(A1315="",B1315=""),"",A1315&amp;"|"&amp;B1315)</f>
        <v/>
      </c>
      <c r="D1315" s="21" t="n"/>
      <c r="E1315" s="24" t="n"/>
      <c r="F1315" s="21" t="n"/>
      <c r="G1315" s="22" t="n"/>
      <c r="H1315" s="22" t="n"/>
      <c r="I1315" s="22" t="n"/>
      <c r="J1315" s="25" t="n"/>
      <c r="K1315" s="26">
        <f>IF(J1315="","",IFERROR(INDEX(lst_frequencias_vezes,MATCH(J1315,lst_frequencias,0)),"Frequência não aceita"))</f>
        <v/>
      </c>
      <c r="L1315" s="21" t="n"/>
      <c r="M1315" s="27" t="n"/>
      <c r="N1315" s="28">
        <f>IF(AND(ISNUMBER(K1315),ISNUMBER(M1315)),K1315*M1315,"")</f>
        <v/>
      </c>
      <c r="O1315" s="25" t="n"/>
      <c r="P1315" s="25" t="n"/>
      <c r="Q1315" s="29" t="n"/>
      <c r="R1315" s="30">
        <f>IF(C1315="","",IF(COUNTIF(pl_chave,C1315)&gt;1,"ERRO: chave de tarefa duplicada",IF(I1315="Sim",IF(O1315="Não","ERRO: tarefa de segurança retirada do plano",IF(NOT(ISNUMBER(K1315)),"ERRO: frequência vigente inválida",IF(ISERROR(MATCH(H1315,lst_frequencias,0)),"ERRO: frequência de referência ausente",IF(K1315&lt;INDEX(lst_frequencias_vezes,MATCH(H1315,lst_frequencias,0)),"ERRO: intervalo ampliado em tarefa de segurança (referência "&amp;H1315&amp;")","OK: segurança mantida")))),IF(NOT(ISNUMBER(K1315)),"Verificar: frequência vigente","OK"))))</f>
        <v/>
      </c>
      <c r="S1315" s="24" t="n"/>
    </row>
    <row r="1316">
      <c r="A1316" s="21" t="n"/>
      <c r="B1316" s="22" t="n"/>
      <c r="C1316" s="23">
        <f>IF(OR(A1316="",B1316=""),"",A1316&amp;"|"&amp;B1316)</f>
        <v/>
      </c>
      <c r="D1316" s="21" t="n"/>
      <c r="E1316" s="24" t="n"/>
      <c r="F1316" s="21" t="n"/>
      <c r="G1316" s="22" t="n"/>
      <c r="H1316" s="22" t="n"/>
      <c r="I1316" s="22" t="n"/>
      <c r="J1316" s="25" t="n"/>
      <c r="K1316" s="26">
        <f>IF(J1316="","",IFERROR(INDEX(lst_frequencias_vezes,MATCH(J1316,lst_frequencias,0)),"Frequência não aceita"))</f>
        <v/>
      </c>
      <c r="L1316" s="21" t="n"/>
      <c r="M1316" s="27" t="n"/>
      <c r="N1316" s="28">
        <f>IF(AND(ISNUMBER(K1316),ISNUMBER(M1316)),K1316*M1316,"")</f>
        <v/>
      </c>
      <c r="O1316" s="25" t="n"/>
      <c r="P1316" s="25" t="n"/>
      <c r="Q1316" s="29" t="n"/>
      <c r="R1316" s="30">
        <f>IF(C1316="","",IF(COUNTIF(pl_chave,C1316)&gt;1,"ERRO: chave de tarefa duplicada",IF(I1316="Sim",IF(O1316="Não","ERRO: tarefa de segurança retirada do plano",IF(NOT(ISNUMBER(K1316)),"ERRO: frequência vigente inválida",IF(ISERROR(MATCH(H1316,lst_frequencias,0)),"ERRO: frequência de referência ausente",IF(K1316&lt;INDEX(lst_frequencias_vezes,MATCH(H1316,lst_frequencias,0)),"ERRO: intervalo ampliado em tarefa de segurança (referência "&amp;H1316&amp;")","OK: segurança mantida")))),IF(NOT(ISNUMBER(K1316)),"Verificar: frequência vigente","OK"))))</f>
        <v/>
      </c>
      <c r="S1316" s="24" t="n"/>
    </row>
    <row r="1317">
      <c r="A1317" s="21" t="n"/>
      <c r="B1317" s="22" t="n"/>
      <c r="C1317" s="23">
        <f>IF(OR(A1317="",B1317=""),"",A1317&amp;"|"&amp;B1317)</f>
        <v/>
      </c>
      <c r="D1317" s="21" t="n"/>
      <c r="E1317" s="24" t="n"/>
      <c r="F1317" s="21" t="n"/>
      <c r="G1317" s="22" t="n"/>
      <c r="H1317" s="22" t="n"/>
      <c r="I1317" s="22" t="n"/>
      <c r="J1317" s="25" t="n"/>
      <c r="K1317" s="26">
        <f>IF(J1317="","",IFERROR(INDEX(lst_frequencias_vezes,MATCH(J1317,lst_frequencias,0)),"Frequência não aceita"))</f>
        <v/>
      </c>
      <c r="L1317" s="21" t="n"/>
      <c r="M1317" s="27" t="n"/>
      <c r="N1317" s="28">
        <f>IF(AND(ISNUMBER(K1317),ISNUMBER(M1317)),K1317*M1317,"")</f>
        <v/>
      </c>
      <c r="O1317" s="25" t="n"/>
      <c r="P1317" s="25" t="n"/>
      <c r="Q1317" s="29" t="n"/>
      <c r="R1317" s="30">
        <f>IF(C1317="","",IF(COUNTIF(pl_chave,C1317)&gt;1,"ERRO: chave de tarefa duplicada",IF(I1317="Sim",IF(O1317="Não","ERRO: tarefa de segurança retirada do plano",IF(NOT(ISNUMBER(K1317)),"ERRO: frequência vigente inválida",IF(ISERROR(MATCH(H1317,lst_frequencias,0)),"ERRO: frequência de referência ausente",IF(K1317&lt;INDEX(lst_frequencias_vezes,MATCH(H1317,lst_frequencias,0)),"ERRO: intervalo ampliado em tarefa de segurança (referência "&amp;H1317&amp;")","OK: segurança mantida")))),IF(NOT(ISNUMBER(K1317)),"Verificar: frequência vigente","OK"))))</f>
        <v/>
      </c>
      <c r="S1317" s="24" t="n"/>
    </row>
    <row r="1318">
      <c r="A1318" s="21" t="n"/>
      <c r="B1318" s="22" t="n"/>
      <c r="C1318" s="23">
        <f>IF(OR(A1318="",B1318=""),"",A1318&amp;"|"&amp;B1318)</f>
        <v/>
      </c>
      <c r="D1318" s="21" t="n"/>
      <c r="E1318" s="24" t="n"/>
      <c r="F1318" s="21" t="n"/>
      <c r="G1318" s="22" t="n"/>
      <c r="H1318" s="22" t="n"/>
      <c r="I1318" s="22" t="n"/>
      <c r="J1318" s="25" t="n"/>
      <c r="K1318" s="26">
        <f>IF(J1318="","",IFERROR(INDEX(lst_frequencias_vezes,MATCH(J1318,lst_frequencias,0)),"Frequência não aceita"))</f>
        <v/>
      </c>
      <c r="L1318" s="21" t="n"/>
      <c r="M1318" s="27" t="n"/>
      <c r="N1318" s="28">
        <f>IF(AND(ISNUMBER(K1318),ISNUMBER(M1318)),K1318*M1318,"")</f>
        <v/>
      </c>
      <c r="O1318" s="25" t="n"/>
      <c r="P1318" s="25" t="n"/>
      <c r="Q1318" s="29" t="n"/>
      <c r="R1318" s="30">
        <f>IF(C1318="","",IF(COUNTIF(pl_chave,C1318)&gt;1,"ERRO: chave de tarefa duplicada",IF(I1318="Sim",IF(O1318="Não","ERRO: tarefa de segurança retirada do plano",IF(NOT(ISNUMBER(K1318)),"ERRO: frequência vigente inválida",IF(ISERROR(MATCH(H1318,lst_frequencias,0)),"ERRO: frequência de referência ausente",IF(K1318&lt;INDEX(lst_frequencias_vezes,MATCH(H1318,lst_frequencias,0)),"ERRO: intervalo ampliado em tarefa de segurança (referência "&amp;H1318&amp;")","OK: segurança mantida")))),IF(NOT(ISNUMBER(K1318)),"Verificar: frequência vigente","OK"))))</f>
        <v/>
      </c>
      <c r="S1318" s="24" t="n"/>
    </row>
    <row r="1319">
      <c r="A1319" s="21" t="n"/>
      <c r="B1319" s="22" t="n"/>
      <c r="C1319" s="23">
        <f>IF(OR(A1319="",B1319=""),"",A1319&amp;"|"&amp;B1319)</f>
        <v/>
      </c>
      <c r="D1319" s="21" t="n"/>
      <c r="E1319" s="24" t="n"/>
      <c r="F1319" s="21" t="n"/>
      <c r="G1319" s="22" t="n"/>
      <c r="H1319" s="22" t="n"/>
      <c r="I1319" s="22" t="n"/>
      <c r="J1319" s="25" t="n"/>
      <c r="K1319" s="26">
        <f>IF(J1319="","",IFERROR(INDEX(lst_frequencias_vezes,MATCH(J1319,lst_frequencias,0)),"Frequência não aceita"))</f>
        <v/>
      </c>
      <c r="L1319" s="21" t="n"/>
      <c r="M1319" s="27" t="n"/>
      <c r="N1319" s="28">
        <f>IF(AND(ISNUMBER(K1319),ISNUMBER(M1319)),K1319*M1319,"")</f>
        <v/>
      </c>
      <c r="O1319" s="25" t="n"/>
      <c r="P1319" s="25" t="n"/>
      <c r="Q1319" s="29" t="n"/>
      <c r="R1319" s="30">
        <f>IF(C1319="","",IF(COUNTIF(pl_chave,C1319)&gt;1,"ERRO: chave de tarefa duplicada",IF(I1319="Sim",IF(O1319="Não","ERRO: tarefa de segurança retirada do plano",IF(NOT(ISNUMBER(K1319)),"ERRO: frequência vigente inválida",IF(ISERROR(MATCH(H1319,lst_frequencias,0)),"ERRO: frequência de referência ausente",IF(K1319&lt;INDEX(lst_frequencias_vezes,MATCH(H1319,lst_frequencias,0)),"ERRO: intervalo ampliado em tarefa de segurança (referência "&amp;H1319&amp;")","OK: segurança mantida")))),IF(NOT(ISNUMBER(K1319)),"Verificar: frequência vigente","OK"))))</f>
        <v/>
      </c>
      <c r="S1319" s="24" t="n"/>
    </row>
    <row r="1320">
      <c r="A1320" s="21" t="n"/>
      <c r="B1320" s="22" t="n"/>
      <c r="C1320" s="23">
        <f>IF(OR(A1320="",B1320=""),"",A1320&amp;"|"&amp;B1320)</f>
        <v/>
      </c>
      <c r="D1320" s="21" t="n"/>
      <c r="E1320" s="24" t="n"/>
      <c r="F1320" s="21" t="n"/>
      <c r="G1320" s="22" t="n"/>
      <c r="H1320" s="22" t="n"/>
      <c r="I1320" s="22" t="n"/>
      <c r="J1320" s="25" t="n"/>
      <c r="K1320" s="26">
        <f>IF(J1320="","",IFERROR(INDEX(lst_frequencias_vezes,MATCH(J1320,lst_frequencias,0)),"Frequência não aceita"))</f>
        <v/>
      </c>
      <c r="L1320" s="21" t="n"/>
      <c r="M1320" s="27" t="n"/>
      <c r="N1320" s="28">
        <f>IF(AND(ISNUMBER(K1320),ISNUMBER(M1320)),K1320*M1320,"")</f>
        <v/>
      </c>
      <c r="O1320" s="25" t="n"/>
      <c r="P1320" s="25" t="n"/>
      <c r="Q1320" s="29" t="n"/>
      <c r="R1320" s="30">
        <f>IF(C1320="","",IF(COUNTIF(pl_chave,C1320)&gt;1,"ERRO: chave de tarefa duplicada",IF(I1320="Sim",IF(O1320="Não","ERRO: tarefa de segurança retirada do plano",IF(NOT(ISNUMBER(K1320)),"ERRO: frequência vigente inválida",IF(ISERROR(MATCH(H1320,lst_frequencias,0)),"ERRO: frequência de referência ausente",IF(K1320&lt;INDEX(lst_frequencias_vezes,MATCH(H1320,lst_frequencias,0)),"ERRO: intervalo ampliado em tarefa de segurança (referência "&amp;H1320&amp;")","OK: segurança mantida")))),IF(NOT(ISNUMBER(K1320)),"Verificar: frequência vigente","OK"))))</f>
        <v/>
      </c>
      <c r="S1320" s="24" t="n"/>
    </row>
    <row r="1321">
      <c r="A1321" s="21" t="n"/>
      <c r="B1321" s="22" t="n"/>
      <c r="C1321" s="23">
        <f>IF(OR(A1321="",B1321=""),"",A1321&amp;"|"&amp;B1321)</f>
        <v/>
      </c>
      <c r="D1321" s="21" t="n"/>
      <c r="E1321" s="24" t="n"/>
      <c r="F1321" s="21" t="n"/>
      <c r="G1321" s="22" t="n"/>
      <c r="H1321" s="22" t="n"/>
      <c r="I1321" s="22" t="n"/>
      <c r="J1321" s="25" t="n"/>
      <c r="K1321" s="26">
        <f>IF(J1321="","",IFERROR(INDEX(lst_frequencias_vezes,MATCH(J1321,lst_frequencias,0)),"Frequência não aceita"))</f>
        <v/>
      </c>
      <c r="L1321" s="21" t="n"/>
      <c r="M1321" s="27" t="n"/>
      <c r="N1321" s="28">
        <f>IF(AND(ISNUMBER(K1321),ISNUMBER(M1321)),K1321*M1321,"")</f>
        <v/>
      </c>
      <c r="O1321" s="25" t="n"/>
      <c r="P1321" s="25" t="n"/>
      <c r="Q1321" s="29" t="n"/>
      <c r="R1321" s="30">
        <f>IF(C1321="","",IF(COUNTIF(pl_chave,C1321)&gt;1,"ERRO: chave de tarefa duplicada",IF(I1321="Sim",IF(O1321="Não","ERRO: tarefa de segurança retirada do plano",IF(NOT(ISNUMBER(K1321)),"ERRO: frequência vigente inválida",IF(ISERROR(MATCH(H1321,lst_frequencias,0)),"ERRO: frequência de referência ausente",IF(K1321&lt;INDEX(lst_frequencias_vezes,MATCH(H1321,lst_frequencias,0)),"ERRO: intervalo ampliado em tarefa de segurança (referência "&amp;H1321&amp;")","OK: segurança mantida")))),IF(NOT(ISNUMBER(K1321)),"Verificar: frequência vigente","OK"))))</f>
        <v/>
      </c>
      <c r="S1321" s="24" t="n"/>
    </row>
    <row r="1322">
      <c r="A1322" s="21" t="n"/>
      <c r="B1322" s="22" t="n"/>
      <c r="C1322" s="23">
        <f>IF(OR(A1322="",B1322=""),"",A1322&amp;"|"&amp;B1322)</f>
        <v/>
      </c>
      <c r="D1322" s="21" t="n"/>
      <c r="E1322" s="24" t="n"/>
      <c r="F1322" s="21" t="n"/>
      <c r="G1322" s="22" t="n"/>
      <c r="H1322" s="22" t="n"/>
      <c r="I1322" s="22" t="n"/>
      <c r="J1322" s="25" t="n"/>
      <c r="K1322" s="26">
        <f>IF(J1322="","",IFERROR(INDEX(lst_frequencias_vezes,MATCH(J1322,lst_frequencias,0)),"Frequência não aceita"))</f>
        <v/>
      </c>
      <c r="L1322" s="21" t="n"/>
      <c r="M1322" s="27" t="n"/>
      <c r="N1322" s="28">
        <f>IF(AND(ISNUMBER(K1322),ISNUMBER(M1322)),K1322*M1322,"")</f>
        <v/>
      </c>
      <c r="O1322" s="25" t="n"/>
      <c r="P1322" s="25" t="n"/>
      <c r="Q1322" s="29" t="n"/>
      <c r="R1322" s="30">
        <f>IF(C1322="","",IF(COUNTIF(pl_chave,C1322)&gt;1,"ERRO: chave de tarefa duplicada",IF(I1322="Sim",IF(O1322="Não","ERRO: tarefa de segurança retirada do plano",IF(NOT(ISNUMBER(K1322)),"ERRO: frequência vigente inválida",IF(ISERROR(MATCH(H1322,lst_frequencias,0)),"ERRO: frequência de referência ausente",IF(K1322&lt;INDEX(lst_frequencias_vezes,MATCH(H1322,lst_frequencias,0)),"ERRO: intervalo ampliado em tarefa de segurança (referência "&amp;H1322&amp;")","OK: segurança mantida")))),IF(NOT(ISNUMBER(K1322)),"Verificar: frequência vigente","OK"))))</f>
        <v/>
      </c>
      <c r="S1322" s="24" t="n"/>
    </row>
    <row r="1323">
      <c r="A1323" s="21" t="n"/>
      <c r="B1323" s="22" t="n"/>
      <c r="C1323" s="23">
        <f>IF(OR(A1323="",B1323=""),"",A1323&amp;"|"&amp;B1323)</f>
        <v/>
      </c>
      <c r="D1323" s="21" t="n"/>
      <c r="E1323" s="24" t="n"/>
      <c r="F1323" s="21" t="n"/>
      <c r="G1323" s="22" t="n"/>
      <c r="H1323" s="22" t="n"/>
      <c r="I1323" s="22" t="n"/>
      <c r="J1323" s="25" t="n"/>
      <c r="K1323" s="26">
        <f>IF(J1323="","",IFERROR(INDEX(lst_frequencias_vezes,MATCH(J1323,lst_frequencias,0)),"Frequência não aceita"))</f>
        <v/>
      </c>
      <c r="L1323" s="21" t="n"/>
      <c r="M1323" s="27" t="n"/>
      <c r="N1323" s="28">
        <f>IF(AND(ISNUMBER(K1323),ISNUMBER(M1323)),K1323*M1323,"")</f>
        <v/>
      </c>
      <c r="O1323" s="25" t="n"/>
      <c r="P1323" s="25" t="n"/>
      <c r="Q1323" s="29" t="n"/>
      <c r="R1323" s="30">
        <f>IF(C1323="","",IF(COUNTIF(pl_chave,C1323)&gt;1,"ERRO: chave de tarefa duplicada",IF(I1323="Sim",IF(O1323="Não","ERRO: tarefa de segurança retirada do plano",IF(NOT(ISNUMBER(K1323)),"ERRO: frequência vigente inválida",IF(ISERROR(MATCH(H1323,lst_frequencias,0)),"ERRO: frequência de referência ausente",IF(K1323&lt;INDEX(lst_frequencias_vezes,MATCH(H1323,lst_frequencias,0)),"ERRO: intervalo ampliado em tarefa de segurança (referência "&amp;H1323&amp;")","OK: segurança mantida")))),IF(NOT(ISNUMBER(K1323)),"Verificar: frequência vigente","OK"))))</f>
        <v/>
      </c>
      <c r="S1323" s="24" t="n"/>
    </row>
    <row r="1324">
      <c r="A1324" s="21" t="n"/>
      <c r="B1324" s="22" t="n"/>
      <c r="C1324" s="23">
        <f>IF(OR(A1324="",B1324=""),"",A1324&amp;"|"&amp;B1324)</f>
        <v/>
      </c>
      <c r="D1324" s="21" t="n"/>
      <c r="E1324" s="24" t="n"/>
      <c r="F1324" s="21" t="n"/>
      <c r="G1324" s="22" t="n"/>
      <c r="H1324" s="22" t="n"/>
      <c r="I1324" s="22" t="n"/>
      <c r="J1324" s="25" t="n"/>
      <c r="K1324" s="26">
        <f>IF(J1324="","",IFERROR(INDEX(lst_frequencias_vezes,MATCH(J1324,lst_frequencias,0)),"Frequência não aceita"))</f>
        <v/>
      </c>
      <c r="L1324" s="21" t="n"/>
      <c r="M1324" s="27" t="n"/>
      <c r="N1324" s="28">
        <f>IF(AND(ISNUMBER(K1324),ISNUMBER(M1324)),K1324*M1324,"")</f>
        <v/>
      </c>
      <c r="O1324" s="25" t="n"/>
      <c r="P1324" s="25" t="n"/>
      <c r="Q1324" s="29" t="n"/>
      <c r="R1324" s="30">
        <f>IF(C1324="","",IF(COUNTIF(pl_chave,C1324)&gt;1,"ERRO: chave de tarefa duplicada",IF(I1324="Sim",IF(O1324="Não","ERRO: tarefa de segurança retirada do plano",IF(NOT(ISNUMBER(K1324)),"ERRO: frequência vigente inválida",IF(ISERROR(MATCH(H1324,lst_frequencias,0)),"ERRO: frequência de referência ausente",IF(K1324&lt;INDEX(lst_frequencias_vezes,MATCH(H1324,lst_frequencias,0)),"ERRO: intervalo ampliado em tarefa de segurança (referência "&amp;H1324&amp;")","OK: segurança mantida")))),IF(NOT(ISNUMBER(K1324)),"Verificar: frequência vigente","OK"))))</f>
        <v/>
      </c>
      <c r="S1324" s="24" t="n"/>
    </row>
    <row r="1325">
      <c r="A1325" s="21" t="n"/>
      <c r="B1325" s="22" t="n"/>
      <c r="C1325" s="23">
        <f>IF(OR(A1325="",B1325=""),"",A1325&amp;"|"&amp;B1325)</f>
        <v/>
      </c>
      <c r="D1325" s="21" t="n"/>
      <c r="E1325" s="24" t="n"/>
      <c r="F1325" s="21" t="n"/>
      <c r="G1325" s="22" t="n"/>
      <c r="H1325" s="22" t="n"/>
      <c r="I1325" s="22" t="n"/>
      <c r="J1325" s="25" t="n"/>
      <c r="K1325" s="26">
        <f>IF(J1325="","",IFERROR(INDEX(lst_frequencias_vezes,MATCH(J1325,lst_frequencias,0)),"Frequência não aceita"))</f>
        <v/>
      </c>
      <c r="L1325" s="21" t="n"/>
      <c r="M1325" s="27" t="n"/>
      <c r="N1325" s="28">
        <f>IF(AND(ISNUMBER(K1325),ISNUMBER(M1325)),K1325*M1325,"")</f>
        <v/>
      </c>
      <c r="O1325" s="25" t="n"/>
      <c r="P1325" s="25" t="n"/>
      <c r="Q1325" s="29" t="n"/>
      <c r="R1325" s="30">
        <f>IF(C1325="","",IF(COUNTIF(pl_chave,C1325)&gt;1,"ERRO: chave de tarefa duplicada",IF(I1325="Sim",IF(O1325="Não","ERRO: tarefa de segurança retirada do plano",IF(NOT(ISNUMBER(K1325)),"ERRO: frequência vigente inválida",IF(ISERROR(MATCH(H1325,lst_frequencias,0)),"ERRO: frequência de referência ausente",IF(K1325&lt;INDEX(lst_frequencias_vezes,MATCH(H1325,lst_frequencias,0)),"ERRO: intervalo ampliado em tarefa de segurança (referência "&amp;H1325&amp;")","OK: segurança mantida")))),IF(NOT(ISNUMBER(K1325)),"Verificar: frequência vigente","OK"))))</f>
        <v/>
      </c>
      <c r="S1325" s="24" t="n"/>
    </row>
    <row r="1326">
      <c r="A1326" s="21" t="n"/>
      <c r="B1326" s="22" t="n"/>
      <c r="C1326" s="23">
        <f>IF(OR(A1326="",B1326=""),"",A1326&amp;"|"&amp;B1326)</f>
        <v/>
      </c>
      <c r="D1326" s="21" t="n"/>
      <c r="E1326" s="24" t="n"/>
      <c r="F1326" s="21" t="n"/>
      <c r="G1326" s="22" t="n"/>
      <c r="H1326" s="22" t="n"/>
      <c r="I1326" s="22" t="n"/>
      <c r="J1326" s="25" t="n"/>
      <c r="K1326" s="26">
        <f>IF(J1326="","",IFERROR(INDEX(lst_frequencias_vezes,MATCH(J1326,lst_frequencias,0)),"Frequência não aceita"))</f>
        <v/>
      </c>
      <c r="L1326" s="21" t="n"/>
      <c r="M1326" s="27" t="n"/>
      <c r="N1326" s="28">
        <f>IF(AND(ISNUMBER(K1326),ISNUMBER(M1326)),K1326*M1326,"")</f>
        <v/>
      </c>
      <c r="O1326" s="25" t="n"/>
      <c r="P1326" s="25" t="n"/>
      <c r="Q1326" s="29" t="n"/>
      <c r="R1326" s="30">
        <f>IF(C1326="","",IF(COUNTIF(pl_chave,C1326)&gt;1,"ERRO: chave de tarefa duplicada",IF(I1326="Sim",IF(O1326="Não","ERRO: tarefa de segurança retirada do plano",IF(NOT(ISNUMBER(K1326)),"ERRO: frequência vigente inválida",IF(ISERROR(MATCH(H1326,lst_frequencias,0)),"ERRO: frequência de referência ausente",IF(K1326&lt;INDEX(lst_frequencias_vezes,MATCH(H1326,lst_frequencias,0)),"ERRO: intervalo ampliado em tarefa de segurança (referência "&amp;H1326&amp;")","OK: segurança mantida")))),IF(NOT(ISNUMBER(K1326)),"Verificar: frequência vigente","OK"))))</f>
        <v/>
      </c>
      <c r="S1326" s="24" t="n"/>
    </row>
    <row r="1327">
      <c r="A1327" s="21" t="n"/>
      <c r="B1327" s="22" t="n"/>
      <c r="C1327" s="23">
        <f>IF(OR(A1327="",B1327=""),"",A1327&amp;"|"&amp;B1327)</f>
        <v/>
      </c>
      <c r="D1327" s="21" t="n"/>
      <c r="E1327" s="24" t="n"/>
      <c r="F1327" s="21" t="n"/>
      <c r="G1327" s="22" t="n"/>
      <c r="H1327" s="22" t="n"/>
      <c r="I1327" s="22" t="n"/>
      <c r="J1327" s="25" t="n"/>
      <c r="K1327" s="26">
        <f>IF(J1327="","",IFERROR(INDEX(lst_frequencias_vezes,MATCH(J1327,lst_frequencias,0)),"Frequência não aceita"))</f>
        <v/>
      </c>
      <c r="L1327" s="21" t="n"/>
      <c r="M1327" s="27" t="n"/>
      <c r="N1327" s="28">
        <f>IF(AND(ISNUMBER(K1327),ISNUMBER(M1327)),K1327*M1327,"")</f>
        <v/>
      </c>
      <c r="O1327" s="25" t="n"/>
      <c r="P1327" s="25" t="n"/>
      <c r="Q1327" s="29" t="n"/>
      <c r="R1327" s="30">
        <f>IF(C1327="","",IF(COUNTIF(pl_chave,C1327)&gt;1,"ERRO: chave de tarefa duplicada",IF(I1327="Sim",IF(O1327="Não","ERRO: tarefa de segurança retirada do plano",IF(NOT(ISNUMBER(K1327)),"ERRO: frequência vigente inválida",IF(ISERROR(MATCH(H1327,lst_frequencias,0)),"ERRO: frequência de referência ausente",IF(K1327&lt;INDEX(lst_frequencias_vezes,MATCH(H1327,lst_frequencias,0)),"ERRO: intervalo ampliado em tarefa de segurança (referência "&amp;H1327&amp;")","OK: segurança mantida")))),IF(NOT(ISNUMBER(K1327)),"Verificar: frequência vigente","OK"))))</f>
        <v/>
      </c>
      <c r="S1327" s="24" t="n"/>
    </row>
    <row r="1328">
      <c r="A1328" s="21" t="n"/>
      <c r="B1328" s="22" t="n"/>
      <c r="C1328" s="23">
        <f>IF(OR(A1328="",B1328=""),"",A1328&amp;"|"&amp;B1328)</f>
        <v/>
      </c>
      <c r="D1328" s="21" t="n"/>
      <c r="E1328" s="24" t="n"/>
      <c r="F1328" s="21" t="n"/>
      <c r="G1328" s="22" t="n"/>
      <c r="H1328" s="22" t="n"/>
      <c r="I1328" s="22" t="n"/>
      <c r="J1328" s="25" t="n"/>
      <c r="K1328" s="26">
        <f>IF(J1328="","",IFERROR(INDEX(lst_frequencias_vezes,MATCH(J1328,lst_frequencias,0)),"Frequência não aceita"))</f>
        <v/>
      </c>
      <c r="L1328" s="21" t="n"/>
      <c r="M1328" s="27" t="n"/>
      <c r="N1328" s="28">
        <f>IF(AND(ISNUMBER(K1328),ISNUMBER(M1328)),K1328*M1328,"")</f>
        <v/>
      </c>
      <c r="O1328" s="25" t="n"/>
      <c r="P1328" s="25" t="n"/>
      <c r="Q1328" s="29" t="n"/>
      <c r="R1328" s="30">
        <f>IF(C1328="","",IF(COUNTIF(pl_chave,C1328)&gt;1,"ERRO: chave de tarefa duplicada",IF(I1328="Sim",IF(O1328="Não","ERRO: tarefa de segurança retirada do plano",IF(NOT(ISNUMBER(K1328)),"ERRO: frequência vigente inválida",IF(ISERROR(MATCH(H1328,lst_frequencias,0)),"ERRO: frequência de referência ausente",IF(K1328&lt;INDEX(lst_frequencias_vezes,MATCH(H1328,lst_frequencias,0)),"ERRO: intervalo ampliado em tarefa de segurança (referência "&amp;H1328&amp;")","OK: segurança mantida")))),IF(NOT(ISNUMBER(K1328)),"Verificar: frequência vigente","OK"))))</f>
        <v/>
      </c>
      <c r="S1328" s="24" t="n"/>
    </row>
    <row r="1329">
      <c r="A1329" s="21" t="n"/>
      <c r="B1329" s="22" t="n"/>
      <c r="C1329" s="23">
        <f>IF(OR(A1329="",B1329=""),"",A1329&amp;"|"&amp;B1329)</f>
        <v/>
      </c>
      <c r="D1329" s="21" t="n"/>
      <c r="E1329" s="24" t="n"/>
      <c r="F1329" s="21" t="n"/>
      <c r="G1329" s="22" t="n"/>
      <c r="H1329" s="22" t="n"/>
      <c r="I1329" s="22" t="n"/>
      <c r="J1329" s="25" t="n"/>
      <c r="K1329" s="26">
        <f>IF(J1329="","",IFERROR(INDEX(lst_frequencias_vezes,MATCH(J1329,lst_frequencias,0)),"Frequência não aceita"))</f>
        <v/>
      </c>
      <c r="L1329" s="21" t="n"/>
      <c r="M1329" s="27" t="n"/>
      <c r="N1329" s="28">
        <f>IF(AND(ISNUMBER(K1329),ISNUMBER(M1329)),K1329*M1329,"")</f>
        <v/>
      </c>
      <c r="O1329" s="25" t="n"/>
      <c r="P1329" s="25" t="n"/>
      <c r="Q1329" s="29" t="n"/>
      <c r="R1329" s="30">
        <f>IF(C1329="","",IF(COUNTIF(pl_chave,C1329)&gt;1,"ERRO: chave de tarefa duplicada",IF(I1329="Sim",IF(O1329="Não","ERRO: tarefa de segurança retirada do plano",IF(NOT(ISNUMBER(K1329)),"ERRO: frequência vigente inválida",IF(ISERROR(MATCH(H1329,lst_frequencias,0)),"ERRO: frequência de referência ausente",IF(K1329&lt;INDEX(lst_frequencias_vezes,MATCH(H1329,lst_frequencias,0)),"ERRO: intervalo ampliado em tarefa de segurança (referência "&amp;H1329&amp;")","OK: segurança mantida")))),IF(NOT(ISNUMBER(K1329)),"Verificar: frequência vigente","OK"))))</f>
        <v/>
      </c>
      <c r="S1329" s="24" t="n"/>
    </row>
    <row r="1330">
      <c r="A1330" s="21" t="n"/>
      <c r="B1330" s="22" t="n"/>
      <c r="C1330" s="23">
        <f>IF(OR(A1330="",B1330=""),"",A1330&amp;"|"&amp;B1330)</f>
        <v/>
      </c>
      <c r="D1330" s="21" t="n"/>
      <c r="E1330" s="24" t="n"/>
      <c r="F1330" s="21" t="n"/>
      <c r="G1330" s="22" t="n"/>
      <c r="H1330" s="22" t="n"/>
      <c r="I1330" s="22" t="n"/>
      <c r="J1330" s="25" t="n"/>
      <c r="K1330" s="26">
        <f>IF(J1330="","",IFERROR(INDEX(lst_frequencias_vezes,MATCH(J1330,lst_frequencias,0)),"Frequência não aceita"))</f>
        <v/>
      </c>
      <c r="L1330" s="21" t="n"/>
      <c r="M1330" s="27" t="n"/>
      <c r="N1330" s="28">
        <f>IF(AND(ISNUMBER(K1330),ISNUMBER(M1330)),K1330*M1330,"")</f>
        <v/>
      </c>
      <c r="O1330" s="25" t="n"/>
      <c r="P1330" s="25" t="n"/>
      <c r="Q1330" s="29" t="n"/>
      <c r="R1330" s="30">
        <f>IF(C1330="","",IF(COUNTIF(pl_chave,C1330)&gt;1,"ERRO: chave de tarefa duplicada",IF(I1330="Sim",IF(O1330="Não","ERRO: tarefa de segurança retirada do plano",IF(NOT(ISNUMBER(K1330)),"ERRO: frequência vigente inválida",IF(ISERROR(MATCH(H1330,lst_frequencias,0)),"ERRO: frequência de referência ausente",IF(K1330&lt;INDEX(lst_frequencias_vezes,MATCH(H1330,lst_frequencias,0)),"ERRO: intervalo ampliado em tarefa de segurança (referência "&amp;H1330&amp;")","OK: segurança mantida")))),IF(NOT(ISNUMBER(K1330)),"Verificar: frequência vigente","OK"))))</f>
        <v/>
      </c>
      <c r="S1330" s="24" t="n"/>
    </row>
    <row r="1331">
      <c r="A1331" s="21" t="n"/>
      <c r="B1331" s="22" t="n"/>
      <c r="C1331" s="23">
        <f>IF(OR(A1331="",B1331=""),"",A1331&amp;"|"&amp;B1331)</f>
        <v/>
      </c>
      <c r="D1331" s="21" t="n"/>
      <c r="E1331" s="24" t="n"/>
      <c r="F1331" s="21" t="n"/>
      <c r="G1331" s="22" t="n"/>
      <c r="H1331" s="22" t="n"/>
      <c r="I1331" s="22" t="n"/>
      <c r="J1331" s="25" t="n"/>
      <c r="K1331" s="26">
        <f>IF(J1331="","",IFERROR(INDEX(lst_frequencias_vezes,MATCH(J1331,lst_frequencias,0)),"Frequência não aceita"))</f>
        <v/>
      </c>
      <c r="L1331" s="21" t="n"/>
      <c r="M1331" s="27" t="n"/>
      <c r="N1331" s="28">
        <f>IF(AND(ISNUMBER(K1331),ISNUMBER(M1331)),K1331*M1331,"")</f>
        <v/>
      </c>
      <c r="O1331" s="25" t="n"/>
      <c r="P1331" s="25" t="n"/>
      <c r="Q1331" s="29" t="n"/>
      <c r="R1331" s="30">
        <f>IF(C1331="","",IF(COUNTIF(pl_chave,C1331)&gt;1,"ERRO: chave de tarefa duplicada",IF(I1331="Sim",IF(O1331="Não","ERRO: tarefa de segurança retirada do plano",IF(NOT(ISNUMBER(K1331)),"ERRO: frequência vigente inválida",IF(ISERROR(MATCH(H1331,lst_frequencias,0)),"ERRO: frequência de referência ausente",IF(K1331&lt;INDEX(lst_frequencias_vezes,MATCH(H1331,lst_frequencias,0)),"ERRO: intervalo ampliado em tarefa de segurança (referência "&amp;H1331&amp;")","OK: segurança mantida")))),IF(NOT(ISNUMBER(K1331)),"Verificar: frequência vigente","OK"))))</f>
        <v/>
      </c>
      <c r="S1331" s="24" t="n"/>
    </row>
    <row r="1332">
      <c r="A1332" s="21" t="n"/>
      <c r="B1332" s="22" t="n"/>
      <c r="C1332" s="23">
        <f>IF(OR(A1332="",B1332=""),"",A1332&amp;"|"&amp;B1332)</f>
        <v/>
      </c>
      <c r="D1332" s="21" t="n"/>
      <c r="E1332" s="24" t="n"/>
      <c r="F1332" s="21" t="n"/>
      <c r="G1332" s="22" t="n"/>
      <c r="H1332" s="22" t="n"/>
      <c r="I1332" s="22" t="n"/>
      <c r="J1332" s="25" t="n"/>
      <c r="K1332" s="26">
        <f>IF(J1332="","",IFERROR(INDEX(lst_frequencias_vezes,MATCH(J1332,lst_frequencias,0)),"Frequência não aceita"))</f>
        <v/>
      </c>
      <c r="L1332" s="21" t="n"/>
      <c r="M1332" s="27" t="n"/>
      <c r="N1332" s="28">
        <f>IF(AND(ISNUMBER(K1332),ISNUMBER(M1332)),K1332*M1332,"")</f>
        <v/>
      </c>
      <c r="O1332" s="25" t="n"/>
      <c r="P1332" s="25" t="n"/>
      <c r="Q1332" s="29" t="n"/>
      <c r="R1332" s="30">
        <f>IF(C1332="","",IF(COUNTIF(pl_chave,C1332)&gt;1,"ERRO: chave de tarefa duplicada",IF(I1332="Sim",IF(O1332="Não","ERRO: tarefa de segurança retirada do plano",IF(NOT(ISNUMBER(K1332)),"ERRO: frequência vigente inválida",IF(ISERROR(MATCH(H1332,lst_frequencias,0)),"ERRO: frequência de referência ausente",IF(K1332&lt;INDEX(lst_frequencias_vezes,MATCH(H1332,lst_frequencias,0)),"ERRO: intervalo ampliado em tarefa de segurança (referência "&amp;H1332&amp;")","OK: segurança mantida")))),IF(NOT(ISNUMBER(K1332)),"Verificar: frequência vigente","OK"))))</f>
        <v/>
      </c>
      <c r="S1332" s="24" t="n"/>
    </row>
    <row r="1333">
      <c r="A1333" s="21" t="n"/>
      <c r="B1333" s="22" t="n"/>
      <c r="C1333" s="23">
        <f>IF(OR(A1333="",B1333=""),"",A1333&amp;"|"&amp;B1333)</f>
        <v/>
      </c>
      <c r="D1333" s="21" t="n"/>
      <c r="E1333" s="24" t="n"/>
      <c r="F1333" s="21" t="n"/>
      <c r="G1333" s="22" t="n"/>
      <c r="H1333" s="22" t="n"/>
      <c r="I1333" s="22" t="n"/>
      <c r="J1333" s="25" t="n"/>
      <c r="K1333" s="26">
        <f>IF(J1333="","",IFERROR(INDEX(lst_frequencias_vezes,MATCH(J1333,lst_frequencias,0)),"Frequência não aceita"))</f>
        <v/>
      </c>
      <c r="L1333" s="21" t="n"/>
      <c r="M1333" s="27" t="n"/>
      <c r="N1333" s="28">
        <f>IF(AND(ISNUMBER(K1333),ISNUMBER(M1333)),K1333*M1333,"")</f>
        <v/>
      </c>
      <c r="O1333" s="25" t="n"/>
      <c r="P1333" s="25" t="n"/>
      <c r="Q1333" s="29" t="n"/>
      <c r="R1333" s="30">
        <f>IF(C1333="","",IF(COUNTIF(pl_chave,C1333)&gt;1,"ERRO: chave de tarefa duplicada",IF(I1333="Sim",IF(O1333="Não","ERRO: tarefa de segurança retirada do plano",IF(NOT(ISNUMBER(K1333)),"ERRO: frequência vigente inválida",IF(ISERROR(MATCH(H1333,lst_frequencias,0)),"ERRO: frequência de referência ausente",IF(K1333&lt;INDEX(lst_frequencias_vezes,MATCH(H1333,lst_frequencias,0)),"ERRO: intervalo ampliado em tarefa de segurança (referência "&amp;H1333&amp;")","OK: segurança mantida")))),IF(NOT(ISNUMBER(K1333)),"Verificar: frequência vigente","OK"))))</f>
        <v/>
      </c>
      <c r="S1333" s="24" t="n"/>
    </row>
    <row r="1334">
      <c r="A1334" s="21" t="n"/>
      <c r="B1334" s="22" t="n"/>
      <c r="C1334" s="23">
        <f>IF(OR(A1334="",B1334=""),"",A1334&amp;"|"&amp;B1334)</f>
        <v/>
      </c>
      <c r="D1334" s="21" t="n"/>
      <c r="E1334" s="24" t="n"/>
      <c r="F1334" s="21" t="n"/>
      <c r="G1334" s="22" t="n"/>
      <c r="H1334" s="22" t="n"/>
      <c r="I1334" s="22" t="n"/>
      <c r="J1334" s="25" t="n"/>
      <c r="K1334" s="26">
        <f>IF(J1334="","",IFERROR(INDEX(lst_frequencias_vezes,MATCH(J1334,lst_frequencias,0)),"Frequência não aceita"))</f>
        <v/>
      </c>
      <c r="L1334" s="21" t="n"/>
      <c r="M1334" s="27" t="n"/>
      <c r="N1334" s="28">
        <f>IF(AND(ISNUMBER(K1334),ISNUMBER(M1334)),K1334*M1334,"")</f>
        <v/>
      </c>
      <c r="O1334" s="25" t="n"/>
      <c r="P1334" s="25" t="n"/>
      <c r="Q1334" s="29" t="n"/>
      <c r="R1334" s="30">
        <f>IF(C1334="","",IF(COUNTIF(pl_chave,C1334)&gt;1,"ERRO: chave de tarefa duplicada",IF(I1334="Sim",IF(O1334="Não","ERRO: tarefa de segurança retirada do plano",IF(NOT(ISNUMBER(K1334)),"ERRO: frequência vigente inválida",IF(ISERROR(MATCH(H1334,lst_frequencias,0)),"ERRO: frequência de referência ausente",IF(K1334&lt;INDEX(lst_frequencias_vezes,MATCH(H1334,lst_frequencias,0)),"ERRO: intervalo ampliado em tarefa de segurança (referência "&amp;H1334&amp;")","OK: segurança mantida")))),IF(NOT(ISNUMBER(K1334)),"Verificar: frequência vigente","OK"))))</f>
        <v/>
      </c>
      <c r="S1334" s="24" t="n"/>
    </row>
    <row r="1335">
      <c r="A1335" s="21" t="n"/>
      <c r="B1335" s="22" t="n"/>
      <c r="C1335" s="23">
        <f>IF(OR(A1335="",B1335=""),"",A1335&amp;"|"&amp;B1335)</f>
        <v/>
      </c>
      <c r="D1335" s="21" t="n"/>
      <c r="E1335" s="24" t="n"/>
      <c r="F1335" s="21" t="n"/>
      <c r="G1335" s="22" t="n"/>
      <c r="H1335" s="22" t="n"/>
      <c r="I1335" s="22" t="n"/>
      <c r="J1335" s="25" t="n"/>
      <c r="K1335" s="26">
        <f>IF(J1335="","",IFERROR(INDEX(lst_frequencias_vezes,MATCH(J1335,lst_frequencias,0)),"Frequência não aceita"))</f>
        <v/>
      </c>
      <c r="L1335" s="21" t="n"/>
      <c r="M1335" s="27" t="n"/>
      <c r="N1335" s="28">
        <f>IF(AND(ISNUMBER(K1335),ISNUMBER(M1335)),K1335*M1335,"")</f>
        <v/>
      </c>
      <c r="O1335" s="25" t="n"/>
      <c r="P1335" s="25" t="n"/>
      <c r="Q1335" s="29" t="n"/>
      <c r="R1335" s="30">
        <f>IF(C1335="","",IF(COUNTIF(pl_chave,C1335)&gt;1,"ERRO: chave de tarefa duplicada",IF(I1335="Sim",IF(O1335="Não","ERRO: tarefa de segurança retirada do plano",IF(NOT(ISNUMBER(K1335)),"ERRO: frequência vigente inválida",IF(ISERROR(MATCH(H1335,lst_frequencias,0)),"ERRO: frequência de referência ausente",IF(K1335&lt;INDEX(lst_frequencias_vezes,MATCH(H1335,lst_frequencias,0)),"ERRO: intervalo ampliado em tarefa de segurança (referência "&amp;H1335&amp;")","OK: segurança mantida")))),IF(NOT(ISNUMBER(K1335)),"Verificar: frequência vigente","OK"))))</f>
        <v/>
      </c>
      <c r="S1335" s="24" t="n"/>
    </row>
    <row r="1336">
      <c r="A1336" s="21" t="n"/>
      <c r="B1336" s="22" t="n"/>
      <c r="C1336" s="23">
        <f>IF(OR(A1336="",B1336=""),"",A1336&amp;"|"&amp;B1336)</f>
        <v/>
      </c>
      <c r="D1336" s="21" t="n"/>
      <c r="E1336" s="24" t="n"/>
      <c r="F1336" s="21" t="n"/>
      <c r="G1336" s="22" t="n"/>
      <c r="H1336" s="22" t="n"/>
      <c r="I1336" s="22" t="n"/>
      <c r="J1336" s="25" t="n"/>
      <c r="K1336" s="26">
        <f>IF(J1336="","",IFERROR(INDEX(lst_frequencias_vezes,MATCH(J1336,lst_frequencias,0)),"Frequência não aceita"))</f>
        <v/>
      </c>
      <c r="L1336" s="21" t="n"/>
      <c r="M1336" s="27" t="n"/>
      <c r="N1336" s="28">
        <f>IF(AND(ISNUMBER(K1336),ISNUMBER(M1336)),K1336*M1336,"")</f>
        <v/>
      </c>
      <c r="O1336" s="25" t="n"/>
      <c r="P1336" s="25" t="n"/>
      <c r="Q1336" s="29" t="n"/>
      <c r="R1336" s="30">
        <f>IF(C1336="","",IF(COUNTIF(pl_chave,C1336)&gt;1,"ERRO: chave de tarefa duplicada",IF(I1336="Sim",IF(O1336="Não","ERRO: tarefa de segurança retirada do plano",IF(NOT(ISNUMBER(K1336)),"ERRO: frequência vigente inválida",IF(ISERROR(MATCH(H1336,lst_frequencias,0)),"ERRO: frequência de referência ausente",IF(K1336&lt;INDEX(lst_frequencias_vezes,MATCH(H1336,lst_frequencias,0)),"ERRO: intervalo ampliado em tarefa de segurança (referência "&amp;H1336&amp;")","OK: segurança mantida")))),IF(NOT(ISNUMBER(K1336)),"Verificar: frequência vigente","OK"))))</f>
        <v/>
      </c>
      <c r="S1336" s="24" t="n"/>
    </row>
    <row r="1337">
      <c r="A1337" s="21" t="n"/>
      <c r="B1337" s="22" t="n"/>
      <c r="C1337" s="23">
        <f>IF(OR(A1337="",B1337=""),"",A1337&amp;"|"&amp;B1337)</f>
        <v/>
      </c>
      <c r="D1337" s="21" t="n"/>
      <c r="E1337" s="24" t="n"/>
      <c r="F1337" s="21" t="n"/>
      <c r="G1337" s="22" t="n"/>
      <c r="H1337" s="22" t="n"/>
      <c r="I1337" s="22" t="n"/>
      <c r="J1337" s="25" t="n"/>
      <c r="K1337" s="26">
        <f>IF(J1337="","",IFERROR(INDEX(lst_frequencias_vezes,MATCH(J1337,lst_frequencias,0)),"Frequência não aceita"))</f>
        <v/>
      </c>
      <c r="L1337" s="21" t="n"/>
      <c r="M1337" s="27" t="n"/>
      <c r="N1337" s="28">
        <f>IF(AND(ISNUMBER(K1337),ISNUMBER(M1337)),K1337*M1337,"")</f>
        <v/>
      </c>
      <c r="O1337" s="25" t="n"/>
      <c r="P1337" s="25" t="n"/>
      <c r="Q1337" s="29" t="n"/>
      <c r="R1337" s="30">
        <f>IF(C1337="","",IF(COUNTIF(pl_chave,C1337)&gt;1,"ERRO: chave de tarefa duplicada",IF(I1337="Sim",IF(O1337="Não","ERRO: tarefa de segurança retirada do plano",IF(NOT(ISNUMBER(K1337)),"ERRO: frequência vigente inválida",IF(ISERROR(MATCH(H1337,lst_frequencias,0)),"ERRO: frequência de referência ausente",IF(K1337&lt;INDEX(lst_frequencias_vezes,MATCH(H1337,lst_frequencias,0)),"ERRO: intervalo ampliado em tarefa de segurança (referência "&amp;H1337&amp;")","OK: segurança mantida")))),IF(NOT(ISNUMBER(K1337)),"Verificar: frequência vigente","OK"))))</f>
        <v/>
      </c>
      <c r="S1337" s="24" t="n"/>
    </row>
    <row r="1338">
      <c r="A1338" s="21" t="n"/>
      <c r="B1338" s="22" t="n"/>
      <c r="C1338" s="23">
        <f>IF(OR(A1338="",B1338=""),"",A1338&amp;"|"&amp;B1338)</f>
        <v/>
      </c>
      <c r="D1338" s="21" t="n"/>
      <c r="E1338" s="24" t="n"/>
      <c r="F1338" s="21" t="n"/>
      <c r="G1338" s="22" t="n"/>
      <c r="H1338" s="22" t="n"/>
      <c r="I1338" s="22" t="n"/>
      <c r="J1338" s="25" t="n"/>
      <c r="K1338" s="26">
        <f>IF(J1338="","",IFERROR(INDEX(lst_frequencias_vezes,MATCH(J1338,lst_frequencias,0)),"Frequência não aceita"))</f>
        <v/>
      </c>
      <c r="L1338" s="21" t="n"/>
      <c r="M1338" s="27" t="n"/>
      <c r="N1338" s="28">
        <f>IF(AND(ISNUMBER(K1338),ISNUMBER(M1338)),K1338*M1338,"")</f>
        <v/>
      </c>
      <c r="O1338" s="25" t="n"/>
      <c r="P1338" s="25" t="n"/>
      <c r="Q1338" s="29" t="n"/>
      <c r="R1338" s="30">
        <f>IF(C1338="","",IF(COUNTIF(pl_chave,C1338)&gt;1,"ERRO: chave de tarefa duplicada",IF(I1338="Sim",IF(O1338="Não","ERRO: tarefa de segurança retirada do plano",IF(NOT(ISNUMBER(K1338)),"ERRO: frequência vigente inválida",IF(ISERROR(MATCH(H1338,lst_frequencias,0)),"ERRO: frequência de referência ausente",IF(K1338&lt;INDEX(lst_frequencias_vezes,MATCH(H1338,lst_frequencias,0)),"ERRO: intervalo ampliado em tarefa de segurança (referência "&amp;H1338&amp;")","OK: segurança mantida")))),IF(NOT(ISNUMBER(K1338)),"Verificar: frequência vigente","OK"))))</f>
        <v/>
      </c>
      <c r="S1338" s="24" t="n"/>
    </row>
    <row r="1339">
      <c r="A1339" s="21" t="n"/>
      <c r="B1339" s="22" t="n"/>
      <c r="C1339" s="23">
        <f>IF(OR(A1339="",B1339=""),"",A1339&amp;"|"&amp;B1339)</f>
        <v/>
      </c>
      <c r="D1339" s="21" t="n"/>
      <c r="E1339" s="24" t="n"/>
      <c r="F1339" s="21" t="n"/>
      <c r="G1339" s="22" t="n"/>
      <c r="H1339" s="22" t="n"/>
      <c r="I1339" s="22" t="n"/>
      <c r="J1339" s="25" t="n"/>
      <c r="K1339" s="26">
        <f>IF(J1339="","",IFERROR(INDEX(lst_frequencias_vezes,MATCH(J1339,lst_frequencias,0)),"Frequência não aceita"))</f>
        <v/>
      </c>
      <c r="L1339" s="21" t="n"/>
      <c r="M1339" s="27" t="n"/>
      <c r="N1339" s="28">
        <f>IF(AND(ISNUMBER(K1339),ISNUMBER(M1339)),K1339*M1339,"")</f>
        <v/>
      </c>
      <c r="O1339" s="25" t="n"/>
      <c r="P1339" s="25" t="n"/>
      <c r="Q1339" s="29" t="n"/>
      <c r="R1339" s="30">
        <f>IF(C1339="","",IF(COUNTIF(pl_chave,C1339)&gt;1,"ERRO: chave de tarefa duplicada",IF(I1339="Sim",IF(O1339="Não","ERRO: tarefa de segurança retirada do plano",IF(NOT(ISNUMBER(K1339)),"ERRO: frequência vigente inválida",IF(ISERROR(MATCH(H1339,lst_frequencias,0)),"ERRO: frequência de referência ausente",IF(K1339&lt;INDEX(lst_frequencias_vezes,MATCH(H1339,lst_frequencias,0)),"ERRO: intervalo ampliado em tarefa de segurança (referência "&amp;H1339&amp;")","OK: segurança mantida")))),IF(NOT(ISNUMBER(K1339)),"Verificar: frequência vigente","OK"))))</f>
        <v/>
      </c>
      <c r="S1339" s="24" t="n"/>
    </row>
    <row r="1340">
      <c r="A1340" s="21" t="n"/>
      <c r="B1340" s="22" t="n"/>
      <c r="C1340" s="23">
        <f>IF(OR(A1340="",B1340=""),"",A1340&amp;"|"&amp;B1340)</f>
        <v/>
      </c>
      <c r="D1340" s="21" t="n"/>
      <c r="E1340" s="24" t="n"/>
      <c r="F1340" s="21" t="n"/>
      <c r="G1340" s="22" t="n"/>
      <c r="H1340" s="22" t="n"/>
      <c r="I1340" s="22" t="n"/>
      <c r="J1340" s="25" t="n"/>
      <c r="K1340" s="26">
        <f>IF(J1340="","",IFERROR(INDEX(lst_frequencias_vezes,MATCH(J1340,lst_frequencias,0)),"Frequência não aceita"))</f>
        <v/>
      </c>
      <c r="L1340" s="21" t="n"/>
      <c r="M1340" s="27" t="n"/>
      <c r="N1340" s="28">
        <f>IF(AND(ISNUMBER(K1340),ISNUMBER(M1340)),K1340*M1340,"")</f>
        <v/>
      </c>
      <c r="O1340" s="25" t="n"/>
      <c r="P1340" s="25" t="n"/>
      <c r="Q1340" s="29" t="n"/>
      <c r="R1340" s="30">
        <f>IF(C1340="","",IF(COUNTIF(pl_chave,C1340)&gt;1,"ERRO: chave de tarefa duplicada",IF(I1340="Sim",IF(O1340="Não","ERRO: tarefa de segurança retirada do plano",IF(NOT(ISNUMBER(K1340)),"ERRO: frequência vigente inválida",IF(ISERROR(MATCH(H1340,lst_frequencias,0)),"ERRO: frequência de referência ausente",IF(K1340&lt;INDEX(lst_frequencias_vezes,MATCH(H1340,lst_frequencias,0)),"ERRO: intervalo ampliado em tarefa de segurança (referência "&amp;H1340&amp;")","OK: segurança mantida")))),IF(NOT(ISNUMBER(K1340)),"Verificar: frequência vigente","OK"))))</f>
        <v/>
      </c>
      <c r="S1340" s="24" t="n"/>
    </row>
    <row r="1341">
      <c r="A1341" s="21" t="n"/>
      <c r="B1341" s="22" t="n"/>
      <c r="C1341" s="23">
        <f>IF(OR(A1341="",B1341=""),"",A1341&amp;"|"&amp;B1341)</f>
        <v/>
      </c>
      <c r="D1341" s="21" t="n"/>
      <c r="E1341" s="24" t="n"/>
      <c r="F1341" s="21" t="n"/>
      <c r="G1341" s="22" t="n"/>
      <c r="H1341" s="22" t="n"/>
      <c r="I1341" s="22" t="n"/>
      <c r="J1341" s="25" t="n"/>
      <c r="K1341" s="26">
        <f>IF(J1341="","",IFERROR(INDEX(lst_frequencias_vezes,MATCH(J1341,lst_frequencias,0)),"Frequência não aceita"))</f>
        <v/>
      </c>
      <c r="L1341" s="21" t="n"/>
      <c r="M1341" s="27" t="n"/>
      <c r="N1341" s="28">
        <f>IF(AND(ISNUMBER(K1341),ISNUMBER(M1341)),K1341*M1341,"")</f>
        <v/>
      </c>
      <c r="O1341" s="25" t="n"/>
      <c r="P1341" s="25" t="n"/>
      <c r="Q1341" s="29" t="n"/>
      <c r="R1341" s="30">
        <f>IF(C1341="","",IF(COUNTIF(pl_chave,C1341)&gt;1,"ERRO: chave de tarefa duplicada",IF(I1341="Sim",IF(O1341="Não","ERRO: tarefa de segurança retirada do plano",IF(NOT(ISNUMBER(K1341)),"ERRO: frequência vigente inválida",IF(ISERROR(MATCH(H1341,lst_frequencias,0)),"ERRO: frequência de referência ausente",IF(K1341&lt;INDEX(lst_frequencias_vezes,MATCH(H1341,lst_frequencias,0)),"ERRO: intervalo ampliado em tarefa de segurança (referência "&amp;H1341&amp;")","OK: segurança mantida")))),IF(NOT(ISNUMBER(K1341)),"Verificar: frequência vigente","OK"))))</f>
        <v/>
      </c>
      <c r="S1341" s="24" t="n"/>
    </row>
    <row r="1342">
      <c r="A1342" s="21" t="n"/>
      <c r="B1342" s="22" t="n"/>
      <c r="C1342" s="23">
        <f>IF(OR(A1342="",B1342=""),"",A1342&amp;"|"&amp;B1342)</f>
        <v/>
      </c>
      <c r="D1342" s="21" t="n"/>
      <c r="E1342" s="24" t="n"/>
      <c r="F1342" s="21" t="n"/>
      <c r="G1342" s="22" t="n"/>
      <c r="H1342" s="22" t="n"/>
      <c r="I1342" s="22" t="n"/>
      <c r="J1342" s="25" t="n"/>
      <c r="K1342" s="26">
        <f>IF(J1342="","",IFERROR(INDEX(lst_frequencias_vezes,MATCH(J1342,lst_frequencias,0)),"Frequência não aceita"))</f>
        <v/>
      </c>
      <c r="L1342" s="21" t="n"/>
      <c r="M1342" s="27" t="n"/>
      <c r="N1342" s="28">
        <f>IF(AND(ISNUMBER(K1342),ISNUMBER(M1342)),K1342*M1342,"")</f>
        <v/>
      </c>
      <c r="O1342" s="25" t="n"/>
      <c r="P1342" s="25" t="n"/>
      <c r="Q1342" s="29" t="n"/>
      <c r="R1342" s="30">
        <f>IF(C1342="","",IF(COUNTIF(pl_chave,C1342)&gt;1,"ERRO: chave de tarefa duplicada",IF(I1342="Sim",IF(O1342="Não","ERRO: tarefa de segurança retirada do plano",IF(NOT(ISNUMBER(K1342)),"ERRO: frequência vigente inválida",IF(ISERROR(MATCH(H1342,lst_frequencias,0)),"ERRO: frequência de referência ausente",IF(K1342&lt;INDEX(lst_frequencias_vezes,MATCH(H1342,lst_frequencias,0)),"ERRO: intervalo ampliado em tarefa de segurança (referência "&amp;H1342&amp;")","OK: segurança mantida")))),IF(NOT(ISNUMBER(K1342)),"Verificar: frequência vigente","OK"))))</f>
        <v/>
      </c>
      <c r="S1342" s="24" t="n"/>
    </row>
    <row r="1343">
      <c r="A1343" s="21" t="n"/>
      <c r="B1343" s="22" t="n"/>
      <c r="C1343" s="23">
        <f>IF(OR(A1343="",B1343=""),"",A1343&amp;"|"&amp;B1343)</f>
        <v/>
      </c>
      <c r="D1343" s="21" t="n"/>
      <c r="E1343" s="24" t="n"/>
      <c r="F1343" s="21" t="n"/>
      <c r="G1343" s="22" t="n"/>
      <c r="H1343" s="22" t="n"/>
      <c r="I1343" s="22" t="n"/>
      <c r="J1343" s="25" t="n"/>
      <c r="K1343" s="26">
        <f>IF(J1343="","",IFERROR(INDEX(lst_frequencias_vezes,MATCH(J1343,lst_frequencias,0)),"Frequência não aceita"))</f>
        <v/>
      </c>
      <c r="L1343" s="21" t="n"/>
      <c r="M1343" s="27" t="n"/>
      <c r="N1343" s="28">
        <f>IF(AND(ISNUMBER(K1343),ISNUMBER(M1343)),K1343*M1343,"")</f>
        <v/>
      </c>
      <c r="O1343" s="25" t="n"/>
      <c r="P1343" s="25" t="n"/>
      <c r="Q1343" s="29" t="n"/>
      <c r="R1343" s="30">
        <f>IF(C1343="","",IF(COUNTIF(pl_chave,C1343)&gt;1,"ERRO: chave de tarefa duplicada",IF(I1343="Sim",IF(O1343="Não","ERRO: tarefa de segurança retirada do plano",IF(NOT(ISNUMBER(K1343)),"ERRO: frequência vigente inválida",IF(ISERROR(MATCH(H1343,lst_frequencias,0)),"ERRO: frequência de referência ausente",IF(K1343&lt;INDEX(lst_frequencias_vezes,MATCH(H1343,lst_frequencias,0)),"ERRO: intervalo ampliado em tarefa de segurança (referência "&amp;H1343&amp;")","OK: segurança mantida")))),IF(NOT(ISNUMBER(K1343)),"Verificar: frequência vigente","OK"))))</f>
        <v/>
      </c>
      <c r="S1343" s="24" t="n"/>
    </row>
    <row r="1344">
      <c r="A1344" s="21" t="n"/>
      <c r="B1344" s="22" t="n"/>
      <c r="C1344" s="23">
        <f>IF(OR(A1344="",B1344=""),"",A1344&amp;"|"&amp;B1344)</f>
        <v/>
      </c>
      <c r="D1344" s="21" t="n"/>
      <c r="E1344" s="24" t="n"/>
      <c r="F1344" s="21" t="n"/>
      <c r="G1344" s="22" t="n"/>
      <c r="H1344" s="22" t="n"/>
      <c r="I1344" s="22" t="n"/>
      <c r="J1344" s="25" t="n"/>
      <c r="K1344" s="26">
        <f>IF(J1344="","",IFERROR(INDEX(lst_frequencias_vezes,MATCH(J1344,lst_frequencias,0)),"Frequência não aceita"))</f>
        <v/>
      </c>
      <c r="L1344" s="21" t="n"/>
      <c r="M1344" s="27" t="n"/>
      <c r="N1344" s="28">
        <f>IF(AND(ISNUMBER(K1344),ISNUMBER(M1344)),K1344*M1344,"")</f>
        <v/>
      </c>
      <c r="O1344" s="25" t="n"/>
      <c r="P1344" s="25" t="n"/>
      <c r="Q1344" s="29" t="n"/>
      <c r="R1344" s="30">
        <f>IF(C1344="","",IF(COUNTIF(pl_chave,C1344)&gt;1,"ERRO: chave de tarefa duplicada",IF(I1344="Sim",IF(O1344="Não","ERRO: tarefa de segurança retirada do plano",IF(NOT(ISNUMBER(K1344)),"ERRO: frequência vigente inválida",IF(ISERROR(MATCH(H1344,lst_frequencias,0)),"ERRO: frequência de referência ausente",IF(K1344&lt;INDEX(lst_frequencias_vezes,MATCH(H1344,lst_frequencias,0)),"ERRO: intervalo ampliado em tarefa de segurança (referência "&amp;H1344&amp;")","OK: segurança mantida")))),IF(NOT(ISNUMBER(K1344)),"Verificar: frequência vigente","OK"))))</f>
        <v/>
      </c>
      <c r="S1344" s="24" t="n"/>
    </row>
    <row r="1345">
      <c r="A1345" s="21" t="n"/>
      <c r="B1345" s="22" t="n"/>
      <c r="C1345" s="23">
        <f>IF(OR(A1345="",B1345=""),"",A1345&amp;"|"&amp;B1345)</f>
        <v/>
      </c>
      <c r="D1345" s="21" t="n"/>
      <c r="E1345" s="24" t="n"/>
      <c r="F1345" s="21" t="n"/>
      <c r="G1345" s="22" t="n"/>
      <c r="H1345" s="22" t="n"/>
      <c r="I1345" s="22" t="n"/>
      <c r="J1345" s="25" t="n"/>
      <c r="K1345" s="26">
        <f>IF(J1345="","",IFERROR(INDEX(lst_frequencias_vezes,MATCH(J1345,lst_frequencias,0)),"Frequência não aceita"))</f>
        <v/>
      </c>
      <c r="L1345" s="21" t="n"/>
      <c r="M1345" s="27" t="n"/>
      <c r="N1345" s="28">
        <f>IF(AND(ISNUMBER(K1345),ISNUMBER(M1345)),K1345*M1345,"")</f>
        <v/>
      </c>
      <c r="O1345" s="25" t="n"/>
      <c r="P1345" s="25" t="n"/>
      <c r="Q1345" s="29" t="n"/>
      <c r="R1345" s="30">
        <f>IF(C1345="","",IF(COUNTIF(pl_chave,C1345)&gt;1,"ERRO: chave de tarefa duplicada",IF(I1345="Sim",IF(O1345="Não","ERRO: tarefa de segurança retirada do plano",IF(NOT(ISNUMBER(K1345)),"ERRO: frequência vigente inválida",IF(ISERROR(MATCH(H1345,lst_frequencias,0)),"ERRO: frequência de referência ausente",IF(K1345&lt;INDEX(lst_frequencias_vezes,MATCH(H1345,lst_frequencias,0)),"ERRO: intervalo ampliado em tarefa de segurança (referência "&amp;H1345&amp;")","OK: segurança mantida")))),IF(NOT(ISNUMBER(K1345)),"Verificar: frequência vigente","OK"))))</f>
        <v/>
      </c>
      <c r="S1345" s="24" t="n"/>
    </row>
    <row r="1346">
      <c r="A1346" s="21" t="n"/>
      <c r="B1346" s="22" t="n"/>
      <c r="C1346" s="23">
        <f>IF(OR(A1346="",B1346=""),"",A1346&amp;"|"&amp;B1346)</f>
        <v/>
      </c>
      <c r="D1346" s="21" t="n"/>
      <c r="E1346" s="24" t="n"/>
      <c r="F1346" s="21" t="n"/>
      <c r="G1346" s="22" t="n"/>
      <c r="H1346" s="22" t="n"/>
      <c r="I1346" s="22" t="n"/>
      <c r="J1346" s="25" t="n"/>
      <c r="K1346" s="26">
        <f>IF(J1346="","",IFERROR(INDEX(lst_frequencias_vezes,MATCH(J1346,lst_frequencias,0)),"Frequência não aceita"))</f>
        <v/>
      </c>
      <c r="L1346" s="21" t="n"/>
      <c r="M1346" s="27" t="n"/>
      <c r="N1346" s="28">
        <f>IF(AND(ISNUMBER(K1346),ISNUMBER(M1346)),K1346*M1346,"")</f>
        <v/>
      </c>
      <c r="O1346" s="25" t="n"/>
      <c r="P1346" s="25" t="n"/>
      <c r="Q1346" s="29" t="n"/>
      <c r="R1346" s="30">
        <f>IF(C1346="","",IF(COUNTIF(pl_chave,C1346)&gt;1,"ERRO: chave de tarefa duplicada",IF(I1346="Sim",IF(O1346="Não","ERRO: tarefa de segurança retirada do plano",IF(NOT(ISNUMBER(K1346)),"ERRO: frequência vigente inválida",IF(ISERROR(MATCH(H1346,lst_frequencias,0)),"ERRO: frequência de referência ausente",IF(K1346&lt;INDEX(lst_frequencias_vezes,MATCH(H1346,lst_frequencias,0)),"ERRO: intervalo ampliado em tarefa de segurança (referência "&amp;H1346&amp;")","OK: segurança mantida")))),IF(NOT(ISNUMBER(K1346)),"Verificar: frequência vigente","OK"))))</f>
        <v/>
      </c>
      <c r="S1346" s="24" t="n"/>
    </row>
    <row r="1347">
      <c r="A1347" s="21" t="n"/>
      <c r="B1347" s="22" t="n"/>
      <c r="C1347" s="23">
        <f>IF(OR(A1347="",B1347=""),"",A1347&amp;"|"&amp;B1347)</f>
        <v/>
      </c>
      <c r="D1347" s="21" t="n"/>
      <c r="E1347" s="24" t="n"/>
      <c r="F1347" s="21" t="n"/>
      <c r="G1347" s="22" t="n"/>
      <c r="H1347" s="22" t="n"/>
      <c r="I1347" s="22" t="n"/>
      <c r="J1347" s="25" t="n"/>
      <c r="K1347" s="26">
        <f>IF(J1347="","",IFERROR(INDEX(lst_frequencias_vezes,MATCH(J1347,lst_frequencias,0)),"Frequência não aceita"))</f>
        <v/>
      </c>
      <c r="L1347" s="21" t="n"/>
      <c r="M1347" s="27" t="n"/>
      <c r="N1347" s="28">
        <f>IF(AND(ISNUMBER(K1347),ISNUMBER(M1347)),K1347*M1347,"")</f>
        <v/>
      </c>
      <c r="O1347" s="25" t="n"/>
      <c r="P1347" s="25" t="n"/>
      <c r="Q1347" s="29" t="n"/>
      <c r="R1347" s="30">
        <f>IF(C1347="","",IF(COUNTIF(pl_chave,C1347)&gt;1,"ERRO: chave de tarefa duplicada",IF(I1347="Sim",IF(O1347="Não","ERRO: tarefa de segurança retirada do plano",IF(NOT(ISNUMBER(K1347)),"ERRO: frequência vigente inválida",IF(ISERROR(MATCH(H1347,lst_frequencias,0)),"ERRO: frequência de referência ausente",IF(K1347&lt;INDEX(lst_frequencias_vezes,MATCH(H1347,lst_frequencias,0)),"ERRO: intervalo ampliado em tarefa de segurança (referência "&amp;H1347&amp;")","OK: segurança mantida")))),IF(NOT(ISNUMBER(K1347)),"Verificar: frequência vigente","OK"))))</f>
        <v/>
      </c>
      <c r="S1347" s="24" t="n"/>
    </row>
    <row r="1348">
      <c r="A1348" s="21" t="n"/>
      <c r="B1348" s="22" t="n"/>
      <c r="C1348" s="23">
        <f>IF(OR(A1348="",B1348=""),"",A1348&amp;"|"&amp;B1348)</f>
        <v/>
      </c>
      <c r="D1348" s="21" t="n"/>
      <c r="E1348" s="24" t="n"/>
      <c r="F1348" s="21" t="n"/>
      <c r="G1348" s="22" t="n"/>
      <c r="H1348" s="22" t="n"/>
      <c r="I1348" s="22" t="n"/>
      <c r="J1348" s="25" t="n"/>
      <c r="K1348" s="26">
        <f>IF(J1348="","",IFERROR(INDEX(lst_frequencias_vezes,MATCH(J1348,lst_frequencias,0)),"Frequência não aceita"))</f>
        <v/>
      </c>
      <c r="L1348" s="21" t="n"/>
      <c r="M1348" s="27" t="n"/>
      <c r="N1348" s="28">
        <f>IF(AND(ISNUMBER(K1348),ISNUMBER(M1348)),K1348*M1348,"")</f>
        <v/>
      </c>
      <c r="O1348" s="25" t="n"/>
      <c r="P1348" s="25" t="n"/>
      <c r="Q1348" s="29" t="n"/>
      <c r="R1348" s="30">
        <f>IF(C1348="","",IF(COUNTIF(pl_chave,C1348)&gt;1,"ERRO: chave de tarefa duplicada",IF(I1348="Sim",IF(O1348="Não","ERRO: tarefa de segurança retirada do plano",IF(NOT(ISNUMBER(K1348)),"ERRO: frequência vigente inválida",IF(ISERROR(MATCH(H1348,lst_frequencias,0)),"ERRO: frequência de referência ausente",IF(K1348&lt;INDEX(lst_frequencias_vezes,MATCH(H1348,lst_frequencias,0)),"ERRO: intervalo ampliado em tarefa de segurança (referência "&amp;H1348&amp;")","OK: segurança mantida")))),IF(NOT(ISNUMBER(K1348)),"Verificar: frequência vigente","OK"))))</f>
        <v/>
      </c>
      <c r="S1348" s="24" t="n"/>
    </row>
    <row r="1349">
      <c r="A1349" s="21" t="n"/>
      <c r="B1349" s="22" t="n"/>
      <c r="C1349" s="23">
        <f>IF(OR(A1349="",B1349=""),"",A1349&amp;"|"&amp;B1349)</f>
        <v/>
      </c>
      <c r="D1349" s="21" t="n"/>
      <c r="E1349" s="24" t="n"/>
      <c r="F1349" s="21" t="n"/>
      <c r="G1349" s="22" t="n"/>
      <c r="H1349" s="22" t="n"/>
      <c r="I1349" s="22" t="n"/>
      <c r="J1349" s="25" t="n"/>
      <c r="K1349" s="26">
        <f>IF(J1349="","",IFERROR(INDEX(lst_frequencias_vezes,MATCH(J1349,lst_frequencias,0)),"Frequência não aceita"))</f>
        <v/>
      </c>
      <c r="L1349" s="21" t="n"/>
      <c r="M1349" s="27" t="n"/>
      <c r="N1349" s="28">
        <f>IF(AND(ISNUMBER(K1349),ISNUMBER(M1349)),K1349*M1349,"")</f>
        <v/>
      </c>
      <c r="O1349" s="25" t="n"/>
      <c r="P1349" s="25" t="n"/>
      <c r="Q1349" s="29" t="n"/>
      <c r="R1349" s="30">
        <f>IF(C1349="","",IF(COUNTIF(pl_chave,C1349)&gt;1,"ERRO: chave de tarefa duplicada",IF(I1349="Sim",IF(O1349="Não","ERRO: tarefa de segurança retirada do plano",IF(NOT(ISNUMBER(K1349)),"ERRO: frequência vigente inválida",IF(ISERROR(MATCH(H1349,lst_frequencias,0)),"ERRO: frequência de referência ausente",IF(K1349&lt;INDEX(lst_frequencias_vezes,MATCH(H1349,lst_frequencias,0)),"ERRO: intervalo ampliado em tarefa de segurança (referência "&amp;H1349&amp;")","OK: segurança mantida")))),IF(NOT(ISNUMBER(K1349)),"Verificar: frequência vigente","OK"))))</f>
        <v/>
      </c>
      <c r="S1349" s="24" t="n"/>
    </row>
    <row r="1350">
      <c r="A1350" s="21" t="n"/>
      <c r="B1350" s="22" t="n"/>
      <c r="C1350" s="23">
        <f>IF(OR(A1350="",B1350=""),"",A1350&amp;"|"&amp;B1350)</f>
        <v/>
      </c>
      <c r="D1350" s="21" t="n"/>
      <c r="E1350" s="24" t="n"/>
      <c r="F1350" s="21" t="n"/>
      <c r="G1350" s="22" t="n"/>
      <c r="H1350" s="22" t="n"/>
      <c r="I1350" s="22" t="n"/>
      <c r="J1350" s="25" t="n"/>
      <c r="K1350" s="26">
        <f>IF(J1350="","",IFERROR(INDEX(lst_frequencias_vezes,MATCH(J1350,lst_frequencias,0)),"Frequência não aceita"))</f>
        <v/>
      </c>
      <c r="L1350" s="21" t="n"/>
      <c r="M1350" s="27" t="n"/>
      <c r="N1350" s="28">
        <f>IF(AND(ISNUMBER(K1350),ISNUMBER(M1350)),K1350*M1350,"")</f>
        <v/>
      </c>
      <c r="O1350" s="25" t="n"/>
      <c r="P1350" s="25" t="n"/>
      <c r="Q1350" s="29" t="n"/>
      <c r="R1350" s="30">
        <f>IF(C1350="","",IF(COUNTIF(pl_chave,C1350)&gt;1,"ERRO: chave de tarefa duplicada",IF(I1350="Sim",IF(O1350="Não","ERRO: tarefa de segurança retirada do plano",IF(NOT(ISNUMBER(K1350)),"ERRO: frequência vigente inválida",IF(ISERROR(MATCH(H1350,lst_frequencias,0)),"ERRO: frequência de referência ausente",IF(K1350&lt;INDEX(lst_frequencias_vezes,MATCH(H1350,lst_frequencias,0)),"ERRO: intervalo ampliado em tarefa de segurança (referência "&amp;H1350&amp;")","OK: segurança mantida")))),IF(NOT(ISNUMBER(K1350)),"Verificar: frequência vigente","OK"))))</f>
        <v/>
      </c>
      <c r="S1350" s="24" t="n"/>
    </row>
    <row r="1351">
      <c r="A1351" s="21" t="n"/>
      <c r="B1351" s="22" t="n"/>
      <c r="C1351" s="23">
        <f>IF(OR(A1351="",B1351=""),"",A1351&amp;"|"&amp;B1351)</f>
        <v/>
      </c>
      <c r="D1351" s="21" t="n"/>
      <c r="E1351" s="24" t="n"/>
      <c r="F1351" s="21" t="n"/>
      <c r="G1351" s="22" t="n"/>
      <c r="H1351" s="22" t="n"/>
      <c r="I1351" s="22" t="n"/>
      <c r="J1351" s="25" t="n"/>
      <c r="K1351" s="26">
        <f>IF(J1351="","",IFERROR(INDEX(lst_frequencias_vezes,MATCH(J1351,lst_frequencias,0)),"Frequência não aceita"))</f>
        <v/>
      </c>
      <c r="L1351" s="21" t="n"/>
      <c r="M1351" s="27" t="n"/>
      <c r="N1351" s="28">
        <f>IF(AND(ISNUMBER(K1351),ISNUMBER(M1351)),K1351*M1351,"")</f>
        <v/>
      </c>
      <c r="O1351" s="25" t="n"/>
      <c r="P1351" s="25" t="n"/>
      <c r="Q1351" s="29" t="n"/>
      <c r="R1351" s="30">
        <f>IF(C1351="","",IF(COUNTIF(pl_chave,C1351)&gt;1,"ERRO: chave de tarefa duplicada",IF(I1351="Sim",IF(O1351="Não","ERRO: tarefa de segurança retirada do plano",IF(NOT(ISNUMBER(K1351)),"ERRO: frequência vigente inválida",IF(ISERROR(MATCH(H1351,lst_frequencias,0)),"ERRO: frequência de referência ausente",IF(K1351&lt;INDEX(lst_frequencias_vezes,MATCH(H1351,lst_frequencias,0)),"ERRO: intervalo ampliado em tarefa de segurança (referência "&amp;H1351&amp;")","OK: segurança mantida")))),IF(NOT(ISNUMBER(K1351)),"Verificar: frequência vigente","OK"))))</f>
        <v/>
      </c>
      <c r="S1351" s="24" t="n"/>
    </row>
    <row r="1352">
      <c r="A1352" s="21" t="n"/>
      <c r="B1352" s="22" t="n"/>
      <c r="C1352" s="23">
        <f>IF(OR(A1352="",B1352=""),"",A1352&amp;"|"&amp;B1352)</f>
        <v/>
      </c>
      <c r="D1352" s="21" t="n"/>
      <c r="E1352" s="24" t="n"/>
      <c r="F1352" s="21" t="n"/>
      <c r="G1352" s="22" t="n"/>
      <c r="H1352" s="22" t="n"/>
      <c r="I1352" s="22" t="n"/>
      <c r="J1352" s="25" t="n"/>
      <c r="K1352" s="26">
        <f>IF(J1352="","",IFERROR(INDEX(lst_frequencias_vezes,MATCH(J1352,lst_frequencias,0)),"Frequência não aceita"))</f>
        <v/>
      </c>
      <c r="L1352" s="21" t="n"/>
      <c r="M1352" s="27" t="n"/>
      <c r="N1352" s="28">
        <f>IF(AND(ISNUMBER(K1352),ISNUMBER(M1352)),K1352*M1352,"")</f>
        <v/>
      </c>
      <c r="O1352" s="25" t="n"/>
      <c r="P1352" s="25" t="n"/>
      <c r="Q1352" s="29" t="n"/>
      <c r="R1352" s="30">
        <f>IF(C1352="","",IF(COUNTIF(pl_chave,C1352)&gt;1,"ERRO: chave de tarefa duplicada",IF(I1352="Sim",IF(O1352="Não","ERRO: tarefa de segurança retirada do plano",IF(NOT(ISNUMBER(K1352)),"ERRO: frequência vigente inválida",IF(ISERROR(MATCH(H1352,lst_frequencias,0)),"ERRO: frequência de referência ausente",IF(K1352&lt;INDEX(lst_frequencias_vezes,MATCH(H1352,lst_frequencias,0)),"ERRO: intervalo ampliado em tarefa de segurança (referência "&amp;H1352&amp;")","OK: segurança mantida")))),IF(NOT(ISNUMBER(K1352)),"Verificar: frequência vigente","OK"))))</f>
        <v/>
      </c>
      <c r="S1352" s="24" t="n"/>
    </row>
    <row r="1353">
      <c r="A1353" s="21" t="n"/>
      <c r="B1353" s="22" t="n"/>
      <c r="C1353" s="23">
        <f>IF(OR(A1353="",B1353=""),"",A1353&amp;"|"&amp;B1353)</f>
        <v/>
      </c>
      <c r="D1353" s="21" t="n"/>
      <c r="E1353" s="24" t="n"/>
      <c r="F1353" s="21" t="n"/>
      <c r="G1353" s="22" t="n"/>
      <c r="H1353" s="22" t="n"/>
      <c r="I1353" s="22" t="n"/>
      <c r="J1353" s="25" t="n"/>
      <c r="K1353" s="26">
        <f>IF(J1353="","",IFERROR(INDEX(lst_frequencias_vezes,MATCH(J1353,lst_frequencias,0)),"Frequência não aceita"))</f>
        <v/>
      </c>
      <c r="L1353" s="21" t="n"/>
      <c r="M1353" s="27" t="n"/>
      <c r="N1353" s="28">
        <f>IF(AND(ISNUMBER(K1353),ISNUMBER(M1353)),K1353*M1353,"")</f>
        <v/>
      </c>
      <c r="O1353" s="25" t="n"/>
      <c r="P1353" s="25" t="n"/>
      <c r="Q1353" s="29" t="n"/>
      <c r="R1353" s="30">
        <f>IF(C1353="","",IF(COUNTIF(pl_chave,C1353)&gt;1,"ERRO: chave de tarefa duplicada",IF(I1353="Sim",IF(O1353="Não","ERRO: tarefa de segurança retirada do plano",IF(NOT(ISNUMBER(K1353)),"ERRO: frequência vigente inválida",IF(ISERROR(MATCH(H1353,lst_frequencias,0)),"ERRO: frequência de referência ausente",IF(K1353&lt;INDEX(lst_frequencias_vezes,MATCH(H1353,lst_frequencias,0)),"ERRO: intervalo ampliado em tarefa de segurança (referência "&amp;H1353&amp;")","OK: segurança mantida")))),IF(NOT(ISNUMBER(K1353)),"Verificar: frequência vigente","OK"))))</f>
        <v/>
      </c>
      <c r="S1353" s="24" t="n"/>
    </row>
    <row r="1354">
      <c r="A1354" s="21" t="n"/>
      <c r="B1354" s="22" t="n"/>
      <c r="C1354" s="23">
        <f>IF(OR(A1354="",B1354=""),"",A1354&amp;"|"&amp;B1354)</f>
        <v/>
      </c>
      <c r="D1354" s="21" t="n"/>
      <c r="E1354" s="24" t="n"/>
      <c r="F1354" s="21" t="n"/>
      <c r="G1354" s="22" t="n"/>
      <c r="H1354" s="22" t="n"/>
      <c r="I1354" s="22" t="n"/>
      <c r="J1354" s="25" t="n"/>
      <c r="K1354" s="26">
        <f>IF(J1354="","",IFERROR(INDEX(lst_frequencias_vezes,MATCH(J1354,lst_frequencias,0)),"Frequência não aceita"))</f>
        <v/>
      </c>
      <c r="L1354" s="21" t="n"/>
      <c r="M1354" s="27" t="n"/>
      <c r="N1354" s="28">
        <f>IF(AND(ISNUMBER(K1354),ISNUMBER(M1354)),K1354*M1354,"")</f>
        <v/>
      </c>
      <c r="O1354" s="25" t="n"/>
      <c r="P1354" s="25" t="n"/>
      <c r="Q1354" s="29" t="n"/>
      <c r="R1354" s="30">
        <f>IF(C1354="","",IF(COUNTIF(pl_chave,C1354)&gt;1,"ERRO: chave de tarefa duplicada",IF(I1354="Sim",IF(O1354="Não","ERRO: tarefa de segurança retirada do plano",IF(NOT(ISNUMBER(K1354)),"ERRO: frequência vigente inválida",IF(ISERROR(MATCH(H1354,lst_frequencias,0)),"ERRO: frequência de referência ausente",IF(K1354&lt;INDEX(lst_frequencias_vezes,MATCH(H1354,lst_frequencias,0)),"ERRO: intervalo ampliado em tarefa de segurança (referência "&amp;H1354&amp;")","OK: segurança mantida")))),IF(NOT(ISNUMBER(K1354)),"Verificar: frequência vigente","OK"))))</f>
        <v/>
      </c>
      <c r="S1354" s="24" t="n"/>
    </row>
    <row r="1355">
      <c r="A1355" s="21" t="n"/>
      <c r="B1355" s="22" t="n"/>
      <c r="C1355" s="23">
        <f>IF(OR(A1355="",B1355=""),"",A1355&amp;"|"&amp;B1355)</f>
        <v/>
      </c>
      <c r="D1355" s="21" t="n"/>
      <c r="E1355" s="24" t="n"/>
      <c r="F1355" s="21" t="n"/>
      <c r="G1355" s="22" t="n"/>
      <c r="H1355" s="22" t="n"/>
      <c r="I1355" s="22" t="n"/>
      <c r="J1355" s="25" t="n"/>
      <c r="K1355" s="26">
        <f>IF(J1355="","",IFERROR(INDEX(lst_frequencias_vezes,MATCH(J1355,lst_frequencias,0)),"Frequência não aceita"))</f>
        <v/>
      </c>
      <c r="L1355" s="21" t="n"/>
      <c r="M1355" s="27" t="n"/>
      <c r="N1355" s="28">
        <f>IF(AND(ISNUMBER(K1355),ISNUMBER(M1355)),K1355*M1355,"")</f>
        <v/>
      </c>
      <c r="O1355" s="25" t="n"/>
      <c r="P1355" s="25" t="n"/>
      <c r="Q1355" s="29" t="n"/>
      <c r="R1355" s="30">
        <f>IF(C1355="","",IF(COUNTIF(pl_chave,C1355)&gt;1,"ERRO: chave de tarefa duplicada",IF(I1355="Sim",IF(O1355="Não","ERRO: tarefa de segurança retirada do plano",IF(NOT(ISNUMBER(K1355)),"ERRO: frequência vigente inválida",IF(ISERROR(MATCH(H1355,lst_frequencias,0)),"ERRO: frequência de referência ausente",IF(K1355&lt;INDEX(lst_frequencias_vezes,MATCH(H1355,lst_frequencias,0)),"ERRO: intervalo ampliado em tarefa de segurança (referência "&amp;H1355&amp;")","OK: segurança mantida")))),IF(NOT(ISNUMBER(K1355)),"Verificar: frequência vigente","OK"))))</f>
        <v/>
      </c>
      <c r="S1355" s="24" t="n"/>
    </row>
    <row r="1356">
      <c r="A1356" s="21" t="n"/>
      <c r="B1356" s="22" t="n"/>
      <c r="C1356" s="23">
        <f>IF(OR(A1356="",B1356=""),"",A1356&amp;"|"&amp;B1356)</f>
        <v/>
      </c>
      <c r="D1356" s="21" t="n"/>
      <c r="E1356" s="24" t="n"/>
      <c r="F1356" s="21" t="n"/>
      <c r="G1356" s="22" t="n"/>
      <c r="H1356" s="22" t="n"/>
      <c r="I1356" s="22" t="n"/>
      <c r="J1356" s="25" t="n"/>
      <c r="K1356" s="26">
        <f>IF(J1356="","",IFERROR(INDEX(lst_frequencias_vezes,MATCH(J1356,lst_frequencias,0)),"Frequência não aceita"))</f>
        <v/>
      </c>
      <c r="L1356" s="21" t="n"/>
      <c r="M1356" s="27" t="n"/>
      <c r="N1356" s="28">
        <f>IF(AND(ISNUMBER(K1356),ISNUMBER(M1356)),K1356*M1356,"")</f>
        <v/>
      </c>
      <c r="O1356" s="25" t="n"/>
      <c r="P1356" s="25" t="n"/>
      <c r="Q1356" s="29" t="n"/>
      <c r="R1356" s="30">
        <f>IF(C1356="","",IF(COUNTIF(pl_chave,C1356)&gt;1,"ERRO: chave de tarefa duplicada",IF(I1356="Sim",IF(O1356="Não","ERRO: tarefa de segurança retirada do plano",IF(NOT(ISNUMBER(K1356)),"ERRO: frequência vigente inválida",IF(ISERROR(MATCH(H1356,lst_frequencias,0)),"ERRO: frequência de referência ausente",IF(K1356&lt;INDEX(lst_frequencias_vezes,MATCH(H1356,lst_frequencias,0)),"ERRO: intervalo ampliado em tarefa de segurança (referência "&amp;H1356&amp;")","OK: segurança mantida")))),IF(NOT(ISNUMBER(K1356)),"Verificar: frequência vigente","OK"))))</f>
        <v/>
      </c>
      <c r="S1356" s="24" t="n"/>
    </row>
    <row r="1357">
      <c r="A1357" s="21" t="n"/>
      <c r="B1357" s="22" t="n"/>
      <c r="C1357" s="23">
        <f>IF(OR(A1357="",B1357=""),"",A1357&amp;"|"&amp;B1357)</f>
        <v/>
      </c>
      <c r="D1357" s="21" t="n"/>
      <c r="E1357" s="24" t="n"/>
      <c r="F1357" s="21" t="n"/>
      <c r="G1357" s="22" t="n"/>
      <c r="H1357" s="22" t="n"/>
      <c r="I1357" s="22" t="n"/>
      <c r="J1357" s="25" t="n"/>
      <c r="K1357" s="26">
        <f>IF(J1357="","",IFERROR(INDEX(lst_frequencias_vezes,MATCH(J1357,lst_frequencias,0)),"Frequência não aceita"))</f>
        <v/>
      </c>
      <c r="L1357" s="21" t="n"/>
      <c r="M1357" s="27" t="n"/>
      <c r="N1357" s="28">
        <f>IF(AND(ISNUMBER(K1357),ISNUMBER(M1357)),K1357*M1357,"")</f>
        <v/>
      </c>
      <c r="O1357" s="25" t="n"/>
      <c r="P1357" s="25" t="n"/>
      <c r="Q1357" s="29" t="n"/>
      <c r="R1357" s="30">
        <f>IF(C1357="","",IF(COUNTIF(pl_chave,C1357)&gt;1,"ERRO: chave de tarefa duplicada",IF(I1357="Sim",IF(O1357="Não","ERRO: tarefa de segurança retirada do plano",IF(NOT(ISNUMBER(K1357)),"ERRO: frequência vigente inválida",IF(ISERROR(MATCH(H1357,lst_frequencias,0)),"ERRO: frequência de referência ausente",IF(K1357&lt;INDEX(lst_frequencias_vezes,MATCH(H1357,lst_frequencias,0)),"ERRO: intervalo ampliado em tarefa de segurança (referência "&amp;H1357&amp;")","OK: segurança mantida")))),IF(NOT(ISNUMBER(K1357)),"Verificar: frequência vigente","OK"))))</f>
        <v/>
      </c>
      <c r="S1357" s="24" t="n"/>
    </row>
    <row r="1358">
      <c r="A1358" s="21" t="n"/>
      <c r="B1358" s="22" t="n"/>
      <c r="C1358" s="23">
        <f>IF(OR(A1358="",B1358=""),"",A1358&amp;"|"&amp;B1358)</f>
        <v/>
      </c>
      <c r="D1358" s="21" t="n"/>
      <c r="E1358" s="24" t="n"/>
      <c r="F1358" s="21" t="n"/>
      <c r="G1358" s="22" t="n"/>
      <c r="H1358" s="22" t="n"/>
      <c r="I1358" s="22" t="n"/>
      <c r="J1358" s="25" t="n"/>
      <c r="K1358" s="26">
        <f>IF(J1358="","",IFERROR(INDEX(lst_frequencias_vezes,MATCH(J1358,lst_frequencias,0)),"Frequência não aceita"))</f>
        <v/>
      </c>
      <c r="L1358" s="21" t="n"/>
      <c r="M1358" s="27" t="n"/>
      <c r="N1358" s="28">
        <f>IF(AND(ISNUMBER(K1358),ISNUMBER(M1358)),K1358*M1358,"")</f>
        <v/>
      </c>
      <c r="O1358" s="25" t="n"/>
      <c r="P1358" s="25" t="n"/>
      <c r="Q1358" s="29" t="n"/>
      <c r="R1358" s="30">
        <f>IF(C1358="","",IF(COUNTIF(pl_chave,C1358)&gt;1,"ERRO: chave de tarefa duplicada",IF(I1358="Sim",IF(O1358="Não","ERRO: tarefa de segurança retirada do plano",IF(NOT(ISNUMBER(K1358)),"ERRO: frequência vigente inválida",IF(ISERROR(MATCH(H1358,lst_frequencias,0)),"ERRO: frequência de referência ausente",IF(K1358&lt;INDEX(lst_frequencias_vezes,MATCH(H1358,lst_frequencias,0)),"ERRO: intervalo ampliado em tarefa de segurança (referência "&amp;H1358&amp;")","OK: segurança mantida")))),IF(NOT(ISNUMBER(K1358)),"Verificar: frequência vigente","OK"))))</f>
        <v/>
      </c>
      <c r="S1358" s="24" t="n"/>
    </row>
    <row r="1359">
      <c r="A1359" s="21" t="n"/>
      <c r="B1359" s="22" t="n"/>
      <c r="C1359" s="23">
        <f>IF(OR(A1359="",B1359=""),"",A1359&amp;"|"&amp;B1359)</f>
        <v/>
      </c>
      <c r="D1359" s="21" t="n"/>
      <c r="E1359" s="24" t="n"/>
      <c r="F1359" s="21" t="n"/>
      <c r="G1359" s="22" t="n"/>
      <c r="H1359" s="22" t="n"/>
      <c r="I1359" s="22" t="n"/>
      <c r="J1359" s="25" t="n"/>
      <c r="K1359" s="26">
        <f>IF(J1359="","",IFERROR(INDEX(lst_frequencias_vezes,MATCH(J1359,lst_frequencias,0)),"Frequência não aceita"))</f>
        <v/>
      </c>
      <c r="L1359" s="21" t="n"/>
      <c r="M1359" s="27" t="n"/>
      <c r="N1359" s="28">
        <f>IF(AND(ISNUMBER(K1359),ISNUMBER(M1359)),K1359*M1359,"")</f>
        <v/>
      </c>
      <c r="O1359" s="25" t="n"/>
      <c r="P1359" s="25" t="n"/>
      <c r="Q1359" s="29" t="n"/>
      <c r="R1359" s="30">
        <f>IF(C1359="","",IF(COUNTIF(pl_chave,C1359)&gt;1,"ERRO: chave de tarefa duplicada",IF(I1359="Sim",IF(O1359="Não","ERRO: tarefa de segurança retirada do plano",IF(NOT(ISNUMBER(K1359)),"ERRO: frequência vigente inválida",IF(ISERROR(MATCH(H1359,lst_frequencias,0)),"ERRO: frequência de referência ausente",IF(K1359&lt;INDEX(lst_frequencias_vezes,MATCH(H1359,lst_frequencias,0)),"ERRO: intervalo ampliado em tarefa de segurança (referência "&amp;H1359&amp;")","OK: segurança mantida")))),IF(NOT(ISNUMBER(K1359)),"Verificar: frequência vigente","OK"))))</f>
        <v/>
      </c>
      <c r="S1359" s="24" t="n"/>
    </row>
    <row r="1360">
      <c r="A1360" s="21" t="n"/>
      <c r="B1360" s="22" t="n"/>
      <c r="C1360" s="23">
        <f>IF(OR(A1360="",B1360=""),"",A1360&amp;"|"&amp;B1360)</f>
        <v/>
      </c>
      <c r="D1360" s="21" t="n"/>
      <c r="E1360" s="24" t="n"/>
      <c r="F1360" s="21" t="n"/>
      <c r="G1360" s="22" t="n"/>
      <c r="H1360" s="22" t="n"/>
      <c r="I1360" s="22" t="n"/>
      <c r="J1360" s="25" t="n"/>
      <c r="K1360" s="26">
        <f>IF(J1360="","",IFERROR(INDEX(lst_frequencias_vezes,MATCH(J1360,lst_frequencias,0)),"Frequência não aceita"))</f>
        <v/>
      </c>
      <c r="L1360" s="21" t="n"/>
      <c r="M1360" s="27" t="n"/>
      <c r="N1360" s="28">
        <f>IF(AND(ISNUMBER(K1360),ISNUMBER(M1360)),K1360*M1360,"")</f>
        <v/>
      </c>
      <c r="O1360" s="25" t="n"/>
      <c r="P1360" s="25" t="n"/>
      <c r="Q1360" s="29" t="n"/>
      <c r="R1360" s="30">
        <f>IF(C1360="","",IF(COUNTIF(pl_chave,C1360)&gt;1,"ERRO: chave de tarefa duplicada",IF(I1360="Sim",IF(O1360="Não","ERRO: tarefa de segurança retirada do plano",IF(NOT(ISNUMBER(K1360)),"ERRO: frequência vigente inválida",IF(ISERROR(MATCH(H1360,lst_frequencias,0)),"ERRO: frequência de referência ausente",IF(K1360&lt;INDEX(lst_frequencias_vezes,MATCH(H1360,lst_frequencias,0)),"ERRO: intervalo ampliado em tarefa de segurança (referência "&amp;H1360&amp;")","OK: segurança mantida")))),IF(NOT(ISNUMBER(K1360)),"Verificar: frequência vigente","OK"))))</f>
        <v/>
      </c>
      <c r="S1360" s="24" t="n"/>
    </row>
    <row r="1361">
      <c r="A1361" s="21" t="n"/>
      <c r="B1361" s="22" t="n"/>
      <c r="C1361" s="23">
        <f>IF(OR(A1361="",B1361=""),"",A1361&amp;"|"&amp;B1361)</f>
        <v/>
      </c>
      <c r="D1361" s="21" t="n"/>
      <c r="E1361" s="24" t="n"/>
      <c r="F1361" s="21" t="n"/>
      <c r="G1361" s="22" t="n"/>
      <c r="H1361" s="22" t="n"/>
      <c r="I1361" s="22" t="n"/>
      <c r="J1361" s="25" t="n"/>
      <c r="K1361" s="26">
        <f>IF(J1361="","",IFERROR(INDEX(lst_frequencias_vezes,MATCH(J1361,lst_frequencias,0)),"Frequência não aceita"))</f>
        <v/>
      </c>
      <c r="L1361" s="21" t="n"/>
      <c r="M1361" s="27" t="n"/>
      <c r="N1361" s="28">
        <f>IF(AND(ISNUMBER(K1361),ISNUMBER(M1361)),K1361*M1361,"")</f>
        <v/>
      </c>
      <c r="O1361" s="25" t="n"/>
      <c r="P1361" s="25" t="n"/>
      <c r="Q1361" s="29" t="n"/>
      <c r="R1361" s="30">
        <f>IF(C1361="","",IF(COUNTIF(pl_chave,C1361)&gt;1,"ERRO: chave de tarefa duplicada",IF(I1361="Sim",IF(O1361="Não","ERRO: tarefa de segurança retirada do plano",IF(NOT(ISNUMBER(K1361)),"ERRO: frequência vigente inválida",IF(ISERROR(MATCH(H1361,lst_frequencias,0)),"ERRO: frequência de referência ausente",IF(K1361&lt;INDEX(lst_frequencias_vezes,MATCH(H1361,lst_frequencias,0)),"ERRO: intervalo ampliado em tarefa de segurança (referência "&amp;H1361&amp;")","OK: segurança mantida")))),IF(NOT(ISNUMBER(K1361)),"Verificar: frequência vigente","OK"))))</f>
        <v/>
      </c>
      <c r="S1361" s="24" t="n"/>
    </row>
    <row r="1362">
      <c r="A1362" s="21" t="n"/>
      <c r="B1362" s="22" t="n"/>
      <c r="C1362" s="23">
        <f>IF(OR(A1362="",B1362=""),"",A1362&amp;"|"&amp;B1362)</f>
        <v/>
      </c>
      <c r="D1362" s="21" t="n"/>
      <c r="E1362" s="24" t="n"/>
      <c r="F1362" s="21" t="n"/>
      <c r="G1362" s="22" t="n"/>
      <c r="H1362" s="22" t="n"/>
      <c r="I1362" s="22" t="n"/>
      <c r="J1362" s="25" t="n"/>
      <c r="K1362" s="26">
        <f>IF(J1362="","",IFERROR(INDEX(lst_frequencias_vezes,MATCH(J1362,lst_frequencias,0)),"Frequência não aceita"))</f>
        <v/>
      </c>
      <c r="L1362" s="21" t="n"/>
      <c r="M1362" s="27" t="n"/>
      <c r="N1362" s="28">
        <f>IF(AND(ISNUMBER(K1362),ISNUMBER(M1362)),K1362*M1362,"")</f>
        <v/>
      </c>
      <c r="O1362" s="25" t="n"/>
      <c r="P1362" s="25" t="n"/>
      <c r="Q1362" s="29" t="n"/>
      <c r="R1362" s="30">
        <f>IF(C1362="","",IF(COUNTIF(pl_chave,C1362)&gt;1,"ERRO: chave de tarefa duplicada",IF(I1362="Sim",IF(O1362="Não","ERRO: tarefa de segurança retirada do plano",IF(NOT(ISNUMBER(K1362)),"ERRO: frequência vigente inválida",IF(ISERROR(MATCH(H1362,lst_frequencias,0)),"ERRO: frequência de referência ausente",IF(K1362&lt;INDEX(lst_frequencias_vezes,MATCH(H1362,lst_frequencias,0)),"ERRO: intervalo ampliado em tarefa de segurança (referência "&amp;H1362&amp;")","OK: segurança mantida")))),IF(NOT(ISNUMBER(K1362)),"Verificar: frequência vigente","OK"))))</f>
        <v/>
      </c>
      <c r="S1362" s="24" t="n"/>
    </row>
    <row r="1363">
      <c r="A1363" s="21" t="n"/>
      <c r="B1363" s="22" t="n"/>
      <c r="C1363" s="23">
        <f>IF(OR(A1363="",B1363=""),"",A1363&amp;"|"&amp;B1363)</f>
        <v/>
      </c>
      <c r="D1363" s="21" t="n"/>
      <c r="E1363" s="24" t="n"/>
      <c r="F1363" s="21" t="n"/>
      <c r="G1363" s="22" t="n"/>
      <c r="H1363" s="22" t="n"/>
      <c r="I1363" s="22" t="n"/>
      <c r="J1363" s="25" t="n"/>
      <c r="K1363" s="26">
        <f>IF(J1363="","",IFERROR(INDEX(lst_frequencias_vezes,MATCH(J1363,lst_frequencias,0)),"Frequência não aceita"))</f>
        <v/>
      </c>
      <c r="L1363" s="21" t="n"/>
      <c r="M1363" s="27" t="n"/>
      <c r="N1363" s="28">
        <f>IF(AND(ISNUMBER(K1363),ISNUMBER(M1363)),K1363*M1363,"")</f>
        <v/>
      </c>
      <c r="O1363" s="25" t="n"/>
      <c r="P1363" s="25" t="n"/>
      <c r="Q1363" s="29" t="n"/>
      <c r="R1363" s="30">
        <f>IF(C1363="","",IF(COUNTIF(pl_chave,C1363)&gt;1,"ERRO: chave de tarefa duplicada",IF(I1363="Sim",IF(O1363="Não","ERRO: tarefa de segurança retirada do plano",IF(NOT(ISNUMBER(K1363)),"ERRO: frequência vigente inválida",IF(ISERROR(MATCH(H1363,lst_frequencias,0)),"ERRO: frequência de referência ausente",IF(K1363&lt;INDEX(lst_frequencias_vezes,MATCH(H1363,lst_frequencias,0)),"ERRO: intervalo ampliado em tarefa de segurança (referência "&amp;H1363&amp;")","OK: segurança mantida")))),IF(NOT(ISNUMBER(K1363)),"Verificar: frequência vigente","OK"))))</f>
        <v/>
      </c>
      <c r="S1363" s="24" t="n"/>
    </row>
    <row r="1364">
      <c r="A1364" s="21" t="n"/>
      <c r="B1364" s="22" t="n"/>
      <c r="C1364" s="23">
        <f>IF(OR(A1364="",B1364=""),"",A1364&amp;"|"&amp;B1364)</f>
        <v/>
      </c>
      <c r="D1364" s="21" t="n"/>
      <c r="E1364" s="24" t="n"/>
      <c r="F1364" s="21" t="n"/>
      <c r="G1364" s="22" t="n"/>
      <c r="H1364" s="22" t="n"/>
      <c r="I1364" s="22" t="n"/>
      <c r="J1364" s="25" t="n"/>
      <c r="K1364" s="26">
        <f>IF(J1364="","",IFERROR(INDEX(lst_frequencias_vezes,MATCH(J1364,lst_frequencias,0)),"Frequência não aceita"))</f>
        <v/>
      </c>
      <c r="L1364" s="21" t="n"/>
      <c r="M1364" s="27" t="n"/>
      <c r="N1364" s="28">
        <f>IF(AND(ISNUMBER(K1364),ISNUMBER(M1364)),K1364*M1364,"")</f>
        <v/>
      </c>
      <c r="O1364" s="25" t="n"/>
      <c r="P1364" s="25" t="n"/>
      <c r="Q1364" s="29" t="n"/>
      <c r="R1364" s="30">
        <f>IF(C1364="","",IF(COUNTIF(pl_chave,C1364)&gt;1,"ERRO: chave de tarefa duplicada",IF(I1364="Sim",IF(O1364="Não","ERRO: tarefa de segurança retirada do plano",IF(NOT(ISNUMBER(K1364)),"ERRO: frequência vigente inválida",IF(ISERROR(MATCH(H1364,lst_frequencias,0)),"ERRO: frequência de referência ausente",IF(K1364&lt;INDEX(lst_frequencias_vezes,MATCH(H1364,lst_frequencias,0)),"ERRO: intervalo ampliado em tarefa de segurança (referência "&amp;H1364&amp;")","OK: segurança mantida")))),IF(NOT(ISNUMBER(K1364)),"Verificar: frequência vigente","OK"))))</f>
        <v/>
      </c>
      <c r="S1364" s="24" t="n"/>
    </row>
    <row r="1365">
      <c r="A1365" s="21" t="n"/>
      <c r="B1365" s="22" t="n"/>
      <c r="C1365" s="23">
        <f>IF(OR(A1365="",B1365=""),"",A1365&amp;"|"&amp;B1365)</f>
        <v/>
      </c>
      <c r="D1365" s="21" t="n"/>
      <c r="E1365" s="24" t="n"/>
      <c r="F1365" s="21" t="n"/>
      <c r="G1365" s="22" t="n"/>
      <c r="H1365" s="22" t="n"/>
      <c r="I1365" s="22" t="n"/>
      <c r="J1365" s="25" t="n"/>
      <c r="K1365" s="26">
        <f>IF(J1365="","",IFERROR(INDEX(lst_frequencias_vezes,MATCH(J1365,lst_frequencias,0)),"Frequência não aceita"))</f>
        <v/>
      </c>
      <c r="L1365" s="21" t="n"/>
      <c r="M1365" s="27" t="n"/>
      <c r="N1365" s="28">
        <f>IF(AND(ISNUMBER(K1365),ISNUMBER(M1365)),K1365*M1365,"")</f>
        <v/>
      </c>
      <c r="O1365" s="25" t="n"/>
      <c r="P1365" s="25" t="n"/>
      <c r="Q1365" s="29" t="n"/>
      <c r="R1365" s="30">
        <f>IF(C1365="","",IF(COUNTIF(pl_chave,C1365)&gt;1,"ERRO: chave de tarefa duplicada",IF(I1365="Sim",IF(O1365="Não","ERRO: tarefa de segurança retirada do plano",IF(NOT(ISNUMBER(K1365)),"ERRO: frequência vigente inválida",IF(ISERROR(MATCH(H1365,lst_frequencias,0)),"ERRO: frequência de referência ausente",IF(K1365&lt;INDEX(lst_frequencias_vezes,MATCH(H1365,lst_frequencias,0)),"ERRO: intervalo ampliado em tarefa de segurança (referência "&amp;H1365&amp;")","OK: segurança mantida")))),IF(NOT(ISNUMBER(K1365)),"Verificar: frequência vigente","OK"))))</f>
        <v/>
      </c>
      <c r="S1365" s="24" t="n"/>
    </row>
    <row r="1366">
      <c r="A1366" s="21" t="n"/>
      <c r="B1366" s="22" t="n"/>
      <c r="C1366" s="23">
        <f>IF(OR(A1366="",B1366=""),"",A1366&amp;"|"&amp;B1366)</f>
        <v/>
      </c>
      <c r="D1366" s="21" t="n"/>
      <c r="E1366" s="24" t="n"/>
      <c r="F1366" s="21" t="n"/>
      <c r="G1366" s="22" t="n"/>
      <c r="H1366" s="22" t="n"/>
      <c r="I1366" s="22" t="n"/>
      <c r="J1366" s="25" t="n"/>
      <c r="K1366" s="26">
        <f>IF(J1366="","",IFERROR(INDEX(lst_frequencias_vezes,MATCH(J1366,lst_frequencias,0)),"Frequência não aceita"))</f>
        <v/>
      </c>
      <c r="L1366" s="21" t="n"/>
      <c r="M1366" s="27" t="n"/>
      <c r="N1366" s="28">
        <f>IF(AND(ISNUMBER(K1366),ISNUMBER(M1366)),K1366*M1366,"")</f>
        <v/>
      </c>
      <c r="O1366" s="25" t="n"/>
      <c r="P1366" s="25" t="n"/>
      <c r="Q1366" s="29" t="n"/>
      <c r="R1366" s="30">
        <f>IF(C1366="","",IF(COUNTIF(pl_chave,C1366)&gt;1,"ERRO: chave de tarefa duplicada",IF(I1366="Sim",IF(O1366="Não","ERRO: tarefa de segurança retirada do plano",IF(NOT(ISNUMBER(K1366)),"ERRO: frequência vigente inválida",IF(ISERROR(MATCH(H1366,lst_frequencias,0)),"ERRO: frequência de referência ausente",IF(K1366&lt;INDEX(lst_frequencias_vezes,MATCH(H1366,lst_frequencias,0)),"ERRO: intervalo ampliado em tarefa de segurança (referência "&amp;H1366&amp;")","OK: segurança mantida")))),IF(NOT(ISNUMBER(K1366)),"Verificar: frequência vigente","OK"))))</f>
        <v/>
      </c>
      <c r="S1366" s="24" t="n"/>
    </row>
    <row r="1367">
      <c r="A1367" s="21" t="n"/>
      <c r="B1367" s="22" t="n"/>
      <c r="C1367" s="23">
        <f>IF(OR(A1367="",B1367=""),"",A1367&amp;"|"&amp;B1367)</f>
        <v/>
      </c>
      <c r="D1367" s="21" t="n"/>
      <c r="E1367" s="24" t="n"/>
      <c r="F1367" s="21" t="n"/>
      <c r="G1367" s="22" t="n"/>
      <c r="H1367" s="22" t="n"/>
      <c r="I1367" s="22" t="n"/>
      <c r="J1367" s="25" t="n"/>
      <c r="K1367" s="26">
        <f>IF(J1367="","",IFERROR(INDEX(lst_frequencias_vezes,MATCH(J1367,lst_frequencias,0)),"Frequência não aceita"))</f>
        <v/>
      </c>
      <c r="L1367" s="21" t="n"/>
      <c r="M1367" s="27" t="n"/>
      <c r="N1367" s="28">
        <f>IF(AND(ISNUMBER(K1367),ISNUMBER(M1367)),K1367*M1367,"")</f>
        <v/>
      </c>
      <c r="O1367" s="25" t="n"/>
      <c r="P1367" s="25" t="n"/>
      <c r="Q1367" s="29" t="n"/>
      <c r="R1367" s="30">
        <f>IF(C1367="","",IF(COUNTIF(pl_chave,C1367)&gt;1,"ERRO: chave de tarefa duplicada",IF(I1367="Sim",IF(O1367="Não","ERRO: tarefa de segurança retirada do plano",IF(NOT(ISNUMBER(K1367)),"ERRO: frequência vigente inválida",IF(ISERROR(MATCH(H1367,lst_frequencias,0)),"ERRO: frequência de referência ausente",IF(K1367&lt;INDEX(lst_frequencias_vezes,MATCH(H1367,lst_frequencias,0)),"ERRO: intervalo ampliado em tarefa de segurança (referência "&amp;H1367&amp;")","OK: segurança mantida")))),IF(NOT(ISNUMBER(K1367)),"Verificar: frequência vigente","OK"))))</f>
        <v/>
      </c>
      <c r="S1367" s="24" t="n"/>
    </row>
    <row r="1368">
      <c r="A1368" s="21" t="n"/>
      <c r="B1368" s="22" t="n"/>
      <c r="C1368" s="23">
        <f>IF(OR(A1368="",B1368=""),"",A1368&amp;"|"&amp;B1368)</f>
        <v/>
      </c>
      <c r="D1368" s="21" t="n"/>
      <c r="E1368" s="24" t="n"/>
      <c r="F1368" s="21" t="n"/>
      <c r="G1368" s="22" t="n"/>
      <c r="H1368" s="22" t="n"/>
      <c r="I1368" s="22" t="n"/>
      <c r="J1368" s="25" t="n"/>
      <c r="K1368" s="26">
        <f>IF(J1368="","",IFERROR(INDEX(lst_frequencias_vezes,MATCH(J1368,lst_frequencias,0)),"Frequência não aceita"))</f>
        <v/>
      </c>
      <c r="L1368" s="21" t="n"/>
      <c r="M1368" s="27" t="n"/>
      <c r="N1368" s="28">
        <f>IF(AND(ISNUMBER(K1368),ISNUMBER(M1368)),K1368*M1368,"")</f>
        <v/>
      </c>
      <c r="O1368" s="25" t="n"/>
      <c r="P1368" s="25" t="n"/>
      <c r="Q1368" s="29" t="n"/>
      <c r="R1368" s="30">
        <f>IF(C1368="","",IF(COUNTIF(pl_chave,C1368)&gt;1,"ERRO: chave de tarefa duplicada",IF(I1368="Sim",IF(O1368="Não","ERRO: tarefa de segurança retirada do plano",IF(NOT(ISNUMBER(K1368)),"ERRO: frequência vigente inválida",IF(ISERROR(MATCH(H1368,lst_frequencias,0)),"ERRO: frequência de referência ausente",IF(K1368&lt;INDEX(lst_frequencias_vezes,MATCH(H1368,lst_frequencias,0)),"ERRO: intervalo ampliado em tarefa de segurança (referência "&amp;H1368&amp;")","OK: segurança mantida")))),IF(NOT(ISNUMBER(K1368)),"Verificar: frequência vigente","OK"))))</f>
        <v/>
      </c>
      <c r="S1368" s="24" t="n"/>
    </row>
    <row r="1369">
      <c r="A1369" s="21" t="n"/>
      <c r="B1369" s="22" t="n"/>
      <c r="C1369" s="23">
        <f>IF(OR(A1369="",B1369=""),"",A1369&amp;"|"&amp;B1369)</f>
        <v/>
      </c>
      <c r="D1369" s="21" t="n"/>
      <c r="E1369" s="24" t="n"/>
      <c r="F1369" s="21" t="n"/>
      <c r="G1369" s="22" t="n"/>
      <c r="H1369" s="22" t="n"/>
      <c r="I1369" s="22" t="n"/>
      <c r="J1369" s="25" t="n"/>
      <c r="K1369" s="26">
        <f>IF(J1369="","",IFERROR(INDEX(lst_frequencias_vezes,MATCH(J1369,lst_frequencias,0)),"Frequência não aceita"))</f>
        <v/>
      </c>
      <c r="L1369" s="21" t="n"/>
      <c r="M1369" s="27" t="n"/>
      <c r="N1369" s="28">
        <f>IF(AND(ISNUMBER(K1369),ISNUMBER(M1369)),K1369*M1369,"")</f>
        <v/>
      </c>
      <c r="O1369" s="25" t="n"/>
      <c r="P1369" s="25" t="n"/>
      <c r="Q1369" s="29" t="n"/>
      <c r="R1369" s="30">
        <f>IF(C1369="","",IF(COUNTIF(pl_chave,C1369)&gt;1,"ERRO: chave de tarefa duplicada",IF(I1369="Sim",IF(O1369="Não","ERRO: tarefa de segurança retirada do plano",IF(NOT(ISNUMBER(K1369)),"ERRO: frequência vigente inválida",IF(ISERROR(MATCH(H1369,lst_frequencias,0)),"ERRO: frequência de referência ausente",IF(K1369&lt;INDEX(lst_frequencias_vezes,MATCH(H1369,lst_frequencias,0)),"ERRO: intervalo ampliado em tarefa de segurança (referência "&amp;H1369&amp;")","OK: segurança mantida")))),IF(NOT(ISNUMBER(K1369)),"Verificar: frequência vigente","OK"))))</f>
        <v/>
      </c>
      <c r="S1369" s="24" t="n"/>
    </row>
    <row r="1370">
      <c r="A1370" s="21" t="n"/>
      <c r="B1370" s="22" t="n"/>
      <c r="C1370" s="23">
        <f>IF(OR(A1370="",B1370=""),"",A1370&amp;"|"&amp;B1370)</f>
        <v/>
      </c>
      <c r="D1370" s="21" t="n"/>
      <c r="E1370" s="24" t="n"/>
      <c r="F1370" s="21" t="n"/>
      <c r="G1370" s="22" t="n"/>
      <c r="H1370" s="22" t="n"/>
      <c r="I1370" s="22" t="n"/>
      <c r="J1370" s="25" t="n"/>
      <c r="K1370" s="26">
        <f>IF(J1370="","",IFERROR(INDEX(lst_frequencias_vezes,MATCH(J1370,lst_frequencias,0)),"Frequência não aceita"))</f>
        <v/>
      </c>
      <c r="L1370" s="21" t="n"/>
      <c r="M1370" s="27" t="n"/>
      <c r="N1370" s="28">
        <f>IF(AND(ISNUMBER(K1370),ISNUMBER(M1370)),K1370*M1370,"")</f>
        <v/>
      </c>
      <c r="O1370" s="25" t="n"/>
      <c r="P1370" s="25" t="n"/>
      <c r="Q1370" s="29" t="n"/>
      <c r="R1370" s="30">
        <f>IF(C1370="","",IF(COUNTIF(pl_chave,C1370)&gt;1,"ERRO: chave de tarefa duplicada",IF(I1370="Sim",IF(O1370="Não","ERRO: tarefa de segurança retirada do plano",IF(NOT(ISNUMBER(K1370)),"ERRO: frequência vigente inválida",IF(ISERROR(MATCH(H1370,lst_frequencias,0)),"ERRO: frequência de referência ausente",IF(K1370&lt;INDEX(lst_frequencias_vezes,MATCH(H1370,lst_frequencias,0)),"ERRO: intervalo ampliado em tarefa de segurança (referência "&amp;H1370&amp;")","OK: segurança mantida")))),IF(NOT(ISNUMBER(K1370)),"Verificar: frequência vigente","OK"))))</f>
        <v/>
      </c>
      <c r="S1370" s="24" t="n"/>
    </row>
    <row r="1371">
      <c r="A1371" s="21" t="n"/>
      <c r="B1371" s="22" t="n"/>
      <c r="C1371" s="23">
        <f>IF(OR(A1371="",B1371=""),"",A1371&amp;"|"&amp;B1371)</f>
        <v/>
      </c>
      <c r="D1371" s="21" t="n"/>
      <c r="E1371" s="24" t="n"/>
      <c r="F1371" s="21" t="n"/>
      <c r="G1371" s="22" t="n"/>
      <c r="H1371" s="22" t="n"/>
      <c r="I1371" s="22" t="n"/>
      <c r="J1371" s="25" t="n"/>
      <c r="K1371" s="26">
        <f>IF(J1371="","",IFERROR(INDEX(lst_frequencias_vezes,MATCH(J1371,lst_frequencias,0)),"Frequência não aceita"))</f>
        <v/>
      </c>
      <c r="L1371" s="21" t="n"/>
      <c r="M1371" s="27" t="n"/>
      <c r="N1371" s="28">
        <f>IF(AND(ISNUMBER(K1371),ISNUMBER(M1371)),K1371*M1371,"")</f>
        <v/>
      </c>
      <c r="O1371" s="25" t="n"/>
      <c r="P1371" s="25" t="n"/>
      <c r="Q1371" s="29" t="n"/>
      <c r="R1371" s="30">
        <f>IF(C1371="","",IF(COUNTIF(pl_chave,C1371)&gt;1,"ERRO: chave de tarefa duplicada",IF(I1371="Sim",IF(O1371="Não","ERRO: tarefa de segurança retirada do plano",IF(NOT(ISNUMBER(K1371)),"ERRO: frequência vigente inválida",IF(ISERROR(MATCH(H1371,lst_frequencias,0)),"ERRO: frequência de referência ausente",IF(K1371&lt;INDEX(lst_frequencias_vezes,MATCH(H1371,lst_frequencias,0)),"ERRO: intervalo ampliado em tarefa de segurança (referência "&amp;H1371&amp;")","OK: segurança mantida")))),IF(NOT(ISNUMBER(K1371)),"Verificar: frequência vigente","OK"))))</f>
        <v/>
      </c>
      <c r="S1371" s="24" t="n"/>
    </row>
    <row r="1372">
      <c r="A1372" s="21" t="n"/>
      <c r="B1372" s="22" t="n"/>
      <c r="C1372" s="23">
        <f>IF(OR(A1372="",B1372=""),"",A1372&amp;"|"&amp;B1372)</f>
        <v/>
      </c>
      <c r="D1372" s="21" t="n"/>
      <c r="E1372" s="24" t="n"/>
      <c r="F1372" s="21" t="n"/>
      <c r="G1372" s="22" t="n"/>
      <c r="H1372" s="22" t="n"/>
      <c r="I1372" s="22" t="n"/>
      <c r="J1372" s="25" t="n"/>
      <c r="K1372" s="26">
        <f>IF(J1372="","",IFERROR(INDEX(lst_frequencias_vezes,MATCH(J1372,lst_frequencias,0)),"Frequência não aceita"))</f>
        <v/>
      </c>
      <c r="L1372" s="21" t="n"/>
      <c r="M1372" s="27" t="n"/>
      <c r="N1372" s="28">
        <f>IF(AND(ISNUMBER(K1372),ISNUMBER(M1372)),K1372*M1372,"")</f>
        <v/>
      </c>
      <c r="O1372" s="25" t="n"/>
      <c r="P1372" s="25" t="n"/>
      <c r="Q1372" s="29" t="n"/>
      <c r="R1372" s="30">
        <f>IF(C1372="","",IF(COUNTIF(pl_chave,C1372)&gt;1,"ERRO: chave de tarefa duplicada",IF(I1372="Sim",IF(O1372="Não","ERRO: tarefa de segurança retirada do plano",IF(NOT(ISNUMBER(K1372)),"ERRO: frequência vigente inválida",IF(ISERROR(MATCH(H1372,lst_frequencias,0)),"ERRO: frequência de referência ausente",IF(K1372&lt;INDEX(lst_frequencias_vezes,MATCH(H1372,lst_frequencias,0)),"ERRO: intervalo ampliado em tarefa de segurança (referência "&amp;H1372&amp;")","OK: segurança mantida")))),IF(NOT(ISNUMBER(K1372)),"Verificar: frequência vigente","OK"))))</f>
        <v/>
      </c>
      <c r="S1372" s="24" t="n"/>
    </row>
    <row r="1373">
      <c r="A1373" s="21" t="n"/>
      <c r="B1373" s="22" t="n"/>
      <c r="C1373" s="23">
        <f>IF(OR(A1373="",B1373=""),"",A1373&amp;"|"&amp;B1373)</f>
        <v/>
      </c>
      <c r="D1373" s="21" t="n"/>
      <c r="E1373" s="24" t="n"/>
      <c r="F1373" s="21" t="n"/>
      <c r="G1373" s="22" t="n"/>
      <c r="H1373" s="22" t="n"/>
      <c r="I1373" s="22" t="n"/>
      <c r="J1373" s="25" t="n"/>
      <c r="K1373" s="26">
        <f>IF(J1373="","",IFERROR(INDEX(lst_frequencias_vezes,MATCH(J1373,lst_frequencias,0)),"Frequência não aceita"))</f>
        <v/>
      </c>
      <c r="L1373" s="21" t="n"/>
      <c r="M1373" s="27" t="n"/>
      <c r="N1373" s="28">
        <f>IF(AND(ISNUMBER(K1373),ISNUMBER(M1373)),K1373*M1373,"")</f>
        <v/>
      </c>
      <c r="O1373" s="25" t="n"/>
      <c r="P1373" s="25" t="n"/>
      <c r="Q1373" s="29" t="n"/>
      <c r="R1373" s="30">
        <f>IF(C1373="","",IF(COUNTIF(pl_chave,C1373)&gt;1,"ERRO: chave de tarefa duplicada",IF(I1373="Sim",IF(O1373="Não","ERRO: tarefa de segurança retirada do plano",IF(NOT(ISNUMBER(K1373)),"ERRO: frequência vigente inválida",IF(ISERROR(MATCH(H1373,lst_frequencias,0)),"ERRO: frequência de referência ausente",IF(K1373&lt;INDEX(lst_frequencias_vezes,MATCH(H1373,lst_frequencias,0)),"ERRO: intervalo ampliado em tarefa de segurança (referência "&amp;H1373&amp;")","OK: segurança mantida")))),IF(NOT(ISNUMBER(K1373)),"Verificar: frequência vigente","OK"))))</f>
        <v/>
      </c>
      <c r="S1373" s="24" t="n"/>
    </row>
    <row r="1374">
      <c r="A1374" s="21" t="n"/>
      <c r="B1374" s="22" t="n"/>
      <c r="C1374" s="23">
        <f>IF(OR(A1374="",B1374=""),"",A1374&amp;"|"&amp;B1374)</f>
        <v/>
      </c>
      <c r="D1374" s="21" t="n"/>
      <c r="E1374" s="24" t="n"/>
      <c r="F1374" s="21" t="n"/>
      <c r="G1374" s="22" t="n"/>
      <c r="H1374" s="22" t="n"/>
      <c r="I1374" s="22" t="n"/>
      <c r="J1374" s="25" t="n"/>
      <c r="K1374" s="26">
        <f>IF(J1374="","",IFERROR(INDEX(lst_frequencias_vezes,MATCH(J1374,lst_frequencias,0)),"Frequência não aceita"))</f>
        <v/>
      </c>
      <c r="L1374" s="21" t="n"/>
      <c r="M1374" s="27" t="n"/>
      <c r="N1374" s="28">
        <f>IF(AND(ISNUMBER(K1374),ISNUMBER(M1374)),K1374*M1374,"")</f>
        <v/>
      </c>
      <c r="O1374" s="25" t="n"/>
      <c r="P1374" s="25" t="n"/>
      <c r="Q1374" s="29" t="n"/>
      <c r="R1374" s="30">
        <f>IF(C1374="","",IF(COUNTIF(pl_chave,C1374)&gt;1,"ERRO: chave de tarefa duplicada",IF(I1374="Sim",IF(O1374="Não","ERRO: tarefa de segurança retirada do plano",IF(NOT(ISNUMBER(K1374)),"ERRO: frequência vigente inválida",IF(ISERROR(MATCH(H1374,lst_frequencias,0)),"ERRO: frequência de referência ausente",IF(K1374&lt;INDEX(lst_frequencias_vezes,MATCH(H1374,lst_frequencias,0)),"ERRO: intervalo ampliado em tarefa de segurança (referência "&amp;H1374&amp;")","OK: segurança mantida")))),IF(NOT(ISNUMBER(K1374)),"Verificar: frequência vigente","OK"))))</f>
        <v/>
      </c>
      <c r="S1374" s="24" t="n"/>
    </row>
    <row r="1375">
      <c r="A1375" s="21" t="n"/>
      <c r="B1375" s="22" t="n"/>
      <c r="C1375" s="23">
        <f>IF(OR(A1375="",B1375=""),"",A1375&amp;"|"&amp;B1375)</f>
        <v/>
      </c>
      <c r="D1375" s="21" t="n"/>
      <c r="E1375" s="24" t="n"/>
      <c r="F1375" s="21" t="n"/>
      <c r="G1375" s="22" t="n"/>
      <c r="H1375" s="22" t="n"/>
      <c r="I1375" s="22" t="n"/>
      <c r="J1375" s="25" t="n"/>
      <c r="K1375" s="26">
        <f>IF(J1375="","",IFERROR(INDEX(lst_frequencias_vezes,MATCH(J1375,lst_frequencias,0)),"Frequência não aceita"))</f>
        <v/>
      </c>
      <c r="L1375" s="21" t="n"/>
      <c r="M1375" s="27" t="n"/>
      <c r="N1375" s="28">
        <f>IF(AND(ISNUMBER(K1375),ISNUMBER(M1375)),K1375*M1375,"")</f>
        <v/>
      </c>
      <c r="O1375" s="25" t="n"/>
      <c r="P1375" s="25" t="n"/>
      <c r="Q1375" s="29" t="n"/>
      <c r="R1375" s="30">
        <f>IF(C1375="","",IF(COUNTIF(pl_chave,C1375)&gt;1,"ERRO: chave de tarefa duplicada",IF(I1375="Sim",IF(O1375="Não","ERRO: tarefa de segurança retirada do plano",IF(NOT(ISNUMBER(K1375)),"ERRO: frequência vigente inválida",IF(ISERROR(MATCH(H1375,lst_frequencias,0)),"ERRO: frequência de referência ausente",IF(K1375&lt;INDEX(lst_frequencias_vezes,MATCH(H1375,lst_frequencias,0)),"ERRO: intervalo ampliado em tarefa de segurança (referência "&amp;H1375&amp;")","OK: segurança mantida")))),IF(NOT(ISNUMBER(K1375)),"Verificar: frequência vigente","OK"))))</f>
        <v/>
      </c>
      <c r="S1375" s="24" t="n"/>
    </row>
    <row r="1376">
      <c r="A1376" s="21" t="n"/>
      <c r="B1376" s="22" t="n"/>
      <c r="C1376" s="23">
        <f>IF(OR(A1376="",B1376=""),"",A1376&amp;"|"&amp;B1376)</f>
        <v/>
      </c>
      <c r="D1376" s="21" t="n"/>
      <c r="E1376" s="24" t="n"/>
      <c r="F1376" s="21" t="n"/>
      <c r="G1376" s="22" t="n"/>
      <c r="H1376" s="22" t="n"/>
      <c r="I1376" s="22" t="n"/>
      <c r="J1376" s="25" t="n"/>
      <c r="K1376" s="26">
        <f>IF(J1376="","",IFERROR(INDEX(lst_frequencias_vezes,MATCH(J1376,lst_frequencias,0)),"Frequência não aceita"))</f>
        <v/>
      </c>
      <c r="L1376" s="21" t="n"/>
      <c r="M1376" s="27" t="n"/>
      <c r="N1376" s="28">
        <f>IF(AND(ISNUMBER(K1376),ISNUMBER(M1376)),K1376*M1376,"")</f>
        <v/>
      </c>
      <c r="O1376" s="25" t="n"/>
      <c r="P1376" s="25" t="n"/>
      <c r="Q1376" s="29" t="n"/>
      <c r="R1376" s="30">
        <f>IF(C1376="","",IF(COUNTIF(pl_chave,C1376)&gt;1,"ERRO: chave de tarefa duplicada",IF(I1376="Sim",IF(O1376="Não","ERRO: tarefa de segurança retirada do plano",IF(NOT(ISNUMBER(K1376)),"ERRO: frequência vigente inválida",IF(ISERROR(MATCH(H1376,lst_frequencias,0)),"ERRO: frequência de referência ausente",IF(K1376&lt;INDEX(lst_frequencias_vezes,MATCH(H1376,lst_frequencias,0)),"ERRO: intervalo ampliado em tarefa de segurança (referência "&amp;H1376&amp;")","OK: segurança mantida")))),IF(NOT(ISNUMBER(K1376)),"Verificar: frequência vigente","OK"))))</f>
        <v/>
      </c>
      <c r="S1376" s="24" t="n"/>
    </row>
    <row r="1377">
      <c r="A1377" s="21" t="n"/>
      <c r="B1377" s="22" t="n"/>
      <c r="C1377" s="23">
        <f>IF(OR(A1377="",B1377=""),"",A1377&amp;"|"&amp;B1377)</f>
        <v/>
      </c>
      <c r="D1377" s="21" t="n"/>
      <c r="E1377" s="24" t="n"/>
      <c r="F1377" s="21" t="n"/>
      <c r="G1377" s="22" t="n"/>
      <c r="H1377" s="22" t="n"/>
      <c r="I1377" s="22" t="n"/>
      <c r="J1377" s="25" t="n"/>
      <c r="K1377" s="26">
        <f>IF(J1377="","",IFERROR(INDEX(lst_frequencias_vezes,MATCH(J1377,lst_frequencias,0)),"Frequência não aceita"))</f>
        <v/>
      </c>
      <c r="L1377" s="21" t="n"/>
      <c r="M1377" s="27" t="n"/>
      <c r="N1377" s="28">
        <f>IF(AND(ISNUMBER(K1377),ISNUMBER(M1377)),K1377*M1377,"")</f>
        <v/>
      </c>
      <c r="O1377" s="25" t="n"/>
      <c r="P1377" s="25" t="n"/>
      <c r="Q1377" s="29" t="n"/>
      <c r="R1377" s="30">
        <f>IF(C1377="","",IF(COUNTIF(pl_chave,C1377)&gt;1,"ERRO: chave de tarefa duplicada",IF(I1377="Sim",IF(O1377="Não","ERRO: tarefa de segurança retirada do plano",IF(NOT(ISNUMBER(K1377)),"ERRO: frequência vigente inválida",IF(ISERROR(MATCH(H1377,lst_frequencias,0)),"ERRO: frequência de referência ausente",IF(K1377&lt;INDEX(lst_frequencias_vezes,MATCH(H1377,lst_frequencias,0)),"ERRO: intervalo ampliado em tarefa de segurança (referência "&amp;H1377&amp;")","OK: segurança mantida")))),IF(NOT(ISNUMBER(K1377)),"Verificar: frequência vigente","OK"))))</f>
        <v/>
      </c>
      <c r="S1377" s="24" t="n"/>
    </row>
    <row r="1378">
      <c r="A1378" s="21" t="n"/>
      <c r="B1378" s="22" t="n"/>
      <c r="C1378" s="23">
        <f>IF(OR(A1378="",B1378=""),"",A1378&amp;"|"&amp;B1378)</f>
        <v/>
      </c>
      <c r="D1378" s="21" t="n"/>
      <c r="E1378" s="24" t="n"/>
      <c r="F1378" s="21" t="n"/>
      <c r="G1378" s="22" t="n"/>
      <c r="H1378" s="22" t="n"/>
      <c r="I1378" s="22" t="n"/>
      <c r="J1378" s="25" t="n"/>
      <c r="K1378" s="26">
        <f>IF(J1378="","",IFERROR(INDEX(lst_frequencias_vezes,MATCH(J1378,lst_frequencias,0)),"Frequência não aceita"))</f>
        <v/>
      </c>
      <c r="L1378" s="21" t="n"/>
      <c r="M1378" s="27" t="n"/>
      <c r="N1378" s="28">
        <f>IF(AND(ISNUMBER(K1378),ISNUMBER(M1378)),K1378*M1378,"")</f>
        <v/>
      </c>
      <c r="O1378" s="25" t="n"/>
      <c r="P1378" s="25" t="n"/>
      <c r="Q1378" s="29" t="n"/>
      <c r="R1378" s="30">
        <f>IF(C1378="","",IF(COUNTIF(pl_chave,C1378)&gt;1,"ERRO: chave de tarefa duplicada",IF(I1378="Sim",IF(O1378="Não","ERRO: tarefa de segurança retirada do plano",IF(NOT(ISNUMBER(K1378)),"ERRO: frequência vigente inválida",IF(ISERROR(MATCH(H1378,lst_frequencias,0)),"ERRO: frequência de referência ausente",IF(K1378&lt;INDEX(lst_frequencias_vezes,MATCH(H1378,lst_frequencias,0)),"ERRO: intervalo ampliado em tarefa de segurança (referência "&amp;H1378&amp;")","OK: segurança mantida")))),IF(NOT(ISNUMBER(K1378)),"Verificar: frequência vigente","OK"))))</f>
        <v/>
      </c>
      <c r="S1378" s="24" t="n"/>
    </row>
    <row r="1379">
      <c r="A1379" s="21" t="n"/>
      <c r="B1379" s="22" t="n"/>
      <c r="C1379" s="23">
        <f>IF(OR(A1379="",B1379=""),"",A1379&amp;"|"&amp;B1379)</f>
        <v/>
      </c>
      <c r="D1379" s="21" t="n"/>
      <c r="E1379" s="24" t="n"/>
      <c r="F1379" s="21" t="n"/>
      <c r="G1379" s="22" t="n"/>
      <c r="H1379" s="22" t="n"/>
      <c r="I1379" s="22" t="n"/>
      <c r="J1379" s="25" t="n"/>
      <c r="K1379" s="26">
        <f>IF(J1379="","",IFERROR(INDEX(lst_frequencias_vezes,MATCH(J1379,lst_frequencias,0)),"Frequência não aceita"))</f>
        <v/>
      </c>
      <c r="L1379" s="21" t="n"/>
      <c r="M1379" s="27" t="n"/>
      <c r="N1379" s="28">
        <f>IF(AND(ISNUMBER(K1379),ISNUMBER(M1379)),K1379*M1379,"")</f>
        <v/>
      </c>
      <c r="O1379" s="25" t="n"/>
      <c r="P1379" s="25" t="n"/>
      <c r="Q1379" s="29" t="n"/>
      <c r="R1379" s="30">
        <f>IF(C1379="","",IF(COUNTIF(pl_chave,C1379)&gt;1,"ERRO: chave de tarefa duplicada",IF(I1379="Sim",IF(O1379="Não","ERRO: tarefa de segurança retirada do plano",IF(NOT(ISNUMBER(K1379)),"ERRO: frequência vigente inválida",IF(ISERROR(MATCH(H1379,lst_frequencias,0)),"ERRO: frequência de referência ausente",IF(K1379&lt;INDEX(lst_frequencias_vezes,MATCH(H1379,lst_frequencias,0)),"ERRO: intervalo ampliado em tarefa de segurança (referência "&amp;H1379&amp;")","OK: segurança mantida")))),IF(NOT(ISNUMBER(K1379)),"Verificar: frequência vigente","OK"))))</f>
        <v/>
      </c>
      <c r="S1379" s="24" t="n"/>
    </row>
    <row r="1380">
      <c r="A1380" s="21" t="n"/>
      <c r="B1380" s="22" t="n"/>
      <c r="C1380" s="23">
        <f>IF(OR(A1380="",B1380=""),"",A1380&amp;"|"&amp;B1380)</f>
        <v/>
      </c>
      <c r="D1380" s="21" t="n"/>
      <c r="E1380" s="24" t="n"/>
      <c r="F1380" s="21" t="n"/>
      <c r="G1380" s="22" t="n"/>
      <c r="H1380" s="22" t="n"/>
      <c r="I1380" s="22" t="n"/>
      <c r="J1380" s="25" t="n"/>
      <c r="K1380" s="26">
        <f>IF(J1380="","",IFERROR(INDEX(lst_frequencias_vezes,MATCH(J1380,lst_frequencias,0)),"Frequência não aceita"))</f>
        <v/>
      </c>
      <c r="L1380" s="21" t="n"/>
      <c r="M1380" s="27" t="n"/>
      <c r="N1380" s="28">
        <f>IF(AND(ISNUMBER(K1380),ISNUMBER(M1380)),K1380*M1380,"")</f>
        <v/>
      </c>
      <c r="O1380" s="25" t="n"/>
      <c r="P1380" s="25" t="n"/>
      <c r="Q1380" s="29" t="n"/>
      <c r="R1380" s="30">
        <f>IF(C1380="","",IF(COUNTIF(pl_chave,C1380)&gt;1,"ERRO: chave de tarefa duplicada",IF(I1380="Sim",IF(O1380="Não","ERRO: tarefa de segurança retirada do plano",IF(NOT(ISNUMBER(K1380)),"ERRO: frequência vigente inválida",IF(ISERROR(MATCH(H1380,lst_frequencias,0)),"ERRO: frequência de referência ausente",IF(K1380&lt;INDEX(lst_frequencias_vezes,MATCH(H1380,lst_frequencias,0)),"ERRO: intervalo ampliado em tarefa de segurança (referência "&amp;H1380&amp;")","OK: segurança mantida")))),IF(NOT(ISNUMBER(K1380)),"Verificar: frequência vigente","OK"))))</f>
        <v/>
      </c>
      <c r="S1380" s="24" t="n"/>
    </row>
    <row r="1381">
      <c r="A1381" s="21" t="n"/>
      <c r="B1381" s="22" t="n"/>
      <c r="C1381" s="23">
        <f>IF(OR(A1381="",B1381=""),"",A1381&amp;"|"&amp;B1381)</f>
        <v/>
      </c>
      <c r="D1381" s="21" t="n"/>
      <c r="E1381" s="24" t="n"/>
      <c r="F1381" s="21" t="n"/>
      <c r="G1381" s="22" t="n"/>
      <c r="H1381" s="22" t="n"/>
      <c r="I1381" s="22" t="n"/>
      <c r="J1381" s="25" t="n"/>
      <c r="K1381" s="26">
        <f>IF(J1381="","",IFERROR(INDEX(lst_frequencias_vezes,MATCH(J1381,lst_frequencias,0)),"Frequência não aceita"))</f>
        <v/>
      </c>
      <c r="L1381" s="21" t="n"/>
      <c r="M1381" s="27" t="n"/>
      <c r="N1381" s="28">
        <f>IF(AND(ISNUMBER(K1381),ISNUMBER(M1381)),K1381*M1381,"")</f>
        <v/>
      </c>
      <c r="O1381" s="25" t="n"/>
      <c r="P1381" s="25" t="n"/>
      <c r="Q1381" s="29" t="n"/>
      <c r="R1381" s="30">
        <f>IF(C1381="","",IF(COUNTIF(pl_chave,C1381)&gt;1,"ERRO: chave de tarefa duplicada",IF(I1381="Sim",IF(O1381="Não","ERRO: tarefa de segurança retirada do plano",IF(NOT(ISNUMBER(K1381)),"ERRO: frequência vigente inválida",IF(ISERROR(MATCH(H1381,lst_frequencias,0)),"ERRO: frequência de referência ausente",IF(K1381&lt;INDEX(lst_frequencias_vezes,MATCH(H1381,lst_frequencias,0)),"ERRO: intervalo ampliado em tarefa de segurança (referência "&amp;H1381&amp;")","OK: segurança mantida")))),IF(NOT(ISNUMBER(K1381)),"Verificar: frequência vigente","OK"))))</f>
        <v/>
      </c>
      <c r="S1381" s="24" t="n"/>
    </row>
    <row r="1382">
      <c r="A1382" s="21" t="n"/>
      <c r="B1382" s="22" t="n"/>
      <c r="C1382" s="23">
        <f>IF(OR(A1382="",B1382=""),"",A1382&amp;"|"&amp;B1382)</f>
        <v/>
      </c>
      <c r="D1382" s="21" t="n"/>
      <c r="E1382" s="24" t="n"/>
      <c r="F1382" s="21" t="n"/>
      <c r="G1382" s="22" t="n"/>
      <c r="H1382" s="22" t="n"/>
      <c r="I1382" s="22" t="n"/>
      <c r="J1382" s="25" t="n"/>
      <c r="K1382" s="26">
        <f>IF(J1382="","",IFERROR(INDEX(lst_frequencias_vezes,MATCH(J1382,lst_frequencias,0)),"Frequência não aceita"))</f>
        <v/>
      </c>
      <c r="L1382" s="21" t="n"/>
      <c r="M1382" s="27" t="n"/>
      <c r="N1382" s="28">
        <f>IF(AND(ISNUMBER(K1382),ISNUMBER(M1382)),K1382*M1382,"")</f>
        <v/>
      </c>
      <c r="O1382" s="25" t="n"/>
      <c r="P1382" s="25" t="n"/>
      <c r="Q1382" s="29" t="n"/>
      <c r="R1382" s="30">
        <f>IF(C1382="","",IF(COUNTIF(pl_chave,C1382)&gt;1,"ERRO: chave de tarefa duplicada",IF(I1382="Sim",IF(O1382="Não","ERRO: tarefa de segurança retirada do plano",IF(NOT(ISNUMBER(K1382)),"ERRO: frequência vigente inválida",IF(ISERROR(MATCH(H1382,lst_frequencias,0)),"ERRO: frequência de referência ausente",IF(K1382&lt;INDEX(lst_frequencias_vezes,MATCH(H1382,lst_frequencias,0)),"ERRO: intervalo ampliado em tarefa de segurança (referência "&amp;H1382&amp;")","OK: segurança mantida")))),IF(NOT(ISNUMBER(K1382)),"Verificar: frequência vigente","OK"))))</f>
        <v/>
      </c>
      <c r="S1382" s="24" t="n"/>
    </row>
    <row r="1383">
      <c r="A1383" s="21" t="n"/>
      <c r="B1383" s="22" t="n"/>
      <c r="C1383" s="23">
        <f>IF(OR(A1383="",B1383=""),"",A1383&amp;"|"&amp;B1383)</f>
        <v/>
      </c>
      <c r="D1383" s="21" t="n"/>
      <c r="E1383" s="24" t="n"/>
      <c r="F1383" s="21" t="n"/>
      <c r="G1383" s="22" t="n"/>
      <c r="H1383" s="22" t="n"/>
      <c r="I1383" s="22" t="n"/>
      <c r="J1383" s="25" t="n"/>
      <c r="K1383" s="26">
        <f>IF(J1383="","",IFERROR(INDEX(lst_frequencias_vezes,MATCH(J1383,lst_frequencias,0)),"Frequência não aceita"))</f>
        <v/>
      </c>
      <c r="L1383" s="21" t="n"/>
      <c r="M1383" s="27" t="n"/>
      <c r="N1383" s="28">
        <f>IF(AND(ISNUMBER(K1383),ISNUMBER(M1383)),K1383*M1383,"")</f>
        <v/>
      </c>
      <c r="O1383" s="25" t="n"/>
      <c r="P1383" s="25" t="n"/>
      <c r="Q1383" s="29" t="n"/>
      <c r="R1383" s="30">
        <f>IF(C1383="","",IF(COUNTIF(pl_chave,C1383)&gt;1,"ERRO: chave de tarefa duplicada",IF(I1383="Sim",IF(O1383="Não","ERRO: tarefa de segurança retirada do plano",IF(NOT(ISNUMBER(K1383)),"ERRO: frequência vigente inválida",IF(ISERROR(MATCH(H1383,lst_frequencias,0)),"ERRO: frequência de referência ausente",IF(K1383&lt;INDEX(lst_frequencias_vezes,MATCH(H1383,lst_frequencias,0)),"ERRO: intervalo ampliado em tarefa de segurança (referência "&amp;H1383&amp;")","OK: segurança mantida")))),IF(NOT(ISNUMBER(K1383)),"Verificar: frequência vigente","OK"))))</f>
        <v/>
      </c>
      <c r="S1383" s="24" t="n"/>
    </row>
    <row r="1384">
      <c r="A1384" s="21" t="n"/>
      <c r="B1384" s="22" t="n"/>
      <c r="C1384" s="23">
        <f>IF(OR(A1384="",B1384=""),"",A1384&amp;"|"&amp;B1384)</f>
        <v/>
      </c>
      <c r="D1384" s="21" t="n"/>
      <c r="E1384" s="24" t="n"/>
      <c r="F1384" s="21" t="n"/>
      <c r="G1384" s="22" t="n"/>
      <c r="H1384" s="22" t="n"/>
      <c r="I1384" s="22" t="n"/>
      <c r="J1384" s="25" t="n"/>
      <c r="K1384" s="26">
        <f>IF(J1384="","",IFERROR(INDEX(lst_frequencias_vezes,MATCH(J1384,lst_frequencias,0)),"Frequência não aceita"))</f>
        <v/>
      </c>
      <c r="L1384" s="21" t="n"/>
      <c r="M1384" s="27" t="n"/>
      <c r="N1384" s="28">
        <f>IF(AND(ISNUMBER(K1384),ISNUMBER(M1384)),K1384*M1384,"")</f>
        <v/>
      </c>
      <c r="O1384" s="25" t="n"/>
      <c r="P1384" s="25" t="n"/>
      <c r="Q1384" s="29" t="n"/>
      <c r="R1384" s="30">
        <f>IF(C1384="","",IF(COUNTIF(pl_chave,C1384)&gt;1,"ERRO: chave de tarefa duplicada",IF(I1384="Sim",IF(O1384="Não","ERRO: tarefa de segurança retirada do plano",IF(NOT(ISNUMBER(K1384)),"ERRO: frequência vigente inválida",IF(ISERROR(MATCH(H1384,lst_frequencias,0)),"ERRO: frequência de referência ausente",IF(K1384&lt;INDEX(lst_frequencias_vezes,MATCH(H1384,lst_frequencias,0)),"ERRO: intervalo ampliado em tarefa de segurança (referência "&amp;H1384&amp;")","OK: segurança mantida")))),IF(NOT(ISNUMBER(K1384)),"Verificar: frequência vigente","OK"))))</f>
        <v/>
      </c>
      <c r="S1384" s="24" t="n"/>
    </row>
    <row r="1385">
      <c r="A1385" s="21" t="n"/>
      <c r="B1385" s="22" t="n"/>
      <c r="C1385" s="23">
        <f>IF(OR(A1385="",B1385=""),"",A1385&amp;"|"&amp;B1385)</f>
        <v/>
      </c>
      <c r="D1385" s="21" t="n"/>
      <c r="E1385" s="24" t="n"/>
      <c r="F1385" s="21" t="n"/>
      <c r="G1385" s="22" t="n"/>
      <c r="H1385" s="22" t="n"/>
      <c r="I1385" s="22" t="n"/>
      <c r="J1385" s="25" t="n"/>
      <c r="K1385" s="26">
        <f>IF(J1385="","",IFERROR(INDEX(lst_frequencias_vezes,MATCH(J1385,lst_frequencias,0)),"Frequência não aceita"))</f>
        <v/>
      </c>
      <c r="L1385" s="21" t="n"/>
      <c r="M1385" s="27" t="n"/>
      <c r="N1385" s="28">
        <f>IF(AND(ISNUMBER(K1385),ISNUMBER(M1385)),K1385*M1385,"")</f>
        <v/>
      </c>
      <c r="O1385" s="25" t="n"/>
      <c r="P1385" s="25" t="n"/>
      <c r="Q1385" s="29" t="n"/>
      <c r="R1385" s="30">
        <f>IF(C1385="","",IF(COUNTIF(pl_chave,C1385)&gt;1,"ERRO: chave de tarefa duplicada",IF(I1385="Sim",IF(O1385="Não","ERRO: tarefa de segurança retirada do plano",IF(NOT(ISNUMBER(K1385)),"ERRO: frequência vigente inválida",IF(ISERROR(MATCH(H1385,lst_frequencias,0)),"ERRO: frequência de referência ausente",IF(K1385&lt;INDEX(lst_frequencias_vezes,MATCH(H1385,lst_frequencias,0)),"ERRO: intervalo ampliado em tarefa de segurança (referência "&amp;H1385&amp;")","OK: segurança mantida")))),IF(NOT(ISNUMBER(K1385)),"Verificar: frequência vigente","OK"))))</f>
        <v/>
      </c>
      <c r="S1385" s="24" t="n"/>
    </row>
    <row r="1386">
      <c r="A1386" s="21" t="n"/>
      <c r="B1386" s="22" t="n"/>
      <c r="C1386" s="23">
        <f>IF(OR(A1386="",B1386=""),"",A1386&amp;"|"&amp;B1386)</f>
        <v/>
      </c>
      <c r="D1386" s="21" t="n"/>
      <c r="E1386" s="24" t="n"/>
      <c r="F1386" s="21" t="n"/>
      <c r="G1386" s="22" t="n"/>
      <c r="H1386" s="22" t="n"/>
      <c r="I1386" s="22" t="n"/>
      <c r="J1386" s="25" t="n"/>
      <c r="K1386" s="26">
        <f>IF(J1386="","",IFERROR(INDEX(lst_frequencias_vezes,MATCH(J1386,lst_frequencias,0)),"Frequência não aceita"))</f>
        <v/>
      </c>
      <c r="L1386" s="21" t="n"/>
      <c r="M1386" s="27" t="n"/>
      <c r="N1386" s="28">
        <f>IF(AND(ISNUMBER(K1386),ISNUMBER(M1386)),K1386*M1386,"")</f>
        <v/>
      </c>
      <c r="O1386" s="25" t="n"/>
      <c r="P1386" s="25" t="n"/>
      <c r="Q1386" s="29" t="n"/>
      <c r="R1386" s="30">
        <f>IF(C1386="","",IF(COUNTIF(pl_chave,C1386)&gt;1,"ERRO: chave de tarefa duplicada",IF(I1386="Sim",IF(O1386="Não","ERRO: tarefa de segurança retirada do plano",IF(NOT(ISNUMBER(K1386)),"ERRO: frequência vigente inválida",IF(ISERROR(MATCH(H1386,lst_frequencias,0)),"ERRO: frequência de referência ausente",IF(K1386&lt;INDEX(lst_frequencias_vezes,MATCH(H1386,lst_frequencias,0)),"ERRO: intervalo ampliado em tarefa de segurança (referência "&amp;H1386&amp;")","OK: segurança mantida")))),IF(NOT(ISNUMBER(K1386)),"Verificar: frequência vigente","OK"))))</f>
        <v/>
      </c>
      <c r="S1386" s="24" t="n"/>
    </row>
    <row r="1387">
      <c r="A1387" s="21" t="n"/>
      <c r="B1387" s="22" t="n"/>
      <c r="C1387" s="23">
        <f>IF(OR(A1387="",B1387=""),"",A1387&amp;"|"&amp;B1387)</f>
        <v/>
      </c>
      <c r="D1387" s="21" t="n"/>
      <c r="E1387" s="24" t="n"/>
      <c r="F1387" s="21" t="n"/>
      <c r="G1387" s="22" t="n"/>
      <c r="H1387" s="22" t="n"/>
      <c r="I1387" s="22" t="n"/>
      <c r="J1387" s="25" t="n"/>
      <c r="K1387" s="26">
        <f>IF(J1387="","",IFERROR(INDEX(lst_frequencias_vezes,MATCH(J1387,lst_frequencias,0)),"Frequência não aceita"))</f>
        <v/>
      </c>
      <c r="L1387" s="21" t="n"/>
      <c r="M1387" s="27" t="n"/>
      <c r="N1387" s="28">
        <f>IF(AND(ISNUMBER(K1387),ISNUMBER(M1387)),K1387*M1387,"")</f>
        <v/>
      </c>
      <c r="O1387" s="25" t="n"/>
      <c r="P1387" s="25" t="n"/>
      <c r="Q1387" s="29" t="n"/>
      <c r="R1387" s="30">
        <f>IF(C1387="","",IF(COUNTIF(pl_chave,C1387)&gt;1,"ERRO: chave de tarefa duplicada",IF(I1387="Sim",IF(O1387="Não","ERRO: tarefa de segurança retirada do plano",IF(NOT(ISNUMBER(K1387)),"ERRO: frequência vigente inválida",IF(ISERROR(MATCH(H1387,lst_frequencias,0)),"ERRO: frequência de referência ausente",IF(K1387&lt;INDEX(lst_frequencias_vezes,MATCH(H1387,lst_frequencias,0)),"ERRO: intervalo ampliado em tarefa de segurança (referência "&amp;H1387&amp;")","OK: segurança mantida")))),IF(NOT(ISNUMBER(K1387)),"Verificar: frequência vigente","OK"))))</f>
        <v/>
      </c>
      <c r="S1387" s="24" t="n"/>
    </row>
    <row r="1388">
      <c r="A1388" s="21" t="n"/>
      <c r="B1388" s="22" t="n"/>
      <c r="C1388" s="23">
        <f>IF(OR(A1388="",B1388=""),"",A1388&amp;"|"&amp;B1388)</f>
        <v/>
      </c>
      <c r="D1388" s="21" t="n"/>
      <c r="E1388" s="24" t="n"/>
      <c r="F1388" s="21" t="n"/>
      <c r="G1388" s="22" t="n"/>
      <c r="H1388" s="22" t="n"/>
      <c r="I1388" s="22" t="n"/>
      <c r="J1388" s="25" t="n"/>
      <c r="K1388" s="26">
        <f>IF(J1388="","",IFERROR(INDEX(lst_frequencias_vezes,MATCH(J1388,lst_frequencias,0)),"Frequência não aceita"))</f>
        <v/>
      </c>
      <c r="L1388" s="21" t="n"/>
      <c r="M1388" s="27" t="n"/>
      <c r="N1388" s="28">
        <f>IF(AND(ISNUMBER(K1388),ISNUMBER(M1388)),K1388*M1388,"")</f>
        <v/>
      </c>
      <c r="O1388" s="25" t="n"/>
      <c r="P1388" s="25" t="n"/>
      <c r="Q1388" s="29" t="n"/>
      <c r="R1388" s="30">
        <f>IF(C1388="","",IF(COUNTIF(pl_chave,C1388)&gt;1,"ERRO: chave de tarefa duplicada",IF(I1388="Sim",IF(O1388="Não","ERRO: tarefa de segurança retirada do plano",IF(NOT(ISNUMBER(K1388)),"ERRO: frequência vigente inválida",IF(ISERROR(MATCH(H1388,lst_frequencias,0)),"ERRO: frequência de referência ausente",IF(K1388&lt;INDEX(lst_frequencias_vezes,MATCH(H1388,lst_frequencias,0)),"ERRO: intervalo ampliado em tarefa de segurança (referência "&amp;H1388&amp;")","OK: segurança mantida")))),IF(NOT(ISNUMBER(K1388)),"Verificar: frequência vigente","OK"))))</f>
        <v/>
      </c>
      <c r="S1388" s="24" t="n"/>
    </row>
    <row r="1389">
      <c r="A1389" s="21" t="n"/>
      <c r="B1389" s="22" t="n"/>
      <c r="C1389" s="23">
        <f>IF(OR(A1389="",B1389=""),"",A1389&amp;"|"&amp;B1389)</f>
        <v/>
      </c>
      <c r="D1389" s="21" t="n"/>
      <c r="E1389" s="24" t="n"/>
      <c r="F1389" s="21" t="n"/>
      <c r="G1389" s="22" t="n"/>
      <c r="H1389" s="22" t="n"/>
      <c r="I1389" s="22" t="n"/>
      <c r="J1389" s="25" t="n"/>
      <c r="K1389" s="26">
        <f>IF(J1389="","",IFERROR(INDEX(lst_frequencias_vezes,MATCH(J1389,lst_frequencias,0)),"Frequência não aceita"))</f>
        <v/>
      </c>
      <c r="L1389" s="21" t="n"/>
      <c r="M1389" s="27" t="n"/>
      <c r="N1389" s="28">
        <f>IF(AND(ISNUMBER(K1389),ISNUMBER(M1389)),K1389*M1389,"")</f>
        <v/>
      </c>
      <c r="O1389" s="25" t="n"/>
      <c r="P1389" s="25" t="n"/>
      <c r="Q1389" s="29" t="n"/>
      <c r="R1389" s="30">
        <f>IF(C1389="","",IF(COUNTIF(pl_chave,C1389)&gt;1,"ERRO: chave de tarefa duplicada",IF(I1389="Sim",IF(O1389="Não","ERRO: tarefa de segurança retirada do plano",IF(NOT(ISNUMBER(K1389)),"ERRO: frequência vigente inválida",IF(ISERROR(MATCH(H1389,lst_frequencias,0)),"ERRO: frequência de referência ausente",IF(K1389&lt;INDEX(lst_frequencias_vezes,MATCH(H1389,lst_frequencias,0)),"ERRO: intervalo ampliado em tarefa de segurança (referência "&amp;H1389&amp;")","OK: segurança mantida")))),IF(NOT(ISNUMBER(K1389)),"Verificar: frequência vigente","OK"))))</f>
        <v/>
      </c>
      <c r="S1389" s="24" t="n"/>
    </row>
    <row r="1390">
      <c r="A1390" s="21" t="n"/>
      <c r="B1390" s="22" t="n"/>
      <c r="C1390" s="23">
        <f>IF(OR(A1390="",B1390=""),"",A1390&amp;"|"&amp;B1390)</f>
        <v/>
      </c>
      <c r="D1390" s="21" t="n"/>
      <c r="E1390" s="24" t="n"/>
      <c r="F1390" s="21" t="n"/>
      <c r="G1390" s="22" t="n"/>
      <c r="H1390" s="22" t="n"/>
      <c r="I1390" s="22" t="n"/>
      <c r="J1390" s="25" t="n"/>
      <c r="K1390" s="26">
        <f>IF(J1390="","",IFERROR(INDEX(lst_frequencias_vezes,MATCH(J1390,lst_frequencias,0)),"Frequência não aceita"))</f>
        <v/>
      </c>
      <c r="L1390" s="21" t="n"/>
      <c r="M1390" s="27" t="n"/>
      <c r="N1390" s="28">
        <f>IF(AND(ISNUMBER(K1390),ISNUMBER(M1390)),K1390*M1390,"")</f>
        <v/>
      </c>
      <c r="O1390" s="25" t="n"/>
      <c r="P1390" s="25" t="n"/>
      <c r="Q1390" s="29" t="n"/>
      <c r="R1390" s="30">
        <f>IF(C1390="","",IF(COUNTIF(pl_chave,C1390)&gt;1,"ERRO: chave de tarefa duplicada",IF(I1390="Sim",IF(O1390="Não","ERRO: tarefa de segurança retirada do plano",IF(NOT(ISNUMBER(K1390)),"ERRO: frequência vigente inválida",IF(ISERROR(MATCH(H1390,lst_frequencias,0)),"ERRO: frequência de referência ausente",IF(K1390&lt;INDEX(lst_frequencias_vezes,MATCH(H1390,lst_frequencias,0)),"ERRO: intervalo ampliado em tarefa de segurança (referência "&amp;H1390&amp;")","OK: segurança mantida")))),IF(NOT(ISNUMBER(K1390)),"Verificar: frequência vigente","OK"))))</f>
        <v/>
      </c>
      <c r="S1390" s="24" t="n"/>
    </row>
    <row r="1391">
      <c r="A1391" s="21" t="n"/>
      <c r="B1391" s="22" t="n"/>
      <c r="C1391" s="23">
        <f>IF(OR(A1391="",B1391=""),"",A1391&amp;"|"&amp;B1391)</f>
        <v/>
      </c>
      <c r="D1391" s="21" t="n"/>
      <c r="E1391" s="24" t="n"/>
      <c r="F1391" s="21" t="n"/>
      <c r="G1391" s="22" t="n"/>
      <c r="H1391" s="22" t="n"/>
      <c r="I1391" s="22" t="n"/>
      <c r="J1391" s="25" t="n"/>
      <c r="K1391" s="26">
        <f>IF(J1391="","",IFERROR(INDEX(lst_frequencias_vezes,MATCH(J1391,lst_frequencias,0)),"Frequência não aceita"))</f>
        <v/>
      </c>
      <c r="L1391" s="21" t="n"/>
      <c r="M1391" s="27" t="n"/>
      <c r="N1391" s="28">
        <f>IF(AND(ISNUMBER(K1391),ISNUMBER(M1391)),K1391*M1391,"")</f>
        <v/>
      </c>
      <c r="O1391" s="25" t="n"/>
      <c r="P1391" s="25" t="n"/>
      <c r="Q1391" s="29" t="n"/>
      <c r="R1391" s="30">
        <f>IF(C1391="","",IF(COUNTIF(pl_chave,C1391)&gt;1,"ERRO: chave de tarefa duplicada",IF(I1391="Sim",IF(O1391="Não","ERRO: tarefa de segurança retirada do plano",IF(NOT(ISNUMBER(K1391)),"ERRO: frequência vigente inválida",IF(ISERROR(MATCH(H1391,lst_frequencias,0)),"ERRO: frequência de referência ausente",IF(K1391&lt;INDEX(lst_frequencias_vezes,MATCH(H1391,lst_frequencias,0)),"ERRO: intervalo ampliado em tarefa de segurança (referência "&amp;H1391&amp;")","OK: segurança mantida")))),IF(NOT(ISNUMBER(K1391)),"Verificar: frequência vigente","OK"))))</f>
        <v/>
      </c>
      <c r="S1391" s="24" t="n"/>
    </row>
    <row r="1392">
      <c r="A1392" s="21" t="n"/>
      <c r="B1392" s="22" t="n"/>
      <c r="C1392" s="23">
        <f>IF(OR(A1392="",B1392=""),"",A1392&amp;"|"&amp;B1392)</f>
        <v/>
      </c>
      <c r="D1392" s="21" t="n"/>
      <c r="E1392" s="24" t="n"/>
      <c r="F1392" s="21" t="n"/>
      <c r="G1392" s="22" t="n"/>
      <c r="H1392" s="22" t="n"/>
      <c r="I1392" s="22" t="n"/>
      <c r="J1392" s="25" t="n"/>
      <c r="K1392" s="26">
        <f>IF(J1392="","",IFERROR(INDEX(lst_frequencias_vezes,MATCH(J1392,lst_frequencias,0)),"Frequência não aceita"))</f>
        <v/>
      </c>
      <c r="L1392" s="21" t="n"/>
      <c r="M1392" s="27" t="n"/>
      <c r="N1392" s="28">
        <f>IF(AND(ISNUMBER(K1392),ISNUMBER(M1392)),K1392*M1392,"")</f>
        <v/>
      </c>
      <c r="O1392" s="25" t="n"/>
      <c r="P1392" s="25" t="n"/>
      <c r="Q1392" s="29" t="n"/>
      <c r="R1392" s="30">
        <f>IF(C1392="","",IF(COUNTIF(pl_chave,C1392)&gt;1,"ERRO: chave de tarefa duplicada",IF(I1392="Sim",IF(O1392="Não","ERRO: tarefa de segurança retirada do plano",IF(NOT(ISNUMBER(K1392)),"ERRO: frequência vigente inválida",IF(ISERROR(MATCH(H1392,lst_frequencias,0)),"ERRO: frequência de referência ausente",IF(K1392&lt;INDEX(lst_frequencias_vezes,MATCH(H1392,lst_frequencias,0)),"ERRO: intervalo ampliado em tarefa de segurança (referência "&amp;H1392&amp;")","OK: segurança mantida")))),IF(NOT(ISNUMBER(K1392)),"Verificar: frequência vigente","OK"))))</f>
        <v/>
      </c>
      <c r="S1392" s="24" t="n"/>
    </row>
    <row r="1393">
      <c r="A1393" s="21" t="n"/>
      <c r="B1393" s="22" t="n"/>
      <c r="C1393" s="23">
        <f>IF(OR(A1393="",B1393=""),"",A1393&amp;"|"&amp;B1393)</f>
        <v/>
      </c>
      <c r="D1393" s="21" t="n"/>
      <c r="E1393" s="24" t="n"/>
      <c r="F1393" s="21" t="n"/>
      <c r="G1393" s="22" t="n"/>
      <c r="H1393" s="22" t="n"/>
      <c r="I1393" s="22" t="n"/>
      <c r="J1393" s="25" t="n"/>
      <c r="K1393" s="26">
        <f>IF(J1393="","",IFERROR(INDEX(lst_frequencias_vezes,MATCH(J1393,lst_frequencias,0)),"Frequência não aceita"))</f>
        <v/>
      </c>
      <c r="L1393" s="21" t="n"/>
      <c r="M1393" s="27" t="n"/>
      <c r="N1393" s="28">
        <f>IF(AND(ISNUMBER(K1393),ISNUMBER(M1393)),K1393*M1393,"")</f>
        <v/>
      </c>
      <c r="O1393" s="25" t="n"/>
      <c r="P1393" s="25" t="n"/>
      <c r="Q1393" s="29" t="n"/>
      <c r="R1393" s="30">
        <f>IF(C1393="","",IF(COUNTIF(pl_chave,C1393)&gt;1,"ERRO: chave de tarefa duplicada",IF(I1393="Sim",IF(O1393="Não","ERRO: tarefa de segurança retirada do plano",IF(NOT(ISNUMBER(K1393)),"ERRO: frequência vigente inválida",IF(ISERROR(MATCH(H1393,lst_frequencias,0)),"ERRO: frequência de referência ausente",IF(K1393&lt;INDEX(lst_frequencias_vezes,MATCH(H1393,lst_frequencias,0)),"ERRO: intervalo ampliado em tarefa de segurança (referência "&amp;H1393&amp;")","OK: segurança mantida")))),IF(NOT(ISNUMBER(K1393)),"Verificar: frequência vigente","OK"))))</f>
        <v/>
      </c>
      <c r="S1393" s="24" t="n"/>
    </row>
    <row r="1394">
      <c r="A1394" s="21" t="n"/>
      <c r="B1394" s="22" t="n"/>
      <c r="C1394" s="23">
        <f>IF(OR(A1394="",B1394=""),"",A1394&amp;"|"&amp;B1394)</f>
        <v/>
      </c>
      <c r="D1394" s="21" t="n"/>
      <c r="E1394" s="24" t="n"/>
      <c r="F1394" s="21" t="n"/>
      <c r="G1394" s="22" t="n"/>
      <c r="H1394" s="22" t="n"/>
      <c r="I1394" s="22" t="n"/>
      <c r="J1394" s="25" t="n"/>
      <c r="K1394" s="26">
        <f>IF(J1394="","",IFERROR(INDEX(lst_frequencias_vezes,MATCH(J1394,lst_frequencias,0)),"Frequência não aceita"))</f>
        <v/>
      </c>
      <c r="L1394" s="21" t="n"/>
      <c r="M1394" s="27" t="n"/>
      <c r="N1394" s="28">
        <f>IF(AND(ISNUMBER(K1394),ISNUMBER(M1394)),K1394*M1394,"")</f>
        <v/>
      </c>
      <c r="O1394" s="25" t="n"/>
      <c r="P1394" s="25" t="n"/>
      <c r="Q1394" s="29" t="n"/>
      <c r="R1394" s="30">
        <f>IF(C1394="","",IF(COUNTIF(pl_chave,C1394)&gt;1,"ERRO: chave de tarefa duplicada",IF(I1394="Sim",IF(O1394="Não","ERRO: tarefa de segurança retirada do plano",IF(NOT(ISNUMBER(K1394)),"ERRO: frequência vigente inválida",IF(ISERROR(MATCH(H1394,lst_frequencias,0)),"ERRO: frequência de referência ausente",IF(K1394&lt;INDEX(lst_frequencias_vezes,MATCH(H1394,lst_frequencias,0)),"ERRO: intervalo ampliado em tarefa de segurança (referência "&amp;H1394&amp;")","OK: segurança mantida")))),IF(NOT(ISNUMBER(K1394)),"Verificar: frequência vigente","OK"))))</f>
        <v/>
      </c>
      <c r="S1394" s="24" t="n"/>
    </row>
    <row r="1395">
      <c r="A1395" s="21" t="n"/>
      <c r="B1395" s="22" t="n"/>
      <c r="C1395" s="23">
        <f>IF(OR(A1395="",B1395=""),"",A1395&amp;"|"&amp;B1395)</f>
        <v/>
      </c>
      <c r="D1395" s="21" t="n"/>
      <c r="E1395" s="24" t="n"/>
      <c r="F1395" s="21" t="n"/>
      <c r="G1395" s="22" t="n"/>
      <c r="H1395" s="22" t="n"/>
      <c r="I1395" s="22" t="n"/>
      <c r="J1395" s="25" t="n"/>
      <c r="K1395" s="26">
        <f>IF(J1395="","",IFERROR(INDEX(lst_frequencias_vezes,MATCH(J1395,lst_frequencias,0)),"Frequência não aceita"))</f>
        <v/>
      </c>
      <c r="L1395" s="21" t="n"/>
      <c r="M1395" s="27" t="n"/>
      <c r="N1395" s="28">
        <f>IF(AND(ISNUMBER(K1395),ISNUMBER(M1395)),K1395*M1395,"")</f>
        <v/>
      </c>
      <c r="O1395" s="25" t="n"/>
      <c r="P1395" s="25" t="n"/>
      <c r="Q1395" s="29" t="n"/>
      <c r="R1395" s="30">
        <f>IF(C1395="","",IF(COUNTIF(pl_chave,C1395)&gt;1,"ERRO: chave de tarefa duplicada",IF(I1395="Sim",IF(O1395="Não","ERRO: tarefa de segurança retirada do plano",IF(NOT(ISNUMBER(K1395)),"ERRO: frequência vigente inválida",IF(ISERROR(MATCH(H1395,lst_frequencias,0)),"ERRO: frequência de referência ausente",IF(K1395&lt;INDEX(lst_frequencias_vezes,MATCH(H1395,lst_frequencias,0)),"ERRO: intervalo ampliado em tarefa de segurança (referência "&amp;H1395&amp;")","OK: segurança mantida")))),IF(NOT(ISNUMBER(K1395)),"Verificar: frequência vigente","OK"))))</f>
        <v/>
      </c>
      <c r="S1395" s="24" t="n"/>
    </row>
    <row r="1396">
      <c r="A1396" s="21" t="n"/>
      <c r="B1396" s="22" t="n"/>
      <c r="C1396" s="23">
        <f>IF(OR(A1396="",B1396=""),"",A1396&amp;"|"&amp;B1396)</f>
        <v/>
      </c>
      <c r="D1396" s="21" t="n"/>
      <c r="E1396" s="24" t="n"/>
      <c r="F1396" s="21" t="n"/>
      <c r="G1396" s="22" t="n"/>
      <c r="H1396" s="22" t="n"/>
      <c r="I1396" s="22" t="n"/>
      <c r="J1396" s="25" t="n"/>
      <c r="K1396" s="26">
        <f>IF(J1396="","",IFERROR(INDEX(lst_frequencias_vezes,MATCH(J1396,lst_frequencias,0)),"Frequência não aceita"))</f>
        <v/>
      </c>
      <c r="L1396" s="21" t="n"/>
      <c r="M1396" s="27" t="n"/>
      <c r="N1396" s="28">
        <f>IF(AND(ISNUMBER(K1396),ISNUMBER(M1396)),K1396*M1396,"")</f>
        <v/>
      </c>
      <c r="O1396" s="25" t="n"/>
      <c r="P1396" s="25" t="n"/>
      <c r="Q1396" s="29" t="n"/>
      <c r="R1396" s="30">
        <f>IF(C1396="","",IF(COUNTIF(pl_chave,C1396)&gt;1,"ERRO: chave de tarefa duplicada",IF(I1396="Sim",IF(O1396="Não","ERRO: tarefa de segurança retirada do plano",IF(NOT(ISNUMBER(K1396)),"ERRO: frequência vigente inválida",IF(ISERROR(MATCH(H1396,lst_frequencias,0)),"ERRO: frequência de referência ausente",IF(K1396&lt;INDEX(lst_frequencias_vezes,MATCH(H1396,lst_frequencias,0)),"ERRO: intervalo ampliado em tarefa de segurança (referência "&amp;H1396&amp;")","OK: segurança mantida")))),IF(NOT(ISNUMBER(K1396)),"Verificar: frequência vigente","OK"))))</f>
        <v/>
      </c>
      <c r="S1396" s="24" t="n"/>
    </row>
    <row r="1397">
      <c r="A1397" s="21" t="n"/>
      <c r="B1397" s="22" t="n"/>
      <c r="C1397" s="23">
        <f>IF(OR(A1397="",B1397=""),"",A1397&amp;"|"&amp;B1397)</f>
        <v/>
      </c>
      <c r="D1397" s="21" t="n"/>
      <c r="E1397" s="24" t="n"/>
      <c r="F1397" s="21" t="n"/>
      <c r="G1397" s="22" t="n"/>
      <c r="H1397" s="22" t="n"/>
      <c r="I1397" s="22" t="n"/>
      <c r="J1397" s="25" t="n"/>
      <c r="K1397" s="26">
        <f>IF(J1397="","",IFERROR(INDEX(lst_frequencias_vezes,MATCH(J1397,lst_frequencias,0)),"Frequência não aceita"))</f>
        <v/>
      </c>
      <c r="L1397" s="21" t="n"/>
      <c r="M1397" s="27" t="n"/>
      <c r="N1397" s="28">
        <f>IF(AND(ISNUMBER(K1397),ISNUMBER(M1397)),K1397*M1397,"")</f>
        <v/>
      </c>
      <c r="O1397" s="25" t="n"/>
      <c r="P1397" s="25" t="n"/>
      <c r="Q1397" s="29" t="n"/>
      <c r="R1397" s="30">
        <f>IF(C1397="","",IF(COUNTIF(pl_chave,C1397)&gt;1,"ERRO: chave de tarefa duplicada",IF(I1397="Sim",IF(O1397="Não","ERRO: tarefa de segurança retirada do plano",IF(NOT(ISNUMBER(K1397)),"ERRO: frequência vigente inválida",IF(ISERROR(MATCH(H1397,lst_frequencias,0)),"ERRO: frequência de referência ausente",IF(K1397&lt;INDEX(lst_frequencias_vezes,MATCH(H1397,lst_frequencias,0)),"ERRO: intervalo ampliado em tarefa de segurança (referência "&amp;H1397&amp;")","OK: segurança mantida")))),IF(NOT(ISNUMBER(K1397)),"Verificar: frequência vigente","OK"))))</f>
        <v/>
      </c>
      <c r="S1397" s="24" t="n"/>
    </row>
    <row r="1398">
      <c r="A1398" s="21" t="n"/>
      <c r="B1398" s="22" t="n"/>
      <c r="C1398" s="23">
        <f>IF(OR(A1398="",B1398=""),"",A1398&amp;"|"&amp;B1398)</f>
        <v/>
      </c>
      <c r="D1398" s="21" t="n"/>
      <c r="E1398" s="24" t="n"/>
      <c r="F1398" s="21" t="n"/>
      <c r="G1398" s="22" t="n"/>
      <c r="H1398" s="22" t="n"/>
      <c r="I1398" s="22" t="n"/>
      <c r="J1398" s="25" t="n"/>
      <c r="K1398" s="26">
        <f>IF(J1398="","",IFERROR(INDEX(lst_frequencias_vezes,MATCH(J1398,lst_frequencias,0)),"Frequência não aceita"))</f>
        <v/>
      </c>
      <c r="L1398" s="21" t="n"/>
      <c r="M1398" s="27" t="n"/>
      <c r="N1398" s="28">
        <f>IF(AND(ISNUMBER(K1398),ISNUMBER(M1398)),K1398*M1398,"")</f>
        <v/>
      </c>
      <c r="O1398" s="25" t="n"/>
      <c r="P1398" s="25" t="n"/>
      <c r="Q1398" s="29" t="n"/>
      <c r="R1398" s="30">
        <f>IF(C1398="","",IF(COUNTIF(pl_chave,C1398)&gt;1,"ERRO: chave de tarefa duplicada",IF(I1398="Sim",IF(O1398="Não","ERRO: tarefa de segurança retirada do plano",IF(NOT(ISNUMBER(K1398)),"ERRO: frequência vigente inválida",IF(ISERROR(MATCH(H1398,lst_frequencias,0)),"ERRO: frequência de referência ausente",IF(K1398&lt;INDEX(lst_frequencias_vezes,MATCH(H1398,lst_frequencias,0)),"ERRO: intervalo ampliado em tarefa de segurança (referência "&amp;H1398&amp;")","OK: segurança mantida")))),IF(NOT(ISNUMBER(K1398)),"Verificar: frequência vigente","OK"))))</f>
        <v/>
      </c>
      <c r="S1398" s="24" t="n"/>
    </row>
    <row r="1399">
      <c r="A1399" s="21" t="n"/>
      <c r="B1399" s="22" t="n"/>
      <c r="C1399" s="23">
        <f>IF(OR(A1399="",B1399=""),"",A1399&amp;"|"&amp;B1399)</f>
        <v/>
      </c>
      <c r="D1399" s="21" t="n"/>
      <c r="E1399" s="24" t="n"/>
      <c r="F1399" s="21" t="n"/>
      <c r="G1399" s="22" t="n"/>
      <c r="H1399" s="22" t="n"/>
      <c r="I1399" s="22" t="n"/>
      <c r="J1399" s="25" t="n"/>
      <c r="K1399" s="26">
        <f>IF(J1399="","",IFERROR(INDEX(lst_frequencias_vezes,MATCH(J1399,lst_frequencias,0)),"Frequência não aceita"))</f>
        <v/>
      </c>
      <c r="L1399" s="21" t="n"/>
      <c r="M1399" s="27" t="n"/>
      <c r="N1399" s="28">
        <f>IF(AND(ISNUMBER(K1399),ISNUMBER(M1399)),K1399*M1399,"")</f>
        <v/>
      </c>
      <c r="O1399" s="25" t="n"/>
      <c r="P1399" s="25" t="n"/>
      <c r="Q1399" s="29" t="n"/>
      <c r="R1399" s="30">
        <f>IF(C1399="","",IF(COUNTIF(pl_chave,C1399)&gt;1,"ERRO: chave de tarefa duplicada",IF(I1399="Sim",IF(O1399="Não","ERRO: tarefa de segurança retirada do plano",IF(NOT(ISNUMBER(K1399)),"ERRO: frequência vigente inválida",IF(ISERROR(MATCH(H1399,lst_frequencias,0)),"ERRO: frequência de referência ausente",IF(K1399&lt;INDEX(lst_frequencias_vezes,MATCH(H1399,lst_frequencias,0)),"ERRO: intervalo ampliado em tarefa de segurança (referência "&amp;H1399&amp;")","OK: segurança mantida")))),IF(NOT(ISNUMBER(K1399)),"Verificar: frequência vigente","OK"))))</f>
        <v/>
      </c>
      <c r="S1399" s="24" t="n"/>
    </row>
    <row r="1400">
      <c r="A1400" s="21" t="n"/>
      <c r="B1400" s="22" t="n"/>
      <c r="C1400" s="23">
        <f>IF(OR(A1400="",B1400=""),"",A1400&amp;"|"&amp;B1400)</f>
        <v/>
      </c>
      <c r="D1400" s="21" t="n"/>
      <c r="E1400" s="24" t="n"/>
      <c r="F1400" s="21" t="n"/>
      <c r="G1400" s="22" t="n"/>
      <c r="H1400" s="22" t="n"/>
      <c r="I1400" s="22" t="n"/>
      <c r="J1400" s="25" t="n"/>
      <c r="K1400" s="26">
        <f>IF(J1400="","",IFERROR(INDEX(lst_frequencias_vezes,MATCH(J1400,lst_frequencias,0)),"Frequência não aceita"))</f>
        <v/>
      </c>
      <c r="L1400" s="21" t="n"/>
      <c r="M1400" s="27" t="n"/>
      <c r="N1400" s="28">
        <f>IF(AND(ISNUMBER(K1400),ISNUMBER(M1400)),K1400*M1400,"")</f>
        <v/>
      </c>
      <c r="O1400" s="25" t="n"/>
      <c r="P1400" s="25" t="n"/>
      <c r="Q1400" s="29" t="n"/>
      <c r="R1400" s="30">
        <f>IF(C1400="","",IF(COUNTIF(pl_chave,C1400)&gt;1,"ERRO: chave de tarefa duplicada",IF(I1400="Sim",IF(O1400="Não","ERRO: tarefa de segurança retirada do plano",IF(NOT(ISNUMBER(K1400)),"ERRO: frequência vigente inválida",IF(ISERROR(MATCH(H1400,lst_frequencias,0)),"ERRO: frequência de referência ausente",IF(K1400&lt;INDEX(lst_frequencias_vezes,MATCH(H1400,lst_frequencias,0)),"ERRO: intervalo ampliado em tarefa de segurança (referência "&amp;H1400&amp;")","OK: segurança mantida")))),IF(NOT(ISNUMBER(K1400)),"Verificar: frequência vigente","OK"))))</f>
        <v/>
      </c>
      <c r="S1400" s="24" t="n"/>
    </row>
    <row r="1401">
      <c r="A1401" s="21" t="n"/>
      <c r="B1401" s="22" t="n"/>
      <c r="C1401" s="23">
        <f>IF(OR(A1401="",B1401=""),"",A1401&amp;"|"&amp;B1401)</f>
        <v/>
      </c>
      <c r="D1401" s="21" t="n"/>
      <c r="E1401" s="24" t="n"/>
      <c r="F1401" s="21" t="n"/>
      <c r="G1401" s="22" t="n"/>
      <c r="H1401" s="22" t="n"/>
      <c r="I1401" s="22" t="n"/>
      <c r="J1401" s="25" t="n"/>
      <c r="K1401" s="26">
        <f>IF(J1401="","",IFERROR(INDEX(lst_frequencias_vezes,MATCH(J1401,lst_frequencias,0)),"Frequência não aceita"))</f>
        <v/>
      </c>
      <c r="L1401" s="21" t="n"/>
      <c r="M1401" s="27" t="n"/>
      <c r="N1401" s="28">
        <f>IF(AND(ISNUMBER(K1401),ISNUMBER(M1401)),K1401*M1401,"")</f>
        <v/>
      </c>
      <c r="O1401" s="25" t="n"/>
      <c r="P1401" s="25" t="n"/>
      <c r="Q1401" s="29" t="n"/>
      <c r="R1401" s="30">
        <f>IF(C1401="","",IF(COUNTIF(pl_chave,C1401)&gt;1,"ERRO: chave de tarefa duplicada",IF(I1401="Sim",IF(O1401="Não","ERRO: tarefa de segurança retirada do plano",IF(NOT(ISNUMBER(K1401)),"ERRO: frequência vigente inválida",IF(ISERROR(MATCH(H1401,lst_frequencias,0)),"ERRO: frequência de referência ausente",IF(K1401&lt;INDEX(lst_frequencias_vezes,MATCH(H1401,lst_frequencias,0)),"ERRO: intervalo ampliado em tarefa de segurança (referência "&amp;H1401&amp;")","OK: segurança mantida")))),IF(NOT(ISNUMBER(K1401)),"Verificar: frequência vigente","OK"))))</f>
        <v/>
      </c>
      <c r="S1401" s="24" t="n"/>
    </row>
    <row r="1402">
      <c r="A1402" s="21" t="n"/>
      <c r="B1402" s="22" t="n"/>
      <c r="C1402" s="23">
        <f>IF(OR(A1402="",B1402=""),"",A1402&amp;"|"&amp;B1402)</f>
        <v/>
      </c>
      <c r="D1402" s="21" t="n"/>
      <c r="E1402" s="24" t="n"/>
      <c r="F1402" s="21" t="n"/>
      <c r="G1402" s="22" t="n"/>
      <c r="H1402" s="22" t="n"/>
      <c r="I1402" s="22" t="n"/>
      <c r="J1402" s="25" t="n"/>
      <c r="K1402" s="26">
        <f>IF(J1402="","",IFERROR(INDEX(lst_frequencias_vezes,MATCH(J1402,lst_frequencias,0)),"Frequência não aceita"))</f>
        <v/>
      </c>
      <c r="L1402" s="21" t="n"/>
      <c r="M1402" s="27" t="n"/>
      <c r="N1402" s="28">
        <f>IF(AND(ISNUMBER(K1402),ISNUMBER(M1402)),K1402*M1402,"")</f>
        <v/>
      </c>
      <c r="O1402" s="25" t="n"/>
      <c r="P1402" s="25" t="n"/>
      <c r="Q1402" s="29" t="n"/>
      <c r="R1402" s="30">
        <f>IF(C1402="","",IF(COUNTIF(pl_chave,C1402)&gt;1,"ERRO: chave de tarefa duplicada",IF(I1402="Sim",IF(O1402="Não","ERRO: tarefa de segurança retirada do plano",IF(NOT(ISNUMBER(K1402)),"ERRO: frequência vigente inválida",IF(ISERROR(MATCH(H1402,lst_frequencias,0)),"ERRO: frequência de referência ausente",IF(K1402&lt;INDEX(lst_frequencias_vezes,MATCH(H1402,lst_frequencias,0)),"ERRO: intervalo ampliado em tarefa de segurança (referência "&amp;H1402&amp;")","OK: segurança mantida")))),IF(NOT(ISNUMBER(K1402)),"Verificar: frequência vigente","OK"))))</f>
        <v/>
      </c>
      <c r="S1402" s="24" t="n"/>
    </row>
    <row r="1403">
      <c r="A1403" s="21" t="n"/>
      <c r="B1403" s="22" t="n"/>
      <c r="C1403" s="23">
        <f>IF(OR(A1403="",B1403=""),"",A1403&amp;"|"&amp;B1403)</f>
        <v/>
      </c>
      <c r="D1403" s="21" t="n"/>
      <c r="E1403" s="24" t="n"/>
      <c r="F1403" s="21" t="n"/>
      <c r="G1403" s="22" t="n"/>
      <c r="H1403" s="22" t="n"/>
      <c r="I1403" s="22" t="n"/>
      <c r="J1403" s="25" t="n"/>
      <c r="K1403" s="26">
        <f>IF(J1403="","",IFERROR(INDEX(lst_frequencias_vezes,MATCH(J1403,lst_frequencias,0)),"Frequência não aceita"))</f>
        <v/>
      </c>
      <c r="L1403" s="21" t="n"/>
      <c r="M1403" s="27" t="n"/>
      <c r="N1403" s="28">
        <f>IF(AND(ISNUMBER(K1403),ISNUMBER(M1403)),K1403*M1403,"")</f>
        <v/>
      </c>
      <c r="O1403" s="25" t="n"/>
      <c r="P1403" s="25" t="n"/>
      <c r="Q1403" s="29" t="n"/>
      <c r="R1403" s="30">
        <f>IF(C1403="","",IF(COUNTIF(pl_chave,C1403)&gt;1,"ERRO: chave de tarefa duplicada",IF(I1403="Sim",IF(O1403="Não","ERRO: tarefa de segurança retirada do plano",IF(NOT(ISNUMBER(K1403)),"ERRO: frequência vigente inválida",IF(ISERROR(MATCH(H1403,lst_frequencias,0)),"ERRO: frequência de referência ausente",IF(K1403&lt;INDEX(lst_frequencias_vezes,MATCH(H1403,lst_frequencias,0)),"ERRO: intervalo ampliado em tarefa de segurança (referência "&amp;H1403&amp;")","OK: segurança mantida")))),IF(NOT(ISNUMBER(K1403)),"Verificar: frequência vigente","OK"))))</f>
        <v/>
      </c>
      <c r="S1403" s="24" t="n"/>
    </row>
    <row r="1404">
      <c r="A1404" s="21" t="n"/>
      <c r="B1404" s="22" t="n"/>
      <c r="C1404" s="23">
        <f>IF(OR(A1404="",B1404=""),"",A1404&amp;"|"&amp;B1404)</f>
        <v/>
      </c>
      <c r="D1404" s="21" t="n"/>
      <c r="E1404" s="24" t="n"/>
      <c r="F1404" s="21" t="n"/>
      <c r="G1404" s="22" t="n"/>
      <c r="H1404" s="22" t="n"/>
      <c r="I1404" s="22" t="n"/>
      <c r="J1404" s="25" t="n"/>
      <c r="K1404" s="26">
        <f>IF(J1404="","",IFERROR(INDEX(lst_frequencias_vezes,MATCH(J1404,lst_frequencias,0)),"Frequência não aceita"))</f>
        <v/>
      </c>
      <c r="L1404" s="21" t="n"/>
      <c r="M1404" s="27" t="n"/>
      <c r="N1404" s="28">
        <f>IF(AND(ISNUMBER(K1404),ISNUMBER(M1404)),K1404*M1404,"")</f>
        <v/>
      </c>
      <c r="O1404" s="25" t="n"/>
      <c r="P1404" s="25" t="n"/>
      <c r="Q1404" s="29" t="n"/>
      <c r="R1404" s="30">
        <f>IF(C1404="","",IF(COUNTIF(pl_chave,C1404)&gt;1,"ERRO: chave de tarefa duplicada",IF(I1404="Sim",IF(O1404="Não","ERRO: tarefa de segurança retirada do plano",IF(NOT(ISNUMBER(K1404)),"ERRO: frequência vigente inválida",IF(ISERROR(MATCH(H1404,lst_frequencias,0)),"ERRO: frequência de referência ausente",IF(K1404&lt;INDEX(lst_frequencias_vezes,MATCH(H1404,lst_frequencias,0)),"ERRO: intervalo ampliado em tarefa de segurança (referência "&amp;H1404&amp;")","OK: segurança mantida")))),IF(NOT(ISNUMBER(K1404)),"Verificar: frequência vigente","OK"))))</f>
        <v/>
      </c>
      <c r="S1404" s="24" t="n"/>
    </row>
    <row r="1405">
      <c r="A1405" s="21" t="n"/>
      <c r="B1405" s="22" t="n"/>
      <c r="C1405" s="23">
        <f>IF(OR(A1405="",B1405=""),"",A1405&amp;"|"&amp;B1405)</f>
        <v/>
      </c>
      <c r="D1405" s="21" t="n"/>
      <c r="E1405" s="24" t="n"/>
      <c r="F1405" s="21" t="n"/>
      <c r="G1405" s="22" t="n"/>
      <c r="H1405" s="22" t="n"/>
      <c r="I1405" s="22" t="n"/>
      <c r="J1405" s="25" t="n"/>
      <c r="K1405" s="26">
        <f>IF(J1405="","",IFERROR(INDEX(lst_frequencias_vezes,MATCH(J1405,lst_frequencias,0)),"Frequência não aceita"))</f>
        <v/>
      </c>
      <c r="L1405" s="21" t="n"/>
      <c r="M1405" s="27" t="n"/>
      <c r="N1405" s="28">
        <f>IF(AND(ISNUMBER(K1405),ISNUMBER(M1405)),K1405*M1405,"")</f>
        <v/>
      </c>
      <c r="O1405" s="25" t="n"/>
      <c r="P1405" s="25" t="n"/>
      <c r="Q1405" s="29" t="n"/>
      <c r="R1405" s="30">
        <f>IF(C1405="","",IF(COUNTIF(pl_chave,C1405)&gt;1,"ERRO: chave de tarefa duplicada",IF(I1405="Sim",IF(O1405="Não","ERRO: tarefa de segurança retirada do plano",IF(NOT(ISNUMBER(K1405)),"ERRO: frequência vigente inválida",IF(ISERROR(MATCH(H1405,lst_frequencias,0)),"ERRO: frequência de referência ausente",IF(K1405&lt;INDEX(lst_frequencias_vezes,MATCH(H1405,lst_frequencias,0)),"ERRO: intervalo ampliado em tarefa de segurança (referência "&amp;H1405&amp;")","OK: segurança mantida")))),IF(NOT(ISNUMBER(K1405)),"Verificar: frequência vigente","OK"))))</f>
        <v/>
      </c>
      <c r="S1405" s="24" t="n"/>
    </row>
    <row r="1406">
      <c r="A1406" s="21" t="n"/>
      <c r="B1406" s="22" t="n"/>
      <c r="C1406" s="23">
        <f>IF(OR(A1406="",B1406=""),"",A1406&amp;"|"&amp;B1406)</f>
        <v/>
      </c>
      <c r="D1406" s="21" t="n"/>
      <c r="E1406" s="24" t="n"/>
      <c r="F1406" s="21" t="n"/>
      <c r="G1406" s="22" t="n"/>
      <c r="H1406" s="22" t="n"/>
      <c r="I1406" s="22" t="n"/>
      <c r="J1406" s="25" t="n"/>
      <c r="K1406" s="26">
        <f>IF(J1406="","",IFERROR(INDEX(lst_frequencias_vezes,MATCH(J1406,lst_frequencias,0)),"Frequência não aceita"))</f>
        <v/>
      </c>
      <c r="L1406" s="21" t="n"/>
      <c r="M1406" s="27" t="n"/>
      <c r="N1406" s="28">
        <f>IF(AND(ISNUMBER(K1406),ISNUMBER(M1406)),K1406*M1406,"")</f>
        <v/>
      </c>
      <c r="O1406" s="25" t="n"/>
      <c r="P1406" s="25" t="n"/>
      <c r="Q1406" s="29" t="n"/>
      <c r="R1406" s="30">
        <f>IF(C1406="","",IF(COUNTIF(pl_chave,C1406)&gt;1,"ERRO: chave de tarefa duplicada",IF(I1406="Sim",IF(O1406="Não","ERRO: tarefa de segurança retirada do plano",IF(NOT(ISNUMBER(K1406)),"ERRO: frequência vigente inválida",IF(ISERROR(MATCH(H1406,lst_frequencias,0)),"ERRO: frequência de referência ausente",IF(K1406&lt;INDEX(lst_frequencias_vezes,MATCH(H1406,lst_frequencias,0)),"ERRO: intervalo ampliado em tarefa de segurança (referência "&amp;H1406&amp;")","OK: segurança mantida")))),IF(NOT(ISNUMBER(K1406)),"Verificar: frequência vigente","OK"))))</f>
        <v/>
      </c>
      <c r="S1406" s="24" t="n"/>
    </row>
    <row r="1407">
      <c r="A1407" s="21" t="n"/>
      <c r="B1407" s="22" t="n"/>
      <c r="C1407" s="23">
        <f>IF(OR(A1407="",B1407=""),"",A1407&amp;"|"&amp;B1407)</f>
        <v/>
      </c>
      <c r="D1407" s="21" t="n"/>
      <c r="E1407" s="24" t="n"/>
      <c r="F1407" s="21" t="n"/>
      <c r="G1407" s="22" t="n"/>
      <c r="H1407" s="22" t="n"/>
      <c r="I1407" s="22" t="n"/>
      <c r="J1407" s="25" t="n"/>
      <c r="K1407" s="26">
        <f>IF(J1407="","",IFERROR(INDEX(lst_frequencias_vezes,MATCH(J1407,lst_frequencias,0)),"Frequência não aceita"))</f>
        <v/>
      </c>
      <c r="L1407" s="21" t="n"/>
      <c r="M1407" s="27" t="n"/>
      <c r="N1407" s="28">
        <f>IF(AND(ISNUMBER(K1407),ISNUMBER(M1407)),K1407*M1407,"")</f>
        <v/>
      </c>
      <c r="O1407" s="25" t="n"/>
      <c r="P1407" s="25" t="n"/>
      <c r="Q1407" s="29" t="n"/>
      <c r="R1407" s="30">
        <f>IF(C1407="","",IF(COUNTIF(pl_chave,C1407)&gt;1,"ERRO: chave de tarefa duplicada",IF(I1407="Sim",IF(O1407="Não","ERRO: tarefa de segurança retirada do plano",IF(NOT(ISNUMBER(K1407)),"ERRO: frequência vigente inválida",IF(ISERROR(MATCH(H1407,lst_frequencias,0)),"ERRO: frequência de referência ausente",IF(K1407&lt;INDEX(lst_frequencias_vezes,MATCH(H1407,lst_frequencias,0)),"ERRO: intervalo ampliado em tarefa de segurança (referência "&amp;H1407&amp;")","OK: segurança mantida")))),IF(NOT(ISNUMBER(K1407)),"Verificar: frequência vigente","OK"))))</f>
        <v/>
      </c>
      <c r="S1407" s="24" t="n"/>
    </row>
    <row r="1408">
      <c r="A1408" s="21" t="n"/>
      <c r="B1408" s="22" t="n"/>
      <c r="C1408" s="23">
        <f>IF(OR(A1408="",B1408=""),"",A1408&amp;"|"&amp;B1408)</f>
        <v/>
      </c>
      <c r="D1408" s="21" t="n"/>
      <c r="E1408" s="24" t="n"/>
      <c r="F1408" s="21" t="n"/>
      <c r="G1408" s="22" t="n"/>
      <c r="H1408" s="22" t="n"/>
      <c r="I1408" s="22" t="n"/>
      <c r="J1408" s="25" t="n"/>
      <c r="K1408" s="26">
        <f>IF(J1408="","",IFERROR(INDEX(lst_frequencias_vezes,MATCH(J1408,lst_frequencias,0)),"Frequência não aceita"))</f>
        <v/>
      </c>
      <c r="L1408" s="21" t="n"/>
      <c r="M1408" s="27" t="n"/>
      <c r="N1408" s="28">
        <f>IF(AND(ISNUMBER(K1408),ISNUMBER(M1408)),K1408*M1408,"")</f>
        <v/>
      </c>
      <c r="O1408" s="25" t="n"/>
      <c r="P1408" s="25" t="n"/>
      <c r="Q1408" s="29" t="n"/>
      <c r="R1408" s="30">
        <f>IF(C1408="","",IF(COUNTIF(pl_chave,C1408)&gt;1,"ERRO: chave de tarefa duplicada",IF(I1408="Sim",IF(O1408="Não","ERRO: tarefa de segurança retirada do plano",IF(NOT(ISNUMBER(K1408)),"ERRO: frequência vigente inválida",IF(ISERROR(MATCH(H1408,lst_frequencias,0)),"ERRO: frequência de referência ausente",IF(K1408&lt;INDEX(lst_frequencias_vezes,MATCH(H1408,lst_frequencias,0)),"ERRO: intervalo ampliado em tarefa de segurança (referência "&amp;H1408&amp;")","OK: segurança mantida")))),IF(NOT(ISNUMBER(K1408)),"Verificar: frequência vigente","OK"))))</f>
        <v/>
      </c>
      <c r="S1408" s="24" t="n"/>
    </row>
    <row r="1409">
      <c r="A1409" s="21" t="n"/>
      <c r="B1409" s="22" t="n"/>
      <c r="C1409" s="23">
        <f>IF(OR(A1409="",B1409=""),"",A1409&amp;"|"&amp;B1409)</f>
        <v/>
      </c>
      <c r="D1409" s="21" t="n"/>
      <c r="E1409" s="24" t="n"/>
      <c r="F1409" s="21" t="n"/>
      <c r="G1409" s="22" t="n"/>
      <c r="H1409" s="22" t="n"/>
      <c r="I1409" s="22" t="n"/>
      <c r="J1409" s="25" t="n"/>
      <c r="K1409" s="26">
        <f>IF(J1409="","",IFERROR(INDEX(lst_frequencias_vezes,MATCH(J1409,lst_frequencias,0)),"Frequência não aceita"))</f>
        <v/>
      </c>
      <c r="L1409" s="21" t="n"/>
      <c r="M1409" s="27" t="n"/>
      <c r="N1409" s="28">
        <f>IF(AND(ISNUMBER(K1409),ISNUMBER(M1409)),K1409*M1409,"")</f>
        <v/>
      </c>
      <c r="O1409" s="25" t="n"/>
      <c r="P1409" s="25" t="n"/>
      <c r="Q1409" s="29" t="n"/>
      <c r="R1409" s="30">
        <f>IF(C1409="","",IF(COUNTIF(pl_chave,C1409)&gt;1,"ERRO: chave de tarefa duplicada",IF(I1409="Sim",IF(O1409="Não","ERRO: tarefa de segurança retirada do plano",IF(NOT(ISNUMBER(K1409)),"ERRO: frequência vigente inválida",IF(ISERROR(MATCH(H1409,lst_frequencias,0)),"ERRO: frequência de referência ausente",IF(K1409&lt;INDEX(lst_frequencias_vezes,MATCH(H1409,lst_frequencias,0)),"ERRO: intervalo ampliado em tarefa de segurança (referência "&amp;H1409&amp;")","OK: segurança mantida")))),IF(NOT(ISNUMBER(K1409)),"Verificar: frequência vigente","OK"))))</f>
        <v/>
      </c>
      <c r="S1409" s="24" t="n"/>
    </row>
    <row r="1410">
      <c r="A1410" s="21" t="n"/>
      <c r="B1410" s="22" t="n"/>
      <c r="C1410" s="23">
        <f>IF(OR(A1410="",B1410=""),"",A1410&amp;"|"&amp;B1410)</f>
        <v/>
      </c>
      <c r="D1410" s="21" t="n"/>
      <c r="E1410" s="24" t="n"/>
      <c r="F1410" s="21" t="n"/>
      <c r="G1410" s="22" t="n"/>
      <c r="H1410" s="22" t="n"/>
      <c r="I1410" s="22" t="n"/>
      <c r="J1410" s="25" t="n"/>
      <c r="K1410" s="26">
        <f>IF(J1410="","",IFERROR(INDEX(lst_frequencias_vezes,MATCH(J1410,lst_frequencias,0)),"Frequência não aceita"))</f>
        <v/>
      </c>
      <c r="L1410" s="21" t="n"/>
      <c r="M1410" s="27" t="n"/>
      <c r="N1410" s="28">
        <f>IF(AND(ISNUMBER(K1410),ISNUMBER(M1410)),K1410*M1410,"")</f>
        <v/>
      </c>
      <c r="O1410" s="25" t="n"/>
      <c r="P1410" s="25" t="n"/>
      <c r="Q1410" s="29" t="n"/>
      <c r="R1410" s="30">
        <f>IF(C1410="","",IF(COUNTIF(pl_chave,C1410)&gt;1,"ERRO: chave de tarefa duplicada",IF(I1410="Sim",IF(O1410="Não","ERRO: tarefa de segurança retirada do plano",IF(NOT(ISNUMBER(K1410)),"ERRO: frequência vigente inválida",IF(ISERROR(MATCH(H1410,lst_frequencias,0)),"ERRO: frequência de referência ausente",IF(K1410&lt;INDEX(lst_frequencias_vezes,MATCH(H1410,lst_frequencias,0)),"ERRO: intervalo ampliado em tarefa de segurança (referência "&amp;H1410&amp;")","OK: segurança mantida")))),IF(NOT(ISNUMBER(K1410)),"Verificar: frequência vigente","OK"))))</f>
        <v/>
      </c>
      <c r="S1410" s="24" t="n"/>
    </row>
    <row r="1411">
      <c r="A1411" s="21" t="n"/>
      <c r="B1411" s="22" t="n"/>
      <c r="C1411" s="23">
        <f>IF(OR(A1411="",B1411=""),"",A1411&amp;"|"&amp;B1411)</f>
        <v/>
      </c>
      <c r="D1411" s="21" t="n"/>
      <c r="E1411" s="24" t="n"/>
      <c r="F1411" s="21" t="n"/>
      <c r="G1411" s="22" t="n"/>
      <c r="H1411" s="22" t="n"/>
      <c r="I1411" s="22" t="n"/>
      <c r="J1411" s="25" t="n"/>
      <c r="K1411" s="26">
        <f>IF(J1411="","",IFERROR(INDEX(lst_frequencias_vezes,MATCH(J1411,lst_frequencias,0)),"Frequência não aceita"))</f>
        <v/>
      </c>
      <c r="L1411" s="21" t="n"/>
      <c r="M1411" s="27" t="n"/>
      <c r="N1411" s="28">
        <f>IF(AND(ISNUMBER(K1411),ISNUMBER(M1411)),K1411*M1411,"")</f>
        <v/>
      </c>
      <c r="O1411" s="25" t="n"/>
      <c r="P1411" s="25" t="n"/>
      <c r="Q1411" s="29" t="n"/>
      <c r="R1411" s="30">
        <f>IF(C1411="","",IF(COUNTIF(pl_chave,C1411)&gt;1,"ERRO: chave de tarefa duplicada",IF(I1411="Sim",IF(O1411="Não","ERRO: tarefa de segurança retirada do plano",IF(NOT(ISNUMBER(K1411)),"ERRO: frequência vigente inválida",IF(ISERROR(MATCH(H1411,lst_frequencias,0)),"ERRO: frequência de referência ausente",IF(K1411&lt;INDEX(lst_frequencias_vezes,MATCH(H1411,lst_frequencias,0)),"ERRO: intervalo ampliado em tarefa de segurança (referência "&amp;H1411&amp;")","OK: segurança mantida")))),IF(NOT(ISNUMBER(K1411)),"Verificar: frequência vigente","OK"))))</f>
        <v/>
      </c>
      <c r="S1411" s="24" t="n"/>
    </row>
    <row r="1412">
      <c r="A1412" s="21" t="n"/>
      <c r="B1412" s="22" t="n"/>
      <c r="C1412" s="23">
        <f>IF(OR(A1412="",B1412=""),"",A1412&amp;"|"&amp;B1412)</f>
        <v/>
      </c>
      <c r="D1412" s="21" t="n"/>
      <c r="E1412" s="24" t="n"/>
      <c r="F1412" s="21" t="n"/>
      <c r="G1412" s="22" t="n"/>
      <c r="H1412" s="22" t="n"/>
      <c r="I1412" s="22" t="n"/>
      <c r="J1412" s="25" t="n"/>
      <c r="K1412" s="26">
        <f>IF(J1412="","",IFERROR(INDEX(lst_frequencias_vezes,MATCH(J1412,lst_frequencias,0)),"Frequência não aceita"))</f>
        <v/>
      </c>
      <c r="L1412" s="21" t="n"/>
      <c r="M1412" s="27" t="n"/>
      <c r="N1412" s="28">
        <f>IF(AND(ISNUMBER(K1412),ISNUMBER(M1412)),K1412*M1412,"")</f>
        <v/>
      </c>
      <c r="O1412" s="25" t="n"/>
      <c r="P1412" s="25" t="n"/>
      <c r="Q1412" s="29" t="n"/>
      <c r="R1412" s="30">
        <f>IF(C1412="","",IF(COUNTIF(pl_chave,C1412)&gt;1,"ERRO: chave de tarefa duplicada",IF(I1412="Sim",IF(O1412="Não","ERRO: tarefa de segurança retirada do plano",IF(NOT(ISNUMBER(K1412)),"ERRO: frequência vigente inválida",IF(ISERROR(MATCH(H1412,lst_frequencias,0)),"ERRO: frequência de referência ausente",IF(K1412&lt;INDEX(lst_frequencias_vezes,MATCH(H1412,lst_frequencias,0)),"ERRO: intervalo ampliado em tarefa de segurança (referência "&amp;H1412&amp;")","OK: segurança mantida")))),IF(NOT(ISNUMBER(K1412)),"Verificar: frequência vigente","OK"))))</f>
        <v/>
      </c>
      <c r="S1412" s="24" t="n"/>
    </row>
    <row r="1413">
      <c r="A1413" s="21" t="n"/>
      <c r="B1413" s="22" t="n"/>
      <c r="C1413" s="23">
        <f>IF(OR(A1413="",B1413=""),"",A1413&amp;"|"&amp;B1413)</f>
        <v/>
      </c>
      <c r="D1413" s="21" t="n"/>
      <c r="E1413" s="24" t="n"/>
      <c r="F1413" s="21" t="n"/>
      <c r="G1413" s="22" t="n"/>
      <c r="H1413" s="22" t="n"/>
      <c r="I1413" s="22" t="n"/>
      <c r="J1413" s="25" t="n"/>
      <c r="K1413" s="26">
        <f>IF(J1413="","",IFERROR(INDEX(lst_frequencias_vezes,MATCH(J1413,lst_frequencias,0)),"Frequência não aceita"))</f>
        <v/>
      </c>
      <c r="L1413" s="21" t="n"/>
      <c r="M1413" s="27" t="n"/>
      <c r="N1413" s="28">
        <f>IF(AND(ISNUMBER(K1413),ISNUMBER(M1413)),K1413*M1413,"")</f>
        <v/>
      </c>
      <c r="O1413" s="25" t="n"/>
      <c r="P1413" s="25" t="n"/>
      <c r="Q1413" s="29" t="n"/>
      <c r="R1413" s="30">
        <f>IF(C1413="","",IF(COUNTIF(pl_chave,C1413)&gt;1,"ERRO: chave de tarefa duplicada",IF(I1413="Sim",IF(O1413="Não","ERRO: tarefa de segurança retirada do plano",IF(NOT(ISNUMBER(K1413)),"ERRO: frequência vigente inválida",IF(ISERROR(MATCH(H1413,lst_frequencias,0)),"ERRO: frequência de referência ausente",IF(K1413&lt;INDEX(lst_frequencias_vezes,MATCH(H1413,lst_frequencias,0)),"ERRO: intervalo ampliado em tarefa de segurança (referência "&amp;H1413&amp;")","OK: segurança mantida")))),IF(NOT(ISNUMBER(K1413)),"Verificar: frequência vigente","OK"))))</f>
        <v/>
      </c>
      <c r="S1413" s="24" t="n"/>
    </row>
    <row r="1414">
      <c r="A1414" s="21" t="n"/>
      <c r="B1414" s="22" t="n"/>
      <c r="C1414" s="23">
        <f>IF(OR(A1414="",B1414=""),"",A1414&amp;"|"&amp;B1414)</f>
        <v/>
      </c>
      <c r="D1414" s="21" t="n"/>
      <c r="E1414" s="24" t="n"/>
      <c r="F1414" s="21" t="n"/>
      <c r="G1414" s="22" t="n"/>
      <c r="H1414" s="22" t="n"/>
      <c r="I1414" s="22" t="n"/>
      <c r="J1414" s="25" t="n"/>
      <c r="K1414" s="26">
        <f>IF(J1414="","",IFERROR(INDEX(lst_frequencias_vezes,MATCH(J1414,lst_frequencias,0)),"Frequência não aceita"))</f>
        <v/>
      </c>
      <c r="L1414" s="21" t="n"/>
      <c r="M1414" s="27" t="n"/>
      <c r="N1414" s="28">
        <f>IF(AND(ISNUMBER(K1414),ISNUMBER(M1414)),K1414*M1414,"")</f>
        <v/>
      </c>
      <c r="O1414" s="25" t="n"/>
      <c r="P1414" s="25" t="n"/>
      <c r="Q1414" s="29" t="n"/>
      <c r="R1414" s="30">
        <f>IF(C1414="","",IF(COUNTIF(pl_chave,C1414)&gt;1,"ERRO: chave de tarefa duplicada",IF(I1414="Sim",IF(O1414="Não","ERRO: tarefa de segurança retirada do plano",IF(NOT(ISNUMBER(K1414)),"ERRO: frequência vigente inválida",IF(ISERROR(MATCH(H1414,lst_frequencias,0)),"ERRO: frequência de referência ausente",IF(K1414&lt;INDEX(lst_frequencias_vezes,MATCH(H1414,lst_frequencias,0)),"ERRO: intervalo ampliado em tarefa de segurança (referência "&amp;H1414&amp;")","OK: segurança mantida")))),IF(NOT(ISNUMBER(K1414)),"Verificar: frequência vigente","OK"))))</f>
        <v/>
      </c>
      <c r="S1414" s="24" t="n"/>
    </row>
    <row r="1415">
      <c r="A1415" s="21" t="n"/>
      <c r="B1415" s="22" t="n"/>
      <c r="C1415" s="23">
        <f>IF(OR(A1415="",B1415=""),"",A1415&amp;"|"&amp;B1415)</f>
        <v/>
      </c>
      <c r="D1415" s="21" t="n"/>
      <c r="E1415" s="24" t="n"/>
      <c r="F1415" s="21" t="n"/>
      <c r="G1415" s="22" t="n"/>
      <c r="H1415" s="22" t="n"/>
      <c r="I1415" s="22" t="n"/>
      <c r="J1415" s="25" t="n"/>
      <c r="K1415" s="26">
        <f>IF(J1415="","",IFERROR(INDEX(lst_frequencias_vezes,MATCH(J1415,lst_frequencias,0)),"Frequência não aceita"))</f>
        <v/>
      </c>
      <c r="L1415" s="21" t="n"/>
      <c r="M1415" s="27" t="n"/>
      <c r="N1415" s="28">
        <f>IF(AND(ISNUMBER(K1415),ISNUMBER(M1415)),K1415*M1415,"")</f>
        <v/>
      </c>
      <c r="O1415" s="25" t="n"/>
      <c r="P1415" s="25" t="n"/>
      <c r="Q1415" s="29" t="n"/>
      <c r="R1415" s="30">
        <f>IF(C1415="","",IF(COUNTIF(pl_chave,C1415)&gt;1,"ERRO: chave de tarefa duplicada",IF(I1415="Sim",IF(O1415="Não","ERRO: tarefa de segurança retirada do plano",IF(NOT(ISNUMBER(K1415)),"ERRO: frequência vigente inválida",IF(ISERROR(MATCH(H1415,lst_frequencias,0)),"ERRO: frequência de referência ausente",IF(K1415&lt;INDEX(lst_frequencias_vezes,MATCH(H1415,lst_frequencias,0)),"ERRO: intervalo ampliado em tarefa de segurança (referência "&amp;H1415&amp;")","OK: segurança mantida")))),IF(NOT(ISNUMBER(K1415)),"Verificar: frequência vigente","OK"))))</f>
        <v/>
      </c>
      <c r="S1415" s="24" t="n"/>
    </row>
    <row r="1416">
      <c r="A1416" s="21" t="n"/>
      <c r="B1416" s="22" t="n"/>
      <c r="C1416" s="23">
        <f>IF(OR(A1416="",B1416=""),"",A1416&amp;"|"&amp;B1416)</f>
        <v/>
      </c>
      <c r="D1416" s="21" t="n"/>
      <c r="E1416" s="24" t="n"/>
      <c r="F1416" s="21" t="n"/>
      <c r="G1416" s="22" t="n"/>
      <c r="H1416" s="22" t="n"/>
      <c r="I1416" s="22" t="n"/>
      <c r="J1416" s="25" t="n"/>
      <c r="K1416" s="26">
        <f>IF(J1416="","",IFERROR(INDEX(lst_frequencias_vezes,MATCH(J1416,lst_frequencias,0)),"Frequência não aceita"))</f>
        <v/>
      </c>
      <c r="L1416" s="21" t="n"/>
      <c r="M1416" s="27" t="n"/>
      <c r="N1416" s="28">
        <f>IF(AND(ISNUMBER(K1416),ISNUMBER(M1416)),K1416*M1416,"")</f>
        <v/>
      </c>
      <c r="O1416" s="25" t="n"/>
      <c r="P1416" s="25" t="n"/>
      <c r="Q1416" s="29" t="n"/>
      <c r="R1416" s="30">
        <f>IF(C1416="","",IF(COUNTIF(pl_chave,C1416)&gt;1,"ERRO: chave de tarefa duplicada",IF(I1416="Sim",IF(O1416="Não","ERRO: tarefa de segurança retirada do plano",IF(NOT(ISNUMBER(K1416)),"ERRO: frequência vigente inválida",IF(ISERROR(MATCH(H1416,lst_frequencias,0)),"ERRO: frequência de referência ausente",IF(K1416&lt;INDEX(lst_frequencias_vezes,MATCH(H1416,lst_frequencias,0)),"ERRO: intervalo ampliado em tarefa de segurança (referência "&amp;H1416&amp;")","OK: segurança mantida")))),IF(NOT(ISNUMBER(K1416)),"Verificar: frequência vigente","OK"))))</f>
        <v/>
      </c>
      <c r="S1416" s="24" t="n"/>
    </row>
    <row r="1417">
      <c r="A1417" s="21" t="n"/>
      <c r="B1417" s="22" t="n"/>
      <c r="C1417" s="23">
        <f>IF(OR(A1417="",B1417=""),"",A1417&amp;"|"&amp;B1417)</f>
        <v/>
      </c>
      <c r="D1417" s="21" t="n"/>
      <c r="E1417" s="24" t="n"/>
      <c r="F1417" s="21" t="n"/>
      <c r="G1417" s="22" t="n"/>
      <c r="H1417" s="22" t="n"/>
      <c r="I1417" s="22" t="n"/>
      <c r="J1417" s="25" t="n"/>
      <c r="K1417" s="26">
        <f>IF(J1417="","",IFERROR(INDEX(lst_frequencias_vezes,MATCH(J1417,lst_frequencias,0)),"Frequência não aceita"))</f>
        <v/>
      </c>
      <c r="L1417" s="21" t="n"/>
      <c r="M1417" s="27" t="n"/>
      <c r="N1417" s="28">
        <f>IF(AND(ISNUMBER(K1417),ISNUMBER(M1417)),K1417*M1417,"")</f>
        <v/>
      </c>
      <c r="O1417" s="25" t="n"/>
      <c r="P1417" s="25" t="n"/>
      <c r="Q1417" s="29" t="n"/>
      <c r="R1417" s="30">
        <f>IF(C1417="","",IF(COUNTIF(pl_chave,C1417)&gt;1,"ERRO: chave de tarefa duplicada",IF(I1417="Sim",IF(O1417="Não","ERRO: tarefa de segurança retirada do plano",IF(NOT(ISNUMBER(K1417)),"ERRO: frequência vigente inválida",IF(ISERROR(MATCH(H1417,lst_frequencias,0)),"ERRO: frequência de referência ausente",IF(K1417&lt;INDEX(lst_frequencias_vezes,MATCH(H1417,lst_frequencias,0)),"ERRO: intervalo ampliado em tarefa de segurança (referência "&amp;H1417&amp;")","OK: segurança mantida")))),IF(NOT(ISNUMBER(K1417)),"Verificar: frequência vigente","OK"))))</f>
        <v/>
      </c>
      <c r="S1417" s="24" t="n"/>
    </row>
    <row r="1418">
      <c r="A1418" s="21" t="n"/>
      <c r="B1418" s="22" t="n"/>
      <c r="C1418" s="23">
        <f>IF(OR(A1418="",B1418=""),"",A1418&amp;"|"&amp;B1418)</f>
        <v/>
      </c>
      <c r="D1418" s="21" t="n"/>
      <c r="E1418" s="24" t="n"/>
      <c r="F1418" s="21" t="n"/>
      <c r="G1418" s="22" t="n"/>
      <c r="H1418" s="22" t="n"/>
      <c r="I1418" s="22" t="n"/>
      <c r="J1418" s="25" t="n"/>
      <c r="K1418" s="26">
        <f>IF(J1418="","",IFERROR(INDEX(lst_frequencias_vezes,MATCH(J1418,lst_frequencias,0)),"Frequência não aceita"))</f>
        <v/>
      </c>
      <c r="L1418" s="21" t="n"/>
      <c r="M1418" s="27" t="n"/>
      <c r="N1418" s="28">
        <f>IF(AND(ISNUMBER(K1418),ISNUMBER(M1418)),K1418*M1418,"")</f>
        <v/>
      </c>
      <c r="O1418" s="25" t="n"/>
      <c r="P1418" s="25" t="n"/>
      <c r="Q1418" s="29" t="n"/>
      <c r="R1418" s="30">
        <f>IF(C1418="","",IF(COUNTIF(pl_chave,C1418)&gt;1,"ERRO: chave de tarefa duplicada",IF(I1418="Sim",IF(O1418="Não","ERRO: tarefa de segurança retirada do plano",IF(NOT(ISNUMBER(K1418)),"ERRO: frequência vigente inválida",IF(ISERROR(MATCH(H1418,lst_frequencias,0)),"ERRO: frequência de referência ausente",IF(K1418&lt;INDEX(lst_frequencias_vezes,MATCH(H1418,lst_frequencias,0)),"ERRO: intervalo ampliado em tarefa de segurança (referência "&amp;H1418&amp;")","OK: segurança mantida")))),IF(NOT(ISNUMBER(K1418)),"Verificar: frequência vigente","OK"))))</f>
        <v/>
      </c>
      <c r="S1418" s="24" t="n"/>
    </row>
    <row r="1419">
      <c r="A1419" s="21" t="n"/>
      <c r="B1419" s="22" t="n"/>
      <c r="C1419" s="23">
        <f>IF(OR(A1419="",B1419=""),"",A1419&amp;"|"&amp;B1419)</f>
        <v/>
      </c>
      <c r="D1419" s="21" t="n"/>
      <c r="E1419" s="24" t="n"/>
      <c r="F1419" s="21" t="n"/>
      <c r="G1419" s="22" t="n"/>
      <c r="H1419" s="22" t="n"/>
      <c r="I1419" s="22" t="n"/>
      <c r="J1419" s="25" t="n"/>
      <c r="K1419" s="26">
        <f>IF(J1419="","",IFERROR(INDEX(lst_frequencias_vezes,MATCH(J1419,lst_frequencias,0)),"Frequência não aceita"))</f>
        <v/>
      </c>
      <c r="L1419" s="21" t="n"/>
      <c r="M1419" s="27" t="n"/>
      <c r="N1419" s="28">
        <f>IF(AND(ISNUMBER(K1419),ISNUMBER(M1419)),K1419*M1419,"")</f>
        <v/>
      </c>
      <c r="O1419" s="25" t="n"/>
      <c r="P1419" s="25" t="n"/>
      <c r="Q1419" s="29" t="n"/>
      <c r="R1419" s="30">
        <f>IF(C1419="","",IF(COUNTIF(pl_chave,C1419)&gt;1,"ERRO: chave de tarefa duplicada",IF(I1419="Sim",IF(O1419="Não","ERRO: tarefa de segurança retirada do plano",IF(NOT(ISNUMBER(K1419)),"ERRO: frequência vigente inválida",IF(ISERROR(MATCH(H1419,lst_frequencias,0)),"ERRO: frequência de referência ausente",IF(K1419&lt;INDEX(lst_frequencias_vezes,MATCH(H1419,lst_frequencias,0)),"ERRO: intervalo ampliado em tarefa de segurança (referência "&amp;H1419&amp;")","OK: segurança mantida")))),IF(NOT(ISNUMBER(K1419)),"Verificar: frequência vigente","OK"))))</f>
        <v/>
      </c>
      <c r="S1419" s="24" t="n"/>
    </row>
    <row r="1420">
      <c r="A1420" s="21" t="n"/>
      <c r="B1420" s="22" t="n"/>
      <c r="C1420" s="23">
        <f>IF(OR(A1420="",B1420=""),"",A1420&amp;"|"&amp;B1420)</f>
        <v/>
      </c>
      <c r="D1420" s="21" t="n"/>
      <c r="E1420" s="24" t="n"/>
      <c r="F1420" s="21" t="n"/>
      <c r="G1420" s="22" t="n"/>
      <c r="H1420" s="22" t="n"/>
      <c r="I1420" s="22" t="n"/>
      <c r="J1420" s="25" t="n"/>
      <c r="K1420" s="26">
        <f>IF(J1420="","",IFERROR(INDEX(lst_frequencias_vezes,MATCH(J1420,lst_frequencias,0)),"Frequência não aceita"))</f>
        <v/>
      </c>
      <c r="L1420" s="21" t="n"/>
      <c r="M1420" s="27" t="n"/>
      <c r="N1420" s="28">
        <f>IF(AND(ISNUMBER(K1420),ISNUMBER(M1420)),K1420*M1420,"")</f>
        <v/>
      </c>
      <c r="O1420" s="25" t="n"/>
      <c r="P1420" s="25" t="n"/>
      <c r="Q1420" s="29" t="n"/>
      <c r="R1420" s="30">
        <f>IF(C1420="","",IF(COUNTIF(pl_chave,C1420)&gt;1,"ERRO: chave de tarefa duplicada",IF(I1420="Sim",IF(O1420="Não","ERRO: tarefa de segurança retirada do plano",IF(NOT(ISNUMBER(K1420)),"ERRO: frequência vigente inválida",IF(ISERROR(MATCH(H1420,lst_frequencias,0)),"ERRO: frequência de referência ausente",IF(K1420&lt;INDEX(lst_frequencias_vezes,MATCH(H1420,lst_frequencias,0)),"ERRO: intervalo ampliado em tarefa de segurança (referência "&amp;H1420&amp;")","OK: segurança mantida")))),IF(NOT(ISNUMBER(K1420)),"Verificar: frequência vigente","OK"))))</f>
        <v/>
      </c>
      <c r="S1420" s="24" t="n"/>
    </row>
    <row r="1421">
      <c r="A1421" s="21" t="n"/>
      <c r="B1421" s="22" t="n"/>
      <c r="C1421" s="23">
        <f>IF(OR(A1421="",B1421=""),"",A1421&amp;"|"&amp;B1421)</f>
        <v/>
      </c>
      <c r="D1421" s="21" t="n"/>
      <c r="E1421" s="24" t="n"/>
      <c r="F1421" s="21" t="n"/>
      <c r="G1421" s="22" t="n"/>
      <c r="H1421" s="22" t="n"/>
      <c r="I1421" s="22" t="n"/>
      <c r="J1421" s="25" t="n"/>
      <c r="K1421" s="26">
        <f>IF(J1421="","",IFERROR(INDEX(lst_frequencias_vezes,MATCH(J1421,lst_frequencias,0)),"Frequência não aceita"))</f>
        <v/>
      </c>
      <c r="L1421" s="21" t="n"/>
      <c r="M1421" s="27" t="n"/>
      <c r="N1421" s="28">
        <f>IF(AND(ISNUMBER(K1421),ISNUMBER(M1421)),K1421*M1421,"")</f>
        <v/>
      </c>
      <c r="O1421" s="25" t="n"/>
      <c r="P1421" s="25" t="n"/>
      <c r="Q1421" s="29" t="n"/>
      <c r="R1421" s="30">
        <f>IF(C1421="","",IF(COUNTIF(pl_chave,C1421)&gt;1,"ERRO: chave de tarefa duplicada",IF(I1421="Sim",IF(O1421="Não","ERRO: tarefa de segurança retirada do plano",IF(NOT(ISNUMBER(K1421)),"ERRO: frequência vigente inválida",IF(ISERROR(MATCH(H1421,lst_frequencias,0)),"ERRO: frequência de referência ausente",IF(K1421&lt;INDEX(lst_frequencias_vezes,MATCH(H1421,lst_frequencias,0)),"ERRO: intervalo ampliado em tarefa de segurança (referência "&amp;H1421&amp;")","OK: segurança mantida")))),IF(NOT(ISNUMBER(K1421)),"Verificar: frequência vigente","OK"))))</f>
        <v/>
      </c>
      <c r="S1421" s="24" t="n"/>
    </row>
    <row r="1422">
      <c r="A1422" s="21" t="n"/>
      <c r="B1422" s="22" t="n"/>
      <c r="C1422" s="23">
        <f>IF(OR(A1422="",B1422=""),"",A1422&amp;"|"&amp;B1422)</f>
        <v/>
      </c>
      <c r="D1422" s="21" t="n"/>
      <c r="E1422" s="24" t="n"/>
      <c r="F1422" s="21" t="n"/>
      <c r="G1422" s="22" t="n"/>
      <c r="H1422" s="22" t="n"/>
      <c r="I1422" s="22" t="n"/>
      <c r="J1422" s="25" t="n"/>
      <c r="K1422" s="26">
        <f>IF(J1422="","",IFERROR(INDEX(lst_frequencias_vezes,MATCH(J1422,lst_frequencias,0)),"Frequência não aceita"))</f>
        <v/>
      </c>
      <c r="L1422" s="21" t="n"/>
      <c r="M1422" s="27" t="n"/>
      <c r="N1422" s="28">
        <f>IF(AND(ISNUMBER(K1422),ISNUMBER(M1422)),K1422*M1422,"")</f>
        <v/>
      </c>
      <c r="O1422" s="25" t="n"/>
      <c r="P1422" s="25" t="n"/>
      <c r="Q1422" s="29" t="n"/>
      <c r="R1422" s="30">
        <f>IF(C1422="","",IF(COUNTIF(pl_chave,C1422)&gt;1,"ERRO: chave de tarefa duplicada",IF(I1422="Sim",IF(O1422="Não","ERRO: tarefa de segurança retirada do plano",IF(NOT(ISNUMBER(K1422)),"ERRO: frequência vigente inválida",IF(ISERROR(MATCH(H1422,lst_frequencias,0)),"ERRO: frequência de referência ausente",IF(K1422&lt;INDEX(lst_frequencias_vezes,MATCH(H1422,lst_frequencias,0)),"ERRO: intervalo ampliado em tarefa de segurança (referência "&amp;H1422&amp;")","OK: segurança mantida")))),IF(NOT(ISNUMBER(K1422)),"Verificar: frequência vigente","OK"))))</f>
        <v/>
      </c>
      <c r="S1422" s="24" t="n"/>
    </row>
    <row r="1423">
      <c r="A1423" s="21" t="n"/>
      <c r="B1423" s="22" t="n"/>
      <c r="C1423" s="23">
        <f>IF(OR(A1423="",B1423=""),"",A1423&amp;"|"&amp;B1423)</f>
        <v/>
      </c>
      <c r="D1423" s="21" t="n"/>
      <c r="E1423" s="24" t="n"/>
      <c r="F1423" s="21" t="n"/>
      <c r="G1423" s="22" t="n"/>
      <c r="H1423" s="22" t="n"/>
      <c r="I1423" s="22" t="n"/>
      <c r="J1423" s="25" t="n"/>
      <c r="K1423" s="26">
        <f>IF(J1423="","",IFERROR(INDEX(lst_frequencias_vezes,MATCH(J1423,lst_frequencias,0)),"Frequência não aceita"))</f>
        <v/>
      </c>
      <c r="L1423" s="21" t="n"/>
      <c r="M1423" s="27" t="n"/>
      <c r="N1423" s="28">
        <f>IF(AND(ISNUMBER(K1423),ISNUMBER(M1423)),K1423*M1423,"")</f>
        <v/>
      </c>
      <c r="O1423" s="25" t="n"/>
      <c r="P1423" s="25" t="n"/>
      <c r="Q1423" s="29" t="n"/>
      <c r="R1423" s="30">
        <f>IF(C1423="","",IF(COUNTIF(pl_chave,C1423)&gt;1,"ERRO: chave de tarefa duplicada",IF(I1423="Sim",IF(O1423="Não","ERRO: tarefa de segurança retirada do plano",IF(NOT(ISNUMBER(K1423)),"ERRO: frequência vigente inválida",IF(ISERROR(MATCH(H1423,lst_frequencias,0)),"ERRO: frequência de referência ausente",IF(K1423&lt;INDEX(lst_frequencias_vezes,MATCH(H1423,lst_frequencias,0)),"ERRO: intervalo ampliado em tarefa de segurança (referência "&amp;H1423&amp;")","OK: segurança mantida")))),IF(NOT(ISNUMBER(K1423)),"Verificar: frequência vigente","OK"))))</f>
        <v/>
      </c>
      <c r="S1423" s="24" t="n"/>
    </row>
    <row r="1424">
      <c r="A1424" s="21" t="n"/>
      <c r="B1424" s="22" t="n"/>
      <c r="C1424" s="23">
        <f>IF(OR(A1424="",B1424=""),"",A1424&amp;"|"&amp;B1424)</f>
        <v/>
      </c>
      <c r="D1424" s="21" t="n"/>
      <c r="E1424" s="24" t="n"/>
      <c r="F1424" s="21" t="n"/>
      <c r="G1424" s="22" t="n"/>
      <c r="H1424" s="22" t="n"/>
      <c r="I1424" s="22" t="n"/>
      <c r="J1424" s="25" t="n"/>
      <c r="K1424" s="26">
        <f>IF(J1424="","",IFERROR(INDEX(lst_frequencias_vezes,MATCH(J1424,lst_frequencias,0)),"Frequência não aceita"))</f>
        <v/>
      </c>
      <c r="L1424" s="21" t="n"/>
      <c r="M1424" s="27" t="n"/>
      <c r="N1424" s="28">
        <f>IF(AND(ISNUMBER(K1424),ISNUMBER(M1424)),K1424*M1424,"")</f>
        <v/>
      </c>
      <c r="O1424" s="25" t="n"/>
      <c r="P1424" s="25" t="n"/>
      <c r="Q1424" s="29" t="n"/>
      <c r="R1424" s="30">
        <f>IF(C1424="","",IF(COUNTIF(pl_chave,C1424)&gt;1,"ERRO: chave de tarefa duplicada",IF(I1424="Sim",IF(O1424="Não","ERRO: tarefa de segurança retirada do plano",IF(NOT(ISNUMBER(K1424)),"ERRO: frequência vigente inválida",IF(ISERROR(MATCH(H1424,lst_frequencias,0)),"ERRO: frequência de referência ausente",IF(K1424&lt;INDEX(lst_frequencias_vezes,MATCH(H1424,lst_frequencias,0)),"ERRO: intervalo ampliado em tarefa de segurança (referência "&amp;H1424&amp;")","OK: segurança mantida")))),IF(NOT(ISNUMBER(K1424)),"Verificar: frequência vigente","OK"))))</f>
        <v/>
      </c>
      <c r="S1424" s="24" t="n"/>
    </row>
    <row r="1425">
      <c r="A1425" s="21" t="n"/>
      <c r="B1425" s="22" t="n"/>
      <c r="C1425" s="23">
        <f>IF(OR(A1425="",B1425=""),"",A1425&amp;"|"&amp;B1425)</f>
        <v/>
      </c>
      <c r="D1425" s="21" t="n"/>
      <c r="E1425" s="24" t="n"/>
      <c r="F1425" s="21" t="n"/>
      <c r="G1425" s="22" t="n"/>
      <c r="H1425" s="22" t="n"/>
      <c r="I1425" s="22" t="n"/>
      <c r="J1425" s="25" t="n"/>
      <c r="K1425" s="26">
        <f>IF(J1425="","",IFERROR(INDEX(lst_frequencias_vezes,MATCH(J1425,lst_frequencias,0)),"Frequência não aceita"))</f>
        <v/>
      </c>
      <c r="L1425" s="21" t="n"/>
      <c r="M1425" s="27" t="n"/>
      <c r="N1425" s="28">
        <f>IF(AND(ISNUMBER(K1425),ISNUMBER(M1425)),K1425*M1425,"")</f>
        <v/>
      </c>
      <c r="O1425" s="25" t="n"/>
      <c r="P1425" s="25" t="n"/>
      <c r="Q1425" s="29" t="n"/>
      <c r="R1425" s="30">
        <f>IF(C1425="","",IF(COUNTIF(pl_chave,C1425)&gt;1,"ERRO: chave de tarefa duplicada",IF(I1425="Sim",IF(O1425="Não","ERRO: tarefa de segurança retirada do plano",IF(NOT(ISNUMBER(K1425)),"ERRO: frequência vigente inválida",IF(ISERROR(MATCH(H1425,lst_frequencias,0)),"ERRO: frequência de referência ausente",IF(K1425&lt;INDEX(lst_frequencias_vezes,MATCH(H1425,lst_frequencias,0)),"ERRO: intervalo ampliado em tarefa de segurança (referência "&amp;H1425&amp;")","OK: segurança mantida")))),IF(NOT(ISNUMBER(K1425)),"Verificar: frequência vigente","OK"))))</f>
        <v/>
      </c>
      <c r="S1425" s="24" t="n"/>
    </row>
    <row r="1426">
      <c r="A1426" s="21" t="n"/>
      <c r="B1426" s="22" t="n"/>
      <c r="C1426" s="23">
        <f>IF(OR(A1426="",B1426=""),"",A1426&amp;"|"&amp;B1426)</f>
        <v/>
      </c>
      <c r="D1426" s="21" t="n"/>
      <c r="E1426" s="24" t="n"/>
      <c r="F1426" s="21" t="n"/>
      <c r="G1426" s="22" t="n"/>
      <c r="H1426" s="22" t="n"/>
      <c r="I1426" s="22" t="n"/>
      <c r="J1426" s="25" t="n"/>
      <c r="K1426" s="26">
        <f>IF(J1426="","",IFERROR(INDEX(lst_frequencias_vezes,MATCH(J1426,lst_frequencias,0)),"Frequência não aceita"))</f>
        <v/>
      </c>
      <c r="L1426" s="21" t="n"/>
      <c r="M1426" s="27" t="n"/>
      <c r="N1426" s="28">
        <f>IF(AND(ISNUMBER(K1426),ISNUMBER(M1426)),K1426*M1426,"")</f>
        <v/>
      </c>
      <c r="O1426" s="25" t="n"/>
      <c r="P1426" s="25" t="n"/>
      <c r="Q1426" s="29" t="n"/>
      <c r="R1426" s="30">
        <f>IF(C1426="","",IF(COUNTIF(pl_chave,C1426)&gt;1,"ERRO: chave de tarefa duplicada",IF(I1426="Sim",IF(O1426="Não","ERRO: tarefa de segurança retirada do plano",IF(NOT(ISNUMBER(K1426)),"ERRO: frequência vigente inválida",IF(ISERROR(MATCH(H1426,lst_frequencias,0)),"ERRO: frequência de referência ausente",IF(K1426&lt;INDEX(lst_frequencias_vezes,MATCH(H1426,lst_frequencias,0)),"ERRO: intervalo ampliado em tarefa de segurança (referência "&amp;H1426&amp;")","OK: segurança mantida")))),IF(NOT(ISNUMBER(K1426)),"Verificar: frequência vigente","OK"))))</f>
        <v/>
      </c>
      <c r="S1426" s="24" t="n"/>
    </row>
    <row r="1427">
      <c r="A1427" s="21" t="n"/>
      <c r="B1427" s="22" t="n"/>
      <c r="C1427" s="23">
        <f>IF(OR(A1427="",B1427=""),"",A1427&amp;"|"&amp;B1427)</f>
        <v/>
      </c>
      <c r="D1427" s="21" t="n"/>
      <c r="E1427" s="24" t="n"/>
      <c r="F1427" s="21" t="n"/>
      <c r="G1427" s="22" t="n"/>
      <c r="H1427" s="22" t="n"/>
      <c r="I1427" s="22" t="n"/>
      <c r="J1427" s="25" t="n"/>
      <c r="K1427" s="26">
        <f>IF(J1427="","",IFERROR(INDEX(lst_frequencias_vezes,MATCH(J1427,lst_frequencias,0)),"Frequência não aceita"))</f>
        <v/>
      </c>
      <c r="L1427" s="21" t="n"/>
      <c r="M1427" s="27" t="n"/>
      <c r="N1427" s="28">
        <f>IF(AND(ISNUMBER(K1427),ISNUMBER(M1427)),K1427*M1427,"")</f>
        <v/>
      </c>
      <c r="O1427" s="25" t="n"/>
      <c r="P1427" s="25" t="n"/>
      <c r="Q1427" s="29" t="n"/>
      <c r="R1427" s="30">
        <f>IF(C1427="","",IF(COUNTIF(pl_chave,C1427)&gt;1,"ERRO: chave de tarefa duplicada",IF(I1427="Sim",IF(O1427="Não","ERRO: tarefa de segurança retirada do plano",IF(NOT(ISNUMBER(K1427)),"ERRO: frequência vigente inválida",IF(ISERROR(MATCH(H1427,lst_frequencias,0)),"ERRO: frequência de referência ausente",IF(K1427&lt;INDEX(lst_frequencias_vezes,MATCH(H1427,lst_frequencias,0)),"ERRO: intervalo ampliado em tarefa de segurança (referência "&amp;H1427&amp;")","OK: segurança mantida")))),IF(NOT(ISNUMBER(K1427)),"Verificar: frequência vigente","OK"))))</f>
        <v/>
      </c>
      <c r="S1427" s="24" t="n"/>
    </row>
    <row r="1428">
      <c r="A1428" s="21" t="n"/>
      <c r="B1428" s="22" t="n"/>
      <c r="C1428" s="23">
        <f>IF(OR(A1428="",B1428=""),"",A1428&amp;"|"&amp;B1428)</f>
        <v/>
      </c>
      <c r="D1428" s="21" t="n"/>
      <c r="E1428" s="24" t="n"/>
      <c r="F1428" s="21" t="n"/>
      <c r="G1428" s="22" t="n"/>
      <c r="H1428" s="22" t="n"/>
      <c r="I1428" s="22" t="n"/>
      <c r="J1428" s="25" t="n"/>
      <c r="K1428" s="26">
        <f>IF(J1428="","",IFERROR(INDEX(lst_frequencias_vezes,MATCH(J1428,lst_frequencias,0)),"Frequência não aceita"))</f>
        <v/>
      </c>
      <c r="L1428" s="21" t="n"/>
      <c r="M1428" s="27" t="n"/>
      <c r="N1428" s="28">
        <f>IF(AND(ISNUMBER(K1428),ISNUMBER(M1428)),K1428*M1428,"")</f>
        <v/>
      </c>
      <c r="O1428" s="25" t="n"/>
      <c r="P1428" s="25" t="n"/>
      <c r="Q1428" s="29" t="n"/>
      <c r="R1428" s="30">
        <f>IF(C1428="","",IF(COUNTIF(pl_chave,C1428)&gt;1,"ERRO: chave de tarefa duplicada",IF(I1428="Sim",IF(O1428="Não","ERRO: tarefa de segurança retirada do plano",IF(NOT(ISNUMBER(K1428)),"ERRO: frequência vigente inválida",IF(ISERROR(MATCH(H1428,lst_frequencias,0)),"ERRO: frequência de referência ausente",IF(K1428&lt;INDEX(lst_frequencias_vezes,MATCH(H1428,lst_frequencias,0)),"ERRO: intervalo ampliado em tarefa de segurança (referência "&amp;H1428&amp;")","OK: segurança mantida")))),IF(NOT(ISNUMBER(K1428)),"Verificar: frequência vigente","OK"))))</f>
        <v/>
      </c>
      <c r="S1428" s="24" t="n"/>
    </row>
    <row r="1429">
      <c r="A1429" s="21" t="n"/>
      <c r="B1429" s="22" t="n"/>
      <c r="C1429" s="23">
        <f>IF(OR(A1429="",B1429=""),"",A1429&amp;"|"&amp;B1429)</f>
        <v/>
      </c>
      <c r="D1429" s="21" t="n"/>
      <c r="E1429" s="24" t="n"/>
      <c r="F1429" s="21" t="n"/>
      <c r="G1429" s="22" t="n"/>
      <c r="H1429" s="22" t="n"/>
      <c r="I1429" s="22" t="n"/>
      <c r="J1429" s="25" t="n"/>
      <c r="K1429" s="26">
        <f>IF(J1429="","",IFERROR(INDEX(lst_frequencias_vezes,MATCH(J1429,lst_frequencias,0)),"Frequência não aceita"))</f>
        <v/>
      </c>
      <c r="L1429" s="21" t="n"/>
      <c r="M1429" s="27" t="n"/>
      <c r="N1429" s="28">
        <f>IF(AND(ISNUMBER(K1429),ISNUMBER(M1429)),K1429*M1429,"")</f>
        <v/>
      </c>
      <c r="O1429" s="25" t="n"/>
      <c r="P1429" s="25" t="n"/>
      <c r="Q1429" s="29" t="n"/>
      <c r="R1429" s="30">
        <f>IF(C1429="","",IF(COUNTIF(pl_chave,C1429)&gt;1,"ERRO: chave de tarefa duplicada",IF(I1429="Sim",IF(O1429="Não","ERRO: tarefa de segurança retirada do plano",IF(NOT(ISNUMBER(K1429)),"ERRO: frequência vigente inválida",IF(ISERROR(MATCH(H1429,lst_frequencias,0)),"ERRO: frequência de referência ausente",IF(K1429&lt;INDEX(lst_frequencias_vezes,MATCH(H1429,lst_frequencias,0)),"ERRO: intervalo ampliado em tarefa de segurança (referência "&amp;H1429&amp;")","OK: segurança mantida")))),IF(NOT(ISNUMBER(K1429)),"Verificar: frequência vigente","OK"))))</f>
        <v/>
      </c>
      <c r="S1429" s="24" t="n"/>
    </row>
    <row r="1430">
      <c r="A1430" s="21" t="n"/>
      <c r="B1430" s="22" t="n"/>
      <c r="C1430" s="23">
        <f>IF(OR(A1430="",B1430=""),"",A1430&amp;"|"&amp;B1430)</f>
        <v/>
      </c>
      <c r="D1430" s="21" t="n"/>
      <c r="E1430" s="24" t="n"/>
      <c r="F1430" s="21" t="n"/>
      <c r="G1430" s="22" t="n"/>
      <c r="H1430" s="22" t="n"/>
      <c r="I1430" s="22" t="n"/>
      <c r="J1430" s="25" t="n"/>
      <c r="K1430" s="26">
        <f>IF(J1430="","",IFERROR(INDEX(lst_frequencias_vezes,MATCH(J1430,lst_frequencias,0)),"Frequência não aceita"))</f>
        <v/>
      </c>
      <c r="L1430" s="21" t="n"/>
      <c r="M1430" s="27" t="n"/>
      <c r="N1430" s="28">
        <f>IF(AND(ISNUMBER(K1430),ISNUMBER(M1430)),K1430*M1430,"")</f>
        <v/>
      </c>
      <c r="O1430" s="25" t="n"/>
      <c r="P1430" s="25" t="n"/>
      <c r="Q1430" s="29" t="n"/>
      <c r="R1430" s="30">
        <f>IF(C1430="","",IF(COUNTIF(pl_chave,C1430)&gt;1,"ERRO: chave de tarefa duplicada",IF(I1430="Sim",IF(O1430="Não","ERRO: tarefa de segurança retirada do plano",IF(NOT(ISNUMBER(K1430)),"ERRO: frequência vigente inválida",IF(ISERROR(MATCH(H1430,lst_frequencias,0)),"ERRO: frequência de referência ausente",IF(K1430&lt;INDEX(lst_frequencias_vezes,MATCH(H1430,lst_frequencias,0)),"ERRO: intervalo ampliado em tarefa de segurança (referência "&amp;H1430&amp;")","OK: segurança mantida")))),IF(NOT(ISNUMBER(K1430)),"Verificar: frequência vigente","OK"))))</f>
        <v/>
      </c>
      <c r="S1430" s="24" t="n"/>
    </row>
    <row r="1431">
      <c r="A1431" s="21" t="n"/>
      <c r="B1431" s="22" t="n"/>
      <c r="C1431" s="23">
        <f>IF(OR(A1431="",B1431=""),"",A1431&amp;"|"&amp;B1431)</f>
        <v/>
      </c>
      <c r="D1431" s="21" t="n"/>
      <c r="E1431" s="24" t="n"/>
      <c r="F1431" s="21" t="n"/>
      <c r="G1431" s="22" t="n"/>
      <c r="H1431" s="22" t="n"/>
      <c r="I1431" s="22" t="n"/>
      <c r="J1431" s="25" t="n"/>
      <c r="K1431" s="26">
        <f>IF(J1431="","",IFERROR(INDEX(lst_frequencias_vezes,MATCH(J1431,lst_frequencias,0)),"Frequência não aceita"))</f>
        <v/>
      </c>
      <c r="L1431" s="21" t="n"/>
      <c r="M1431" s="27" t="n"/>
      <c r="N1431" s="28">
        <f>IF(AND(ISNUMBER(K1431),ISNUMBER(M1431)),K1431*M1431,"")</f>
        <v/>
      </c>
      <c r="O1431" s="25" t="n"/>
      <c r="P1431" s="25" t="n"/>
      <c r="Q1431" s="29" t="n"/>
      <c r="R1431" s="30">
        <f>IF(C1431="","",IF(COUNTIF(pl_chave,C1431)&gt;1,"ERRO: chave de tarefa duplicada",IF(I1431="Sim",IF(O1431="Não","ERRO: tarefa de segurança retirada do plano",IF(NOT(ISNUMBER(K1431)),"ERRO: frequência vigente inválida",IF(ISERROR(MATCH(H1431,lst_frequencias,0)),"ERRO: frequência de referência ausente",IF(K1431&lt;INDEX(lst_frequencias_vezes,MATCH(H1431,lst_frequencias,0)),"ERRO: intervalo ampliado em tarefa de segurança (referência "&amp;H1431&amp;")","OK: segurança mantida")))),IF(NOT(ISNUMBER(K1431)),"Verificar: frequência vigente","OK"))))</f>
        <v/>
      </c>
      <c r="S1431" s="24" t="n"/>
    </row>
    <row r="1432">
      <c r="A1432" s="21" t="n"/>
      <c r="B1432" s="22" t="n"/>
      <c r="C1432" s="23">
        <f>IF(OR(A1432="",B1432=""),"",A1432&amp;"|"&amp;B1432)</f>
        <v/>
      </c>
      <c r="D1432" s="21" t="n"/>
      <c r="E1432" s="24" t="n"/>
      <c r="F1432" s="21" t="n"/>
      <c r="G1432" s="22" t="n"/>
      <c r="H1432" s="22" t="n"/>
      <c r="I1432" s="22" t="n"/>
      <c r="J1432" s="25" t="n"/>
      <c r="K1432" s="26">
        <f>IF(J1432="","",IFERROR(INDEX(lst_frequencias_vezes,MATCH(J1432,lst_frequencias,0)),"Frequência não aceita"))</f>
        <v/>
      </c>
      <c r="L1432" s="21" t="n"/>
      <c r="M1432" s="27" t="n"/>
      <c r="N1432" s="28">
        <f>IF(AND(ISNUMBER(K1432),ISNUMBER(M1432)),K1432*M1432,"")</f>
        <v/>
      </c>
      <c r="O1432" s="25" t="n"/>
      <c r="P1432" s="25" t="n"/>
      <c r="Q1432" s="29" t="n"/>
      <c r="R1432" s="30">
        <f>IF(C1432="","",IF(COUNTIF(pl_chave,C1432)&gt;1,"ERRO: chave de tarefa duplicada",IF(I1432="Sim",IF(O1432="Não","ERRO: tarefa de segurança retirada do plano",IF(NOT(ISNUMBER(K1432)),"ERRO: frequência vigente inválida",IF(ISERROR(MATCH(H1432,lst_frequencias,0)),"ERRO: frequência de referência ausente",IF(K1432&lt;INDEX(lst_frequencias_vezes,MATCH(H1432,lst_frequencias,0)),"ERRO: intervalo ampliado em tarefa de segurança (referência "&amp;H1432&amp;")","OK: segurança mantida")))),IF(NOT(ISNUMBER(K1432)),"Verificar: frequência vigente","OK"))))</f>
        <v/>
      </c>
      <c r="S1432" s="24" t="n"/>
    </row>
    <row r="1433">
      <c r="A1433" s="21" t="n"/>
      <c r="B1433" s="22" t="n"/>
      <c r="C1433" s="23">
        <f>IF(OR(A1433="",B1433=""),"",A1433&amp;"|"&amp;B1433)</f>
        <v/>
      </c>
      <c r="D1433" s="21" t="n"/>
      <c r="E1433" s="24" t="n"/>
      <c r="F1433" s="21" t="n"/>
      <c r="G1433" s="22" t="n"/>
      <c r="H1433" s="22" t="n"/>
      <c r="I1433" s="22" t="n"/>
      <c r="J1433" s="25" t="n"/>
      <c r="K1433" s="26">
        <f>IF(J1433="","",IFERROR(INDEX(lst_frequencias_vezes,MATCH(J1433,lst_frequencias,0)),"Frequência não aceita"))</f>
        <v/>
      </c>
      <c r="L1433" s="21" t="n"/>
      <c r="M1433" s="27" t="n"/>
      <c r="N1433" s="28">
        <f>IF(AND(ISNUMBER(K1433),ISNUMBER(M1433)),K1433*M1433,"")</f>
        <v/>
      </c>
      <c r="O1433" s="25" t="n"/>
      <c r="P1433" s="25" t="n"/>
      <c r="Q1433" s="29" t="n"/>
      <c r="R1433" s="30">
        <f>IF(C1433="","",IF(COUNTIF(pl_chave,C1433)&gt;1,"ERRO: chave de tarefa duplicada",IF(I1433="Sim",IF(O1433="Não","ERRO: tarefa de segurança retirada do plano",IF(NOT(ISNUMBER(K1433)),"ERRO: frequência vigente inválida",IF(ISERROR(MATCH(H1433,lst_frequencias,0)),"ERRO: frequência de referência ausente",IF(K1433&lt;INDEX(lst_frequencias_vezes,MATCH(H1433,lst_frequencias,0)),"ERRO: intervalo ampliado em tarefa de segurança (referência "&amp;H1433&amp;")","OK: segurança mantida")))),IF(NOT(ISNUMBER(K1433)),"Verificar: frequência vigente","OK"))))</f>
        <v/>
      </c>
      <c r="S1433" s="24" t="n"/>
    </row>
    <row r="1434">
      <c r="A1434" s="21" t="n"/>
      <c r="B1434" s="22" t="n"/>
      <c r="C1434" s="23">
        <f>IF(OR(A1434="",B1434=""),"",A1434&amp;"|"&amp;B1434)</f>
        <v/>
      </c>
      <c r="D1434" s="21" t="n"/>
      <c r="E1434" s="24" t="n"/>
      <c r="F1434" s="21" t="n"/>
      <c r="G1434" s="22" t="n"/>
      <c r="H1434" s="22" t="n"/>
      <c r="I1434" s="22" t="n"/>
      <c r="J1434" s="25" t="n"/>
      <c r="K1434" s="26">
        <f>IF(J1434="","",IFERROR(INDEX(lst_frequencias_vezes,MATCH(J1434,lst_frequencias,0)),"Frequência não aceita"))</f>
        <v/>
      </c>
      <c r="L1434" s="21" t="n"/>
      <c r="M1434" s="27" t="n"/>
      <c r="N1434" s="28">
        <f>IF(AND(ISNUMBER(K1434),ISNUMBER(M1434)),K1434*M1434,"")</f>
        <v/>
      </c>
      <c r="O1434" s="25" t="n"/>
      <c r="P1434" s="25" t="n"/>
      <c r="Q1434" s="29" t="n"/>
      <c r="R1434" s="30">
        <f>IF(C1434="","",IF(COUNTIF(pl_chave,C1434)&gt;1,"ERRO: chave de tarefa duplicada",IF(I1434="Sim",IF(O1434="Não","ERRO: tarefa de segurança retirada do plano",IF(NOT(ISNUMBER(K1434)),"ERRO: frequência vigente inválida",IF(ISERROR(MATCH(H1434,lst_frequencias,0)),"ERRO: frequência de referência ausente",IF(K1434&lt;INDEX(lst_frequencias_vezes,MATCH(H1434,lst_frequencias,0)),"ERRO: intervalo ampliado em tarefa de segurança (referência "&amp;H1434&amp;")","OK: segurança mantida")))),IF(NOT(ISNUMBER(K1434)),"Verificar: frequência vigente","OK"))))</f>
        <v/>
      </c>
      <c r="S1434" s="24" t="n"/>
    </row>
    <row r="1435">
      <c r="A1435" s="21" t="n"/>
      <c r="B1435" s="22" t="n"/>
      <c r="C1435" s="23">
        <f>IF(OR(A1435="",B1435=""),"",A1435&amp;"|"&amp;B1435)</f>
        <v/>
      </c>
      <c r="D1435" s="21" t="n"/>
      <c r="E1435" s="24" t="n"/>
      <c r="F1435" s="21" t="n"/>
      <c r="G1435" s="22" t="n"/>
      <c r="H1435" s="22" t="n"/>
      <c r="I1435" s="22" t="n"/>
      <c r="J1435" s="25" t="n"/>
      <c r="K1435" s="26">
        <f>IF(J1435="","",IFERROR(INDEX(lst_frequencias_vezes,MATCH(J1435,lst_frequencias,0)),"Frequência não aceita"))</f>
        <v/>
      </c>
      <c r="L1435" s="21" t="n"/>
      <c r="M1435" s="27" t="n"/>
      <c r="N1435" s="28">
        <f>IF(AND(ISNUMBER(K1435),ISNUMBER(M1435)),K1435*M1435,"")</f>
        <v/>
      </c>
      <c r="O1435" s="25" t="n"/>
      <c r="P1435" s="25" t="n"/>
      <c r="Q1435" s="29" t="n"/>
      <c r="R1435" s="30">
        <f>IF(C1435="","",IF(COUNTIF(pl_chave,C1435)&gt;1,"ERRO: chave de tarefa duplicada",IF(I1435="Sim",IF(O1435="Não","ERRO: tarefa de segurança retirada do plano",IF(NOT(ISNUMBER(K1435)),"ERRO: frequência vigente inválida",IF(ISERROR(MATCH(H1435,lst_frequencias,0)),"ERRO: frequência de referência ausente",IF(K1435&lt;INDEX(lst_frequencias_vezes,MATCH(H1435,lst_frequencias,0)),"ERRO: intervalo ampliado em tarefa de segurança (referência "&amp;H1435&amp;")","OK: segurança mantida")))),IF(NOT(ISNUMBER(K1435)),"Verificar: frequência vigente","OK"))))</f>
        <v/>
      </c>
      <c r="S1435" s="24" t="n"/>
    </row>
    <row r="1436">
      <c r="A1436" s="21" t="n"/>
      <c r="B1436" s="22" t="n"/>
      <c r="C1436" s="23">
        <f>IF(OR(A1436="",B1436=""),"",A1436&amp;"|"&amp;B1436)</f>
        <v/>
      </c>
      <c r="D1436" s="21" t="n"/>
      <c r="E1436" s="24" t="n"/>
      <c r="F1436" s="21" t="n"/>
      <c r="G1436" s="22" t="n"/>
      <c r="H1436" s="22" t="n"/>
      <c r="I1436" s="22" t="n"/>
      <c r="J1436" s="25" t="n"/>
      <c r="K1436" s="26">
        <f>IF(J1436="","",IFERROR(INDEX(lst_frequencias_vezes,MATCH(J1436,lst_frequencias,0)),"Frequência não aceita"))</f>
        <v/>
      </c>
      <c r="L1436" s="21" t="n"/>
      <c r="M1436" s="27" t="n"/>
      <c r="N1436" s="28">
        <f>IF(AND(ISNUMBER(K1436),ISNUMBER(M1436)),K1436*M1436,"")</f>
        <v/>
      </c>
      <c r="O1436" s="25" t="n"/>
      <c r="P1436" s="25" t="n"/>
      <c r="Q1436" s="29" t="n"/>
      <c r="R1436" s="30">
        <f>IF(C1436="","",IF(COUNTIF(pl_chave,C1436)&gt;1,"ERRO: chave de tarefa duplicada",IF(I1436="Sim",IF(O1436="Não","ERRO: tarefa de segurança retirada do plano",IF(NOT(ISNUMBER(K1436)),"ERRO: frequência vigente inválida",IF(ISERROR(MATCH(H1436,lst_frequencias,0)),"ERRO: frequência de referência ausente",IF(K1436&lt;INDEX(lst_frequencias_vezes,MATCH(H1436,lst_frequencias,0)),"ERRO: intervalo ampliado em tarefa de segurança (referência "&amp;H1436&amp;")","OK: segurança mantida")))),IF(NOT(ISNUMBER(K1436)),"Verificar: frequência vigente","OK"))))</f>
        <v/>
      </c>
      <c r="S1436" s="24" t="n"/>
    </row>
    <row r="1437">
      <c r="A1437" s="21" t="n"/>
      <c r="B1437" s="22" t="n"/>
      <c r="C1437" s="23">
        <f>IF(OR(A1437="",B1437=""),"",A1437&amp;"|"&amp;B1437)</f>
        <v/>
      </c>
      <c r="D1437" s="21" t="n"/>
      <c r="E1437" s="24" t="n"/>
      <c r="F1437" s="21" t="n"/>
      <c r="G1437" s="22" t="n"/>
      <c r="H1437" s="22" t="n"/>
      <c r="I1437" s="22" t="n"/>
      <c r="J1437" s="25" t="n"/>
      <c r="K1437" s="26">
        <f>IF(J1437="","",IFERROR(INDEX(lst_frequencias_vezes,MATCH(J1437,lst_frequencias,0)),"Frequência não aceita"))</f>
        <v/>
      </c>
      <c r="L1437" s="21" t="n"/>
      <c r="M1437" s="27" t="n"/>
      <c r="N1437" s="28">
        <f>IF(AND(ISNUMBER(K1437),ISNUMBER(M1437)),K1437*M1437,"")</f>
        <v/>
      </c>
      <c r="O1437" s="25" t="n"/>
      <c r="P1437" s="25" t="n"/>
      <c r="Q1437" s="29" t="n"/>
      <c r="R1437" s="30">
        <f>IF(C1437="","",IF(COUNTIF(pl_chave,C1437)&gt;1,"ERRO: chave de tarefa duplicada",IF(I1437="Sim",IF(O1437="Não","ERRO: tarefa de segurança retirada do plano",IF(NOT(ISNUMBER(K1437)),"ERRO: frequência vigente inválida",IF(ISERROR(MATCH(H1437,lst_frequencias,0)),"ERRO: frequência de referência ausente",IF(K1437&lt;INDEX(lst_frequencias_vezes,MATCH(H1437,lst_frequencias,0)),"ERRO: intervalo ampliado em tarefa de segurança (referência "&amp;H1437&amp;")","OK: segurança mantida")))),IF(NOT(ISNUMBER(K1437)),"Verificar: frequência vigente","OK"))))</f>
        <v/>
      </c>
      <c r="S1437" s="24" t="n"/>
    </row>
    <row r="1438">
      <c r="A1438" s="21" t="n"/>
      <c r="B1438" s="22" t="n"/>
      <c r="C1438" s="23">
        <f>IF(OR(A1438="",B1438=""),"",A1438&amp;"|"&amp;B1438)</f>
        <v/>
      </c>
      <c r="D1438" s="21" t="n"/>
      <c r="E1438" s="24" t="n"/>
      <c r="F1438" s="21" t="n"/>
      <c r="G1438" s="22" t="n"/>
      <c r="H1438" s="22" t="n"/>
      <c r="I1438" s="22" t="n"/>
      <c r="J1438" s="25" t="n"/>
      <c r="K1438" s="26">
        <f>IF(J1438="","",IFERROR(INDEX(lst_frequencias_vezes,MATCH(J1438,lst_frequencias,0)),"Frequência não aceita"))</f>
        <v/>
      </c>
      <c r="L1438" s="21" t="n"/>
      <c r="M1438" s="27" t="n"/>
      <c r="N1438" s="28">
        <f>IF(AND(ISNUMBER(K1438),ISNUMBER(M1438)),K1438*M1438,"")</f>
        <v/>
      </c>
      <c r="O1438" s="25" t="n"/>
      <c r="P1438" s="25" t="n"/>
      <c r="Q1438" s="29" t="n"/>
      <c r="R1438" s="30">
        <f>IF(C1438="","",IF(COUNTIF(pl_chave,C1438)&gt;1,"ERRO: chave de tarefa duplicada",IF(I1438="Sim",IF(O1438="Não","ERRO: tarefa de segurança retirada do plano",IF(NOT(ISNUMBER(K1438)),"ERRO: frequência vigente inválida",IF(ISERROR(MATCH(H1438,lst_frequencias,0)),"ERRO: frequência de referência ausente",IF(K1438&lt;INDEX(lst_frequencias_vezes,MATCH(H1438,lst_frequencias,0)),"ERRO: intervalo ampliado em tarefa de segurança (referência "&amp;H1438&amp;")","OK: segurança mantida")))),IF(NOT(ISNUMBER(K1438)),"Verificar: frequência vigente","OK"))))</f>
        <v/>
      </c>
      <c r="S1438" s="24" t="n"/>
    </row>
    <row r="1439">
      <c r="A1439" s="21" t="n"/>
      <c r="B1439" s="22" t="n"/>
      <c r="C1439" s="23">
        <f>IF(OR(A1439="",B1439=""),"",A1439&amp;"|"&amp;B1439)</f>
        <v/>
      </c>
      <c r="D1439" s="21" t="n"/>
      <c r="E1439" s="24" t="n"/>
      <c r="F1439" s="21" t="n"/>
      <c r="G1439" s="22" t="n"/>
      <c r="H1439" s="22" t="n"/>
      <c r="I1439" s="22" t="n"/>
      <c r="J1439" s="25" t="n"/>
      <c r="K1439" s="26">
        <f>IF(J1439="","",IFERROR(INDEX(lst_frequencias_vezes,MATCH(J1439,lst_frequencias,0)),"Frequência não aceita"))</f>
        <v/>
      </c>
      <c r="L1439" s="21" t="n"/>
      <c r="M1439" s="27" t="n"/>
      <c r="N1439" s="28">
        <f>IF(AND(ISNUMBER(K1439),ISNUMBER(M1439)),K1439*M1439,"")</f>
        <v/>
      </c>
      <c r="O1439" s="25" t="n"/>
      <c r="P1439" s="25" t="n"/>
      <c r="Q1439" s="29" t="n"/>
      <c r="R1439" s="30">
        <f>IF(C1439="","",IF(COUNTIF(pl_chave,C1439)&gt;1,"ERRO: chave de tarefa duplicada",IF(I1439="Sim",IF(O1439="Não","ERRO: tarefa de segurança retirada do plano",IF(NOT(ISNUMBER(K1439)),"ERRO: frequência vigente inválida",IF(ISERROR(MATCH(H1439,lst_frequencias,0)),"ERRO: frequência de referência ausente",IF(K1439&lt;INDEX(lst_frequencias_vezes,MATCH(H1439,lst_frequencias,0)),"ERRO: intervalo ampliado em tarefa de segurança (referência "&amp;H1439&amp;")","OK: segurança mantida")))),IF(NOT(ISNUMBER(K1439)),"Verificar: frequência vigente","OK"))))</f>
        <v/>
      </c>
      <c r="S1439" s="24" t="n"/>
    </row>
    <row r="1440">
      <c r="A1440" s="21" t="n"/>
      <c r="B1440" s="22" t="n"/>
      <c r="C1440" s="23">
        <f>IF(OR(A1440="",B1440=""),"",A1440&amp;"|"&amp;B1440)</f>
        <v/>
      </c>
      <c r="D1440" s="21" t="n"/>
      <c r="E1440" s="24" t="n"/>
      <c r="F1440" s="21" t="n"/>
      <c r="G1440" s="22" t="n"/>
      <c r="H1440" s="22" t="n"/>
      <c r="I1440" s="22" t="n"/>
      <c r="J1440" s="25" t="n"/>
      <c r="K1440" s="26">
        <f>IF(J1440="","",IFERROR(INDEX(lst_frequencias_vezes,MATCH(J1440,lst_frequencias,0)),"Frequência não aceita"))</f>
        <v/>
      </c>
      <c r="L1440" s="21" t="n"/>
      <c r="M1440" s="27" t="n"/>
      <c r="N1440" s="28">
        <f>IF(AND(ISNUMBER(K1440),ISNUMBER(M1440)),K1440*M1440,"")</f>
        <v/>
      </c>
      <c r="O1440" s="25" t="n"/>
      <c r="P1440" s="25" t="n"/>
      <c r="Q1440" s="29" t="n"/>
      <c r="R1440" s="30">
        <f>IF(C1440="","",IF(COUNTIF(pl_chave,C1440)&gt;1,"ERRO: chave de tarefa duplicada",IF(I1440="Sim",IF(O1440="Não","ERRO: tarefa de segurança retirada do plano",IF(NOT(ISNUMBER(K1440)),"ERRO: frequência vigente inválida",IF(ISERROR(MATCH(H1440,lst_frequencias,0)),"ERRO: frequência de referência ausente",IF(K1440&lt;INDEX(lst_frequencias_vezes,MATCH(H1440,lst_frequencias,0)),"ERRO: intervalo ampliado em tarefa de segurança (referência "&amp;H1440&amp;")","OK: segurança mantida")))),IF(NOT(ISNUMBER(K1440)),"Verificar: frequência vigente","OK"))))</f>
        <v/>
      </c>
      <c r="S1440" s="24" t="n"/>
    </row>
    <row r="1441">
      <c r="A1441" s="21" t="n"/>
      <c r="B1441" s="22" t="n"/>
      <c r="C1441" s="23">
        <f>IF(OR(A1441="",B1441=""),"",A1441&amp;"|"&amp;B1441)</f>
        <v/>
      </c>
      <c r="D1441" s="21" t="n"/>
      <c r="E1441" s="24" t="n"/>
      <c r="F1441" s="21" t="n"/>
      <c r="G1441" s="22" t="n"/>
      <c r="H1441" s="22" t="n"/>
      <c r="I1441" s="22" t="n"/>
      <c r="J1441" s="25" t="n"/>
      <c r="K1441" s="26">
        <f>IF(J1441="","",IFERROR(INDEX(lst_frequencias_vezes,MATCH(J1441,lst_frequencias,0)),"Frequência não aceita"))</f>
        <v/>
      </c>
      <c r="L1441" s="21" t="n"/>
      <c r="M1441" s="27" t="n"/>
      <c r="N1441" s="28">
        <f>IF(AND(ISNUMBER(K1441),ISNUMBER(M1441)),K1441*M1441,"")</f>
        <v/>
      </c>
      <c r="O1441" s="25" t="n"/>
      <c r="P1441" s="25" t="n"/>
      <c r="Q1441" s="29" t="n"/>
      <c r="R1441" s="30">
        <f>IF(C1441="","",IF(COUNTIF(pl_chave,C1441)&gt;1,"ERRO: chave de tarefa duplicada",IF(I1441="Sim",IF(O1441="Não","ERRO: tarefa de segurança retirada do plano",IF(NOT(ISNUMBER(K1441)),"ERRO: frequência vigente inválida",IF(ISERROR(MATCH(H1441,lst_frequencias,0)),"ERRO: frequência de referência ausente",IF(K1441&lt;INDEX(lst_frequencias_vezes,MATCH(H1441,lst_frequencias,0)),"ERRO: intervalo ampliado em tarefa de segurança (referência "&amp;H1441&amp;")","OK: segurança mantida")))),IF(NOT(ISNUMBER(K1441)),"Verificar: frequência vigente","OK"))))</f>
        <v/>
      </c>
      <c r="S1441" s="24" t="n"/>
    </row>
    <row r="1442">
      <c r="A1442" s="21" t="n"/>
      <c r="B1442" s="22" t="n"/>
      <c r="C1442" s="23">
        <f>IF(OR(A1442="",B1442=""),"",A1442&amp;"|"&amp;B1442)</f>
        <v/>
      </c>
      <c r="D1442" s="21" t="n"/>
      <c r="E1442" s="24" t="n"/>
      <c r="F1442" s="21" t="n"/>
      <c r="G1442" s="22" t="n"/>
      <c r="H1442" s="22" t="n"/>
      <c r="I1442" s="22" t="n"/>
      <c r="J1442" s="25" t="n"/>
      <c r="K1442" s="26">
        <f>IF(J1442="","",IFERROR(INDEX(lst_frequencias_vezes,MATCH(J1442,lst_frequencias,0)),"Frequência não aceita"))</f>
        <v/>
      </c>
      <c r="L1442" s="21" t="n"/>
      <c r="M1442" s="27" t="n"/>
      <c r="N1442" s="28">
        <f>IF(AND(ISNUMBER(K1442),ISNUMBER(M1442)),K1442*M1442,"")</f>
        <v/>
      </c>
      <c r="O1442" s="25" t="n"/>
      <c r="P1442" s="25" t="n"/>
      <c r="Q1442" s="29" t="n"/>
      <c r="R1442" s="30">
        <f>IF(C1442="","",IF(COUNTIF(pl_chave,C1442)&gt;1,"ERRO: chave de tarefa duplicada",IF(I1442="Sim",IF(O1442="Não","ERRO: tarefa de segurança retirada do plano",IF(NOT(ISNUMBER(K1442)),"ERRO: frequência vigente inválida",IF(ISERROR(MATCH(H1442,lst_frequencias,0)),"ERRO: frequência de referência ausente",IF(K1442&lt;INDEX(lst_frequencias_vezes,MATCH(H1442,lst_frequencias,0)),"ERRO: intervalo ampliado em tarefa de segurança (referência "&amp;H1442&amp;")","OK: segurança mantida")))),IF(NOT(ISNUMBER(K1442)),"Verificar: frequência vigente","OK"))))</f>
        <v/>
      </c>
      <c r="S1442" s="24" t="n"/>
    </row>
    <row r="1443">
      <c r="A1443" s="21" t="n"/>
      <c r="B1443" s="22" t="n"/>
      <c r="C1443" s="23">
        <f>IF(OR(A1443="",B1443=""),"",A1443&amp;"|"&amp;B1443)</f>
        <v/>
      </c>
      <c r="D1443" s="21" t="n"/>
      <c r="E1443" s="24" t="n"/>
      <c r="F1443" s="21" t="n"/>
      <c r="G1443" s="22" t="n"/>
      <c r="H1443" s="22" t="n"/>
      <c r="I1443" s="22" t="n"/>
      <c r="J1443" s="25" t="n"/>
      <c r="K1443" s="26">
        <f>IF(J1443="","",IFERROR(INDEX(lst_frequencias_vezes,MATCH(J1443,lst_frequencias,0)),"Frequência não aceita"))</f>
        <v/>
      </c>
      <c r="L1443" s="21" t="n"/>
      <c r="M1443" s="27" t="n"/>
      <c r="N1443" s="28">
        <f>IF(AND(ISNUMBER(K1443),ISNUMBER(M1443)),K1443*M1443,"")</f>
        <v/>
      </c>
      <c r="O1443" s="25" t="n"/>
      <c r="P1443" s="25" t="n"/>
      <c r="Q1443" s="29" t="n"/>
      <c r="R1443" s="30">
        <f>IF(C1443="","",IF(COUNTIF(pl_chave,C1443)&gt;1,"ERRO: chave de tarefa duplicada",IF(I1443="Sim",IF(O1443="Não","ERRO: tarefa de segurança retirada do plano",IF(NOT(ISNUMBER(K1443)),"ERRO: frequência vigente inválida",IF(ISERROR(MATCH(H1443,lst_frequencias,0)),"ERRO: frequência de referência ausente",IF(K1443&lt;INDEX(lst_frequencias_vezes,MATCH(H1443,lst_frequencias,0)),"ERRO: intervalo ampliado em tarefa de segurança (referência "&amp;H1443&amp;")","OK: segurança mantida")))),IF(NOT(ISNUMBER(K1443)),"Verificar: frequência vigente","OK"))))</f>
        <v/>
      </c>
      <c r="S1443" s="24" t="n"/>
    </row>
    <row r="1444">
      <c r="A1444" s="21" t="n"/>
      <c r="B1444" s="22" t="n"/>
      <c r="C1444" s="23">
        <f>IF(OR(A1444="",B1444=""),"",A1444&amp;"|"&amp;B1444)</f>
        <v/>
      </c>
      <c r="D1444" s="21" t="n"/>
      <c r="E1444" s="24" t="n"/>
      <c r="F1444" s="21" t="n"/>
      <c r="G1444" s="22" t="n"/>
      <c r="H1444" s="22" t="n"/>
      <c r="I1444" s="22" t="n"/>
      <c r="J1444" s="25" t="n"/>
      <c r="K1444" s="26">
        <f>IF(J1444="","",IFERROR(INDEX(lst_frequencias_vezes,MATCH(J1444,lst_frequencias,0)),"Frequência não aceita"))</f>
        <v/>
      </c>
      <c r="L1444" s="21" t="n"/>
      <c r="M1444" s="27" t="n"/>
      <c r="N1444" s="28">
        <f>IF(AND(ISNUMBER(K1444),ISNUMBER(M1444)),K1444*M1444,"")</f>
        <v/>
      </c>
      <c r="O1444" s="25" t="n"/>
      <c r="P1444" s="25" t="n"/>
      <c r="Q1444" s="29" t="n"/>
      <c r="R1444" s="30">
        <f>IF(C1444="","",IF(COUNTIF(pl_chave,C1444)&gt;1,"ERRO: chave de tarefa duplicada",IF(I1444="Sim",IF(O1444="Não","ERRO: tarefa de segurança retirada do plano",IF(NOT(ISNUMBER(K1444)),"ERRO: frequência vigente inválida",IF(ISERROR(MATCH(H1444,lst_frequencias,0)),"ERRO: frequência de referência ausente",IF(K1444&lt;INDEX(lst_frequencias_vezes,MATCH(H1444,lst_frequencias,0)),"ERRO: intervalo ampliado em tarefa de segurança (referência "&amp;H1444&amp;")","OK: segurança mantida")))),IF(NOT(ISNUMBER(K1444)),"Verificar: frequência vigente","OK"))))</f>
        <v/>
      </c>
      <c r="S1444" s="24" t="n"/>
    </row>
    <row r="1445">
      <c r="A1445" s="21" t="n"/>
      <c r="B1445" s="22" t="n"/>
      <c r="C1445" s="23">
        <f>IF(OR(A1445="",B1445=""),"",A1445&amp;"|"&amp;B1445)</f>
        <v/>
      </c>
      <c r="D1445" s="21" t="n"/>
      <c r="E1445" s="24" t="n"/>
      <c r="F1445" s="21" t="n"/>
      <c r="G1445" s="22" t="n"/>
      <c r="H1445" s="22" t="n"/>
      <c r="I1445" s="22" t="n"/>
      <c r="J1445" s="25" t="n"/>
      <c r="K1445" s="26">
        <f>IF(J1445="","",IFERROR(INDEX(lst_frequencias_vezes,MATCH(J1445,lst_frequencias,0)),"Frequência não aceita"))</f>
        <v/>
      </c>
      <c r="L1445" s="21" t="n"/>
      <c r="M1445" s="27" t="n"/>
      <c r="N1445" s="28">
        <f>IF(AND(ISNUMBER(K1445),ISNUMBER(M1445)),K1445*M1445,"")</f>
        <v/>
      </c>
      <c r="O1445" s="25" t="n"/>
      <c r="P1445" s="25" t="n"/>
      <c r="Q1445" s="29" t="n"/>
      <c r="R1445" s="30">
        <f>IF(C1445="","",IF(COUNTIF(pl_chave,C1445)&gt;1,"ERRO: chave de tarefa duplicada",IF(I1445="Sim",IF(O1445="Não","ERRO: tarefa de segurança retirada do plano",IF(NOT(ISNUMBER(K1445)),"ERRO: frequência vigente inválida",IF(ISERROR(MATCH(H1445,lst_frequencias,0)),"ERRO: frequência de referência ausente",IF(K1445&lt;INDEX(lst_frequencias_vezes,MATCH(H1445,lst_frequencias,0)),"ERRO: intervalo ampliado em tarefa de segurança (referência "&amp;H1445&amp;")","OK: segurança mantida")))),IF(NOT(ISNUMBER(K1445)),"Verificar: frequência vigente","OK"))))</f>
        <v/>
      </c>
      <c r="S1445" s="24" t="n"/>
    </row>
    <row r="1446">
      <c r="A1446" s="21" t="n"/>
      <c r="B1446" s="22" t="n"/>
      <c r="C1446" s="23">
        <f>IF(OR(A1446="",B1446=""),"",A1446&amp;"|"&amp;B1446)</f>
        <v/>
      </c>
      <c r="D1446" s="21" t="n"/>
      <c r="E1446" s="24" t="n"/>
      <c r="F1446" s="21" t="n"/>
      <c r="G1446" s="22" t="n"/>
      <c r="H1446" s="22" t="n"/>
      <c r="I1446" s="22" t="n"/>
      <c r="J1446" s="25" t="n"/>
      <c r="K1446" s="26">
        <f>IF(J1446="","",IFERROR(INDEX(lst_frequencias_vezes,MATCH(J1446,lst_frequencias,0)),"Frequência não aceita"))</f>
        <v/>
      </c>
      <c r="L1446" s="21" t="n"/>
      <c r="M1446" s="27" t="n"/>
      <c r="N1446" s="28">
        <f>IF(AND(ISNUMBER(K1446),ISNUMBER(M1446)),K1446*M1446,"")</f>
        <v/>
      </c>
      <c r="O1446" s="25" t="n"/>
      <c r="P1446" s="25" t="n"/>
      <c r="Q1446" s="29" t="n"/>
      <c r="R1446" s="30">
        <f>IF(C1446="","",IF(COUNTIF(pl_chave,C1446)&gt;1,"ERRO: chave de tarefa duplicada",IF(I1446="Sim",IF(O1446="Não","ERRO: tarefa de segurança retirada do plano",IF(NOT(ISNUMBER(K1446)),"ERRO: frequência vigente inválida",IF(ISERROR(MATCH(H1446,lst_frequencias,0)),"ERRO: frequência de referência ausente",IF(K1446&lt;INDEX(lst_frequencias_vezes,MATCH(H1446,lst_frequencias,0)),"ERRO: intervalo ampliado em tarefa de segurança (referência "&amp;H1446&amp;")","OK: segurança mantida")))),IF(NOT(ISNUMBER(K1446)),"Verificar: frequência vigente","OK"))))</f>
        <v/>
      </c>
      <c r="S1446" s="24" t="n"/>
    </row>
    <row r="1447">
      <c r="A1447" s="21" t="n"/>
      <c r="B1447" s="22" t="n"/>
      <c r="C1447" s="23">
        <f>IF(OR(A1447="",B1447=""),"",A1447&amp;"|"&amp;B1447)</f>
        <v/>
      </c>
      <c r="D1447" s="21" t="n"/>
      <c r="E1447" s="24" t="n"/>
      <c r="F1447" s="21" t="n"/>
      <c r="G1447" s="22" t="n"/>
      <c r="H1447" s="22" t="n"/>
      <c r="I1447" s="22" t="n"/>
      <c r="J1447" s="25" t="n"/>
      <c r="K1447" s="26">
        <f>IF(J1447="","",IFERROR(INDEX(lst_frequencias_vezes,MATCH(J1447,lst_frequencias,0)),"Frequência não aceita"))</f>
        <v/>
      </c>
      <c r="L1447" s="21" t="n"/>
      <c r="M1447" s="27" t="n"/>
      <c r="N1447" s="28">
        <f>IF(AND(ISNUMBER(K1447),ISNUMBER(M1447)),K1447*M1447,"")</f>
        <v/>
      </c>
      <c r="O1447" s="25" t="n"/>
      <c r="P1447" s="25" t="n"/>
      <c r="Q1447" s="29" t="n"/>
      <c r="R1447" s="30">
        <f>IF(C1447="","",IF(COUNTIF(pl_chave,C1447)&gt;1,"ERRO: chave de tarefa duplicada",IF(I1447="Sim",IF(O1447="Não","ERRO: tarefa de segurança retirada do plano",IF(NOT(ISNUMBER(K1447)),"ERRO: frequência vigente inválida",IF(ISERROR(MATCH(H1447,lst_frequencias,0)),"ERRO: frequência de referência ausente",IF(K1447&lt;INDEX(lst_frequencias_vezes,MATCH(H1447,lst_frequencias,0)),"ERRO: intervalo ampliado em tarefa de segurança (referência "&amp;H1447&amp;")","OK: segurança mantida")))),IF(NOT(ISNUMBER(K1447)),"Verificar: frequência vigente","OK"))))</f>
        <v/>
      </c>
      <c r="S1447" s="24" t="n"/>
    </row>
    <row r="1448">
      <c r="A1448" s="21" t="n"/>
      <c r="B1448" s="22" t="n"/>
      <c r="C1448" s="23">
        <f>IF(OR(A1448="",B1448=""),"",A1448&amp;"|"&amp;B1448)</f>
        <v/>
      </c>
      <c r="D1448" s="21" t="n"/>
      <c r="E1448" s="24" t="n"/>
      <c r="F1448" s="21" t="n"/>
      <c r="G1448" s="22" t="n"/>
      <c r="H1448" s="22" t="n"/>
      <c r="I1448" s="22" t="n"/>
      <c r="J1448" s="25" t="n"/>
      <c r="K1448" s="26">
        <f>IF(J1448="","",IFERROR(INDEX(lst_frequencias_vezes,MATCH(J1448,lst_frequencias,0)),"Frequência não aceita"))</f>
        <v/>
      </c>
      <c r="L1448" s="21" t="n"/>
      <c r="M1448" s="27" t="n"/>
      <c r="N1448" s="28">
        <f>IF(AND(ISNUMBER(K1448),ISNUMBER(M1448)),K1448*M1448,"")</f>
        <v/>
      </c>
      <c r="O1448" s="25" t="n"/>
      <c r="P1448" s="25" t="n"/>
      <c r="Q1448" s="29" t="n"/>
      <c r="R1448" s="30">
        <f>IF(C1448="","",IF(COUNTIF(pl_chave,C1448)&gt;1,"ERRO: chave de tarefa duplicada",IF(I1448="Sim",IF(O1448="Não","ERRO: tarefa de segurança retirada do plano",IF(NOT(ISNUMBER(K1448)),"ERRO: frequência vigente inválida",IF(ISERROR(MATCH(H1448,lst_frequencias,0)),"ERRO: frequência de referência ausente",IF(K1448&lt;INDEX(lst_frequencias_vezes,MATCH(H1448,lst_frequencias,0)),"ERRO: intervalo ampliado em tarefa de segurança (referência "&amp;H1448&amp;")","OK: segurança mantida")))),IF(NOT(ISNUMBER(K1448)),"Verificar: frequência vigente","OK"))))</f>
        <v/>
      </c>
      <c r="S1448" s="24" t="n"/>
    </row>
    <row r="1449">
      <c r="A1449" s="21" t="n"/>
      <c r="B1449" s="22" t="n"/>
      <c r="C1449" s="23">
        <f>IF(OR(A1449="",B1449=""),"",A1449&amp;"|"&amp;B1449)</f>
        <v/>
      </c>
      <c r="D1449" s="21" t="n"/>
      <c r="E1449" s="24" t="n"/>
      <c r="F1449" s="21" t="n"/>
      <c r="G1449" s="22" t="n"/>
      <c r="H1449" s="22" t="n"/>
      <c r="I1449" s="22" t="n"/>
      <c r="J1449" s="25" t="n"/>
      <c r="K1449" s="26">
        <f>IF(J1449="","",IFERROR(INDEX(lst_frequencias_vezes,MATCH(J1449,lst_frequencias,0)),"Frequência não aceita"))</f>
        <v/>
      </c>
      <c r="L1449" s="21" t="n"/>
      <c r="M1449" s="27" t="n"/>
      <c r="N1449" s="28">
        <f>IF(AND(ISNUMBER(K1449),ISNUMBER(M1449)),K1449*M1449,"")</f>
        <v/>
      </c>
      <c r="O1449" s="25" t="n"/>
      <c r="P1449" s="25" t="n"/>
      <c r="Q1449" s="29" t="n"/>
      <c r="R1449" s="30">
        <f>IF(C1449="","",IF(COUNTIF(pl_chave,C1449)&gt;1,"ERRO: chave de tarefa duplicada",IF(I1449="Sim",IF(O1449="Não","ERRO: tarefa de segurança retirada do plano",IF(NOT(ISNUMBER(K1449)),"ERRO: frequência vigente inválida",IF(ISERROR(MATCH(H1449,lst_frequencias,0)),"ERRO: frequência de referência ausente",IF(K1449&lt;INDEX(lst_frequencias_vezes,MATCH(H1449,lst_frequencias,0)),"ERRO: intervalo ampliado em tarefa de segurança (referência "&amp;H1449&amp;")","OK: segurança mantida")))),IF(NOT(ISNUMBER(K1449)),"Verificar: frequência vigente","OK"))))</f>
        <v/>
      </c>
      <c r="S1449" s="24" t="n"/>
    </row>
    <row r="1450">
      <c r="A1450" s="21" t="n"/>
      <c r="B1450" s="22" t="n"/>
      <c r="C1450" s="23">
        <f>IF(OR(A1450="",B1450=""),"",A1450&amp;"|"&amp;B1450)</f>
        <v/>
      </c>
      <c r="D1450" s="21" t="n"/>
      <c r="E1450" s="24" t="n"/>
      <c r="F1450" s="21" t="n"/>
      <c r="G1450" s="22" t="n"/>
      <c r="H1450" s="22" t="n"/>
      <c r="I1450" s="22" t="n"/>
      <c r="J1450" s="25" t="n"/>
      <c r="K1450" s="26">
        <f>IF(J1450="","",IFERROR(INDEX(lst_frequencias_vezes,MATCH(J1450,lst_frequencias,0)),"Frequência não aceita"))</f>
        <v/>
      </c>
      <c r="L1450" s="21" t="n"/>
      <c r="M1450" s="27" t="n"/>
      <c r="N1450" s="28">
        <f>IF(AND(ISNUMBER(K1450),ISNUMBER(M1450)),K1450*M1450,"")</f>
        <v/>
      </c>
      <c r="O1450" s="25" t="n"/>
      <c r="P1450" s="25" t="n"/>
      <c r="Q1450" s="29" t="n"/>
      <c r="R1450" s="30">
        <f>IF(C1450="","",IF(COUNTIF(pl_chave,C1450)&gt;1,"ERRO: chave de tarefa duplicada",IF(I1450="Sim",IF(O1450="Não","ERRO: tarefa de segurança retirada do plano",IF(NOT(ISNUMBER(K1450)),"ERRO: frequência vigente inválida",IF(ISERROR(MATCH(H1450,lst_frequencias,0)),"ERRO: frequência de referência ausente",IF(K1450&lt;INDEX(lst_frequencias_vezes,MATCH(H1450,lst_frequencias,0)),"ERRO: intervalo ampliado em tarefa de segurança (referência "&amp;H1450&amp;")","OK: segurança mantida")))),IF(NOT(ISNUMBER(K1450)),"Verificar: frequência vigente","OK"))))</f>
        <v/>
      </c>
      <c r="S1450" s="24" t="n"/>
    </row>
    <row r="1451">
      <c r="A1451" s="21" t="n"/>
      <c r="B1451" s="22" t="n"/>
      <c r="C1451" s="23">
        <f>IF(OR(A1451="",B1451=""),"",A1451&amp;"|"&amp;B1451)</f>
        <v/>
      </c>
      <c r="D1451" s="21" t="n"/>
      <c r="E1451" s="24" t="n"/>
      <c r="F1451" s="21" t="n"/>
      <c r="G1451" s="22" t="n"/>
      <c r="H1451" s="22" t="n"/>
      <c r="I1451" s="22" t="n"/>
      <c r="J1451" s="25" t="n"/>
      <c r="K1451" s="26">
        <f>IF(J1451="","",IFERROR(INDEX(lst_frequencias_vezes,MATCH(J1451,lst_frequencias,0)),"Frequência não aceita"))</f>
        <v/>
      </c>
      <c r="L1451" s="21" t="n"/>
      <c r="M1451" s="27" t="n"/>
      <c r="N1451" s="28">
        <f>IF(AND(ISNUMBER(K1451),ISNUMBER(M1451)),K1451*M1451,"")</f>
        <v/>
      </c>
      <c r="O1451" s="25" t="n"/>
      <c r="P1451" s="25" t="n"/>
      <c r="Q1451" s="29" t="n"/>
      <c r="R1451" s="30">
        <f>IF(C1451="","",IF(COUNTIF(pl_chave,C1451)&gt;1,"ERRO: chave de tarefa duplicada",IF(I1451="Sim",IF(O1451="Não","ERRO: tarefa de segurança retirada do plano",IF(NOT(ISNUMBER(K1451)),"ERRO: frequência vigente inválida",IF(ISERROR(MATCH(H1451,lst_frequencias,0)),"ERRO: frequência de referência ausente",IF(K1451&lt;INDEX(lst_frequencias_vezes,MATCH(H1451,lst_frequencias,0)),"ERRO: intervalo ampliado em tarefa de segurança (referência "&amp;H1451&amp;")","OK: segurança mantida")))),IF(NOT(ISNUMBER(K1451)),"Verificar: frequência vigente","OK"))))</f>
        <v/>
      </c>
      <c r="S1451" s="24" t="n"/>
    </row>
    <row r="1452">
      <c r="A1452" s="21" t="n"/>
      <c r="B1452" s="22" t="n"/>
      <c r="C1452" s="23">
        <f>IF(OR(A1452="",B1452=""),"",A1452&amp;"|"&amp;B1452)</f>
        <v/>
      </c>
      <c r="D1452" s="21" t="n"/>
      <c r="E1452" s="24" t="n"/>
      <c r="F1452" s="21" t="n"/>
      <c r="G1452" s="22" t="n"/>
      <c r="H1452" s="22" t="n"/>
      <c r="I1452" s="22" t="n"/>
      <c r="J1452" s="25" t="n"/>
      <c r="K1452" s="26">
        <f>IF(J1452="","",IFERROR(INDEX(lst_frequencias_vezes,MATCH(J1452,lst_frequencias,0)),"Frequência não aceita"))</f>
        <v/>
      </c>
      <c r="L1452" s="21" t="n"/>
      <c r="M1452" s="27" t="n"/>
      <c r="N1452" s="28">
        <f>IF(AND(ISNUMBER(K1452),ISNUMBER(M1452)),K1452*M1452,"")</f>
        <v/>
      </c>
      <c r="O1452" s="25" t="n"/>
      <c r="P1452" s="25" t="n"/>
      <c r="Q1452" s="29" t="n"/>
      <c r="R1452" s="30">
        <f>IF(C1452="","",IF(COUNTIF(pl_chave,C1452)&gt;1,"ERRO: chave de tarefa duplicada",IF(I1452="Sim",IF(O1452="Não","ERRO: tarefa de segurança retirada do plano",IF(NOT(ISNUMBER(K1452)),"ERRO: frequência vigente inválida",IF(ISERROR(MATCH(H1452,lst_frequencias,0)),"ERRO: frequência de referência ausente",IF(K1452&lt;INDEX(lst_frequencias_vezes,MATCH(H1452,lst_frequencias,0)),"ERRO: intervalo ampliado em tarefa de segurança (referência "&amp;H1452&amp;")","OK: segurança mantida")))),IF(NOT(ISNUMBER(K1452)),"Verificar: frequência vigente","OK"))))</f>
        <v/>
      </c>
      <c r="S1452" s="24" t="n"/>
    </row>
    <row r="1453">
      <c r="A1453" s="21" t="n"/>
      <c r="B1453" s="22" t="n"/>
      <c r="C1453" s="23">
        <f>IF(OR(A1453="",B1453=""),"",A1453&amp;"|"&amp;B1453)</f>
        <v/>
      </c>
      <c r="D1453" s="21" t="n"/>
      <c r="E1453" s="24" t="n"/>
      <c r="F1453" s="21" t="n"/>
      <c r="G1453" s="22" t="n"/>
      <c r="H1453" s="22" t="n"/>
      <c r="I1453" s="22" t="n"/>
      <c r="J1453" s="25" t="n"/>
      <c r="K1453" s="26">
        <f>IF(J1453="","",IFERROR(INDEX(lst_frequencias_vezes,MATCH(J1453,lst_frequencias,0)),"Frequência não aceita"))</f>
        <v/>
      </c>
      <c r="L1453" s="21" t="n"/>
      <c r="M1453" s="27" t="n"/>
      <c r="N1453" s="28">
        <f>IF(AND(ISNUMBER(K1453),ISNUMBER(M1453)),K1453*M1453,"")</f>
        <v/>
      </c>
      <c r="O1453" s="25" t="n"/>
      <c r="P1453" s="25" t="n"/>
      <c r="Q1453" s="29" t="n"/>
      <c r="R1453" s="30">
        <f>IF(C1453="","",IF(COUNTIF(pl_chave,C1453)&gt;1,"ERRO: chave de tarefa duplicada",IF(I1453="Sim",IF(O1453="Não","ERRO: tarefa de segurança retirada do plano",IF(NOT(ISNUMBER(K1453)),"ERRO: frequência vigente inválida",IF(ISERROR(MATCH(H1453,lst_frequencias,0)),"ERRO: frequência de referência ausente",IF(K1453&lt;INDEX(lst_frequencias_vezes,MATCH(H1453,lst_frequencias,0)),"ERRO: intervalo ampliado em tarefa de segurança (referência "&amp;H1453&amp;")","OK: segurança mantida")))),IF(NOT(ISNUMBER(K1453)),"Verificar: frequência vigente","OK"))))</f>
        <v/>
      </c>
      <c r="S1453" s="24" t="n"/>
    </row>
    <row r="1454">
      <c r="A1454" s="21" t="n"/>
      <c r="B1454" s="22" t="n"/>
      <c r="C1454" s="23">
        <f>IF(OR(A1454="",B1454=""),"",A1454&amp;"|"&amp;B1454)</f>
        <v/>
      </c>
      <c r="D1454" s="21" t="n"/>
      <c r="E1454" s="24" t="n"/>
      <c r="F1454" s="21" t="n"/>
      <c r="G1454" s="22" t="n"/>
      <c r="H1454" s="22" t="n"/>
      <c r="I1454" s="22" t="n"/>
      <c r="J1454" s="25" t="n"/>
      <c r="K1454" s="26">
        <f>IF(J1454="","",IFERROR(INDEX(lst_frequencias_vezes,MATCH(J1454,lst_frequencias,0)),"Frequência não aceita"))</f>
        <v/>
      </c>
      <c r="L1454" s="21" t="n"/>
      <c r="M1454" s="27" t="n"/>
      <c r="N1454" s="28">
        <f>IF(AND(ISNUMBER(K1454),ISNUMBER(M1454)),K1454*M1454,"")</f>
        <v/>
      </c>
      <c r="O1454" s="25" t="n"/>
      <c r="P1454" s="25" t="n"/>
      <c r="Q1454" s="29" t="n"/>
      <c r="R1454" s="30">
        <f>IF(C1454="","",IF(COUNTIF(pl_chave,C1454)&gt;1,"ERRO: chave de tarefa duplicada",IF(I1454="Sim",IF(O1454="Não","ERRO: tarefa de segurança retirada do plano",IF(NOT(ISNUMBER(K1454)),"ERRO: frequência vigente inválida",IF(ISERROR(MATCH(H1454,lst_frequencias,0)),"ERRO: frequência de referência ausente",IF(K1454&lt;INDEX(lst_frequencias_vezes,MATCH(H1454,lst_frequencias,0)),"ERRO: intervalo ampliado em tarefa de segurança (referência "&amp;H1454&amp;")","OK: segurança mantida")))),IF(NOT(ISNUMBER(K1454)),"Verificar: frequência vigente","OK"))))</f>
        <v/>
      </c>
      <c r="S1454" s="24" t="n"/>
    </row>
    <row r="1455">
      <c r="A1455" s="21" t="n"/>
      <c r="B1455" s="22" t="n"/>
      <c r="C1455" s="23">
        <f>IF(OR(A1455="",B1455=""),"",A1455&amp;"|"&amp;B1455)</f>
        <v/>
      </c>
      <c r="D1455" s="21" t="n"/>
      <c r="E1455" s="24" t="n"/>
      <c r="F1455" s="21" t="n"/>
      <c r="G1455" s="22" t="n"/>
      <c r="H1455" s="22" t="n"/>
      <c r="I1455" s="22" t="n"/>
      <c r="J1455" s="25" t="n"/>
      <c r="K1455" s="26">
        <f>IF(J1455="","",IFERROR(INDEX(lst_frequencias_vezes,MATCH(J1455,lst_frequencias,0)),"Frequência não aceita"))</f>
        <v/>
      </c>
      <c r="L1455" s="21" t="n"/>
      <c r="M1455" s="27" t="n"/>
      <c r="N1455" s="28">
        <f>IF(AND(ISNUMBER(K1455),ISNUMBER(M1455)),K1455*M1455,"")</f>
        <v/>
      </c>
      <c r="O1455" s="25" t="n"/>
      <c r="P1455" s="25" t="n"/>
      <c r="Q1455" s="29" t="n"/>
      <c r="R1455" s="30">
        <f>IF(C1455="","",IF(COUNTIF(pl_chave,C1455)&gt;1,"ERRO: chave de tarefa duplicada",IF(I1455="Sim",IF(O1455="Não","ERRO: tarefa de segurança retirada do plano",IF(NOT(ISNUMBER(K1455)),"ERRO: frequência vigente inválida",IF(ISERROR(MATCH(H1455,lst_frequencias,0)),"ERRO: frequência de referência ausente",IF(K1455&lt;INDEX(lst_frequencias_vezes,MATCH(H1455,lst_frequencias,0)),"ERRO: intervalo ampliado em tarefa de segurança (referência "&amp;H1455&amp;")","OK: segurança mantida")))),IF(NOT(ISNUMBER(K1455)),"Verificar: frequência vigente","OK"))))</f>
        <v/>
      </c>
      <c r="S1455" s="24" t="n"/>
    </row>
    <row r="1456">
      <c r="A1456" s="21" t="n"/>
      <c r="B1456" s="22" t="n"/>
      <c r="C1456" s="23">
        <f>IF(OR(A1456="",B1456=""),"",A1456&amp;"|"&amp;B1456)</f>
        <v/>
      </c>
      <c r="D1456" s="21" t="n"/>
      <c r="E1456" s="24" t="n"/>
      <c r="F1456" s="21" t="n"/>
      <c r="G1456" s="22" t="n"/>
      <c r="H1456" s="22" t="n"/>
      <c r="I1456" s="22" t="n"/>
      <c r="J1456" s="25" t="n"/>
      <c r="K1456" s="26">
        <f>IF(J1456="","",IFERROR(INDEX(lst_frequencias_vezes,MATCH(J1456,lst_frequencias,0)),"Frequência não aceita"))</f>
        <v/>
      </c>
      <c r="L1456" s="21" t="n"/>
      <c r="M1456" s="27" t="n"/>
      <c r="N1456" s="28">
        <f>IF(AND(ISNUMBER(K1456),ISNUMBER(M1456)),K1456*M1456,"")</f>
        <v/>
      </c>
      <c r="O1456" s="25" t="n"/>
      <c r="P1456" s="25" t="n"/>
      <c r="Q1456" s="29" t="n"/>
      <c r="R1456" s="30">
        <f>IF(C1456="","",IF(COUNTIF(pl_chave,C1456)&gt;1,"ERRO: chave de tarefa duplicada",IF(I1456="Sim",IF(O1456="Não","ERRO: tarefa de segurança retirada do plano",IF(NOT(ISNUMBER(K1456)),"ERRO: frequência vigente inválida",IF(ISERROR(MATCH(H1456,lst_frequencias,0)),"ERRO: frequência de referência ausente",IF(K1456&lt;INDEX(lst_frequencias_vezes,MATCH(H1456,lst_frequencias,0)),"ERRO: intervalo ampliado em tarefa de segurança (referência "&amp;H1456&amp;")","OK: segurança mantida")))),IF(NOT(ISNUMBER(K1456)),"Verificar: frequência vigente","OK"))))</f>
        <v/>
      </c>
      <c r="S1456" s="24" t="n"/>
    </row>
    <row r="1457">
      <c r="A1457" s="21" t="n"/>
      <c r="B1457" s="22" t="n"/>
      <c r="C1457" s="23">
        <f>IF(OR(A1457="",B1457=""),"",A1457&amp;"|"&amp;B1457)</f>
        <v/>
      </c>
      <c r="D1457" s="21" t="n"/>
      <c r="E1457" s="24" t="n"/>
      <c r="F1457" s="21" t="n"/>
      <c r="G1457" s="22" t="n"/>
      <c r="H1457" s="22" t="n"/>
      <c r="I1457" s="22" t="n"/>
      <c r="J1457" s="25" t="n"/>
      <c r="K1457" s="26">
        <f>IF(J1457="","",IFERROR(INDEX(lst_frequencias_vezes,MATCH(J1457,lst_frequencias,0)),"Frequência não aceita"))</f>
        <v/>
      </c>
      <c r="L1457" s="21" t="n"/>
      <c r="M1457" s="27" t="n"/>
      <c r="N1457" s="28">
        <f>IF(AND(ISNUMBER(K1457),ISNUMBER(M1457)),K1457*M1457,"")</f>
        <v/>
      </c>
      <c r="O1457" s="25" t="n"/>
      <c r="P1457" s="25" t="n"/>
      <c r="Q1457" s="29" t="n"/>
      <c r="R1457" s="30">
        <f>IF(C1457="","",IF(COUNTIF(pl_chave,C1457)&gt;1,"ERRO: chave de tarefa duplicada",IF(I1457="Sim",IF(O1457="Não","ERRO: tarefa de segurança retirada do plano",IF(NOT(ISNUMBER(K1457)),"ERRO: frequência vigente inválida",IF(ISERROR(MATCH(H1457,lst_frequencias,0)),"ERRO: frequência de referência ausente",IF(K1457&lt;INDEX(lst_frequencias_vezes,MATCH(H1457,lst_frequencias,0)),"ERRO: intervalo ampliado em tarefa de segurança (referência "&amp;H1457&amp;")","OK: segurança mantida")))),IF(NOT(ISNUMBER(K1457)),"Verificar: frequência vigente","OK"))))</f>
        <v/>
      </c>
      <c r="S1457" s="24" t="n"/>
    </row>
    <row r="1458">
      <c r="A1458" s="21" t="n"/>
      <c r="B1458" s="22" t="n"/>
      <c r="C1458" s="23">
        <f>IF(OR(A1458="",B1458=""),"",A1458&amp;"|"&amp;B1458)</f>
        <v/>
      </c>
      <c r="D1458" s="21" t="n"/>
      <c r="E1458" s="24" t="n"/>
      <c r="F1458" s="21" t="n"/>
      <c r="G1458" s="22" t="n"/>
      <c r="H1458" s="22" t="n"/>
      <c r="I1458" s="22" t="n"/>
      <c r="J1458" s="25" t="n"/>
      <c r="K1458" s="26">
        <f>IF(J1458="","",IFERROR(INDEX(lst_frequencias_vezes,MATCH(J1458,lst_frequencias,0)),"Frequência não aceita"))</f>
        <v/>
      </c>
      <c r="L1458" s="21" t="n"/>
      <c r="M1458" s="27" t="n"/>
      <c r="N1458" s="28">
        <f>IF(AND(ISNUMBER(K1458),ISNUMBER(M1458)),K1458*M1458,"")</f>
        <v/>
      </c>
      <c r="O1458" s="25" t="n"/>
      <c r="P1458" s="25" t="n"/>
      <c r="Q1458" s="29" t="n"/>
      <c r="R1458" s="30">
        <f>IF(C1458="","",IF(COUNTIF(pl_chave,C1458)&gt;1,"ERRO: chave de tarefa duplicada",IF(I1458="Sim",IF(O1458="Não","ERRO: tarefa de segurança retirada do plano",IF(NOT(ISNUMBER(K1458)),"ERRO: frequência vigente inválida",IF(ISERROR(MATCH(H1458,lst_frequencias,0)),"ERRO: frequência de referência ausente",IF(K1458&lt;INDEX(lst_frequencias_vezes,MATCH(H1458,lst_frequencias,0)),"ERRO: intervalo ampliado em tarefa de segurança (referência "&amp;H1458&amp;")","OK: segurança mantida")))),IF(NOT(ISNUMBER(K1458)),"Verificar: frequência vigente","OK"))))</f>
        <v/>
      </c>
      <c r="S1458" s="24" t="n"/>
    </row>
    <row r="1459">
      <c r="A1459" s="21" t="n"/>
      <c r="B1459" s="22" t="n"/>
      <c r="C1459" s="23">
        <f>IF(OR(A1459="",B1459=""),"",A1459&amp;"|"&amp;B1459)</f>
        <v/>
      </c>
      <c r="D1459" s="21" t="n"/>
      <c r="E1459" s="24" t="n"/>
      <c r="F1459" s="21" t="n"/>
      <c r="G1459" s="22" t="n"/>
      <c r="H1459" s="22" t="n"/>
      <c r="I1459" s="22" t="n"/>
      <c r="J1459" s="25" t="n"/>
      <c r="K1459" s="26">
        <f>IF(J1459="","",IFERROR(INDEX(lst_frequencias_vezes,MATCH(J1459,lst_frequencias,0)),"Frequência não aceita"))</f>
        <v/>
      </c>
      <c r="L1459" s="21" t="n"/>
      <c r="M1459" s="27" t="n"/>
      <c r="N1459" s="28">
        <f>IF(AND(ISNUMBER(K1459),ISNUMBER(M1459)),K1459*M1459,"")</f>
        <v/>
      </c>
      <c r="O1459" s="25" t="n"/>
      <c r="P1459" s="25" t="n"/>
      <c r="Q1459" s="29" t="n"/>
      <c r="R1459" s="30">
        <f>IF(C1459="","",IF(COUNTIF(pl_chave,C1459)&gt;1,"ERRO: chave de tarefa duplicada",IF(I1459="Sim",IF(O1459="Não","ERRO: tarefa de segurança retirada do plano",IF(NOT(ISNUMBER(K1459)),"ERRO: frequência vigente inválida",IF(ISERROR(MATCH(H1459,lst_frequencias,0)),"ERRO: frequência de referência ausente",IF(K1459&lt;INDEX(lst_frequencias_vezes,MATCH(H1459,lst_frequencias,0)),"ERRO: intervalo ampliado em tarefa de segurança (referência "&amp;H1459&amp;")","OK: segurança mantida")))),IF(NOT(ISNUMBER(K1459)),"Verificar: frequência vigente","OK"))))</f>
        <v/>
      </c>
      <c r="S1459" s="24" t="n"/>
    </row>
    <row r="1460">
      <c r="A1460" s="21" t="n"/>
      <c r="B1460" s="22" t="n"/>
      <c r="C1460" s="23">
        <f>IF(OR(A1460="",B1460=""),"",A1460&amp;"|"&amp;B1460)</f>
        <v/>
      </c>
      <c r="D1460" s="21" t="n"/>
      <c r="E1460" s="24" t="n"/>
      <c r="F1460" s="21" t="n"/>
      <c r="G1460" s="22" t="n"/>
      <c r="H1460" s="22" t="n"/>
      <c r="I1460" s="22" t="n"/>
      <c r="J1460" s="25" t="n"/>
      <c r="K1460" s="26">
        <f>IF(J1460="","",IFERROR(INDEX(lst_frequencias_vezes,MATCH(J1460,lst_frequencias,0)),"Frequência não aceita"))</f>
        <v/>
      </c>
      <c r="L1460" s="21" t="n"/>
      <c r="M1460" s="27" t="n"/>
      <c r="N1460" s="28">
        <f>IF(AND(ISNUMBER(K1460),ISNUMBER(M1460)),K1460*M1460,"")</f>
        <v/>
      </c>
      <c r="O1460" s="25" t="n"/>
      <c r="P1460" s="25" t="n"/>
      <c r="Q1460" s="29" t="n"/>
      <c r="R1460" s="30">
        <f>IF(C1460="","",IF(COUNTIF(pl_chave,C1460)&gt;1,"ERRO: chave de tarefa duplicada",IF(I1460="Sim",IF(O1460="Não","ERRO: tarefa de segurança retirada do plano",IF(NOT(ISNUMBER(K1460)),"ERRO: frequência vigente inválida",IF(ISERROR(MATCH(H1460,lst_frequencias,0)),"ERRO: frequência de referência ausente",IF(K1460&lt;INDEX(lst_frequencias_vezes,MATCH(H1460,lst_frequencias,0)),"ERRO: intervalo ampliado em tarefa de segurança (referência "&amp;H1460&amp;")","OK: segurança mantida")))),IF(NOT(ISNUMBER(K1460)),"Verificar: frequência vigente","OK"))))</f>
        <v/>
      </c>
      <c r="S1460" s="24" t="n"/>
    </row>
    <row r="1461">
      <c r="A1461" s="21" t="n"/>
      <c r="B1461" s="22" t="n"/>
      <c r="C1461" s="23">
        <f>IF(OR(A1461="",B1461=""),"",A1461&amp;"|"&amp;B1461)</f>
        <v/>
      </c>
      <c r="D1461" s="21" t="n"/>
      <c r="E1461" s="24" t="n"/>
      <c r="F1461" s="21" t="n"/>
      <c r="G1461" s="22" t="n"/>
      <c r="H1461" s="22" t="n"/>
      <c r="I1461" s="22" t="n"/>
      <c r="J1461" s="25" t="n"/>
      <c r="K1461" s="26">
        <f>IF(J1461="","",IFERROR(INDEX(lst_frequencias_vezes,MATCH(J1461,lst_frequencias,0)),"Frequência não aceita"))</f>
        <v/>
      </c>
      <c r="L1461" s="21" t="n"/>
      <c r="M1461" s="27" t="n"/>
      <c r="N1461" s="28">
        <f>IF(AND(ISNUMBER(K1461),ISNUMBER(M1461)),K1461*M1461,"")</f>
        <v/>
      </c>
      <c r="O1461" s="25" t="n"/>
      <c r="P1461" s="25" t="n"/>
      <c r="Q1461" s="29" t="n"/>
      <c r="R1461" s="30">
        <f>IF(C1461="","",IF(COUNTIF(pl_chave,C1461)&gt;1,"ERRO: chave de tarefa duplicada",IF(I1461="Sim",IF(O1461="Não","ERRO: tarefa de segurança retirada do plano",IF(NOT(ISNUMBER(K1461)),"ERRO: frequência vigente inválida",IF(ISERROR(MATCH(H1461,lst_frequencias,0)),"ERRO: frequência de referência ausente",IF(K1461&lt;INDEX(lst_frequencias_vezes,MATCH(H1461,lst_frequencias,0)),"ERRO: intervalo ampliado em tarefa de segurança (referência "&amp;H1461&amp;")","OK: segurança mantida")))),IF(NOT(ISNUMBER(K1461)),"Verificar: frequência vigente","OK"))))</f>
        <v/>
      </c>
      <c r="S1461" s="24" t="n"/>
    </row>
    <row r="1462">
      <c r="A1462" s="21" t="n"/>
      <c r="B1462" s="22" t="n"/>
      <c r="C1462" s="23">
        <f>IF(OR(A1462="",B1462=""),"",A1462&amp;"|"&amp;B1462)</f>
        <v/>
      </c>
      <c r="D1462" s="21" t="n"/>
      <c r="E1462" s="24" t="n"/>
      <c r="F1462" s="21" t="n"/>
      <c r="G1462" s="22" t="n"/>
      <c r="H1462" s="22" t="n"/>
      <c r="I1462" s="22" t="n"/>
      <c r="J1462" s="25" t="n"/>
      <c r="K1462" s="26">
        <f>IF(J1462="","",IFERROR(INDEX(lst_frequencias_vezes,MATCH(J1462,lst_frequencias,0)),"Frequência não aceita"))</f>
        <v/>
      </c>
      <c r="L1462" s="21" t="n"/>
      <c r="M1462" s="27" t="n"/>
      <c r="N1462" s="28">
        <f>IF(AND(ISNUMBER(K1462),ISNUMBER(M1462)),K1462*M1462,"")</f>
        <v/>
      </c>
      <c r="O1462" s="25" t="n"/>
      <c r="P1462" s="25" t="n"/>
      <c r="Q1462" s="29" t="n"/>
      <c r="R1462" s="30">
        <f>IF(C1462="","",IF(COUNTIF(pl_chave,C1462)&gt;1,"ERRO: chave de tarefa duplicada",IF(I1462="Sim",IF(O1462="Não","ERRO: tarefa de segurança retirada do plano",IF(NOT(ISNUMBER(K1462)),"ERRO: frequência vigente inválida",IF(ISERROR(MATCH(H1462,lst_frequencias,0)),"ERRO: frequência de referência ausente",IF(K1462&lt;INDEX(lst_frequencias_vezes,MATCH(H1462,lst_frequencias,0)),"ERRO: intervalo ampliado em tarefa de segurança (referência "&amp;H1462&amp;")","OK: segurança mantida")))),IF(NOT(ISNUMBER(K1462)),"Verificar: frequência vigente","OK"))))</f>
        <v/>
      </c>
      <c r="S1462" s="24" t="n"/>
    </row>
    <row r="1463">
      <c r="A1463" s="21" t="n"/>
      <c r="B1463" s="22" t="n"/>
      <c r="C1463" s="23">
        <f>IF(OR(A1463="",B1463=""),"",A1463&amp;"|"&amp;B1463)</f>
        <v/>
      </c>
      <c r="D1463" s="21" t="n"/>
      <c r="E1463" s="24" t="n"/>
      <c r="F1463" s="21" t="n"/>
      <c r="G1463" s="22" t="n"/>
      <c r="H1463" s="22" t="n"/>
      <c r="I1463" s="22" t="n"/>
      <c r="J1463" s="25" t="n"/>
      <c r="K1463" s="26">
        <f>IF(J1463="","",IFERROR(INDEX(lst_frequencias_vezes,MATCH(J1463,lst_frequencias,0)),"Frequência não aceita"))</f>
        <v/>
      </c>
      <c r="L1463" s="21" t="n"/>
      <c r="M1463" s="27" t="n"/>
      <c r="N1463" s="28">
        <f>IF(AND(ISNUMBER(K1463),ISNUMBER(M1463)),K1463*M1463,"")</f>
        <v/>
      </c>
      <c r="O1463" s="25" t="n"/>
      <c r="P1463" s="25" t="n"/>
      <c r="Q1463" s="29" t="n"/>
      <c r="R1463" s="30">
        <f>IF(C1463="","",IF(COUNTIF(pl_chave,C1463)&gt;1,"ERRO: chave de tarefa duplicada",IF(I1463="Sim",IF(O1463="Não","ERRO: tarefa de segurança retirada do plano",IF(NOT(ISNUMBER(K1463)),"ERRO: frequência vigente inválida",IF(ISERROR(MATCH(H1463,lst_frequencias,0)),"ERRO: frequência de referência ausente",IF(K1463&lt;INDEX(lst_frequencias_vezes,MATCH(H1463,lst_frequencias,0)),"ERRO: intervalo ampliado em tarefa de segurança (referência "&amp;H1463&amp;")","OK: segurança mantida")))),IF(NOT(ISNUMBER(K1463)),"Verificar: frequência vigente","OK"))))</f>
        <v/>
      </c>
      <c r="S1463" s="24" t="n"/>
    </row>
    <row r="1464">
      <c r="A1464" s="21" t="n"/>
      <c r="B1464" s="22" t="n"/>
      <c r="C1464" s="23">
        <f>IF(OR(A1464="",B1464=""),"",A1464&amp;"|"&amp;B1464)</f>
        <v/>
      </c>
      <c r="D1464" s="21" t="n"/>
      <c r="E1464" s="24" t="n"/>
      <c r="F1464" s="21" t="n"/>
      <c r="G1464" s="22" t="n"/>
      <c r="H1464" s="22" t="n"/>
      <c r="I1464" s="22" t="n"/>
      <c r="J1464" s="25" t="n"/>
      <c r="K1464" s="26">
        <f>IF(J1464="","",IFERROR(INDEX(lst_frequencias_vezes,MATCH(J1464,lst_frequencias,0)),"Frequência não aceita"))</f>
        <v/>
      </c>
      <c r="L1464" s="21" t="n"/>
      <c r="M1464" s="27" t="n"/>
      <c r="N1464" s="28">
        <f>IF(AND(ISNUMBER(K1464),ISNUMBER(M1464)),K1464*M1464,"")</f>
        <v/>
      </c>
      <c r="O1464" s="25" t="n"/>
      <c r="P1464" s="25" t="n"/>
      <c r="Q1464" s="29" t="n"/>
      <c r="R1464" s="30">
        <f>IF(C1464="","",IF(COUNTIF(pl_chave,C1464)&gt;1,"ERRO: chave de tarefa duplicada",IF(I1464="Sim",IF(O1464="Não","ERRO: tarefa de segurança retirada do plano",IF(NOT(ISNUMBER(K1464)),"ERRO: frequência vigente inválida",IF(ISERROR(MATCH(H1464,lst_frequencias,0)),"ERRO: frequência de referência ausente",IF(K1464&lt;INDEX(lst_frequencias_vezes,MATCH(H1464,lst_frequencias,0)),"ERRO: intervalo ampliado em tarefa de segurança (referência "&amp;H1464&amp;")","OK: segurança mantida")))),IF(NOT(ISNUMBER(K1464)),"Verificar: frequência vigente","OK"))))</f>
        <v/>
      </c>
      <c r="S1464" s="24" t="n"/>
    </row>
    <row r="1465">
      <c r="A1465" s="21" t="n"/>
      <c r="B1465" s="22" t="n"/>
      <c r="C1465" s="23">
        <f>IF(OR(A1465="",B1465=""),"",A1465&amp;"|"&amp;B1465)</f>
        <v/>
      </c>
      <c r="D1465" s="21" t="n"/>
      <c r="E1465" s="24" t="n"/>
      <c r="F1465" s="21" t="n"/>
      <c r="G1465" s="22" t="n"/>
      <c r="H1465" s="22" t="n"/>
      <c r="I1465" s="22" t="n"/>
      <c r="J1465" s="25" t="n"/>
      <c r="K1465" s="26">
        <f>IF(J1465="","",IFERROR(INDEX(lst_frequencias_vezes,MATCH(J1465,lst_frequencias,0)),"Frequência não aceita"))</f>
        <v/>
      </c>
      <c r="L1465" s="21" t="n"/>
      <c r="M1465" s="27" t="n"/>
      <c r="N1465" s="28">
        <f>IF(AND(ISNUMBER(K1465),ISNUMBER(M1465)),K1465*M1465,"")</f>
        <v/>
      </c>
      <c r="O1465" s="25" t="n"/>
      <c r="P1465" s="25" t="n"/>
      <c r="Q1465" s="29" t="n"/>
      <c r="R1465" s="30">
        <f>IF(C1465="","",IF(COUNTIF(pl_chave,C1465)&gt;1,"ERRO: chave de tarefa duplicada",IF(I1465="Sim",IF(O1465="Não","ERRO: tarefa de segurança retirada do plano",IF(NOT(ISNUMBER(K1465)),"ERRO: frequência vigente inválida",IF(ISERROR(MATCH(H1465,lst_frequencias,0)),"ERRO: frequência de referência ausente",IF(K1465&lt;INDEX(lst_frequencias_vezes,MATCH(H1465,lst_frequencias,0)),"ERRO: intervalo ampliado em tarefa de segurança (referência "&amp;H1465&amp;")","OK: segurança mantida")))),IF(NOT(ISNUMBER(K1465)),"Verificar: frequência vigente","OK"))))</f>
        <v/>
      </c>
      <c r="S1465" s="24" t="n"/>
    </row>
    <row r="1466">
      <c r="A1466" s="21" t="n"/>
      <c r="B1466" s="22" t="n"/>
      <c r="C1466" s="23">
        <f>IF(OR(A1466="",B1466=""),"",A1466&amp;"|"&amp;B1466)</f>
        <v/>
      </c>
      <c r="D1466" s="21" t="n"/>
      <c r="E1466" s="24" t="n"/>
      <c r="F1466" s="21" t="n"/>
      <c r="G1466" s="22" t="n"/>
      <c r="H1466" s="22" t="n"/>
      <c r="I1466" s="22" t="n"/>
      <c r="J1466" s="25" t="n"/>
      <c r="K1466" s="26">
        <f>IF(J1466="","",IFERROR(INDEX(lst_frequencias_vezes,MATCH(J1466,lst_frequencias,0)),"Frequência não aceita"))</f>
        <v/>
      </c>
      <c r="L1466" s="21" t="n"/>
      <c r="M1466" s="27" t="n"/>
      <c r="N1466" s="28">
        <f>IF(AND(ISNUMBER(K1466),ISNUMBER(M1466)),K1466*M1466,"")</f>
        <v/>
      </c>
      <c r="O1466" s="25" t="n"/>
      <c r="P1466" s="25" t="n"/>
      <c r="Q1466" s="29" t="n"/>
      <c r="R1466" s="30">
        <f>IF(C1466="","",IF(COUNTIF(pl_chave,C1466)&gt;1,"ERRO: chave de tarefa duplicada",IF(I1466="Sim",IF(O1466="Não","ERRO: tarefa de segurança retirada do plano",IF(NOT(ISNUMBER(K1466)),"ERRO: frequência vigente inválida",IF(ISERROR(MATCH(H1466,lst_frequencias,0)),"ERRO: frequência de referência ausente",IF(K1466&lt;INDEX(lst_frequencias_vezes,MATCH(H1466,lst_frequencias,0)),"ERRO: intervalo ampliado em tarefa de segurança (referência "&amp;H1466&amp;")","OK: segurança mantida")))),IF(NOT(ISNUMBER(K1466)),"Verificar: frequência vigente","OK"))))</f>
        <v/>
      </c>
      <c r="S1466" s="24" t="n"/>
    </row>
    <row r="1467">
      <c r="A1467" s="21" t="n"/>
      <c r="B1467" s="22" t="n"/>
      <c r="C1467" s="23">
        <f>IF(OR(A1467="",B1467=""),"",A1467&amp;"|"&amp;B1467)</f>
        <v/>
      </c>
      <c r="D1467" s="21" t="n"/>
      <c r="E1467" s="24" t="n"/>
      <c r="F1467" s="21" t="n"/>
      <c r="G1467" s="22" t="n"/>
      <c r="H1467" s="22" t="n"/>
      <c r="I1467" s="22" t="n"/>
      <c r="J1467" s="25" t="n"/>
      <c r="K1467" s="26">
        <f>IF(J1467="","",IFERROR(INDEX(lst_frequencias_vezes,MATCH(J1467,lst_frequencias,0)),"Frequência não aceita"))</f>
        <v/>
      </c>
      <c r="L1467" s="21" t="n"/>
      <c r="M1467" s="27" t="n"/>
      <c r="N1467" s="28">
        <f>IF(AND(ISNUMBER(K1467),ISNUMBER(M1467)),K1467*M1467,"")</f>
        <v/>
      </c>
      <c r="O1467" s="25" t="n"/>
      <c r="P1467" s="25" t="n"/>
      <c r="Q1467" s="29" t="n"/>
      <c r="R1467" s="30">
        <f>IF(C1467="","",IF(COUNTIF(pl_chave,C1467)&gt;1,"ERRO: chave de tarefa duplicada",IF(I1467="Sim",IF(O1467="Não","ERRO: tarefa de segurança retirada do plano",IF(NOT(ISNUMBER(K1467)),"ERRO: frequência vigente inválida",IF(ISERROR(MATCH(H1467,lst_frequencias,0)),"ERRO: frequência de referência ausente",IF(K1467&lt;INDEX(lst_frequencias_vezes,MATCH(H1467,lst_frequencias,0)),"ERRO: intervalo ampliado em tarefa de segurança (referência "&amp;H1467&amp;")","OK: segurança mantida")))),IF(NOT(ISNUMBER(K1467)),"Verificar: frequência vigente","OK"))))</f>
        <v/>
      </c>
      <c r="S1467" s="24" t="n"/>
    </row>
    <row r="1468">
      <c r="A1468" s="21" t="n"/>
      <c r="B1468" s="22" t="n"/>
      <c r="C1468" s="23">
        <f>IF(OR(A1468="",B1468=""),"",A1468&amp;"|"&amp;B1468)</f>
        <v/>
      </c>
      <c r="D1468" s="21" t="n"/>
      <c r="E1468" s="24" t="n"/>
      <c r="F1468" s="21" t="n"/>
      <c r="G1468" s="22" t="n"/>
      <c r="H1468" s="22" t="n"/>
      <c r="I1468" s="22" t="n"/>
      <c r="J1468" s="25" t="n"/>
      <c r="K1468" s="26">
        <f>IF(J1468="","",IFERROR(INDEX(lst_frequencias_vezes,MATCH(J1468,lst_frequencias,0)),"Frequência não aceita"))</f>
        <v/>
      </c>
      <c r="L1468" s="21" t="n"/>
      <c r="M1468" s="27" t="n"/>
      <c r="N1468" s="28">
        <f>IF(AND(ISNUMBER(K1468),ISNUMBER(M1468)),K1468*M1468,"")</f>
        <v/>
      </c>
      <c r="O1468" s="25" t="n"/>
      <c r="P1468" s="25" t="n"/>
      <c r="Q1468" s="29" t="n"/>
      <c r="R1468" s="30">
        <f>IF(C1468="","",IF(COUNTIF(pl_chave,C1468)&gt;1,"ERRO: chave de tarefa duplicada",IF(I1468="Sim",IF(O1468="Não","ERRO: tarefa de segurança retirada do plano",IF(NOT(ISNUMBER(K1468)),"ERRO: frequência vigente inválida",IF(ISERROR(MATCH(H1468,lst_frequencias,0)),"ERRO: frequência de referência ausente",IF(K1468&lt;INDEX(lst_frequencias_vezes,MATCH(H1468,lst_frequencias,0)),"ERRO: intervalo ampliado em tarefa de segurança (referência "&amp;H1468&amp;")","OK: segurança mantida")))),IF(NOT(ISNUMBER(K1468)),"Verificar: frequência vigente","OK"))))</f>
        <v/>
      </c>
      <c r="S1468" s="24" t="n"/>
    </row>
    <row r="1469">
      <c r="A1469" s="21" t="n"/>
      <c r="B1469" s="22" t="n"/>
      <c r="C1469" s="23">
        <f>IF(OR(A1469="",B1469=""),"",A1469&amp;"|"&amp;B1469)</f>
        <v/>
      </c>
      <c r="D1469" s="21" t="n"/>
      <c r="E1469" s="24" t="n"/>
      <c r="F1469" s="21" t="n"/>
      <c r="G1469" s="22" t="n"/>
      <c r="H1469" s="22" t="n"/>
      <c r="I1469" s="22" t="n"/>
      <c r="J1469" s="25" t="n"/>
      <c r="K1469" s="26">
        <f>IF(J1469="","",IFERROR(INDEX(lst_frequencias_vezes,MATCH(J1469,lst_frequencias,0)),"Frequência não aceita"))</f>
        <v/>
      </c>
      <c r="L1469" s="21" t="n"/>
      <c r="M1469" s="27" t="n"/>
      <c r="N1469" s="28">
        <f>IF(AND(ISNUMBER(K1469),ISNUMBER(M1469)),K1469*M1469,"")</f>
        <v/>
      </c>
      <c r="O1469" s="25" t="n"/>
      <c r="P1469" s="25" t="n"/>
      <c r="Q1469" s="29" t="n"/>
      <c r="R1469" s="30">
        <f>IF(C1469="","",IF(COUNTIF(pl_chave,C1469)&gt;1,"ERRO: chave de tarefa duplicada",IF(I1469="Sim",IF(O1469="Não","ERRO: tarefa de segurança retirada do plano",IF(NOT(ISNUMBER(K1469)),"ERRO: frequência vigente inválida",IF(ISERROR(MATCH(H1469,lst_frequencias,0)),"ERRO: frequência de referência ausente",IF(K1469&lt;INDEX(lst_frequencias_vezes,MATCH(H1469,lst_frequencias,0)),"ERRO: intervalo ampliado em tarefa de segurança (referência "&amp;H1469&amp;")","OK: segurança mantida")))),IF(NOT(ISNUMBER(K1469)),"Verificar: frequência vigente","OK"))))</f>
        <v/>
      </c>
      <c r="S1469" s="24" t="n"/>
    </row>
    <row r="1470">
      <c r="A1470" s="21" t="n"/>
      <c r="B1470" s="22" t="n"/>
      <c r="C1470" s="23">
        <f>IF(OR(A1470="",B1470=""),"",A1470&amp;"|"&amp;B1470)</f>
        <v/>
      </c>
      <c r="D1470" s="21" t="n"/>
      <c r="E1470" s="24" t="n"/>
      <c r="F1470" s="21" t="n"/>
      <c r="G1470" s="22" t="n"/>
      <c r="H1470" s="22" t="n"/>
      <c r="I1470" s="22" t="n"/>
      <c r="J1470" s="25" t="n"/>
      <c r="K1470" s="26">
        <f>IF(J1470="","",IFERROR(INDEX(lst_frequencias_vezes,MATCH(J1470,lst_frequencias,0)),"Frequência não aceita"))</f>
        <v/>
      </c>
      <c r="L1470" s="21" t="n"/>
      <c r="M1470" s="27" t="n"/>
      <c r="N1470" s="28">
        <f>IF(AND(ISNUMBER(K1470),ISNUMBER(M1470)),K1470*M1470,"")</f>
        <v/>
      </c>
      <c r="O1470" s="25" t="n"/>
      <c r="P1470" s="25" t="n"/>
      <c r="Q1470" s="29" t="n"/>
      <c r="R1470" s="30">
        <f>IF(C1470="","",IF(COUNTIF(pl_chave,C1470)&gt;1,"ERRO: chave de tarefa duplicada",IF(I1470="Sim",IF(O1470="Não","ERRO: tarefa de segurança retirada do plano",IF(NOT(ISNUMBER(K1470)),"ERRO: frequência vigente inválida",IF(ISERROR(MATCH(H1470,lst_frequencias,0)),"ERRO: frequência de referência ausente",IF(K1470&lt;INDEX(lst_frequencias_vezes,MATCH(H1470,lst_frequencias,0)),"ERRO: intervalo ampliado em tarefa de segurança (referência "&amp;H1470&amp;")","OK: segurança mantida")))),IF(NOT(ISNUMBER(K1470)),"Verificar: frequência vigente","OK"))))</f>
        <v/>
      </c>
      <c r="S1470" s="24" t="n"/>
    </row>
    <row r="1471">
      <c r="A1471" s="21" t="n"/>
      <c r="B1471" s="22" t="n"/>
      <c r="C1471" s="23">
        <f>IF(OR(A1471="",B1471=""),"",A1471&amp;"|"&amp;B1471)</f>
        <v/>
      </c>
      <c r="D1471" s="21" t="n"/>
      <c r="E1471" s="24" t="n"/>
      <c r="F1471" s="21" t="n"/>
      <c r="G1471" s="22" t="n"/>
      <c r="H1471" s="22" t="n"/>
      <c r="I1471" s="22" t="n"/>
      <c r="J1471" s="25" t="n"/>
      <c r="K1471" s="26">
        <f>IF(J1471="","",IFERROR(INDEX(lst_frequencias_vezes,MATCH(J1471,lst_frequencias,0)),"Frequência não aceita"))</f>
        <v/>
      </c>
      <c r="L1471" s="21" t="n"/>
      <c r="M1471" s="27" t="n"/>
      <c r="N1471" s="28">
        <f>IF(AND(ISNUMBER(K1471),ISNUMBER(M1471)),K1471*M1471,"")</f>
        <v/>
      </c>
      <c r="O1471" s="25" t="n"/>
      <c r="P1471" s="25" t="n"/>
      <c r="Q1471" s="29" t="n"/>
      <c r="R1471" s="30">
        <f>IF(C1471="","",IF(COUNTIF(pl_chave,C1471)&gt;1,"ERRO: chave de tarefa duplicada",IF(I1471="Sim",IF(O1471="Não","ERRO: tarefa de segurança retirada do plano",IF(NOT(ISNUMBER(K1471)),"ERRO: frequência vigente inválida",IF(ISERROR(MATCH(H1471,lst_frequencias,0)),"ERRO: frequência de referência ausente",IF(K1471&lt;INDEX(lst_frequencias_vezes,MATCH(H1471,lst_frequencias,0)),"ERRO: intervalo ampliado em tarefa de segurança (referência "&amp;H1471&amp;")","OK: segurança mantida")))),IF(NOT(ISNUMBER(K1471)),"Verificar: frequência vigente","OK"))))</f>
        <v/>
      </c>
      <c r="S1471" s="24" t="n"/>
    </row>
    <row r="1472">
      <c r="A1472" s="21" t="n"/>
      <c r="B1472" s="22" t="n"/>
      <c r="C1472" s="23">
        <f>IF(OR(A1472="",B1472=""),"",A1472&amp;"|"&amp;B1472)</f>
        <v/>
      </c>
      <c r="D1472" s="21" t="n"/>
      <c r="E1472" s="24" t="n"/>
      <c r="F1472" s="21" t="n"/>
      <c r="G1472" s="22" t="n"/>
      <c r="H1472" s="22" t="n"/>
      <c r="I1472" s="22" t="n"/>
      <c r="J1472" s="25" t="n"/>
      <c r="K1472" s="26">
        <f>IF(J1472="","",IFERROR(INDEX(lst_frequencias_vezes,MATCH(J1472,lst_frequencias,0)),"Frequência não aceita"))</f>
        <v/>
      </c>
      <c r="L1472" s="21" t="n"/>
      <c r="M1472" s="27" t="n"/>
      <c r="N1472" s="28">
        <f>IF(AND(ISNUMBER(K1472),ISNUMBER(M1472)),K1472*M1472,"")</f>
        <v/>
      </c>
      <c r="O1472" s="25" t="n"/>
      <c r="P1472" s="25" t="n"/>
      <c r="Q1472" s="29" t="n"/>
      <c r="R1472" s="30">
        <f>IF(C1472="","",IF(COUNTIF(pl_chave,C1472)&gt;1,"ERRO: chave de tarefa duplicada",IF(I1472="Sim",IF(O1472="Não","ERRO: tarefa de segurança retirada do plano",IF(NOT(ISNUMBER(K1472)),"ERRO: frequência vigente inválida",IF(ISERROR(MATCH(H1472,lst_frequencias,0)),"ERRO: frequência de referência ausente",IF(K1472&lt;INDEX(lst_frequencias_vezes,MATCH(H1472,lst_frequencias,0)),"ERRO: intervalo ampliado em tarefa de segurança (referência "&amp;H1472&amp;")","OK: segurança mantida")))),IF(NOT(ISNUMBER(K1472)),"Verificar: frequência vigente","OK"))))</f>
        <v/>
      </c>
      <c r="S1472" s="24" t="n"/>
    </row>
    <row r="1473">
      <c r="A1473" s="21" t="n"/>
      <c r="B1473" s="22" t="n"/>
      <c r="C1473" s="23">
        <f>IF(OR(A1473="",B1473=""),"",A1473&amp;"|"&amp;B1473)</f>
        <v/>
      </c>
      <c r="D1473" s="21" t="n"/>
      <c r="E1473" s="24" t="n"/>
      <c r="F1473" s="21" t="n"/>
      <c r="G1473" s="22" t="n"/>
      <c r="H1473" s="22" t="n"/>
      <c r="I1473" s="22" t="n"/>
      <c r="J1473" s="25" t="n"/>
      <c r="K1473" s="26">
        <f>IF(J1473="","",IFERROR(INDEX(lst_frequencias_vezes,MATCH(J1473,lst_frequencias,0)),"Frequência não aceita"))</f>
        <v/>
      </c>
      <c r="L1473" s="21" t="n"/>
      <c r="M1473" s="27" t="n"/>
      <c r="N1473" s="28">
        <f>IF(AND(ISNUMBER(K1473),ISNUMBER(M1473)),K1473*M1473,"")</f>
        <v/>
      </c>
      <c r="O1473" s="25" t="n"/>
      <c r="P1473" s="25" t="n"/>
      <c r="Q1473" s="29" t="n"/>
      <c r="R1473" s="30">
        <f>IF(C1473="","",IF(COUNTIF(pl_chave,C1473)&gt;1,"ERRO: chave de tarefa duplicada",IF(I1473="Sim",IF(O1473="Não","ERRO: tarefa de segurança retirada do plano",IF(NOT(ISNUMBER(K1473)),"ERRO: frequência vigente inválida",IF(ISERROR(MATCH(H1473,lst_frequencias,0)),"ERRO: frequência de referência ausente",IF(K1473&lt;INDEX(lst_frequencias_vezes,MATCH(H1473,lst_frequencias,0)),"ERRO: intervalo ampliado em tarefa de segurança (referência "&amp;H1473&amp;")","OK: segurança mantida")))),IF(NOT(ISNUMBER(K1473)),"Verificar: frequência vigente","OK"))))</f>
        <v/>
      </c>
      <c r="S1473" s="24" t="n"/>
    </row>
    <row r="1474">
      <c r="A1474" s="21" t="n"/>
      <c r="B1474" s="22" t="n"/>
      <c r="C1474" s="23">
        <f>IF(OR(A1474="",B1474=""),"",A1474&amp;"|"&amp;B1474)</f>
        <v/>
      </c>
      <c r="D1474" s="21" t="n"/>
      <c r="E1474" s="24" t="n"/>
      <c r="F1474" s="21" t="n"/>
      <c r="G1474" s="22" t="n"/>
      <c r="H1474" s="22" t="n"/>
      <c r="I1474" s="22" t="n"/>
      <c r="J1474" s="25" t="n"/>
      <c r="K1474" s="26">
        <f>IF(J1474="","",IFERROR(INDEX(lst_frequencias_vezes,MATCH(J1474,lst_frequencias,0)),"Frequência não aceita"))</f>
        <v/>
      </c>
      <c r="L1474" s="21" t="n"/>
      <c r="M1474" s="27" t="n"/>
      <c r="N1474" s="28">
        <f>IF(AND(ISNUMBER(K1474),ISNUMBER(M1474)),K1474*M1474,"")</f>
        <v/>
      </c>
      <c r="O1474" s="25" t="n"/>
      <c r="P1474" s="25" t="n"/>
      <c r="Q1474" s="29" t="n"/>
      <c r="R1474" s="30">
        <f>IF(C1474="","",IF(COUNTIF(pl_chave,C1474)&gt;1,"ERRO: chave de tarefa duplicada",IF(I1474="Sim",IF(O1474="Não","ERRO: tarefa de segurança retirada do plano",IF(NOT(ISNUMBER(K1474)),"ERRO: frequência vigente inválida",IF(ISERROR(MATCH(H1474,lst_frequencias,0)),"ERRO: frequência de referência ausente",IF(K1474&lt;INDEX(lst_frequencias_vezes,MATCH(H1474,lst_frequencias,0)),"ERRO: intervalo ampliado em tarefa de segurança (referência "&amp;H1474&amp;")","OK: segurança mantida")))),IF(NOT(ISNUMBER(K1474)),"Verificar: frequência vigente","OK"))))</f>
        <v/>
      </c>
      <c r="S1474" s="24" t="n"/>
    </row>
    <row r="1475">
      <c r="A1475" s="21" t="n"/>
      <c r="B1475" s="22" t="n"/>
      <c r="C1475" s="23">
        <f>IF(OR(A1475="",B1475=""),"",A1475&amp;"|"&amp;B1475)</f>
        <v/>
      </c>
      <c r="D1475" s="21" t="n"/>
      <c r="E1475" s="24" t="n"/>
      <c r="F1475" s="21" t="n"/>
      <c r="G1475" s="22" t="n"/>
      <c r="H1475" s="22" t="n"/>
      <c r="I1475" s="22" t="n"/>
      <c r="J1475" s="25" t="n"/>
      <c r="K1475" s="26">
        <f>IF(J1475="","",IFERROR(INDEX(lst_frequencias_vezes,MATCH(J1475,lst_frequencias,0)),"Frequência não aceita"))</f>
        <v/>
      </c>
      <c r="L1475" s="21" t="n"/>
      <c r="M1475" s="27" t="n"/>
      <c r="N1475" s="28">
        <f>IF(AND(ISNUMBER(K1475),ISNUMBER(M1475)),K1475*M1475,"")</f>
        <v/>
      </c>
      <c r="O1475" s="25" t="n"/>
      <c r="P1475" s="25" t="n"/>
      <c r="Q1475" s="29" t="n"/>
      <c r="R1475" s="30">
        <f>IF(C1475="","",IF(COUNTIF(pl_chave,C1475)&gt;1,"ERRO: chave de tarefa duplicada",IF(I1475="Sim",IF(O1475="Não","ERRO: tarefa de segurança retirada do plano",IF(NOT(ISNUMBER(K1475)),"ERRO: frequência vigente inválida",IF(ISERROR(MATCH(H1475,lst_frequencias,0)),"ERRO: frequência de referência ausente",IF(K1475&lt;INDEX(lst_frequencias_vezes,MATCH(H1475,lst_frequencias,0)),"ERRO: intervalo ampliado em tarefa de segurança (referência "&amp;H1475&amp;")","OK: segurança mantida")))),IF(NOT(ISNUMBER(K1475)),"Verificar: frequência vigente","OK"))))</f>
        <v/>
      </c>
      <c r="S1475" s="24" t="n"/>
    </row>
    <row r="1476">
      <c r="A1476" s="21" t="n"/>
      <c r="B1476" s="22" t="n"/>
      <c r="C1476" s="23">
        <f>IF(OR(A1476="",B1476=""),"",A1476&amp;"|"&amp;B1476)</f>
        <v/>
      </c>
      <c r="D1476" s="21" t="n"/>
      <c r="E1476" s="24" t="n"/>
      <c r="F1476" s="21" t="n"/>
      <c r="G1476" s="22" t="n"/>
      <c r="H1476" s="22" t="n"/>
      <c r="I1476" s="22" t="n"/>
      <c r="J1476" s="25" t="n"/>
      <c r="K1476" s="26">
        <f>IF(J1476="","",IFERROR(INDEX(lst_frequencias_vezes,MATCH(J1476,lst_frequencias,0)),"Frequência não aceita"))</f>
        <v/>
      </c>
      <c r="L1476" s="21" t="n"/>
      <c r="M1476" s="27" t="n"/>
      <c r="N1476" s="28">
        <f>IF(AND(ISNUMBER(K1476),ISNUMBER(M1476)),K1476*M1476,"")</f>
        <v/>
      </c>
      <c r="O1476" s="25" t="n"/>
      <c r="P1476" s="25" t="n"/>
      <c r="Q1476" s="29" t="n"/>
      <c r="R1476" s="30">
        <f>IF(C1476="","",IF(COUNTIF(pl_chave,C1476)&gt;1,"ERRO: chave de tarefa duplicada",IF(I1476="Sim",IF(O1476="Não","ERRO: tarefa de segurança retirada do plano",IF(NOT(ISNUMBER(K1476)),"ERRO: frequência vigente inválida",IF(ISERROR(MATCH(H1476,lst_frequencias,0)),"ERRO: frequência de referência ausente",IF(K1476&lt;INDEX(lst_frequencias_vezes,MATCH(H1476,lst_frequencias,0)),"ERRO: intervalo ampliado em tarefa de segurança (referência "&amp;H1476&amp;")","OK: segurança mantida")))),IF(NOT(ISNUMBER(K1476)),"Verificar: frequência vigente","OK"))))</f>
        <v/>
      </c>
      <c r="S1476" s="24" t="n"/>
    </row>
    <row r="1477">
      <c r="A1477" s="21" t="n"/>
      <c r="B1477" s="22" t="n"/>
      <c r="C1477" s="23">
        <f>IF(OR(A1477="",B1477=""),"",A1477&amp;"|"&amp;B1477)</f>
        <v/>
      </c>
      <c r="D1477" s="21" t="n"/>
      <c r="E1477" s="24" t="n"/>
      <c r="F1477" s="21" t="n"/>
      <c r="G1477" s="22" t="n"/>
      <c r="H1477" s="22" t="n"/>
      <c r="I1477" s="22" t="n"/>
      <c r="J1477" s="25" t="n"/>
      <c r="K1477" s="26">
        <f>IF(J1477="","",IFERROR(INDEX(lst_frequencias_vezes,MATCH(J1477,lst_frequencias,0)),"Frequência não aceita"))</f>
        <v/>
      </c>
      <c r="L1477" s="21" t="n"/>
      <c r="M1477" s="27" t="n"/>
      <c r="N1477" s="28">
        <f>IF(AND(ISNUMBER(K1477),ISNUMBER(M1477)),K1477*M1477,"")</f>
        <v/>
      </c>
      <c r="O1477" s="25" t="n"/>
      <c r="P1477" s="25" t="n"/>
      <c r="Q1477" s="29" t="n"/>
      <c r="R1477" s="30">
        <f>IF(C1477="","",IF(COUNTIF(pl_chave,C1477)&gt;1,"ERRO: chave de tarefa duplicada",IF(I1477="Sim",IF(O1477="Não","ERRO: tarefa de segurança retirada do plano",IF(NOT(ISNUMBER(K1477)),"ERRO: frequência vigente inválida",IF(ISERROR(MATCH(H1477,lst_frequencias,0)),"ERRO: frequência de referência ausente",IF(K1477&lt;INDEX(lst_frequencias_vezes,MATCH(H1477,lst_frequencias,0)),"ERRO: intervalo ampliado em tarefa de segurança (referência "&amp;H1477&amp;")","OK: segurança mantida")))),IF(NOT(ISNUMBER(K1477)),"Verificar: frequência vigente","OK"))))</f>
        <v/>
      </c>
      <c r="S1477" s="24" t="n"/>
    </row>
    <row r="1478">
      <c r="A1478" s="21" t="n"/>
      <c r="B1478" s="22" t="n"/>
      <c r="C1478" s="23">
        <f>IF(OR(A1478="",B1478=""),"",A1478&amp;"|"&amp;B1478)</f>
        <v/>
      </c>
      <c r="D1478" s="21" t="n"/>
      <c r="E1478" s="24" t="n"/>
      <c r="F1478" s="21" t="n"/>
      <c r="G1478" s="22" t="n"/>
      <c r="H1478" s="22" t="n"/>
      <c r="I1478" s="22" t="n"/>
      <c r="J1478" s="25" t="n"/>
      <c r="K1478" s="26">
        <f>IF(J1478="","",IFERROR(INDEX(lst_frequencias_vezes,MATCH(J1478,lst_frequencias,0)),"Frequência não aceita"))</f>
        <v/>
      </c>
      <c r="L1478" s="21" t="n"/>
      <c r="M1478" s="27" t="n"/>
      <c r="N1478" s="28">
        <f>IF(AND(ISNUMBER(K1478),ISNUMBER(M1478)),K1478*M1478,"")</f>
        <v/>
      </c>
      <c r="O1478" s="25" t="n"/>
      <c r="P1478" s="25" t="n"/>
      <c r="Q1478" s="29" t="n"/>
      <c r="R1478" s="30">
        <f>IF(C1478="","",IF(COUNTIF(pl_chave,C1478)&gt;1,"ERRO: chave de tarefa duplicada",IF(I1478="Sim",IF(O1478="Não","ERRO: tarefa de segurança retirada do plano",IF(NOT(ISNUMBER(K1478)),"ERRO: frequência vigente inválida",IF(ISERROR(MATCH(H1478,lst_frequencias,0)),"ERRO: frequência de referência ausente",IF(K1478&lt;INDEX(lst_frequencias_vezes,MATCH(H1478,lst_frequencias,0)),"ERRO: intervalo ampliado em tarefa de segurança (referência "&amp;H1478&amp;")","OK: segurança mantida")))),IF(NOT(ISNUMBER(K1478)),"Verificar: frequência vigente","OK"))))</f>
        <v/>
      </c>
      <c r="S1478" s="24" t="n"/>
    </row>
    <row r="1479">
      <c r="A1479" s="21" t="n"/>
      <c r="B1479" s="22" t="n"/>
      <c r="C1479" s="23">
        <f>IF(OR(A1479="",B1479=""),"",A1479&amp;"|"&amp;B1479)</f>
        <v/>
      </c>
      <c r="D1479" s="21" t="n"/>
      <c r="E1479" s="24" t="n"/>
      <c r="F1479" s="21" t="n"/>
      <c r="G1479" s="22" t="n"/>
      <c r="H1479" s="22" t="n"/>
      <c r="I1479" s="22" t="n"/>
      <c r="J1479" s="25" t="n"/>
      <c r="K1479" s="26">
        <f>IF(J1479="","",IFERROR(INDEX(lst_frequencias_vezes,MATCH(J1479,lst_frequencias,0)),"Frequência não aceita"))</f>
        <v/>
      </c>
      <c r="L1479" s="21" t="n"/>
      <c r="M1479" s="27" t="n"/>
      <c r="N1479" s="28">
        <f>IF(AND(ISNUMBER(K1479),ISNUMBER(M1479)),K1479*M1479,"")</f>
        <v/>
      </c>
      <c r="O1479" s="25" t="n"/>
      <c r="P1479" s="25" t="n"/>
      <c r="Q1479" s="29" t="n"/>
      <c r="R1479" s="30">
        <f>IF(C1479="","",IF(COUNTIF(pl_chave,C1479)&gt;1,"ERRO: chave de tarefa duplicada",IF(I1479="Sim",IF(O1479="Não","ERRO: tarefa de segurança retirada do plano",IF(NOT(ISNUMBER(K1479)),"ERRO: frequência vigente inválida",IF(ISERROR(MATCH(H1479,lst_frequencias,0)),"ERRO: frequência de referência ausente",IF(K1479&lt;INDEX(lst_frequencias_vezes,MATCH(H1479,lst_frequencias,0)),"ERRO: intervalo ampliado em tarefa de segurança (referência "&amp;H1479&amp;")","OK: segurança mantida")))),IF(NOT(ISNUMBER(K1479)),"Verificar: frequência vigente","OK"))))</f>
        <v/>
      </c>
      <c r="S1479" s="24" t="n"/>
    </row>
    <row r="1480">
      <c r="A1480" s="21" t="n"/>
      <c r="B1480" s="22" t="n"/>
      <c r="C1480" s="23">
        <f>IF(OR(A1480="",B1480=""),"",A1480&amp;"|"&amp;B1480)</f>
        <v/>
      </c>
      <c r="D1480" s="21" t="n"/>
      <c r="E1480" s="24" t="n"/>
      <c r="F1480" s="21" t="n"/>
      <c r="G1480" s="22" t="n"/>
      <c r="H1480" s="22" t="n"/>
      <c r="I1480" s="22" t="n"/>
      <c r="J1480" s="25" t="n"/>
      <c r="K1480" s="26">
        <f>IF(J1480="","",IFERROR(INDEX(lst_frequencias_vezes,MATCH(J1480,lst_frequencias,0)),"Frequência não aceita"))</f>
        <v/>
      </c>
      <c r="L1480" s="21" t="n"/>
      <c r="M1480" s="27" t="n"/>
      <c r="N1480" s="28">
        <f>IF(AND(ISNUMBER(K1480),ISNUMBER(M1480)),K1480*M1480,"")</f>
        <v/>
      </c>
      <c r="O1480" s="25" t="n"/>
      <c r="P1480" s="25" t="n"/>
      <c r="Q1480" s="29" t="n"/>
      <c r="R1480" s="30">
        <f>IF(C1480="","",IF(COUNTIF(pl_chave,C1480)&gt;1,"ERRO: chave de tarefa duplicada",IF(I1480="Sim",IF(O1480="Não","ERRO: tarefa de segurança retirada do plano",IF(NOT(ISNUMBER(K1480)),"ERRO: frequência vigente inválida",IF(ISERROR(MATCH(H1480,lst_frequencias,0)),"ERRO: frequência de referência ausente",IF(K1480&lt;INDEX(lst_frequencias_vezes,MATCH(H1480,lst_frequencias,0)),"ERRO: intervalo ampliado em tarefa de segurança (referência "&amp;H1480&amp;")","OK: segurança mantida")))),IF(NOT(ISNUMBER(K1480)),"Verificar: frequência vigente","OK"))))</f>
        <v/>
      </c>
      <c r="S1480" s="24" t="n"/>
    </row>
    <row r="1481">
      <c r="A1481" s="21" t="n"/>
      <c r="B1481" s="22" t="n"/>
      <c r="C1481" s="23">
        <f>IF(OR(A1481="",B1481=""),"",A1481&amp;"|"&amp;B1481)</f>
        <v/>
      </c>
      <c r="D1481" s="21" t="n"/>
      <c r="E1481" s="24" t="n"/>
      <c r="F1481" s="21" t="n"/>
      <c r="G1481" s="22" t="n"/>
      <c r="H1481" s="22" t="n"/>
      <c r="I1481" s="22" t="n"/>
      <c r="J1481" s="25" t="n"/>
      <c r="K1481" s="26">
        <f>IF(J1481="","",IFERROR(INDEX(lst_frequencias_vezes,MATCH(J1481,lst_frequencias,0)),"Frequência não aceita"))</f>
        <v/>
      </c>
      <c r="L1481" s="21" t="n"/>
      <c r="M1481" s="27" t="n"/>
      <c r="N1481" s="28">
        <f>IF(AND(ISNUMBER(K1481),ISNUMBER(M1481)),K1481*M1481,"")</f>
        <v/>
      </c>
      <c r="O1481" s="25" t="n"/>
      <c r="P1481" s="25" t="n"/>
      <c r="Q1481" s="29" t="n"/>
      <c r="R1481" s="30">
        <f>IF(C1481="","",IF(COUNTIF(pl_chave,C1481)&gt;1,"ERRO: chave de tarefa duplicada",IF(I1481="Sim",IF(O1481="Não","ERRO: tarefa de segurança retirada do plano",IF(NOT(ISNUMBER(K1481)),"ERRO: frequência vigente inválida",IF(ISERROR(MATCH(H1481,lst_frequencias,0)),"ERRO: frequência de referência ausente",IF(K1481&lt;INDEX(lst_frequencias_vezes,MATCH(H1481,lst_frequencias,0)),"ERRO: intervalo ampliado em tarefa de segurança (referência "&amp;H1481&amp;")","OK: segurança mantida")))),IF(NOT(ISNUMBER(K1481)),"Verificar: frequência vigente","OK"))))</f>
        <v/>
      </c>
      <c r="S1481" s="24" t="n"/>
    </row>
    <row r="1482">
      <c r="A1482" s="21" t="n"/>
      <c r="B1482" s="22" t="n"/>
      <c r="C1482" s="23">
        <f>IF(OR(A1482="",B1482=""),"",A1482&amp;"|"&amp;B1482)</f>
        <v/>
      </c>
      <c r="D1482" s="21" t="n"/>
      <c r="E1482" s="24" t="n"/>
      <c r="F1482" s="21" t="n"/>
      <c r="G1482" s="22" t="n"/>
      <c r="H1482" s="22" t="n"/>
      <c r="I1482" s="22" t="n"/>
      <c r="J1482" s="25" t="n"/>
      <c r="K1482" s="26">
        <f>IF(J1482="","",IFERROR(INDEX(lst_frequencias_vezes,MATCH(J1482,lst_frequencias,0)),"Frequência não aceita"))</f>
        <v/>
      </c>
      <c r="L1482" s="21" t="n"/>
      <c r="M1482" s="27" t="n"/>
      <c r="N1482" s="28">
        <f>IF(AND(ISNUMBER(K1482),ISNUMBER(M1482)),K1482*M1482,"")</f>
        <v/>
      </c>
      <c r="O1482" s="25" t="n"/>
      <c r="P1482" s="25" t="n"/>
      <c r="Q1482" s="29" t="n"/>
      <c r="R1482" s="30">
        <f>IF(C1482="","",IF(COUNTIF(pl_chave,C1482)&gt;1,"ERRO: chave de tarefa duplicada",IF(I1482="Sim",IF(O1482="Não","ERRO: tarefa de segurança retirada do plano",IF(NOT(ISNUMBER(K1482)),"ERRO: frequência vigente inválida",IF(ISERROR(MATCH(H1482,lst_frequencias,0)),"ERRO: frequência de referência ausente",IF(K1482&lt;INDEX(lst_frequencias_vezes,MATCH(H1482,lst_frequencias,0)),"ERRO: intervalo ampliado em tarefa de segurança (referência "&amp;H1482&amp;")","OK: segurança mantida")))),IF(NOT(ISNUMBER(K1482)),"Verificar: frequência vigente","OK"))))</f>
        <v/>
      </c>
      <c r="S1482" s="24" t="n"/>
    </row>
    <row r="1483">
      <c r="A1483" s="21" t="n"/>
      <c r="B1483" s="22" t="n"/>
      <c r="C1483" s="23">
        <f>IF(OR(A1483="",B1483=""),"",A1483&amp;"|"&amp;B1483)</f>
        <v/>
      </c>
      <c r="D1483" s="21" t="n"/>
      <c r="E1483" s="24" t="n"/>
      <c r="F1483" s="21" t="n"/>
      <c r="G1483" s="22" t="n"/>
      <c r="H1483" s="22" t="n"/>
      <c r="I1483" s="22" t="n"/>
      <c r="J1483" s="25" t="n"/>
      <c r="K1483" s="26">
        <f>IF(J1483="","",IFERROR(INDEX(lst_frequencias_vezes,MATCH(J1483,lst_frequencias,0)),"Frequência não aceita"))</f>
        <v/>
      </c>
      <c r="L1483" s="21" t="n"/>
      <c r="M1483" s="27" t="n"/>
      <c r="N1483" s="28">
        <f>IF(AND(ISNUMBER(K1483),ISNUMBER(M1483)),K1483*M1483,"")</f>
        <v/>
      </c>
      <c r="O1483" s="25" t="n"/>
      <c r="P1483" s="25" t="n"/>
      <c r="Q1483" s="29" t="n"/>
      <c r="R1483" s="30">
        <f>IF(C1483="","",IF(COUNTIF(pl_chave,C1483)&gt;1,"ERRO: chave de tarefa duplicada",IF(I1483="Sim",IF(O1483="Não","ERRO: tarefa de segurança retirada do plano",IF(NOT(ISNUMBER(K1483)),"ERRO: frequência vigente inválida",IF(ISERROR(MATCH(H1483,lst_frequencias,0)),"ERRO: frequência de referência ausente",IF(K1483&lt;INDEX(lst_frequencias_vezes,MATCH(H1483,lst_frequencias,0)),"ERRO: intervalo ampliado em tarefa de segurança (referência "&amp;H1483&amp;")","OK: segurança mantida")))),IF(NOT(ISNUMBER(K1483)),"Verificar: frequência vigente","OK"))))</f>
        <v/>
      </c>
      <c r="S1483" s="24" t="n"/>
    </row>
    <row r="1484">
      <c r="A1484" s="21" t="n"/>
      <c r="B1484" s="22" t="n"/>
      <c r="C1484" s="23">
        <f>IF(OR(A1484="",B1484=""),"",A1484&amp;"|"&amp;B1484)</f>
        <v/>
      </c>
      <c r="D1484" s="21" t="n"/>
      <c r="E1484" s="24" t="n"/>
      <c r="F1484" s="21" t="n"/>
      <c r="G1484" s="22" t="n"/>
      <c r="H1484" s="22" t="n"/>
      <c r="I1484" s="22" t="n"/>
      <c r="J1484" s="25" t="n"/>
      <c r="K1484" s="26">
        <f>IF(J1484="","",IFERROR(INDEX(lst_frequencias_vezes,MATCH(J1484,lst_frequencias,0)),"Frequência não aceita"))</f>
        <v/>
      </c>
      <c r="L1484" s="21" t="n"/>
      <c r="M1484" s="27" t="n"/>
      <c r="N1484" s="28">
        <f>IF(AND(ISNUMBER(K1484),ISNUMBER(M1484)),K1484*M1484,"")</f>
        <v/>
      </c>
      <c r="O1484" s="25" t="n"/>
      <c r="P1484" s="25" t="n"/>
      <c r="Q1484" s="29" t="n"/>
      <c r="R1484" s="30">
        <f>IF(C1484="","",IF(COUNTIF(pl_chave,C1484)&gt;1,"ERRO: chave de tarefa duplicada",IF(I1484="Sim",IF(O1484="Não","ERRO: tarefa de segurança retirada do plano",IF(NOT(ISNUMBER(K1484)),"ERRO: frequência vigente inválida",IF(ISERROR(MATCH(H1484,lst_frequencias,0)),"ERRO: frequência de referência ausente",IF(K1484&lt;INDEX(lst_frequencias_vezes,MATCH(H1484,lst_frequencias,0)),"ERRO: intervalo ampliado em tarefa de segurança (referência "&amp;H1484&amp;")","OK: segurança mantida")))),IF(NOT(ISNUMBER(K1484)),"Verificar: frequência vigente","OK"))))</f>
        <v/>
      </c>
      <c r="S1484" s="24" t="n"/>
    </row>
    <row r="1485">
      <c r="A1485" s="21" t="n"/>
      <c r="B1485" s="22" t="n"/>
      <c r="C1485" s="23">
        <f>IF(OR(A1485="",B1485=""),"",A1485&amp;"|"&amp;B1485)</f>
        <v/>
      </c>
      <c r="D1485" s="21" t="n"/>
      <c r="E1485" s="24" t="n"/>
      <c r="F1485" s="21" t="n"/>
      <c r="G1485" s="22" t="n"/>
      <c r="H1485" s="22" t="n"/>
      <c r="I1485" s="22" t="n"/>
      <c r="J1485" s="25" t="n"/>
      <c r="K1485" s="26">
        <f>IF(J1485="","",IFERROR(INDEX(lst_frequencias_vezes,MATCH(J1485,lst_frequencias,0)),"Frequência não aceita"))</f>
        <v/>
      </c>
      <c r="L1485" s="21" t="n"/>
      <c r="M1485" s="27" t="n"/>
      <c r="N1485" s="28">
        <f>IF(AND(ISNUMBER(K1485),ISNUMBER(M1485)),K1485*M1485,"")</f>
        <v/>
      </c>
      <c r="O1485" s="25" t="n"/>
      <c r="P1485" s="25" t="n"/>
      <c r="Q1485" s="29" t="n"/>
      <c r="R1485" s="30">
        <f>IF(C1485="","",IF(COUNTIF(pl_chave,C1485)&gt;1,"ERRO: chave de tarefa duplicada",IF(I1485="Sim",IF(O1485="Não","ERRO: tarefa de segurança retirada do plano",IF(NOT(ISNUMBER(K1485)),"ERRO: frequência vigente inválida",IF(ISERROR(MATCH(H1485,lst_frequencias,0)),"ERRO: frequência de referência ausente",IF(K1485&lt;INDEX(lst_frequencias_vezes,MATCH(H1485,lst_frequencias,0)),"ERRO: intervalo ampliado em tarefa de segurança (referência "&amp;H1485&amp;")","OK: segurança mantida")))),IF(NOT(ISNUMBER(K1485)),"Verificar: frequência vigente","OK"))))</f>
        <v/>
      </c>
      <c r="S1485" s="24" t="n"/>
    </row>
    <row r="1486">
      <c r="A1486" s="21" t="n"/>
      <c r="B1486" s="22" t="n"/>
      <c r="C1486" s="23">
        <f>IF(OR(A1486="",B1486=""),"",A1486&amp;"|"&amp;B1486)</f>
        <v/>
      </c>
      <c r="D1486" s="21" t="n"/>
      <c r="E1486" s="24" t="n"/>
      <c r="F1486" s="21" t="n"/>
      <c r="G1486" s="22" t="n"/>
      <c r="H1486" s="22" t="n"/>
      <c r="I1486" s="22" t="n"/>
      <c r="J1486" s="25" t="n"/>
      <c r="K1486" s="26">
        <f>IF(J1486="","",IFERROR(INDEX(lst_frequencias_vezes,MATCH(J1486,lst_frequencias,0)),"Frequência não aceita"))</f>
        <v/>
      </c>
      <c r="L1486" s="21" t="n"/>
      <c r="M1486" s="27" t="n"/>
      <c r="N1486" s="28">
        <f>IF(AND(ISNUMBER(K1486),ISNUMBER(M1486)),K1486*M1486,"")</f>
        <v/>
      </c>
      <c r="O1486" s="25" t="n"/>
      <c r="P1486" s="25" t="n"/>
      <c r="Q1486" s="29" t="n"/>
      <c r="R1486" s="30">
        <f>IF(C1486="","",IF(COUNTIF(pl_chave,C1486)&gt;1,"ERRO: chave de tarefa duplicada",IF(I1486="Sim",IF(O1486="Não","ERRO: tarefa de segurança retirada do plano",IF(NOT(ISNUMBER(K1486)),"ERRO: frequência vigente inválida",IF(ISERROR(MATCH(H1486,lst_frequencias,0)),"ERRO: frequência de referência ausente",IF(K1486&lt;INDEX(lst_frequencias_vezes,MATCH(H1486,lst_frequencias,0)),"ERRO: intervalo ampliado em tarefa de segurança (referência "&amp;H1486&amp;")","OK: segurança mantida")))),IF(NOT(ISNUMBER(K1486)),"Verificar: frequência vigente","OK"))))</f>
        <v/>
      </c>
      <c r="S1486" s="24" t="n"/>
    </row>
    <row r="1487">
      <c r="A1487" s="21" t="n"/>
      <c r="B1487" s="22" t="n"/>
      <c r="C1487" s="23">
        <f>IF(OR(A1487="",B1487=""),"",A1487&amp;"|"&amp;B1487)</f>
        <v/>
      </c>
      <c r="D1487" s="21" t="n"/>
      <c r="E1487" s="24" t="n"/>
      <c r="F1487" s="21" t="n"/>
      <c r="G1487" s="22" t="n"/>
      <c r="H1487" s="22" t="n"/>
      <c r="I1487" s="22" t="n"/>
      <c r="J1487" s="25" t="n"/>
      <c r="K1487" s="26">
        <f>IF(J1487="","",IFERROR(INDEX(lst_frequencias_vezes,MATCH(J1487,lst_frequencias,0)),"Frequência não aceita"))</f>
        <v/>
      </c>
      <c r="L1487" s="21" t="n"/>
      <c r="M1487" s="27" t="n"/>
      <c r="N1487" s="28">
        <f>IF(AND(ISNUMBER(K1487),ISNUMBER(M1487)),K1487*M1487,"")</f>
        <v/>
      </c>
      <c r="O1487" s="25" t="n"/>
      <c r="P1487" s="25" t="n"/>
      <c r="Q1487" s="29" t="n"/>
      <c r="R1487" s="30">
        <f>IF(C1487="","",IF(COUNTIF(pl_chave,C1487)&gt;1,"ERRO: chave de tarefa duplicada",IF(I1487="Sim",IF(O1487="Não","ERRO: tarefa de segurança retirada do plano",IF(NOT(ISNUMBER(K1487)),"ERRO: frequência vigente inválida",IF(ISERROR(MATCH(H1487,lst_frequencias,0)),"ERRO: frequência de referência ausente",IF(K1487&lt;INDEX(lst_frequencias_vezes,MATCH(H1487,lst_frequencias,0)),"ERRO: intervalo ampliado em tarefa de segurança (referência "&amp;H1487&amp;")","OK: segurança mantida")))),IF(NOT(ISNUMBER(K1487)),"Verificar: frequência vigente","OK"))))</f>
        <v/>
      </c>
      <c r="S1487" s="24" t="n"/>
    </row>
    <row r="1488">
      <c r="A1488" s="21" t="n"/>
      <c r="B1488" s="22" t="n"/>
      <c r="C1488" s="23">
        <f>IF(OR(A1488="",B1488=""),"",A1488&amp;"|"&amp;B1488)</f>
        <v/>
      </c>
      <c r="D1488" s="21" t="n"/>
      <c r="E1488" s="24" t="n"/>
      <c r="F1488" s="21" t="n"/>
      <c r="G1488" s="22" t="n"/>
      <c r="H1488" s="22" t="n"/>
      <c r="I1488" s="22" t="n"/>
      <c r="J1488" s="25" t="n"/>
      <c r="K1488" s="26">
        <f>IF(J1488="","",IFERROR(INDEX(lst_frequencias_vezes,MATCH(J1488,lst_frequencias,0)),"Frequência não aceita"))</f>
        <v/>
      </c>
      <c r="L1488" s="21" t="n"/>
      <c r="M1488" s="27" t="n"/>
      <c r="N1488" s="28">
        <f>IF(AND(ISNUMBER(K1488),ISNUMBER(M1488)),K1488*M1488,"")</f>
        <v/>
      </c>
      <c r="O1488" s="25" t="n"/>
      <c r="P1488" s="25" t="n"/>
      <c r="Q1488" s="29" t="n"/>
      <c r="R1488" s="30">
        <f>IF(C1488="","",IF(COUNTIF(pl_chave,C1488)&gt;1,"ERRO: chave de tarefa duplicada",IF(I1488="Sim",IF(O1488="Não","ERRO: tarefa de segurança retirada do plano",IF(NOT(ISNUMBER(K1488)),"ERRO: frequência vigente inválida",IF(ISERROR(MATCH(H1488,lst_frequencias,0)),"ERRO: frequência de referência ausente",IF(K1488&lt;INDEX(lst_frequencias_vezes,MATCH(H1488,lst_frequencias,0)),"ERRO: intervalo ampliado em tarefa de segurança (referência "&amp;H1488&amp;")","OK: segurança mantida")))),IF(NOT(ISNUMBER(K1488)),"Verificar: frequência vigente","OK"))))</f>
        <v/>
      </c>
      <c r="S1488" s="24" t="n"/>
    </row>
    <row r="1489">
      <c r="A1489" s="21" t="n"/>
      <c r="B1489" s="22" t="n"/>
      <c r="C1489" s="23">
        <f>IF(OR(A1489="",B1489=""),"",A1489&amp;"|"&amp;B1489)</f>
        <v/>
      </c>
      <c r="D1489" s="21" t="n"/>
      <c r="E1489" s="24" t="n"/>
      <c r="F1489" s="21" t="n"/>
      <c r="G1489" s="22" t="n"/>
      <c r="H1489" s="22" t="n"/>
      <c r="I1489" s="22" t="n"/>
      <c r="J1489" s="25" t="n"/>
      <c r="K1489" s="26">
        <f>IF(J1489="","",IFERROR(INDEX(lst_frequencias_vezes,MATCH(J1489,lst_frequencias,0)),"Frequência não aceita"))</f>
        <v/>
      </c>
      <c r="L1489" s="21" t="n"/>
      <c r="M1489" s="27" t="n"/>
      <c r="N1489" s="28">
        <f>IF(AND(ISNUMBER(K1489),ISNUMBER(M1489)),K1489*M1489,"")</f>
        <v/>
      </c>
      <c r="O1489" s="25" t="n"/>
      <c r="P1489" s="25" t="n"/>
      <c r="Q1489" s="29" t="n"/>
      <c r="R1489" s="30">
        <f>IF(C1489="","",IF(COUNTIF(pl_chave,C1489)&gt;1,"ERRO: chave de tarefa duplicada",IF(I1489="Sim",IF(O1489="Não","ERRO: tarefa de segurança retirada do plano",IF(NOT(ISNUMBER(K1489)),"ERRO: frequência vigente inválida",IF(ISERROR(MATCH(H1489,lst_frequencias,0)),"ERRO: frequência de referência ausente",IF(K1489&lt;INDEX(lst_frequencias_vezes,MATCH(H1489,lst_frequencias,0)),"ERRO: intervalo ampliado em tarefa de segurança (referência "&amp;H1489&amp;")","OK: segurança mantida")))),IF(NOT(ISNUMBER(K1489)),"Verificar: frequência vigente","OK"))))</f>
        <v/>
      </c>
      <c r="S1489" s="24" t="n"/>
    </row>
    <row r="1490">
      <c r="A1490" s="21" t="n"/>
      <c r="B1490" s="22" t="n"/>
      <c r="C1490" s="23">
        <f>IF(OR(A1490="",B1490=""),"",A1490&amp;"|"&amp;B1490)</f>
        <v/>
      </c>
      <c r="D1490" s="21" t="n"/>
      <c r="E1490" s="24" t="n"/>
      <c r="F1490" s="21" t="n"/>
      <c r="G1490" s="22" t="n"/>
      <c r="H1490" s="22" t="n"/>
      <c r="I1490" s="22" t="n"/>
      <c r="J1490" s="25" t="n"/>
      <c r="K1490" s="26">
        <f>IF(J1490="","",IFERROR(INDEX(lst_frequencias_vezes,MATCH(J1490,lst_frequencias,0)),"Frequência não aceita"))</f>
        <v/>
      </c>
      <c r="L1490" s="21" t="n"/>
      <c r="M1490" s="27" t="n"/>
      <c r="N1490" s="28">
        <f>IF(AND(ISNUMBER(K1490),ISNUMBER(M1490)),K1490*M1490,"")</f>
        <v/>
      </c>
      <c r="O1490" s="25" t="n"/>
      <c r="P1490" s="25" t="n"/>
      <c r="Q1490" s="29" t="n"/>
      <c r="R1490" s="30">
        <f>IF(C1490="","",IF(COUNTIF(pl_chave,C1490)&gt;1,"ERRO: chave de tarefa duplicada",IF(I1490="Sim",IF(O1490="Não","ERRO: tarefa de segurança retirada do plano",IF(NOT(ISNUMBER(K1490)),"ERRO: frequência vigente inválida",IF(ISERROR(MATCH(H1490,lst_frequencias,0)),"ERRO: frequência de referência ausente",IF(K1490&lt;INDEX(lst_frequencias_vezes,MATCH(H1490,lst_frequencias,0)),"ERRO: intervalo ampliado em tarefa de segurança (referência "&amp;H1490&amp;")","OK: segurança mantida")))),IF(NOT(ISNUMBER(K1490)),"Verificar: frequência vigente","OK"))))</f>
        <v/>
      </c>
      <c r="S1490" s="24" t="n"/>
    </row>
    <row r="1491">
      <c r="A1491" s="21" t="n"/>
      <c r="B1491" s="22" t="n"/>
      <c r="C1491" s="23">
        <f>IF(OR(A1491="",B1491=""),"",A1491&amp;"|"&amp;B1491)</f>
        <v/>
      </c>
      <c r="D1491" s="21" t="n"/>
      <c r="E1491" s="24" t="n"/>
      <c r="F1491" s="21" t="n"/>
      <c r="G1491" s="22" t="n"/>
      <c r="H1491" s="22" t="n"/>
      <c r="I1491" s="22" t="n"/>
      <c r="J1491" s="25" t="n"/>
      <c r="K1491" s="26">
        <f>IF(J1491="","",IFERROR(INDEX(lst_frequencias_vezes,MATCH(J1491,lst_frequencias,0)),"Frequência não aceita"))</f>
        <v/>
      </c>
      <c r="L1491" s="21" t="n"/>
      <c r="M1491" s="27" t="n"/>
      <c r="N1491" s="28">
        <f>IF(AND(ISNUMBER(K1491),ISNUMBER(M1491)),K1491*M1491,"")</f>
        <v/>
      </c>
      <c r="O1491" s="25" t="n"/>
      <c r="P1491" s="25" t="n"/>
      <c r="Q1491" s="29" t="n"/>
      <c r="R1491" s="30">
        <f>IF(C1491="","",IF(COUNTIF(pl_chave,C1491)&gt;1,"ERRO: chave de tarefa duplicada",IF(I1491="Sim",IF(O1491="Não","ERRO: tarefa de segurança retirada do plano",IF(NOT(ISNUMBER(K1491)),"ERRO: frequência vigente inválida",IF(ISERROR(MATCH(H1491,lst_frequencias,0)),"ERRO: frequência de referência ausente",IF(K1491&lt;INDEX(lst_frequencias_vezes,MATCH(H1491,lst_frequencias,0)),"ERRO: intervalo ampliado em tarefa de segurança (referência "&amp;H1491&amp;")","OK: segurança mantida")))),IF(NOT(ISNUMBER(K1491)),"Verificar: frequência vigente","OK"))))</f>
        <v/>
      </c>
      <c r="S1491" s="24" t="n"/>
    </row>
    <row r="1492">
      <c r="A1492" s="21" t="n"/>
      <c r="B1492" s="22" t="n"/>
      <c r="C1492" s="23">
        <f>IF(OR(A1492="",B1492=""),"",A1492&amp;"|"&amp;B1492)</f>
        <v/>
      </c>
      <c r="D1492" s="21" t="n"/>
      <c r="E1492" s="24" t="n"/>
      <c r="F1492" s="21" t="n"/>
      <c r="G1492" s="22" t="n"/>
      <c r="H1492" s="22" t="n"/>
      <c r="I1492" s="22" t="n"/>
      <c r="J1492" s="25" t="n"/>
      <c r="K1492" s="26">
        <f>IF(J1492="","",IFERROR(INDEX(lst_frequencias_vezes,MATCH(J1492,lst_frequencias,0)),"Frequência não aceita"))</f>
        <v/>
      </c>
      <c r="L1492" s="21" t="n"/>
      <c r="M1492" s="27" t="n"/>
      <c r="N1492" s="28">
        <f>IF(AND(ISNUMBER(K1492),ISNUMBER(M1492)),K1492*M1492,"")</f>
        <v/>
      </c>
      <c r="O1492" s="25" t="n"/>
      <c r="P1492" s="25" t="n"/>
      <c r="Q1492" s="29" t="n"/>
      <c r="R1492" s="30">
        <f>IF(C1492="","",IF(COUNTIF(pl_chave,C1492)&gt;1,"ERRO: chave de tarefa duplicada",IF(I1492="Sim",IF(O1492="Não","ERRO: tarefa de segurança retirada do plano",IF(NOT(ISNUMBER(K1492)),"ERRO: frequência vigente inválida",IF(ISERROR(MATCH(H1492,lst_frequencias,0)),"ERRO: frequência de referência ausente",IF(K1492&lt;INDEX(lst_frequencias_vezes,MATCH(H1492,lst_frequencias,0)),"ERRO: intervalo ampliado em tarefa de segurança (referência "&amp;H1492&amp;")","OK: segurança mantida")))),IF(NOT(ISNUMBER(K1492)),"Verificar: frequência vigente","OK"))))</f>
        <v/>
      </c>
      <c r="S1492" s="24" t="n"/>
    </row>
    <row r="1493">
      <c r="A1493" s="21" t="n"/>
      <c r="B1493" s="22" t="n"/>
      <c r="C1493" s="23">
        <f>IF(OR(A1493="",B1493=""),"",A1493&amp;"|"&amp;B1493)</f>
        <v/>
      </c>
      <c r="D1493" s="21" t="n"/>
      <c r="E1493" s="24" t="n"/>
      <c r="F1493" s="21" t="n"/>
      <c r="G1493" s="22" t="n"/>
      <c r="H1493" s="22" t="n"/>
      <c r="I1493" s="22" t="n"/>
      <c r="J1493" s="25" t="n"/>
      <c r="K1493" s="26">
        <f>IF(J1493="","",IFERROR(INDEX(lst_frequencias_vezes,MATCH(J1493,lst_frequencias,0)),"Frequência não aceita"))</f>
        <v/>
      </c>
      <c r="L1493" s="21" t="n"/>
      <c r="M1493" s="27" t="n"/>
      <c r="N1493" s="28">
        <f>IF(AND(ISNUMBER(K1493),ISNUMBER(M1493)),K1493*M1493,"")</f>
        <v/>
      </c>
      <c r="O1493" s="25" t="n"/>
      <c r="P1493" s="25" t="n"/>
      <c r="Q1493" s="29" t="n"/>
      <c r="R1493" s="30">
        <f>IF(C1493="","",IF(COUNTIF(pl_chave,C1493)&gt;1,"ERRO: chave de tarefa duplicada",IF(I1493="Sim",IF(O1493="Não","ERRO: tarefa de segurança retirada do plano",IF(NOT(ISNUMBER(K1493)),"ERRO: frequência vigente inválida",IF(ISERROR(MATCH(H1493,lst_frequencias,0)),"ERRO: frequência de referência ausente",IF(K1493&lt;INDEX(lst_frequencias_vezes,MATCH(H1493,lst_frequencias,0)),"ERRO: intervalo ampliado em tarefa de segurança (referência "&amp;H1493&amp;")","OK: segurança mantida")))),IF(NOT(ISNUMBER(K1493)),"Verificar: frequência vigente","OK"))))</f>
        <v/>
      </c>
      <c r="S1493" s="24" t="n"/>
    </row>
    <row r="1494">
      <c r="A1494" s="21" t="n"/>
      <c r="B1494" s="22" t="n"/>
      <c r="C1494" s="23">
        <f>IF(OR(A1494="",B1494=""),"",A1494&amp;"|"&amp;B1494)</f>
        <v/>
      </c>
      <c r="D1494" s="21" t="n"/>
      <c r="E1494" s="24" t="n"/>
      <c r="F1494" s="21" t="n"/>
      <c r="G1494" s="22" t="n"/>
      <c r="H1494" s="22" t="n"/>
      <c r="I1494" s="22" t="n"/>
      <c r="J1494" s="25" t="n"/>
      <c r="K1494" s="26">
        <f>IF(J1494="","",IFERROR(INDEX(lst_frequencias_vezes,MATCH(J1494,lst_frequencias,0)),"Frequência não aceita"))</f>
        <v/>
      </c>
      <c r="L1494" s="21" t="n"/>
      <c r="M1494" s="27" t="n"/>
      <c r="N1494" s="28">
        <f>IF(AND(ISNUMBER(K1494),ISNUMBER(M1494)),K1494*M1494,"")</f>
        <v/>
      </c>
      <c r="O1494" s="25" t="n"/>
      <c r="P1494" s="25" t="n"/>
      <c r="Q1494" s="29" t="n"/>
      <c r="R1494" s="30">
        <f>IF(C1494="","",IF(COUNTIF(pl_chave,C1494)&gt;1,"ERRO: chave de tarefa duplicada",IF(I1494="Sim",IF(O1494="Não","ERRO: tarefa de segurança retirada do plano",IF(NOT(ISNUMBER(K1494)),"ERRO: frequência vigente inválida",IF(ISERROR(MATCH(H1494,lst_frequencias,0)),"ERRO: frequência de referência ausente",IF(K1494&lt;INDEX(lst_frequencias_vezes,MATCH(H1494,lst_frequencias,0)),"ERRO: intervalo ampliado em tarefa de segurança (referência "&amp;H1494&amp;")","OK: segurança mantida")))),IF(NOT(ISNUMBER(K1494)),"Verificar: frequência vigente","OK"))))</f>
        <v/>
      </c>
      <c r="S1494" s="24" t="n"/>
    </row>
    <row r="1495">
      <c r="A1495" s="21" t="n"/>
      <c r="B1495" s="22" t="n"/>
      <c r="C1495" s="23">
        <f>IF(OR(A1495="",B1495=""),"",A1495&amp;"|"&amp;B1495)</f>
        <v/>
      </c>
      <c r="D1495" s="21" t="n"/>
      <c r="E1495" s="24" t="n"/>
      <c r="F1495" s="21" t="n"/>
      <c r="G1495" s="22" t="n"/>
      <c r="H1495" s="22" t="n"/>
      <c r="I1495" s="22" t="n"/>
      <c r="J1495" s="25" t="n"/>
      <c r="K1495" s="26">
        <f>IF(J1495="","",IFERROR(INDEX(lst_frequencias_vezes,MATCH(J1495,lst_frequencias,0)),"Frequência não aceita"))</f>
        <v/>
      </c>
      <c r="L1495" s="21" t="n"/>
      <c r="M1495" s="27" t="n"/>
      <c r="N1495" s="28">
        <f>IF(AND(ISNUMBER(K1495),ISNUMBER(M1495)),K1495*M1495,"")</f>
        <v/>
      </c>
      <c r="O1495" s="25" t="n"/>
      <c r="P1495" s="25" t="n"/>
      <c r="Q1495" s="29" t="n"/>
      <c r="R1495" s="30">
        <f>IF(C1495="","",IF(COUNTIF(pl_chave,C1495)&gt;1,"ERRO: chave de tarefa duplicada",IF(I1495="Sim",IF(O1495="Não","ERRO: tarefa de segurança retirada do plano",IF(NOT(ISNUMBER(K1495)),"ERRO: frequência vigente inválida",IF(ISERROR(MATCH(H1495,lst_frequencias,0)),"ERRO: frequência de referência ausente",IF(K1495&lt;INDEX(lst_frequencias_vezes,MATCH(H1495,lst_frequencias,0)),"ERRO: intervalo ampliado em tarefa de segurança (referência "&amp;H1495&amp;")","OK: segurança mantida")))),IF(NOT(ISNUMBER(K1495)),"Verificar: frequência vigente","OK"))))</f>
        <v/>
      </c>
      <c r="S1495" s="24" t="n"/>
    </row>
    <row r="1496">
      <c r="A1496" s="21" t="n"/>
      <c r="B1496" s="22" t="n"/>
      <c r="C1496" s="23">
        <f>IF(OR(A1496="",B1496=""),"",A1496&amp;"|"&amp;B1496)</f>
        <v/>
      </c>
      <c r="D1496" s="21" t="n"/>
      <c r="E1496" s="24" t="n"/>
      <c r="F1496" s="21" t="n"/>
      <c r="G1496" s="22" t="n"/>
      <c r="H1496" s="22" t="n"/>
      <c r="I1496" s="22" t="n"/>
      <c r="J1496" s="25" t="n"/>
      <c r="K1496" s="26">
        <f>IF(J1496="","",IFERROR(INDEX(lst_frequencias_vezes,MATCH(J1496,lst_frequencias,0)),"Frequência não aceita"))</f>
        <v/>
      </c>
      <c r="L1496" s="21" t="n"/>
      <c r="M1496" s="27" t="n"/>
      <c r="N1496" s="28">
        <f>IF(AND(ISNUMBER(K1496),ISNUMBER(M1496)),K1496*M1496,"")</f>
        <v/>
      </c>
      <c r="O1496" s="25" t="n"/>
      <c r="P1496" s="25" t="n"/>
      <c r="Q1496" s="29" t="n"/>
      <c r="R1496" s="30">
        <f>IF(C1496="","",IF(COUNTIF(pl_chave,C1496)&gt;1,"ERRO: chave de tarefa duplicada",IF(I1496="Sim",IF(O1496="Não","ERRO: tarefa de segurança retirada do plano",IF(NOT(ISNUMBER(K1496)),"ERRO: frequência vigente inválida",IF(ISERROR(MATCH(H1496,lst_frequencias,0)),"ERRO: frequência de referência ausente",IF(K1496&lt;INDEX(lst_frequencias_vezes,MATCH(H1496,lst_frequencias,0)),"ERRO: intervalo ampliado em tarefa de segurança (referência "&amp;H1496&amp;")","OK: segurança mantida")))),IF(NOT(ISNUMBER(K1496)),"Verificar: frequência vigente","OK"))))</f>
        <v/>
      </c>
      <c r="S1496" s="24" t="n"/>
    </row>
    <row r="1497">
      <c r="A1497" s="21" t="n"/>
      <c r="B1497" s="22" t="n"/>
      <c r="C1497" s="23">
        <f>IF(OR(A1497="",B1497=""),"",A1497&amp;"|"&amp;B1497)</f>
        <v/>
      </c>
      <c r="D1497" s="21" t="n"/>
      <c r="E1497" s="24" t="n"/>
      <c r="F1497" s="21" t="n"/>
      <c r="G1497" s="22" t="n"/>
      <c r="H1497" s="22" t="n"/>
      <c r="I1497" s="22" t="n"/>
      <c r="J1497" s="25" t="n"/>
      <c r="K1497" s="26">
        <f>IF(J1497="","",IFERROR(INDEX(lst_frequencias_vezes,MATCH(J1497,lst_frequencias,0)),"Frequência não aceita"))</f>
        <v/>
      </c>
      <c r="L1497" s="21" t="n"/>
      <c r="M1497" s="27" t="n"/>
      <c r="N1497" s="28">
        <f>IF(AND(ISNUMBER(K1497),ISNUMBER(M1497)),K1497*M1497,"")</f>
        <v/>
      </c>
      <c r="O1497" s="25" t="n"/>
      <c r="P1497" s="25" t="n"/>
      <c r="Q1497" s="29" t="n"/>
      <c r="R1497" s="30">
        <f>IF(C1497="","",IF(COUNTIF(pl_chave,C1497)&gt;1,"ERRO: chave de tarefa duplicada",IF(I1497="Sim",IF(O1497="Não","ERRO: tarefa de segurança retirada do plano",IF(NOT(ISNUMBER(K1497)),"ERRO: frequência vigente inválida",IF(ISERROR(MATCH(H1497,lst_frequencias,0)),"ERRO: frequência de referência ausente",IF(K1497&lt;INDEX(lst_frequencias_vezes,MATCH(H1497,lst_frequencias,0)),"ERRO: intervalo ampliado em tarefa de segurança (referência "&amp;H1497&amp;")","OK: segurança mantida")))),IF(NOT(ISNUMBER(K1497)),"Verificar: frequência vigente","OK"))))</f>
        <v/>
      </c>
      <c r="S1497" s="24" t="n"/>
    </row>
    <row r="1498">
      <c r="A1498" s="21" t="n"/>
      <c r="B1498" s="22" t="n"/>
      <c r="C1498" s="23">
        <f>IF(OR(A1498="",B1498=""),"",A1498&amp;"|"&amp;B1498)</f>
        <v/>
      </c>
      <c r="D1498" s="21" t="n"/>
      <c r="E1498" s="24" t="n"/>
      <c r="F1498" s="21" t="n"/>
      <c r="G1498" s="22" t="n"/>
      <c r="H1498" s="22" t="n"/>
      <c r="I1498" s="22" t="n"/>
      <c r="J1498" s="25" t="n"/>
      <c r="K1498" s="26">
        <f>IF(J1498="","",IFERROR(INDEX(lst_frequencias_vezes,MATCH(J1498,lst_frequencias,0)),"Frequência não aceita"))</f>
        <v/>
      </c>
      <c r="L1498" s="21" t="n"/>
      <c r="M1498" s="27" t="n"/>
      <c r="N1498" s="28">
        <f>IF(AND(ISNUMBER(K1498),ISNUMBER(M1498)),K1498*M1498,"")</f>
        <v/>
      </c>
      <c r="O1498" s="25" t="n"/>
      <c r="P1498" s="25" t="n"/>
      <c r="Q1498" s="29" t="n"/>
      <c r="R1498" s="30">
        <f>IF(C1498="","",IF(COUNTIF(pl_chave,C1498)&gt;1,"ERRO: chave de tarefa duplicada",IF(I1498="Sim",IF(O1498="Não","ERRO: tarefa de segurança retirada do plano",IF(NOT(ISNUMBER(K1498)),"ERRO: frequência vigente inválida",IF(ISERROR(MATCH(H1498,lst_frequencias,0)),"ERRO: frequência de referência ausente",IF(K1498&lt;INDEX(lst_frequencias_vezes,MATCH(H1498,lst_frequencias,0)),"ERRO: intervalo ampliado em tarefa de segurança (referência "&amp;H1498&amp;")","OK: segurança mantida")))),IF(NOT(ISNUMBER(K1498)),"Verificar: frequência vigente","OK"))))</f>
        <v/>
      </c>
      <c r="S1498" s="24" t="n"/>
    </row>
    <row r="1499">
      <c r="A1499" s="21" t="n"/>
      <c r="B1499" s="22" t="n"/>
      <c r="C1499" s="23">
        <f>IF(OR(A1499="",B1499=""),"",A1499&amp;"|"&amp;B1499)</f>
        <v/>
      </c>
      <c r="D1499" s="21" t="n"/>
      <c r="E1499" s="24" t="n"/>
      <c r="F1499" s="21" t="n"/>
      <c r="G1499" s="22" t="n"/>
      <c r="H1499" s="22" t="n"/>
      <c r="I1499" s="22" t="n"/>
      <c r="J1499" s="25" t="n"/>
      <c r="K1499" s="26">
        <f>IF(J1499="","",IFERROR(INDEX(lst_frequencias_vezes,MATCH(J1499,lst_frequencias,0)),"Frequência não aceita"))</f>
        <v/>
      </c>
      <c r="L1499" s="21" t="n"/>
      <c r="M1499" s="27" t="n"/>
      <c r="N1499" s="28">
        <f>IF(AND(ISNUMBER(K1499),ISNUMBER(M1499)),K1499*M1499,"")</f>
        <v/>
      </c>
      <c r="O1499" s="25" t="n"/>
      <c r="P1499" s="25" t="n"/>
      <c r="Q1499" s="29" t="n"/>
      <c r="R1499" s="30">
        <f>IF(C1499="","",IF(COUNTIF(pl_chave,C1499)&gt;1,"ERRO: chave de tarefa duplicada",IF(I1499="Sim",IF(O1499="Não","ERRO: tarefa de segurança retirada do plano",IF(NOT(ISNUMBER(K1499)),"ERRO: frequência vigente inválida",IF(ISERROR(MATCH(H1499,lst_frequencias,0)),"ERRO: frequência de referência ausente",IF(K1499&lt;INDEX(lst_frequencias_vezes,MATCH(H1499,lst_frequencias,0)),"ERRO: intervalo ampliado em tarefa de segurança (referência "&amp;H1499&amp;")","OK: segurança mantida")))),IF(NOT(ISNUMBER(K1499)),"Verificar: frequência vigente","OK"))))</f>
        <v/>
      </c>
      <c r="S1499" s="24" t="n"/>
    </row>
    <row r="1500">
      <c r="A1500" s="21" t="n"/>
      <c r="B1500" s="22" t="n"/>
      <c r="C1500" s="23">
        <f>IF(OR(A1500="",B1500=""),"",A1500&amp;"|"&amp;B1500)</f>
        <v/>
      </c>
      <c r="D1500" s="21" t="n"/>
      <c r="E1500" s="24" t="n"/>
      <c r="F1500" s="21" t="n"/>
      <c r="G1500" s="22" t="n"/>
      <c r="H1500" s="22" t="n"/>
      <c r="I1500" s="22" t="n"/>
      <c r="J1500" s="25" t="n"/>
      <c r="K1500" s="26">
        <f>IF(J1500="","",IFERROR(INDEX(lst_frequencias_vezes,MATCH(J1500,lst_frequencias,0)),"Frequência não aceita"))</f>
        <v/>
      </c>
      <c r="L1500" s="21" t="n"/>
      <c r="M1500" s="27" t="n"/>
      <c r="N1500" s="28">
        <f>IF(AND(ISNUMBER(K1500),ISNUMBER(M1500)),K1500*M1500,"")</f>
        <v/>
      </c>
      <c r="O1500" s="25" t="n"/>
      <c r="P1500" s="25" t="n"/>
      <c r="Q1500" s="29" t="n"/>
      <c r="R1500" s="30">
        <f>IF(C1500="","",IF(COUNTIF(pl_chave,C1500)&gt;1,"ERRO: chave de tarefa duplicada",IF(I1500="Sim",IF(O1500="Não","ERRO: tarefa de segurança retirada do plano",IF(NOT(ISNUMBER(K1500)),"ERRO: frequência vigente inválida",IF(ISERROR(MATCH(H1500,lst_frequencias,0)),"ERRO: frequência de referência ausente",IF(K1500&lt;INDEX(lst_frequencias_vezes,MATCH(H1500,lst_frequencias,0)),"ERRO: intervalo ampliado em tarefa de segurança (referência "&amp;H1500&amp;")","OK: segurança mantida")))),IF(NOT(ISNUMBER(K1500)),"Verificar: frequência vigente","OK"))))</f>
        <v/>
      </c>
      <c r="S1500" s="24" t="n"/>
    </row>
    <row r="1501">
      <c r="A1501" s="21" t="n"/>
      <c r="B1501" s="22" t="n"/>
      <c r="C1501" s="23">
        <f>IF(OR(A1501="",B1501=""),"",A1501&amp;"|"&amp;B1501)</f>
        <v/>
      </c>
      <c r="D1501" s="21" t="n"/>
      <c r="E1501" s="24" t="n"/>
      <c r="F1501" s="21" t="n"/>
      <c r="G1501" s="22" t="n"/>
      <c r="H1501" s="22" t="n"/>
      <c r="I1501" s="22" t="n"/>
      <c r="J1501" s="25" t="n"/>
      <c r="K1501" s="26">
        <f>IF(J1501="","",IFERROR(INDEX(lst_frequencias_vezes,MATCH(J1501,lst_frequencias,0)),"Frequência não aceita"))</f>
        <v/>
      </c>
      <c r="L1501" s="21" t="n"/>
      <c r="M1501" s="27" t="n"/>
      <c r="N1501" s="28">
        <f>IF(AND(ISNUMBER(K1501),ISNUMBER(M1501)),K1501*M1501,"")</f>
        <v/>
      </c>
      <c r="O1501" s="25" t="n"/>
      <c r="P1501" s="25" t="n"/>
      <c r="Q1501" s="29" t="n"/>
      <c r="R1501" s="30">
        <f>IF(C1501="","",IF(COUNTIF(pl_chave,C1501)&gt;1,"ERRO: chave de tarefa duplicada",IF(I1501="Sim",IF(O1501="Não","ERRO: tarefa de segurança retirada do plano",IF(NOT(ISNUMBER(K1501)),"ERRO: frequência vigente inválida",IF(ISERROR(MATCH(H1501,lst_frequencias,0)),"ERRO: frequência de referência ausente",IF(K1501&lt;INDEX(lst_frequencias_vezes,MATCH(H1501,lst_frequencias,0)),"ERRO: intervalo ampliado em tarefa de segurança (referência "&amp;H1501&amp;")","OK: segurança mantida")))),IF(NOT(ISNUMBER(K1501)),"Verificar: frequência vigente","OK"))))</f>
        <v/>
      </c>
      <c r="S1501" s="24" t="n"/>
    </row>
    <row r="1502">
      <c r="A1502" s="21" t="n"/>
      <c r="B1502" s="22" t="n"/>
      <c r="C1502" s="23">
        <f>IF(OR(A1502="",B1502=""),"",A1502&amp;"|"&amp;B1502)</f>
        <v/>
      </c>
      <c r="D1502" s="21" t="n"/>
      <c r="E1502" s="24" t="n"/>
      <c r="F1502" s="21" t="n"/>
      <c r="G1502" s="22" t="n"/>
      <c r="H1502" s="22" t="n"/>
      <c r="I1502" s="22" t="n"/>
      <c r="J1502" s="25" t="n"/>
      <c r="K1502" s="26">
        <f>IF(J1502="","",IFERROR(INDEX(lst_frequencias_vezes,MATCH(J1502,lst_frequencias,0)),"Frequência não aceita"))</f>
        <v/>
      </c>
      <c r="L1502" s="21" t="n"/>
      <c r="M1502" s="27" t="n"/>
      <c r="N1502" s="28">
        <f>IF(AND(ISNUMBER(K1502),ISNUMBER(M1502)),K1502*M1502,"")</f>
        <v/>
      </c>
      <c r="O1502" s="25" t="n"/>
      <c r="P1502" s="25" t="n"/>
      <c r="Q1502" s="29" t="n"/>
      <c r="R1502" s="30">
        <f>IF(C1502="","",IF(COUNTIF(pl_chave,C1502)&gt;1,"ERRO: chave de tarefa duplicada",IF(I1502="Sim",IF(O1502="Não","ERRO: tarefa de segurança retirada do plano",IF(NOT(ISNUMBER(K1502)),"ERRO: frequência vigente inválida",IF(ISERROR(MATCH(H1502,lst_frequencias,0)),"ERRO: frequência de referência ausente",IF(K1502&lt;INDEX(lst_frequencias_vezes,MATCH(H1502,lst_frequencias,0)),"ERRO: intervalo ampliado em tarefa de segurança (referência "&amp;H1502&amp;")","OK: segurança mantida")))),IF(NOT(ISNUMBER(K1502)),"Verificar: frequência vigente","OK"))))</f>
        <v/>
      </c>
      <c r="S1502" s="24" t="n"/>
    </row>
    <row r="1503">
      <c r="A1503" s="21" t="n"/>
      <c r="B1503" s="22" t="n"/>
      <c r="C1503" s="23">
        <f>IF(OR(A1503="",B1503=""),"",A1503&amp;"|"&amp;B1503)</f>
        <v/>
      </c>
      <c r="D1503" s="21" t="n"/>
      <c r="E1503" s="24" t="n"/>
      <c r="F1503" s="21" t="n"/>
      <c r="G1503" s="22" t="n"/>
      <c r="H1503" s="22" t="n"/>
      <c r="I1503" s="22" t="n"/>
      <c r="J1503" s="25" t="n"/>
      <c r="K1503" s="26">
        <f>IF(J1503="","",IFERROR(INDEX(lst_frequencias_vezes,MATCH(J1503,lst_frequencias,0)),"Frequência não aceita"))</f>
        <v/>
      </c>
      <c r="L1503" s="21" t="n"/>
      <c r="M1503" s="27" t="n"/>
      <c r="N1503" s="28">
        <f>IF(AND(ISNUMBER(K1503),ISNUMBER(M1503)),K1503*M1503,"")</f>
        <v/>
      </c>
      <c r="O1503" s="25" t="n"/>
      <c r="P1503" s="25" t="n"/>
      <c r="Q1503" s="29" t="n"/>
      <c r="R1503" s="30">
        <f>IF(C1503="","",IF(COUNTIF(pl_chave,C1503)&gt;1,"ERRO: chave de tarefa duplicada",IF(I1503="Sim",IF(O1503="Não","ERRO: tarefa de segurança retirada do plano",IF(NOT(ISNUMBER(K1503)),"ERRO: frequência vigente inválida",IF(ISERROR(MATCH(H1503,lst_frequencias,0)),"ERRO: frequência de referência ausente",IF(K1503&lt;INDEX(lst_frequencias_vezes,MATCH(H1503,lst_frequencias,0)),"ERRO: intervalo ampliado em tarefa de segurança (referência "&amp;H1503&amp;")","OK: segurança mantida")))),IF(NOT(ISNUMBER(K1503)),"Verificar: frequência vigente","OK"))))</f>
        <v/>
      </c>
      <c r="S1503" s="24" t="n"/>
    </row>
    <row r="1504">
      <c r="A1504" s="21" t="n"/>
      <c r="B1504" s="22" t="n"/>
      <c r="C1504" s="23">
        <f>IF(OR(A1504="",B1504=""),"",A1504&amp;"|"&amp;B1504)</f>
        <v/>
      </c>
      <c r="D1504" s="21" t="n"/>
      <c r="E1504" s="24" t="n"/>
      <c r="F1504" s="21" t="n"/>
      <c r="G1504" s="22" t="n"/>
      <c r="H1504" s="22" t="n"/>
      <c r="I1504" s="22" t="n"/>
      <c r="J1504" s="25" t="n"/>
      <c r="K1504" s="26">
        <f>IF(J1504="","",IFERROR(INDEX(lst_frequencias_vezes,MATCH(J1504,lst_frequencias,0)),"Frequência não aceita"))</f>
        <v/>
      </c>
      <c r="L1504" s="21" t="n"/>
      <c r="M1504" s="27" t="n"/>
      <c r="N1504" s="28">
        <f>IF(AND(ISNUMBER(K1504),ISNUMBER(M1504)),K1504*M1504,"")</f>
        <v/>
      </c>
      <c r="O1504" s="25" t="n"/>
      <c r="P1504" s="25" t="n"/>
      <c r="Q1504" s="29" t="n"/>
      <c r="R1504" s="30">
        <f>IF(C1504="","",IF(COUNTIF(pl_chave,C1504)&gt;1,"ERRO: chave de tarefa duplicada",IF(I1504="Sim",IF(O1504="Não","ERRO: tarefa de segurança retirada do plano",IF(NOT(ISNUMBER(K1504)),"ERRO: frequência vigente inválida",IF(ISERROR(MATCH(H1504,lst_frequencias,0)),"ERRO: frequência de referência ausente",IF(K1504&lt;INDEX(lst_frequencias_vezes,MATCH(H1504,lst_frequencias,0)),"ERRO: intervalo ampliado em tarefa de segurança (referência "&amp;H1504&amp;")","OK: segurança mantida")))),IF(NOT(ISNUMBER(K1504)),"Verificar: frequência vigente","OK"))))</f>
        <v/>
      </c>
      <c r="S1504" s="24" t="n"/>
    </row>
    <row r="1505">
      <c r="A1505" s="21" t="n"/>
      <c r="B1505" s="22" t="n"/>
      <c r="C1505" s="23">
        <f>IF(OR(A1505="",B1505=""),"",A1505&amp;"|"&amp;B1505)</f>
        <v/>
      </c>
      <c r="D1505" s="21" t="n"/>
      <c r="E1505" s="24" t="n"/>
      <c r="F1505" s="21" t="n"/>
      <c r="G1505" s="22" t="n"/>
      <c r="H1505" s="22" t="n"/>
      <c r="I1505" s="22" t="n"/>
      <c r="J1505" s="25" t="n"/>
      <c r="K1505" s="26">
        <f>IF(J1505="","",IFERROR(INDEX(lst_frequencias_vezes,MATCH(J1505,lst_frequencias,0)),"Frequência não aceita"))</f>
        <v/>
      </c>
      <c r="L1505" s="21" t="n"/>
      <c r="M1505" s="27" t="n"/>
      <c r="N1505" s="28">
        <f>IF(AND(ISNUMBER(K1505),ISNUMBER(M1505)),K1505*M1505,"")</f>
        <v/>
      </c>
      <c r="O1505" s="25" t="n"/>
      <c r="P1505" s="25" t="n"/>
      <c r="Q1505" s="29" t="n"/>
      <c r="R1505" s="30">
        <f>IF(C1505="","",IF(COUNTIF(pl_chave,C1505)&gt;1,"ERRO: chave de tarefa duplicada",IF(I1505="Sim",IF(O1505="Não","ERRO: tarefa de segurança retirada do plano",IF(NOT(ISNUMBER(K1505)),"ERRO: frequência vigente inválida",IF(ISERROR(MATCH(H1505,lst_frequencias,0)),"ERRO: frequência de referência ausente",IF(K1505&lt;INDEX(lst_frequencias_vezes,MATCH(H1505,lst_frequencias,0)),"ERRO: intervalo ampliado em tarefa de segurança (referência "&amp;H1505&amp;")","OK: segurança mantida")))),IF(NOT(ISNUMBER(K1505)),"Verificar: frequência vigente","OK"))))</f>
        <v/>
      </c>
      <c r="S1505" s="24" t="n"/>
    </row>
    <row r="1506">
      <c r="A1506" s="21" t="n"/>
      <c r="B1506" s="22" t="n"/>
      <c r="C1506" s="23">
        <f>IF(OR(A1506="",B1506=""),"",A1506&amp;"|"&amp;B1506)</f>
        <v/>
      </c>
      <c r="D1506" s="21" t="n"/>
      <c r="E1506" s="24" t="n"/>
      <c r="F1506" s="21" t="n"/>
      <c r="G1506" s="22" t="n"/>
      <c r="H1506" s="22" t="n"/>
      <c r="I1506" s="22" t="n"/>
      <c r="J1506" s="25" t="n"/>
      <c r="K1506" s="26">
        <f>IF(J1506="","",IFERROR(INDEX(lst_frequencias_vezes,MATCH(J1506,lst_frequencias,0)),"Frequência não aceita"))</f>
        <v/>
      </c>
      <c r="L1506" s="21" t="n"/>
      <c r="M1506" s="27" t="n"/>
      <c r="N1506" s="28">
        <f>IF(AND(ISNUMBER(K1506),ISNUMBER(M1506)),K1506*M1506,"")</f>
        <v/>
      </c>
      <c r="O1506" s="25" t="n"/>
      <c r="P1506" s="25" t="n"/>
      <c r="Q1506" s="29" t="n"/>
      <c r="R1506" s="30">
        <f>IF(C1506="","",IF(COUNTIF(pl_chave,C1506)&gt;1,"ERRO: chave de tarefa duplicada",IF(I1506="Sim",IF(O1506="Não","ERRO: tarefa de segurança retirada do plano",IF(NOT(ISNUMBER(K1506)),"ERRO: frequência vigente inválida",IF(ISERROR(MATCH(H1506,lst_frequencias,0)),"ERRO: frequência de referência ausente",IF(K1506&lt;INDEX(lst_frequencias_vezes,MATCH(H1506,lst_frequencias,0)),"ERRO: intervalo ampliado em tarefa de segurança (referência "&amp;H1506&amp;")","OK: segurança mantida")))),IF(NOT(ISNUMBER(K1506)),"Verificar: frequência vigente","OK"))))</f>
        <v/>
      </c>
      <c r="S1506" s="24" t="n"/>
    </row>
    <row r="1507">
      <c r="A1507" s="21" t="n"/>
      <c r="B1507" s="22" t="n"/>
      <c r="C1507" s="23">
        <f>IF(OR(A1507="",B1507=""),"",A1507&amp;"|"&amp;B1507)</f>
        <v/>
      </c>
      <c r="D1507" s="21" t="n"/>
      <c r="E1507" s="24" t="n"/>
      <c r="F1507" s="21" t="n"/>
      <c r="G1507" s="22" t="n"/>
      <c r="H1507" s="22" t="n"/>
      <c r="I1507" s="22" t="n"/>
      <c r="J1507" s="25" t="n"/>
      <c r="K1507" s="26">
        <f>IF(J1507="","",IFERROR(INDEX(lst_frequencias_vezes,MATCH(J1507,lst_frequencias,0)),"Frequência não aceita"))</f>
        <v/>
      </c>
      <c r="L1507" s="21" t="n"/>
      <c r="M1507" s="27" t="n"/>
      <c r="N1507" s="28">
        <f>IF(AND(ISNUMBER(K1507),ISNUMBER(M1507)),K1507*M1507,"")</f>
        <v/>
      </c>
      <c r="O1507" s="25" t="n"/>
      <c r="P1507" s="25" t="n"/>
      <c r="Q1507" s="29" t="n"/>
      <c r="R1507" s="30">
        <f>IF(C1507="","",IF(COUNTIF(pl_chave,C1507)&gt;1,"ERRO: chave de tarefa duplicada",IF(I1507="Sim",IF(O1507="Não","ERRO: tarefa de segurança retirada do plano",IF(NOT(ISNUMBER(K1507)),"ERRO: frequência vigente inválida",IF(ISERROR(MATCH(H1507,lst_frequencias,0)),"ERRO: frequência de referência ausente",IF(K1507&lt;INDEX(lst_frequencias_vezes,MATCH(H1507,lst_frequencias,0)),"ERRO: intervalo ampliado em tarefa de segurança (referência "&amp;H1507&amp;")","OK: segurança mantida")))),IF(NOT(ISNUMBER(K1507)),"Verificar: frequência vigente","OK"))))</f>
        <v/>
      </c>
      <c r="S1507" s="24" t="n"/>
    </row>
    <row r="1508">
      <c r="A1508" s="21" t="n"/>
      <c r="B1508" s="22" t="n"/>
      <c r="C1508" s="23">
        <f>IF(OR(A1508="",B1508=""),"",A1508&amp;"|"&amp;B1508)</f>
        <v/>
      </c>
      <c r="D1508" s="21" t="n"/>
      <c r="E1508" s="24" t="n"/>
      <c r="F1508" s="21" t="n"/>
      <c r="G1508" s="22" t="n"/>
      <c r="H1508" s="22" t="n"/>
      <c r="I1508" s="22" t="n"/>
      <c r="J1508" s="25" t="n"/>
      <c r="K1508" s="26">
        <f>IF(J1508="","",IFERROR(INDEX(lst_frequencias_vezes,MATCH(J1508,lst_frequencias,0)),"Frequência não aceita"))</f>
        <v/>
      </c>
      <c r="L1508" s="21" t="n"/>
      <c r="M1508" s="27" t="n"/>
      <c r="N1508" s="28">
        <f>IF(AND(ISNUMBER(K1508),ISNUMBER(M1508)),K1508*M1508,"")</f>
        <v/>
      </c>
      <c r="O1508" s="25" t="n"/>
      <c r="P1508" s="25" t="n"/>
      <c r="Q1508" s="29" t="n"/>
      <c r="R1508" s="30">
        <f>IF(C1508="","",IF(COUNTIF(pl_chave,C1508)&gt;1,"ERRO: chave de tarefa duplicada",IF(I1508="Sim",IF(O1508="Não","ERRO: tarefa de segurança retirada do plano",IF(NOT(ISNUMBER(K1508)),"ERRO: frequência vigente inválida",IF(ISERROR(MATCH(H1508,lst_frequencias,0)),"ERRO: frequência de referência ausente",IF(K1508&lt;INDEX(lst_frequencias_vezes,MATCH(H1508,lst_frequencias,0)),"ERRO: intervalo ampliado em tarefa de segurança (referência "&amp;H1508&amp;")","OK: segurança mantida")))),IF(NOT(ISNUMBER(K1508)),"Verificar: frequência vigente","OK"))))</f>
        <v/>
      </c>
      <c r="S1508" s="24" t="n"/>
    </row>
    <row r="1509">
      <c r="A1509" s="21" t="n"/>
      <c r="B1509" s="22" t="n"/>
      <c r="C1509" s="23">
        <f>IF(OR(A1509="",B1509=""),"",A1509&amp;"|"&amp;B1509)</f>
        <v/>
      </c>
      <c r="D1509" s="21" t="n"/>
      <c r="E1509" s="24" t="n"/>
      <c r="F1509" s="21" t="n"/>
      <c r="G1509" s="22" t="n"/>
      <c r="H1509" s="22" t="n"/>
      <c r="I1509" s="22" t="n"/>
      <c r="J1509" s="25" t="n"/>
      <c r="K1509" s="26">
        <f>IF(J1509="","",IFERROR(INDEX(lst_frequencias_vezes,MATCH(J1509,lst_frequencias,0)),"Frequência não aceita"))</f>
        <v/>
      </c>
      <c r="L1509" s="21" t="n"/>
      <c r="M1509" s="27" t="n"/>
      <c r="N1509" s="28">
        <f>IF(AND(ISNUMBER(K1509),ISNUMBER(M1509)),K1509*M1509,"")</f>
        <v/>
      </c>
      <c r="O1509" s="25" t="n"/>
      <c r="P1509" s="25" t="n"/>
      <c r="Q1509" s="29" t="n"/>
      <c r="R1509" s="30">
        <f>IF(C1509="","",IF(COUNTIF(pl_chave,C1509)&gt;1,"ERRO: chave de tarefa duplicada",IF(I1509="Sim",IF(O1509="Não","ERRO: tarefa de segurança retirada do plano",IF(NOT(ISNUMBER(K1509)),"ERRO: frequência vigente inválida",IF(ISERROR(MATCH(H1509,lst_frequencias,0)),"ERRO: frequência de referência ausente",IF(K1509&lt;INDEX(lst_frequencias_vezes,MATCH(H1509,lst_frequencias,0)),"ERRO: intervalo ampliado em tarefa de segurança (referência "&amp;H1509&amp;")","OK: segurança mantida")))),IF(NOT(ISNUMBER(K1509)),"Verificar: frequência vigente","OK"))))</f>
        <v/>
      </c>
      <c r="S1509" s="24" t="n"/>
    </row>
    <row r="1510">
      <c r="A1510" s="21" t="n"/>
      <c r="B1510" s="22" t="n"/>
      <c r="C1510" s="23">
        <f>IF(OR(A1510="",B1510=""),"",A1510&amp;"|"&amp;B1510)</f>
        <v/>
      </c>
      <c r="D1510" s="21" t="n"/>
      <c r="E1510" s="24" t="n"/>
      <c r="F1510" s="21" t="n"/>
      <c r="G1510" s="22" t="n"/>
      <c r="H1510" s="22" t="n"/>
      <c r="I1510" s="22" t="n"/>
      <c r="J1510" s="25" t="n"/>
      <c r="K1510" s="26">
        <f>IF(J1510="","",IFERROR(INDEX(lst_frequencias_vezes,MATCH(J1510,lst_frequencias,0)),"Frequência não aceita"))</f>
        <v/>
      </c>
      <c r="L1510" s="21" t="n"/>
      <c r="M1510" s="27" t="n"/>
      <c r="N1510" s="28">
        <f>IF(AND(ISNUMBER(K1510),ISNUMBER(M1510)),K1510*M1510,"")</f>
        <v/>
      </c>
      <c r="O1510" s="25" t="n"/>
      <c r="P1510" s="25" t="n"/>
      <c r="Q1510" s="29" t="n"/>
      <c r="R1510" s="30">
        <f>IF(C1510="","",IF(COUNTIF(pl_chave,C1510)&gt;1,"ERRO: chave de tarefa duplicada",IF(I1510="Sim",IF(O1510="Não","ERRO: tarefa de segurança retirada do plano",IF(NOT(ISNUMBER(K1510)),"ERRO: frequência vigente inválida",IF(ISERROR(MATCH(H1510,lst_frequencias,0)),"ERRO: frequência de referência ausente",IF(K1510&lt;INDEX(lst_frequencias_vezes,MATCH(H1510,lst_frequencias,0)),"ERRO: intervalo ampliado em tarefa de segurança (referência "&amp;H1510&amp;")","OK: segurança mantida")))),IF(NOT(ISNUMBER(K1510)),"Verificar: frequência vigente","OK"))))</f>
        <v/>
      </c>
      <c r="S1510" s="24" t="n"/>
    </row>
    <row r="1511">
      <c r="A1511" s="21" t="n"/>
      <c r="B1511" s="22" t="n"/>
      <c r="C1511" s="23">
        <f>IF(OR(A1511="",B1511=""),"",A1511&amp;"|"&amp;B1511)</f>
        <v/>
      </c>
      <c r="D1511" s="21" t="n"/>
      <c r="E1511" s="24" t="n"/>
      <c r="F1511" s="21" t="n"/>
      <c r="G1511" s="22" t="n"/>
      <c r="H1511" s="22" t="n"/>
      <c r="I1511" s="22" t="n"/>
      <c r="J1511" s="25" t="n"/>
      <c r="K1511" s="26">
        <f>IF(J1511="","",IFERROR(INDEX(lst_frequencias_vezes,MATCH(J1511,lst_frequencias,0)),"Frequência não aceita"))</f>
        <v/>
      </c>
      <c r="L1511" s="21" t="n"/>
      <c r="M1511" s="27" t="n"/>
      <c r="N1511" s="28">
        <f>IF(AND(ISNUMBER(K1511),ISNUMBER(M1511)),K1511*M1511,"")</f>
        <v/>
      </c>
      <c r="O1511" s="25" t="n"/>
      <c r="P1511" s="25" t="n"/>
      <c r="Q1511" s="29" t="n"/>
      <c r="R1511" s="30">
        <f>IF(C1511="","",IF(COUNTIF(pl_chave,C1511)&gt;1,"ERRO: chave de tarefa duplicada",IF(I1511="Sim",IF(O1511="Não","ERRO: tarefa de segurança retirada do plano",IF(NOT(ISNUMBER(K1511)),"ERRO: frequência vigente inválida",IF(ISERROR(MATCH(H1511,lst_frequencias,0)),"ERRO: frequência de referência ausente",IF(K1511&lt;INDEX(lst_frequencias_vezes,MATCH(H1511,lst_frequencias,0)),"ERRO: intervalo ampliado em tarefa de segurança (referência "&amp;H1511&amp;")","OK: segurança mantida")))),IF(NOT(ISNUMBER(K1511)),"Verificar: frequência vigente","OK"))))</f>
        <v/>
      </c>
      <c r="S1511" s="24" t="n"/>
    </row>
    <row r="1512">
      <c r="A1512" s="21" t="n"/>
      <c r="B1512" s="22" t="n"/>
      <c r="C1512" s="23">
        <f>IF(OR(A1512="",B1512=""),"",A1512&amp;"|"&amp;B1512)</f>
        <v/>
      </c>
      <c r="D1512" s="21" t="n"/>
      <c r="E1512" s="24" t="n"/>
      <c r="F1512" s="21" t="n"/>
      <c r="G1512" s="22" t="n"/>
      <c r="H1512" s="22" t="n"/>
      <c r="I1512" s="22" t="n"/>
      <c r="J1512" s="25" t="n"/>
      <c r="K1512" s="26">
        <f>IF(J1512="","",IFERROR(INDEX(lst_frequencias_vezes,MATCH(J1512,lst_frequencias,0)),"Frequência não aceita"))</f>
        <v/>
      </c>
      <c r="L1512" s="21" t="n"/>
      <c r="M1512" s="27" t="n"/>
      <c r="N1512" s="28">
        <f>IF(AND(ISNUMBER(K1512),ISNUMBER(M1512)),K1512*M1512,"")</f>
        <v/>
      </c>
      <c r="O1512" s="25" t="n"/>
      <c r="P1512" s="25" t="n"/>
      <c r="Q1512" s="29" t="n"/>
      <c r="R1512" s="30">
        <f>IF(C1512="","",IF(COUNTIF(pl_chave,C1512)&gt;1,"ERRO: chave de tarefa duplicada",IF(I1512="Sim",IF(O1512="Não","ERRO: tarefa de segurança retirada do plano",IF(NOT(ISNUMBER(K1512)),"ERRO: frequência vigente inválida",IF(ISERROR(MATCH(H1512,lst_frequencias,0)),"ERRO: frequência de referência ausente",IF(K1512&lt;INDEX(lst_frequencias_vezes,MATCH(H1512,lst_frequencias,0)),"ERRO: intervalo ampliado em tarefa de segurança (referência "&amp;H1512&amp;")","OK: segurança mantida")))),IF(NOT(ISNUMBER(K1512)),"Verificar: frequência vigente","OK"))))</f>
        <v/>
      </c>
      <c r="S1512" s="24" t="n"/>
    </row>
    <row r="1513">
      <c r="A1513" s="21" t="n"/>
      <c r="B1513" s="22" t="n"/>
      <c r="C1513" s="23">
        <f>IF(OR(A1513="",B1513=""),"",A1513&amp;"|"&amp;B1513)</f>
        <v/>
      </c>
      <c r="D1513" s="21" t="n"/>
      <c r="E1513" s="24" t="n"/>
      <c r="F1513" s="21" t="n"/>
      <c r="G1513" s="22" t="n"/>
      <c r="H1513" s="22" t="n"/>
      <c r="I1513" s="22" t="n"/>
      <c r="J1513" s="25" t="n"/>
      <c r="K1513" s="26">
        <f>IF(J1513="","",IFERROR(INDEX(lst_frequencias_vezes,MATCH(J1513,lst_frequencias,0)),"Frequência não aceita"))</f>
        <v/>
      </c>
      <c r="L1513" s="21" t="n"/>
      <c r="M1513" s="27" t="n"/>
      <c r="N1513" s="28">
        <f>IF(AND(ISNUMBER(K1513),ISNUMBER(M1513)),K1513*M1513,"")</f>
        <v/>
      </c>
      <c r="O1513" s="25" t="n"/>
      <c r="P1513" s="25" t="n"/>
      <c r="Q1513" s="29" t="n"/>
      <c r="R1513" s="30">
        <f>IF(C1513="","",IF(COUNTIF(pl_chave,C1513)&gt;1,"ERRO: chave de tarefa duplicada",IF(I1513="Sim",IF(O1513="Não","ERRO: tarefa de segurança retirada do plano",IF(NOT(ISNUMBER(K1513)),"ERRO: frequência vigente inválida",IF(ISERROR(MATCH(H1513,lst_frequencias,0)),"ERRO: frequência de referência ausente",IF(K1513&lt;INDEX(lst_frequencias_vezes,MATCH(H1513,lst_frequencias,0)),"ERRO: intervalo ampliado em tarefa de segurança (referência "&amp;H1513&amp;")","OK: segurança mantida")))),IF(NOT(ISNUMBER(K1513)),"Verificar: frequência vigente","OK"))))</f>
        <v/>
      </c>
      <c r="S1513" s="24" t="n"/>
    </row>
    <row r="1514">
      <c r="A1514" s="21" t="n"/>
      <c r="B1514" s="22" t="n"/>
      <c r="C1514" s="23">
        <f>IF(OR(A1514="",B1514=""),"",A1514&amp;"|"&amp;B1514)</f>
        <v/>
      </c>
      <c r="D1514" s="21" t="n"/>
      <c r="E1514" s="24" t="n"/>
      <c r="F1514" s="21" t="n"/>
      <c r="G1514" s="22" t="n"/>
      <c r="H1514" s="22" t="n"/>
      <c r="I1514" s="22" t="n"/>
      <c r="J1514" s="25" t="n"/>
      <c r="K1514" s="26">
        <f>IF(J1514="","",IFERROR(INDEX(lst_frequencias_vezes,MATCH(J1514,lst_frequencias,0)),"Frequência não aceita"))</f>
        <v/>
      </c>
      <c r="L1514" s="21" t="n"/>
      <c r="M1514" s="27" t="n"/>
      <c r="N1514" s="28">
        <f>IF(AND(ISNUMBER(K1514),ISNUMBER(M1514)),K1514*M1514,"")</f>
        <v/>
      </c>
      <c r="O1514" s="25" t="n"/>
      <c r="P1514" s="25" t="n"/>
      <c r="Q1514" s="29" t="n"/>
      <c r="R1514" s="30">
        <f>IF(C1514="","",IF(COUNTIF(pl_chave,C1514)&gt;1,"ERRO: chave de tarefa duplicada",IF(I1514="Sim",IF(O1514="Não","ERRO: tarefa de segurança retirada do plano",IF(NOT(ISNUMBER(K1514)),"ERRO: frequência vigente inválida",IF(ISERROR(MATCH(H1514,lst_frequencias,0)),"ERRO: frequência de referência ausente",IF(K1514&lt;INDEX(lst_frequencias_vezes,MATCH(H1514,lst_frequencias,0)),"ERRO: intervalo ampliado em tarefa de segurança (referência "&amp;H1514&amp;")","OK: segurança mantida")))),IF(NOT(ISNUMBER(K1514)),"Verificar: frequência vigente","OK"))))</f>
        <v/>
      </c>
      <c r="S1514" s="24" t="n"/>
    </row>
    <row r="1515">
      <c r="A1515" s="21" t="n"/>
      <c r="B1515" s="22" t="n"/>
      <c r="C1515" s="23">
        <f>IF(OR(A1515="",B1515=""),"",A1515&amp;"|"&amp;B1515)</f>
        <v/>
      </c>
      <c r="D1515" s="21" t="n"/>
      <c r="E1515" s="24" t="n"/>
      <c r="F1515" s="21" t="n"/>
      <c r="G1515" s="22" t="n"/>
      <c r="H1515" s="22" t="n"/>
      <c r="I1515" s="22" t="n"/>
      <c r="J1515" s="25" t="n"/>
      <c r="K1515" s="26">
        <f>IF(J1515="","",IFERROR(INDEX(lst_frequencias_vezes,MATCH(J1515,lst_frequencias,0)),"Frequência não aceita"))</f>
        <v/>
      </c>
      <c r="L1515" s="21" t="n"/>
      <c r="M1515" s="27" t="n"/>
      <c r="N1515" s="28">
        <f>IF(AND(ISNUMBER(K1515),ISNUMBER(M1515)),K1515*M1515,"")</f>
        <v/>
      </c>
      <c r="O1515" s="25" t="n"/>
      <c r="P1515" s="25" t="n"/>
      <c r="Q1515" s="29" t="n"/>
      <c r="R1515" s="30">
        <f>IF(C1515="","",IF(COUNTIF(pl_chave,C1515)&gt;1,"ERRO: chave de tarefa duplicada",IF(I1515="Sim",IF(O1515="Não","ERRO: tarefa de segurança retirada do plano",IF(NOT(ISNUMBER(K1515)),"ERRO: frequência vigente inválida",IF(ISERROR(MATCH(H1515,lst_frequencias,0)),"ERRO: frequência de referência ausente",IF(K1515&lt;INDEX(lst_frequencias_vezes,MATCH(H1515,lst_frequencias,0)),"ERRO: intervalo ampliado em tarefa de segurança (referência "&amp;H1515&amp;")","OK: segurança mantida")))),IF(NOT(ISNUMBER(K1515)),"Verificar: frequência vigente","OK"))))</f>
        <v/>
      </c>
      <c r="S1515" s="24" t="n"/>
    </row>
    <row r="1516">
      <c r="A1516" s="21" t="n"/>
      <c r="B1516" s="22" t="n"/>
      <c r="C1516" s="23">
        <f>IF(OR(A1516="",B1516=""),"",A1516&amp;"|"&amp;B1516)</f>
        <v/>
      </c>
      <c r="D1516" s="21" t="n"/>
      <c r="E1516" s="24" t="n"/>
      <c r="F1516" s="21" t="n"/>
      <c r="G1516" s="22" t="n"/>
      <c r="H1516" s="22" t="n"/>
      <c r="I1516" s="22" t="n"/>
      <c r="J1516" s="25" t="n"/>
      <c r="K1516" s="26">
        <f>IF(J1516="","",IFERROR(INDEX(lst_frequencias_vezes,MATCH(J1516,lst_frequencias,0)),"Frequência não aceita"))</f>
        <v/>
      </c>
      <c r="L1516" s="21" t="n"/>
      <c r="M1516" s="27" t="n"/>
      <c r="N1516" s="28">
        <f>IF(AND(ISNUMBER(K1516),ISNUMBER(M1516)),K1516*M1516,"")</f>
        <v/>
      </c>
      <c r="O1516" s="25" t="n"/>
      <c r="P1516" s="25" t="n"/>
      <c r="Q1516" s="29" t="n"/>
      <c r="R1516" s="30">
        <f>IF(C1516="","",IF(COUNTIF(pl_chave,C1516)&gt;1,"ERRO: chave de tarefa duplicada",IF(I1516="Sim",IF(O1516="Não","ERRO: tarefa de segurança retirada do plano",IF(NOT(ISNUMBER(K1516)),"ERRO: frequência vigente inválida",IF(ISERROR(MATCH(H1516,lst_frequencias,0)),"ERRO: frequência de referência ausente",IF(K1516&lt;INDEX(lst_frequencias_vezes,MATCH(H1516,lst_frequencias,0)),"ERRO: intervalo ampliado em tarefa de segurança (referência "&amp;H1516&amp;")","OK: segurança mantida")))),IF(NOT(ISNUMBER(K1516)),"Verificar: frequência vigente","OK"))))</f>
        <v/>
      </c>
      <c r="S1516" s="24" t="n"/>
    </row>
    <row r="1517">
      <c r="A1517" s="21" t="n"/>
      <c r="B1517" s="22" t="n"/>
      <c r="C1517" s="23">
        <f>IF(OR(A1517="",B1517=""),"",A1517&amp;"|"&amp;B1517)</f>
        <v/>
      </c>
      <c r="D1517" s="21" t="n"/>
      <c r="E1517" s="24" t="n"/>
      <c r="F1517" s="21" t="n"/>
      <c r="G1517" s="22" t="n"/>
      <c r="H1517" s="22" t="n"/>
      <c r="I1517" s="22" t="n"/>
      <c r="J1517" s="25" t="n"/>
      <c r="K1517" s="26">
        <f>IF(J1517="","",IFERROR(INDEX(lst_frequencias_vezes,MATCH(J1517,lst_frequencias,0)),"Frequência não aceita"))</f>
        <v/>
      </c>
      <c r="L1517" s="21" t="n"/>
      <c r="M1517" s="27" t="n"/>
      <c r="N1517" s="28">
        <f>IF(AND(ISNUMBER(K1517),ISNUMBER(M1517)),K1517*M1517,"")</f>
        <v/>
      </c>
      <c r="O1517" s="25" t="n"/>
      <c r="P1517" s="25" t="n"/>
      <c r="Q1517" s="29" t="n"/>
      <c r="R1517" s="30">
        <f>IF(C1517="","",IF(COUNTIF(pl_chave,C1517)&gt;1,"ERRO: chave de tarefa duplicada",IF(I1517="Sim",IF(O1517="Não","ERRO: tarefa de segurança retirada do plano",IF(NOT(ISNUMBER(K1517)),"ERRO: frequência vigente inválida",IF(ISERROR(MATCH(H1517,lst_frequencias,0)),"ERRO: frequência de referência ausente",IF(K1517&lt;INDEX(lst_frequencias_vezes,MATCH(H1517,lst_frequencias,0)),"ERRO: intervalo ampliado em tarefa de segurança (referência "&amp;H1517&amp;")","OK: segurança mantida")))),IF(NOT(ISNUMBER(K1517)),"Verificar: frequência vigente","OK"))))</f>
        <v/>
      </c>
      <c r="S1517" s="24" t="n"/>
    </row>
    <row r="1518">
      <c r="A1518" s="21" t="n"/>
      <c r="B1518" s="22" t="n"/>
      <c r="C1518" s="23">
        <f>IF(OR(A1518="",B1518=""),"",A1518&amp;"|"&amp;B1518)</f>
        <v/>
      </c>
      <c r="D1518" s="21" t="n"/>
      <c r="E1518" s="24" t="n"/>
      <c r="F1518" s="21" t="n"/>
      <c r="G1518" s="22" t="n"/>
      <c r="H1518" s="22" t="n"/>
      <c r="I1518" s="22" t="n"/>
      <c r="J1518" s="25" t="n"/>
      <c r="K1518" s="26">
        <f>IF(J1518="","",IFERROR(INDEX(lst_frequencias_vezes,MATCH(J1518,lst_frequencias,0)),"Frequência não aceita"))</f>
        <v/>
      </c>
      <c r="L1518" s="21" t="n"/>
      <c r="M1518" s="27" t="n"/>
      <c r="N1518" s="28">
        <f>IF(AND(ISNUMBER(K1518),ISNUMBER(M1518)),K1518*M1518,"")</f>
        <v/>
      </c>
      <c r="O1518" s="25" t="n"/>
      <c r="P1518" s="25" t="n"/>
      <c r="Q1518" s="29" t="n"/>
      <c r="R1518" s="30">
        <f>IF(C1518="","",IF(COUNTIF(pl_chave,C1518)&gt;1,"ERRO: chave de tarefa duplicada",IF(I1518="Sim",IF(O1518="Não","ERRO: tarefa de segurança retirada do plano",IF(NOT(ISNUMBER(K1518)),"ERRO: frequência vigente inválida",IF(ISERROR(MATCH(H1518,lst_frequencias,0)),"ERRO: frequência de referência ausente",IF(K1518&lt;INDEX(lst_frequencias_vezes,MATCH(H1518,lst_frequencias,0)),"ERRO: intervalo ampliado em tarefa de segurança (referência "&amp;H1518&amp;")","OK: segurança mantida")))),IF(NOT(ISNUMBER(K1518)),"Verificar: frequência vigente","OK"))))</f>
        <v/>
      </c>
      <c r="S1518" s="24" t="n"/>
    </row>
    <row r="1519">
      <c r="A1519" s="21" t="n"/>
      <c r="B1519" s="22" t="n"/>
      <c r="C1519" s="23">
        <f>IF(OR(A1519="",B1519=""),"",A1519&amp;"|"&amp;B1519)</f>
        <v/>
      </c>
      <c r="D1519" s="21" t="n"/>
      <c r="E1519" s="24" t="n"/>
      <c r="F1519" s="21" t="n"/>
      <c r="G1519" s="22" t="n"/>
      <c r="H1519" s="22" t="n"/>
      <c r="I1519" s="22" t="n"/>
      <c r="J1519" s="25" t="n"/>
      <c r="K1519" s="26">
        <f>IF(J1519="","",IFERROR(INDEX(lst_frequencias_vezes,MATCH(J1519,lst_frequencias,0)),"Frequência não aceita"))</f>
        <v/>
      </c>
      <c r="L1519" s="21" t="n"/>
      <c r="M1519" s="27" t="n"/>
      <c r="N1519" s="28">
        <f>IF(AND(ISNUMBER(K1519),ISNUMBER(M1519)),K1519*M1519,"")</f>
        <v/>
      </c>
      <c r="O1519" s="25" t="n"/>
      <c r="P1519" s="25" t="n"/>
      <c r="Q1519" s="29" t="n"/>
      <c r="R1519" s="30">
        <f>IF(C1519="","",IF(COUNTIF(pl_chave,C1519)&gt;1,"ERRO: chave de tarefa duplicada",IF(I1519="Sim",IF(O1519="Não","ERRO: tarefa de segurança retirada do plano",IF(NOT(ISNUMBER(K1519)),"ERRO: frequência vigente inválida",IF(ISERROR(MATCH(H1519,lst_frequencias,0)),"ERRO: frequência de referência ausente",IF(K1519&lt;INDEX(lst_frequencias_vezes,MATCH(H1519,lst_frequencias,0)),"ERRO: intervalo ampliado em tarefa de segurança (referência "&amp;H1519&amp;")","OK: segurança mantida")))),IF(NOT(ISNUMBER(K1519)),"Verificar: frequência vigente","OK"))))</f>
        <v/>
      </c>
      <c r="S1519" s="24" t="n"/>
    </row>
    <row r="1520">
      <c r="A1520" s="21" t="n"/>
      <c r="B1520" s="22" t="n"/>
      <c r="C1520" s="23">
        <f>IF(OR(A1520="",B1520=""),"",A1520&amp;"|"&amp;B1520)</f>
        <v/>
      </c>
      <c r="D1520" s="21" t="n"/>
      <c r="E1520" s="24" t="n"/>
      <c r="F1520" s="21" t="n"/>
      <c r="G1520" s="22" t="n"/>
      <c r="H1520" s="22" t="n"/>
      <c r="I1520" s="22" t="n"/>
      <c r="J1520" s="25" t="n"/>
      <c r="K1520" s="26">
        <f>IF(J1520="","",IFERROR(INDEX(lst_frequencias_vezes,MATCH(J1520,lst_frequencias,0)),"Frequência não aceita"))</f>
        <v/>
      </c>
      <c r="L1520" s="21" t="n"/>
      <c r="M1520" s="27" t="n"/>
      <c r="N1520" s="28">
        <f>IF(AND(ISNUMBER(K1520),ISNUMBER(M1520)),K1520*M1520,"")</f>
        <v/>
      </c>
      <c r="O1520" s="25" t="n"/>
      <c r="P1520" s="25" t="n"/>
      <c r="Q1520" s="29" t="n"/>
      <c r="R1520" s="30">
        <f>IF(C1520="","",IF(COUNTIF(pl_chave,C1520)&gt;1,"ERRO: chave de tarefa duplicada",IF(I1520="Sim",IF(O1520="Não","ERRO: tarefa de segurança retirada do plano",IF(NOT(ISNUMBER(K1520)),"ERRO: frequência vigente inválida",IF(ISERROR(MATCH(H1520,lst_frequencias,0)),"ERRO: frequência de referência ausente",IF(K1520&lt;INDEX(lst_frequencias_vezes,MATCH(H1520,lst_frequencias,0)),"ERRO: intervalo ampliado em tarefa de segurança (referência "&amp;H1520&amp;")","OK: segurança mantida")))),IF(NOT(ISNUMBER(K1520)),"Verificar: frequência vigente","OK"))))</f>
        <v/>
      </c>
      <c r="S1520" s="24" t="n"/>
    </row>
    <row r="1521">
      <c r="A1521" s="21" t="n"/>
      <c r="B1521" s="22" t="n"/>
      <c r="C1521" s="23">
        <f>IF(OR(A1521="",B1521=""),"",A1521&amp;"|"&amp;B1521)</f>
        <v/>
      </c>
      <c r="D1521" s="21" t="n"/>
      <c r="E1521" s="24" t="n"/>
      <c r="F1521" s="21" t="n"/>
      <c r="G1521" s="22" t="n"/>
      <c r="H1521" s="22" t="n"/>
      <c r="I1521" s="22" t="n"/>
      <c r="J1521" s="25" t="n"/>
      <c r="K1521" s="26">
        <f>IF(J1521="","",IFERROR(INDEX(lst_frequencias_vezes,MATCH(J1521,lst_frequencias,0)),"Frequência não aceita"))</f>
        <v/>
      </c>
      <c r="L1521" s="21" t="n"/>
      <c r="M1521" s="27" t="n"/>
      <c r="N1521" s="28">
        <f>IF(AND(ISNUMBER(K1521),ISNUMBER(M1521)),K1521*M1521,"")</f>
        <v/>
      </c>
      <c r="O1521" s="25" t="n"/>
      <c r="P1521" s="25" t="n"/>
      <c r="Q1521" s="29" t="n"/>
      <c r="R1521" s="30">
        <f>IF(C1521="","",IF(COUNTIF(pl_chave,C1521)&gt;1,"ERRO: chave de tarefa duplicada",IF(I1521="Sim",IF(O1521="Não","ERRO: tarefa de segurança retirada do plano",IF(NOT(ISNUMBER(K1521)),"ERRO: frequência vigente inválida",IF(ISERROR(MATCH(H1521,lst_frequencias,0)),"ERRO: frequência de referência ausente",IF(K1521&lt;INDEX(lst_frequencias_vezes,MATCH(H1521,lst_frequencias,0)),"ERRO: intervalo ampliado em tarefa de segurança (referência "&amp;H1521&amp;")","OK: segurança mantida")))),IF(NOT(ISNUMBER(K1521)),"Verificar: frequência vigente","OK"))))</f>
        <v/>
      </c>
      <c r="S1521" s="24" t="n"/>
    </row>
    <row r="1522">
      <c r="A1522" s="21" t="n"/>
      <c r="B1522" s="22" t="n"/>
      <c r="C1522" s="23">
        <f>IF(OR(A1522="",B1522=""),"",A1522&amp;"|"&amp;B1522)</f>
        <v/>
      </c>
      <c r="D1522" s="21" t="n"/>
      <c r="E1522" s="24" t="n"/>
      <c r="F1522" s="21" t="n"/>
      <c r="G1522" s="22" t="n"/>
      <c r="H1522" s="22" t="n"/>
      <c r="I1522" s="22" t="n"/>
      <c r="J1522" s="25" t="n"/>
      <c r="K1522" s="26">
        <f>IF(J1522="","",IFERROR(INDEX(lst_frequencias_vezes,MATCH(J1522,lst_frequencias,0)),"Frequência não aceita"))</f>
        <v/>
      </c>
      <c r="L1522" s="21" t="n"/>
      <c r="M1522" s="27" t="n"/>
      <c r="N1522" s="28">
        <f>IF(AND(ISNUMBER(K1522),ISNUMBER(M1522)),K1522*M1522,"")</f>
        <v/>
      </c>
      <c r="O1522" s="25" t="n"/>
      <c r="P1522" s="25" t="n"/>
      <c r="Q1522" s="29" t="n"/>
      <c r="R1522" s="30">
        <f>IF(C1522="","",IF(COUNTIF(pl_chave,C1522)&gt;1,"ERRO: chave de tarefa duplicada",IF(I1522="Sim",IF(O1522="Não","ERRO: tarefa de segurança retirada do plano",IF(NOT(ISNUMBER(K1522)),"ERRO: frequência vigente inválida",IF(ISERROR(MATCH(H1522,lst_frequencias,0)),"ERRO: frequência de referência ausente",IF(K1522&lt;INDEX(lst_frequencias_vezes,MATCH(H1522,lst_frequencias,0)),"ERRO: intervalo ampliado em tarefa de segurança (referência "&amp;H1522&amp;")","OK: segurança mantida")))),IF(NOT(ISNUMBER(K1522)),"Verificar: frequência vigente","OK"))))</f>
        <v/>
      </c>
      <c r="S1522" s="24" t="n"/>
    </row>
    <row r="1523">
      <c r="A1523" s="21" t="n"/>
      <c r="B1523" s="22" t="n"/>
      <c r="C1523" s="23">
        <f>IF(OR(A1523="",B1523=""),"",A1523&amp;"|"&amp;B1523)</f>
        <v/>
      </c>
      <c r="D1523" s="21" t="n"/>
      <c r="E1523" s="24" t="n"/>
      <c r="F1523" s="21" t="n"/>
      <c r="G1523" s="22" t="n"/>
      <c r="H1523" s="22" t="n"/>
      <c r="I1523" s="22" t="n"/>
      <c r="J1523" s="25" t="n"/>
      <c r="K1523" s="26">
        <f>IF(J1523="","",IFERROR(INDEX(lst_frequencias_vezes,MATCH(J1523,lst_frequencias,0)),"Frequência não aceita"))</f>
        <v/>
      </c>
      <c r="L1523" s="21" t="n"/>
      <c r="M1523" s="27" t="n"/>
      <c r="N1523" s="28">
        <f>IF(AND(ISNUMBER(K1523),ISNUMBER(M1523)),K1523*M1523,"")</f>
        <v/>
      </c>
      <c r="O1523" s="25" t="n"/>
      <c r="P1523" s="25" t="n"/>
      <c r="Q1523" s="29" t="n"/>
      <c r="R1523" s="30">
        <f>IF(C1523="","",IF(COUNTIF(pl_chave,C1523)&gt;1,"ERRO: chave de tarefa duplicada",IF(I1523="Sim",IF(O1523="Não","ERRO: tarefa de segurança retirada do plano",IF(NOT(ISNUMBER(K1523)),"ERRO: frequência vigente inválida",IF(ISERROR(MATCH(H1523,lst_frequencias,0)),"ERRO: frequência de referência ausente",IF(K1523&lt;INDEX(lst_frequencias_vezes,MATCH(H1523,lst_frequencias,0)),"ERRO: intervalo ampliado em tarefa de segurança (referência "&amp;H1523&amp;")","OK: segurança mantida")))),IF(NOT(ISNUMBER(K1523)),"Verificar: frequência vigente","OK"))))</f>
        <v/>
      </c>
      <c r="S1523" s="24" t="n"/>
    </row>
    <row r="1524">
      <c r="A1524" s="21" t="n"/>
      <c r="B1524" s="22" t="n"/>
      <c r="C1524" s="23">
        <f>IF(OR(A1524="",B1524=""),"",A1524&amp;"|"&amp;B1524)</f>
        <v/>
      </c>
      <c r="D1524" s="21" t="n"/>
      <c r="E1524" s="24" t="n"/>
      <c r="F1524" s="21" t="n"/>
      <c r="G1524" s="22" t="n"/>
      <c r="H1524" s="22" t="n"/>
      <c r="I1524" s="22" t="n"/>
      <c r="J1524" s="25" t="n"/>
      <c r="K1524" s="26">
        <f>IF(J1524="","",IFERROR(INDEX(lst_frequencias_vezes,MATCH(J1524,lst_frequencias,0)),"Frequência não aceita"))</f>
        <v/>
      </c>
      <c r="L1524" s="21" t="n"/>
      <c r="M1524" s="27" t="n"/>
      <c r="N1524" s="28">
        <f>IF(AND(ISNUMBER(K1524),ISNUMBER(M1524)),K1524*M1524,"")</f>
        <v/>
      </c>
      <c r="O1524" s="25" t="n"/>
      <c r="P1524" s="25" t="n"/>
      <c r="Q1524" s="29" t="n"/>
      <c r="R1524" s="30">
        <f>IF(C1524="","",IF(COUNTIF(pl_chave,C1524)&gt;1,"ERRO: chave de tarefa duplicada",IF(I1524="Sim",IF(O1524="Não","ERRO: tarefa de segurança retirada do plano",IF(NOT(ISNUMBER(K1524)),"ERRO: frequência vigente inválida",IF(ISERROR(MATCH(H1524,lst_frequencias,0)),"ERRO: frequência de referência ausente",IF(K1524&lt;INDEX(lst_frequencias_vezes,MATCH(H1524,lst_frequencias,0)),"ERRO: intervalo ampliado em tarefa de segurança (referência "&amp;H1524&amp;")","OK: segurança mantida")))),IF(NOT(ISNUMBER(K1524)),"Verificar: frequência vigente","OK"))))</f>
        <v/>
      </c>
      <c r="S1524" s="24" t="n"/>
    </row>
    <row r="1525">
      <c r="A1525" s="21" t="n"/>
      <c r="B1525" s="22" t="n"/>
      <c r="C1525" s="23">
        <f>IF(OR(A1525="",B1525=""),"",A1525&amp;"|"&amp;B1525)</f>
        <v/>
      </c>
      <c r="D1525" s="21" t="n"/>
      <c r="E1525" s="24" t="n"/>
      <c r="F1525" s="21" t="n"/>
      <c r="G1525" s="22" t="n"/>
      <c r="H1525" s="22" t="n"/>
      <c r="I1525" s="22" t="n"/>
      <c r="J1525" s="25" t="n"/>
      <c r="K1525" s="26">
        <f>IF(J1525="","",IFERROR(INDEX(lst_frequencias_vezes,MATCH(J1525,lst_frequencias,0)),"Frequência não aceita"))</f>
        <v/>
      </c>
      <c r="L1525" s="21" t="n"/>
      <c r="M1525" s="27" t="n"/>
      <c r="N1525" s="28">
        <f>IF(AND(ISNUMBER(K1525),ISNUMBER(M1525)),K1525*M1525,"")</f>
        <v/>
      </c>
      <c r="O1525" s="25" t="n"/>
      <c r="P1525" s="25" t="n"/>
      <c r="Q1525" s="29" t="n"/>
      <c r="R1525" s="30">
        <f>IF(C1525="","",IF(COUNTIF(pl_chave,C1525)&gt;1,"ERRO: chave de tarefa duplicada",IF(I1525="Sim",IF(O1525="Não","ERRO: tarefa de segurança retirada do plano",IF(NOT(ISNUMBER(K1525)),"ERRO: frequência vigente inválida",IF(ISERROR(MATCH(H1525,lst_frequencias,0)),"ERRO: frequência de referência ausente",IF(K1525&lt;INDEX(lst_frequencias_vezes,MATCH(H1525,lst_frequencias,0)),"ERRO: intervalo ampliado em tarefa de segurança (referência "&amp;H1525&amp;")","OK: segurança mantida")))),IF(NOT(ISNUMBER(K1525)),"Verificar: frequência vigente","OK"))))</f>
        <v/>
      </c>
      <c r="S1525" s="24" t="n"/>
    </row>
    <row r="1526">
      <c r="A1526" s="21" t="n"/>
      <c r="B1526" s="22" t="n"/>
      <c r="C1526" s="23">
        <f>IF(OR(A1526="",B1526=""),"",A1526&amp;"|"&amp;B1526)</f>
        <v/>
      </c>
      <c r="D1526" s="21" t="n"/>
      <c r="E1526" s="24" t="n"/>
      <c r="F1526" s="21" t="n"/>
      <c r="G1526" s="22" t="n"/>
      <c r="H1526" s="22" t="n"/>
      <c r="I1526" s="22" t="n"/>
      <c r="J1526" s="25" t="n"/>
      <c r="K1526" s="26">
        <f>IF(J1526="","",IFERROR(INDEX(lst_frequencias_vezes,MATCH(J1526,lst_frequencias,0)),"Frequência não aceita"))</f>
        <v/>
      </c>
      <c r="L1526" s="21" t="n"/>
      <c r="M1526" s="27" t="n"/>
      <c r="N1526" s="28">
        <f>IF(AND(ISNUMBER(K1526),ISNUMBER(M1526)),K1526*M1526,"")</f>
        <v/>
      </c>
      <c r="O1526" s="25" t="n"/>
      <c r="P1526" s="25" t="n"/>
      <c r="Q1526" s="29" t="n"/>
      <c r="R1526" s="30">
        <f>IF(C1526="","",IF(COUNTIF(pl_chave,C1526)&gt;1,"ERRO: chave de tarefa duplicada",IF(I1526="Sim",IF(O1526="Não","ERRO: tarefa de segurança retirada do plano",IF(NOT(ISNUMBER(K1526)),"ERRO: frequência vigente inválida",IF(ISERROR(MATCH(H1526,lst_frequencias,0)),"ERRO: frequência de referência ausente",IF(K1526&lt;INDEX(lst_frequencias_vezes,MATCH(H1526,lst_frequencias,0)),"ERRO: intervalo ampliado em tarefa de segurança (referência "&amp;H1526&amp;")","OK: segurança mantida")))),IF(NOT(ISNUMBER(K1526)),"Verificar: frequência vigente","OK"))))</f>
        <v/>
      </c>
      <c r="S1526" s="24" t="n"/>
    </row>
    <row r="1527">
      <c r="A1527" s="21" t="n"/>
      <c r="B1527" s="22" t="n"/>
      <c r="C1527" s="23">
        <f>IF(OR(A1527="",B1527=""),"",A1527&amp;"|"&amp;B1527)</f>
        <v/>
      </c>
      <c r="D1527" s="21" t="n"/>
      <c r="E1527" s="24" t="n"/>
      <c r="F1527" s="21" t="n"/>
      <c r="G1527" s="22" t="n"/>
      <c r="H1527" s="22" t="n"/>
      <c r="I1527" s="22" t="n"/>
      <c r="J1527" s="25" t="n"/>
      <c r="K1527" s="26">
        <f>IF(J1527="","",IFERROR(INDEX(lst_frequencias_vezes,MATCH(J1527,lst_frequencias,0)),"Frequência não aceita"))</f>
        <v/>
      </c>
      <c r="L1527" s="21" t="n"/>
      <c r="M1527" s="27" t="n"/>
      <c r="N1527" s="28">
        <f>IF(AND(ISNUMBER(K1527),ISNUMBER(M1527)),K1527*M1527,"")</f>
        <v/>
      </c>
      <c r="O1527" s="25" t="n"/>
      <c r="P1527" s="25" t="n"/>
      <c r="Q1527" s="29" t="n"/>
      <c r="R1527" s="30">
        <f>IF(C1527="","",IF(COUNTIF(pl_chave,C1527)&gt;1,"ERRO: chave de tarefa duplicada",IF(I1527="Sim",IF(O1527="Não","ERRO: tarefa de segurança retirada do plano",IF(NOT(ISNUMBER(K1527)),"ERRO: frequência vigente inválida",IF(ISERROR(MATCH(H1527,lst_frequencias,0)),"ERRO: frequência de referência ausente",IF(K1527&lt;INDEX(lst_frequencias_vezes,MATCH(H1527,lst_frequencias,0)),"ERRO: intervalo ampliado em tarefa de segurança (referência "&amp;H1527&amp;")","OK: segurança mantida")))),IF(NOT(ISNUMBER(K1527)),"Verificar: frequência vigente","OK"))))</f>
        <v/>
      </c>
      <c r="S1527" s="24" t="n"/>
    </row>
    <row r="1528">
      <c r="A1528" s="21" t="n"/>
      <c r="B1528" s="22" t="n"/>
      <c r="C1528" s="23">
        <f>IF(OR(A1528="",B1528=""),"",A1528&amp;"|"&amp;B1528)</f>
        <v/>
      </c>
      <c r="D1528" s="21" t="n"/>
      <c r="E1528" s="24" t="n"/>
      <c r="F1528" s="21" t="n"/>
      <c r="G1528" s="22" t="n"/>
      <c r="H1528" s="22" t="n"/>
      <c r="I1528" s="22" t="n"/>
      <c r="J1528" s="25" t="n"/>
      <c r="K1528" s="26">
        <f>IF(J1528="","",IFERROR(INDEX(lst_frequencias_vezes,MATCH(J1528,lst_frequencias,0)),"Frequência não aceita"))</f>
        <v/>
      </c>
      <c r="L1528" s="21" t="n"/>
      <c r="M1528" s="27" t="n"/>
      <c r="N1528" s="28">
        <f>IF(AND(ISNUMBER(K1528),ISNUMBER(M1528)),K1528*M1528,"")</f>
        <v/>
      </c>
      <c r="O1528" s="25" t="n"/>
      <c r="P1528" s="25" t="n"/>
      <c r="Q1528" s="29" t="n"/>
      <c r="R1528" s="30">
        <f>IF(C1528="","",IF(COUNTIF(pl_chave,C1528)&gt;1,"ERRO: chave de tarefa duplicada",IF(I1528="Sim",IF(O1528="Não","ERRO: tarefa de segurança retirada do plano",IF(NOT(ISNUMBER(K1528)),"ERRO: frequência vigente inválida",IF(ISERROR(MATCH(H1528,lst_frequencias,0)),"ERRO: frequência de referência ausente",IF(K1528&lt;INDEX(lst_frequencias_vezes,MATCH(H1528,lst_frequencias,0)),"ERRO: intervalo ampliado em tarefa de segurança (referência "&amp;H1528&amp;")","OK: segurança mantida")))),IF(NOT(ISNUMBER(K1528)),"Verificar: frequência vigente","OK"))))</f>
        <v/>
      </c>
      <c r="S1528" s="24" t="n"/>
    </row>
    <row r="1529">
      <c r="A1529" s="21" t="n"/>
      <c r="B1529" s="22" t="n"/>
      <c r="C1529" s="23">
        <f>IF(OR(A1529="",B1529=""),"",A1529&amp;"|"&amp;B1529)</f>
        <v/>
      </c>
      <c r="D1529" s="21" t="n"/>
      <c r="E1529" s="24" t="n"/>
      <c r="F1529" s="21" t="n"/>
      <c r="G1529" s="22" t="n"/>
      <c r="H1529" s="22" t="n"/>
      <c r="I1529" s="22" t="n"/>
      <c r="J1529" s="25" t="n"/>
      <c r="K1529" s="26">
        <f>IF(J1529="","",IFERROR(INDEX(lst_frequencias_vezes,MATCH(J1529,lst_frequencias,0)),"Frequência não aceita"))</f>
        <v/>
      </c>
      <c r="L1529" s="21" t="n"/>
      <c r="M1529" s="27" t="n"/>
      <c r="N1529" s="28">
        <f>IF(AND(ISNUMBER(K1529),ISNUMBER(M1529)),K1529*M1529,"")</f>
        <v/>
      </c>
      <c r="O1529" s="25" t="n"/>
      <c r="P1529" s="25" t="n"/>
      <c r="Q1529" s="29" t="n"/>
      <c r="R1529" s="30">
        <f>IF(C1529="","",IF(COUNTIF(pl_chave,C1529)&gt;1,"ERRO: chave de tarefa duplicada",IF(I1529="Sim",IF(O1529="Não","ERRO: tarefa de segurança retirada do plano",IF(NOT(ISNUMBER(K1529)),"ERRO: frequência vigente inválida",IF(ISERROR(MATCH(H1529,lst_frequencias,0)),"ERRO: frequência de referência ausente",IF(K1529&lt;INDEX(lst_frequencias_vezes,MATCH(H1529,lst_frequencias,0)),"ERRO: intervalo ampliado em tarefa de segurança (referência "&amp;H1529&amp;")","OK: segurança mantida")))),IF(NOT(ISNUMBER(K1529)),"Verificar: frequência vigente","OK"))))</f>
        <v/>
      </c>
      <c r="S1529" s="24" t="n"/>
    </row>
    <row r="1530">
      <c r="A1530" s="21" t="n"/>
      <c r="B1530" s="22" t="n"/>
      <c r="C1530" s="23">
        <f>IF(OR(A1530="",B1530=""),"",A1530&amp;"|"&amp;B1530)</f>
        <v/>
      </c>
      <c r="D1530" s="21" t="n"/>
      <c r="E1530" s="24" t="n"/>
      <c r="F1530" s="21" t="n"/>
      <c r="G1530" s="22" t="n"/>
      <c r="H1530" s="22" t="n"/>
      <c r="I1530" s="22" t="n"/>
      <c r="J1530" s="25" t="n"/>
      <c r="K1530" s="26">
        <f>IF(J1530="","",IFERROR(INDEX(lst_frequencias_vezes,MATCH(J1530,lst_frequencias,0)),"Frequência não aceita"))</f>
        <v/>
      </c>
      <c r="L1530" s="21" t="n"/>
      <c r="M1530" s="27" t="n"/>
      <c r="N1530" s="28">
        <f>IF(AND(ISNUMBER(K1530),ISNUMBER(M1530)),K1530*M1530,"")</f>
        <v/>
      </c>
      <c r="O1530" s="25" t="n"/>
      <c r="P1530" s="25" t="n"/>
      <c r="Q1530" s="29" t="n"/>
      <c r="R1530" s="30">
        <f>IF(C1530="","",IF(COUNTIF(pl_chave,C1530)&gt;1,"ERRO: chave de tarefa duplicada",IF(I1530="Sim",IF(O1530="Não","ERRO: tarefa de segurança retirada do plano",IF(NOT(ISNUMBER(K1530)),"ERRO: frequência vigente inválida",IF(ISERROR(MATCH(H1530,lst_frequencias,0)),"ERRO: frequência de referência ausente",IF(K1530&lt;INDEX(lst_frequencias_vezes,MATCH(H1530,lst_frequencias,0)),"ERRO: intervalo ampliado em tarefa de segurança (referência "&amp;H1530&amp;")","OK: segurança mantida")))),IF(NOT(ISNUMBER(K1530)),"Verificar: frequência vigente","OK"))))</f>
        <v/>
      </c>
      <c r="S1530" s="24" t="n"/>
    </row>
    <row r="1531">
      <c r="A1531" s="21" t="n"/>
      <c r="B1531" s="22" t="n"/>
      <c r="C1531" s="23">
        <f>IF(OR(A1531="",B1531=""),"",A1531&amp;"|"&amp;B1531)</f>
        <v/>
      </c>
      <c r="D1531" s="21" t="n"/>
      <c r="E1531" s="24" t="n"/>
      <c r="F1531" s="21" t="n"/>
      <c r="G1531" s="22" t="n"/>
      <c r="H1531" s="22" t="n"/>
      <c r="I1531" s="22" t="n"/>
      <c r="J1531" s="25" t="n"/>
      <c r="K1531" s="26">
        <f>IF(J1531="","",IFERROR(INDEX(lst_frequencias_vezes,MATCH(J1531,lst_frequencias,0)),"Frequência não aceita"))</f>
        <v/>
      </c>
      <c r="L1531" s="21" t="n"/>
      <c r="M1531" s="27" t="n"/>
      <c r="N1531" s="28">
        <f>IF(AND(ISNUMBER(K1531),ISNUMBER(M1531)),K1531*M1531,"")</f>
        <v/>
      </c>
      <c r="O1531" s="25" t="n"/>
      <c r="P1531" s="25" t="n"/>
      <c r="Q1531" s="29" t="n"/>
      <c r="R1531" s="30">
        <f>IF(C1531="","",IF(COUNTIF(pl_chave,C1531)&gt;1,"ERRO: chave de tarefa duplicada",IF(I1531="Sim",IF(O1531="Não","ERRO: tarefa de segurança retirada do plano",IF(NOT(ISNUMBER(K1531)),"ERRO: frequência vigente inválida",IF(ISERROR(MATCH(H1531,lst_frequencias,0)),"ERRO: frequência de referência ausente",IF(K1531&lt;INDEX(lst_frequencias_vezes,MATCH(H1531,lst_frequencias,0)),"ERRO: intervalo ampliado em tarefa de segurança (referência "&amp;H1531&amp;")","OK: segurança mantida")))),IF(NOT(ISNUMBER(K1531)),"Verificar: frequência vigente","OK"))))</f>
        <v/>
      </c>
      <c r="S1531" s="24" t="n"/>
    </row>
    <row r="1532">
      <c r="A1532" s="21" t="n"/>
      <c r="B1532" s="22" t="n"/>
      <c r="C1532" s="23">
        <f>IF(OR(A1532="",B1532=""),"",A1532&amp;"|"&amp;B1532)</f>
        <v/>
      </c>
      <c r="D1532" s="21" t="n"/>
      <c r="E1532" s="24" t="n"/>
      <c r="F1532" s="21" t="n"/>
      <c r="G1532" s="22" t="n"/>
      <c r="H1532" s="22" t="n"/>
      <c r="I1532" s="22" t="n"/>
      <c r="J1532" s="25" t="n"/>
      <c r="K1532" s="26">
        <f>IF(J1532="","",IFERROR(INDEX(lst_frequencias_vezes,MATCH(J1532,lst_frequencias,0)),"Frequência não aceita"))</f>
        <v/>
      </c>
      <c r="L1532" s="21" t="n"/>
      <c r="M1532" s="27" t="n"/>
      <c r="N1532" s="28">
        <f>IF(AND(ISNUMBER(K1532),ISNUMBER(M1532)),K1532*M1532,"")</f>
        <v/>
      </c>
      <c r="O1532" s="25" t="n"/>
      <c r="P1532" s="25" t="n"/>
      <c r="Q1532" s="29" t="n"/>
      <c r="R1532" s="30">
        <f>IF(C1532="","",IF(COUNTIF(pl_chave,C1532)&gt;1,"ERRO: chave de tarefa duplicada",IF(I1532="Sim",IF(O1532="Não","ERRO: tarefa de segurança retirada do plano",IF(NOT(ISNUMBER(K1532)),"ERRO: frequência vigente inválida",IF(ISERROR(MATCH(H1532,lst_frequencias,0)),"ERRO: frequência de referência ausente",IF(K1532&lt;INDEX(lst_frequencias_vezes,MATCH(H1532,lst_frequencias,0)),"ERRO: intervalo ampliado em tarefa de segurança (referência "&amp;H1532&amp;")","OK: segurança mantida")))),IF(NOT(ISNUMBER(K1532)),"Verificar: frequência vigente","OK"))))</f>
        <v/>
      </c>
      <c r="S1532" s="24" t="n"/>
    </row>
    <row r="1533">
      <c r="A1533" s="21" t="n"/>
      <c r="B1533" s="22" t="n"/>
      <c r="C1533" s="23">
        <f>IF(OR(A1533="",B1533=""),"",A1533&amp;"|"&amp;B1533)</f>
        <v/>
      </c>
      <c r="D1533" s="21" t="n"/>
      <c r="E1533" s="24" t="n"/>
      <c r="F1533" s="21" t="n"/>
      <c r="G1533" s="22" t="n"/>
      <c r="H1533" s="22" t="n"/>
      <c r="I1533" s="22" t="n"/>
      <c r="J1533" s="25" t="n"/>
      <c r="K1533" s="26">
        <f>IF(J1533="","",IFERROR(INDEX(lst_frequencias_vezes,MATCH(J1533,lst_frequencias,0)),"Frequência não aceita"))</f>
        <v/>
      </c>
      <c r="L1533" s="21" t="n"/>
      <c r="M1533" s="27" t="n"/>
      <c r="N1533" s="28">
        <f>IF(AND(ISNUMBER(K1533),ISNUMBER(M1533)),K1533*M1533,"")</f>
        <v/>
      </c>
      <c r="O1533" s="25" t="n"/>
      <c r="P1533" s="25" t="n"/>
      <c r="Q1533" s="29" t="n"/>
      <c r="R1533" s="30">
        <f>IF(C1533="","",IF(COUNTIF(pl_chave,C1533)&gt;1,"ERRO: chave de tarefa duplicada",IF(I1533="Sim",IF(O1533="Não","ERRO: tarefa de segurança retirada do plano",IF(NOT(ISNUMBER(K1533)),"ERRO: frequência vigente inválida",IF(ISERROR(MATCH(H1533,lst_frequencias,0)),"ERRO: frequência de referência ausente",IF(K1533&lt;INDEX(lst_frequencias_vezes,MATCH(H1533,lst_frequencias,0)),"ERRO: intervalo ampliado em tarefa de segurança (referência "&amp;H1533&amp;")","OK: segurança mantida")))),IF(NOT(ISNUMBER(K1533)),"Verificar: frequência vigente","OK"))))</f>
        <v/>
      </c>
      <c r="S1533" s="24" t="n"/>
    </row>
    <row r="1534">
      <c r="A1534" s="21" t="n"/>
      <c r="B1534" s="22" t="n"/>
      <c r="C1534" s="23">
        <f>IF(OR(A1534="",B1534=""),"",A1534&amp;"|"&amp;B1534)</f>
        <v/>
      </c>
      <c r="D1534" s="21" t="n"/>
      <c r="E1534" s="24" t="n"/>
      <c r="F1534" s="21" t="n"/>
      <c r="G1534" s="22" t="n"/>
      <c r="H1534" s="22" t="n"/>
      <c r="I1534" s="22" t="n"/>
      <c r="J1534" s="25" t="n"/>
      <c r="K1534" s="26">
        <f>IF(J1534="","",IFERROR(INDEX(lst_frequencias_vezes,MATCH(J1534,lst_frequencias,0)),"Frequência não aceita"))</f>
        <v/>
      </c>
      <c r="L1534" s="21" t="n"/>
      <c r="M1534" s="27" t="n"/>
      <c r="N1534" s="28">
        <f>IF(AND(ISNUMBER(K1534),ISNUMBER(M1534)),K1534*M1534,"")</f>
        <v/>
      </c>
      <c r="O1534" s="25" t="n"/>
      <c r="P1534" s="25" t="n"/>
      <c r="Q1534" s="29" t="n"/>
      <c r="R1534" s="30">
        <f>IF(C1534="","",IF(COUNTIF(pl_chave,C1534)&gt;1,"ERRO: chave de tarefa duplicada",IF(I1534="Sim",IF(O1534="Não","ERRO: tarefa de segurança retirada do plano",IF(NOT(ISNUMBER(K1534)),"ERRO: frequência vigente inválida",IF(ISERROR(MATCH(H1534,lst_frequencias,0)),"ERRO: frequência de referência ausente",IF(K1534&lt;INDEX(lst_frequencias_vezes,MATCH(H1534,lst_frequencias,0)),"ERRO: intervalo ampliado em tarefa de segurança (referência "&amp;H1534&amp;")","OK: segurança mantida")))),IF(NOT(ISNUMBER(K1534)),"Verificar: frequência vigente","OK"))))</f>
        <v/>
      </c>
      <c r="S1534" s="24" t="n"/>
    </row>
    <row r="1535">
      <c r="A1535" s="21" t="n"/>
      <c r="B1535" s="22" t="n"/>
      <c r="C1535" s="23">
        <f>IF(OR(A1535="",B1535=""),"",A1535&amp;"|"&amp;B1535)</f>
        <v/>
      </c>
      <c r="D1535" s="21" t="n"/>
      <c r="E1535" s="24" t="n"/>
      <c r="F1535" s="21" t="n"/>
      <c r="G1535" s="22" t="n"/>
      <c r="H1535" s="22" t="n"/>
      <c r="I1535" s="22" t="n"/>
      <c r="J1535" s="25" t="n"/>
      <c r="K1535" s="26">
        <f>IF(J1535="","",IFERROR(INDEX(lst_frequencias_vezes,MATCH(J1535,lst_frequencias,0)),"Frequência não aceita"))</f>
        <v/>
      </c>
      <c r="L1535" s="21" t="n"/>
      <c r="M1535" s="27" t="n"/>
      <c r="N1535" s="28">
        <f>IF(AND(ISNUMBER(K1535),ISNUMBER(M1535)),K1535*M1535,"")</f>
        <v/>
      </c>
      <c r="O1535" s="25" t="n"/>
      <c r="P1535" s="25" t="n"/>
      <c r="Q1535" s="29" t="n"/>
      <c r="R1535" s="30">
        <f>IF(C1535="","",IF(COUNTIF(pl_chave,C1535)&gt;1,"ERRO: chave de tarefa duplicada",IF(I1535="Sim",IF(O1535="Não","ERRO: tarefa de segurança retirada do plano",IF(NOT(ISNUMBER(K1535)),"ERRO: frequência vigente inválida",IF(ISERROR(MATCH(H1535,lst_frequencias,0)),"ERRO: frequência de referência ausente",IF(K1535&lt;INDEX(lst_frequencias_vezes,MATCH(H1535,lst_frequencias,0)),"ERRO: intervalo ampliado em tarefa de segurança (referência "&amp;H1535&amp;")","OK: segurança mantida")))),IF(NOT(ISNUMBER(K1535)),"Verificar: frequência vigente","OK"))))</f>
        <v/>
      </c>
      <c r="S1535" s="24" t="n"/>
    </row>
    <row r="1536">
      <c r="A1536" s="21" t="n"/>
      <c r="B1536" s="22" t="n"/>
      <c r="C1536" s="23">
        <f>IF(OR(A1536="",B1536=""),"",A1536&amp;"|"&amp;B1536)</f>
        <v/>
      </c>
      <c r="D1536" s="21" t="n"/>
      <c r="E1536" s="24" t="n"/>
      <c r="F1536" s="21" t="n"/>
      <c r="G1536" s="22" t="n"/>
      <c r="H1536" s="22" t="n"/>
      <c r="I1536" s="22" t="n"/>
      <c r="J1536" s="25" t="n"/>
      <c r="K1536" s="26">
        <f>IF(J1536="","",IFERROR(INDEX(lst_frequencias_vezes,MATCH(J1536,lst_frequencias,0)),"Frequência não aceita"))</f>
        <v/>
      </c>
      <c r="L1536" s="21" t="n"/>
      <c r="M1536" s="27" t="n"/>
      <c r="N1536" s="28">
        <f>IF(AND(ISNUMBER(K1536),ISNUMBER(M1536)),K1536*M1536,"")</f>
        <v/>
      </c>
      <c r="O1536" s="25" t="n"/>
      <c r="P1536" s="25" t="n"/>
      <c r="Q1536" s="29" t="n"/>
      <c r="R1536" s="30">
        <f>IF(C1536="","",IF(COUNTIF(pl_chave,C1536)&gt;1,"ERRO: chave de tarefa duplicada",IF(I1536="Sim",IF(O1536="Não","ERRO: tarefa de segurança retirada do plano",IF(NOT(ISNUMBER(K1536)),"ERRO: frequência vigente inválida",IF(ISERROR(MATCH(H1536,lst_frequencias,0)),"ERRO: frequência de referência ausente",IF(K1536&lt;INDEX(lst_frequencias_vezes,MATCH(H1536,lst_frequencias,0)),"ERRO: intervalo ampliado em tarefa de segurança (referência "&amp;H1536&amp;")","OK: segurança mantida")))),IF(NOT(ISNUMBER(K1536)),"Verificar: frequência vigente","OK"))))</f>
        <v/>
      </c>
      <c r="S1536" s="24" t="n"/>
    </row>
    <row r="1537">
      <c r="A1537" s="21" t="n"/>
      <c r="B1537" s="22" t="n"/>
      <c r="C1537" s="23">
        <f>IF(OR(A1537="",B1537=""),"",A1537&amp;"|"&amp;B1537)</f>
        <v/>
      </c>
      <c r="D1537" s="21" t="n"/>
      <c r="E1537" s="24" t="n"/>
      <c r="F1537" s="21" t="n"/>
      <c r="G1537" s="22" t="n"/>
      <c r="H1537" s="22" t="n"/>
      <c r="I1537" s="22" t="n"/>
      <c r="J1537" s="25" t="n"/>
      <c r="K1537" s="26">
        <f>IF(J1537="","",IFERROR(INDEX(lst_frequencias_vezes,MATCH(J1537,lst_frequencias,0)),"Frequência não aceita"))</f>
        <v/>
      </c>
      <c r="L1537" s="21" t="n"/>
      <c r="M1537" s="27" t="n"/>
      <c r="N1537" s="28">
        <f>IF(AND(ISNUMBER(K1537),ISNUMBER(M1537)),K1537*M1537,"")</f>
        <v/>
      </c>
      <c r="O1537" s="25" t="n"/>
      <c r="P1537" s="25" t="n"/>
      <c r="Q1537" s="29" t="n"/>
      <c r="R1537" s="30">
        <f>IF(C1537="","",IF(COUNTIF(pl_chave,C1537)&gt;1,"ERRO: chave de tarefa duplicada",IF(I1537="Sim",IF(O1537="Não","ERRO: tarefa de segurança retirada do plano",IF(NOT(ISNUMBER(K1537)),"ERRO: frequência vigente inválida",IF(ISERROR(MATCH(H1537,lst_frequencias,0)),"ERRO: frequência de referência ausente",IF(K1537&lt;INDEX(lst_frequencias_vezes,MATCH(H1537,lst_frequencias,0)),"ERRO: intervalo ampliado em tarefa de segurança (referência "&amp;H1537&amp;")","OK: segurança mantida")))),IF(NOT(ISNUMBER(K1537)),"Verificar: frequência vigente","OK"))))</f>
        <v/>
      </c>
      <c r="S1537" s="24" t="n"/>
    </row>
    <row r="1538">
      <c r="A1538" s="21" t="n"/>
      <c r="B1538" s="22" t="n"/>
      <c r="C1538" s="23">
        <f>IF(OR(A1538="",B1538=""),"",A1538&amp;"|"&amp;B1538)</f>
        <v/>
      </c>
      <c r="D1538" s="21" t="n"/>
      <c r="E1538" s="24" t="n"/>
      <c r="F1538" s="21" t="n"/>
      <c r="G1538" s="22" t="n"/>
      <c r="H1538" s="22" t="n"/>
      <c r="I1538" s="22" t="n"/>
      <c r="J1538" s="25" t="n"/>
      <c r="K1538" s="26">
        <f>IF(J1538="","",IFERROR(INDEX(lst_frequencias_vezes,MATCH(J1538,lst_frequencias,0)),"Frequência não aceita"))</f>
        <v/>
      </c>
      <c r="L1538" s="21" t="n"/>
      <c r="M1538" s="27" t="n"/>
      <c r="N1538" s="28">
        <f>IF(AND(ISNUMBER(K1538),ISNUMBER(M1538)),K1538*M1538,"")</f>
        <v/>
      </c>
      <c r="O1538" s="25" t="n"/>
      <c r="P1538" s="25" t="n"/>
      <c r="Q1538" s="29" t="n"/>
      <c r="R1538" s="30">
        <f>IF(C1538="","",IF(COUNTIF(pl_chave,C1538)&gt;1,"ERRO: chave de tarefa duplicada",IF(I1538="Sim",IF(O1538="Não","ERRO: tarefa de segurança retirada do plano",IF(NOT(ISNUMBER(K1538)),"ERRO: frequência vigente inválida",IF(ISERROR(MATCH(H1538,lst_frequencias,0)),"ERRO: frequência de referência ausente",IF(K1538&lt;INDEX(lst_frequencias_vezes,MATCH(H1538,lst_frequencias,0)),"ERRO: intervalo ampliado em tarefa de segurança (referência "&amp;H1538&amp;")","OK: segurança mantida")))),IF(NOT(ISNUMBER(K1538)),"Verificar: frequência vigente","OK"))))</f>
        <v/>
      </c>
      <c r="S1538" s="24" t="n"/>
    </row>
    <row r="1539">
      <c r="A1539" s="21" t="n"/>
      <c r="B1539" s="22" t="n"/>
      <c r="C1539" s="23">
        <f>IF(OR(A1539="",B1539=""),"",A1539&amp;"|"&amp;B1539)</f>
        <v/>
      </c>
      <c r="D1539" s="21" t="n"/>
      <c r="E1539" s="24" t="n"/>
      <c r="F1539" s="21" t="n"/>
      <c r="G1539" s="22" t="n"/>
      <c r="H1539" s="22" t="n"/>
      <c r="I1539" s="22" t="n"/>
      <c r="J1539" s="25" t="n"/>
      <c r="K1539" s="26">
        <f>IF(J1539="","",IFERROR(INDEX(lst_frequencias_vezes,MATCH(J1539,lst_frequencias,0)),"Frequência não aceita"))</f>
        <v/>
      </c>
      <c r="L1539" s="21" t="n"/>
      <c r="M1539" s="27" t="n"/>
      <c r="N1539" s="28">
        <f>IF(AND(ISNUMBER(K1539),ISNUMBER(M1539)),K1539*M1539,"")</f>
        <v/>
      </c>
      <c r="O1539" s="25" t="n"/>
      <c r="P1539" s="25" t="n"/>
      <c r="Q1539" s="29" t="n"/>
      <c r="R1539" s="30">
        <f>IF(C1539="","",IF(COUNTIF(pl_chave,C1539)&gt;1,"ERRO: chave de tarefa duplicada",IF(I1539="Sim",IF(O1539="Não","ERRO: tarefa de segurança retirada do plano",IF(NOT(ISNUMBER(K1539)),"ERRO: frequência vigente inválida",IF(ISERROR(MATCH(H1539,lst_frequencias,0)),"ERRO: frequência de referência ausente",IF(K1539&lt;INDEX(lst_frequencias_vezes,MATCH(H1539,lst_frequencias,0)),"ERRO: intervalo ampliado em tarefa de segurança (referência "&amp;H1539&amp;")","OK: segurança mantida")))),IF(NOT(ISNUMBER(K1539)),"Verificar: frequência vigente","OK"))))</f>
        <v/>
      </c>
      <c r="S1539" s="24" t="n"/>
    </row>
    <row r="1540">
      <c r="A1540" s="21" t="n"/>
      <c r="B1540" s="22" t="n"/>
      <c r="C1540" s="23">
        <f>IF(OR(A1540="",B1540=""),"",A1540&amp;"|"&amp;B1540)</f>
        <v/>
      </c>
      <c r="D1540" s="21" t="n"/>
      <c r="E1540" s="24" t="n"/>
      <c r="F1540" s="21" t="n"/>
      <c r="G1540" s="22" t="n"/>
      <c r="H1540" s="22" t="n"/>
      <c r="I1540" s="22" t="n"/>
      <c r="J1540" s="25" t="n"/>
      <c r="K1540" s="26">
        <f>IF(J1540="","",IFERROR(INDEX(lst_frequencias_vezes,MATCH(J1540,lst_frequencias,0)),"Frequência não aceita"))</f>
        <v/>
      </c>
      <c r="L1540" s="21" t="n"/>
      <c r="M1540" s="27" t="n"/>
      <c r="N1540" s="28">
        <f>IF(AND(ISNUMBER(K1540),ISNUMBER(M1540)),K1540*M1540,"")</f>
        <v/>
      </c>
      <c r="O1540" s="25" t="n"/>
      <c r="P1540" s="25" t="n"/>
      <c r="Q1540" s="29" t="n"/>
      <c r="R1540" s="30">
        <f>IF(C1540="","",IF(COUNTIF(pl_chave,C1540)&gt;1,"ERRO: chave de tarefa duplicada",IF(I1540="Sim",IF(O1540="Não","ERRO: tarefa de segurança retirada do plano",IF(NOT(ISNUMBER(K1540)),"ERRO: frequência vigente inválida",IF(ISERROR(MATCH(H1540,lst_frequencias,0)),"ERRO: frequência de referência ausente",IF(K1540&lt;INDEX(lst_frequencias_vezes,MATCH(H1540,lst_frequencias,0)),"ERRO: intervalo ampliado em tarefa de segurança (referência "&amp;H1540&amp;")","OK: segurança mantida")))),IF(NOT(ISNUMBER(K1540)),"Verificar: frequência vigente","OK"))))</f>
        <v/>
      </c>
      <c r="S1540" s="24" t="n"/>
    </row>
    <row r="1541">
      <c r="A1541" s="21" t="n"/>
      <c r="B1541" s="22" t="n"/>
      <c r="C1541" s="23">
        <f>IF(OR(A1541="",B1541=""),"",A1541&amp;"|"&amp;B1541)</f>
        <v/>
      </c>
      <c r="D1541" s="21" t="n"/>
      <c r="E1541" s="24" t="n"/>
      <c r="F1541" s="21" t="n"/>
      <c r="G1541" s="22" t="n"/>
      <c r="H1541" s="22" t="n"/>
      <c r="I1541" s="22" t="n"/>
      <c r="J1541" s="25" t="n"/>
      <c r="K1541" s="26">
        <f>IF(J1541="","",IFERROR(INDEX(lst_frequencias_vezes,MATCH(J1541,lst_frequencias,0)),"Frequência não aceita"))</f>
        <v/>
      </c>
      <c r="L1541" s="21" t="n"/>
      <c r="M1541" s="27" t="n"/>
      <c r="N1541" s="28">
        <f>IF(AND(ISNUMBER(K1541),ISNUMBER(M1541)),K1541*M1541,"")</f>
        <v/>
      </c>
      <c r="O1541" s="25" t="n"/>
      <c r="P1541" s="25" t="n"/>
      <c r="Q1541" s="29" t="n"/>
      <c r="R1541" s="30">
        <f>IF(C1541="","",IF(COUNTIF(pl_chave,C1541)&gt;1,"ERRO: chave de tarefa duplicada",IF(I1541="Sim",IF(O1541="Não","ERRO: tarefa de segurança retirada do plano",IF(NOT(ISNUMBER(K1541)),"ERRO: frequência vigente inválida",IF(ISERROR(MATCH(H1541,lst_frequencias,0)),"ERRO: frequência de referência ausente",IF(K1541&lt;INDEX(lst_frequencias_vezes,MATCH(H1541,lst_frequencias,0)),"ERRO: intervalo ampliado em tarefa de segurança (referência "&amp;H1541&amp;")","OK: segurança mantida")))),IF(NOT(ISNUMBER(K1541)),"Verificar: frequência vigente","OK"))))</f>
        <v/>
      </c>
      <c r="S1541" s="24" t="n"/>
    </row>
    <row r="1542">
      <c r="A1542" s="21" t="n"/>
      <c r="B1542" s="22" t="n"/>
      <c r="C1542" s="23">
        <f>IF(OR(A1542="",B1542=""),"",A1542&amp;"|"&amp;B1542)</f>
        <v/>
      </c>
      <c r="D1542" s="21" t="n"/>
      <c r="E1542" s="24" t="n"/>
      <c r="F1542" s="21" t="n"/>
      <c r="G1542" s="22" t="n"/>
      <c r="H1542" s="22" t="n"/>
      <c r="I1542" s="22" t="n"/>
      <c r="J1542" s="25" t="n"/>
      <c r="K1542" s="26">
        <f>IF(J1542="","",IFERROR(INDEX(lst_frequencias_vezes,MATCH(J1542,lst_frequencias,0)),"Frequência não aceita"))</f>
        <v/>
      </c>
      <c r="L1542" s="21" t="n"/>
      <c r="M1542" s="27" t="n"/>
      <c r="N1542" s="28">
        <f>IF(AND(ISNUMBER(K1542),ISNUMBER(M1542)),K1542*M1542,"")</f>
        <v/>
      </c>
      <c r="O1542" s="25" t="n"/>
      <c r="P1542" s="25" t="n"/>
      <c r="Q1542" s="29" t="n"/>
      <c r="R1542" s="30">
        <f>IF(C1542="","",IF(COUNTIF(pl_chave,C1542)&gt;1,"ERRO: chave de tarefa duplicada",IF(I1542="Sim",IF(O1542="Não","ERRO: tarefa de segurança retirada do plano",IF(NOT(ISNUMBER(K1542)),"ERRO: frequência vigente inválida",IF(ISERROR(MATCH(H1542,lst_frequencias,0)),"ERRO: frequência de referência ausente",IF(K1542&lt;INDEX(lst_frequencias_vezes,MATCH(H1542,lst_frequencias,0)),"ERRO: intervalo ampliado em tarefa de segurança (referência "&amp;H1542&amp;")","OK: segurança mantida")))),IF(NOT(ISNUMBER(K1542)),"Verificar: frequência vigente","OK"))))</f>
        <v/>
      </c>
      <c r="S1542" s="24" t="n"/>
    </row>
    <row r="1543">
      <c r="A1543" s="21" t="n"/>
      <c r="B1543" s="22" t="n"/>
      <c r="C1543" s="23">
        <f>IF(OR(A1543="",B1543=""),"",A1543&amp;"|"&amp;B1543)</f>
        <v/>
      </c>
      <c r="D1543" s="21" t="n"/>
      <c r="E1543" s="24" t="n"/>
      <c r="F1543" s="21" t="n"/>
      <c r="G1543" s="22" t="n"/>
      <c r="H1543" s="22" t="n"/>
      <c r="I1543" s="22" t="n"/>
      <c r="J1543" s="25" t="n"/>
      <c r="K1543" s="26">
        <f>IF(J1543="","",IFERROR(INDEX(lst_frequencias_vezes,MATCH(J1543,lst_frequencias,0)),"Frequência não aceita"))</f>
        <v/>
      </c>
      <c r="L1543" s="21" t="n"/>
      <c r="M1543" s="27" t="n"/>
      <c r="N1543" s="28">
        <f>IF(AND(ISNUMBER(K1543),ISNUMBER(M1543)),K1543*M1543,"")</f>
        <v/>
      </c>
      <c r="O1543" s="25" t="n"/>
      <c r="P1543" s="25" t="n"/>
      <c r="Q1543" s="29" t="n"/>
      <c r="R1543" s="30">
        <f>IF(C1543="","",IF(COUNTIF(pl_chave,C1543)&gt;1,"ERRO: chave de tarefa duplicada",IF(I1543="Sim",IF(O1543="Não","ERRO: tarefa de segurança retirada do plano",IF(NOT(ISNUMBER(K1543)),"ERRO: frequência vigente inválida",IF(ISERROR(MATCH(H1543,lst_frequencias,0)),"ERRO: frequência de referência ausente",IF(K1543&lt;INDEX(lst_frequencias_vezes,MATCH(H1543,lst_frequencias,0)),"ERRO: intervalo ampliado em tarefa de segurança (referência "&amp;H1543&amp;")","OK: segurança mantida")))),IF(NOT(ISNUMBER(K1543)),"Verificar: frequência vigente","OK"))))</f>
        <v/>
      </c>
      <c r="S1543" s="24" t="n"/>
    </row>
    <row r="1544">
      <c r="A1544" s="21" t="n"/>
      <c r="B1544" s="22" t="n"/>
      <c r="C1544" s="23">
        <f>IF(OR(A1544="",B1544=""),"",A1544&amp;"|"&amp;B1544)</f>
        <v/>
      </c>
      <c r="D1544" s="21" t="n"/>
      <c r="E1544" s="24" t="n"/>
      <c r="F1544" s="21" t="n"/>
      <c r="G1544" s="22" t="n"/>
      <c r="H1544" s="22" t="n"/>
      <c r="I1544" s="22" t="n"/>
      <c r="J1544" s="25" t="n"/>
      <c r="K1544" s="26">
        <f>IF(J1544="","",IFERROR(INDEX(lst_frequencias_vezes,MATCH(J1544,lst_frequencias,0)),"Frequência não aceita"))</f>
        <v/>
      </c>
      <c r="L1544" s="21" t="n"/>
      <c r="M1544" s="27" t="n"/>
      <c r="N1544" s="28">
        <f>IF(AND(ISNUMBER(K1544),ISNUMBER(M1544)),K1544*M1544,"")</f>
        <v/>
      </c>
      <c r="O1544" s="25" t="n"/>
      <c r="P1544" s="25" t="n"/>
      <c r="Q1544" s="29" t="n"/>
      <c r="R1544" s="30">
        <f>IF(C1544="","",IF(COUNTIF(pl_chave,C1544)&gt;1,"ERRO: chave de tarefa duplicada",IF(I1544="Sim",IF(O1544="Não","ERRO: tarefa de segurança retirada do plano",IF(NOT(ISNUMBER(K1544)),"ERRO: frequência vigente inválida",IF(ISERROR(MATCH(H1544,lst_frequencias,0)),"ERRO: frequência de referência ausente",IF(K1544&lt;INDEX(lst_frequencias_vezes,MATCH(H1544,lst_frequencias,0)),"ERRO: intervalo ampliado em tarefa de segurança (referência "&amp;H1544&amp;")","OK: segurança mantida")))),IF(NOT(ISNUMBER(K1544)),"Verificar: frequência vigente","OK"))))</f>
        <v/>
      </c>
      <c r="S1544" s="24" t="n"/>
    </row>
    <row r="1545">
      <c r="A1545" s="21" t="n"/>
      <c r="B1545" s="22" t="n"/>
      <c r="C1545" s="23">
        <f>IF(OR(A1545="",B1545=""),"",A1545&amp;"|"&amp;B1545)</f>
        <v/>
      </c>
      <c r="D1545" s="21" t="n"/>
      <c r="E1545" s="24" t="n"/>
      <c r="F1545" s="21" t="n"/>
      <c r="G1545" s="22" t="n"/>
      <c r="H1545" s="22" t="n"/>
      <c r="I1545" s="22" t="n"/>
      <c r="J1545" s="25" t="n"/>
      <c r="K1545" s="26">
        <f>IF(J1545="","",IFERROR(INDEX(lst_frequencias_vezes,MATCH(J1545,lst_frequencias,0)),"Frequência não aceita"))</f>
        <v/>
      </c>
      <c r="L1545" s="21" t="n"/>
      <c r="M1545" s="27" t="n"/>
      <c r="N1545" s="28">
        <f>IF(AND(ISNUMBER(K1545),ISNUMBER(M1545)),K1545*M1545,"")</f>
        <v/>
      </c>
      <c r="O1545" s="25" t="n"/>
      <c r="P1545" s="25" t="n"/>
      <c r="Q1545" s="29" t="n"/>
      <c r="R1545" s="30">
        <f>IF(C1545="","",IF(COUNTIF(pl_chave,C1545)&gt;1,"ERRO: chave de tarefa duplicada",IF(I1545="Sim",IF(O1545="Não","ERRO: tarefa de segurança retirada do plano",IF(NOT(ISNUMBER(K1545)),"ERRO: frequência vigente inválida",IF(ISERROR(MATCH(H1545,lst_frequencias,0)),"ERRO: frequência de referência ausente",IF(K1545&lt;INDEX(lst_frequencias_vezes,MATCH(H1545,lst_frequencias,0)),"ERRO: intervalo ampliado em tarefa de segurança (referência "&amp;H1545&amp;")","OK: segurança mantida")))),IF(NOT(ISNUMBER(K1545)),"Verificar: frequência vigente","OK"))))</f>
        <v/>
      </c>
      <c r="S1545" s="24" t="n"/>
    </row>
    <row r="1546">
      <c r="A1546" s="21" t="n"/>
      <c r="B1546" s="22" t="n"/>
      <c r="C1546" s="23">
        <f>IF(OR(A1546="",B1546=""),"",A1546&amp;"|"&amp;B1546)</f>
        <v/>
      </c>
      <c r="D1546" s="21" t="n"/>
      <c r="E1546" s="24" t="n"/>
      <c r="F1546" s="21" t="n"/>
      <c r="G1546" s="22" t="n"/>
      <c r="H1546" s="22" t="n"/>
      <c r="I1546" s="22" t="n"/>
      <c r="J1546" s="25" t="n"/>
      <c r="K1546" s="26">
        <f>IF(J1546="","",IFERROR(INDEX(lst_frequencias_vezes,MATCH(J1546,lst_frequencias,0)),"Frequência não aceita"))</f>
        <v/>
      </c>
      <c r="L1546" s="21" t="n"/>
      <c r="M1546" s="27" t="n"/>
      <c r="N1546" s="28">
        <f>IF(AND(ISNUMBER(K1546),ISNUMBER(M1546)),K1546*M1546,"")</f>
        <v/>
      </c>
      <c r="O1546" s="25" t="n"/>
      <c r="P1546" s="25" t="n"/>
      <c r="Q1546" s="29" t="n"/>
      <c r="R1546" s="30">
        <f>IF(C1546="","",IF(COUNTIF(pl_chave,C1546)&gt;1,"ERRO: chave de tarefa duplicada",IF(I1546="Sim",IF(O1546="Não","ERRO: tarefa de segurança retirada do plano",IF(NOT(ISNUMBER(K1546)),"ERRO: frequência vigente inválida",IF(ISERROR(MATCH(H1546,lst_frequencias,0)),"ERRO: frequência de referência ausente",IF(K1546&lt;INDEX(lst_frequencias_vezes,MATCH(H1546,lst_frequencias,0)),"ERRO: intervalo ampliado em tarefa de segurança (referência "&amp;H1546&amp;")","OK: segurança mantida")))),IF(NOT(ISNUMBER(K1546)),"Verificar: frequência vigente","OK"))))</f>
        <v/>
      </c>
      <c r="S1546" s="24" t="n"/>
    </row>
    <row r="1547">
      <c r="A1547" s="21" t="n"/>
      <c r="B1547" s="22" t="n"/>
      <c r="C1547" s="23">
        <f>IF(OR(A1547="",B1547=""),"",A1547&amp;"|"&amp;B1547)</f>
        <v/>
      </c>
      <c r="D1547" s="21" t="n"/>
      <c r="E1547" s="24" t="n"/>
      <c r="F1547" s="21" t="n"/>
      <c r="G1547" s="22" t="n"/>
      <c r="H1547" s="22" t="n"/>
      <c r="I1547" s="22" t="n"/>
      <c r="J1547" s="25" t="n"/>
      <c r="K1547" s="26">
        <f>IF(J1547="","",IFERROR(INDEX(lst_frequencias_vezes,MATCH(J1547,lst_frequencias,0)),"Frequência não aceita"))</f>
        <v/>
      </c>
      <c r="L1547" s="21" t="n"/>
      <c r="M1547" s="27" t="n"/>
      <c r="N1547" s="28">
        <f>IF(AND(ISNUMBER(K1547),ISNUMBER(M1547)),K1547*M1547,"")</f>
        <v/>
      </c>
      <c r="O1547" s="25" t="n"/>
      <c r="P1547" s="25" t="n"/>
      <c r="Q1547" s="29" t="n"/>
      <c r="R1547" s="30">
        <f>IF(C1547="","",IF(COUNTIF(pl_chave,C1547)&gt;1,"ERRO: chave de tarefa duplicada",IF(I1547="Sim",IF(O1547="Não","ERRO: tarefa de segurança retirada do plano",IF(NOT(ISNUMBER(K1547)),"ERRO: frequência vigente inválida",IF(ISERROR(MATCH(H1547,lst_frequencias,0)),"ERRO: frequência de referência ausente",IF(K1547&lt;INDEX(lst_frequencias_vezes,MATCH(H1547,lst_frequencias,0)),"ERRO: intervalo ampliado em tarefa de segurança (referência "&amp;H1547&amp;")","OK: segurança mantida")))),IF(NOT(ISNUMBER(K1547)),"Verificar: frequência vigente","OK"))))</f>
        <v/>
      </c>
      <c r="S1547" s="24" t="n"/>
    </row>
    <row r="1548">
      <c r="A1548" s="21" t="n"/>
      <c r="B1548" s="22" t="n"/>
      <c r="C1548" s="23">
        <f>IF(OR(A1548="",B1548=""),"",A1548&amp;"|"&amp;B1548)</f>
        <v/>
      </c>
      <c r="D1548" s="21" t="n"/>
      <c r="E1548" s="24" t="n"/>
      <c r="F1548" s="21" t="n"/>
      <c r="G1548" s="22" t="n"/>
      <c r="H1548" s="22" t="n"/>
      <c r="I1548" s="22" t="n"/>
      <c r="J1548" s="25" t="n"/>
      <c r="K1548" s="26">
        <f>IF(J1548="","",IFERROR(INDEX(lst_frequencias_vezes,MATCH(J1548,lst_frequencias,0)),"Frequência não aceita"))</f>
        <v/>
      </c>
      <c r="L1548" s="21" t="n"/>
      <c r="M1548" s="27" t="n"/>
      <c r="N1548" s="28">
        <f>IF(AND(ISNUMBER(K1548),ISNUMBER(M1548)),K1548*M1548,"")</f>
        <v/>
      </c>
      <c r="O1548" s="25" t="n"/>
      <c r="P1548" s="25" t="n"/>
      <c r="Q1548" s="29" t="n"/>
      <c r="R1548" s="30">
        <f>IF(C1548="","",IF(COUNTIF(pl_chave,C1548)&gt;1,"ERRO: chave de tarefa duplicada",IF(I1548="Sim",IF(O1548="Não","ERRO: tarefa de segurança retirada do plano",IF(NOT(ISNUMBER(K1548)),"ERRO: frequência vigente inválida",IF(ISERROR(MATCH(H1548,lst_frequencias,0)),"ERRO: frequência de referência ausente",IF(K1548&lt;INDEX(lst_frequencias_vezes,MATCH(H1548,lst_frequencias,0)),"ERRO: intervalo ampliado em tarefa de segurança (referência "&amp;H1548&amp;")","OK: segurança mantida")))),IF(NOT(ISNUMBER(K1548)),"Verificar: frequência vigente","OK"))))</f>
        <v/>
      </c>
      <c r="S1548" s="24" t="n"/>
    </row>
    <row r="1549">
      <c r="A1549" s="21" t="n"/>
      <c r="B1549" s="22" t="n"/>
      <c r="C1549" s="23">
        <f>IF(OR(A1549="",B1549=""),"",A1549&amp;"|"&amp;B1549)</f>
        <v/>
      </c>
      <c r="D1549" s="21" t="n"/>
      <c r="E1549" s="24" t="n"/>
      <c r="F1549" s="21" t="n"/>
      <c r="G1549" s="22" t="n"/>
      <c r="H1549" s="22" t="n"/>
      <c r="I1549" s="22" t="n"/>
      <c r="J1549" s="25" t="n"/>
      <c r="K1549" s="26">
        <f>IF(J1549="","",IFERROR(INDEX(lst_frequencias_vezes,MATCH(J1549,lst_frequencias,0)),"Frequência não aceita"))</f>
        <v/>
      </c>
      <c r="L1549" s="21" t="n"/>
      <c r="M1549" s="27" t="n"/>
      <c r="N1549" s="28">
        <f>IF(AND(ISNUMBER(K1549),ISNUMBER(M1549)),K1549*M1549,"")</f>
        <v/>
      </c>
      <c r="O1549" s="25" t="n"/>
      <c r="P1549" s="25" t="n"/>
      <c r="Q1549" s="29" t="n"/>
      <c r="R1549" s="30">
        <f>IF(C1549="","",IF(COUNTIF(pl_chave,C1549)&gt;1,"ERRO: chave de tarefa duplicada",IF(I1549="Sim",IF(O1549="Não","ERRO: tarefa de segurança retirada do plano",IF(NOT(ISNUMBER(K1549)),"ERRO: frequência vigente inválida",IF(ISERROR(MATCH(H1549,lst_frequencias,0)),"ERRO: frequência de referência ausente",IF(K1549&lt;INDEX(lst_frequencias_vezes,MATCH(H1549,lst_frequencias,0)),"ERRO: intervalo ampliado em tarefa de segurança (referência "&amp;H1549&amp;")","OK: segurança mantida")))),IF(NOT(ISNUMBER(K1549)),"Verificar: frequência vigente","OK"))))</f>
        <v/>
      </c>
      <c r="S1549" s="24" t="n"/>
    </row>
    <row r="1550">
      <c r="A1550" s="21" t="n"/>
      <c r="B1550" s="22" t="n"/>
      <c r="C1550" s="23">
        <f>IF(OR(A1550="",B1550=""),"",A1550&amp;"|"&amp;B1550)</f>
        <v/>
      </c>
      <c r="D1550" s="21" t="n"/>
      <c r="E1550" s="24" t="n"/>
      <c r="F1550" s="21" t="n"/>
      <c r="G1550" s="22" t="n"/>
      <c r="H1550" s="22" t="n"/>
      <c r="I1550" s="22" t="n"/>
      <c r="J1550" s="25" t="n"/>
      <c r="K1550" s="26">
        <f>IF(J1550="","",IFERROR(INDEX(lst_frequencias_vezes,MATCH(J1550,lst_frequencias,0)),"Frequência não aceita"))</f>
        <v/>
      </c>
      <c r="L1550" s="21" t="n"/>
      <c r="M1550" s="27" t="n"/>
      <c r="N1550" s="28">
        <f>IF(AND(ISNUMBER(K1550),ISNUMBER(M1550)),K1550*M1550,"")</f>
        <v/>
      </c>
      <c r="O1550" s="25" t="n"/>
      <c r="P1550" s="25" t="n"/>
      <c r="Q1550" s="29" t="n"/>
      <c r="R1550" s="30">
        <f>IF(C1550="","",IF(COUNTIF(pl_chave,C1550)&gt;1,"ERRO: chave de tarefa duplicada",IF(I1550="Sim",IF(O1550="Não","ERRO: tarefa de segurança retirada do plano",IF(NOT(ISNUMBER(K1550)),"ERRO: frequência vigente inválida",IF(ISERROR(MATCH(H1550,lst_frequencias,0)),"ERRO: frequência de referência ausente",IF(K1550&lt;INDEX(lst_frequencias_vezes,MATCH(H1550,lst_frequencias,0)),"ERRO: intervalo ampliado em tarefa de segurança (referência "&amp;H1550&amp;")","OK: segurança mantida")))),IF(NOT(ISNUMBER(K1550)),"Verificar: frequência vigente","OK"))))</f>
        <v/>
      </c>
      <c r="S1550" s="24" t="n"/>
    </row>
    <row r="1551">
      <c r="A1551" s="21" t="n"/>
      <c r="B1551" s="22" t="n"/>
      <c r="C1551" s="23">
        <f>IF(OR(A1551="",B1551=""),"",A1551&amp;"|"&amp;B1551)</f>
        <v/>
      </c>
      <c r="D1551" s="21" t="n"/>
      <c r="E1551" s="24" t="n"/>
      <c r="F1551" s="21" t="n"/>
      <c r="G1551" s="22" t="n"/>
      <c r="H1551" s="22" t="n"/>
      <c r="I1551" s="22" t="n"/>
      <c r="J1551" s="25" t="n"/>
      <c r="K1551" s="26">
        <f>IF(J1551="","",IFERROR(INDEX(lst_frequencias_vezes,MATCH(J1551,lst_frequencias,0)),"Frequência não aceita"))</f>
        <v/>
      </c>
      <c r="L1551" s="21" t="n"/>
      <c r="M1551" s="27" t="n"/>
      <c r="N1551" s="28">
        <f>IF(AND(ISNUMBER(K1551),ISNUMBER(M1551)),K1551*M1551,"")</f>
        <v/>
      </c>
      <c r="O1551" s="25" t="n"/>
      <c r="P1551" s="25" t="n"/>
      <c r="Q1551" s="29" t="n"/>
      <c r="R1551" s="30">
        <f>IF(C1551="","",IF(COUNTIF(pl_chave,C1551)&gt;1,"ERRO: chave de tarefa duplicada",IF(I1551="Sim",IF(O1551="Não","ERRO: tarefa de segurança retirada do plano",IF(NOT(ISNUMBER(K1551)),"ERRO: frequência vigente inválida",IF(ISERROR(MATCH(H1551,lst_frequencias,0)),"ERRO: frequência de referência ausente",IF(K1551&lt;INDEX(lst_frequencias_vezes,MATCH(H1551,lst_frequencias,0)),"ERRO: intervalo ampliado em tarefa de segurança (referência "&amp;H1551&amp;")","OK: segurança mantida")))),IF(NOT(ISNUMBER(K1551)),"Verificar: frequência vigente","OK"))))</f>
        <v/>
      </c>
      <c r="S1551" s="24" t="n"/>
    </row>
    <row r="1552">
      <c r="A1552" s="21" t="n"/>
      <c r="B1552" s="22" t="n"/>
      <c r="C1552" s="23">
        <f>IF(OR(A1552="",B1552=""),"",A1552&amp;"|"&amp;B1552)</f>
        <v/>
      </c>
      <c r="D1552" s="21" t="n"/>
      <c r="E1552" s="24" t="n"/>
      <c r="F1552" s="21" t="n"/>
      <c r="G1552" s="22" t="n"/>
      <c r="H1552" s="22" t="n"/>
      <c r="I1552" s="22" t="n"/>
      <c r="J1552" s="25" t="n"/>
      <c r="K1552" s="26">
        <f>IF(J1552="","",IFERROR(INDEX(lst_frequencias_vezes,MATCH(J1552,lst_frequencias,0)),"Frequência não aceita"))</f>
        <v/>
      </c>
      <c r="L1552" s="21" t="n"/>
      <c r="M1552" s="27" t="n"/>
      <c r="N1552" s="28">
        <f>IF(AND(ISNUMBER(K1552),ISNUMBER(M1552)),K1552*M1552,"")</f>
        <v/>
      </c>
      <c r="O1552" s="25" t="n"/>
      <c r="P1552" s="25" t="n"/>
      <c r="Q1552" s="29" t="n"/>
      <c r="R1552" s="30">
        <f>IF(C1552="","",IF(COUNTIF(pl_chave,C1552)&gt;1,"ERRO: chave de tarefa duplicada",IF(I1552="Sim",IF(O1552="Não","ERRO: tarefa de segurança retirada do plano",IF(NOT(ISNUMBER(K1552)),"ERRO: frequência vigente inválida",IF(ISERROR(MATCH(H1552,lst_frequencias,0)),"ERRO: frequência de referência ausente",IF(K1552&lt;INDEX(lst_frequencias_vezes,MATCH(H1552,lst_frequencias,0)),"ERRO: intervalo ampliado em tarefa de segurança (referência "&amp;H1552&amp;")","OK: segurança mantida")))),IF(NOT(ISNUMBER(K1552)),"Verificar: frequência vigente","OK"))))</f>
        <v/>
      </c>
      <c r="S1552" s="24" t="n"/>
    </row>
    <row r="1553">
      <c r="A1553" s="21" t="n"/>
      <c r="B1553" s="22" t="n"/>
      <c r="C1553" s="23">
        <f>IF(OR(A1553="",B1553=""),"",A1553&amp;"|"&amp;B1553)</f>
        <v/>
      </c>
      <c r="D1553" s="21" t="n"/>
      <c r="E1553" s="24" t="n"/>
      <c r="F1553" s="21" t="n"/>
      <c r="G1553" s="22" t="n"/>
      <c r="H1553" s="22" t="n"/>
      <c r="I1553" s="22" t="n"/>
      <c r="J1553" s="25" t="n"/>
      <c r="K1553" s="26">
        <f>IF(J1553="","",IFERROR(INDEX(lst_frequencias_vezes,MATCH(J1553,lst_frequencias,0)),"Frequência não aceita"))</f>
        <v/>
      </c>
      <c r="L1553" s="21" t="n"/>
      <c r="M1553" s="27" t="n"/>
      <c r="N1553" s="28">
        <f>IF(AND(ISNUMBER(K1553),ISNUMBER(M1553)),K1553*M1553,"")</f>
        <v/>
      </c>
      <c r="O1553" s="25" t="n"/>
      <c r="P1553" s="25" t="n"/>
      <c r="Q1553" s="29" t="n"/>
      <c r="R1553" s="30">
        <f>IF(C1553="","",IF(COUNTIF(pl_chave,C1553)&gt;1,"ERRO: chave de tarefa duplicada",IF(I1553="Sim",IF(O1553="Não","ERRO: tarefa de segurança retirada do plano",IF(NOT(ISNUMBER(K1553)),"ERRO: frequência vigente inválida",IF(ISERROR(MATCH(H1553,lst_frequencias,0)),"ERRO: frequência de referência ausente",IF(K1553&lt;INDEX(lst_frequencias_vezes,MATCH(H1553,lst_frequencias,0)),"ERRO: intervalo ampliado em tarefa de segurança (referência "&amp;H1553&amp;")","OK: segurança mantida")))),IF(NOT(ISNUMBER(K1553)),"Verificar: frequência vigente","OK"))))</f>
        <v/>
      </c>
      <c r="S1553" s="24" t="n"/>
    </row>
    <row r="1554">
      <c r="A1554" s="21" t="n"/>
      <c r="B1554" s="22" t="n"/>
      <c r="C1554" s="23">
        <f>IF(OR(A1554="",B1554=""),"",A1554&amp;"|"&amp;B1554)</f>
        <v/>
      </c>
      <c r="D1554" s="21" t="n"/>
      <c r="E1554" s="24" t="n"/>
      <c r="F1554" s="21" t="n"/>
      <c r="G1554" s="22" t="n"/>
      <c r="H1554" s="22" t="n"/>
      <c r="I1554" s="22" t="n"/>
      <c r="J1554" s="25" t="n"/>
      <c r="K1554" s="26">
        <f>IF(J1554="","",IFERROR(INDEX(lst_frequencias_vezes,MATCH(J1554,lst_frequencias,0)),"Frequência não aceita"))</f>
        <v/>
      </c>
      <c r="L1554" s="21" t="n"/>
      <c r="M1554" s="27" t="n"/>
      <c r="N1554" s="28">
        <f>IF(AND(ISNUMBER(K1554),ISNUMBER(M1554)),K1554*M1554,"")</f>
        <v/>
      </c>
      <c r="O1554" s="25" t="n"/>
      <c r="P1554" s="25" t="n"/>
      <c r="Q1554" s="29" t="n"/>
      <c r="R1554" s="30">
        <f>IF(C1554="","",IF(COUNTIF(pl_chave,C1554)&gt;1,"ERRO: chave de tarefa duplicada",IF(I1554="Sim",IF(O1554="Não","ERRO: tarefa de segurança retirada do plano",IF(NOT(ISNUMBER(K1554)),"ERRO: frequência vigente inválida",IF(ISERROR(MATCH(H1554,lst_frequencias,0)),"ERRO: frequência de referência ausente",IF(K1554&lt;INDEX(lst_frequencias_vezes,MATCH(H1554,lst_frequencias,0)),"ERRO: intervalo ampliado em tarefa de segurança (referência "&amp;H1554&amp;")","OK: segurança mantida")))),IF(NOT(ISNUMBER(K1554)),"Verificar: frequência vigente","OK"))))</f>
        <v/>
      </c>
      <c r="S1554" s="24" t="n"/>
    </row>
    <row r="1555">
      <c r="A1555" s="21" t="n"/>
      <c r="B1555" s="22" t="n"/>
      <c r="C1555" s="23">
        <f>IF(OR(A1555="",B1555=""),"",A1555&amp;"|"&amp;B1555)</f>
        <v/>
      </c>
      <c r="D1555" s="21" t="n"/>
      <c r="E1555" s="24" t="n"/>
      <c r="F1555" s="21" t="n"/>
      <c r="G1555" s="22" t="n"/>
      <c r="H1555" s="22" t="n"/>
      <c r="I1555" s="22" t="n"/>
      <c r="J1555" s="25" t="n"/>
      <c r="K1555" s="26">
        <f>IF(J1555="","",IFERROR(INDEX(lst_frequencias_vezes,MATCH(J1555,lst_frequencias,0)),"Frequência não aceita"))</f>
        <v/>
      </c>
      <c r="L1555" s="21" t="n"/>
      <c r="M1555" s="27" t="n"/>
      <c r="N1555" s="28">
        <f>IF(AND(ISNUMBER(K1555),ISNUMBER(M1555)),K1555*M1555,"")</f>
        <v/>
      </c>
      <c r="O1555" s="25" t="n"/>
      <c r="P1555" s="25" t="n"/>
      <c r="Q1555" s="29" t="n"/>
      <c r="R1555" s="30">
        <f>IF(C1555="","",IF(COUNTIF(pl_chave,C1555)&gt;1,"ERRO: chave de tarefa duplicada",IF(I1555="Sim",IF(O1555="Não","ERRO: tarefa de segurança retirada do plano",IF(NOT(ISNUMBER(K1555)),"ERRO: frequência vigente inválida",IF(ISERROR(MATCH(H1555,lst_frequencias,0)),"ERRO: frequência de referência ausente",IF(K1555&lt;INDEX(lst_frequencias_vezes,MATCH(H1555,lst_frequencias,0)),"ERRO: intervalo ampliado em tarefa de segurança (referência "&amp;H1555&amp;")","OK: segurança mantida")))),IF(NOT(ISNUMBER(K1555)),"Verificar: frequência vigente","OK"))))</f>
        <v/>
      </c>
      <c r="S1555" s="24" t="n"/>
    </row>
    <row r="1556">
      <c r="A1556" s="21" t="n"/>
      <c r="B1556" s="22" t="n"/>
      <c r="C1556" s="23">
        <f>IF(OR(A1556="",B1556=""),"",A1556&amp;"|"&amp;B1556)</f>
        <v/>
      </c>
      <c r="D1556" s="21" t="n"/>
      <c r="E1556" s="24" t="n"/>
      <c r="F1556" s="21" t="n"/>
      <c r="G1556" s="22" t="n"/>
      <c r="H1556" s="22" t="n"/>
      <c r="I1556" s="22" t="n"/>
      <c r="J1556" s="25" t="n"/>
      <c r="K1556" s="26">
        <f>IF(J1556="","",IFERROR(INDEX(lst_frequencias_vezes,MATCH(J1556,lst_frequencias,0)),"Frequência não aceita"))</f>
        <v/>
      </c>
      <c r="L1556" s="21" t="n"/>
      <c r="M1556" s="27" t="n"/>
      <c r="N1556" s="28">
        <f>IF(AND(ISNUMBER(K1556),ISNUMBER(M1556)),K1556*M1556,"")</f>
        <v/>
      </c>
      <c r="O1556" s="25" t="n"/>
      <c r="P1556" s="25" t="n"/>
      <c r="Q1556" s="29" t="n"/>
      <c r="R1556" s="30">
        <f>IF(C1556="","",IF(COUNTIF(pl_chave,C1556)&gt;1,"ERRO: chave de tarefa duplicada",IF(I1556="Sim",IF(O1556="Não","ERRO: tarefa de segurança retirada do plano",IF(NOT(ISNUMBER(K1556)),"ERRO: frequência vigente inválida",IF(ISERROR(MATCH(H1556,lst_frequencias,0)),"ERRO: frequência de referência ausente",IF(K1556&lt;INDEX(lst_frequencias_vezes,MATCH(H1556,lst_frequencias,0)),"ERRO: intervalo ampliado em tarefa de segurança (referência "&amp;H1556&amp;")","OK: segurança mantida")))),IF(NOT(ISNUMBER(K1556)),"Verificar: frequência vigente","OK"))))</f>
        <v/>
      </c>
      <c r="S1556" s="24" t="n"/>
    </row>
    <row r="1557">
      <c r="A1557" s="21" t="n"/>
      <c r="B1557" s="22" t="n"/>
      <c r="C1557" s="23">
        <f>IF(OR(A1557="",B1557=""),"",A1557&amp;"|"&amp;B1557)</f>
        <v/>
      </c>
      <c r="D1557" s="21" t="n"/>
      <c r="E1557" s="24" t="n"/>
      <c r="F1557" s="21" t="n"/>
      <c r="G1557" s="22" t="n"/>
      <c r="H1557" s="22" t="n"/>
      <c r="I1557" s="22" t="n"/>
      <c r="J1557" s="25" t="n"/>
      <c r="K1557" s="26">
        <f>IF(J1557="","",IFERROR(INDEX(lst_frequencias_vezes,MATCH(J1557,lst_frequencias,0)),"Frequência não aceita"))</f>
        <v/>
      </c>
      <c r="L1557" s="21" t="n"/>
      <c r="M1557" s="27" t="n"/>
      <c r="N1557" s="28">
        <f>IF(AND(ISNUMBER(K1557),ISNUMBER(M1557)),K1557*M1557,"")</f>
        <v/>
      </c>
      <c r="O1557" s="25" t="n"/>
      <c r="P1557" s="25" t="n"/>
      <c r="Q1557" s="29" t="n"/>
      <c r="R1557" s="30">
        <f>IF(C1557="","",IF(COUNTIF(pl_chave,C1557)&gt;1,"ERRO: chave de tarefa duplicada",IF(I1557="Sim",IF(O1557="Não","ERRO: tarefa de segurança retirada do plano",IF(NOT(ISNUMBER(K1557)),"ERRO: frequência vigente inválida",IF(ISERROR(MATCH(H1557,lst_frequencias,0)),"ERRO: frequência de referência ausente",IF(K1557&lt;INDEX(lst_frequencias_vezes,MATCH(H1557,lst_frequencias,0)),"ERRO: intervalo ampliado em tarefa de segurança (referência "&amp;H1557&amp;")","OK: segurança mantida")))),IF(NOT(ISNUMBER(K1557)),"Verificar: frequência vigente","OK"))))</f>
        <v/>
      </c>
      <c r="S1557" s="24" t="n"/>
    </row>
    <row r="1558">
      <c r="A1558" s="21" t="n"/>
      <c r="B1558" s="22" t="n"/>
      <c r="C1558" s="23">
        <f>IF(OR(A1558="",B1558=""),"",A1558&amp;"|"&amp;B1558)</f>
        <v/>
      </c>
      <c r="D1558" s="21" t="n"/>
      <c r="E1558" s="24" t="n"/>
      <c r="F1558" s="21" t="n"/>
      <c r="G1558" s="22" t="n"/>
      <c r="H1558" s="22" t="n"/>
      <c r="I1558" s="22" t="n"/>
      <c r="J1558" s="25" t="n"/>
      <c r="K1558" s="26">
        <f>IF(J1558="","",IFERROR(INDEX(lst_frequencias_vezes,MATCH(J1558,lst_frequencias,0)),"Frequência não aceita"))</f>
        <v/>
      </c>
      <c r="L1558" s="21" t="n"/>
      <c r="M1558" s="27" t="n"/>
      <c r="N1558" s="28">
        <f>IF(AND(ISNUMBER(K1558),ISNUMBER(M1558)),K1558*M1558,"")</f>
        <v/>
      </c>
      <c r="O1558" s="25" t="n"/>
      <c r="P1558" s="25" t="n"/>
      <c r="Q1558" s="29" t="n"/>
      <c r="R1558" s="30">
        <f>IF(C1558="","",IF(COUNTIF(pl_chave,C1558)&gt;1,"ERRO: chave de tarefa duplicada",IF(I1558="Sim",IF(O1558="Não","ERRO: tarefa de segurança retirada do plano",IF(NOT(ISNUMBER(K1558)),"ERRO: frequência vigente inválida",IF(ISERROR(MATCH(H1558,lst_frequencias,0)),"ERRO: frequência de referência ausente",IF(K1558&lt;INDEX(lst_frequencias_vezes,MATCH(H1558,lst_frequencias,0)),"ERRO: intervalo ampliado em tarefa de segurança (referência "&amp;H1558&amp;")","OK: segurança mantida")))),IF(NOT(ISNUMBER(K1558)),"Verificar: frequência vigente","OK"))))</f>
        <v/>
      </c>
      <c r="S1558" s="24" t="n"/>
    </row>
    <row r="1559">
      <c r="A1559" s="21" t="n"/>
      <c r="B1559" s="22" t="n"/>
      <c r="C1559" s="23">
        <f>IF(OR(A1559="",B1559=""),"",A1559&amp;"|"&amp;B1559)</f>
        <v/>
      </c>
      <c r="D1559" s="21" t="n"/>
      <c r="E1559" s="24" t="n"/>
      <c r="F1559" s="21" t="n"/>
      <c r="G1559" s="22" t="n"/>
      <c r="H1559" s="22" t="n"/>
      <c r="I1559" s="22" t="n"/>
      <c r="J1559" s="25" t="n"/>
      <c r="K1559" s="26">
        <f>IF(J1559="","",IFERROR(INDEX(lst_frequencias_vezes,MATCH(J1559,lst_frequencias,0)),"Frequência não aceita"))</f>
        <v/>
      </c>
      <c r="L1559" s="21" t="n"/>
      <c r="M1559" s="27" t="n"/>
      <c r="N1559" s="28">
        <f>IF(AND(ISNUMBER(K1559),ISNUMBER(M1559)),K1559*M1559,"")</f>
        <v/>
      </c>
      <c r="O1559" s="25" t="n"/>
      <c r="P1559" s="25" t="n"/>
      <c r="Q1559" s="29" t="n"/>
      <c r="R1559" s="30">
        <f>IF(C1559="","",IF(COUNTIF(pl_chave,C1559)&gt;1,"ERRO: chave de tarefa duplicada",IF(I1559="Sim",IF(O1559="Não","ERRO: tarefa de segurança retirada do plano",IF(NOT(ISNUMBER(K1559)),"ERRO: frequência vigente inválida",IF(ISERROR(MATCH(H1559,lst_frequencias,0)),"ERRO: frequência de referência ausente",IF(K1559&lt;INDEX(lst_frequencias_vezes,MATCH(H1559,lst_frequencias,0)),"ERRO: intervalo ampliado em tarefa de segurança (referência "&amp;H1559&amp;")","OK: segurança mantida")))),IF(NOT(ISNUMBER(K1559)),"Verificar: frequência vigente","OK"))))</f>
        <v/>
      </c>
      <c r="S1559" s="24" t="n"/>
    </row>
    <row r="1560">
      <c r="A1560" s="21" t="n"/>
      <c r="B1560" s="22" t="n"/>
      <c r="C1560" s="23">
        <f>IF(OR(A1560="",B1560=""),"",A1560&amp;"|"&amp;B1560)</f>
        <v/>
      </c>
      <c r="D1560" s="21" t="n"/>
      <c r="E1560" s="24" t="n"/>
      <c r="F1560" s="21" t="n"/>
      <c r="G1560" s="22" t="n"/>
      <c r="H1560" s="22" t="n"/>
      <c r="I1560" s="22" t="n"/>
      <c r="J1560" s="25" t="n"/>
      <c r="K1560" s="26">
        <f>IF(J1560="","",IFERROR(INDEX(lst_frequencias_vezes,MATCH(J1560,lst_frequencias,0)),"Frequência não aceita"))</f>
        <v/>
      </c>
      <c r="L1560" s="21" t="n"/>
      <c r="M1560" s="27" t="n"/>
      <c r="N1560" s="28">
        <f>IF(AND(ISNUMBER(K1560),ISNUMBER(M1560)),K1560*M1560,"")</f>
        <v/>
      </c>
      <c r="O1560" s="25" t="n"/>
      <c r="P1560" s="25" t="n"/>
      <c r="Q1560" s="29" t="n"/>
      <c r="R1560" s="30">
        <f>IF(C1560="","",IF(COUNTIF(pl_chave,C1560)&gt;1,"ERRO: chave de tarefa duplicada",IF(I1560="Sim",IF(O1560="Não","ERRO: tarefa de segurança retirada do plano",IF(NOT(ISNUMBER(K1560)),"ERRO: frequência vigente inválida",IF(ISERROR(MATCH(H1560,lst_frequencias,0)),"ERRO: frequência de referência ausente",IF(K1560&lt;INDEX(lst_frequencias_vezes,MATCH(H1560,lst_frequencias,0)),"ERRO: intervalo ampliado em tarefa de segurança (referência "&amp;H1560&amp;")","OK: segurança mantida")))),IF(NOT(ISNUMBER(K1560)),"Verificar: frequência vigente","OK"))))</f>
        <v/>
      </c>
      <c r="S1560" s="24" t="n"/>
    </row>
    <row r="1561">
      <c r="A1561" s="21" t="n"/>
      <c r="B1561" s="22" t="n"/>
      <c r="C1561" s="23">
        <f>IF(OR(A1561="",B1561=""),"",A1561&amp;"|"&amp;B1561)</f>
        <v/>
      </c>
      <c r="D1561" s="21" t="n"/>
      <c r="E1561" s="24" t="n"/>
      <c r="F1561" s="21" t="n"/>
      <c r="G1561" s="22" t="n"/>
      <c r="H1561" s="22" t="n"/>
      <c r="I1561" s="22" t="n"/>
      <c r="J1561" s="25" t="n"/>
      <c r="K1561" s="26">
        <f>IF(J1561="","",IFERROR(INDEX(lst_frequencias_vezes,MATCH(J1561,lst_frequencias,0)),"Frequência não aceita"))</f>
        <v/>
      </c>
      <c r="L1561" s="21" t="n"/>
      <c r="M1561" s="27" t="n"/>
      <c r="N1561" s="28">
        <f>IF(AND(ISNUMBER(K1561),ISNUMBER(M1561)),K1561*M1561,"")</f>
        <v/>
      </c>
      <c r="O1561" s="25" t="n"/>
      <c r="P1561" s="25" t="n"/>
      <c r="Q1561" s="29" t="n"/>
      <c r="R1561" s="30">
        <f>IF(C1561="","",IF(COUNTIF(pl_chave,C1561)&gt;1,"ERRO: chave de tarefa duplicada",IF(I1561="Sim",IF(O1561="Não","ERRO: tarefa de segurança retirada do plano",IF(NOT(ISNUMBER(K1561)),"ERRO: frequência vigente inválida",IF(ISERROR(MATCH(H1561,lst_frequencias,0)),"ERRO: frequência de referência ausente",IF(K1561&lt;INDEX(lst_frequencias_vezes,MATCH(H1561,lst_frequencias,0)),"ERRO: intervalo ampliado em tarefa de segurança (referência "&amp;H1561&amp;")","OK: segurança mantida")))),IF(NOT(ISNUMBER(K1561)),"Verificar: frequência vigente","OK"))))</f>
        <v/>
      </c>
      <c r="S1561" s="24" t="n"/>
    </row>
    <row r="1562">
      <c r="A1562" s="21" t="n"/>
      <c r="B1562" s="22" t="n"/>
      <c r="C1562" s="23">
        <f>IF(OR(A1562="",B1562=""),"",A1562&amp;"|"&amp;B1562)</f>
        <v/>
      </c>
      <c r="D1562" s="21" t="n"/>
      <c r="E1562" s="24" t="n"/>
      <c r="F1562" s="21" t="n"/>
      <c r="G1562" s="22" t="n"/>
      <c r="H1562" s="22" t="n"/>
      <c r="I1562" s="22" t="n"/>
      <c r="J1562" s="25" t="n"/>
      <c r="K1562" s="26">
        <f>IF(J1562="","",IFERROR(INDEX(lst_frequencias_vezes,MATCH(J1562,lst_frequencias,0)),"Frequência não aceita"))</f>
        <v/>
      </c>
      <c r="L1562" s="21" t="n"/>
      <c r="M1562" s="27" t="n"/>
      <c r="N1562" s="28">
        <f>IF(AND(ISNUMBER(K1562),ISNUMBER(M1562)),K1562*M1562,"")</f>
        <v/>
      </c>
      <c r="O1562" s="25" t="n"/>
      <c r="P1562" s="25" t="n"/>
      <c r="Q1562" s="29" t="n"/>
      <c r="R1562" s="30">
        <f>IF(C1562="","",IF(COUNTIF(pl_chave,C1562)&gt;1,"ERRO: chave de tarefa duplicada",IF(I1562="Sim",IF(O1562="Não","ERRO: tarefa de segurança retirada do plano",IF(NOT(ISNUMBER(K1562)),"ERRO: frequência vigente inválida",IF(ISERROR(MATCH(H1562,lst_frequencias,0)),"ERRO: frequência de referência ausente",IF(K1562&lt;INDEX(lst_frequencias_vezes,MATCH(H1562,lst_frequencias,0)),"ERRO: intervalo ampliado em tarefa de segurança (referência "&amp;H1562&amp;")","OK: segurança mantida")))),IF(NOT(ISNUMBER(K1562)),"Verificar: frequência vigente","OK"))))</f>
        <v/>
      </c>
      <c r="S1562" s="24" t="n"/>
    </row>
    <row r="1563">
      <c r="A1563" s="21" t="n"/>
      <c r="B1563" s="22" t="n"/>
      <c r="C1563" s="23">
        <f>IF(OR(A1563="",B1563=""),"",A1563&amp;"|"&amp;B1563)</f>
        <v/>
      </c>
      <c r="D1563" s="21" t="n"/>
      <c r="E1563" s="24" t="n"/>
      <c r="F1563" s="21" t="n"/>
      <c r="G1563" s="22" t="n"/>
      <c r="H1563" s="22" t="n"/>
      <c r="I1563" s="22" t="n"/>
      <c r="J1563" s="25" t="n"/>
      <c r="K1563" s="26">
        <f>IF(J1563="","",IFERROR(INDEX(lst_frequencias_vezes,MATCH(J1563,lst_frequencias,0)),"Frequência não aceita"))</f>
        <v/>
      </c>
      <c r="L1563" s="21" t="n"/>
      <c r="M1563" s="27" t="n"/>
      <c r="N1563" s="28">
        <f>IF(AND(ISNUMBER(K1563),ISNUMBER(M1563)),K1563*M1563,"")</f>
        <v/>
      </c>
      <c r="O1563" s="25" t="n"/>
      <c r="P1563" s="25" t="n"/>
      <c r="Q1563" s="29" t="n"/>
      <c r="R1563" s="30">
        <f>IF(C1563="","",IF(COUNTIF(pl_chave,C1563)&gt;1,"ERRO: chave de tarefa duplicada",IF(I1563="Sim",IF(O1563="Não","ERRO: tarefa de segurança retirada do plano",IF(NOT(ISNUMBER(K1563)),"ERRO: frequência vigente inválida",IF(ISERROR(MATCH(H1563,lst_frequencias,0)),"ERRO: frequência de referência ausente",IF(K1563&lt;INDEX(lst_frequencias_vezes,MATCH(H1563,lst_frequencias,0)),"ERRO: intervalo ampliado em tarefa de segurança (referência "&amp;H1563&amp;")","OK: segurança mantida")))),IF(NOT(ISNUMBER(K1563)),"Verificar: frequência vigente","OK"))))</f>
        <v/>
      </c>
      <c r="S1563" s="24" t="n"/>
    </row>
    <row r="1564">
      <c r="A1564" s="21" t="n"/>
      <c r="B1564" s="22" t="n"/>
      <c r="C1564" s="23">
        <f>IF(OR(A1564="",B1564=""),"",A1564&amp;"|"&amp;B1564)</f>
        <v/>
      </c>
      <c r="D1564" s="21" t="n"/>
      <c r="E1564" s="24" t="n"/>
      <c r="F1564" s="21" t="n"/>
      <c r="G1564" s="22" t="n"/>
      <c r="H1564" s="22" t="n"/>
      <c r="I1564" s="22" t="n"/>
      <c r="J1564" s="25" t="n"/>
      <c r="K1564" s="26">
        <f>IF(J1564="","",IFERROR(INDEX(lst_frequencias_vezes,MATCH(J1564,lst_frequencias,0)),"Frequência não aceita"))</f>
        <v/>
      </c>
      <c r="L1564" s="21" t="n"/>
      <c r="M1564" s="27" t="n"/>
      <c r="N1564" s="28">
        <f>IF(AND(ISNUMBER(K1564),ISNUMBER(M1564)),K1564*M1564,"")</f>
        <v/>
      </c>
      <c r="O1564" s="25" t="n"/>
      <c r="P1564" s="25" t="n"/>
      <c r="Q1564" s="29" t="n"/>
      <c r="R1564" s="30">
        <f>IF(C1564="","",IF(COUNTIF(pl_chave,C1564)&gt;1,"ERRO: chave de tarefa duplicada",IF(I1564="Sim",IF(O1564="Não","ERRO: tarefa de segurança retirada do plano",IF(NOT(ISNUMBER(K1564)),"ERRO: frequência vigente inválida",IF(ISERROR(MATCH(H1564,lst_frequencias,0)),"ERRO: frequência de referência ausente",IF(K1564&lt;INDEX(lst_frequencias_vezes,MATCH(H1564,lst_frequencias,0)),"ERRO: intervalo ampliado em tarefa de segurança (referência "&amp;H1564&amp;")","OK: segurança mantida")))),IF(NOT(ISNUMBER(K1564)),"Verificar: frequência vigente","OK"))))</f>
        <v/>
      </c>
      <c r="S1564" s="24" t="n"/>
    </row>
    <row r="1565">
      <c r="A1565" s="21" t="n"/>
      <c r="B1565" s="22" t="n"/>
      <c r="C1565" s="23">
        <f>IF(OR(A1565="",B1565=""),"",A1565&amp;"|"&amp;B1565)</f>
        <v/>
      </c>
      <c r="D1565" s="21" t="n"/>
      <c r="E1565" s="24" t="n"/>
      <c r="F1565" s="21" t="n"/>
      <c r="G1565" s="22" t="n"/>
      <c r="H1565" s="22" t="n"/>
      <c r="I1565" s="22" t="n"/>
      <c r="J1565" s="25" t="n"/>
      <c r="K1565" s="26">
        <f>IF(J1565="","",IFERROR(INDEX(lst_frequencias_vezes,MATCH(J1565,lst_frequencias,0)),"Frequência não aceita"))</f>
        <v/>
      </c>
      <c r="L1565" s="21" t="n"/>
      <c r="M1565" s="27" t="n"/>
      <c r="N1565" s="28">
        <f>IF(AND(ISNUMBER(K1565),ISNUMBER(M1565)),K1565*M1565,"")</f>
        <v/>
      </c>
      <c r="O1565" s="25" t="n"/>
      <c r="P1565" s="25" t="n"/>
      <c r="Q1565" s="29" t="n"/>
      <c r="R1565" s="30">
        <f>IF(C1565="","",IF(COUNTIF(pl_chave,C1565)&gt;1,"ERRO: chave de tarefa duplicada",IF(I1565="Sim",IF(O1565="Não","ERRO: tarefa de segurança retirada do plano",IF(NOT(ISNUMBER(K1565)),"ERRO: frequência vigente inválida",IF(ISERROR(MATCH(H1565,lst_frequencias,0)),"ERRO: frequência de referência ausente",IF(K1565&lt;INDEX(lst_frequencias_vezes,MATCH(H1565,lst_frequencias,0)),"ERRO: intervalo ampliado em tarefa de segurança (referência "&amp;H1565&amp;")","OK: segurança mantida")))),IF(NOT(ISNUMBER(K1565)),"Verificar: frequência vigente","OK"))))</f>
        <v/>
      </c>
      <c r="S1565" s="24" t="n"/>
    </row>
    <row r="1566">
      <c r="A1566" s="21" t="n"/>
      <c r="B1566" s="22" t="n"/>
      <c r="C1566" s="23">
        <f>IF(OR(A1566="",B1566=""),"",A1566&amp;"|"&amp;B1566)</f>
        <v/>
      </c>
      <c r="D1566" s="21" t="n"/>
      <c r="E1566" s="24" t="n"/>
      <c r="F1566" s="21" t="n"/>
      <c r="G1566" s="22" t="n"/>
      <c r="H1566" s="22" t="n"/>
      <c r="I1566" s="22" t="n"/>
      <c r="J1566" s="25" t="n"/>
      <c r="K1566" s="26">
        <f>IF(J1566="","",IFERROR(INDEX(lst_frequencias_vezes,MATCH(J1566,lst_frequencias,0)),"Frequência não aceita"))</f>
        <v/>
      </c>
      <c r="L1566" s="21" t="n"/>
      <c r="M1566" s="27" t="n"/>
      <c r="N1566" s="28">
        <f>IF(AND(ISNUMBER(K1566),ISNUMBER(M1566)),K1566*M1566,"")</f>
        <v/>
      </c>
      <c r="O1566" s="25" t="n"/>
      <c r="P1566" s="25" t="n"/>
      <c r="Q1566" s="29" t="n"/>
      <c r="R1566" s="30">
        <f>IF(C1566="","",IF(COUNTIF(pl_chave,C1566)&gt;1,"ERRO: chave de tarefa duplicada",IF(I1566="Sim",IF(O1566="Não","ERRO: tarefa de segurança retirada do plano",IF(NOT(ISNUMBER(K1566)),"ERRO: frequência vigente inválida",IF(ISERROR(MATCH(H1566,lst_frequencias,0)),"ERRO: frequência de referência ausente",IF(K1566&lt;INDEX(lst_frequencias_vezes,MATCH(H1566,lst_frequencias,0)),"ERRO: intervalo ampliado em tarefa de segurança (referência "&amp;H1566&amp;")","OK: segurança mantida")))),IF(NOT(ISNUMBER(K1566)),"Verificar: frequência vigente","OK"))))</f>
        <v/>
      </c>
      <c r="S1566" s="24" t="n"/>
    </row>
    <row r="1567">
      <c r="A1567" s="21" t="n"/>
      <c r="B1567" s="22" t="n"/>
      <c r="C1567" s="23">
        <f>IF(OR(A1567="",B1567=""),"",A1567&amp;"|"&amp;B1567)</f>
        <v/>
      </c>
      <c r="D1567" s="21" t="n"/>
      <c r="E1567" s="24" t="n"/>
      <c r="F1567" s="21" t="n"/>
      <c r="G1567" s="22" t="n"/>
      <c r="H1567" s="22" t="n"/>
      <c r="I1567" s="22" t="n"/>
      <c r="J1567" s="25" t="n"/>
      <c r="K1567" s="26">
        <f>IF(J1567="","",IFERROR(INDEX(lst_frequencias_vezes,MATCH(J1567,lst_frequencias,0)),"Frequência não aceita"))</f>
        <v/>
      </c>
      <c r="L1567" s="21" t="n"/>
      <c r="M1567" s="27" t="n"/>
      <c r="N1567" s="28">
        <f>IF(AND(ISNUMBER(K1567),ISNUMBER(M1567)),K1567*M1567,"")</f>
        <v/>
      </c>
      <c r="O1567" s="25" t="n"/>
      <c r="P1567" s="25" t="n"/>
      <c r="Q1567" s="29" t="n"/>
      <c r="R1567" s="30">
        <f>IF(C1567="","",IF(COUNTIF(pl_chave,C1567)&gt;1,"ERRO: chave de tarefa duplicada",IF(I1567="Sim",IF(O1567="Não","ERRO: tarefa de segurança retirada do plano",IF(NOT(ISNUMBER(K1567)),"ERRO: frequência vigente inválida",IF(ISERROR(MATCH(H1567,lst_frequencias,0)),"ERRO: frequência de referência ausente",IF(K1567&lt;INDEX(lst_frequencias_vezes,MATCH(H1567,lst_frequencias,0)),"ERRO: intervalo ampliado em tarefa de segurança (referência "&amp;H1567&amp;")","OK: segurança mantida")))),IF(NOT(ISNUMBER(K1567)),"Verificar: frequência vigente","OK"))))</f>
        <v/>
      </c>
      <c r="S1567" s="24" t="n"/>
    </row>
    <row r="1568">
      <c r="A1568" s="21" t="n"/>
      <c r="B1568" s="22" t="n"/>
      <c r="C1568" s="23">
        <f>IF(OR(A1568="",B1568=""),"",A1568&amp;"|"&amp;B1568)</f>
        <v/>
      </c>
      <c r="D1568" s="21" t="n"/>
      <c r="E1568" s="24" t="n"/>
      <c r="F1568" s="21" t="n"/>
      <c r="G1568" s="22" t="n"/>
      <c r="H1568" s="22" t="n"/>
      <c r="I1568" s="22" t="n"/>
      <c r="J1568" s="25" t="n"/>
      <c r="K1568" s="26">
        <f>IF(J1568="","",IFERROR(INDEX(lst_frequencias_vezes,MATCH(J1568,lst_frequencias,0)),"Frequência não aceita"))</f>
        <v/>
      </c>
      <c r="L1568" s="21" t="n"/>
      <c r="M1568" s="27" t="n"/>
      <c r="N1568" s="28">
        <f>IF(AND(ISNUMBER(K1568),ISNUMBER(M1568)),K1568*M1568,"")</f>
        <v/>
      </c>
      <c r="O1568" s="25" t="n"/>
      <c r="P1568" s="25" t="n"/>
      <c r="Q1568" s="29" t="n"/>
      <c r="R1568" s="30">
        <f>IF(C1568="","",IF(COUNTIF(pl_chave,C1568)&gt;1,"ERRO: chave de tarefa duplicada",IF(I1568="Sim",IF(O1568="Não","ERRO: tarefa de segurança retirada do plano",IF(NOT(ISNUMBER(K1568)),"ERRO: frequência vigente inválida",IF(ISERROR(MATCH(H1568,lst_frequencias,0)),"ERRO: frequência de referência ausente",IF(K1568&lt;INDEX(lst_frequencias_vezes,MATCH(H1568,lst_frequencias,0)),"ERRO: intervalo ampliado em tarefa de segurança (referência "&amp;H1568&amp;")","OK: segurança mantida")))),IF(NOT(ISNUMBER(K1568)),"Verificar: frequência vigente","OK"))))</f>
        <v/>
      </c>
      <c r="S1568" s="24" t="n"/>
    </row>
    <row r="1569">
      <c r="A1569" s="21" t="n"/>
      <c r="B1569" s="22" t="n"/>
      <c r="C1569" s="23">
        <f>IF(OR(A1569="",B1569=""),"",A1569&amp;"|"&amp;B1569)</f>
        <v/>
      </c>
      <c r="D1569" s="21" t="n"/>
      <c r="E1569" s="24" t="n"/>
      <c r="F1569" s="21" t="n"/>
      <c r="G1569" s="22" t="n"/>
      <c r="H1569" s="22" t="n"/>
      <c r="I1569" s="22" t="n"/>
      <c r="J1569" s="25" t="n"/>
      <c r="K1569" s="26">
        <f>IF(J1569="","",IFERROR(INDEX(lst_frequencias_vezes,MATCH(J1569,lst_frequencias,0)),"Frequência não aceita"))</f>
        <v/>
      </c>
      <c r="L1569" s="21" t="n"/>
      <c r="M1569" s="27" t="n"/>
      <c r="N1569" s="28">
        <f>IF(AND(ISNUMBER(K1569),ISNUMBER(M1569)),K1569*M1569,"")</f>
        <v/>
      </c>
      <c r="O1569" s="25" t="n"/>
      <c r="P1569" s="25" t="n"/>
      <c r="Q1569" s="29" t="n"/>
      <c r="R1569" s="30">
        <f>IF(C1569="","",IF(COUNTIF(pl_chave,C1569)&gt;1,"ERRO: chave de tarefa duplicada",IF(I1569="Sim",IF(O1569="Não","ERRO: tarefa de segurança retirada do plano",IF(NOT(ISNUMBER(K1569)),"ERRO: frequência vigente inválida",IF(ISERROR(MATCH(H1569,lst_frequencias,0)),"ERRO: frequência de referência ausente",IF(K1569&lt;INDEX(lst_frequencias_vezes,MATCH(H1569,lst_frequencias,0)),"ERRO: intervalo ampliado em tarefa de segurança (referência "&amp;H1569&amp;")","OK: segurança mantida")))),IF(NOT(ISNUMBER(K1569)),"Verificar: frequência vigente","OK"))))</f>
        <v/>
      </c>
      <c r="S1569" s="24" t="n"/>
    </row>
    <row r="1570">
      <c r="A1570" s="21" t="n"/>
      <c r="B1570" s="22" t="n"/>
      <c r="C1570" s="23">
        <f>IF(OR(A1570="",B1570=""),"",A1570&amp;"|"&amp;B1570)</f>
        <v/>
      </c>
      <c r="D1570" s="21" t="n"/>
      <c r="E1570" s="24" t="n"/>
      <c r="F1570" s="21" t="n"/>
      <c r="G1570" s="22" t="n"/>
      <c r="H1570" s="22" t="n"/>
      <c r="I1570" s="22" t="n"/>
      <c r="J1570" s="25" t="n"/>
      <c r="K1570" s="26">
        <f>IF(J1570="","",IFERROR(INDEX(lst_frequencias_vezes,MATCH(J1570,lst_frequencias,0)),"Frequência não aceita"))</f>
        <v/>
      </c>
      <c r="L1570" s="21" t="n"/>
      <c r="M1570" s="27" t="n"/>
      <c r="N1570" s="28">
        <f>IF(AND(ISNUMBER(K1570),ISNUMBER(M1570)),K1570*M1570,"")</f>
        <v/>
      </c>
      <c r="O1570" s="25" t="n"/>
      <c r="P1570" s="25" t="n"/>
      <c r="Q1570" s="29" t="n"/>
      <c r="R1570" s="30">
        <f>IF(C1570="","",IF(COUNTIF(pl_chave,C1570)&gt;1,"ERRO: chave de tarefa duplicada",IF(I1570="Sim",IF(O1570="Não","ERRO: tarefa de segurança retirada do plano",IF(NOT(ISNUMBER(K1570)),"ERRO: frequência vigente inválida",IF(ISERROR(MATCH(H1570,lst_frequencias,0)),"ERRO: frequência de referência ausente",IF(K1570&lt;INDEX(lst_frequencias_vezes,MATCH(H1570,lst_frequencias,0)),"ERRO: intervalo ampliado em tarefa de segurança (referência "&amp;H1570&amp;")","OK: segurança mantida")))),IF(NOT(ISNUMBER(K1570)),"Verificar: frequência vigente","OK"))))</f>
        <v/>
      </c>
      <c r="S1570" s="24" t="n"/>
    </row>
    <row r="1571">
      <c r="A1571" s="21" t="n"/>
      <c r="B1571" s="22" t="n"/>
      <c r="C1571" s="23">
        <f>IF(OR(A1571="",B1571=""),"",A1571&amp;"|"&amp;B1571)</f>
        <v/>
      </c>
      <c r="D1571" s="21" t="n"/>
      <c r="E1571" s="24" t="n"/>
      <c r="F1571" s="21" t="n"/>
      <c r="G1571" s="22" t="n"/>
      <c r="H1571" s="22" t="n"/>
      <c r="I1571" s="22" t="n"/>
      <c r="J1571" s="25" t="n"/>
      <c r="K1571" s="26">
        <f>IF(J1571="","",IFERROR(INDEX(lst_frequencias_vezes,MATCH(J1571,lst_frequencias,0)),"Frequência não aceita"))</f>
        <v/>
      </c>
      <c r="L1571" s="21" t="n"/>
      <c r="M1571" s="27" t="n"/>
      <c r="N1571" s="28">
        <f>IF(AND(ISNUMBER(K1571),ISNUMBER(M1571)),K1571*M1571,"")</f>
        <v/>
      </c>
      <c r="O1571" s="25" t="n"/>
      <c r="P1571" s="25" t="n"/>
      <c r="Q1571" s="29" t="n"/>
      <c r="R1571" s="30">
        <f>IF(C1571="","",IF(COUNTIF(pl_chave,C1571)&gt;1,"ERRO: chave de tarefa duplicada",IF(I1571="Sim",IF(O1571="Não","ERRO: tarefa de segurança retirada do plano",IF(NOT(ISNUMBER(K1571)),"ERRO: frequência vigente inválida",IF(ISERROR(MATCH(H1571,lst_frequencias,0)),"ERRO: frequência de referência ausente",IF(K1571&lt;INDEX(lst_frequencias_vezes,MATCH(H1571,lst_frequencias,0)),"ERRO: intervalo ampliado em tarefa de segurança (referência "&amp;H1571&amp;")","OK: segurança mantida")))),IF(NOT(ISNUMBER(K1571)),"Verificar: frequência vigente","OK"))))</f>
        <v/>
      </c>
      <c r="S1571" s="24" t="n"/>
    </row>
    <row r="1572">
      <c r="A1572" s="21" t="n"/>
      <c r="B1572" s="22" t="n"/>
      <c r="C1572" s="23">
        <f>IF(OR(A1572="",B1572=""),"",A1572&amp;"|"&amp;B1572)</f>
        <v/>
      </c>
      <c r="D1572" s="21" t="n"/>
      <c r="E1572" s="24" t="n"/>
      <c r="F1572" s="21" t="n"/>
      <c r="G1572" s="22" t="n"/>
      <c r="H1572" s="22" t="n"/>
      <c r="I1572" s="22" t="n"/>
      <c r="J1572" s="25" t="n"/>
      <c r="K1572" s="26">
        <f>IF(J1572="","",IFERROR(INDEX(lst_frequencias_vezes,MATCH(J1572,lst_frequencias,0)),"Frequência não aceita"))</f>
        <v/>
      </c>
      <c r="L1572" s="21" t="n"/>
      <c r="M1572" s="27" t="n"/>
      <c r="N1572" s="28">
        <f>IF(AND(ISNUMBER(K1572),ISNUMBER(M1572)),K1572*M1572,"")</f>
        <v/>
      </c>
      <c r="O1572" s="25" t="n"/>
      <c r="P1572" s="25" t="n"/>
      <c r="Q1572" s="29" t="n"/>
      <c r="R1572" s="30">
        <f>IF(C1572="","",IF(COUNTIF(pl_chave,C1572)&gt;1,"ERRO: chave de tarefa duplicada",IF(I1572="Sim",IF(O1572="Não","ERRO: tarefa de segurança retirada do plano",IF(NOT(ISNUMBER(K1572)),"ERRO: frequência vigente inválida",IF(ISERROR(MATCH(H1572,lst_frequencias,0)),"ERRO: frequência de referência ausente",IF(K1572&lt;INDEX(lst_frequencias_vezes,MATCH(H1572,lst_frequencias,0)),"ERRO: intervalo ampliado em tarefa de segurança (referência "&amp;H1572&amp;")","OK: segurança mantida")))),IF(NOT(ISNUMBER(K1572)),"Verificar: frequência vigente","OK"))))</f>
        <v/>
      </c>
      <c r="S1572" s="24" t="n"/>
    </row>
    <row r="1573">
      <c r="A1573" s="21" t="n"/>
      <c r="B1573" s="22" t="n"/>
      <c r="C1573" s="23">
        <f>IF(OR(A1573="",B1573=""),"",A1573&amp;"|"&amp;B1573)</f>
        <v/>
      </c>
      <c r="D1573" s="21" t="n"/>
      <c r="E1573" s="24" t="n"/>
      <c r="F1573" s="21" t="n"/>
      <c r="G1573" s="22" t="n"/>
      <c r="H1573" s="22" t="n"/>
      <c r="I1573" s="22" t="n"/>
      <c r="J1573" s="25" t="n"/>
      <c r="K1573" s="26">
        <f>IF(J1573="","",IFERROR(INDEX(lst_frequencias_vezes,MATCH(J1573,lst_frequencias,0)),"Frequência não aceita"))</f>
        <v/>
      </c>
      <c r="L1573" s="21" t="n"/>
      <c r="M1573" s="27" t="n"/>
      <c r="N1573" s="28">
        <f>IF(AND(ISNUMBER(K1573),ISNUMBER(M1573)),K1573*M1573,"")</f>
        <v/>
      </c>
      <c r="O1573" s="25" t="n"/>
      <c r="P1573" s="25" t="n"/>
      <c r="Q1573" s="29" t="n"/>
      <c r="R1573" s="30">
        <f>IF(C1573="","",IF(COUNTIF(pl_chave,C1573)&gt;1,"ERRO: chave de tarefa duplicada",IF(I1573="Sim",IF(O1573="Não","ERRO: tarefa de segurança retirada do plano",IF(NOT(ISNUMBER(K1573)),"ERRO: frequência vigente inválida",IF(ISERROR(MATCH(H1573,lst_frequencias,0)),"ERRO: frequência de referência ausente",IF(K1573&lt;INDEX(lst_frequencias_vezes,MATCH(H1573,lst_frequencias,0)),"ERRO: intervalo ampliado em tarefa de segurança (referência "&amp;H1573&amp;")","OK: segurança mantida")))),IF(NOT(ISNUMBER(K1573)),"Verificar: frequência vigente","OK"))))</f>
        <v/>
      </c>
      <c r="S1573" s="24" t="n"/>
    </row>
    <row r="1574">
      <c r="A1574" s="21" t="n"/>
      <c r="B1574" s="22" t="n"/>
      <c r="C1574" s="23">
        <f>IF(OR(A1574="",B1574=""),"",A1574&amp;"|"&amp;B1574)</f>
        <v/>
      </c>
      <c r="D1574" s="21" t="n"/>
      <c r="E1574" s="24" t="n"/>
      <c r="F1574" s="21" t="n"/>
      <c r="G1574" s="22" t="n"/>
      <c r="H1574" s="22" t="n"/>
      <c r="I1574" s="22" t="n"/>
      <c r="J1574" s="25" t="n"/>
      <c r="K1574" s="26">
        <f>IF(J1574="","",IFERROR(INDEX(lst_frequencias_vezes,MATCH(J1574,lst_frequencias,0)),"Frequência não aceita"))</f>
        <v/>
      </c>
      <c r="L1574" s="21" t="n"/>
      <c r="M1574" s="27" t="n"/>
      <c r="N1574" s="28">
        <f>IF(AND(ISNUMBER(K1574),ISNUMBER(M1574)),K1574*M1574,"")</f>
        <v/>
      </c>
      <c r="O1574" s="25" t="n"/>
      <c r="P1574" s="25" t="n"/>
      <c r="Q1574" s="29" t="n"/>
      <c r="R1574" s="30">
        <f>IF(C1574="","",IF(COUNTIF(pl_chave,C1574)&gt;1,"ERRO: chave de tarefa duplicada",IF(I1574="Sim",IF(O1574="Não","ERRO: tarefa de segurança retirada do plano",IF(NOT(ISNUMBER(K1574)),"ERRO: frequência vigente inválida",IF(ISERROR(MATCH(H1574,lst_frequencias,0)),"ERRO: frequência de referência ausente",IF(K1574&lt;INDEX(lst_frequencias_vezes,MATCH(H1574,lst_frequencias,0)),"ERRO: intervalo ampliado em tarefa de segurança (referência "&amp;H1574&amp;")","OK: segurança mantida")))),IF(NOT(ISNUMBER(K1574)),"Verificar: frequência vigente","OK"))))</f>
        <v/>
      </c>
      <c r="S1574" s="24" t="n"/>
    </row>
    <row r="1575">
      <c r="A1575" s="21" t="n"/>
      <c r="B1575" s="22" t="n"/>
      <c r="C1575" s="23">
        <f>IF(OR(A1575="",B1575=""),"",A1575&amp;"|"&amp;B1575)</f>
        <v/>
      </c>
      <c r="D1575" s="21" t="n"/>
      <c r="E1575" s="24" t="n"/>
      <c r="F1575" s="21" t="n"/>
      <c r="G1575" s="22" t="n"/>
      <c r="H1575" s="22" t="n"/>
      <c r="I1575" s="22" t="n"/>
      <c r="J1575" s="25" t="n"/>
      <c r="K1575" s="26">
        <f>IF(J1575="","",IFERROR(INDEX(lst_frequencias_vezes,MATCH(J1575,lst_frequencias,0)),"Frequência não aceita"))</f>
        <v/>
      </c>
      <c r="L1575" s="21" t="n"/>
      <c r="M1575" s="27" t="n"/>
      <c r="N1575" s="28">
        <f>IF(AND(ISNUMBER(K1575),ISNUMBER(M1575)),K1575*M1575,"")</f>
        <v/>
      </c>
      <c r="O1575" s="25" t="n"/>
      <c r="P1575" s="25" t="n"/>
      <c r="Q1575" s="29" t="n"/>
      <c r="R1575" s="30">
        <f>IF(C1575="","",IF(COUNTIF(pl_chave,C1575)&gt;1,"ERRO: chave de tarefa duplicada",IF(I1575="Sim",IF(O1575="Não","ERRO: tarefa de segurança retirada do plano",IF(NOT(ISNUMBER(K1575)),"ERRO: frequência vigente inválida",IF(ISERROR(MATCH(H1575,lst_frequencias,0)),"ERRO: frequência de referência ausente",IF(K1575&lt;INDEX(lst_frequencias_vezes,MATCH(H1575,lst_frequencias,0)),"ERRO: intervalo ampliado em tarefa de segurança (referência "&amp;H1575&amp;")","OK: segurança mantida")))),IF(NOT(ISNUMBER(K1575)),"Verificar: frequência vigente","OK"))))</f>
        <v/>
      </c>
      <c r="S1575" s="24" t="n"/>
    </row>
    <row r="1576">
      <c r="A1576" s="21" t="n"/>
      <c r="B1576" s="22" t="n"/>
      <c r="C1576" s="23">
        <f>IF(OR(A1576="",B1576=""),"",A1576&amp;"|"&amp;B1576)</f>
        <v/>
      </c>
      <c r="D1576" s="21" t="n"/>
      <c r="E1576" s="24" t="n"/>
      <c r="F1576" s="21" t="n"/>
      <c r="G1576" s="22" t="n"/>
      <c r="H1576" s="22" t="n"/>
      <c r="I1576" s="22" t="n"/>
      <c r="J1576" s="25" t="n"/>
      <c r="K1576" s="26">
        <f>IF(J1576="","",IFERROR(INDEX(lst_frequencias_vezes,MATCH(J1576,lst_frequencias,0)),"Frequência não aceita"))</f>
        <v/>
      </c>
      <c r="L1576" s="21" t="n"/>
      <c r="M1576" s="27" t="n"/>
      <c r="N1576" s="28">
        <f>IF(AND(ISNUMBER(K1576),ISNUMBER(M1576)),K1576*M1576,"")</f>
        <v/>
      </c>
      <c r="O1576" s="25" t="n"/>
      <c r="P1576" s="25" t="n"/>
      <c r="Q1576" s="29" t="n"/>
      <c r="R1576" s="30">
        <f>IF(C1576="","",IF(COUNTIF(pl_chave,C1576)&gt;1,"ERRO: chave de tarefa duplicada",IF(I1576="Sim",IF(O1576="Não","ERRO: tarefa de segurança retirada do plano",IF(NOT(ISNUMBER(K1576)),"ERRO: frequência vigente inválida",IF(ISERROR(MATCH(H1576,lst_frequencias,0)),"ERRO: frequência de referência ausente",IF(K1576&lt;INDEX(lst_frequencias_vezes,MATCH(H1576,lst_frequencias,0)),"ERRO: intervalo ampliado em tarefa de segurança (referência "&amp;H1576&amp;")","OK: segurança mantida")))),IF(NOT(ISNUMBER(K1576)),"Verificar: frequência vigente","OK"))))</f>
        <v/>
      </c>
      <c r="S1576" s="24" t="n"/>
    </row>
    <row r="1577">
      <c r="A1577" s="21" t="n"/>
      <c r="B1577" s="22" t="n"/>
      <c r="C1577" s="23">
        <f>IF(OR(A1577="",B1577=""),"",A1577&amp;"|"&amp;B1577)</f>
        <v/>
      </c>
      <c r="D1577" s="21" t="n"/>
      <c r="E1577" s="24" t="n"/>
      <c r="F1577" s="21" t="n"/>
      <c r="G1577" s="22" t="n"/>
      <c r="H1577" s="22" t="n"/>
      <c r="I1577" s="22" t="n"/>
      <c r="J1577" s="25" t="n"/>
      <c r="K1577" s="26">
        <f>IF(J1577="","",IFERROR(INDEX(lst_frequencias_vezes,MATCH(J1577,lst_frequencias,0)),"Frequência não aceita"))</f>
        <v/>
      </c>
      <c r="L1577" s="21" t="n"/>
      <c r="M1577" s="27" t="n"/>
      <c r="N1577" s="28">
        <f>IF(AND(ISNUMBER(K1577),ISNUMBER(M1577)),K1577*M1577,"")</f>
        <v/>
      </c>
      <c r="O1577" s="25" t="n"/>
      <c r="P1577" s="25" t="n"/>
      <c r="Q1577" s="29" t="n"/>
      <c r="R1577" s="30">
        <f>IF(C1577="","",IF(COUNTIF(pl_chave,C1577)&gt;1,"ERRO: chave de tarefa duplicada",IF(I1577="Sim",IF(O1577="Não","ERRO: tarefa de segurança retirada do plano",IF(NOT(ISNUMBER(K1577)),"ERRO: frequência vigente inválida",IF(ISERROR(MATCH(H1577,lst_frequencias,0)),"ERRO: frequência de referência ausente",IF(K1577&lt;INDEX(lst_frequencias_vezes,MATCH(H1577,lst_frequencias,0)),"ERRO: intervalo ampliado em tarefa de segurança (referência "&amp;H1577&amp;")","OK: segurança mantida")))),IF(NOT(ISNUMBER(K1577)),"Verificar: frequência vigente","OK"))))</f>
        <v/>
      </c>
      <c r="S1577" s="24" t="n"/>
    </row>
    <row r="1578">
      <c r="A1578" s="21" t="n"/>
      <c r="B1578" s="22" t="n"/>
      <c r="C1578" s="23">
        <f>IF(OR(A1578="",B1578=""),"",A1578&amp;"|"&amp;B1578)</f>
        <v/>
      </c>
      <c r="D1578" s="21" t="n"/>
      <c r="E1578" s="24" t="n"/>
      <c r="F1578" s="21" t="n"/>
      <c r="G1578" s="22" t="n"/>
      <c r="H1578" s="22" t="n"/>
      <c r="I1578" s="22" t="n"/>
      <c r="J1578" s="25" t="n"/>
      <c r="K1578" s="26">
        <f>IF(J1578="","",IFERROR(INDEX(lst_frequencias_vezes,MATCH(J1578,lst_frequencias,0)),"Frequência não aceita"))</f>
        <v/>
      </c>
      <c r="L1578" s="21" t="n"/>
      <c r="M1578" s="27" t="n"/>
      <c r="N1578" s="28">
        <f>IF(AND(ISNUMBER(K1578),ISNUMBER(M1578)),K1578*M1578,"")</f>
        <v/>
      </c>
      <c r="O1578" s="25" t="n"/>
      <c r="P1578" s="25" t="n"/>
      <c r="Q1578" s="29" t="n"/>
      <c r="R1578" s="30">
        <f>IF(C1578="","",IF(COUNTIF(pl_chave,C1578)&gt;1,"ERRO: chave de tarefa duplicada",IF(I1578="Sim",IF(O1578="Não","ERRO: tarefa de segurança retirada do plano",IF(NOT(ISNUMBER(K1578)),"ERRO: frequência vigente inválida",IF(ISERROR(MATCH(H1578,lst_frequencias,0)),"ERRO: frequência de referência ausente",IF(K1578&lt;INDEX(lst_frequencias_vezes,MATCH(H1578,lst_frequencias,0)),"ERRO: intervalo ampliado em tarefa de segurança (referência "&amp;H1578&amp;")","OK: segurança mantida")))),IF(NOT(ISNUMBER(K1578)),"Verificar: frequência vigente","OK"))))</f>
        <v/>
      </c>
      <c r="S1578" s="24" t="n"/>
    </row>
    <row r="1579">
      <c r="A1579" s="21" t="n"/>
      <c r="B1579" s="22" t="n"/>
      <c r="C1579" s="23">
        <f>IF(OR(A1579="",B1579=""),"",A1579&amp;"|"&amp;B1579)</f>
        <v/>
      </c>
      <c r="D1579" s="21" t="n"/>
      <c r="E1579" s="24" t="n"/>
      <c r="F1579" s="21" t="n"/>
      <c r="G1579" s="22" t="n"/>
      <c r="H1579" s="22" t="n"/>
      <c r="I1579" s="22" t="n"/>
      <c r="J1579" s="25" t="n"/>
      <c r="K1579" s="26">
        <f>IF(J1579="","",IFERROR(INDEX(lst_frequencias_vezes,MATCH(J1579,lst_frequencias,0)),"Frequência não aceita"))</f>
        <v/>
      </c>
      <c r="L1579" s="21" t="n"/>
      <c r="M1579" s="27" t="n"/>
      <c r="N1579" s="28">
        <f>IF(AND(ISNUMBER(K1579),ISNUMBER(M1579)),K1579*M1579,"")</f>
        <v/>
      </c>
      <c r="O1579" s="25" t="n"/>
      <c r="P1579" s="25" t="n"/>
      <c r="Q1579" s="29" t="n"/>
      <c r="R1579" s="30">
        <f>IF(C1579="","",IF(COUNTIF(pl_chave,C1579)&gt;1,"ERRO: chave de tarefa duplicada",IF(I1579="Sim",IF(O1579="Não","ERRO: tarefa de segurança retirada do plano",IF(NOT(ISNUMBER(K1579)),"ERRO: frequência vigente inválida",IF(ISERROR(MATCH(H1579,lst_frequencias,0)),"ERRO: frequência de referência ausente",IF(K1579&lt;INDEX(lst_frequencias_vezes,MATCH(H1579,lst_frequencias,0)),"ERRO: intervalo ampliado em tarefa de segurança (referência "&amp;H1579&amp;")","OK: segurança mantida")))),IF(NOT(ISNUMBER(K1579)),"Verificar: frequência vigente","OK"))))</f>
        <v/>
      </c>
      <c r="S1579" s="24" t="n"/>
    </row>
    <row r="1580">
      <c r="A1580" s="21" t="n"/>
      <c r="B1580" s="22" t="n"/>
      <c r="C1580" s="23">
        <f>IF(OR(A1580="",B1580=""),"",A1580&amp;"|"&amp;B1580)</f>
        <v/>
      </c>
      <c r="D1580" s="21" t="n"/>
      <c r="E1580" s="24" t="n"/>
      <c r="F1580" s="21" t="n"/>
      <c r="G1580" s="22" t="n"/>
      <c r="H1580" s="22" t="n"/>
      <c r="I1580" s="22" t="n"/>
      <c r="J1580" s="25" t="n"/>
      <c r="K1580" s="26">
        <f>IF(J1580="","",IFERROR(INDEX(lst_frequencias_vezes,MATCH(J1580,lst_frequencias,0)),"Frequência não aceita"))</f>
        <v/>
      </c>
      <c r="L1580" s="21" t="n"/>
      <c r="M1580" s="27" t="n"/>
      <c r="N1580" s="28">
        <f>IF(AND(ISNUMBER(K1580),ISNUMBER(M1580)),K1580*M1580,"")</f>
        <v/>
      </c>
      <c r="O1580" s="25" t="n"/>
      <c r="P1580" s="25" t="n"/>
      <c r="Q1580" s="29" t="n"/>
      <c r="R1580" s="30">
        <f>IF(C1580="","",IF(COUNTIF(pl_chave,C1580)&gt;1,"ERRO: chave de tarefa duplicada",IF(I1580="Sim",IF(O1580="Não","ERRO: tarefa de segurança retirada do plano",IF(NOT(ISNUMBER(K1580)),"ERRO: frequência vigente inválida",IF(ISERROR(MATCH(H1580,lst_frequencias,0)),"ERRO: frequência de referência ausente",IF(K1580&lt;INDEX(lst_frequencias_vezes,MATCH(H1580,lst_frequencias,0)),"ERRO: intervalo ampliado em tarefa de segurança (referência "&amp;H1580&amp;")","OK: segurança mantida")))),IF(NOT(ISNUMBER(K1580)),"Verificar: frequência vigente","OK"))))</f>
        <v/>
      </c>
      <c r="S1580" s="24" t="n"/>
    </row>
    <row r="1581">
      <c r="A1581" s="21" t="n"/>
      <c r="B1581" s="22" t="n"/>
      <c r="C1581" s="23">
        <f>IF(OR(A1581="",B1581=""),"",A1581&amp;"|"&amp;B1581)</f>
        <v/>
      </c>
      <c r="D1581" s="21" t="n"/>
      <c r="E1581" s="24" t="n"/>
      <c r="F1581" s="21" t="n"/>
      <c r="G1581" s="22" t="n"/>
      <c r="H1581" s="22" t="n"/>
      <c r="I1581" s="22" t="n"/>
      <c r="J1581" s="25" t="n"/>
      <c r="K1581" s="26">
        <f>IF(J1581="","",IFERROR(INDEX(lst_frequencias_vezes,MATCH(J1581,lst_frequencias,0)),"Frequência não aceita"))</f>
        <v/>
      </c>
      <c r="L1581" s="21" t="n"/>
      <c r="M1581" s="27" t="n"/>
      <c r="N1581" s="28">
        <f>IF(AND(ISNUMBER(K1581),ISNUMBER(M1581)),K1581*M1581,"")</f>
        <v/>
      </c>
      <c r="O1581" s="25" t="n"/>
      <c r="P1581" s="25" t="n"/>
      <c r="Q1581" s="29" t="n"/>
      <c r="R1581" s="30">
        <f>IF(C1581="","",IF(COUNTIF(pl_chave,C1581)&gt;1,"ERRO: chave de tarefa duplicada",IF(I1581="Sim",IF(O1581="Não","ERRO: tarefa de segurança retirada do plano",IF(NOT(ISNUMBER(K1581)),"ERRO: frequência vigente inválida",IF(ISERROR(MATCH(H1581,lst_frequencias,0)),"ERRO: frequência de referência ausente",IF(K1581&lt;INDEX(lst_frequencias_vezes,MATCH(H1581,lst_frequencias,0)),"ERRO: intervalo ampliado em tarefa de segurança (referência "&amp;H1581&amp;")","OK: segurança mantida")))),IF(NOT(ISNUMBER(K1581)),"Verificar: frequência vigente","OK"))))</f>
        <v/>
      </c>
      <c r="S1581" s="24" t="n"/>
    </row>
    <row r="1582">
      <c r="A1582" s="21" t="n"/>
      <c r="B1582" s="22" t="n"/>
      <c r="C1582" s="23">
        <f>IF(OR(A1582="",B1582=""),"",A1582&amp;"|"&amp;B1582)</f>
        <v/>
      </c>
      <c r="D1582" s="21" t="n"/>
      <c r="E1582" s="24" t="n"/>
      <c r="F1582" s="21" t="n"/>
      <c r="G1582" s="22" t="n"/>
      <c r="H1582" s="22" t="n"/>
      <c r="I1582" s="22" t="n"/>
      <c r="J1582" s="25" t="n"/>
      <c r="K1582" s="26">
        <f>IF(J1582="","",IFERROR(INDEX(lst_frequencias_vezes,MATCH(J1582,lst_frequencias,0)),"Frequência não aceita"))</f>
        <v/>
      </c>
      <c r="L1582" s="21" t="n"/>
      <c r="M1582" s="27" t="n"/>
      <c r="N1582" s="28">
        <f>IF(AND(ISNUMBER(K1582),ISNUMBER(M1582)),K1582*M1582,"")</f>
        <v/>
      </c>
      <c r="O1582" s="25" t="n"/>
      <c r="P1582" s="25" t="n"/>
      <c r="Q1582" s="29" t="n"/>
      <c r="R1582" s="30">
        <f>IF(C1582="","",IF(COUNTIF(pl_chave,C1582)&gt;1,"ERRO: chave de tarefa duplicada",IF(I1582="Sim",IF(O1582="Não","ERRO: tarefa de segurança retirada do plano",IF(NOT(ISNUMBER(K1582)),"ERRO: frequência vigente inválida",IF(ISERROR(MATCH(H1582,lst_frequencias,0)),"ERRO: frequência de referência ausente",IF(K1582&lt;INDEX(lst_frequencias_vezes,MATCH(H1582,lst_frequencias,0)),"ERRO: intervalo ampliado em tarefa de segurança (referência "&amp;H1582&amp;")","OK: segurança mantida")))),IF(NOT(ISNUMBER(K1582)),"Verificar: frequência vigente","OK"))))</f>
        <v/>
      </c>
      <c r="S1582" s="24" t="n"/>
    </row>
    <row r="1583">
      <c r="A1583" s="21" t="n"/>
      <c r="B1583" s="22" t="n"/>
      <c r="C1583" s="23">
        <f>IF(OR(A1583="",B1583=""),"",A1583&amp;"|"&amp;B1583)</f>
        <v/>
      </c>
      <c r="D1583" s="21" t="n"/>
      <c r="E1583" s="24" t="n"/>
      <c r="F1583" s="21" t="n"/>
      <c r="G1583" s="22" t="n"/>
      <c r="H1583" s="22" t="n"/>
      <c r="I1583" s="22" t="n"/>
      <c r="J1583" s="25" t="n"/>
      <c r="K1583" s="26">
        <f>IF(J1583="","",IFERROR(INDEX(lst_frequencias_vezes,MATCH(J1583,lst_frequencias,0)),"Frequência não aceita"))</f>
        <v/>
      </c>
      <c r="L1583" s="21" t="n"/>
      <c r="M1583" s="27" t="n"/>
      <c r="N1583" s="28">
        <f>IF(AND(ISNUMBER(K1583),ISNUMBER(M1583)),K1583*M1583,"")</f>
        <v/>
      </c>
      <c r="O1583" s="25" t="n"/>
      <c r="P1583" s="25" t="n"/>
      <c r="Q1583" s="29" t="n"/>
      <c r="R1583" s="30">
        <f>IF(C1583="","",IF(COUNTIF(pl_chave,C1583)&gt;1,"ERRO: chave de tarefa duplicada",IF(I1583="Sim",IF(O1583="Não","ERRO: tarefa de segurança retirada do plano",IF(NOT(ISNUMBER(K1583)),"ERRO: frequência vigente inválida",IF(ISERROR(MATCH(H1583,lst_frequencias,0)),"ERRO: frequência de referência ausente",IF(K1583&lt;INDEX(lst_frequencias_vezes,MATCH(H1583,lst_frequencias,0)),"ERRO: intervalo ampliado em tarefa de segurança (referência "&amp;H1583&amp;")","OK: segurança mantida")))),IF(NOT(ISNUMBER(K1583)),"Verificar: frequência vigente","OK"))))</f>
        <v/>
      </c>
      <c r="S1583" s="24" t="n"/>
    </row>
    <row r="1584">
      <c r="A1584" s="21" t="n"/>
      <c r="B1584" s="22" t="n"/>
      <c r="C1584" s="23">
        <f>IF(OR(A1584="",B1584=""),"",A1584&amp;"|"&amp;B1584)</f>
        <v/>
      </c>
      <c r="D1584" s="21" t="n"/>
      <c r="E1584" s="24" t="n"/>
      <c r="F1584" s="21" t="n"/>
      <c r="G1584" s="22" t="n"/>
      <c r="H1584" s="22" t="n"/>
      <c r="I1584" s="22" t="n"/>
      <c r="J1584" s="25" t="n"/>
      <c r="K1584" s="26">
        <f>IF(J1584="","",IFERROR(INDEX(lst_frequencias_vezes,MATCH(J1584,lst_frequencias,0)),"Frequência não aceita"))</f>
        <v/>
      </c>
      <c r="L1584" s="21" t="n"/>
      <c r="M1584" s="27" t="n"/>
      <c r="N1584" s="28">
        <f>IF(AND(ISNUMBER(K1584),ISNUMBER(M1584)),K1584*M1584,"")</f>
        <v/>
      </c>
      <c r="O1584" s="25" t="n"/>
      <c r="P1584" s="25" t="n"/>
      <c r="Q1584" s="29" t="n"/>
      <c r="R1584" s="30">
        <f>IF(C1584="","",IF(COUNTIF(pl_chave,C1584)&gt;1,"ERRO: chave de tarefa duplicada",IF(I1584="Sim",IF(O1584="Não","ERRO: tarefa de segurança retirada do plano",IF(NOT(ISNUMBER(K1584)),"ERRO: frequência vigente inválida",IF(ISERROR(MATCH(H1584,lst_frequencias,0)),"ERRO: frequência de referência ausente",IF(K1584&lt;INDEX(lst_frequencias_vezes,MATCH(H1584,lst_frequencias,0)),"ERRO: intervalo ampliado em tarefa de segurança (referência "&amp;H1584&amp;")","OK: segurança mantida")))),IF(NOT(ISNUMBER(K1584)),"Verificar: frequência vigente","OK"))))</f>
        <v/>
      </c>
      <c r="S1584" s="24" t="n"/>
    </row>
    <row r="1585">
      <c r="A1585" s="21" t="n"/>
      <c r="B1585" s="22" t="n"/>
      <c r="C1585" s="23">
        <f>IF(OR(A1585="",B1585=""),"",A1585&amp;"|"&amp;B1585)</f>
        <v/>
      </c>
      <c r="D1585" s="21" t="n"/>
      <c r="E1585" s="24" t="n"/>
      <c r="F1585" s="21" t="n"/>
      <c r="G1585" s="22" t="n"/>
      <c r="H1585" s="22" t="n"/>
      <c r="I1585" s="22" t="n"/>
      <c r="J1585" s="25" t="n"/>
      <c r="K1585" s="26">
        <f>IF(J1585="","",IFERROR(INDEX(lst_frequencias_vezes,MATCH(J1585,lst_frequencias,0)),"Frequência não aceita"))</f>
        <v/>
      </c>
      <c r="L1585" s="21" t="n"/>
      <c r="M1585" s="27" t="n"/>
      <c r="N1585" s="28">
        <f>IF(AND(ISNUMBER(K1585),ISNUMBER(M1585)),K1585*M1585,"")</f>
        <v/>
      </c>
      <c r="O1585" s="25" t="n"/>
      <c r="P1585" s="25" t="n"/>
      <c r="Q1585" s="29" t="n"/>
      <c r="R1585" s="30">
        <f>IF(C1585="","",IF(COUNTIF(pl_chave,C1585)&gt;1,"ERRO: chave de tarefa duplicada",IF(I1585="Sim",IF(O1585="Não","ERRO: tarefa de segurança retirada do plano",IF(NOT(ISNUMBER(K1585)),"ERRO: frequência vigente inválida",IF(ISERROR(MATCH(H1585,lst_frequencias,0)),"ERRO: frequência de referência ausente",IF(K1585&lt;INDEX(lst_frequencias_vezes,MATCH(H1585,lst_frequencias,0)),"ERRO: intervalo ampliado em tarefa de segurança (referência "&amp;H1585&amp;")","OK: segurança mantida")))),IF(NOT(ISNUMBER(K1585)),"Verificar: frequência vigente","OK"))))</f>
        <v/>
      </c>
      <c r="S1585" s="24" t="n"/>
    </row>
    <row r="1586">
      <c r="A1586" s="21" t="n"/>
      <c r="B1586" s="22" t="n"/>
      <c r="C1586" s="23">
        <f>IF(OR(A1586="",B1586=""),"",A1586&amp;"|"&amp;B1586)</f>
        <v/>
      </c>
      <c r="D1586" s="21" t="n"/>
      <c r="E1586" s="24" t="n"/>
      <c r="F1586" s="21" t="n"/>
      <c r="G1586" s="22" t="n"/>
      <c r="H1586" s="22" t="n"/>
      <c r="I1586" s="22" t="n"/>
      <c r="J1586" s="25" t="n"/>
      <c r="K1586" s="26">
        <f>IF(J1586="","",IFERROR(INDEX(lst_frequencias_vezes,MATCH(J1586,lst_frequencias,0)),"Frequência não aceita"))</f>
        <v/>
      </c>
      <c r="L1586" s="21" t="n"/>
      <c r="M1586" s="27" t="n"/>
      <c r="N1586" s="28">
        <f>IF(AND(ISNUMBER(K1586),ISNUMBER(M1586)),K1586*M1586,"")</f>
        <v/>
      </c>
      <c r="O1586" s="25" t="n"/>
      <c r="P1586" s="25" t="n"/>
      <c r="Q1586" s="29" t="n"/>
      <c r="R1586" s="30">
        <f>IF(C1586="","",IF(COUNTIF(pl_chave,C1586)&gt;1,"ERRO: chave de tarefa duplicada",IF(I1586="Sim",IF(O1586="Não","ERRO: tarefa de segurança retirada do plano",IF(NOT(ISNUMBER(K1586)),"ERRO: frequência vigente inválida",IF(ISERROR(MATCH(H1586,lst_frequencias,0)),"ERRO: frequência de referência ausente",IF(K1586&lt;INDEX(lst_frequencias_vezes,MATCH(H1586,lst_frequencias,0)),"ERRO: intervalo ampliado em tarefa de segurança (referência "&amp;H1586&amp;")","OK: segurança mantida")))),IF(NOT(ISNUMBER(K1586)),"Verificar: frequência vigente","OK"))))</f>
        <v/>
      </c>
      <c r="S1586" s="24" t="n"/>
    </row>
    <row r="1587">
      <c r="A1587" s="21" t="n"/>
      <c r="B1587" s="22" t="n"/>
      <c r="C1587" s="23">
        <f>IF(OR(A1587="",B1587=""),"",A1587&amp;"|"&amp;B1587)</f>
        <v/>
      </c>
      <c r="D1587" s="21" t="n"/>
      <c r="E1587" s="24" t="n"/>
      <c r="F1587" s="21" t="n"/>
      <c r="G1587" s="22" t="n"/>
      <c r="H1587" s="22" t="n"/>
      <c r="I1587" s="22" t="n"/>
      <c r="J1587" s="25" t="n"/>
      <c r="K1587" s="26">
        <f>IF(J1587="","",IFERROR(INDEX(lst_frequencias_vezes,MATCH(J1587,lst_frequencias,0)),"Frequência não aceita"))</f>
        <v/>
      </c>
      <c r="L1587" s="21" t="n"/>
      <c r="M1587" s="27" t="n"/>
      <c r="N1587" s="28">
        <f>IF(AND(ISNUMBER(K1587),ISNUMBER(M1587)),K1587*M1587,"")</f>
        <v/>
      </c>
      <c r="O1587" s="25" t="n"/>
      <c r="P1587" s="25" t="n"/>
      <c r="Q1587" s="29" t="n"/>
      <c r="R1587" s="30">
        <f>IF(C1587="","",IF(COUNTIF(pl_chave,C1587)&gt;1,"ERRO: chave de tarefa duplicada",IF(I1587="Sim",IF(O1587="Não","ERRO: tarefa de segurança retirada do plano",IF(NOT(ISNUMBER(K1587)),"ERRO: frequência vigente inválida",IF(ISERROR(MATCH(H1587,lst_frequencias,0)),"ERRO: frequência de referência ausente",IF(K1587&lt;INDEX(lst_frequencias_vezes,MATCH(H1587,lst_frequencias,0)),"ERRO: intervalo ampliado em tarefa de segurança (referência "&amp;H1587&amp;")","OK: segurança mantida")))),IF(NOT(ISNUMBER(K1587)),"Verificar: frequência vigente","OK"))))</f>
        <v/>
      </c>
      <c r="S1587" s="24" t="n"/>
    </row>
    <row r="1588">
      <c r="A1588" s="21" t="n"/>
      <c r="B1588" s="22" t="n"/>
      <c r="C1588" s="23">
        <f>IF(OR(A1588="",B1588=""),"",A1588&amp;"|"&amp;B1588)</f>
        <v/>
      </c>
      <c r="D1588" s="21" t="n"/>
      <c r="E1588" s="24" t="n"/>
      <c r="F1588" s="21" t="n"/>
      <c r="G1588" s="22" t="n"/>
      <c r="H1588" s="22" t="n"/>
      <c r="I1588" s="22" t="n"/>
      <c r="J1588" s="25" t="n"/>
      <c r="K1588" s="26">
        <f>IF(J1588="","",IFERROR(INDEX(lst_frequencias_vezes,MATCH(J1588,lst_frequencias,0)),"Frequência não aceita"))</f>
        <v/>
      </c>
      <c r="L1588" s="21" t="n"/>
      <c r="M1588" s="27" t="n"/>
      <c r="N1588" s="28">
        <f>IF(AND(ISNUMBER(K1588),ISNUMBER(M1588)),K1588*M1588,"")</f>
        <v/>
      </c>
      <c r="O1588" s="25" t="n"/>
      <c r="P1588" s="25" t="n"/>
      <c r="Q1588" s="29" t="n"/>
      <c r="R1588" s="30">
        <f>IF(C1588="","",IF(COUNTIF(pl_chave,C1588)&gt;1,"ERRO: chave de tarefa duplicada",IF(I1588="Sim",IF(O1588="Não","ERRO: tarefa de segurança retirada do plano",IF(NOT(ISNUMBER(K1588)),"ERRO: frequência vigente inválida",IF(ISERROR(MATCH(H1588,lst_frequencias,0)),"ERRO: frequência de referência ausente",IF(K1588&lt;INDEX(lst_frequencias_vezes,MATCH(H1588,lst_frequencias,0)),"ERRO: intervalo ampliado em tarefa de segurança (referência "&amp;H1588&amp;")","OK: segurança mantida")))),IF(NOT(ISNUMBER(K1588)),"Verificar: frequência vigente","OK"))))</f>
        <v/>
      </c>
      <c r="S1588" s="24" t="n"/>
    </row>
    <row r="1589">
      <c r="A1589" s="21" t="n"/>
      <c r="B1589" s="22" t="n"/>
      <c r="C1589" s="23">
        <f>IF(OR(A1589="",B1589=""),"",A1589&amp;"|"&amp;B1589)</f>
        <v/>
      </c>
      <c r="D1589" s="21" t="n"/>
      <c r="E1589" s="24" t="n"/>
      <c r="F1589" s="21" t="n"/>
      <c r="G1589" s="22" t="n"/>
      <c r="H1589" s="22" t="n"/>
      <c r="I1589" s="22" t="n"/>
      <c r="J1589" s="25" t="n"/>
      <c r="K1589" s="26">
        <f>IF(J1589="","",IFERROR(INDEX(lst_frequencias_vezes,MATCH(J1589,lst_frequencias,0)),"Frequência não aceita"))</f>
        <v/>
      </c>
      <c r="L1589" s="21" t="n"/>
      <c r="M1589" s="27" t="n"/>
      <c r="N1589" s="28">
        <f>IF(AND(ISNUMBER(K1589),ISNUMBER(M1589)),K1589*M1589,"")</f>
        <v/>
      </c>
      <c r="O1589" s="25" t="n"/>
      <c r="P1589" s="25" t="n"/>
      <c r="Q1589" s="29" t="n"/>
      <c r="R1589" s="30">
        <f>IF(C1589="","",IF(COUNTIF(pl_chave,C1589)&gt;1,"ERRO: chave de tarefa duplicada",IF(I1589="Sim",IF(O1589="Não","ERRO: tarefa de segurança retirada do plano",IF(NOT(ISNUMBER(K1589)),"ERRO: frequência vigente inválida",IF(ISERROR(MATCH(H1589,lst_frequencias,0)),"ERRO: frequência de referência ausente",IF(K1589&lt;INDEX(lst_frequencias_vezes,MATCH(H1589,lst_frequencias,0)),"ERRO: intervalo ampliado em tarefa de segurança (referência "&amp;H1589&amp;")","OK: segurança mantida")))),IF(NOT(ISNUMBER(K1589)),"Verificar: frequência vigente","OK"))))</f>
        <v/>
      </c>
      <c r="S1589" s="24" t="n"/>
    </row>
    <row r="1590">
      <c r="A1590" s="21" t="n"/>
      <c r="B1590" s="22" t="n"/>
      <c r="C1590" s="23">
        <f>IF(OR(A1590="",B1590=""),"",A1590&amp;"|"&amp;B1590)</f>
        <v/>
      </c>
      <c r="D1590" s="21" t="n"/>
      <c r="E1590" s="24" t="n"/>
      <c r="F1590" s="21" t="n"/>
      <c r="G1590" s="22" t="n"/>
      <c r="H1590" s="22" t="n"/>
      <c r="I1590" s="22" t="n"/>
      <c r="J1590" s="25" t="n"/>
      <c r="K1590" s="26">
        <f>IF(J1590="","",IFERROR(INDEX(lst_frequencias_vezes,MATCH(J1590,lst_frequencias,0)),"Frequência não aceita"))</f>
        <v/>
      </c>
      <c r="L1590" s="21" t="n"/>
      <c r="M1590" s="27" t="n"/>
      <c r="N1590" s="28">
        <f>IF(AND(ISNUMBER(K1590),ISNUMBER(M1590)),K1590*M1590,"")</f>
        <v/>
      </c>
      <c r="O1590" s="25" t="n"/>
      <c r="P1590" s="25" t="n"/>
      <c r="Q1590" s="29" t="n"/>
      <c r="R1590" s="30">
        <f>IF(C1590="","",IF(COUNTIF(pl_chave,C1590)&gt;1,"ERRO: chave de tarefa duplicada",IF(I1590="Sim",IF(O1590="Não","ERRO: tarefa de segurança retirada do plano",IF(NOT(ISNUMBER(K1590)),"ERRO: frequência vigente inválida",IF(ISERROR(MATCH(H1590,lst_frequencias,0)),"ERRO: frequência de referência ausente",IF(K1590&lt;INDEX(lst_frequencias_vezes,MATCH(H1590,lst_frequencias,0)),"ERRO: intervalo ampliado em tarefa de segurança (referência "&amp;H1590&amp;")","OK: segurança mantida")))),IF(NOT(ISNUMBER(K1590)),"Verificar: frequência vigente","OK"))))</f>
        <v/>
      </c>
      <c r="S1590" s="24" t="n"/>
    </row>
    <row r="1591">
      <c r="A1591" s="21" t="n"/>
      <c r="B1591" s="22" t="n"/>
      <c r="C1591" s="23">
        <f>IF(OR(A1591="",B1591=""),"",A1591&amp;"|"&amp;B1591)</f>
        <v/>
      </c>
      <c r="D1591" s="21" t="n"/>
      <c r="E1591" s="24" t="n"/>
      <c r="F1591" s="21" t="n"/>
      <c r="G1591" s="22" t="n"/>
      <c r="H1591" s="22" t="n"/>
      <c r="I1591" s="22" t="n"/>
      <c r="J1591" s="25" t="n"/>
      <c r="K1591" s="26">
        <f>IF(J1591="","",IFERROR(INDEX(lst_frequencias_vezes,MATCH(J1591,lst_frequencias,0)),"Frequência não aceita"))</f>
        <v/>
      </c>
      <c r="L1591" s="21" t="n"/>
      <c r="M1591" s="27" t="n"/>
      <c r="N1591" s="28">
        <f>IF(AND(ISNUMBER(K1591),ISNUMBER(M1591)),K1591*M1591,"")</f>
        <v/>
      </c>
      <c r="O1591" s="25" t="n"/>
      <c r="P1591" s="25" t="n"/>
      <c r="Q1591" s="29" t="n"/>
      <c r="R1591" s="30">
        <f>IF(C1591="","",IF(COUNTIF(pl_chave,C1591)&gt;1,"ERRO: chave de tarefa duplicada",IF(I1591="Sim",IF(O1591="Não","ERRO: tarefa de segurança retirada do plano",IF(NOT(ISNUMBER(K1591)),"ERRO: frequência vigente inválida",IF(ISERROR(MATCH(H1591,lst_frequencias,0)),"ERRO: frequência de referência ausente",IF(K1591&lt;INDEX(lst_frequencias_vezes,MATCH(H1591,lst_frequencias,0)),"ERRO: intervalo ampliado em tarefa de segurança (referência "&amp;H1591&amp;")","OK: segurança mantida")))),IF(NOT(ISNUMBER(K1591)),"Verificar: frequência vigente","OK"))))</f>
        <v/>
      </c>
      <c r="S1591" s="24" t="n"/>
    </row>
    <row r="1592">
      <c r="A1592" s="21" t="n"/>
      <c r="B1592" s="22" t="n"/>
      <c r="C1592" s="23">
        <f>IF(OR(A1592="",B1592=""),"",A1592&amp;"|"&amp;B1592)</f>
        <v/>
      </c>
      <c r="D1592" s="21" t="n"/>
      <c r="E1592" s="24" t="n"/>
      <c r="F1592" s="21" t="n"/>
      <c r="G1592" s="22" t="n"/>
      <c r="H1592" s="22" t="n"/>
      <c r="I1592" s="22" t="n"/>
      <c r="J1592" s="25" t="n"/>
      <c r="K1592" s="26">
        <f>IF(J1592="","",IFERROR(INDEX(lst_frequencias_vezes,MATCH(J1592,lst_frequencias,0)),"Frequência não aceita"))</f>
        <v/>
      </c>
      <c r="L1592" s="21" t="n"/>
      <c r="M1592" s="27" t="n"/>
      <c r="N1592" s="28">
        <f>IF(AND(ISNUMBER(K1592),ISNUMBER(M1592)),K1592*M1592,"")</f>
        <v/>
      </c>
      <c r="O1592" s="25" t="n"/>
      <c r="P1592" s="25" t="n"/>
      <c r="Q1592" s="29" t="n"/>
      <c r="R1592" s="30">
        <f>IF(C1592="","",IF(COUNTIF(pl_chave,C1592)&gt;1,"ERRO: chave de tarefa duplicada",IF(I1592="Sim",IF(O1592="Não","ERRO: tarefa de segurança retirada do plano",IF(NOT(ISNUMBER(K1592)),"ERRO: frequência vigente inválida",IF(ISERROR(MATCH(H1592,lst_frequencias,0)),"ERRO: frequência de referência ausente",IF(K1592&lt;INDEX(lst_frequencias_vezes,MATCH(H1592,lst_frequencias,0)),"ERRO: intervalo ampliado em tarefa de segurança (referência "&amp;H1592&amp;")","OK: segurança mantida")))),IF(NOT(ISNUMBER(K1592)),"Verificar: frequência vigente","OK"))))</f>
        <v/>
      </c>
      <c r="S1592" s="24" t="n"/>
    </row>
    <row r="1593">
      <c r="A1593" s="21" t="n"/>
      <c r="B1593" s="22" t="n"/>
      <c r="C1593" s="23">
        <f>IF(OR(A1593="",B1593=""),"",A1593&amp;"|"&amp;B1593)</f>
        <v/>
      </c>
      <c r="D1593" s="21" t="n"/>
      <c r="E1593" s="24" t="n"/>
      <c r="F1593" s="21" t="n"/>
      <c r="G1593" s="22" t="n"/>
      <c r="H1593" s="22" t="n"/>
      <c r="I1593" s="22" t="n"/>
      <c r="J1593" s="25" t="n"/>
      <c r="K1593" s="26">
        <f>IF(J1593="","",IFERROR(INDEX(lst_frequencias_vezes,MATCH(J1593,lst_frequencias,0)),"Frequência não aceita"))</f>
        <v/>
      </c>
      <c r="L1593" s="21" t="n"/>
      <c r="M1593" s="27" t="n"/>
      <c r="N1593" s="28">
        <f>IF(AND(ISNUMBER(K1593),ISNUMBER(M1593)),K1593*M1593,"")</f>
        <v/>
      </c>
      <c r="O1593" s="25" t="n"/>
      <c r="P1593" s="25" t="n"/>
      <c r="Q1593" s="29" t="n"/>
      <c r="R1593" s="30">
        <f>IF(C1593="","",IF(COUNTIF(pl_chave,C1593)&gt;1,"ERRO: chave de tarefa duplicada",IF(I1593="Sim",IF(O1593="Não","ERRO: tarefa de segurança retirada do plano",IF(NOT(ISNUMBER(K1593)),"ERRO: frequência vigente inválida",IF(ISERROR(MATCH(H1593,lst_frequencias,0)),"ERRO: frequência de referência ausente",IF(K1593&lt;INDEX(lst_frequencias_vezes,MATCH(H1593,lst_frequencias,0)),"ERRO: intervalo ampliado em tarefa de segurança (referência "&amp;H1593&amp;")","OK: segurança mantida")))),IF(NOT(ISNUMBER(K1593)),"Verificar: frequência vigente","OK"))))</f>
        <v/>
      </c>
      <c r="S1593" s="24" t="n"/>
    </row>
    <row r="1594">
      <c r="A1594" s="21" t="n"/>
      <c r="B1594" s="22" t="n"/>
      <c r="C1594" s="23">
        <f>IF(OR(A1594="",B1594=""),"",A1594&amp;"|"&amp;B1594)</f>
        <v/>
      </c>
      <c r="D1594" s="21" t="n"/>
      <c r="E1594" s="24" t="n"/>
      <c r="F1594" s="21" t="n"/>
      <c r="G1594" s="22" t="n"/>
      <c r="H1594" s="22" t="n"/>
      <c r="I1594" s="22" t="n"/>
      <c r="J1594" s="25" t="n"/>
      <c r="K1594" s="26">
        <f>IF(J1594="","",IFERROR(INDEX(lst_frequencias_vezes,MATCH(J1594,lst_frequencias,0)),"Frequência não aceita"))</f>
        <v/>
      </c>
      <c r="L1594" s="21" t="n"/>
      <c r="M1594" s="27" t="n"/>
      <c r="N1594" s="28">
        <f>IF(AND(ISNUMBER(K1594),ISNUMBER(M1594)),K1594*M1594,"")</f>
        <v/>
      </c>
      <c r="O1594" s="25" t="n"/>
      <c r="P1594" s="25" t="n"/>
      <c r="Q1594" s="29" t="n"/>
      <c r="R1594" s="30">
        <f>IF(C1594="","",IF(COUNTIF(pl_chave,C1594)&gt;1,"ERRO: chave de tarefa duplicada",IF(I1594="Sim",IF(O1594="Não","ERRO: tarefa de segurança retirada do plano",IF(NOT(ISNUMBER(K1594)),"ERRO: frequência vigente inválida",IF(ISERROR(MATCH(H1594,lst_frequencias,0)),"ERRO: frequência de referência ausente",IF(K1594&lt;INDEX(lst_frequencias_vezes,MATCH(H1594,lst_frequencias,0)),"ERRO: intervalo ampliado em tarefa de segurança (referência "&amp;H1594&amp;")","OK: segurança mantida")))),IF(NOT(ISNUMBER(K1594)),"Verificar: frequência vigente","OK"))))</f>
        <v/>
      </c>
      <c r="S1594" s="24" t="n"/>
    </row>
    <row r="1595">
      <c r="A1595" s="21" t="n"/>
      <c r="B1595" s="22" t="n"/>
      <c r="C1595" s="23">
        <f>IF(OR(A1595="",B1595=""),"",A1595&amp;"|"&amp;B1595)</f>
        <v/>
      </c>
      <c r="D1595" s="21" t="n"/>
      <c r="E1595" s="24" t="n"/>
      <c r="F1595" s="21" t="n"/>
      <c r="G1595" s="22" t="n"/>
      <c r="H1595" s="22" t="n"/>
      <c r="I1595" s="22" t="n"/>
      <c r="J1595" s="25" t="n"/>
      <c r="K1595" s="26">
        <f>IF(J1595="","",IFERROR(INDEX(lst_frequencias_vezes,MATCH(J1595,lst_frequencias,0)),"Frequência não aceita"))</f>
        <v/>
      </c>
      <c r="L1595" s="21" t="n"/>
      <c r="M1595" s="27" t="n"/>
      <c r="N1595" s="28">
        <f>IF(AND(ISNUMBER(K1595),ISNUMBER(M1595)),K1595*M1595,"")</f>
        <v/>
      </c>
      <c r="O1595" s="25" t="n"/>
      <c r="P1595" s="25" t="n"/>
      <c r="Q1595" s="29" t="n"/>
      <c r="R1595" s="30">
        <f>IF(C1595="","",IF(COUNTIF(pl_chave,C1595)&gt;1,"ERRO: chave de tarefa duplicada",IF(I1595="Sim",IF(O1595="Não","ERRO: tarefa de segurança retirada do plano",IF(NOT(ISNUMBER(K1595)),"ERRO: frequência vigente inválida",IF(ISERROR(MATCH(H1595,lst_frequencias,0)),"ERRO: frequência de referência ausente",IF(K1595&lt;INDEX(lst_frequencias_vezes,MATCH(H1595,lst_frequencias,0)),"ERRO: intervalo ampliado em tarefa de segurança (referência "&amp;H1595&amp;")","OK: segurança mantida")))),IF(NOT(ISNUMBER(K1595)),"Verificar: frequência vigente","OK"))))</f>
        <v/>
      </c>
      <c r="S1595" s="24" t="n"/>
    </row>
    <row r="1596">
      <c r="A1596" s="21" t="n"/>
      <c r="B1596" s="22" t="n"/>
      <c r="C1596" s="23">
        <f>IF(OR(A1596="",B1596=""),"",A1596&amp;"|"&amp;B1596)</f>
        <v/>
      </c>
      <c r="D1596" s="21" t="n"/>
      <c r="E1596" s="24" t="n"/>
      <c r="F1596" s="21" t="n"/>
      <c r="G1596" s="22" t="n"/>
      <c r="H1596" s="22" t="n"/>
      <c r="I1596" s="22" t="n"/>
      <c r="J1596" s="25" t="n"/>
      <c r="K1596" s="26">
        <f>IF(J1596="","",IFERROR(INDEX(lst_frequencias_vezes,MATCH(J1596,lst_frequencias,0)),"Frequência não aceita"))</f>
        <v/>
      </c>
      <c r="L1596" s="21" t="n"/>
      <c r="M1596" s="27" t="n"/>
      <c r="N1596" s="28">
        <f>IF(AND(ISNUMBER(K1596),ISNUMBER(M1596)),K1596*M1596,"")</f>
        <v/>
      </c>
      <c r="O1596" s="25" t="n"/>
      <c r="P1596" s="25" t="n"/>
      <c r="Q1596" s="29" t="n"/>
      <c r="R1596" s="30">
        <f>IF(C1596="","",IF(COUNTIF(pl_chave,C1596)&gt;1,"ERRO: chave de tarefa duplicada",IF(I1596="Sim",IF(O1596="Não","ERRO: tarefa de segurança retirada do plano",IF(NOT(ISNUMBER(K1596)),"ERRO: frequência vigente inválida",IF(ISERROR(MATCH(H1596,lst_frequencias,0)),"ERRO: frequência de referência ausente",IF(K1596&lt;INDEX(lst_frequencias_vezes,MATCH(H1596,lst_frequencias,0)),"ERRO: intervalo ampliado em tarefa de segurança (referência "&amp;H1596&amp;")","OK: segurança mantida")))),IF(NOT(ISNUMBER(K1596)),"Verificar: frequência vigente","OK"))))</f>
        <v/>
      </c>
      <c r="S1596" s="24" t="n"/>
    </row>
    <row r="1597">
      <c r="A1597" s="21" t="n"/>
      <c r="B1597" s="22" t="n"/>
      <c r="C1597" s="23">
        <f>IF(OR(A1597="",B1597=""),"",A1597&amp;"|"&amp;B1597)</f>
        <v/>
      </c>
      <c r="D1597" s="21" t="n"/>
      <c r="E1597" s="24" t="n"/>
      <c r="F1597" s="21" t="n"/>
      <c r="G1597" s="22" t="n"/>
      <c r="H1597" s="22" t="n"/>
      <c r="I1597" s="22" t="n"/>
      <c r="J1597" s="25" t="n"/>
      <c r="K1597" s="26">
        <f>IF(J1597="","",IFERROR(INDEX(lst_frequencias_vezes,MATCH(J1597,lst_frequencias,0)),"Frequência não aceita"))</f>
        <v/>
      </c>
      <c r="L1597" s="21" t="n"/>
      <c r="M1597" s="27" t="n"/>
      <c r="N1597" s="28">
        <f>IF(AND(ISNUMBER(K1597),ISNUMBER(M1597)),K1597*M1597,"")</f>
        <v/>
      </c>
      <c r="O1597" s="25" t="n"/>
      <c r="P1597" s="25" t="n"/>
      <c r="Q1597" s="29" t="n"/>
      <c r="R1597" s="30">
        <f>IF(C1597="","",IF(COUNTIF(pl_chave,C1597)&gt;1,"ERRO: chave de tarefa duplicada",IF(I1597="Sim",IF(O1597="Não","ERRO: tarefa de segurança retirada do plano",IF(NOT(ISNUMBER(K1597)),"ERRO: frequência vigente inválida",IF(ISERROR(MATCH(H1597,lst_frequencias,0)),"ERRO: frequência de referência ausente",IF(K1597&lt;INDEX(lst_frequencias_vezes,MATCH(H1597,lst_frequencias,0)),"ERRO: intervalo ampliado em tarefa de segurança (referência "&amp;H1597&amp;")","OK: segurança mantida")))),IF(NOT(ISNUMBER(K1597)),"Verificar: frequência vigente","OK"))))</f>
        <v/>
      </c>
      <c r="S1597" s="24" t="n"/>
    </row>
    <row r="1598">
      <c r="A1598" s="21" t="n"/>
      <c r="B1598" s="22" t="n"/>
      <c r="C1598" s="23">
        <f>IF(OR(A1598="",B1598=""),"",A1598&amp;"|"&amp;B1598)</f>
        <v/>
      </c>
      <c r="D1598" s="21" t="n"/>
      <c r="E1598" s="24" t="n"/>
      <c r="F1598" s="21" t="n"/>
      <c r="G1598" s="22" t="n"/>
      <c r="H1598" s="22" t="n"/>
      <c r="I1598" s="22" t="n"/>
      <c r="J1598" s="25" t="n"/>
      <c r="K1598" s="26">
        <f>IF(J1598="","",IFERROR(INDEX(lst_frequencias_vezes,MATCH(J1598,lst_frequencias,0)),"Frequência não aceita"))</f>
        <v/>
      </c>
      <c r="L1598" s="21" t="n"/>
      <c r="M1598" s="27" t="n"/>
      <c r="N1598" s="28">
        <f>IF(AND(ISNUMBER(K1598),ISNUMBER(M1598)),K1598*M1598,"")</f>
        <v/>
      </c>
      <c r="O1598" s="25" t="n"/>
      <c r="P1598" s="25" t="n"/>
      <c r="Q1598" s="29" t="n"/>
      <c r="R1598" s="30">
        <f>IF(C1598="","",IF(COUNTIF(pl_chave,C1598)&gt;1,"ERRO: chave de tarefa duplicada",IF(I1598="Sim",IF(O1598="Não","ERRO: tarefa de segurança retirada do plano",IF(NOT(ISNUMBER(K1598)),"ERRO: frequência vigente inválida",IF(ISERROR(MATCH(H1598,lst_frequencias,0)),"ERRO: frequência de referência ausente",IF(K1598&lt;INDEX(lst_frequencias_vezes,MATCH(H1598,lst_frequencias,0)),"ERRO: intervalo ampliado em tarefa de segurança (referência "&amp;H1598&amp;")","OK: segurança mantida")))),IF(NOT(ISNUMBER(K1598)),"Verificar: frequência vigente","OK"))))</f>
        <v/>
      </c>
      <c r="S1598" s="24" t="n"/>
    </row>
    <row r="1599">
      <c r="A1599" s="21" t="n"/>
      <c r="B1599" s="22" t="n"/>
      <c r="C1599" s="23">
        <f>IF(OR(A1599="",B1599=""),"",A1599&amp;"|"&amp;B1599)</f>
        <v/>
      </c>
      <c r="D1599" s="21" t="n"/>
      <c r="E1599" s="24" t="n"/>
      <c r="F1599" s="21" t="n"/>
      <c r="G1599" s="22" t="n"/>
      <c r="H1599" s="22" t="n"/>
      <c r="I1599" s="22" t="n"/>
      <c r="J1599" s="25" t="n"/>
      <c r="K1599" s="26">
        <f>IF(J1599="","",IFERROR(INDEX(lst_frequencias_vezes,MATCH(J1599,lst_frequencias,0)),"Frequência não aceita"))</f>
        <v/>
      </c>
      <c r="L1599" s="21" t="n"/>
      <c r="M1599" s="27" t="n"/>
      <c r="N1599" s="28">
        <f>IF(AND(ISNUMBER(K1599),ISNUMBER(M1599)),K1599*M1599,"")</f>
        <v/>
      </c>
      <c r="O1599" s="25" t="n"/>
      <c r="P1599" s="25" t="n"/>
      <c r="Q1599" s="29" t="n"/>
      <c r="R1599" s="30">
        <f>IF(C1599="","",IF(COUNTIF(pl_chave,C1599)&gt;1,"ERRO: chave de tarefa duplicada",IF(I1599="Sim",IF(O1599="Não","ERRO: tarefa de segurança retirada do plano",IF(NOT(ISNUMBER(K1599)),"ERRO: frequência vigente inválida",IF(ISERROR(MATCH(H1599,lst_frequencias,0)),"ERRO: frequência de referência ausente",IF(K1599&lt;INDEX(lst_frequencias_vezes,MATCH(H1599,lst_frequencias,0)),"ERRO: intervalo ampliado em tarefa de segurança (referência "&amp;H1599&amp;")","OK: segurança mantida")))),IF(NOT(ISNUMBER(K1599)),"Verificar: frequência vigente","OK"))))</f>
        <v/>
      </c>
      <c r="S1599" s="24" t="n"/>
    </row>
    <row r="1600">
      <c r="A1600" s="21" t="n"/>
      <c r="B1600" s="22" t="n"/>
      <c r="C1600" s="23">
        <f>IF(OR(A1600="",B1600=""),"",A1600&amp;"|"&amp;B1600)</f>
        <v/>
      </c>
      <c r="D1600" s="21" t="n"/>
      <c r="E1600" s="24" t="n"/>
      <c r="F1600" s="21" t="n"/>
      <c r="G1600" s="22" t="n"/>
      <c r="H1600" s="22" t="n"/>
      <c r="I1600" s="22" t="n"/>
      <c r="J1600" s="25" t="n"/>
      <c r="K1600" s="26">
        <f>IF(J1600="","",IFERROR(INDEX(lst_frequencias_vezes,MATCH(J1600,lst_frequencias,0)),"Frequência não aceita"))</f>
        <v/>
      </c>
      <c r="L1600" s="21" t="n"/>
      <c r="M1600" s="27" t="n"/>
      <c r="N1600" s="28">
        <f>IF(AND(ISNUMBER(K1600),ISNUMBER(M1600)),K1600*M1600,"")</f>
        <v/>
      </c>
      <c r="O1600" s="25" t="n"/>
      <c r="P1600" s="25" t="n"/>
      <c r="Q1600" s="29" t="n"/>
      <c r="R1600" s="30">
        <f>IF(C1600="","",IF(COUNTIF(pl_chave,C1600)&gt;1,"ERRO: chave de tarefa duplicada",IF(I1600="Sim",IF(O1600="Não","ERRO: tarefa de segurança retirada do plano",IF(NOT(ISNUMBER(K1600)),"ERRO: frequência vigente inválida",IF(ISERROR(MATCH(H1600,lst_frequencias,0)),"ERRO: frequência de referência ausente",IF(K1600&lt;INDEX(lst_frequencias_vezes,MATCH(H1600,lst_frequencias,0)),"ERRO: intervalo ampliado em tarefa de segurança (referência "&amp;H1600&amp;")","OK: segurança mantida")))),IF(NOT(ISNUMBER(K1600)),"Verificar: frequência vigente","OK"))))</f>
        <v/>
      </c>
      <c r="S1600" s="24" t="n"/>
    </row>
    <row r="1601">
      <c r="A1601" s="21" t="n"/>
      <c r="B1601" s="22" t="n"/>
      <c r="C1601" s="23">
        <f>IF(OR(A1601="",B1601=""),"",A1601&amp;"|"&amp;B1601)</f>
        <v/>
      </c>
      <c r="D1601" s="21" t="n"/>
      <c r="E1601" s="24" t="n"/>
      <c r="F1601" s="21" t="n"/>
      <c r="G1601" s="22" t="n"/>
      <c r="H1601" s="22" t="n"/>
      <c r="I1601" s="22" t="n"/>
      <c r="J1601" s="25" t="n"/>
      <c r="K1601" s="26">
        <f>IF(J1601="","",IFERROR(INDEX(lst_frequencias_vezes,MATCH(J1601,lst_frequencias,0)),"Frequência não aceita"))</f>
        <v/>
      </c>
      <c r="L1601" s="21" t="n"/>
      <c r="M1601" s="27" t="n"/>
      <c r="N1601" s="28">
        <f>IF(AND(ISNUMBER(K1601),ISNUMBER(M1601)),K1601*M1601,"")</f>
        <v/>
      </c>
      <c r="O1601" s="25" t="n"/>
      <c r="P1601" s="25" t="n"/>
      <c r="Q1601" s="29" t="n"/>
      <c r="R1601" s="30">
        <f>IF(C1601="","",IF(COUNTIF(pl_chave,C1601)&gt;1,"ERRO: chave de tarefa duplicada",IF(I1601="Sim",IF(O1601="Não","ERRO: tarefa de segurança retirada do plano",IF(NOT(ISNUMBER(K1601)),"ERRO: frequência vigente inválida",IF(ISERROR(MATCH(H1601,lst_frequencias,0)),"ERRO: frequência de referência ausente",IF(K1601&lt;INDEX(lst_frequencias_vezes,MATCH(H1601,lst_frequencias,0)),"ERRO: intervalo ampliado em tarefa de segurança (referência "&amp;H1601&amp;")","OK: segurança mantida")))),IF(NOT(ISNUMBER(K1601)),"Verificar: frequência vigente","OK"))))</f>
        <v/>
      </c>
      <c r="S1601" s="24" t="n"/>
    </row>
    <row r="1602">
      <c r="A1602" s="21" t="n"/>
      <c r="B1602" s="22" t="n"/>
      <c r="C1602" s="23">
        <f>IF(OR(A1602="",B1602=""),"",A1602&amp;"|"&amp;B1602)</f>
        <v/>
      </c>
      <c r="D1602" s="21" t="n"/>
      <c r="E1602" s="24" t="n"/>
      <c r="F1602" s="21" t="n"/>
      <c r="G1602" s="22" t="n"/>
      <c r="H1602" s="22" t="n"/>
      <c r="I1602" s="22" t="n"/>
      <c r="J1602" s="25" t="n"/>
      <c r="K1602" s="26">
        <f>IF(J1602="","",IFERROR(INDEX(lst_frequencias_vezes,MATCH(J1602,lst_frequencias,0)),"Frequência não aceita"))</f>
        <v/>
      </c>
      <c r="L1602" s="21" t="n"/>
      <c r="M1602" s="27" t="n"/>
      <c r="N1602" s="28">
        <f>IF(AND(ISNUMBER(K1602),ISNUMBER(M1602)),K1602*M1602,"")</f>
        <v/>
      </c>
      <c r="O1602" s="25" t="n"/>
      <c r="P1602" s="25" t="n"/>
      <c r="Q1602" s="29" t="n"/>
      <c r="R1602" s="30">
        <f>IF(C1602="","",IF(COUNTIF(pl_chave,C1602)&gt;1,"ERRO: chave de tarefa duplicada",IF(I1602="Sim",IF(O1602="Não","ERRO: tarefa de segurança retirada do plano",IF(NOT(ISNUMBER(K1602)),"ERRO: frequência vigente inválida",IF(ISERROR(MATCH(H1602,lst_frequencias,0)),"ERRO: frequência de referência ausente",IF(K1602&lt;INDEX(lst_frequencias_vezes,MATCH(H1602,lst_frequencias,0)),"ERRO: intervalo ampliado em tarefa de segurança (referência "&amp;H1602&amp;")","OK: segurança mantida")))),IF(NOT(ISNUMBER(K1602)),"Verificar: frequência vigente","OK"))))</f>
        <v/>
      </c>
      <c r="S1602" s="24" t="n"/>
    </row>
    <row r="1603">
      <c r="A1603" s="21" t="n"/>
      <c r="B1603" s="22" t="n"/>
      <c r="C1603" s="23">
        <f>IF(OR(A1603="",B1603=""),"",A1603&amp;"|"&amp;B1603)</f>
        <v/>
      </c>
      <c r="D1603" s="21" t="n"/>
      <c r="E1603" s="24" t="n"/>
      <c r="F1603" s="21" t="n"/>
      <c r="G1603" s="22" t="n"/>
      <c r="H1603" s="22" t="n"/>
      <c r="I1603" s="22" t="n"/>
      <c r="J1603" s="25" t="n"/>
      <c r="K1603" s="26">
        <f>IF(J1603="","",IFERROR(INDEX(lst_frequencias_vezes,MATCH(J1603,lst_frequencias,0)),"Frequência não aceita"))</f>
        <v/>
      </c>
      <c r="L1603" s="21" t="n"/>
      <c r="M1603" s="27" t="n"/>
      <c r="N1603" s="28">
        <f>IF(AND(ISNUMBER(K1603),ISNUMBER(M1603)),K1603*M1603,"")</f>
        <v/>
      </c>
      <c r="O1603" s="25" t="n"/>
      <c r="P1603" s="25" t="n"/>
      <c r="Q1603" s="29" t="n"/>
      <c r="R1603" s="30">
        <f>IF(C1603="","",IF(COUNTIF(pl_chave,C1603)&gt;1,"ERRO: chave de tarefa duplicada",IF(I1603="Sim",IF(O1603="Não","ERRO: tarefa de segurança retirada do plano",IF(NOT(ISNUMBER(K1603)),"ERRO: frequência vigente inválida",IF(ISERROR(MATCH(H1603,lst_frequencias,0)),"ERRO: frequência de referência ausente",IF(K1603&lt;INDEX(lst_frequencias_vezes,MATCH(H1603,lst_frequencias,0)),"ERRO: intervalo ampliado em tarefa de segurança (referência "&amp;H1603&amp;")","OK: segurança mantida")))),IF(NOT(ISNUMBER(K1603)),"Verificar: frequência vigente","OK"))))</f>
        <v/>
      </c>
      <c r="S1603" s="24" t="n"/>
    </row>
    <row r="1604">
      <c r="A1604" s="21" t="n"/>
      <c r="B1604" s="22" t="n"/>
      <c r="C1604" s="23">
        <f>IF(OR(A1604="",B1604=""),"",A1604&amp;"|"&amp;B1604)</f>
        <v/>
      </c>
      <c r="D1604" s="21" t="n"/>
      <c r="E1604" s="24" t="n"/>
      <c r="F1604" s="21" t="n"/>
      <c r="G1604" s="22" t="n"/>
      <c r="H1604" s="22" t="n"/>
      <c r="I1604" s="22" t="n"/>
      <c r="J1604" s="25" t="n"/>
      <c r="K1604" s="26">
        <f>IF(J1604="","",IFERROR(INDEX(lst_frequencias_vezes,MATCH(J1604,lst_frequencias,0)),"Frequência não aceita"))</f>
        <v/>
      </c>
      <c r="L1604" s="21" t="n"/>
      <c r="M1604" s="27" t="n"/>
      <c r="N1604" s="28">
        <f>IF(AND(ISNUMBER(K1604),ISNUMBER(M1604)),K1604*M1604,"")</f>
        <v/>
      </c>
      <c r="O1604" s="25" t="n"/>
      <c r="P1604" s="25" t="n"/>
      <c r="Q1604" s="29" t="n"/>
      <c r="R1604" s="30">
        <f>IF(C1604="","",IF(COUNTIF(pl_chave,C1604)&gt;1,"ERRO: chave de tarefa duplicada",IF(I1604="Sim",IF(O1604="Não","ERRO: tarefa de segurança retirada do plano",IF(NOT(ISNUMBER(K1604)),"ERRO: frequência vigente inválida",IF(ISERROR(MATCH(H1604,lst_frequencias,0)),"ERRO: frequência de referência ausente",IF(K1604&lt;INDEX(lst_frequencias_vezes,MATCH(H1604,lst_frequencias,0)),"ERRO: intervalo ampliado em tarefa de segurança (referência "&amp;H1604&amp;")","OK: segurança mantida")))),IF(NOT(ISNUMBER(K1604)),"Verificar: frequência vigente","OK"))))</f>
        <v/>
      </c>
      <c r="S1604" s="24" t="n"/>
    </row>
    <row r="1605">
      <c r="A1605" s="21" t="n"/>
      <c r="B1605" s="22" t="n"/>
      <c r="C1605" s="23">
        <f>IF(OR(A1605="",B1605=""),"",A1605&amp;"|"&amp;B1605)</f>
        <v/>
      </c>
      <c r="D1605" s="21" t="n"/>
      <c r="E1605" s="24" t="n"/>
      <c r="F1605" s="21" t="n"/>
      <c r="G1605" s="22" t="n"/>
      <c r="H1605" s="22" t="n"/>
      <c r="I1605" s="22" t="n"/>
      <c r="J1605" s="25" t="n"/>
      <c r="K1605" s="26">
        <f>IF(J1605="","",IFERROR(INDEX(lst_frequencias_vezes,MATCH(J1605,lst_frequencias,0)),"Frequência não aceita"))</f>
        <v/>
      </c>
      <c r="L1605" s="21" t="n"/>
      <c r="M1605" s="27" t="n"/>
      <c r="N1605" s="28">
        <f>IF(AND(ISNUMBER(K1605),ISNUMBER(M1605)),K1605*M1605,"")</f>
        <v/>
      </c>
      <c r="O1605" s="25" t="n"/>
      <c r="P1605" s="25" t="n"/>
      <c r="Q1605" s="29" t="n"/>
      <c r="R1605" s="30">
        <f>IF(C1605="","",IF(COUNTIF(pl_chave,C1605)&gt;1,"ERRO: chave de tarefa duplicada",IF(I1605="Sim",IF(O1605="Não","ERRO: tarefa de segurança retirada do plano",IF(NOT(ISNUMBER(K1605)),"ERRO: frequência vigente inválida",IF(ISERROR(MATCH(H1605,lst_frequencias,0)),"ERRO: frequência de referência ausente",IF(K1605&lt;INDEX(lst_frequencias_vezes,MATCH(H1605,lst_frequencias,0)),"ERRO: intervalo ampliado em tarefa de segurança (referência "&amp;H1605&amp;")","OK: segurança mantida")))),IF(NOT(ISNUMBER(K1605)),"Verificar: frequência vigente","OK"))))</f>
        <v/>
      </c>
      <c r="S1605" s="24" t="n"/>
    </row>
    <row r="1606">
      <c r="A1606" s="21" t="n"/>
      <c r="B1606" s="22" t="n"/>
      <c r="C1606" s="23">
        <f>IF(OR(A1606="",B1606=""),"",A1606&amp;"|"&amp;B1606)</f>
        <v/>
      </c>
      <c r="D1606" s="21" t="n"/>
      <c r="E1606" s="24" t="n"/>
      <c r="F1606" s="21" t="n"/>
      <c r="G1606" s="22" t="n"/>
      <c r="H1606" s="22" t="n"/>
      <c r="I1606" s="22" t="n"/>
      <c r="J1606" s="25" t="n"/>
      <c r="K1606" s="26">
        <f>IF(J1606="","",IFERROR(INDEX(lst_frequencias_vezes,MATCH(J1606,lst_frequencias,0)),"Frequência não aceita"))</f>
        <v/>
      </c>
      <c r="L1606" s="21" t="n"/>
      <c r="M1606" s="27" t="n"/>
      <c r="N1606" s="28">
        <f>IF(AND(ISNUMBER(K1606),ISNUMBER(M1606)),K1606*M1606,"")</f>
        <v/>
      </c>
      <c r="O1606" s="25" t="n"/>
      <c r="P1606" s="25" t="n"/>
      <c r="Q1606" s="29" t="n"/>
      <c r="R1606" s="30">
        <f>IF(C1606="","",IF(COUNTIF(pl_chave,C1606)&gt;1,"ERRO: chave de tarefa duplicada",IF(I1606="Sim",IF(O1606="Não","ERRO: tarefa de segurança retirada do plano",IF(NOT(ISNUMBER(K1606)),"ERRO: frequência vigente inválida",IF(ISERROR(MATCH(H1606,lst_frequencias,0)),"ERRO: frequência de referência ausente",IF(K1606&lt;INDEX(lst_frequencias_vezes,MATCH(H1606,lst_frequencias,0)),"ERRO: intervalo ampliado em tarefa de segurança (referência "&amp;H1606&amp;")","OK: segurança mantida")))),IF(NOT(ISNUMBER(K1606)),"Verificar: frequência vigente","OK"))))</f>
        <v/>
      </c>
      <c r="S1606" s="24" t="n"/>
    </row>
    <row r="1607">
      <c r="A1607" s="21" t="n"/>
      <c r="B1607" s="22" t="n"/>
      <c r="C1607" s="23">
        <f>IF(OR(A1607="",B1607=""),"",A1607&amp;"|"&amp;B1607)</f>
        <v/>
      </c>
      <c r="D1607" s="21" t="n"/>
      <c r="E1607" s="24" t="n"/>
      <c r="F1607" s="21" t="n"/>
      <c r="G1607" s="22" t="n"/>
      <c r="H1607" s="22" t="n"/>
      <c r="I1607" s="22" t="n"/>
      <c r="J1607" s="25" t="n"/>
      <c r="K1607" s="26">
        <f>IF(J1607="","",IFERROR(INDEX(lst_frequencias_vezes,MATCH(J1607,lst_frequencias,0)),"Frequência não aceita"))</f>
        <v/>
      </c>
      <c r="L1607" s="21" t="n"/>
      <c r="M1607" s="27" t="n"/>
      <c r="N1607" s="28">
        <f>IF(AND(ISNUMBER(K1607),ISNUMBER(M1607)),K1607*M1607,"")</f>
        <v/>
      </c>
      <c r="O1607" s="25" t="n"/>
      <c r="P1607" s="25" t="n"/>
      <c r="Q1607" s="29" t="n"/>
      <c r="R1607" s="30">
        <f>IF(C1607="","",IF(COUNTIF(pl_chave,C1607)&gt;1,"ERRO: chave de tarefa duplicada",IF(I1607="Sim",IF(O1607="Não","ERRO: tarefa de segurança retirada do plano",IF(NOT(ISNUMBER(K1607)),"ERRO: frequência vigente inválida",IF(ISERROR(MATCH(H1607,lst_frequencias,0)),"ERRO: frequência de referência ausente",IF(K1607&lt;INDEX(lst_frequencias_vezes,MATCH(H1607,lst_frequencias,0)),"ERRO: intervalo ampliado em tarefa de segurança (referência "&amp;H1607&amp;")","OK: segurança mantida")))),IF(NOT(ISNUMBER(K1607)),"Verificar: frequência vigente","OK"))))</f>
        <v/>
      </c>
      <c r="S1607" s="24" t="n"/>
    </row>
    <row r="1608">
      <c r="A1608" s="21" t="n"/>
      <c r="B1608" s="22" t="n"/>
      <c r="C1608" s="23">
        <f>IF(OR(A1608="",B1608=""),"",A1608&amp;"|"&amp;B1608)</f>
        <v/>
      </c>
      <c r="D1608" s="21" t="n"/>
      <c r="E1608" s="24" t="n"/>
      <c r="F1608" s="21" t="n"/>
      <c r="G1608" s="22" t="n"/>
      <c r="H1608" s="22" t="n"/>
      <c r="I1608" s="22" t="n"/>
      <c r="J1608" s="25" t="n"/>
      <c r="K1608" s="26">
        <f>IF(J1608="","",IFERROR(INDEX(lst_frequencias_vezes,MATCH(J1608,lst_frequencias,0)),"Frequência não aceita"))</f>
        <v/>
      </c>
      <c r="L1608" s="21" t="n"/>
      <c r="M1608" s="27" t="n"/>
      <c r="N1608" s="28">
        <f>IF(AND(ISNUMBER(K1608),ISNUMBER(M1608)),K1608*M1608,"")</f>
        <v/>
      </c>
      <c r="O1608" s="25" t="n"/>
      <c r="P1608" s="25" t="n"/>
      <c r="Q1608" s="29" t="n"/>
      <c r="R1608" s="30">
        <f>IF(C1608="","",IF(COUNTIF(pl_chave,C1608)&gt;1,"ERRO: chave de tarefa duplicada",IF(I1608="Sim",IF(O1608="Não","ERRO: tarefa de segurança retirada do plano",IF(NOT(ISNUMBER(K1608)),"ERRO: frequência vigente inválida",IF(ISERROR(MATCH(H1608,lst_frequencias,0)),"ERRO: frequência de referência ausente",IF(K1608&lt;INDEX(lst_frequencias_vezes,MATCH(H1608,lst_frequencias,0)),"ERRO: intervalo ampliado em tarefa de segurança (referência "&amp;H1608&amp;")","OK: segurança mantida")))),IF(NOT(ISNUMBER(K1608)),"Verificar: frequência vigente","OK"))))</f>
        <v/>
      </c>
      <c r="S1608" s="24" t="n"/>
    </row>
    <row r="1609">
      <c r="A1609" s="21" t="n"/>
      <c r="B1609" s="22" t="n"/>
      <c r="C1609" s="23">
        <f>IF(OR(A1609="",B1609=""),"",A1609&amp;"|"&amp;B1609)</f>
        <v/>
      </c>
      <c r="D1609" s="21" t="n"/>
      <c r="E1609" s="24" t="n"/>
      <c r="F1609" s="21" t="n"/>
      <c r="G1609" s="22" t="n"/>
      <c r="H1609" s="22" t="n"/>
      <c r="I1609" s="22" t="n"/>
      <c r="J1609" s="25" t="n"/>
      <c r="K1609" s="26">
        <f>IF(J1609="","",IFERROR(INDEX(lst_frequencias_vezes,MATCH(J1609,lst_frequencias,0)),"Frequência não aceita"))</f>
        <v/>
      </c>
      <c r="L1609" s="21" t="n"/>
      <c r="M1609" s="27" t="n"/>
      <c r="N1609" s="28">
        <f>IF(AND(ISNUMBER(K1609),ISNUMBER(M1609)),K1609*M1609,"")</f>
        <v/>
      </c>
      <c r="O1609" s="25" t="n"/>
      <c r="P1609" s="25" t="n"/>
      <c r="Q1609" s="29" t="n"/>
      <c r="R1609" s="30">
        <f>IF(C1609="","",IF(COUNTIF(pl_chave,C1609)&gt;1,"ERRO: chave de tarefa duplicada",IF(I1609="Sim",IF(O1609="Não","ERRO: tarefa de segurança retirada do plano",IF(NOT(ISNUMBER(K1609)),"ERRO: frequência vigente inválida",IF(ISERROR(MATCH(H1609,lst_frequencias,0)),"ERRO: frequência de referência ausente",IF(K1609&lt;INDEX(lst_frequencias_vezes,MATCH(H1609,lst_frequencias,0)),"ERRO: intervalo ampliado em tarefa de segurança (referência "&amp;H1609&amp;")","OK: segurança mantida")))),IF(NOT(ISNUMBER(K1609)),"Verificar: frequência vigente","OK"))))</f>
        <v/>
      </c>
      <c r="S1609" s="24" t="n"/>
    </row>
    <row r="1610">
      <c r="A1610" s="21" t="n"/>
      <c r="B1610" s="22" t="n"/>
      <c r="C1610" s="23">
        <f>IF(OR(A1610="",B1610=""),"",A1610&amp;"|"&amp;B1610)</f>
        <v/>
      </c>
      <c r="D1610" s="21" t="n"/>
      <c r="E1610" s="24" t="n"/>
      <c r="F1610" s="21" t="n"/>
      <c r="G1610" s="22" t="n"/>
      <c r="H1610" s="22" t="n"/>
      <c r="I1610" s="22" t="n"/>
      <c r="J1610" s="25" t="n"/>
      <c r="K1610" s="26">
        <f>IF(J1610="","",IFERROR(INDEX(lst_frequencias_vezes,MATCH(J1610,lst_frequencias,0)),"Frequência não aceita"))</f>
        <v/>
      </c>
      <c r="L1610" s="21" t="n"/>
      <c r="M1610" s="27" t="n"/>
      <c r="N1610" s="28">
        <f>IF(AND(ISNUMBER(K1610),ISNUMBER(M1610)),K1610*M1610,"")</f>
        <v/>
      </c>
      <c r="O1610" s="25" t="n"/>
      <c r="P1610" s="25" t="n"/>
      <c r="Q1610" s="29" t="n"/>
      <c r="R1610" s="30">
        <f>IF(C1610="","",IF(COUNTIF(pl_chave,C1610)&gt;1,"ERRO: chave de tarefa duplicada",IF(I1610="Sim",IF(O1610="Não","ERRO: tarefa de segurança retirada do plano",IF(NOT(ISNUMBER(K1610)),"ERRO: frequência vigente inválida",IF(ISERROR(MATCH(H1610,lst_frequencias,0)),"ERRO: frequência de referência ausente",IF(K1610&lt;INDEX(lst_frequencias_vezes,MATCH(H1610,lst_frequencias,0)),"ERRO: intervalo ampliado em tarefa de segurança (referência "&amp;H1610&amp;")","OK: segurança mantida")))),IF(NOT(ISNUMBER(K1610)),"Verificar: frequência vigente","OK"))))</f>
        <v/>
      </c>
      <c r="S1610" s="24" t="n"/>
    </row>
    <row r="1611">
      <c r="A1611" s="21" t="n"/>
      <c r="B1611" s="22" t="n"/>
      <c r="C1611" s="23">
        <f>IF(OR(A1611="",B1611=""),"",A1611&amp;"|"&amp;B1611)</f>
        <v/>
      </c>
      <c r="D1611" s="21" t="n"/>
      <c r="E1611" s="24" t="n"/>
      <c r="F1611" s="21" t="n"/>
      <c r="G1611" s="22" t="n"/>
      <c r="H1611" s="22" t="n"/>
      <c r="I1611" s="22" t="n"/>
      <c r="J1611" s="25" t="n"/>
      <c r="K1611" s="26">
        <f>IF(J1611="","",IFERROR(INDEX(lst_frequencias_vezes,MATCH(J1611,lst_frequencias,0)),"Frequência não aceita"))</f>
        <v/>
      </c>
      <c r="L1611" s="21" t="n"/>
      <c r="M1611" s="27" t="n"/>
      <c r="N1611" s="28">
        <f>IF(AND(ISNUMBER(K1611),ISNUMBER(M1611)),K1611*M1611,"")</f>
        <v/>
      </c>
      <c r="O1611" s="25" t="n"/>
      <c r="P1611" s="25" t="n"/>
      <c r="Q1611" s="29" t="n"/>
      <c r="R1611" s="30">
        <f>IF(C1611="","",IF(COUNTIF(pl_chave,C1611)&gt;1,"ERRO: chave de tarefa duplicada",IF(I1611="Sim",IF(O1611="Não","ERRO: tarefa de segurança retirada do plano",IF(NOT(ISNUMBER(K1611)),"ERRO: frequência vigente inválida",IF(ISERROR(MATCH(H1611,lst_frequencias,0)),"ERRO: frequência de referência ausente",IF(K1611&lt;INDEX(lst_frequencias_vezes,MATCH(H1611,lst_frequencias,0)),"ERRO: intervalo ampliado em tarefa de segurança (referência "&amp;H1611&amp;")","OK: segurança mantida")))),IF(NOT(ISNUMBER(K1611)),"Verificar: frequência vigente","OK"))))</f>
        <v/>
      </c>
      <c r="S1611" s="24" t="n"/>
    </row>
    <row r="1612">
      <c r="A1612" s="21" t="n"/>
      <c r="B1612" s="22" t="n"/>
      <c r="C1612" s="23">
        <f>IF(OR(A1612="",B1612=""),"",A1612&amp;"|"&amp;B1612)</f>
        <v/>
      </c>
      <c r="D1612" s="21" t="n"/>
      <c r="E1612" s="24" t="n"/>
      <c r="F1612" s="21" t="n"/>
      <c r="G1612" s="22" t="n"/>
      <c r="H1612" s="22" t="n"/>
      <c r="I1612" s="22" t="n"/>
      <c r="J1612" s="25" t="n"/>
      <c r="K1612" s="26">
        <f>IF(J1612="","",IFERROR(INDEX(lst_frequencias_vezes,MATCH(J1612,lst_frequencias,0)),"Frequência não aceita"))</f>
        <v/>
      </c>
      <c r="L1612" s="21" t="n"/>
      <c r="M1612" s="27" t="n"/>
      <c r="N1612" s="28">
        <f>IF(AND(ISNUMBER(K1612),ISNUMBER(M1612)),K1612*M1612,"")</f>
        <v/>
      </c>
      <c r="O1612" s="25" t="n"/>
      <c r="P1612" s="25" t="n"/>
      <c r="Q1612" s="29" t="n"/>
      <c r="R1612" s="30">
        <f>IF(C1612="","",IF(COUNTIF(pl_chave,C1612)&gt;1,"ERRO: chave de tarefa duplicada",IF(I1612="Sim",IF(O1612="Não","ERRO: tarefa de segurança retirada do plano",IF(NOT(ISNUMBER(K1612)),"ERRO: frequência vigente inválida",IF(ISERROR(MATCH(H1612,lst_frequencias,0)),"ERRO: frequência de referência ausente",IF(K1612&lt;INDEX(lst_frequencias_vezes,MATCH(H1612,lst_frequencias,0)),"ERRO: intervalo ampliado em tarefa de segurança (referência "&amp;H1612&amp;")","OK: segurança mantida")))),IF(NOT(ISNUMBER(K1612)),"Verificar: frequência vigente","OK"))))</f>
        <v/>
      </c>
      <c r="S1612" s="24" t="n"/>
    </row>
    <row r="1613">
      <c r="A1613" s="21" t="n"/>
      <c r="B1613" s="22" t="n"/>
      <c r="C1613" s="23">
        <f>IF(OR(A1613="",B1613=""),"",A1613&amp;"|"&amp;B1613)</f>
        <v/>
      </c>
      <c r="D1613" s="21" t="n"/>
      <c r="E1613" s="24" t="n"/>
      <c r="F1613" s="21" t="n"/>
      <c r="G1613" s="22" t="n"/>
      <c r="H1613" s="22" t="n"/>
      <c r="I1613" s="22" t="n"/>
      <c r="J1613" s="25" t="n"/>
      <c r="K1613" s="26">
        <f>IF(J1613="","",IFERROR(INDEX(lst_frequencias_vezes,MATCH(J1613,lst_frequencias,0)),"Frequência não aceita"))</f>
        <v/>
      </c>
      <c r="L1613" s="21" t="n"/>
      <c r="M1613" s="27" t="n"/>
      <c r="N1613" s="28">
        <f>IF(AND(ISNUMBER(K1613),ISNUMBER(M1613)),K1613*M1613,"")</f>
        <v/>
      </c>
      <c r="O1613" s="25" t="n"/>
      <c r="P1613" s="25" t="n"/>
      <c r="Q1613" s="29" t="n"/>
      <c r="R1613" s="30">
        <f>IF(C1613="","",IF(COUNTIF(pl_chave,C1613)&gt;1,"ERRO: chave de tarefa duplicada",IF(I1613="Sim",IF(O1613="Não","ERRO: tarefa de segurança retirada do plano",IF(NOT(ISNUMBER(K1613)),"ERRO: frequência vigente inválida",IF(ISERROR(MATCH(H1613,lst_frequencias,0)),"ERRO: frequência de referência ausente",IF(K1613&lt;INDEX(lst_frequencias_vezes,MATCH(H1613,lst_frequencias,0)),"ERRO: intervalo ampliado em tarefa de segurança (referência "&amp;H1613&amp;")","OK: segurança mantida")))),IF(NOT(ISNUMBER(K1613)),"Verificar: frequência vigente","OK"))))</f>
        <v/>
      </c>
      <c r="S1613" s="24" t="n"/>
    </row>
    <row r="1614">
      <c r="A1614" s="21" t="n"/>
      <c r="B1614" s="22" t="n"/>
      <c r="C1614" s="23">
        <f>IF(OR(A1614="",B1614=""),"",A1614&amp;"|"&amp;B1614)</f>
        <v/>
      </c>
      <c r="D1614" s="21" t="n"/>
      <c r="E1614" s="24" t="n"/>
      <c r="F1614" s="21" t="n"/>
      <c r="G1614" s="22" t="n"/>
      <c r="H1614" s="22" t="n"/>
      <c r="I1614" s="22" t="n"/>
      <c r="J1614" s="25" t="n"/>
      <c r="K1614" s="26">
        <f>IF(J1614="","",IFERROR(INDEX(lst_frequencias_vezes,MATCH(J1614,lst_frequencias,0)),"Frequência não aceita"))</f>
        <v/>
      </c>
      <c r="L1614" s="21" t="n"/>
      <c r="M1614" s="27" t="n"/>
      <c r="N1614" s="28">
        <f>IF(AND(ISNUMBER(K1614),ISNUMBER(M1614)),K1614*M1614,"")</f>
        <v/>
      </c>
      <c r="O1614" s="25" t="n"/>
      <c r="P1614" s="25" t="n"/>
      <c r="Q1614" s="29" t="n"/>
      <c r="R1614" s="30">
        <f>IF(C1614="","",IF(COUNTIF(pl_chave,C1614)&gt;1,"ERRO: chave de tarefa duplicada",IF(I1614="Sim",IF(O1614="Não","ERRO: tarefa de segurança retirada do plano",IF(NOT(ISNUMBER(K1614)),"ERRO: frequência vigente inválida",IF(ISERROR(MATCH(H1614,lst_frequencias,0)),"ERRO: frequência de referência ausente",IF(K1614&lt;INDEX(lst_frequencias_vezes,MATCH(H1614,lst_frequencias,0)),"ERRO: intervalo ampliado em tarefa de segurança (referência "&amp;H1614&amp;")","OK: segurança mantida")))),IF(NOT(ISNUMBER(K1614)),"Verificar: frequência vigente","OK"))))</f>
        <v/>
      </c>
      <c r="S1614" s="24" t="n"/>
    </row>
    <row r="1615">
      <c r="A1615" s="21" t="n"/>
      <c r="B1615" s="22" t="n"/>
      <c r="C1615" s="23">
        <f>IF(OR(A1615="",B1615=""),"",A1615&amp;"|"&amp;B1615)</f>
        <v/>
      </c>
      <c r="D1615" s="21" t="n"/>
      <c r="E1615" s="24" t="n"/>
      <c r="F1615" s="21" t="n"/>
      <c r="G1615" s="22" t="n"/>
      <c r="H1615" s="22" t="n"/>
      <c r="I1615" s="22" t="n"/>
      <c r="J1615" s="25" t="n"/>
      <c r="K1615" s="26">
        <f>IF(J1615="","",IFERROR(INDEX(lst_frequencias_vezes,MATCH(J1615,lst_frequencias,0)),"Frequência não aceita"))</f>
        <v/>
      </c>
      <c r="L1615" s="21" t="n"/>
      <c r="M1615" s="27" t="n"/>
      <c r="N1615" s="28">
        <f>IF(AND(ISNUMBER(K1615),ISNUMBER(M1615)),K1615*M1615,"")</f>
        <v/>
      </c>
      <c r="O1615" s="25" t="n"/>
      <c r="P1615" s="25" t="n"/>
      <c r="Q1615" s="29" t="n"/>
      <c r="R1615" s="30">
        <f>IF(C1615="","",IF(COUNTIF(pl_chave,C1615)&gt;1,"ERRO: chave de tarefa duplicada",IF(I1615="Sim",IF(O1615="Não","ERRO: tarefa de segurança retirada do plano",IF(NOT(ISNUMBER(K1615)),"ERRO: frequência vigente inválida",IF(ISERROR(MATCH(H1615,lst_frequencias,0)),"ERRO: frequência de referência ausente",IF(K1615&lt;INDEX(lst_frequencias_vezes,MATCH(H1615,lst_frequencias,0)),"ERRO: intervalo ampliado em tarefa de segurança (referência "&amp;H1615&amp;")","OK: segurança mantida")))),IF(NOT(ISNUMBER(K1615)),"Verificar: frequência vigente","OK"))))</f>
        <v/>
      </c>
      <c r="S1615" s="24" t="n"/>
    </row>
    <row r="1616">
      <c r="A1616" s="21" t="n"/>
      <c r="B1616" s="22" t="n"/>
      <c r="C1616" s="23">
        <f>IF(OR(A1616="",B1616=""),"",A1616&amp;"|"&amp;B1616)</f>
        <v/>
      </c>
      <c r="D1616" s="21" t="n"/>
      <c r="E1616" s="24" t="n"/>
      <c r="F1616" s="21" t="n"/>
      <c r="G1616" s="22" t="n"/>
      <c r="H1616" s="22" t="n"/>
      <c r="I1616" s="22" t="n"/>
      <c r="J1616" s="25" t="n"/>
      <c r="K1616" s="26">
        <f>IF(J1616="","",IFERROR(INDEX(lst_frequencias_vezes,MATCH(J1616,lst_frequencias,0)),"Frequência não aceita"))</f>
        <v/>
      </c>
      <c r="L1616" s="21" t="n"/>
      <c r="M1616" s="27" t="n"/>
      <c r="N1616" s="28">
        <f>IF(AND(ISNUMBER(K1616),ISNUMBER(M1616)),K1616*M1616,"")</f>
        <v/>
      </c>
      <c r="O1616" s="25" t="n"/>
      <c r="P1616" s="25" t="n"/>
      <c r="Q1616" s="29" t="n"/>
      <c r="R1616" s="30">
        <f>IF(C1616="","",IF(COUNTIF(pl_chave,C1616)&gt;1,"ERRO: chave de tarefa duplicada",IF(I1616="Sim",IF(O1616="Não","ERRO: tarefa de segurança retirada do plano",IF(NOT(ISNUMBER(K1616)),"ERRO: frequência vigente inválida",IF(ISERROR(MATCH(H1616,lst_frequencias,0)),"ERRO: frequência de referência ausente",IF(K1616&lt;INDEX(lst_frequencias_vezes,MATCH(H1616,lst_frequencias,0)),"ERRO: intervalo ampliado em tarefa de segurança (referência "&amp;H1616&amp;")","OK: segurança mantida")))),IF(NOT(ISNUMBER(K1616)),"Verificar: frequência vigente","OK"))))</f>
        <v/>
      </c>
      <c r="S1616" s="24" t="n"/>
    </row>
    <row r="1617">
      <c r="A1617" s="21" t="n"/>
      <c r="B1617" s="22" t="n"/>
      <c r="C1617" s="23">
        <f>IF(OR(A1617="",B1617=""),"",A1617&amp;"|"&amp;B1617)</f>
        <v/>
      </c>
      <c r="D1617" s="21" t="n"/>
      <c r="E1617" s="24" t="n"/>
      <c r="F1617" s="21" t="n"/>
      <c r="G1617" s="22" t="n"/>
      <c r="H1617" s="22" t="n"/>
      <c r="I1617" s="22" t="n"/>
      <c r="J1617" s="25" t="n"/>
      <c r="K1617" s="26">
        <f>IF(J1617="","",IFERROR(INDEX(lst_frequencias_vezes,MATCH(J1617,lst_frequencias,0)),"Frequência não aceita"))</f>
        <v/>
      </c>
      <c r="L1617" s="21" t="n"/>
      <c r="M1617" s="27" t="n"/>
      <c r="N1617" s="28">
        <f>IF(AND(ISNUMBER(K1617),ISNUMBER(M1617)),K1617*M1617,"")</f>
        <v/>
      </c>
      <c r="O1617" s="25" t="n"/>
      <c r="P1617" s="25" t="n"/>
      <c r="Q1617" s="29" t="n"/>
      <c r="R1617" s="30">
        <f>IF(C1617="","",IF(COUNTIF(pl_chave,C1617)&gt;1,"ERRO: chave de tarefa duplicada",IF(I1617="Sim",IF(O1617="Não","ERRO: tarefa de segurança retirada do plano",IF(NOT(ISNUMBER(K1617)),"ERRO: frequência vigente inválida",IF(ISERROR(MATCH(H1617,lst_frequencias,0)),"ERRO: frequência de referência ausente",IF(K1617&lt;INDEX(lst_frequencias_vezes,MATCH(H1617,lst_frequencias,0)),"ERRO: intervalo ampliado em tarefa de segurança (referência "&amp;H1617&amp;")","OK: segurança mantida")))),IF(NOT(ISNUMBER(K1617)),"Verificar: frequência vigente","OK"))))</f>
        <v/>
      </c>
      <c r="S1617" s="24" t="n"/>
    </row>
    <row r="1618">
      <c r="A1618" s="21" t="n"/>
      <c r="B1618" s="22" t="n"/>
      <c r="C1618" s="23">
        <f>IF(OR(A1618="",B1618=""),"",A1618&amp;"|"&amp;B1618)</f>
        <v/>
      </c>
      <c r="D1618" s="21" t="n"/>
      <c r="E1618" s="24" t="n"/>
      <c r="F1618" s="21" t="n"/>
      <c r="G1618" s="22" t="n"/>
      <c r="H1618" s="22" t="n"/>
      <c r="I1618" s="22" t="n"/>
      <c r="J1618" s="25" t="n"/>
      <c r="K1618" s="26">
        <f>IF(J1618="","",IFERROR(INDEX(lst_frequencias_vezes,MATCH(J1618,lst_frequencias,0)),"Frequência não aceita"))</f>
        <v/>
      </c>
      <c r="L1618" s="21" t="n"/>
      <c r="M1618" s="27" t="n"/>
      <c r="N1618" s="28">
        <f>IF(AND(ISNUMBER(K1618),ISNUMBER(M1618)),K1618*M1618,"")</f>
        <v/>
      </c>
      <c r="O1618" s="25" t="n"/>
      <c r="P1618" s="25" t="n"/>
      <c r="Q1618" s="29" t="n"/>
      <c r="R1618" s="30">
        <f>IF(C1618="","",IF(COUNTIF(pl_chave,C1618)&gt;1,"ERRO: chave de tarefa duplicada",IF(I1618="Sim",IF(O1618="Não","ERRO: tarefa de segurança retirada do plano",IF(NOT(ISNUMBER(K1618)),"ERRO: frequência vigente inválida",IF(ISERROR(MATCH(H1618,lst_frequencias,0)),"ERRO: frequência de referência ausente",IF(K1618&lt;INDEX(lst_frequencias_vezes,MATCH(H1618,lst_frequencias,0)),"ERRO: intervalo ampliado em tarefa de segurança (referência "&amp;H1618&amp;")","OK: segurança mantida")))),IF(NOT(ISNUMBER(K1618)),"Verificar: frequência vigente","OK"))))</f>
        <v/>
      </c>
      <c r="S1618" s="24" t="n"/>
    </row>
    <row r="1619">
      <c r="A1619" s="21" t="n"/>
      <c r="B1619" s="22" t="n"/>
      <c r="C1619" s="23">
        <f>IF(OR(A1619="",B1619=""),"",A1619&amp;"|"&amp;B1619)</f>
        <v/>
      </c>
      <c r="D1619" s="21" t="n"/>
      <c r="E1619" s="24" t="n"/>
      <c r="F1619" s="21" t="n"/>
      <c r="G1619" s="22" t="n"/>
      <c r="H1619" s="22" t="n"/>
      <c r="I1619" s="22" t="n"/>
      <c r="J1619" s="25" t="n"/>
      <c r="K1619" s="26">
        <f>IF(J1619="","",IFERROR(INDEX(lst_frequencias_vezes,MATCH(J1619,lst_frequencias,0)),"Frequência não aceita"))</f>
        <v/>
      </c>
      <c r="L1619" s="21" t="n"/>
      <c r="M1619" s="27" t="n"/>
      <c r="N1619" s="28">
        <f>IF(AND(ISNUMBER(K1619),ISNUMBER(M1619)),K1619*M1619,"")</f>
        <v/>
      </c>
      <c r="O1619" s="25" t="n"/>
      <c r="P1619" s="25" t="n"/>
      <c r="Q1619" s="29" t="n"/>
      <c r="R1619" s="30">
        <f>IF(C1619="","",IF(COUNTIF(pl_chave,C1619)&gt;1,"ERRO: chave de tarefa duplicada",IF(I1619="Sim",IF(O1619="Não","ERRO: tarefa de segurança retirada do plano",IF(NOT(ISNUMBER(K1619)),"ERRO: frequência vigente inválida",IF(ISERROR(MATCH(H1619,lst_frequencias,0)),"ERRO: frequência de referência ausente",IF(K1619&lt;INDEX(lst_frequencias_vezes,MATCH(H1619,lst_frequencias,0)),"ERRO: intervalo ampliado em tarefa de segurança (referência "&amp;H1619&amp;")","OK: segurança mantida")))),IF(NOT(ISNUMBER(K1619)),"Verificar: frequência vigente","OK"))))</f>
        <v/>
      </c>
      <c r="S1619" s="24" t="n"/>
    </row>
    <row r="1620">
      <c r="A1620" s="21" t="n"/>
      <c r="B1620" s="22" t="n"/>
      <c r="C1620" s="23">
        <f>IF(OR(A1620="",B1620=""),"",A1620&amp;"|"&amp;B1620)</f>
        <v/>
      </c>
      <c r="D1620" s="21" t="n"/>
      <c r="E1620" s="24" t="n"/>
      <c r="F1620" s="21" t="n"/>
      <c r="G1620" s="22" t="n"/>
      <c r="H1620" s="22" t="n"/>
      <c r="I1620" s="22" t="n"/>
      <c r="J1620" s="25" t="n"/>
      <c r="K1620" s="26">
        <f>IF(J1620="","",IFERROR(INDEX(lst_frequencias_vezes,MATCH(J1620,lst_frequencias,0)),"Frequência não aceita"))</f>
        <v/>
      </c>
      <c r="L1620" s="21" t="n"/>
      <c r="M1620" s="27" t="n"/>
      <c r="N1620" s="28">
        <f>IF(AND(ISNUMBER(K1620),ISNUMBER(M1620)),K1620*M1620,"")</f>
        <v/>
      </c>
      <c r="O1620" s="25" t="n"/>
      <c r="P1620" s="25" t="n"/>
      <c r="Q1620" s="29" t="n"/>
      <c r="R1620" s="30">
        <f>IF(C1620="","",IF(COUNTIF(pl_chave,C1620)&gt;1,"ERRO: chave de tarefa duplicada",IF(I1620="Sim",IF(O1620="Não","ERRO: tarefa de segurança retirada do plano",IF(NOT(ISNUMBER(K1620)),"ERRO: frequência vigente inválida",IF(ISERROR(MATCH(H1620,lst_frequencias,0)),"ERRO: frequência de referência ausente",IF(K1620&lt;INDEX(lst_frequencias_vezes,MATCH(H1620,lst_frequencias,0)),"ERRO: intervalo ampliado em tarefa de segurança (referência "&amp;H1620&amp;")","OK: segurança mantida")))),IF(NOT(ISNUMBER(K1620)),"Verificar: frequência vigente","OK"))))</f>
        <v/>
      </c>
      <c r="S1620" s="24" t="n"/>
    </row>
    <row r="1621">
      <c r="A1621" s="21" t="n"/>
      <c r="B1621" s="22" t="n"/>
      <c r="C1621" s="23">
        <f>IF(OR(A1621="",B1621=""),"",A1621&amp;"|"&amp;B1621)</f>
        <v/>
      </c>
      <c r="D1621" s="21" t="n"/>
      <c r="E1621" s="24" t="n"/>
      <c r="F1621" s="21" t="n"/>
      <c r="G1621" s="22" t="n"/>
      <c r="H1621" s="22" t="n"/>
      <c r="I1621" s="22" t="n"/>
      <c r="J1621" s="25" t="n"/>
      <c r="K1621" s="26">
        <f>IF(J1621="","",IFERROR(INDEX(lst_frequencias_vezes,MATCH(J1621,lst_frequencias,0)),"Frequência não aceita"))</f>
        <v/>
      </c>
      <c r="L1621" s="21" t="n"/>
      <c r="M1621" s="27" t="n"/>
      <c r="N1621" s="28">
        <f>IF(AND(ISNUMBER(K1621),ISNUMBER(M1621)),K1621*M1621,"")</f>
        <v/>
      </c>
      <c r="O1621" s="25" t="n"/>
      <c r="P1621" s="25" t="n"/>
      <c r="Q1621" s="29" t="n"/>
      <c r="R1621" s="30">
        <f>IF(C1621="","",IF(COUNTIF(pl_chave,C1621)&gt;1,"ERRO: chave de tarefa duplicada",IF(I1621="Sim",IF(O1621="Não","ERRO: tarefa de segurança retirada do plano",IF(NOT(ISNUMBER(K1621)),"ERRO: frequência vigente inválida",IF(ISERROR(MATCH(H1621,lst_frequencias,0)),"ERRO: frequência de referência ausente",IF(K1621&lt;INDEX(lst_frequencias_vezes,MATCH(H1621,lst_frequencias,0)),"ERRO: intervalo ampliado em tarefa de segurança (referência "&amp;H1621&amp;")","OK: segurança mantida")))),IF(NOT(ISNUMBER(K1621)),"Verificar: frequência vigente","OK"))))</f>
        <v/>
      </c>
      <c r="S1621" s="24" t="n"/>
    </row>
    <row r="1622">
      <c r="A1622" s="21" t="n"/>
      <c r="B1622" s="22" t="n"/>
      <c r="C1622" s="23">
        <f>IF(OR(A1622="",B1622=""),"",A1622&amp;"|"&amp;B1622)</f>
        <v/>
      </c>
      <c r="D1622" s="21" t="n"/>
      <c r="E1622" s="24" t="n"/>
      <c r="F1622" s="21" t="n"/>
      <c r="G1622" s="22" t="n"/>
      <c r="H1622" s="22" t="n"/>
      <c r="I1622" s="22" t="n"/>
      <c r="J1622" s="25" t="n"/>
      <c r="K1622" s="26">
        <f>IF(J1622="","",IFERROR(INDEX(lst_frequencias_vezes,MATCH(J1622,lst_frequencias,0)),"Frequência não aceita"))</f>
        <v/>
      </c>
      <c r="L1622" s="21" t="n"/>
      <c r="M1622" s="27" t="n"/>
      <c r="N1622" s="28">
        <f>IF(AND(ISNUMBER(K1622),ISNUMBER(M1622)),K1622*M1622,"")</f>
        <v/>
      </c>
      <c r="O1622" s="25" t="n"/>
      <c r="P1622" s="25" t="n"/>
      <c r="Q1622" s="29" t="n"/>
      <c r="R1622" s="30">
        <f>IF(C1622="","",IF(COUNTIF(pl_chave,C1622)&gt;1,"ERRO: chave de tarefa duplicada",IF(I1622="Sim",IF(O1622="Não","ERRO: tarefa de segurança retirada do plano",IF(NOT(ISNUMBER(K1622)),"ERRO: frequência vigente inválida",IF(ISERROR(MATCH(H1622,lst_frequencias,0)),"ERRO: frequência de referência ausente",IF(K1622&lt;INDEX(lst_frequencias_vezes,MATCH(H1622,lst_frequencias,0)),"ERRO: intervalo ampliado em tarefa de segurança (referência "&amp;H1622&amp;")","OK: segurança mantida")))),IF(NOT(ISNUMBER(K1622)),"Verificar: frequência vigente","OK"))))</f>
        <v/>
      </c>
      <c r="S1622" s="24" t="n"/>
    </row>
    <row r="1623">
      <c r="A1623" s="21" t="n"/>
      <c r="B1623" s="22" t="n"/>
      <c r="C1623" s="23">
        <f>IF(OR(A1623="",B1623=""),"",A1623&amp;"|"&amp;B1623)</f>
        <v/>
      </c>
      <c r="D1623" s="21" t="n"/>
      <c r="E1623" s="24" t="n"/>
      <c r="F1623" s="21" t="n"/>
      <c r="G1623" s="22" t="n"/>
      <c r="H1623" s="22" t="n"/>
      <c r="I1623" s="22" t="n"/>
      <c r="J1623" s="25" t="n"/>
      <c r="K1623" s="26">
        <f>IF(J1623="","",IFERROR(INDEX(lst_frequencias_vezes,MATCH(J1623,lst_frequencias,0)),"Frequência não aceita"))</f>
        <v/>
      </c>
      <c r="L1623" s="21" t="n"/>
      <c r="M1623" s="27" t="n"/>
      <c r="N1623" s="28">
        <f>IF(AND(ISNUMBER(K1623),ISNUMBER(M1623)),K1623*M1623,"")</f>
        <v/>
      </c>
      <c r="O1623" s="25" t="n"/>
      <c r="P1623" s="25" t="n"/>
      <c r="Q1623" s="29" t="n"/>
      <c r="R1623" s="30">
        <f>IF(C1623="","",IF(COUNTIF(pl_chave,C1623)&gt;1,"ERRO: chave de tarefa duplicada",IF(I1623="Sim",IF(O1623="Não","ERRO: tarefa de segurança retirada do plano",IF(NOT(ISNUMBER(K1623)),"ERRO: frequência vigente inválida",IF(ISERROR(MATCH(H1623,lst_frequencias,0)),"ERRO: frequência de referência ausente",IF(K1623&lt;INDEX(lst_frequencias_vezes,MATCH(H1623,lst_frequencias,0)),"ERRO: intervalo ampliado em tarefa de segurança (referência "&amp;H1623&amp;")","OK: segurança mantida")))),IF(NOT(ISNUMBER(K1623)),"Verificar: frequência vigente","OK"))))</f>
        <v/>
      </c>
      <c r="S1623" s="24" t="n"/>
    </row>
    <row r="1624">
      <c r="A1624" s="21" t="n"/>
      <c r="B1624" s="22" t="n"/>
      <c r="C1624" s="23">
        <f>IF(OR(A1624="",B1624=""),"",A1624&amp;"|"&amp;B1624)</f>
        <v/>
      </c>
      <c r="D1624" s="21" t="n"/>
      <c r="E1624" s="24" t="n"/>
      <c r="F1624" s="21" t="n"/>
      <c r="G1624" s="22" t="n"/>
      <c r="H1624" s="22" t="n"/>
      <c r="I1624" s="22" t="n"/>
      <c r="J1624" s="25" t="n"/>
      <c r="K1624" s="26">
        <f>IF(J1624="","",IFERROR(INDEX(lst_frequencias_vezes,MATCH(J1624,lst_frequencias,0)),"Frequência não aceita"))</f>
        <v/>
      </c>
      <c r="L1624" s="21" t="n"/>
      <c r="M1624" s="27" t="n"/>
      <c r="N1624" s="28">
        <f>IF(AND(ISNUMBER(K1624),ISNUMBER(M1624)),K1624*M1624,"")</f>
        <v/>
      </c>
      <c r="O1624" s="25" t="n"/>
      <c r="P1624" s="25" t="n"/>
      <c r="Q1624" s="29" t="n"/>
      <c r="R1624" s="30">
        <f>IF(C1624="","",IF(COUNTIF(pl_chave,C1624)&gt;1,"ERRO: chave de tarefa duplicada",IF(I1624="Sim",IF(O1624="Não","ERRO: tarefa de segurança retirada do plano",IF(NOT(ISNUMBER(K1624)),"ERRO: frequência vigente inválida",IF(ISERROR(MATCH(H1624,lst_frequencias,0)),"ERRO: frequência de referência ausente",IF(K1624&lt;INDEX(lst_frequencias_vezes,MATCH(H1624,lst_frequencias,0)),"ERRO: intervalo ampliado em tarefa de segurança (referência "&amp;H1624&amp;")","OK: segurança mantida")))),IF(NOT(ISNUMBER(K1624)),"Verificar: frequência vigente","OK"))))</f>
        <v/>
      </c>
      <c r="S1624" s="24" t="n"/>
    </row>
    <row r="1625">
      <c r="A1625" s="21" t="n"/>
      <c r="B1625" s="22" t="n"/>
      <c r="C1625" s="23">
        <f>IF(OR(A1625="",B1625=""),"",A1625&amp;"|"&amp;B1625)</f>
        <v/>
      </c>
      <c r="D1625" s="21" t="n"/>
      <c r="E1625" s="24" t="n"/>
      <c r="F1625" s="21" t="n"/>
      <c r="G1625" s="22" t="n"/>
      <c r="H1625" s="22" t="n"/>
      <c r="I1625" s="22" t="n"/>
      <c r="J1625" s="25" t="n"/>
      <c r="K1625" s="26">
        <f>IF(J1625="","",IFERROR(INDEX(lst_frequencias_vezes,MATCH(J1625,lst_frequencias,0)),"Frequência não aceita"))</f>
        <v/>
      </c>
      <c r="L1625" s="21" t="n"/>
      <c r="M1625" s="27" t="n"/>
      <c r="N1625" s="28">
        <f>IF(AND(ISNUMBER(K1625),ISNUMBER(M1625)),K1625*M1625,"")</f>
        <v/>
      </c>
      <c r="O1625" s="25" t="n"/>
      <c r="P1625" s="25" t="n"/>
      <c r="Q1625" s="29" t="n"/>
      <c r="R1625" s="30">
        <f>IF(C1625="","",IF(COUNTIF(pl_chave,C1625)&gt;1,"ERRO: chave de tarefa duplicada",IF(I1625="Sim",IF(O1625="Não","ERRO: tarefa de segurança retirada do plano",IF(NOT(ISNUMBER(K1625)),"ERRO: frequência vigente inválida",IF(ISERROR(MATCH(H1625,lst_frequencias,0)),"ERRO: frequência de referência ausente",IF(K1625&lt;INDEX(lst_frequencias_vezes,MATCH(H1625,lst_frequencias,0)),"ERRO: intervalo ampliado em tarefa de segurança (referência "&amp;H1625&amp;")","OK: segurança mantida")))),IF(NOT(ISNUMBER(K1625)),"Verificar: frequência vigente","OK"))))</f>
        <v/>
      </c>
      <c r="S1625" s="24" t="n"/>
    </row>
    <row r="1626">
      <c r="A1626" s="21" t="n"/>
      <c r="B1626" s="22" t="n"/>
      <c r="C1626" s="23">
        <f>IF(OR(A1626="",B1626=""),"",A1626&amp;"|"&amp;B1626)</f>
        <v/>
      </c>
      <c r="D1626" s="21" t="n"/>
      <c r="E1626" s="24" t="n"/>
      <c r="F1626" s="21" t="n"/>
      <c r="G1626" s="22" t="n"/>
      <c r="H1626" s="22" t="n"/>
      <c r="I1626" s="22" t="n"/>
      <c r="J1626" s="25" t="n"/>
      <c r="K1626" s="26">
        <f>IF(J1626="","",IFERROR(INDEX(lst_frequencias_vezes,MATCH(J1626,lst_frequencias,0)),"Frequência não aceita"))</f>
        <v/>
      </c>
      <c r="L1626" s="21" t="n"/>
      <c r="M1626" s="27" t="n"/>
      <c r="N1626" s="28">
        <f>IF(AND(ISNUMBER(K1626),ISNUMBER(M1626)),K1626*M1626,"")</f>
        <v/>
      </c>
      <c r="O1626" s="25" t="n"/>
      <c r="P1626" s="25" t="n"/>
      <c r="Q1626" s="29" t="n"/>
      <c r="R1626" s="30">
        <f>IF(C1626="","",IF(COUNTIF(pl_chave,C1626)&gt;1,"ERRO: chave de tarefa duplicada",IF(I1626="Sim",IF(O1626="Não","ERRO: tarefa de segurança retirada do plano",IF(NOT(ISNUMBER(K1626)),"ERRO: frequência vigente inválida",IF(ISERROR(MATCH(H1626,lst_frequencias,0)),"ERRO: frequência de referência ausente",IF(K1626&lt;INDEX(lst_frequencias_vezes,MATCH(H1626,lst_frequencias,0)),"ERRO: intervalo ampliado em tarefa de segurança (referência "&amp;H1626&amp;")","OK: segurança mantida")))),IF(NOT(ISNUMBER(K1626)),"Verificar: frequência vigente","OK"))))</f>
        <v/>
      </c>
      <c r="S1626" s="24" t="n"/>
    </row>
    <row r="1627">
      <c r="A1627" s="21" t="n"/>
      <c r="B1627" s="22" t="n"/>
      <c r="C1627" s="23">
        <f>IF(OR(A1627="",B1627=""),"",A1627&amp;"|"&amp;B1627)</f>
        <v/>
      </c>
      <c r="D1627" s="21" t="n"/>
      <c r="E1627" s="24" t="n"/>
      <c r="F1627" s="21" t="n"/>
      <c r="G1627" s="22" t="n"/>
      <c r="H1627" s="22" t="n"/>
      <c r="I1627" s="22" t="n"/>
      <c r="J1627" s="25" t="n"/>
      <c r="K1627" s="26">
        <f>IF(J1627="","",IFERROR(INDEX(lst_frequencias_vezes,MATCH(J1627,lst_frequencias,0)),"Frequência não aceita"))</f>
        <v/>
      </c>
      <c r="L1627" s="21" t="n"/>
      <c r="M1627" s="27" t="n"/>
      <c r="N1627" s="28">
        <f>IF(AND(ISNUMBER(K1627),ISNUMBER(M1627)),K1627*M1627,"")</f>
        <v/>
      </c>
      <c r="O1627" s="25" t="n"/>
      <c r="P1627" s="25" t="n"/>
      <c r="Q1627" s="29" t="n"/>
      <c r="R1627" s="30">
        <f>IF(C1627="","",IF(COUNTIF(pl_chave,C1627)&gt;1,"ERRO: chave de tarefa duplicada",IF(I1627="Sim",IF(O1627="Não","ERRO: tarefa de segurança retirada do plano",IF(NOT(ISNUMBER(K1627)),"ERRO: frequência vigente inválida",IF(ISERROR(MATCH(H1627,lst_frequencias,0)),"ERRO: frequência de referência ausente",IF(K1627&lt;INDEX(lst_frequencias_vezes,MATCH(H1627,lst_frequencias,0)),"ERRO: intervalo ampliado em tarefa de segurança (referência "&amp;H1627&amp;")","OK: segurança mantida")))),IF(NOT(ISNUMBER(K1627)),"Verificar: frequência vigente","OK"))))</f>
        <v/>
      </c>
      <c r="S1627" s="24" t="n"/>
    </row>
    <row r="1628">
      <c r="A1628" s="21" t="n"/>
      <c r="B1628" s="22" t="n"/>
      <c r="C1628" s="23">
        <f>IF(OR(A1628="",B1628=""),"",A1628&amp;"|"&amp;B1628)</f>
        <v/>
      </c>
      <c r="D1628" s="21" t="n"/>
      <c r="E1628" s="24" t="n"/>
      <c r="F1628" s="21" t="n"/>
      <c r="G1628" s="22" t="n"/>
      <c r="H1628" s="22" t="n"/>
      <c r="I1628" s="22" t="n"/>
      <c r="J1628" s="25" t="n"/>
      <c r="K1628" s="26">
        <f>IF(J1628="","",IFERROR(INDEX(lst_frequencias_vezes,MATCH(J1628,lst_frequencias,0)),"Frequência não aceita"))</f>
        <v/>
      </c>
      <c r="L1628" s="21" t="n"/>
      <c r="M1628" s="27" t="n"/>
      <c r="N1628" s="28">
        <f>IF(AND(ISNUMBER(K1628),ISNUMBER(M1628)),K1628*M1628,"")</f>
        <v/>
      </c>
      <c r="O1628" s="25" t="n"/>
      <c r="P1628" s="25" t="n"/>
      <c r="Q1628" s="29" t="n"/>
      <c r="R1628" s="30">
        <f>IF(C1628="","",IF(COUNTIF(pl_chave,C1628)&gt;1,"ERRO: chave de tarefa duplicada",IF(I1628="Sim",IF(O1628="Não","ERRO: tarefa de segurança retirada do plano",IF(NOT(ISNUMBER(K1628)),"ERRO: frequência vigente inválida",IF(ISERROR(MATCH(H1628,lst_frequencias,0)),"ERRO: frequência de referência ausente",IF(K1628&lt;INDEX(lst_frequencias_vezes,MATCH(H1628,lst_frequencias,0)),"ERRO: intervalo ampliado em tarefa de segurança (referência "&amp;H1628&amp;")","OK: segurança mantida")))),IF(NOT(ISNUMBER(K1628)),"Verificar: frequência vigente","OK"))))</f>
        <v/>
      </c>
      <c r="S1628" s="24" t="n"/>
    </row>
    <row r="1629">
      <c r="A1629" s="21" t="n"/>
      <c r="B1629" s="22" t="n"/>
      <c r="C1629" s="23">
        <f>IF(OR(A1629="",B1629=""),"",A1629&amp;"|"&amp;B1629)</f>
        <v/>
      </c>
      <c r="D1629" s="21" t="n"/>
      <c r="E1629" s="24" t="n"/>
      <c r="F1629" s="21" t="n"/>
      <c r="G1629" s="22" t="n"/>
      <c r="H1629" s="22" t="n"/>
      <c r="I1629" s="22" t="n"/>
      <c r="J1629" s="25" t="n"/>
      <c r="K1629" s="26">
        <f>IF(J1629="","",IFERROR(INDEX(lst_frequencias_vezes,MATCH(J1629,lst_frequencias,0)),"Frequência não aceita"))</f>
        <v/>
      </c>
      <c r="L1629" s="21" t="n"/>
      <c r="M1629" s="27" t="n"/>
      <c r="N1629" s="28">
        <f>IF(AND(ISNUMBER(K1629),ISNUMBER(M1629)),K1629*M1629,"")</f>
        <v/>
      </c>
      <c r="O1629" s="25" t="n"/>
      <c r="P1629" s="25" t="n"/>
      <c r="Q1629" s="29" t="n"/>
      <c r="R1629" s="30">
        <f>IF(C1629="","",IF(COUNTIF(pl_chave,C1629)&gt;1,"ERRO: chave de tarefa duplicada",IF(I1629="Sim",IF(O1629="Não","ERRO: tarefa de segurança retirada do plano",IF(NOT(ISNUMBER(K1629)),"ERRO: frequência vigente inválida",IF(ISERROR(MATCH(H1629,lst_frequencias,0)),"ERRO: frequência de referência ausente",IF(K1629&lt;INDEX(lst_frequencias_vezes,MATCH(H1629,lst_frequencias,0)),"ERRO: intervalo ampliado em tarefa de segurança (referência "&amp;H1629&amp;")","OK: segurança mantida")))),IF(NOT(ISNUMBER(K1629)),"Verificar: frequência vigente","OK"))))</f>
        <v/>
      </c>
      <c r="S1629" s="24" t="n"/>
    </row>
    <row r="1630">
      <c r="A1630" s="21" t="n"/>
      <c r="B1630" s="22" t="n"/>
      <c r="C1630" s="23">
        <f>IF(OR(A1630="",B1630=""),"",A1630&amp;"|"&amp;B1630)</f>
        <v/>
      </c>
      <c r="D1630" s="21" t="n"/>
      <c r="E1630" s="24" t="n"/>
      <c r="F1630" s="21" t="n"/>
      <c r="G1630" s="22" t="n"/>
      <c r="H1630" s="22" t="n"/>
      <c r="I1630" s="22" t="n"/>
      <c r="J1630" s="25" t="n"/>
      <c r="K1630" s="26">
        <f>IF(J1630="","",IFERROR(INDEX(lst_frequencias_vezes,MATCH(J1630,lst_frequencias,0)),"Frequência não aceita"))</f>
        <v/>
      </c>
      <c r="L1630" s="21" t="n"/>
      <c r="M1630" s="27" t="n"/>
      <c r="N1630" s="28">
        <f>IF(AND(ISNUMBER(K1630),ISNUMBER(M1630)),K1630*M1630,"")</f>
        <v/>
      </c>
      <c r="O1630" s="25" t="n"/>
      <c r="P1630" s="25" t="n"/>
      <c r="Q1630" s="29" t="n"/>
      <c r="R1630" s="30">
        <f>IF(C1630="","",IF(COUNTIF(pl_chave,C1630)&gt;1,"ERRO: chave de tarefa duplicada",IF(I1630="Sim",IF(O1630="Não","ERRO: tarefa de segurança retirada do plano",IF(NOT(ISNUMBER(K1630)),"ERRO: frequência vigente inválida",IF(ISERROR(MATCH(H1630,lst_frequencias,0)),"ERRO: frequência de referência ausente",IF(K1630&lt;INDEX(lst_frequencias_vezes,MATCH(H1630,lst_frequencias,0)),"ERRO: intervalo ampliado em tarefa de segurança (referência "&amp;H1630&amp;")","OK: segurança mantida")))),IF(NOT(ISNUMBER(K1630)),"Verificar: frequência vigente","OK"))))</f>
        <v/>
      </c>
      <c r="S1630" s="24" t="n"/>
    </row>
    <row r="1631">
      <c r="A1631" s="21" t="n"/>
      <c r="B1631" s="22" t="n"/>
      <c r="C1631" s="23">
        <f>IF(OR(A1631="",B1631=""),"",A1631&amp;"|"&amp;B1631)</f>
        <v/>
      </c>
      <c r="D1631" s="21" t="n"/>
      <c r="E1631" s="24" t="n"/>
      <c r="F1631" s="21" t="n"/>
      <c r="G1631" s="22" t="n"/>
      <c r="H1631" s="22" t="n"/>
      <c r="I1631" s="22" t="n"/>
      <c r="J1631" s="25" t="n"/>
      <c r="K1631" s="26">
        <f>IF(J1631="","",IFERROR(INDEX(lst_frequencias_vezes,MATCH(J1631,lst_frequencias,0)),"Frequência não aceita"))</f>
        <v/>
      </c>
      <c r="L1631" s="21" t="n"/>
      <c r="M1631" s="27" t="n"/>
      <c r="N1631" s="28">
        <f>IF(AND(ISNUMBER(K1631),ISNUMBER(M1631)),K1631*M1631,"")</f>
        <v/>
      </c>
      <c r="O1631" s="25" t="n"/>
      <c r="P1631" s="25" t="n"/>
      <c r="Q1631" s="29" t="n"/>
      <c r="R1631" s="30">
        <f>IF(C1631="","",IF(COUNTIF(pl_chave,C1631)&gt;1,"ERRO: chave de tarefa duplicada",IF(I1631="Sim",IF(O1631="Não","ERRO: tarefa de segurança retirada do plano",IF(NOT(ISNUMBER(K1631)),"ERRO: frequência vigente inválida",IF(ISERROR(MATCH(H1631,lst_frequencias,0)),"ERRO: frequência de referência ausente",IF(K1631&lt;INDEX(lst_frequencias_vezes,MATCH(H1631,lst_frequencias,0)),"ERRO: intervalo ampliado em tarefa de segurança (referência "&amp;H1631&amp;")","OK: segurança mantida")))),IF(NOT(ISNUMBER(K1631)),"Verificar: frequência vigente","OK"))))</f>
        <v/>
      </c>
      <c r="S1631" s="24" t="n"/>
    </row>
    <row r="1632">
      <c r="A1632" s="21" t="n"/>
      <c r="B1632" s="22" t="n"/>
      <c r="C1632" s="23">
        <f>IF(OR(A1632="",B1632=""),"",A1632&amp;"|"&amp;B1632)</f>
        <v/>
      </c>
      <c r="D1632" s="21" t="n"/>
      <c r="E1632" s="24" t="n"/>
      <c r="F1632" s="21" t="n"/>
      <c r="G1632" s="22" t="n"/>
      <c r="H1632" s="22" t="n"/>
      <c r="I1632" s="22" t="n"/>
      <c r="J1632" s="25" t="n"/>
      <c r="K1632" s="26">
        <f>IF(J1632="","",IFERROR(INDEX(lst_frequencias_vezes,MATCH(J1632,lst_frequencias,0)),"Frequência não aceita"))</f>
        <v/>
      </c>
      <c r="L1632" s="21" t="n"/>
      <c r="M1632" s="27" t="n"/>
      <c r="N1632" s="28">
        <f>IF(AND(ISNUMBER(K1632),ISNUMBER(M1632)),K1632*M1632,"")</f>
        <v/>
      </c>
      <c r="O1632" s="25" t="n"/>
      <c r="P1632" s="25" t="n"/>
      <c r="Q1632" s="29" t="n"/>
      <c r="R1632" s="30">
        <f>IF(C1632="","",IF(COUNTIF(pl_chave,C1632)&gt;1,"ERRO: chave de tarefa duplicada",IF(I1632="Sim",IF(O1632="Não","ERRO: tarefa de segurança retirada do plano",IF(NOT(ISNUMBER(K1632)),"ERRO: frequência vigente inválida",IF(ISERROR(MATCH(H1632,lst_frequencias,0)),"ERRO: frequência de referência ausente",IF(K1632&lt;INDEX(lst_frequencias_vezes,MATCH(H1632,lst_frequencias,0)),"ERRO: intervalo ampliado em tarefa de segurança (referência "&amp;H1632&amp;")","OK: segurança mantida")))),IF(NOT(ISNUMBER(K1632)),"Verificar: frequência vigente","OK"))))</f>
        <v/>
      </c>
      <c r="S1632" s="24" t="n"/>
    </row>
    <row r="1633">
      <c r="A1633" s="21" t="n"/>
      <c r="B1633" s="22" t="n"/>
      <c r="C1633" s="23">
        <f>IF(OR(A1633="",B1633=""),"",A1633&amp;"|"&amp;B1633)</f>
        <v/>
      </c>
      <c r="D1633" s="21" t="n"/>
      <c r="E1633" s="24" t="n"/>
      <c r="F1633" s="21" t="n"/>
      <c r="G1633" s="22" t="n"/>
      <c r="H1633" s="22" t="n"/>
      <c r="I1633" s="22" t="n"/>
      <c r="J1633" s="25" t="n"/>
      <c r="K1633" s="26">
        <f>IF(J1633="","",IFERROR(INDEX(lst_frequencias_vezes,MATCH(J1633,lst_frequencias,0)),"Frequência não aceita"))</f>
        <v/>
      </c>
      <c r="L1633" s="21" t="n"/>
      <c r="M1633" s="27" t="n"/>
      <c r="N1633" s="28">
        <f>IF(AND(ISNUMBER(K1633),ISNUMBER(M1633)),K1633*M1633,"")</f>
        <v/>
      </c>
      <c r="O1633" s="25" t="n"/>
      <c r="P1633" s="25" t="n"/>
      <c r="Q1633" s="29" t="n"/>
      <c r="R1633" s="30">
        <f>IF(C1633="","",IF(COUNTIF(pl_chave,C1633)&gt;1,"ERRO: chave de tarefa duplicada",IF(I1633="Sim",IF(O1633="Não","ERRO: tarefa de segurança retirada do plano",IF(NOT(ISNUMBER(K1633)),"ERRO: frequência vigente inválida",IF(ISERROR(MATCH(H1633,lst_frequencias,0)),"ERRO: frequência de referência ausente",IF(K1633&lt;INDEX(lst_frequencias_vezes,MATCH(H1633,lst_frequencias,0)),"ERRO: intervalo ampliado em tarefa de segurança (referência "&amp;H1633&amp;")","OK: segurança mantida")))),IF(NOT(ISNUMBER(K1633)),"Verificar: frequência vigente","OK"))))</f>
        <v/>
      </c>
      <c r="S1633" s="24" t="n"/>
    </row>
    <row r="1634">
      <c r="A1634" s="21" t="n"/>
      <c r="B1634" s="22" t="n"/>
      <c r="C1634" s="23">
        <f>IF(OR(A1634="",B1634=""),"",A1634&amp;"|"&amp;B1634)</f>
        <v/>
      </c>
      <c r="D1634" s="21" t="n"/>
      <c r="E1634" s="24" t="n"/>
      <c r="F1634" s="21" t="n"/>
      <c r="G1634" s="22" t="n"/>
      <c r="H1634" s="22" t="n"/>
      <c r="I1634" s="22" t="n"/>
      <c r="J1634" s="25" t="n"/>
      <c r="K1634" s="26">
        <f>IF(J1634="","",IFERROR(INDEX(lst_frequencias_vezes,MATCH(J1634,lst_frequencias,0)),"Frequência não aceita"))</f>
        <v/>
      </c>
      <c r="L1634" s="21" t="n"/>
      <c r="M1634" s="27" t="n"/>
      <c r="N1634" s="28">
        <f>IF(AND(ISNUMBER(K1634),ISNUMBER(M1634)),K1634*M1634,"")</f>
        <v/>
      </c>
      <c r="O1634" s="25" t="n"/>
      <c r="P1634" s="25" t="n"/>
      <c r="Q1634" s="29" t="n"/>
      <c r="R1634" s="30">
        <f>IF(C1634="","",IF(COUNTIF(pl_chave,C1634)&gt;1,"ERRO: chave de tarefa duplicada",IF(I1634="Sim",IF(O1634="Não","ERRO: tarefa de segurança retirada do plano",IF(NOT(ISNUMBER(K1634)),"ERRO: frequência vigente inválida",IF(ISERROR(MATCH(H1634,lst_frequencias,0)),"ERRO: frequência de referência ausente",IF(K1634&lt;INDEX(lst_frequencias_vezes,MATCH(H1634,lst_frequencias,0)),"ERRO: intervalo ampliado em tarefa de segurança (referência "&amp;H1634&amp;")","OK: segurança mantida")))),IF(NOT(ISNUMBER(K1634)),"Verificar: frequência vigente","OK"))))</f>
        <v/>
      </c>
      <c r="S1634" s="24" t="n"/>
    </row>
    <row r="1635">
      <c r="A1635" s="21" t="n"/>
      <c r="B1635" s="22" t="n"/>
      <c r="C1635" s="23">
        <f>IF(OR(A1635="",B1635=""),"",A1635&amp;"|"&amp;B1635)</f>
        <v/>
      </c>
      <c r="D1635" s="21" t="n"/>
      <c r="E1635" s="24" t="n"/>
      <c r="F1635" s="21" t="n"/>
      <c r="G1635" s="22" t="n"/>
      <c r="H1635" s="22" t="n"/>
      <c r="I1635" s="22" t="n"/>
      <c r="J1635" s="25" t="n"/>
      <c r="K1635" s="26">
        <f>IF(J1635="","",IFERROR(INDEX(lst_frequencias_vezes,MATCH(J1635,lst_frequencias,0)),"Frequência não aceita"))</f>
        <v/>
      </c>
      <c r="L1635" s="21" t="n"/>
      <c r="M1635" s="27" t="n"/>
      <c r="N1635" s="28">
        <f>IF(AND(ISNUMBER(K1635),ISNUMBER(M1635)),K1635*M1635,"")</f>
        <v/>
      </c>
      <c r="O1635" s="25" t="n"/>
      <c r="P1635" s="25" t="n"/>
      <c r="Q1635" s="29" t="n"/>
      <c r="R1635" s="30">
        <f>IF(C1635="","",IF(COUNTIF(pl_chave,C1635)&gt;1,"ERRO: chave de tarefa duplicada",IF(I1635="Sim",IF(O1635="Não","ERRO: tarefa de segurança retirada do plano",IF(NOT(ISNUMBER(K1635)),"ERRO: frequência vigente inválida",IF(ISERROR(MATCH(H1635,lst_frequencias,0)),"ERRO: frequência de referência ausente",IF(K1635&lt;INDEX(lst_frequencias_vezes,MATCH(H1635,lst_frequencias,0)),"ERRO: intervalo ampliado em tarefa de segurança (referência "&amp;H1635&amp;")","OK: segurança mantida")))),IF(NOT(ISNUMBER(K1635)),"Verificar: frequência vigente","OK"))))</f>
        <v/>
      </c>
      <c r="S1635" s="24" t="n"/>
    </row>
    <row r="1636">
      <c r="A1636" s="21" t="n"/>
      <c r="B1636" s="22" t="n"/>
      <c r="C1636" s="23">
        <f>IF(OR(A1636="",B1636=""),"",A1636&amp;"|"&amp;B1636)</f>
        <v/>
      </c>
      <c r="D1636" s="21" t="n"/>
      <c r="E1636" s="24" t="n"/>
      <c r="F1636" s="21" t="n"/>
      <c r="G1636" s="22" t="n"/>
      <c r="H1636" s="22" t="n"/>
      <c r="I1636" s="22" t="n"/>
      <c r="J1636" s="25" t="n"/>
      <c r="K1636" s="26">
        <f>IF(J1636="","",IFERROR(INDEX(lst_frequencias_vezes,MATCH(J1636,lst_frequencias,0)),"Frequência não aceita"))</f>
        <v/>
      </c>
      <c r="L1636" s="21" t="n"/>
      <c r="M1636" s="27" t="n"/>
      <c r="N1636" s="28">
        <f>IF(AND(ISNUMBER(K1636),ISNUMBER(M1636)),K1636*M1636,"")</f>
        <v/>
      </c>
      <c r="O1636" s="25" t="n"/>
      <c r="P1636" s="25" t="n"/>
      <c r="Q1636" s="29" t="n"/>
      <c r="R1636" s="30">
        <f>IF(C1636="","",IF(COUNTIF(pl_chave,C1636)&gt;1,"ERRO: chave de tarefa duplicada",IF(I1636="Sim",IF(O1636="Não","ERRO: tarefa de segurança retirada do plano",IF(NOT(ISNUMBER(K1636)),"ERRO: frequência vigente inválida",IF(ISERROR(MATCH(H1636,lst_frequencias,0)),"ERRO: frequência de referência ausente",IF(K1636&lt;INDEX(lst_frequencias_vezes,MATCH(H1636,lst_frequencias,0)),"ERRO: intervalo ampliado em tarefa de segurança (referência "&amp;H1636&amp;")","OK: segurança mantida")))),IF(NOT(ISNUMBER(K1636)),"Verificar: frequência vigente","OK"))))</f>
        <v/>
      </c>
      <c r="S1636" s="24" t="n"/>
    </row>
    <row r="1637">
      <c r="A1637" s="21" t="n"/>
      <c r="B1637" s="22" t="n"/>
      <c r="C1637" s="23">
        <f>IF(OR(A1637="",B1637=""),"",A1637&amp;"|"&amp;B1637)</f>
        <v/>
      </c>
      <c r="D1637" s="21" t="n"/>
      <c r="E1637" s="24" t="n"/>
      <c r="F1637" s="21" t="n"/>
      <c r="G1637" s="22" t="n"/>
      <c r="H1637" s="22" t="n"/>
      <c r="I1637" s="22" t="n"/>
      <c r="J1637" s="25" t="n"/>
      <c r="K1637" s="26">
        <f>IF(J1637="","",IFERROR(INDEX(lst_frequencias_vezes,MATCH(J1637,lst_frequencias,0)),"Frequência não aceita"))</f>
        <v/>
      </c>
      <c r="L1637" s="21" t="n"/>
      <c r="M1637" s="27" t="n"/>
      <c r="N1637" s="28">
        <f>IF(AND(ISNUMBER(K1637),ISNUMBER(M1637)),K1637*M1637,"")</f>
        <v/>
      </c>
      <c r="O1637" s="25" t="n"/>
      <c r="P1637" s="25" t="n"/>
      <c r="Q1637" s="29" t="n"/>
      <c r="R1637" s="30">
        <f>IF(C1637="","",IF(COUNTIF(pl_chave,C1637)&gt;1,"ERRO: chave de tarefa duplicada",IF(I1637="Sim",IF(O1637="Não","ERRO: tarefa de segurança retirada do plano",IF(NOT(ISNUMBER(K1637)),"ERRO: frequência vigente inválida",IF(ISERROR(MATCH(H1637,lst_frequencias,0)),"ERRO: frequência de referência ausente",IF(K1637&lt;INDEX(lst_frequencias_vezes,MATCH(H1637,lst_frequencias,0)),"ERRO: intervalo ampliado em tarefa de segurança (referência "&amp;H1637&amp;")","OK: segurança mantida")))),IF(NOT(ISNUMBER(K1637)),"Verificar: frequência vigente","OK"))))</f>
        <v/>
      </c>
      <c r="S1637" s="24" t="n"/>
    </row>
    <row r="1638">
      <c r="A1638" s="21" t="n"/>
      <c r="B1638" s="22" t="n"/>
      <c r="C1638" s="23">
        <f>IF(OR(A1638="",B1638=""),"",A1638&amp;"|"&amp;B1638)</f>
        <v/>
      </c>
      <c r="D1638" s="21" t="n"/>
      <c r="E1638" s="24" t="n"/>
      <c r="F1638" s="21" t="n"/>
      <c r="G1638" s="22" t="n"/>
      <c r="H1638" s="22" t="n"/>
      <c r="I1638" s="22" t="n"/>
      <c r="J1638" s="25" t="n"/>
      <c r="K1638" s="26">
        <f>IF(J1638="","",IFERROR(INDEX(lst_frequencias_vezes,MATCH(J1638,lst_frequencias,0)),"Frequência não aceita"))</f>
        <v/>
      </c>
      <c r="L1638" s="21" t="n"/>
      <c r="M1638" s="27" t="n"/>
      <c r="N1638" s="28">
        <f>IF(AND(ISNUMBER(K1638),ISNUMBER(M1638)),K1638*M1638,"")</f>
        <v/>
      </c>
      <c r="O1638" s="25" t="n"/>
      <c r="P1638" s="25" t="n"/>
      <c r="Q1638" s="29" t="n"/>
      <c r="R1638" s="30">
        <f>IF(C1638="","",IF(COUNTIF(pl_chave,C1638)&gt;1,"ERRO: chave de tarefa duplicada",IF(I1638="Sim",IF(O1638="Não","ERRO: tarefa de segurança retirada do plano",IF(NOT(ISNUMBER(K1638)),"ERRO: frequência vigente inválida",IF(ISERROR(MATCH(H1638,lst_frequencias,0)),"ERRO: frequência de referência ausente",IF(K1638&lt;INDEX(lst_frequencias_vezes,MATCH(H1638,lst_frequencias,0)),"ERRO: intervalo ampliado em tarefa de segurança (referência "&amp;H1638&amp;")","OK: segurança mantida")))),IF(NOT(ISNUMBER(K1638)),"Verificar: frequência vigente","OK"))))</f>
        <v/>
      </c>
      <c r="S1638" s="24" t="n"/>
    </row>
    <row r="1639">
      <c r="A1639" s="21" t="n"/>
      <c r="B1639" s="22" t="n"/>
      <c r="C1639" s="23">
        <f>IF(OR(A1639="",B1639=""),"",A1639&amp;"|"&amp;B1639)</f>
        <v/>
      </c>
      <c r="D1639" s="21" t="n"/>
      <c r="E1639" s="24" t="n"/>
      <c r="F1639" s="21" t="n"/>
      <c r="G1639" s="22" t="n"/>
      <c r="H1639" s="22" t="n"/>
      <c r="I1639" s="22" t="n"/>
      <c r="J1639" s="25" t="n"/>
      <c r="K1639" s="26">
        <f>IF(J1639="","",IFERROR(INDEX(lst_frequencias_vezes,MATCH(J1639,lst_frequencias,0)),"Frequência não aceita"))</f>
        <v/>
      </c>
      <c r="L1639" s="21" t="n"/>
      <c r="M1639" s="27" t="n"/>
      <c r="N1639" s="28">
        <f>IF(AND(ISNUMBER(K1639),ISNUMBER(M1639)),K1639*M1639,"")</f>
        <v/>
      </c>
      <c r="O1639" s="25" t="n"/>
      <c r="P1639" s="25" t="n"/>
      <c r="Q1639" s="29" t="n"/>
      <c r="R1639" s="30">
        <f>IF(C1639="","",IF(COUNTIF(pl_chave,C1639)&gt;1,"ERRO: chave de tarefa duplicada",IF(I1639="Sim",IF(O1639="Não","ERRO: tarefa de segurança retirada do plano",IF(NOT(ISNUMBER(K1639)),"ERRO: frequência vigente inválida",IF(ISERROR(MATCH(H1639,lst_frequencias,0)),"ERRO: frequência de referência ausente",IF(K1639&lt;INDEX(lst_frequencias_vezes,MATCH(H1639,lst_frequencias,0)),"ERRO: intervalo ampliado em tarefa de segurança (referência "&amp;H1639&amp;")","OK: segurança mantida")))),IF(NOT(ISNUMBER(K1639)),"Verificar: frequência vigente","OK"))))</f>
        <v/>
      </c>
      <c r="S1639" s="24" t="n"/>
    </row>
    <row r="1640">
      <c r="A1640" s="21" t="n"/>
      <c r="B1640" s="22" t="n"/>
      <c r="C1640" s="23">
        <f>IF(OR(A1640="",B1640=""),"",A1640&amp;"|"&amp;B1640)</f>
        <v/>
      </c>
      <c r="D1640" s="21" t="n"/>
      <c r="E1640" s="24" t="n"/>
      <c r="F1640" s="21" t="n"/>
      <c r="G1640" s="22" t="n"/>
      <c r="H1640" s="22" t="n"/>
      <c r="I1640" s="22" t="n"/>
      <c r="J1640" s="25" t="n"/>
      <c r="K1640" s="26">
        <f>IF(J1640="","",IFERROR(INDEX(lst_frequencias_vezes,MATCH(J1640,lst_frequencias,0)),"Frequência não aceita"))</f>
        <v/>
      </c>
      <c r="L1640" s="21" t="n"/>
      <c r="M1640" s="27" t="n"/>
      <c r="N1640" s="28">
        <f>IF(AND(ISNUMBER(K1640),ISNUMBER(M1640)),K1640*M1640,"")</f>
        <v/>
      </c>
      <c r="O1640" s="25" t="n"/>
      <c r="P1640" s="25" t="n"/>
      <c r="Q1640" s="29" t="n"/>
      <c r="R1640" s="30">
        <f>IF(C1640="","",IF(COUNTIF(pl_chave,C1640)&gt;1,"ERRO: chave de tarefa duplicada",IF(I1640="Sim",IF(O1640="Não","ERRO: tarefa de segurança retirada do plano",IF(NOT(ISNUMBER(K1640)),"ERRO: frequência vigente inválida",IF(ISERROR(MATCH(H1640,lst_frequencias,0)),"ERRO: frequência de referência ausente",IF(K1640&lt;INDEX(lst_frequencias_vezes,MATCH(H1640,lst_frequencias,0)),"ERRO: intervalo ampliado em tarefa de segurança (referência "&amp;H1640&amp;")","OK: segurança mantida")))),IF(NOT(ISNUMBER(K1640)),"Verificar: frequência vigente","OK"))))</f>
        <v/>
      </c>
      <c r="S1640" s="24" t="n"/>
    </row>
    <row r="1641">
      <c r="A1641" s="21" t="n"/>
      <c r="B1641" s="22" t="n"/>
      <c r="C1641" s="23">
        <f>IF(OR(A1641="",B1641=""),"",A1641&amp;"|"&amp;B1641)</f>
        <v/>
      </c>
      <c r="D1641" s="21" t="n"/>
      <c r="E1641" s="24" t="n"/>
      <c r="F1641" s="21" t="n"/>
      <c r="G1641" s="22" t="n"/>
      <c r="H1641" s="22" t="n"/>
      <c r="I1641" s="22" t="n"/>
      <c r="J1641" s="25" t="n"/>
      <c r="K1641" s="26">
        <f>IF(J1641="","",IFERROR(INDEX(lst_frequencias_vezes,MATCH(J1641,lst_frequencias,0)),"Frequência não aceita"))</f>
        <v/>
      </c>
      <c r="L1641" s="21" t="n"/>
      <c r="M1641" s="27" t="n"/>
      <c r="N1641" s="28">
        <f>IF(AND(ISNUMBER(K1641),ISNUMBER(M1641)),K1641*M1641,"")</f>
        <v/>
      </c>
      <c r="O1641" s="25" t="n"/>
      <c r="P1641" s="25" t="n"/>
      <c r="Q1641" s="29" t="n"/>
      <c r="R1641" s="30">
        <f>IF(C1641="","",IF(COUNTIF(pl_chave,C1641)&gt;1,"ERRO: chave de tarefa duplicada",IF(I1641="Sim",IF(O1641="Não","ERRO: tarefa de segurança retirada do plano",IF(NOT(ISNUMBER(K1641)),"ERRO: frequência vigente inválida",IF(ISERROR(MATCH(H1641,lst_frequencias,0)),"ERRO: frequência de referência ausente",IF(K1641&lt;INDEX(lst_frequencias_vezes,MATCH(H1641,lst_frequencias,0)),"ERRO: intervalo ampliado em tarefa de segurança (referência "&amp;H1641&amp;")","OK: segurança mantida")))),IF(NOT(ISNUMBER(K1641)),"Verificar: frequência vigente","OK"))))</f>
        <v/>
      </c>
      <c r="S1641" s="24" t="n"/>
    </row>
    <row r="1642">
      <c r="A1642" s="21" t="n"/>
      <c r="B1642" s="22" t="n"/>
      <c r="C1642" s="23">
        <f>IF(OR(A1642="",B1642=""),"",A1642&amp;"|"&amp;B1642)</f>
        <v/>
      </c>
      <c r="D1642" s="21" t="n"/>
      <c r="E1642" s="24" t="n"/>
      <c r="F1642" s="21" t="n"/>
      <c r="G1642" s="22" t="n"/>
      <c r="H1642" s="22" t="n"/>
      <c r="I1642" s="22" t="n"/>
      <c r="J1642" s="25" t="n"/>
      <c r="K1642" s="26">
        <f>IF(J1642="","",IFERROR(INDEX(lst_frequencias_vezes,MATCH(J1642,lst_frequencias,0)),"Frequência não aceita"))</f>
        <v/>
      </c>
      <c r="L1642" s="21" t="n"/>
      <c r="M1642" s="27" t="n"/>
      <c r="N1642" s="28">
        <f>IF(AND(ISNUMBER(K1642),ISNUMBER(M1642)),K1642*M1642,"")</f>
        <v/>
      </c>
      <c r="O1642" s="25" t="n"/>
      <c r="P1642" s="25" t="n"/>
      <c r="Q1642" s="29" t="n"/>
      <c r="R1642" s="30">
        <f>IF(C1642="","",IF(COUNTIF(pl_chave,C1642)&gt;1,"ERRO: chave de tarefa duplicada",IF(I1642="Sim",IF(O1642="Não","ERRO: tarefa de segurança retirada do plano",IF(NOT(ISNUMBER(K1642)),"ERRO: frequência vigente inválida",IF(ISERROR(MATCH(H1642,lst_frequencias,0)),"ERRO: frequência de referência ausente",IF(K1642&lt;INDEX(lst_frequencias_vezes,MATCH(H1642,lst_frequencias,0)),"ERRO: intervalo ampliado em tarefa de segurança (referência "&amp;H1642&amp;")","OK: segurança mantida")))),IF(NOT(ISNUMBER(K1642)),"Verificar: frequência vigente","OK"))))</f>
        <v/>
      </c>
      <c r="S1642" s="24" t="n"/>
    </row>
    <row r="1643">
      <c r="A1643" s="21" t="n"/>
      <c r="B1643" s="22" t="n"/>
      <c r="C1643" s="23">
        <f>IF(OR(A1643="",B1643=""),"",A1643&amp;"|"&amp;B1643)</f>
        <v/>
      </c>
      <c r="D1643" s="21" t="n"/>
      <c r="E1643" s="24" t="n"/>
      <c r="F1643" s="21" t="n"/>
      <c r="G1643" s="22" t="n"/>
      <c r="H1643" s="22" t="n"/>
      <c r="I1643" s="22" t="n"/>
      <c r="J1643" s="25" t="n"/>
      <c r="K1643" s="26">
        <f>IF(J1643="","",IFERROR(INDEX(lst_frequencias_vezes,MATCH(J1643,lst_frequencias,0)),"Frequência não aceita"))</f>
        <v/>
      </c>
      <c r="L1643" s="21" t="n"/>
      <c r="M1643" s="27" t="n"/>
      <c r="N1643" s="28">
        <f>IF(AND(ISNUMBER(K1643),ISNUMBER(M1643)),K1643*M1643,"")</f>
        <v/>
      </c>
      <c r="O1643" s="25" t="n"/>
      <c r="P1643" s="25" t="n"/>
      <c r="Q1643" s="29" t="n"/>
      <c r="R1643" s="30">
        <f>IF(C1643="","",IF(COUNTIF(pl_chave,C1643)&gt;1,"ERRO: chave de tarefa duplicada",IF(I1643="Sim",IF(O1643="Não","ERRO: tarefa de segurança retirada do plano",IF(NOT(ISNUMBER(K1643)),"ERRO: frequência vigente inválida",IF(ISERROR(MATCH(H1643,lst_frequencias,0)),"ERRO: frequência de referência ausente",IF(K1643&lt;INDEX(lst_frequencias_vezes,MATCH(H1643,lst_frequencias,0)),"ERRO: intervalo ampliado em tarefa de segurança (referência "&amp;H1643&amp;")","OK: segurança mantida")))),IF(NOT(ISNUMBER(K1643)),"Verificar: frequência vigente","OK"))))</f>
        <v/>
      </c>
      <c r="S1643" s="24" t="n"/>
    </row>
    <row r="1644">
      <c r="A1644" s="21" t="n"/>
      <c r="B1644" s="22" t="n"/>
      <c r="C1644" s="23">
        <f>IF(OR(A1644="",B1644=""),"",A1644&amp;"|"&amp;B1644)</f>
        <v/>
      </c>
      <c r="D1644" s="21" t="n"/>
      <c r="E1644" s="24" t="n"/>
      <c r="F1644" s="21" t="n"/>
      <c r="G1644" s="22" t="n"/>
      <c r="H1644" s="22" t="n"/>
      <c r="I1644" s="22" t="n"/>
      <c r="J1644" s="25" t="n"/>
      <c r="K1644" s="26">
        <f>IF(J1644="","",IFERROR(INDEX(lst_frequencias_vezes,MATCH(J1644,lst_frequencias,0)),"Frequência não aceita"))</f>
        <v/>
      </c>
      <c r="L1644" s="21" t="n"/>
      <c r="M1644" s="27" t="n"/>
      <c r="N1644" s="28">
        <f>IF(AND(ISNUMBER(K1644),ISNUMBER(M1644)),K1644*M1644,"")</f>
        <v/>
      </c>
      <c r="O1644" s="25" t="n"/>
      <c r="P1644" s="25" t="n"/>
      <c r="Q1644" s="29" t="n"/>
      <c r="R1644" s="30">
        <f>IF(C1644="","",IF(COUNTIF(pl_chave,C1644)&gt;1,"ERRO: chave de tarefa duplicada",IF(I1644="Sim",IF(O1644="Não","ERRO: tarefa de segurança retirada do plano",IF(NOT(ISNUMBER(K1644)),"ERRO: frequência vigente inválida",IF(ISERROR(MATCH(H1644,lst_frequencias,0)),"ERRO: frequência de referência ausente",IF(K1644&lt;INDEX(lst_frequencias_vezes,MATCH(H1644,lst_frequencias,0)),"ERRO: intervalo ampliado em tarefa de segurança (referência "&amp;H1644&amp;")","OK: segurança mantida")))),IF(NOT(ISNUMBER(K1644)),"Verificar: frequência vigente","OK"))))</f>
        <v/>
      </c>
      <c r="S1644" s="24" t="n"/>
    </row>
    <row r="1645">
      <c r="A1645" s="21" t="n"/>
      <c r="B1645" s="22" t="n"/>
      <c r="C1645" s="23">
        <f>IF(OR(A1645="",B1645=""),"",A1645&amp;"|"&amp;B1645)</f>
        <v/>
      </c>
      <c r="D1645" s="21" t="n"/>
      <c r="E1645" s="24" t="n"/>
      <c r="F1645" s="21" t="n"/>
      <c r="G1645" s="22" t="n"/>
      <c r="H1645" s="22" t="n"/>
      <c r="I1645" s="22" t="n"/>
      <c r="J1645" s="25" t="n"/>
      <c r="K1645" s="26">
        <f>IF(J1645="","",IFERROR(INDEX(lst_frequencias_vezes,MATCH(J1645,lst_frequencias,0)),"Frequência não aceita"))</f>
        <v/>
      </c>
      <c r="L1645" s="21" t="n"/>
      <c r="M1645" s="27" t="n"/>
      <c r="N1645" s="28">
        <f>IF(AND(ISNUMBER(K1645),ISNUMBER(M1645)),K1645*M1645,"")</f>
        <v/>
      </c>
      <c r="O1645" s="25" t="n"/>
      <c r="P1645" s="25" t="n"/>
      <c r="Q1645" s="29" t="n"/>
      <c r="R1645" s="30">
        <f>IF(C1645="","",IF(COUNTIF(pl_chave,C1645)&gt;1,"ERRO: chave de tarefa duplicada",IF(I1645="Sim",IF(O1645="Não","ERRO: tarefa de segurança retirada do plano",IF(NOT(ISNUMBER(K1645)),"ERRO: frequência vigente inválida",IF(ISERROR(MATCH(H1645,lst_frequencias,0)),"ERRO: frequência de referência ausente",IF(K1645&lt;INDEX(lst_frequencias_vezes,MATCH(H1645,lst_frequencias,0)),"ERRO: intervalo ampliado em tarefa de segurança (referência "&amp;H1645&amp;")","OK: segurança mantida")))),IF(NOT(ISNUMBER(K1645)),"Verificar: frequência vigente","OK"))))</f>
        <v/>
      </c>
      <c r="S1645" s="24" t="n"/>
    </row>
    <row r="1646">
      <c r="A1646" s="21" t="n"/>
      <c r="B1646" s="22" t="n"/>
      <c r="C1646" s="23">
        <f>IF(OR(A1646="",B1646=""),"",A1646&amp;"|"&amp;B1646)</f>
        <v/>
      </c>
      <c r="D1646" s="21" t="n"/>
      <c r="E1646" s="24" t="n"/>
      <c r="F1646" s="21" t="n"/>
      <c r="G1646" s="22" t="n"/>
      <c r="H1646" s="22" t="n"/>
      <c r="I1646" s="22" t="n"/>
      <c r="J1646" s="25" t="n"/>
      <c r="K1646" s="26">
        <f>IF(J1646="","",IFERROR(INDEX(lst_frequencias_vezes,MATCH(J1646,lst_frequencias,0)),"Frequência não aceita"))</f>
        <v/>
      </c>
      <c r="L1646" s="21" t="n"/>
      <c r="M1646" s="27" t="n"/>
      <c r="N1646" s="28">
        <f>IF(AND(ISNUMBER(K1646),ISNUMBER(M1646)),K1646*M1646,"")</f>
        <v/>
      </c>
      <c r="O1646" s="25" t="n"/>
      <c r="P1646" s="25" t="n"/>
      <c r="Q1646" s="29" t="n"/>
      <c r="R1646" s="30">
        <f>IF(C1646="","",IF(COUNTIF(pl_chave,C1646)&gt;1,"ERRO: chave de tarefa duplicada",IF(I1646="Sim",IF(O1646="Não","ERRO: tarefa de segurança retirada do plano",IF(NOT(ISNUMBER(K1646)),"ERRO: frequência vigente inválida",IF(ISERROR(MATCH(H1646,lst_frequencias,0)),"ERRO: frequência de referência ausente",IF(K1646&lt;INDEX(lst_frequencias_vezes,MATCH(H1646,lst_frequencias,0)),"ERRO: intervalo ampliado em tarefa de segurança (referência "&amp;H1646&amp;")","OK: segurança mantida")))),IF(NOT(ISNUMBER(K1646)),"Verificar: frequência vigente","OK"))))</f>
        <v/>
      </c>
      <c r="S1646" s="24" t="n"/>
    </row>
    <row r="1647">
      <c r="A1647" s="21" t="n"/>
      <c r="B1647" s="22" t="n"/>
      <c r="C1647" s="23">
        <f>IF(OR(A1647="",B1647=""),"",A1647&amp;"|"&amp;B1647)</f>
        <v/>
      </c>
      <c r="D1647" s="21" t="n"/>
      <c r="E1647" s="24" t="n"/>
      <c r="F1647" s="21" t="n"/>
      <c r="G1647" s="22" t="n"/>
      <c r="H1647" s="22" t="n"/>
      <c r="I1647" s="22" t="n"/>
      <c r="J1647" s="25" t="n"/>
      <c r="K1647" s="26">
        <f>IF(J1647="","",IFERROR(INDEX(lst_frequencias_vezes,MATCH(J1647,lst_frequencias,0)),"Frequência não aceita"))</f>
        <v/>
      </c>
      <c r="L1647" s="21" t="n"/>
      <c r="M1647" s="27" t="n"/>
      <c r="N1647" s="28">
        <f>IF(AND(ISNUMBER(K1647),ISNUMBER(M1647)),K1647*M1647,"")</f>
        <v/>
      </c>
      <c r="O1647" s="25" t="n"/>
      <c r="P1647" s="25" t="n"/>
      <c r="Q1647" s="29" t="n"/>
      <c r="R1647" s="30">
        <f>IF(C1647="","",IF(COUNTIF(pl_chave,C1647)&gt;1,"ERRO: chave de tarefa duplicada",IF(I1647="Sim",IF(O1647="Não","ERRO: tarefa de segurança retirada do plano",IF(NOT(ISNUMBER(K1647)),"ERRO: frequência vigente inválida",IF(ISERROR(MATCH(H1647,lst_frequencias,0)),"ERRO: frequência de referência ausente",IF(K1647&lt;INDEX(lst_frequencias_vezes,MATCH(H1647,lst_frequencias,0)),"ERRO: intervalo ampliado em tarefa de segurança (referência "&amp;H1647&amp;")","OK: segurança mantida")))),IF(NOT(ISNUMBER(K1647)),"Verificar: frequência vigente","OK"))))</f>
        <v/>
      </c>
      <c r="S1647" s="24" t="n"/>
    </row>
    <row r="1648">
      <c r="A1648" s="21" t="n"/>
      <c r="B1648" s="22" t="n"/>
      <c r="C1648" s="23">
        <f>IF(OR(A1648="",B1648=""),"",A1648&amp;"|"&amp;B1648)</f>
        <v/>
      </c>
      <c r="D1648" s="21" t="n"/>
      <c r="E1648" s="24" t="n"/>
      <c r="F1648" s="21" t="n"/>
      <c r="G1648" s="22" t="n"/>
      <c r="H1648" s="22" t="n"/>
      <c r="I1648" s="22" t="n"/>
      <c r="J1648" s="25" t="n"/>
      <c r="K1648" s="26">
        <f>IF(J1648="","",IFERROR(INDEX(lst_frequencias_vezes,MATCH(J1648,lst_frequencias,0)),"Frequência não aceita"))</f>
        <v/>
      </c>
      <c r="L1648" s="21" t="n"/>
      <c r="M1648" s="27" t="n"/>
      <c r="N1648" s="28">
        <f>IF(AND(ISNUMBER(K1648),ISNUMBER(M1648)),K1648*M1648,"")</f>
        <v/>
      </c>
      <c r="O1648" s="25" t="n"/>
      <c r="P1648" s="25" t="n"/>
      <c r="Q1648" s="29" t="n"/>
      <c r="R1648" s="30">
        <f>IF(C1648="","",IF(COUNTIF(pl_chave,C1648)&gt;1,"ERRO: chave de tarefa duplicada",IF(I1648="Sim",IF(O1648="Não","ERRO: tarefa de segurança retirada do plano",IF(NOT(ISNUMBER(K1648)),"ERRO: frequência vigente inválida",IF(ISERROR(MATCH(H1648,lst_frequencias,0)),"ERRO: frequência de referência ausente",IF(K1648&lt;INDEX(lst_frequencias_vezes,MATCH(H1648,lst_frequencias,0)),"ERRO: intervalo ampliado em tarefa de segurança (referência "&amp;H1648&amp;")","OK: segurança mantida")))),IF(NOT(ISNUMBER(K1648)),"Verificar: frequência vigente","OK"))))</f>
        <v/>
      </c>
      <c r="S1648" s="24" t="n"/>
    </row>
    <row r="1649">
      <c r="A1649" s="21" t="n"/>
      <c r="B1649" s="22" t="n"/>
      <c r="C1649" s="23">
        <f>IF(OR(A1649="",B1649=""),"",A1649&amp;"|"&amp;B1649)</f>
        <v/>
      </c>
      <c r="D1649" s="21" t="n"/>
      <c r="E1649" s="24" t="n"/>
      <c r="F1649" s="21" t="n"/>
      <c r="G1649" s="22" t="n"/>
      <c r="H1649" s="22" t="n"/>
      <c r="I1649" s="22" t="n"/>
      <c r="J1649" s="25" t="n"/>
      <c r="K1649" s="26">
        <f>IF(J1649="","",IFERROR(INDEX(lst_frequencias_vezes,MATCH(J1649,lst_frequencias,0)),"Frequência não aceita"))</f>
        <v/>
      </c>
      <c r="L1649" s="21" t="n"/>
      <c r="M1649" s="27" t="n"/>
      <c r="N1649" s="28">
        <f>IF(AND(ISNUMBER(K1649),ISNUMBER(M1649)),K1649*M1649,"")</f>
        <v/>
      </c>
      <c r="O1649" s="25" t="n"/>
      <c r="P1649" s="25" t="n"/>
      <c r="Q1649" s="29" t="n"/>
      <c r="R1649" s="30">
        <f>IF(C1649="","",IF(COUNTIF(pl_chave,C1649)&gt;1,"ERRO: chave de tarefa duplicada",IF(I1649="Sim",IF(O1649="Não","ERRO: tarefa de segurança retirada do plano",IF(NOT(ISNUMBER(K1649)),"ERRO: frequência vigente inválida",IF(ISERROR(MATCH(H1649,lst_frequencias,0)),"ERRO: frequência de referência ausente",IF(K1649&lt;INDEX(lst_frequencias_vezes,MATCH(H1649,lst_frequencias,0)),"ERRO: intervalo ampliado em tarefa de segurança (referência "&amp;H1649&amp;")","OK: segurança mantida")))),IF(NOT(ISNUMBER(K1649)),"Verificar: frequência vigente","OK"))))</f>
        <v/>
      </c>
      <c r="S1649" s="24" t="n"/>
    </row>
    <row r="1650">
      <c r="A1650" s="21" t="n"/>
      <c r="B1650" s="22" t="n"/>
      <c r="C1650" s="23">
        <f>IF(OR(A1650="",B1650=""),"",A1650&amp;"|"&amp;B1650)</f>
        <v/>
      </c>
      <c r="D1650" s="21" t="n"/>
      <c r="E1650" s="24" t="n"/>
      <c r="F1650" s="21" t="n"/>
      <c r="G1650" s="22" t="n"/>
      <c r="H1650" s="22" t="n"/>
      <c r="I1650" s="22" t="n"/>
      <c r="J1650" s="25" t="n"/>
      <c r="K1650" s="26">
        <f>IF(J1650="","",IFERROR(INDEX(lst_frequencias_vezes,MATCH(J1650,lst_frequencias,0)),"Frequência não aceita"))</f>
        <v/>
      </c>
      <c r="L1650" s="21" t="n"/>
      <c r="M1650" s="27" t="n"/>
      <c r="N1650" s="28">
        <f>IF(AND(ISNUMBER(K1650),ISNUMBER(M1650)),K1650*M1650,"")</f>
        <v/>
      </c>
      <c r="O1650" s="25" t="n"/>
      <c r="P1650" s="25" t="n"/>
      <c r="Q1650" s="29" t="n"/>
      <c r="R1650" s="30">
        <f>IF(C1650="","",IF(COUNTIF(pl_chave,C1650)&gt;1,"ERRO: chave de tarefa duplicada",IF(I1650="Sim",IF(O1650="Não","ERRO: tarefa de segurança retirada do plano",IF(NOT(ISNUMBER(K1650)),"ERRO: frequência vigente inválida",IF(ISERROR(MATCH(H1650,lst_frequencias,0)),"ERRO: frequência de referência ausente",IF(K1650&lt;INDEX(lst_frequencias_vezes,MATCH(H1650,lst_frequencias,0)),"ERRO: intervalo ampliado em tarefa de segurança (referência "&amp;H1650&amp;")","OK: segurança mantida")))),IF(NOT(ISNUMBER(K1650)),"Verificar: frequência vigente","OK"))))</f>
        <v/>
      </c>
      <c r="S1650" s="24" t="n"/>
    </row>
    <row r="1651">
      <c r="A1651" s="21" t="n"/>
      <c r="B1651" s="22" t="n"/>
      <c r="C1651" s="23">
        <f>IF(OR(A1651="",B1651=""),"",A1651&amp;"|"&amp;B1651)</f>
        <v/>
      </c>
      <c r="D1651" s="21" t="n"/>
      <c r="E1651" s="24" t="n"/>
      <c r="F1651" s="21" t="n"/>
      <c r="G1651" s="22" t="n"/>
      <c r="H1651" s="22" t="n"/>
      <c r="I1651" s="22" t="n"/>
      <c r="J1651" s="25" t="n"/>
      <c r="K1651" s="26">
        <f>IF(J1651="","",IFERROR(INDEX(lst_frequencias_vezes,MATCH(J1651,lst_frequencias,0)),"Frequência não aceita"))</f>
        <v/>
      </c>
      <c r="L1651" s="21" t="n"/>
      <c r="M1651" s="27" t="n"/>
      <c r="N1651" s="28">
        <f>IF(AND(ISNUMBER(K1651),ISNUMBER(M1651)),K1651*M1651,"")</f>
        <v/>
      </c>
      <c r="O1651" s="25" t="n"/>
      <c r="P1651" s="25" t="n"/>
      <c r="Q1651" s="29" t="n"/>
      <c r="R1651" s="30">
        <f>IF(C1651="","",IF(COUNTIF(pl_chave,C1651)&gt;1,"ERRO: chave de tarefa duplicada",IF(I1651="Sim",IF(O1651="Não","ERRO: tarefa de segurança retirada do plano",IF(NOT(ISNUMBER(K1651)),"ERRO: frequência vigente inválida",IF(ISERROR(MATCH(H1651,lst_frequencias,0)),"ERRO: frequência de referência ausente",IF(K1651&lt;INDEX(lst_frequencias_vezes,MATCH(H1651,lst_frequencias,0)),"ERRO: intervalo ampliado em tarefa de segurança (referência "&amp;H1651&amp;")","OK: segurança mantida")))),IF(NOT(ISNUMBER(K1651)),"Verificar: frequência vigente","OK"))))</f>
        <v/>
      </c>
      <c r="S1651" s="24" t="n"/>
    </row>
    <row r="1652">
      <c r="A1652" s="21" t="n"/>
      <c r="B1652" s="22" t="n"/>
      <c r="C1652" s="23">
        <f>IF(OR(A1652="",B1652=""),"",A1652&amp;"|"&amp;B1652)</f>
        <v/>
      </c>
      <c r="D1652" s="21" t="n"/>
      <c r="E1652" s="24" t="n"/>
      <c r="F1652" s="21" t="n"/>
      <c r="G1652" s="22" t="n"/>
      <c r="H1652" s="22" t="n"/>
      <c r="I1652" s="22" t="n"/>
      <c r="J1652" s="25" t="n"/>
      <c r="K1652" s="26">
        <f>IF(J1652="","",IFERROR(INDEX(lst_frequencias_vezes,MATCH(J1652,lst_frequencias,0)),"Frequência não aceita"))</f>
        <v/>
      </c>
      <c r="L1652" s="21" t="n"/>
      <c r="M1652" s="27" t="n"/>
      <c r="N1652" s="28">
        <f>IF(AND(ISNUMBER(K1652),ISNUMBER(M1652)),K1652*M1652,"")</f>
        <v/>
      </c>
      <c r="O1652" s="25" t="n"/>
      <c r="P1652" s="25" t="n"/>
      <c r="Q1652" s="29" t="n"/>
      <c r="R1652" s="30">
        <f>IF(C1652="","",IF(COUNTIF(pl_chave,C1652)&gt;1,"ERRO: chave de tarefa duplicada",IF(I1652="Sim",IF(O1652="Não","ERRO: tarefa de segurança retirada do plano",IF(NOT(ISNUMBER(K1652)),"ERRO: frequência vigente inválida",IF(ISERROR(MATCH(H1652,lst_frequencias,0)),"ERRO: frequência de referência ausente",IF(K1652&lt;INDEX(lst_frequencias_vezes,MATCH(H1652,lst_frequencias,0)),"ERRO: intervalo ampliado em tarefa de segurança (referência "&amp;H1652&amp;")","OK: segurança mantida")))),IF(NOT(ISNUMBER(K1652)),"Verificar: frequência vigente","OK"))))</f>
        <v/>
      </c>
      <c r="S1652" s="24" t="n"/>
    </row>
    <row r="1653">
      <c r="A1653" s="21" t="n"/>
      <c r="B1653" s="22" t="n"/>
      <c r="C1653" s="23">
        <f>IF(OR(A1653="",B1653=""),"",A1653&amp;"|"&amp;B1653)</f>
        <v/>
      </c>
      <c r="D1653" s="21" t="n"/>
      <c r="E1653" s="24" t="n"/>
      <c r="F1653" s="21" t="n"/>
      <c r="G1653" s="22" t="n"/>
      <c r="H1653" s="22" t="n"/>
      <c r="I1653" s="22" t="n"/>
      <c r="J1653" s="25" t="n"/>
      <c r="K1653" s="26">
        <f>IF(J1653="","",IFERROR(INDEX(lst_frequencias_vezes,MATCH(J1653,lst_frequencias,0)),"Frequência não aceita"))</f>
        <v/>
      </c>
      <c r="L1653" s="21" t="n"/>
      <c r="M1653" s="27" t="n"/>
      <c r="N1653" s="28">
        <f>IF(AND(ISNUMBER(K1653),ISNUMBER(M1653)),K1653*M1653,"")</f>
        <v/>
      </c>
      <c r="O1653" s="25" t="n"/>
      <c r="P1653" s="25" t="n"/>
      <c r="Q1653" s="29" t="n"/>
      <c r="R1653" s="30">
        <f>IF(C1653="","",IF(COUNTIF(pl_chave,C1653)&gt;1,"ERRO: chave de tarefa duplicada",IF(I1653="Sim",IF(O1653="Não","ERRO: tarefa de segurança retirada do plano",IF(NOT(ISNUMBER(K1653)),"ERRO: frequência vigente inválida",IF(ISERROR(MATCH(H1653,lst_frequencias,0)),"ERRO: frequência de referência ausente",IF(K1653&lt;INDEX(lst_frequencias_vezes,MATCH(H1653,lst_frequencias,0)),"ERRO: intervalo ampliado em tarefa de segurança (referência "&amp;H1653&amp;")","OK: segurança mantida")))),IF(NOT(ISNUMBER(K1653)),"Verificar: frequência vigente","OK"))))</f>
        <v/>
      </c>
      <c r="S1653" s="24" t="n"/>
    </row>
    <row r="1654">
      <c r="A1654" s="21" t="n"/>
      <c r="B1654" s="22" t="n"/>
      <c r="C1654" s="23">
        <f>IF(OR(A1654="",B1654=""),"",A1654&amp;"|"&amp;B1654)</f>
        <v/>
      </c>
      <c r="D1654" s="21" t="n"/>
      <c r="E1654" s="24" t="n"/>
      <c r="F1654" s="21" t="n"/>
      <c r="G1654" s="22" t="n"/>
      <c r="H1654" s="22" t="n"/>
      <c r="I1654" s="22" t="n"/>
      <c r="J1654" s="25" t="n"/>
      <c r="K1654" s="26">
        <f>IF(J1654="","",IFERROR(INDEX(lst_frequencias_vezes,MATCH(J1654,lst_frequencias,0)),"Frequência não aceita"))</f>
        <v/>
      </c>
      <c r="L1654" s="21" t="n"/>
      <c r="M1654" s="27" t="n"/>
      <c r="N1654" s="28">
        <f>IF(AND(ISNUMBER(K1654),ISNUMBER(M1654)),K1654*M1654,"")</f>
        <v/>
      </c>
      <c r="O1654" s="25" t="n"/>
      <c r="P1654" s="25" t="n"/>
      <c r="Q1654" s="29" t="n"/>
      <c r="R1654" s="30">
        <f>IF(C1654="","",IF(COUNTIF(pl_chave,C1654)&gt;1,"ERRO: chave de tarefa duplicada",IF(I1654="Sim",IF(O1654="Não","ERRO: tarefa de segurança retirada do plano",IF(NOT(ISNUMBER(K1654)),"ERRO: frequência vigente inválida",IF(ISERROR(MATCH(H1654,lst_frequencias,0)),"ERRO: frequência de referência ausente",IF(K1654&lt;INDEX(lst_frequencias_vezes,MATCH(H1654,lst_frequencias,0)),"ERRO: intervalo ampliado em tarefa de segurança (referência "&amp;H1654&amp;")","OK: segurança mantida")))),IF(NOT(ISNUMBER(K1654)),"Verificar: frequência vigente","OK"))))</f>
        <v/>
      </c>
      <c r="S1654" s="24" t="n"/>
    </row>
    <row r="1655">
      <c r="A1655" s="21" t="n"/>
      <c r="B1655" s="22" t="n"/>
      <c r="C1655" s="23">
        <f>IF(OR(A1655="",B1655=""),"",A1655&amp;"|"&amp;B1655)</f>
        <v/>
      </c>
      <c r="D1655" s="21" t="n"/>
      <c r="E1655" s="24" t="n"/>
      <c r="F1655" s="21" t="n"/>
      <c r="G1655" s="22" t="n"/>
      <c r="H1655" s="22" t="n"/>
      <c r="I1655" s="22" t="n"/>
      <c r="J1655" s="25" t="n"/>
      <c r="K1655" s="26">
        <f>IF(J1655="","",IFERROR(INDEX(lst_frequencias_vezes,MATCH(J1655,lst_frequencias,0)),"Frequência não aceita"))</f>
        <v/>
      </c>
      <c r="L1655" s="21" t="n"/>
      <c r="M1655" s="27" t="n"/>
      <c r="N1655" s="28">
        <f>IF(AND(ISNUMBER(K1655),ISNUMBER(M1655)),K1655*M1655,"")</f>
        <v/>
      </c>
      <c r="O1655" s="25" t="n"/>
      <c r="P1655" s="25" t="n"/>
      <c r="Q1655" s="29" t="n"/>
      <c r="R1655" s="30">
        <f>IF(C1655="","",IF(COUNTIF(pl_chave,C1655)&gt;1,"ERRO: chave de tarefa duplicada",IF(I1655="Sim",IF(O1655="Não","ERRO: tarefa de segurança retirada do plano",IF(NOT(ISNUMBER(K1655)),"ERRO: frequência vigente inválida",IF(ISERROR(MATCH(H1655,lst_frequencias,0)),"ERRO: frequência de referência ausente",IF(K1655&lt;INDEX(lst_frequencias_vezes,MATCH(H1655,lst_frequencias,0)),"ERRO: intervalo ampliado em tarefa de segurança (referência "&amp;H1655&amp;")","OK: segurança mantida")))),IF(NOT(ISNUMBER(K1655)),"Verificar: frequência vigente","OK"))))</f>
        <v/>
      </c>
      <c r="S1655" s="24" t="n"/>
    </row>
    <row r="1656">
      <c r="A1656" s="21" t="n"/>
      <c r="B1656" s="22" t="n"/>
      <c r="C1656" s="23">
        <f>IF(OR(A1656="",B1656=""),"",A1656&amp;"|"&amp;B1656)</f>
        <v/>
      </c>
      <c r="D1656" s="21" t="n"/>
      <c r="E1656" s="24" t="n"/>
      <c r="F1656" s="21" t="n"/>
      <c r="G1656" s="22" t="n"/>
      <c r="H1656" s="22" t="n"/>
      <c r="I1656" s="22" t="n"/>
      <c r="J1656" s="25" t="n"/>
      <c r="K1656" s="26">
        <f>IF(J1656="","",IFERROR(INDEX(lst_frequencias_vezes,MATCH(J1656,lst_frequencias,0)),"Frequência não aceita"))</f>
        <v/>
      </c>
      <c r="L1656" s="21" t="n"/>
      <c r="M1656" s="27" t="n"/>
      <c r="N1656" s="28">
        <f>IF(AND(ISNUMBER(K1656),ISNUMBER(M1656)),K1656*M1656,"")</f>
        <v/>
      </c>
      <c r="O1656" s="25" t="n"/>
      <c r="P1656" s="25" t="n"/>
      <c r="Q1656" s="29" t="n"/>
      <c r="R1656" s="30">
        <f>IF(C1656="","",IF(COUNTIF(pl_chave,C1656)&gt;1,"ERRO: chave de tarefa duplicada",IF(I1656="Sim",IF(O1656="Não","ERRO: tarefa de segurança retirada do plano",IF(NOT(ISNUMBER(K1656)),"ERRO: frequência vigente inválida",IF(ISERROR(MATCH(H1656,lst_frequencias,0)),"ERRO: frequência de referência ausente",IF(K1656&lt;INDEX(lst_frequencias_vezes,MATCH(H1656,lst_frequencias,0)),"ERRO: intervalo ampliado em tarefa de segurança (referência "&amp;H1656&amp;")","OK: segurança mantida")))),IF(NOT(ISNUMBER(K1656)),"Verificar: frequência vigente","OK"))))</f>
        <v/>
      </c>
      <c r="S1656" s="24" t="n"/>
    </row>
    <row r="1657">
      <c r="A1657" s="21" t="n"/>
      <c r="B1657" s="22" t="n"/>
      <c r="C1657" s="23">
        <f>IF(OR(A1657="",B1657=""),"",A1657&amp;"|"&amp;B1657)</f>
        <v/>
      </c>
      <c r="D1657" s="21" t="n"/>
      <c r="E1657" s="24" t="n"/>
      <c r="F1657" s="21" t="n"/>
      <c r="G1657" s="22" t="n"/>
      <c r="H1657" s="22" t="n"/>
      <c r="I1657" s="22" t="n"/>
      <c r="J1657" s="25" t="n"/>
      <c r="K1657" s="26">
        <f>IF(J1657="","",IFERROR(INDEX(lst_frequencias_vezes,MATCH(J1657,lst_frequencias,0)),"Frequência não aceita"))</f>
        <v/>
      </c>
      <c r="L1657" s="21" t="n"/>
      <c r="M1657" s="27" t="n"/>
      <c r="N1657" s="28">
        <f>IF(AND(ISNUMBER(K1657),ISNUMBER(M1657)),K1657*M1657,"")</f>
        <v/>
      </c>
      <c r="O1657" s="25" t="n"/>
      <c r="P1657" s="25" t="n"/>
      <c r="Q1657" s="29" t="n"/>
      <c r="R1657" s="30">
        <f>IF(C1657="","",IF(COUNTIF(pl_chave,C1657)&gt;1,"ERRO: chave de tarefa duplicada",IF(I1657="Sim",IF(O1657="Não","ERRO: tarefa de segurança retirada do plano",IF(NOT(ISNUMBER(K1657)),"ERRO: frequência vigente inválida",IF(ISERROR(MATCH(H1657,lst_frequencias,0)),"ERRO: frequência de referência ausente",IF(K1657&lt;INDEX(lst_frequencias_vezes,MATCH(H1657,lst_frequencias,0)),"ERRO: intervalo ampliado em tarefa de segurança (referência "&amp;H1657&amp;")","OK: segurança mantida")))),IF(NOT(ISNUMBER(K1657)),"Verificar: frequência vigente","OK"))))</f>
        <v/>
      </c>
      <c r="S1657" s="24" t="n"/>
    </row>
    <row r="1658">
      <c r="A1658" s="21" t="n"/>
      <c r="B1658" s="22" t="n"/>
      <c r="C1658" s="23">
        <f>IF(OR(A1658="",B1658=""),"",A1658&amp;"|"&amp;B1658)</f>
        <v/>
      </c>
      <c r="D1658" s="21" t="n"/>
      <c r="E1658" s="24" t="n"/>
      <c r="F1658" s="21" t="n"/>
      <c r="G1658" s="22" t="n"/>
      <c r="H1658" s="22" t="n"/>
      <c r="I1658" s="22" t="n"/>
      <c r="J1658" s="25" t="n"/>
      <c r="K1658" s="26">
        <f>IF(J1658="","",IFERROR(INDEX(lst_frequencias_vezes,MATCH(J1658,lst_frequencias,0)),"Frequência não aceita"))</f>
        <v/>
      </c>
      <c r="L1658" s="21" t="n"/>
      <c r="M1658" s="27" t="n"/>
      <c r="N1658" s="28">
        <f>IF(AND(ISNUMBER(K1658),ISNUMBER(M1658)),K1658*M1658,"")</f>
        <v/>
      </c>
      <c r="O1658" s="25" t="n"/>
      <c r="P1658" s="25" t="n"/>
      <c r="Q1658" s="29" t="n"/>
      <c r="R1658" s="30">
        <f>IF(C1658="","",IF(COUNTIF(pl_chave,C1658)&gt;1,"ERRO: chave de tarefa duplicada",IF(I1658="Sim",IF(O1658="Não","ERRO: tarefa de segurança retirada do plano",IF(NOT(ISNUMBER(K1658)),"ERRO: frequência vigente inválida",IF(ISERROR(MATCH(H1658,lst_frequencias,0)),"ERRO: frequência de referência ausente",IF(K1658&lt;INDEX(lst_frequencias_vezes,MATCH(H1658,lst_frequencias,0)),"ERRO: intervalo ampliado em tarefa de segurança (referência "&amp;H1658&amp;")","OK: segurança mantida")))),IF(NOT(ISNUMBER(K1658)),"Verificar: frequência vigente","OK"))))</f>
        <v/>
      </c>
      <c r="S1658" s="24" t="n"/>
    </row>
    <row r="1659">
      <c r="A1659" s="21" t="n"/>
      <c r="B1659" s="22" t="n"/>
      <c r="C1659" s="23">
        <f>IF(OR(A1659="",B1659=""),"",A1659&amp;"|"&amp;B1659)</f>
        <v/>
      </c>
      <c r="D1659" s="21" t="n"/>
      <c r="E1659" s="24" t="n"/>
      <c r="F1659" s="21" t="n"/>
      <c r="G1659" s="22" t="n"/>
      <c r="H1659" s="22" t="n"/>
      <c r="I1659" s="22" t="n"/>
      <c r="J1659" s="25" t="n"/>
      <c r="K1659" s="26">
        <f>IF(J1659="","",IFERROR(INDEX(lst_frequencias_vezes,MATCH(J1659,lst_frequencias,0)),"Frequência não aceita"))</f>
        <v/>
      </c>
      <c r="L1659" s="21" t="n"/>
      <c r="M1659" s="27" t="n"/>
      <c r="N1659" s="28">
        <f>IF(AND(ISNUMBER(K1659),ISNUMBER(M1659)),K1659*M1659,"")</f>
        <v/>
      </c>
      <c r="O1659" s="25" t="n"/>
      <c r="P1659" s="25" t="n"/>
      <c r="Q1659" s="29" t="n"/>
      <c r="R1659" s="30">
        <f>IF(C1659="","",IF(COUNTIF(pl_chave,C1659)&gt;1,"ERRO: chave de tarefa duplicada",IF(I1659="Sim",IF(O1659="Não","ERRO: tarefa de segurança retirada do plano",IF(NOT(ISNUMBER(K1659)),"ERRO: frequência vigente inválida",IF(ISERROR(MATCH(H1659,lst_frequencias,0)),"ERRO: frequência de referência ausente",IF(K1659&lt;INDEX(lst_frequencias_vezes,MATCH(H1659,lst_frequencias,0)),"ERRO: intervalo ampliado em tarefa de segurança (referência "&amp;H1659&amp;")","OK: segurança mantida")))),IF(NOT(ISNUMBER(K1659)),"Verificar: frequência vigente","OK"))))</f>
        <v/>
      </c>
      <c r="S1659" s="24" t="n"/>
    </row>
    <row r="1660">
      <c r="A1660" s="21" t="n"/>
      <c r="B1660" s="22" t="n"/>
      <c r="C1660" s="23">
        <f>IF(OR(A1660="",B1660=""),"",A1660&amp;"|"&amp;B1660)</f>
        <v/>
      </c>
      <c r="D1660" s="21" t="n"/>
      <c r="E1660" s="24" t="n"/>
      <c r="F1660" s="21" t="n"/>
      <c r="G1660" s="22" t="n"/>
      <c r="H1660" s="22" t="n"/>
      <c r="I1660" s="22" t="n"/>
      <c r="J1660" s="25" t="n"/>
      <c r="K1660" s="26">
        <f>IF(J1660="","",IFERROR(INDEX(lst_frequencias_vezes,MATCH(J1660,lst_frequencias,0)),"Frequência não aceita"))</f>
        <v/>
      </c>
      <c r="L1660" s="21" t="n"/>
      <c r="M1660" s="27" t="n"/>
      <c r="N1660" s="28">
        <f>IF(AND(ISNUMBER(K1660),ISNUMBER(M1660)),K1660*M1660,"")</f>
        <v/>
      </c>
      <c r="O1660" s="25" t="n"/>
      <c r="P1660" s="25" t="n"/>
      <c r="Q1660" s="29" t="n"/>
      <c r="R1660" s="30">
        <f>IF(C1660="","",IF(COUNTIF(pl_chave,C1660)&gt;1,"ERRO: chave de tarefa duplicada",IF(I1660="Sim",IF(O1660="Não","ERRO: tarefa de segurança retirada do plano",IF(NOT(ISNUMBER(K1660)),"ERRO: frequência vigente inválida",IF(ISERROR(MATCH(H1660,lst_frequencias,0)),"ERRO: frequência de referência ausente",IF(K1660&lt;INDEX(lst_frequencias_vezes,MATCH(H1660,lst_frequencias,0)),"ERRO: intervalo ampliado em tarefa de segurança (referência "&amp;H1660&amp;")","OK: segurança mantida")))),IF(NOT(ISNUMBER(K1660)),"Verificar: frequência vigente","OK"))))</f>
        <v/>
      </c>
      <c r="S1660" s="24" t="n"/>
    </row>
    <row r="1661">
      <c r="A1661" s="21" t="n"/>
      <c r="B1661" s="22" t="n"/>
      <c r="C1661" s="23">
        <f>IF(OR(A1661="",B1661=""),"",A1661&amp;"|"&amp;B1661)</f>
        <v/>
      </c>
      <c r="D1661" s="21" t="n"/>
      <c r="E1661" s="24" t="n"/>
      <c r="F1661" s="21" t="n"/>
      <c r="G1661" s="22" t="n"/>
      <c r="H1661" s="22" t="n"/>
      <c r="I1661" s="22" t="n"/>
      <c r="J1661" s="25" t="n"/>
      <c r="K1661" s="26">
        <f>IF(J1661="","",IFERROR(INDEX(lst_frequencias_vezes,MATCH(J1661,lst_frequencias,0)),"Frequência não aceita"))</f>
        <v/>
      </c>
      <c r="L1661" s="21" t="n"/>
      <c r="M1661" s="27" t="n"/>
      <c r="N1661" s="28">
        <f>IF(AND(ISNUMBER(K1661),ISNUMBER(M1661)),K1661*M1661,"")</f>
        <v/>
      </c>
      <c r="O1661" s="25" t="n"/>
      <c r="P1661" s="25" t="n"/>
      <c r="Q1661" s="29" t="n"/>
      <c r="R1661" s="30">
        <f>IF(C1661="","",IF(COUNTIF(pl_chave,C1661)&gt;1,"ERRO: chave de tarefa duplicada",IF(I1661="Sim",IF(O1661="Não","ERRO: tarefa de segurança retirada do plano",IF(NOT(ISNUMBER(K1661)),"ERRO: frequência vigente inválida",IF(ISERROR(MATCH(H1661,lst_frequencias,0)),"ERRO: frequência de referência ausente",IF(K1661&lt;INDEX(lst_frequencias_vezes,MATCH(H1661,lst_frequencias,0)),"ERRO: intervalo ampliado em tarefa de segurança (referência "&amp;H1661&amp;")","OK: segurança mantida")))),IF(NOT(ISNUMBER(K1661)),"Verificar: frequência vigente","OK"))))</f>
        <v/>
      </c>
      <c r="S1661" s="24" t="n"/>
    </row>
    <row r="1662">
      <c r="A1662" s="21" t="n"/>
      <c r="B1662" s="22" t="n"/>
      <c r="C1662" s="23">
        <f>IF(OR(A1662="",B1662=""),"",A1662&amp;"|"&amp;B1662)</f>
        <v/>
      </c>
      <c r="D1662" s="21" t="n"/>
      <c r="E1662" s="24" t="n"/>
      <c r="F1662" s="21" t="n"/>
      <c r="G1662" s="22" t="n"/>
      <c r="H1662" s="22" t="n"/>
      <c r="I1662" s="22" t="n"/>
      <c r="J1662" s="25" t="n"/>
      <c r="K1662" s="26">
        <f>IF(J1662="","",IFERROR(INDEX(lst_frequencias_vezes,MATCH(J1662,lst_frequencias,0)),"Frequência não aceita"))</f>
        <v/>
      </c>
      <c r="L1662" s="21" t="n"/>
      <c r="M1662" s="27" t="n"/>
      <c r="N1662" s="28">
        <f>IF(AND(ISNUMBER(K1662),ISNUMBER(M1662)),K1662*M1662,"")</f>
        <v/>
      </c>
      <c r="O1662" s="25" t="n"/>
      <c r="P1662" s="25" t="n"/>
      <c r="Q1662" s="29" t="n"/>
      <c r="R1662" s="30">
        <f>IF(C1662="","",IF(COUNTIF(pl_chave,C1662)&gt;1,"ERRO: chave de tarefa duplicada",IF(I1662="Sim",IF(O1662="Não","ERRO: tarefa de segurança retirada do plano",IF(NOT(ISNUMBER(K1662)),"ERRO: frequência vigente inválida",IF(ISERROR(MATCH(H1662,lst_frequencias,0)),"ERRO: frequência de referência ausente",IF(K1662&lt;INDEX(lst_frequencias_vezes,MATCH(H1662,lst_frequencias,0)),"ERRO: intervalo ampliado em tarefa de segurança (referência "&amp;H1662&amp;")","OK: segurança mantida")))),IF(NOT(ISNUMBER(K1662)),"Verificar: frequência vigente","OK"))))</f>
        <v/>
      </c>
      <c r="S1662" s="24" t="n"/>
    </row>
    <row r="1663">
      <c r="A1663" s="21" t="n"/>
      <c r="B1663" s="22" t="n"/>
      <c r="C1663" s="23">
        <f>IF(OR(A1663="",B1663=""),"",A1663&amp;"|"&amp;B1663)</f>
        <v/>
      </c>
      <c r="D1663" s="21" t="n"/>
      <c r="E1663" s="24" t="n"/>
      <c r="F1663" s="21" t="n"/>
      <c r="G1663" s="22" t="n"/>
      <c r="H1663" s="22" t="n"/>
      <c r="I1663" s="22" t="n"/>
      <c r="J1663" s="25" t="n"/>
      <c r="K1663" s="26">
        <f>IF(J1663="","",IFERROR(INDEX(lst_frequencias_vezes,MATCH(J1663,lst_frequencias,0)),"Frequência não aceita"))</f>
        <v/>
      </c>
      <c r="L1663" s="21" t="n"/>
      <c r="M1663" s="27" t="n"/>
      <c r="N1663" s="28">
        <f>IF(AND(ISNUMBER(K1663),ISNUMBER(M1663)),K1663*M1663,"")</f>
        <v/>
      </c>
      <c r="O1663" s="25" t="n"/>
      <c r="P1663" s="25" t="n"/>
      <c r="Q1663" s="29" t="n"/>
      <c r="R1663" s="30">
        <f>IF(C1663="","",IF(COUNTIF(pl_chave,C1663)&gt;1,"ERRO: chave de tarefa duplicada",IF(I1663="Sim",IF(O1663="Não","ERRO: tarefa de segurança retirada do plano",IF(NOT(ISNUMBER(K1663)),"ERRO: frequência vigente inválida",IF(ISERROR(MATCH(H1663,lst_frequencias,0)),"ERRO: frequência de referência ausente",IF(K1663&lt;INDEX(lst_frequencias_vezes,MATCH(H1663,lst_frequencias,0)),"ERRO: intervalo ampliado em tarefa de segurança (referência "&amp;H1663&amp;")","OK: segurança mantida")))),IF(NOT(ISNUMBER(K1663)),"Verificar: frequência vigente","OK"))))</f>
        <v/>
      </c>
      <c r="S1663" s="24" t="n"/>
    </row>
    <row r="1664">
      <c r="A1664" s="21" t="n"/>
      <c r="B1664" s="22" t="n"/>
      <c r="C1664" s="23">
        <f>IF(OR(A1664="",B1664=""),"",A1664&amp;"|"&amp;B1664)</f>
        <v/>
      </c>
      <c r="D1664" s="21" t="n"/>
      <c r="E1664" s="24" t="n"/>
      <c r="F1664" s="21" t="n"/>
      <c r="G1664" s="22" t="n"/>
      <c r="H1664" s="22" t="n"/>
      <c r="I1664" s="22" t="n"/>
      <c r="J1664" s="25" t="n"/>
      <c r="K1664" s="26">
        <f>IF(J1664="","",IFERROR(INDEX(lst_frequencias_vezes,MATCH(J1664,lst_frequencias,0)),"Frequência não aceita"))</f>
        <v/>
      </c>
      <c r="L1664" s="21" t="n"/>
      <c r="M1664" s="27" t="n"/>
      <c r="N1664" s="28">
        <f>IF(AND(ISNUMBER(K1664),ISNUMBER(M1664)),K1664*M1664,"")</f>
        <v/>
      </c>
      <c r="O1664" s="25" t="n"/>
      <c r="P1664" s="25" t="n"/>
      <c r="Q1664" s="29" t="n"/>
      <c r="R1664" s="30">
        <f>IF(C1664="","",IF(COUNTIF(pl_chave,C1664)&gt;1,"ERRO: chave de tarefa duplicada",IF(I1664="Sim",IF(O1664="Não","ERRO: tarefa de segurança retirada do plano",IF(NOT(ISNUMBER(K1664)),"ERRO: frequência vigente inválida",IF(ISERROR(MATCH(H1664,lst_frequencias,0)),"ERRO: frequência de referência ausente",IF(K1664&lt;INDEX(lst_frequencias_vezes,MATCH(H1664,lst_frequencias,0)),"ERRO: intervalo ampliado em tarefa de segurança (referência "&amp;H1664&amp;")","OK: segurança mantida")))),IF(NOT(ISNUMBER(K1664)),"Verificar: frequência vigente","OK"))))</f>
        <v/>
      </c>
      <c r="S1664" s="24" t="n"/>
    </row>
    <row r="1665">
      <c r="A1665" s="21" t="n"/>
      <c r="B1665" s="22" t="n"/>
      <c r="C1665" s="23">
        <f>IF(OR(A1665="",B1665=""),"",A1665&amp;"|"&amp;B1665)</f>
        <v/>
      </c>
      <c r="D1665" s="21" t="n"/>
      <c r="E1665" s="24" t="n"/>
      <c r="F1665" s="21" t="n"/>
      <c r="G1665" s="22" t="n"/>
      <c r="H1665" s="22" t="n"/>
      <c r="I1665" s="22" t="n"/>
      <c r="J1665" s="25" t="n"/>
      <c r="K1665" s="26">
        <f>IF(J1665="","",IFERROR(INDEX(lst_frequencias_vezes,MATCH(J1665,lst_frequencias,0)),"Frequência não aceita"))</f>
        <v/>
      </c>
      <c r="L1665" s="21" t="n"/>
      <c r="M1665" s="27" t="n"/>
      <c r="N1665" s="28">
        <f>IF(AND(ISNUMBER(K1665),ISNUMBER(M1665)),K1665*M1665,"")</f>
        <v/>
      </c>
      <c r="O1665" s="25" t="n"/>
      <c r="P1665" s="25" t="n"/>
      <c r="Q1665" s="29" t="n"/>
      <c r="R1665" s="30">
        <f>IF(C1665="","",IF(COUNTIF(pl_chave,C1665)&gt;1,"ERRO: chave de tarefa duplicada",IF(I1665="Sim",IF(O1665="Não","ERRO: tarefa de segurança retirada do plano",IF(NOT(ISNUMBER(K1665)),"ERRO: frequência vigente inválida",IF(ISERROR(MATCH(H1665,lst_frequencias,0)),"ERRO: frequência de referência ausente",IF(K1665&lt;INDEX(lst_frequencias_vezes,MATCH(H1665,lst_frequencias,0)),"ERRO: intervalo ampliado em tarefa de segurança (referência "&amp;H1665&amp;")","OK: segurança mantida")))),IF(NOT(ISNUMBER(K1665)),"Verificar: frequência vigente","OK"))))</f>
        <v/>
      </c>
      <c r="S1665" s="24" t="n"/>
    </row>
    <row r="1666">
      <c r="A1666" s="21" t="n"/>
      <c r="B1666" s="22" t="n"/>
      <c r="C1666" s="23">
        <f>IF(OR(A1666="",B1666=""),"",A1666&amp;"|"&amp;B1666)</f>
        <v/>
      </c>
      <c r="D1666" s="21" t="n"/>
      <c r="E1666" s="24" t="n"/>
      <c r="F1666" s="21" t="n"/>
      <c r="G1666" s="22" t="n"/>
      <c r="H1666" s="22" t="n"/>
      <c r="I1666" s="22" t="n"/>
      <c r="J1666" s="25" t="n"/>
      <c r="K1666" s="26">
        <f>IF(J1666="","",IFERROR(INDEX(lst_frequencias_vezes,MATCH(J1666,lst_frequencias,0)),"Frequência não aceita"))</f>
        <v/>
      </c>
      <c r="L1666" s="21" t="n"/>
      <c r="M1666" s="27" t="n"/>
      <c r="N1666" s="28">
        <f>IF(AND(ISNUMBER(K1666),ISNUMBER(M1666)),K1666*M1666,"")</f>
        <v/>
      </c>
      <c r="O1666" s="25" t="n"/>
      <c r="P1666" s="25" t="n"/>
      <c r="Q1666" s="29" t="n"/>
      <c r="R1666" s="30">
        <f>IF(C1666="","",IF(COUNTIF(pl_chave,C1666)&gt;1,"ERRO: chave de tarefa duplicada",IF(I1666="Sim",IF(O1666="Não","ERRO: tarefa de segurança retirada do plano",IF(NOT(ISNUMBER(K1666)),"ERRO: frequência vigente inválida",IF(ISERROR(MATCH(H1666,lst_frequencias,0)),"ERRO: frequência de referência ausente",IF(K1666&lt;INDEX(lst_frequencias_vezes,MATCH(H1666,lst_frequencias,0)),"ERRO: intervalo ampliado em tarefa de segurança (referência "&amp;H1666&amp;")","OK: segurança mantida")))),IF(NOT(ISNUMBER(K1666)),"Verificar: frequência vigente","OK"))))</f>
        <v/>
      </c>
      <c r="S1666" s="24" t="n"/>
    </row>
    <row r="1667">
      <c r="A1667" s="21" t="n"/>
      <c r="B1667" s="22" t="n"/>
      <c r="C1667" s="23">
        <f>IF(OR(A1667="",B1667=""),"",A1667&amp;"|"&amp;B1667)</f>
        <v/>
      </c>
      <c r="D1667" s="21" t="n"/>
      <c r="E1667" s="24" t="n"/>
      <c r="F1667" s="21" t="n"/>
      <c r="G1667" s="22" t="n"/>
      <c r="H1667" s="22" t="n"/>
      <c r="I1667" s="22" t="n"/>
      <c r="J1667" s="25" t="n"/>
      <c r="K1667" s="26">
        <f>IF(J1667="","",IFERROR(INDEX(lst_frequencias_vezes,MATCH(J1667,lst_frequencias,0)),"Frequência não aceita"))</f>
        <v/>
      </c>
      <c r="L1667" s="21" t="n"/>
      <c r="M1667" s="27" t="n"/>
      <c r="N1667" s="28">
        <f>IF(AND(ISNUMBER(K1667),ISNUMBER(M1667)),K1667*M1667,"")</f>
        <v/>
      </c>
      <c r="O1667" s="25" t="n"/>
      <c r="P1667" s="25" t="n"/>
      <c r="Q1667" s="29" t="n"/>
      <c r="R1667" s="30">
        <f>IF(C1667="","",IF(COUNTIF(pl_chave,C1667)&gt;1,"ERRO: chave de tarefa duplicada",IF(I1667="Sim",IF(O1667="Não","ERRO: tarefa de segurança retirada do plano",IF(NOT(ISNUMBER(K1667)),"ERRO: frequência vigente inválida",IF(ISERROR(MATCH(H1667,lst_frequencias,0)),"ERRO: frequência de referência ausente",IF(K1667&lt;INDEX(lst_frequencias_vezes,MATCH(H1667,lst_frequencias,0)),"ERRO: intervalo ampliado em tarefa de segurança (referência "&amp;H1667&amp;")","OK: segurança mantida")))),IF(NOT(ISNUMBER(K1667)),"Verificar: frequência vigente","OK"))))</f>
        <v/>
      </c>
      <c r="S1667" s="24" t="n"/>
    </row>
    <row r="1668">
      <c r="A1668" s="21" t="n"/>
      <c r="B1668" s="22" t="n"/>
      <c r="C1668" s="23">
        <f>IF(OR(A1668="",B1668=""),"",A1668&amp;"|"&amp;B1668)</f>
        <v/>
      </c>
      <c r="D1668" s="21" t="n"/>
      <c r="E1668" s="24" t="n"/>
      <c r="F1668" s="21" t="n"/>
      <c r="G1668" s="22" t="n"/>
      <c r="H1668" s="22" t="n"/>
      <c r="I1668" s="22" t="n"/>
      <c r="J1668" s="25" t="n"/>
      <c r="K1668" s="26">
        <f>IF(J1668="","",IFERROR(INDEX(lst_frequencias_vezes,MATCH(J1668,lst_frequencias,0)),"Frequência não aceita"))</f>
        <v/>
      </c>
      <c r="L1668" s="21" t="n"/>
      <c r="M1668" s="27" t="n"/>
      <c r="N1668" s="28">
        <f>IF(AND(ISNUMBER(K1668),ISNUMBER(M1668)),K1668*M1668,"")</f>
        <v/>
      </c>
      <c r="O1668" s="25" t="n"/>
      <c r="P1668" s="25" t="n"/>
      <c r="Q1668" s="29" t="n"/>
      <c r="R1668" s="30">
        <f>IF(C1668="","",IF(COUNTIF(pl_chave,C1668)&gt;1,"ERRO: chave de tarefa duplicada",IF(I1668="Sim",IF(O1668="Não","ERRO: tarefa de segurança retirada do plano",IF(NOT(ISNUMBER(K1668)),"ERRO: frequência vigente inválida",IF(ISERROR(MATCH(H1668,lst_frequencias,0)),"ERRO: frequência de referência ausente",IF(K1668&lt;INDEX(lst_frequencias_vezes,MATCH(H1668,lst_frequencias,0)),"ERRO: intervalo ampliado em tarefa de segurança (referência "&amp;H1668&amp;")","OK: segurança mantida")))),IF(NOT(ISNUMBER(K1668)),"Verificar: frequência vigente","OK"))))</f>
        <v/>
      </c>
      <c r="S1668" s="24" t="n"/>
    </row>
    <row r="1669">
      <c r="A1669" s="21" t="n"/>
      <c r="B1669" s="22" t="n"/>
      <c r="C1669" s="23">
        <f>IF(OR(A1669="",B1669=""),"",A1669&amp;"|"&amp;B1669)</f>
        <v/>
      </c>
      <c r="D1669" s="21" t="n"/>
      <c r="E1669" s="24" t="n"/>
      <c r="F1669" s="21" t="n"/>
      <c r="G1669" s="22" t="n"/>
      <c r="H1669" s="22" t="n"/>
      <c r="I1669" s="22" t="n"/>
      <c r="J1669" s="25" t="n"/>
      <c r="K1669" s="26">
        <f>IF(J1669="","",IFERROR(INDEX(lst_frequencias_vezes,MATCH(J1669,lst_frequencias,0)),"Frequência não aceita"))</f>
        <v/>
      </c>
      <c r="L1669" s="21" t="n"/>
      <c r="M1669" s="27" t="n"/>
      <c r="N1669" s="28">
        <f>IF(AND(ISNUMBER(K1669),ISNUMBER(M1669)),K1669*M1669,"")</f>
        <v/>
      </c>
      <c r="O1669" s="25" t="n"/>
      <c r="P1669" s="25" t="n"/>
      <c r="Q1669" s="29" t="n"/>
      <c r="R1669" s="30">
        <f>IF(C1669="","",IF(COUNTIF(pl_chave,C1669)&gt;1,"ERRO: chave de tarefa duplicada",IF(I1669="Sim",IF(O1669="Não","ERRO: tarefa de segurança retirada do plano",IF(NOT(ISNUMBER(K1669)),"ERRO: frequência vigente inválida",IF(ISERROR(MATCH(H1669,lst_frequencias,0)),"ERRO: frequência de referência ausente",IF(K1669&lt;INDEX(lst_frequencias_vezes,MATCH(H1669,lst_frequencias,0)),"ERRO: intervalo ampliado em tarefa de segurança (referência "&amp;H1669&amp;")","OK: segurança mantida")))),IF(NOT(ISNUMBER(K1669)),"Verificar: frequência vigente","OK"))))</f>
        <v/>
      </c>
      <c r="S1669" s="24" t="n"/>
    </row>
    <row r="1670">
      <c r="A1670" s="21" t="n"/>
      <c r="B1670" s="22" t="n"/>
      <c r="C1670" s="23">
        <f>IF(OR(A1670="",B1670=""),"",A1670&amp;"|"&amp;B1670)</f>
        <v/>
      </c>
      <c r="D1670" s="21" t="n"/>
      <c r="E1670" s="24" t="n"/>
      <c r="F1670" s="21" t="n"/>
      <c r="G1670" s="22" t="n"/>
      <c r="H1670" s="22" t="n"/>
      <c r="I1670" s="22" t="n"/>
      <c r="J1670" s="25" t="n"/>
      <c r="K1670" s="26">
        <f>IF(J1670="","",IFERROR(INDEX(lst_frequencias_vezes,MATCH(J1670,lst_frequencias,0)),"Frequência não aceita"))</f>
        <v/>
      </c>
      <c r="L1670" s="21" t="n"/>
      <c r="M1670" s="27" t="n"/>
      <c r="N1670" s="28">
        <f>IF(AND(ISNUMBER(K1670),ISNUMBER(M1670)),K1670*M1670,"")</f>
        <v/>
      </c>
      <c r="O1670" s="25" t="n"/>
      <c r="P1670" s="25" t="n"/>
      <c r="Q1670" s="29" t="n"/>
      <c r="R1670" s="30">
        <f>IF(C1670="","",IF(COUNTIF(pl_chave,C1670)&gt;1,"ERRO: chave de tarefa duplicada",IF(I1670="Sim",IF(O1670="Não","ERRO: tarefa de segurança retirada do plano",IF(NOT(ISNUMBER(K1670)),"ERRO: frequência vigente inválida",IF(ISERROR(MATCH(H1670,lst_frequencias,0)),"ERRO: frequência de referência ausente",IF(K1670&lt;INDEX(lst_frequencias_vezes,MATCH(H1670,lst_frequencias,0)),"ERRO: intervalo ampliado em tarefa de segurança (referência "&amp;H1670&amp;")","OK: segurança mantida")))),IF(NOT(ISNUMBER(K1670)),"Verificar: frequência vigente","OK"))))</f>
        <v/>
      </c>
      <c r="S1670" s="24" t="n"/>
    </row>
    <row r="1671">
      <c r="A1671" s="21" t="n"/>
      <c r="B1671" s="22" t="n"/>
      <c r="C1671" s="23">
        <f>IF(OR(A1671="",B1671=""),"",A1671&amp;"|"&amp;B1671)</f>
        <v/>
      </c>
      <c r="D1671" s="21" t="n"/>
      <c r="E1671" s="24" t="n"/>
      <c r="F1671" s="21" t="n"/>
      <c r="G1671" s="22" t="n"/>
      <c r="H1671" s="22" t="n"/>
      <c r="I1671" s="22" t="n"/>
      <c r="J1671" s="25" t="n"/>
      <c r="K1671" s="26">
        <f>IF(J1671="","",IFERROR(INDEX(lst_frequencias_vezes,MATCH(J1671,lst_frequencias,0)),"Frequência não aceita"))</f>
        <v/>
      </c>
      <c r="L1671" s="21" t="n"/>
      <c r="M1671" s="27" t="n"/>
      <c r="N1671" s="28">
        <f>IF(AND(ISNUMBER(K1671),ISNUMBER(M1671)),K1671*M1671,"")</f>
        <v/>
      </c>
      <c r="O1671" s="25" t="n"/>
      <c r="P1671" s="25" t="n"/>
      <c r="Q1671" s="29" t="n"/>
      <c r="R1671" s="30">
        <f>IF(C1671="","",IF(COUNTIF(pl_chave,C1671)&gt;1,"ERRO: chave de tarefa duplicada",IF(I1671="Sim",IF(O1671="Não","ERRO: tarefa de segurança retirada do plano",IF(NOT(ISNUMBER(K1671)),"ERRO: frequência vigente inválida",IF(ISERROR(MATCH(H1671,lst_frequencias,0)),"ERRO: frequência de referência ausente",IF(K1671&lt;INDEX(lst_frequencias_vezes,MATCH(H1671,lst_frequencias,0)),"ERRO: intervalo ampliado em tarefa de segurança (referência "&amp;H1671&amp;")","OK: segurança mantida")))),IF(NOT(ISNUMBER(K1671)),"Verificar: frequência vigente","OK"))))</f>
        <v/>
      </c>
      <c r="S1671" s="24" t="n"/>
    </row>
    <row r="1672">
      <c r="A1672" s="21" t="n"/>
      <c r="B1672" s="22" t="n"/>
      <c r="C1672" s="23">
        <f>IF(OR(A1672="",B1672=""),"",A1672&amp;"|"&amp;B1672)</f>
        <v/>
      </c>
      <c r="D1672" s="21" t="n"/>
      <c r="E1672" s="24" t="n"/>
      <c r="F1672" s="21" t="n"/>
      <c r="G1672" s="22" t="n"/>
      <c r="H1672" s="22" t="n"/>
      <c r="I1672" s="22" t="n"/>
      <c r="J1672" s="25" t="n"/>
      <c r="K1672" s="26">
        <f>IF(J1672="","",IFERROR(INDEX(lst_frequencias_vezes,MATCH(J1672,lst_frequencias,0)),"Frequência não aceita"))</f>
        <v/>
      </c>
      <c r="L1672" s="21" t="n"/>
      <c r="M1672" s="27" t="n"/>
      <c r="N1672" s="28">
        <f>IF(AND(ISNUMBER(K1672),ISNUMBER(M1672)),K1672*M1672,"")</f>
        <v/>
      </c>
      <c r="O1672" s="25" t="n"/>
      <c r="P1672" s="25" t="n"/>
      <c r="Q1672" s="29" t="n"/>
      <c r="R1672" s="30">
        <f>IF(C1672="","",IF(COUNTIF(pl_chave,C1672)&gt;1,"ERRO: chave de tarefa duplicada",IF(I1672="Sim",IF(O1672="Não","ERRO: tarefa de segurança retirada do plano",IF(NOT(ISNUMBER(K1672)),"ERRO: frequência vigente inválida",IF(ISERROR(MATCH(H1672,lst_frequencias,0)),"ERRO: frequência de referência ausente",IF(K1672&lt;INDEX(lst_frequencias_vezes,MATCH(H1672,lst_frequencias,0)),"ERRO: intervalo ampliado em tarefa de segurança (referência "&amp;H1672&amp;")","OK: segurança mantida")))),IF(NOT(ISNUMBER(K1672)),"Verificar: frequência vigente","OK"))))</f>
        <v/>
      </c>
      <c r="S1672" s="24" t="n"/>
    </row>
    <row r="1673">
      <c r="A1673" s="21" t="n"/>
      <c r="B1673" s="22" t="n"/>
      <c r="C1673" s="23">
        <f>IF(OR(A1673="",B1673=""),"",A1673&amp;"|"&amp;B1673)</f>
        <v/>
      </c>
      <c r="D1673" s="21" t="n"/>
      <c r="E1673" s="24" t="n"/>
      <c r="F1673" s="21" t="n"/>
      <c r="G1673" s="22" t="n"/>
      <c r="H1673" s="22" t="n"/>
      <c r="I1673" s="22" t="n"/>
      <c r="J1673" s="25" t="n"/>
      <c r="K1673" s="26">
        <f>IF(J1673="","",IFERROR(INDEX(lst_frequencias_vezes,MATCH(J1673,lst_frequencias,0)),"Frequência não aceita"))</f>
        <v/>
      </c>
      <c r="L1673" s="21" t="n"/>
      <c r="M1673" s="27" t="n"/>
      <c r="N1673" s="28">
        <f>IF(AND(ISNUMBER(K1673),ISNUMBER(M1673)),K1673*M1673,"")</f>
        <v/>
      </c>
      <c r="O1673" s="25" t="n"/>
      <c r="P1673" s="25" t="n"/>
      <c r="Q1673" s="29" t="n"/>
      <c r="R1673" s="30">
        <f>IF(C1673="","",IF(COUNTIF(pl_chave,C1673)&gt;1,"ERRO: chave de tarefa duplicada",IF(I1673="Sim",IF(O1673="Não","ERRO: tarefa de segurança retirada do plano",IF(NOT(ISNUMBER(K1673)),"ERRO: frequência vigente inválida",IF(ISERROR(MATCH(H1673,lst_frequencias,0)),"ERRO: frequência de referência ausente",IF(K1673&lt;INDEX(lst_frequencias_vezes,MATCH(H1673,lst_frequencias,0)),"ERRO: intervalo ampliado em tarefa de segurança (referência "&amp;H1673&amp;")","OK: segurança mantida")))),IF(NOT(ISNUMBER(K1673)),"Verificar: frequência vigente","OK"))))</f>
        <v/>
      </c>
      <c r="S1673" s="24" t="n"/>
    </row>
    <row r="1674">
      <c r="A1674" s="21" t="n"/>
      <c r="B1674" s="22" t="n"/>
      <c r="C1674" s="23">
        <f>IF(OR(A1674="",B1674=""),"",A1674&amp;"|"&amp;B1674)</f>
        <v/>
      </c>
      <c r="D1674" s="21" t="n"/>
      <c r="E1674" s="24" t="n"/>
      <c r="F1674" s="21" t="n"/>
      <c r="G1674" s="22" t="n"/>
      <c r="H1674" s="22" t="n"/>
      <c r="I1674" s="22" t="n"/>
      <c r="J1674" s="25" t="n"/>
      <c r="K1674" s="26">
        <f>IF(J1674="","",IFERROR(INDEX(lst_frequencias_vezes,MATCH(J1674,lst_frequencias,0)),"Frequência não aceita"))</f>
        <v/>
      </c>
      <c r="L1674" s="21" t="n"/>
      <c r="M1674" s="27" t="n"/>
      <c r="N1674" s="28">
        <f>IF(AND(ISNUMBER(K1674),ISNUMBER(M1674)),K1674*M1674,"")</f>
        <v/>
      </c>
      <c r="O1674" s="25" t="n"/>
      <c r="P1674" s="25" t="n"/>
      <c r="Q1674" s="29" t="n"/>
      <c r="R1674" s="30">
        <f>IF(C1674="","",IF(COUNTIF(pl_chave,C1674)&gt;1,"ERRO: chave de tarefa duplicada",IF(I1674="Sim",IF(O1674="Não","ERRO: tarefa de segurança retirada do plano",IF(NOT(ISNUMBER(K1674)),"ERRO: frequência vigente inválida",IF(ISERROR(MATCH(H1674,lst_frequencias,0)),"ERRO: frequência de referência ausente",IF(K1674&lt;INDEX(lst_frequencias_vezes,MATCH(H1674,lst_frequencias,0)),"ERRO: intervalo ampliado em tarefa de segurança (referência "&amp;H1674&amp;")","OK: segurança mantida")))),IF(NOT(ISNUMBER(K1674)),"Verificar: frequência vigente","OK"))))</f>
        <v/>
      </c>
      <c r="S1674" s="24" t="n"/>
    </row>
    <row r="1675">
      <c r="A1675" s="21" t="n"/>
      <c r="B1675" s="22" t="n"/>
      <c r="C1675" s="23">
        <f>IF(OR(A1675="",B1675=""),"",A1675&amp;"|"&amp;B1675)</f>
        <v/>
      </c>
      <c r="D1675" s="21" t="n"/>
      <c r="E1675" s="24" t="n"/>
      <c r="F1675" s="21" t="n"/>
      <c r="G1675" s="22" t="n"/>
      <c r="H1675" s="22" t="n"/>
      <c r="I1675" s="22" t="n"/>
      <c r="J1675" s="25" t="n"/>
      <c r="K1675" s="26">
        <f>IF(J1675="","",IFERROR(INDEX(lst_frequencias_vezes,MATCH(J1675,lst_frequencias,0)),"Frequência não aceita"))</f>
        <v/>
      </c>
      <c r="L1675" s="21" t="n"/>
      <c r="M1675" s="27" t="n"/>
      <c r="N1675" s="28">
        <f>IF(AND(ISNUMBER(K1675),ISNUMBER(M1675)),K1675*M1675,"")</f>
        <v/>
      </c>
      <c r="O1675" s="25" t="n"/>
      <c r="P1675" s="25" t="n"/>
      <c r="Q1675" s="29" t="n"/>
      <c r="R1675" s="30">
        <f>IF(C1675="","",IF(COUNTIF(pl_chave,C1675)&gt;1,"ERRO: chave de tarefa duplicada",IF(I1675="Sim",IF(O1675="Não","ERRO: tarefa de segurança retirada do plano",IF(NOT(ISNUMBER(K1675)),"ERRO: frequência vigente inválida",IF(ISERROR(MATCH(H1675,lst_frequencias,0)),"ERRO: frequência de referência ausente",IF(K1675&lt;INDEX(lst_frequencias_vezes,MATCH(H1675,lst_frequencias,0)),"ERRO: intervalo ampliado em tarefa de segurança (referência "&amp;H1675&amp;")","OK: segurança mantida")))),IF(NOT(ISNUMBER(K1675)),"Verificar: frequência vigente","OK"))))</f>
        <v/>
      </c>
      <c r="S1675" s="24" t="n"/>
    </row>
    <row r="1676">
      <c r="A1676" s="21" t="n"/>
      <c r="B1676" s="22" t="n"/>
      <c r="C1676" s="23">
        <f>IF(OR(A1676="",B1676=""),"",A1676&amp;"|"&amp;B1676)</f>
        <v/>
      </c>
      <c r="D1676" s="21" t="n"/>
      <c r="E1676" s="24" t="n"/>
      <c r="F1676" s="21" t="n"/>
      <c r="G1676" s="22" t="n"/>
      <c r="H1676" s="22" t="n"/>
      <c r="I1676" s="22" t="n"/>
      <c r="J1676" s="25" t="n"/>
      <c r="K1676" s="26">
        <f>IF(J1676="","",IFERROR(INDEX(lst_frequencias_vezes,MATCH(J1676,lst_frequencias,0)),"Frequência não aceita"))</f>
        <v/>
      </c>
      <c r="L1676" s="21" t="n"/>
      <c r="M1676" s="27" t="n"/>
      <c r="N1676" s="28">
        <f>IF(AND(ISNUMBER(K1676),ISNUMBER(M1676)),K1676*M1676,"")</f>
        <v/>
      </c>
      <c r="O1676" s="25" t="n"/>
      <c r="P1676" s="25" t="n"/>
      <c r="Q1676" s="29" t="n"/>
      <c r="R1676" s="30">
        <f>IF(C1676="","",IF(COUNTIF(pl_chave,C1676)&gt;1,"ERRO: chave de tarefa duplicada",IF(I1676="Sim",IF(O1676="Não","ERRO: tarefa de segurança retirada do plano",IF(NOT(ISNUMBER(K1676)),"ERRO: frequência vigente inválida",IF(ISERROR(MATCH(H1676,lst_frequencias,0)),"ERRO: frequência de referência ausente",IF(K1676&lt;INDEX(lst_frequencias_vezes,MATCH(H1676,lst_frequencias,0)),"ERRO: intervalo ampliado em tarefa de segurança (referência "&amp;H1676&amp;")","OK: segurança mantida")))),IF(NOT(ISNUMBER(K1676)),"Verificar: frequência vigente","OK"))))</f>
        <v/>
      </c>
      <c r="S1676" s="24" t="n"/>
    </row>
    <row r="1677">
      <c r="A1677" s="21" t="n"/>
      <c r="B1677" s="22" t="n"/>
      <c r="C1677" s="23">
        <f>IF(OR(A1677="",B1677=""),"",A1677&amp;"|"&amp;B1677)</f>
        <v/>
      </c>
      <c r="D1677" s="21" t="n"/>
      <c r="E1677" s="24" t="n"/>
      <c r="F1677" s="21" t="n"/>
      <c r="G1677" s="22" t="n"/>
      <c r="H1677" s="22" t="n"/>
      <c r="I1677" s="22" t="n"/>
      <c r="J1677" s="25" t="n"/>
      <c r="K1677" s="26">
        <f>IF(J1677="","",IFERROR(INDEX(lst_frequencias_vezes,MATCH(J1677,lst_frequencias,0)),"Frequência não aceita"))</f>
        <v/>
      </c>
      <c r="L1677" s="21" t="n"/>
      <c r="M1677" s="27" t="n"/>
      <c r="N1677" s="28">
        <f>IF(AND(ISNUMBER(K1677),ISNUMBER(M1677)),K1677*M1677,"")</f>
        <v/>
      </c>
      <c r="O1677" s="25" t="n"/>
      <c r="P1677" s="25" t="n"/>
      <c r="Q1677" s="29" t="n"/>
      <c r="R1677" s="30">
        <f>IF(C1677="","",IF(COUNTIF(pl_chave,C1677)&gt;1,"ERRO: chave de tarefa duplicada",IF(I1677="Sim",IF(O1677="Não","ERRO: tarefa de segurança retirada do plano",IF(NOT(ISNUMBER(K1677)),"ERRO: frequência vigente inválida",IF(ISERROR(MATCH(H1677,lst_frequencias,0)),"ERRO: frequência de referência ausente",IF(K1677&lt;INDEX(lst_frequencias_vezes,MATCH(H1677,lst_frequencias,0)),"ERRO: intervalo ampliado em tarefa de segurança (referência "&amp;H1677&amp;")","OK: segurança mantida")))),IF(NOT(ISNUMBER(K1677)),"Verificar: frequência vigente","OK"))))</f>
        <v/>
      </c>
      <c r="S1677" s="24" t="n"/>
    </row>
    <row r="1678">
      <c r="A1678" s="21" t="n"/>
      <c r="B1678" s="22" t="n"/>
      <c r="C1678" s="23">
        <f>IF(OR(A1678="",B1678=""),"",A1678&amp;"|"&amp;B1678)</f>
        <v/>
      </c>
      <c r="D1678" s="21" t="n"/>
      <c r="E1678" s="24" t="n"/>
      <c r="F1678" s="21" t="n"/>
      <c r="G1678" s="22" t="n"/>
      <c r="H1678" s="22" t="n"/>
      <c r="I1678" s="22" t="n"/>
      <c r="J1678" s="25" t="n"/>
      <c r="K1678" s="26">
        <f>IF(J1678="","",IFERROR(INDEX(lst_frequencias_vezes,MATCH(J1678,lst_frequencias,0)),"Frequência não aceita"))</f>
        <v/>
      </c>
      <c r="L1678" s="21" t="n"/>
      <c r="M1678" s="27" t="n"/>
      <c r="N1678" s="28">
        <f>IF(AND(ISNUMBER(K1678),ISNUMBER(M1678)),K1678*M1678,"")</f>
        <v/>
      </c>
      <c r="O1678" s="25" t="n"/>
      <c r="P1678" s="25" t="n"/>
      <c r="Q1678" s="29" t="n"/>
      <c r="R1678" s="30">
        <f>IF(C1678="","",IF(COUNTIF(pl_chave,C1678)&gt;1,"ERRO: chave de tarefa duplicada",IF(I1678="Sim",IF(O1678="Não","ERRO: tarefa de segurança retirada do plano",IF(NOT(ISNUMBER(K1678)),"ERRO: frequência vigente inválida",IF(ISERROR(MATCH(H1678,lst_frequencias,0)),"ERRO: frequência de referência ausente",IF(K1678&lt;INDEX(lst_frequencias_vezes,MATCH(H1678,lst_frequencias,0)),"ERRO: intervalo ampliado em tarefa de segurança (referência "&amp;H1678&amp;")","OK: segurança mantida")))),IF(NOT(ISNUMBER(K1678)),"Verificar: frequência vigente","OK"))))</f>
        <v/>
      </c>
      <c r="S1678" s="24" t="n"/>
    </row>
    <row r="1679">
      <c r="A1679" s="21" t="n"/>
      <c r="B1679" s="22" t="n"/>
      <c r="C1679" s="23">
        <f>IF(OR(A1679="",B1679=""),"",A1679&amp;"|"&amp;B1679)</f>
        <v/>
      </c>
      <c r="D1679" s="21" t="n"/>
      <c r="E1679" s="24" t="n"/>
      <c r="F1679" s="21" t="n"/>
      <c r="G1679" s="22" t="n"/>
      <c r="H1679" s="22" t="n"/>
      <c r="I1679" s="22" t="n"/>
      <c r="J1679" s="25" t="n"/>
      <c r="K1679" s="26">
        <f>IF(J1679="","",IFERROR(INDEX(lst_frequencias_vezes,MATCH(J1679,lst_frequencias,0)),"Frequência não aceita"))</f>
        <v/>
      </c>
      <c r="L1679" s="21" t="n"/>
      <c r="M1679" s="27" t="n"/>
      <c r="N1679" s="28">
        <f>IF(AND(ISNUMBER(K1679),ISNUMBER(M1679)),K1679*M1679,"")</f>
        <v/>
      </c>
      <c r="O1679" s="25" t="n"/>
      <c r="P1679" s="25" t="n"/>
      <c r="Q1679" s="29" t="n"/>
      <c r="R1679" s="30">
        <f>IF(C1679="","",IF(COUNTIF(pl_chave,C1679)&gt;1,"ERRO: chave de tarefa duplicada",IF(I1679="Sim",IF(O1679="Não","ERRO: tarefa de segurança retirada do plano",IF(NOT(ISNUMBER(K1679)),"ERRO: frequência vigente inválida",IF(ISERROR(MATCH(H1679,lst_frequencias,0)),"ERRO: frequência de referência ausente",IF(K1679&lt;INDEX(lst_frequencias_vezes,MATCH(H1679,lst_frequencias,0)),"ERRO: intervalo ampliado em tarefa de segurança (referência "&amp;H1679&amp;")","OK: segurança mantida")))),IF(NOT(ISNUMBER(K1679)),"Verificar: frequência vigente","OK"))))</f>
        <v/>
      </c>
      <c r="S1679" s="24" t="n"/>
    </row>
    <row r="1680">
      <c r="A1680" s="21" t="n"/>
      <c r="B1680" s="22" t="n"/>
      <c r="C1680" s="23">
        <f>IF(OR(A1680="",B1680=""),"",A1680&amp;"|"&amp;B1680)</f>
        <v/>
      </c>
      <c r="D1680" s="21" t="n"/>
      <c r="E1680" s="24" t="n"/>
      <c r="F1680" s="21" t="n"/>
      <c r="G1680" s="22" t="n"/>
      <c r="H1680" s="22" t="n"/>
      <c r="I1680" s="22" t="n"/>
      <c r="J1680" s="25" t="n"/>
      <c r="K1680" s="26">
        <f>IF(J1680="","",IFERROR(INDEX(lst_frequencias_vezes,MATCH(J1680,lst_frequencias,0)),"Frequência não aceita"))</f>
        <v/>
      </c>
      <c r="L1680" s="21" t="n"/>
      <c r="M1680" s="27" t="n"/>
      <c r="N1680" s="28">
        <f>IF(AND(ISNUMBER(K1680),ISNUMBER(M1680)),K1680*M1680,"")</f>
        <v/>
      </c>
      <c r="O1680" s="25" t="n"/>
      <c r="P1680" s="25" t="n"/>
      <c r="Q1680" s="29" t="n"/>
      <c r="R1680" s="30">
        <f>IF(C1680="","",IF(COUNTIF(pl_chave,C1680)&gt;1,"ERRO: chave de tarefa duplicada",IF(I1680="Sim",IF(O1680="Não","ERRO: tarefa de segurança retirada do plano",IF(NOT(ISNUMBER(K1680)),"ERRO: frequência vigente inválida",IF(ISERROR(MATCH(H1680,lst_frequencias,0)),"ERRO: frequência de referência ausente",IF(K1680&lt;INDEX(lst_frequencias_vezes,MATCH(H1680,lst_frequencias,0)),"ERRO: intervalo ampliado em tarefa de segurança (referência "&amp;H1680&amp;")","OK: segurança mantida")))),IF(NOT(ISNUMBER(K1680)),"Verificar: frequência vigente","OK"))))</f>
        <v/>
      </c>
      <c r="S1680" s="24" t="n"/>
    </row>
    <row r="1681">
      <c r="A1681" s="21" t="n"/>
      <c r="B1681" s="22" t="n"/>
      <c r="C1681" s="23">
        <f>IF(OR(A1681="",B1681=""),"",A1681&amp;"|"&amp;B1681)</f>
        <v/>
      </c>
      <c r="D1681" s="21" t="n"/>
      <c r="E1681" s="24" t="n"/>
      <c r="F1681" s="21" t="n"/>
      <c r="G1681" s="22" t="n"/>
      <c r="H1681" s="22" t="n"/>
      <c r="I1681" s="22" t="n"/>
      <c r="J1681" s="25" t="n"/>
      <c r="K1681" s="26">
        <f>IF(J1681="","",IFERROR(INDEX(lst_frequencias_vezes,MATCH(J1681,lst_frequencias,0)),"Frequência não aceita"))</f>
        <v/>
      </c>
      <c r="L1681" s="21" t="n"/>
      <c r="M1681" s="27" t="n"/>
      <c r="N1681" s="28">
        <f>IF(AND(ISNUMBER(K1681),ISNUMBER(M1681)),K1681*M1681,"")</f>
        <v/>
      </c>
      <c r="O1681" s="25" t="n"/>
      <c r="P1681" s="25" t="n"/>
      <c r="Q1681" s="29" t="n"/>
      <c r="R1681" s="30">
        <f>IF(C1681="","",IF(COUNTIF(pl_chave,C1681)&gt;1,"ERRO: chave de tarefa duplicada",IF(I1681="Sim",IF(O1681="Não","ERRO: tarefa de segurança retirada do plano",IF(NOT(ISNUMBER(K1681)),"ERRO: frequência vigente inválida",IF(ISERROR(MATCH(H1681,lst_frequencias,0)),"ERRO: frequência de referência ausente",IF(K1681&lt;INDEX(lst_frequencias_vezes,MATCH(H1681,lst_frequencias,0)),"ERRO: intervalo ampliado em tarefa de segurança (referência "&amp;H1681&amp;")","OK: segurança mantida")))),IF(NOT(ISNUMBER(K1681)),"Verificar: frequência vigente","OK"))))</f>
        <v/>
      </c>
      <c r="S1681" s="24" t="n"/>
    </row>
    <row r="1682">
      <c r="A1682" s="21" t="n"/>
      <c r="B1682" s="22" t="n"/>
      <c r="C1682" s="23">
        <f>IF(OR(A1682="",B1682=""),"",A1682&amp;"|"&amp;B1682)</f>
        <v/>
      </c>
      <c r="D1682" s="21" t="n"/>
      <c r="E1682" s="24" t="n"/>
      <c r="F1682" s="21" t="n"/>
      <c r="G1682" s="22" t="n"/>
      <c r="H1682" s="22" t="n"/>
      <c r="I1682" s="22" t="n"/>
      <c r="J1682" s="25" t="n"/>
      <c r="K1682" s="26">
        <f>IF(J1682="","",IFERROR(INDEX(lst_frequencias_vezes,MATCH(J1682,lst_frequencias,0)),"Frequência não aceita"))</f>
        <v/>
      </c>
      <c r="L1682" s="21" t="n"/>
      <c r="M1682" s="27" t="n"/>
      <c r="N1682" s="28">
        <f>IF(AND(ISNUMBER(K1682),ISNUMBER(M1682)),K1682*M1682,"")</f>
        <v/>
      </c>
      <c r="O1682" s="25" t="n"/>
      <c r="P1682" s="25" t="n"/>
      <c r="Q1682" s="29" t="n"/>
      <c r="R1682" s="30">
        <f>IF(C1682="","",IF(COUNTIF(pl_chave,C1682)&gt;1,"ERRO: chave de tarefa duplicada",IF(I1682="Sim",IF(O1682="Não","ERRO: tarefa de segurança retirada do plano",IF(NOT(ISNUMBER(K1682)),"ERRO: frequência vigente inválida",IF(ISERROR(MATCH(H1682,lst_frequencias,0)),"ERRO: frequência de referência ausente",IF(K1682&lt;INDEX(lst_frequencias_vezes,MATCH(H1682,lst_frequencias,0)),"ERRO: intervalo ampliado em tarefa de segurança (referência "&amp;H1682&amp;")","OK: segurança mantida")))),IF(NOT(ISNUMBER(K1682)),"Verificar: frequência vigente","OK"))))</f>
        <v/>
      </c>
      <c r="S1682" s="24" t="n"/>
    </row>
    <row r="1683">
      <c r="A1683" s="21" t="n"/>
      <c r="B1683" s="22" t="n"/>
      <c r="C1683" s="23">
        <f>IF(OR(A1683="",B1683=""),"",A1683&amp;"|"&amp;B1683)</f>
        <v/>
      </c>
      <c r="D1683" s="21" t="n"/>
      <c r="E1683" s="24" t="n"/>
      <c r="F1683" s="21" t="n"/>
      <c r="G1683" s="22" t="n"/>
      <c r="H1683" s="22" t="n"/>
      <c r="I1683" s="22" t="n"/>
      <c r="J1683" s="25" t="n"/>
      <c r="K1683" s="26">
        <f>IF(J1683="","",IFERROR(INDEX(lst_frequencias_vezes,MATCH(J1683,lst_frequencias,0)),"Frequência não aceita"))</f>
        <v/>
      </c>
      <c r="L1683" s="21" t="n"/>
      <c r="M1683" s="27" t="n"/>
      <c r="N1683" s="28">
        <f>IF(AND(ISNUMBER(K1683),ISNUMBER(M1683)),K1683*M1683,"")</f>
        <v/>
      </c>
      <c r="O1683" s="25" t="n"/>
      <c r="P1683" s="25" t="n"/>
      <c r="Q1683" s="29" t="n"/>
      <c r="R1683" s="30">
        <f>IF(C1683="","",IF(COUNTIF(pl_chave,C1683)&gt;1,"ERRO: chave de tarefa duplicada",IF(I1683="Sim",IF(O1683="Não","ERRO: tarefa de segurança retirada do plano",IF(NOT(ISNUMBER(K1683)),"ERRO: frequência vigente inválida",IF(ISERROR(MATCH(H1683,lst_frequencias,0)),"ERRO: frequência de referência ausente",IF(K1683&lt;INDEX(lst_frequencias_vezes,MATCH(H1683,lst_frequencias,0)),"ERRO: intervalo ampliado em tarefa de segurança (referência "&amp;H1683&amp;")","OK: segurança mantida")))),IF(NOT(ISNUMBER(K1683)),"Verificar: frequência vigente","OK"))))</f>
        <v/>
      </c>
      <c r="S1683" s="24" t="n"/>
    </row>
    <row r="1684">
      <c r="A1684" s="21" t="n"/>
      <c r="B1684" s="22" t="n"/>
      <c r="C1684" s="23">
        <f>IF(OR(A1684="",B1684=""),"",A1684&amp;"|"&amp;B1684)</f>
        <v/>
      </c>
      <c r="D1684" s="21" t="n"/>
      <c r="E1684" s="24" t="n"/>
      <c r="F1684" s="21" t="n"/>
      <c r="G1684" s="22" t="n"/>
      <c r="H1684" s="22" t="n"/>
      <c r="I1684" s="22" t="n"/>
      <c r="J1684" s="25" t="n"/>
      <c r="K1684" s="26">
        <f>IF(J1684="","",IFERROR(INDEX(lst_frequencias_vezes,MATCH(J1684,lst_frequencias,0)),"Frequência não aceita"))</f>
        <v/>
      </c>
      <c r="L1684" s="21" t="n"/>
      <c r="M1684" s="27" t="n"/>
      <c r="N1684" s="28">
        <f>IF(AND(ISNUMBER(K1684),ISNUMBER(M1684)),K1684*M1684,"")</f>
        <v/>
      </c>
      <c r="O1684" s="25" t="n"/>
      <c r="P1684" s="25" t="n"/>
      <c r="Q1684" s="29" t="n"/>
      <c r="R1684" s="30">
        <f>IF(C1684="","",IF(COUNTIF(pl_chave,C1684)&gt;1,"ERRO: chave de tarefa duplicada",IF(I1684="Sim",IF(O1684="Não","ERRO: tarefa de segurança retirada do plano",IF(NOT(ISNUMBER(K1684)),"ERRO: frequência vigente inválida",IF(ISERROR(MATCH(H1684,lst_frequencias,0)),"ERRO: frequência de referência ausente",IF(K1684&lt;INDEX(lst_frequencias_vezes,MATCH(H1684,lst_frequencias,0)),"ERRO: intervalo ampliado em tarefa de segurança (referência "&amp;H1684&amp;")","OK: segurança mantida")))),IF(NOT(ISNUMBER(K1684)),"Verificar: frequência vigente","OK"))))</f>
        <v/>
      </c>
      <c r="S1684" s="24" t="n"/>
    </row>
    <row r="1685">
      <c r="A1685" s="21" t="n"/>
      <c r="B1685" s="22" t="n"/>
      <c r="C1685" s="23">
        <f>IF(OR(A1685="",B1685=""),"",A1685&amp;"|"&amp;B1685)</f>
        <v/>
      </c>
      <c r="D1685" s="21" t="n"/>
      <c r="E1685" s="24" t="n"/>
      <c r="F1685" s="21" t="n"/>
      <c r="G1685" s="22" t="n"/>
      <c r="H1685" s="22" t="n"/>
      <c r="I1685" s="22" t="n"/>
      <c r="J1685" s="25" t="n"/>
      <c r="K1685" s="26">
        <f>IF(J1685="","",IFERROR(INDEX(lst_frequencias_vezes,MATCH(J1685,lst_frequencias,0)),"Frequência não aceita"))</f>
        <v/>
      </c>
      <c r="L1685" s="21" t="n"/>
      <c r="M1685" s="27" t="n"/>
      <c r="N1685" s="28">
        <f>IF(AND(ISNUMBER(K1685),ISNUMBER(M1685)),K1685*M1685,"")</f>
        <v/>
      </c>
      <c r="O1685" s="25" t="n"/>
      <c r="P1685" s="25" t="n"/>
      <c r="Q1685" s="29" t="n"/>
      <c r="R1685" s="30">
        <f>IF(C1685="","",IF(COUNTIF(pl_chave,C1685)&gt;1,"ERRO: chave de tarefa duplicada",IF(I1685="Sim",IF(O1685="Não","ERRO: tarefa de segurança retirada do plano",IF(NOT(ISNUMBER(K1685)),"ERRO: frequência vigente inválida",IF(ISERROR(MATCH(H1685,lst_frequencias,0)),"ERRO: frequência de referência ausente",IF(K1685&lt;INDEX(lst_frequencias_vezes,MATCH(H1685,lst_frequencias,0)),"ERRO: intervalo ampliado em tarefa de segurança (referência "&amp;H1685&amp;")","OK: segurança mantida")))),IF(NOT(ISNUMBER(K1685)),"Verificar: frequência vigente","OK"))))</f>
        <v/>
      </c>
      <c r="S1685" s="24" t="n"/>
    </row>
    <row r="1686">
      <c r="A1686" s="21" t="n"/>
      <c r="B1686" s="22" t="n"/>
      <c r="C1686" s="23">
        <f>IF(OR(A1686="",B1686=""),"",A1686&amp;"|"&amp;B1686)</f>
        <v/>
      </c>
      <c r="D1686" s="21" t="n"/>
      <c r="E1686" s="24" t="n"/>
      <c r="F1686" s="21" t="n"/>
      <c r="G1686" s="22" t="n"/>
      <c r="H1686" s="22" t="n"/>
      <c r="I1686" s="22" t="n"/>
      <c r="J1686" s="25" t="n"/>
      <c r="K1686" s="26">
        <f>IF(J1686="","",IFERROR(INDEX(lst_frequencias_vezes,MATCH(J1686,lst_frequencias,0)),"Frequência não aceita"))</f>
        <v/>
      </c>
      <c r="L1686" s="21" t="n"/>
      <c r="M1686" s="27" t="n"/>
      <c r="N1686" s="28">
        <f>IF(AND(ISNUMBER(K1686),ISNUMBER(M1686)),K1686*M1686,"")</f>
        <v/>
      </c>
      <c r="O1686" s="25" t="n"/>
      <c r="P1686" s="25" t="n"/>
      <c r="Q1686" s="29" t="n"/>
      <c r="R1686" s="30">
        <f>IF(C1686="","",IF(COUNTIF(pl_chave,C1686)&gt;1,"ERRO: chave de tarefa duplicada",IF(I1686="Sim",IF(O1686="Não","ERRO: tarefa de segurança retirada do plano",IF(NOT(ISNUMBER(K1686)),"ERRO: frequência vigente inválida",IF(ISERROR(MATCH(H1686,lst_frequencias,0)),"ERRO: frequência de referência ausente",IF(K1686&lt;INDEX(lst_frequencias_vezes,MATCH(H1686,lst_frequencias,0)),"ERRO: intervalo ampliado em tarefa de segurança (referência "&amp;H1686&amp;")","OK: segurança mantida")))),IF(NOT(ISNUMBER(K1686)),"Verificar: frequência vigente","OK"))))</f>
        <v/>
      </c>
      <c r="S1686" s="24" t="n"/>
    </row>
    <row r="1687">
      <c r="A1687" s="21" t="n"/>
      <c r="B1687" s="22" t="n"/>
      <c r="C1687" s="23">
        <f>IF(OR(A1687="",B1687=""),"",A1687&amp;"|"&amp;B1687)</f>
        <v/>
      </c>
      <c r="D1687" s="21" t="n"/>
      <c r="E1687" s="24" t="n"/>
      <c r="F1687" s="21" t="n"/>
      <c r="G1687" s="22" t="n"/>
      <c r="H1687" s="22" t="n"/>
      <c r="I1687" s="22" t="n"/>
      <c r="J1687" s="25" t="n"/>
      <c r="K1687" s="26">
        <f>IF(J1687="","",IFERROR(INDEX(lst_frequencias_vezes,MATCH(J1687,lst_frequencias,0)),"Frequência não aceita"))</f>
        <v/>
      </c>
      <c r="L1687" s="21" t="n"/>
      <c r="M1687" s="27" t="n"/>
      <c r="N1687" s="28">
        <f>IF(AND(ISNUMBER(K1687),ISNUMBER(M1687)),K1687*M1687,"")</f>
        <v/>
      </c>
      <c r="O1687" s="25" t="n"/>
      <c r="P1687" s="25" t="n"/>
      <c r="Q1687" s="29" t="n"/>
      <c r="R1687" s="30">
        <f>IF(C1687="","",IF(COUNTIF(pl_chave,C1687)&gt;1,"ERRO: chave de tarefa duplicada",IF(I1687="Sim",IF(O1687="Não","ERRO: tarefa de segurança retirada do plano",IF(NOT(ISNUMBER(K1687)),"ERRO: frequência vigente inválida",IF(ISERROR(MATCH(H1687,lst_frequencias,0)),"ERRO: frequência de referência ausente",IF(K1687&lt;INDEX(lst_frequencias_vezes,MATCH(H1687,lst_frequencias,0)),"ERRO: intervalo ampliado em tarefa de segurança (referência "&amp;H1687&amp;")","OK: segurança mantida")))),IF(NOT(ISNUMBER(K1687)),"Verificar: frequência vigente","OK"))))</f>
        <v/>
      </c>
      <c r="S1687" s="24" t="n"/>
    </row>
    <row r="1688">
      <c r="A1688" s="21" t="n"/>
      <c r="B1688" s="22" t="n"/>
      <c r="C1688" s="23">
        <f>IF(OR(A1688="",B1688=""),"",A1688&amp;"|"&amp;B1688)</f>
        <v/>
      </c>
      <c r="D1688" s="21" t="n"/>
      <c r="E1688" s="24" t="n"/>
      <c r="F1688" s="21" t="n"/>
      <c r="G1688" s="22" t="n"/>
      <c r="H1688" s="22" t="n"/>
      <c r="I1688" s="22" t="n"/>
      <c r="J1688" s="25" t="n"/>
      <c r="K1688" s="26">
        <f>IF(J1688="","",IFERROR(INDEX(lst_frequencias_vezes,MATCH(J1688,lst_frequencias,0)),"Frequência não aceita"))</f>
        <v/>
      </c>
      <c r="L1688" s="21" t="n"/>
      <c r="M1688" s="27" t="n"/>
      <c r="N1688" s="28">
        <f>IF(AND(ISNUMBER(K1688),ISNUMBER(M1688)),K1688*M1688,"")</f>
        <v/>
      </c>
      <c r="O1688" s="25" t="n"/>
      <c r="P1688" s="25" t="n"/>
      <c r="Q1688" s="29" t="n"/>
      <c r="R1688" s="30">
        <f>IF(C1688="","",IF(COUNTIF(pl_chave,C1688)&gt;1,"ERRO: chave de tarefa duplicada",IF(I1688="Sim",IF(O1688="Não","ERRO: tarefa de segurança retirada do plano",IF(NOT(ISNUMBER(K1688)),"ERRO: frequência vigente inválida",IF(ISERROR(MATCH(H1688,lst_frequencias,0)),"ERRO: frequência de referência ausente",IF(K1688&lt;INDEX(lst_frequencias_vezes,MATCH(H1688,lst_frequencias,0)),"ERRO: intervalo ampliado em tarefa de segurança (referência "&amp;H1688&amp;")","OK: segurança mantida")))),IF(NOT(ISNUMBER(K1688)),"Verificar: frequência vigente","OK"))))</f>
        <v/>
      </c>
      <c r="S1688" s="24" t="n"/>
    </row>
    <row r="1689">
      <c r="A1689" s="21" t="n"/>
      <c r="B1689" s="22" t="n"/>
      <c r="C1689" s="23">
        <f>IF(OR(A1689="",B1689=""),"",A1689&amp;"|"&amp;B1689)</f>
        <v/>
      </c>
      <c r="D1689" s="21" t="n"/>
      <c r="E1689" s="24" t="n"/>
      <c r="F1689" s="21" t="n"/>
      <c r="G1689" s="22" t="n"/>
      <c r="H1689" s="22" t="n"/>
      <c r="I1689" s="22" t="n"/>
      <c r="J1689" s="25" t="n"/>
      <c r="K1689" s="26">
        <f>IF(J1689="","",IFERROR(INDEX(lst_frequencias_vezes,MATCH(J1689,lst_frequencias,0)),"Frequência não aceita"))</f>
        <v/>
      </c>
      <c r="L1689" s="21" t="n"/>
      <c r="M1689" s="27" t="n"/>
      <c r="N1689" s="28">
        <f>IF(AND(ISNUMBER(K1689),ISNUMBER(M1689)),K1689*M1689,"")</f>
        <v/>
      </c>
      <c r="O1689" s="25" t="n"/>
      <c r="P1689" s="25" t="n"/>
      <c r="Q1689" s="29" t="n"/>
      <c r="R1689" s="30">
        <f>IF(C1689="","",IF(COUNTIF(pl_chave,C1689)&gt;1,"ERRO: chave de tarefa duplicada",IF(I1689="Sim",IF(O1689="Não","ERRO: tarefa de segurança retirada do plano",IF(NOT(ISNUMBER(K1689)),"ERRO: frequência vigente inválida",IF(ISERROR(MATCH(H1689,lst_frequencias,0)),"ERRO: frequência de referência ausente",IF(K1689&lt;INDEX(lst_frequencias_vezes,MATCH(H1689,lst_frequencias,0)),"ERRO: intervalo ampliado em tarefa de segurança (referência "&amp;H1689&amp;")","OK: segurança mantida")))),IF(NOT(ISNUMBER(K1689)),"Verificar: frequência vigente","OK"))))</f>
        <v/>
      </c>
      <c r="S1689" s="24" t="n"/>
    </row>
    <row r="1690">
      <c r="A1690" s="21" t="n"/>
      <c r="B1690" s="22" t="n"/>
      <c r="C1690" s="23">
        <f>IF(OR(A1690="",B1690=""),"",A1690&amp;"|"&amp;B1690)</f>
        <v/>
      </c>
      <c r="D1690" s="21" t="n"/>
      <c r="E1690" s="24" t="n"/>
      <c r="F1690" s="21" t="n"/>
      <c r="G1690" s="22" t="n"/>
      <c r="H1690" s="22" t="n"/>
      <c r="I1690" s="22" t="n"/>
      <c r="J1690" s="25" t="n"/>
      <c r="K1690" s="26">
        <f>IF(J1690="","",IFERROR(INDEX(lst_frequencias_vezes,MATCH(J1690,lst_frequencias,0)),"Frequência não aceita"))</f>
        <v/>
      </c>
      <c r="L1690" s="21" t="n"/>
      <c r="M1690" s="27" t="n"/>
      <c r="N1690" s="28">
        <f>IF(AND(ISNUMBER(K1690),ISNUMBER(M1690)),K1690*M1690,"")</f>
        <v/>
      </c>
      <c r="O1690" s="25" t="n"/>
      <c r="P1690" s="25" t="n"/>
      <c r="Q1690" s="29" t="n"/>
      <c r="R1690" s="30">
        <f>IF(C1690="","",IF(COUNTIF(pl_chave,C1690)&gt;1,"ERRO: chave de tarefa duplicada",IF(I1690="Sim",IF(O1690="Não","ERRO: tarefa de segurança retirada do plano",IF(NOT(ISNUMBER(K1690)),"ERRO: frequência vigente inválida",IF(ISERROR(MATCH(H1690,lst_frequencias,0)),"ERRO: frequência de referência ausente",IF(K1690&lt;INDEX(lst_frequencias_vezes,MATCH(H1690,lst_frequencias,0)),"ERRO: intervalo ampliado em tarefa de segurança (referência "&amp;H1690&amp;")","OK: segurança mantida")))),IF(NOT(ISNUMBER(K1690)),"Verificar: frequência vigente","OK"))))</f>
        <v/>
      </c>
      <c r="S1690" s="24" t="n"/>
    </row>
    <row r="1691">
      <c r="A1691" s="21" t="n"/>
      <c r="B1691" s="22" t="n"/>
      <c r="C1691" s="23">
        <f>IF(OR(A1691="",B1691=""),"",A1691&amp;"|"&amp;B1691)</f>
        <v/>
      </c>
      <c r="D1691" s="21" t="n"/>
      <c r="E1691" s="24" t="n"/>
      <c r="F1691" s="21" t="n"/>
      <c r="G1691" s="22" t="n"/>
      <c r="H1691" s="22" t="n"/>
      <c r="I1691" s="22" t="n"/>
      <c r="J1691" s="25" t="n"/>
      <c r="K1691" s="26">
        <f>IF(J1691="","",IFERROR(INDEX(lst_frequencias_vezes,MATCH(J1691,lst_frequencias,0)),"Frequência não aceita"))</f>
        <v/>
      </c>
      <c r="L1691" s="21" t="n"/>
      <c r="M1691" s="27" t="n"/>
      <c r="N1691" s="28">
        <f>IF(AND(ISNUMBER(K1691),ISNUMBER(M1691)),K1691*M1691,"")</f>
        <v/>
      </c>
      <c r="O1691" s="25" t="n"/>
      <c r="P1691" s="25" t="n"/>
      <c r="Q1691" s="29" t="n"/>
      <c r="R1691" s="30">
        <f>IF(C1691="","",IF(COUNTIF(pl_chave,C1691)&gt;1,"ERRO: chave de tarefa duplicada",IF(I1691="Sim",IF(O1691="Não","ERRO: tarefa de segurança retirada do plano",IF(NOT(ISNUMBER(K1691)),"ERRO: frequência vigente inválida",IF(ISERROR(MATCH(H1691,lst_frequencias,0)),"ERRO: frequência de referência ausente",IF(K1691&lt;INDEX(lst_frequencias_vezes,MATCH(H1691,lst_frequencias,0)),"ERRO: intervalo ampliado em tarefa de segurança (referência "&amp;H1691&amp;")","OK: segurança mantida")))),IF(NOT(ISNUMBER(K1691)),"Verificar: frequência vigente","OK"))))</f>
        <v/>
      </c>
      <c r="S1691" s="24" t="n"/>
    </row>
    <row r="1692">
      <c r="A1692" s="21" t="n"/>
      <c r="B1692" s="22" t="n"/>
      <c r="C1692" s="23">
        <f>IF(OR(A1692="",B1692=""),"",A1692&amp;"|"&amp;B1692)</f>
        <v/>
      </c>
      <c r="D1692" s="21" t="n"/>
      <c r="E1692" s="24" t="n"/>
      <c r="F1692" s="21" t="n"/>
      <c r="G1692" s="22" t="n"/>
      <c r="H1692" s="22" t="n"/>
      <c r="I1692" s="22" t="n"/>
      <c r="J1692" s="25" t="n"/>
      <c r="K1692" s="26">
        <f>IF(J1692="","",IFERROR(INDEX(lst_frequencias_vezes,MATCH(J1692,lst_frequencias,0)),"Frequência não aceita"))</f>
        <v/>
      </c>
      <c r="L1692" s="21" t="n"/>
      <c r="M1692" s="27" t="n"/>
      <c r="N1692" s="28">
        <f>IF(AND(ISNUMBER(K1692),ISNUMBER(M1692)),K1692*M1692,"")</f>
        <v/>
      </c>
      <c r="O1692" s="25" t="n"/>
      <c r="P1692" s="25" t="n"/>
      <c r="Q1692" s="29" t="n"/>
      <c r="R1692" s="30">
        <f>IF(C1692="","",IF(COUNTIF(pl_chave,C1692)&gt;1,"ERRO: chave de tarefa duplicada",IF(I1692="Sim",IF(O1692="Não","ERRO: tarefa de segurança retirada do plano",IF(NOT(ISNUMBER(K1692)),"ERRO: frequência vigente inválida",IF(ISERROR(MATCH(H1692,lst_frequencias,0)),"ERRO: frequência de referência ausente",IF(K1692&lt;INDEX(lst_frequencias_vezes,MATCH(H1692,lst_frequencias,0)),"ERRO: intervalo ampliado em tarefa de segurança (referência "&amp;H1692&amp;")","OK: segurança mantida")))),IF(NOT(ISNUMBER(K1692)),"Verificar: frequência vigente","OK"))))</f>
        <v/>
      </c>
      <c r="S1692" s="24" t="n"/>
    </row>
    <row r="1693">
      <c r="A1693" s="21" t="n"/>
      <c r="B1693" s="22" t="n"/>
      <c r="C1693" s="23">
        <f>IF(OR(A1693="",B1693=""),"",A1693&amp;"|"&amp;B1693)</f>
        <v/>
      </c>
      <c r="D1693" s="21" t="n"/>
      <c r="E1693" s="24" t="n"/>
      <c r="F1693" s="21" t="n"/>
      <c r="G1693" s="22" t="n"/>
      <c r="H1693" s="22" t="n"/>
      <c r="I1693" s="22" t="n"/>
      <c r="J1693" s="25" t="n"/>
      <c r="K1693" s="26">
        <f>IF(J1693="","",IFERROR(INDEX(lst_frequencias_vezes,MATCH(J1693,lst_frequencias,0)),"Frequência não aceita"))</f>
        <v/>
      </c>
      <c r="L1693" s="21" t="n"/>
      <c r="M1693" s="27" t="n"/>
      <c r="N1693" s="28">
        <f>IF(AND(ISNUMBER(K1693),ISNUMBER(M1693)),K1693*M1693,"")</f>
        <v/>
      </c>
      <c r="O1693" s="25" t="n"/>
      <c r="P1693" s="25" t="n"/>
      <c r="Q1693" s="29" t="n"/>
      <c r="R1693" s="30">
        <f>IF(C1693="","",IF(COUNTIF(pl_chave,C1693)&gt;1,"ERRO: chave de tarefa duplicada",IF(I1693="Sim",IF(O1693="Não","ERRO: tarefa de segurança retirada do plano",IF(NOT(ISNUMBER(K1693)),"ERRO: frequência vigente inválida",IF(ISERROR(MATCH(H1693,lst_frequencias,0)),"ERRO: frequência de referência ausente",IF(K1693&lt;INDEX(lst_frequencias_vezes,MATCH(H1693,lst_frequencias,0)),"ERRO: intervalo ampliado em tarefa de segurança (referência "&amp;H1693&amp;")","OK: segurança mantida")))),IF(NOT(ISNUMBER(K1693)),"Verificar: frequência vigente","OK"))))</f>
        <v/>
      </c>
      <c r="S1693" s="24" t="n"/>
    </row>
    <row r="1694">
      <c r="A1694" s="21" t="n"/>
      <c r="B1694" s="22" t="n"/>
      <c r="C1694" s="23">
        <f>IF(OR(A1694="",B1694=""),"",A1694&amp;"|"&amp;B1694)</f>
        <v/>
      </c>
      <c r="D1694" s="21" t="n"/>
      <c r="E1694" s="24" t="n"/>
      <c r="F1694" s="21" t="n"/>
      <c r="G1694" s="22" t="n"/>
      <c r="H1694" s="22" t="n"/>
      <c r="I1694" s="22" t="n"/>
      <c r="J1694" s="25" t="n"/>
      <c r="K1694" s="26">
        <f>IF(J1694="","",IFERROR(INDEX(lst_frequencias_vezes,MATCH(J1694,lst_frequencias,0)),"Frequência não aceita"))</f>
        <v/>
      </c>
      <c r="L1694" s="21" t="n"/>
      <c r="M1694" s="27" t="n"/>
      <c r="N1694" s="28">
        <f>IF(AND(ISNUMBER(K1694),ISNUMBER(M1694)),K1694*M1694,"")</f>
        <v/>
      </c>
      <c r="O1694" s="25" t="n"/>
      <c r="P1694" s="25" t="n"/>
      <c r="Q1694" s="29" t="n"/>
      <c r="R1694" s="30">
        <f>IF(C1694="","",IF(COUNTIF(pl_chave,C1694)&gt;1,"ERRO: chave de tarefa duplicada",IF(I1694="Sim",IF(O1694="Não","ERRO: tarefa de segurança retirada do plano",IF(NOT(ISNUMBER(K1694)),"ERRO: frequência vigente inválida",IF(ISERROR(MATCH(H1694,lst_frequencias,0)),"ERRO: frequência de referência ausente",IF(K1694&lt;INDEX(lst_frequencias_vezes,MATCH(H1694,lst_frequencias,0)),"ERRO: intervalo ampliado em tarefa de segurança (referência "&amp;H1694&amp;")","OK: segurança mantida")))),IF(NOT(ISNUMBER(K1694)),"Verificar: frequência vigente","OK"))))</f>
        <v/>
      </c>
      <c r="S1694" s="24" t="n"/>
    </row>
    <row r="1695">
      <c r="A1695" s="21" t="n"/>
      <c r="B1695" s="22" t="n"/>
      <c r="C1695" s="23">
        <f>IF(OR(A1695="",B1695=""),"",A1695&amp;"|"&amp;B1695)</f>
        <v/>
      </c>
      <c r="D1695" s="21" t="n"/>
      <c r="E1695" s="24" t="n"/>
      <c r="F1695" s="21" t="n"/>
      <c r="G1695" s="22" t="n"/>
      <c r="H1695" s="22" t="n"/>
      <c r="I1695" s="22" t="n"/>
      <c r="J1695" s="25" t="n"/>
      <c r="K1695" s="26">
        <f>IF(J1695="","",IFERROR(INDEX(lst_frequencias_vezes,MATCH(J1695,lst_frequencias,0)),"Frequência não aceita"))</f>
        <v/>
      </c>
      <c r="L1695" s="21" t="n"/>
      <c r="M1695" s="27" t="n"/>
      <c r="N1695" s="28">
        <f>IF(AND(ISNUMBER(K1695),ISNUMBER(M1695)),K1695*M1695,"")</f>
        <v/>
      </c>
      <c r="O1695" s="25" t="n"/>
      <c r="P1695" s="25" t="n"/>
      <c r="Q1695" s="29" t="n"/>
      <c r="R1695" s="30">
        <f>IF(C1695="","",IF(COUNTIF(pl_chave,C1695)&gt;1,"ERRO: chave de tarefa duplicada",IF(I1695="Sim",IF(O1695="Não","ERRO: tarefa de segurança retirada do plano",IF(NOT(ISNUMBER(K1695)),"ERRO: frequência vigente inválida",IF(ISERROR(MATCH(H1695,lst_frequencias,0)),"ERRO: frequência de referência ausente",IF(K1695&lt;INDEX(lst_frequencias_vezes,MATCH(H1695,lst_frequencias,0)),"ERRO: intervalo ampliado em tarefa de segurança (referência "&amp;H1695&amp;")","OK: segurança mantida")))),IF(NOT(ISNUMBER(K1695)),"Verificar: frequência vigente","OK"))))</f>
        <v/>
      </c>
      <c r="S1695" s="24" t="n"/>
    </row>
    <row r="1696">
      <c r="A1696" s="21" t="n"/>
      <c r="B1696" s="22" t="n"/>
      <c r="C1696" s="23">
        <f>IF(OR(A1696="",B1696=""),"",A1696&amp;"|"&amp;B1696)</f>
        <v/>
      </c>
      <c r="D1696" s="21" t="n"/>
      <c r="E1696" s="24" t="n"/>
      <c r="F1696" s="21" t="n"/>
      <c r="G1696" s="22" t="n"/>
      <c r="H1696" s="22" t="n"/>
      <c r="I1696" s="22" t="n"/>
      <c r="J1696" s="25" t="n"/>
      <c r="K1696" s="26">
        <f>IF(J1696="","",IFERROR(INDEX(lst_frequencias_vezes,MATCH(J1696,lst_frequencias,0)),"Frequência não aceita"))</f>
        <v/>
      </c>
      <c r="L1696" s="21" t="n"/>
      <c r="M1696" s="27" t="n"/>
      <c r="N1696" s="28">
        <f>IF(AND(ISNUMBER(K1696),ISNUMBER(M1696)),K1696*M1696,"")</f>
        <v/>
      </c>
      <c r="O1696" s="25" t="n"/>
      <c r="P1696" s="25" t="n"/>
      <c r="Q1696" s="29" t="n"/>
      <c r="R1696" s="30">
        <f>IF(C1696="","",IF(COUNTIF(pl_chave,C1696)&gt;1,"ERRO: chave de tarefa duplicada",IF(I1696="Sim",IF(O1696="Não","ERRO: tarefa de segurança retirada do plano",IF(NOT(ISNUMBER(K1696)),"ERRO: frequência vigente inválida",IF(ISERROR(MATCH(H1696,lst_frequencias,0)),"ERRO: frequência de referência ausente",IF(K1696&lt;INDEX(lst_frequencias_vezes,MATCH(H1696,lst_frequencias,0)),"ERRO: intervalo ampliado em tarefa de segurança (referência "&amp;H1696&amp;")","OK: segurança mantida")))),IF(NOT(ISNUMBER(K1696)),"Verificar: frequência vigente","OK"))))</f>
        <v/>
      </c>
      <c r="S1696" s="24" t="n"/>
    </row>
    <row r="1697">
      <c r="A1697" s="21" t="n"/>
      <c r="B1697" s="22" t="n"/>
      <c r="C1697" s="23">
        <f>IF(OR(A1697="",B1697=""),"",A1697&amp;"|"&amp;B1697)</f>
        <v/>
      </c>
      <c r="D1697" s="21" t="n"/>
      <c r="E1697" s="24" t="n"/>
      <c r="F1697" s="21" t="n"/>
      <c r="G1697" s="22" t="n"/>
      <c r="H1697" s="22" t="n"/>
      <c r="I1697" s="22" t="n"/>
      <c r="J1697" s="25" t="n"/>
      <c r="K1697" s="26">
        <f>IF(J1697="","",IFERROR(INDEX(lst_frequencias_vezes,MATCH(J1697,lst_frequencias,0)),"Frequência não aceita"))</f>
        <v/>
      </c>
      <c r="L1697" s="21" t="n"/>
      <c r="M1697" s="27" t="n"/>
      <c r="N1697" s="28">
        <f>IF(AND(ISNUMBER(K1697),ISNUMBER(M1697)),K1697*M1697,"")</f>
        <v/>
      </c>
      <c r="O1697" s="25" t="n"/>
      <c r="P1697" s="25" t="n"/>
      <c r="Q1697" s="29" t="n"/>
      <c r="R1697" s="30">
        <f>IF(C1697="","",IF(COUNTIF(pl_chave,C1697)&gt;1,"ERRO: chave de tarefa duplicada",IF(I1697="Sim",IF(O1697="Não","ERRO: tarefa de segurança retirada do plano",IF(NOT(ISNUMBER(K1697)),"ERRO: frequência vigente inválida",IF(ISERROR(MATCH(H1697,lst_frequencias,0)),"ERRO: frequência de referência ausente",IF(K1697&lt;INDEX(lst_frequencias_vezes,MATCH(H1697,lst_frequencias,0)),"ERRO: intervalo ampliado em tarefa de segurança (referência "&amp;H1697&amp;")","OK: segurança mantida")))),IF(NOT(ISNUMBER(K1697)),"Verificar: frequência vigente","OK"))))</f>
        <v/>
      </c>
      <c r="S1697" s="24" t="n"/>
    </row>
    <row r="1698">
      <c r="A1698" s="21" t="n"/>
      <c r="B1698" s="22" t="n"/>
      <c r="C1698" s="23">
        <f>IF(OR(A1698="",B1698=""),"",A1698&amp;"|"&amp;B1698)</f>
        <v/>
      </c>
      <c r="D1698" s="21" t="n"/>
      <c r="E1698" s="24" t="n"/>
      <c r="F1698" s="21" t="n"/>
      <c r="G1698" s="22" t="n"/>
      <c r="H1698" s="22" t="n"/>
      <c r="I1698" s="22" t="n"/>
      <c r="J1698" s="25" t="n"/>
      <c r="K1698" s="26">
        <f>IF(J1698="","",IFERROR(INDEX(lst_frequencias_vezes,MATCH(J1698,lst_frequencias,0)),"Frequência não aceita"))</f>
        <v/>
      </c>
      <c r="L1698" s="21" t="n"/>
      <c r="M1698" s="27" t="n"/>
      <c r="N1698" s="28">
        <f>IF(AND(ISNUMBER(K1698),ISNUMBER(M1698)),K1698*M1698,"")</f>
        <v/>
      </c>
      <c r="O1698" s="25" t="n"/>
      <c r="P1698" s="25" t="n"/>
      <c r="Q1698" s="29" t="n"/>
      <c r="R1698" s="30">
        <f>IF(C1698="","",IF(COUNTIF(pl_chave,C1698)&gt;1,"ERRO: chave de tarefa duplicada",IF(I1698="Sim",IF(O1698="Não","ERRO: tarefa de segurança retirada do plano",IF(NOT(ISNUMBER(K1698)),"ERRO: frequência vigente inválida",IF(ISERROR(MATCH(H1698,lst_frequencias,0)),"ERRO: frequência de referência ausente",IF(K1698&lt;INDEX(lst_frequencias_vezes,MATCH(H1698,lst_frequencias,0)),"ERRO: intervalo ampliado em tarefa de segurança (referência "&amp;H1698&amp;")","OK: segurança mantida")))),IF(NOT(ISNUMBER(K1698)),"Verificar: frequência vigente","OK"))))</f>
        <v/>
      </c>
      <c r="S1698" s="24" t="n"/>
    </row>
    <row r="1699">
      <c r="A1699" s="21" t="n"/>
      <c r="B1699" s="22" t="n"/>
      <c r="C1699" s="23">
        <f>IF(OR(A1699="",B1699=""),"",A1699&amp;"|"&amp;B1699)</f>
        <v/>
      </c>
      <c r="D1699" s="21" t="n"/>
      <c r="E1699" s="24" t="n"/>
      <c r="F1699" s="21" t="n"/>
      <c r="G1699" s="22" t="n"/>
      <c r="H1699" s="22" t="n"/>
      <c r="I1699" s="22" t="n"/>
      <c r="J1699" s="25" t="n"/>
      <c r="K1699" s="26">
        <f>IF(J1699="","",IFERROR(INDEX(lst_frequencias_vezes,MATCH(J1699,lst_frequencias,0)),"Frequência não aceita"))</f>
        <v/>
      </c>
      <c r="L1699" s="21" t="n"/>
      <c r="M1699" s="27" t="n"/>
      <c r="N1699" s="28">
        <f>IF(AND(ISNUMBER(K1699),ISNUMBER(M1699)),K1699*M1699,"")</f>
        <v/>
      </c>
      <c r="O1699" s="25" t="n"/>
      <c r="P1699" s="25" t="n"/>
      <c r="Q1699" s="29" t="n"/>
      <c r="R1699" s="30">
        <f>IF(C1699="","",IF(COUNTIF(pl_chave,C1699)&gt;1,"ERRO: chave de tarefa duplicada",IF(I1699="Sim",IF(O1699="Não","ERRO: tarefa de segurança retirada do plano",IF(NOT(ISNUMBER(K1699)),"ERRO: frequência vigente inválida",IF(ISERROR(MATCH(H1699,lst_frequencias,0)),"ERRO: frequência de referência ausente",IF(K1699&lt;INDEX(lst_frequencias_vezes,MATCH(H1699,lst_frequencias,0)),"ERRO: intervalo ampliado em tarefa de segurança (referência "&amp;H1699&amp;")","OK: segurança mantida")))),IF(NOT(ISNUMBER(K1699)),"Verificar: frequência vigente","OK"))))</f>
        <v/>
      </c>
      <c r="S1699" s="24" t="n"/>
    </row>
    <row r="1700">
      <c r="A1700" s="21" t="n"/>
      <c r="B1700" s="22" t="n"/>
      <c r="C1700" s="23">
        <f>IF(OR(A1700="",B1700=""),"",A1700&amp;"|"&amp;B1700)</f>
        <v/>
      </c>
      <c r="D1700" s="21" t="n"/>
      <c r="E1700" s="24" t="n"/>
      <c r="F1700" s="21" t="n"/>
      <c r="G1700" s="22" t="n"/>
      <c r="H1700" s="22" t="n"/>
      <c r="I1700" s="22" t="n"/>
      <c r="J1700" s="25" t="n"/>
      <c r="K1700" s="26">
        <f>IF(J1700="","",IFERROR(INDEX(lst_frequencias_vezes,MATCH(J1700,lst_frequencias,0)),"Frequência não aceita"))</f>
        <v/>
      </c>
      <c r="L1700" s="21" t="n"/>
      <c r="M1700" s="27" t="n"/>
      <c r="N1700" s="28">
        <f>IF(AND(ISNUMBER(K1700),ISNUMBER(M1700)),K1700*M1700,"")</f>
        <v/>
      </c>
      <c r="O1700" s="25" t="n"/>
      <c r="P1700" s="25" t="n"/>
      <c r="Q1700" s="29" t="n"/>
      <c r="R1700" s="30">
        <f>IF(C1700="","",IF(COUNTIF(pl_chave,C1700)&gt;1,"ERRO: chave de tarefa duplicada",IF(I1700="Sim",IF(O1700="Não","ERRO: tarefa de segurança retirada do plano",IF(NOT(ISNUMBER(K1700)),"ERRO: frequência vigente inválida",IF(ISERROR(MATCH(H1700,lst_frequencias,0)),"ERRO: frequência de referência ausente",IF(K1700&lt;INDEX(lst_frequencias_vezes,MATCH(H1700,lst_frequencias,0)),"ERRO: intervalo ampliado em tarefa de segurança (referência "&amp;H1700&amp;")","OK: segurança mantida")))),IF(NOT(ISNUMBER(K1700)),"Verificar: frequência vigente","OK"))))</f>
        <v/>
      </c>
      <c r="S1700" s="24" t="n"/>
    </row>
    <row r="1701">
      <c r="A1701" s="21" t="n"/>
      <c r="B1701" s="22" t="n"/>
      <c r="C1701" s="23">
        <f>IF(OR(A1701="",B1701=""),"",A1701&amp;"|"&amp;B1701)</f>
        <v/>
      </c>
      <c r="D1701" s="21" t="n"/>
      <c r="E1701" s="24" t="n"/>
      <c r="F1701" s="21" t="n"/>
      <c r="G1701" s="22" t="n"/>
      <c r="H1701" s="22" t="n"/>
      <c r="I1701" s="22" t="n"/>
      <c r="J1701" s="25" t="n"/>
      <c r="K1701" s="26">
        <f>IF(J1701="","",IFERROR(INDEX(lst_frequencias_vezes,MATCH(J1701,lst_frequencias,0)),"Frequência não aceita"))</f>
        <v/>
      </c>
      <c r="L1701" s="21" t="n"/>
      <c r="M1701" s="27" t="n"/>
      <c r="N1701" s="28">
        <f>IF(AND(ISNUMBER(K1701),ISNUMBER(M1701)),K1701*M1701,"")</f>
        <v/>
      </c>
      <c r="O1701" s="25" t="n"/>
      <c r="P1701" s="25" t="n"/>
      <c r="Q1701" s="29" t="n"/>
      <c r="R1701" s="30">
        <f>IF(C1701="","",IF(COUNTIF(pl_chave,C1701)&gt;1,"ERRO: chave de tarefa duplicada",IF(I1701="Sim",IF(O1701="Não","ERRO: tarefa de segurança retirada do plano",IF(NOT(ISNUMBER(K1701)),"ERRO: frequência vigente inválida",IF(ISERROR(MATCH(H1701,lst_frequencias,0)),"ERRO: frequência de referência ausente",IF(K1701&lt;INDEX(lst_frequencias_vezes,MATCH(H1701,lst_frequencias,0)),"ERRO: intervalo ampliado em tarefa de segurança (referência "&amp;H1701&amp;")","OK: segurança mantida")))),IF(NOT(ISNUMBER(K1701)),"Verificar: frequência vigente","OK"))))</f>
        <v/>
      </c>
      <c r="S1701" s="24" t="n"/>
    </row>
    <row r="1702">
      <c r="A1702" s="21" t="n"/>
      <c r="B1702" s="22" t="n"/>
      <c r="C1702" s="23">
        <f>IF(OR(A1702="",B1702=""),"",A1702&amp;"|"&amp;B1702)</f>
        <v/>
      </c>
      <c r="D1702" s="21" t="n"/>
      <c r="E1702" s="24" t="n"/>
      <c r="F1702" s="21" t="n"/>
      <c r="G1702" s="22" t="n"/>
      <c r="H1702" s="22" t="n"/>
      <c r="I1702" s="22" t="n"/>
      <c r="J1702" s="25" t="n"/>
      <c r="K1702" s="26">
        <f>IF(J1702="","",IFERROR(INDEX(lst_frequencias_vezes,MATCH(J1702,lst_frequencias,0)),"Frequência não aceita"))</f>
        <v/>
      </c>
      <c r="L1702" s="21" t="n"/>
      <c r="M1702" s="27" t="n"/>
      <c r="N1702" s="28">
        <f>IF(AND(ISNUMBER(K1702),ISNUMBER(M1702)),K1702*M1702,"")</f>
        <v/>
      </c>
      <c r="O1702" s="25" t="n"/>
      <c r="P1702" s="25" t="n"/>
      <c r="Q1702" s="29" t="n"/>
      <c r="R1702" s="30">
        <f>IF(C1702="","",IF(COUNTIF(pl_chave,C1702)&gt;1,"ERRO: chave de tarefa duplicada",IF(I1702="Sim",IF(O1702="Não","ERRO: tarefa de segurança retirada do plano",IF(NOT(ISNUMBER(K1702)),"ERRO: frequência vigente inválida",IF(ISERROR(MATCH(H1702,lst_frequencias,0)),"ERRO: frequência de referência ausente",IF(K1702&lt;INDEX(lst_frequencias_vezes,MATCH(H1702,lst_frequencias,0)),"ERRO: intervalo ampliado em tarefa de segurança (referência "&amp;H1702&amp;")","OK: segurança mantida")))),IF(NOT(ISNUMBER(K1702)),"Verificar: frequência vigente","OK"))))</f>
        <v/>
      </c>
      <c r="S1702" s="24" t="n"/>
    </row>
    <row r="1703">
      <c r="A1703" s="21" t="n"/>
      <c r="B1703" s="22" t="n"/>
      <c r="C1703" s="23">
        <f>IF(OR(A1703="",B1703=""),"",A1703&amp;"|"&amp;B1703)</f>
        <v/>
      </c>
      <c r="D1703" s="21" t="n"/>
      <c r="E1703" s="24" t="n"/>
      <c r="F1703" s="21" t="n"/>
      <c r="G1703" s="22" t="n"/>
      <c r="H1703" s="22" t="n"/>
      <c r="I1703" s="22" t="n"/>
      <c r="J1703" s="25" t="n"/>
      <c r="K1703" s="26">
        <f>IF(J1703="","",IFERROR(INDEX(lst_frequencias_vezes,MATCH(J1703,lst_frequencias,0)),"Frequência não aceita"))</f>
        <v/>
      </c>
      <c r="L1703" s="21" t="n"/>
      <c r="M1703" s="27" t="n"/>
      <c r="N1703" s="28">
        <f>IF(AND(ISNUMBER(K1703),ISNUMBER(M1703)),K1703*M1703,"")</f>
        <v/>
      </c>
      <c r="O1703" s="25" t="n"/>
      <c r="P1703" s="25" t="n"/>
      <c r="Q1703" s="29" t="n"/>
      <c r="R1703" s="30">
        <f>IF(C1703="","",IF(COUNTIF(pl_chave,C1703)&gt;1,"ERRO: chave de tarefa duplicada",IF(I1703="Sim",IF(O1703="Não","ERRO: tarefa de segurança retirada do plano",IF(NOT(ISNUMBER(K1703)),"ERRO: frequência vigente inválida",IF(ISERROR(MATCH(H1703,lst_frequencias,0)),"ERRO: frequência de referência ausente",IF(K1703&lt;INDEX(lst_frequencias_vezes,MATCH(H1703,lst_frequencias,0)),"ERRO: intervalo ampliado em tarefa de segurança (referência "&amp;H1703&amp;")","OK: segurança mantida")))),IF(NOT(ISNUMBER(K1703)),"Verificar: frequência vigente","OK"))))</f>
        <v/>
      </c>
      <c r="S1703" s="24" t="n"/>
    </row>
    <row r="1704">
      <c r="A1704" s="21" t="n"/>
      <c r="B1704" s="22" t="n"/>
      <c r="C1704" s="23">
        <f>IF(OR(A1704="",B1704=""),"",A1704&amp;"|"&amp;B1704)</f>
        <v/>
      </c>
      <c r="D1704" s="21" t="n"/>
      <c r="E1704" s="24" t="n"/>
      <c r="F1704" s="21" t="n"/>
      <c r="G1704" s="22" t="n"/>
      <c r="H1704" s="22" t="n"/>
      <c r="I1704" s="22" t="n"/>
      <c r="J1704" s="25" t="n"/>
      <c r="K1704" s="26">
        <f>IF(J1704="","",IFERROR(INDEX(lst_frequencias_vezes,MATCH(J1704,lst_frequencias,0)),"Frequência não aceita"))</f>
        <v/>
      </c>
      <c r="L1704" s="21" t="n"/>
      <c r="M1704" s="27" t="n"/>
      <c r="N1704" s="28">
        <f>IF(AND(ISNUMBER(K1704),ISNUMBER(M1704)),K1704*M1704,"")</f>
        <v/>
      </c>
      <c r="O1704" s="25" t="n"/>
      <c r="P1704" s="25" t="n"/>
      <c r="Q1704" s="29" t="n"/>
      <c r="R1704" s="30">
        <f>IF(C1704="","",IF(COUNTIF(pl_chave,C1704)&gt;1,"ERRO: chave de tarefa duplicada",IF(I1704="Sim",IF(O1704="Não","ERRO: tarefa de segurança retirada do plano",IF(NOT(ISNUMBER(K1704)),"ERRO: frequência vigente inválida",IF(ISERROR(MATCH(H1704,lst_frequencias,0)),"ERRO: frequência de referência ausente",IF(K1704&lt;INDEX(lst_frequencias_vezes,MATCH(H1704,lst_frequencias,0)),"ERRO: intervalo ampliado em tarefa de segurança (referência "&amp;H1704&amp;")","OK: segurança mantida")))),IF(NOT(ISNUMBER(K1704)),"Verificar: frequência vigente","OK"))))</f>
        <v/>
      </c>
      <c r="S1704" s="24" t="n"/>
    </row>
    <row r="1705">
      <c r="A1705" s="21" t="n"/>
      <c r="B1705" s="22" t="n"/>
      <c r="C1705" s="23">
        <f>IF(OR(A1705="",B1705=""),"",A1705&amp;"|"&amp;B1705)</f>
        <v/>
      </c>
      <c r="D1705" s="21" t="n"/>
      <c r="E1705" s="24" t="n"/>
      <c r="F1705" s="21" t="n"/>
      <c r="G1705" s="22" t="n"/>
      <c r="H1705" s="22" t="n"/>
      <c r="I1705" s="22" t="n"/>
      <c r="J1705" s="25" t="n"/>
      <c r="K1705" s="26">
        <f>IF(J1705="","",IFERROR(INDEX(lst_frequencias_vezes,MATCH(J1705,lst_frequencias,0)),"Frequência não aceita"))</f>
        <v/>
      </c>
      <c r="L1705" s="21" t="n"/>
      <c r="M1705" s="27" t="n"/>
      <c r="N1705" s="28">
        <f>IF(AND(ISNUMBER(K1705),ISNUMBER(M1705)),K1705*M1705,"")</f>
        <v/>
      </c>
      <c r="O1705" s="25" t="n"/>
      <c r="P1705" s="25" t="n"/>
      <c r="Q1705" s="29" t="n"/>
      <c r="R1705" s="30">
        <f>IF(C1705="","",IF(COUNTIF(pl_chave,C1705)&gt;1,"ERRO: chave de tarefa duplicada",IF(I1705="Sim",IF(O1705="Não","ERRO: tarefa de segurança retirada do plano",IF(NOT(ISNUMBER(K1705)),"ERRO: frequência vigente inválida",IF(ISERROR(MATCH(H1705,lst_frequencias,0)),"ERRO: frequência de referência ausente",IF(K1705&lt;INDEX(lst_frequencias_vezes,MATCH(H1705,lst_frequencias,0)),"ERRO: intervalo ampliado em tarefa de segurança (referência "&amp;H1705&amp;")","OK: segurança mantida")))),IF(NOT(ISNUMBER(K1705)),"Verificar: frequência vigente","OK"))))</f>
        <v/>
      </c>
      <c r="S1705" s="24" t="n"/>
    </row>
    <row r="1706">
      <c r="A1706" s="21" t="n"/>
      <c r="B1706" s="22" t="n"/>
      <c r="C1706" s="23">
        <f>IF(OR(A1706="",B1706=""),"",A1706&amp;"|"&amp;B1706)</f>
        <v/>
      </c>
      <c r="D1706" s="21" t="n"/>
      <c r="E1706" s="24" t="n"/>
      <c r="F1706" s="21" t="n"/>
      <c r="G1706" s="22" t="n"/>
      <c r="H1706" s="22" t="n"/>
      <c r="I1706" s="22" t="n"/>
      <c r="J1706" s="25" t="n"/>
      <c r="K1706" s="26">
        <f>IF(J1706="","",IFERROR(INDEX(lst_frequencias_vezes,MATCH(J1706,lst_frequencias,0)),"Frequência não aceita"))</f>
        <v/>
      </c>
      <c r="L1706" s="21" t="n"/>
      <c r="M1706" s="27" t="n"/>
      <c r="N1706" s="28">
        <f>IF(AND(ISNUMBER(K1706),ISNUMBER(M1706)),K1706*M1706,"")</f>
        <v/>
      </c>
      <c r="O1706" s="25" t="n"/>
      <c r="P1706" s="25" t="n"/>
      <c r="Q1706" s="29" t="n"/>
      <c r="R1706" s="30">
        <f>IF(C1706="","",IF(COUNTIF(pl_chave,C1706)&gt;1,"ERRO: chave de tarefa duplicada",IF(I1706="Sim",IF(O1706="Não","ERRO: tarefa de segurança retirada do plano",IF(NOT(ISNUMBER(K1706)),"ERRO: frequência vigente inválida",IF(ISERROR(MATCH(H1706,lst_frequencias,0)),"ERRO: frequência de referência ausente",IF(K1706&lt;INDEX(lst_frequencias_vezes,MATCH(H1706,lst_frequencias,0)),"ERRO: intervalo ampliado em tarefa de segurança (referência "&amp;H1706&amp;")","OK: segurança mantida")))),IF(NOT(ISNUMBER(K1706)),"Verificar: frequência vigente","OK"))))</f>
        <v/>
      </c>
      <c r="S1706" s="24" t="n"/>
    </row>
    <row r="1707">
      <c r="A1707" s="21" t="n"/>
      <c r="B1707" s="22" t="n"/>
      <c r="C1707" s="23">
        <f>IF(OR(A1707="",B1707=""),"",A1707&amp;"|"&amp;B1707)</f>
        <v/>
      </c>
      <c r="D1707" s="21" t="n"/>
      <c r="E1707" s="24" t="n"/>
      <c r="F1707" s="21" t="n"/>
      <c r="G1707" s="22" t="n"/>
      <c r="H1707" s="22" t="n"/>
      <c r="I1707" s="22" t="n"/>
      <c r="J1707" s="25" t="n"/>
      <c r="K1707" s="26">
        <f>IF(J1707="","",IFERROR(INDEX(lst_frequencias_vezes,MATCH(J1707,lst_frequencias,0)),"Frequência não aceita"))</f>
        <v/>
      </c>
      <c r="L1707" s="21" t="n"/>
      <c r="M1707" s="27" t="n"/>
      <c r="N1707" s="28">
        <f>IF(AND(ISNUMBER(K1707),ISNUMBER(M1707)),K1707*M1707,"")</f>
        <v/>
      </c>
      <c r="O1707" s="25" t="n"/>
      <c r="P1707" s="25" t="n"/>
      <c r="Q1707" s="29" t="n"/>
      <c r="R1707" s="30">
        <f>IF(C1707="","",IF(COUNTIF(pl_chave,C1707)&gt;1,"ERRO: chave de tarefa duplicada",IF(I1707="Sim",IF(O1707="Não","ERRO: tarefa de segurança retirada do plano",IF(NOT(ISNUMBER(K1707)),"ERRO: frequência vigente inválida",IF(ISERROR(MATCH(H1707,lst_frequencias,0)),"ERRO: frequência de referência ausente",IF(K1707&lt;INDEX(lst_frequencias_vezes,MATCH(H1707,lst_frequencias,0)),"ERRO: intervalo ampliado em tarefa de segurança (referência "&amp;H1707&amp;")","OK: segurança mantida")))),IF(NOT(ISNUMBER(K1707)),"Verificar: frequência vigente","OK"))))</f>
        <v/>
      </c>
      <c r="S1707" s="24" t="n"/>
    </row>
    <row r="1708">
      <c r="A1708" s="21" t="n"/>
      <c r="B1708" s="22" t="n"/>
      <c r="C1708" s="23">
        <f>IF(OR(A1708="",B1708=""),"",A1708&amp;"|"&amp;B1708)</f>
        <v/>
      </c>
      <c r="D1708" s="21" t="n"/>
      <c r="E1708" s="24" t="n"/>
      <c r="F1708" s="21" t="n"/>
      <c r="G1708" s="22" t="n"/>
      <c r="H1708" s="22" t="n"/>
      <c r="I1708" s="22" t="n"/>
      <c r="J1708" s="25" t="n"/>
      <c r="K1708" s="26">
        <f>IF(J1708="","",IFERROR(INDEX(lst_frequencias_vezes,MATCH(J1708,lst_frequencias,0)),"Frequência não aceita"))</f>
        <v/>
      </c>
      <c r="L1708" s="21" t="n"/>
      <c r="M1708" s="27" t="n"/>
      <c r="N1708" s="28">
        <f>IF(AND(ISNUMBER(K1708),ISNUMBER(M1708)),K1708*M1708,"")</f>
        <v/>
      </c>
      <c r="O1708" s="25" t="n"/>
      <c r="P1708" s="25" t="n"/>
      <c r="Q1708" s="29" t="n"/>
      <c r="R1708" s="30">
        <f>IF(C1708="","",IF(COUNTIF(pl_chave,C1708)&gt;1,"ERRO: chave de tarefa duplicada",IF(I1708="Sim",IF(O1708="Não","ERRO: tarefa de segurança retirada do plano",IF(NOT(ISNUMBER(K1708)),"ERRO: frequência vigente inválida",IF(ISERROR(MATCH(H1708,lst_frequencias,0)),"ERRO: frequência de referência ausente",IF(K1708&lt;INDEX(lst_frequencias_vezes,MATCH(H1708,lst_frequencias,0)),"ERRO: intervalo ampliado em tarefa de segurança (referência "&amp;H1708&amp;")","OK: segurança mantida")))),IF(NOT(ISNUMBER(K1708)),"Verificar: frequência vigente","OK"))))</f>
        <v/>
      </c>
      <c r="S1708" s="24" t="n"/>
    </row>
    <row r="1709">
      <c r="A1709" s="21" t="n"/>
      <c r="B1709" s="22" t="n"/>
      <c r="C1709" s="23">
        <f>IF(OR(A1709="",B1709=""),"",A1709&amp;"|"&amp;B1709)</f>
        <v/>
      </c>
      <c r="D1709" s="21" t="n"/>
      <c r="E1709" s="24" t="n"/>
      <c r="F1709" s="21" t="n"/>
      <c r="G1709" s="22" t="n"/>
      <c r="H1709" s="22" t="n"/>
      <c r="I1709" s="22" t="n"/>
      <c r="J1709" s="25" t="n"/>
      <c r="K1709" s="26">
        <f>IF(J1709="","",IFERROR(INDEX(lst_frequencias_vezes,MATCH(J1709,lst_frequencias,0)),"Frequência não aceita"))</f>
        <v/>
      </c>
      <c r="L1709" s="21" t="n"/>
      <c r="M1709" s="27" t="n"/>
      <c r="N1709" s="28">
        <f>IF(AND(ISNUMBER(K1709),ISNUMBER(M1709)),K1709*M1709,"")</f>
        <v/>
      </c>
      <c r="O1709" s="25" t="n"/>
      <c r="P1709" s="25" t="n"/>
      <c r="Q1709" s="29" t="n"/>
      <c r="R1709" s="30">
        <f>IF(C1709="","",IF(COUNTIF(pl_chave,C1709)&gt;1,"ERRO: chave de tarefa duplicada",IF(I1709="Sim",IF(O1709="Não","ERRO: tarefa de segurança retirada do plano",IF(NOT(ISNUMBER(K1709)),"ERRO: frequência vigente inválida",IF(ISERROR(MATCH(H1709,lst_frequencias,0)),"ERRO: frequência de referência ausente",IF(K1709&lt;INDEX(lst_frequencias_vezes,MATCH(H1709,lst_frequencias,0)),"ERRO: intervalo ampliado em tarefa de segurança (referência "&amp;H1709&amp;")","OK: segurança mantida")))),IF(NOT(ISNUMBER(K1709)),"Verificar: frequência vigente","OK"))))</f>
        <v/>
      </c>
      <c r="S1709" s="24" t="n"/>
    </row>
    <row r="1710">
      <c r="A1710" s="21" t="n"/>
      <c r="B1710" s="22" t="n"/>
      <c r="C1710" s="23">
        <f>IF(OR(A1710="",B1710=""),"",A1710&amp;"|"&amp;B1710)</f>
        <v/>
      </c>
      <c r="D1710" s="21" t="n"/>
      <c r="E1710" s="24" t="n"/>
      <c r="F1710" s="21" t="n"/>
      <c r="G1710" s="22" t="n"/>
      <c r="H1710" s="22" t="n"/>
      <c r="I1710" s="22" t="n"/>
      <c r="J1710" s="25" t="n"/>
      <c r="K1710" s="26">
        <f>IF(J1710="","",IFERROR(INDEX(lst_frequencias_vezes,MATCH(J1710,lst_frequencias,0)),"Frequência não aceita"))</f>
        <v/>
      </c>
      <c r="L1710" s="21" t="n"/>
      <c r="M1710" s="27" t="n"/>
      <c r="N1710" s="28">
        <f>IF(AND(ISNUMBER(K1710),ISNUMBER(M1710)),K1710*M1710,"")</f>
        <v/>
      </c>
      <c r="O1710" s="25" t="n"/>
      <c r="P1710" s="25" t="n"/>
      <c r="Q1710" s="29" t="n"/>
      <c r="R1710" s="30">
        <f>IF(C1710="","",IF(COUNTIF(pl_chave,C1710)&gt;1,"ERRO: chave de tarefa duplicada",IF(I1710="Sim",IF(O1710="Não","ERRO: tarefa de segurança retirada do plano",IF(NOT(ISNUMBER(K1710)),"ERRO: frequência vigente inválida",IF(ISERROR(MATCH(H1710,lst_frequencias,0)),"ERRO: frequência de referência ausente",IF(K1710&lt;INDEX(lst_frequencias_vezes,MATCH(H1710,lst_frequencias,0)),"ERRO: intervalo ampliado em tarefa de segurança (referência "&amp;H1710&amp;")","OK: segurança mantida")))),IF(NOT(ISNUMBER(K1710)),"Verificar: frequência vigente","OK"))))</f>
        <v/>
      </c>
      <c r="S1710" s="24" t="n"/>
    </row>
    <row r="1711">
      <c r="A1711" s="21" t="n"/>
      <c r="B1711" s="22" t="n"/>
      <c r="C1711" s="23">
        <f>IF(OR(A1711="",B1711=""),"",A1711&amp;"|"&amp;B1711)</f>
        <v/>
      </c>
      <c r="D1711" s="21" t="n"/>
      <c r="E1711" s="24" t="n"/>
      <c r="F1711" s="21" t="n"/>
      <c r="G1711" s="22" t="n"/>
      <c r="H1711" s="22" t="n"/>
      <c r="I1711" s="22" t="n"/>
      <c r="J1711" s="25" t="n"/>
      <c r="K1711" s="26">
        <f>IF(J1711="","",IFERROR(INDEX(lst_frequencias_vezes,MATCH(J1711,lst_frequencias,0)),"Frequência não aceita"))</f>
        <v/>
      </c>
      <c r="L1711" s="21" t="n"/>
      <c r="M1711" s="27" t="n"/>
      <c r="N1711" s="28">
        <f>IF(AND(ISNUMBER(K1711),ISNUMBER(M1711)),K1711*M1711,"")</f>
        <v/>
      </c>
      <c r="O1711" s="25" t="n"/>
      <c r="P1711" s="25" t="n"/>
      <c r="Q1711" s="29" t="n"/>
      <c r="R1711" s="30">
        <f>IF(C1711="","",IF(COUNTIF(pl_chave,C1711)&gt;1,"ERRO: chave de tarefa duplicada",IF(I1711="Sim",IF(O1711="Não","ERRO: tarefa de segurança retirada do plano",IF(NOT(ISNUMBER(K1711)),"ERRO: frequência vigente inválida",IF(ISERROR(MATCH(H1711,lst_frequencias,0)),"ERRO: frequência de referência ausente",IF(K1711&lt;INDEX(lst_frequencias_vezes,MATCH(H1711,lst_frequencias,0)),"ERRO: intervalo ampliado em tarefa de segurança (referência "&amp;H1711&amp;")","OK: segurança mantida")))),IF(NOT(ISNUMBER(K1711)),"Verificar: frequência vigente","OK"))))</f>
        <v/>
      </c>
      <c r="S1711" s="24" t="n"/>
    </row>
    <row r="1712">
      <c r="A1712" s="21" t="n"/>
      <c r="B1712" s="22" t="n"/>
      <c r="C1712" s="23">
        <f>IF(OR(A1712="",B1712=""),"",A1712&amp;"|"&amp;B1712)</f>
        <v/>
      </c>
      <c r="D1712" s="21" t="n"/>
      <c r="E1712" s="24" t="n"/>
      <c r="F1712" s="21" t="n"/>
      <c r="G1712" s="22" t="n"/>
      <c r="H1712" s="22" t="n"/>
      <c r="I1712" s="22" t="n"/>
      <c r="J1712" s="25" t="n"/>
      <c r="K1712" s="26">
        <f>IF(J1712="","",IFERROR(INDEX(lst_frequencias_vezes,MATCH(J1712,lst_frequencias,0)),"Frequência não aceita"))</f>
        <v/>
      </c>
      <c r="L1712" s="21" t="n"/>
      <c r="M1712" s="27" t="n"/>
      <c r="N1712" s="28">
        <f>IF(AND(ISNUMBER(K1712),ISNUMBER(M1712)),K1712*M1712,"")</f>
        <v/>
      </c>
      <c r="O1712" s="25" t="n"/>
      <c r="P1712" s="25" t="n"/>
      <c r="Q1712" s="29" t="n"/>
      <c r="R1712" s="30">
        <f>IF(C1712="","",IF(COUNTIF(pl_chave,C1712)&gt;1,"ERRO: chave de tarefa duplicada",IF(I1712="Sim",IF(O1712="Não","ERRO: tarefa de segurança retirada do plano",IF(NOT(ISNUMBER(K1712)),"ERRO: frequência vigente inválida",IF(ISERROR(MATCH(H1712,lst_frequencias,0)),"ERRO: frequência de referência ausente",IF(K1712&lt;INDEX(lst_frequencias_vezes,MATCH(H1712,lst_frequencias,0)),"ERRO: intervalo ampliado em tarefa de segurança (referência "&amp;H1712&amp;")","OK: segurança mantida")))),IF(NOT(ISNUMBER(K1712)),"Verificar: frequência vigente","OK"))))</f>
        <v/>
      </c>
      <c r="S1712" s="24" t="n"/>
    </row>
    <row r="1713">
      <c r="A1713" s="21" t="n"/>
      <c r="B1713" s="22" t="n"/>
      <c r="C1713" s="23">
        <f>IF(OR(A1713="",B1713=""),"",A1713&amp;"|"&amp;B1713)</f>
        <v/>
      </c>
      <c r="D1713" s="21" t="n"/>
      <c r="E1713" s="24" t="n"/>
      <c r="F1713" s="21" t="n"/>
      <c r="G1713" s="22" t="n"/>
      <c r="H1713" s="22" t="n"/>
      <c r="I1713" s="22" t="n"/>
      <c r="J1713" s="25" t="n"/>
      <c r="K1713" s="26">
        <f>IF(J1713="","",IFERROR(INDEX(lst_frequencias_vezes,MATCH(J1713,lst_frequencias,0)),"Frequência não aceita"))</f>
        <v/>
      </c>
      <c r="L1713" s="21" t="n"/>
      <c r="M1713" s="27" t="n"/>
      <c r="N1713" s="28">
        <f>IF(AND(ISNUMBER(K1713),ISNUMBER(M1713)),K1713*M1713,"")</f>
        <v/>
      </c>
      <c r="O1713" s="25" t="n"/>
      <c r="P1713" s="25" t="n"/>
      <c r="Q1713" s="29" t="n"/>
      <c r="R1713" s="30">
        <f>IF(C1713="","",IF(COUNTIF(pl_chave,C1713)&gt;1,"ERRO: chave de tarefa duplicada",IF(I1713="Sim",IF(O1713="Não","ERRO: tarefa de segurança retirada do plano",IF(NOT(ISNUMBER(K1713)),"ERRO: frequência vigente inválida",IF(ISERROR(MATCH(H1713,lst_frequencias,0)),"ERRO: frequência de referência ausente",IF(K1713&lt;INDEX(lst_frequencias_vezes,MATCH(H1713,lst_frequencias,0)),"ERRO: intervalo ampliado em tarefa de segurança (referência "&amp;H1713&amp;")","OK: segurança mantida")))),IF(NOT(ISNUMBER(K1713)),"Verificar: frequência vigente","OK"))))</f>
        <v/>
      </c>
      <c r="S1713" s="24" t="n"/>
    </row>
    <row r="1714">
      <c r="A1714" s="21" t="n"/>
      <c r="B1714" s="22" t="n"/>
      <c r="C1714" s="23">
        <f>IF(OR(A1714="",B1714=""),"",A1714&amp;"|"&amp;B1714)</f>
        <v/>
      </c>
      <c r="D1714" s="21" t="n"/>
      <c r="E1714" s="24" t="n"/>
      <c r="F1714" s="21" t="n"/>
      <c r="G1714" s="22" t="n"/>
      <c r="H1714" s="22" t="n"/>
      <c r="I1714" s="22" t="n"/>
      <c r="J1714" s="25" t="n"/>
      <c r="K1714" s="26">
        <f>IF(J1714="","",IFERROR(INDEX(lst_frequencias_vezes,MATCH(J1714,lst_frequencias,0)),"Frequência não aceita"))</f>
        <v/>
      </c>
      <c r="L1714" s="21" t="n"/>
      <c r="M1714" s="27" t="n"/>
      <c r="N1714" s="28">
        <f>IF(AND(ISNUMBER(K1714),ISNUMBER(M1714)),K1714*M1714,"")</f>
        <v/>
      </c>
      <c r="O1714" s="25" t="n"/>
      <c r="P1714" s="25" t="n"/>
      <c r="Q1714" s="29" t="n"/>
      <c r="R1714" s="30">
        <f>IF(C1714="","",IF(COUNTIF(pl_chave,C1714)&gt;1,"ERRO: chave de tarefa duplicada",IF(I1714="Sim",IF(O1714="Não","ERRO: tarefa de segurança retirada do plano",IF(NOT(ISNUMBER(K1714)),"ERRO: frequência vigente inválida",IF(ISERROR(MATCH(H1714,lst_frequencias,0)),"ERRO: frequência de referência ausente",IF(K1714&lt;INDEX(lst_frequencias_vezes,MATCH(H1714,lst_frequencias,0)),"ERRO: intervalo ampliado em tarefa de segurança (referência "&amp;H1714&amp;")","OK: segurança mantida")))),IF(NOT(ISNUMBER(K1714)),"Verificar: frequência vigente","OK"))))</f>
        <v/>
      </c>
      <c r="S1714" s="24" t="n"/>
    </row>
    <row r="1715">
      <c r="A1715" s="21" t="n"/>
      <c r="B1715" s="22" t="n"/>
      <c r="C1715" s="23">
        <f>IF(OR(A1715="",B1715=""),"",A1715&amp;"|"&amp;B1715)</f>
        <v/>
      </c>
      <c r="D1715" s="21" t="n"/>
      <c r="E1715" s="24" t="n"/>
      <c r="F1715" s="21" t="n"/>
      <c r="G1715" s="22" t="n"/>
      <c r="H1715" s="22" t="n"/>
      <c r="I1715" s="22" t="n"/>
      <c r="J1715" s="25" t="n"/>
      <c r="K1715" s="26">
        <f>IF(J1715="","",IFERROR(INDEX(lst_frequencias_vezes,MATCH(J1715,lst_frequencias,0)),"Frequência não aceita"))</f>
        <v/>
      </c>
      <c r="L1715" s="21" t="n"/>
      <c r="M1715" s="27" t="n"/>
      <c r="N1715" s="28">
        <f>IF(AND(ISNUMBER(K1715),ISNUMBER(M1715)),K1715*M1715,"")</f>
        <v/>
      </c>
      <c r="O1715" s="25" t="n"/>
      <c r="P1715" s="25" t="n"/>
      <c r="Q1715" s="29" t="n"/>
      <c r="R1715" s="30">
        <f>IF(C1715="","",IF(COUNTIF(pl_chave,C1715)&gt;1,"ERRO: chave de tarefa duplicada",IF(I1715="Sim",IF(O1715="Não","ERRO: tarefa de segurança retirada do plano",IF(NOT(ISNUMBER(K1715)),"ERRO: frequência vigente inválida",IF(ISERROR(MATCH(H1715,lst_frequencias,0)),"ERRO: frequência de referência ausente",IF(K1715&lt;INDEX(lst_frequencias_vezes,MATCH(H1715,lst_frequencias,0)),"ERRO: intervalo ampliado em tarefa de segurança (referência "&amp;H1715&amp;")","OK: segurança mantida")))),IF(NOT(ISNUMBER(K1715)),"Verificar: frequência vigente","OK"))))</f>
        <v/>
      </c>
      <c r="S1715" s="24" t="n"/>
    </row>
    <row r="1716">
      <c r="A1716" s="21" t="n"/>
      <c r="B1716" s="22" t="n"/>
      <c r="C1716" s="23">
        <f>IF(OR(A1716="",B1716=""),"",A1716&amp;"|"&amp;B1716)</f>
        <v/>
      </c>
      <c r="D1716" s="21" t="n"/>
      <c r="E1716" s="24" t="n"/>
      <c r="F1716" s="21" t="n"/>
      <c r="G1716" s="22" t="n"/>
      <c r="H1716" s="22" t="n"/>
      <c r="I1716" s="22" t="n"/>
      <c r="J1716" s="25" t="n"/>
      <c r="K1716" s="26">
        <f>IF(J1716="","",IFERROR(INDEX(lst_frequencias_vezes,MATCH(J1716,lst_frequencias,0)),"Frequência não aceita"))</f>
        <v/>
      </c>
      <c r="L1716" s="21" t="n"/>
      <c r="M1716" s="27" t="n"/>
      <c r="N1716" s="28">
        <f>IF(AND(ISNUMBER(K1716),ISNUMBER(M1716)),K1716*M1716,"")</f>
        <v/>
      </c>
      <c r="O1716" s="25" t="n"/>
      <c r="P1716" s="25" t="n"/>
      <c r="Q1716" s="29" t="n"/>
      <c r="R1716" s="30">
        <f>IF(C1716="","",IF(COUNTIF(pl_chave,C1716)&gt;1,"ERRO: chave de tarefa duplicada",IF(I1716="Sim",IF(O1716="Não","ERRO: tarefa de segurança retirada do plano",IF(NOT(ISNUMBER(K1716)),"ERRO: frequência vigente inválida",IF(ISERROR(MATCH(H1716,lst_frequencias,0)),"ERRO: frequência de referência ausente",IF(K1716&lt;INDEX(lst_frequencias_vezes,MATCH(H1716,lst_frequencias,0)),"ERRO: intervalo ampliado em tarefa de segurança (referência "&amp;H1716&amp;")","OK: segurança mantida")))),IF(NOT(ISNUMBER(K1716)),"Verificar: frequência vigente","OK"))))</f>
        <v/>
      </c>
      <c r="S1716" s="24" t="n"/>
    </row>
    <row r="1717">
      <c r="A1717" s="21" t="n"/>
      <c r="B1717" s="22" t="n"/>
      <c r="C1717" s="23">
        <f>IF(OR(A1717="",B1717=""),"",A1717&amp;"|"&amp;B1717)</f>
        <v/>
      </c>
      <c r="D1717" s="21" t="n"/>
      <c r="E1717" s="24" t="n"/>
      <c r="F1717" s="21" t="n"/>
      <c r="G1717" s="22" t="n"/>
      <c r="H1717" s="22" t="n"/>
      <c r="I1717" s="22" t="n"/>
      <c r="J1717" s="25" t="n"/>
      <c r="K1717" s="26">
        <f>IF(J1717="","",IFERROR(INDEX(lst_frequencias_vezes,MATCH(J1717,lst_frequencias,0)),"Frequência não aceita"))</f>
        <v/>
      </c>
      <c r="L1717" s="21" t="n"/>
      <c r="M1717" s="27" t="n"/>
      <c r="N1717" s="28">
        <f>IF(AND(ISNUMBER(K1717),ISNUMBER(M1717)),K1717*M1717,"")</f>
        <v/>
      </c>
      <c r="O1717" s="25" t="n"/>
      <c r="P1717" s="25" t="n"/>
      <c r="Q1717" s="29" t="n"/>
      <c r="R1717" s="30">
        <f>IF(C1717="","",IF(COUNTIF(pl_chave,C1717)&gt;1,"ERRO: chave de tarefa duplicada",IF(I1717="Sim",IF(O1717="Não","ERRO: tarefa de segurança retirada do plano",IF(NOT(ISNUMBER(K1717)),"ERRO: frequência vigente inválida",IF(ISERROR(MATCH(H1717,lst_frequencias,0)),"ERRO: frequência de referência ausente",IF(K1717&lt;INDEX(lst_frequencias_vezes,MATCH(H1717,lst_frequencias,0)),"ERRO: intervalo ampliado em tarefa de segurança (referência "&amp;H1717&amp;")","OK: segurança mantida")))),IF(NOT(ISNUMBER(K1717)),"Verificar: frequência vigente","OK"))))</f>
        <v/>
      </c>
      <c r="S1717" s="24" t="n"/>
    </row>
    <row r="1718">
      <c r="A1718" s="21" t="n"/>
      <c r="B1718" s="22" t="n"/>
      <c r="C1718" s="23">
        <f>IF(OR(A1718="",B1718=""),"",A1718&amp;"|"&amp;B1718)</f>
        <v/>
      </c>
      <c r="D1718" s="21" t="n"/>
      <c r="E1718" s="24" t="n"/>
      <c r="F1718" s="21" t="n"/>
      <c r="G1718" s="22" t="n"/>
      <c r="H1718" s="22" t="n"/>
      <c r="I1718" s="22" t="n"/>
      <c r="J1718" s="25" t="n"/>
      <c r="K1718" s="26">
        <f>IF(J1718="","",IFERROR(INDEX(lst_frequencias_vezes,MATCH(J1718,lst_frequencias,0)),"Frequência não aceita"))</f>
        <v/>
      </c>
      <c r="L1718" s="21" t="n"/>
      <c r="M1718" s="27" t="n"/>
      <c r="N1718" s="28">
        <f>IF(AND(ISNUMBER(K1718),ISNUMBER(M1718)),K1718*M1718,"")</f>
        <v/>
      </c>
      <c r="O1718" s="25" t="n"/>
      <c r="P1718" s="25" t="n"/>
      <c r="Q1718" s="29" t="n"/>
      <c r="R1718" s="30">
        <f>IF(C1718="","",IF(COUNTIF(pl_chave,C1718)&gt;1,"ERRO: chave de tarefa duplicada",IF(I1718="Sim",IF(O1718="Não","ERRO: tarefa de segurança retirada do plano",IF(NOT(ISNUMBER(K1718)),"ERRO: frequência vigente inválida",IF(ISERROR(MATCH(H1718,lst_frequencias,0)),"ERRO: frequência de referência ausente",IF(K1718&lt;INDEX(lst_frequencias_vezes,MATCH(H1718,lst_frequencias,0)),"ERRO: intervalo ampliado em tarefa de segurança (referência "&amp;H1718&amp;")","OK: segurança mantida")))),IF(NOT(ISNUMBER(K1718)),"Verificar: frequência vigente","OK"))))</f>
        <v/>
      </c>
      <c r="S1718" s="24" t="n"/>
    </row>
    <row r="1719">
      <c r="A1719" s="21" t="n"/>
      <c r="B1719" s="22" t="n"/>
      <c r="C1719" s="23">
        <f>IF(OR(A1719="",B1719=""),"",A1719&amp;"|"&amp;B1719)</f>
        <v/>
      </c>
      <c r="D1719" s="21" t="n"/>
      <c r="E1719" s="24" t="n"/>
      <c r="F1719" s="21" t="n"/>
      <c r="G1719" s="22" t="n"/>
      <c r="H1719" s="22" t="n"/>
      <c r="I1719" s="22" t="n"/>
      <c r="J1719" s="25" t="n"/>
      <c r="K1719" s="26">
        <f>IF(J1719="","",IFERROR(INDEX(lst_frequencias_vezes,MATCH(J1719,lst_frequencias,0)),"Frequência não aceita"))</f>
        <v/>
      </c>
      <c r="L1719" s="21" t="n"/>
      <c r="M1719" s="27" t="n"/>
      <c r="N1719" s="28">
        <f>IF(AND(ISNUMBER(K1719),ISNUMBER(M1719)),K1719*M1719,"")</f>
        <v/>
      </c>
      <c r="O1719" s="25" t="n"/>
      <c r="P1719" s="25" t="n"/>
      <c r="Q1719" s="29" t="n"/>
      <c r="R1719" s="30">
        <f>IF(C1719="","",IF(COUNTIF(pl_chave,C1719)&gt;1,"ERRO: chave de tarefa duplicada",IF(I1719="Sim",IF(O1719="Não","ERRO: tarefa de segurança retirada do plano",IF(NOT(ISNUMBER(K1719)),"ERRO: frequência vigente inválida",IF(ISERROR(MATCH(H1719,lst_frequencias,0)),"ERRO: frequência de referência ausente",IF(K1719&lt;INDEX(lst_frequencias_vezes,MATCH(H1719,lst_frequencias,0)),"ERRO: intervalo ampliado em tarefa de segurança (referência "&amp;H1719&amp;")","OK: segurança mantida")))),IF(NOT(ISNUMBER(K1719)),"Verificar: frequência vigente","OK"))))</f>
        <v/>
      </c>
      <c r="S1719" s="24" t="n"/>
    </row>
    <row r="1720">
      <c r="A1720" s="21" t="n"/>
      <c r="B1720" s="22" t="n"/>
      <c r="C1720" s="23">
        <f>IF(OR(A1720="",B1720=""),"",A1720&amp;"|"&amp;B1720)</f>
        <v/>
      </c>
      <c r="D1720" s="21" t="n"/>
      <c r="E1720" s="24" t="n"/>
      <c r="F1720" s="21" t="n"/>
      <c r="G1720" s="22" t="n"/>
      <c r="H1720" s="22" t="n"/>
      <c r="I1720" s="22" t="n"/>
      <c r="J1720" s="25" t="n"/>
      <c r="K1720" s="26">
        <f>IF(J1720="","",IFERROR(INDEX(lst_frequencias_vezes,MATCH(J1720,lst_frequencias,0)),"Frequência não aceita"))</f>
        <v/>
      </c>
      <c r="L1720" s="21" t="n"/>
      <c r="M1720" s="27" t="n"/>
      <c r="N1720" s="28">
        <f>IF(AND(ISNUMBER(K1720),ISNUMBER(M1720)),K1720*M1720,"")</f>
        <v/>
      </c>
      <c r="O1720" s="25" t="n"/>
      <c r="P1720" s="25" t="n"/>
      <c r="Q1720" s="29" t="n"/>
      <c r="R1720" s="30">
        <f>IF(C1720="","",IF(COUNTIF(pl_chave,C1720)&gt;1,"ERRO: chave de tarefa duplicada",IF(I1720="Sim",IF(O1720="Não","ERRO: tarefa de segurança retirada do plano",IF(NOT(ISNUMBER(K1720)),"ERRO: frequência vigente inválida",IF(ISERROR(MATCH(H1720,lst_frequencias,0)),"ERRO: frequência de referência ausente",IF(K1720&lt;INDEX(lst_frequencias_vezes,MATCH(H1720,lst_frequencias,0)),"ERRO: intervalo ampliado em tarefa de segurança (referência "&amp;H1720&amp;")","OK: segurança mantida")))),IF(NOT(ISNUMBER(K1720)),"Verificar: frequência vigente","OK"))))</f>
        <v/>
      </c>
      <c r="S1720" s="24" t="n"/>
    </row>
    <row r="1721">
      <c r="A1721" s="21" t="n"/>
      <c r="B1721" s="22" t="n"/>
      <c r="C1721" s="23">
        <f>IF(OR(A1721="",B1721=""),"",A1721&amp;"|"&amp;B1721)</f>
        <v/>
      </c>
      <c r="D1721" s="21" t="n"/>
      <c r="E1721" s="24" t="n"/>
      <c r="F1721" s="21" t="n"/>
      <c r="G1721" s="22" t="n"/>
      <c r="H1721" s="22" t="n"/>
      <c r="I1721" s="22" t="n"/>
      <c r="J1721" s="25" t="n"/>
      <c r="K1721" s="26">
        <f>IF(J1721="","",IFERROR(INDEX(lst_frequencias_vezes,MATCH(J1721,lst_frequencias,0)),"Frequência não aceita"))</f>
        <v/>
      </c>
      <c r="L1721" s="21" t="n"/>
      <c r="M1721" s="27" t="n"/>
      <c r="N1721" s="28">
        <f>IF(AND(ISNUMBER(K1721),ISNUMBER(M1721)),K1721*M1721,"")</f>
        <v/>
      </c>
      <c r="O1721" s="25" t="n"/>
      <c r="P1721" s="25" t="n"/>
      <c r="Q1721" s="29" t="n"/>
      <c r="R1721" s="30">
        <f>IF(C1721="","",IF(COUNTIF(pl_chave,C1721)&gt;1,"ERRO: chave de tarefa duplicada",IF(I1721="Sim",IF(O1721="Não","ERRO: tarefa de segurança retirada do plano",IF(NOT(ISNUMBER(K1721)),"ERRO: frequência vigente inválida",IF(ISERROR(MATCH(H1721,lst_frequencias,0)),"ERRO: frequência de referência ausente",IF(K1721&lt;INDEX(lst_frequencias_vezes,MATCH(H1721,lst_frequencias,0)),"ERRO: intervalo ampliado em tarefa de segurança (referência "&amp;H1721&amp;")","OK: segurança mantida")))),IF(NOT(ISNUMBER(K1721)),"Verificar: frequência vigente","OK"))))</f>
        <v/>
      </c>
      <c r="S1721" s="24" t="n"/>
    </row>
    <row r="1722">
      <c r="A1722" s="21" t="n"/>
      <c r="B1722" s="22" t="n"/>
      <c r="C1722" s="23">
        <f>IF(OR(A1722="",B1722=""),"",A1722&amp;"|"&amp;B1722)</f>
        <v/>
      </c>
      <c r="D1722" s="21" t="n"/>
      <c r="E1722" s="24" t="n"/>
      <c r="F1722" s="21" t="n"/>
      <c r="G1722" s="22" t="n"/>
      <c r="H1722" s="22" t="n"/>
      <c r="I1722" s="22" t="n"/>
      <c r="J1722" s="25" t="n"/>
      <c r="K1722" s="26">
        <f>IF(J1722="","",IFERROR(INDEX(lst_frequencias_vezes,MATCH(J1722,lst_frequencias,0)),"Frequência não aceita"))</f>
        <v/>
      </c>
      <c r="L1722" s="21" t="n"/>
      <c r="M1722" s="27" t="n"/>
      <c r="N1722" s="28">
        <f>IF(AND(ISNUMBER(K1722),ISNUMBER(M1722)),K1722*M1722,"")</f>
        <v/>
      </c>
      <c r="O1722" s="25" t="n"/>
      <c r="P1722" s="25" t="n"/>
      <c r="Q1722" s="29" t="n"/>
      <c r="R1722" s="30">
        <f>IF(C1722="","",IF(COUNTIF(pl_chave,C1722)&gt;1,"ERRO: chave de tarefa duplicada",IF(I1722="Sim",IF(O1722="Não","ERRO: tarefa de segurança retirada do plano",IF(NOT(ISNUMBER(K1722)),"ERRO: frequência vigente inválida",IF(ISERROR(MATCH(H1722,lst_frequencias,0)),"ERRO: frequência de referência ausente",IF(K1722&lt;INDEX(lst_frequencias_vezes,MATCH(H1722,lst_frequencias,0)),"ERRO: intervalo ampliado em tarefa de segurança (referência "&amp;H1722&amp;")","OK: segurança mantida")))),IF(NOT(ISNUMBER(K1722)),"Verificar: frequência vigente","OK"))))</f>
        <v/>
      </c>
      <c r="S1722" s="24" t="n"/>
    </row>
    <row r="1723">
      <c r="A1723" s="21" t="n"/>
      <c r="B1723" s="22" t="n"/>
      <c r="C1723" s="23">
        <f>IF(OR(A1723="",B1723=""),"",A1723&amp;"|"&amp;B1723)</f>
        <v/>
      </c>
      <c r="D1723" s="21" t="n"/>
      <c r="E1723" s="24" t="n"/>
      <c r="F1723" s="21" t="n"/>
      <c r="G1723" s="22" t="n"/>
      <c r="H1723" s="22" t="n"/>
      <c r="I1723" s="22" t="n"/>
      <c r="J1723" s="25" t="n"/>
      <c r="K1723" s="26">
        <f>IF(J1723="","",IFERROR(INDEX(lst_frequencias_vezes,MATCH(J1723,lst_frequencias,0)),"Frequência não aceita"))</f>
        <v/>
      </c>
      <c r="L1723" s="21" t="n"/>
      <c r="M1723" s="27" t="n"/>
      <c r="N1723" s="28">
        <f>IF(AND(ISNUMBER(K1723),ISNUMBER(M1723)),K1723*M1723,"")</f>
        <v/>
      </c>
      <c r="O1723" s="25" t="n"/>
      <c r="P1723" s="25" t="n"/>
      <c r="Q1723" s="29" t="n"/>
      <c r="R1723" s="30">
        <f>IF(C1723="","",IF(COUNTIF(pl_chave,C1723)&gt;1,"ERRO: chave de tarefa duplicada",IF(I1723="Sim",IF(O1723="Não","ERRO: tarefa de segurança retirada do plano",IF(NOT(ISNUMBER(K1723)),"ERRO: frequência vigente inválida",IF(ISERROR(MATCH(H1723,lst_frequencias,0)),"ERRO: frequência de referência ausente",IF(K1723&lt;INDEX(lst_frequencias_vezes,MATCH(H1723,lst_frequencias,0)),"ERRO: intervalo ampliado em tarefa de segurança (referência "&amp;H1723&amp;")","OK: segurança mantida")))),IF(NOT(ISNUMBER(K1723)),"Verificar: frequência vigente","OK"))))</f>
        <v/>
      </c>
      <c r="S1723" s="24" t="n"/>
    </row>
    <row r="1724">
      <c r="A1724" s="21" t="n"/>
      <c r="B1724" s="22" t="n"/>
      <c r="C1724" s="23">
        <f>IF(OR(A1724="",B1724=""),"",A1724&amp;"|"&amp;B1724)</f>
        <v/>
      </c>
      <c r="D1724" s="21" t="n"/>
      <c r="E1724" s="24" t="n"/>
      <c r="F1724" s="21" t="n"/>
      <c r="G1724" s="22" t="n"/>
      <c r="H1724" s="22" t="n"/>
      <c r="I1724" s="22" t="n"/>
      <c r="J1724" s="25" t="n"/>
      <c r="K1724" s="26">
        <f>IF(J1724="","",IFERROR(INDEX(lst_frequencias_vezes,MATCH(J1724,lst_frequencias,0)),"Frequência não aceita"))</f>
        <v/>
      </c>
      <c r="L1724" s="21" t="n"/>
      <c r="M1724" s="27" t="n"/>
      <c r="N1724" s="28">
        <f>IF(AND(ISNUMBER(K1724),ISNUMBER(M1724)),K1724*M1724,"")</f>
        <v/>
      </c>
      <c r="O1724" s="25" t="n"/>
      <c r="P1724" s="25" t="n"/>
      <c r="Q1724" s="29" t="n"/>
      <c r="R1724" s="30">
        <f>IF(C1724="","",IF(COUNTIF(pl_chave,C1724)&gt;1,"ERRO: chave de tarefa duplicada",IF(I1724="Sim",IF(O1724="Não","ERRO: tarefa de segurança retirada do plano",IF(NOT(ISNUMBER(K1724)),"ERRO: frequência vigente inválida",IF(ISERROR(MATCH(H1724,lst_frequencias,0)),"ERRO: frequência de referência ausente",IF(K1724&lt;INDEX(lst_frequencias_vezes,MATCH(H1724,lst_frequencias,0)),"ERRO: intervalo ampliado em tarefa de segurança (referência "&amp;H1724&amp;")","OK: segurança mantida")))),IF(NOT(ISNUMBER(K1724)),"Verificar: frequência vigente","OK"))))</f>
        <v/>
      </c>
      <c r="S1724" s="24" t="n"/>
    </row>
    <row r="1725">
      <c r="A1725" s="21" t="n"/>
      <c r="B1725" s="22" t="n"/>
      <c r="C1725" s="23">
        <f>IF(OR(A1725="",B1725=""),"",A1725&amp;"|"&amp;B1725)</f>
        <v/>
      </c>
      <c r="D1725" s="21" t="n"/>
      <c r="E1725" s="24" t="n"/>
      <c r="F1725" s="21" t="n"/>
      <c r="G1725" s="22" t="n"/>
      <c r="H1725" s="22" t="n"/>
      <c r="I1725" s="22" t="n"/>
      <c r="J1725" s="25" t="n"/>
      <c r="K1725" s="26">
        <f>IF(J1725="","",IFERROR(INDEX(lst_frequencias_vezes,MATCH(J1725,lst_frequencias,0)),"Frequência não aceita"))</f>
        <v/>
      </c>
      <c r="L1725" s="21" t="n"/>
      <c r="M1725" s="27" t="n"/>
      <c r="N1725" s="28">
        <f>IF(AND(ISNUMBER(K1725),ISNUMBER(M1725)),K1725*M1725,"")</f>
        <v/>
      </c>
      <c r="O1725" s="25" t="n"/>
      <c r="P1725" s="25" t="n"/>
      <c r="Q1725" s="29" t="n"/>
      <c r="R1725" s="30">
        <f>IF(C1725="","",IF(COUNTIF(pl_chave,C1725)&gt;1,"ERRO: chave de tarefa duplicada",IF(I1725="Sim",IF(O1725="Não","ERRO: tarefa de segurança retirada do plano",IF(NOT(ISNUMBER(K1725)),"ERRO: frequência vigente inválida",IF(ISERROR(MATCH(H1725,lst_frequencias,0)),"ERRO: frequência de referência ausente",IF(K1725&lt;INDEX(lst_frequencias_vezes,MATCH(H1725,lst_frequencias,0)),"ERRO: intervalo ampliado em tarefa de segurança (referência "&amp;H1725&amp;")","OK: segurança mantida")))),IF(NOT(ISNUMBER(K1725)),"Verificar: frequência vigente","OK"))))</f>
        <v/>
      </c>
      <c r="S1725" s="24" t="n"/>
    </row>
    <row r="1726">
      <c r="A1726" s="21" t="n"/>
      <c r="B1726" s="22" t="n"/>
      <c r="C1726" s="23">
        <f>IF(OR(A1726="",B1726=""),"",A1726&amp;"|"&amp;B1726)</f>
        <v/>
      </c>
      <c r="D1726" s="21" t="n"/>
      <c r="E1726" s="24" t="n"/>
      <c r="F1726" s="21" t="n"/>
      <c r="G1726" s="22" t="n"/>
      <c r="H1726" s="22" t="n"/>
      <c r="I1726" s="22" t="n"/>
      <c r="J1726" s="25" t="n"/>
      <c r="K1726" s="26">
        <f>IF(J1726="","",IFERROR(INDEX(lst_frequencias_vezes,MATCH(J1726,lst_frequencias,0)),"Frequência não aceita"))</f>
        <v/>
      </c>
      <c r="L1726" s="21" t="n"/>
      <c r="M1726" s="27" t="n"/>
      <c r="N1726" s="28">
        <f>IF(AND(ISNUMBER(K1726),ISNUMBER(M1726)),K1726*M1726,"")</f>
        <v/>
      </c>
      <c r="O1726" s="25" t="n"/>
      <c r="P1726" s="25" t="n"/>
      <c r="Q1726" s="29" t="n"/>
      <c r="R1726" s="30">
        <f>IF(C1726="","",IF(COUNTIF(pl_chave,C1726)&gt;1,"ERRO: chave de tarefa duplicada",IF(I1726="Sim",IF(O1726="Não","ERRO: tarefa de segurança retirada do plano",IF(NOT(ISNUMBER(K1726)),"ERRO: frequência vigente inválida",IF(ISERROR(MATCH(H1726,lst_frequencias,0)),"ERRO: frequência de referência ausente",IF(K1726&lt;INDEX(lst_frequencias_vezes,MATCH(H1726,lst_frequencias,0)),"ERRO: intervalo ampliado em tarefa de segurança (referência "&amp;H1726&amp;")","OK: segurança mantida")))),IF(NOT(ISNUMBER(K1726)),"Verificar: frequência vigente","OK"))))</f>
        <v/>
      </c>
      <c r="S1726" s="24" t="n"/>
    </row>
    <row r="1727">
      <c r="A1727" s="21" t="n"/>
      <c r="B1727" s="22" t="n"/>
      <c r="C1727" s="23">
        <f>IF(OR(A1727="",B1727=""),"",A1727&amp;"|"&amp;B1727)</f>
        <v/>
      </c>
      <c r="D1727" s="21" t="n"/>
      <c r="E1727" s="24" t="n"/>
      <c r="F1727" s="21" t="n"/>
      <c r="G1727" s="22" t="n"/>
      <c r="H1727" s="22" t="n"/>
      <c r="I1727" s="22" t="n"/>
      <c r="J1727" s="25" t="n"/>
      <c r="K1727" s="26">
        <f>IF(J1727="","",IFERROR(INDEX(lst_frequencias_vezes,MATCH(J1727,lst_frequencias,0)),"Frequência não aceita"))</f>
        <v/>
      </c>
      <c r="L1727" s="21" t="n"/>
      <c r="M1727" s="27" t="n"/>
      <c r="N1727" s="28">
        <f>IF(AND(ISNUMBER(K1727),ISNUMBER(M1727)),K1727*M1727,"")</f>
        <v/>
      </c>
      <c r="O1727" s="25" t="n"/>
      <c r="P1727" s="25" t="n"/>
      <c r="Q1727" s="29" t="n"/>
      <c r="R1727" s="30">
        <f>IF(C1727="","",IF(COUNTIF(pl_chave,C1727)&gt;1,"ERRO: chave de tarefa duplicada",IF(I1727="Sim",IF(O1727="Não","ERRO: tarefa de segurança retirada do plano",IF(NOT(ISNUMBER(K1727)),"ERRO: frequência vigente inválida",IF(ISERROR(MATCH(H1727,lst_frequencias,0)),"ERRO: frequência de referência ausente",IF(K1727&lt;INDEX(lst_frequencias_vezes,MATCH(H1727,lst_frequencias,0)),"ERRO: intervalo ampliado em tarefa de segurança (referência "&amp;H1727&amp;")","OK: segurança mantida")))),IF(NOT(ISNUMBER(K1727)),"Verificar: frequência vigente","OK"))))</f>
        <v/>
      </c>
      <c r="S1727" s="24" t="n"/>
    </row>
    <row r="1728">
      <c r="A1728" s="21" t="n"/>
      <c r="B1728" s="22" t="n"/>
      <c r="C1728" s="23">
        <f>IF(OR(A1728="",B1728=""),"",A1728&amp;"|"&amp;B1728)</f>
        <v/>
      </c>
      <c r="D1728" s="21" t="n"/>
      <c r="E1728" s="24" t="n"/>
      <c r="F1728" s="21" t="n"/>
      <c r="G1728" s="22" t="n"/>
      <c r="H1728" s="22" t="n"/>
      <c r="I1728" s="22" t="n"/>
      <c r="J1728" s="25" t="n"/>
      <c r="K1728" s="26">
        <f>IF(J1728="","",IFERROR(INDEX(lst_frequencias_vezes,MATCH(J1728,lst_frequencias,0)),"Frequência não aceita"))</f>
        <v/>
      </c>
      <c r="L1728" s="21" t="n"/>
      <c r="M1728" s="27" t="n"/>
      <c r="N1728" s="28">
        <f>IF(AND(ISNUMBER(K1728),ISNUMBER(M1728)),K1728*M1728,"")</f>
        <v/>
      </c>
      <c r="O1728" s="25" t="n"/>
      <c r="P1728" s="25" t="n"/>
      <c r="Q1728" s="29" t="n"/>
      <c r="R1728" s="30">
        <f>IF(C1728="","",IF(COUNTIF(pl_chave,C1728)&gt;1,"ERRO: chave de tarefa duplicada",IF(I1728="Sim",IF(O1728="Não","ERRO: tarefa de segurança retirada do plano",IF(NOT(ISNUMBER(K1728)),"ERRO: frequência vigente inválida",IF(ISERROR(MATCH(H1728,lst_frequencias,0)),"ERRO: frequência de referência ausente",IF(K1728&lt;INDEX(lst_frequencias_vezes,MATCH(H1728,lst_frequencias,0)),"ERRO: intervalo ampliado em tarefa de segurança (referência "&amp;H1728&amp;")","OK: segurança mantida")))),IF(NOT(ISNUMBER(K1728)),"Verificar: frequência vigente","OK"))))</f>
        <v/>
      </c>
      <c r="S1728" s="24" t="n"/>
    </row>
    <row r="1729">
      <c r="A1729" s="21" t="n"/>
      <c r="B1729" s="22" t="n"/>
      <c r="C1729" s="23">
        <f>IF(OR(A1729="",B1729=""),"",A1729&amp;"|"&amp;B1729)</f>
        <v/>
      </c>
      <c r="D1729" s="21" t="n"/>
      <c r="E1729" s="24" t="n"/>
      <c r="F1729" s="21" t="n"/>
      <c r="G1729" s="22" t="n"/>
      <c r="H1729" s="22" t="n"/>
      <c r="I1729" s="22" t="n"/>
      <c r="J1729" s="25" t="n"/>
      <c r="K1729" s="26">
        <f>IF(J1729="","",IFERROR(INDEX(lst_frequencias_vezes,MATCH(J1729,lst_frequencias,0)),"Frequência não aceita"))</f>
        <v/>
      </c>
      <c r="L1729" s="21" t="n"/>
      <c r="M1729" s="27" t="n"/>
      <c r="N1729" s="28">
        <f>IF(AND(ISNUMBER(K1729),ISNUMBER(M1729)),K1729*M1729,"")</f>
        <v/>
      </c>
      <c r="O1729" s="25" t="n"/>
      <c r="P1729" s="25" t="n"/>
      <c r="Q1729" s="29" t="n"/>
      <c r="R1729" s="30">
        <f>IF(C1729="","",IF(COUNTIF(pl_chave,C1729)&gt;1,"ERRO: chave de tarefa duplicada",IF(I1729="Sim",IF(O1729="Não","ERRO: tarefa de segurança retirada do plano",IF(NOT(ISNUMBER(K1729)),"ERRO: frequência vigente inválida",IF(ISERROR(MATCH(H1729,lst_frequencias,0)),"ERRO: frequência de referência ausente",IF(K1729&lt;INDEX(lst_frequencias_vezes,MATCH(H1729,lst_frequencias,0)),"ERRO: intervalo ampliado em tarefa de segurança (referência "&amp;H1729&amp;")","OK: segurança mantida")))),IF(NOT(ISNUMBER(K1729)),"Verificar: frequência vigente","OK"))))</f>
        <v/>
      </c>
      <c r="S1729" s="24" t="n"/>
    </row>
    <row r="1730">
      <c r="A1730" s="21" t="n"/>
      <c r="B1730" s="22" t="n"/>
      <c r="C1730" s="23">
        <f>IF(OR(A1730="",B1730=""),"",A1730&amp;"|"&amp;B1730)</f>
        <v/>
      </c>
      <c r="D1730" s="21" t="n"/>
      <c r="E1730" s="24" t="n"/>
      <c r="F1730" s="21" t="n"/>
      <c r="G1730" s="22" t="n"/>
      <c r="H1730" s="22" t="n"/>
      <c r="I1730" s="22" t="n"/>
      <c r="J1730" s="25" t="n"/>
      <c r="K1730" s="26">
        <f>IF(J1730="","",IFERROR(INDEX(lst_frequencias_vezes,MATCH(J1730,lst_frequencias,0)),"Frequência não aceita"))</f>
        <v/>
      </c>
      <c r="L1730" s="21" t="n"/>
      <c r="M1730" s="27" t="n"/>
      <c r="N1730" s="28">
        <f>IF(AND(ISNUMBER(K1730),ISNUMBER(M1730)),K1730*M1730,"")</f>
        <v/>
      </c>
      <c r="O1730" s="25" t="n"/>
      <c r="P1730" s="25" t="n"/>
      <c r="Q1730" s="29" t="n"/>
      <c r="R1730" s="30">
        <f>IF(C1730="","",IF(COUNTIF(pl_chave,C1730)&gt;1,"ERRO: chave de tarefa duplicada",IF(I1730="Sim",IF(O1730="Não","ERRO: tarefa de segurança retirada do plano",IF(NOT(ISNUMBER(K1730)),"ERRO: frequência vigente inválida",IF(ISERROR(MATCH(H1730,lst_frequencias,0)),"ERRO: frequência de referência ausente",IF(K1730&lt;INDEX(lst_frequencias_vezes,MATCH(H1730,lst_frequencias,0)),"ERRO: intervalo ampliado em tarefa de segurança (referência "&amp;H1730&amp;")","OK: segurança mantida")))),IF(NOT(ISNUMBER(K1730)),"Verificar: frequência vigente","OK"))))</f>
        <v/>
      </c>
      <c r="S1730" s="24" t="n"/>
    </row>
    <row r="1731">
      <c r="A1731" s="21" t="n"/>
      <c r="B1731" s="22" t="n"/>
      <c r="C1731" s="23">
        <f>IF(OR(A1731="",B1731=""),"",A1731&amp;"|"&amp;B1731)</f>
        <v/>
      </c>
      <c r="D1731" s="21" t="n"/>
      <c r="E1731" s="24" t="n"/>
      <c r="F1731" s="21" t="n"/>
      <c r="G1731" s="22" t="n"/>
      <c r="H1731" s="22" t="n"/>
      <c r="I1731" s="22" t="n"/>
      <c r="J1731" s="25" t="n"/>
      <c r="K1731" s="26">
        <f>IF(J1731="","",IFERROR(INDEX(lst_frequencias_vezes,MATCH(J1731,lst_frequencias,0)),"Frequência não aceita"))</f>
        <v/>
      </c>
      <c r="L1731" s="21" t="n"/>
      <c r="M1731" s="27" t="n"/>
      <c r="N1731" s="28">
        <f>IF(AND(ISNUMBER(K1731),ISNUMBER(M1731)),K1731*M1731,"")</f>
        <v/>
      </c>
      <c r="O1731" s="25" t="n"/>
      <c r="P1731" s="25" t="n"/>
      <c r="Q1731" s="29" t="n"/>
      <c r="R1731" s="30">
        <f>IF(C1731="","",IF(COUNTIF(pl_chave,C1731)&gt;1,"ERRO: chave de tarefa duplicada",IF(I1731="Sim",IF(O1731="Não","ERRO: tarefa de segurança retirada do plano",IF(NOT(ISNUMBER(K1731)),"ERRO: frequência vigente inválida",IF(ISERROR(MATCH(H1731,lst_frequencias,0)),"ERRO: frequência de referência ausente",IF(K1731&lt;INDEX(lst_frequencias_vezes,MATCH(H1731,lst_frequencias,0)),"ERRO: intervalo ampliado em tarefa de segurança (referência "&amp;H1731&amp;")","OK: segurança mantida")))),IF(NOT(ISNUMBER(K1731)),"Verificar: frequência vigente","OK"))))</f>
        <v/>
      </c>
      <c r="S1731" s="24" t="n"/>
    </row>
    <row r="1732">
      <c r="A1732" s="21" t="n"/>
      <c r="B1732" s="22" t="n"/>
      <c r="C1732" s="23">
        <f>IF(OR(A1732="",B1732=""),"",A1732&amp;"|"&amp;B1732)</f>
        <v/>
      </c>
      <c r="D1732" s="21" t="n"/>
      <c r="E1732" s="24" t="n"/>
      <c r="F1732" s="21" t="n"/>
      <c r="G1732" s="22" t="n"/>
      <c r="H1732" s="22" t="n"/>
      <c r="I1732" s="22" t="n"/>
      <c r="J1732" s="25" t="n"/>
      <c r="K1732" s="26">
        <f>IF(J1732="","",IFERROR(INDEX(lst_frequencias_vezes,MATCH(J1732,lst_frequencias,0)),"Frequência não aceita"))</f>
        <v/>
      </c>
      <c r="L1732" s="21" t="n"/>
      <c r="M1732" s="27" t="n"/>
      <c r="N1732" s="28">
        <f>IF(AND(ISNUMBER(K1732),ISNUMBER(M1732)),K1732*M1732,"")</f>
        <v/>
      </c>
      <c r="O1732" s="25" t="n"/>
      <c r="P1732" s="25" t="n"/>
      <c r="Q1732" s="29" t="n"/>
      <c r="R1732" s="30">
        <f>IF(C1732="","",IF(COUNTIF(pl_chave,C1732)&gt;1,"ERRO: chave de tarefa duplicada",IF(I1732="Sim",IF(O1732="Não","ERRO: tarefa de segurança retirada do plano",IF(NOT(ISNUMBER(K1732)),"ERRO: frequência vigente inválida",IF(ISERROR(MATCH(H1732,lst_frequencias,0)),"ERRO: frequência de referência ausente",IF(K1732&lt;INDEX(lst_frequencias_vezes,MATCH(H1732,lst_frequencias,0)),"ERRO: intervalo ampliado em tarefa de segurança (referência "&amp;H1732&amp;")","OK: segurança mantida")))),IF(NOT(ISNUMBER(K1732)),"Verificar: frequência vigente","OK"))))</f>
        <v/>
      </c>
      <c r="S1732" s="24" t="n"/>
    </row>
    <row r="1733">
      <c r="A1733" s="21" t="n"/>
      <c r="B1733" s="22" t="n"/>
      <c r="C1733" s="23">
        <f>IF(OR(A1733="",B1733=""),"",A1733&amp;"|"&amp;B1733)</f>
        <v/>
      </c>
      <c r="D1733" s="21" t="n"/>
      <c r="E1733" s="24" t="n"/>
      <c r="F1733" s="21" t="n"/>
      <c r="G1733" s="22" t="n"/>
      <c r="H1733" s="22" t="n"/>
      <c r="I1733" s="22" t="n"/>
      <c r="J1733" s="25" t="n"/>
      <c r="K1733" s="26">
        <f>IF(J1733="","",IFERROR(INDEX(lst_frequencias_vezes,MATCH(J1733,lst_frequencias,0)),"Frequência não aceita"))</f>
        <v/>
      </c>
      <c r="L1733" s="21" t="n"/>
      <c r="M1733" s="27" t="n"/>
      <c r="N1733" s="28">
        <f>IF(AND(ISNUMBER(K1733),ISNUMBER(M1733)),K1733*M1733,"")</f>
        <v/>
      </c>
      <c r="O1733" s="25" t="n"/>
      <c r="P1733" s="25" t="n"/>
      <c r="Q1733" s="29" t="n"/>
      <c r="R1733" s="30">
        <f>IF(C1733="","",IF(COUNTIF(pl_chave,C1733)&gt;1,"ERRO: chave de tarefa duplicada",IF(I1733="Sim",IF(O1733="Não","ERRO: tarefa de segurança retirada do plano",IF(NOT(ISNUMBER(K1733)),"ERRO: frequência vigente inválida",IF(ISERROR(MATCH(H1733,lst_frequencias,0)),"ERRO: frequência de referência ausente",IF(K1733&lt;INDEX(lst_frequencias_vezes,MATCH(H1733,lst_frequencias,0)),"ERRO: intervalo ampliado em tarefa de segurança (referência "&amp;H1733&amp;")","OK: segurança mantida")))),IF(NOT(ISNUMBER(K1733)),"Verificar: frequência vigente","OK"))))</f>
        <v/>
      </c>
      <c r="S1733" s="24" t="n"/>
    </row>
    <row r="1734">
      <c r="A1734" s="21" t="n"/>
      <c r="B1734" s="22" t="n"/>
      <c r="C1734" s="23">
        <f>IF(OR(A1734="",B1734=""),"",A1734&amp;"|"&amp;B1734)</f>
        <v/>
      </c>
      <c r="D1734" s="21" t="n"/>
      <c r="E1734" s="24" t="n"/>
      <c r="F1734" s="21" t="n"/>
      <c r="G1734" s="22" t="n"/>
      <c r="H1734" s="22" t="n"/>
      <c r="I1734" s="22" t="n"/>
      <c r="J1734" s="25" t="n"/>
      <c r="K1734" s="26">
        <f>IF(J1734="","",IFERROR(INDEX(lst_frequencias_vezes,MATCH(J1734,lst_frequencias,0)),"Frequência não aceita"))</f>
        <v/>
      </c>
      <c r="L1734" s="21" t="n"/>
      <c r="M1734" s="27" t="n"/>
      <c r="N1734" s="28">
        <f>IF(AND(ISNUMBER(K1734),ISNUMBER(M1734)),K1734*M1734,"")</f>
        <v/>
      </c>
      <c r="O1734" s="25" t="n"/>
      <c r="P1734" s="25" t="n"/>
      <c r="Q1734" s="29" t="n"/>
      <c r="R1734" s="30">
        <f>IF(C1734="","",IF(COUNTIF(pl_chave,C1734)&gt;1,"ERRO: chave de tarefa duplicada",IF(I1734="Sim",IF(O1734="Não","ERRO: tarefa de segurança retirada do plano",IF(NOT(ISNUMBER(K1734)),"ERRO: frequência vigente inválida",IF(ISERROR(MATCH(H1734,lst_frequencias,0)),"ERRO: frequência de referência ausente",IF(K1734&lt;INDEX(lst_frequencias_vezes,MATCH(H1734,lst_frequencias,0)),"ERRO: intervalo ampliado em tarefa de segurança (referência "&amp;H1734&amp;")","OK: segurança mantida")))),IF(NOT(ISNUMBER(K1734)),"Verificar: frequência vigente","OK"))))</f>
        <v/>
      </c>
      <c r="S1734" s="24" t="n"/>
    </row>
    <row r="1735">
      <c r="A1735" s="21" t="n"/>
      <c r="B1735" s="22" t="n"/>
      <c r="C1735" s="23">
        <f>IF(OR(A1735="",B1735=""),"",A1735&amp;"|"&amp;B1735)</f>
        <v/>
      </c>
      <c r="D1735" s="21" t="n"/>
      <c r="E1735" s="24" t="n"/>
      <c r="F1735" s="21" t="n"/>
      <c r="G1735" s="22" t="n"/>
      <c r="H1735" s="22" t="n"/>
      <c r="I1735" s="22" t="n"/>
      <c r="J1735" s="25" t="n"/>
      <c r="K1735" s="26">
        <f>IF(J1735="","",IFERROR(INDEX(lst_frequencias_vezes,MATCH(J1735,lst_frequencias,0)),"Frequência não aceita"))</f>
        <v/>
      </c>
      <c r="L1735" s="21" t="n"/>
      <c r="M1735" s="27" t="n"/>
      <c r="N1735" s="28">
        <f>IF(AND(ISNUMBER(K1735),ISNUMBER(M1735)),K1735*M1735,"")</f>
        <v/>
      </c>
      <c r="O1735" s="25" t="n"/>
      <c r="P1735" s="25" t="n"/>
      <c r="Q1735" s="29" t="n"/>
      <c r="R1735" s="30">
        <f>IF(C1735="","",IF(COUNTIF(pl_chave,C1735)&gt;1,"ERRO: chave de tarefa duplicada",IF(I1735="Sim",IF(O1735="Não","ERRO: tarefa de segurança retirada do plano",IF(NOT(ISNUMBER(K1735)),"ERRO: frequência vigente inválida",IF(ISERROR(MATCH(H1735,lst_frequencias,0)),"ERRO: frequência de referência ausente",IF(K1735&lt;INDEX(lst_frequencias_vezes,MATCH(H1735,lst_frequencias,0)),"ERRO: intervalo ampliado em tarefa de segurança (referência "&amp;H1735&amp;")","OK: segurança mantida")))),IF(NOT(ISNUMBER(K1735)),"Verificar: frequência vigente","OK"))))</f>
        <v/>
      </c>
      <c r="S1735" s="24" t="n"/>
    </row>
    <row r="1736">
      <c r="A1736" s="21" t="n"/>
      <c r="B1736" s="22" t="n"/>
      <c r="C1736" s="23">
        <f>IF(OR(A1736="",B1736=""),"",A1736&amp;"|"&amp;B1736)</f>
        <v/>
      </c>
      <c r="D1736" s="21" t="n"/>
      <c r="E1736" s="24" t="n"/>
      <c r="F1736" s="21" t="n"/>
      <c r="G1736" s="22" t="n"/>
      <c r="H1736" s="22" t="n"/>
      <c r="I1736" s="22" t="n"/>
      <c r="J1736" s="25" t="n"/>
      <c r="K1736" s="26">
        <f>IF(J1736="","",IFERROR(INDEX(lst_frequencias_vezes,MATCH(J1736,lst_frequencias,0)),"Frequência não aceita"))</f>
        <v/>
      </c>
      <c r="L1736" s="21" t="n"/>
      <c r="M1736" s="27" t="n"/>
      <c r="N1736" s="28">
        <f>IF(AND(ISNUMBER(K1736),ISNUMBER(M1736)),K1736*M1736,"")</f>
        <v/>
      </c>
      <c r="O1736" s="25" t="n"/>
      <c r="P1736" s="25" t="n"/>
      <c r="Q1736" s="29" t="n"/>
      <c r="R1736" s="30">
        <f>IF(C1736="","",IF(COUNTIF(pl_chave,C1736)&gt;1,"ERRO: chave de tarefa duplicada",IF(I1736="Sim",IF(O1736="Não","ERRO: tarefa de segurança retirada do plano",IF(NOT(ISNUMBER(K1736)),"ERRO: frequência vigente inválida",IF(ISERROR(MATCH(H1736,lst_frequencias,0)),"ERRO: frequência de referência ausente",IF(K1736&lt;INDEX(lst_frequencias_vezes,MATCH(H1736,lst_frequencias,0)),"ERRO: intervalo ampliado em tarefa de segurança (referência "&amp;H1736&amp;")","OK: segurança mantida")))),IF(NOT(ISNUMBER(K1736)),"Verificar: frequência vigente","OK"))))</f>
        <v/>
      </c>
      <c r="S1736" s="24" t="n"/>
    </row>
    <row r="1737">
      <c r="A1737" s="21" t="n"/>
      <c r="B1737" s="22" t="n"/>
      <c r="C1737" s="23">
        <f>IF(OR(A1737="",B1737=""),"",A1737&amp;"|"&amp;B1737)</f>
        <v/>
      </c>
      <c r="D1737" s="21" t="n"/>
      <c r="E1737" s="24" t="n"/>
      <c r="F1737" s="21" t="n"/>
      <c r="G1737" s="22" t="n"/>
      <c r="H1737" s="22" t="n"/>
      <c r="I1737" s="22" t="n"/>
      <c r="J1737" s="25" t="n"/>
      <c r="K1737" s="26">
        <f>IF(J1737="","",IFERROR(INDEX(lst_frequencias_vezes,MATCH(J1737,lst_frequencias,0)),"Frequência não aceita"))</f>
        <v/>
      </c>
      <c r="L1737" s="21" t="n"/>
      <c r="M1737" s="27" t="n"/>
      <c r="N1737" s="28">
        <f>IF(AND(ISNUMBER(K1737),ISNUMBER(M1737)),K1737*M1737,"")</f>
        <v/>
      </c>
      <c r="O1737" s="25" t="n"/>
      <c r="P1737" s="25" t="n"/>
      <c r="Q1737" s="29" t="n"/>
      <c r="R1737" s="30">
        <f>IF(C1737="","",IF(COUNTIF(pl_chave,C1737)&gt;1,"ERRO: chave de tarefa duplicada",IF(I1737="Sim",IF(O1737="Não","ERRO: tarefa de segurança retirada do plano",IF(NOT(ISNUMBER(K1737)),"ERRO: frequência vigente inválida",IF(ISERROR(MATCH(H1737,lst_frequencias,0)),"ERRO: frequência de referência ausente",IF(K1737&lt;INDEX(lst_frequencias_vezes,MATCH(H1737,lst_frequencias,0)),"ERRO: intervalo ampliado em tarefa de segurança (referência "&amp;H1737&amp;")","OK: segurança mantida")))),IF(NOT(ISNUMBER(K1737)),"Verificar: frequência vigente","OK"))))</f>
        <v/>
      </c>
      <c r="S1737" s="24" t="n"/>
    </row>
    <row r="1738">
      <c r="A1738" s="21" t="n"/>
      <c r="B1738" s="22" t="n"/>
      <c r="C1738" s="23">
        <f>IF(OR(A1738="",B1738=""),"",A1738&amp;"|"&amp;B1738)</f>
        <v/>
      </c>
      <c r="D1738" s="21" t="n"/>
      <c r="E1738" s="24" t="n"/>
      <c r="F1738" s="21" t="n"/>
      <c r="G1738" s="22" t="n"/>
      <c r="H1738" s="22" t="n"/>
      <c r="I1738" s="22" t="n"/>
      <c r="J1738" s="25" t="n"/>
      <c r="K1738" s="26">
        <f>IF(J1738="","",IFERROR(INDEX(lst_frequencias_vezes,MATCH(J1738,lst_frequencias,0)),"Frequência não aceita"))</f>
        <v/>
      </c>
      <c r="L1738" s="21" t="n"/>
      <c r="M1738" s="27" t="n"/>
      <c r="N1738" s="28">
        <f>IF(AND(ISNUMBER(K1738),ISNUMBER(M1738)),K1738*M1738,"")</f>
        <v/>
      </c>
      <c r="O1738" s="25" t="n"/>
      <c r="P1738" s="25" t="n"/>
      <c r="Q1738" s="29" t="n"/>
      <c r="R1738" s="30">
        <f>IF(C1738="","",IF(COUNTIF(pl_chave,C1738)&gt;1,"ERRO: chave de tarefa duplicada",IF(I1738="Sim",IF(O1738="Não","ERRO: tarefa de segurança retirada do plano",IF(NOT(ISNUMBER(K1738)),"ERRO: frequência vigente inválida",IF(ISERROR(MATCH(H1738,lst_frequencias,0)),"ERRO: frequência de referência ausente",IF(K1738&lt;INDEX(lst_frequencias_vezes,MATCH(H1738,lst_frequencias,0)),"ERRO: intervalo ampliado em tarefa de segurança (referência "&amp;H1738&amp;")","OK: segurança mantida")))),IF(NOT(ISNUMBER(K1738)),"Verificar: frequência vigente","OK"))))</f>
        <v/>
      </c>
      <c r="S1738" s="24" t="n"/>
    </row>
    <row r="1739">
      <c r="A1739" s="21" t="n"/>
      <c r="B1739" s="22" t="n"/>
      <c r="C1739" s="23">
        <f>IF(OR(A1739="",B1739=""),"",A1739&amp;"|"&amp;B1739)</f>
        <v/>
      </c>
      <c r="D1739" s="21" t="n"/>
      <c r="E1739" s="24" t="n"/>
      <c r="F1739" s="21" t="n"/>
      <c r="G1739" s="22" t="n"/>
      <c r="H1739" s="22" t="n"/>
      <c r="I1739" s="22" t="n"/>
      <c r="J1739" s="25" t="n"/>
      <c r="K1739" s="26">
        <f>IF(J1739="","",IFERROR(INDEX(lst_frequencias_vezes,MATCH(J1739,lst_frequencias,0)),"Frequência não aceita"))</f>
        <v/>
      </c>
      <c r="L1739" s="21" t="n"/>
      <c r="M1739" s="27" t="n"/>
      <c r="N1739" s="28">
        <f>IF(AND(ISNUMBER(K1739),ISNUMBER(M1739)),K1739*M1739,"")</f>
        <v/>
      </c>
      <c r="O1739" s="25" t="n"/>
      <c r="P1739" s="25" t="n"/>
      <c r="Q1739" s="29" t="n"/>
      <c r="R1739" s="30">
        <f>IF(C1739="","",IF(COUNTIF(pl_chave,C1739)&gt;1,"ERRO: chave de tarefa duplicada",IF(I1739="Sim",IF(O1739="Não","ERRO: tarefa de segurança retirada do plano",IF(NOT(ISNUMBER(K1739)),"ERRO: frequência vigente inválida",IF(ISERROR(MATCH(H1739,lst_frequencias,0)),"ERRO: frequência de referência ausente",IF(K1739&lt;INDEX(lst_frequencias_vezes,MATCH(H1739,lst_frequencias,0)),"ERRO: intervalo ampliado em tarefa de segurança (referência "&amp;H1739&amp;")","OK: segurança mantida")))),IF(NOT(ISNUMBER(K1739)),"Verificar: frequência vigente","OK"))))</f>
        <v/>
      </c>
      <c r="S1739" s="24" t="n"/>
    </row>
    <row r="1740">
      <c r="A1740" s="21" t="n"/>
      <c r="B1740" s="22" t="n"/>
      <c r="C1740" s="23">
        <f>IF(OR(A1740="",B1740=""),"",A1740&amp;"|"&amp;B1740)</f>
        <v/>
      </c>
      <c r="D1740" s="21" t="n"/>
      <c r="E1740" s="24" t="n"/>
      <c r="F1740" s="21" t="n"/>
      <c r="G1740" s="22" t="n"/>
      <c r="H1740" s="22" t="n"/>
      <c r="I1740" s="22" t="n"/>
      <c r="J1740" s="25" t="n"/>
      <c r="K1740" s="26">
        <f>IF(J1740="","",IFERROR(INDEX(lst_frequencias_vezes,MATCH(J1740,lst_frequencias,0)),"Frequência não aceita"))</f>
        <v/>
      </c>
      <c r="L1740" s="21" t="n"/>
      <c r="M1740" s="27" t="n"/>
      <c r="N1740" s="28">
        <f>IF(AND(ISNUMBER(K1740),ISNUMBER(M1740)),K1740*M1740,"")</f>
        <v/>
      </c>
      <c r="O1740" s="25" t="n"/>
      <c r="P1740" s="25" t="n"/>
      <c r="Q1740" s="29" t="n"/>
      <c r="R1740" s="30">
        <f>IF(C1740="","",IF(COUNTIF(pl_chave,C1740)&gt;1,"ERRO: chave de tarefa duplicada",IF(I1740="Sim",IF(O1740="Não","ERRO: tarefa de segurança retirada do plano",IF(NOT(ISNUMBER(K1740)),"ERRO: frequência vigente inválida",IF(ISERROR(MATCH(H1740,lst_frequencias,0)),"ERRO: frequência de referência ausente",IF(K1740&lt;INDEX(lst_frequencias_vezes,MATCH(H1740,lst_frequencias,0)),"ERRO: intervalo ampliado em tarefa de segurança (referência "&amp;H1740&amp;")","OK: segurança mantida")))),IF(NOT(ISNUMBER(K1740)),"Verificar: frequência vigente","OK"))))</f>
        <v/>
      </c>
      <c r="S1740" s="24" t="n"/>
    </row>
    <row r="1741">
      <c r="A1741" s="21" t="n"/>
      <c r="B1741" s="22" t="n"/>
      <c r="C1741" s="23">
        <f>IF(OR(A1741="",B1741=""),"",A1741&amp;"|"&amp;B1741)</f>
        <v/>
      </c>
      <c r="D1741" s="21" t="n"/>
      <c r="E1741" s="24" t="n"/>
      <c r="F1741" s="21" t="n"/>
      <c r="G1741" s="22" t="n"/>
      <c r="H1741" s="22" t="n"/>
      <c r="I1741" s="22" t="n"/>
      <c r="J1741" s="25" t="n"/>
      <c r="K1741" s="26">
        <f>IF(J1741="","",IFERROR(INDEX(lst_frequencias_vezes,MATCH(J1741,lst_frequencias,0)),"Frequência não aceita"))</f>
        <v/>
      </c>
      <c r="L1741" s="21" t="n"/>
      <c r="M1741" s="27" t="n"/>
      <c r="N1741" s="28">
        <f>IF(AND(ISNUMBER(K1741),ISNUMBER(M1741)),K1741*M1741,"")</f>
        <v/>
      </c>
      <c r="O1741" s="25" t="n"/>
      <c r="P1741" s="25" t="n"/>
      <c r="Q1741" s="29" t="n"/>
      <c r="R1741" s="30">
        <f>IF(C1741="","",IF(COUNTIF(pl_chave,C1741)&gt;1,"ERRO: chave de tarefa duplicada",IF(I1741="Sim",IF(O1741="Não","ERRO: tarefa de segurança retirada do plano",IF(NOT(ISNUMBER(K1741)),"ERRO: frequência vigente inválida",IF(ISERROR(MATCH(H1741,lst_frequencias,0)),"ERRO: frequência de referência ausente",IF(K1741&lt;INDEX(lst_frequencias_vezes,MATCH(H1741,lst_frequencias,0)),"ERRO: intervalo ampliado em tarefa de segurança (referência "&amp;H1741&amp;")","OK: segurança mantida")))),IF(NOT(ISNUMBER(K1741)),"Verificar: frequência vigente","OK"))))</f>
        <v/>
      </c>
      <c r="S1741" s="24" t="n"/>
    </row>
    <row r="1742">
      <c r="A1742" s="21" t="n"/>
      <c r="B1742" s="22" t="n"/>
      <c r="C1742" s="23">
        <f>IF(OR(A1742="",B1742=""),"",A1742&amp;"|"&amp;B1742)</f>
        <v/>
      </c>
      <c r="D1742" s="21" t="n"/>
      <c r="E1742" s="24" t="n"/>
      <c r="F1742" s="21" t="n"/>
      <c r="G1742" s="22" t="n"/>
      <c r="H1742" s="22" t="n"/>
      <c r="I1742" s="22" t="n"/>
      <c r="J1742" s="25" t="n"/>
      <c r="K1742" s="26">
        <f>IF(J1742="","",IFERROR(INDEX(lst_frequencias_vezes,MATCH(J1742,lst_frequencias,0)),"Frequência não aceita"))</f>
        <v/>
      </c>
      <c r="L1742" s="21" t="n"/>
      <c r="M1742" s="27" t="n"/>
      <c r="N1742" s="28">
        <f>IF(AND(ISNUMBER(K1742),ISNUMBER(M1742)),K1742*M1742,"")</f>
        <v/>
      </c>
      <c r="O1742" s="25" t="n"/>
      <c r="P1742" s="25" t="n"/>
      <c r="Q1742" s="29" t="n"/>
      <c r="R1742" s="30">
        <f>IF(C1742="","",IF(COUNTIF(pl_chave,C1742)&gt;1,"ERRO: chave de tarefa duplicada",IF(I1742="Sim",IF(O1742="Não","ERRO: tarefa de segurança retirada do plano",IF(NOT(ISNUMBER(K1742)),"ERRO: frequência vigente inválida",IF(ISERROR(MATCH(H1742,lst_frequencias,0)),"ERRO: frequência de referência ausente",IF(K1742&lt;INDEX(lst_frequencias_vezes,MATCH(H1742,lst_frequencias,0)),"ERRO: intervalo ampliado em tarefa de segurança (referência "&amp;H1742&amp;")","OK: segurança mantida")))),IF(NOT(ISNUMBER(K1742)),"Verificar: frequência vigente","OK"))))</f>
        <v/>
      </c>
      <c r="S1742" s="24" t="n"/>
    </row>
    <row r="1743">
      <c r="A1743" s="21" t="n"/>
      <c r="B1743" s="22" t="n"/>
      <c r="C1743" s="23">
        <f>IF(OR(A1743="",B1743=""),"",A1743&amp;"|"&amp;B1743)</f>
        <v/>
      </c>
      <c r="D1743" s="21" t="n"/>
      <c r="E1743" s="24" t="n"/>
      <c r="F1743" s="21" t="n"/>
      <c r="G1743" s="22" t="n"/>
      <c r="H1743" s="22" t="n"/>
      <c r="I1743" s="22" t="n"/>
      <c r="J1743" s="25" t="n"/>
      <c r="K1743" s="26">
        <f>IF(J1743="","",IFERROR(INDEX(lst_frequencias_vezes,MATCH(J1743,lst_frequencias,0)),"Frequência não aceita"))</f>
        <v/>
      </c>
      <c r="L1743" s="21" t="n"/>
      <c r="M1743" s="27" t="n"/>
      <c r="N1743" s="28">
        <f>IF(AND(ISNUMBER(K1743),ISNUMBER(M1743)),K1743*M1743,"")</f>
        <v/>
      </c>
      <c r="O1743" s="25" t="n"/>
      <c r="P1743" s="25" t="n"/>
      <c r="Q1743" s="29" t="n"/>
      <c r="R1743" s="30">
        <f>IF(C1743="","",IF(COUNTIF(pl_chave,C1743)&gt;1,"ERRO: chave de tarefa duplicada",IF(I1743="Sim",IF(O1743="Não","ERRO: tarefa de segurança retirada do plano",IF(NOT(ISNUMBER(K1743)),"ERRO: frequência vigente inválida",IF(ISERROR(MATCH(H1743,lst_frequencias,0)),"ERRO: frequência de referência ausente",IF(K1743&lt;INDEX(lst_frequencias_vezes,MATCH(H1743,lst_frequencias,0)),"ERRO: intervalo ampliado em tarefa de segurança (referência "&amp;H1743&amp;")","OK: segurança mantida")))),IF(NOT(ISNUMBER(K1743)),"Verificar: frequência vigente","OK"))))</f>
        <v/>
      </c>
      <c r="S1743" s="24" t="n"/>
    </row>
    <row r="1744">
      <c r="A1744" s="21" t="n"/>
      <c r="B1744" s="22" t="n"/>
      <c r="C1744" s="23">
        <f>IF(OR(A1744="",B1744=""),"",A1744&amp;"|"&amp;B1744)</f>
        <v/>
      </c>
      <c r="D1744" s="21" t="n"/>
      <c r="E1744" s="24" t="n"/>
      <c r="F1744" s="21" t="n"/>
      <c r="G1744" s="22" t="n"/>
      <c r="H1744" s="22" t="n"/>
      <c r="I1744" s="22" t="n"/>
      <c r="J1744" s="25" t="n"/>
      <c r="K1744" s="26">
        <f>IF(J1744="","",IFERROR(INDEX(lst_frequencias_vezes,MATCH(J1744,lst_frequencias,0)),"Frequência não aceita"))</f>
        <v/>
      </c>
      <c r="L1744" s="21" t="n"/>
      <c r="M1744" s="27" t="n"/>
      <c r="N1744" s="28">
        <f>IF(AND(ISNUMBER(K1744),ISNUMBER(M1744)),K1744*M1744,"")</f>
        <v/>
      </c>
      <c r="O1744" s="25" t="n"/>
      <c r="P1744" s="25" t="n"/>
      <c r="Q1744" s="29" t="n"/>
      <c r="R1744" s="30">
        <f>IF(C1744="","",IF(COUNTIF(pl_chave,C1744)&gt;1,"ERRO: chave de tarefa duplicada",IF(I1744="Sim",IF(O1744="Não","ERRO: tarefa de segurança retirada do plano",IF(NOT(ISNUMBER(K1744)),"ERRO: frequência vigente inválida",IF(ISERROR(MATCH(H1744,lst_frequencias,0)),"ERRO: frequência de referência ausente",IF(K1744&lt;INDEX(lst_frequencias_vezes,MATCH(H1744,lst_frequencias,0)),"ERRO: intervalo ampliado em tarefa de segurança (referência "&amp;H1744&amp;")","OK: segurança mantida")))),IF(NOT(ISNUMBER(K1744)),"Verificar: frequência vigente","OK"))))</f>
        <v/>
      </c>
      <c r="S1744" s="24" t="n"/>
    </row>
    <row r="1745">
      <c r="A1745" s="21" t="n"/>
      <c r="B1745" s="22" t="n"/>
      <c r="C1745" s="23">
        <f>IF(OR(A1745="",B1745=""),"",A1745&amp;"|"&amp;B1745)</f>
        <v/>
      </c>
      <c r="D1745" s="21" t="n"/>
      <c r="E1745" s="24" t="n"/>
      <c r="F1745" s="21" t="n"/>
      <c r="G1745" s="22" t="n"/>
      <c r="H1745" s="22" t="n"/>
      <c r="I1745" s="22" t="n"/>
      <c r="J1745" s="25" t="n"/>
      <c r="K1745" s="26">
        <f>IF(J1745="","",IFERROR(INDEX(lst_frequencias_vezes,MATCH(J1745,lst_frequencias,0)),"Frequência não aceita"))</f>
        <v/>
      </c>
      <c r="L1745" s="21" t="n"/>
      <c r="M1745" s="27" t="n"/>
      <c r="N1745" s="28">
        <f>IF(AND(ISNUMBER(K1745),ISNUMBER(M1745)),K1745*M1745,"")</f>
        <v/>
      </c>
      <c r="O1745" s="25" t="n"/>
      <c r="P1745" s="25" t="n"/>
      <c r="Q1745" s="29" t="n"/>
      <c r="R1745" s="30">
        <f>IF(C1745="","",IF(COUNTIF(pl_chave,C1745)&gt;1,"ERRO: chave de tarefa duplicada",IF(I1745="Sim",IF(O1745="Não","ERRO: tarefa de segurança retirada do plano",IF(NOT(ISNUMBER(K1745)),"ERRO: frequência vigente inválida",IF(ISERROR(MATCH(H1745,lst_frequencias,0)),"ERRO: frequência de referência ausente",IF(K1745&lt;INDEX(lst_frequencias_vezes,MATCH(H1745,lst_frequencias,0)),"ERRO: intervalo ampliado em tarefa de segurança (referência "&amp;H1745&amp;")","OK: segurança mantida")))),IF(NOT(ISNUMBER(K1745)),"Verificar: frequência vigente","OK"))))</f>
        <v/>
      </c>
      <c r="S1745" s="24" t="n"/>
    </row>
    <row r="1746">
      <c r="A1746" s="21" t="n"/>
      <c r="B1746" s="22" t="n"/>
      <c r="C1746" s="23">
        <f>IF(OR(A1746="",B1746=""),"",A1746&amp;"|"&amp;B1746)</f>
        <v/>
      </c>
      <c r="D1746" s="21" t="n"/>
      <c r="E1746" s="24" t="n"/>
      <c r="F1746" s="21" t="n"/>
      <c r="G1746" s="22" t="n"/>
      <c r="H1746" s="22" t="n"/>
      <c r="I1746" s="22" t="n"/>
      <c r="J1746" s="25" t="n"/>
      <c r="K1746" s="26">
        <f>IF(J1746="","",IFERROR(INDEX(lst_frequencias_vezes,MATCH(J1746,lst_frequencias,0)),"Frequência não aceita"))</f>
        <v/>
      </c>
      <c r="L1746" s="21" t="n"/>
      <c r="M1746" s="27" t="n"/>
      <c r="N1746" s="28">
        <f>IF(AND(ISNUMBER(K1746),ISNUMBER(M1746)),K1746*M1746,"")</f>
        <v/>
      </c>
      <c r="O1746" s="25" t="n"/>
      <c r="P1746" s="25" t="n"/>
      <c r="Q1746" s="29" t="n"/>
      <c r="R1746" s="30">
        <f>IF(C1746="","",IF(COUNTIF(pl_chave,C1746)&gt;1,"ERRO: chave de tarefa duplicada",IF(I1746="Sim",IF(O1746="Não","ERRO: tarefa de segurança retirada do plano",IF(NOT(ISNUMBER(K1746)),"ERRO: frequência vigente inválida",IF(ISERROR(MATCH(H1746,lst_frequencias,0)),"ERRO: frequência de referência ausente",IF(K1746&lt;INDEX(lst_frequencias_vezes,MATCH(H1746,lst_frequencias,0)),"ERRO: intervalo ampliado em tarefa de segurança (referência "&amp;H1746&amp;")","OK: segurança mantida")))),IF(NOT(ISNUMBER(K1746)),"Verificar: frequência vigente","OK"))))</f>
        <v/>
      </c>
      <c r="S1746" s="24" t="n"/>
    </row>
    <row r="1747">
      <c r="A1747" s="21" t="n"/>
      <c r="B1747" s="22" t="n"/>
      <c r="C1747" s="23">
        <f>IF(OR(A1747="",B1747=""),"",A1747&amp;"|"&amp;B1747)</f>
        <v/>
      </c>
      <c r="D1747" s="21" t="n"/>
      <c r="E1747" s="24" t="n"/>
      <c r="F1747" s="21" t="n"/>
      <c r="G1747" s="22" t="n"/>
      <c r="H1747" s="22" t="n"/>
      <c r="I1747" s="22" t="n"/>
      <c r="J1747" s="25" t="n"/>
      <c r="K1747" s="26">
        <f>IF(J1747="","",IFERROR(INDEX(lst_frequencias_vezes,MATCH(J1747,lst_frequencias,0)),"Frequência não aceita"))</f>
        <v/>
      </c>
      <c r="L1747" s="21" t="n"/>
      <c r="M1747" s="27" t="n"/>
      <c r="N1747" s="28">
        <f>IF(AND(ISNUMBER(K1747),ISNUMBER(M1747)),K1747*M1747,"")</f>
        <v/>
      </c>
      <c r="O1747" s="25" t="n"/>
      <c r="P1747" s="25" t="n"/>
      <c r="Q1747" s="29" t="n"/>
      <c r="R1747" s="30">
        <f>IF(C1747="","",IF(COUNTIF(pl_chave,C1747)&gt;1,"ERRO: chave de tarefa duplicada",IF(I1747="Sim",IF(O1747="Não","ERRO: tarefa de segurança retirada do plano",IF(NOT(ISNUMBER(K1747)),"ERRO: frequência vigente inválida",IF(ISERROR(MATCH(H1747,lst_frequencias,0)),"ERRO: frequência de referência ausente",IF(K1747&lt;INDEX(lst_frequencias_vezes,MATCH(H1747,lst_frequencias,0)),"ERRO: intervalo ampliado em tarefa de segurança (referência "&amp;H1747&amp;")","OK: segurança mantida")))),IF(NOT(ISNUMBER(K1747)),"Verificar: frequência vigente","OK"))))</f>
        <v/>
      </c>
      <c r="S1747" s="24" t="n"/>
    </row>
    <row r="1748">
      <c r="A1748" s="21" t="n"/>
      <c r="B1748" s="22" t="n"/>
      <c r="C1748" s="23">
        <f>IF(OR(A1748="",B1748=""),"",A1748&amp;"|"&amp;B1748)</f>
        <v/>
      </c>
      <c r="D1748" s="21" t="n"/>
      <c r="E1748" s="24" t="n"/>
      <c r="F1748" s="21" t="n"/>
      <c r="G1748" s="22" t="n"/>
      <c r="H1748" s="22" t="n"/>
      <c r="I1748" s="22" t="n"/>
      <c r="J1748" s="25" t="n"/>
      <c r="K1748" s="26">
        <f>IF(J1748="","",IFERROR(INDEX(lst_frequencias_vezes,MATCH(J1748,lst_frequencias,0)),"Frequência não aceita"))</f>
        <v/>
      </c>
      <c r="L1748" s="21" t="n"/>
      <c r="M1748" s="27" t="n"/>
      <c r="N1748" s="28">
        <f>IF(AND(ISNUMBER(K1748),ISNUMBER(M1748)),K1748*M1748,"")</f>
        <v/>
      </c>
      <c r="O1748" s="25" t="n"/>
      <c r="P1748" s="25" t="n"/>
      <c r="Q1748" s="29" t="n"/>
      <c r="R1748" s="30">
        <f>IF(C1748="","",IF(COUNTIF(pl_chave,C1748)&gt;1,"ERRO: chave de tarefa duplicada",IF(I1748="Sim",IF(O1748="Não","ERRO: tarefa de segurança retirada do plano",IF(NOT(ISNUMBER(K1748)),"ERRO: frequência vigente inválida",IF(ISERROR(MATCH(H1748,lst_frequencias,0)),"ERRO: frequência de referência ausente",IF(K1748&lt;INDEX(lst_frequencias_vezes,MATCH(H1748,lst_frequencias,0)),"ERRO: intervalo ampliado em tarefa de segurança (referência "&amp;H1748&amp;")","OK: segurança mantida")))),IF(NOT(ISNUMBER(K1748)),"Verificar: frequência vigente","OK"))))</f>
        <v/>
      </c>
      <c r="S1748" s="24" t="n"/>
    </row>
    <row r="1749">
      <c r="A1749" s="21" t="n"/>
      <c r="B1749" s="22" t="n"/>
      <c r="C1749" s="23">
        <f>IF(OR(A1749="",B1749=""),"",A1749&amp;"|"&amp;B1749)</f>
        <v/>
      </c>
      <c r="D1749" s="21" t="n"/>
      <c r="E1749" s="24" t="n"/>
      <c r="F1749" s="21" t="n"/>
      <c r="G1749" s="22" t="n"/>
      <c r="H1749" s="22" t="n"/>
      <c r="I1749" s="22" t="n"/>
      <c r="J1749" s="25" t="n"/>
      <c r="K1749" s="26">
        <f>IF(J1749="","",IFERROR(INDEX(lst_frequencias_vezes,MATCH(J1749,lst_frequencias,0)),"Frequência não aceita"))</f>
        <v/>
      </c>
      <c r="L1749" s="21" t="n"/>
      <c r="M1749" s="27" t="n"/>
      <c r="N1749" s="28">
        <f>IF(AND(ISNUMBER(K1749),ISNUMBER(M1749)),K1749*M1749,"")</f>
        <v/>
      </c>
      <c r="O1749" s="25" t="n"/>
      <c r="P1749" s="25" t="n"/>
      <c r="Q1749" s="29" t="n"/>
      <c r="R1749" s="30">
        <f>IF(C1749="","",IF(COUNTIF(pl_chave,C1749)&gt;1,"ERRO: chave de tarefa duplicada",IF(I1749="Sim",IF(O1749="Não","ERRO: tarefa de segurança retirada do plano",IF(NOT(ISNUMBER(K1749)),"ERRO: frequência vigente inválida",IF(ISERROR(MATCH(H1749,lst_frequencias,0)),"ERRO: frequência de referência ausente",IF(K1749&lt;INDEX(lst_frequencias_vezes,MATCH(H1749,lst_frequencias,0)),"ERRO: intervalo ampliado em tarefa de segurança (referência "&amp;H1749&amp;")","OK: segurança mantida")))),IF(NOT(ISNUMBER(K1749)),"Verificar: frequência vigente","OK"))))</f>
        <v/>
      </c>
      <c r="S1749" s="24" t="n"/>
    </row>
    <row r="1750">
      <c r="A1750" s="21" t="n"/>
      <c r="B1750" s="22" t="n"/>
      <c r="C1750" s="23">
        <f>IF(OR(A1750="",B1750=""),"",A1750&amp;"|"&amp;B1750)</f>
        <v/>
      </c>
      <c r="D1750" s="21" t="n"/>
      <c r="E1750" s="24" t="n"/>
      <c r="F1750" s="21" t="n"/>
      <c r="G1750" s="22" t="n"/>
      <c r="H1750" s="22" t="n"/>
      <c r="I1750" s="22" t="n"/>
      <c r="J1750" s="25" t="n"/>
      <c r="K1750" s="26">
        <f>IF(J1750="","",IFERROR(INDEX(lst_frequencias_vezes,MATCH(J1750,lst_frequencias,0)),"Frequência não aceita"))</f>
        <v/>
      </c>
      <c r="L1750" s="21" t="n"/>
      <c r="M1750" s="27" t="n"/>
      <c r="N1750" s="28">
        <f>IF(AND(ISNUMBER(K1750),ISNUMBER(M1750)),K1750*M1750,"")</f>
        <v/>
      </c>
      <c r="O1750" s="25" t="n"/>
      <c r="P1750" s="25" t="n"/>
      <c r="Q1750" s="29" t="n"/>
      <c r="R1750" s="30">
        <f>IF(C1750="","",IF(COUNTIF(pl_chave,C1750)&gt;1,"ERRO: chave de tarefa duplicada",IF(I1750="Sim",IF(O1750="Não","ERRO: tarefa de segurança retirada do plano",IF(NOT(ISNUMBER(K1750)),"ERRO: frequência vigente inválida",IF(ISERROR(MATCH(H1750,lst_frequencias,0)),"ERRO: frequência de referência ausente",IF(K1750&lt;INDEX(lst_frequencias_vezes,MATCH(H1750,lst_frequencias,0)),"ERRO: intervalo ampliado em tarefa de segurança (referência "&amp;H1750&amp;")","OK: segurança mantida")))),IF(NOT(ISNUMBER(K1750)),"Verificar: frequência vigente","OK"))))</f>
        <v/>
      </c>
      <c r="S1750" s="24" t="n"/>
    </row>
    <row r="1751">
      <c r="A1751" s="21" t="n"/>
      <c r="B1751" s="22" t="n"/>
      <c r="C1751" s="23">
        <f>IF(OR(A1751="",B1751=""),"",A1751&amp;"|"&amp;B1751)</f>
        <v/>
      </c>
      <c r="D1751" s="21" t="n"/>
      <c r="E1751" s="24" t="n"/>
      <c r="F1751" s="21" t="n"/>
      <c r="G1751" s="22" t="n"/>
      <c r="H1751" s="22" t="n"/>
      <c r="I1751" s="22" t="n"/>
      <c r="J1751" s="25" t="n"/>
      <c r="K1751" s="26">
        <f>IF(J1751="","",IFERROR(INDEX(lst_frequencias_vezes,MATCH(J1751,lst_frequencias,0)),"Frequência não aceita"))</f>
        <v/>
      </c>
      <c r="L1751" s="21" t="n"/>
      <c r="M1751" s="27" t="n"/>
      <c r="N1751" s="28">
        <f>IF(AND(ISNUMBER(K1751),ISNUMBER(M1751)),K1751*M1751,"")</f>
        <v/>
      </c>
      <c r="O1751" s="25" t="n"/>
      <c r="P1751" s="25" t="n"/>
      <c r="Q1751" s="29" t="n"/>
      <c r="R1751" s="30">
        <f>IF(C1751="","",IF(COUNTIF(pl_chave,C1751)&gt;1,"ERRO: chave de tarefa duplicada",IF(I1751="Sim",IF(O1751="Não","ERRO: tarefa de segurança retirada do plano",IF(NOT(ISNUMBER(K1751)),"ERRO: frequência vigente inválida",IF(ISERROR(MATCH(H1751,lst_frequencias,0)),"ERRO: frequência de referência ausente",IF(K1751&lt;INDEX(lst_frequencias_vezes,MATCH(H1751,lst_frequencias,0)),"ERRO: intervalo ampliado em tarefa de segurança (referência "&amp;H1751&amp;")","OK: segurança mantida")))),IF(NOT(ISNUMBER(K1751)),"Verificar: frequência vigente","OK"))))</f>
        <v/>
      </c>
      <c r="S1751" s="24" t="n"/>
    </row>
    <row r="1752">
      <c r="A1752" s="21" t="n"/>
      <c r="B1752" s="22" t="n"/>
      <c r="C1752" s="23">
        <f>IF(OR(A1752="",B1752=""),"",A1752&amp;"|"&amp;B1752)</f>
        <v/>
      </c>
      <c r="D1752" s="21" t="n"/>
      <c r="E1752" s="24" t="n"/>
      <c r="F1752" s="21" t="n"/>
      <c r="G1752" s="22" t="n"/>
      <c r="H1752" s="22" t="n"/>
      <c r="I1752" s="22" t="n"/>
      <c r="J1752" s="25" t="n"/>
      <c r="K1752" s="26">
        <f>IF(J1752="","",IFERROR(INDEX(lst_frequencias_vezes,MATCH(J1752,lst_frequencias,0)),"Frequência não aceita"))</f>
        <v/>
      </c>
      <c r="L1752" s="21" t="n"/>
      <c r="M1752" s="27" t="n"/>
      <c r="N1752" s="28">
        <f>IF(AND(ISNUMBER(K1752),ISNUMBER(M1752)),K1752*M1752,"")</f>
        <v/>
      </c>
      <c r="O1752" s="25" t="n"/>
      <c r="P1752" s="25" t="n"/>
      <c r="Q1752" s="29" t="n"/>
      <c r="R1752" s="30">
        <f>IF(C1752="","",IF(COUNTIF(pl_chave,C1752)&gt;1,"ERRO: chave de tarefa duplicada",IF(I1752="Sim",IF(O1752="Não","ERRO: tarefa de segurança retirada do plano",IF(NOT(ISNUMBER(K1752)),"ERRO: frequência vigente inválida",IF(ISERROR(MATCH(H1752,lst_frequencias,0)),"ERRO: frequência de referência ausente",IF(K1752&lt;INDEX(lst_frequencias_vezes,MATCH(H1752,lst_frequencias,0)),"ERRO: intervalo ampliado em tarefa de segurança (referência "&amp;H1752&amp;")","OK: segurança mantida")))),IF(NOT(ISNUMBER(K1752)),"Verificar: frequência vigente","OK"))))</f>
        <v/>
      </c>
      <c r="S1752" s="24" t="n"/>
    </row>
    <row r="1753">
      <c r="A1753" s="21" t="n"/>
      <c r="B1753" s="22" t="n"/>
      <c r="C1753" s="23">
        <f>IF(OR(A1753="",B1753=""),"",A1753&amp;"|"&amp;B1753)</f>
        <v/>
      </c>
      <c r="D1753" s="21" t="n"/>
      <c r="E1753" s="24" t="n"/>
      <c r="F1753" s="21" t="n"/>
      <c r="G1753" s="22" t="n"/>
      <c r="H1753" s="22" t="n"/>
      <c r="I1753" s="22" t="n"/>
      <c r="J1753" s="25" t="n"/>
      <c r="K1753" s="26">
        <f>IF(J1753="","",IFERROR(INDEX(lst_frequencias_vezes,MATCH(J1753,lst_frequencias,0)),"Frequência não aceita"))</f>
        <v/>
      </c>
      <c r="L1753" s="21" t="n"/>
      <c r="M1753" s="27" t="n"/>
      <c r="N1753" s="28">
        <f>IF(AND(ISNUMBER(K1753),ISNUMBER(M1753)),K1753*M1753,"")</f>
        <v/>
      </c>
      <c r="O1753" s="25" t="n"/>
      <c r="P1753" s="25" t="n"/>
      <c r="Q1753" s="29" t="n"/>
      <c r="R1753" s="30">
        <f>IF(C1753="","",IF(COUNTIF(pl_chave,C1753)&gt;1,"ERRO: chave de tarefa duplicada",IF(I1753="Sim",IF(O1753="Não","ERRO: tarefa de segurança retirada do plano",IF(NOT(ISNUMBER(K1753)),"ERRO: frequência vigente inválida",IF(ISERROR(MATCH(H1753,lst_frequencias,0)),"ERRO: frequência de referência ausente",IF(K1753&lt;INDEX(lst_frequencias_vezes,MATCH(H1753,lst_frequencias,0)),"ERRO: intervalo ampliado em tarefa de segurança (referência "&amp;H1753&amp;")","OK: segurança mantida")))),IF(NOT(ISNUMBER(K1753)),"Verificar: frequência vigente","OK"))))</f>
        <v/>
      </c>
      <c r="S1753" s="24" t="n"/>
    </row>
    <row r="1754">
      <c r="A1754" s="21" t="n"/>
      <c r="B1754" s="22" t="n"/>
      <c r="C1754" s="23">
        <f>IF(OR(A1754="",B1754=""),"",A1754&amp;"|"&amp;B1754)</f>
        <v/>
      </c>
      <c r="D1754" s="21" t="n"/>
      <c r="E1754" s="24" t="n"/>
      <c r="F1754" s="21" t="n"/>
      <c r="G1754" s="22" t="n"/>
      <c r="H1754" s="22" t="n"/>
      <c r="I1754" s="22" t="n"/>
      <c r="J1754" s="25" t="n"/>
      <c r="K1754" s="26">
        <f>IF(J1754="","",IFERROR(INDEX(lst_frequencias_vezes,MATCH(J1754,lst_frequencias,0)),"Frequência não aceita"))</f>
        <v/>
      </c>
      <c r="L1754" s="21" t="n"/>
      <c r="M1754" s="27" t="n"/>
      <c r="N1754" s="28">
        <f>IF(AND(ISNUMBER(K1754),ISNUMBER(M1754)),K1754*M1754,"")</f>
        <v/>
      </c>
      <c r="O1754" s="25" t="n"/>
      <c r="P1754" s="25" t="n"/>
      <c r="Q1754" s="29" t="n"/>
      <c r="R1754" s="30">
        <f>IF(C1754="","",IF(COUNTIF(pl_chave,C1754)&gt;1,"ERRO: chave de tarefa duplicada",IF(I1754="Sim",IF(O1754="Não","ERRO: tarefa de segurança retirada do plano",IF(NOT(ISNUMBER(K1754)),"ERRO: frequência vigente inválida",IF(ISERROR(MATCH(H1754,lst_frequencias,0)),"ERRO: frequência de referência ausente",IF(K1754&lt;INDEX(lst_frequencias_vezes,MATCH(H1754,lst_frequencias,0)),"ERRO: intervalo ampliado em tarefa de segurança (referência "&amp;H1754&amp;")","OK: segurança mantida")))),IF(NOT(ISNUMBER(K1754)),"Verificar: frequência vigente","OK"))))</f>
        <v/>
      </c>
      <c r="S1754" s="24" t="n"/>
    </row>
    <row r="1755">
      <c r="A1755" s="21" t="n"/>
      <c r="B1755" s="22" t="n"/>
      <c r="C1755" s="23">
        <f>IF(OR(A1755="",B1755=""),"",A1755&amp;"|"&amp;B1755)</f>
        <v/>
      </c>
      <c r="D1755" s="21" t="n"/>
      <c r="E1755" s="24" t="n"/>
      <c r="F1755" s="21" t="n"/>
      <c r="G1755" s="22" t="n"/>
      <c r="H1755" s="22" t="n"/>
      <c r="I1755" s="22" t="n"/>
      <c r="J1755" s="25" t="n"/>
      <c r="K1755" s="26">
        <f>IF(J1755="","",IFERROR(INDEX(lst_frequencias_vezes,MATCH(J1755,lst_frequencias,0)),"Frequência não aceita"))</f>
        <v/>
      </c>
      <c r="L1755" s="21" t="n"/>
      <c r="M1755" s="27" t="n"/>
      <c r="N1755" s="28">
        <f>IF(AND(ISNUMBER(K1755),ISNUMBER(M1755)),K1755*M1755,"")</f>
        <v/>
      </c>
      <c r="O1755" s="25" t="n"/>
      <c r="P1755" s="25" t="n"/>
      <c r="Q1755" s="29" t="n"/>
      <c r="R1755" s="30">
        <f>IF(C1755="","",IF(COUNTIF(pl_chave,C1755)&gt;1,"ERRO: chave de tarefa duplicada",IF(I1755="Sim",IF(O1755="Não","ERRO: tarefa de segurança retirada do plano",IF(NOT(ISNUMBER(K1755)),"ERRO: frequência vigente inválida",IF(ISERROR(MATCH(H1755,lst_frequencias,0)),"ERRO: frequência de referência ausente",IF(K1755&lt;INDEX(lst_frequencias_vezes,MATCH(H1755,lst_frequencias,0)),"ERRO: intervalo ampliado em tarefa de segurança (referência "&amp;H1755&amp;")","OK: segurança mantida")))),IF(NOT(ISNUMBER(K1755)),"Verificar: frequência vigente","OK"))))</f>
        <v/>
      </c>
      <c r="S1755" s="24" t="n"/>
    </row>
    <row r="1756">
      <c r="A1756" s="21" t="n"/>
      <c r="B1756" s="22" t="n"/>
      <c r="C1756" s="23">
        <f>IF(OR(A1756="",B1756=""),"",A1756&amp;"|"&amp;B1756)</f>
        <v/>
      </c>
      <c r="D1756" s="21" t="n"/>
      <c r="E1756" s="24" t="n"/>
      <c r="F1756" s="21" t="n"/>
      <c r="G1756" s="22" t="n"/>
      <c r="H1756" s="22" t="n"/>
      <c r="I1756" s="22" t="n"/>
      <c r="J1756" s="25" t="n"/>
      <c r="K1756" s="26">
        <f>IF(J1756="","",IFERROR(INDEX(lst_frequencias_vezes,MATCH(J1756,lst_frequencias,0)),"Frequência não aceita"))</f>
        <v/>
      </c>
      <c r="L1756" s="21" t="n"/>
      <c r="M1756" s="27" t="n"/>
      <c r="N1756" s="28">
        <f>IF(AND(ISNUMBER(K1756),ISNUMBER(M1756)),K1756*M1756,"")</f>
        <v/>
      </c>
      <c r="O1756" s="25" t="n"/>
      <c r="P1756" s="25" t="n"/>
      <c r="Q1756" s="29" t="n"/>
      <c r="R1756" s="30">
        <f>IF(C1756="","",IF(COUNTIF(pl_chave,C1756)&gt;1,"ERRO: chave de tarefa duplicada",IF(I1756="Sim",IF(O1756="Não","ERRO: tarefa de segurança retirada do plano",IF(NOT(ISNUMBER(K1756)),"ERRO: frequência vigente inválida",IF(ISERROR(MATCH(H1756,lst_frequencias,0)),"ERRO: frequência de referência ausente",IF(K1756&lt;INDEX(lst_frequencias_vezes,MATCH(H1756,lst_frequencias,0)),"ERRO: intervalo ampliado em tarefa de segurança (referência "&amp;H1756&amp;")","OK: segurança mantida")))),IF(NOT(ISNUMBER(K1756)),"Verificar: frequência vigente","OK"))))</f>
        <v/>
      </c>
      <c r="S1756" s="24" t="n"/>
    </row>
    <row r="1757">
      <c r="A1757" s="21" t="n"/>
      <c r="B1757" s="22" t="n"/>
      <c r="C1757" s="23">
        <f>IF(OR(A1757="",B1757=""),"",A1757&amp;"|"&amp;B1757)</f>
        <v/>
      </c>
      <c r="D1757" s="21" t="n"/>
      <c r="E1757" s="24" t="n"/>
      <c r="F1757" s="21" t="n"/>
      <c r="G1757" s="22" t="n"/>
      <c r="H1757" s="22" t="n"/>
      <c r="I1757" s="22" t="n"/>
      <c r="J1757" s="25" t="n"/>
      <c r="K1757" s="26">
        <f>IF(J1757="","",IFERROR(INDEX(lst_frequencias_vezes,MATCH(J1757,lst_frequencias,0)),"Frequência não aceita"))</f>
        <v/>
      </c>
      <c r="L1757" s="21" t="n"/>
      <c r="M1757" s="27" t="n"/>
      <c r="N1757" s="28">
        <f>IF(AND(ISNUMBER(K1757),ISNUMBER(M1757)),K1757*M1757,"")</f>
        <v/>
      </c>
      <c r="O1757" s="25" t="n"/>
      <c r="P1757" s="25" t="n"/>
      <c r="Q1757" s="29" t="n"/>
      <c r="R1757" s="30">
        <f>IF(C1757="","",IF(COUNTIF(pl_chave,C1757)&gt;1,"ERRO: chave de tarefa duplicada",IF(I1757="Sim",IF(O1757="Não","ERRO: tarefa de segurança retirada do plano",IF(NOT(ISNUMBER(K1757)),"ERRO: frequência vigente inválida",IF(ISERROR(MATCH(H1757,lst_frequencias,0)),"ERRO: frequência de referência ausente",IF(K1757&lt;INDEX(lst_frequencias_vezes,MATCH(H1757,lst_frequencias,0)),"ERRO: intervalo ampliado em tarefa de segurança (referência "&amp;H1757&amp;")","OK: segurança mantida")))),IF(NOT(ISNUMBER(K1757)),"Verificar: frequência vigente","OK"))))</f>
        <v/>
      </c>
      <c r="S1757" s="24" t="n"/>
    </row>
    <row r="1758">
      <c r="A1758" s="21" t="n"/>
      <c r="B1758" s="22" t="n"/>
      <c r="C1758" s="23">
        <f>IF(OR(A1758="",B1758=""),"",A1758&amp;"|"&amp;B1758)</f>
        <v/>
      </c>
      <c r="D1758" s="21" t="n"/>
      <c r="E1758" s="24" t="n"/>
      <c r="F1758" s="21" t="n"/>
      <c r="G1758" s="22" t="n"/>
      <c r="H1758" s="22" t="n"/>
      <c r="I1758" s="22" t="n"/>
      <c r="J1758" s="25" t="n"/>
      <c r="K1758" s="26">
        <f>IF(J1758="","",IFERROR(INDEX(lst_frequencias_vezes,MATCH(J1758,lst_frequencias,0)),"Frequência não aceita"))</f>
        <v/>
      </c>
      <c r="L1758" s="21" t="n"/>
      <c r="M1758" s="27" t="n"/>
      <c r="N1758" s="28">
        <f>IF(AND(ISNUMBER(K1758),ISNUMBER(M1758)),K1758*M1758,"")</f>
        <v/>
      </c>
      <c r="O1758" s="25" t="n"/>
      <c r="P1758" s="25" t="n"/>
      <c r="Q1758" s="29" t="n"/>
      <c r="R1758" s="30">
        <f>IF(C1758="","",IF(COUNTIF(pl_chave,C1758)&gt;1,"ERRO: chave de tarefa duplicada",IF(I1758="Sim",IF(O1758="Não","ERRO: tarefa de segurança retirada do plano",IF(NOT(ISNUMBER(K1758)),"ERRO: frequência vigente inválida",IF(ISERROR(MATCH(H1758,lst_frequencias,0)),"ERRO: frequência de referência ausente",IF(K1758&lt;INDEX(lst_frequencias_vezes,MATCH(H1758,lst_frequencias,0)),"ERRO: intervalo ampliado em tarefa de segurança (referência "&amp;H1758&amp;")","OK: segurança mantida")))),IF(NOT(ISNUMBER(K1758)),"Verificar: frequência vigente","OK"))))</f>
        <v/>
      </c>
      <c r="S1758" s="24" t="n"/>
    </row>
    <row r="1759">
      <c r="A1759" s="21" t="n"/>
      <c r="B1759" s="22" t="n"/>
      <c r="C1759" s="23">
        <f>IF(OR(A1759="",B1759=""),"",A1759&amp;"|"&amp;B1759)</f>
        <v/>
      </c>
      <c r="D1759" s="21" t="n"/>
      <c r="E1759" s="24" t="n"/>
      <c r="F1759" s="21" t="n"/>
      <c r="G1759" s="22" t="n"/>
      <c r="H1759" s="22" t="n"/>
      <c r="I1759" s="22" t="n"/>
      <c r="J1759" s="25" t="n"/>
      <c r="K1759" s="26">
        <f>IF(J1759="","",IFERROR(INDEX(lst_frequencias_vezes,MATCH(J1759,lst_frequencias,0)),"Frequência não aceita"))</f>
        <v/>
      </c>
      <c r="L1759" s="21" t="n"/>
      <c r="M1759" s="27" t="n"/>
      <c r="N1759" s="28">
        <f>IF(AND(ISNUMBER(K1759),ISNUMBER(M1759)),K1759*M1759,"")</f>
        <v/>
      </c>
      <c r="O1759" s="25" t="n"/>
      <c r="P1759" s="25" t="n"/>
      <c r="Q1759" s="29" t="n"/>
      <c r="R1759" s="30">
        <f>IF(C1759="","",IF(COUNTIF(pl_chave,C1759)&gt;1,"ERRO: chave de tarefa duplicada",IF(I1759="Sim",IF(O1759="Não","ERRO: tarefa de segurança retirada do plano",IF(NOT(ISNUMBER(K1759)),"ERRO: frequência vigente inválida",IF(ISERROR(MATCH(H1759,lst_frequencias,0)),"ERRO: frequência de referência ausente",IF(K1759&lt;INDEX(lst_frequencias_vezes,MATCH(H1759,lst_frequencias,0)),"ERRO: intervalo ampliado em tarefa de segurança (referência "&amp;H1759&amp;")","OK: segurança mantida")))),IF(NOT(ISNUMBER(K1759)),"Verificar: frequência vigente","OK"))))</f>
        <v/>
      </c>
      <c r="S1759" s="24" t="n"/>
    </row>
    <row r="1760">
      <c r="A1760" s="21" t="n"/>
      <c r="B1760" s="22" t="n"/>
      <c r="C1760" s="23">
        <f>IF(OR(A1760="",B1760=""),"",A1760&amp;"|"&amp;B1760)</f>
        <v/>
      </c>
      <c r="D1760" s="21" t="n"/>
      <c r="E1760" s="24" t="n"/>
      <c r="F1760" s="21" t="n"/>
      <c r="G1760" s="22" t="n"/>
      <c r="H1760" s="22" t="n"/>
      <c r="I1760" s="22" t="n"/>
      <c r="J1760" s="25" t="n"/>
      <c r="K1760" s="26">
        <f>IF(J1760="","",IFERROR(INDEX(lst_frequencias_vezes,MATCH(J1760,lst_frequencias,0)),"Frequência não aceita"))</f>
        <v/>
      </c>
      <c r="L1760" s="21" t="n"/>
      <c r="M1760" s="27" t="n"/>
      <c r="N1760" s="28">
        <f>IF(AND(ISNUMBER(K1760),ISNUMBER(M1760)),K1760*M1760,"")</f>
        <v/>
      </c>
      <c r="O1760" s="25" t="n"/>
      <c r="P1760" s="25" t="n"/>
      <c r="Q1760" s="29" t="n"/>
      <c r="R1760" s="30">
        <f>IF(C1760="","",IF(COUNTIF(pl_chave,C1760)&gt;1,"ERRO: chave de tarefa duplicada",IF(I1760="Sim",IF(O1760="Não","ERRO: tarefa de segurança retirada do plano",IF(NOT(ISNUMBER(K1760)),"ERRO: frequência vigente inválida",IF(ISERROR(MATCH(H1760,lst_frequencias,0)),"ERRO: frequência de referência ausente",IF(K1760&lt;INDEX(lst_frequencias_vezes,MATCH(H1760,lst_frequencias,0)),"ERRO: intervalo ampliado em tarefa de segurança (referência "&amp;H1760&amp;")","OK: segurança mantida")))),IF(NOT(ISNUMBER(K1760)),"Verificar: frequência vigente","OK"))))</f>
        <v/>
      </c>
      <c r="S1760" s="24" t="n"/>
    </row>
    <row r="1761">
      <c r="A1761" s="21" t="n"/>
      <c r="B1761" s="22" t="n"/>
      <c r="C1761" s="23">
        <f>IF(OR(A1761="",B1761=""),"",A1761&amp;"|"&amp;B1761)</f>
        <v/>
      </c>
      <c r="D1761" s="21" t="n"/>
      <c r="E1761" s="24" t="n"/>
      <c r="F1761" s="21" t="n"/>
      <c r="G1761" s="22" t="n"/>
      <c r="H1761" s="22" t="n"/>
      <c r="I1761" s="22" t="n"/>
      <c r="J1761" s="25" t="n"/>
      <c r="K1761" s="26">
        <f>IF(J1761="","",IFERROR(INDEX(lst_frequencias_vezes,MATCH(J1761,lst_frequencias,0)),"Frequência não aceita"))</f>
        <v/>
      </c>
      <c r="L1761" s="21" t="n"/>
      <c r="M1761" s="27" t="n"/>
      <c r="N1761" s="28">
        <f>IF(AND(ISNUMBER(K1761),ISNUMBER(M1761)),K1761*M1761,"")</f>
        <v/>
      </c>
      <c r="O1761" s="25" t="n"/>
      <c r="P1761" s="25" t="n"/>
      <c r="Q1761" s="29" t="n"/>
      <c r="R1761" s="30">
        <f>IF(C1761="","",IF(COUNTIF(pl_chave,C1761)&gt;1,"ERRO: chave de tarefa duplicada",IF(I1761="Sim",IF(O1761="Não","ERRO: tarefa de segurança retirada do plano",IF(NOT(ISNUMBER(K1761)),"ERRO: frequência vigente inválida",IF(ISERROR(MATCH(H1761,lst_frequencias,0)),"ERRO: frequência de referência ausente",IF(K1761&lt;INDEX(lst_frequencias_vezes,MATCH(H1761,lst_frequencias,0)),"ERRO: intervalo ampliado em tarefa de segurança (referência "&amp;H1761&amp;")","OK: segurança mantida")))),IF(NOT(ISNUMBER(K1761)),"Verificar: frequência vigente","OK"))))</f>
        <v/>
      </c>
      <c r="S1761" s="24" t="n"/>
    </row>
    <row r="1762">
      <c r="A1762" s="21" t="n"/>
      <c r="B1762" s="22" t="n"/>
      <c r="C1762" s="23">
        <f>IF(OR(A1762="",B1762=""),"",A1762&amp;"|"&amp;B1762)</f>
        <v/>
      </c>
      <c r="D1762" s="21" t="n"/>
      <c r="E1762" s="24" t="n"/>
      <c r="F1762" s="21" t="n"/>
      <c r="G1762" s="22" t="n"/>
      <c r="H1762" s="22" t="n"/>
      <c r="I1762" s="22" t="n"/>
      <c r="J1762" s="25" t="n"/>
      <c r="K1762" s="26">
        <f>IF(J1762="","",IFERROR(INDEX(lst_frequencias_vezes,MATCH(J1762,lst_frequencias,0)),"Frequência não aceita"))</f>
        <v/>
      </c>
      <c r="L1762" s="21" t="n"/>
      <c r="M1762" s="27" t="n"/>
      <c r="N1762" s="28">
        <f>IF(AND(ISNUMBER(K1762),ISNUMBER(M1762)),K1762*M1762,"")</f>
        <v/>
      </c>
      <c r="O1762" s="25" t="n"/>
      <c r="P1762" s="25" t="n"/>
      <c r="Q1762" s="29" t="n"/>
      <c r="R1762" s="30">
        <f>IF(C1762="","",IF(COUNTIF(pl_chave,C1762)&gt;1,"ERRO: chave de tarefa duplicada",IF(I1762="Sim",IF(O1762="Não","ERRO: tarefa de segurança retirada do plano",IF(NOT(ISNUMBER(K1762)),"ERRO: frequência vigente inválida",IF(ISERROR(MATCH(H1762,lst_frequencias,0)),"ERRO: frequência de referência ausente",IF(K1762&lt;INDEX(lst_frequencias_vezes,MATCH(H1762,lst_frequencias,0)),"ERRO: intervalo ampliado em tarefa de segurança (referência "&amp;H1762&amp;")","OK: segurança mantida")))),IF(NOT(ISNUMBER(K1762)),"Verificar: frequência vigente","OK"))))</f>
        <v/>
      </c>
      <c r="S1762" s="24" t="n"/>
    </row>
    <row r="1763">
      <c r="A1763" s="21" t="n"/>
      <c r="B1763" s="22" t="n"/>
      <c r="C1763" s="23">
        <f>IF(OR(A1763="",B1763=""),"",A1763&amp;"|"&amp;B1763)</f>
        <v/>
      </c>
      <c r="D1763" s="21" t="n"/>
      <c r="E1763" s="24" t="n"/>
      <c r="F1763" s="21" t="n"/>
      <c r="G1763" s="22" t="n"/>
      <c r="H1763" s="22" t="n"/>
      <c r="I1763" s="22" t="n"/>
      <c r="J1763" s="25" t="n"/>
      <c r="K1763" s="26">
        <f>IF(J1763="","",IFERROR(INDEX(lst_frequencias_vezes,MATCH(J1763,lst_frequencias,0)),"Frequência não aceita"))</f>
        <v/>
      </c>
      <c r="L1763" s="21" t="n"/>
      <c r="M1763" s="27" t="n"/>
      <c r="N1763" s="28">
        <f>IF(AND(ISNUMBER(K1763),ISNUMBER(M1763)),K1763*M1763,"")</f>
        <v/>
      </c>
      <c r="O1763" s="25" t="n"/>
      <c r="P1763" s="25" t="n"/>
      <c r="Q1763" s="29" t="n"/>
      <c r="R1763" s="30">
        <f>IF(C1763="","",IF(COUNTIF(pl_chave,C1763)&gt;1,"ERRO: chave de tarefa duplicada",IF(I1763="Sim",IF(O1763="Não","ERRO: tarefa de segurança retirada do plano",IF(NOT(ISNUMBER(K1763)),"ERRO: frequência vigente inválida",IF(ISERROR(MATCH(H1763,lst_frequencias,0)),"ERRO: frequência de referência ausente",IF(K1763&lt;INDEX(lst_frequencias_vezes,MATCH(H1763,lst_frequencias,0)),"ERRO: intervalo ampliado em tarefa de segurança (referência "&amp;H1763&amp;")","OK: segurança mantida")))),IF(NOT(ISNUMBER(K1763)),"Verificar: frequência vigente","OK"))))</f>
        <v/>
      </c>
      <c r="S1763" s="24" t="n"/>
    </row>
    <row r="1764">
      <c r="A1764" s="21" t="n"/>
      <c r="B1764" s="22" t="n"/>
      <c r="C1764" s="23">
        <f>IF(OR(A1764="",B1764=""),"",A1764&amp;"|"&amp;B1764)</f>
        <v/>
      </c>
      <c r="D1764" s="21" t="n"/>
      <c r="E1764" s="24" t="n"/>
      <c r="F1764" s="21" t="n"/>
      <c r="G1764" s="22" t="n"/>
      <c r="H1764" s="22" t="n"/>
      <c r="I1764" s="22" t="n"/>
      <c r="J1764" s="25" t="n"/>
      <c r="K1764" s="26">
        <f>IF(J1764="","",IFERROR(INDEX(lst_frequencias_vezes,MATCH(J1764,lst_frequencias,0)),"Frequência não aceita"))</f>
        <v/>
      </c>
      <c r="L1764" s="21" t="n"/>
      <c r="M1764" s="27" t="n"/>
      <c r="N1764" s="28">
        <f>IF(AND(ISNUMBER(K1764),ISNUMBER(M1764)),K1764*M1764,"")</f>
        <v/>
      </c>
      <c r="O1764" s="25" t="n"/>
      <c r="P1764" s="25" t="n"/>
      <c r="Q1764" s="29" t="n"/>
      <c r="R1764" s="30">
        <f>IF(C1764="","",IF(COUNTIF(pl_chave,C1764)&gt;1,"ERRO: chave de tarefa duplicada",IF(I1764="Sim",IF(O1764="Não","ERRO: tarefa de segurança retirada do plano",IF(NOT(ISNUMBER(K1764)),"ERRO: frequência vigente inválida",IF(ISERROR(MATCH(H1764,lst_frequencias,0)),"ERRO: frequência de referência ausente",IF(K1764&lt;INDEX(lst_frequencias_vezes,MATCH(H1764,lst_frequencias,0)),"ERRO: intervalo ampliado em tarefa de segurança (referência "&amp;H1764&amp;")","OK: segurança mantida")))),IF(NOT(ISNUMBER(K1764)),"Verificar: frequência vigente","OK"))))</f>
        <v/>
      </c>
      <c r="S1764" s="24" t="n"/>
    </row>
    <row r="1765">
      <c r="A1765" s="21" t="n"/>
      <c r="B1765" s="22" t="n"/>
      <c r="C1765" s="23">
        <f>IF(OR(A1765="",B1765=""),"",A1765&amp;"|"&amp;B1765)</f>
        <v/>
      </c>
      <c r="D1765" s="21" t="n"/>
      <c r="E1765" s="24" t="n"/>
      <c r="F1765" s="21" t="n"/>
      <c r="G1765" s="22" t="n"/>
      <c r="H1765" s="22" t="n"/>
      <c r="I1765" s="22" t="n"/>
      <c r="J1765" s="25" t="n"/>
      <c r="K1765" s="26">
        <f>IF(J1765="","",IFERROR(INDEX(lst_frequencias_vezes,MATCH(J1765,lst_frequencias,0)),"Frequência não aceita"))</f>
        <v/>
      </c>
      <c r="L1765" s="21" t="n"/>
      <c r="M1765" s="27" t="n"/>
      <c r="N1765" s="28">
        <f>IF(AND(ISNUMBER(K1765),ISNUMBER(M1765)),K1765*M1765,"")</f>
        <v/>
      </c>
      <c r="O1765" s="25" t="n"/>
      <c r="P1765" s="25" t="n"/>
      <c r="Q1765" s="29" t="n"/>
      <c r="R1765" s="30">
        <f>IF(C1765="","",IF(COUNTIF(pl_chave,C1765)&gt;1,"ERRO: chave de tarefa duplicada",IF(I1765="Sim",IF(O1765="Não","ERRO: tarefa de segurança retirada do plano",IF(NOT(ISNUMBER(K1765)),"ERRO: frequência vigente inválida",IF(ISERROR(MATCH(H1765,lst_frequencias,0)),"ERRO: frequência de referência ausente",IF(K1765&lt;INDEX(lst_frequencias_vezes,MATCH(H1765,lst_frequencias,0)),"ERRO: intervalo ampliado em tarefa de segurança (referência "&amp;H1765&amp;")","OK: segurança mantida")))),IF(NOT(ISNUMBER(K1765)),"Verificar: frequência vigente","OK"))))</f>
        <v/>
      </c>
      <c r="S1765" s="24" t="n"/>
    </row>
    <row r="1766">
      <c r="A1766" s="21" t="n"/>
      <c r="B1766" s="22" t="n"/>
      <c r="C1766" s="23">
        <f>IF(OR(A1766="",B1766=""),"",A1766&amp;"|"&amp;B1766)</f>
        <v/>
      </c>
      <c r="D1766" s="21" t="n"/>
      <c r="E1766" s="24" t="n"/>
      <c r="F1766" s="21" t="n"/>
      <c r="G1766" s="22" t="n"/>
      <c r="H1766" s="22" t="n"/>
      <c r="I1766" s="22" t="n"/>
      <c r="J1766" s="25" t="n"/>
      <c r="K1766" s="26">
        <f>IF(J1766="","",IFERROR(INDEX(lst_frequencias_vezes,MATCH(J1766,lst_frequencias,0)),"Frequência não aceita"))</f>
        <v/>
      </c>
      <c r="L1766" s="21" t="n"/>
      <c r="M1766" s="27" t="n"/>
      <c r="N1766" s="28">
        <f>IF(AND(ISNUMBER(K1766),ISNUMBER(M1766)),K1766*M1766,"")</f>
        <v/>
      </c>
      <c r="O1766" s="25" t="n"/>
      <c r="P1766" s="25" t="n"/>
      <c r="Q1766" s="29" t="n"/>
      <c r="R1766" s="30">
        <f>IF(C1766="","",IF(COUNTIF(pl_chave,C1766)&gt;1,"ERRO: chave de tarefa duplicada",IF(I1766="Sim",IF(O1766="Não","ERRO: tarefa de segurança retirada do plano",IF(NOT(ISNUMBER(K1766)),"ERRO: frequência vigente inválida",IF(ISERROR(MATCH(H1766,lst_frequencias,0)),"ERRO: frequência de referência ausente",IF(K1766&lt;INDEX(lst_frequencias_vezes,MATCH(H1766,lst_frequencias,0)),"ERRO: intervalo ampliado em tarefa de segurança (referência "&amp;H1766&amp;")","OK: segurança mantida")))),IF(NOT(ISNUMBER(K1766)),"Verificar: frequência vigente","OK"))))</f>
        <v/>
      </c>
      <c r="S1766" s="24" t="n"/>
    </row>
    <row r="1767">
      <c r="A1767" s="21" t="n"/>
      <c r="B1767" s="22" t="n"/>
      <c r="C1767" s="23">
        <f>IF(OR(A1767="",B1767=""),"",A1767&amp;"|"&amp;B1767)</f>
        <v/>
      </c>
      <c r="D1767" s="21" t="n"/>
      <c r="E1767" s="24" t="n"/>
      <c r="F1767" s="21" t="n"/>
      <c r="G1767" s="22" t="n"/>
      <c r="H1767" s="22" t="n"/>
      <c r="I1767" s="22" t="n"/>
      <c r="J1767" s="25" t="n"/>
      <c r="K1767" s="26">
        <f>IF(J1767="","",IFERROR(INDEX(lst_frequencias_vezes,MATCH(J1767,lst_frequencias,0)),"Frequência não aceita"))</f>
        <v/>
      </c>
      <c r="L1767" s="21" t="n"/>
      <c r="M1767" s="27" t="n"/>
      <c r="N1767" s="28">
        <f>IF(AND(ISNUMBER(K1767),ISNUMBER(M1767)),K1767*M1767,"")</f>
        <v/>
      </c>
      <c r="O1767" s="25" t="n"/>
      <c r="P1767" s="25" t="n"/>
      <c r="Q1767" s="29" t="n"/>
      <c r="R1767" s="30">
        <f>IF(C1767="","",IF(COUNTIF(pl_chave,C1767)&gt;1,"ERRO: chave de tarefa duplicada",IF(I1767="Sim",IF(O1767="Não","ERRO: tarefa de segurança retirada do plano",IF(NOT(ISNUMBER(K1767)),"ERRO: frequência vigente inválida",IF(ISERROR(MATCH(H1767,lst_frequencias,0)),"ERRO: frequência de referência ausente",IF(K1767&lt;INDEX(lst_frequencias_vezes,MATCH(H1767,lst_frequencias,0)),"ERRO: intervalo ampliado em tarefa de segurança (referência "&amp;H1767&amp;")","OK: segurança mantida")))),IF(NOT(ISNUMBER(K1767)),"Verificar: frequência vigente","OK"))))</f>
        <v/>
      </c>
      <c r="S1767" s="24" t="n"/>
    </row>
    <row r="1768">
      <c r="A1768" s="21" t="n"/>
      <c r="B1768" s="22" t="n"/>
      <c r="C1768" s="23">
        <f>IF(OR(A1768="",B1768=""),"",A1768&amp;"|"&amp;B1768)</f>
        <v/>
      </c>
      <c r="D1768" s="21" t="n"/>
      <c r="E1768" s="24" t="n"/>
      <c r="F1768" s="21" t="n"/>
      <c r="G1768" s="22" t="n"/>
      <c r="H1768" s="22" t="n"/>
      <c r="I1768" s="22" t="n"/>
      <c r="J1768" s="25" t="n"/>
      <c r="K1768" s="26">
        <f>IF(J1768="","",IFERROR(INDEX(lst_frequencias_vezes,MATCH(J1768,lst_frequencias,0)),"Frequência não aceita"))</f>
        <v/>
      </c>
      <c r="L1768" s="21" t="n"/>
      <c r="M1768" s="27" t="n"/>
      <c r="N1768" s="28">
        <f>IF(AND(ISNUMBER(K1768),ISNUMBER(M1768)),K1768*M1768,"")</f>
        <v/>
      </c>
      <c r="O1768" s="25" t="n"/>
      <c r="P1768" s="25" t="n"/>
      <c r="Q1768" s="29" t="n"/>
      <c r="R1768" s="30">
        <f>IF(C1768="","",IF(COUNTIF(pl_chave,C1768)&gt;1,"ERRO: chave de tarefa duplicada",IF(I1768="Sim",IF(O1768="Não","ERRO: tarefa de segurança retirada do plano",IF(NOT(ISNUMBER(K1768)),"ERRO: frequência vigente inválida",IF(ISERROR(MATCH(H1768,lst_frequencias,0)),"ERRO: frequência de referência ausente",IF(K1768&lt;INDEX(lst_frequencias_vezes,MATCH(H1768,lst_frequencias,0)),"ERRO: intervalo ampliado em tarefa de segurança (referência "&amp;H1768&amp;")","OK: segurança mantida")))),IF(NOT(ISNUMBER(K1768)),"Verificar: frequência vigente","OK"))))</f>
        <v/>
      </c>
      <c r="S1768" s="24" t="n"/>
    </row>
    <row r="1769">
      <c r="A1769" s="21" t="n"/>
      <c r="B1769" s="22" t="n"/>
      <c r="C1769" s="23">
        <f>IF(OR(A1769="",B1769=""),"",A1769&amp;"|"&amp;B1769)</f>
        <v/>
      </c>
      <c r="D1769" s="21" t="n"/>
      <c r="E1769" s="24" t="n"/>
      <c r="F1769" s="21" t="n"/>
      <c r="G1769" s="22" t="n"/>
      <c r="H1769" s="22" t="n"/>
      <c r="I1769" s="22" t="n"/>
      <c r="J1769" s="25" t="n"/>
      <c r="K1769" s="26">
        <f>IF(J1769="","",IFERROR(INDEX(lst_frequencias_vezes,MATCH(J1769,lst_frequencias,0)),"Frequência não aceita"))</f>
        <v/>
      </c>
      <c r="L1769" s="21" t="n"/>
      <c r="M1769" s="27" t="n"/>
      <c r="N1769" s="28">
        <f>IF(AND(ISNUMBER(K1769),ISNUMBER(M1769)),K1769*M1769,"")</f>
        <v/>
      </c>
      <c r="O1769" s="25" t="n"/>
      <c r="P1769" s="25" t="n"/>
      <c r="Q1769" s="29" t="n"/>
      <c r="R1769" s="30">
        <f>IF(C1769="","",IF(COUNTIF(pl_chave,C1769)&gt;1,"ERRO: chave de tarefa duplicada",IF(I1769="Sim",IF(O1769="Não","ERRO: tarefa de segurança retirada do plano",IF(NOT(ISNUMBER(K1769)),"ERRO: frequência vigente inválida",IF(ISERROR(MATCH(H1769,lst_frequencias,0)),"ERRO: frequência de referência ausente",IF(K1769&lt;INDEX(lst_frequencias_vezes,MATCH(H1769,lst_frequencias,0)),"ERRO: intervalo ampliado em tarefa de segurança (referência "&amp;H1769&amp;")","OK: segurança mantida")))),IF(NOT(ISNUMBER(K1769)),"Verificar: frequência vigente","OK"))))</f>
        <v/>
      </c>
      <c r="S1769" s="24" t="n"/>
    </row>
    <row r="1770">
      <c r="A1770" s="21" t="n"/>
      <c r="B1770" s="22" t="n"/>
      <c r="C1770" s="23">
        <f>IF(OR(A1770="",B1770=""),"",A1770&amp;"|"&amp;B1770)</f>
        <v/>
      </c>
      <c r="D1770" s="21" t="n"/>
      <c r="E1770" s="24" t="n"/>
      <c r="F1770" s="21" t="n"/>
      <c r="G1770" s="22" t="n"/>
      <c r="H1770" s="22" t="n"/>
      <c r="I1770" s="22" t="n"/>
      <c r="J1770" s="25" t="n"/>
      <c r="K1770" s="26">
        <f>IF(J1770="","",IFERROR(INDEX(lst_frequencias_vezes,MATCH(J1770,lst_frequencias,0)),"Frequência não aceita"))</f>
        <v/>
      </c>
      <c r="L1770" s="21" t="n"/>
      <c r="M1770" s="27" t="n"/>
      <c r="N1770" s="28">
        <f>IF(AND(ISNUMBER(K1770),ISNUMBER(M1770)),K1770*M1770,"")</f>
        <v/>
      </c>
      <c r="O1770" s="25" t="n"/>
      <c r="P1770" s="25" t="n"/>
      <c r="Q1770" s="29" t="n"/>
      <c r="R1770" s="30">
        <f>IF(C1770="","",IF(COUNTIF(pl_chave,C1770)&gt;1,"ERRO: chave de tarefa duplicada",IF(I1770="Sim",IF(O1770="Não","ERRO: tarefa de segurança retirada do plano",IF(NOT(ISNUMBER(K1770)),"ERRO: frequência vigente inválida",IF(ISERROR(MATCH(H1770,lst_frequencias,0)),"ERRO: frequência de referência ausente",IF(K1770&lt;INDEX(lst_frequencias_vezes,MATCH(H1770,lst_frequencias,0)),"ERRO: intervalo ampliado em tarefa de segurança (referência "&amp;H1770&amp;")","OK: segurança mantida")))),IF(NOT(ISNUMBER(K1770)),"Verificar: frequência vigente","OK"))))</f>
        <v/>
      </c>
      <c r="S1770" s="24" t="n"/>
    </row>
    <row r="1771">
      <c r="A1771" s="21" t="n"/>
      <c r="B1771" s="22" t="n"/>
      <c r="C1771" s="23">
        <f>IF(OR(A1771="",B1771=""),"",A1771&amp;"|"&amp;B1771)</f>
        <v/>
      </c>
      <c r="D1771" s="21" t="n"/>
      <c r="E1771" s="24" t="n"/>
      <c r="F1771" s="21" t="n"/>
      <c r="G1771" s="22" t="n"/>
      <c r="H1771" s="22" t="n"/>
      <c r="I1771" s="22" t="n"/>
      <c r="J1771" s="25" t="n"/>
      <c r="K1771" s="26">
        <f>IF(J1771="","",IFERROR(INDEX(lst_frequencias_vezes,MATCH(J1771,lst_frequencias,0)),"Frequência não aceita"))</f>
        <v/>
      </c>
      <c r="L1771" s="21" t="n"/>
      <c r="M1771" s="27" t="n"/>
      <c r="N1771" s="28">
        <f>IF(AND(ISNUMBER(K1771),ISNUMBER(M1771)),K1771*M1771,"")</f>
        <v/>
      </c>
      <c r="O1771" s="25" t="n"/>
      <c r="P1771" s="25" t="n"/>
      <c r="Q1771" s="29" t="n"/>
      <c r="R1771" s="30">
        <f>IF(C1771="","",IF(COUNTIF(pl_chave,C1771)&gt;1,"ERRO: chave de tarefa duplicada",IF(I1771="Sim",IF(O1771="Não","ERRO: tarefa de segurança retirada do plano",IF(NOT(ISNUMBER(K1771)),"ERRO: frequência vigente inválida",IF(ISERROR(MATCH(H1771,lst_frequencias,0)),"ERRO: frequência de referência ausente",IF(K1771&lt;INDEX(lst_frequencias_vezes,MATCH(H1771,lst_frequencias,0)),"ERRO: intervalo ampliado em tarefa de segurança (referência "&amp;H1771&amp;")","OK: segurança mantida")))),IF(NOT(ISNUMBER(K1771)),"Verificar: frequência vigente","OK"))))</f>
        <v/>
      </c>
      <c r="S1771" s="24" t="n"/>
    </row>
    <row r="1772">
      <c r="A1772" s="21" t="n"/>
      <c r="B1772" s="22" t="n"/>
      <c r="C1772" s="23">
        <f>IF(OR(A1772="",B1772=""),"",A1772&amp;"|"&amp;B1772)</f>
        <v/>
      </c>
      <c r="D1772" s="21" t="n"/>
      <c r="E1772" s="24" t="n"/>
      <c r="F1772" s="21" t="n"/>
      <c r="G1772" s="22" t="n"/>
      <c r="H1772" s="22" t="n"/>
      <c r="I1772" s="22" t="n"/>
      <c r="J1772" s="25" t="n"/>
      <c r="K1772" s="26">
        <f>IF(J1772="","",IFERROR(INDEX(lst_frequencias_vezes,MATCH(J1772,lst_frequencias,0)),"Frequência não aceita"))</f>
        <v/>
      </c>
      <c r="L1772" s="21" t="n"/>
      <c r="M1772" s="27" t="n"/>
      <c r="N1772" s="28">
        <f>IF(AND(ISNUMBER(K1772),ISNUMBER(M1772)),K1772*M1772,"")</f>
        <v/>
      </c>
      <c r="O1772" s="25" t="n"/>
      <c r="P1772" s="25" t="n"/>
      <c r="Q1772" s="29" t="n"/>
      <c r="R1772" s="30">
        <f>IF(C1772="","",IF(COUNTIF(pl_chave,C1772)&gt;1,"ERRO: chave de tarefa duplicada",IF(I1772="Sim",IF(O1772="Não","ERRO: tarefa de segurança retirada do plano",IF(NOT(ISNUMBER(K1772)),"ERRO: frequência vigente inválida",IF(ISERROR(MATCH(H1772,lst_frequencias,0)),"ERRO: frequência de referência ausente",IF(K1772&lt;INDEX(lst_frequencias_vezes,MATCH(H1772,lst_frequencias,0)),"ERRO: intervalo ampliado em tarefa de segurança (referência "&amp;H1772&amp;")","OK: segurança mantida")))),IF(NOT(ISNUMBER(K1772)),"Verificar: frequência vigente","OK"))))</f>
        <v/>
      </c>
      <c r="S1772" s="24" t="n"/>
    </row>
    <row r="1773">
      <c r="A1773" s="21" t="n"/>
      <c r="B1773" s="22" t="n"/>
      <c r="C1773" s="23">
        <f>IF(OR(A1773="",B1773=""),"",A1773&amp;"|"&amp;B1773)</f>
        <v/>
      </c>
      <c r="D1773" s="21" t="n"/>
      <c r="E1773" s="24" t="n"/>
      <c r="F1773" s="21" t="n"/>
      <c r="G1773" s="22" t="n"/>
      <c r="H1773" s="22" t="n"/>
      <c r="I1773" s="22" t="n"/>
      <c r="J1773" s="25" t="n"/>
      <c r="K1773" s="26">
        <f>IF(J1773="","",IFERROR(INDEX(lst_frequencias_vezes,MATCH(J1773,lst_frequencias,0)),"Frequência não aceita"))</f>
        <v/>
      </c>
      <c r="L1773" s="21" t="n"/>
      <c r="M1773" s="27" t="n"/>
      <c r="N1773" s="28">
        <f>IF(AND(ISNUMBER(K1773),ISNUMBER(M1773)),K1773*M1773,"")</f>
        <v/>
      </c>
      <c r="O1773" s="25" t="n"/>
      <c r="P1773" s="25" t="n"/>
      <c r="Q1773" s="29" t="n"/>
      <c r="R1773" s="30">
        <f>IF(C1773="","",IF(COUNTIF(pl_chave,C1773)&gt;1,"ERRO: chave de tarefa duplicada",IF(I1773="Sim",IF(O1773="Não","ERRO: tarefa de segurança retirada do plano",IF(NOT(ISNUMBER(K1773)),"ERRO: frequência vigente inválida",IF(ISERROR(MATCH(H1773,lst_frequencias,0)),"ERRO: frequência de referência ausente",IF(K1773&lt;INDEX(lst_frequencias_vezes,MATCH(H1773,lst_frequencias,0)),"ERRO: intervalo ampliado em tarefa de segurança (referência "&amp;H1773&amp;")","OK: segurança mantida")))),IF(NOT(ISNUMBER(K1773)),"Verificar: frequência vigente","OK"))))</f>
        <v/>
      </c>
      <c r="S1773" s="24" t="n"/>
    </row>
    <row r="1774">
      <c r="A1774" s="21" t="n"/>
      <c r="B1774" s="22" t="n"/>
      <c r="C1774" s="23">
        <f>IF(OR(A1774="",B1774=""),"",A1774&amp;"|"&amp;B1774)</f>
        <v/>
      </c>
      <c r="D1774" s="21" t="n"/>
      <c r="E1774" s="24" t="n"/>
      <c r="F1774" s="21" t="n"/>
      <c r="G1774" s="22" t="n"/>
      <c r="H1774" s="22" t="n"/>
      <c r="I1774" s="22" t="n"/>
      <c r="J1774" s="25" t="n"/>
      <c r="K1774" s="26">
        <f>IF(J1774="","",IFERROR(INDEX(lst_frequencias_vezes,MATCH(J1774,lst_frequencias,0)),"Frequência não aceita"))</f>
        <v/>
      </c>
      <c r="L1774" s="21" t="n"/>
      <c r="M1774" s="27" t="n"/>
      <c r="N1774" s="28">
        <f>IF(AND(ISNUMBER(K1774),ISNUMBER(M1774)),K1774*M1774,"")</f>
        <v/>
      </c>
      <c r="O1774" s="25" t="n"/>
      <c r="P1774" s="25" t="n"/>
      <c r="Q1774" s="29" t="n"/>
      <c r="R1774" s="30">
        <f>IF(C1774="","",IF(COUNTIF(pl_chave,C1774)&gt;1,"ERRO: chave de tarefa duplicada",IF(I1774="Sim",IF(O1774="Não","ERRO: tarefa de segurança retirada do plano",IF(NOT(ISNUMBER(K1774)),"ERRO: frequência vigente inválida",IF(ISERROR(MATCH(H1774,lst_frequencias,0)),"ERRO: frequência de referência ausente",IF(K1774&lt;INDEX(lst_frequencias_vezes,MATCH(H1774,lst_frequencias,0)),"ERRO: intervalo ampliado em tarefa de segurança (referência "&amp;H1774&amp;")","OK: segurança mantida")))),IF(NOT(ISNUMBER(K1774)),"Verificar: frequência vigente","OK"))))</f>
        <v/>
      </c>
      <c r="S1774" s="24" t="n"/>
    </row>
    <row r="1775">
      <c r="A1775" s="21" t="n"/>
      <c r="B1775" s="22" t="n"/>
      <c r="C1775" s="23">
        <f>IF(OR(A1775="",B1775=""),"",A1775&amp;"|"&amp;B1775)</f>
        <v/>
      </c>
      <c r="D1775" s="21" t="n"/>
      <c r="E1775" s="24" t="n"/>
      <c r="F1775" s="21" t="n"/>
      <c r="G1775" s="22" t="n"/>
      <c r="H1775" s="22" t="n"/>
      <c r="I1775" s="22" t="n"/>
      <c r="J1775" s="25" t="n"/>
      <c r="K1775" s="26">
        <f>IF(J1775="","",IFERROR(INDEX(lst_frequencias_vezes,MATCH(J1775,lst_frequencias,0)),"Frequência não aceita"))</f>
        <v/>
      </c>
      <c r="L1775" s="21" t="n"/>
      <c r="M1775" s="27" t="n"/>
      <c r="N1775" s="28">
        <f>IF(AND(ISNUMBER(K1775),ISNUMBER(M1775)),K1775*M1775,"")</f>
        <v/>
      </c>
      <c r="O1775" s="25" t="n"/>
      <c r="P1775" s="25" t="n"/>
      <c r="Q1775" s="29" t="n"/>
      <c r="R1775" s="30">
        <f>IF(C1775="","",IF(COUNTIF(pl_chave,C1775)&gt;1,"ERRO: chave de tarefa duplicada",IF(I1775="Sim",IF(O1775="Não","ERRO: tarefa de segurança retirada do plano",IF(NOT(ISNUMBER(K1775)),"ERRO: frequência vigente inválida",IF(ISERROR(MATCH(H1775,lst_frequencias,0)),"ERRO: frequência de referência ausente",IF(K1775&lt;INDEX(lst_frequencias_vezes,MATCH(H1775,lst_frequencias,0)),"ERRO: intervalo ampliado em tarefa de segurança (referência "&amp;H1775&amp;")","OK: segurança mantida")))),IF(NOT(ISNUMBER(K1775)),"Verificar: frequência vigente","OK"))))</f>
        <v/>
      </c>
      <c r="S1775" s="24" t="n"/>
    </row>
    <row r="1776">
      <c r="A1776" s="21" t="n"/>
      <c r="B1776" s="22" t="n"/>
      <c r="C1776" s="23">
        <f>IF(OR(A1776="",B1776=""),"",A1776&amp;"|"&amp;B1776)</f>
        <v/>
      </c>
      <c r="D1776" s="21" t="n"/>
      <c r="E1776" s="24" t="n"/>
      <c r="F1776" s="21" t="n"/>
      <c r="G1776" s="22" t="n"/>
      <c r="H1776" s="22" t="n"/>
      <c r="I1776" s="22" t="n"/>
      <c r="J1776" s="25" t="n"/>
      <c r="K1776" s="26">
        <f>IF(J1776="","",IFERROR(INDEX(lst_frequencias_vezes,MATCH(J1776,lst_frequencias,0)),"Frequência não aceita"))</f>
        <v/>
      </c>
      <c r="L1776" s="21" t="n"/>
      <c r="M1776" s="27" t="n"/>
      <c r="N1776" s="28">
        <f>IF(AND(ISNUMBER(K1776),ISNUMBER(M1776)),K1776*M1776,"")</f>
        <v/>
      </c>
      <c r="O1776" s="25" t="n"/>
      <c r="P1776" s="25" t="n"/>
      <c r="Q1776" s="29" t="n"/>
      <c r="R1776" s="30">
        <f>IF(C1776="","",IF(COUNTIF(pl_chave,C1776)&gt;1,"ERRO: chave de tarefa duplicada",IF(I1776="Sim",IF(O1776="Não","ERRO: tarefa de segurança retirada do plano",IF(NOT(ISNUMBER(K1776)),"ERRO: frequência vigente inválida",IF(ISERROR(MATCH(H1776,lst_frequencias,0)),"ERRO: frequência de referência ausente",IF(K1776&lt;INDEX(lst_frequencias_vezes,MATCH(H1776,lst_frequencias,0)),"ERRO: intervalo ampliado em tarefa de segurança (referência "&amp;H1776&amp;")","OK: segurança mantida")))),IF(NOT(ISNUMBER(K1776)),"Verificar: frequência vigente","OK"))))</f>
        <v/>
      </c>
      <c r="S1776" s="24" t="n"/>
    </row>
    <row r="1777">
      <c r="A1777" s="21" t="n"/>
      <c r="B1777" s="22" t="n"/>
      <c r="C1777" s="23">
        <f>IF(OR(A1777="",B1777=""),"",A1777&amp;"|"&amp;B1777)</f>
        <v/>
      </c>
      <c r="D1777" s="21" t="n"/>
      <c r="E1777" s="24" t="n"/>
      <c r="F1777" s="21" t="n"/>
      <c r="G1777" s="22" t="n"/>
      <c r="H1777" s="22" t="n"/>
      <c r="I1777" s="22" t="n"/>
      <c r="J1777" s="25" t="n"/>
      <c r="K1777" s="26">
        <f>IF(J1777="","",IFERROR(INDEX(lst_frequencias_vezes,MATCH(J1777,lst_frequencias,0)),"Frequência não aceita"))</f>
        <v/>
      </c>
      <c r="L1777" s="21" t="n"/>
      <c r="M1777" s="27" t="n"/>
      <c r="N1777" s="28">
        <f>IF(AND(ISNUMBER(K1777),ISNUMBER(M1777)),K1777*M1777,"")</f>
        <v/>
      </c>
      <c r="O1777" s="25" t="n"/>
      <c r="P1777" s="25" t="n"/>
      <c r="Q1777" s="29" t="n"/>
      <c r="R1777" s="30">
        <f>IF(C1777="","",IF(COUNTIF(pl_chave,C1777)&gt;1,"ERRO: chave de tarefa duplicada",IF(I1777="Sim",IF(O1777="Não","ERRO: tarefa de segurança retirada do plano",IF(NOT(ISNUMBER(K1777)),"ERRO: frequência vigente inválida",IF(ISERROR(MATCH(H1777,lst_frequencias,0)),"ERRO: frequência de referência ausente",IF(K1777&lt;INDEX(lst_frequencias_vezes,MATCH(H1777,lst_frequencias,0)),"ERRO: intervalo ampliado em tarefa de segurança (referência "&amp;H1777&amp;")","OK: segurança mantida")))),IF(NOT(ISNUMBER(K1777)),"Verificar: frequência vigente","OK"))))</f>
        <v/>
      </c>
      <c r="S1777" s="24" t="n"/>
    </row>
    <row r="1778">
      <c r="A1778" s="21" t="n"/>
      <c r="B1778" s="22" t="n"/>
      <c r="C1778" s="23">
        <f>IF(OR(A1778="",B1778=""),"",A1778&amp;"|"&amp;B1778)</f>
        <v/>
      </c>
      <c r="D1778" s="21" t="n"/>
      <c r="E1778" s="24" t="n"/>
      <c r="F1778" s="21" t="n"/>
      <c r="G1778" s="22" t="n"/>
      <c r="H1778" s="22" t="n"/>
      <c r="I1778" s="22" t="n"/>
      <c r="J1778" s="25" t="n"/>
      <c r="K1778" s="26">
        <f>IF(J1778="","",IFERROR(INDEX(lst_frequencias_vezes,MATCH(J1778,lst_frequencias,0)),"Frequência não aceita"))</f>
        <v/>
      </c>
      <c r="L1778" s="21" t="n"/>
      <c r="M1778" s="27" t="n"/>
      <c r="N1778" s="28">
        <f>IF(AND(ISNUMBER(K1778),ISNUMBER(M1778)),K1778*M1778,"")</f>
        <v/>
      </c>
      <c r="O1778" s="25" t="n"/>
      <c r="P1778" s="25" t="n"/>
      <c r="Q1778" s="29" t="n"/>
      <c r="R1778" s="30">
        <f>IF(C1778="","",IF(COUNTIF(pl_chave,C1778)&gt;1,"ERRO: chave de tarefa duplicada",IF(I1778="Sim",IF(O1778="Não","ERRO: tarefa de segurança retirada do plano",IF(NOT(ISNUMBER(K1778)),"ERRO: frequência vigente inválida",IF(ISERROR(MATCH(H1778,lst_frequencias,0)),"ERRO: frequência de referência ausente",IF(K1778&lt;INDEX(lst_frequencias_vezes,MATCH(H1778,lst_frequencias,0)),"ERRO: intervalo ampliado em tarefa de segurança (referência "&amp;H1778&amp;")","OK: segurança mantida")))),IF(NOT(ISNUMBER(K1778)),"Verificar: frequência vigente","OK"))))</f>
        <v/>
      </c>
      <c r="S1778" s="24" t="n"/>
    </row>
    <row r="1779">
      <c r="A1779" s="21" t="n"/>
      <c r="B1779" s="22" t="n"/>
      <c r="C1779" s="23">
        <f>IF(OR(A1779="",B1779=""),"",A1779&amp;"|"&amp;B1779)</f>
        <v/>
      </c>
      <c r="D1779" s="21" t="n"/>
      <c r="E1779" s="24" t="n"/>
      <c r="F1779" s="21" t="n"/>
      <c r="G1779" s="22" t="n"/>
      <c r="H1779" s="22" t="n"/>
      <c r="I1779" s="22" t="n"/>
      <c r="J1779" s="25" t="n"/>
      <c r="K1779" s="26">
        <f>IF(J1779="","",IFERROR(INDEX(lst_frequencias_vezes,MATCH(J1779,lst_frequencias,0)),"Frequência não aceita"))</f>
        <v/>
      </c>
      <c r="L1779" s="21" t="n"/>
      <c r="M1779" s="27" t="n"/>
      <c r="N1779" s="28">
        <f>IF(AND(ISNUMBER(K1779),ISNUMBER(M1779)),K1779*M1779,"")</f>
        <v/>
      </c>
      <c r="O1779" s="25" t="n"/>
      <c r="P1779" s="25" t="n"/>
      <c r="Q1779" s="29" t="n"/>
      <c r="R1779" s="30">
        <f>IF(C1779="","",IF(COUNTIF(pl_chave,C1779)&gt;1,"ERRO: chave de tarefa duplicada",IF(I1779="Sim",IF(O1779="Não","ERRO: tarefa de segurança retirada do plano",IF(NOT(ISNUMBER(K1779)),"ERRO: frequência vigente inválida",IF(ISERROR(MATCH(H1779,lst_frequencias,0)),"ERRO: frequência de referência ausente",IF(K1779&lt;INDEX(lst_frequencias_vezes,MATCH(H1779,lst_frequencias,0)),"ERRO: intervalo ampliado em tarefa de segurança (referência "&amp;H1779&amp;")","OK: segurança mantida")))),IF(NOT(ISNUMBER(K1779)),"Verificar: frequência vigente","OK"))))</f>
        <v/>
      </c>
      <c r="S1779" s="24" t="n"/>
    </row>
    <row r="1780">
      <c r="A1780" s="21" t="n"/>
      <c r="B1780" s="22" t="n"/>
      <c r="C1780" s="23">
        <f>IF(OR(A1780="",B1780=""),"",A1780&amp;"|"&amp;B1780)</f>
        <v/>
      </c>
      <c r="D1780" s="21" t="n"/>
      <c r="E1780" s="24" t="n"/>
      <c r="F1780" s="21" t="n"/>
      <c r="G1780" s="22" t="n"/>
      <c r="H1780" s="22" t="n"/>
      <c r="I1780" s="22" t="n"/>
      <c r="J1780" s="25" t="n"/>
      <c r="K1780" s="26">
        <f>IF(J1780="","",IFERROR(INDEX(lst_frequencias_vezes,MATCH(J1780,lst_frequencias,0)),"Frequência não aceita"))</f>
        <v/>
      </c>
      <c r="L1780" s="21" t="n"/>
      <c r="M1780" s="27" t="n"/>
      <c r="N1780" s="28">
        <f>IF(AND(ISNUMBER(K1780),ISNUMBER(M1780)),K1780*M1780,"")</f>
        <v/>
      </c>
      <c r="O1780" s="25" t="n"/>
      <c r="P1780" s="25" t="n"/>
      <c r="Q1780" s="29" t="n"/>
      <c r="R1780" s="30">
        <f>IF(C1780="","",IF(COUNTIF(pl_chave,C1780)&gt;1,"ERRO: chave de tarefa duplicada",IF(I1780="Sim",IF(O1780="Não","ERRO: tarefa de segurança retirada do plano",IF(NOT(ISNUMBER(K1780)),"ERRO: frequência vigente inválida",IF(ISERROR(MATCH(H1780,lst_frequencias,0)),"ERRO: frequência de referência ausente",IF(K1780&lt;INDEX(lst_frequencias_vezes,MATCH(H1780,lst_frequencias,0)),"ERRO: intervalo ampliado em tarefa de segurança (referência "&amp;H1780&amp;")","OK: segurança mantida")))),IF(NOT(ISNUMBER(K1780)),"Verificar: frequência vigente","OK"))))</f>
        <v/>
      </c>
      <c r="S1780" s="24" t="n"/>
    </row>
    <row r="1781">
      <c r="A1781" s="21" t="n"/>
      <c r="B1781" s="22" t="n"/>
      <c r="C1781" s="23">
        <f>IF(OR(A1781="",B1781=""),"",A1781&amp;"|"&amp;B1781)</f>
        <v/>
      </c>
      <c r="D1781" s="21" t="n"/>
      <c r="E1781" s="24" t="n"/>
      <c r="F1781" s="21" t="n"/>
      <c r="G1781" s="22" t="n"/>
      <c r="H1781" s="22" t="n"/>
      <c r="I1781" s="22" t="n"/>
      <c r="J1781" s="25" t="n"/>
      <c r="K1781" s="26">
        <f>IF(J1781="","",IFERROR(INDEX(lst_frequencias_vezes,MATCH(J1781,lst_frequencias,0)),"Frequência não aceita"))</f>
        <v/>
      </c>
      <c r="L1781" s="21" t="n"/>
      <c r="M1781" s="27" t="n"/>
      <c r="N1781" s="28">
        <f>IF(AND(ISNUMBER(K1781),ISNUMBER(M1781)),K1781*M1781,"")</f>
        <v/>
      </c>
      <c r="O1781" s="25" t="n"/>
      <c r="P1781" s="25" t="n"/>
      <c r="Q1781" s="29" t="n"/>
      <c r="R1781" s="30">
        <f>IF(C1781="","",IF(COUNTIF(pl_chave,C1781)&gt;1,"ERRO: chave de tarefa duplicada",IF(I1781="Sim",IF(O1781="Não","ERRO: tarefa de segurança retirada do plano",IF(NOT(ISNUMBER(K1781)),"ERRO: frequência vigente inválida",IF(ISERROR(MATCH(H1781,lst_frequencias,0)),"ERRO: frequência de referência ausente",IF(K1781&lt;INDEX(lst_frequencias_vezes,MATCH(H1781,lst_frequencias,0)),"ERRO: intervalo ampliado em tarefa de segurança (referência "&amp;H1781&amp;")","OK: segurança mantida")))),IF(NOT(ISNUMBER(K1781)),"Verificar: frequência vigente","OK"))))</f>
        <v/>
      </c>
      <c r="S1781" s="24" t="n"/>
    </row>
    <row r="1782">
      <c r="A1782" s="21" t="n"/>
      <c r="B1782" s="22" t="n"/>
      <c r="C1782" s="23">
        <f>IF(OR(A1782="",B1782=""),"",A1782&amp;"|"&amp;B1782)</f>
        <v/>
      </c>
      <c r="D1782" s="21" t="n"/>
      <c r="E1782" s="24" t="n"/>
      <c r="F1782" s="21" t="n"/>
      <c r="G1782" s="22" t="n"/>
      <c r="H1782" s="22" t="n"/>
      <c r="I1782" s="22" t="n"/>
      <c r="J1782" s="25" t="n"/>
      <c r="K1782" s="26">
        <f>IF(J1782="","",IFERROR(INDEX(lst_frequencias_vezes,MATCH(J1782,lst_frequencias,0)),"Frequência não aceita"))</f>
        <v/>
      </c>
      <c r="L1782" s="21" t="n"/>
      <c r="M1782" s="27" t="n"/>
      <c r="N1782" s="28">
        <f>IF(AND(ISNUMBER(K1782),ISNUMBER(M1782)),K1782*M1782,"")</f>
        <v/>
      </c>
      <c r="O1782" s="25" t="n"/>
      <c r="P1782" s="25" t="n"/>
      <c r="Q1782" s="29" t="n"/>
      <c r="R1782" s="30">
        <f>IF(C1782="","",IF(COUNTIF(pl_chave,C1782)&gt;1,"ERRO: chave de tarefa duplicada",IF(I1782="Sim",IF(O1782="Não","ERRO: tarefa de segurança retirada do plano",IF(NOT(ISNUMBER(K1782)),"ERRO: frequência vigente inválida",IF(ISERROR(MATCH(H1782,lst_frequencias,0)),"ERRO: frequência de referência ausente",IF(K1782&lt;INDEX(lst_frequencias_vezes,MATCH(H1782,lst_frequencias,0)),"ERRO: intervalo ampliado em tarefa de segurança (referência "&amp;H1782&amp;")","OK: segurança mantida")))),IF(NOT(ISNUMBER(K1782)),"Verificar: frequência vigente","OK"))))</f>
        <v/>
      </c>
      <c r="S1782" s="24" t="n"/>
    </row>
    <row r="1783">
      <c r="A1783" s="21" t="n"/>
      <c r="B1783" s="22" t="n"/>
      <c r="C1783" s="23">
        <f>IF(OR(A1783="",B1783=""),"",A1783&amp;"|"&amp;B1783)</f>
        <v/>
      </c>
      <c r="D1783" s="21" t="n"/>
      <c r="E1783" s="24" t="n"/>
      <c r="F1783" s="21" t="n"/>
      <c r="G1783" s="22" t="n"/>
      <c r="H1783" s="22" t="n"/>
      <c r="I1783" s="22" t="n"/>
      <c r="J1783" s="25" t="n"/>
      <c r="K1783" s="26">
        <f>IF(J1783="","",IFERROR(INDEX(lst_frequencias_vezes,MATCH(J1783,lst_frequencias,0)),"Frequência não aceita"))</f>
        <v/>
      </c>
      <c r="L1783" s="21" t="n"/>
      <c r="M1783" s="27" t="n"/>
      <c r="N1783" s="28">
        <f>IF(AND(ISNUMBER(K1783),ISNUMBER(M1783)),K1783*M1783,"")</f>
        <v/>
      </c>
      <c r="O1783" s="25" t="n"/>
      <c r="P1783" s="25" t="n"/>
      <c r="Q1783" s="29" t="n"/>
      <c r="R1783" s="30">
        <f>IF(C1783="","",IF(COUNTIF(pl_chave,C1783)&gt;1,"ERRO: chave de tarefa duplicada",IF(I1783="Sim",IF(O1783="Não","ERRO: tarefa de segurança retirada do plano",IF(NOT(ISNUMBER(K1783)),"ERRO: frequência vigente inválida",IF(ISERROR(MATCH(H1783,lst_frequencias,0)),"ERRO: frequência de referência ausente",IF(K1783&lt;INDEX(lst_frequencias_vezes,MATCH(H1783,lst_frequencias,0)),"ERRO: intervalo ampliado em tarefa de segurança (referência "&amp;H1783&amp;")","OK: segurança mantida")))),IF(NOT(ISNUMBER(K1783)),"Verificar: frequência vigente","OK"))))</f>
        <v/>
      </c>
      <c r="S1783" s="24" t="n"/>
    </row>
    <row r="1784">
      <c r="A1784" s="21" t="n"/>
      <c r="B1784" s="22" t="n"/>
      <c r="C1784" s="23">
        <f>IF(OR(A1784="",B1784=""),"",A1784&amp;"|"&amp;B1784)</f>
        <v/>
      </c>
      <c r="D1784" s="21" t="n"/>
      <c r="E1784" s="24" t="n"/>
      <c r="F1784" s="21" t="n"/>
      <c r="G1784" s="22" t="n"/>
      <c r="H1784" s="22" t="n"/>
      <c r="I1784" s="22" t="n"/>
      <c r="J1784" s="25" t="n"/>
      <c r="K1784" s="26">
        <f>IF(J1784="","",IFERROR(INDEX(lst_frequencias_vezes,MATCH(J1784,lst_frequencias,0)),"Frequência não aceita"))</f>
        <v/>
      </c>
      <c r="L1784" s="21" t="n"/>
      <c r="M1784" s="27" t="n"/>
      <c r="N1784" s="28">
        <f>IF(AND(ISNUMBER(K1784),ISNUMBER(M1784)),K1784*M1784,"")</f>
        <v/>
      </c>
      <c r="O1784" s="25" t="n"/>
      <c r="P1784" s="25" t="n"/>
      <c r="Q1784" s="29" t="n"/>
      <c r="R1784" s="30">
        <f>IF(C1784="","",IF(COUNTIF(pl_chave,C1784)&gt;1,"ERRO: chave de tarefa duplicada",IF(I1784="Sim",IF(O1784="Não","ERRO: tarefa de segurança retirada do plano",IF(NOT(ISNUMBER(K1784)),"ERRO: frequência vigente inválida",IF(ISERROR(MATCH(H1784,lst_frequencias,0)),"ERRO: frequência de referência ausente",IF(K1784&lt;INDEX(lst_frequencias_vezes,MATCH(H1784,lst_frequencias,0)),"ERRO: intervalo ampliado em tarefa de segurança (referência "&amp;H1784&amp;")","OK: segurança mantida")))),IF(NOT(ISNUMBER(K1784)),"Verificar: frequência vigente","OK"))))</f>
        <v/>
      </c>
      <c r="S1784" s="24" t="n"/>
    </row>
    <row r="1785">
      <c r="A1785" s="21" t="n"/>
      <c r="B1785" s="22" t="n"/>
      <c r="C1785" s="23">
        <f>IF(OR(A1785="",B1785=""),"",A1785&amp;"|"&amp;B1785)</f>
        <v/>
      </c>
      <c r="D1785" s="21" t="n"/>
      <c r="E1785" s="24" t="n"/>
      <c r="F1785" s="21" t="n"/>
      <c r="G1785" s="22" t="n"/>
      <c r="H1785" s="22" t="n"/>
      <c r="I1785" s="22" t="n"/>
      <c r="J1785" s="25" t="n"/>
      <c r="K1785" s="26">
        <f>IF(J1785="","",IFERROR(INDEX(lst_frequencias_vezes,MATCH(J1785,lst_frequencias,0)),"Frequência não aceita"))</f>
        <v/>
      </c>
      <c r="L1785" s="21" t="n"/>
      <c r="M1785" s="27" t="n"/>
      <c r="N1785" s="28">
        <f>IF(AND(ISNUMBER(K1785),ISNUMBER(M1785)),K1785*M1785,"")</f>
        <v/>
      </c>
      <c r="O1785" s="25" t="n"/>
      <c r="P1785" s="25" t="n"/>
      <c r="Q1785" s="29" t="n"/>
      <c r="R1785" s="30">
        <f>IF(C1785="","",IF(COUNTIF(pl_chave,C1785)&gt;1,"ERRO: chave de tarefa duplicada",IF(I1785="Sim",IF(O1785="Não","ERRO: tarefa de segurança retirada do plano",IF(NOT(ISNUMBER(K1785)),"ERRO: frequência vigente inválida",IF(ISERROR(MATCH(H1785,lst_frequencias,0)),"ERRO: frequência de referência ausente",IF(K1785&lt;INDEX(lst_frequencias_vezes,MATCH(H1785,lst_frequencias,0)),"ERRO: intervalo ampliado em tarefa de segurança (referência "&amp;H1785&amp;")","OK: segurança mantida")))),IF(NOT(ISNUMBER(K1785)),"Verificar: frequência vigente","OK"))))</f>
        <v/>
      </c>
      <c r="S1785" s="24" t="n"/>
    </row>
    <row r="1786">
      <c r="A1786" s="21" t="n"/>
      <c r="B1786" s="22" t="n"/>
      <c r="C1786" s="23">
        <f>IF(OR(A1786="",B1786=""),"",A1786&amp;"|"&amp;B1786)</f>
        <v/>
      </c>
      <c r="D1786" s="21" t="n"/>
      <c r="E1786" s="24" t="n"/>
      <c r="F1786" s="21" t="n"/>
      <c r="G1786" s="22" t="n"/>
      <c r="H1786" s="22" t="n"/>
      <c r="I1786" s="22" t="n"/>
      <c r="J1786" s="25" t="n"/>
      <c r="K1786" s="26">
        <f>IF(J1786="","",IFERROR(INDEX(lst_frequencias_vezes,MATCH(J1786,lst_frequencias,0)),"Frequência não aceita"))</f>
        <v/>
      </c>
      <c r="L1786" s="21" t="n"/>
      <c r="M1786" s="27" t="n"/>
      <c r="N1786" s="28">
        <f>IF(AND(ISNUMBER(K1786),ISNUMBER(M1786)),K1786*M1786,"")</f>
        <v/>
      </c>
      <c r="O1786" s="25" t="n"/>
      <c r="P1786" s="25" t="n"/>
      <c r="Q1786" s="29" t="n"/>
      <c r="R1786" s="30">
        <f>IF(C1786="","",IF(COUNTIF(pl_chave,C1786)&gt;1,"ERRO: chave de tarefa duplicada",IF(I1786="Sim",IF(O1786="Não","ERRO: tarefa de segurança retirada do plano",IF(NOT(ISNUMBER(K1786)),"ERRO: frequência vigente inválida",IF(ISERROR(MATCH(H1786,lst_frequencias,0)),"ERRO: frequência de referência ausente",IF(K1786&lt;INDEX(lst_frequencias_vezes,MATCH(H1786,lst_frequencias,0)),"ERRO: intervalo ampliado em tarefa de segurança (referência "&amp;H1786&amp;")","OK: segurança mantida")))),IF(NOT(ISNUMBER(K1786)),"Verificar: frequência vigente","OK"))))</f>
        <v/>
      </c>
      <c r="S1786" s="24" t="n"/>
    </row>
    <row r="1787">
      <c r="A1787" s="21" t="n"/>
      <c r="B1787" s="22" t="n"/>
      <c r="C1787" s="23">
        <f>IF(OR(A1787="",B1787=""),"",A1787&amp;"|"&amp;B1787)</f>
        <v/>
      </c>
      <c r="D1787" s="21" t="n"/>
      <c r="E1787" s="24" t="n"/>
      <c r="F1787" s="21" t="n"/>
      <c r="G1787" s="22" t="n"/>
      <c r="H1787" s="22" t="n"/>
      <c r="I1787" s="22" t="n"/>
      <c r="J1787" s="25" t="n"/>
      <c r="K1787" s="26">
        <f>IF(J1787="","",IFERROR(INDEX(lst_frequencias_vezes,MATCH(J1787,lst_frequencias,0)),"Frequência não aceita"))</f>
        <v/>
      </c>
      <c r="L1787" s="21" t="n"/>
      <c r="M1787" s="27" t="n"/>
      <c r="N1787" s="28">
        <f>IF(AND(ISNUMBER(K1787),ISNUMBER(M1787)),K1787*M1787,"")</f>
        <v/>
      </c>
      <c r="O1787" s="25" t="n"/>
      <c r="P1787" s="25" t="n"/>
      <c r="Q1787" s="29" t="n"/>
      <c r="R1787" s="30">
        <f>IF(C1787="","",IF(COUNTIF(pl_chave,C1787)&gt;1,"ERRO: chave de tarefa duplicada",IF(I1787="Sim",IF(O1787="Não","ERRO: tarefa de segurança retirada do plano",IF(NOT(ISNUMBER(K1787)),"ERRO: frequência vigente inválida",IF(ISERROR(MATCH(H1787,lst_frequencias,0)),"ERRO: frequência de referência ausente",IF(K1787&lt;INDEX(lst_frequencias_vezes,MATCH(H1787,lst_frequencias,0)),"ERRO: intervalo ampliado em tarefa de segurança (referência "&amp;H1787&amp;")","OK: segurança mantida")))),IF(NOT(ISNUMBER(K1787)),"Verificar: frequência vigente","OK"))))</f>
        <v/>
      </c>
      <c r="S1787" s="24" t="n"/>
    </row>
    <row r="1788">
      <c r="A1788" s="21" t="n"/>
      <c r="B1788" s="22" t="n"/>
      <c r="C1788" s="23">
        <f>IF(OR(A1788="",B1788=""),"",A1788&amp;"|"&amp;B1788)</f>
        <v/>
      </c>
      <c r="D1788" s="21" t="n"/>
      <c r="E1788" s="24" t="n"/>
      <c r="F1788" s="21" t="n"/>
      <c r="G1788" s="22" t="n"/>
      <c r="H1788" s="22" t="n"/>
      <c r="I1788" s="22" t="n"/>
      <c r="J1788" s="25" t="n"/>
      <c r="K1788" s="26">
        <f>IF(J1788="","",IFERROR(INDEX(lst_frequencias_vezes,MATCH(J1788,lst_frequencias,0)),"Frequência não aceita"))</f>
        <v/>
      </c>
      <c r="L1788" s="21" t="n"/>
      <c r="M1788" s="27" t="n"/>
      <c r="N1788" s="28">
        <f>IF(AND(ISNUMBER(K1788),ISNUMBER(M1788)),K1788*M1788,"")</f>
        <v/>
      </c>
      <c r="O1788" s="25" t="n"/>
      <c r="P1788" s="25" t="n"/>
      <c r="Q1788" s="29" t="n"/>
      <c r="R1788" s="30">
        <f>IF(C1788="","",IF(COUNTIF(pl_chave,C1788)&gt;1,"ERRO: chave de tarefa duplicada",IF(I1788="Sim",IF(O1788="Não","ERRO: tarefa de segurança retirada do plano",IF(NOT(ISNUMBER(K1788)),"ERRO: frequência vigente inválida",IF(ISERROR(MATCH(H1788,lst_frequencias,0)),"ERRO: frequência de referência ausente",IF(K1788&lt;INDEX(lst_frequencias_vezes,MATCH(H1788,lst_frequencias,0)),"ERRO: intervalo ampliado em tarefa de segurança (referência "&amp;H1788&amp;")","OK: segurança mantida")))),IF(NOT(ISNUMBER(K1788)),"Verificar: frequência vigente","OK"))))</f>
        <v/>
      </c>
      <c r="S1788" s="24" t="n"/>
    </row>
    <row r="1789">
      <c r="A1789" s="21" t="n"/>
      <c r="B1789" s="22" t="n"/>
      <c r="C1789" s="23">
        <f>IF(OR(A1789="",B1789=""),"",A1789&amp;"|"&amp;B1789)</f>
        <v/>
      </c>
      <c r="D1789" s="21" t="n"/>
      <c r="E1789" s="24" t="n"/>
      <c r="F1789" s="21" t="n"/>
      <c r="G1789" s="22" t="n"/>
      <c r="H1789" s="22" t="n"/>
      <c r="I1789" s="22" t="n"/>
      <c r="J1789" s="25" t="n"/>
      <c r="K1789" s="26">
        <f>IF(J1789="","",IFERROR(INDEX(lst_frequencias_vezes,MATCH(J1789,lst_frequencias,0)),"Frequência não aceita"))</f>
        <v/>
      </c>
      <c r="L1789" s="21" t="n"/>
      <c r="M1789" s="27" t="n"/>
      <c r="N1789" s="28">
        <f>IF(AND(ISNUMBER(K1789),ISNUMBER(M1789)),K1789*M1789,"")</f>
        <v/>
      </c>
      <c r="O1789" s="25" t="n"/>
      <c r="P1789" s="25" t="n"/>
      <c r="Q1789" s="29" t="n"/>
      <c r="R1789" s="30">
        <f>IF(C1789="","",IF(COUNTIF(pl_chave,C1789)&gt;1,"ERRO: chave de tarefa duplicada",IF(I1789="Sim",IF(O1789="Não","ERRO: tarefa de segurança retirada do plano",IF(NOT(ISNUMBER(K1789)),"ERRO: frequência vigente inválida",IF(ISERROR(MATCH(H1789,lst_frequencias,0)),"ERRO: frequência de referência ausente",IF(K1789&lt;INDEX(lst_frequencias_vezes,MATCH(H1789,lst_frequencias,0)),"ERRO: intervalo ampliado em tarefa de segurança (referência "&amp;H1789&amp;")","OK: segurança mantida")))),IF(NOT(ISNUMBER(K1789)),"Verificar: frequência vigente","OK"))))</f>
        <v/>
      </c>
      <c r="S1789" s="24" t="n"/>
    </row>
    <row r="1790">
      <c r="A1790" s="21" t="n"/>
      <c r="B1790" s="22" t="n"/>
      <c r="C1790" s="23">
        <f>IF(OR(A1790="",B1790=""),"",A1790&amp;"|"&amp;B1790)</f>
        <v/>
      </c>
      <c r="D1790" s="21" t="n"/>
      <c r="E1790" s="24" t="n"/>
      <c r="F1790" s="21" t="n"/>
      <c r="G1790" s="22" t="n"/>
      <c r="H1790" s="22" t="n"/>
      <c r="I1790" s="22" t="n"/>
      <c r="J1790" s="25" t="n"/>
      <c r="K1790" s="26">
        <f>IF(J1790="","",IFERROR(INDEX(lst_frequencias_vezes,MATCH(J1790,lst_frequencias,0)),"Frequência não aceita"))</f>
        <v/>
      </c>
      <c r="L1790" s="21" t="n"/>
      <c r="M1790" s="27" t="n"/>
      <c r="N1790" s="28">
        <f>IF(AND(ISNUMBER(K1790),ISNUMBER(M1790)),K1790*M1790,"")</f>
        <v/>
      </c>
      <c r="O1790" s="25" t="n"/>
      <c r="P1790" s="25" t="n"/>
      <c r="Q1790" s="29" t="n"/>
      <c r="R1790" s="30">
        <f>IF(C1790="","",IF(COUNTIF(pl_chave,C1790)&gt;1,"ERRO: chave de tarefa duplicada",IF(I1790="Sim",IF(O1790="Não","ERRO: tarefa de segurança retirada do plano",IF(NOT(ISNUMBER(K1790)),"ERRO: frequência vigente inválida",IF(ISERROR(MATCH(H1790,lst_frequencias,0)),"ERRO: frequência de referência ausente",IF(K1790&lt;INDEX(lst_frequencias_vezes,MATCH(H1790,lst_frequencias,0)),"ERRO: intervalo ampliado em tarefa de segurança (referência "&amp;H1790&amp;")","OK: segurança mantida")))),IF(NOT(ISNUMBER(K1790)),"Verificar: frequência vigente","OK"))))</f>
        <v/>
      </c>
      <c r="S1790" s="24" t="n"/>
    </row>
    <row r="1791">
      <c r="A1791" s="21" t="n"/>
      <c r="B1791" s="22" t="n"/>
      <c r="C1791" s="23">
        <f>IF(OR(A1791="",B1791=""),"",A1791&amp;"|"&amp;B1791)</f>
        <v/>
      </c>
      <c r="D1791" s="21" t="n"/>
      <c r="E1791" s="24" t="n"/>
      <c r="F1791" s="21" t="n"/>
      <c r="G1791" s="22" t="n"/>
      <c r="H1791" s="22" t="n"/>
      <c r="I1791" s="22" t="n"/>
      <c r="J1791" s="25" t="n"/>
      <c r="K1791" s="26">
        <f>IF(J1791="","",IFERROR(INDEX(lst_frequencias_vezes,MATCH(J1791,lst_frequencias,0)),"Frequência não aceita"))</f>
        <v/>
      </c>
      <c r="L1791" s="21" t="n"/>
      <c r="M1791" s="27" t="n"/>
      <c r="N1791" s="28">
        <f>IF(AND(ISNUMBER(K1791),ISNUMBER(M1791)),K1791*M1791,"")</f>
        <v/>
      </c>
      <c r="O1791" s="25" t="n"/>
      <c r="P1791" s="25" t="n"/>
      <c r="Q1791" s="29" t="n"/>
      <c r="R1791" s="30">
        <f>IF(C1791="","",IF(COUNTIF(pl_chave,C1791)&gt;1,"ERRO: chave de tarefa duplicada",IF(I1791="Sim",IF(O1791="Não","ERRO: tarefa de segurança retirada do plano",IF(NOT(ISNUMBER(K1791)),"ERRO: frequência vigente inválida",IF(ISERROR(MATCH(H1791,lst_frequencias,0)),"ERRO: frequência de referência ausente",IF(K1791&lt;INDEX(lst_frequencias_vezes,MATCH(H1791,lst_frequencias,0)),"ERRO: intervalo ampliado em tarefa de segurança (referência "&amp;H1791&amp;")","OK: segurança mantida")))),IF(NOT(ISNUMBER(K1791)),"Verificar: frequência vigente","OK"))))</f>
        <v/>
      </c>
      <c r="S1791" s="24" t="n"/>
    </row>
    <row r="1792">
      <c r="A1792" s="21" t="n"/>
      <c r="B1792" s="22" t="n"/>
      <c r="C1792" s="23">
        <f>IF(OR(A1792="",B1792=""),"",A1792&amp;"|"&amp;B1792)</f>
        <v/>
      </c>
      <c r="D1792" s="21" t="n"/>
      <c r="E1792" s="24" t="n"/>
      <c r="F1792" s="21" t="n"/>
      <c r="G1792" s="22" t="n"/>
      <c r="H1792" s="22" t="n"/>
      <c r="I1792" s="22" t="n"/>
      <c r="J1792" s="25" t="n"/>
      <c r="K1792" s="26">
        <f>IF(J1792="","",IFERROR(INDEX(lst_frequencias_vezes,MATCH(J1792,lst_frequencias,0)),"Frequência não aceita"))</f>
        <v/>
      </c>
      <c r="L1792" s="21" t="n"/>
      <c r="M1792" s="27" t="n"/>
      <c r="N1792" s="28">
        <f>IF(AND(ISNUMBER(K1792),ISNUMBER(M1792)),K1792*M1792,"")</f>
        <v/>
      </c>
      <c r="O1792" s="25" t="n"/>
      <c r="P1792" s="25" t="n"/>
      <c r="Q1792" s="29" t="n"/>
      <c r="R1792" s="30">
        <f>IF(C1792="","",IF(COUNTIF(pl_chave,C1792)&gt;1,"ERRO: chave de tarefa duplicada",IF(I1792="Sim",IF(O1792="Não","ERRO: tarefa de segurança retirada do plano",IF(NOT(ISNUMBER(K1792)),"ERRO: frequência vigente inválida",IF(ISERROR(MATCH(H1792,lst_frequencias,0)),"ERRO: frequência de referência ausente",IF(K1792&lt;INDEX(lst_frequencias_vezes,MATCH(H1792,lst_frequencias,0)),"ERRO: intervalo ampliado em tarefa de segurança (referência "&amp;H1792&amp;")","OK: segurança mantida")))),IF(NOT(ISNUMBER(K1792)),"Verificar: frequência vigente","OK"))))</f>
        <v/>
      </c>
      <c r="S1792" s="24" t="n"/>
    </row>
    <row r="1793">
      <c r="A1793" s="21" t="n"/>
      <c r="B1793" s="22" t="n"/>
      <c r="C1793" s="23">
        <f>IF(OR(A1793="",B1793=""),"",A1793&amp;"|"&amp;B1793)</f>
        <v/>
      </c>
      <c r="D1793" s="21" t="n"/>
      <c r="E1793" s="24" t="n"/>
      <c r="F1793" s="21" t="n"/>
      <c r="G1793" s="22" t="n"/>
      <c r="H1793" s="22" t="n"/>
      <c r="I1793" s="22" t="n"/>
      <c r="J1793" s="25" t="n"/>
      <c r="K1793" s="26">
        <f>IF(J1793="","",IFERROR(INDEX(lst_frequencias_vezes,MATCH(J1793,lst_frequencias,0)),"Frequência não aceita"))</f>
        <v/>
      </c>
      <c r="L1793" s="21" t="n"/>
      <c r="M1793" s="27" t="n"/>
      <c r="N1793" s="28">
        <f>IF(AND(ISNUMBER(K1793),ISNUMBER(M1793)),K1793*M1793,"")</f>
        <v/>
      </c>
      <c r="O1793" s="25" t="n"/>
      <c r="P1793" s="25" t="n"/>
      <c r="Q1793" s="29" t="n"/>
      <c r="R1793" s="30">
        <f>IF(C1793="","",IF(COUNTIF(pl_chave,C1793)&gt;1,"ERRO: chave de tarefa duplicada",IF(I1793="Sim",IF(O1793="Não","ERRO: tarefa de segurança retirada do plano",IF(NOT(ISNUMBER(K1793)),"ERRO: frequência vigente inválida",IF(ISERROR(MATCH(H1793,lst_frequencias,0)),"ERRO: frequência de referência ausente",IF(K1793&lt;INDEX(lst_frequencias_vezes,MATCH(H1793,lst_frequencias,0)),"ERRO: intervalo ampliado em tarefa de segurança (referência "&amp;H1793&amp;")","OK: segurança mantida")))),IF(NOT(ISNUMBER(K1793)),"Verificar: frequência vigente","OK"))))</f>
        <v/>
      </c>
      <c r="S1793" s="24" t="n"/>
    </row>
    <row r="1794">
      <c r="A1794" s="21" t="n"/>
      <c r="B1794" s="22" t="n"/>
      <c r="C1794" s="23">
        <f>IF(OR(A1794="",B1794=""),"",A1794&amp;"|"&amp;B1794)</f>
        <v/>
      </c>
      <c r="D1794" s="21" t="n"/>
      <c r="E1794" s="24" t="n"/>
      <c r="F1794" s="21" t="n"/>
      <c r="G1794" s="22" t="n"/>
      <c r="H1794" s="22" t="n"/>
      <c r="I1794" s="22" t="n"/>
      <c r="J1794" s="25" t="n"/>
      <c r="K1794" s="26">
        <f>IF(J1794="","",IFERROR(INDEX(lst_frequencias_vezes,MATCH(J1794,lst_frequencias,0)),"Frequência não aceita"))</f>
        <v/>
      </c>
      <c r="L1794" s="21" t="n"/>
      <c r="M1794" s="27" t="n"/>
      <c r="N1794" s="28">
        <f>IF(AND(ISNUMBER(K1794),ISNUMBER(M1794)),K1794*M1794,"")</f>
        <v/>
      </c>
      <c r="O1794" s="25" t="n"/>
      <c r="P1794" s="25" t="n"/>
      <c r="Q1794" s="29" t="n"/>
      <c r="R1794" s="30">
        <f>IF(C1794="","",IF(COUNTIF(pl_chave,C1794)&gt;1,"ERRO: chave de tarefa duplicada",IF(I1794="Sim",IF(O1794="Não","ERRO: tarefa de segurança retirada do plano",IF(NOT(ISNUMBER(K1794)),"ERRO: frequência vigente inválida",IF(ISERROR(MATCH(H1794,lst_frequencias,0)),"ERRO: frequência de referência ausente",IF(K1794&lt;INDEX(lst_frequencias_vezes,MATCH(H1794,lst_frequencias,0)),"ERRO: intervalo ampliado em tarefa de segurança (referência "&amp;H1794&amp;")","OK: segurança mantida")))),IF(NOT(ISNUMBER(K1794)),"Verificar: frequência vigente","OK"))))</f>
        <v/>
      </c>
      <c r="S1794" s="24" t="n"/>
    </row>
    <row r="1795">
      <c r="A1795" s="21" t="n"/>
      <c r="B1795" s="22" t="n"/>
      <c r="C1795" s="23">
        <f>IF(OR(A1795="",B1795=""),"",A1795&amp;"|"&amp;B1795)</f>
        <v/>
      </c>
      <c r="D1795" s="21" t="n"/>
      <c r="E1795" s="24" t="n"/>
      <c r="F1795" s="21" t="n"/>
      <c r="G1795" s="22" t="n"/>
      <c r="H1795" s="22" t="n"/>
      <c r="I1795" s="22" t="n"/>
      <c r="J1795" s="25" t="n"/>
      <c r="K1795" s="26">
        <f>IF(J1795="","",IFERROR(INDEX(lst_frequencias_vezes,MATCH(J1795,lst_frequencias,0)),"Frequência não aceita"))</f>
        <v/>
      </c>
      <c r="L1795" s="21" t="n"/>
      <c r="M1795" s="27" t="n"/>
      <c r="N1795" s="28">
        <f>IF(AND(ISNUMBER(K1795),ISNUMBER(M1795)),K1795*M1795,"")</f>
        <v/>
      </c>
      <c r="O1795" s="25" t="n"/>
      <c r="P1795" s="25" t="n"/>
      <c r="Q1795" s="29" t="n"/>
      <c r="R1795" s="30">
        <f>IF(C1795="","",IF(COUNTIF(pl_chave,C1795)&gt;1,"ERRO: chave de tarefa duplicada",IF(I1795="Sim",IF(O1795="Não","ERRO: tarefa de segurança retirada do plano",IF(NOT(ISNUMBER(K1795)),"ERRO: frequência vigente inválida",IF(ISERROR(MATCH(H1795,lst_frequencias,0)),"ERRO: frequência de referência ausente",IF(K1795&lt;INDEX(lst_frequencias_vezes,MATCH(H1795,lst_frequencias,0)),"ERRO: intervalo ampliado em tarefa de segurança (referência "&amp;H1795&amp;")","OK: segurança mantida")))),IF(NOT(ISNUMBER(K1795)),"Verificar: frequência vigente","OK"))))</f>
        <v/>
      </c>
      <c r="S1795" s="24" t="n"/>
    </row>
    <row r="1796">
      <c r="A1796" s="21" t="n"/>
      <c r="B1796" s="22" t="n"/>
      <c r="C1796" s="23">
        <f>IF(OR(A1796="",B1796=""),"",A1796&amp;"|"&amp;B1796)</f>
        <v/>
      </c>
      <c r="D1796" s="21" t="n"/>
      <c r="E1796" s="24" t="n"/>
      <c r="F1796" s="21" t="n"/>
      <c r="G1796" s="22" t="n"/>
      <c r="H1796" s="22" t="n"/>
      <c r="I1796" s="22" t="n"/>
      <c r="J1796" s="25" t="n"/>
      <c r="K1796" s="26">
        <f>IF(J1796="","",IFERROR(INDEX(lst_frequencias_vezes,MATCH(J1796,lst_frequencias,0)),"Frequência não aceita"))</f>
        <v/>
      </c>
      <c r="L1796" s="21" t="n"/>
      <c r="M1796" s="27" t="n"/>
      <c r="N1796" s="28">
        <f>IF(AND(ISNUMBER(K1796),ISNUMBER(M1796)),K1796*M1796,"")</f>
        <v/>
      </c>
      <c r="O1796" s="25" t="n"/>
      <c r="P1796" s="25" t="n"/>
      <c r="Q1796" s="29" t="n"/>
      <c r="R1796" s="30">
        <f>IF(C1796="","",IF(COUNTIF(pl_chave,C1796)&gt;1,"ERRO: chave de tarefa duplicada",IF(I1796="Sim",IF(O1796="Não","ERRO: tarefa de segurança retirada do plano",IF(NOT(ISNUMBER(K1796)),"ERRO: frequência vigente inválida",IF(ISERROR(MATCH(H1796,lst_frequencias,0)),"ERRO: frequência de referência ausente",IF(K1796&lt;INDEX(lst_frequencias_vezes,MATCH(H1796,lst_frequencias,0)),"ERRO: intervalo ampliado em tarefa de segurança (referência "&amp;H1796&amp;")","OK: segurança mantida")))),IF(NOT(ISNUMBER(K1796)),"Verificar: frequência vigente","OK"))))</f>
        <v/>
      </c>
      <c r="S1796" s="24" t="n"/>
    </row>
    <row r="1797">
      <c r="A1797" s="21" t="n"/>
      <c r="B1797" s="22" t="n"/>
      <c r="C1797" s="23">
        <f>IF(OR(A1797="",B1797=""),"",A1797&amp;"|"&amp;B1797)</f>
        <v/>
      </c>
      <c r="D1797" s="21" t="n"/>
      <c r="E1797" s="24" t="n"/>
      <c r="F1797" s="21" t="n"/>
      <c r="G1797" s="22" t="n"/>
      <c r="H1797" s="22" t="n"/>
      <c r="I1797" s="22" t="n"/>
      <c r="J1797" s="25" t="n"/>
      <c r="K1797" s="26">
        <f>IF(J1797="","",IFERROR(INDEX(lst_frequencias_vezes,MATCH(J1797,lst_frequencias,0)),"Frequência não aceita"))</f>
        <v/>
      </c>
      <c r="L1797" s="21" t="n"/>
      <c r="M1797" s="27" t="n"/>
      <c r="N1797" s="28">
        <f>IF(AND(ISNUMBER(K1797),ISNUMBER(M1797)),K1797*M1797,"")</f>
        <v/>
      </c>
      <c r="O1797" s="25" t="n"/>
      <c r="P1797" s="25" t="n"/>
      <c r="Q1797" s="29" t="n"/>
      <c r="R1797" s="30">
        <f>IF(C1797="","",IF(COUNTIF(pl_chave,C1797)&gt;1,"ERRO: chave de tarefa duplicada",IF(I1797="Sim",IF(O1797="Não","ERRO: tarefa de segurança retirada do plano",IF(NOT(ISNUMBER(K1797)),"ERRO: frequência vigente inválida",IF(ISERROR(MATCH(H1797,lst_frequencias,0)),"ERRO: frequência de referência ausente",IF(K1797&lt;INDEX(lst_frequencias_vezes,MATCH(H1797,lst_frequencias,0)),"ERRO: intervalo ampliado em tarefa de segurança (referência "&amp;H1797&amp;")","OK: segurança mantida")))),IF(NOT(ISNUMBER(K1797)),"Verificar: frequência vigente","OK"))))</f>
        <v/>
      </c>
      <c r="S1797" s="24" t="n"/>
    </row>
    <row r="1798">
      <c r="A1798" s="21" t="n"/>
      <c r="B1798" s="22" t="n"/>
      <c r="C1798" s="23">
        <f>IF(OR(A1798="",B1798=""),"",A1798&amp;"|"&amp;B1798)</f>
        <v/>
      </c>
      <c r="D1798" s="21" t="n"/>
      <c r="E1798" s="24" t="n"/>
      <c r="F1798" s="21" t="n"/>
      <c r="G1798" s="22" t="n"/>
      <c r="H1798" s="22" t="n"/>
      <c r="I1798" s="22" t="n"/>
      <c r="J1798" s="25" t="n"/>
      <c r="K1798" s="26">
        <f>IF(J1798="","",IFERROR(INDEX(lst_frequencias_vezes,MATCH(J1798,lst_frequencias,0)),"Frequência não aceita"))</f>
        <v/>
      </c>
      <c r="L1798" s="21" t="n"/>
      <c r="M1798" s="27" t="n"/>
      <c r="N1798" s="28">
        <f>IF(AND(ISNUMBER(K1798),ISNUMBER(M1798)),K1798*M1798,"")</f>
        <v/>
      </c>
      <c r="O1798" s="25" t="n"/>
      <c r="P1798" s="25" t="n"/>
      <c r="Q1798" s="29" t="n"/>
      <c r="R1798" s="30">
        <f>IF(C1798="","",IF(COUNTIF(pl_chave,C1798)&gt;1,"ERRO: chave de tarefa duplicada",IF(I1798="Sim",IF(O1798="Não","ERRO: tarefa de segurança retirada do plano",IF(NOT(ISNUMBER(K1798)),"ERRO: frequência vigente inválida",IF(ISERROR(MATCH(H1798,lst_frequencias,0)),"ERRO: frequência de referência ausente",IF(K1798&lt;INDEX(lst_frequencias_vezes,MATCH(H1798,lst_frequencias,0)),"ERRO: intervalo ampliado em tarefa de segurança (referência "&amp;H1798&amp;")","OK: segurança mantida")))),IF(NOT(ISNUMBER(K1798)),"Verificar: frequência vigente","OK"))))</f>
        <v/>
      </c>
      <c r="S1798" s="24" t="n"/>
    </row>
    <row r="1799">
      <c r="A1799" s="21" t="n"/>
      <c r="B1799" s="22" t="n"/>
      <c r="C1799" s="23">
        <f>IF(OR(A1799="",B1799=""),"",A1799&amp;"|"&amp;B1799)</f>
        <v/>
      </c>
      <c r="D1799" s="21" t="n"/>
      <c r="E1799" s="24" t="n"/>
      <c r="F1799" s="21" t="n"/>
      <c r="G1799" s="22" t="n"/>
      <c r="H1799" s="22" t="n"/>
      <c r="I1799" s="22" t="n"/>
      <c r="J1799" s="25" t="n"/>
      <c r="K1799" s="26">
        <f>IF(J1799="","",IFERROR(INDEX(lst_frequencias_vezes,MATCH(J1799,lst_frequencias,0)),"Frequência não aceita"))</f>
        <v/>
      </c>
      <c r="L1799" s="21" t="n"/>
      <c r="M1799" s="27" t="n"/>
      <c r="N1799" s="28">
        <f>IF(AND(ISNUMBER(K1799),ISNUMBER(M1799)),K1799*M1799,"")</f>
        <v/>
      </c>
      <c r="O1799" s="25" t="n"/>
      <c r="P1799" s="25" t="n"/>
      <c r="Q1799" s="29" t="n"/>
      <c r="R1799" s="30">
        <f>IF(C1799="","",IF(COUNTIF(pl_chave,C1799)&gt;1,"ERRO: chave de tarefa duplicada",IF(I1799="Sim",IF(O1799="Não","ERRO: tarefa de segurança retirada do plano",IF(NOT(ISNUMBER(K1799)),"ERRO: frequência vigente inválida",IF(ISERROR(MATCH(H1799,lst_frequencias,0)),"ERRO: frequência de referência ausente",IF(K1799&lt;INDEX(lst_frequencias_vezes,MATCH(H1799,lst_frequencias,0)),"ERRO: intervalo ampliado em tarefa de segurança (referência "&amp;H1799&amp;")","OK: segurança mantida")))),IF(NOT(ISNUMBER(K1799)),"Verificar: frequência vigente","OK"))))</f>
        <v/>
      </c>
      <c r="S1799" s="24" t="n"/>
    </row>
    <row r="1800">
      <c r="A1800" s="21" t="n"/>
      <c r="B1800" s="22" t="n"/>
      <c r="C1800" s="23">
        <f>IF(OR(A1800="",B1800=""),"",A1800&amp;"|"&amp;B1800)</f>
        <v/>
      </c>
      <c r="D1800" s="21" t="n"/>
      <c r="E1800" s="24" t="n"/>
      <c r="F1800" s="21" t="n"/>
      <c r="G1800" s="22" t="n"/>
      <c r="H1800" s="22" t="n"/>
      <c r="I1800" s="22" t="n"/>
      <c r="J1800" s="25" t="n"/>
      <c r="K1800" s="26">
        <f>IF(J1800="","",IFERROR(INDEX(lst_frequencias_vezes,MATCH(J1800,lst_frequencias,0)),"Frequência não aceita"))</f>
        <v/>
      </c>
      <c r="L1800" s="21" t="n"/>
      <c r="M1800" s="27" t="n"/>
      <c r="N1800" s="28">
        <f>IF(AND(ISNUMBER(K1800),ISNUMBER(M1800)),K1800*M1800,"")</f>
        <v/>
      </c>
      <c r="O1800" s="25" t="n"/>
      <c r="P1800" s="25" t="n"/>
      <c r="Q1800" s="29" t="n"/>
      <c r="R1800" s="30">
        <f>IF(C1800="","",IF(COUNTIF(pl_chave,C1800)&gt;1,"ERRO: chave de tarefa duplicada",IF(I1800="Sim",IF(O1800="Não","ERRO: tarefa de segurança retirada do plano",IF(NOT(ISNUMBER(K1800)),"ERRO: frequência vigente inválida",IF(ISERROR(MATCH(H1800,lst_frequencias,0)),"ERRO: frequência de referência ausente",IF(K1800&lt;INDEX(lst_frequencias_vezes,MATCH(H1800,lst_frequencias,0)),"ERRO: intervalo ampliado em tarefa de segurança (referência "&amp;H1800&amp;")","OK: segurança mantida")))),IF(NOT(ISNUMBER(K1800)),"Verificar: frequência vigente","OK"))))</f>
        <v/>
      </c>
      <c r="S1800" s="24" t="n"/>
    </row>
    <row r="1801">
      <c r="A1801" s="21" t="n"/>
      <c r="B1801" s="22" t="n"/>
      <c r="C1801" s="23">
        <f>IF(OR(A1801="",B1801=""),"",A1801&amp;"|"&amp;B1801)</f>
        <v/>
      </c>
      <c r="D1801" s="21" t="n"/>
      <c r="E1801" s="24" t="n"/>
      <c r="F1801" s="21" t="n"/>
      <c r="G1801" s="22" t="n"/>
      <c r="H1801" s="22" t="n"/>
      <c r="I1801" s="22" t="n"/>
      <c r="J1801" s="25" t="n"/>
      <c r="K1801" s="26">
        <f>IF(J1801="","",IFERROR(INDEX(lst_frequencias_vezes,MATCH(J1801,lst_frequencias,0)),"Frequência não aceita"))</f>
        <v/>
      </c>
      <c r="L1801" s="21" t="n"/>
      <c r="M1801" s="27" t="n"/>
      <c r="N1801" s="28">
        <f>IF(AND(ISNUMBER(K1801),ISNUMBER(M1801)),K1801*M1801,"")</f>
        <v/>
      </c>
      <c r="O1801" s="25" t="n"/>
      <c r="P1801" s="25" t="n"/>
      <c r="Q1801" s="29" t="n"/>
      <c r="R1801" s="30">
        <f>IF(C1801="","",IF(COUNTIF(pl_chave,C1801)&gt;1,"ERRO: chave de tarefa duplicada",IF(I1801="Sim",IF(O1801="Não","ERRO: tarefa de segurança retirada do plano",IF(NOT(ISNUMBER(K1801)),"ERRO: frequência vigente inválida",IF(ISERROR(MATCH(H1801,lst_frequencias,0)),"ERRO: frequência de referência ausente",IF(K1801&lt;INDEX(lst_frequencias_vezes,MATCH(H1801,lst_frequencias,0)),"ERRO: intervalo ampliado em tarefa de segurança (referência "&amp;H1801&amp;")","OK: segurança mantida")))),IF(NOT(ISNUMBER(K1801)),"Verificar: frequência vigente","OK"))))</f>
        <v/>
      </c>
      <c r="S1801" s="24" t="n"/>
    </row>
    <row r="1802">
      <c r="A1802" s="21" t="n"/>
      <c r="B1802" s="22" t="n"/>
      <c r="C1802" s="23">
        <f>IF(OR(A1802="",B1802=""),"",A1802&amp;"|"&amp;B1802)</f>
        <v/>
      </c>
      <c r="D1802" s="21" t="n"/>
      <c r="E1802" s="24" t="n"/>
      <c r="F1802" s="21" t="n"/>
      <c r="G1802" s="22" t="n"/>
      <c r="H1802" s="22" t="n"/>
      <c r="I1802" s="22" t="n"/>
      <c r="J1802" s="25" t="n"/>
      <c r="K1802" s="26">
        <f>IF(J1802="","",IFERROR(INDEX(lst_frequencias_vezes,MATCH(J1802,lst_frequencias,0)),"Frequência não aceita"))</f>
        <v/>
      </c>
      <c r="L1802" s="21" t="n"/>
      <c r="M1802" s="27" t="n"/>
      <c r="N1802" s="28">
        <f>IF(AND(ISNUMBER(K1802),ISNUMBER(M1802)),K1802*M1802,"")</f>
        <v/>
      </c>
      <c r="O1802" s="25" t="n"/>
      <c r="P1802" s="25" t="n"/>
      <c r="Q1802" s="29" t="n"/>
      <c r="R1802" s="30">
        <f>IF(C1802="","",IF(COUNTIF(pl_chave,C1802)&gt;1,"ERRO: chave de tarefa duplicada",IF(I1802="Sim",IF(O1802="Não","ERRO: tarefa de segurança retirada do plano",IF(NOT(ISNUMBER(K1802)),"ERRO: frequência vigente inválida",IF(ISERROR(MATCH(H1802,lst_frequencias,0)),"ERRO: frequência de referência ausente",IF(K1802&lt;INDEX(lst_frequencias_vezes,MATCH(H1802,lst_frequencias,0)),"ERRO: intervalo ampliado em tarefa de segurança (referência "&amp;H1802&amp;")","OK: segurança mantida")))),IF(NOT(ISNUMBER(K1802)),"Verificar: frequência vigente","OK"))))</f>
        <v/>
      </c>
      <c r="S1802" s="24" t="n"/>
    </row>
    <row r="1803">
      <c r="A1803" s="21" t="n"/>
      <c r="B1803" s="22" t="n"/>
      <c r="C1803" s="23">
        <f>IF(OR(A1803="",B1803=""),"",A1803&amp;"|"&amp;B1803)</f>
        <v/>
      </c>
      <c r="D1803" s="21" t="n"/>
      <c r="E1803" s="24" t="n"/>
      <c r="F1803" s="21" t="n"/>
      <c r="G1803" s="22" t="n"/>
      <c r="H1803" s="22" t="n"/>
      <c r="I1803" s="22" t="n"/>
      <c r="J1803" s="25" t="n"/>
      <c r="K1803" s="26">
        <f>IF(J1803="","",IFERROR(INDEX(lst_frequencias_vezes,MATCH(J1803,lst_frequencias,0)),"Frequência não aceita"))</f>
        <v/>
      </c>
      <c r="L1803" s="21" t="n"/>
      <c r="M1803" s="27" t="n"/>
      <c r="N1803" s="28">
        <f>IF(AND(ISNUMBER(K1803),ISNUMBER(M1803)),K1803*M1803,"")</f>
        <v/>
      </c>
      <c r="O1803" s="25" t="n"/>
      <c r="P1803" s="25" t="n"/>
      <c r="Q1803" s="29" t="n"/>
      <c r="R1803" s="30">
        <f>IF(C1803="","",IF(COUNTIF(pl_chave,C1803)&gt;1,"ERRO: chave de tarefa duplicada",IF(I1803="Sim",IF(O1803="Não","ERRO: tarefa de segurança retirada do plano",IF(NOT(ISNUMBER(K1803)),"ERRO: frequência vigente inválida",IF(ISERROR(MATCH(H1803,lst_frequencias,0)),"ERRO: frequência de referência ausente",IF(K1803&lt;INDEX(lst_frequencias_vezes,MATCH(H1803,lst_frequencias,0)),"ERRO: intervalo ampliado em tarefa de segurança (referência "&amp;H1803&amp;")","OK: segurança mantida")))),IF(NOT(ISNUMBER(K1803)),"Verificar: frequência vigente","OK"))))</f>
        <v/>
      </c>
      <c r="S1803" s="24" t="n"/>
    </row>
    <row r="1804">
      <c r="A1804" s="21" t="n"/>
      <c r="B1804" s="22" t="n"/>
      <c r="C1804" s="23">
        <f>IF(OR(A1804="",B1804=""),"",A1804&amp;"|"&amp;B1804)</f>
        <v/>
      </c>
      <c r="D1804" s="21" t="n"/>
      <c r="E1804" s="24" t="n"/>
      <c r="F1804" s="21" t="n"/>
      <c r="G1804" s="22" t="n"/>
      <c r="H1804" s="22" t="n"/>
      <c r="I1804" s="22" t="n"/>
      <c r="J1804" s="25" t="n"/>
      <c r="K1804" s="26">
        <f>IF(J1804="","",IFERROR(INDEX(lst_frequencias_vezes,MATCH(J1804,lst_frequencias,0)),"Frequência não aceita"))</f>
        <v/>
      </c>
      <c r="L1804" s="21" t="n"/>
      <c r="M1804" s="27" t="n"/>
      <c r="N1804" s="28">
        <f>IF(AND(ISNUMBER(K1804),ISNUMBER(M1804)),K1804*M1804,"")</f>
        <v/>
      </c>
      <c r="O1804" s="25" t="n"/>
      <c r="P1804" s="25" t="n"/>
      <c r="Q1804" s="29" t="n"/>
      <c r="R1804" s="30">
        <f>IF(C1804="","",IF(COUNTIF(pl_chave,C1804)&gt;1,"ERRO: chave de tarefa duplicada",IF(I1804="Sim",IF(O1804="Não","ERRO: tarefa de segurança retirada do plano",IF(NOT(ISNUMBER(K1804)),"ERRO: frequência vigente inválida",IF(ISERROR(MATCH(H1804,lst_frequencias,0)),"ERRO: frequência de referência ausente",IF(K1804&lt;INDEX(lst_frequencias_vezes,MATCH(H1804,lst_frequencias,0)),"ERRO: intervalo ampliado em tarefa de segurança (referência "&amp;H1804&amp;")","OK: segurança mantida")))),IF(NOT(ISNUMBER(K1804)),"Verificar: frequência vigente","OK"))))</f>
        <v/>
      </c>
      <c r="S1804" s="24" t="n"/>
    </row>
    <row r="1805">
      <c r="A1805" s="21" t="n"/>
      <c r="B1805" s="22" t="n"/>
      <c r="C1805" s="23">
        <f>IF(OR(A1805="",B1805=""),"",A1805&amp;"|"&amp;B1805)</f>
        <v/>
      </c>
      <c r="D1805" s="21" t="n"/>
      <c r="E1805" s="24" t="n"/>
      <c r="F1805" s="21" t="n"/>
      <c r="G1805" s="22" t="n"/>
      <c r="H1805" s="22" t="n"/>
      <c r="I1805" s="22" t="n"/>
      <c r="J1805" s="25" t="n"/>
      <c r="K1805" s="26">
        <f>IF(J1805="","",IFERROR(INDEX(lst_frequencias_vezes,MATCH(J1805,lst_frequencias,0)),"Frequência não aceita"))</f>
        <v/>
      </c>
      <c r="L1805" s="21" t="n"/>
      <c r="M1805" s="27" t="n"/>
      <c r="N1805" s="28">
        <f>IF(AND(ISNUMBER(K1805),ISNUMBER(M1805)),K1805*M1805,"")</f>
        <v/>
      </c>
      <c r="O1805" s="25" t="n"/>
      <c r="P1805" s="25" t="n"/>
      <c r="Q1805" s="29" t="n"/>
      <c r="R1805" s="30">
        <f>IF(C1805="","",IF(COUNTIF(pl_chave,C1805)&gt;1,"ERRO: chave de tarefa duplicada",IF(I1805="Sim",IF(O1805="Não","ERRO: tarefa de segurança retirada do plano",IF(NOT(ISNUMBER(K1805)),"ERRO: frequência vigente inválida",IF(ISERROR(MATCH(H1805,lst_frequencias,0)),"ERRO: frequência de referência ausente",IF(K1805&lt;INDEX(lst_frequencias_vezes,MATCH(H1805,lst_frequencias,0)),"ERRO: intervalo ampliado em tarefa de segurança (referência "&amp;H1805&amp;")","OK: segurança mantida")))),IF(NOT(ISNUMBER(K1805)),"Verificar: frequência vigente","OK"))))</f>
        <v/>
      </c>
      <c r="S1805" s="24" t="n"/>
    </row>
    <row r="1806">
      <c r="A1806" s="21" t="n"/>
      <c r="B1806" s="22" t="n"/>
      <c r="C1806" s="23">
        <f>IF(OR(A1806="",B1806=""),"",A1806&amp;"|"&amp;B1806)</f>
        <v/>
      </c>
      <c r="D1806" s="21" t="n"/>
      <c r="E1806" s="24" t="n"/>
      <c r="F1806" s="21" t="n"/>
      <c r="G1806" s="22" t="n"/>
      <c r="H1806" s="22" t="n"/>
      <c r="I1806" s="22" t="n"/>
      <c r="J1806" s="25" t="n"/>
      <c r="K1806" s="26">
        <f>IF(J1806="","",IFERROR(INDEX(lst_frequencias_vezes,MATCH(J1806,lst_frequencias,0)),"Frequência não aceita"))</f>
        <v/>
      </c>
      <c r="L1806" s="21" t="n"/>
      <c r="M1806" s="27" t="n"/>
      <c r="N1806" s="28">
        <f>IF(AND(ISNUMBER(K1806),ISNUMBER(M1806)),K1806*M1806,"")</f>
        <v/>
      </c>
      <c r="O1806" s="25" t="n"/>
      <c r="P1806" s="25" t="n"/>
      <c r="Q1806" s="29" t="n"/>
      <c r="R1806" s="30">
        <f>IF(C1806="","",IF(COUNTIF(pl_chave,C1806)&gt;1,"ERRO: chave de tarefa duplicada",IF(I1806="Sim",IF(O1806="Não","ERRO: tarefa de segurança retirada do plano",IF(NOT(ISNUMBER(K1806)),"ERRO: frequência vigente inválida",IF(ISERROR(MATCH(H1806,lst_frequencias,0)),"ERRO: frequência de referência ausente",IF(K1806&lt;INDEX(lst_frequencias_vezes,MATCH(H1806,lst_frequencias,0)),"ERRO: intervalo ampliado em tarefa de segurança (referência "&amp;H1806&amp;")","OK: segurança mantida")))),IF(NOT(ISNUMBER(K1806)),"Verificar: frequência vigente","OK"))))</f>
        <v/>
      </c>
      <c r="S1806" s="24" t="n"/>
    </row>
    <row r="1807">
      <c r="A1807" s="21" t="n"/>
      <c r="B1807" s="22" t="n"/>
      <c r="C1807" s="23">
        <f>IF(OR(A1807="",B1807=""),"",A1807&amp;"|"&amp;B1807)</f>
        <v/>
      </c>
      <c r="D1807" s="21" t="n"/>
      <c r="E1807" s="24" t="n"/>
      <c r="F1807" s="21" t="n"/>
      <c r="G1807" s="22" t="n"/>
      <c r="H1807" s="22" t="n"/>
      <c r="I1807" s="22" t="n"/>
      <c r="J1807" s="25" t="n"/>
      <c r="K1807" s="26">
        <f>IF(J1807="","",IFERROR(INDEX(lst_frequencias_vezes,MATCH(J1807,lst_frequencias,0)),"Frequência não aceita"))</f>
        <v/>
      </c>
      <c r="L1807" s="21" t="n"/>
      <c r="M1807" s="27" t="n"/>
      <c r="N1807" s="28">
        <f>IF(AND(ISNUMBER(K1807),ISNUMBER(M1807)),K1807*M1807,"")</f>
        <v/>
      </c>
      <c r="O1807" s="25" t="n"/>
      <c r="P1807" s="25" t="n"/>
      <c r="Q1807" s="29" t="n"/>
      <c r="R1807" s="30">
        <f>IF(C1807="","",IF(COUNTIF(pl_chave,C1807)&gt;1,"ERRO: chave de tarefa duplicada",IF(I1807="Sim",IF(O1807="Não","ERRO: tarefa de segurança retirada do plano",IF(NOT(ISNUMBER(K1807)),"ERRO: frequência vigente inválida",IF(ISERROR(MATCH(H1807,lst_frequencias,0)),"ERRO: frequência de referência ausente",IF(K1807&lt;INDEX(lst_frequencias_vezes,MATCH(H1807,lst_frequencias,0)),"ERRO: intervalo ampliado em tarefa de segurança (referência "&amp;H1807&amp;")","OK: segurança mantida")))),IF(NOT(ISNUMBER(K1807)),"Verificar: frequência vigente","OK"))))</f>
        <v/>
      </c>
      <c r="S1807" s="24" t="n"/>
    </row>
    <row r="1808">
      <c r="A1808" s="21" t="n"/>
      <c r="B1808" s="22" t="n"/>
      <c r="C1808" s="23">
        <f>IF(OR(A1808="",B1808=""),"",A1808&amp;"|"&amp;B1808)</f>
        <v/>
      </c>
      <c r="D1808" s="21" t="n"/>
      <c r="E1808" s="24" t="n"/>
      <c r="F1808" s="21" t="n"/>
      <c r="G1808" s="22" t="n"/>
      <c r="H1808" s="22" t="n"/>
      <c r="I1808" s="22" t="n"/>
      <c r="J1808" s="25" t="n"/>
      <c r="K1808" s="26">
        <f>IF(J1808="","",IFERROR(INDEX(lst_frequencias_vezes,MATCH(J1808,lst_frequencias,0)),"Frequência não aceita"))</f>
        <v/>
      </c>
      <c r="L1808" s="21" t="n"/>
      <c r="M1808" s="27" t="n"/>
      <c r="N1808" s="28">
        <f>IF(AND(ISNUMBER(K1808),ISNUMBER(M1808)),K1808*M1808,"")</f>
        <v/>
      </c>
      <c r="O1808" s="25" t="n"/>
      <c r="P1808" s="25" t="n"/>
      <c r="Q1808" s="29" t="n"/>
      <c r="R1808" s="30">
        <f>IF(C1808="","",IF(COUNTIF(pl_chave,C1808)&gt;1,"ERRO: chave de tarefa duplicada",IF(I1808="Sim",IF(O1808="Não","ERRO: tarefa de segurança retirada do plano",IF(NOT(ISNUMBER(K1808)),"ERRO: frequência vigente inválida",IF(ISERROR(MATCH(H1808,lst_frequencias,0)),"ERRO: frequência de referência ausente",IF(K1808&lt;INDEX(lst_frequencias_vezes,MATCH(H1808,lst_frequencias,0)),"ERRO: intervalo ampliado em tarefa de segurança (referência "&amp;H1808&amp;")","OK: segurança mantida")))),IF(NOT(ISNUMBER(K1808)),"Verificar: frequência vigente","OK"))))</f>
        <v/>
      </c>
      <c r="S1808" s="24" t="n"/>
    </row>
    <row r="1809">
      <c r="A1809" s="21" t="n"/>
      <c r="B1809" s="22" t="n"/>
      <c r="C1809" s="23">
        <f>IF(OR(A1809="",B1809=""),"",A1809&amp;"|"&amp;B1809)</f>
        <v/>
      </c>
      <c r="D1809" s="21" t="n"/>
      <c r="E1809" s="24" t="n"/>
      <c r="F1809" s="21" t="n"/>
      <c r="G1809" s="22" t="n"/>
      <c r="H1809" s="22" t="n"/>
      <c r="I1809" s="22" t="n"/>
      <c r="J1809" s="25" t="n"/>
      <c r="K1809" s="26">
        <f>IF(J1809="","",IFERROR(INDEX(lst_frequencias_vezes,MATCH(J1809,lst_frequencias,0)),"Frequência não aceita"))</f>
        <v/>
      </c>
      <c r="L1809" s="21" t="n"/>
      <c r="M1809" s="27" t="n"/>
      <c r="N1809" s="28">
        <f>IF(AND(ISNUMBER(K1809),ISNUMBER(M1809)),K1809*M1809,"")</f>
        <v/>
      </c>
      <c r="O1809" s="25" t="n"/>
      <c r="P1809" s="25" t="n"/>
      <c r="Q1809" s="29" t="n"/>
      <c r="R1809" s="30">
        <f>IF(C1809="","",IF(COUNTIF(pl_chave,C1809)&gt;1,"ERRO: chave de tarefa duplicada",IF(I1809="Sim",IF(O1809="Não","ERRO: tarefa de segurança retirada do plano",IF(NOT(ISNUMBER(K1809)),"ERRO: frequência vigente inválida",IF(ISERROR(MATCH(H1809,lst_frequencias,0)),"ERRO: frequência de referência ausente",IF(K1809&lt;INDEX(lst_frequencias_vezes,MATCH(H1809,lst_frequencias,0)),"ERRO: intervalo ampliado em tarefa de segurança (referência "&amp;H1809&amp;")","OK: segurança mantida")))),IF(NOT(ISNUMBER(K1809)),"Verificar: frequência vigente","OK"))))</f>
        <v/>
      </c>
      <c r="S1809" s="24" t="n"/>
    </row>
    <row r="1810">
      <c r="A1810" s="21" t="n"/>
      <c r="B1810" s="22" t="n"/>
      <c r="C1810" s="23">
        <f>IF(OR(A1810="",B1810=""),"",A1810&amp;"|"&amp;B1810)</f>
        <v/>
      </c>
      <c r="D1810" s="21" t="n"/>
      <c r="E1810" s="24" t="n"/>
      <c r="F1810" s="21" t="n"/>
      <c r="G1810" s="22" t="n"/>
      <c r="H1810" s="22" t="n"/>
      <c r="I1810" s="22" t="n"/>
      <c r="J1810" s="25" t="n"/>
      <c r="K1810" s="26">
        <f>IF(J1810="","",IFERROR(INDEX(lst_frequencias_vezes,MATCH(J1810,lst_frequencias,0)),"Frequência não aceita"))</f>
        <v/>
      </c>
      <c r="L1810" s="21" t="n"/>
      <c r="M1810" s="27" t="n"/>
      <c r="N1810" s="28">
        <f>IF(AND(ISNUMBER(K1810),ISNUMBER(M1810)),K1810*M1810,"")</f>
        <v/>
      </c>
      <c r="O1810" s="25" t="n"/>
      <c r="P1810" s="25" t="n"/>
      <c r="Q1810" s="29" t="n"/>
      <c r="R1810" s="30">
        <f>IF(C1810="","",IF(COUNTIF(pl_chave,C1810)&gt;1,"ERRO: chave de tarefa duplicada",IF(I1810="Sim",IF(O1810="Não","ERRO: tarefa de segurança retirada do plano",IF(NOT(ISNUMBER(K1810)),"ERRO: frequência vigente inválida",IF(ISERROR(MATCH(H1810,lst_frequencias,0)),"ERRO: frequência de referência ausente",IF(K1810&lt;INDEX(lst_frequencias_vezes,MATCH(H1810,lst_frequencias,0)),"ERRO: intervalo ampliado em tarefa de segurança (referência "&amp;H1810&amp;")","OK: segurança mantida")))),IF(NOT(ISNUMBER(K1810)),"Verificar: frequência vigente","OK"))))</f>
        <v/>
      </c>
      <c r="S1810" s="24" t="n"/>
    </row>
    <row r="1811">
      <c r="A1811" s="21" t="n"/>
      <c r="B1811" s="22" t="n"/>
      <c r="C1811" s="23">
        <f>IF(OR(A1811="",B1811=""),"",A1811&amp;"|"&amp;B1811)</f>
        <v/>
      </c>
      <c r="D1811" s="21" t="n"/>
      <c r="E1811" s="24" t="n"/>
      <c r="F1811" s="21" t="n"/>
      <c r="G1811" s="22" t="n"/>
      <c r="H1811" s="22" t="n"/>
      <c r="I1811" s="22" t="n"/>
      <c r="J1811" s="25" t="n"/>
      <c r="K1811" s="26">
        <f>IF(J1811="","",IFERROR(INDEX(lst_frequencias_vezes,MATCH(J1811,lst_frequencias,0)),"Frequência não aceita"))</f>
        <v/>
      </c>
      <c r="L1811" s="21" t="n"/>
      <c r="M1811" s="27" t="n"/>
      <c r="N1811" s="28">
        <f>IF(AND(ISNUMBER(K1811),ISNUMBER(M1811)),K1811*M1811,"")</f>
        <v/>
      </c>
      <c r="O1811" s="25" t="n"/>
      <c r="P1811" s="25" t="n"/>
      <c r="Q1811" s="29" t="n"/>
      <c r="R1811" s="30">
        <f>IF(C1811="","",IF(COUNTIF(pl_chave,C1811)&gt;1,"ERRO: chave de tarefa duplicada",IF(I1811="Sim",IF(O1811="Não","ERRO: tarefa de segurança retirada do plano",IF(NOT(ISNUMBER(K1811)),"ERRO: frequência vigente inválida",IF(ISERROR(MATCH(H1811,lst_frequencias,0)),"ERRO: frequência de referência ausente",IF(K1811&lt;INDEX(lst_frequencias_vezes,MATCH(H1811,lst_frequencias,0)),"ERRO: intervalo ampliado em tarefa de segurança (referência "&amp;H1811&amp;")","OK: segurança mantida")))),IF(NOT(ISNUMBER(K1811)),"Verificar: frequência vigente","OK"))))</f>
        <v/>
      </c>
      <c r="S1811" s="24" t="n"/>
    </row>
    <row r="1812">
      <c r="A1812" s="21" t="n"/>
      <c r="B1812" s="22" t="n"/>
      <c r="C1812" s="23">
        <f>IF(OR(A1812="",B1812=""),"",A1812&amp;"|"&amp;B1812)</f>
        <v/>
      </c>
      <c r="D1812" s="21" t="n"/>
      <c r="E1812" s="24" t="n"/>
      <c r="F1812" s="21" t="n"/>
      <c r="G1812" s="22" t="n"/>
      <c r="H1812" s="22" t="n"/>
      <c r="I1812" s="22" t="n"/>
      <c r="J1812" s="25" t="n"/>
      <c r="K1812" s="26">
        <f>IF(J1812="","",IFERROR(INDEX(lst_frequencias_vezes,MATCH(J1812,lst_frequencias,0)),"Frequência não aceita"))</f>
        <v/>
      </c>
      <c r="L1812" s="21" t="n"/>
      <c r="M1812" s="27" t="n"/>
      <c r="N1812" s="28">
        <f>IF(AND(ISNUMBER(K1812),ISNUMBER(M1812)),K1812*M1812,"")</f>
        <v/>
      </c>
      <c r="O1812" s="25" t="n"/>
      <c r="P1812" s="25" t="n"/>
      <c r="Q1812" s="29" t="n"/>
      <c r="R1812" s="30">
        <f>IF(C1812="","",IF(COUNTIF(pl_chave,C1812)&gt;1,"ERRO: chave de tarefa duplicada",IF(I1812="Sim",IF(O1812="Não","ERRO: tarefa de segurança retirada do plano",IF(NOT(ISNUMBER(K1812)),"ERRO: frequência vigente inválida",IF(ISERROR(MATCH(H1812,lst_frequencias,0)),"ERRO: frequência de referência ausente",IF(K1812&lt;INDEX(lst_frequencias_vezes,MATCH(H1812,lst_frequencias,0)),"ERRO: intervalo ampliado em tarefa de segurança (referência "&amp;H1812&amp;")","OK: segurança mantida")))),IF(NOT(ISNUMBER(K1812)),"Verificar: frequência vigente","OK"))))</f>
        <v/>
      </c>
      <c r="S1812" s="24" t="n"/>
    </row>
    <row r="1813">
      <c r="A1813" s="21" t="n"/>
      <c r="B1813" s="22" t="n"/>
      <c r="C1813" s="23">
        <f>IF(OR(A1813="",B1813=""),"",A1813&amp;"|"&amp;B1813)</f>
        <v/>
      </c>
      <c r="D1813" s="21" t="n"/>
      <c r="E1813" s="24" t="n"/>
      <c r="F1813" s="21" t="n"/>
      <c r="G1813" s="22" t="n"/>
      <c r="H1813" s="22" t="n"/>
      <c r="I1813" s="22" t="n"/>
      <c r="J1813" s="25" t="n"/>
      <c r="K1813" s="26">
        <f>IF(J1813="","",IFERROR(INDEX(lst_frequencias_vezes,MATCH(J1813,lst_frequencias,0)),"Frequência não aceita"))</f>
        <v/>
      </c>
      <c r="L1813" s="21" t="n"/>
      <c r="M1813" s="27" t="n"/>
      <c r="N1813" s="28">
        <f>IF(AND(ISNUMBER(K1813),ISNUMBER(M1813)),K1813*M1813,"")</f>
        <v/>
      </c>
      <c r="O1813" s="25" t="n"/>
      <c r="P1813" s="25" t="n"/>
      <c r="Q1813" s="29" t="n"/>
      <c r="R1813" s="30">
        <f>IF(C1813="","",IF(COUNTIF(pl_chave,C1813)&gt;1,"ERRO: chave de tarefa duplicada",IF(I1813="Sim",IF(O1813="Não","ERRO: tarefa de segurança retirada do plano",IF(NOT(ISNUMBER(K1813)),"ERRO: frequência vigente inválida",IF(ISERROR(MATCH(H1813,lst_frequencias,0)),"ERRO: frequência de referência ausente",IF(K1813&lt;INDEX(lst_frequencias_vezes,MATCH(H1813,lst_frequencias,0)),"ERRO: intervalo ampliado em tarefa de segurança (referência "&amp;H1813&amp;")","OK: segurança mantida")))),IF(NOT(ISNUMBER(K1813)),"Verificar: frequência vigente","OK"))))</f>
        <v/>
      </c>
      <c r="S1813" s="24" t="n"/>
    </row>
    <row r="1814">
      <c r="A1814" s="21" t="n"/>
      <c r="B1814" s="22" t="n"/>
      <c r="C1814" s="23">
        <f>IF(OR(A1814="",B1814=""),"",A1814&amp;"|"&amp;B1814)</f>
        <v/>
      </c>
      <c r="D1814" s="21" t="n"/>
      <c r="E1814" s="24" t="n"/>
      <c r="F1814" s="21" t="n"/>
      <c r="G1814" s="22" t="n"/>
      <c r="H1814" s="22" t="n"/>
      <c r="I1814" s="22" t="n"/>
      <c r="J1814" s="25" t="n"/>
      <c r="K1814" s="26">
        <f>IF(J1814="","",IFERROR(INDEX(lst_frequencias_vezes,MATCH(J1814,lst_frequencias,0)),"Frequência não aceita"))</f>
        <v/>
      </c>
      <c r="L1814" s="21" t="n"/>
      <c r="M1814" s="27" t="n"/>
      <c r="N1814" s="28">
        <f>IF(AND(ISNUMBER(K1814),ISNUMBER(M1814)),K1814*M1814,"")</f>
        <v/>
      </c>
      <c r="O1814" s="25" t="n"/>
      <c r="P1814" s="25" t="n"/>
      <c r="Q1814" s="29" t="n"/>
      <c r="R1814" s="30">
        <f>IF(C1814="","",IF(COUNTIF(pl_chave,C1814)&gt;1,"ERRO: chave de tarefa duplicada",IF(I1814="Sim",IF(O1814="Não","ERRO: tarefa de segurança retirada do plano",IF(NOT(ISNUMBER(K1814)),"ERRO: frequência vigente inválida",IF(ISERROR(MATCH(H1814,lst_frequencias,0)),"ERRO: frequência de referência ausente",IF(K1814&lt;INDEX(lst_frequencias_vezes,MATCH(H1814,lst_frequencias,0)),"ERRO: intervalo ampliado em tarefa de segurança (referência "&amp;H1814&amp;")","OK: segurança mantida")))),IF(NOT(ISNUMBER(K1814)),"Verificar: frequência vigente","OK"))))</f>
        <v/>
      </c>
      <c r="S1814" s="24" t="n"/>
    </row>
    <row r="1815">
      <c r="A1815" s="21" t="n"/>
      <c r="B1815" s="22" t="n"/>
      <c r="C1815" s="23">
        <f>IF(OR(A1815="",B1815=""),"",A1815&amp;"|"&amp;B1815)</f>
        <v/>
      </c>
      <c r="D1815" s="21" t="n"/>
      <c r="E1815" s="24" t="n"/>
      <c r="F1815" s="21" t="n"/>
      <c r="G1815" s="22" t="n"/>
      <c r="H1815" s="22" t="n"/>
      <c r="I1815" s="22" t="n"/>
      <c r="J1815" s="25" t="n"/>
      <c r="K1815" s="26">
        <f>IF(J1815="","",IFERROR(INDEX(lst_frequencias_vezes,MATCH(J1815,lst_frequencias,0)),"Frequência não aceita"))</f>
        <v/>
      </c>
      <c r="L1815" s="21" t="n"/>
      <c r="M1815" s="27" t="n"/>
      <c r="N1815" s="28">
        <f>IF(AND(ISNUMBER(K1815),ISNUMBER(M1815)),K1815*M1815,"")</f>
        <v/>
      </c>
      <c r="O1815" s="25" t="n"/>
      <c r="P1815" s="25" t="n"/>
      <c r="Q1815" s="29" t="n"/>
      <c r="R1815" s="30">
        <f>IF(C1815="","",IF(COUNTIF(pl_chave,C1815)&gt;1,"ERRO: chave de tarefa duplicada",IF(I1815="Sim",IF(O1815="Não","ERRO: tarefa de segurança retirada do plano",IF(NOT(ISNUMBER(K1815)),"ERRO: frequência vigente inválida",IF(ISERROR(MATCH(H1815,lst_frequencias,0)),"ERRO: frequência de referência ausente",IF(K1815&lt;INDEX(lst_frequencias_vezes,MATCH(H1815,lst_frequencias,0)),"ERRO: intervalo ampliado em tarefa de segurança (referência "&amp;H1815&amp;")","OK: segurança mantida")))),IF(NOT(ISNUMBER(K1815)),"Verificar: frequência vigente","OK"))))</f>
        <v/>
      </c>
      <c r="S1815" s="24" t="n"/>
    </row>
    <row r="1816">
      <c r="A1816" s="21" t="n"/>
      <c r="B1816" s="22" t="n"/>
      <c r="C1816" s="23">
        <f>IF(OR(A1816="",B1816=""),"",A1816&amp;"|"&amp;B1816)</f>
        <v/>
      </c>
      <c r="D1816" s="21" t="n"/>
      <c r="E1816" s="24" t="n"/>
      <c r="F1816" s="21" t="n"/>
      <c r="G1816" s="22" t="n"/>
      <c r="H1816" s="22" t="n"/>
      <c r="I1816" s="22" t="n"/>
      <c r="J1816" s="25" t="n"/>
      <c r="K1816" s="26">
        <f>IF(J1816="","",IFERROR(INDEX(lst_frequencias_vezes,MATCH(J1816,lst_frequencias,0)),"Frequência não aceita"))</f>
        <v/>
      </c>
      <c r="L1816" s="21" t="n"/>
      <c r="M1816" s="27" t="n"/>
      <c r="N1816" s="28">
        <f>IF(AND(ISNUMBER(K1816),ISNUMBER(M1816)),K1816*M1816,"")</f>
        <v/>
      </c>
      <c r="O1816" s="25" t="n"/>
      <c r="P1816" s="25" t="n"/>
      <c r="Q1816" s="29" t="n"/>
      <c r="R1816" s="30">
        <f>IF(C1816="","",IF(COUNTIF(pl_chave,C1816)&gt;1,"ERRO: chave de tarefa duplicada",IF(I1816="Sim",IF(O1816="Não","ERRO: tarefa de segurança retirada do plano",IF(NOT(ISNUMBER(K1816)),"ERRO: frequência vigente inválida",IF(ISERROR(MATCH(H1816,lst_frequencias,0)),"ERRO: frequência de referência ausente",IF(K1816&lt;INDEX(lst_frequencias_vezes,MATCH(H1816,lst_frequencias,0)),"ERRO: intervalo ampliado em tarefa de segurança (referência "&amp;H1816&amp;")","OK: segurança mantida")))),IF(NOT(ISNUMBER(K1816)),"Verificar: frequência vigente","OK"))))</f>
        <v/>
      </c>
      <c r="S1816" s="24" t="n"/>
    </row>
    <row r="1817">
      <c r="A1817" s="21" t="n"/>
      <c r="B1817" s="22" t="n"/>
      <c r="C1817" s="23">
        <f>IF(OR(A1817="",B1817=""),"",A1817&amp;"|"&amp;B1817)</f>
        <v/>
      </c>
      <c r="D1817" s="21" t="n"/>
      <c r="E1817" s="24" t="n"/>
      <c r="F1817" s="21" t="n"/>
      <c r="G1817" s="22" t="n"/>
      <c r="H1817" s="22" t="n"/>
      <c r="I1817" s="22" t="n"/>
      <c r="J1817" s="25" t="n"/>
      <c r="K1817" s="26">
        <f>IF(J1817="","",IFERROR(INDEX(lst_frequencias_vezes,MATCH(J1817,lst_frequencias,0)),"Frequência não aceita"))</f>
        <v/>
      </c>
      <c r="L1817" s="21" t="n"/>
      <c r="M1817" s="27" t="n"/>
      <c r="N1817" s="28">
        <f>IF(AND(ISNUMBER(K1817),ISNUMBER(M1817)),K1817*M1817,"")</f>
        <v/>
      </c>
      <c r="O1817" s="25" t="n"/>
      <c r="P1817" s="25" t="n"/>
      <c r="Q1817" s="29" t="n"/>
      <c r="R1817" s="30">
        <f>IF(C1817="","",IF(COUNTIF(pl_chave,C1817)&gt;1,"ERRO: chave de tarefa duplicada",IF(I1817="Sim",IF(O1817="Não","ERRO: tarefa de segurança retirada do plano",IF(NOT(ISNUMBER(K1817)),"ERRO: frequência vigente inválida",IF(ISERROR(MATCH(H1817,lst_frequencias,0)),"ERRO: frequência de referência ausente",IF(K1817&lt;INDEX(lst_frequencias_vezes,MATCH(H1817,lst_frequencias,0)),"ERRO: intervalo ampliado em tarefa de segurança (referência "&amp;H1817&amp;")","OK: segurança mantida")))),IF(NOT(ISNUMBER(K1817)),"Verificar: frequência vigente","OK"))))</f>
        <v/>
      </c>
      <c r="S1817" s="24" t="n"/>
    </row>
    <row r="1818">
      <c r="A1818" s="21" t="n"/>
      <c r="B1818" s="22" t="n"/>
      <c r="C1818" s="23">
        <f>IF(OR(A1818="",B1818=""),"",A1818&amp;"|"&amp;B1818)</f>
        <v/>
      </c>
      <c r="D1818" s="21" t="n"/>
      <c r="E1818" s="24" t="n"/>
      <c r="F1818" s="21" t="n"/>
      <c r="G1818" s="22" t="n"/>
      <c r="H1818" s="22" t="n"/>
      <c r="I1818" s="22" t="n"/>
      <c r="J1818" s="25" t="n"/>
      <c r="K1818" s="26">
        <f>IF(J1818="","",IFERROR(INDEX(lst_frequencias_vezes,MATCH(J1818,lst_frequencias,0)),"Frequência não aceita"))</f>
        <v/>
      </c>
      <c r="L1818" s="21" t="n"/>
      <c r="M1818" s="27" t="n"/>
      <c r="N1818" s="28">
        <f>IF(AND(ISNUMBER(K1818),ISNUMBER(M1818)),K1818*M1818,"")</f>
        <v/>
      </c>
      <c r="O1818" s="25" t="n"/>
      <c r="P1818" s="25" t="n"/>
      <c r="Q1818" s="29" t="n"/>
      <c r="R1818" s="30">
        <f>IF(C1818="","",IF(COUNTIF(pl_chave,C1818)&gt;1,"ERRO: chave de tarefa duplicada",IF(I1818="Sim",IF(O1818="Não","ERRO: tarefa de segurança retirada do plano",IF(NOT(ISNUMBER(K1818)),"ERRO: frequência vigente inválida",IF(ISERROR(MATCH(H1818,lst_frequencias,0)),"ERRO: frequência de referência ausente",IF(K1818&lt;INDEX(lst_frequencias_vezes,MATCH(H1818,lst_frequencias,0)),"ERRO: intervalo ampliado em tarefa de segurança (referência "&amp;H1818&amp;")","OK: segurança mantida")))),IF(NOT(ISNUMBER(K1818)),"Verificar: frequência vigente","OK"))))</f>
        <v/>
      </c>
      <c r="S1818" s="24" t="n"/>
    </row>
    <row r="1819">
      <c r="A1819" s="21" t="n"/>
      <c r="B1819" s="22" t="n"/>
      <c r="C1819" s="23">
        <f>IF(OR(A1819="",B1819=""),"",A1819&amp;"|"&amp;B1819)</f>
        <v/>
      </c>
      <c r="D1819" s="21" t="n"/>
      <c r="E1819" s="24" t="n"/>
      <c r="F1819" s="21" t="n"/>
      <c r="G1819" s="22" t="n"/>
      <c r="H1819" s="22" t="n"/>
      <c r="I1819" s="22" t="n"/>
      <c r="J1819" s="25" t="n"/>
      <c r="K1819" s="26">
        <f>IF(J1819="","",IFERROR(INDEX(lst_frequencias_vezes,MATCH(J1819,lst_frequencias,0)),"Frequência não aceita"))</f>
        <v/>
      </c>
      <c r="L1819" s="21" t="n"/>
      <c r="M1819" s="27" t="n"/>
      <c r="N1819" s="28">
        <f>IF(AND(ISNUMBER(K1819),ISNUMBER(M1819)),K1819*M1819,"")</f>
        <v/>
      </c>
      <c r="O1819" s="25" t="n"/>
      <c r="P1819" s="25" t="n"/>
      <c r="Q1819" s="29" t="n"/>
      <c r="R1819" s="30">
        <f>IF(C1819="","",IF(COUNTIF(pl_chave,C1819)&gt;1,"ERRO: chave de tarefa duplicada",IF(I1819="Sim",IF(O1819="Não","ERRO: tarefa de segurança retirada do plano",IF(NOT(ISNUMBER(K1819)),"ERRO: frequência vigente inválida",IF(ISERROR(MATCH(H1819,lst_frequencias,0)),"ERRO: frequência de referência ausente",IF(K1819&lt;INDEX(lst_frequencias_vezes,MATCH(H1819,lst_frequencias,0)),"ERRO: intervalo ampliado em tarefa de segurança (referência "&amp;H1819&amp;")","OK: segurança mantida")))),IF(NOT(ISNUMBER(K1819)),"Verificar: frequência vigente","OK"))))</f>
        <v/>
      </c>
      <c r="S1819" s="24" t="n"/>
    </row>
    <row r="1820">
      <c r="A1820" s="21" t="n"/>
      <c r="B1820" s="22" t="n"/>
      <c r="C1820" s="23">
        <f>IF(OR(A1820="",B1820=""),"",A1820&amp;"|"&amp;B1820)</f>
        <v/>
      </c>
      <c r="D1820" s="21" t="n"/>
      <c r="E1820" s="24" t="n"/>
      <c r="F1820" s="21" t="n"/>
      <c r="G1820" s="22" t="n"/>
      <c r="H1820" s="22" t="n"/>
      <c r="I1820" s="22" t="n"/>
      <c r="J1820" s="25" t="n"/>
      <c r="K1820" s="26">
        <f>IF(J1820="","",IFERROR(INDEX(lst_frequencias_vezes,MATCH(J1820,lst_frequencias,0)),"Frequência não aceita"))</f>
        <v/>
      </c>
      <c r="L1820" s="21" t="n"/>
      <c r="M1820" s="27" t="n"/>
      <c r="N1820" s="28">
        <f>IF(AND(ISNUMBER(K1820),ISNUMBER(M1820)),K1820*M1820,"")</f>
        <v/>
      </c>
      <c r="O1820" s="25" t="n"/>
      <c r="P1820" s="25" t="n"/>
      <c r="Q1820" s="29" t="n"/>
      <c r="R1820" s="30">
        <f>IF(C1820="","",IF(COUNTIF(pl_chave,C1820)&gt;1,"ERRO: chave de tarefa duplicada",IF(I1820="Sim",IF(O1820="Não","ERRO: tarefa de segurança retirada do plano",IF(NOT(ISNUMBER(K1820)),"ERRO: frequência vigente inválida",IF(ISERROR(MATCH(H1820,lst_frequencias,0)),"ERRO: frequência de referência ausente",IF(K1820&lt;INDEX(lst_frequencias_vezes,MATCH(H1820,lst_frequencias,0)),"ERRO: intervalo ampliado em tarefa de segurança (referência "&amp;H1820&amp;")","OK: segurança mantida")))),IF(NOT(ISNUMBER(K1820)),"Verificar: frequência vigente","OK"))))</f>
        <v/>
      </c>
      <c r="S1820" s="24" t="n"/>
    </row>
    <row r="1821">
      <c r="A1821" s="21" t="n"/>
      <c r="B1821" s="22" t="n"/>
      <c r="C1821" s="23">
        <f>IF(OR(A1821="",B1821=""),"",A1821&amp;"|"&amp;B1821)</f>
        <v/>
      </c>
      <c r="D1821" s="21" t="n"/>
      <c r="E1821" s="24" t="n"/>
      <c r="F1821" s="21" t="n"/>
      <c r="G1821" s="22" t="n"/>
      <c r="H1821" s="22" t="n"/>
      <c r="I1821" s="22" t="n"/>
      <c r="J1821" s="25" t="n"/>
      <c r="K1821" s="26">
        <f>IF(J1821="","",IFERROR(INDEX(lst_frequencias_vezes,MATCH(J1821,lst_frequencias,0)),"Frequência não aceita"))</f>
        <v/>
      </c>
      <c r="L1821" s="21" t="n"/>
      <c r="M1821" s="27" t="n"/>
      <c r="N1821" s="28">
        <f>IF(AND(ISNUMBER(K1821),ISNUMBER(M1821)),K1821*M1821,"")</f>
        <v/>
      </c>
      <c r="O1821" s="25" t="n"/>
      <c r="P1821" s="25" t="n"/>
      <c r="Q1821" s="29" t="n"/>
      <c r="R1821" s="30">
        <f>IF(C1821="","",IF(COUNTIF(pl_chave,C1821)&gt;1,"ERRO: chave de tarefa duplicada",IF(I1821="Sim",IF(O1821="Não","ERRO: tarefa de segurança retirada do plano",IF(NOT(ISNUMBER(K1821)),"ERRO: frequência vigente inválida",IF(ISERROR(MATCH(H1821,lst_frequencias,0)),"ERRO: frequência de referência ausente",IF(K1821&lt;INDEX(lst_frequencias_vezes,MATCH(H1821,lst_frequencias,0)),"ERRO: intervalo ampliado em tarefa de segurança (referência "&amp;H1821&amp;")","OK: segurança mantida")))),IF(NOT(ISNUMBER(K1821)),"Verificar: frequência vigente","OK"))))</f>
        <v/>
      </c>
      <c r="S1821" s="24" t="n"/>
    </row>
    <row r="1822">
      <c r="A1822" s="21" t="n"/>
      <c r="B1822" s="22" t="n"/>
      <c r="C1822" s="23">
        <f>IF(OR(A1822="",B1822=""),"",A1822&amp;"|"&amp;B1822)</f>
        <v/>
      </c>
      <c r="D1822" s="21" t="n"/>
      <c r="E1822" s="24" t="n"/>
      <c r="F1822" s="21" t="n"/>
      <c r="G1822" s="22" t="n"/>
      <c r="H1822" s="22" t="n"/>
      <c r="I1822" s="22" t="n"/>
      <c r="J1822" s="25" t="n"/>
      <c r="K1822" s="26">
        <f>IF(J1822="","",IFERROR(INDEX(lst_frequencias_vezes,MATCH(J1822,lst_frequencias,0)),"Frequência não aceita"))</f>
        <v/>
      </c>
      <c r="L1822" s="21" t="n"/>
      <c r="M1822" s="27" t="n"/>
      <c r="N1822" s="28">
        <f>IF(AND(ISNUMBER(K1822),ISNUMBER(M1822)),K1822*M1822,"")</f>
        <v/>
      </c>
      <c r="O1822" s="25" t="n"/>
      <c r="P1822" s="25" t="n"/>
      <c r="Q1822" s="29" t="n"/>
      <c r="R1822" s="30">
        <f>IF(C1822="","",IF(COUNTIF(pl_chave,C1822)&gt;1,"ERRO: chave de tarefa duplicada",IF(I1822="Sim",IF(O1822="Não","ERRO: tarefa de segurança retirada do plano",IF(NOT(ISNUMBER(K1822)),"ERRO: frequência vigente inválida",IF(ISERROR(MATCH(H1822,lst_frequencias,0)),"ERRO: frequência de referência ausente",IF(K1822&lt;INDEX(lst_frequencias_vezes,MATCH(H1822,lst_frequencias,0)),"ERRO: intervalo ampliado em tarefa de segurança (referência "&amp;H1822&amp;")","OK: segurança mantida")))),IF(NOT(ISNUMBER(K1822)),"Verificar: frequência vigente","OK"))))</f>
        <v/>
      </c>
      <c r="S1822" s="24" t="n"/>
    </row>
    <row r="1823">
      <c r="A1823" s="21" t="n"/>
      <c r="B1823" s="22" t="n"/>
      <c r="C1823" s="23">
        <f>IF(OR(A1823="",B1823=""),"",A1823&amp;"|"&amp;B1823)</f>
        <v/>
      </c>
      <c r="D1823" s="21" t="n"/>
      <c r="E1823" s="24" t="n"/>
      <c r="F1823" s="21" t="n"/>
      <c r="G1823" s="22" t="n"/>
      <c r="H1823" s="22" t="n"/>
      <c r="I1823" s="22" t="n"/>
      <c r="J1823" s="25" t="n"/>
      <c r="K1823" s="26">
        <f>IF(J1823="","",IFERROR(INDEX(lst_frequencias_vezes,MATCH(J1823,lst_frequencias,0)),"Frequência não aceita"))</f>
        <v/>
      </c>
      <c r="L1823" s="21" t="n"/>
      <c r="M1823" s="27" t="n"/>
      <c r="N1823" s="28">
        <f>IF(AND(ISNUMBER(K1823),ISNUMBER(M1823)),K1823*M1823,"")</f>
        <v/>
      </c>
      <c r="O1823" s="25" t="n"/>
      <c r="P1823" s="25" t="n"/>
      <c r="Q1823" s="29" t="n"/>
      <c r="R1823" s="30">
        <f>IF(C1823="","",IF(COUNTIF(pl_chave,C1823)&gt;1,"ERRO: chave de tarefa duplicada",IF(I1823="Sim",IF(O1823="Não","ERRO: tarefa de segurança retirada do plano",IF(NOT(ISNUMBER(K1823)),"ERRO: frequência vigente inválida",IF(ISERROR(MATCH(H1823,lst_frequencias,0)),"ERRO: frequência de referência ausente",IF(K1823&lt;INDEX(lst_frequencias_vezes,MATCH(H1823,lst_frequencias,0)),"ERRO: intervalo ampliado em tarefa de segurança (referência "&amp;H1823&amp;")","OK: segurança mantida")))),IF(NOT(ISNUMBER(K1823)),"Verificar: frequência vigente","OK"))))</f>
        <v/>
      </c>
      <c r="S1823" s="24" t="n"/>
    </row>
    <row r="1824">
      <c r="A1824" s="21" t="n"/>
      <c r="B1824" s="22" t="n"/>
      <c r="C1824" s="23">
        <f>IF(OR(A1824="",B1824=""),"",A1824&amp;"|"&amp;B1824)</f>
        <v/>
      </c>
      <c r="D1824" s="21" t="n"/>
      <c r="E1824" s="24" t="n"/>
      <c r="F1824" s="21" t="n"/>
      <c r="G1824" s="22" t="n"/>
      <c r="H1824" s="22" t="n"/>
      <c r="I1824" s="22" t="n"/>
      <c r="J1824" s="25" t="n"/>
      <c r="K1824" s="26">
        <f>IF(J1824="","",IFERROR(INDEX(lst_frequencias_vezes,MATCH(J1824,lst_frequencias,0)),"Frequência não aceita"))</f>
        <v/>
      </c>
      <c r="L1824" s="21" t="n"/>
      <c r="M1824" s="27" t="n"/>
      <c r="N1824" s="28">
        <f>IF(AND(ISNUMBER(K1824),ISNUMBER(M1824)),K1824*M1824,"")</f>
        <v/>
      </c>
      <c r="O1824" s="25" t="n"/>
      <c r="P1824" s="25" t="n"/>
      <c r="Q1824" s="29" t="n"/>
      <c r="R1824" s="30">
        <f>IF(C1824="","",IF(COUNTIF(pl_chave,C1824)&gt;1,"ERRO: chave de tarefa duplicada",IF(I1824="Sim",IF(O1824="Não","ERRO: tarefa de segurança retirada do plano",IF(NOT(ISNUMBER(K1824)),"ERRO: frequência vigente inválida",IF(ISERROR(MATCH(H1824,lst_frequencias,0)),"ERRO: frequência de referência ausente",IF(K1824&lt;INDEX(lst_frequencias_vezes,MATCH(H1824,lst_frequencias,0)),"ERRO: intervalo ampliado em tarefa de segurança (referência "&amp;H1824&amp;")","OK: segurança mantida")))),IF(NOT(ISNUMBER(K1824)),"Verificar: frequência vigente","OK"))))</f>
        <v/>
      </c>
      <c r="S1824" s="24" t="n"/>
    </row>
    <row r="1825">
      <c r="A1825" s="21" t="n"/>
      <c r="B1825" s="22" t="n"/>
      <c r="C1825" s="23">
        <f>IF(OR(A1825="",B1825=""),"",A1825&amp;"|"&amp;B1825)</f>
        <v/>
      </c>
      <c r="D1825" s="21" t="n"/>
      <c r="E1825" s="24" t="n"/>
      <c r="F1825" s="21" t="n"/>
      <c r="G1825" s="22" t="n"/>
      <c r="H1825" s="22" t="n"/>
      <c r="I1825" s="22" t="n"/>
      <c r="J1825" s="25" t="n"/>
      <c r="K1825" s="26">
        <f>IF(J1825="","",IFERROR(INDEX(lst_frequencias_vezes,MATCH(J1825,lst_frequencias,0)),"Frequência não aceita"))</f>
        <v/>
      </c>
      <c r="L1825" s="21" t="n"/>
      <c r="M1825" s="27" t="n"/>
      <c r="N1825" s="28">
        <f>IF(AND(ISNUMBER(K1825),ISNUMBER(M1825)),K1825*M1825,"")</f>
        <v/>
      </c>
      <c r="O1825" s="25" t="n"/>
      <c r="P1825" s="25" t="n"/>
      <c r="Q1825" s="29" t="n"/>
      <c r="R1825" s="30">
        <f>IF(C1825="","",IF(COUNTIF(pl_chave,C1825)&gt;1,"ERRO: chave de tarefa duplicada",IF(I1825="Sim",IF(O1825="Não","ERRO: tarefa de segurança retirada do plano",IF(NOT(ISNUMBER(K1825)),"ERRO: frequência vigente inválida",IF(ISERROR(MATCH(H1825,lst_frequencias,0)),"ERRO: frequência de referência ausente",IF(K1825&lt;INDEX(lst_frequencias_vezes,MATCH(H1825,lst_frequencias,0)),"ERRO: intervalo ampliado em tarefa de segurança (referência "&amp;H1825&amp;")","OK: segurança mantida")))),IF(NOT(ISNUMBER(K1825)),"Verificar: frequência vigente","OK"))))</f>
        <v/>
      </c>
      <c r="S1825" s="24" t="n"/>
    </row>
    <row r="1826">
      <c r="A1826" s="21" t="n"/>
      <c r="B1826" s="22" t="n"/>
      <c r="C1826" s="23">
        <f>IF(OR(A1826="",B1826=""),"",A1826&amp;"|"&amp;B1826)</f>
        <v/>
      </c>
      <c r="D1826" s="21" t="n"/>
      <c r="E1826" s="24" t="n"/>
      <c r="F1826" s="21" t="n"/>
      <c r="G1826" s="22" t="n"/>
      <c r="H1826" s="22" t="n"/>
      <c r="I1826" s="22" t="n"/>
      <c r="J1826" s="25" t="n"/>
      <c r="K1826" s="26">
        <f>IF(J1826="","",IFERROR(INDEX(lst_frequencias_vezes,MATCH(J1826,lst_frequencias,0)),"Frequência não aceita"))</f>
        <v/>
      </c>
      <c r="L1826" s="21" t="n"/>
      <c r="M1826" s="27" t="n"/>
      <c r="N1826" s="28">
        <f>IF(AND(ISNUMBER(K1826),ISNUMBER(M1826)),K1826*M1826,"")</f>
        <v/>
      </c>
      <c r="O1826" s="25" t="n"/>
      <c r="P1826" s="25" t="n"/>
      <c r="Q1826" s="29" t="n"/>
      <c r="R1826" s="30">
        <f>IF(C1826="","",IF(COUNTIF(pl_chave,C1826)&gt;1,"ERRO: chave de tarefa duplicada",IF(I1826="Sim",IF(O1826="Não","ERRO: tarefa de segurança retirada do plano",IF(NOT(ISNUMBER(K1826)),"ERRO: frequência vigente inválida",IF(ISERROR(MATCH(H1826,lst_frequencias,0)),"ERRO: frequência de referência ausente",IF(K1826&lt;INDEX(lst_frequencias_vezes,MATCH(H1826,lst_frequencias,0)),"ERRO: intervalo ampliado em tarefa de segurança (referência "&amp;H1826&amp;")","OK: segurança mantida")))),IF(NOT(ISNUMBER(K1826)),"Verificar: frequência vigente","OK"))))</f>
        <v/>
      </c>
      <c r="S1826" s="24" t="n"/>
    </row>
    <row r="1827">
      <c r="A1827" s="21" t="n"/>
      <c r="B1827" s="22" t="n"/>
      <c r="C1827" s="23">
        <f>IF(OR(A1827="",B1827=""),"",A1827&amp;"|"&amp;B1827)</f>
        <v/>
      </c>
      <c r="D1827" s="21" t="n"/>
      <c r="E1827" s="24" t="n"/>
      <c r="F1827" s="21" t="n"/>
      <c r="G1827" s="22" t="n"/>
      <c r="H1827" s="22" t="n"/>
      <c r="I1827" s="22" t="n"/>
      <c r="J1827" s="25" t="n"/>
      <c r="K1827" s="26">
        <f>IF(J1827="","",IFERROR(INDEX(lst_frequencias_vezes,MATCH(J1827,lst_frequencias,0)),"Frequência não aceita"))</f>
        <v/>
      </c>
      <c r="L1827" s="21" t="n"/>
      <c r="M1827" s="27" t="n"/>
      <c r="N1827" s="28">
        <f>IF(AND(ISNUMBER(K1827),ISNUMBER(M1827)),K1827*M1827,"")</f>
        <v/>
      </c>
      <c r="O1827" s="25" t="n"/>
      <c r="P1827" s="25" t="n"/>
      <c r="Q1827" s="29" t="n"/>
      <c r="R1827" s="30">
        <f>IF(C1827="","",IF(COUNTIF(pl_chave,C1827)&gt;1,"ERRO: chave de tarefa duplicada",IF(I1827="Sim",IF(O1827="Não","ERRO: tarefa de segurança retirada do plano",IF(NOT(ISNUMBER(K1827)),"ERRO: frequência vigente inválida",IF(ISERROR(MATCH(H1827,lst_frequencias,0)),"ERRO: frequência de referência ausente",IF(K1827&lt;INDEX(lst_frequencias_vezes,MATCH(H1827,lst_frequencias,0)),"ERRO: intervalo ampliado em tarefa de segurança (referência "&amp;H1827&amp;")","OK: segurança mantida")))),IF(NOT(ISNUMBER(K1827)),"Verificar: frequência vigente","OK"))))</f>
        <v/>
      </c>
      <c r="S1827" s="24" t="n"/>
    </row>
    <row r="1828">
      <c r="A1828" s="21" t="n"/>
      <c r="B1828" s="22" t="n"/>
      <c r="C1828" s="23">
        <f>IF(OR(A1828="",B1828=""),"",A1828&amp;"|"&amp;B1828)</f>
        <v/>
      </c>
      <c r="D1828" s="21" t="n"/>
      <c r="E1828" s="24" t="n"/>
      <c r="F1828" s="21" t="n"/>
      <c r="G1828" s="22" t="n"/>
      <c r="H1828" s="22" t="n"/>
      <c r="I1828" s="22" t="n"/>
      <c r="J1828" s="25" t="n"/>
      <c r="K1828" s="26">
        <f>IF(J1828="","",IFERROR(INDEX(lst_frequencias_vezes,MATCH(J1828,lst_frequencias,0)),"Frequência não aceita"))</f>
        <v/>
      </c>
      <c r="L1828" s="21" t="n"/>
      <c r="M1828" s="27" t="n"/>
      <c r="N1828" s="28">
        <f>IF(AND(ISNUMBER(K1828),ISNUMBER(M1828)),K1828*M1828,"")</f>
        <v/>
      </c>
      <c r="O1828" s="25" t="n"/>
      <c r="P1828" s="25" t="n"/>
      <c r="Q1828" s="29" t="n"/>
      <c r="R1828" s="30">
        <f>IF(C1828="","",IF(COUNTIF(pl_chave,C1828)&gt;1,"ERRO: chave de tarefa duplicada",IF(I1828="Sim",IF(O1828="Não","ERRO: tarefa de segurança retirada do plano",IF(NOT(ISNUMBER(K1828)),"ERRO: frequência vigente inválida",IF(ISERROR(MATCH(H1828,lst_frequencias,0)),"ERRO: frequência de referência ausente",IF(K1828&lt;INDEX(lst_frequencias_vezes,MATCH(H1828,lst_frequencias,0)),"ERRO: intervalo ampliado em tarefa de segurança (referência "&amp;H1828&amp;")","OK: segurança mantida")))),IF(NOT(ISNUMBER(K1828)),"Verificar: frequência vigente","OK"))))</f>
        <v/>
      </c>
      <c r="S1828" s="24" t="n"/>
    </row>
    <row r="1829">
      <c r="A1829" s="21" t="n"/>
      <c r="B1829" s="22" t="n"/>
      <c r="C1829" s="23">
        <f>IF(OR(A1829="",B1829=""),"",A1829&amp;"|"&amp;B1829)</f>
        <v/>
      </c>
      <c r="D1829" s="21" t="n"/>
      <c r="E1829" s="24" t="n"/>
      <c r="F1829" s="21" t="n"/>
      <c r="G1829" s="22" t="n"/>
      <c r="H1829" s="22" t="n"/>
      <c r="I1829" s="22" t="n"/>
      <c r="J1829" s="25" t="n"/>
      <c r="K1829" s="26">
        <f>IF(J1829="","",IFERROR(INDEX(lst_frequencias_vezes,MATCH(J1829,lst_frequencias,0)),"Frequência não aceita"))</f>
        <v/>
      </c>
      <c r="L1829" s="21" t="n"/>
      <c r="M1829" s="27" t="n"/>
      <c r="N1829" s="28">
        <f>IF(AND(ISNUMBER(K1829),ISNUMBER(M1829)),K1829*M1829,"")</f>
        <v/>
      </c>
      <c r="O1829" s="25" t="n"/>
      <c r="P1829" s="25" t="n"/>
      <c r="Q1829" s="29" t="n"/>
      <c r="R1829" s="30">
        <f>IF(C1829="","",IF(COUNTIF(pl_chave,C1829)&gt;1,"ERRO: chave de tarefa duplicada",IF(I1829="Sim",IF(O1829="Não","ERRO: tarefa de segurança retirada do plano",IF(NOT(ISNUMBER(K1829)),"ERRO: frequência vigente inválida",IF(ISERROR(MATCH(H1829,lst_frequencias,0)),"ERRO: frequência de referência ausente",IF(K1829&lt;INDEX(lst_frequencias_vezes,MATCH(H1829,lst_frequencias,0)),"ERRO: intervalo ampliado em tarefa de segurança (referência "&amp;H1829&amp;")","OK: segurança mantida")))),IF(NOT(ISNUMBER(K1829)),"Verificar: frequência vigente","OK"))))</f>
        <v/>
      </c>
      <c r="S1829" s="24" t="n"/>
    </row>
    <row r="1830">
      <c r="A1830" s="21" t="n"/>
      <c r="B1830" s="22" t="n"/>
      <c r="C1830" s="23">
        <f>IF(OR(A1830="",B1830=""),"",A1830&amp;"|"&amp;B1830)</f>
        <v/>
      </c>
      <c r="D1830" s="21" t="n"/>
      <c r="E1830" s="24" t="n"/>
      <c r="F1830" s="21" t="n"/>
      <c r="G1830" s="22" t="n"/>
      <c r="H1830" s="22" t="n"/>
      <c r="I1830" s="22" t="n"/>
      <c r="J1830" s="25" t="n"/>
      <c r="K1830" s="26">
        <f>IF(J1830="","",IFERROR(INDEX(lst_frequencias_vezes,MATCH(J1830,lst_frequencias,0)),"Frequência não aceita"))</f>
        <v/>
      </c>
      <c r="L1830" s="21" t="n"/>
      <c r="M1830" s="27" t="n"/>
      <c r="N1830" s="28">
        <f>IF(AND(ISNUMBER(K1830),ISNUMBER(M1830)),K1830*M1830,"")</f>
        <v/>
      </c>
      <c r="O1830" s="25" t="n"/>
      <c r="P1830" s="25" t="n"/>
      <c r="Q1830" s="29" t="n"/>
      <c r="R1830" s="30">
        <f>IF(C1830="","",IF(COUNTIF(pl_chave,C1830)&gt;1,"ERRO: chave de tarefa duplicada",IF(I1830="Sim",IF(O1830="Não","ERRO: tarefa de segurança retirada do plano",IF(NOT(ISNUMBER(K1830)),"ERRO: frequência vigente inválida",IF(ISERROR(MATCH(H1830,lst_frequencias,0)),"ERRO: frequência de referência ausente",IF(K1830&lt;INDEX(lst_frequencias_vezes,MATCH(H1830,lst_frequencias,0)),"ERRO: intervalo ampliado em tarefa de segurança (referência "&amp;H1830&amp;")","OK: segurança mantida")))),IF(NOT(ISNUMBER(K1830)),"Verificar: frequência vigente","OK"))))</f>
        <v/>
      </c>
      <c r="S1830" s="24" t="n"/>
    </row>
    <row r="1831">
      <c r="A1831" s="21" t="n"/>
      <c r="B1831" s="22" t="n"/>
      <c r="C1831" s="23">
        <f>IF(OR(A1831="",B1831=""),"",A1831&amp;"|"&amp;B1831)</f>
        <v/>
      </c>
      <c r="D1831" s="21" t="n"/>
      <c r="E1831" s="24" t="n"/>
      <c r="F1831" s="21" t="n"/>
      <c r="G1831" s="22" t="n"/>
      <c r="H1831" s="22" t="n"/>
      <c r="I1831" s="22" t="n"/>
      <c r="J1831" s="25" t="n"/>
      <c r="K1831" s="26">
        <f>IF(J1831="","",IFERROR(INDEX(lst_frequencias_vezes,MATCH(J1831,lst_frequencias,0)),"Frequência não aceita"))</f>
        <v/>
      </c>
      <c r="L1831" s="21" t="n"/>
      <c r="M1831" s="27" t="n"/>
      <c r="N1831" s="28">
        <f>IF(AND(ISNUMBER(K1831),ISNUMBER(M1831)),K1831*M1831,"")</f>
        <v/>
      </c>
      <c r="O1831" s="25" t="n"/>
      <c r="P1831" s="25" t="n"/>
      <c r="Q1831" s="29" t="n"/>
      <c r="R1831" s="30">
        <f>IF(C1831="","",IF(COUNTIF(pl_chave,C1831)&gt;1,"ERRO: chave de tarefa duplicada",IF(I1831="Sim",IF(O1831="Não","ERRO: tarefa de segurança retirada do plano",IF(NOT(ISNUMBER(K1831)),"ERRO: frequência vigente inválida",IF(ISERROR(MATCH(H1831,lst_frequencias,0)),"ERRO: frequência de referência ausente",IF(K1831&lt;INDEX(lst_frequencias_vezes,MATCH(H1831,lst_frequencias,0)),"ERRO: intervalo ampliado em tarefa de segurança (referência "&amp;H1831&amp;")","OK: segurança mantida")))),IF(NOT(ISNUMBER(K1831)),"Verificar: frequência vigente","OK"))))</f>
        <v/>
      </c>
      <c r="S1831" s="24" t="n"/>
    </row>
    <row r="1832">
      <c r="A1832" s="21" t="n"/>
      <c r="B1832" s="22" t="n"/>
      <c r="C1832" s="23">
        <f>IF(OR(A1832="",B1832=""),"",A1832&amp;"|"&amp;B1832)</f>
        <v/>
      </c>
      <c r="D1832" s="21" t="n"/>
      <c r="E1832" s="24" t="n"/>
      <c r="F1832" s="21" t="n"/>
      <c r="G1832" s="22" t="n"/>
      <c r="H1832" s="22" t="n"/>
      <c r="I1832" s="22" t="n"/>
      <c r="J1832" s="25" t="n"/>
      <c r="K1832" s="26">
        <f>IF(J1832="","",IFERROR(INDEX(lst_frequencias_vezes,MATCH(J1832,lst_frequencias,0)),"Frequência não aceita"))</f>
        <v/>
      </c>
      <c r="L1832" s="21" t="n"/>
      <c r="M1832" s="27" t="n"/>
      <c r="N1832" s="28">
        <f>IF(AND(ISNUMBER(K1832),ISNUMBER(M1832)),K1832*M1832,"")</f>
        <v/>
      </c>
      <c r="O1832" s="25" t="n"/>
      <c r="P1832" s="25" t="n"/>
      <c r="Q1832" s="29" t="n"/>
      <c r="R1832" s="30">
        <f>IF(C1832="","",IF(COUNTIF(pl_chave,C1832)&gt;1,"ERRO: chave de tarefa duplicada",IF(I1832="Sim",IF(O1832="Não","ERRO: tarefa de segurança retirada do plano",IF(NOT(ISNUMBER(K1832)),"ERRO: frequência vigente inválida",IF(ISERROR(MATCH(H1832,lst_frequencias,0)),"ERRO: frequência de referência ausente",IF(K1832&lt;INDEX(lst_frequencias_vezes,MATCH(H1832,lst_frequencias,0)),"ERRO: intervalo ampliado em tarefa de segurança (referência "&amp;H1832&amp;")","OK: segurança mantida")))),IF(NOT(ISNUMBER(K1832)),"Verificar: frequência vigente","OK"))))</f>
        <v/>
      </c>
      <c r="S1832" s="24" t="n"/>
    </row>
    <row r="1833">
      <c r="A1833" s="21" t="n"/>
      <c r="B1833" s="22" t="n"/>
      <c r="C1833" s="23">
        <f>IF(OR(A1833="",B1833=""),"",A1833&amp;"|"&amp;B1833)</f>
        <v/>
      </c>
      <c r="D1833" s="21" t="n"/>
      <c r="E1833" s="24" t="n"/>
      <c r="F1833" s="21" t="n"/>
      <c r="G1833" s="22" t="n"/>
      <c r="H1833" s="22" t="n"/>
      <c r="I1833" s="22" t="n"/>
      <c r="J1833" s="25" t="n"/>
      <c r="K1833" s="26">
        <f>IF(J1833="","",IFERROR(INDEX(lst_frequencias_vezes,MATCH(J1833,lst_frequencias,0)),"Frequência não aceita"))</f>
        <v/>
      </c>
      <c r="L1833" s="21" t="n"/>
      <c r="M1833" s="27" t="n"/>
      <c r="N1833" s="28">
        <f>IF(AND(ISNUMBER(K1833),ISNUMBER(M1833)),K1833*M1833,"")</f>
        <v/>
      </c>
      <c r="O1833" s="25" t="n"/>
      <c r="P1833" s="25" t="n"/>
      <c r="Q1833" s="29" t="n"/>
      <c r="R1833" s="30">
        <f>IF(C1833="","",IF(COUNTIF(pl_chave,C1833)&gt;1,"ERRO: chave de tarefa duplicada",IF(I1833="Sim",IF(O1833="Não","ERRO: tarefa de segurança retirada do plano",IF(NOT(ISNUMBER(K1833)),"ERRO: frequência vigente inválida",IF(ISERROR(MATCH(H1833,lst_frequencias,0)),"ERRO: frequência de referência ausente",IF(K1833&lt;INDEX(lst_frequencias_vezes,MATCH(H1833,lst_frequencias,0)),"ERRO: intervalo ampliado em tarefa de segurança (referência "&amp;H1833&amp;")","OK: segurança mantida")))),IF(NOT(ISNUMBER(K1833)),"Verificar: frequência vigente","OK"))))</f>
        <v/>
      </c>
      <c r="S1833" s="24" t="n"/>
    </row>
    <row r="1834">
      <c r="A1834" s="21" t="n"/>
      <c r="B1834" s="22" t="n"/>
      <c r="C1834" s="23">
        <f>IF(OR(A1834="",B1834=""),"",A1834&amp;"|"&amp;B1834)</f>
        <v/>
      </c>
      <c r="D1834" s="21" t="n"/>
      <c r="E1834" s="24" t="n"/>
      <c r="F1834" s="21" t="n"/>
      <c r="G1834" s="22" t="n"/>
      <c r="H1834" s="22" t="n"/>
      <c r="I1834" s="22" t="n"/>
      <c r="J1834" s="25" t="n"/>
      <c r="K1834" s="26">
        <f>IF(J1834="","",IFERROR(INDEX(lst_frequencias_vezes,MATCH(J1834,lst_frequencias,0)),"Frequência não aceita"))</f>
        <v/>
      </c>
      <c r="L1834" s="21" t="n"/>
      <c r="M1834" s="27" t="n"/>
      <c r="N1834" s="28">
        <f>IF(AND(ISNUMBER(K1834),ISNUMBER(M1834)),K1834*M1834,"")</f>
        <v/>
      </c>
      <c r="O1834" s="25" t="n"/>
      <c r="P1834" s="25" t="n"/>
      <c r="Q1834" s="29" t="n"/>
      <c r="R1834" s="30">
        <f>IF(C1834="","",IF(COUNTIF(pl_chave,C1834)&gt;1,"ERRO: chave de tarefa duplicada",IF(I1834="Sim",IF(O1834="Não","ERRO: tarefa de segurança retirada do plano",IF(NOT(ISNUMBER(K1834)),"ERRO: frequência vigente inválida",IF(ISERROR(MATCH(H1834,lst_frequencias,0)),"ERRO: frequência de referência ausente",IF(K1834&lt;INDEX(lst_frequencias_vezes,MATCH(H1834,lst_frequencias,0)),"ERRO: intervalo ampliado em tarefa de segurança (referência "&amp;H1834&amp;")","OK: segurança mantida")))),IF(NOT(ISNUMBER(K1834)),"Verificar: frequência vigente","OK"))))</f>
        <v/>
      </c>
      <c r="S1834" s="24" t="n"/>
    </row>
    <row r="1835">
      <c r="A1835" s="21" t="n"/>
      <c r="B1835" s="22" t="n"/>
      <c r="C1835" s="23">
        <f>IF(OR(A1835="",B1835=""),"",A1835&amp;"|"&amp;B1835)</f>
        <v/>
      </c>
      <c r="D1835" s="21" t="n"/>
      <c r="E1835" s="24" t="n"/>
      <c r="F1835" s="21" t="n"/>
      <c r="G1835" s="22" t="n"/>
      <c r="H1835" s="22" t="n"/>
      <c r="I1835" s="22" t="n"/>
      <c r="J1835" s="25" t="n"/>
      <c r="K1835" s="26">
        <f>IF(J1835="","",IFERROR(INDEX(lst_frequencias_vezes,MATCH(J1835,lst_frequencias,0)),"Frequência não aceita"))</f>
        <v/>
      </c>
      <c r="L1835" s="21" t="n"/>
      <c r="M1835" s="27" t="n"/>
      <c r="N1835" s="28">
        <f>IF(AND(ISNUMBER(K1835),ISNUMBER(M1835)),K1835*M1835,"")</f>
        <v/>
      </c>
      <c r="O1835" s="25" t="n"/>
      <c r="P1835" s="25" t="n"/>
      <c r="Q1835" s="29" t="n"/>
      <c r="R1835" s="30">
        <f>IF(C1835="","",IF(COUNTIF(pl_chave,C1835)&gt;1,"ERRO: chave de tarefa duplicada",IF(I1835="Sim",IF(O1835="Não","ERRO: tarefa de segurança retirada do plano",IF(NOT(ISNUMBER(K1835)),"ERRO: frequência vigente inválida",IF(ISERROR(MATCH(H1835,lst_frequencias,0)),"ERRO: frequência de referência ausente",IF(K1835&lt;INDEX(lst_frequencias_vezes,MATCH(H1835,lst_frequencias,0)),"ERRO: intervalo ampliado em tarefa de segurança (referência "&amp;H1835&amp;")","OK: segurança mantida")))),IF(NOT(ISNUMBER(K1835)),"Verificar: frequência vigente","OK"))))</f>
        <v/>
      </c>
      <c r="S1835" s="24" t="n"/>
    </row>
    <row r="1836">
      <c r="A1836" s="21" t="n"/>
      <c r="B1836" s="22" t="n"/>
      <c r="C1836" s="23">
        <f>IF(OR(A1836="",B1836=""),"",A1836&amp;"|"&amp;B1836)</f>
        <v/>
      </c>
      <c r="D1836" s="21" t="n"/>
      <c r="E1836" s="24" t="n"/>
      <c r="F1836" s="21" t="n"/>
      <c r="G1836" s="22" t="n"/>
      <c r="H1836" s="22" t="n"/>
      <c r="I1836" s="22" t="n"/>
      <c r="J1836" s="25" t="n"/>
      <c r="K1836" s="26">
        <f>IF(J1836="","",IFERROR(INDEX(lst_frequencias_vezes,MATCH(J1836,lst_frequencias,0)),"Frequência não aceita"))</f>
        <v/>
      </c>
      <c r="L1836" s="21" t="n"/>
      <c r="M1836" s="27" t="n"/>
      <c r="N1836" s="28">
        <f>IF(AND(ISNUMBER(K1836),ISNUMBER(M1836)),K1836*M1836,"")</f>
        <v/>
      </c>
      <c r="O1836" s="25" t="n"/>
      <c r="P1836" s="25" t="n"/>
      <c r="Q1836" s="29" t="n"/>
      <c r="R1836" s="30">
        <f>IF(C1836="","",IF(COUNTIF(pl_chave,C1836)&gt;1,"ERRO: chave de tarefa duplicada",IF(I1836="Sim",IF(O1836="Não","ERRO: tarefa de segurança retirada do plano",IF(NOT(ISNUMBER(K1836)),"ERRO: frequência vigente inválida",IF(ISERROR(MATCH(H1836,lst_frequencias,0)),"ERRO: frequência de referência ausente",IF(K1836&lt;INDEX(lst_frequencias_vezes,MATCH(H1836,lst_frequencias,0)),"ERRO: intervalo ampliado em tarefa de segurança (referência "&amp;H1836&amp;")","OK: segurança mantida")))),IF(NOT(ISNUMBER(K1836)),"Verificar: frequência vigente","OK"))))</f>
        <v/>
      </c>
      <c r="S1836" s="24" t="n"/>
    </row>
    <row r="1837">
      <c r="A1837" s="21" t="n"/>
      <c r="B1837" s="22" t="n"/>
      <c r="C1837" s="23">
        <f>IF(OR(A1837="",B1837=""),"",A1837&amp;"|"&amp;B1837)</f>
        <v/>
      </c>
      <c r="D1837" s="21" t="n"/>
      <c r="E1837" s="24" t="n"/>
      <c r="F1837" s="21" t="n"/>
      <c r="G1837" s="22" t="n"/>
      <c r="H1837" s="22" t="n"/>
      <c r="I1837" s="22" t="n"/>
      <c r="J1837" s="25" t="n"/>
      <c r="K1837" s="26">
        <f>IF(J1837="","",IFERROR(INDEX(lst_frequencias_vezes,MATCH(J1837,lst_frequencias,0)),"Frequência não aceita"))</f>
        <v/>
      </c>
      <c r="L1837" s="21" t="n"/>
      <c r="M1837" s="27" t="n"/>
      <c r="N1837" s="28">
        <f>IF(AND(ISNUMBER(K1837),ISNUMBER(M1837)),K1837*M1837,"")</f>
        <v/>
      </c>
      <c r="O1837" s="25" t="n"/>
      <c r="P1837" s="25" t="n"/>
      <c r="Q1837" s="29" t="n"/>
      <c r="R1837" s="30">
        <f>IF(C1837="","",IF(COUNTIF(pl_chave,C1837)&gt;1,"ERRO: chave de tarefa duplicada",IF(I1837="Sim",IF(O1837="Não","ERRO: tarefa de segurança retirada do plano",IF(NOT(ISNUMBER(K1837)),"ERRO: frequência vigente inválida",IF(ISERROR(MATCH(H1837,lst_frequencias,0)),"ERRO: frequência de referência ausente",IF(K1837&lt;INDEX(lst_frequencias_vezes,MATCH(H1837,lst_frequencias,0)),"ERRO: intervalo ampliado em tarefa de segurança (referência "&amp;H1837&amp;")","OK: segurança mantida")))),IF(NOT(ISNUMBER(K1837)),"Verificar: frequência vigente","OK"))))</f>
        <v/>
      </c>
      <c r="S1837" s="24" t="n"/>
    </row>
    <row r="1838">
      <c r="A1838" s="21" t="n"/>
      <c r="B1838" s="22" t="n"/>
      <c r="C1838" s="23">
        <f>IF(OR(A1838="",B1838=""),"",A1838&amp;"|"&amp;B1838)</f>
        <v/>
      </c>
      <c r="D1838" s="21" t="n"/>
      <c r="E1838" s="24" t="n"/>
      <c r="F1838" s="21" t="n"/>
      <c r="G1838" s="22" t="n"/>
      <c r="H1838" s="22" t="n"/>
      <c r="I1838" s="22" t="n"/>
      <c r="J1838" s="25" t="n"/>
      <c r="K1838" s="26">
        <f>IF(J1838="","",IFERROR(INDEX(lst_frequencias_vezes,MATCH(J1838,lst_frequencias,0)),"Frequência não aceita"))</f>
        <v/>
      </c>
      <c r="L1838" s="21" t="n"/>
      <c r="M1838" s="27" t="n"/>
      <c r="N1838" s="28">
        <f>IF(AND(ISNUMBER(K1838),ISNUMBER(M1838)),K1838*M1838,"")</f>
        <v/>
      </c>
      <c r="O1838" s="25" t="n"/>
      <c r="P1838" s="25" t="n"/>
      <c r="Q1838" s="29" t="n"/>
      <c r="R1838" s="30">
        <f>IF(C1838="","",IF(COUNTIF(pl_chave,C1838)&gt;1,"ERRO: chave de tarefa duplicada",IF(I1838="Sim",IF(O1838="Não","ERRO: tarefa de segurança retirada do plano",IF(NOT(ISNUMBER(K1838)),"ERRO: frequência vigente inválida",IF(ISERROR(MATCH(H1838,lst_frequencias,0)),"ERRO: frequência de referência ausente",IF(K1838&lt;INDEX(lst_frequencias_vezes,MATCH(H1838,lst_frequencias,0)),"ERRO: intervalo ampliado em tarefa de segurança (referência "&amp;H1838&amp;")","OK: segurança mantida")))),IF(NOT(ISNUMBER(K1838)),"Verificar: frequência vigente","OK"))))</f>
        <v/>
      </c>
      <c r="S1838" s="24" t="n"/>
    </row>
    <row r="1839">
      <c r="A1839" s="21" t="n"/>
      <c r="B1839" s="22" t="n"/>
      <c r="C1839" s="23">
        <f>IF(OR(A1839="",B1839=""),"",A1839&amp;"|"&amp;B1839)</f>
        <v/>
      </c>
      <c r="D1839" s="21" t="n"/>
      <c r="E1839" s="24" t="n"/>
      <c r="F1839" s="21" t="n"/>
      <c r="G1839" s="22" t="n"/>
      <c r="H1839" s="22" t="n"/>
      <c r="I1839" s="22" t="n"/>
      <c r="J1839" s="25" t="n"/>
      <c r="K1839" s="26">
        <f>IF(J1839="","",IFERROR(INDEX(lst_frequencias_vezes,MATCH(J1839,lst_frequencias,0)),"Frequência não aceita"))</f>
        <v/>
      </c>
      <c r="L1839" s="21" t="n"/>
      <c r="M1839" s="27" t="n"/>
      <c r="N1839" s="28">
        <f>IF(AND(ISNUMBER(K1839),ISNUMBER(M1839)),K1839*M1839,"")</f>
        <v/>
      </c>
      <c r="O1839" s="25" t="n"/>
      <c r="P1839" s="25" t="n"/>
      <c r="Q1839" s="29" t="n"/>
      <c r="R1839" s="30">
        <f>IF(C1839="","",IF(COUNTIF(pl_chave,C1839)&gt;1,"ERRO: chave de tarefa duplicada",IF(I1839="Sim",IF(O1839="Não","ERRO: tarefa de segurança retirada do plano",IF(NOT(ISNUMBER(K1839)),"ERRO: frequência vigente inválida",IF(ISERROR(MATCH(H1839,lst_frequencias,0)),"ERRO: frequência de referência ausente",IF(K1839&lt;INDEX(lst_frequencias_vezes,MATCH(H1839,lst_frequencias,0)),"ERRO: intervalo ampliado em tarefa de segurança (referência "&amp;H1839&amp;")","OK: segurança mantida")))),IF(NOT(ISNUMBER(K1839)),"Verificar: frequência vigente","OK"))))</f>
        <v/>
      </c>
      <c r="S1839" s="24" t="n"/>
    </row>
    <row r="1840">
      <c r="A1840" s="21" t="n"/>
      <c r="B1840" s="22" t="n"/>
      <c r="C1840" s="23">
        <f>IF(OR(A1840="",B1840=""),"",A1840&amp;"|"&amp;B1840)</f>
        <v/>
      </c>
      <c r="D1840" s="21" t="n"/>
      <c r="E1840" s="24" t="n"/>
      <c r="F1840" s="21" t="n"/>
      <c r="G1840" s="22" t="n"/>
      <c r="H1840" s="22" t="n"/>
      <c r="I1840" s="22" t="n"/>
      <c r="J1840" s="25" t="n"/>
      <c r="K1840" s="26">
        <f>IF(J1840="","",IFERROR(INDEX(lst_frequencias_vezes,MATCH(J1840,lst_frequencias,0)),"Frequência não aceita"))</f>
        <v/>
      </c>
      <c r="L1840" s="21" t="n"/>
      <c r="M1840" s="27" t="n"/>
      <c r="N1840" s="28">
        <f>IF(AND(ISNUMBER(K1840),ISNUMBER(M1840)),K1840*M1840,"")</f>
        <v/>
      </c>
      <c r="O1840" s="25" t="n"/>
      <c r="P1840" s="25" t="n"/>
      <c r="Q1840" s="29" t="n"/>
      <c r="R1840" s="30">
        <f>IF(C1840="","",IF(COUNTIF(pl_chave,C1840)&gt;1,"ERRO: chave de tarefa duplicada",IF(I1840="Sim",IF(O1840="Não","ERRO: tarefa de segurança retirada do plano",IF(NOT(ISNUMBER(K1840)),"ERRO: frequência vigente inválida",IF(ISERROR(MATCH(H1840,lst_frequencias,0)),"ERRO: frequência de referência ausente",IF(K1840&lt;INDEX(lst_frequencias_vezes,MATCH(H1840,lst_frequencias,0)),"ERRO: intervalo ampliado em tarefa de segurança (referência "&amp;H1840&amp;")","OK: segurança mantida")))),IF(NOT(ISNUMBER(K1840)),"Verificar: frequência vigente","OK"))))</f>
        <v/>
      </c>
      <c r="S1840" s="24" t="n"/>
    </row>
    <row r="1841">
      <c r="A1841" s="21" t="n"/>
      <c r="B1841" s="22" t="n"/>
      <c r="C1841" s="23">
        <f>IF(OR(A1841="",B1841=""),"",A1841&amp;"|"&amp;B1841)</f>
        <v/>
      </c>
      <c r="D1841" s="21" t="n"/>
      <c r="E1841" s="24" t="n"/>
      <c r="F1841" s="21" t="n"/>
      <c r="G1841" s="22" t="n"/>
      <c r="H1841" s="22" t="n"/>
      <c r="I1841" s="22" t="n"/>
      <c r="J1841" s="25" t="n"/>
      <c r="K1841" s="26">
        <f>IF(J1841="","",IFERROR(INDEX(lst_frequencias_vezes,MATCH(J1841,lst_frequencias,0)),"Frequência não aceita"))</f>
        <v/>
      </c>
      <c r="L1841" s="21" t="n"/>
      <c r="M1841" s="27" t="n"/>
      <c r="N1841" s="28">
        <f>IF(AND(ISNUMBER(K1841),ISNUMBER(M1841)),K1841*M1841,"")</f>
        <v/>
      </c>
      <c r="O1841" s="25" t="n"/>
      <c r="P1841" s="25" t="n"/>
      <c r="Q1841" s="29" t="n"/>
      <c r="R1841" s="30">
        <f>IF(C1841="","",IF(COUNTIF(pl_chave,C1841)&gt;1,"ERRO: chave de tarefa duplicada",IF(I1841="Sim",IF(O1841="Não","ERRO: tarefa de segurança retirada do plano",IF(NOT(ISNUMBER(K1841)),"ERRO: frequência vigente inválida",IF(ISERROR(MATCH(H1841,lst_frequencias,0)),"ERRO: frequência de referência ausente",IF(K1841&lt;INDEX(lst_frequencias_vezes,MATCH(H1841,lst_frequencias,0)),"ERRO: intervalo ampliado em tarefa de segurança (referência "&amp;H1841&amp;")","OK: segurança mantida")))),IF(NOT(ISNUMBER(K1841)),"Verificar: frequência vigente","OK"))))</f>
        <v/>
      </c>
      <c r="S1841" s="24" t="n"/>
    </row>
    <row r="1842">
      <c r="A1842" s="21" t="n"/>
      <c r="B1842" s="22" t="n"/>
      <c r="C1842" s="23">
        <f>IF(OR(A1842="",B1842=""),"",A1842&amp;"|"&amp;B1842)</f>
        <v/>
      </c>
      <c r="D1842" s="21" t="n"/>
      <c r="E1842" s="24" t="n"/>
      <c r="F1842" s="21" t="n"/>
      <c r="G1842" s="22" t="n"/>
      <c r="H1842" s="22" t="n"/>
      <c r="I1842" s="22" t="n"/>
      <c r="J1842" s="25" t="n"/>
      <c r="K1842" s="26">
        <f>IF(J1842="","",IFERROR(INDEX(lst_frequencias_vezes,MATCH(J1842,lst_frequencias,0)),"Frequência não aceita"))</f>
        <v/>
      </c>
      <c r="L1842" s="21" t="n"/>
      <c r="M1842" s="27" t="n"/>
      <c r="N1842" s="28">
        <f>IF(AND(ISNUMBER(K1842),ISNUMBER(M1842)),K1842*M1842,"")</f>
        <v/>
      </c>
      <c r="O1842" s="25" t="n"/>
      <c r="P1842" s="25" t="n"/>
      <c r="Q1842" s="29" t="n"/>
      <c r="R1842" s="30">
        <f>IF(C1842="","",IF(COUNTIF(pl_chave,C1842)&gt;1,"ERRO: chave de tarefa duplicada",IF(I1842="Sim",IF(O1842="Não","ERRO: tarefa de segurança retirada do plano",IF(NOT(ISNUMBER(K1842)),"ERRO: frequência vigente inválida",IF(ISERROR(MATCH(H1842,lst_frequencias,0)),"ERRO: frequência de referência ausente",IF(K1842&lt;INDEX(lst_frequencias_vezes,MATCH(H1842,lst_frequencias,0)),"ERRO: intervalo ampliado em tarefa de segurança (referência "&amp;H1842&amp;")","OK: segurança mantida")))),IF(NOT(ISNUMBER(K1842)),"Verificar: frequência vigente","OK"))))</f>
        <v/>
      </c>
      <c r="S1842" s="24" t="n"/>
    </row>
    <row r="1843">
      <c r="A1843" s="21" t="n"/>
      <c r="B1843" s="22" t="n"/>
      <c r="C1843" s="23">
        <f>IF(OR(A1843="",B1843=""),"",A1843&amp;"|"&amp;B1843)</f>
        <v/>
      </c>
      <c r="D1843" s="21" t="n"/>
      <c r="E1843" s="24" t="n"/>
      <c r="F1843" s="21" t="n"/>
      <c r="G1843" s="22" t="n"/>
      <c r="H1843" s="22" t="n"/>
      <c r="I1843" s="22" t="n"/>
      <c r="J1843" s="25" t="n"/>
      <c r="K1843" s="26">
        <f>IF(J1843="","",IFERROR(INDEX(lst_frequencias_vezes,MATCH(J1843,lst_frequencias,0)),"Frequência não aceita"))</f>
        <v/>
      </c>
      <c r="L1843" s="21" t="n"/>
      <c r="M1843" s="27" t="n"/>
      <c r="N1843" s="28">
        <f>IF(AND(ISNUMBER(K1843),ISNUMBER(M1843)),K1843*M1843,"")</f>
        <v/>
      </c>
      <c r="O1843" s="25" t="n"/>
      <c r="P1843" s="25" t="n"/>
      <c r="Q1843" s="29" t="n"/>
      <c r="R1843" s="30">
        <f>IF(C1843="","",IF(COUNTIF(pl_chave,C1843)&gt;1,"ERRO: chave de tarefa duplicada",IF(I1843="Sim",IF(O1843="Não","ERRO: tarefa de segurança retirada do plano",IF(NOT(ISNUMBER(K1843)),"ERRO: frequência vigente inválida",IF(ISERROR(MATCH(H1843,lst_frequencias,0)),"ERRO: frequência de referência ausente",IF(K1843&lt;INDEX(lst_frequencias_vezes,MATCH(H1843,lst_frequencias,0)),"ERRO: intervalo ampliado em tarefa de segurança (referência "&amp;H1843&amp;")","OK: segurança mantida")))),IF(NOT(ISNUMBER(K1843)),"Verificar: frequência vigente","OK"))))</f>
        <v/>
      </c>
      <c r="S1843" s="24" t="n"/>
    </row>
    <row r="1844">
      <c r="A1844" s="21" t="n"/>
      <c r="B1844" s="22" t="n"/>
      <c r="C1844" s="23">
        <f>IF(OR(A1844="",B1844=""),"",A1844&amp;"|"&amp;B1844)</f>
        <v/>
      </c>
      <c r="D1844" s="21" t="n"/>
      <c r="E1844" s="24" t="n"/>
      <c r="F1844" s="21" t="n"/>
      <c r="G1844" s="22" t="n"/>
      <c r="H1844" s="22" t="n"/>
      <c r="I1844" s="22" t="n"/>
      <c r="J1844" s="25" t="n"/>
      <c r="K1844" s="26">
        <f>IF(J1844="","",IFERROR(INDEX(lst_frequencias_vezes,MATCH(J1844,lst_frequencias,0)),"Frequência não aceita"))</f>
        <v/>
      </c>
      <c r="L1844" s="21" t="n"/>
      <c r="M1844" s="27" t="n"/>
      <c r="N1844" s="28">
        <f>IF(AND(ISNUMBER(K1844),ISNUMBER(M1844)),K1844*M1844,"")</f>
        <v/>
      </c>
      <c r="O1844" s="25" t="n"/>
      <c r="P1844" s="25" t="n"/>
      <c r="Q1844" s="29" t="n"/>
      <c r="R1844" s="30">
        <f>IF(C1844="","",IF(COUNTIF(pl_chave,C1844)&gt;1,"ERRO: chave de tarefa duplicada",IF(I1844="Sim",IF(O1844="Não","ERRO: tarefa de segurança retirada do plano",IF(NOT(ISNUMBER(K1844)),"ERRO: frequência vigente inválida",IF(ISERROR(MATCH(H1844,lst_frequencias,0)),"ERRO: frequência de referência ausente",IF(K1844&lt;INDEX(lst_frequencias_vezes,MATCH(H1844,lst_frequencias,0)),"ERRO: intervalo ampliado em tarefa de segurança (referência "&amp;H1844&amp;")","OK: segurança mantida")))),IF(NOT(ISNUMBER(K1844)),"Verificar: frequência vigente","OK"))))</f>
        <v/>
      </c>
      <c r="S1844" s="24" t="n"/>
    </row>
    <row r="1845">
      <c r="A1845" s="21" t="n"/>
      <c r="B1845" s="22" t="n"/>
      <c r="C1845" s="23">
        <f>IF(OR(A1845="",B1845=""),"",A1845&amp;"|"&amp;B1845)</f>
        <v/>
      </c>
      <c r="D1845" s="21" t="n"/>
      <c r="E1845" s="24" t="n"/>
      <c r="F1845" s="21" t="n"/>
      <c r="G1845" s="22" t="n"/>
      <c r="H1845" s="22" t="n"/>
      <c r="I1845" s="22" t="n"/>
      <c r="J1845" s="25" t="n"/>
      <c r="K1845" s="26">
        <f>IF(J1845="","",IFERROR(INDEX(lst_frequencias_vezes,MATCH(J1845,lst_frequencias,0)),"Frequência não aceita"))</f>
        <v/>
      </c>
      <c r="L1845" s="21" t="n"/>
      <c r="M1845" s="27" t="n"/>
      <c r="N1845" s="28">
        <f>IF(AND(ISNUMBER(K1845),ISNUMBER(M1845)),K1845*M1845,"")</f>
        <v/>
      </c>
      <c r="O1845" s="25" t="n"/>
      <c r="P1845" s="25" t="n"/>
      <c r="Q1845" s="29" t="n"/>
      <c r="R1845" s="30">
        <f>IF(C1845="","",IF(COUNTIF(pl_chave,C1845)&gt;1,"ERRO: chave de tarefa duplicada",IF(I1845="Sim",IF(O1845="Não","ERRO: tarefa de segurança retirada do plano",IF(NOT(ISNUMBER(K1845)),"ERRO: frequência vigente inválida",IF(ISERROR(MATCH(H1845,lst_frequencias,0)),"ERRO: frequência de referência ausente",IF(K1845&lt;INDEX(lst_frequencias_vezes,MATCH(H1845,lst_frequencias,0)),"ERRO: intervalo ampliado em tarefa de segurança (referência "&amp;H1845&amp;")","OK: segurança mantida")))),IF(NOT(ISNUMBER(K1845)),"Verificar: frequência vigente","OK"))))</f>
        <v/>
      </c>
      <c r="S1845" s="24" t="n"/>
    </row>
    <row r="1846">
      <c r="A1846" s="21" t="n"/>
      <c r="B1846" s="22" t="n"/>
      <c r="C1846" s="23">
        <f>IF(OR(A1846="",B1846=""),"",A1846&amp;"|"&amp;B1846)</f>
        <v/>
      </c>
      <c r="D1846" s="21" t="n"/>
      <c r="E1846" s="24" t="n"/>
      <c r="F1846" s="21" t="n"/>
      <c r="G1846" s="22" t="n"/>
      <c r="H1846" s="22" t="n"/>
      <c r="I1846" s="22" t="n"/>
      <c r="J1846" s="25" t="n"/>
      <c r="K1846" s="26">
        <f>IF(J1846="","",IFERROR(INDEX(lst_frequencias_vezes,MATCH(J1846,lst_frequencias,0)),"Frequência não aceita"))</f>
        <v/>
      </c>
      <c r="L1846" s="21" t="n"/>
      <c r="M1846" s="27" t="n"/>
      <c r="N1846" s="28">
        <f>IF(AND(ISNUMBER(K1846),ISNUMBER(M1846)),K1846*M1846,"")</f>
        <v/>
      </c>
      <c r="O1846" s="25" t="n"/>
      <c r="P1846" s="25" t="n"/>
      <c r="Q1846" s="29" t="n"/>
      <c r="R1846" s="30">
        <f>IF(C1846="","",IF(COUNTIF(pl_chave,C1846)&gt;1,"ERRO: chave de tarefa duplicada",IF(I1846="Sim",IF(O1846="Não","ERRO: tarefa de segurança retirada do plano",IF(NOT(ISNUMBER(K1846)),"ERRO: frequência vigente inválida",IF(ISERROR(MATCH(H1846,lst_frequencias,0)),"ERRO: frequência de referência ausente",IF(K1846&lt;INDEX(lst_frequencias_vezes,MATCH(H1846,lst_frequencias,0)),"ERRO: intervalo ampliado em tarefa de segurança (referência "&amp;H1846&amp;")","OK: segurança mantida")))),IF(NOT(ISNUMBER(K1846)),"Verificar: frequência vigente","OK"))))</f>
        <v/>
      </c>
      <c r="S1846" s="24" t="n"/>
    </row>
    <row r="1847">
      <c r="A1847" s="21" t="n"/>
      <c r="B1847" s="22" t="n"/>
      <c r="C1847" s="23">
        <f>IF(OR(A1847="",B1847=""),"",A1847&amp;"|"&amp;B1847)</f>
        <v/>
      </c>
      <c r="D1847" s="21" t="n"/>
      <c r="E1847" s="24" t="n"/>
      <c r="F1847" s="21" t="n"/>
      <c r="G1847" s="22" t="n"/>
      <c r="H1847" s="22" t="n"/>
      <c r="I1847" s="22" t="n"/>
      <c r="J1847" s="25" t="n"/>
      <c r="K1847" s="26">
        <f>IF(J1847="","",IFERROR(INDEX(lst_frequencias_vezes,MATCH(J1847,lst_frequencias,0)),"Frequência não aceita"))</f>
        <v/>
      </c>
      <c r="L1847" s="21" t="n"/>
      <c r="M1847" s="27" t="n"/>
      <c r="N1847" s="28">
        <f>IF(AND(ISNUMBER(K1847),ISNUMBER(M1847)),K1847*M1847,"")</f>
        <v/>
      </c>
      <c r="O1847" s="25" t="n"/>
      <c r="P1847" s="25" t="n"/>
      <c r="Q1847" s="29" t="n"/>
      <c r="R1847" s="30">
        <f>IF(C1847="","",IF(COUNTIF(pl_chave,C1847)&gt;1,"ERRO: chave de tarefa duplicada",IF(I1847="Sim",IF(O1847="Não","ERRO: tarefa de segurança retirada do plano",IF(NOT(ISNUMBER(K1847)),"ERRO: frequência vigente inválida",IF(ISERROR(MATCH(H1847,lst_frequencias,0)),"ERRO: frequência de referência ausente",IF(K1847&lt;INDEX(lst_frequencias_vezes,MATCH(H1847,lst_frequencias,0)),"ERRO: intervalo ampliado em tarefa de segurança (referência "&amp;H1847&amp;")","OK: segurança mantida")))),IF(NOT(ISNUMBER(K1847)),"Verificar: frequência vigente","OK"))))</f>
        <v/>
      </c>
      <c r="S1847" s="24" t="n"/>
    </row>
    <row r="1848">
      <c r="A1848" s="21" t="n"/>
      <c r="B1848" s="22" t="n"/>
      <c r="C1848" s="23">
        <f>IF(OR(A1848="",B1848=""),"",A1848&amp;"|"&amp;B1848)</f>
        <v/>
      </c>
      <c r="D1848" s="21" t="n"/>
      <c r="E1848" s="24" t="n"/>
      <c r="F1848" s="21" t="n"/>
      <c r="G1848" s="22" t="n"/>
      <c r="H1848" s="22" t="n"/>
      <c r="I1848" s="22" t="n"/>
      <c r="J1848" s="25" t="n"/>
      <c r="K1848" s="26">
        <f>IF(J1848="","",IFERROR(INDEX(lst_frequencias_vezes,MATCH(J1848,lst_frequencias,0)),"Frequência não aceita"))</f>
        <v/>
      </c>
      <c r="L1848" s="21" t="n"/>
      <c r="M1848" s="27" t="n"/>
      <c r="N1848" s="28">
        <f>IF(AND(ISNUMBER(K1848),ISNUMBER(M1848)),K1848*M1848,"")</f>
        <v/>
      </c>
      <c r="O1848" s="25" t="n"/>
      <c r="P1848" s="25" t="n"/>
      <c r="Q1848" s="29" t="n"/>
      <c r="R1848" s="30">
        <f>IF(C1848="","",IF(COUNTIF(pl_chave,C1848)&gt;1,"ERRO: chave de tarefa duplicada",IF(I1848="Sim",IF(O1848="Não","ERRO: tarefa de segurança retirada do plano",IF(NOT(ISNUMBER(K1848)),"ERRO: frequência vigente inválida",IF(ISERROR(MATCH(H1848,lst_frequencias,0)),"ERRO: frequência de referência ausente",IF(K1848&lt;INDEX(lst_frequencias_vezes,MATCH(H1848,lst_frequencias,0)),"ERRO: intervalo ampliado em tarefa de segurança (referência "&amp;H1848&amp;")","OK: segurança mantida")))),IF(NOT(ISNUMBER(K1848)),"Verificar: frequência vigente","OK"))))</f>
        <v/>
      </c>
      <c r="S1848" s="24" t="n"/>
    </row>
    <row r="1849">
      <c r="A1849" s="21" t="n"/>
      <c r="B1849" s="22" t="n"/>
      <c r="C1849" s="23">
        <f>IF(OR(A1849="",B1849=""),"",A1849&amp;"|"&amp;B1849)</f>
        <v/>
      </c>
      <c r="D1849" s="21" t="n"/>
      <c r="E1849" s="24" t="n"/>
      <c r="F1849" s="21" t="n"/>
      <c r="G1849" s="22" t="n"/>
      <c r="H1849" s="22" t="n"/>
      <c r="I1849" s="22" t="n"/>
      <c r="J1849" s="25" t="n"/>
      <c r="K1849" s="26">
        <f>IF(J1849="","",IFERROR(INDEX(lst_frequencias_vezes,MATCH(J1849,lst_frequencias,0)),"Frequência não aceita"))</f>
        <v/>
      </c>
      <c r="L1849" s="21" t="n"/>
      <c r="M1849" s="27" t="n"/>
      <c r="N1849" s="28">
        <f>IF(AND(ISNUMBER(K1849),ISNUMBER(M1849)),K1849*M1849,"")</f>
        <v/>
      </c>
      <c r="O1849" s="25" t="n"/>
      <c r="P1849" s="25" t="n"/>
      <c r="Q1849" s="29" t="n"/>
      <c r="R1849" s="30">
        <f>IF(C1849="","",IF(COUNTIF(pl_chave,C1849)&gt;1,"ERRO: chave de tarefa duplicada",IF(I1849="Sim",IF(O1849="Não","ERRO: tarefa de segurança retirada do plano",IF(NOT(ISNUMBER(K1849)),"ERRO: frequência vigente inválida",IF(ISERROR(MATCH(H1849,lst_frequencias,0)),"ERRO: frequência de referência ausente",IF(K1849&lt;INDEX(lst_frequencias_vezes,MATCH(H1849,lst_frequencias,0)),"ERRO: intervalo ampliado em tarefa de segurança (referência "&amp;H1849&amp;")","OK: segurança mantida")))),IF(NOT(ISNUMBER(K1849)),"Verificar: frequência vigente","OK"))))</f>
        <v/>
      </c>
      <c r="S1849" s="24" t="n"/>
    </row>
    <row r="1850">
      <c r="A1850" s="21" t="n"/>
      <c r="B1850" s="22" t="n"/>
      <c r="C1850" s="23">
        <f>IF(OR(A1850="",B1850=""),"",A1850&amp;"|"&amp;B1850)</f>
        <v/>
      </c>
      <c r="D1850" s="21" t="n"/>
      <c r="E1850" s="24" t="n"/>
      <c r="F1850" s="21" t="n"/>
      <c r="G1850" s="22" t="n"/>
      <c r="H1850" s="22" t="n"/>
      <c r="I1850" s="22" t="n"/>
      <c r="J1850" s="25" t="n"/>
      <c r="K1850" s="26">
        <f>IF(J1850="","",IFERROR(INDEX(lst_frequencias_vezes,MATCH(J1850,lst_frequencias,0)),"Frequência não aceita"))</f>
        <v/>
      </c>
      <c r="L1850" s="21" t="n"/>
      <c r="M1850" s="27" t="n"/>
      <c r="N1850" s="28">
        <f>IF(AND(ISNUMBER(K1850),ISNUMBER(M1850)),K1850*M1850,"")</f>
        <v/>
      </c>
      <c r="O1850" s="25" t="n"/>
      <c r="P1850" s="25" t="n"/>
      <c r="Q1850" s="29" t="n"/>
      <c r="R1850" s="30">
        <f>IF(C1850="","",IF(COUNTIF(pl_chave,C1850)&gt;1,"ERRO: chave de tarefa duplicada",IF(I1850="Sim",IF(O1850="Não","ERRO: tarefa de segurança retirada do plano",IF(NOT(ISNUMBER(K1850)),"ERRO: frequência vigente inválida",IF(ISERROR(MATCH(H1850,lst_frequencias,0)),"ERRO: frequência de referência ausente",IF(K1850&lt;INDEX(lst_frequencias_vezes,MATCH(H1850,lst_frequencias,0)),"ERRO: intervalo ampliado em tarefa de segurança (referência "&amp;H1850&amp;")","OK: segurança mantida")))),IF(NOT(ISNUMBER(K1850)),"Verificar: frequência vigente","OK"))))</f>
        <v/>
      </c>
      <c r="S1850" s="24" t="n"/>
    </row>
    <row r="1851">
      <c r="A1851" s="21" t="n"/>
      <c r="B1851" s="22" t="n"/>
      <c r="C1851" s="23">
        <f>IF(OR(A1851="",B1851=""),"",A1851&amp;"|"&amp;B1851)</f>
        <v/>
      </c>
      <c r="D1851" s="21" t="n"/>
      <c r="E1851" s="24" t="n"/>
      <c r="F1851" s="21" t="n"/>
      <c r="G1851" s="22" t="n"/>
      <c r="H1851" s="22" t="n"/>
      <c r="I1851" s="22" t="n"/>
      <c r="J1851" s="25" t="n"/>
      <c r="K1851" s="26">
        <f>IF(J1851="","",IFERROR(INDEX(lst_frequencias_vezes,MATCH(J1851,lst_frequencias,0)),"Frequência não aceita"))</f>
        <v/>
      </c>
      <c r="L1851" s="21" t="n"/>
      <c r="M1851" s="27" t="n"/>
      <c r="N1851" s="28">
        <f>IF(AND(ISNUMBER(K1851),ISNUMBER(M1851)),K1851*M1851,"")</f>
        <v/>
      </c>
      <c r="O1851" s="25" t="n"/>
      <c r="P1851" s="25" t="n"/>
      <c r="Q1851" s="29" t="n"/>
      <c r="R1851" s="30">
        <f>IF(C1851="","",IF(COUNTIF(pl_chave,C1851)&gt;1,"ERRO: chave de tarefa duplicada",IF(I1851="Sim",IF(O1851="Não","ERRO: tarefa de segurança retirada do plano",IF(NOT(ISNUMBER(K1851)),"ERRO: frequência vigente inválida",IF(ISERROR(MATCH(H1851,lst_frequencias,0)),"ERRO: frequência de referência ausente",IF(K1851&lt;INDEX(lst_frequencias_vezes,MATCH(H1851,lst_frequencias,0)),"ERRO: intervalo ampliado em tarefa de segurança (referência "&amp;H1851&amp;")","OK: segurança mantida")))),IF(NOT(ISNUMBER(K1851)),"Verificar: frequência vigente","OK"))))</f>
        <v/>
      </c>
      <c r="S1851" s="24" t="n"/>
    </row>
    <row r="1852">
      <c r="A1852" s="21" t="n"/>
      <c r="B1852" s="22" t="n"/>
      <c r="C1852" s="23">
        <f>IF(OR(A1852="",B1852=""),"",A1852&amp;"|"&amp;B1852)</f>
        <v/>
      </c>
      <c r="D1852" s="21" t="n"/>
      <c r="E1852" s="24" t="n"/>
      <c r="F1852" s="21" t="n"/>
      <c r="G1852" s="22" t="n"/>
      <c r="H1852" s="22" t="n"/>
      <c r="I1852" s="22" t="n"/>
      <c r="J1852" s="25" t="n"/>
      <c r="K1852" s="26">
        <f>IF(J1852="","",IFERROR(INDEX(lst_frequencias_vezes,MATCH(J1852,lst_frequencias,0)),"Frequência não aceita"))</f>
        <v/>
      </c>
      <c r="L1852" s="21" t="n"/>
      <c r="M1852" s="27" t="n"/>
      <c r="N1852" s="28">
        <f>IF(AND(ISNUMBER(K1852),ISNUMBER(M1852)),K1852*M1852,"")</f>
        <v/>
      </c>
      <c r="O1852" s="25" t="n"/>
      <c r="P1852" s="25" t="n"/>
      <c r="Q1852" s="29" t="n"/>
      <c r="R1852" s="30">
        <f>IF(C1852="","",IF(COUNTIF(pl_chave,C1852)&gt;1,"ERRO: chave de tarefa duplicada",IF(I1852="Sim",IF(O1852="Não","ERRO: tarefa de segurança retirada do plano",IF(NOT(ISNUMBER(K1852)),"ERRO: frequência vigente inválida",IF(ISERROR(MATCH(H1852,lst_frequencias,0)),"ERRO: frequência de referência ausente",IF(K1852&lt;INDEX(lst_frequencias_vezes,MATCH(H1852,lst_frequencias,0)),"ERRO: intervalo ampliado em tarefa de segurança (referência "&amp;H1852&amp;")","OK: segurança mantida")))),IF(NOT(ISNUMBER(K1852)),"Verificar: frequência vigente","OK"))))</f>
        <v/>
      </c>
      <c r="S1852" s="24" t="n"/>
    </row>
    <row r="1853">
      <c r="A1853" s="21" t="n"/>
      <c r="B1853" s="22" t="n"/>
      <c r="C1853" s="23">
        <f>IF(OR(A1853="",B1853=""),"",A1853&amp;"|"&amp;B1853)</f>
        <v/>
      </c>
      <c r="D1853" s="21" t="n"/>
      <c r="E1853" s="24" t="n"/>
      <c r="F1853" s="21" t="n"/>
      <c r="G1853" s="22" t="n"/>
      <c r="H1853" s="22" t="n"/>
      <c r="I1853" s="22" t="n"/>
      <c r="J1853" s="25" t="n"/>
      <c r="K1853" s="26">
        <f>IF(J1853="","",IFERROR(INDEX(lst_frequencias_vezes,MATCH(J1853,lst_frequencias,0)),"Frequência não aceita"))</f>
        <v/>
      </c>
      <c r="L1853" s="21" t="n"/>
      <c r="M1853" s="27" t="n"/>
      <c r="N1853" s="28">
        <f>IF(AND(ISNUMBER(K1853),ISNUMBER(M1853)),K1853*M1853,"")</f>
        <v/>
      </c>
      <c r="O1853" s="25" t="n"/>
      <c r="P1853" s="25" t="n"/>
      <c r="Q1853" s="29" t="n"/>
      <c r="R1853" s="30">
        <f>IF(C1853="","",IF(COUNTIF(pl_chave,C1853)&gt;1,"ERRO: chave de tarefa duplicada",IF(I1853="Sim",IF(O1853="Não","ERRO: tarefa de segurança retirada do plano",IF(NOT(ISNUMBER(K1853)),"ERRO: frequência vigente inválida",IF(ISERROR(MATCH(H1853,lst_frequencias,0)),"ERRO: frequência de referência ausente",IF(K1853&lt;INDEX(lst_frequencias_vezes,MATCH(H1853,lst_frequencias,0)),"ERRO: intervalo ampliado em tarefa de segurança (referência "&amp;H1853&amp;")","OK: segurança mantida")))),IF(NOT(ISNUMBER(K1853)),"Verificar: frequência vigente","OK"))))</f>
        <v/>
      </c>
      <c r="S1853" s="24" t="n"/>
    </row>
    <row r="1854">
      <c r="A1854" s="21" t="n"/>
      <c r="B1854" s="22" t="n"/>
      <c r="C1854" s="23">
        <f>IF(OR(A1854="",B1854=""),"",A1854&amp;"|"&amp;B1854)</f>
        <v/>
      </c>
      <c r="D1854" s="21" t="n"/>
      <c r="E1854" s="24" t="n"/>
      <c r="F1854" s="21" t="n"/>
      <c r="G1854" s="22" t="n"/>
      <c r="H1854" s="22" t="n"/>
      <c r="I1854" s="22" t="n"/>
      <c r="J1854" s="25" t="n"/>
      <c r="K1854" s="26">
        <f>IF(J1854="","",IFERROR(INDEX(lst_frequencias_vezes,MATCH(J1854,lst_frequencias,0)),"Frequência não aceita"))</f>
        <v/>
      </c>
      <c r="L1854" s="21" t="n"/>
      <c r="M1854" s="27" t="n"/>
      <c r="N1854" s="28">
        <f>IF(AND(ISNUMBER(K1854),ISNUMBER(M1854)),K1854*M1854,"")</f>
        <v/>
      </c>
      <c r="O1854" s="25" t="n"/>
      <c r="P1854" s="25" t="n"/>
      <c r="Q1854" s="29" t="n"/>
      <c r="R1854" s="30">
        <f>IF(C1854="","",IF(COUNTIF(pl_chave,C1854)&gt;1,"ERRO: chave de tarefa duplicada",IF(I1854="Sim",IF(O1854="Não","ERRO: tarefa de segurança retirada do plano",IF(NOT(ISNUMBER(K1854)),"ERRO: frequência vigente inválida",IF(ISERROR(MATCH(H1854,lst_frequencias,0)),"ERRO: frequência de referência ausente",IF(K1854&lt;INDEX(lst_frequencias_vezes,MATCH(H1854,lst_frequencias,0)),"ERRO: intervalo ampliado em tarefa de segurança (referência "&amp;H1854&amp;")","OK: segurança mantida")))),IF(NOT(ISNUMBER(K1854)),"Verificar: frequência vigente","OK"))))</f>
        <v/>
      </c>
      <c r="S1854" s="24" t="n"/>
    </row>
    <row r="1855">
      <c r="A1855" s="21" t="n"/>
      <c r="B1855" s="22" t="n"/>
      <c r="C1855" s="23">
        <f>IF(OR(A1855="",B1855=""),"",A1855&amp;"|"&amp;B1855)</f>
        <v/>
      </c>
      <c r="D1855" s="21" t="n"/>
      <c r="E1855" s="24" t="n"/>
      <c r="F1855" s="21" t="n"/>
      <c r="G1855" s="22" t="n"/>
      <c r="H1855" s="22" t="n"/>
      <c r="I1855" s="22" t="n"/>
      <c r="J1855" s="25" t="n"/>
      <c r="K1855" s="26">
        <f>IF(J1855="","",IFERROR(INDEX(lst_frequencias_vezes,MATCH(J1855,lst_frequencias,0)),"Frequência não aceita"))</f>
        <v/>
      </c>
      <c r="L1855" s="21" t="n"/>
      <c r="M1855" s="27" t="n"/>
      <c r="N1855" s="28">
        <f>IF(AND(ISNUMBER(K1855),ISNUMBER(M1855)),K1855*M1855,"")</f>
        <v/>
      </c>
      <c r="O1855" s="25" t="n"/>
      <c r="P1855" s="25" t="n"/>
      <c r="Q1855" s="29" t="n"/>
      <c r="R1855" s="30">
        <f>IF(C1855="","",IF(COUNTIF(pl_chave,C1855)&gt;1,"ERRO: chave de tarefa duplicada",IF(I1855="Sim",IF(O1855="Não","ERRO: tarefa de segurança retirada do plano",IF(NOT(ISNUMBER(K1855)),"ERRO: frequência vigente inválida",IF(ISERROR(MATCH(H1855,lst_frequencias,0)),"ERRO: frequência de referência ausente",IF(K1855&lt;INDEX(lst_frequencias_vezes,MATCH(H1855,lst_frequencias,0)),"ERRO: intervalo ampliado em tarefa de segurança (referência "&amp;H1855&amp;")","OK: segurança mantida")))),IF(NOT(ISNUMBER(K1855)),"Verificar: frequência vigente","OK"))))</f>
        <v/>
      </c>
      <c r="S1855" s="24" t="n"/>
    </row>
    <row r="1856">
      <c r="A1856" s="21" t="n"/>
      <c r="B1856" s="22" t="n"/>
      <c r="C1856" s="23">
        <f>IF(OR(A1856="",B1856=""),"",A1856&amp;"|"&amp;B1856)</f>
        <v/>
      </c>
      <c r="D1856" s="21" t="n"/>
      <c r="E1856" s="24" t="n"/>
      <c r="F1856" s="21" t="n"/>
      <c r="G1856" s="22" t="n"/>
      <c r="H1856" s="22" t="n"/>
      <c r="I1856" s="22" t="n"/>
      <c r="J1856" s="25" t="n"/>
      <c r="K1856" s="26">
        <f>IF(J1856="","",IFERROR(INDEX(lst_frequencias_vezes,MATCH(J1856,lst_frequencias,0)),"Frequência não aceita"))</f>
        <v/>
      </c>
      <c r="L1856" s="21" t="n"/>
      <c r="M1856" s="27" t="n"/>
      <c r="N1856" s="28">
        <f>IF(AND(ISNUMBER(K1856),ISNUMBER(M1856)),K1856*M1856,"")</f>
        <v/>
      </c>
      <c r="O1856" s="25" t="n"/>
      <c r="P1856" s="25" t="n"/>
      <c r="Q1856" s="29" t="n"/>
      <c r="R1856" s="30">
        <f>IF(C1856="","",IF(COUNTIF(pl_chave,C1856)&gt;1,"ERRO: chave de tarefa duplicada",IF(I1856="Sim",IF(O1856="Não","ERRO: tarefa de segurança retirada do plano",IF(NOT(ISNUMBER(K1856)),"ERRO: frequência vigente inválida",IF(ISERROR(MATCH(H1856,lst_frequencias,0)),"ERRO: frequência de referência ausente",IF(K1856&lt;INDEX(lst_frequencias_vezes,MATCH(H1856,lst_frequencias,0)),"ERRO: intervalo ampliado em tarefa de segurança (referência "&amp;H1856&amp;")","OK: segurança mantida")))),IF(NOT(ISNUMBER(K1856)),"Verificar: frequência vigente","OK"))))</f>
        <v/>
      </c>
      <c r="S1856" s="24" t="n"/>
    </row>
    <row r="1857">
      <c r="A1857" s="21" t="n"/>
      <c r="B1857" s="22" t="n"/>
      <c r="C1857" s="23">
        <f>IF(OR(A1857="",B1857=""),"",A1857&amp;"|"&amp;B1857)</f>
        <v/>
      </c>
      <c r="D1857" s="21" t="n"/>
      <c r="E1857" s="24" t="n"/>
      <c r="F1857" s="21" t="n"/>
      <c r="G1857" s="22" t="n"/>
      <c r="H1857" s="22" t="n"/>
      <c r="I1857" s="22" t="n"/>
      <c r="J1857" s="25" t="n"/>
      <c r="K1857" s="26">
        <f>IF(J1857="","",IFERROR(INDEX(lst_frequencias_vezes,MATCH(J1857,lst_frequencias,0)),"Frequência não aceita"))</f>
        <v/>
      </c>
      <c r="L1857" s="21" t="n"/>
      <c r="M1857" s="27" t="n"/>
      <c r="N1857" s="28">
        <f>IF(AND(ISNUMBER(K1857),ISNUMBER(M1857)),K1857*M1857,"")</f>
        <v/>
      </c>
      <c r="O1857" s="25" t="n"/>
      <c r="P1857" s="25" t="n"/>
      <c r="Q1857" s="29" t="n"/>
      <c r="R1857" s="30">
        <f>IF(C1857="","",IF(COUNTIF(pl_chave,C1857)&gt;1,"ERRO: chave de tarefa duplicada",IF(I1857="Sim",IF(O1857="Não","ERRO: tarefa de segurança retirada do plano",IF(NOT(ISNUMBER(K1857)),"ERRO: frequência vigente inválida",IF(ISERROR(MATCH(H1857,lst_frequencias,0)),"ERRO: frequência de referência ausente",IF(K1857&lt;INDEX(lst_frequencias_vezes,MATCH(H1857,lst_frequencias,0)),"ERRO: intervalo ampliado em tarefa de segurança (referência "&amp;H1857&amp;")","OK: segurança mantida")))),IF(NOT(ISNUMBER(K1857)),"Verificar: frequência vigente","OK"))))</f>
        <v/>
      </c>
      <c r="S1857" s="24" t="n"/>
    </row>
    <row r="1858">
      <c r="A1858" s="21" t="n"/>
      <c r="B1858" s="22" t="n"/>
      <c r="C1858" s="23">
        <f>IF(OR(A1858="",B1858=""),"",A1858&amp;"|"&amp;B1858)</f>
        <v/>
      </c>
      <c r="D1858" s="21" t="n"/>
      <c r="E1858" s="24" t="n"/>
      <c r="F1858" s="21" t="n"/>
      <c r="G1858" s="22" t="n"/>
      <c r="H1858" s="22" t="n"/>
      <c r="I1858" s="22" t="n"/>
      <c r="J1858" s="25" t="n"/>
      <c r="K1858" s="26">
        <f>IF(J1858="","",IFERROR(INDEX(lst_frequencias_vezes,MATCH(J1858,lst_frequencias,0)),"Frequência não aceita"))</f>
        <v/>
      </c>
      <c r="L1858" s="21" t="n"/>
      <c r="M1858" s="27" t="n"/>
      <c r="N1858" s="28">
        <f>IF(AND(ISNUMBER(K1858),ISNUMBER(M1858)),K1858*M1858,"")</f>
        <v/>
      </c>
      <c r="O1858" s="25" t="n"/>
      <c r="P1858" s="25" t="n"/>
      <c r="Q1858" s="29" t="n"/>
      <c r="R1858" s="30">
        <f>IF(C1858="","",IF(COUNTIF(pl_chave,C1858)&gt;1,"ERRO: chave de tarefa duplicada",IF(I1858="Sim",IF(O1858="Não","ERRO: tarefa de segurança retirada do plano",IF(NOT(ISNUMBER(K1858)),"ERRO: frequência vigente inválida",IF(ISERROR(MATCH(H1858,lst_frequencias,0)),"ERRO: frequência de referência ausente",IF(K1858&lt;INDEX(lst_frequencias_vezes,MATCH(H1858,lst_frequencias,0)),"ERRO: intervalo ampliado em tarefa de segurança (referência "&amp;H1858&amp;")","OK: segurança mantida")))),IF(NOT(ISNUMBER(K1858)),"Verificar: frequência vigente","OK"))))</f>
        <v/>
      </c>
      <c r="S1858" s="24" t="n"/>
    </row>
    <row r="1859">
      <c r="A1859" s="21" t="n"/>
      <c r="B1859" s="22" t="n"/>
      <c r="C1859" s="23">
        <f>IF(OR(A1859="",B1859=""),"",A1859&amp;"|"&amp;B1859)</f>
        <v/>
      </c>
      <c r="D1859" s="21" t="n"/>
      <c r="E1859" s="24" t="n"/>
      <c r="F1859" s="21" t="n"/>
      <c r="G1859" s="22" t="n"/>
      <c r="H1859" s="22" t="n"/>
      <c r="I1859" s="22" t="n"/>
      <c r="J1859" s="25" t="n"/>
      <c r="K1859" s="26">
        <f>IF(J1859="","",IFERROR(INDEX(lst_frequencias_vezes,MATCH(J1859,lst_frequencias,0)),"Frequência não aceita"))</f>
        <v/>
      </c>
      <c r="L1859" s="21" t="n"/>
      <c r="M1859" s="27" t="n"/>
      <c r="N1859" s="28">
        <f>IF(AND(ISNUMBER(K1859),ISNUMBER(M1859)),K1859*M1859,"")</f>
        <v/>
      </c>
      <c r="O1859" s="25" t="n"/>
      <c r="P1859" s="25" t="n"/>
      <c r="Q1859" s="29" t="n"/>
      <c r="R1859" s="30">
        <f>IF(C1859="","",IF(COUNTIF(pl_chave,C1859)&gt;1,"ERRO: chave de tarefa duplicada",IF(I1859="Sim",IF(O1859="Não","ERRO: tarefa de segurança retirada do plano",IF(NOT(ISNUMBER(K1859)),"ERRO: frequência vigente inválida",IF(ISERROR(MATCH(H1859,lst_frequencias,0)),"ERRO: frequência de referência ausente",IF(K1859&lt;INDEX(lst_frequencias_vezes,MATCH(H1859,lst_frequencias,0)),"ERRO: intervalo ampliado em tarefa de segurança (referência "&amp;H1859&amp;")","OK: segurança mantida")))),IF(NOT(ISNUMBER(K1859)),"Verificar: frequência vigente","OK"))))</f>
        <v/>
      </c>
      <c r="S1859" s="24" t="n"/>
    </row>
    <row r="1860">
      <c r="A1860" s="21" t="n"/>
      <c r="B1860" s="22" t="n"/>
      <c r="C1860" s="23">
        <f>IF(OR(A1860="",B1860=""),"",A1860&amp;"|"&amp;B1860)</f>
        <v/>
      </c>
      <c r="D1860" s="21" t="n"/>
      <c r="E1860" s="24" t="n"/>
      <c r="F1860" s="21" t="n"/>
      <c r="G1860" s="22" t="n"/>
      <c r="H1860" s="22" t="n"/>
      <c r="I1860" s="22" t="n"/>
      <c r="J1860" s="25" t="n"/>
      <c r="K1860" s="26">
        <f>IF(J1860="","",IFERROR(INDEX(lst_frequencias_vezes,MATCH(J1860,lst_frequencias,0)),"Frequência não aceita"))</f>
        <v/>
      </c>
      <c r="L1860" s="21" t="n"/>
      <c r="M1860" s="27" t="n"/>
      <c r="N1860" s="28">
        <f>IF(AND(ISNUMBER(K1860),ISNUMBER(M1860)),K1860*M1860,"")</f>
        <v/>
      </c>
      <c r="O1860" s="25" t="n"/>
      <c r="P1860" s="25" t="n"/>
      <c r="Q1860" s="29" t="n"/>
      <c r="R1860" s="30">
        <f>IF(C1860="","",IF(COUNTIF(pl_chave,C1860)&gt;1,"ERRO: chave de tarefa duplicada",IF(I1860="Sim",IF(O1860="Não","ERRO: tarefa de segurança retirada do plano",IF(NOT(ISNUMBER(K1860)),"ERRO: frequência vigente inválida",IF(ISERROR(MATCH(H1860,lst_frequencias,0)),"ERRO: frequência de referência ausente",IF(K1860&lt;INDEX(lst_frequencias_vezes,MATCH(H1860,lst_frequencias,0)),"ERRO: intervalo ampliado em tarefa de segurança (referência "&amp;H1860&amp;")","OK: segurança mantida")))),IF(NOT(ISNUMBER(K1860)),"Verificar: frequência vigente","OK"))))</f>
        <v/>
      </c>
      <c r="S1860" s="24" t="n"/>
    </row>
    <row r="1861">
      <c r="A1861" s="21" t="n"/>
      <c r="B1861" s="22" t="n"/>
      <c r="C1861" s="23">
        <f>IF(OR(A1861="",B1861=""),"",A1861&amp;"|"&amp;B1861)</f>
        <v/>
      </c>
      <c r="D1861" s="21" t="n"/>
      <c r="E1861" s="24" t="n"/>
      <c r="F1861" s="21" t="n"/>
      <c r="G1861" s="22" t="n"/>
      <c r="H1861" s="22" t="n"/>
      <c r="I1861" s="22" t="n"/>
      <c r="J1861" s="25" t="n"/>
      <c r="K1861" s="26">
        <f>IF(J1861="","",IFERROR(INDEX(lst_frequencias_vezes,MATCH(J1861,lst_frequencias,0)),"Frequência não aceita"))</f>
        <v/>
      </c>
      <c r="L1861" s="21" t="n"/>
      <c r="M1861" s="27" t="n"/>
      <c r="N1861" s="28">
        <f>IF(AND(ISNUMBER(K1861),ISNUMBER(M1861)),K1861*M1861,"")</f>
        <v/>
      </c>
      <c r="O1861" s="25" t="n"/>
      <c r="P1861" s="25" t="n"/>
      <c r="Q1861" s="29" t="n"/>
      <c r="R1861" s="30">
        <f>IF(C1861="","",IF(COUNTIF(pl_chave,C1861)&gt;1,"ERRO: chave de tarefa duplicada",IF(I1861="Sim",IF(O1861="Não","ERRO: tarefa de segurança retirada do plano",IF(NOT(ISNUMBER(K1861)),"ERRO: frequência vigente inválida",IF(ISERROR(MATCH(H1861,lst_frequencias,0)),"ERRO: frequência de referência ausente",IF(K1861&lt;INDEX(lst_frequencias_vezes,MATCH(H1861,lst_frequencias,0)),"ERRO: intervalo ampliado em tarefa de segurança (referência "&amp;H1861&amp;")","OK: segurança mantida")))),IF(NOT(ISNUMBER(K1861)),"Verificar: frequência vigente","OK"))))</f>
        <v/>
      </c>
      <c r="S1861" s="24" t="n"/>
    </row>
    <row r="1862">
      <c r="A1862" s="21" t="n"/>
      <c r="B1862" s="22" t="n"/>
      <c r="C1862" s="23">
        <f>IF(OR(A1862="",B1862=""),"",A1862&amp;"|"&amp;B1862)</f>
        <v/>
      </c>
      <c r="D1862" s="21" t="n"/>
      <c r="E1862" s="24" t="n"/>
      <c r="F1862" s="21" t="n"/>
      <c r="G1862" s="22" t="n"/>
      <c r="H1862" s="22" t="n"/>
      <c r="I1862" s="22" t="n"/>
      <c r="J1862" s="25" t="n"/>
      <c r="K1862" s="26">
        <f>IF(J1862="","",IFERROR(INDEX(lst_frequencias_vezes,MATCH(J1862,lst_frequencias,0)),"Frequência não aceita"))</f>
        <v/>
      </c>
      <c r="L1862" s="21" t="n"/>
      <c r="M1862" s="27" t="n"/>
      <c r="N1862" s="28">
        <f>IF(AND(ISNUMBER(K1862),ISNUMBER(M1862)),K1862*M1862,"")</f>
        <v/>
      </c>
      <c r="O1862" s="25" t="n"/>
      <c r="P1862" s="25" t="n"/>
      <c r="Q1862" s="29" t="n"/>
      <c r="R1862" s="30">
        <f>IF(C1862="","",IF(COUNTIF(pl_chave,C1862)&gt;1,"ERRO: chave de tarefa duplicada",IF(I1862="Sim",IF(O1862="Não","ERRO: tarefa de segurança retirada do plano",IF(NOT(ISNUMBER(K1862)),"ERRO: frequência vigente inválida",IF(ISERROR(MATCH(H1862,lst_frequencias,0)),"ERRO: frequência de referência ausente",IF(K1862&lt;INDEX(lst_frequencias_vezes,MATCH(H1862,lst_frequencias,0)),"ERRO: intervalo ampliado em tarefa de segurança (referência "&amp;H1862&amp;")","OK: segurança mantida")))),IF(NOT(ISNUMBER(K1862)),"Verificar: frequência vigente","OK"))))</f>
        <v/>
      </c>
      <c r="S1862" s="24" t="n"/>
    </row>
    <row r="1863">
      <c r="A1863" s="21" t="n"/>
      <c r="B1863" s="22" t="n"/>
      <c r="C1863" s="23">
        <f>IF(OR(A1863="",B1863=""),"",A1863&amp;"|"&amp;B1863)</f>
        <v/>
      </c>
      <c r="D1863" s="21" t="n"/>
      <c r="E1863" s="24" t="n"/>
      <c r="F1863" s="21" t="n"/>
      <c r="G1863" s="22" t="n"/>
      <c r="H1863" s="22" t="n"/>
      <c r="I1863" s="22" t="n"/>
      <c r="J1863" s="25" t="n"/>
      <c r="K1863" s="26">
        <f>IF(J1863="","",IFERROR(INDEX(lst_frequencias_vezes,MATCH(J1863,lst_frequencias,0)),"Frequência não aceita"))</f>
        <v/>
      </c>
      <c r="L1863" s="21" t="n"/>
      <c r="M1863" s="27" t="n"/>
      <c r="N1863" s="28">
        <f>IF(AND(ISNUMBER(K1863),ISNUMBER(M1863)),K1863*M1863,"")</f>
        <v/>
      </c>
      <c r="O1863" s="25" t="n"/>
      <c r="P1863" s="25" t="n"/>
      <c r="Q1863" s="29" t="n"/>
      <c r="R1863" s="30">
        <f>IF(C1863="","",IF(COUNTIF(pl_chave,C1863)&gt;1,"ERRO: chave de tarefa duplicada",IF(I1863="Sim",IF(O1863="Não","ERRO: tarefa de segurança retirada do plano",IF(NOT(ISNUMBER(K1863)),"ERRO: frequência vigente inválida",IF(ISERROR(MATCH(H1863,lst_frequencias,0)),"ERRO: frequência de referência ausente",IF(K1863&lt;INDEX(lst_frequencias_vezes,MATCH(H1863,lst_frequencias,0)),"ERRO: intervalo ampliado em tarefa de segurança (referência "&amp;H1863&amp;")","OK: segurança mantida")))),IF(NOT(ISNUMBER(K1863)),"Verificar: frequência vigente","OK"))))</f>
        <v/>
      </c>
      <c r="S1863" s="24" t="n"/>
    </row>
    <row r="1864">
      <c r="A1864" s="21" t="n"/>
      <c r="B1864" s="22" t="n"/>
      <c r="C1864" s="23">
        <f>IF(OR(A1864="",B1864=""),"",A1864&amp;"|"&amp;B1864)</f>
        <v/>
      </c>
      <c r="D1864" s="21" t="n"/>
      <c r="E1864" s="24" t="n"/>
      <c r="F1864" s="21" t="n"/>
      <c r="G1864" s="22" t="n"/>
      <c r="H1864" s="22" t="n"/>
      <c r="I1864" s="22" t="n"/>
      <c r="J1864" s="25" t="n"/>
      <c r="K1864" s="26">
        <f>IF(J1864="","",IFERROR(INDEX(lst_frequencias_vezes,MATCH(J1864,lst_frequencias,0)),"Frequência não aceita"))</f>
        <v/>
      </c>
      <c r="L1864" s="21" t="n"/>
      <c r="M1864" s="27" t="n"/>
      <c r="N1864" s="28">
        <f>IF(AND(ISNUMBER(K1864),ISNUMBER(M1864)),K1864*M1864,"")</f>
        <v/>
      </c>
      <c r="O1864" s="25" t="n"/>
      <c r="P1864" s="25" t="n"/>
      <c r="Q1864" s="29" t="n"/>
      <c r="R1864" s="30">
        <f>IF(C1864="","",IF(COUNTIF(pl_chave,C1864)&gt;1,"ERRO: chave de tarefa duplicada",IF(I1864="Sim",IF(O1864="Não","ERRO: tarefa de segurança retirada do plano",IF(NOT(ISNUMBER(K1864)),"ERRO: frequência vigente inválida",IF(ISERROR(MATCH(H1864,lst_frequencias,0)),"ERRO: frequência de referência ausente",IF(K1864&lt;INDEX(lst_frequencias_vezes,MATCH(H1864,lst_frequencias,0)),"ERRO: intervalo ampliado em tarefa de segurança (referência "&amp;H1864&amp;")","OK: segurança mantida")))),IF(NOT(ISNUMBER(K1864)),"Verificar: frequência vigente","OK"))))</f>
        <v/>
      </c>
      <c r="S1864" s="24" t="n"/>
    </row>
    <row r="1865">
      <c r="A1865" s="21" t="n"/>
      <c r="B1865" s="22" t="n"/>
      <c r="C1865" s="23">
        <f>IF(OR(A1865="",B1865=""),"",A1865&amp;"|"&amp;B1865)</f>
        <v/>
      </c>
      <c r="D1865" s="21" t="n"/>
      <c r="E1865" s="24" t="n"/>
      <c r="F1865" s="21" t="n"/>
      <c r="G1865" s="22" t="n"/>
      <c r="H1865" s="22" t="n"/>
      <c r="I1865" s="22" t="n"/>
      <c r="J1865" s="25" t="n"/>
      <c r="K1865" s="26">
        <f>IF(J1865="","",IFERROR(INDEX(lst_frequencias_vezes,MATCH(J1865,lst_frequencias,0)),"Frequência não aceita"))</f>
        <v/>
      </c>
      <c r="L1865" s="21" t="n"/>
      <c r="M1865" s="27" t="n"/>
      <c r="N1865" s="28">
        <f>IF(AND(ISNUMBER(K1865),ISNUMBER(M1865)),K1865*M1865,"")</f>
        <v/>
      </c>
      <c r="O1865" s="25" t="n"/>
      <c r="P1865" s="25" t="n"/>
      <c r="Q1865" s="29" t="n"/>
      <c r="R1865" s="30">
        <f>IF(C1865="","",IF(COUNTIF(pl_chave,C1865)&gt;1,"ERRO: chave de tarefa duplicada",IF(I1865="Sim",IF(O1865="Não","ERRO: tarefa de segurança retirada do plano",IF(NOT(ISNUMBER(K1865)),"ERRO: frequência vigente inválida",IF(ISERROR(MATCH(H1865,lst_frequencias,0)),"ERRO: frequência de referência ausente",IF(K1865&lt;INDEX(lst_frequencias_vezes,MATCH(H1865,lst_frequencias,0)),"ERRO: intervalo ampliado em tarefa de segurança (referência "&amp;H1865&amp;")","OK: segurança mantida")))),IF(NOT(ISNUMBER(K1865)),"Verificar: frequência vigente","OK"))))</f>
        <v/>
      </c>
      <c r="S1865" s="24" t="n"/>
    </row>
    <row r="1866">
      <c r="A1866" s="21" t="n"/>
      <c r="B1866" s="22" t="n"/>
      <c r="C1866" s="23">
        <f>IF(OR(A1866="",B1866=""),"",A1866&amp;"|"&amp;B1866)</f>
        <v/>
      </c>
      <c r="D1866" s="21" t="n"/>
      <c r="E1866" s="24" t="n"/>
      <c r="F1866" s="21" t="n"/>
      <c r="G1866" s="22" t="n"/>
      <c r="H1866" s="22" t="n"/>
      <c r="I1866" s="22" t="n"/>
      <c r="J1866" s="25" t="n"/>
      <c r="K1866" s="26">
        <f>IF(J1866="","",IFERROR(INDEX(lst_frequencias_vezes,MATCH(J1866,lst_frequencias,0)),"Frequência não aceita"))</f>
        <v/>
      </c>
      <c r="L1866" s="21" t="n"/>
      <c r="M1866" s="27" t="n"/>
      <c r="N1866" s="28">
        <f>IF(AND(ISNUMBER(K1866),ISNUMBER(M1866)),K1866*M1866,"")</f>
        <v/>
      </c>
      <c r="O1866" s="25" t="n"/>
      <c r="P1866" s="25" t="n"/>
      <c r="Q1866" s="29" t="n"/>
      <c r="R1866" s="30">
        <f>IF(C1866="","",IF(COUNTIF(pl_chave,C1866)&gt;1,"ERRO: chave de tarefa duplicada",IF(I1866="Sim",IF(O1866="Não","ERRO: tarefa de segurança retirada do plano",IF(NOT(ISNUMBER(K1866)),"ERRO: frequência vigente inválida",IF(ISERROR(MATCH(H1866,lst_frequencias,0)),"ERRO: frequência de referência ausente",IF(K1866&lt;INDEX(lst_frequencias_vezes,MATCH(H1866,lst_frequencias,0)),"ERRO: intervalo ampliado em tarefa de segurança (referência "&amp;H1866&amp;")","OK: segurança mantida")))),IF(NOT(ISNUMBER(K1866)),"Verificar: frequência vigente","OK"))))</f>
        <v/>
      </c>
      <c r="S1866" s="24" t="n"/>
    </row>
    <row r="1867">
      <c r="A1867" s="21" t="n"/>
      <c r="B1867" s="22" t="n"/>
      <c r="C1867" s="23">
        <f>IF(OR(A1867="",B1867=""),"",A1867&amp;"|"&amp;B1867)</f>
        <v/>
      </c>
      <c r="D1867" s="21" t="n"/>
      <c r="E1867" s="24" t="n"/>
      <c r="F1867" s="21" t="n"/>
      <c r="G1867" s="22" t="n"/>
      <c r="H1867" s="22" t="n"/>
      <c r="I1867" s="22" t="n"/>
      <c r="J1867" s="25" t="n"/>
      <c r="K1867" s="26">
        <f>IF(J1867="","",IFERROR(INDEX(lst_frequencias_vezes,MATCH(J1867,lst_frequencias,0)),"Frequência não aceita"))</f>
        <v/>
      </c>
      <c r="L1867" s="21" t="n"/>
      <c r="M1867" s="27" t="n"/>
      <c r="N1867" s="28">
        <f>IF(AND(ISNUMBER(K1867),ISNUMBER(M1867)),K1867*M1867,"")</f>
        <v/>
      </c>
      <c r="O1867" s="25" t="n"/>
      <c r="P1867" s="25" t="n"/>
      <c r="Q1867" s="29" t="n"/>
      <c r="R1867" s="30">
        <f>IF(C1867="","",IF(COUNTIF(pl_chave,C1867)&gt;1,"ERRO: chave de tarefa duplicada",IF(I1867="Sim",IF(O1867="Não","ERRO: tarefa de segurança retirada do plano",IF(NOT(ISNUMBER(K1867)),"ERRO: frequência vigente inválida",IF(ISERROR(MATCH(H1867,lst_frequencias,0)),"ERRO: frequência de referência ausente",IF(K1867&lt;INDEX(lst_frequencias_vezes,MATCH(H1867,lst_frequencias,0)),"ERRO: intervalo ampliado em tarefa de segurança (referência "&amp;H1867&amp;")","OK: segurança mantida")))),IF(NOT(ISNUMBER(K1867)),"Verificar: frequência vigente","OK"))))</f>
        <v/>
      </c>
      <c r="S1867" s="24" t="n"/>
    </row>
    <row r="1868">
      <c r="A1868" s="21" t="n"/>
      <c r="B1868" s="22" t="n"/>
      <c r="C1868" s="23">
        <f>IF(OR(A1868="",B1868=""),"",A1868&amp;"|"&amp;B1868)</f>
        <v/>
      </c>
      <c r="D1868" s="21" t="n"/>
      <c r="E1868" s="24" t="n"/>
      <c r="F1868" s="21" t="n"/>
      <c r="G1868" s="22" t="n"/>
      <c r="H1868" s="22" t="n"/>
      <c r="I1868" s="22" t="n"/>
      <c r="J1868" s="25" t="n"/>
      <c r="K1868" s="26">
        <f>IF(J1868="","",IFERROR(INDEX(lst_frequencias_vezes,MATCH(J1868,lst_frequencias,0)),"Frequência não aceita"))</f>
        <v/>
      </c>
      <c r="L1868" s="21" t="n"/>
      <c r="M1868" s="27" t="n"/>
      <c r="N1868" s="28">
        <f>IF(AND(ISNUMBER(K1868),ISNUMBER(M1868)),K1868*M1868,"")</f>
        <v/>
      </c>
      <c r="O1868" s="25" t="n"/>
      <c r="P1868" s="25" t="n"/>
      <c r="Q1868" s="29" t="n"/>
      <c r="R1868" s="30">
        <f>IF(C1868="","",IF(COUNTIF(pl_chave,C1868)&gt;1,"ERRO: chave de tarefa duplicada",IF(I1868="Sim",IF(O1868="Não","ERRO: tarefa de segurança retirada do plano",IF(NOT(ISNUMBER(K1868)),"ERRO: frequência vigente inválida",IF(ISERROR(MATCH(H1868,lst_frequencias,0)),"ERRO: frequência de referência ausente",IF(K1868&lt;INDEX(lst_frequencias_vezes,MATCH(H1868,lst_frequencias,0)),"ERRO: intervalo ampliado em tarefa de segurança (referência "&amp;H1868&amp;")","OK: segurança mantida")))),IF(NOT(ISNUMBER(K1868)),"Verificar: frequência vigente","OK"))))</f>
        <v/>
      </c>
      <c r="S1868" s="24" t="n"/>
    </row>
    <row r="1869">
      <c r="A1869" s="21" t="n"/>
      <c r="B1869" s="22" t="n"/>
      <c r="C1869" s="23">
        <f>IF(OR(A1869="",B1869=""),"",A1869&amp;"|"&amp;B1869)</f>
        <v/>
      </c>
      <c r="D1869" s="21" t="n"/>
      <c r="E1869" s="24" t="n"/>
      <c r="F1869" s="21" t="n"/>
      <c r="G1869" s="22" t="n"/>
      <c r="H1869" s="22" t="n"/>
      <c r="I1869" s="22" t="n"/>
      <c r="J1869" s="25" t="n"/>
      <c r="K1869" s="26">
        <f>IF(J1869="","",IFERROR(INDEX(lst_frequencias_vezes,MATCH(J1869,lst_frequencias,0)),"Frequência não aceita"))</f>
        <v/>
      </c>
      <c r="L1869" s="21" t="n"/>
      <c r="M1869" s="27" t="n"/>
      <c r="N1869" s="28">
        <f>IF(AND(ISNUMBER(K1869),ISNUMBER(M1869)),K1869*M1869,"")</f>
        <v/>
      </c>
      <c r="O1869" s="25" t="n"/>
      <c r="P1869" s="25" t="n"/>
      <c r="Q1869" s="29" t="n"/>
      <c r="R1869" s="30">
        <f>IF(C1869="","",IF(COUNTIF(pl_chave,C1869)&gt;1,"ERRO: chave de tarefa duplicada",IF(I1869="Sim",IF(O1869="Não","ERRO: tarefa de segurança retirada do plano",IF(NOT(ISNUMBER(K1869)),"ERRO: frequência vigente inválida",IF(ISERROR(MATCH(H1869,lst_frequencias,0)),"ERRO: frequência de referência ausente",IF(K1869&lt;INDEX(lst_frequencias_vezes,MATCH(H1869,lst_frequencias,0)),"ERRO: intervalo ampliado em tarefa de segurança (referência "&amp;H1869&amp;")","OK: segurança mantida")))),IF(NOT(ISNUMBER(K1869)),"Verificar: frequência vigente","OK"))))</f>
        <v/>
      </c>
      <c r="S1869" s="24" t="n"/>
    </row>
    <row r="1870">
      <c r="A1870" s="21" t="n"/>
      <c r="B1870" s="22" t="n"/>
      <c r="C1870" s="23">
        <f>IF(OR(A1870="",B1870=""),"",A1870&amp;"|"&amp;B1870)</f>
        <v/>
      </c>
      <c r="D1870" s="21" t="n"/>
      <c r="E1870" s="24" t="n"/>
      <c r="F1870" s="21" t="n"/>
      <c r="G1870" s="22" t="n"/>
      <c r="H1870" s="22" t="n"/>
      <c r="I1870" s="22" t="n"/>
      <c r="J1870" s="25" t="n"/>
      <c r="K1870" s="26">
        <f>IF(J1870="","",IFERROR(INDEX(lst_frequencias_vezes,MATCH(J1870,lst_frequencias,0)),"Frequência não aceita"))</f>
        <v/>
      </c>
      <c r="L1870" s="21" t="n"/>
      <c r="M1870" s="27" t="n"/>
      <c r="N1870" s="28">
        <f>IF(AND(ISNUMBER(K1870),ISNUMBER(M1870)),K1870*M1870,"")</f>
        <v/>
      </c>
      <c r="O1870" s="25" t="n"/>
      <c r="P1870" s="25" t="n"/>
      <c r="Q1870" s="29" t="n"/>
      <c r="R1870" s="30">
        <f>IF(C1870="","",IF(COUNTIF(pl_chave,C1870)&gt;1,"ERRO: chave de tarefa duplicada",IF(I1870="Sim",IF(O1870="Não","ERRO: tarefa de segurança retirada do plano",IF(NOT(ISNUMBER(K1870)),"ERRO: frequência vigente inválida",IF(ISERROR(MATCH(H1870,lst_frequencias,0)),"ERRO: frequência de referência ausente",IF(K1870&lt;INDEX(lst_frequencias_vezes,MATCH(H1870,lst_frequencias,0)),"ERRO: intervalo ampliado em tarefa de segurança (referência "&amp;H1870&amp;")","OK: segurança mantida")))),IF(NOT(ISNUMBER(K1870)),"Verificar: frequência vigente","OK"))))</f>
        <v/>
      </c>
      <c r="S1870" s="24" t="n"/>
    </row>
    <row r="1871">
      <c r="A1871" s="21" t="n"/>
      <c r="B1871" s="22" t="n"/>
      <c r="C1871" s="23">
        <f>IF(OR(A1871="",B1871=""),"",A1871&amp;"|"&amp;B1871)</f>
        <v/>
      </c>
      <c r="D1871" s="21" t="n"/>
      <c r="E1871" s="24" t="n"/>
      <c r="F1871" s="21" t="n"/>
      <c r="G1871" s="22" t="n"/>
      <c r="H1871" s="22" t="n"/>
      <c r="I1871" s="22" t="n"/>
      <c r="J1871" s="25" t="n"/>
      <c r="K1871" s="26">
        <f>IF(J1871="","",IFERROR(INDEX(lst_frequencias_vezes,MATCH(J1871,lst_frequencias,0)),"Frequência não aceita"))</f>
        <v/>
      </c>
      <c r="L1871" s="21" t="n"/>
      <c r="M1871" s="27" t="n"/>
      <c r="N1871" s="28">
        <f>IF(AND(ISNUMBER(K1871),ISNUMBER(M1871)),K1871*M1871,"")</f>
        <v/>
      </c>
      <c r="O1871" s="25" t="n"/>
      <c r="P1871" s="25" t="n"/>
      <c r="Q1871" s="29" t="n"/>
      <c r="R1871" s="30">
        <f>IF(C1871="","",IF(COUNTIF(pl_chave,C1871)&gt;1,"ERRO: chave de tarefa duplicada",IF(I1871="Sim",IF(O1871="Não","ERRO: tarefa de segurança retirada do plano",IF(NOT(ISNUMBER(K1871)),"ERRO: frequência vigente inválida",IF(ISERROR(MATCH(H1871,lst_frequencias,0)),"ERRO: frequência de referência ausente",IF(K1871&lt;INDEX(lst_frequencias_vezes,MATCH(H1871,lst_frequencias,0)),"ERRO: intervalo ampliado em tarefa de segurança (referência "&amp;H1871&amp;")","OK: segurança mantida")))),IF(NOT(ISNUMBER(K1871)),"Verificar: frequência vigente","OK"))))</f>
        <v/>
      </c>
      <c r="S1871" s="24" t="n"/>
    </row>
    <row r="1872">
      <c r="A1872" s="21" t="n"/>
      <c r="B1872" s="22" t="n"/>
      <c r="C1872" s="23">
        <f>IF(OR(A1872="",B1872=""),"",A1872&amp;"|"&amp;B1872)</f>
        <v/>
      </c>
      <c r="D1872" s="21" t="n"/>
      <c r="E1872" s="24" t="n"/>
      <c r="F1872" s="21" t="n"/>
      <c r="G1872" s="22" t="n"/>
      <c r="H1872" s="22" t="n"/>
      <c r="I1872" s="22" t="n"/>
      <c r="J1872" s="25" t="n"/>
      <c r="K1872" s="26">
        <f>IF(J1872="","",IFERROR(INDEX(lst_frequencias_vezes,MATCH(J1872,lst_frequencias,0)),"Frequência não aceita"))</f>
        <v/>
      </c>
      <c r="L1872" s="21" t="n"/>
      <c r="M1872" s="27" t="n"/>
      <c r="N1872" s="28">
        <f>IF(AND(ISNUMBER(K1872),ISNUMBER(M1872)),K1872*M1872,"")</f>
        <v/>
      </c>
      <c r="O1872" s="25" t="n"/>
      <c r="P1872" s="25" t="n"/>
      <c r="Q1872" s="29" t="n"/>
      <c r="R1872" s="30">
        <f>IF(C1872="","",IF(COUNTIF(pl_chave,C1872)&gt;1,"ERRO: chave de tarefa duplicada",IF(I1872="Sim",IF(O1872="Não","ERRO: tarefa de segurança retirada do plano",IF(NOT(ISNUMBER(K1872)),"ERRO: frequência vigente inválida",IF(ISERROR(MATCH(H1872,lst_frequencias,0)),"ERRO: frequência de referência ausente",IF(K1872&lt;INDEX(lst_frequencias_vezes,MATCH(H1872,lst_frequencias,0)),"ERRO: intervalo ampliado em tarefa de segurança (referência "&amp;H1872&amp;")","OK: segurança mantida")))),IF(NOT(ISNUMBER(K1872)),"Verificar: frequência vigente","OK"))))</f>
        <v/>
      </c>
      <c r="S1872" s="24" t="n"/>
    </row>
    <row r="1873">
      <c r="A1873" s="21" t="n"/>
      <c r="B1873" s="22" t="n"/>
      <c r="C1873" s="23">
        <f>IF(OR(A1873="",B1873=""),"",A1873&amp;"|"&amp;B1873)</f>
        <v/>
      </c>
      <c r="D1873" s="21" t="n"/>
      <c r="E1873" s="24" t="n"/>
      <c r="F1873" s="21" t="n"/>
      <c r="G1873" s="22" t="n"/>
      <c r="H1873" s="22" t="n"/>
      <c r="I1873" s="22" t="n"/>
      <c r="J1873" s="25" t="n"/>
      <c r="K1873" s="26">
        <f>IF(J1873="","",IFERROR(INDEX(lst_frequencias_vezes,MATCH(J1873,lst_frequencias,0)),"Frequência não aceita"))</f>
        <v/>
      </c>
      <c r="L1873" s="21" t="n"/>
      <c r="M1873" s="27" t="n"/>
      <c r="N1873" s="28">
        <f>IF(AND(ISNUMBER(K1873),ISNUMBER(M1873)),K1873*M1873,"")</f>
        <v/>
      </c>
      <c r="O1873" s="25" t="n"/>
      <c r="P1873" s="25" t="n"/>
      <c r="Q1873" s="29" t="n"/>
      <c r="R1873" s="30">
        <f>IF(C1873="","",IF(COUNTIF(pl_chave,C1873)&gt;1,"ERRO: chave de tarefa duplicada",IF(I1873="Sim",IF(O1873="Não","ERRO: tarefa de segurança retirada do plano",IF(NOT(ISNUMBER(K1873)),"ERRO: frequência vigente inválida",IF(ISERROR(MATCH(H1873,lst_frequencias,0)),"ERRO: frequência de referência ausente",IF(K1873&lt;INDEX(lst_frequencias_vezes,MATCH(H1873,lst_frequencias,0)),"ERRO: intervalo ampliado em tarefa de segurança (referência "&amp;H1873&amp;")","OK: segurança mantida")))),IF(NOT(ISNUMBER(K1873)),"Verificar: frequência vigente","OK"))))</f>
        <v/>
      </c>
      <c r="S1873" s="24" t="n"/>
    </row>
    <row r="1874">
      <c r="A1874" s="21" t="n"/>
      <c r="B1874" s="22" t="n"/>
      <c r="C1874" s="23">
        <f>IF(OR(A1874="",B1874=""),"",A1874&amp;"|"&amp;B1874)</f>
        <v/>
      </c>
      <c r="D1874" s="21" t="n"/>
      <c r="E1874" s="24" t="n"/>
      <c r="F1874" s="21" t="n"/>
      <c r="G1874" s="22" t="n"/>
      <c r="H1874" s="22" t="n"/>
      <c r="I1874" s="22" t="n"/>
      <c r="J1874" s="25" t="n"/>
      <c r="K1874" s="26">
        <f>IF(J1874="","",IFERROR(INDEX(lst_frequencias_vezes,MATCH(J1874,lst_frequencias,0)),"Frequência não aceita"))</f>
        <v/>
      </c>
      <c r="L1874" s="21" t="n"/>
      <c r="M1874" s="27" t="n"/>
      <c r="N1874" s="28">
        <f>IF(AND(ISNUMBER(K1874),ISNUMBER(M1874)),K1874*M1874,"")</f>
        <v/>
      </c>
      <c r="O1874" s="25" t="n"/>
      <c r="P1874" s="25" t="n"/>
      <c r="Q1874" s="29" t="n"/>
      <c r="R1874" s="30">
        <f>IF(C1874="","",IF(COUNTIF(pl_chave,C1874)&gt;1,"ERRO: chave de tarefa duplicada",IF(I1874="Sim",IF(O1874="Não","ERRO: tarefa de segurança retirada do plano",IF(NOT(ISNUMBER(K1874)),"ERRO: frequência vigente inválida",IF(ISERROR(MATCH(H1874,lst_frequencias,0)),"ERRO: frequência de referência ausente",IF(K1874&lt;INDEX(lst_frequencias_vezes,MATCH(H1874,lst_frequencias,0)),"ERRO: intervalo ampliado em tarefa de segurança (referência "&amp;H1874&amp;")","OK: segurança mantida")))),IF(NOT(ISNUMBER(K1874)),"Verificar: frequência vigente","OK"))))</f>
        <v/>
      </c>
      <c r="S1874" s="24" t="n"/>
    </row>
    <row r="1875">
      <c r="A1875" s="21" t="n"/>
      <c r="B1875" s="22" t="n"/>
      <c r="C1875" s="23">
        <f>IF(OR(A1875="",B1875=""),"",A1875&amp;"|"&amp;B1875)</f>
        <v/>
      </c>
      <c r="D1875" s="21" t="n"/>
      <c r="E1875" s="24" t="n"/>
      <c r="F1875" s="21" t="n"/>
      <c r="G1875" s="22" t="n"/>
      <c r="H1875" s="22" t="n"/>
      <c r="I1875" s="22" t="n"/>
      <c r="J1875" s="25" t="n"/>
      <c r="K1875" s="26">
        <f>IF(J1875="","",IFERROR(INDEX(lst_frequencias_vezes,MATCH(J1875,lst_frequencias,0)),"Frequência não aceita"))</f>
        <v/>
      </c>
      <c r="L1875" s="21" t="n"/>
      <c r="M1875" s="27" t="n"/>
      <c r="N1875" s="28">
        <f>IF(AND(ISNUMBER(K1875),ISNUMBER(M1875)),K1875*M1875,"")</f>
        <v/>
      </c>
      <c r="O1875" s="25" t="n"/>
      <c r="P1875" s="25" t="n"/>
      <c r="Q1875" s="29" t="n"/>
      <c r="R1875" s="30">
        <f>IF(C1875="","",IF(COUNTIF(pl_chave,C1875)&gt;1,"ERRO: chave de tarefa duplicada",IF(I1875="Sim",IF(O1875="Não","ERRO: tarefa de segurança retirada do plano",IF(NOT(ISNUMBER(K1875)),"ERRO: frequência vigente inválida",IF(ISERROR(MATCH(H1875,lst_frequencias,0)),"ERRO: frequência de referência ausente",IF(K1875&lt;INDEX(lst_frequencias_vezes,MATCH(H1875,lst_frequencias,0)),"ERRO: intervalo ampliado em tarefa de segurança (referência "&amp;H1875&amp;")","OK: segurança mantida")))),IF(NOT(ISNUMBER(K1875)),"Verificar: frequência vigente","OK"))))</f>
        <v/>
      </c>
      <c r="S1875" s="24" t="n"/>
    </row>
    <row r="1876">
      <c r="A1876" s="21" t="n"/>
      <c r="B1876" s="22" t="n"/>
      <c r="C1876" s="23">
        <f>IF(OR(A1876="",B1876=""),"",A1876&amp;"|"&amp;B1876)</f>
        <v/>
      </c>
      <c r="D1876" s="21" t="n"/>
      <c r="E1876" s="24" t="n"/>
      <c r="F1876" s="21" t="n"/>
      <c r="G1876" s="22" t="n"/>
      <c r="H1876" s="22" t="n"/>
      <c r="I1876" s="22" t="n"/>
      <c r="J1876" s="25" t="n"/>
      <c r="K1876" s="26">
        <f>IF(J1876="","",IFERROR(INDEX(lst_frequencias_vezes,MATCH(J1876,lst_frequencias,0)),"Frequência não aceita"))</f>
        <v/>
      </c>
      <c r="L1876" s="21" t="n"/>
      <c r="M1876" s="27" t="n"/>
      <c r="N1876" s="28">
        <f>IF(AND(ISNUMBER(K1876),ISNUMBER(M1876)),K1876*M1876,"")</f>
        <v/>
      </c>
      <c r="O1876" s="25" t="n"/>
      <c r="P1876" s="25" t="n"/>
      <c r="Q1876" s="29" t="n"/>
      <c r="R1876" s="30">
        <f>IF(C1876="","",IF(COUNTIF(pl_chave,C1876)&gt;1,"ERRO: chave de tarefa duplicada",IF(I1876="Sim",IF(O1876="Não","ERRO: tarefa de segurança retirada do plano",IF(NOT(ISNUMBER(K1876)),"ERRO: frequência vigente inválida",IF(ISERROR(MATCH(H1876,lst_frequencias,0)),"ERRO: frequência de referência ausente",IF(K1876&lt;INDEX(lst_frequencias_vezes,MATCH(H1876,lst_frequencias,0)),"ERRO: intervalo ampliado em tarefa de segurança (referência "&amp;H1876&amp;")","OK: segurança mantida")))),IF(NOT(ISNUMBER(K1876)),"Verificar: frequência vigente","OK"))))</f>
        <v/>
      </c>
      <c r="S1876" s="24" t="n"/>
    </row>
    <row r="1877">
      <c r="A1877" s="21" t="n"/>
      <c r="B1877" s="22" t="n"/>
      <c r="C1877" s="23">
        <f>IF(OR(A1877="",B1877=""),"",A1877&amp;"|"&amp;B1877)</f>
        <v/>
      </c>
      <c r="D1877" s="21" t="n"/>
      <c r="E1877" s="24" t="n"/>
      <c r="F1877" s="21" t="n"/>
      <c r="G1877" s="22" t="n"/>
      <c r="H1877" s="22" t="n"/>
      <c r="I1877" s="22" t="n"/>
      <c r="J1877" s="25" t="n"/>
      <c r="K1877" s="26">
        <f>IF(J1877="","",IFERROR(INDEX(lst_frequencias_vezes,MATCH(J1877,lst_frequencias,0)),"Frequência não aceita"))</f>
        <v/>
      </c>
      <c r="L1877" s="21" t="n"/>
      <c r="M1877" s="27" t="n"/>
      <c r="N1877" s="28">
        <f>IF(AND(ISNUMBER(K1877),ISNUMBER(M1877)),K1877*M1877,"")</f>
        <v/>
      </c>
      <c r="O1877" s="25" t="n"/>
      <c r="P1877" s="25" t="n"/>
      <c r="Q1877" s="29" t="n"/>
      <c r="R1877" s="30">
        <f>IF(C1877="","",IF(COUNTIF(pl_chave,C1877)&gt;1,"ERRO: chave de tarefa duplicada",IF(I1877="Sim",IF(O1877="Não","ERRO: tarefa de segurança retirada do plano",IF(NOT(ISNUMBER(K1877)),"ERRO: frequência vigente inválida",IF(ISERROR(MATCH(H1877,lst_frequencias,0)),"ERRO: frequência de referência ausente",IF(K1877&lt;INDEX(lst_frequencias_vezes,MATCH(H1877,lst_frequencias,0)),"ERRO: intervalo ampliado em tarefa de segurança (referência "&amp;H1877&amp;")","OK: segurança mantida")))),IF(NOT(ISNUMBER(K1877)),"Verificar: frequência vigente","OK"))))</f>
        <v/>
      </c>
      <c r="S1877" s="24" t="n"/>
    </row>
    <row r="1878">
      <c r="A1878" s="21" t="n"/>
      <c r="B1878" s="22" t="n"/>
      <c r="C1878" s="23">
        <f>IF(OR(A1878="",B1878=""),"",A1878&amp;"|"&amp;B1878)</f>
        <v/>
      </c>
      <c r="D1878" s="21" t="n"/>
      <c r="E1878" s="24" t="n"/>
      <c r="F1878" s="21" t="n"/>
      <c r="G1878" s="22" t="n"/>
      <c r="H1878" s="22" t="n"/>
      <c r="I1878" s="22" t="n"/>
      <c r="J1878" s="25" t="n"/>
      <c r="K1878" s="26">
        <f>IF(J1878="","",IFERROR(INDEX(lst_frequencias_vezes,MATCH(J1878,lst_frequencias,0)),"Frequência não aceita"))</f>
        <v/>
      </c>
      <c r="L1878" s="21" t="n"/>
      <c r="M1878" s="27" t="n"/>
      <c r="N1878" s="28">
        <f>IF(AND(ISNUMBER(K1878),ISNUMBER(M1878)),K1878*M1878,"")</f>
        <v/>
      </c>
      <c r="O1878" s="25" t="n"/>
      <c r="P1878" s="25" t="n"/>
      <c r="Q1878" s="29" t="n"/>
      <c r="R1878" s="30">
        <f>IF(C1878="","",IF(COUNTIF(pl_chave,C1878)&gt;1,"ERRO: chave de tarefa duplicada",IF(I1878="Sim",IF(O1878="Não","ERRO: tarefa de segurança retirada do plano",IF(NOT(ISNUMBER(K1878)),"ERRO: frequência vigente inválida",IF(ISERROR(MATCH(H1878,lst_frequencias,0)),"ERRO: frequência de referência ausente",IF(K1878&lt;INDEX(lst_frequencias_vezes,MATCH(H1878,lst_frequencias,0)),"ERRO: intervalo ampliado em tarefa de segurança (referência "&amp;H1878&amp;")","OK: segurança mantida")))),IF(NOT(ISNUMBER(K1878)),"Verificar: frequência vigente","OK"))))</f>
        <v/>
      </c>
      <c r="S1878" s="24" t="n"/>
    </row>
    <row r="1879">
      <c r="A1879" s="21" t="n"/>
      <c r="B1879" s="22" t="n"/>
      <c r="C1879" s="23">
        <f>IF(OR(A1879="",B1879=""),"",A1879&amp;"|"&amp;B1879)</f>
        <v/>
      </c>
      <c r="D1879" s="21" t="n"/>
      <c r="E1879" s="24" t="n"/>
      <c r="F1879" s="21" t="n"/>
      <c r="G1879" s="22" t="n"/>
      <c r="H1879" s="22" t="n"/>
      <c r="I1879" s="22" t="n"/>
      <c r="J1879" s="25" t="n"/>
      <c r="K1879" s="26">
        <f>IF(J1879="","",IFERROR(INDEX(lst_frequencias_vezes,MATCH(J1879,lst_frequencias,0)),"Frequência não aceita"))</f>
        <v/>
      </c>
      <c r="L1879" s="21" t="n"/>
      <c r="M1879" s="27" t="n"/>
      <c r="N1879" s="28">
        <f>IF(AND(ISNUMBER(K1879),ISNUMBER(M1879)),K1879*M1879,"")</f>
        <v/>
      </c>
      <c r="O1879" s="25" t="n"/>
      <c r="P1879" s="25" t="n"/>
      <c r="Q1879" s="29" t="n"/>
      <c r="R1879" s="30">
        <f>IF(C1879="","",IF(COUNTIF(pl_chave,C1879)&gt;1,"ERRO: chave de tarefa duplicada",IF(I1879="Sim",IF(O1879="Não","ERRO: tarefa de segurança retirada do plano",IF(NOT(ISNUMBER(K1879)),"ERRO: frequência vigente inválida",IF(ISERROR(MATCH(H1879,lst_frequencias,0)),"ERRO: frequência de referência ausente",IF(K1879&lt;INDEX(lst_frequencias_vezes,MATCH(H1879,lst_frequencias,0)),"ERRO: intervalo ampliado em tarefa de segurança (referência "&amp;H1879&amp;")","OK: segurança mantida")))),IF(NOT(ISNUMBER(K1879)),"Verificar: frequência vigente","OK"))))</f>
        <v/>
      </c>
      <c r="S1879" s="24" t="n"/>
    </row>
    <row r="1880">
      <c r="A1880" s="21" t="n"/>
      <c r="B1880" s="22" t="n"/>
      <c r="C1880" s="23">
        <f>IF(OR(A1880="",B1880=""),"",A1880&amp;"|"&amp;B1880)</f>
        <v/>
      </c>
      <c r="D1880" s="21" t="n"/>
      <c r="E1880" s="24" t="n"/>
      <c r="F1880" s="21" t="n"/>
      <c r="G1880" s="22" t="n"/>
      <c r="H1880" s="22" t="n"/>
      <c r="I1880" s="22" t="n"/>
      <c r="J1880" s="25" t="n"/>
      <c r="K1880" s="26">
        <f>IF(J1880="","",IFERROR(INDEX(lst_frequencias_vezes,MATCH(J1880,lst_frequencias,0)),"Frequência não aceita"))</f>
        <v/>
      </c>
      <c r="L1880" s="21" t="n"/>
      <c r="M1880" s="27" t="n"/>
      <c r="N1880" s="28">
        <f>IF(AND(ISNUMBER(K1880),ISNUMBER(M1880)),K1880*M1880,"")</f>
        <v/>
      </c>
      <c r="O1880" s="25" t="n"/>
      <c r="P1880" s="25" t="n"/>
      <c r="Q1880" s="29" t="n"/>
      <c r="R1880" s="30">
        <f>IF(C1880="","",IF(COUNTIF(pl_chave,C1880)&gt;1,"ERRO: chave de tarefa duplicada",IF(I1880="Sim",IF(O1880="Não","ERRO: tarefa de segurança retirada do plano",IF(NOT(ISNUMBER(K1880)),"ERRO: frequência vigente inválida",IF(ISERROR(MATCH(H1880,lst_frequencias,0)),"ERRO: frequência de referência ausente",IF(K1880&lt;INDEX(lst_frequencias_vezes,MATCH(H1880,lst_frequencias,0)),"ERRO: intervalo ampliado em tarefa de segurança (referência "&amp;H1880&amp;")","OK: segurança mantida")))),IF(NOT(ISNUMBER(K1880)),"Verificar: frequência vigente","OK"))))</f>
        <v/>
      </c>
      <c r="S1880" s="24" t="n"/>
    </row>
    <row r="1881">
      <c r="A1881" s="21" t="n"/>
      <c r="B1881" s="22" t="n"/>
      <c r="C1881" s="23">
        <f>IF(OR(A1881="",B1881=""),"",A1881&amp;"|"&amp;B1881)</f>
        <v/>
      </c>
      <c r="D1881" s="21" t="n"/>
      <c r="E1881" s="24" t="n"/>
      <c r="F1881" s="21" t="n"/>
      <c r="G1881" s="22" t="n"/>
      <c r="H1881" s="22" t="n"/>
      <c r="I1881" s="22" t="n"/>
      <c r="J1881" s="25" t="n"/>
      <c r="K1881" s="26">
        <f>IF(J1881="","",IFERROR(INDEX(lst_frequencias_vezes,MATCH(J1881,lst_frequencias,0)),"Frequência não aceita"))</f>
        <v/>
      </c>
      <c r="L1881" s="21" t="n"/>
      <c r="M1881" s="27" t="n"/>
      <c r="N1881" s="28">
        <f>IF(AND(ISNUMBER(K1881),ISNUMBER(M1881)),K1881*M1881,"")</f>
        <v/>
      </c>
      <c r="O1881" s="25" t="n"/>
      <c r="P1881" s="25" t="n"/>
      <c r="Q1881" s="29" t="n"/>
      <c r="R1881" s="30">
        <f>IF(C1881="","",IF(COUNTIF(pl_chave,C1881)&gt;1,"ERRO: chave de tarefa duplicada",IF(I1881="Sim",IF(O1881="Não","ERRO: tarefa de segurança retirada do plano",IF(NOT(ISNUMBER(K1881)),"ERRO: frequência vigente inválida",IF(ISERROR(MATCH(H1881,lst_frequencias,0)),"ERRO: frequência de referência ausente",IF(K1881&lt;INDEX(lst_frequencias_vezes,MATCH(H1881,lst_frequencias,0)),"ERRO: intervalo ampliado em tarefa de segurança (referência "&amp;H1881&amp;")","OK: segurança mantida")))),IF(NOT(ISNUMBER(K1881)),"Verificar: frequência vigente","OK"))))</f>
        <v/>
      </c>
      <c r="S1881" s="24" t="n"/>
    </row>
    <row r="1882">
      <c r="A1882" s="21" t="n"/>
      <c r="B1882" s="22" t="n"/>
      <c r="C1882" s="23">
        <f>IF(OR(A1882="",B1882=""),"",A1882&amp;"|"&amp;B1882)</f>
        <v/>
      </c>
      <c r="D1882" s="21" t="n"/>
      <c r="E1882" s="24" t="n"/>
      <c r="F1882" s="21" t="n"/>
      <c r="G1882" s="22" t="n"/>
      <c r="H1882" s="22" t="n"/>
      <c r="I1882" s="22" t="n"/>
      <c r="J1882" s="25" t="n"/>
      <c r="K1882" s="26">
        <f>IF(J1882="","",IFERROR(INDEX(lst_frequencias_vezes,MATCH(J1882,lst_frequencias,0)),"Frequência não aceita"))</f>
        <v/>
      </c>
      <c r="L1882" s="21" t="n"/>
      <c r="M1882" s="27" t="n"/>
      <c r="N1882" s="28">
        <f>IF(AND(ISNUMBER(K1882),ISNUMBER(M1882)),K1882*M1882,"")</f>
        <v/>
      </c>
      <c r="O1882" s="25" t="n"/>
      <c r="P1882" s="25" t="n"/>
      <c r="Q1882" s="29" t="n"/>
      <c r="R1882" s="30">
        <f>IF(C1882="","",IF(COUNTIF(pl_chave,C1882)&gt;1,"ERRO: chave de tarefa duplicada",IF(I1882="Sim",IF(O1882="Não","ERRO: tarefa de segurança retirada do plano",IF(NOT(ISNUMBER(K1882)),"ERRO: frequência vigente inválida",IF(ISERROR(MATCH(H1882,lst_frequencias,0)),"ERRO: frequência de referência ausente",IF(K1882&lt;INDEX(lst_frequencias_vezes,MATCH(H1882,lst_frequencias,0)),"ERRO: intervalo ampliado em tarefa de segurança (referência "&amp;H1882&amp;")","OK: segurança mantida")))),IF(NOT(ISNUMBER(K1882)),"Verificar: frequência vigente","OK"))))</f>
        <v/>
      </c>
      <c r="S1882" s="24" t="n"/>
    </row>
    <row r="1883">
      <c r="A1883" s="21" t="n"/>
      <c r="B1883" s="22" t="n"/>
      <c r="C1883" s="23">
        <f>IF(OR(A1883="",B1883=""),"",A1883&amp;"|"&amp;B1883)</f>
        <v/>
      </c>
      <c r="D1883" s="21" t="n"/>
      <c r="E1883" s="24" t="n"/>
      <c r="F1883" s="21" t="n"/>
      <c r="G1883" s="22" t="n"/>
      <c r="H1883" s="22" t="n"/>
      <c r="I1883" s="22" t="n"/>
      <c r="J1883" s="25" t="n"/>
      <c r="K1883" s="26">
        <f>IF(J1883="","",IFERROR(INDEX(lst_frequencias_vezes,MATCH(J1883,lst_frequencias,0)),"Frequência não aceita"))</f>
        <v/>
      </c>
      <c r="L1883" s="21" t="n"/>
      <c r="M1883" s="27" t="n"/>
      <c r="N1883" s="28">
        <f>IF(AND(ISNUMBER(K1883),ISNUMBER(M1883)),K1883*M1883,"")</f>
        <v/>
      </c>
      <c r="O1883" s="25" t="n"/>
      <c r="P1883" s="25" t="n"/>
      <c r="Q1883" s="29" t="n"/>
      <c r="R1883" s="30">
        <f>IF(C1883="","",IF(COUNTIF(pl_chave,C1883)&gt;1,"ERRO: chave de tarefa duplicada",IF(I1883="Sim",IF(O1883="Não","ERRO: tarefa de segurança retirada do plano",IF(NOT(ISNUMBER(K1883)),"ERRO: frequência vigente inválida",IF(ISERROR(MATCH(H1883,lst_frequencias,0)),"ERRO: frequência de referência ausente",IF(K1883&lt;INDEX(lst_frequencias_vezes,MATCH(H1883,lst_frequencias,0)),"ERRO: intervalo ampliado em tarefa de segurança (referência "&amp;H1883&amp;")","OK: segurança mantida")))),IF(NOT(ISNUMBER(K1883)),"Verificar: frequência vigente","OK"))))</f>
        <v/>
      </c>
      <c r="S1883" s="24" t="n"/>
    </row>
    <row r="1884">
      <c r="A1884" s="21" t="n"/>
      <c r="B1884" s="22" t="n"/>
      <c r="C1884" s="23">
        <f>IF(OR(A1884="",B1884=""),"",A1884&amp;"|"&amp;B1884)</f>
        <v/>
      </c>
      <c r="D1884" s="21" t="n"/>
      <c r="E1884" s="24" t="n"/>
      <c r="F1884" s="21" t="n"/>
      <c r="G1884" s="22" t="n"/>
      <c r="H1884" s="22" t="n"/>
      <c r="I1884" s="22" t="n"/>
      <c r="J1884" s="25" t="n"/>
      <c r="K1884" s="26">
        <f>IF(J1884="","",IFERROR(INDEX(lst_frequencias_vezes,MATCH(J1884,lst_frequencias,0)),"Frequência não aceita"))</f>
        <v/>
      </c>
      <c r="L1884" s="21" t="n"/>
      <c r="M1884" s="27" t="n"/>
      <c r="N1884" s="28">
        <f>IF(AND(ISNUMBER(K1884),ISNUMBER(M1884)),K1884*M1884,"")</f>
        <v/>
      </c>
      <c r="O1884" s="25" t="n"/>
      <c r="P1884" s="25" t="n"/>
      <c r="Q1884" s="29" t="n"/>
      <c r="R1884" s="30">
        <f>IF(C1884="","",IF(COUNTIF(pl_chave,C1884)&gt;1,"ERRO: chave de tarefa duplicada",IF(I1884="Sim",IF(O1884="Não","ERRO: tarefa de segurança retirada do plano",IF(NOT(ISNUMBER(K1884)),"ERRO: frequência vigente inválida",IF(ISERROR(MATCH(H1884,lst_frequencias,0)),"ERRO: frequência de referência ausente",IF(K1884&lt;INDEX(lst_frequencias_vezes,MATCH(H1884,lst_frequencias,0)),"ERRO: intervalo ampliado em tarefa de segurança (referência "&amp;H1884&amp;")","OK: segurança mantida")))),IF(NOT(ISNUMBER(K1884)),"Verificar: frequência vigente","OK"))))</f>
        <v/>
      </c>
      <c r="S1884" s="24" t="n"/>
    </row>
    <row r="1885">
      <c r="A1885" s="21" t="n"/>
      <c r="B1885" s="22" t="n"/>
      <c r="C1885" s="23">
        <f>IF(OR(A1885="",B1885=""),"",A1885&amp;"|"&amp;B1885)</f>
        <v/>
      </c>
      <c r="D1885" s="21" t="n"/>
      <c r="E1885" s="24" t="n"/>
      <c r="F1885" s="21" t="n"/>
      <c r="G1885" s="22" t="n"/>
      <c r="H1885" s="22" t="n"/>
      <c r="I1885" s="22" t="n"/>
      <c r="J1885" s="25" t="n"/>
      <c r="K1885" s="26">
        <f>IF(J1885="","",IFERROR(INDEX(lst_frequencias_vezes,MATCH(J1885,lst_frequencias,0)),"Frequência não aceita"))</f>
        <v/>
      </c>
      <c r="L1885" s="21" t="n"/>
      <c r="M1885" s="27" t="n"/>
      <c r="N1885" s="28">
        <f>IF(AND(ISNUMBER(K1885),ISNUMBER(M1885)),K1885*M1885,"")</f>
        <v/>
      </c>
      <c r="O1885" s="25" t="n"/>
      <c r="P1885" s="25" t="n"/>
      <c r="Q1885" s="29" t="n"/>
      <c r="R1885" s="30">
        <f>IF(C1885="","",IF(COUNTIF(pl_chave,C1885)&gt;1,"ERRO: chave de tarefa duplicada",IF(I1885="Sim",IF(O1885="Não","ERRO: tarefa de segurança retirada do plano",IF(NOT(ISNUMBER(K1885)),"ERRO: frequência vigente inválida",IF(ISERROR(MATCH(H1885,lst_frequencias,0)),"ERRO: frequência de referência ausente",IF(K1885&lt;INDEX(lst_frequencias_vezes,MATCH(H1885,lst_frequencias,0)),"ERRO: intervalo ampliado em tarefa de segurança (referência "&amp;H1885&amp;")","OK: segurança mantida")))),IF(NOT(ISNUMBER(K1885)),"Verificar: frequência vigente","OK"))))</f>
        <v/>
      </c>
      <c r="S1885" s="24" t="n"/>
    </row>
    <row r="1886">
      <c r="A1886" s="21" t="n"/>
      <c r="B1886" s="22" t="n"/>
      <c r="C1886" s="23">
        <f>IF(OR(A1886="",B1886=""),"",A1886&amp;"|"&amp;B1886)</f>
        <v/>
      </c>
      <c r="D1886" s="21" t="n"/>
      <c r="E1886" s="24" t="n"/>
      <c r="F1886" s="21" t="n"/>
      <c r="G1886" s="22" t="n"/>
      <c r="H1886" s="22" t="n"/>
      <c r="I1886" s="22" t="n"/>
      <c r="J1886" s="25" t="n"/>
      <c r="K1886" s="26">
        <f>IF(J1886="","",IFERROR(INDEX(lst_frequencias_vezes,MATCH(J1886,lst_frequencias,0)),"Frequência não aceita"))</f>
        <v/>
      </c>
      <c r="L1886" s="21" t="n"/>
      <c r="M1886" s="27" t="n"/>
      <c r="N1886" s="28">
        <f>IF(AND(ISNUMBER(K1886),ISNUMBER(M1886)),K1886*M1886,"")</f>
        <v/>
      </c>
      <c r="O1886" s="25" t="n"/>
      <c r="P1886" s="25" t="n"/>
      <c r="Q1886" s="29" t="n"/>
      <c r="R1886" s="30">
        <f>IF(C1886="","",IF(COUNTIF(pl_chave,C1886)&gt;1,"ERRO: chave de tarefa duplicada",IF(I1886="Sim",IF(O1886="Não","ERRO: tarefa de segurança retirada do plano",IF(NOT(ISNUMBER(K1886)),"ERRO: frequência vigente inválida",IF(ISERROR(MATCH(H1886,lst_frequencias,0)),"ERRO: frequência de referência ausente",IF(K1886&lt;INDEX(lst_frequencias_vezes,MATCH(H1886,lst_frequencias,0)),"ERRO: intervalo ampliado em tarefa de segurança (referência "&amp;H1886&amp;")","OK: segurança mantida")))),IF(NOT(ISNUMBER(K1886)),"Verificar: frequência vigente","OK"))))</f>
        <v/>
      </c>
      <c r="S1886" s="24" t="n"/>
    </row>
    <row r="1887">
      <c r="A1887" s="21" t="n"/>
      <c r="B1887" s="22" t="n"/>
      <c r="C1887" s="23">
        <f>IF(OR(A1887="",B1887=""),"",A1887&amp;"|"&amp;B1887)</f>
        <v/>
      </c>
      <c r="D1887" s="21" t="n"/>
      <c r="E1887" s="24" t="n"/>
      <c r="F1887" s="21" t="n"/>
      <c r="G1887" s="22" t="n"/>
      <c r="H1887" s="22" t="n"/>
      <c r="I1887" s="22" t="n"/>
      <c r="J1887" s="25" t="n"/>
      <c r="K1887" s="26">
        <f>IF(J1887="","",IFERROR(INDEX(lst_frequencias_vezes,MATCH(J1887,lst_frequencias,0)),"Frequência não aceita"))</f>
        <v/>
      </c>
      <c r="L1887" s="21" t="n"/>
      <c r="M1887" s="27" t="n"/>
      <c r="N1887" s="28">
        <f>IF(AND(ISNUMBER(K1887),ISNUMBER(M1887)),K1887*M1887,"")</f>
        <v/>
      </c>
      <c r="O1887" s="25" t="n"/>
      <c r="P1887" s="25" t="n"/>
      <c r="Q1887" s="29" t="n"/>
      <c r="R1887" s="30">
        <f>IF(C1887="","",IF(COUNTIF(pl_chave,C1887)&gt;1,"ERRO: chave de tarefa duplicada",IF(I1887="Sim",IF(O1887="Não","ERRO: tarefa de segurança retirada do plano",IF(NOT(ISNUMBER(K1887)),"ERRO: frequência vigente inválida",IF(ISERROR(MATCH(H1887,lst_frequencias,0)),"ERRO: frequência de referência ausente",IF(K1887&lt;INDEX(lst_frequencias_vezes,MATCH(H1887,lst_frequencias,0)),"ERRO: intervalo ampliado em tarefa de segurança (referência "&amp;H1887&amp;")","OK: segurança mantida")))),IF(NOT(ISNUMBER(K1887)),"Verificar: frequência vigente","OK"))))</f>
        <v/>
      </c>
      <c r="S1887" s="24" t="n"/>
    </row>
    <row r="1888">
      <c r="A1888" s="21" t="n"/>
      <c r="B1888" s="22" t="n"/>
      <c r="C1888" s="23">
        <f>IF(OR(A1888="",B1888=""),"",A1888&amp;"|"&amp;B1888)</f>
        <v/>
      </c>
      <c r="D1888" s="21" t="n"/>
      <c r="E1888" s="24" t="n"/>
      <c r="F1888" s="21" t="n"/>
      <c r="G1888" s="22" t="n"/>
      <c r="H1888" s="22" t="n"/>
      <c r="I1888" s="22" t="n"/>
      <c r="J1888" s="25" t="n"/>
      <c r="K1888" s="26">
        <f>IF(J1888="","",IFERROR(INDEX(lst_frequencias_vezes,MATCH(J1888,lst_frequencias,0)),"Frequência não aceita"))</f>
        <v/>
      </c>
      <c r="L1888" s="21" t="n"/>
      <c r="M1888" s="27" t="n"/>
      <c r="N1888" s="28">
        <f>IF(AND(ISNUMBER(K1888),ISNUMBER(M1888)),K1888*M1888,"")</f>
        <v/>
      </c>
      <c r="O1888" s="25" t="n"/>
      <c r="P1888" s="25" t="n"/>
      <c r="Q1888" s="29" t="n"/>
      <c r="R1888" s="30">
        <f>IF(C1888="","",IF(COUNTIF(pl_chave,C1888)&gt;1,"ERRO: chave de tarefa duplicada",IF(I1888="Sim",IF(O1888="Não","ERRO: tarefa de segurança retirada do plano",IF(NOT(ISNUMBER(K1888)),"ERRO: frequência vigente inválida",IF(ISERROR(MATCH(H1888,lst_frequencias,0)),"ERRO: frequência de referência ausente",IF(K1888&lt;INDEX(lst_frequencias_vezes,MATCH(H1888,lst_frequencias,0)),"ERRO: intervalo ampliado em tarefa de segurança (referência "&amp;H1888&amp;")","OK: segurança mantida")))),IF(NOT(ISNUMBER(K1888)),"Verificar: frequência vigente","OK"))))</f>
        <v/>
      </c>
      <c r="S1888" s="24" t="n"/>
    </row>
    <row r="1889">
      <c r="A1889" s="21" t="n"/>
      <c r="B1889" s="22" t="n"/>
      <c r="C1889" s="23">
        <f>IF(OR(A1889="",B1889=""),"",A1889&amp;"|"&amp;B1889)</f>
        <v/>
      </c>
      <c r="D1889" s="21" t="n"/>
      <c r="E1889" s="24" t="n"/>
      <c r="F1889" s="21" t="n"/>
      <c r="G1889" s="22" t="n"/>
      <c r="H1889" s="22" t="n"/>
      <c r="I1889" s="22" t="n"/>
      <c r="J1889" s="25" t="n"/>
      <c r="K1889" s="26">
        <f>IF(J1889="","",IFERROR(INDEX(lst_frequencias_vezes,MATCH(J1889,lst_frequencias,0)),"Frequência não aceita"))</f>
        <v/>
      </c>
      <c r="L1889" s="21" t="n"/>
      <c r="M1889" s="27" t="n"/>
      <c r="N1889" s="28">
        <f>IF(AND(ISNUMBER(K1889),ISNUMBER(M1889)),K1889*M1889,"")</f>
        <v/>
      </c>
      <c r="O1889" s="25" t="n"/>
      <c r="P1889" s="25" t="n"/>
      <c r="Q1889" s="29" t="n"/>
      <c r="R1889" s="30">
        <f>IF(C1889="","",IF(COUNTIF(pl_chave,C1889)&gt;1,"ERRO: chave de tarefa duplicada",IF(I1889="Sim",IF(O1889="Não","ERRO: tarefa de segurança retirada do plano",IF(NOT(ISNUMBER(K1889)),"ERRO: frequência vigente inválida",IF(ISERROR(MATCH(H1889,lst_frequencias,0)),"ERRO: frequência de referência ausente",IF(K1889&lt;INDEX(lst_frequencias_vezes,MATCH(H1889,lst_frequencias,0)),"ERRO: intervalo ampliado em tarefa de segurança (referência "&amp;H1889&amp;")","OK: segurança mantida")))),IF(NOT(ISNUMBER(K1889)),"Verificar: frequência vigente","OK"))))</f>
        <v/>
      </c>
      <c r="S1889" s="24" t="n"/>
    </row>
    <row r="1890">
      <c r="A1890" s="21" t="n"/>
      <c r="B1890" s="22" t="n"/>
      <c r="C1890" s="23">
        <f>IF(OR(A1890="",B1890=""),"",A1890&amp;"|"&amp;B1890)</f>
        <v/>
      </c>
      <c r="D1890" s="21" t="n"/>
      <c r="E1890" s="24" t="n"/>
      <c r="F1890" s="21" t="n"/>
      <c r="G1890" s="22" t="n"/>
      <c r="H1890" s="22" t="n"/>
      <c r="I1890" s="22" t="n"/>
      <c r="J1890" s="25" t="n"/>
      <c r="K1890" s="26">
        <f>IF(J1890="","",IFERROR(INDEX(lst_frequencias_vezes,MATCH(J1890,lst_frequencias,0)),"Frequência não aceita"))</f>
        <v/>
      </c>
      <c r="L1890" s="21" t="n"/>
      <c r="M1890" s="27" t="n"/>
      <c r="N1890" s="28">
        <f>IF(AND(ISNUMBER(K1890),ISNUMBER(M1890)),K1890*M1890,"")</f>
        <v/>
      </c>
      <c r="O1890" s="25" t="n"/>
      <c r="P1890" s="25" t="n"/>
      <c r="Q1890" s="29" t="n"/>
      <c r="R1890" s="30">
        <f>IF(C1890="","",IF(COUNTIF(pl_chave,C1890)&gt;1,"ERRO: chave de tarefa duplicada",IF(I1890="Sim",IF(O1890="Não","ERRO: tarefa de segurança retirada do plano",IF(NOT(ISNUMBER(K1890)),"ERRO: frequência vigente inválida",IF(ISERROR(MATCH(H1890,lst_frequencias,0)),"ERRO: frequência de referência ausente",IF(K1890&lt;INDEX(lst_frequencias_vezes,MATCH(H1890,lst_frequencias,0)),"ERRO: intervalo ampliado em tarefa de segurança (referência "&amp;H1890&amp;")","OK: segurança mantida")))),IF(NOT(ISNUMBER(K1890)),"Verificar: frequência vigente","OK"))))</f>
        <v/>
      </c>
      <c r="S1890" s="24" t="n"/>
    </row>
    <row r="1891">
      <c r="A1891" s="21" t="n"/>
      <c r="B1891" s="22" t="n"/>
      <c r="C1891" s="23">
        <f>IF(OR(A1891="",B1891=""),"",A1891&amp;"|"&amp;B1891)</f>
        <v/>
      </c>
      <c r="D1891" s="21" t="n"/>
      <c r="E1891" s="24" t="n"/>
      <c r="F1891" s="21" t="n"/>
      <c r="G1891" s="22" t="n"/>
      <c r="H1891" s="22" t="n"/>
      <c r="I1891" s="22" t="n"/>
      <c r="J1891" s="25" t="n"/>
      <c r="K1891" s="26">
        <f>IF(J1891="","",IFERROR(INDEX(lst_frequencias_vezes,MATCH(J1891,lst_frequencias,0)),"Frequência não aceita"))</f>
        <v/>
      </c>
      <c r="L1891" s="21" t="n"/>
      <c r="M1891" s="27" t="n"/>
      <c r="N1891" s="28">
        <f>IF(AND(ISNUMBER(K1891),ISNUMBER(M1891)),K1891*M1891,"")</f>
        <v/>
      </c>
      <c r="O1891" s="25" t="n"/>
      <c r="P1891" s="25" t="n"/>
      <c r="Q1891" s="29" t="n"/>
      <c r="R1891" s="30">
        <f>IF(C1891="","",IF(COUNTIF(pl_chave,C1891)&gt;1,"ERRO: chave de tarefa duplicada",IF(I1891="Sim",IF(O1891="Não","ERRO: tarefa de segurança retirada do plano",IF(NOT(ISNUMBER(K1891)),"ERRO: frequência vigente inválida",IF(ISERROR(MATCH(H1891,lst_frequencias,0)),"ERRO: frequência de referência ausente",IF(K1891&lt;INDEX(lst_frequencias_vezes,MATCH(H1891,lst_frequencias,0)),"ERRO: intervalo ampliado em tarefa de segurança (referência "&amp;H1891&amp;")","OK: segurança mantida")))),IF(NOT(ISNUMBER(K1891)),"Verificar: frequência vigente","OK"))))</f>
        <v/>
      </c>
      <c r="S1891" s="24" t="n"/>
    </row>
    <row r="1892">
      <c r="A1892" s="21" t="n"/>
      <c r="B1892" s="22" t="n"/>
      <c r="C1892" s="23">
        <f>IF(OR(A1892="",B1892=""),"",A1892&amp;"|"&amp;B1892)</f>
        <v/>
      </c>
      <c r="D1892" s="21" t="n"/>
      <c r="E1892" s="24" t="n"/>
      <c r="F1892" s="21" t="n"/>
      <c r="G1892" s="22" t="n"/>
      <c r="H1892" s="22" t="n"/>
      <c r="I1892" s="22" t="n"/>
      <c r="J1892" s="25" t="n"/>
      <c r="K1892" s="26">
        <f>IF(J1892="","",IFERROR(INDEX(lst_frequencias_vezes,MATCH(J1892,lst_frequencias,0)),"Frequência não aceita"))</f>
        <v/>
      </c>
      <c r="L1892" s="21" t="n"/>
      <c r="M1892" s="27" t="n"/>
      <c r="N1892" s="28">
        <f>IF(AND(ISNUMBER(K1892),ISNUMBER(M1892)),K1892*M1892,"")</f>
        <v/>
      </c>
      <c r="O1892" s="25" t="n"/>
      <c r="P1892" s="25" t="n"/>
      <c r="Q1892" s="29" t="n"/>
      <c r="R1892" s="30">
        <f>IF(C1892="","",IF(COUNTIF(pl_chave,C1892)&gt;1,"ERRO: chave de tarefa duplicada",IF(I1892="Sim",IF(O1892="Não","ERRO: tarefa de segurança retirada do plano",IF(NOT(ISNUMBER(K1892)),"ERRO: frequência vigente inválida",IF(ISERROR(MATCH(H1892,lst_frequencias,0)),"ERRO: frequência de referência ausente",IF(K1892&lt;INDEX(lst_frequencias_vezes,MATCH(H1892,lst_frequencias,0)),"ERRO: intervalo ampliado em tarefa de segurança (referência "&amp;H1892&amp;")","OK: segurança mantida")))),IF(NOT(ISNUMBER(K1892)),"Verificar: frequência vigente","OK"))))</f>
        <v/>
      </c>
      <c r="S1892" s="24" t="n"/>
    </row>
    <row r="1893">
      <c r="A1893" s="21" t="n"/>
      <c r="B1893" s="22" t="n"/>
      <c r="C1893" s="23">
        <f>IF(OR(A1893="",B1893=""),"",A1893&amp;"|"&amp;B1893)</f>
        <v/>
      </c>
      <c r="D1893" s="21" t="n"/>
      <c r="E1893" s="24" t="n"/>
      <c r="F1893" s="21" t="n"/>
      <c r="G1893" s="22" t="n"/>
      <c r="H1893" s="22" t="n"/>
      <c r="I1893" s="22" t="n"/>
      <c r="J1893" s="25" t="n"/>
      <c r="K1893" s="26">
        <f>IF(J1893="","",IFERROR(INDEX(lst_frequencias_vezes,MATCH(J1893,lst_frequencias,0)),"Frequência não aceita"))</f>
        <v/>
      </c>
      <c r="L1893" s="21" t="n"/>
      <c r="M1893" s="27" t="n"/>
      <c r="N1893" s="28">
        <f>IF(AND(ISNUMBER(K1893),ISNUMBER(M1893)),K1893*M1893,"")</f>
        <v/>
      </c>
      <c r="O1893" s="25" t="n"/>
      <c r="P1893" s="25" t="n"/>
      <c r="Q1893" s="29" t="n"/>
      <c r="R1893" s="30">
        <f>IF(C1893="","",IF(COUNTIF(pl_chave,C1893)&gt;1,"ERRO: chave de tarefa duplicada",IF(I1893="Sim",IF(O1893="Não","ERRO: tarefa de segurança retirada do plano",IF(NOT(ISNUMBER(K1893)),"ERRO: frequência vigente inválida",IF(ISERROR(MATCH(H1893,lst_frequencias,0)),"ERRO: frequência de referência ausente",IF(K1893&lt;INDEX(lst_frequencias_vezes,MATCH(H1893,lst_frequencias,0)),"ERRO: intervalo ampliado em tarefa de segurança (referência "&amp;H1893&amp;")","OK: segurança mantida")))),IF(NOT(ISNUMBER(K1893)),"Verificar: frequência vigente","OK"))))</f>
        <v/>
      </c>
      <c r="S1893" s="24" t="n"/>
    </row>
    <row r="1894">
      <c r="A1894" s="21" t="n"/>
      <c r="B1894" s="22" t="n"/>
      <c r="C1894" s="23">
        <f>IF(OR(A1894="",B1894=""),"",A1894&amp;"|"&amp;B1894)</f>
        <v/>
      </c>
      <c r="D1894" s="21" t="n"/>
      <c r="E1894" s="24" t="n"/>
      <c r="F1894" s="21" t="n"/>
      <c r="G1894" s="22" t="n"/>
      <c r="H1894" s="22" t="n"/>
      <c r="I1894" s="22" t="n"/>
      <c r="J1894" s="25" t="n"/>
      <c r="K1894" s="26">
        <f>IF(J1894="","",IFERROR(INDEX(lst_frequencias_vezes,MATCH(J1894,lst_frequencias,0)),"Frequência não aceita"))</f>
        <v/>
      </c>
      <c r="L1894" s="21" t="n"/>
      <c r="M1894" s="27" t="n"/>
      <c r="N1894" s="28">
        <f>IF(AND(ISNUMBER(K1894),ISNUMBER(M1894)),K1894*M1894,"")</f>
        <v/>
      </c>
      <c r="O1894" s="25" t="n"/>
      <c r="P1894" s="25" t="n"/>
      <c r="Q1894" s="29" t="n"/>
      <c r="R1894" s="30">
        <f>IF(C1894="","",IF(COUNTIF(pl_chave,C1894)&gt;1,"ERRO: chave de tarefa duplicada",IF(I1894="Sim",IF(O1894="Não","ERRO: tarefa de segurança retirada do plano",IF(NOT(ISNUMBER(K1894)),"ERRO: frequência vigente inválida",IF(ISERROR(MATCH(H1894,lst_frequencias,0)),"ERRO: frequência de referência ausente",IF(K1894&lt;INDEX(lst_frequencias_vezes,MATCH(H1894,lst_frequencias,0)),"ERRO: intervalo ampliado em tarefa de segurança (referência "&amp;H1894&amp;")","OK: segurança mantida")))),IF(NOT(ISNUMBER(K1894)),"Verificar: frequência vigente","OK"))))</f>
        <v/>
      </c>
      <c r="S1894" s="24" t="n"/>
    </row>
    <row r="1895">
      <c r="A1895" s="21" t="n"/>
      <c r="B1895" s="22" t="n"/>
      <c r="C1895" s="23">
        <f>IF(OR(A1895="",B1895=""),"",A1895&amp;"|"&amp;B1895)</f>
        <v/>
      </c>
      <c r="D1895" s="21" t="n"/>
      <c r="E1895" s="24" t="n"/>
      <c r="F1895" s="21" t="n"/>
      <c r="G1895" s="22" t="n"/>
      <c r="H1895" s="22" t="n"/>
      <c r="I1895" s="22" t="n"/>
      <c r="J1895" s="25" t="n"/>
      <c r="K1895" s="26">
        <f>IF(J1895="","",IFERROR(INDEX(lst_frequencias_vezes,MATCH(J1895,lst_frequencias,0)),"Frequência não aceita"))</f>
        <v/>
      </c>
      <c r="L1895" s="21" t="n"/>
      <c r="M1895" s="27" t="n"/>
      <c r="N1895" s="28">
        <f>IF(AND(ISNUMBER(K1895),ISNUMBER(M1895)),K1895*M1895,"")</f>
        <v/>
      </c>
      <c r="O1895" s="25" t="n"/>
      <c r="P1895" s="25" t="n"/>
      <c r="Q1895" s="29" t="n"/>
      <c r="R1895" s="30">
        <f>IF(C1895="","",IF(COUNTIF(pl_chave,C1895)&gt;1,"ERRO: chave de tarefa duplicada",IF(I1895="Sim",IF(O1895="Não","ERRO: tarefa de segurança retirada do plano",IF(NOT(ISNUMBER(K1895)),"ERRO: frequência vigente inválida",IF(ISERROR(MATCH(H1895,lst_frequencias,0)),"ERRO: frequência de referência ausente",IF(K1895&lt;INDEX(lst_frequencias_vezes,MATCH(H1895,lst_frequencias,0)),"ERRO: intervalo ampliado em tarefa de segurança (referência "&amp;H1895&amp;")","OK: segurança mantida")))),IF(NOT(ISNUMBER(K1895)),"Verificar: frequência vigente","OK"))))</f>
        <v/>
      </c>
      <c r="S1895" s="24" t="n"/>
    </row>
    <row r="1896">
      <c r="A1896" s="21" t="n"/>
      <c r="B1896" s="22" t="n"/>
      <c r="C1896" s="23">
        <f>IF(OR(A1896="",B1896=""),"",A1896&amp;"|"&amp;B1896)</f>
        <v/>
      </c>
      <c r="D1896" s="21" t="n"/>
      <c r="E1896" s="24" t="n"/>
      <c r="F1896" s="21" t="n"/>
      <c r="G1896" s="22" t="n"/>
      <c r="H1896" s="22" t="n"/>
      <c r="I1896" s="22" t="n"/>
      <c r="J1896" s="25" t="n"/>
      <c r="K1896" s="26">
        <f>IF(J1896="","",IFERROR(INDEX(lst_frequencias_vezes,MATCH(J1896,lst_frequencias,0)),"Frequência não aceita"))</f>
        <v/>
      </c>
      <c r="L1896" s="21" t="n"/>
      <c r="M1896" s="27" t="n"/>
      <c r="N1896" s="28">
        <f>IF(AND(ISNUMBER(K1896),ISNUMBER(M1896)),K1896*M1896,"")</f>
        <v/>
      </c>
      <c r="O1896" s="25" t="n"/>
      <c r="P1896" s="25" t="n"/>
      <c r="Q1896" s="29" t="n"/>
      <c r="R1896" s="30">
        <f>IF(C1896="","",IF(COUNTIF(pl_chave,C1896)&gt;1,"ERRO: chave de tarefa duplicada",IF(I1896="Sim",IF(O1896="Não","ERRO: tarefa de segurança retirada do plano",IF(NOT(ISNUMBER(K1896)),"ERRO: frequência vigente inválida",IF(ISERROR(MATCH(H1896,lst_frequencias,0)),"ERRO: frequência de referência ausente",IF(K1896&lt;INDEX(lst_frequencias_vezes,MATCH(H1896,lst_frequencias,0)),"ERRO: intervalo ampliado em tarefa de segurança (referência "&amp;H1896&amp;")","OK: segurança mantida")))),IF(NOT(ISNUMBER(K1896)),"Verificar: frequência vigente","OK"))))</f>
        <v/>
      </c>
      <c r="S1896" s="24" t="n"/>
    </row>
    <row r="1897">
      <c r="A1897" s="21" t="n"/>
      <c r="B1897" s="22" t="n"/>
      <c r="C1897" s="23">
        <f>IF(OR(A1897="",B1897=""),"",A1897&amp;"|"&amp;B1897)</f>
        <v/>
      </c>
      <c r="D1897" s="21" t="n"/>
      <c r="E1897" s="24" t="n"/>
      <c r="F1897" s="21" t="n"/>
      <c r="G1897" s="22" t="n"/>
      <c r="H1897" s="22" t="n"/>
      <c r="I1897" s="22" t="n"/>
      <c r="J1897" s="25" t="n"/>
      <c r="K1897" s="26">
        <f>IF(J1897="","",IFERROR(INDEX(lst_frequencias_vezes,MATCH(J1897,lst_frequencias,0)),"Frequência não aceita"))</f>
        <v/>
      </c>
      <c r="L1897" s="21" t="n"/>
      <c r="M1897" s="27" t="n"/>
      <c r="N1897" s="28">
        <f>IF(AND(ISNUMBER(K1897),ISNUMBER(M1897)),K1897*M1897,"")</f>
        <v/>
      </c>
      <c r="O1897" s="25" t="n"/>
      <c r="P1897" s="25" t="n"/>
      <c r="Q1897" s="29" t="n"/>
      <c r="R1897" s="30">
        <f>IF(C1897="","",IF(COUNTIF(pl_chave,C1897)&gt;1,"ERRO: chave de tarefa duplicada",IF(I1897="Sim",IF(O1897="Não","ERRO: tarefa de segurança retirada do plano",IF(NOT(ISNUMBER(K1897)),"ERRO: frequência vigente inválida",IF(ISERROR(MATCH(H1897,lst_frequencias,0)),"ERRO: frequência de referência ausente",IF(K1897&lt;INDEX(lst_frequencias_vezes,MATCH(H1897,lst_frequencias,0)),"ERRO: intervalo ampliado em tarefa de segurança (referência "&amp;H1897&amp;")","OK: segurança mantida")))),IF(NOT(ISNUMBER(K1897)),"Verificar: frequência vigente","OK"))))</f>
        <v/>
      </c>
      <c r="S1897" s="24" t="n"/>
    </row>
    <row r="1898">
      <c r="A1898" s="21" t="n"/>
      <c r="B1898" s="22" t="n"/>
      <c r="C1898" s="23">
        <f>IF(OR(A1898="",B1898=""),"",A1898&amp;"|"&amp;B1898)</f>
        <v/>
      </c>
      <c r="D1898" s="21" t="n"/>
      <c r="E1898" s="24" t="n"/>
      <c r="F1898" s="21" t="n"/>
      <c r="G1898" s="22" t="n"/>
      <c r="H1898" s="22" t="n"/>
      <c r="I1898" s="22" t="n"/>
      <c r="J1898" s="25" t="n"/>
      <c r="K1898" s="26">
        <f>IF(J1898="","",IFERROR(INDEX(lst_frequencias_vezes,MATCH(J1898,lst_frequencias,0)),"Frequência não aceita"))</f>
        <v/>
      </c>
      <c r="L1898" s="21" t="n"/>
      <c r="M1898" s="27" t="n"/>
      <c r="N1898" s="28">
        <f>IF(AND(ISNUMBER(K1898),ISNUMBER(M1898)),K1898*M1898,"")</f>
        <v/>
      </c>
      <c r="O1898" s="25" t="n"/>
      <c r="P1898" s="25" t="n"/>
      <c r="Q1898" s="29" t="n"/>
      <c r="R1898" s="30">
        <f>IF(C1898="","",IF(COUNTIF(pl_chave,C1898)&gt;1,"ERRO: chave de tarefa duplicada",IF(I1898="Sim",IF(O1898="Não","ERRO: tarefa de segurança retirada do plano",IF(NOT(ISNUMBER(K1898)),"ERRO: frequência vigente inválida",IF(ISERROR(MATCH(H1898,lst_frequencias,0)),"ERRO: frequência de referência ausente",IF(K1898&lt;INDEX(lst_frequencias_vezes,MATCH(H1898,lst_frequencias,0)),"ERRO: intervalo ampliado em tarefa de segurança (referência "&amp;H1898&amp;")","OK: segurança mantida")))),IF(NOT(ISNUMBER(K1898)),"Verificar: frequência vigente","OK"))))</f>
        <v/>
      </c>
      <c r="S1898" s="24" t="n"/>
    </row>
    <row r="1899">
      <c r="A1899" s="21" t="n"/>
      <c r="B1899" s="22" t="n"/>
      <c r="C1899" s="23">
        <f>IF(OR(A1899="",B1899=""),"",A1899&amp;"|"&amp;B1899)</f>
        <v/>
      </c>
      <c r="D1899" s="21" t="n"/>
      <c r="E1899" s="24" t="n"/>
      <c r="F1899" s="21" t="n"/>
      <c r="G1899" s="22" t="n"/>
      <c r="H1899" s="22" t="n"/>
      <c r="I1899" s="22" t="n"/>
      <c r="J1899" s="25" t="n"/>
      <c r="K1899" s="26">
        <f>IF(J1899="","",IFERROR(INDEX(lst_frequencias_vezes,MATCH(J1899,lst_frequencias,0)),"Frequência não aceita"))</f>
        <v/>
      </c>
      <c r="L1899" s="21" t="n"/>
      <c r="M1899" s="27" t="n"/>
      <c r="N1899" s="28">
        <f>IF(AND(ISNUMBER(K1899),ISNUMBER(M1899)),K1899*M1899,"")</f>
        <v/>
      </c>
      <c r="O1899" s="25" t="n"/>
      <c r="P1899" s="25" t="n"/>
      <c r="Q1899" s="29" t="n"/>
      <c r="R1899" s="30">
        <f>IF(C1899="","",IF(COUNTIF(pl_chave,C1899)&gt;1,"ERRO: chave de tarefa duplicada",IF(I1899="Sim",IF(O1899="Não","ERRO: tarefa de segurança retirada do plano",IF(NOT(ISNUMBER(K1899)),"ERRO: frequência vigente inválida",IF(ISERROR(MATCH(H1899,lst_frequencias,0)),"ERRO: frequência de referência ausente",IF(K1899&lt;INDEX(lst_frequencias_vezes,MATCH(H1899,lst_frequencias,0)),"ERRO: intervalo ampliado em tarefa de segurança (referência "&amp;H1899&amp;")","OK: segurança mantida")))),IF(NOT(ISNUMBER(K1899)),"Verificar: frequência vigente","OK"))))</f>
        <v/>
      </c>
      <c r="S1899" s="24" t="n"/>
    </row>
    <row r="1900">
      <c r="A1900" s="21" t="n"/>
      <c r="B1900" s="22" t="n"/>
      <c r="C1900" s="23">
        <f>IF(OR(A1900="",B1900=""),"",A1900&amp;"|"&amp;B1900)</f>
        <v/>
      </c>
      <c r="D1900" s="21" t="n"/>
      <c r="E1900" s="24" t="n"/>
      <c r="F1900" s="21" t="n"/>
      <c r="G1900" s="22" t="n"/>
      <c r="H1900" s="22" t="n"/>
      <c r="I1900" s="22" t="n"/>
      <c r="J1900" s="25" t="n"/>
      <c r="K1900" s="26">
        <f>IF(J1900="","",IFERROR(INDEX(lst_frequencias_vezes,MATCH(J1900,lst_frequencias,0)),"Frequência não aceita"))</f>
        <v/>
      </c>
      <c r="L1900" s="21" t="n"/>
      <c r="M1900" s="27" t="n"/>
      <c r="N1900" s="28">
        <f>IF(AND(ISNUMBER(K1900),ISNUMBER(M1900)),K1900*M1900,"")</f>
        <v/>
      </c>
      <c r="O1900" s="25" t="n"/>
      <c r="P1900" s="25" t="n"/>
      <c r="Q1900" s="29" t="n"/>
      <c r="R1900" s="30">
        <f>IF(C1900="","",IF(COUNTIF(pl_chave,C1900)&gt;1,"ERRO: chave de tarefa duplicada",IF(I1900="Sim",IF(O1900="Não","ERRO: tarefa de segurança retirada do plano",IF(NOT(ISNUMBER(K1900)),"ERRO: frequência vigente inválida",IF(ISERROR(MATCH(H1900,lst_frequencias,0)),"ERRO: frequência de referência ausente",IF(K1900&lt;INDEX(lst_frequencias_vezes,MATCH(H1900,lst_frequencias,0)),"ERRO: intervalo ampliado em tarefa de segurança (referência "&amp;H1900&amp;")","OK: segurança mantida")))),IF(NOT(ISNUMBER(K1900)),"Verificar: frequência vigente","OK"))))</f>
        <v/>
      </c>
      <c r="S1900" s="24" t="n"/>
    </row>
    <row r="1901">
      <c r="A1901" s="21" t="n"/>
      <c r="B1901" s="22" t="n"/>
      <c r="C1901" s="23">
        <f>IF(OR(A1901="",B1901=""),"",A1901&amp;"|"&amp;B1901)</f>
        <v/>
      </c>
      <c r="D1901" s="21" t="n"/>
      <c r="E1901" s="24" t="n"/>
      <c r="F1901" s="21" t="n"/>
      <c r="G1901" s="22" t="n"/>
      <c r="H1901" s="22" t="n"/>
      <c r="I1901" s="22" t="n"/>
      <c r="J1901" s="25" t="n"/>
      <c r="K1901" s="26">
        <f>IF(J1901="","",IFERROR(INDEX(lst_frequencias_vezes,MATCH(J1901,lst_frequencias,0)),"Frequência não aceita"))</f>
        <v/>
      </c>
      <c r="L1901" s="21" t="n"/>
      <c r="M1901" s="27" t="n"/>
      <c r="N1901" s="28">
        <f>IF(AND(ISNUMBER(K1901),ISNUMBER(M1901)),K1901*M1901,"")</f>
        <v/>
      </c>
      <c r="O1901" s="25" t="n"/>
      <c r="P1901" s="25" t="n"/>
      <c r="Q1901" s="29" t="n"/>
      <c r="R1901" s="30">
        <f>IF(C1901="","",IF(COUNTIF(pl_chave,C1901)&gt;1,"ERRO: chave de tarefa duplicada",IF(I1901="Sim",IF(O1901="Não","ERRO: tarefa de segurança retirada do plano",IF(NOT(ISNUMBER(K1901)),"ERRO: frequência vigente inválida",IF(ISERROR(MATCH(H1901,lst_frequencias,0)),"ERRO: frequência de referência ausente",IF(K1901&lt;INDEX(lst_frequencias_vezes,MATCH(H1901,lst_frequencias,0)),"ERRO: intervalo ampliado em tarefa de segurança (referência "&amp;H1901&amp;")","OK: segurança mantida")))),IF(NOT(ISNUMBER(K1901)),"Verificar: frequência vigente","OK"))))</f>
        <v/>
      </c>
      <c r="S1901" s="24" t="n"/>
    </row>
    <row r="1902">
      <c r="A1902" s="21" t="n"/>
      <c r="B1902" s="22" t="n"/>
      <c r="C1902" s="23">
        <f>IF(OR(A1902="",B1902=""),"",A1902&amp;"|"&amp;B1902)</f>
        <v/>
      </c>
      <c r="D1902" s="21" t="n"/>
      <c r="E1902" s="24" t="n"/>
      <c r="F1902" s="21" t="n"/>
      <c r="G1902" s="22" t="n"/>
      <c r="H1902" s="22" t="n"/>
      <c r="I1902" s="22" t="n"/>
      <c r="J1902" s="25" t="n"/>
      <c r="K1902" s="26">
        <f>IF(J1902="","",IFERROR(INDEX(lst_frequencias_vezes,MATCH(J1902,lst_frequencias,0)),"Frequência não aceita"))</f>
        <v/>
      </c>
      <c r="L1902" s="21" t="n"/>
      <c r="M1902" s="27" t="n"/>
      <c r="N1902" s="28">
        <f>IF(AND(ISNUMBER(K1902),ISNUMBER(M1902)),K1902*M1902,"")</f>
        <v/>
      </c>
      <c r="O1902" s="25" t="n"/>
      <c r="P1902" s="25" t="n"/>
      <c r="Q1902" s="29" t="n"/>
      <c r="R1902" s="30">
        <f>IF(C1902="","",IF(COUNTIF(pl_chave,C1902)&gt;1,"ERRO: chave de tarefa duplicada",IF(I1902="Sim",IF(O1902="Não","ERRO: tarefa de segurança retirada do plano",IF(NOT(ISNUMBER(K1902)),"ERRO: frequência vigente inválida",IF(ISERROR(MATCH(H1902,lst_frequencias,0)),"ERRO: frequência de referência ausente",IF(K1902&lt;INDEX(lst_frequencias_vezes,MATCH(H1902,lst_frequencias,0)),"ERRO: intervalo ampliado em tarefa de segurança (referência "&amp;H1902&amp;")","OK: segurança mantida")))),IF(NOT(ISNUMBER(K1902)),"Verificar: frequência vigente","OK"))))</f>
        <v/>
      </c>
      <c r="S1902" s="24" t="n"/>
    </row>
    <row r="1903">
      <c r="A1903" s="21" t="n"/>
      <c r="B1903" s="22" t="n"/>
      <c r="C1903" s="23">
        <f>IF(OR(A1903="",B1903=""),"",A1903&amp;"|"&amp;B1903)</f>
        <v/>
      </c>
      <c r="D1903" s="21" t="n"/>
      <c r="E1903" s="24" t="n"/>
      <c r="F1903" s="21" t="n"/>
      <c r="G1903" s="22" t="n"/>
      <c r="H1903" s="22" t="n"/>
      <c r="I1903" s="22" t="n"/>
      <c r="J1903" s="25" t="n"/>
      <c r="K1903" s="26">
        <f>IF(J1903="","",IFERROR(INDEX(lst_frequencias_vezes,MATCH(J1903,lst_frequencias,0)),"Frequência não aceita"))</f>
        <v/>
      </c>
      <c r="L1903" s="21" t="n"/>
      <c r="M1903" s="27" t="n"/>
      <c r="N1903" s="28">
        <f>IF(AND(ISNUMBER(K1903),ISNUMBER(M1903)),K1903*M1903,"")</f>
        <v/>
      </c>
      <c r="O1903" s="25" t="n"/>
      <c r="P1903" s="25" t="n"/>
      <c r="Q1903" s="29" t="n"/>
      <c r="R1903" s="30">
        <f>IF(C1903="","",IF(COUNTIF(pl_chave,C1903)&gt;1,"ERRO: chave de tarefa duplicada",IF(I1903="Sim",IF(O1903="Não","ERRO: tarefa de segurança retirada do plano",IF(NOT(ISNUMBER(K1903)),"ERRO: frequência vigente inválida",IF(ISERROR(MATCH(H1903,lst_frequencias,0)),"ERRO: frequência de referência ausente",IF(K1903&lt;INDEX(lst_frequencias_vezes,MATCH(H1903,lst_frequencias,0)),"ERRO: intervalo ampliado em tarefa de segurança (referência "&amp;H1903&amp;")","OK: segurança mantida")))),IF(NOT(ISNUMBER(K1903)),"Verificar: frequência vigente","OK"))))</f>
        <v/>
      </c>
      <c r="S1903" s="24" t="n"/>
    </row>
    <row r="1904">
      <c r="A1904" s="21" t="n"/>
      <c r="B1904" s="22" t="n"/>
      <c r="C1904" s="23">
        <f>IF(OR(A1904="",B1904=""),"",A1904&amp;"|"&amp;B1904)</f>
        <v/>
      </c>
      <c r="D1904" s="21" t="n"/>
      <c r="E1904" s="24" t="n"/>
      <c r="F1904" s="21" t="n"/>
      <c r="G1904" s="22" t="n"/>
      <c r="H1904" s="22" t="n"/>
      <c r="I1904" s="22" t="n"/>
      <c r="J1904" s="25" t="n"/>
      <c r="K1904" s="26">
        <f>IF(J1904="","",IFERROR(INDEX(lst_frequencias_vezes,MATCH(J1904,lst_frequencias,0)),"Frequência não aceita"))</f>
        <v/>
      </c>
      <c r="L1904" s="21" t="n"/>
      <c r="M1904" s="27" t="n"/>
      <c r="N1904" s="28">
        <f>IF(AND(ISNUMBER(K1904),ISNUMBER(M1904)),K1904*M1904,"")</f>
        <v/>
      </c>
      <c r="O1904" s="25" t="n"/>
      <c r="P1904" s="25" t="n"/>
      <c r="Q1904" s="29" t="n"/>
      <c r="R1904" s="30">
        <f>IF(C1904="","",IF(COUNTIF(pl_chave,C1904)&gt;1,"ERRO: chave de tarefa duplicada",IF(I1904="Sim",IF(O1904="Não","ERRO: tarefa de segurança retirada do plano",IF(NOT(ISNUMBER(K1904)),"ERRO: frequência vigente inválida",IF(ISERROR(MATCH(H1904,lst_frequencias,0)),"ERRO: frequência de referência ausente",IF(K1904&lt;INDEX(lst_frequencias_vezes,MATCH(H1904,lst_frequencias,0)),"ERRO: intervalo ampliado em tarefa de segurança (referência "&amp;H1904&amp;")","OK: segurança mantida")))),IF(NOT(ISNUMBER(K1904)),"Verificar: frequência vigente","OK"))))</f>
        <v/>
      </c>
      <c r="S1904" s="24" t="n"/>
    </row>
    <row r="1905">
      <c r="A1905" s="21" t="n"/>
      <c r="B1905" s="22" t="n"/>
      <c r="C1905" s="23">
        <f>IF(OR(A1905="",B1905=""),"",A1905&amp;"|"&amp;B1905)</f>
        <v/>
      </c>
      <c r="D1905" s="21" t="n"/>
      <c r="E1905" s="24" t="n"/>
      <c r="F1905" s="21" t="n"/>
      <c r="G1905" s="22" t="n"/>
      <c r="H1905" s="22" t="n"/>
      <c r="I1905" s="22" t="n"/>
      <c r="J1905" s="25" t="n"/>
      <c r="K1905" s="26">
        <f>IF(J1905="","",IFERROR(INDEX(lst_frequencias_vezes,MATCH(J1905,lst_frequencias,0)),"Frequência não aceita"))</f>
        <v/>
      </c>
      <c r="L1905" s="21" t="n"/>
      <c r="M1905" s="27" t="n"/>
      <c r="N1905" s="28">
        <f>IF(AND(ISNUMBER(K1905),ISNUMBER(M1905)),K1905*M1905,"")</f>
        <v/>
      </c>
      <c r="O1905" s="25" t="n"/>
      <c r="P1905" s="25" t="n"/>
      <c r="Q1905" s="29" t="n"/>
      <c r="R1905" s="30">
        <f>IF(C1905="","",IF(COUNTIF(pl_chave,C1905)&gt;1,"ERRO: chave de tarefa duplicada",IF(I1905="Sim",IF(O1905="Não","ERRO: tarefa de segurança retirada do plano",IF(NOT(ISNUMBER(K1905)),"ERRO: frequência vigente inválida",IF(ISERROR(MATCH(H1905,lst_frequencias,0)),"ERRO: frequência de referência ausente",IF(K1905&lt;INDEX(lst_frequencias_vezes,MATCH(H1905,lst_frequencias,0)),"ERRO: intervalo ampliado em tarefa de segurança (referência "&amp;H1905&amp;")","OK: segurança mantida")))),IF(NOT(ISNUMBER(K1905)),"Verificar: frequência vigente","OK"))))</f>
        <v/>
      </c>
      <c r="S1905" s="24" t="n"/>
    </row>
    <row r="1906">
      <c r="A1906" s="21" t="n"/>
      <c r="B1906" s="22" t="n"/>
      <c r="C1906" s="23">
        <f>IF(OR(A1906="",B1906=""),"",A1906&amp;"|"&amp;B1906)</f>
        <v/>
      </c>
      <c r="D1906" s="21" t="n"/>
      <c r="E1906" s="24" t="n"/>
      <c r="F1906" s="21" t="n"/>
      <c r="G1906" s="22" t="n"/>
      <c r="H1906" s="22" t="n"/>
      <c r="I1906" s="22" t="n"/>
      <c r="J1906" s="25" t="n"/>
      <c r="K1906" s="26">
        <f>IF(J1906="","",IFERROR(INDEX(lst_frequencias_vezes,MATCH(J1906,lst_frequencias,0)),"Frequência não aceita"))</f>
        <v/>
      </c>
      <c r="L1906" s="21" t="n"/>
      <c r="M1906" s="27" t="n"/>
      <c r="N1906" s="28">
        <f>IF(AND(ISNUMBER(K1906),ISNUMBER(M1906)),K1906*M1906,"")</f>
        <v/>
      </c>
      <c r="O1906" s="25" t="n"/>
      <c r="P1906" s="25" t="n"/>
      <c r="Q1906" s="29" t="n"/>
      <c r="R1906" s="30">
        <f>IF(C1906="","",IF(COUNTIF(pl_chave,C1906)&gt;1,"ERRO: chave de tarefa duplicada",IF(I1906="Sim",IF(O1906="Não","ERRO: tarefa de segurança retirada do plano",IF(NOT(ISNUMBER(K1906)),"ERRO: frequência vigente inválida",IF(ISERROR(MATCH(H1906,lst_frequencias,0)),"ERRO: frequência de referência ausente",IF(K1906&lt;INDEX(lst_frequencias_vezes,MATCH(H1906,lst_frequencias,0)),"ERRO: intervalo ampliado em tarefa de segurança (referência "&amp;H1906&amp;")","OK: segurança mantida")))),IF(NOT(ISNUMBER(K1906)),"Verificar: frequência vigente","OK"))))</f>
        <v/>
      </c>
      <c r="S1906" s="24" t="n"/>
    </row>
    <row r="1907">
      <c r="A1907" s="21" t="n"/>
      <c r="B1907" s="22" t="n"/>
      <c r="C1907" s="23">
        <f>IF(OR(A1907="",B1907=""),"",A1907&amp;"|"&amp;B1907)</f>
        <v/>
      </c>
      <c r="D1907" s="21" t="n"/>
      <c r="E1907" s="24" t="n"/>
      <c r="F1907" s="21" t="n"/>
      <c r="G1907" s="22" t="n"/>
      <c r="H1907" s="22" t="n"/>
      <c r="I1907" s="22" t="n"/>
      <c r="J1907" s="25" t="n"/>
      <c r="K1907" s="26">
        <f>IF(J1907="","",IFERROR(INDEX(lst_frequencias_vezes,MATCH(J1907,lst_frequencias,0)),"Frequência não aceita"))</f>
        <v/>
      </c>
      <c r="L1907" s="21" t="n"/>
      <c r="M1907" s="27" t="n"/>
      <c r="N1907" s="28">
        <f>IF(AND(ISNUMBER(K1907),ISNUMBER(M1907)),K1907*M1907,"")</f>
        <v/>
      </c>
      <c r="O1907" s="25" t="n"/>
      <c r="P1907" s="25" t="n"/>
      <c r="Q1907" s="29" t="n"/>
      <c r="R1907" s="30">
        <f>IF(C1907="","",IF(COUNTIF(pl_chave,C1907)&gt;1,"ERRO: chave de tarefa duplicada",IF(I1907="Sim",IF(O1907="Não","ERRO: tarefa de segurança retirada do plano",IF(NOT(ISNUMBER(K1907)),"ERRO: frequência vigente inválida",IF(ISERROR(MATCH(H1907,lst_frequencias,0)),"ERRO: frequência de referência ausente",IF(K1907&lt;INDEX(lst_frequencias_vezes,MATCH(H1907,lst_frequencias,0)),"ERRO: intervalo ampliado em tarefa de segurança (referência "&amp;H1907&amp;")","OK: segurança mantida")))),IF(NOT(ISNUMBER(K1907)),"Verificar: frequência vigente","OK"))))</f>
        <v/>
      </c>
      <c r="S1907" s="24" t="n"/>
    </row>
    <row r="1908">
      <c r="A1908" s="21" t="n"/>
      <c r="B1908" s="22" t="n"/>
      <c r="C1908" s="23">
        <f>IF(OR(A1908="",B1908=""),"",A1908&amp;"|"&amp;B1908)</f>
        <v/>
      </c>
      <c r="D1908" s="21" t="n"/>
      <c r="E1908" s="24" t="n"/>
      <c r="F1908" s="21" t="n"/>
      <c r="G1908" s="22" t="n"/>
      <c r="H1908" s="22" t="n"/>
      <c r="I1908" s="22" t="n"/>
      <c r="J1908" s="25" t="n"/>
      <c r="K1908" s="26">
        <f>IF(J1908="","",IFERROR(INDEX(lst_frequencias_vezes,MATCH(J1908,lst_frequencias,0)),"Frequência não aceita"))</f>
        <v/>
      </c>
      <c r="L1908" s="21" t="n"/>
      <c r="M1908" s="27" t="n"/>
      <c r="N1908" s="28">
        <f>IF(AND(ISNUMBER(K1908),ISNUMBER(M1908)),K1908*M1908,"")</f>
        <v/>
      </c>
      <c r="O1908" s="25" t="n"/>
      <c r="P1908" s="25" t="n"/>
      <c r="Q1908" s="29" t="n"/>
      <c r="R1908" s="30">
        <f>IF(C1908="","",IF(COUNTIF(pl_chave,C1908)&gt;1,"ERRO: chave de tarefa duplicada",IF(I1908="Sim",IF(O1908="Não","ERRO: tarefa de segurança retirada do plano",IF(NOT(ISNUMBER(K1908)),"ERRO: frequência vigente inválida",IF(ISERROR(MATCH(H1908,lst_frequencias,0)),"ERRO: frequência de referência ausente",IF(K1908&lt;INDEX(lst_frequencias_vezes,MATCH(H1908,lst_frequencias,0)),"ERRO: intervalo ampliado em tarefa de segurança (referência "&amp;H1908&amp;")","OK: segurança mantida")))),IF(NOT(ISNUMBER(K1908)),"Verificar: frequência vigente","OK"))))</f>
        <v/>
      </c>
      <c r="S1908" s="24" t="n"/>
    </row>
    <row r="1909">
      <c r="A1909" s="21" t="n"/>
      <c r="B1909" s="22" t="n"/>
      <c r="C1909" s="23">
        <f>IF(OR(A1909="",B1909=""),"",A1909&amp;"|"&amp;B1909)</f>
        <v/>
      </c>
      <c r="D1909" s="21" t="n"/>
      <c r="E1909" s="24" t="n"/>
      <c r="F1909" s="21" t="n"/>
      <c r="G1909" s="22" t="n"/>
      <c r="H1909" s="22" t="n"/>
      <c r="I1909" s="22" t="n"/>
      <c r="J1909" s="25" t="n"/>
      <c r="K1909" s="26">
        <f>IF(J1909="","",IFERROR(INDEX(lst_frequencias_vezes,MATCH(J1909,lst_frequencias,0)),"Frequência não aceita"))</f>
        <v/>
      </c>
      <c r="L1909" s="21" t="n"/>
      <c r="M1909" s="27" t="n"/>
      <c r="N1909" s="28">
        <f>IF(AND(ISNUMBER(K1909),ISNUMBER(M1909)),K1909*M1909,"")</f>
        <v/>
      </c>
      <c r="O1909" s="25" t="n"/>
      <c r="P1909" s="25" t="n"/>
      <c r="Q1909" s="29" t="n"/>
      <c r="R1909" s="30">
        <f>IF(C1909="","",IF(COUNTIF(pl_chave,C1909)&gt;1,"ERRO: chave de tarefa duplicada",IF(I1909="Sim",IF(O1909="Não","ERRO: tarefa de segurança retirada do plano",IF(NOT(ISNUMBER(K1909)),"ERRO: frequência vigente inválida",IF(ISERROR(MATCH(H1909,lst_frequencias,0)),"ERRO: frequência de referência ausente",IF(K1909&lt;INDEX(lst_frequencias_vezes,MATCH(H1909,lst_frequencias,0)),"ERRO: intervalo ampliado em tarefa de segurança (referência "&amp;H1909&amp;")","OK: segurança mantida")))),IF(NOT(ISNUMBER(K1909)),"Verificar: frequência vigente","OK"))))</f>
        <v/>
      </c>
      <c r="S1909" s="24" t="n"/>
    </row>
    <row r="1910">
      <c r="A1910" s="21" t="n"/>
      <c r="B1910" s="22" t="n"/>
      <c r="C1910" s="23">
        <f>IF(OR(A1910="",B1910=""),"",A1910&amp;"|"&amp;B1910)</f>
        <v/>
      </c>
      <c r="D1910" s="21" t="n"/>
      <c r="E1910" s="24" t="n"/>
      <c r="F1910" s="21" t="n"/>
      <c r="G1910" s="22" t="n"/>
      <c r="H1910" s="22" t="n"/>
      <c r="I1910" s="22" t="n"/>
      <c r="J1910" s="25" t="n"/>
      <c r="K1910" s="26">
        <f>IF(J1910="","",IFERROR(INDEX(lst_frequencias_vezes,MATCH(J1910,lst_frequencias,0)),"Frequência não aceita"))</f>
        <v/>
      </c>
      <c r="L1910" s="21" t="n"/>
      <c r="M1910" s="27" t="n"/>
      <c r="N1910" s="28">
        <f>IF(AND(ISNUMBER(K1910),ISNUMBER(M1910)),K1910*M1910,"")</f>
        <v/>
      </c>
      <c r="O1910" s="25" t="n"/>
      <c r="P1910" s="25" t="n"/>
      <c r="Q1910" s="29" t="n"/>
      <c r="R1910" s="30">
        <f>IF(C1910="","",IF(COUNTIF(pl_chave,C1910)&gt;1,"ERRO: chave de tarefa duplicada",IF(I1910="Sim",IF(O1910="Não","ERRO: tarefa de segurança retirada do plano",IF(NOT(ISNUMBER(K1910)),"ERRO: frequência vigente inválida",IF(ISERROR(MATCH(H1910,lst_frequencias,0)),"ERRO: frequência de referência ausente",IF(K1910&lt;INDEX(lst_frequencias_vezes,MATCH(H1910,lst_frequencias,0)),"ERRO: intervalo ampliado em tarefa de segurança (referência "&amp;H1910&amp;")","OK: segurança mantida")))),IF(NOT(ISNUMBER(K1910)),"Verificar: frequência vigente","OK"))))</f>
        <v/>
      </c>
      <c r="S1910" s="24" t="n"/>
    </row>
    <row r="1911">
      <c r="A1911" s="21" t="n"/>
      <c r="B1911" s="22" t="n"/>
      <c r="C1911" s="23">
        <f>IF(OR(A1911="",B1911=""),"",A1911&amp;"|"&amp;B1911)</f>
        <v/>
      </c>
      <c r="D1911" s="21" t="n"/>
      <c r="E1911" s="24" t="n"/>
      <c r="F1911" s="21" t="n"/>
      <c r="G1911" s="22" t="n"/>
      <c r="H1911" s="22" t="n"/>
      <c r="I1911" s="22" t="n"/>
      <c r="J1911" s="25" t="n"/>
      <c r="K1911" s="26">
        <f>IF(J1911="","",IFERROR(INDEX(lst_frequencias_vezes,MATCH(J1911,lst_frequencias,0)),"Frequência não aceita"))</f>
        <v/>
      </c>
      <c r="L1911" s="21" t="n"/>
      <c r="M1911" s="27" t="n"/>
      <c r="N1911" s="28">
        <f>IF(AND(ISNUMBER(K1911),ISNUMBER(M1911)),K1911*M1911,"")</f>
        <v/>
      </c>
      <c r="O1911" s="25" t="n"/>
      <c r="P1911" s="25" t="n"/>
      <c r="Q1911" s="29" t="n"/>
      <c r="R1911" s="30">
        <f>IF(C1911="","",IF(COUNTIF(pl_chave,C1911)&gt;1,"ERRO: chave de tarefa duplicada",IF(I1911="Sim",IF(O1911="Não","ERRO: tarefa de segurança retirada do plano",IF(NOT(ISNUMBER(K1911)),"ERRO: frequência vigente inválida",IF(ISERROR(MATCH(H1911,lst_frequencias,0)),"ERRO: frequência de referência ausente",IF(K1911&lt;INDEX(lst_frequencias_vezes,MATCH(H1911,lst_frequencias,0)),"ERRO: intervalo ampliado em tarefa de segurança (referência "&amp;H1911&amp;")","OK: segurança mantida")))),IF(NOT(ISNUMBER(K1911)),"Verificar: frequência vigente","OK"))))</f>
        <v/>
      </c>
      <c r="S1911" s="24" t="n"/>
    </row>
    <row r="1912">
      <c r="A1912" s="21" t="n"/>
      <c r="B1912" s="22" t="n"/>
      <c r="C1912" s="23">
        <f>IF(OR(A1912="",B1912=""),"",A1912&amp;"|"&amp;B1912)</f>
        <v/>
      </c>
      <c r="D1912" s="21" t="n"/>
      <c r="E1912" s="24" t="n"/>
      <c r="F1912" s="21" t="n"/>
      <c r="G1912" s="22" t="n"/>
      <c r="H1912" s="22" t="n"/>
      <c r="I1912" s="22" t="n"/>
      <c r="J1912" s="25" t="n"/>
      <c r="K1912" s="26">
        <f>IF(J1912="","",IFERROR(INDEX(lst_frequencias_vezes,MATCH(J1912,lst_frequencias,0)),"Frequência não aceita"))</f>
        <v/>
      </c>
      <c r="L1912" s="21" t="n"/>
      <c r="M1912" s="27" t="n"/>
      <c r="N1912" s="28">
        <f>IF(AND(ISNUMBER(K1912),ISNUMBER(M1912)),K1912*M1912,"")</f>
        <v/>
      </c>
      <c r="O1912" s="25" t="n"/>
      <c r="P1912" s="25" t="n"/>
      <c r="Q1912" s="29" t="n"/>
      <c r="R1912" s="30">
        <f>IF(C1912="","",IF(COUNTIF(pl_chave,C1912)&gt;1,"ERRO: chave de tarefa duplicada",IF(I1912="Sim",IF(O1912="Não","ERRO: tarefa de segurança retirada do plano",IF(NOT(ISNUMBER(K1912)),"ERRO: frequência vigente inválida",IF(ISERROR(MATCH(H1912,lst_frequencias,0)),"ERRO: frequência de referência ausente",IF(K1912&lt;INDEX(lst_frequencias_vezes,MATCH(H1912,lst_frequencias,0)),"ERRO: intervalo ampliado em tarefa de segurança (referência "&amp;H1912&amp;")","OK: segurança mantida")))),IF(NOT(ISNUMBER(K1912)),"Verificar: frequência vigente","OK"))))</f>
        <v/>
      </c>
      <c r="S1912" s="24" t="n"/>
    </row>
    <row r="1913">
      <c r="A1913" s="21" t="n"/>
      <c r="B1913" s="22" t="n"/>
      <c r="C1913" s="23">
        <f>IF(OR(A1913="",B1913=""),"",A1913&amp;"|"&amp;B1913)</f>
        <v/>
      </c>
      <c r="D1913" s="21" t="n"/>
      <c r="E1913" s="24" t="n"/>
      <c r="F1913" s="21" t="n"/>
      <c r="G1913" s="22" t="n"/>
      <c r="H1913" s="22" t="n"/>
      <c r="I1913" s="22" t="n"/>
      <c r="J1913" s="25" t="n"/>
      <c r="K1913" s="26">
        <f>IF(J1913="","",IFERROR(INDEX(lst_frequencias_vezes,MATCH(J1913,lst_frequencias,0)),"Frequência não aceita"))</f>
        <v/>
      </c>
      <c r="L1913" s="21" t="n"/>
      <c r="M1913" s="27" t="n"/>
      <c r="N1913" s="28">
        <f>IF(AND(ISNUMBER(K1913),ISNUMBER(M1913)),K1913*M1913,"")</f>
        <v/>
      </c>
      <c r="O1913" s="25" t="n"/>
      <c r="P1913" s="25" t="n"/>
      <c r="Q1913" s="29" t="n"/>
      <c r="R1913" s="30">
        <f>IF(C1913="","",IF(COUNTIF(pl_chave,C1913)&gt;1,"ERRO: chave de tarefa duplicada",IF(I1913="Sim",IF(O1913="Não","ERRO: tarefa de segurança retirada do plano",IF(NOT(ISNUMBER(K1913)),"ERRO: frequência vigente inválida",IF(ISERROR(MATCH(H1913,lst_frequencias,0)),"ERRO: frequência de referência ausente",IF(K1913&lt;INDEX(lst_frequencias_vezes,MATCH(H1913,lst_frequencias,0)),"ERRO: intervalo ampliado em tarefa de segurança (referência "&amp;H1913&amp;")","OK: segurança mantida")))),IF(NOT(ISNUMBER(K1913)),"Verificar: frequência vigente","OK"))))</f>
        <v/>
      </c>
      <c r="S1913" s="24" t="n"/>
    </row>
    <row r="1914">
      <c r="A1914" s="21" t="n"/>
      <c r="B1914" s="22" t="n"/>
      <c r="C1914" s="23">
        <f>IF(OR(A1914="",B1914=""),"",A1914&amp;"|"&amp;B1914)</f>
        <v/>
      </c>
      <c r="D1914" s="21" t="n"/>
      <c r="E1914" s="24" t="n"/>
      <c r="F1914" s="21" t="n"/>
      <c r="G1914" s="22" t="n"/>
      <c r="H1914" s="22" t="n"/>
      <c r="I1914" s="22" t="n"/>
      <c r="J1914" s="25" t="n"/>
      <c r="K1914" s="26">
        <f>IF(J1914="","",IFERROR(INDEX(lst_frequencias_vezes,MATCH(J1914,lst_frequencias,0)),"Frequência não aceita"))</f>
        <v/>
      </c>
      <c r="L1914" s="21" t="n"/>
      <c r="M1914" s="27" t="n"/>
      <c r="N1914" s="28">
        <f>IF(AND(ISNUMBER(K1914),ISNUMBER(M1914)),K1914*M1914,"")</f>
        <v/>
      </c>
      <c r="O1914" s="25" t="n"/>
      <c r="P1914" s="25" t="n"/>
      <c r="Q1914" s="29" t="n"/>
      <c r="R1914" s="30">
        <f>IF(C1914="","",IF(COUNTIF(pl_chave,C1914)&gt;1,"ERRO: chave de tarefa duplicada",IF(I1914="Sim",IF(O1914="Não","ERRO: tarefa de segurança retirada do plano",IF(NOT(ISNUMBER(K1914)),"ERRO: frequência vigente inválida",IF(ISERROR(MATCH(H1914,lst_frequencias,0)),"ERRO: frequência de referência ausente",IF(K1914&lt;INDEX(lst_frequencias_vezes,MATCH(H1914,lst_frequencias,0)),"ERRO: intervalo ampliado em tarefa de segurança (referência "&amp;H1914&amp;")","OK: segurança mantida")))),IF(NOT(ISNUMBER(K1914)),"Verificar: frequência vigente","OK"))))</f>
        <v/>
      </c>
      <c r="S1914" s="24" t="n"/>
    </row>
    <row r="1915">
      <c r="A1915" s="21" t="n"/>
      <c r="B1915" s="22" t="n"/>
      <c r="C1915" s="23">
        <f>IF(OR(A1915="",B1915=""),"",A1915&amp;"|"&amp;B1915)</f>
        <v/>
      </c>
      <c r="D1915" s="21" t="n"/>
      <c r="E1915" s="24" t="n"/>
      <c r="F1915" s="21" t="n"/>
      <c r="G1915" s="22" t="n"/>
      <c r="H1915" s="22" t="n"/>
      <c r="I1915" s="22" t="n"/>
      <c r="J1915" s="25" t="n"/>
      <c r="K1915" s="26">
        <f>IF(J1915="","",IFERROR(INDEX(lst_frequencias_vezes,MATCH(J1915,lst_frequencias,0)),"Frequência não aceita"))</f>
        <v/>
      </c>
      <c r="L1915" s="21" t="n"/>
      <c r="M1915" s="27" t="n"/>
      <c r="N1915" s="28">
        <f>IF(AND(ISNUMBER(K1915),ISNUMBER(M1915)),K1915*M1915,"")</f>
        <v/>
      </c>
      <c r="O1915" s="25" t="n"/>
      <c r="P1915" s="25" t="n"/>
      <c r="Q1915" s="29" t="n"/>
      <c r="R1915" s="30">
        <f>IF(C1915="","",IF(COUNTIF(pl_chave,C1915)&gt;1,"ERRO: chave de tarefa duplicada",IF(I1915="Sim",IF(O1915="Não","ERRO: tarefa de segurança retirada do plano",IF(NOT(ISNUMBER(K1915)),"ERRO: frequência vigente inválida",IF(ISERROR(MATCH(H1915,lst_frequencias,0)),"ERRO: frequência de referência ausente",IF(K1915&lt;INDEX(lst_frequencias_vezes,MATCH(H1915,lst_frequencias,0)),"ERRO: intervalo ampliado em tarefa de segurança (referência "&amp;H1915&amp;")","OK: segurança mantida")))),IF(NOT(ISNUMBER(K1915)),"Verificar: frequência vigente","OK"))))</f>
        <v/>
      </c>
      <c r="S1915" s="24" t="n"/>
    </row>
    <row r="1916">
      <c r="A1916" s="21" t="n"/>
      <c r="B1916" s="22" t="n"/>
      <c r="C1916" s="23">
        <f>IF(OR(A1916="",B1916=""),"",A1916&amp;"|"&amp;B1916)</f>
        <v/>
      </c>
      <c r="D1916" s="21" t="n"/>
      <c r="E1916" s="24" t="n"/>
      <c r="F1916" s="21" t="n"/>
      <c r="G1916" s="22" t="n"/>
      <c r="H1916" s="22" t="n"/>
      <c r="I1916" s="22" t="n"/>
      <c r="J1916" s="25" t="n"/>
      <c r="K1916" s="26">
        <f>IF(J1916="","",IFERROR(INDEX(lst_frequencias_vezes,MATCH(J1916,lst_frequencias,0)),"Frequência não aceita"))</f>
        <v/>
      </c>
      <c r="L1916" s="21" t="n"/>
      <c r="M1916" s="27" t="n"/>
      <c r="N1916" s="28">
        <f>IF(AND(ISNUMBER(K1916),ISNUMBER(M1916)),K1916*M1916,"")</f>
        <v/>
      </c>
      <c r="O1916" s="25" t="n"/>
      <c r="P1916" s="25" t="n"/>
      <c r="Q1916" s="29" t="n"/>
      <c r="R1916" s="30">
        <f>IF(C1916="","",IF(COUNTIF(pl_chave,C1916)&gt;1,"ERRO: chave de tarefa duplicada",IF(I1916="Sim",IF(O1916="Não","ERRO: tarefa de segurança retirada do plano",IF(NOT(ISNUMBER(K1916)),"ERRO: frequência vigente inválida",IF(ISERROR(MATCH(H1916,lst_frequencias,0)),"ERRO: frequência de referência ausente",IF(K1916&lt;INDEX(lst_frequencias_vezes,MATCH(H1916,lst_frequencias,0)),"ERRO: intervalo ampliado em tarefa de segurança (referência "&amp;H1916&amp;")","OK: segurança mantida")))),IF(NOT(ISNUMBER(K1916)),"Verificar: frequência vigente","OK"))))</f>
        <v/>
      </c>
      <c r="S1916" s="24" t="n"/>
    </row>
    <row r="1917">
      <c r="A1917" s="21" t="n"/>
      <c r="B1917" s="22" t="n"/>
      <c r="C1917" s="23">
        <f>IF(OR(A1917="",B1917=""),"",A1917&amp;"|"&amp;B1917)</f>
        <v/>
      </c>
      <c r="D1917" s="21" t="n"/>
      <c r="E1917" s="24" t="n"/>
      <c r="F1917" s="21" t="n"/>
      <c r="G1917" s="22" t="n"/>
      <c r="H1917" s="22" t="n"/>
      <c r="I1917" s="22" t="n"/>
      <c r="J1917" s="25" t="n"/>
      <c r="K1917" s="26">
        <f>IF(J1917="","",IFERROR(INDEX(lst_frequencias_vezes,MATCH(J1917,lst_frequencias,0)),"Frequência não aceita"))</f>
        <v/>
      </c>
      <c r="L1917" s="21" t="n"/>
      <c r="M1917" s="27" t="n"/>
      <c r="N1917" s="28">
        <f>IF(AND(ISNUMBER(K1917),ISNUMBER(M1917)),K1917*M1917,"")</f>
        <v/>
      </c>
      <c r="O1917" s="25" t="n"/>
      <c r="P1917" s="25" t="n"/>
      <c r="Q1917" s="29" t="n"/>
      <c r="R1917" s="30">
        <f>IF(C1917="","",IF(COUNTIF(pl_chave,C1917)&gt;1,"ERRO: chave de tarefa duplicada",IF(I1917="Sim",IF(O1917="Não","ERRO: tarefa de segurança retirada do plano",IF(NOT(ISNUMBER(K1917)),"ERRO: frequência vigente inválida",IF(ISERROR(MATCH(H1917,lst_frequencias,0)),"ERRO: frequência de referência ausente",IF(K1917&lt;INDEX(lst_frequencias_vezes,MATCH(H1917,lst_frequencias,0)),"ERRO: intervalo ampliado em tarefa de segurança (referência "&amp;H1917&amp;")","OK: segurança mantida")))),IF(NOT(ISNUMBER(K1917)),"Verificar: frequência vigente","OK"))))</f>
        <v/>
      </c>
      <c r="S1917" s="24" t="n"/>
    </row>
    <row r="1918">
      <c r="A1918" s="21" t="n"/>
      <c r="B1918" s="22" t="n"/>
      <c r="C1918" s="23">
        <f>IF(OR(A1918="",B1918=""),"",A1918&amp;"|"&amp;B1918)</f>
        <v/>
      </c>
      <c r="D1918" s="21" t="n"/>
      <c r="E1918" s="24" t="n"/>
      <c r="F1918" s="21" t="n"/>
      <c r="G1918" s="22" t="n"/>
      <c r="H1918" s="22" t="n"/>
      <c r="I1918" s="22" t="n"/>
      <c r="J1918" s="25" t="n"/>
      <c r="K1918" s="26">
        <f>IF(J1918="","",IFERROR(INDEX(lst_frequencias_vezes,MATCH(J1918,lst_frequencias,0)),"Frequência não aceita"))</f>
        <v/>
      </c>
      <c r="L1918" s="21" t="n"/>
      <c r="M1918" s="27" t="n"/>
      <c r="N1918" s="28">
        <f>IF(AND(ISNUMBER(K1918),ISNUMBER(M1918)),K1918*M1918,"")</f>
        <v/>
      </c>
      <c r="O1918" s="25" t="n"/>
      <c r="P1918" s="25" t="n"/>
      <c r="Q1918" s="29" t="n"/>
      <c r="R1918" s="30">
        <f>IF(C1918="","",IF(COUNTIF(pl_chave,C1918)&gt;1,"ERRO: chave de tarefa duplicada",IF(I1918="Sim",IF(O1918="Não","ERRO: tarefa de segurança retirada do plano",IF(NOT(ISNUMBER(K1918)),"ERRO: frequência vigente inválida",IF(ISERROR(MATCH(H1918,lst_frequencias,0)),"ERRO: frequência de referência ausente",IF(K1918&lt;INDEX(lst_frequencias_vezes,MATCH(H1918,lst_frequencias,0)),"ERRO: intervalo ampliado em tarefa de segurança (referência "&amp;H1918&amp;")","OK: segurança mantida")))),IF(NOT(ISNUMBER(K1918)),"Verificar: frequência vigente","OK"))))</f>
        <v/>
      </c>
      <c r="S1918" s="24" t="n"/>
    </row>
    <row r="1919">
      <c r="A1919" s="21" t="n"/>
      <c r="B1919" s="22" t="n"/>
      <c r="C1919" s="23">
        <f>IF(OR(A1919="",B1919=""),"",A1919&amp;"|"&amp;B1919)</f>
        <v/>
      </c>
      <c r="D1919" s="21" t="n"/>
      <c r="E1919" s="24" t="n"/>
      <c r="F1919" s="21" t="n"/>
      <c r="G1919" s="22" t="n"/>
      <c r="H1919" s="22" t="n"/>
      <c r="I1919" s="22" t="n"/>
      <c r="J1919" s="25" t="n"/>
      <c r="K1919" s="26">
        <f>IF(J1919="","",IFERROR(INDEX(lst_frequencias_vezes,MATCH(J1919,lst_frequencias,0)),"Frequência não aceita"))</f>
        <v/>
      </c>
      <c r="L1919" s="21" t="n"/>
      <c r="M1919" s="27" t="n"/>
      <c r="N1919" s="28">
        <f>IF(AND(ISNUMBER(K1919),ISNUMBER(M1919)),K1919*M1919,"")</f>
        <v/>
      </c>
      <c r="O1919" s="25" t="n"/>
      <c r="P1919" s="25" t="n"/>
      <c r="Q1919" s="29" t="n"/>
      <c r="R1919" s="30">
        <f>IF(C1919="","",IF(COUNTIF(pl_chave,C1919)&gt;1,"ERRO: chave de tarefa duplicada",IF(I1919="Sim",IF(O1919="Não","ERRO: tarefa de segurança retirada do plano",IF(NOT(ISNUMBER(K1919)),"ERRO: frequência vigente inválida",IF(ISERROR(MATCH(H1919,lst_frequencias,0)),"ERRO: frequência de referência ausente",IF(K1919&lt;INDEX(lst_frequencias_vezes,MATCH(H1919,lst_frequencias,0)),"ERRO: intervalo ampliado em tarefa de segurança (referência "&amp;H1919&amp;")","OK: segurança mantida")))),IF(NOT(ISNUMBER(K1919)),"Verificar: frequência vigente","OK"))))</f>
        <v/>
      </c>
      <c r="S1919" s="24" t="n"/>
    </row>
    <row r="1920">
      <c r="A1920" s="21" t="n"/>
      <c r="B1920" s="22" t="n"/>
      <c r="C1920" s="23">
        <f>IF(OR(A1920="",B1920=""),"",A1920&amp;"|"&amp;B1920)</f>
        <v/>
      </c>
      <c r="D1920" s="21" t="n"/>
      <c r="E1920" s="24" t="n"/>
      <c r="F1920" s="21" t="n"/>
      <c r="G1920" s="22" t="n"/>
      <c r="H1920" s="22" t="n"/>
      <c r="I1920" s="22" t="n"/>
      <c r="J1920" s="25" t="n"/>
      <c r="K1920" s="26">
        <f>IF(J1920="","",IFERROR(INDEX(lst_frequencias_vezes,MATCH(J1920,lst_frequencias,0)),"Frequência não aceita"))</f>
        <v/>
      </c>
      <c r="L1920" s="21" t="n"/>
      <c r="M1920" s="27" t="n"/>
      <c r="N1920" s="28">
        <f>IF(AND(ISNUMBER(K1920),ISNUMBER(M1920)),K1920*M1920,"")</f>
        <v/>
      </c>
      <c r="O1920" s="25" t="n"/>
      <c r="P1920" s="25" t="n"/>
      <c r="Q1920" s="29" t="n"/>
      <c r="R1920" s="30">
        <f>IF(C1920="","",IF(COUNTIF(pl_chave,C1920)&gt;1,"ERRO: chave de tarefa duplicada",IF(I1920="Sim",IF(O1920="Não","ERRO: tarefa de segurança retirada do plano",IF(NOT(ISNUMBER(K1920)),"ERRO: frequência vigente inválida",IF(ISERROR(MATCH(H1920,lst_frequencias,0)),"ERRO: frequência de referência ausente",IF(K1920&lt;INDEX(lst_frequencias_vezes,MATCH(H1920,lst_frequencias,0)),"ERRO: intervalo ampliado em tarefa de segurança (referência "&amp;H1920&amp;")","OK: segurança mantida")))),IF(NOT(ISNUMBER(K1920)),"Verificar: frequência vigente","OK"))))</f>
        <v/>
      </c>
      <c r="S1920" s="24" t="n"/>
    </row>
    <row r="1921">
      <c r="A1921" s="21" t="n"/>
      <c r="B1921" s="22" t="n"/>
      <c r="C1921" s="23">
        <f>IF(OR(A1921="",B1921=""),"",A1921&amp;"|"&amp;B1921)</f>
        <v/>
      </c>
      <c r="D1921" s="21" t="n"/>
      <c r="E1921" s="24" t="n"/>
      <c r="F1921" s="21" t="n"/>
      <c r="G1921" s="22" t="n"/>
      <c r="H1921" s="22" t="n"/>
      <c r="I1921" s="22" t="n"/>
      <c r="J1921" s="25" t="n"/>
      <c r="K1921" s="26">
        <f>IF(J1921="","",IFERROR(INDEX(lst_frequencias_vezes,MATCH(J1921,lst_frequencias,0)),"Frequência não aceita"))</f>
        <v/>
      </c>
      <c r="L1921" s="21" t="n"/>
      <c r="M1921" s="27" t="n"/>
      <c r="N1921" s="28">
        <f>IF(AND(ISNUMBER(K1921),ISNUMBER(M1921)),K1921*M1921,"")</f>
        <v/>
      </c>
      <c r="O1921" s="25" t="n"/>
      <c r="P1921" s="25" t="n"/>
      <c r="Q1921" s="29" t="n"/>
      <c r="R1921" s="30">
        <f>IF(C1921="","",IF(COUNTIF(pl_chave,C1921)&gt;1,"ERRO: chave de tarefa duplicada",IF(I1921="Sim",IF(O1921="Não","ERRO: tarefa de segurança retirada do plano",IF(NOT(ISNUMBER(K1921)),"ERRO: frequência vigente inválida",IF(ISERROR(MATCH(H1921,lst_frequencias,0)),"ERRO: frequência de referência ausente",IF(K1921&lt;INDEX(lst_frequencias_vezes,MATCH(H1921,lst_frequencias,0)),"ERRO: intervalo ampliado em tarefa de segurança (referência "&amp;H1921&amp;")","OK: segurança mantida")))),IF(NOT(ISNUMBER(K1921)),"Verificar: frequência vigente","OK"))))</f>
        <v/>
      </c>
      <c r="S1921" s="24" t="n"/>
    </row>
    <row r="1922">
      <c r="A1922" s="21" t="n"/>
      <c r="B1922" s="22" t="n"/>
      <c r="C1922" s="23">
        <f>IF(OR(A1922="",B1922=""),"",A1922&amp;"|"&amp;B1922)</f>
        <v/>
      </c>
      <c r="D1922" s="21" t="n"/>
      <c r="E1922" s="24" t="n"/>
      <c r="F1922" s="21" t="n"/>
      <c r="G1922" s="22" t="n"/>
      <c r="H1922" s="22" t="n"/>
      <c r="I1922" s="22" t="n"/>
      <c r="J1922" s="25" t="n"/>
      <c r="K1922" s="26">
        <f>IF(J1922="","",IFERROR(INDEX(lst_frequencias_vezes,MATCH(J1922,lst_frequencias,0)),"Frequência não aceita"))</f>
        <v/>
      </c>
      <c r="L1922" s="21" t="n"/>
      <c r="M1922" s="27" t="n"/>
      <c r="N1922" s="28">
        <f>IF(AND(ISNUMBER(K1922),ISNUMBER(M1922)),K1922*M1922,"")</f>
        <v/>
      </c>
      <c r="O1922" s="25" t="n"/>
      <c r="P1922" s="25" t="n"/>
      <c r="Q1922" s="29" t="n"/>
      <c r="R1922" s="30">
        <f>IF(C1922="","",IF(COUNTIF(pl_chave,C1922)&gt;1,"ERRO: chave de tarefa duplicada",IF(I1922="Sim",IF(O1922="Não","ERRO: tarefa de segurança retirada do plano",IF(NOT(ISNUMBER(K1922)),"ERRO: frequência vigente inválida",IF(ISERROR(MATCH(H1922,lst_frequencias,0)),"ERRO: frequência de referência ausente",IF(K1922&lt;INDEX(lst_frequencias_vezes,MATCH(H1922,lst_frequencias,0)),"ERRO: intervalo ampliado em tarefa de segurança (referência "&amp;H1922&amp;")","OK: segurança mantida")))),IF(NOT(ISNUMBER(K1922)),"Verificar: frequência vigente","OK"))))</f>
        <v/>
      </c>
      <c r="S1922" s="24" t="n"/>
    </row>
    <row r="1923">
      <c r="A1923" s="21" t="n"/>
      <c r="B1923" s="22" t="n"/>
      <c r="C1923" s="23">
        <f>IF(OR(A1923="",B1923=""),"",A1923&amp;"|"&amp;B1923)</f>
        <v/>
      </c>
      <c r="D1923" s="21" t="n"/>
      <c r="E1923" s="24" t="n"/>
      <c r="F1923" s="21" t="n"/>
      <c r="G1923" s="22" t="n"/>
      <c r="H1923" s="22" t="n"/>
      <c r="I1923" s="22" t="n"/>
      <c r="J1923" s="25" t="n"/>
      <c r="K1923" s="26">
        <f>IF(J1923="","",IFERROR(INDEX(lst_frequencias_vezes,MATCH(J1923,lst_frequencias,0)),"Frequência não aceita"))</f>
        <v/>
      </c>
      <c r="L1923" s="21" t="n"/>
      <c r="M1923" s="27" t="n"/>
      <c r="N1923" s="28">
        <f>IF(AND(ISNUMBER(K1923),ISNUMBER(M1923)),K1923*M1923,"")</f>
        <v/>
      </c>
      <c r="O1923" s="25" t="n"/>
      <c r="P1923" s="25" t="n"/>
      <c r="Q1923" s="29" t="n"/>
      <c r="R1923" s="30">
        <f>IF(C1923="","",IF(COUNTIF(pl_chave,C1923)&gt;1,"ERRO: chave de tarefa duplicada",IF(I1923="Sim",IF(O1923="Não","ERRO: tarefa de segurança retirada do plano",IF(NOT(ISNUMBER(K1923)),"ERRO: frequência vigente inválida",IF(ISERROR(MATCH(H1923,lst_frequencias,0)),"ERRO: frequência de referência ausente",IF(K1923&lt;INDEX(lst_frequencias_vezes,MATCH(H1923,lst_frequencias,0)),"ERRO: intervalo ampliado em tarefa de segurança (referência "&amp;H1923&amp;")","OK: segurança mantida")))),IF(NOT(ISNUMBER(K1923)),"Verificar: frequência vigente","OK"))))</f>
        <v/>
      </c>
      <c r="S1923" s="24" t="n"/>
    </row>
    <row r="1924">
      <c r="A1924" s="21" t="n"/>
      <c r="B1924" s="22" t="n"/>
      <c r="C1924" s="23">
        <f>IF(OR(A1924="",B1924=""),"",A1924&amp;"|"&amp;B1924)</f>
        <v/>
      </c>
      <c r="D1924" s="21" t="n"/>
      <c r="E1924" s="24" t="n"/>
      <c r="F1924" s="21" t="n"/>
      <c r="G1924" s="22" t="n"/>
      <c r="H1924" s="22" t="n"/>
      <c r="I1924" s="22" t="n"/>
      <c r="J1924" s="25" t="n"/>
      <c r="K1924" s="26">
        <f>IF(J1924="","",IFERROR(INDEX(lst_frequencias_vezes,MATCH(J1924,lst_frequencias,0)),"Frequência não aceita"))</f>
        <v/>
      </c>
      <c r="L1924" s="21" t="n"/>
      <c r="M1924" s="27" t="n"/>
      <c r="N1924" s="28">
        <f>IF(AND(ISNUMBER(K1924),ISNUMBER(M1924)),K1924*M1924,"")</f>
        <v/>
      </c>
      <c r="O1924" s="25" t="n"/>
      <c r="P1924" s="25" t="n"/>
      <c r="Q1924" s="29" t="n"/>
      <c r="R1924" s="30">
        <f>IF(C1924="","",IF(COUNTIF(pl_chave,C1924)&gt;1,"ERRO: chave de tarefa duplicada",IF(I1924="Sim",IF(O1924="Não","ERRO: tarefa de segurança retirada do plano",IF(NOT(ISNUMBER(K1924)),"ERRO: frequência vigente inválida",IF(ISERROR(MATCH(H1924,lst_frequencias,0)),"ERRO: frequência de referência ausente",IF(K1924&lt;INDEX(lst_frequencias_vezes,MATCH(H1924,lst_frequencias,0)),"ERRO: intervalo ampliado em tarefa de segurança (referência "&amp;H1924&amp;")","OK: segurança mantida")))),IF(NOT(ISNUMBER(K1924)),"Verificar: frequência vigente","OK"))))</f>
        <v/>
      </c>
      <c r="S1924" s="24" t="n"/>
    </row>
    <row r="1925">
      <c r="A1925" s="21" t="n"/>
      <c r="B1925" s="22" t="n"/>
      <c r="C1925" s="23">
        <f>IF(OR(A1925="",B1925=""),"",A1925&amp;"|"&amp;B1925)</f>
        <v/>
      </c>
      <c r="D1925" s="21" t="n"/>
      <c r="E1925" s="24" t="n"/>
      <c r="F1925" s="21" t="n"/>
      <c r="G1925" s="22" t="n"/>
      <c r="H1925" s="22" t="n"/>
      <c r="I1925" s="22" t="n"/>
      <c r="J1925" s="25" t="n"/>
      <c r="K1925" s="26">
        <f>IF(J1925="","",IFERROR(INDEX(lst_frequencias_vezes,MATCH(J1925,lst_frequencias,0)),"Frequência não aceita"))</f>
        <v/>
      </c>
      <c r="L1925" s="21" t="n"/>
      <c r="M1925" s="27" t="n"/>
      <c r="N1925" s="28">
        <f>IF(AND(ISNUMBER(K1925),ISNUMBER(M1925)),K1925*M1925,"")</f>
        <v/>
      </c>
      <c r="O1925" s="25" t="n"/>
      <c r="P1925" s="25" t="n"/>
      <c r="Q1925" s="29" t="n"/>
      <c r="R1925" s="30">
        <f>IF(C1925="","",IF(COUNTIF(pl_chave,C1925)&gt;1,"ERRO: chave de tarefa duplicada",IF(I1925="Sim",IF(O1925="Não","ERRO: tarefa de segurança retirada do plano",IF(NOT(ISNUMBER(K1925)),"ERRO: frequência vigente inválida",IF(ISERROR(MATCH(H1925,lst_frequencias,0)),"ERRO: frequência de referência ausente",IF(K1925&lt;INDEX(lst_frequencias_vezes,MATCH(H1925,lst_frequencias,0)),"ERRO: intervalo ampliado em tarefa de segurança (referência "&amp;H1925&amp;")","OK: segurança mantida")))),IF(NOT(ISNUMBER(K1925)),"Verificar: frequência vigente","OK"))))</f>
        <v/>
      </c>
      <c r="S1925" s="24" t="n"/>
    </row>
    <row r="1926">
      <c r="A1926" s="21" t="n"/>
      <c r="B1926" s="22" t="n"/>
      <c r="C1926" s="23">
        <f>IF(OR(A1926="",B1926=""),"",A1926&amp;"|"&amp;B1926)</f>
        <v/>
      </c>
      <c r="D1926" s="21" t="n"/>
      <c r="E1926" s="24" t="n"/>
      <c r="F1926" s="21" t="n"/>
      <c r="G1926" s="22" t="n"/>
      <c r="H1926" s="22" t="n"/>
      <c r="I1926" s="22" t="n"/>
      <c r="J1926" s="25" t="n"/>
      <c r="K1926" s="26">
        <f>IF(J1926="","",IFERROR(INDEX(lst_frequencias_vezes,MATCH(J1926,lst_frequencias,0)),"Frequência não aceita"))</f>
        <v/>
      </c>
      <c r="L1926" s="21" t="n"/>
      <c r="M1926" s="27" t="n"/>
      <c r="N1926" s="28">
        <f>IF(AND(ISNUMBER(K1926),ISNUMBER(M1926)),K1926*M1926,"")</f>
        <v/>
      </c>
      <c r="O1926" s="25" t="n"/>
      <c r="P1926" s="25" t="n"/>
      <c r="Q1926" s="29" t="n"/>
      <c r="R1926" s="30">
        <f>IF(C1926="","",IF(COUNTIF(pl_chave,C1926)&gt;1,"ERRO: chave de tarefa duplicada",IF(I1926="Sim",IF(O1926="Não","ERRO: tarefa de segurança retirada do plano",IF(NOT(ISNUMBER(K1926)),"ERRO: frequência vigente inválida",IF(ISERROR(MATCH(H1926,lst_frequencias,0)),"ERRO: frequência de referência ausente",IF(K1926&lt;INDEX(lst_frequencias_vezes,MATCH(H1926,lst_frequencias,0)),"ERRO: intervalo ampliado em tarefa de segurança (referência "&amp;H1926&amp;")","OK: segurança mantida")))),IF(NOT(ISNUMBER(K1926)),"Verificar: frequência vigente","OK"))))</f>
        <v/>
      </c>
      <c r="S1926" s="24" t="n"/>
    </row>
    <row r="1927">
      <c r="A1927" s="21" t="n"/>
      <c r="B1927" s="22" t="n"/>
      <c r="C1927" s="23">
        <f>IF(OR(A1927="",B1927=""),"",A1927&amp;"|"&amp;B1927)</f>
        <v/>
      </c>
      <c r="D1927" s="21" t="n"/>
      <c r="E1927" s="24" t="n"/>
      <c r="F1927" s="21" t="n"/>
      <c r="G1927" s="22" t="n"/>
      <c r="H1927" s="22" t="n"/>
      <c r="I1927" s="22" t="n"/>
      <c r="J1927" s="25" t="n"/>
      <c r="K1927" s="26">
        <f>IF(J1927="","",IFERROR(INDEX(lst_frequencias_vezes,MATCH(J1927,lst_frequencias,0)),"Frequência não aceita"))</f>
        <v/>
      </c>
      <c r="L1927" s="21" t="n"/>
      <c r="M1927" s="27" t="n"/>
      <c r="N1927" s="28">
        <f>IF(AND(ISNUMBER(K1927),ISNUMBER(M1927)),K1927*M1927,"")</f>
        <v/>
      </c>
      <c r="O1927" s="25" t="n"/>
      <c r="P1927" s="25" t="n"/>
      <c r="Q1927" s="29" t="n"/>
      <c r="R1927" s="30">
        <f>IF(C1927="","",IF(COUNTIF(pl_chave,C1927)&gt;1,"ERRO: chave de tarefa duplicada",IF(I1927="Sim",IF(O1927="Não","ERRO: tarefa de segurança retirada do plano",IF(NOT(ISNUMBER(K1927)),"ERRO: frequência vigente inválida",IF(ISERROR(MATCH(H1927,lst_frequencias,0)),"ERRO: frequência de referência ausente",IF(K1927&lt;INDEX(lst_frequencias_vezes,MATCH(H1927,lst_frequencias,0)),"ERRO: intervalo ampliado em tarefa de segurança (referência "&amp;H1927&amp;")","OK: segurança mantida")))),IF(NOT(ISNUMBER(K1927)),"Verificar: frequência vigente","OK"))))</f>
        <v/>
      </c>
      <c r="S1927" s="24" t="n"/>
    </row>
    <row r="1928">
      <c r="A1928" s="21" t="n"/>
      <c r="B1928" s="22" t="n"/>
      <c r="C1928" s="23">
        <f>IF(OR(A1928="",B1928=""),"",A1928&amp;"|"&amp;B1928)</f>
        <v/>
      </c>
      <c r="D1928" s="21" t="n"/>
      <c r="E1928" s="24" t="n"/>
      <c r="F1928" s="21" t="n"/>
      <c r="G1928" s="22" t="n"/>
      <c r="H1928" s="22" t="n"/>
      <c r="I1928" s="22" t="n"/>
      <c r="J1928" s="25" t="n"/>
      <c r="K1928" s="26">
        <f>IF(J1928="","",IFERROR(INDEX(lst_frequencias_vezes,MATCH(J1928,lst_frequencias,0)),"Frequência não aceita"))</f>
        <v/>
      </c>
      <c r="L1928" s="21" t="n"/>
      <c r="M1928" s="27" t="n"/>
      <c r="N1928" s="28">
        <f>IF(AND(ISNUMBER(K1928),ISNUMBER(M1928)),K1928*M1928,"")</f>
        <v/>
      </c>
      <c r="O1928" s="25" t="n"/>
      <c r="P1928" s="25" t="n"/>
      <c r="Q1928" s="29" t="n"/>
      <c r="R1928" s="30">
        <f>IF(C1928="","",IF(COUNTIF(pl_chave,C1928)&gt;1,"ERRO: chave de tarefa duplicada",IF(I1928="Sim",IF(O1928="Não","ERRO: tarefa de segurança retirada do plano",IF(NOT(ISNUMBER(K1928)),"ERRO: frequência vigente inválida",IF(ISERROR(MATCH(H1928,lst_frequencias,0)),"ERRO: frequência de referência ausente",IF(K1928&lt;INDEX(lst_frequencias_vezes,MATCH(H1928,lst_frequencias,0)),"ERRO: intervalo ampliado em tarefa de segurança (referência "&amp;H1928&amp;")","OK: segurança mantida")))),IF(NOT(ISNUMBER(K1928)),"Verificar: frequência vigente","OK"))))</f>
        <v/>
      </c>
      <c r="S1928" s="24" t="n"/>
    </row>
    <row r="1929">
      <c r="A1929" s="21" t="n"/>
      <c r="B1929" s="22" t="n"/>
      <c r="C1929" s="23">
        <f>IF(OR(A1929="",B1929=""),"",A1929&amp;"|"&amp;B1929)</f>
        <v/>
      </c>
      <c r="D1929" s="21" t="n"/>
      <c r="E1929" s="24" t="n"/>
      <c r="F1929" s="21" t="n"/>
      <c r="G1929" s="22" t="n"/>
      <c r="H1929" s="22" t="n"/>
      <c r="I1929" s="22" t="n"/>
      <c r="J1929" s="25" t="n"/>
      <c r="K1929" s="26">
        <f>IF(J1929="","",IFERROR(INDEX(lst_frequencias_vezes,MATCH(J1929,lst_frequencias,0)),"Frequência não aceita"))</f>
        <v/>
      </c>
      <c r="L1929" s="21" t="n"/>
      <c r="M1929" s="27" t="n"/>
      <c r="N1929" s="28">
        <f>IF(AND(ISNUMBER(K1929),ISNUMBER(M1929)),K1929*M1929,"")</f>
        <v/>
      </c>
      <c r="O1929" s="25" t="n"/>
      <c r="P1929" s="25" t="n"/>
      <c r="Q1929" s="29" t="n"/>
      <c r="R1929" s="30">
        <f>IF(C1929="","",IF(COUNTIF(pl_chave,C1929)&gt;1,"ERRO: chave de tarefa duplicada",IF(I1929="Sim",IF(O1929="Não","ERRO: tarefa de segurança retirada do plano",IF(NOT(ISNUMBER(K1929)),"ERRO: frequência vigente inválida",IF(ISERROR(MATCH(H1929,lst_frequencias,0)),"ERRO: frequência de referência ausente",IF(K1929&lt;INDEX(lst_frequencias_vezes,MATCH(H1929,lst_frequencias,0)),"ERRO: intervalo ampliado em tarefa de segurança (referência "&amp;H1929&amp;")","OK: segurança mantida")))),IF(NOT(ISNUMBER(K1929)),"Verificar: frequência vigente","OK"))))</f>
        <v/>
      </c>
      <c r="S1929" s="24" t="n"/>
    </row>
    <row r="1930">
      <c r="A1930" s="21" t="n"/>
      <c r="B1930" s="22" t="n"/>
      <c r="C1930" s="23">
        <f>IF(OR(A1930="",B1930=""),"",A1930&amp;"|"&amp;B1930)</f>
        <v/>
      </c>
      <c r="D1930" s="21" t="n"/>
      <c r="E1930" s="24" t="n"/>
      <c r="F1930" s="21" t="n"/>
      <c r="G1930" s="22" t="n"/>
      <c r="H1930" s="22" t="n"/>
      <c r="I1930" s="22" t="n"/>
      <c r="J1930" s="25" t="n"/>
      <c r="K1930" s="26">
        <f>IF(J1930="","",IFERROR(INDEX(lst_frequencias_vezes,MATCH(J1930,lst_frequencias,0)),"Frequência não aceita"))</f>
        <v/>
      </c>
      <c r="L1930" s="21" t="n"/>
      <c r="M1930" s="27" t="n"/>
      <c r="N1930" s="28">
        <f>IF(AND(ISNUMBER(K1930),ISNUMBER(M1930)),K1930*M1930,"")</f>
        <v/>
      </c>
      <c r="O1930" s="25" t="n"/>
      <c r="P1930" s="25" t="n"/>
      <c r="Q1930" s="29" t="n"/>
      <c r="R1930" s="30">
        <f>IF(C1930="","",IF(COUNTIF(pl_chave,C1930)&gt;1,"ERRO: chave de tarefa duplicada",IF(I1930="Sim",IF(O1930="Não","ERRO: tarefa de segurança retirada do plano",IF(NOT(ISNUMBER(K1930)),"ERRO: frequência vigente inválida",IF(ISERROR(MATCH(H1930,lst_frequencias,0)),"ERRO: frequência de referência ausente",IF(K1930&lt;INDEX(lst_frequencias_vezes,MATCH(H1930,lst_frequencias,0)),"ERRO: intervalo ampliado em tarefa de segurança (referência "&amp;H1930&amp;")","OK: segurança mantida")))),IF(NOT(ISNUMBER(K1930)),"Verificar: frequência vigente","OK"))))</f>
        <v/>
      </c>
      <c r="S1930" s="24" t="n"/>
    </row>
    <row r="1931">
      <c r="A1931" s="21" t="n"/>
      <c r="B1931" s="22" t="n"/>
      <c r="C1931" s="23">
        <f>IF(OR(A1931="",B1931=""),"",A1931&amp;"|"&amp;B1931)</f>
        <v/>
      </c>
      <c r="D1931" s="21" t="n"/>
      <c r="E1931" s="24" t="n"/>
      <c r="F1931" s="21" t="n"/>
      <c r="G1931" s="22" t="n"/>
      <c r="H1931" s="22" t="n"/>
      <c r="I1931" s="22" t="n"/>
      <c r="J1931" s="25" t="n"/>
      <c r="K1931" s="26">
        <f>IF(J1931="","",IFERROR(INDEX(lst_frequencias_vezes,MATCH(J1931,lst_frequencias,0)),"Frequência não aceita"))</f>
        <v/>
      </c>
      <c r="L1931" s="21" t="n"/>
      <c r="M1931" s="27" t="n"/>
      <c r="N1931" s="28">
        <f>IF(AND(ISNUMBER(K1931),ISNUMBER(M1931)),K1931*M1931,"")</f>
        <v/>
      </c>
      <c r="O1931" s="25" t="n"/>
      <c r="P1931" s="25" t="n"/>
      <c r="Q1931" s="29" t="n"/>
      <c r="R1931" s="30">
        <f>IF(C1931="","",IF(COUNTIF(pl_chave,C1931)&gt;1,"ERRO: chave de tarefa duplicada",IF(I1931="Sim",IF(O1931="Não","ERRO: tarefa de segurança retirada do plano",IF(NOT(ISNUMBER(K1931)),"ERRO: frequência vigente inválida",IF(ISERROR(MATCH(H1931,lst_frequencias,0)),"ERRO: frequência de referência ausente",IF(K1931&lt;INDEX(lst_frequencias_vezes,MATCH(H1931,lst_frequencias,0)),"ERRO: intervalo ampliado em tarefa de segurança (referência "&amp;H1931&amp;")","OK: segurança mantida")))),IF(NOT(ISNUMBER(K1931)),"Verificar: frequência vigente","OK"))))</f>
        <v/>
      </c>
      <c r="S1931" s="24" t="n"/>
    </row>
    <row r="1932">
      <c r="A1932" s="21" t="n"/>
      <c r="B1932" s="22" t="n"/>
      <c r="C1932" s="23">
        <f>IF(OR(A1932="",B1932=""),"",A1932&amp;"|"&amp;B1932)</f>
        <v/>
      </c>
      <c r="D1932" s="21" t="n"/>
      <c r="E1932" s="24" t="n"/>
      <c r="F1932" s="21" t="n"/>
      <c r="G1932" s="22" t="n"/>
      <c r="H1932" s="22" t="n"/>
      <c r="I1932" s="22" t="n"/>
      <c r="J1932" s="25" t="n"/>
      <c r="K1932" s="26">
        <f>IF(J1932="","",IFERROR(INDEX(lst_frequencias_vezes,MATCH(J1932,lst_frequencias,0)),"Frequência não aceita"))</f>
        <v/>
      </c>
      <c r="L1932" s="21" t="n"/>
      <c r="M1932" s="27" t="n"/>
      <c r="N1932" s="28">
        <f>IF(AND(ISNUMBER(K1932),ISNUMBER(M1932)),K1932*M1932,"")</f>
        <v/>
      </c>
      <c r="O1932" s="25" t="n"/>
      <c r="P1932" s="25" t="n"/>
      <c r="Q1932" s="29" t="n"/>
      <c r="R1932" s="30">
        <f>IF(C1932="","",IF(COUNTIF(pl_chave,C1932)&gt;1,"ERRO: chave de tarefa duplicada",IF(I1932="Sim",IF(O1932="Não","ERRO: tarefa de segurança retirada do plano",IF(NOT(ISNUMBER(K1932)),"ERRO: frequência vigente inválida",IF(ISERROR(MATCH(H1932,lst_frequencias,0)),"ERRO: frequência de referência ausente",IF(K1932&lt;INDEX(lst_frequencias_vezes,MATCH(H1932,lst_frequencias,0)),"ERRO: intervalo ampliado em tarefa de segurança (referência "&amp;H1932&amp;")","OK: segurança mantida")))),IF(NOT(ISNUMBER(K1932)),"Verificar: frequência vigente","OK"))))</f>
        <v/>
      </c>
      <c r="S1932" s="24" t="n"/>
    </row>
    <row r="1933">
      <c r="A1933" s="21" t="n"/>
      <c r="B1933" s="22" t="n"/>
      <c r="C1933" s="23">
        <f>IF(OR(A1933="",B1933=""),"",A1933&amp;"|"&amp;B1933)</f>
        <v/>
      </c>
      <c r="D1933" s="21" t="n"/>
      <c r="E1933" s="24" t="n"/>
      <c r="F1933" s="21" t="n"/>
      <c r="G1933" s="22" t="n"/>
      <c r="H1933" s="22" t="n"/>
      <c r="I1933" s="22" t="n"/>
      <c r="J1933" s="25" t="n"/>
      <c r="K1933" s="26">
        <f>IF(J1933="","",IFERROR(INDEX(lst_frequencias_vezes,MATCH(J1933,lst_frequencias,0)),"Frequência não aceita"))</f>
        <v/>
      </c>
      <c r="L1933" s="21" t="n"/>
      <c r="M1933" s="27" t="n"/>
      <c r="N1933" s="28">
        <f>IF(AND(ISNUMBER(K1933),ISNUMBER(M1933)),K1933*M1933,"")</f>
        <v/>
      </c>
      <c r="O1933" s="25" t="n"/>
      <c r="P1933" s="25" t="n"/>
      <c r="Q1933" s="29" t="n"/>
      <c r="R1933" s="30">
        <f>IF(C1933="","",IF(COUNTIF(pl_chave,C1933)&gt;1,"ERRO: chave de tarefa duplicada",IF(I1933="Sim",IF(O1933="Não","ERRO: tarefa de segurança retirada do plano",IF(NOT(ISNUMBER(K1933)),"ERRO: frequência vigente inválida",IF(ISERROR(MATCH(H1933,lst_frequencias,0)),"ERRO: frequência de referência ausente",IF(K1933&lt;INDEX(lst_frequencias_vezes,MATCH(H1933,lst_frequencias,0)),"ERRO: intervalo ampliado em tarefa de segurança (referência "&amp;H1933&amp;")","OK: segurança mantida")))),IF(NOT(ISNUMBER(K1933)),"Verificar: frequência vigente","OK"))))</f>
        <v/>
      </c>
      <c r="S1933" s="24" t="n"/>
    </row>
    <row r="1934">
      <c r="A1934" s="21" t="n"/>
      <c r="B1934" s="22" t="n"/>
      <c r="C1934" s="23">
        <f>IF(OR(A1934="",B1934=""),"",A1934&amp;"|"&amp;B1934)</f>
        <v/>
      </c>
      <c r="D1934" s="21" t="n"/>
      <c r="E1934" s="24" t="n"/>
      <c r="F1934" s="21" t="n"/>
      <c r="G1934" s="22" t="n"/>
      <c r="H1934" s="22" t="n"/>
      <c r="I1934" s="22" t="n"/>
      <c r="J1934" s="25" t="n"/>
      <c r="K1934" s="26">
        <f>IF(J1934="","",IFERROR(INDEX(lst_frequencias_vezes,MATCH(J1934,lst_frequencias,0)),"Frequência não aceita"))</f>
        <v/>
      </c>
      <c r="L1934" s="21" t="n"/>
      <c r="M1934" s="27" t="n"/>
      <c r="N1934" s="28">
        <f>IF(AND(ISNUMBER(K1934),ISNUMBER(M1934)),K1934*M1934,"")</f>
        <v/>
      </c>
      <c r="O1934" s="25" t="n"/>
      <c r="P1934" s="25" t="n"/>
      <c r="Q1934" s="29" t="n"/>
      <c r="R1934" s="30">
        <f>IF(C1934="","",IF(COUNTIF(pl_chave,C1934)&gt;1,"ERRO: chave de tarefa duplicada",IF(I1934="Sim",IF(O1934="Não","ERRO: tarefa de segurança retirada do plano",IF(NOT(ISNUMBER(K1934)),"ERRO: frequência vigente inválida",IF(ISERROR(MATCH(H1934,lst_frequencias,0)),"ERRO: frequência de referência ausente",IF(K1934&lt;INDEX(lst_frequencias_vezes,MATCH(H1934,lst_frequencias,0)),"ERRO: intervalo ampliado em tarefa de segurança (referência "&amp;H1934&amp;")","OK: segurança mantida")))),IF(NOT(ISNUMBER(K1934)),"Verificar: frequência vigente","OK"))))</f>
        <v/>
      </c>
      <c r="S1934" s="24" t="n"/>
    </row>
    <row r="1935">
      <c r="A1935" s="21" t="n"/>
      <c r="B1935" s="22" t="n"/>
      <c r="C1935" s="23">
        <f>IF(OR(A1935="",B1935=""),"",A1935&amp;"|"&amp;B1935)</f>
        <v/>
      </c>
      <c r="D1935" s="21" t="n"/>
      <c r="E1935" s="24" t="n"/>
      <c r="F1935" s="21" t="n"/>
      <c r="G1935" s="22" t="n"/>
      <c r="H1935" s="22" t="n"/>
      <c r="I1935" s="22" t="n"/>
      <c r="J1935" s="25" t="n"/>
      <c r="K1935" s="26">
        <f>IF(J1935="","",IFERROR(INDEX(lst_frequencias_vezes,MATCH(J1935,lst_frequencias,0)),"Frequência não aceita"))</f>
        <v/>
      </c>
      <c r="L1935" s="21" t="n"/>
      <c r="M1935" s="27" t="n"/>
      <c r="N1935" s="28">
        <f>IF(AND(ISNUMBER(K1935),ISNUMBER(M1935)),K1935*M1935,"")</f>
        <v/>
      </c>
      <c r="O1935" s="25" t="n"/>
      <c r="P1935" s="25" t="n"/>
      <c r="Q1935" s="29" t="n"/>
      <c r="R1935" s="30">
        <f>IF(C1935="","",IF(COUNTIF(pl_chave,C1935)&gt;1,"ERRO: chave de tarefa duplicada",IF(I1935="Sim",IF(O1935="Não","ERRO: tarefa de segurança retirada do plano",IF(NOT(ISNUMBER(K1935)),"ERRO: frequência vigente inválida",IF(ISERROR(MATCH(H1935,lst_frequencias,0)),"ERRO: frequência de referência ausente",IF(K1935&lt;INDEX(lst_frequencias_vezes,MATCH(H1935,lst_frequencias,0)),"ERRO: intervalo ampliado em tarefa de segurança (referência "&amp;H1935&amp;")","OK: segurança mantida")))),IF(NOT(ISNUMBER(K1935)),"Verificar: frequência vigente","OK"))))</f>
        <v/>
      </c>
      <c r="S1935" s="24" t="n"/>
    </row>
    <row r="1936">
      <c r="A1936" s="21" t="n"/>
      <c r="B1936" s="22" t="n"/>
      <c r="C1936" s="23">
        <f>IF(OR(A1936="",B1936=""),"",A1936&amp;"|"&amp;B1936)</f>
        <v/>
      </c>
      <c r="D1936" s="21" t="n"/>
      <c r="E1936" s="24" t="n"/>
      <c r="F1936" s="21" t="n"/>
      <c r="G1936" s="22" t="n"/>
      <c r="H1936" s="22" t="n"/>
      <c r="I1936" s="22" t="n"/>
      <c r="J1936" s="25" t="n"/>
      <c r="K1936" s="26">
        <f>IF(J1936="","",IFERROR(INDEX(lst_frequencias_vezes,MATCH(J1936,lst_frequencias,0)),"Frequência não aceita"))</f>
        <v/>
      </c>
      <c r="L1936" s="21" t="n"/>
      <c r="M1936" s="27" t="n"/>
      <c r="N1936" s="28">
        <f>IF(AND(ISNUMBER(K1936),ISNUMBER(M1936)),K1936*M1936,"")</f>
        <v/>
      </c>
      <c r="O1936" s="25" t="n"/>
      <c r="P1936" s="25" t="n"/>
      <c r="Q1936" s="29" t="n"/>
      <c r="R1936" s="30">
        <f>IF(C1936="","",IF(COUNTIF(pl_chave,C1936)&gt;1,"ERRO: chave de tarefa duplicada",IF(I1936="Sim",IF(O1936="Não","ERRO: tarefa de segurança retirada do plano",IF(NOT(ISNUMBER(K1936)),"ERRO: frequência vigente inválida",IF(ISERROR(MATCH(H1936,lst_frequencias,0)),"ERRO: frequência de referência ausente",IF(K1936&lt;INDEX(lst_frequencias_vezes,MATCH(H1936,lst_frequencias,0)),"ERRO: intervalo ampliado em tarefa de segurança (referência "&amp;H1936&amp;")","OK: segurança mantida")))),IF(NOT(ISNUMBER(K1936)),"Verificar: frequência vigente","OK"))))</f>
        <v/>
      </c>
      <c r="S1936" s="24" t="n"/>
    </row>
    <row r="1937">
      <c r="A1937" s="21" t="n"/>
      <c r="B1937" s="22" t="n"/>
      <c r="C1937" s="23">
        <f>IF(OR(A1937="",B1937=""),"",A1937&amp;"|"&amp;B1937)</f>
        <v/>
      </c>
      <c r="D1937" s="21" t="n"/>
      <c r="E1937" s="24" t="n"/>
      <c r="F1937" s="21" t="n"/>
      <c r="G1937" s="22" t="n"/>
      <c r="H1937" s="22" t="n"/>
      <c r="I1937" s="22" t="n"/>
      <c r="J1937" s="25" t="n"/>
      <c r="K1937" s="26">
        <f>IF(J1937="","",IFERROR(INDEX(lst_frequencias_vezes,MATCH(J1937,lst_frequencias,0)),"Frequência não aceita"))</f>
        <v/>
      </c>
      <c r="L1937" s="21" t="n"/>
      <c r="M1937" s="27" t="n"/>
      <c r="N1937" s="28">
        <f>IF(AND(ISNUMBER(K1937),ISNUMBER(M1937)),K1937*M1937,"")</f>
        <v/>
      </c>
      <c r="O1937" s="25" t="n"/>
      <c r="P1937" s="25" t="n"/>
      <c r="Q1937" s="29" t="n"/>
      <c r="R1937" s="30">
        <f>IF(C1937="","",IF(COUNTIF(pl_chave,C1937)&gt;1,"ERRO: chave de tarefa duplicada",IF(I1937="Sim",IF(O1937="Não","ERRO: tarefa de segurança retirada do plano",IF(NOT(ISNUMBER(K1937)),"ERRO: frequência vigente inválida",IF(ISERROR(MATCH(H1937,lst_frequencias,0)),"ERRO: frequência de referência ausente",IF(K1937&lt;INDEX(lst_frequencias_vezes,MATCH(H1937,lst_frequencias,0)),"ERRO: intervalo ampliado em tarefa de segurança (referência "&amp;H1937&amp;")","OK: segurança mantida")))),IF(NOT(ISNUMBER(K1937)),"Verificar: frequência vigente","OK"))))</f>
        <v/>
      </c>
      <c r="S1937" s="24" t="n"/>
    </row>
    <row r="1938">
      <c r="A1938" s="21" t="n"/>
      <c r="B1938" s="22" t="n"/>
      <c r="C1938" s="23">
        <f>IF(OR(A1938="",B1938=""),"",A1938&amp;"|"&amp;B1938)</f>
        <v/>
      </c>
      <c r="D1938" s="21" t="n"/>
      <c r="E1938" s="24" t="n"/>
      <c r="F1938" s="21" t="n"/>
      <c r="G1938" s="22" t="n"/>
      <c r="H1938" s="22" t="n"/>
      <c r="I1938" s="22" t="n"/>
      <c r="J1938" s="25" t="n"/>
      <c r="K1938" s="26">
        <f>IF(J1938="","",IFERROR(INDEX(lst_frequencias_vezes,MATCH(J1938,lst_frequencias,0)),"Frequência não aceita"))</f>
        <v/>
      </c>
      <c r="L1938" s="21" t="n"/>
      <c r="M1938" s="27" t="n"/>
      <c r="N1938" s="28">
        <f>IF(AND(ISNUMBER(K1938),ISNUMBER(M1938)),K1938*M1938,"")</f>
        <v/>
      </c>
      <c r="O1938" s="25" t="n"/>
      <c r="P1938" s="25" t="n"/>
      <c r="Q1938" s="29" t="n"/>
      <c r="R1938" s="30">
        <f>IF(C1938="","",IF(COUNTIF(pl_chave,C1938)&gt;1,"ERRO: chave de tarefa duplicada",IF(I1938="Sim",IF(O1938="Não","ERRO: tarefa de segurança retirada do plano",IF(NOT(ISNUMBER(K1938)),"ERRO: frequência vigente inválida",IF(ISERROR(MATCH(H1938,lst_frequencias,0)),"ERRO: frequência de referência ausente",IF(K1938&lt;INDEX(lst_frequencias_vezes,MATCH(H1938,lst_frequencias,0)),"ERRO: intervalo ampliado em tarefa de segurança (referência "&amp;H1938&amp;")","OK: segurança mantida")))),IF(NOT(ISNUMBER(K1938)),"Verificar: frequência vigente","OK"))))</f>
        <v/>
      </c>
      <c r="S1938" s="24" t="n"/>
    </row>
    <row r="1939">
      <c r="A1939" s="21" t="n"/>
      <c r="B1939" s="22" t="n"/>
      <c r="C1939" s="23">
        <f>IF(OR(A1939="",B1939=""),"",A1939&amp;"|"&amp;B1939)</f>
        <v/>
      </c>
      <c r="D1939" s="21" t="n"/>
      <c r="E1939" s="24" t="n"/>
      <c r="F1939" s="21" t="n"/>
      <c r="G1939" s="22" t="n"/>
      <c r="H1939" s="22" t="n"/>
      <c r="I1939" s="22" t="n"/>
      <c r="J1939" s="25" t="n"/>
      <c r="K1939" s="26">
        <f>IF(J1939="","",IFERROR(INDEX(lst_frequencias_vezes,MATCH(J1939,lst_frequencias,0)),"Frequência não aceita"))</f>
        <v/>
      </c>
      <c r="L1939" s="21" t="n"/>
      <c r="M1939" s="27" t="n"/>
      <c r="N1939" s="28">
        <f>IF(AND(ISNUMBER(K1939),ISNUMBER(M1939)),K1939*M1939,"")</f>
        <v/>
      </c>
      <c r="O1939" s="25" t="n"/>
      <c r="P1939" s="25" t="n"/>
      <c r="Q1939" s="29" t="n"/>
      <c r="R1939" s="30">
        <f>IF(C1939="","",IF(COUNTIF(pl_chave,C1939)&gt;1,"ERRO: chave de tarefa duplicada",IF(I1939="Sim",IF(O1939="Não","ERRO: tarefa de segurança retirada do plano",IF(NOT(ISNUMBER(K1939)),"ERRO: frequência vigente inválida",IF(ISERROR(MATCH(H1939,lst_frequencias,0)),"ERRO: frequência de referência ausente",IF(K1939&lt;INDEX(lst_frequencias_vezes,MATCH(H1939,lst_frequencias,0)),"ERRO: intervalo ampliado em tarefa de segurança (referência "&amp;H1939&amp;")","OK: segurança mantida")))),IF(NOT(ISNUMBER(K1939)),"Verificar: frequência vigente","OK"))))</f>
        <v/>
      </c>
      <c r="S1939" s="24" t="n"/>
    </row>
    <row r="1940">
      <c r="A1940" s="21" t="n"/>
      <c r="B1940" s="22" t="n"/>
      <c r="C1940" s="23">
        <f>IF(OR(A1940="",B1940=""),"",A1940&amp;"|"&amp;B1940)</f>
        <v/>
      </c>
      <c r="D1940" s="21" t="n"/>
      <c r="E1940" s="24" t="n"/>
      <c r="F1940" s="21" t="n"/>
      <c r="G1940" s="22" t="n"/>
      <c r="H1940" s="22" t="n"/>
      <c r="I1940" s="22" t="n"/>
      <c r="J1940" s="25" t="n"/>
      <c r="K1940" s="26">
        <f>IF(J1940="","",IFERROR(INDEX(lst_frequencias_vezes,MATCH(J1940,lst_frequencias,0)),"Frequência não aceita"))</f>
        <v/>
      </c>
      <c r="L1940" s="21" t="n"/>
      <c r="M1940" s="27" t="n"/>
      <c r="N1940" s="28">
        <f>IF(AND(ISNUMBER(K1940),ISNUMBER(M1940)),K1940*M1940,"")</f>
        <v/>
      </c>
      <c r="O1940" s="25" t="n"/>
      <c r="P1940" s="25" t="n"/>
      <c r="Q1940" s="29" t="n"/>
      <c r="R1940" s="30">
        <f>IF(C1940="","",IF(COUNTIF(pl_chave,C1940)&gt;1,"ERRO: chave de tarefa duplicada",IF(I1940="Sim",IF(O1940="Não","ERRO: tarefa de segurança retirada do plano",IF(NOT(ISNUMBER(K1940)),"ERRO: frequência vigente inválida",IF(ISERROR(MATCH(H1940,lst_frequencias,0)),"ERRO: frequência de referência ausente",IF(K1940&lt;INDEX(lst_frequencias_vezes,MATCH(H1940,lst_frequencias,0)),"ERRO: intervalo ampliado em tarefa de segurança (referência "&amp;H1940&amp;")","OK: segurança mantida")))),IF(NOT(ISNUMBER(K1940)),"Verificar: frequência vigente","OK"))))</f>
        <v/>
      </c>
      <c r="S1940" s="24" t="n"/>
    </row>
    <row r="1941">
      <c r="A1941" s="21" t="n"/>
      <c r="B1941" s="22" t="n"/>
      <c r="C1941" s="23">
        <f>IF(OR(A1941="",B1941=""),"",A1941&amp;"|"&amp;B1941)</f>
        <v/>
      </c>
      <c r="D1941" s="21" t="n"/>
      <c r="E1941" s="24" t="n"/>
      <c r="F1941" s="21" t="n"/>
      <c r="G1941" s="22" t="n"/>
      <c r="H1941" s="22" t="n"/>
      <c r="I1941" s="22" t="n"/>
      <c r="J1941" s="25" t="n"/>
      <c r="K1941" s="26">
        <f>IF(J1941="","",IFERROR(INDEX(lst_frequencias_vezes,MATCH(J1941,lst_frequencias,0)),"Frequência não aceita"))</f>
        <v/>
      </c>
      <c r="L1941" s="21" t="n"/>
      <c r="M1941" s="27" t="n"/>
      <c r="N1941" s="28">
        <f>IF(AND(ISNUMBER(K1941),ISNUMBER(M1941)),K1941*M1941,"")</f>
        <v/>
      </c>
      <c r="O1941" s="25" t="n"/>
      <c r="P1941" s="25" t="n"/>
      <c r="Q1941" s="29" t="n"/>
      <c r="R1941" s="30">
        <f>IF(C1941="","",IF(COUNTIF(pl_chave,C1941)&gt;1,"ERRO: chave de tarefa duplicada",IF(I1941="Sim",IF(O1941="Não","ERRO: tarefa de segurança retirada do plano",IF(NOT(ISNUMBER(K1941)),"ERRO: frequência vigente inválida",IF(ISERROR(MATCH(H1941,lst_frequencias,0)),"ERRO: frequência de referência ausente",IF(K1941&lt;INDEX(lst_frequencias_vezes,MATCH(H1941,lst_frequencias,0)),"ERRO: intervalo ampliado em tarefa de segurança (referência "&amp;H1941&amp;")","OK: segurança mantida")))),IF(NOT(ISNUMBER(K1941)),"Verificar: frequência vigente","OK"))))</f>
        <v/>
      </c>
      <c r="S1941" s="24" t="n"/>
    </row>
    <row r="1942">
      <c r="A1942" s="21" t="n"/>
      <c r="B1942" s="22" t="n"/>
      <c r="C1942" s="23">
        <f>IF(OR(A1942="",B1942=""),"",A1942&amp;"|"&amp;B1942)</f>
        <v/>
      </c>
      <c r="D1942" s="21" t="n"/>
      <c r="E1942" s="24" t="n"/>
      <c r="F1942" s="21" t="n"/>
      <c r="G1942" s="22" t="n"/>
      <c r="H1942" s="22" t="n"/>
      <c r="I1942" s="22" t="n"/>
      <c r="J1942" s="25" t="n"/>
      <c r="K1942" s="26">
        <f>IF(J1942="","",IFERROR(INDEX(lst_frequencias_vezes,MATCH(J1942,lst_frequencias,0)),"Frequência não aceita"))</f>
        <v/>
      </c>
      <c r="L1942" s="21" t="n"/>
      <c r="M1942" s="27" t="n"/>
      <c r="N1942" s="28">
        <f>IF(AND(ISNUMBER(K1942),ISNUMBER(M1942)),K1942*M1942,"")</f>
        <v/>
      </c>
      <c r="O1942" s="25" t="n"/>
      <c r="P1942" s="25" t="n"/>
      <c r="Q1942" s="29" t="n"/>
      <c r="R1942" s="30">
        <f>IF(C1942="","",IF(COUNTIF(pl_chave,C1942)&gt;1,"ERRO: chave de tarefa duplicada",IF(I1942="Sim",IF(O1942="Não","ERRO: tarefa de segurança retirada do plano",IF(NOT(ISNUMBER(K1942)),"ERRO: frequência vigente inválida",IF(ISERROR(MATCH(H1942,lst_frequencias,0)),"ERRO: frequência de referência ausente",IF(K1942&lt;INDEX(lst_frequencias_vezes,MATCH(H1942,lst_frequencias,0)),"ERRO: intervalo ampliado em tarefa de segurança (referência "&amp;H1942&amp;")","OK: segurança mantida")))),IF(NOT(ISNUMBER(K1942)),"Verificar: frequência vigente","OK"))))</f>
        <v/>
      </c>
      <c r="S1942" s="24" t="n"/>
    </row>
    <row r="1943">
      <c r="A1943" s="21" t="n"/>
      <c r="B1943" s="22" t="n"/>
      <c r="C1943" s="23">
        <f>IF(OR(A1943="",B1943=""),"",A1943&amp;"|"&amp;B1943)</f>
        <v/>
      </c>
      <c r="D1943" s="21" t="n"/>
      <c r="E1943" s="24" t="n"/>
      <c r="F1943" s="21" t="n"/>
      <c r="G1943" s="22" t="n"/>
      <c r="H1943" s="22" t="n"/>
      <c r="I1943" s="22" t="n"/>
      <c r="J1943" s="25" t="n"/>
      <c r="K1943" s="26">
        <f>IF(J1943="","",IFERROR(INDEX(lst_frequencias_vezes,MATCH(J1943,lst_frequencias,0)),"Frequência não aceita"))</f>
        <v/>
      </c>
      <c r="L1943" s="21" t="n"/>
      <c r="M1943" s="27" t="n"/>
      <c r="N1943" s="28">
        <f>IF(AND(ISNUMBER(K1943),ISNUMBER(M1943)),K1943*M1943,"")</f>
        <v/>
      </c>
      <c r="O1943" s="25" t="n"/>
      <c r="P1943" s="25" t="n"/>
      <c r="Q1943" s="29" t="n"/>
      <c r="R1943" s="30">
        <f>IF(C1943="","",IF(COUNTIF(pl_chave,C1943)&gt;1,"ERRO: chave de tarefa duplicada",IF(I1943="Sim",IF(O1943="Não","ERRO: tarefa de segurança retirada do plano",IF(NOT(ISNUMBER(K1943)),"ERRO: frequência vigente inválida",IF(ISERROR(MATCH(H1943,lst_frequencias,0)),"ERRO: frequência de referência ausente",IF(K1943&lt;INDEX(lst_frequencias_vezes,MATCH(H1943,lst_frequencias,0)),"ERRO: intervalo ampliado em tarefa de segurança (referência "&amp;H1943&amp;")","OK: segurança mantida")))),IF(NOT(ISNUMBER(K1943)),"Verificar: frequência vigente","OK"))))</f>
        <v/>
      </c>
      <c r="S1943" s="24" t="n"/>
    </row>
    <row r="1944">
      <c r="A1944" s="21" t="n"/>
      <c r="B1944" s="22" t="n"/>
      <c r="C1944" s="23">
        <f>IF(OR(A1944="",B1944=""),"",A1944&amp;"|"&amp;B1944)</f>
        <v/>
      </c>
      <c r="D1944" s="21" t="n"/>
      <c r="E1944" s="24" t="n"/>
      <c r="F1944" s="21" t="n"/>
      <c r="G1944" s="22" t="n"/>
      <c r="H1944" s="22" t="n"/>
      <c r="I1944" s="22" t="n"/>
      <c r="J1944" s="25" t="n"/>
      <c r="K1944" s="26">
        <f>IF(J1944="","",IFERROR(INDEX(lst_frequencias_vezes,MATCH(J1944,lst_frequencias,0)),"Frequência não aceita"))</f>
        <v/>
      </c>
      <c r="L1944" s="21" t="n"/>
      <c r="M1944" s="27" t="n"/>
      <c r="N1944" s="28">
        <f>IF(AND(ISNUMBER(K1944),ISNUMBER(M1944)),K1944*M1944,"")</f>
        <v/>
      </c>
      <c r="O1944" s="25" t="n"/>
      <c r="P1944" s="25" t="n"/>
      <c r="Q1944" s="29" t="n"/>
      <c r="R1944" s="30">
        <f>IF(C1944="","",IF(COUNTIF(pl_chave,C1944)&gt;1,"ERRO: chave de tarefa duplicada",IF(I1944="Sim",IF(O1944="Não","ERRO: tarefa de segurança retirada do plano",IF(NOT(ISNUMBER(K1944)),"ERRO: frequência vigente inválida",IF(ISERROR(MATCH(H1944,lst_frequencias,0)),"ERRO: frequência de referência ausente",IF(K1944&lt;INDEX(lst_frequencias_vezes,MATCH(H1944,lst_frequencias,0)),"ERRO: intervalo ampliado em tarefa de segurança (referência "&amp;H1944&amp;")","OK: segurança mantida")))),IF(NOT(ISNUMBER(K1944)),"Verificar: frequência vigente","OK"))))</f>
        <v/>
      </c>
      <c r="S1944" s="24" t="n"/>
    </row>
    <row r="1945">
      <c r="A1945" s="21" t="n"/>
      <c r="B1945" s="22" t="n"/>
      <c r="C1945" s="23">
        <f>IF(OR(A1945="",B1945=""),"",A1945&amp;"|"&amp;B1945)</f>
        <v/>
      </c>
      <c r="D1945" s="21" t="n"/>
      <c r="E1945" s="24" t="n"/>
      <c r="F1945" s="21" t="n"/>
      <c r="G1945" s="22" t="n"/>
      <c r="H1945" s="22" t="n"/>
      <c r="I1945" s="22" t="n"/>
      <c r="J1945" s="25" t="n"/>
      <c r="K1945" s="26">
        <f>IF(J1945="","",IFERROR(INDEX(lst_frequencias_vezes,MATCH(J1945,lst_frequencias,0)),"Frequência não aceita"))</f>
        <v/>
      </c>
      <c r="L1945" s="21" t="n"/>
      <c r="M1945" s="27" t="n"/>
      <c r="N1945" s="28">
        <f>IF(AND(ISNUMBER(K1945),ISNUMBER(M1945)),K1945*M1945,"")</f>
        <v/>
      </c>
      <c r="O1945" s="25" t="n"/>
      <c r="P1945" s="25" t="n"/>
      <c r="Q1945" s="29" t="n"/>
      <c r="R1945" s="30">
        <f>IF(C1945="","",IF(COUNTIF(pl_chave,C1945)&gt;1,"ERRO: chave de tarefa duplicada",IF(I1945="Sim",IF(O1945="Não","ERRO: tarefa de segurança retirada do plano",IF(NOT(ISNUMBER(K1945)),"ERRO: frequência vigente inválida",IF(ISERROR(MATCH(H1945,lst_frequencias,0)),"ERRO: frequência de referência ausente",IF(K1945&lt;INDEX(lst_frequencias_vezes,MATCH(H1945,lst_frequencias,0)),"ERRO: intervalo ampliado em tarefa de segurança (referência "&amp;H1945&amp;")","OK: segurança mantida")))),IF(NOT(ISNUMBER(K1945)),"Verificar: frequência vigente","OK"))))</f>
        <v/>
      </c>
      <c r="S1945" s="24" t="n"/>
    </row>
    <row r="1946">
      <c r="A1946" s="21" t="n"/>
      <c r="B1946" s="22" t="n"/>
      <c r="C1946" s="23">
        <f>IF(OR(A1946="",B1946=""),"",A1946&amp;"|"&amp;B1946)</f>
        <v/>
      </c>
      <c r="D1946" s="21" t="n"/>
      <c r="E1946" s="24" t="n"/>
      <c r="F1946" s="21" t="n"/>
      <c r="G1946" s="22" t="n"/>
      <c r="H1946" s="22" t="n"/>
      <c r="I1946" s="22" t="n"/>
      <c r="J1946" s="25" t="n"/>
      <c r="K1946" s="26">
        <f>IF(J1946="","",IFERROR(INDEX(lst_frequencias_vezes,MATCH(J1946,lst_frequencias,0)),"Frequência não aceita"))</f>
        <v/>
      </c>
      <c r="L1946" s="21" t="n"/>
      <c r="M1946" s="27" t="n"/>
      <c r="N1946" s="28">
        <f>IF(AND(ISNUMBER(K1946),ISNUMBER(M1946)),K1946*M1946,"")</f>
        <v/>
      </c>
      <c r="O1946" s="25" t="n"/>
      <c r="P1946" s="25" t="n"/>
      <c r="Q1946" s="29" t="n"/>
      <c r="R1946" s="30">
        <f>IF(C1946="","",IF(COUNTIF(pl_chave,C1946)&gt;1,"ERRO: chave de tarefa duplicada",IF(I1946="Sim",IF(O1946="Não","ERRO: tarefa de segurança retirada do plano",IF(NOT(ISNUMBER(K1946)),"ERRO: frequência vigente inválida",IF(ISERROR(MATCH(H1946,lst_frequencias,0)),"ERRO: frequência de referência ausente",IF(K1946&lt;INDEX(lst_frequencias_vezes,MATCH(H1946,lst_frequencias,0)),"ERRO: intervalo ampliado em tarefa de segurança (referência "&amp;H1946&amp;")","OK: segurança mantida")))),IF(NOT(ISNUMBER(K1946)),"Verificar: frequência vigente","OK"))))</f>
        <v/>
      </c>
      <c r="S1946" s="24" t="n"/>
    </row>
    <row r="1947">
      <c r="A1947" s="21" t="n"/>
      <c r="B1947" s="22" t="n"/>
      <c r="C1947" s="23">
        <f>IF(OR(A1947="",B1947=""),"",A1947&amp;"|"&amp;B1947)</f>
        <v/>
      </c>
      <c r="D1947" s="21" t="n"/>
      <c r="E1947" s="24" t="n"/>
      <c r="F1947" s="21" t="n"/>
      <c r="G1947" s="22" t="n"/>
      <c r="H1947" s="22" t="n"/>
      <c r="I1947" s="22" t="n"/>
      <c r="J1947" s="25" t="n"/>
      <c r="K1947" s="26">
        <f>IF(J1947="","",IFERROR(INDEX(lst_frequencias_vezes,MATCH(J1947,lst_frequencias,0)),"Frequência não aceita"))</f>
        <v/>
      </c>
      <c r="L1947" s="21" t="n"/>
      <c r="M1947" s="27" t="n"/>
      <c r="N1947" s="28">
        <f>IF(AND(ISNUMBER(K1947),ISNUMBER(M1947)),K1947*M1947,"")</f>
        <v/>
      </c>
      <c r="O1947" s="25" t="n"/>
      <c r="P1947" s="25" t="n"/>
      <c r="Q1947" s="29" t="n"/>
      <c r="R1947" s="30">
        <f>IF(C1947="","",IF(COUNTIF(pl_chave,C1947)&gt;1,"ERRO: chave de tarefa duplicada",IF(I1947="Sim",IF(O1947="Não","ERRO: tarefa de segurança retirada do plano",IF(NOT(ISNUMBER(K1947)),"ERRO: frequência vigente inválida",IF(ISERROR(MATCH(H1947,lst_frequencias,0)),"ERRO: frequência de referência ausente",IF(K1947&lt;INDEX(lst_frequencias_vezes,MATCH(H1947,lst_frequencias,0)),"ERRO: intervalo ampliado em tarefa de segurança (referência "&amp;H1947&amp;")","OK: segurança mantida")))),IF(NOT(ISNUMBER(K1947)),"Verificar: frequência vigente","OK"))))</f>
        <v/>
      </c>
      <c r="S1947" s="24" t="n"/>
    </row>
    <row r="1948">
      <c r="A1948" s="21" t="n"/>
      <c r="B1948" s="22" t="n"/>
      <c r="C1948" s="23">
        <f>IF(OR(A1948="",B1948=""),"",A1948&amp;"|"&amp;B1948)</f>
        <v/>
      </c>
      <c r="D1948" s="21" t="n"/>
      <c r="E1948" s="24" t="n"/>
      <c r="F1948" s="21" t="n"/>
      <c r="G1948" s="22" t="n"/>
      <c r="H1948" s="22" t="n"/>
      <c r="I1948" s="22" t="n"/>
      <c r="J1948" s="25" t="n"/>
      <c r="K1948" s="26">
        <f>IF(J1948="","",IFERROR(INDEX(lst_frequencias_vezes,MATCH(J1948,lst_frequencias,0)),"Frequência não aceita"))</f>
        <v/>
      </c>
      <c r="L1948" s="21" t="n"/>
      <c r="M1948" s="27" t="n"/>
      <c r="N1948" s="28">
        <f>IF(AND(ISNUMBER(K1948),ISNUMBER(M1948)),K1948*M1948,"")</f>
        <v/>
      </c>
      <c r="O1948" s="25" t="n"/>
      <c r="P1948" s="25" t="n"/>
      <c r="Q1948" s="29" t="n"/>
      <c r="R1948" s="30">
        <f>IF(C1948="","",IF(COUNTIF(pl_chave,C1948)&gt;1,"ERRO: chave de tarefa duplicada",IF(I1948="Sim",IF(O1948="Não","ERRO: tarefa de segurança retirada do plano",IF(NOT(ISNUMBER(K1948)),"ERRO: frequência vigente inválida",IF(ISERROR(MATCH(H1948,lst_frequencias,0)),"ERRO: frequência de referência ausente",IF(K1948&lt;INDEX(lst_frequencias_vezes,MATCH(H1948,lst_frequencias,0)),"ERRO: intervalo ampliado em tarefa de segurança (referência "&amp;H1948&amp;")","OK: segurança mantida")))),IF(NOT(ISNUMBER(K1948)),"Verificar: frequência vigente","OK"))))</f>
        <v/>
      </c>
      <c r="S1948" s="24" t="n"/>
    </row>
    <row r="1949">
      <c r="A1949" s="21" t="n"/>
      <c r="B1949" s="22" t="n"/>
      <c r="C1949" s="23">
        <f>IF(OR(A1949="",B1949=""),"",A1949&amp;"|"&amp;B1949)</f>
        <v/>
      </c>
      <c r="D1949" s="21" t="n"/>
      <c r="E1949" s="24" t="n"/>
      <c r="F1949" s="21" t="n"/>
      <c r="G1949" s="22" t="n"/>
      <c r="H1949" s="22" t="n"/>
      <c r="I1949" s="22" t="n"/>
      <c r="J1949" s="25" t="n"/>
      <c r="K1949" s="26">
        <f>IF(J1949="","",IFERROR(INDEX(lst_frequencias_vezes,MATCH(J1949,lst_frequencias,0)),"Frequência não aceita"))</f>
        <v/>
      </c>
      <c r="L1949" s="21" t="n"/>
      <c r="M1949" s="27" t="n"/>
      <c r="N1949" s="28">
        <f>IF(AND(ISNUMBER(K1949),ISNUMBER(M1949)),K1949*M1949,"")</f>
        <v/>
      </c>
      <c r="O1949" s="25" t="n"/>
      <c r="P1949" s="25" t="n"/>
      <c r="Q1949" s="29" t="n"/>
      <c r="R1949" s="30">
        <f>IF(C1949="","",IF(COUNTIF(pl_chave,C1949)&gt;1,"ERRO: chave de tarefa duplicada",IF(I1949="Sim",IF(O1949="Não","ERRO: tarefa de segurança retirada do plano",IF(NOT(ISNUMBER(K1949)),"ERRO: frequência vigente inválida",IF(ISERROR(MATCH(H1949,lst_frequencias,0)),"ERRO: frequência de referência ausente",IF(K1949&lt;INDEX(lst_frequencias_vezes,MATCH(H1949,lst_frequencias,0)),"ERRO: intervalo ampliado em tarefa de segurança (referência "&amp;H1949&amp;")","OK: segurança mantida")))),IF(NOT(ISNUMBER(K1949)),"Verificar: frequência vigente","OK"))))</f>
        <v/>
      </c>
      <c r="S1949" s="24" t="n"/>
    </row>
    <row r="1950">
      <c r="A1950" s="21" t="n"/>
      <c r="B1950" s="22" t="n"/>
      <c r="C1950" s="23">
        <f>IF(OR(A1950="",B1950=""),"",A1950&amp;"|"&amp;B1950)</f>
        <v/>
      </c>
      <c r="D1950" s="21" t="n"/>
      <c r="E1950" s="24" t="n"/>
      <c r="F1950" s="21" t="n"/>
      <c r="G1950" s="22" t="n"/>
      <c r="H1950" s="22" t="n"/>
      <c r="I1950" s="22" t="n"/>
      <c r="J1950" s="25" t="n"/>
      <c r="K1950" s="26">
        <f>IF(J1950="","",IFERROR(INDEX(lst_frequencias_vezes,MATCH(J1950,lst_frequencias,0)),"Frequência não aceita"))</f>
        <v/>
      </c>
      <c r="L1950" s="21" t="n"/>
      <c r="M1950" s="27" t="n"/>
      <c r="N1950" s="28">
        <f>IF(AND(ISNUMBER(K1950),ISNUMBER(M1950)),K1950*M1950,"")</f>
        <v/>
      </c>
      <c r="O1950" s="25" t="n"/>
      <c r="P1950" s="25" t="n"/>
      <c r="Q1950" s="29" t="n"/>
      <c r="R1950" s="30">
        <f>IF(C1950="","",IF(COUNTIF(pl_chave,C1950)&gt;1,"ERRO: chave de tarefa duplicada",IF(I1950="Sim",IF(O1950="Não","ERRO: tarefa de segurança retirada do plano",IF(NOT(ISNUMBER(K1950)),"ERRO: frequência vigente inválida",IF(ISERROR(MATCH(H1950,lst_frequencias,0)),"ERRO: frequência de referência ausente",IF(K1950&lt;INDEX(lst_frequencias_vezes,MATCH(H1950,lst_frequencias,0)),"ERRO: intervalo ampliado em tarefa de segurança (referência "&amp;H1950&amp;")","OK: segurança mantida")))),IF(NOT(ISNUMBER(K1950)),"Verificar: frequência vigente","OK"))))</f>
        <v/>
      </c>
      <c r="S1950" s="24" t="n"/>
    </row>
    <row r="1951">
      <c r="A1951" s="21" t="n"/>
      <c r="B1951" s="22" t="n"/>
      <c r="C1951" s="23">
        <f>IF(OR(A1951="",B1951=""),"",A1951&amp;"|"&amp;B1951)</f>
        <v/>
      </c>
      <c r="D1951" s="21" t="n"/>
      <c r="E1951" s="24" t="n"/>
      <c r="F1951" s="21" t="n"/>
      <c r="G1951" s="22" t="n"/>
      <c r="H1951" s="22" t="n"/>
      <c r="I1951" s="22" t="n"/>
      <c r="J1951" s="25" t="n"/>
      <c r="K1951" s="26">
        <f>IF(J1951="","",IFERROR(INDEX(lst_frequencias_vezes,MATCH(J1951,lst_frequencias,0)),"Frequência não aceita"))</f>
        <v/>
      </c>
      <c r="L1951" s="21" t="n"/>
      <c r="M1951" s="27" t="n"/>
      <c r="N1951" s="28">
        <f>IF(AND(ISNUMBER(K1951),ISNUMBER(M1951)),K1951*M1951,"")</f>
        <v/>
      </c>
      <c r="O1951" s="25" t="n"/>
      <c r="P1951" s="25" t="n"/>
      <c r="Q1951" s="29" t="n"/>
      <c r="R1951" s="30">
        <f>IF(C1951="","",IF(COUNTIF(pl_chave,C1951)&gt;1,"ERRO: chave de tarefa duplicada",IF(I1951="Sim",IF(O1951="Não","ERRO: tarefa de segurança retirada do plano",IF(NOT(ISNUMBER(K1951)),"ERRO: frequência vigente inválida",IF(ISERROR(MATCH(H1951,lst_frequencias,0)),"ERRO: frequência de referência ausente",IF(K1951&lt;INDEX(lst_frequencias_vezes,MATCH(H1951,lst_frequencias,0)),"ERRO: intervalo ampliado em tarefa de segurança (referência "&amp;H1951&amp;")","OK: segurança mantida")))),IF(NOT(ISNUMBER(K1951)),"Verificar: frequência vigente","OK"))))</f>
        <v/>
      </c>
      <c r="S1951" s="24" t="n"/>
    </row>
    <row r="1952">
      <c r="A1952" s="21" t="n"/>
      <c r="B1952" s="22" t="n"/>
      <c r="C1952" s="23">
        <f>IF(OR(A1952="",B1952=""),"",A1952&amp;"|"&amp;B1952)</f>
        <v/>
      </c>
      <c r="D1952" s="21" t="n"/>
      <c r="E1952" s="24" t="n"/>
      <c r="F1952" s="21" t="n"/>
      <c r="G1952" s="22" t="n"/>
      <c r="H1952" s="22" t="n"/>
      <c r="I1952" s="22" t="n"/>
      <c r="J1952" s="25" t="n"/>
      <c r="K1952" s="26">
        <f>IF(J1952="","",IFERROR(INDEX(lst_frequencias_vezes,MATCH(J1952,lst_frequencias,0)),"Frequência não aceita"))</f>
        <v/>
      </c>
      <c r="L1952" s="21" t="n"/>
      <c r="M1952" s="27" t="n"/>
      <c r="N1952" s="28">
        <f>IF(AND(ISNUMBER(K1952),ISNUMBER(M1952)),K1952*M1952,"")</f>
        <v/>
      </c>
      <c r="O1952" s="25" t="n"/>
      <c r="P1952" s="25" t="n"/>
      <c r="Q1952" s="29" t="n"/>
      <c r="R1952" s="30">
        <f>IF(C1952="","",IF(COUNTIF(pl_chave,C1952)&gt;1,"ERRO: chave de tarefa duplicada",IF(I1952="Sim",IF(O1952="Não","ERRO: tarefa de segurança retirada do plano",IF(NOT(ISNUMBER(K1952)),"ERRO: frequência vigente inválida",IF(ISERROR(MATCH(H1952,lst_frequencias,0)),"ERRO: frequência de referência ausente",IF(K1952&lt;INDEX(lst_frequencias_vezes,MATCH(H1952,lst_frequencias,0)),"ERRO: intervalo ampliado em tarefa de segurança (referência "&amp;H1952&amp;")","OK: segurança mantida")))),IF(NOT(ISNUMBER(K1952)),"Verificar: frequência vigente","OK"))))</f>
        <v/>
      </c>
      <c r="S1952" s="24" t="n"/>
    </row>
    <row r="1953">
      <c r="A1953" s="21" t="n"/>
      <c r="B1953" s="22" t="n"/>
      <c r="C1953" s="23">
        <f>IF(OR(A1953="",B1953=""),"",A1953&amp;"|"&amp;B1953)</f>
        <v/>
      </c>
      <c r="D1953" s="21" t="n"/>
      <c r="E1953" s="24" t="n"/>
      <c r="F1953" s="21" t="n"/>
      <c r="G1953" s="22" t="n"/>
      <c r="H1953" s="22" t="n"/>
      <c r="I1953" s="22" t="n"/>
      <c r="J1953" s="25" t="n"/>
      <c r="K1953" s="26">
        <f>IF(J1953="","",IFERROR(INDEX(lst_frequencias_vezes,MATCH(J1953,lst_frequencias,0)),"Frequência não aceita"))</f>
        <v/>
      </c>
      <c r="L1953" s="21" t="n"/>
      <c r="M1953" s="27" t="n"/>
      <c r="N1953" s="28">
        <f>IF(AND(ISNUMBER(K1953),ISNUMBER(M1953)),K1953*M1953,"")</f>
        <v/>
      </c>
      <c r="O1953" s="25" t="n"/>
      <c r="P1953" s="25" t="n"/>
      <c r="Q1953" s="29" t="n"/>
      <c r="R1953" s="30">
        <f>IF(C1953="","",IF(COUNTIF(pl_chave,C1953)&gt;1,"ERRO: chave de tarefa duplicada",IF(I1953="Sim",IF(O1953="Não","ERRO: tarefa de segurança retirada do plano",IF(NOT(ISNUMBER(K1953)),"ERRO: frequência vigente inválida",IF(ISERROR(MATCH(H1953,lst_frequencias,0)),"ERRO: frequência de referência ausente",IF(K1953&lt;INDEX(lst_frequencias_vezes,MATCH(H1953,lst_frequencias,0)),"ERRO: intervalo ampliado em tarefa de segurança (referência "&amp;H1953&amp;")","OK: segurança mantida")))),IF(NOT(ISNUMBER(K1953)),"Verificar: frequência vigente","OK"))))</f>
        <v/>
      </c>
      <c r="S1953" s="24" t="n"/>
    </row>
    <row r="1954">
      <c r="A1954" s="21" t="n"/>
      <c r="B1954" s="22" t="n"/>
      <c r="C1954" s="23">
        <f>IF(OR(A1954="",B1954=""),"",A1954&amp;"|"&amp;B1954)</f>
        <v/>
      </c>
      <c r="D1954" s="21" t="n"/>
      <c r="E1954" s="24" t="n"/>
      <c r="F1954" s="21" t="n"/>
      <c r="G1954" s="22" t="n"/>
      <c r="H1954" s="22" t="n"/>
      <c r="I1954" s="22" t="n"/>
      <c r="J1954" s="25" t="n"/>
      <c r="K1954" s="26">
        <f>IF(J1954="","",IFERROR(INDEX(lst_frequencias_vezes,MATCH(J1954,lst_frequencias,0)),"Frequência não aceita"))</f>
        <v/>
      </c>
      <c r="L1954" s="21" t="n"/>
      <c r="M1954" s="27" t="n"/>
      <c r="N1954" s="28">
        <f>IF(AND(ISNUMBER(K1954),ISNUMBER(M1954)),K1954*M1954,"")</f>
        <v/>
      </c>
      <c r="O1954" s="25" t="n"/>
      <c r="P1954" s="25" t="n"/>
      <c r="Q1954" s="29" t="n"/>
      <c r="R1954" s="30">
        <f>IF(C1954="","",IF(COUNTIF(pl_chave,C1954)&gt;1,"ERRO: chave de tarefa duplicada",IF(I1954="Sim",IF(O1954="Não","ERRO: tarefa de segurança retirada do plano",IF(NOT(ISNUMBER(K1954)),"ERRO: frequência vigente inválida",IF(ISERROR(MATCH(H1954,lst_frequencias,0)),"ERRO: frequência de referência ausente",IF(K1954&lt;INDEX(lst_frequencias_vezes,MATCH(H1954,lst_frequencias,0)),"ERRO: intervalo ampliado em tarefa de segurança (referência "&amp;H1954&amp;")","OK: segurança mantida")))),IF(NOT(ISNUMBER(K1954)),"Verificar: frequência vigente","OK"))))</f>
        <v/>
      </c>
      <c r="S1954" s="24" t="n"/>
    </row>
    <row r="1955">
      <c r="A1955" s="21" t="n"/>
      <c r="B1955" s="22" t="n"/>
      <c r="C1955" s="23">
        <f>IF(OR(A1955="",B1955=""),"",A1955&amp;"|"&amp;B1955)</f>
        <v/>
      </c>
      <c r="D1955" s="21" t="n"/>
      <c r="E1955" s="24" t="n"/>
      <c r="F1955" s="21" t="n"/>
      <c r="G1955" s="22" t="n"/>
      <c r="H1955" s="22" t="n"/>
      <c r="I1955" s="22" t="n"/>
      <c r="J1955" s="25" t="n"/>
      <c r="K1955" s="26">
        <f>IF(J1955="","",IFERROR(INDEX(lst_frequencias_vezes,MATCH(J1955,lst_frequencias,0)),"Frequência não aceita"))</f>
        <v/>
      </c>
      <c r="L1955" s="21" t="n"/>
      <c r="M1955" s="27" t="n"/>
      <c r="N1955" s="28">
        <f>IF(AND(ISNUMBER(K1955),ISNUMBER(M1955)),K1955*M1955,"")</f>
        <v/>
      </c>
      <c r="O1955" s="25" t="n"/>
      <c r="P1955" s="25" t="n"/>
      <c r="Q1955" s="29" t="n"/>
      <c r="R1955" s="30">
        <f>IF(C1955="","",IF(COUNTIF(pl_chave,C1955)&gt;1,"ERRO: chave de tarefa duplicada",IF(I1955="Sim",IF(O1955="Não","ERRO: tarefa de segurança retirada do plano",IF(NOT(ISNUMBER(K1955)),"ERRO: frequência vigente inválida",IF(ISERROR(MATCH(H1955,lst_frequencias,0)),"ERRO: frequência de referência ausente",IF(K1955&lt;INDEX(lst_frequencias_vezes,MATCH(H1955,lst_frequencias,0)),"ERRO: intervalo ampliado em tarefa de segurança (referência "&amp;H1955&amp;")","OK: segurança mantida")))),IF(NOT(ISNUMBER(K1955)),"Verificar: frequência vigente","OK"))))</f>
        <v/>
      </c>
      <c r="S1955" s="24" t="n"/>
    </row>
    <row r="1956">
      <c r="A1956" s="21" t="n"/>
      <c r="B1956" s="22" t="n"/>
      <c r="C1956" s="23">
        <f>IF(OR(A1956="",B1956=""),"",A1956&amp;"|"&amp;B1956)</f>
        <v/>
      </c>
      <c r="D1956" s="21" t="n"/>
      <c r="E1956" s="24" t="n"/>
      <c r="F1956" s="21" t="n"/>
      <c r="G1956" s="22" t="n"/>
      <c r="H1956" s="22" t="n"/>
      <c r="I1956" s="22" t="n"/>
      <c r="J1956" s="25" t="n"/>
      <c r="K1956" s="26">
        <f>IF(J1956="","",IFERROR(INDEX(lst_frequencias_vezes,MATCH(J1956,lst_frequencias,0)),"Frequência não aceita"))</f>
        <v/>
      </c>
      <c r="L1956" s="21" t="n"/>
      <c r="M1956" s="27" t="n"/>
      <c r="N1956" s="28">
        <f>IF(AND(ISNUMBER(K1956),ISNUMBER(M1956)),K1956*M1956,"")</f>
        <v/>
      </c>
      <c r="O1956" s="25" t="n"/>
      <c r="P1956" s="25" t="n"/>
      <c r="Q1956" s="29" t="n"/>
      <c r="R1956" s="30">
        <f>IF(C1956="","",IF(COUNTIF(pl_chave,C1956)&gt;1,"ERRO: chave de tarefa duplicada",IF(I1956="Sim",IF(O1956="Não","ERRO: tarefa de segurança retirada do plano",IF(NOT(ISNUMBER(K1956)),"ERRO: frequência vigente inválida",IF(ISERROR(MATCH(H1956,lst_frequencias,0)),"ERRO: frequência de referência ausente",IF(K1956&lt;INDEX(lst_frequencias_vezes,MATCH(H1956,lst_frequencias,0)),"ERRO: intervalo ampliado em tarefa de segurança (referência "&amp;H1956&amp;")","OK: segurança mantida")))),IF(NOT(ISNUMBER(K1956)),"Verificar: frequência vigente","OK"))))</f>
        <v/>
      </c>
      <c r="S1956" s="24" t="n"/>
    </row>
    <row r="1957">
      <c r="A1957" s="21" t="n"/>
      <c r="B1957" s="22" t="n"/>
      <c r="C1957" s="23">
        <f>IF(OR(A1957="",B1957=""),"",A1957&amp;"|"&amp;B1957)</f>
        <v/>
      </c>
      <c r="D1957" s="21" t="n"/>
      <c r="E1957" s="24" t="n"/>
      <c r="F1957" s="21" t="n"/>
      <c r="G1957" s="22" t="n"/>
      <c r="H1957" s="22" t="n"/>
      <c r="I1957" s="22" t="n"/>
      <c r="J1957" s="25" t="n"/>
      <c r="K1957" s="26">
        <f>IF(J1957="","",IFERROR(INDEX(lst_frequencias_vezes,MATCH(J1957,lst_frequencias,0)),"Frequência não aceita"))</f>
        <v/>
      </c>
      <c r="L1957" s="21" t="n"/>
      <c r="M1957" s="27" t="n"/>
      <c r="N1957" s="28">
        <f>IF(AND(ISNUMBER(K1957),ISNUMBER(M1957)),K1957*M1957,"")</f>
        <v/>
      </c>
      <c r="O1957" s="25" t="n"/>
      <c r="P1957" s="25" t="n"/>
      <c r="Q1957" s="29" t="n"/>
      <c r="R1957" s="30">
        <f>IF(C1957="","",IF(COUNTIF(pl_chave,C1957)&gt;1,"ERRO: chave de tarefa duplicada",IF(I1957="Sim",IF(O1957="Não","ERRO: tarefa de segurança retirada do plano",IF(NOT(ISNUMBER(K1957)),"ERRO: frequência vigente inválida",IF(ISERROR(MATCH(H1957,lst_frequencias,0)),"ERRO: frequência de referência ausente",IF(K1957&lt;INDEX(lst_frequencias_vezes,MATCH(H1957,lst_frequencias,0)),"ERRO: intervalo ampliado em tarefa de segurança (referência "&amp;H1957&amp;")","OK: segurança mantida")))),IF(NOT(ISNUMBER(K1957)),"Verificar: frequência vigente","OK"))))</f>
        <v/>
      </c>
      <c r="S1957" s="24" t="n"/>
    </row>
    <row r="1958">
      <c r="A1958" s="21" t="n"/>
      <c r="B1958" s="22" t="n"/>
      <c r="C1958" s="23">
        <f>IF(OR(A1958="",B1958=""),"",A1958&amp;"|"&amp;B1958)</f>
        <v/>
      </c>
      <c r="D1958" s="21" t="n"/>
      <c r="E1958" s="24" t="n"/>
      <c r="F1958" s="21" t="n"/>
      <c r="G1958" s="22" t="n"/>
      <c r="H1958" s="22" t="n"/>
      <c r="I1958" s="22" t="n"/>
      <c r="J1958" s="25" t="n"/>
      <c r="K1958" s="26">
        <f>IF(J1958="","",IFERROR(INDEX(lst_frequencias_vezes,MATCH(J1958,lst_frequencias,0)),"Frequência não aceita"))</f>
        <v/>
      </c>
      <c r="L1958" s="21" t="n"/>
      <c r="M1958" s="27" t="n"/>
      <c r="N1958" s="28">
        <f>IF(AND(ISNUMBER(K1958),ISNUMBER(M1958)),K1958*M1958,"")</f>
        <v/>
      </c>
      <c r="O1958" s="25" t="n"/>
      <c r="P1958" s="25" t="n"/>
      <c r="Q1958" s="29" t="n"/>
      <c r="R1958" s="30">
        <f>IF(C1958="","",IF(COUNTIF(pl_chave,C1958)&gt;1,"ERRO: chave de tarefa duplicada",IF(I1958="Sim",IF(O1958="Não","ERRO: tarefa de segurança retirada do plano",IF(NOT(ISNUMBER(K1958)),"ERRO: frequência vigente inválida",IF(ISERROR(MATCH(H1958,lst_frequencias,0)),"ERRO: frequência de referência ausente",IF(K1958&lt;INDEX(lst_frequencias_vezes,MATCH(H1958,lst_frequencias,0)),"ERRO: intervalo ampliado em tarefa de segurança (referência "&amp;H1958&amp;")","OK: segurança mantida")))),IF(NOT(ISNUMBER(K1958)),"Verificar: frequência vigente","OK"))))</f>
        <v/>
      </c>
      <c r="S1958" s="24" t="n"/>
    </row>
    <row r="1959">
      <c r="A1959" s="21" t="n"/>
      <c r="B1959" s="22" t="n"/>
      <c r="C1959" s="23">
        <f>IF(OR(A1959="",B1959=""),"",A1959&amp;"|"&amp;B1959)</f>
        <v/>
      </c>
      <c r="D1959" s="21" t="n"/>
      <c r="E1959" s="24" t="n"/>
      <c r="F1959" s="21" t="n"/>
      <c r="G1959" s="22" t="n"/>
      <c r="H1959" s="22" t="n"/>
      <c r="I1959" s="22" t="n"/>
      <c r="J1959" s="25" t="n"/>
      <c r="K1959" s="26">
        <f>IF(J1959="","",IFERROR(INDEX(lst_frequencias_vezes,MATCH(J1959,lst_frequencias,0)),"Frequência não aceita"))</f>
        <v/>
      </c>
      <c r="L1959" s="21" t="n"/>
      <c r="M1959" s="27" t="n"/>
      <c r="N1959" s="28">
        <f>IF(AND(ISNUMBER(K1959),ISNUMBER(M1959)),K1959*M1959,"")</f>
        <v/>
      </c>
      <c r="O1959" s="25" t="n"/>
      <c r="P1959" s="25" t="n"/>
      <c r="Q1959" s="29" t="n"/>
      <c r="R1959" s="30">
        <f>IF(C1959="","",IF(COUNTIF(pl_chave,C1959)&gt;1,"ERRO: chave de tarefa duplicada",IF(I1959="Sim",IF(O1959="Não","ERRO: tarefa de segurança retirada do plano",IF(NOT(ISNUMBER(K1959)),"ERRO: frequência vigente inválida",IF(ISERROR(MATCH(H1959,lst_frequencias,0)),"ERRO: frequência de referência ausente",IF(K1959&lt;INDEX(lst_frequencias_vezes,MATCH(H1959,lst_frequencias,0)),"ERRO: intervalo ampliado em tarefa de segurança (referência "&amp;H1959&amp;")","OK: segurança mantida")))),IF(NOT(ISNUMBER(K1959)),"Verificar: frequência vigente","OK"))))</f>
        <v/>
      </c>
      <c r="S1959" s="24" t="n"/>
    </row>
    <row r="1960">
      <c r="A1960" s="21" t="n"/>
      <c r="B1960" s="22" t="n"/>
      <c r="C1960" s="23">
        <f>IF(OR(A1960="",B1960=""),"",A1960&amp;"|"&amp;B1960)</f>
        <v/>
      </c>
      <c r="D1960" s="21" t="n"/>
      <c r="E1960" s="24" t="n"/>
      <c r="F1960" s="21" t="n"/>
      <c r="G1960" s="22" t="n"/>
      <c r="H1960" s="22" t="n"/>
      <c r="I1960" s="22" t="n"/>
      <c r="J1960" s="25" t="n"/>
      <c r="K1960" s="26">
        <f>IF(J1960="","",IFERROR(INDEX(lst_frequencias_vezes,MATCH(J1960,lst_frequencias,0)),"Frequência não aceita"))</f>
        <v/>
      </c>
      <c r="L1960" s="21" t="n"/>
      <c r="M1960" s="27" t="n"/>
      <c r="N1960" s="28">
        <f>IF(AND(ISNUMBER(K1960),ISNUMBER(M1960)),K1960*M1960,"")</f>
        <v/>
      </c>
      <c r="O1960" s="25" t="n"/>
      <c r="P1960" s="25" t="n"/>
      <c r="Q1960" s="29" t="n"/>
      <c r="R1960" s="30">
        <f>IF(C1960="","",IF(COUNTIF(pl_chave,C1960)&gt;1,"ERRO: chave de tarefa duplicada",IF(I1960="Sim",IF(O1960="Não","ERRO: tarefa de segurança retirada do plano",IF(NOT(ISNUMBER(K1960)),"ERRO: frequência vigente inválida",IF(ISERROR(MATCH(H1960,lst_frequencias,0)),"ERRO: frequência de referência ausente",IF(K1960&lt;INDEX(lst_frequencias_vezes,MATCH(H1960,lst_frequencias,0)),"ERRO: intervalo ampliado em tarefa de segurança (referência "&amp;H1960&amp;")","OK: segurança mantida")))),IF(NOT(ISNUMBER(K1960)),"Verificar: frequência vigente","OK"))))</f>
        <v/>
      </c>
      <c r="S1960" s="24" t="n"/>
    </row>
    <row r="1961">
      <c r="A1961" s="21" t="n"/>
      <c r="B1961" s="22" t="n"/>
      <c r="C1961" s="23">
        <f>IF(OR(A1961="",B1961=""),"",A1961&amp;"|"&amp;B1961)</f>
        <v/>
      </c>
      <c r="D1961" s="21" t="n"/>
      <c r="E1961" s="24" t="n"/>
      <c r="F1961" s="21" t="n"/>
      <c r="G1961" s="22" t="n"/>
      <c r="H1961" s="22" t="n"/>
      <c r="I1961" s="22" t="n"/>
      <c r="J1961" s="25" t="n"/>
      <c r="K1961" s="26">
        <f>IF(J1961="","",IFERROR(INDEX(lst_frequencias_vezes,MATCH(J1961,lst_frequencias,0)),"Frequência não aceita"))</f>
        <v/>
      </c>
      <c r="L1961" s="21" t="n"/>
      <c r="M1961" s="27" t="n"/>
      <c r="N1961" s="28">
        <f>IF(AND(ISNUMBER(K1961),ISNUMBER(M1961)),K1961*M1961,"")</f>
        <v/>
      </c>
      <c r="O1961" s="25" t="n"/>
      <c r="P1961" s="25" t="n"/>
      <c r="Q1961" s="29" t="n"/>
      <c r="R1961" s="30">
        <f>IF(C1961="","",IF(COUNTIF(pl_chave,C1961)&gt;1,"ERRO: chave de tarefa duplicada",IF(I1961="Sim",IF(O1961="Não","ERRO: tarefa de segurança retirada do plano",IF(NOT(ISNUMBER(K1961)),"ERRO: frequência vigente inválida",IF(ISERROR(MATCH(H1961,lst_frequencias,0)),"ERRO: frequência de referência ausente",IF(K1961&lt;INDEX(lst_frequencias_vezes,MATCH(H1961,lst_frequencias,0)),"ERRO: intervalo ampliado em tarefa de segurança (referência "&amp;H1961&amp;")","OK: segurança mantida")))),IF(NOT(ISNUMBER(K1961)),"Verificar: frequência vigente","OK"))))</f>
        <v/>
      </c>
      <c r="S1961" s="24" t="n"/>
    </row>
    <row r="1962">
      <c r="A1962" s="21" t="n"/>
      <c r="B1962" s="22" t="n"/>
      <c r="C1962" s="23">
        <f>IF(OR(A1962="",B1962=""),"",A1962&amp;"|"&amp;B1962)</f>
        <v/>
      </c>
      <c r="D1962" s="21" t="n"/>
      <c r="E1962" s="24" t="n"/>
      <c r="F1962" s="21" t="n"/>
      <c r="G1962" s="22" t="n"/>
      <c r="H1962" s="22" t="n"/>
      <c r="I1962" s="22" t="n"/>
      <c r="J1962" s="25" t="n"/>
      <c r="K1962" s="26">
        <f>IF(J1962="","",IFERROR(INDEX(lst_frequencias_vezes,MATCH(J1962,lst_frequencias,0)),"Frequência não aceita"))</f>
        <v/>
      </c>
      <c r="L1962" s="21" t="n"/>
      <c r="M1962" s="27" t="n"/>
      <c r="N1962" s="28">
        <f>IF(AND(ISNUMBER(K1962),ISNUMBER(M1962)),K1962*M1962,"")</f>
        <v/>
      </c>
      <c r="O1962" s="25" t="n"/>
      <c r="P1962" s="25" t="n"/>
      <c r="Q1962" s="29" t="n"/>
      <c r="R1962" s="30">
        <f>IF(C1962="","",IF(COUNTIF(pl_chave,C1962)&gt;1,"ERRO: chave de tarefa duplicada",IF(I1962="Sim",IF(O1962="Não","ERRO: tarefa de segurança retirada do plano",IF(NOT(ISNUMBER(K1962)),"ERRO: frequência vigente inválida",IF(ISERROR(MATCH(H1962,lst_frequencias,0)),"ERRO: frequência de referência ausente",IF(K1962&lt;INDEX(lst_frequencias_vezes,MATCH(H1962,lst_frequencias,0)),"ERRO: intervalo ampliado em tarefa de segurança (referência "&amp;H1962&amp;")","OK: segurança mantida")))),IF(NOT(ISNUMBER(K1962)),"Verificar: frequência vigente","OK"))))</f>
        <v/>
      </c>
      <c r="S1962" s="24" t="n"/>
    </row>
    <row r="1963">
      <c r="A1963" s="21" t="n"/>
      <c r="B1963" s="22" t="n"/>
      <c r="C1963" s="23">
        <f>IF(OR(A1963="",B1963=""),"",A1963&amp;"|"&amp;B1963)</f>
        <v/>
      </c>
      <c r="D1963" s="21" t="n"/>
      <c r="E1963" s="24" t="n"/>
      <c r="F1963" s="21" t="n"/>
      <c r="G1963" s="22" t="n"/>
      <c r="H1963" s="22" t="n"/>
      <c r="I1963" s="22" t="n"/>
      <c r="J1963" s="25" t="n"/>
      <c r="K1963" s="26">
        <f>IF(J1963="","",IFERROR(INDEX(lst_frequencias_vezes,MATCH(J1963,lst_frequencias,0)),"Frequência não aceita"))</f>
        <v/>
      </c>
      <c r="L1963" s="21" t="n"/>
      <c r="M1963" s="27" t="n"/>
      <c r="N1963" s="28">
        <f>IF(AND(ISNUMBER(K1963),ISNUMBER(M1963)),K1963*M1963,"")</f>
        <v/>
      </c>
      <c r="O1963" s="25" t="n"/>
      <c r="P1963" s="25" t="n"/>
      <c r="Q1963" s="29" t="n"/>
      <c r="R1963" s="30">
        <f>IF(C1963="","",IF(COUNTIF(pl_chave,C1963)&gt;1,"ERRO: chave de tarefa duplicada",IF(I1963="Sim",IF(O1963="Não","ERRO: tarefa de segurança retirada do plano",IF(NOT(ISNUMBER(K1963)),"ERRO: frequência vigente inválida",IF(ISERROR(MATCH(H1963,lst_frequencias,0)),"ERRO: frequência de referência ausente",IF(K1963&lt;INDEX(lst_frequencias_vezes,MATCH(H1963,lst_frequencias,0)),"ERRO: intervalo ampliado em tarefa de segurança (referência "&amp;H1963&amp;")","OK: segurança mantida")))),IF(NOT(ISNUMBER(K1963)),"Verificar: frequência vigente","OK"))))</f>
        <v/>
      </c>
      <c r="S1963" s="24" t="n"/>
    </row>
    <row r="1964">
      <c r="A1964" s="21" t="n"/>
      <c r="B1964" s="22" t="n"/>
      <c r="C1964" s="23">
        <f>IF(OR(A1964="",B1964=""),"",A1964&amp;"|"&amp;B1964)</f>
        <v/>
      </c>
      <c r="D1964" s="21" t="n"/>
      <c r="E1964" s="24" t="n"/>
      <c r="F1964" s="21" t="n"/>
      <c r="G1964" s="22" t="n"/>
      <c r="H1964" s="22" t="n"/>
      <c r="I1964" s="22" t="n"/>
      <c r="J1964" s="25" t="n"/>
      <c r="K1964" s="26">
        <f>IF(J1964="","",IFERROR(INDEX(lst_frequencias_vezes,MATCH(J1964,lst_frequencias,0)),"Frequência não aceita"))</f>
        <v/>
      </c>
      <c r="L1964" s="21" t="n"/>
      <c r="M1964" s="27" t="n"/>
      <c r="N1964" s="28">
        <f>IF(AND(ISNUMBER(K1964),ISNUMBER(M1964)),K1964*M1964,"")</f>
        <v/>
      </c>
      <c r="O1964" s="25" t="n"/>
      <c r="P1964" s="25" t="n"/>
      <c r="Q1964" s="29" t="n"/>
      <c r="R1964" s="30">
        <f>IF(C1964="","",IF(COUNTIF(pl_chave,C1964)&gt;1,"ERRO: chave de tarefa duplicada",IF(I1964="Sim",IF(O1964="Não","ERRO: tarefa de segurança retirada do plano",IF(NOT(ISNUMBER(K1964)),"ERRO: frequência vigente inválida",IF(ISERROR(MATCH(H1964,lst_frequencias,0)),"ERRO: frequência de referência ausente",IF(K1964&lt;INDEX(lst_frequencias_vezes,MATCH(H1964,lst_frequencias,0)),"ERRO: intervalo ampliado em tarefa de segurança (referência "&amp;H1964&amp;")","OK: segurança mantida")))),IF(NOT(ISNUMBER(K1964)),"Verificar: frequência vigente","OK"))))</f>
        <v/>
      </c>
      <c r="S1964" s="24" t="n"/>
    </row>
    <row r="1965">
      <c r="A1965" s="21" t="n"/>
      <c r="B1965" s="22" t="n"/>
      <c r="C1965" s="23">
        <f>IF(OR(A1965="",B1965=""),"",A1965&amp;"|"&amp;B1965)</f>
        <v/>
      </c>
      <c r="D1965" s="21" t="n"/>
      <c r="E1965" s="24" t="n"/>
      <c r="F1965" s="21" t="n"/>
      <c r="G1965" s="22" t="n"/>
      <c r="H1965" s="22" t="n"/>
      <c r="I1965" s="22" t="n"/>
      <c r="J1965" s="25" t="n"/>
      <c r="K1965" s="26">
        <f>IF(J1965="","",IFERROR(INDEX(lst_frequencias_vezes,MATCH(J1965,lst_frequencias,0)),"Frequência não aceita"))</f>
        <v/>
      </c>
      <c r="L1965" s="21" t="n"/>
      <c r="M1965" s="27" t="n"/>
      <c r="N1965" s="28">
        <f>IF(AND(ISNUMBER(K1965),ISNUMBER(M1965)),K1965*M1965,"")</f>
        <v/>
      </c>
      <c r="O1965" s="25" t="n"/>
      <c r="P1965" s="25" t="n"/>
      <c r="Q1965" s="29" t="n"/>
      <c r="R1965" s="30">
        <f>IF(C1965="","",IF(COUNTIF(pl_chave,C1965)&gt;1,"ERRO: chave de tarefa duplicada",IF(I1965="Sim",IF(O1965="Não","ERRO: tarefa de segurança retirada do plano",IF(NOT(ISNUMBER(K1965)),"ERRO: frequência vigente inválida",IF(ISERROR(MATCH(H1965,lst_frequencias,0)),"ERRO: frequência de referência ausente",IF(K1965&lt;INDEX(lst_frequencias_vezes,MATCH(H1965,lst_frequencias,0)),"ERRO: intervalo ampliado em tarefa de segurança (referência "&amp;H1965&amp;")","OK: segurança mantida")))),IF(NOT(ISNUMBER(K1965)),"Verificar: frequência vigente","OK"))))</f>
        <v/>
      </c>
      <c r="S1965" s="24" t="n"/>
    </row>
    <row r="1966">
      <c r="A1966" s="21" t="n"/>
      <c r="B1966" s="22" t="n"/>
      <c r="C1966" s="23">
        <f>IF(OR(A1966="",B1966=""),"",A1966&amp;"|"&amp;B1966)</f>
        <v/>
      </c>
      <c r="D1966" s="21" t="n"/>
      <c r="E1966" s="24" t="n"/>
      <c r="F1966" s="21" t="n"/>
      <c r="G1966" s="22" t="n"/>
      <c r="H1966" s="22" t="n"/>
      <c r="I1966" s="22" t="n"/>
      <c r="J1966" s="25" t="n"/>
      <c r="K1966" s="26">
        <f>IF(J1966="","",IFERROR(INDEX(lst_frequencias_vezes,MATCH(J1966,lst_frequencias,0)),"Frequência não aceita"))</f>
        <v/>
      </c>
      <c r="L1966" s="21" t="n"/>
      <c r="M1966" s="27" t="n"/>
      <c r="N1966" s="28">
        <f>IF(AND(ISNUMBER(K1966),ISNUMBER(M1966)),K1966*M1966,"")</f>
        <v/>
      </c>
      <c r="O1966" s="25" t="n"/>
      <c r="P1966" s="25" t="n"/>
      <c r="Q1966" s="29" t="n"/>
      <c r="R1966" s="30">
        <f>IF(C1966="","",IF(COUNTIF(pl_chave,C1966)&gt;1,"ERRO: chave de tarefa duplicada",IF(I1966="Sim",IF(O1966="Não","ERRO: tarefa de segurança retirada do plano",IF(NOT(ISNUMBER(K1966)),"ERRO: frequência vigente inválida",IF(ISERROR(MATCH(H1966,lst_frequencias,0)),"ERRO: frequência de referência ausente",IF(K1966&lt;INDEX(lst_frequencias_vezes,MATCH(H1966,lst_frequencias,0)),"ERRO: intervalo ampliado em tarefa de segurança (referência "&amp;H1966&amp;")","OK: segurança mantida")))),IF(NOT(ISNUMBER(K1966)),"Verificar: frequência vigente","OK"))))</f>
        <v/>
      </c>
      <c r="S1966" s="24" t="n"/>
    </row>
    <row r="1967">
      <c r="A1967" s="21" t="n"/>
      <c r="B1967" s="22" t="n"/>
      <c r="C1967" s="23">
        <f>IF(OR(A1967="",B1967=""),"",A1967&amp;"|"&amp;B1967)</f>
        <v/>
      </c>
      <c r="D1967" s="21" t="n"/>
      <c r="E1967" s="24" t="n"/>
      <c r="F1967" s="21" t="n"/>
      <c r="G1967" s="22" t="n"/>
      <c r="H1967" s="22" t="n"/>
      <c r="I1967" s="22" t="n"/>
      <c r="J1967" s="25" t="n"/>
      <c r="K1967" s="26">
        <f>IF(J1967="","",IFERROR(INDEX(lst_frequencias_vezes,MATCH(J1967,lst_frequencias,0)),"Frequência não aceita"))</f>
        <v/>
      </c>
      <c r="L1967" s="21" t="n"/>
      <c r="M1967" s="27" t="n"/>
      <c r="N1967" s="28">
        <f>IF(AND(ISNUMBER(K1967),ISNUMBER(M1967)),K1967*M1967,"")</f>
        <v/>
      </c>
      <c r="O1967" s="25" t="n"/>
      <c r="P1967" s="25" t="n"/>
      <c r="Q1967" s="29" t="n"/>
      <c r="R1967" s="30">
        <f>IF(C1967="","",IF(COUNTIF(pl_chave,C1967)&gt;1,"ERRO: chave de tarefa duplicada",IF(I1967="Sim",IF(O1967="Não","ERRO: tarefa de segurança retirada do plano",IF(NOT(ISNUMBER(K1967)),"ERRO: frequência vigente inválida",IF(ISERROR(MATCH(H1967,lst_frequencias,0)),"ERRO: frequência de referência ausente",IF(K1967&lt;INDEX(lst_frequencias_vezes,MATCH(H1967,lst_frequencias,0)),"ERRO: intervalo ampliado em tarefa de segurança (referência "&amp;H1967&amp;")","OK: segurança mantida")))),IF(NOT(ISNUMBER(K1967)),"Verificar: frequência vigente","OK"))))</f>
        <v/>
      </c>
      <c r="S1967" s="24" t="n"/>
    </row>
    <row r="1968">
      <c r="A1968" s="21" t="n"/>
      <c r="B1968" s="22" t="n"/>
      <c r="C1968" s="23">
        <f>IF(OR(A1968="",B1968=""),"",A1968&amp;"|"&amp;B1968)</f>
        <v/>
      </c>
      <c r="D1968" s="21" t="n"/>
      <c r="E1968" s="24" t="n"/>
      <c r="F1968" s="21" t="n"/>
      <c r="G1968" s="22" t="n"/>
      <c r="H1968" s="22" t="n"/>
      <c r="I1968" s="22" t="n"/>
      <c r="J1968" s="25" t="n"/>
      <c r="K1968" s="26">
        <f>IF(J1968="","",IFERROR(INDEX(lst_frequencias_vezes,MATCH(J1968,lst_frequencias,0)),"Frequência não aceita"))</f>
        <v/>
      </c>
      <c r="L1968" s="21" t="n"/>
      <c r="M1968" s="27" t="n"/>
      <c r="N1968" s="28">
        <f>IF(AND(ISNUMBER(K1968),ISNUMBER(M1968)),K1968*M1968,"")</f>
        <v/>
      </c>
      <c r="O1968" s="25" t="n"/>
      <c r="P1968" s="25" t="n"/>
      <c r="Q1968" s="29" t="n"/>
      <c r="R1968" s="30">
        <f>IF(C1968="","",IF(COUNTIF(pl_chave,C1968)&gt;1,"ERRO: chave de tarefa duplicada",IF(I1968="Sim",IF(O1968="Não","ERRO: tarefa de segurança retirada do plano",IF(NOT(ISNUMBER(K1968)),"ERRO: frequência vigente inválida",IF(ISERROR(MATCH(H1968,lst_frequencias,0)),"ERRO: frequência de referência ausente",IF(K1968&lt;INDEX(lst_frequencias_vezes,MATCH(H1968,lst_frequencias,0)),"ERRO: intervalo ampliado em tarefa de segurança (referência "&amp;H1968&amp;")","OK: segurança mantida")))),IF(NOT(ISNUMBER(K1968)),"Verificar: frequência vigente","OK"))))</f>
        <v/>
      </c>
      <c r="S1968" s="24" t="n"/>
    </row>
    <row r="1969">
      <c r="A1969" s="21" t="n"/>
      <c r="B1969" s="22" t="n"/>
      <c r="C1969" s="23">
        <f>IF(OR(A1969="",B1969=""),"",A1969&amp;"|"&amp;B1969)</f>
        <v/>
      </c>
      <c r="D1969" s="21" t="n"/>
      <c r="E1969" s="24" t="n"/>
      <c r="F1969" s="21" t="n"/>
      <c r="G1969" s="22" t="n"/>
      <c r="H1969" s="22" t="n"/>
      <c r="I1969" s="22" t="n"/>
      <c r="J1969" s="25" t="n"/>
      <c r="K1969" s="26">
        <f>IF(J1969="","",IFERROR(INDEX(lst_frequencias_vezes,MATCH(J1969,lst_frequencias,0)),"Frequência não aceita"))</f>
        <v/>
      </c>
      <c r="L1969" s="21" t="n"/>
      <c r="M1969" s="27" t="n"/>
      <c r="N1969" s="28">
        <f>IF(AND(ISNUMBER(K1969),ISNUMBER(M1969)),K1969*M1969,"")</f>
        <v/>
      </c>
      <c r="O1969" s="25" t="n"/>
      <c r="P1969" s="25" t="n"/>
      <c r="Q1969" s="29" t="n"/>
      <c r="R1969" s="30">
        <f>IF(C1969="","",IF(COUNTIF(pl_chave,C1969)&gt;1,"ERRO: chave de tarefa duplicada",IF(I1969="Sim",IF(O1969="Não","ERRO: tarefa de segurança retirada do plano",IF(NOT(ISNUMBER(K1969)),"ERRO: frequência vigente inválida",IF(ISERROR(MATCH(H1969,lst_frequencias,0)),"ERRO: frequência de referência ausente",IF(K1969&lt;INDEX(lst_frequencias_vezes,MATCH(H1969,lst_frequencias,0)),"ERRO: intervalo ampliado em tarefa de segurança (referência "&amp;H1969&amp;")","OK: segurança mantida")))),IF(NOT(ISNUMBER(K1969)),"Verificar: frequência vigente","OK"))))</f>
        <v/>
      </c>
      <c r="S1969" s="24" t="n"/>
    </row>
    <row r="1970">
      <c r="A1970" s="21" t="n"/>
      <c r="B1970" s="22" t="n"/>
      <c r="C1970" s="23">
        <f>IF(OR(A1970="",B1970=""),"",A1970&amp;"|"&amp;B1970)</f>
        <v/>
      </c>
      <c r="D1970" s="21" t="n"/>
      <c r="E1970" s="24" t="n"/>
      <c r="F1970" s="21" t="n"/>
      <c r="G1970" s="22" t="n"/>
      <c r="H1970" s="22" t="n"/>
      <c r="I1970" s="22" t="n"/>
      <c r="J1970" s="25" t="n"/>
      <c r="K1970" s="26">
        <f>IF(J1970="","",IFERROR(INDEX(lst_frequencias_vezes,MATCH(J1970,lst_frequencias,0)),"Frequência não aceita"))</f>
        <v/>
      </c>
      <c r="L1970" s="21" t="n"/>
      <c r="M1970" s="27" t="n"/>
      <c r="N1970" s="28">
        <f>IF(AND(ISNUMBER(K1970),ISNUMBER(M1970)),K1970*M1970,"")</f>
        <v/>
      </c>
      <c r="O1970" s="25" t="n"/>
      <c r="P1970" s="25" t="n"/>
      <c r="Q1970" s="29" t="n"/>
      <c r="R1970" s="30">
        <f>IF(C1970="","",IF(COUNTIF(pl_chave,C1970)&gt;1,"ERRO: chave de tarefa duplicada",IF(I1970="Sim",IF(O1970="Não","ERRO: tarefa de segurança retirada do plano",IF(NOT(ISNUMBER(K1970)),"ERRO: frequência vigente inválida",IF(ISERROR(MATCH(H1970,lst_frequencias,0)),"ERRO: frequência de referência ausente",IF(K1970&lt;INDEX(lst_frequencias_vezes,MATCH(H1970,lst_frequencias,0)),"ERRO: intervalo ampliado em tarefa de segurança (referência "&amp;H1970&amp;")","OK: segurança mantida")))),IF(NOT(ISNUMBER(K1970)),"Verificar: frequência vigente","OK"))))</f>
        <v/>
      </c>
      <c r="S1970" s="24" t="n"/>
    </row>
    <row r="1971">
      <c r="A1971" s="21" t="n"/>
      <c r="B1971" s="22" t="n"/>
      <c r="C1971" s="23">
        <f>IF(OR(A1971="",B1971=""),"",A1971&amp;"|"&amp;B1971)</f>
        <v/>
      </c>
      <c r="D1971" s="21" t="n"/>
      <c r="E1971" s="24" t="n"/>
      <c r="F1971" s="21" t="n"/>
      <c r="G1971" s="22" t="n"/>
      <c r="H1971" s="22" t="n"/>
      <c r="I1971" s="22" t="n"/>
      <c r="J1971" s="25" t="n"/>
      <c r="K1971" s="26">
        <f>IF(J1971="","",IFERROR(INDEX(lst_frequencias_vezes,MATCH(J1971,lst_frequencias,0)),"Frequência não aceita"))</f>
        <v/>
      </c>
      <c r="L1971" s="21" t="n"/>
      <c r="M1971" s="27" t="n"/>
      <c r="N1971" s="28">
        <f>IF(AND(ISNUMBER(K1971),ISNUMBER(M1971)),K1971*M1971,"")</f>
        <v/>
      </c>
      <c r="O1971" s="25" t="n"/>
      <c r="P1971" s="25" t="n"/>
      <c r="Q1971" s="29" t="n"/>
      <c r="R1971" s="30">
        <f>IF(C1971="","",IF(COUNTIF(pl_chave,C1971)&gt;1,"ERRO: chave de tarefa duplicada",IF(I1971="Sim",IF(O1971="Não","ERRO: tarefa de segurança retirada do plano",IF(NOT(ISNUMBER(K1971)),"ERRO: frequência vigente inválida",IF(ISERROR(MATCH(H1971,lst_frequencias,0)),"ERRO: frequência de referência ausente",IF(K1971&lt;INDEX(lst_frequencias_vezes,MATCH(H1971,lst_frequencias,0)),"ERRO: intervalo ampliado em tarefa de segurança (referência "&amp;H1971&amp;")","OK: segurança mantida")))),IF(NOT(ISNUMBER(K1971)),"Verificar: frequência vigente","OK"))))</f>
        <v/>
      </c>
      <c r="S1971" s="24" t="n"/>
    </row>
    <row r="1972">
      <c r="A1972" s="21" t="n"/>
      <c r="B1972" s="22" t="n"/>
      <c r="C1972" s="23">
        <f>IF(OR(A1972="",B1972=""),"",A1972&amp;"|"&amp;B1972)</f>
        <v/>
      </c>
      <c r="D1972" s="21" t="n"/>
      <c r="E1972" s="24" t="n"/>
      <c r="F1972" s="21" t="n"/>
      <c r="G1972" s="22" t="n"/>
      <c r="H1972" s="22" t="n"/>
      <c r="I1972" s="22" t="n"/>
      <c r="J1972" s="25" t="n"/>
      <c r="K1972" s="26">
        <f>IF(J1972="","",IFERROR(INDEX(lst_frequencias_vezes,MATCH(J1972,lst_frequencias,0)),"Frequência não aceita"))</f>
        <v/>
      </c>
      <c r="L1972" s="21" t="n"/>
      <c r="M1972" s="27" t="n"/>
      <c r="N1972" s="28">
        <f>IF(AND(ISNUMBER(K1972),ISNUMBER(M1972)),K1972*M1972,"")</f>
        <v/>
      </c>
      <c r="O1972" s="25" t="n"/>
      <c r="P1972" s="25" t="n"/>
      <c r="Q1972" s="29" t="n"/>
      <c r="R1972" s="30">
        <f>IF(C1972="","",IF(COUNTIF(pl_chave,C1972)&gt;1,"ERRO: chave de tarefa duplicada",IF(I1972="Sim",IF(O1972="Não","ERRO: tarefa de segurança retirada do plano",IF(NOT(ISNUMBER(K1972)),"ERRO: frequência vigente inválida",IF(ISERROR(MATCH(H1972,lst_frequencias,0)),"ERRO: frequência de referência ausente",IF(K1972&lt;INDEX(lst_frequencias_vezes,MATCH(H1972,lst_frequencias,0)),"ERRO: intervalo ampliado em tarefa de segurança (referência "&amp;H1972&amp;")","OK: segurança mantida")))),IF(NOT(ISNUMBER(K1972)),"Verificar: frequência vigente","OK"))))</f>
        <v/>
      </c>
      <c r="S1972" s="24" t="n"/>
    </row>
    <row r="1973">
      <c r="A1973" s="21" t="n"/>
      <c r="B1973" s="22" t="n"/>
      <c r="C1973" s="23">
        <f>IF(OR(A1973="",B1973=""),"",A1973&amp;"|"&amp;B1973)</f>
        <v/>
      </c>
      <c r="D1973" s="21" t="n"/>
      <c r="E1973" s="24" t="n"/>
      <c r="F1973" s="21" t="n"/>
      <c r="G1973" s="22" t="n"/>
      <c r="H1973" s="22" t="n"/>
      <c r="I1973" s="22" t="n"/>
      <c r="J1973" s="25" t="n"/>
      <c r="K1973" s="26">
        <f>IF(J1973="","",IFERROR(INDEX(lst_frequencias_vezes,MATCH(J1973,lst_frequencias,0)),"Frequência não aceita"))</f>
        <v/>
      </c>
      <c r="L1973" s="21" t="n"/>
      <c r="M1973" s="27" t="n"/>
      <c r="N1973" s="28">
        <f>IF(AND(ISNUMBER(K1973),ISNUMBER(M1973)),K1973*M1973,"")</f>
        <v/>
      </c>
      <c r="O1973" s="25" t="n"/>
      <c r="P1973" s="25" t="n"/>
      <c r="Q1973" s="29" t="n"/>
      <c r="R1973" s="30">
        <f>IF(C1973="","",IF(COUNTIF(pl_chave,C1973)&gt;1,"ERRO: chave de tarefa duplicada",IF(I1973="Sim",IF(O1973="Não","ERRO: tarefa de segurança retirada do plano",IF(NOT(ISNUMBER(K1973)),"ERRO: frequência vigente inválida",IF(ISERROR(MATCH(H1973,lst_frequencias,0)),"ERRO: frequência de referência ausente",IF(K1973&lt;INDEX(lst_frequencias_vezes,MATCH(H1973,lst_frequencias,0)),"ERRO: intervalo ampliado em tarefa de segurança (referência "&amp;H1973&amp;")","OK: segurança mantida")))),IF(NOT(ISNUMBER(K1973)),"Verificar: frequência vigente","OK"))))</f>
        <v/>
      </c>
      <c r="S1973" s="24" t="n"/>
    </row>
    <row r="1974">
      <c r="A1974" s="21" t="n"/>
      <c r="B1974" s="22" t="n"/>
      <c r="C1974" s="23">
        <f>IF(OR(A1974="",B1974=""),"",A1974&amp;"|"&amp;B1974)</f>
        <v/>
      </c>
      <c r="D1974" s="21" t="n"/>
      <c r="E1974" s="24" t="n"/>
      <c r="F1974" s="21" t="n"/>
      <c r="G1974" s="22" t="n"/>
      <c r="H1974" s="22" t="n"/>
      <c r="I1974" s="22" t="n"/>
      <c r="J1974" s="25" t="n"/>
      <c r="K1974" s="26">
        <f>IF(J1974="","",IFERROR(INDEX(lst_frequencias_vezes,MATCH(J1974,lst_frequencias,0)),"Frequência não aceita"))</f>
        <v/>
      </c>
      <c r="L1974" s="21" t="n"/>
      <c r="M1974" s="27" t="n"/>
      <c r="N1974" s="28">
        <f>IF(AND(ISNUMBER(K1974),ISNUMBER(M1974)),K1974*M1974,"")</f>
        <v/>
      </c>
      <c r="O1974" s="25" t="n"/>
      <c r="P1974" s="25" t="n"/>
      <c r="Q1974" s="29" t="n"/>
      <c r="R1974" s="30">
        <f>IF(C1974="","",IF(COUNTIF(pl_chave,C1974)&gt;1,"ERRO: chave de tarefa duplicada",IF(I1974="Sim",IF(O1974="Não","ERRO: tarefa de segurança retirada do plano",IF(NOT(ISNUMBER(K1974)),"ERRO: frequência vigente inválida",IF(ISERROR(MATCH(H1974,lst_frequencias,0)),"ERRO: frequência de referência ausente",IF(K1974&lt;INDEX(lst_frequencias_vezes,MATCH(H1974,lst_frequencias,0)),"ERRO: intervalo ampliado em tarefa de segurança (referência "&amp;H1974&amp;")","OK: segurança mantida")))),IF(NOT(ISNUMBER(K1974)),"Verificar: frequência vigente","OK"))))</f>
        <v/>
      </c>
      <c r="S1974" s="24" t="n"/>
    </row>
    <row r="1975">
      <c r="A1975" s="21" t="n"/>
      <c r="B1975" s="22" t="n"/>
      <c r="C1975" s="23">
        <f>IF(OR(A1975="",B1975=""),"",A1975&amp;"|"&amp;B1975)</f>
        <v/>
      </c>
      <c r="D1975" s="21" t="n"/>
      <c r="E1975" s="24" t="n"/>
      <c r="F1975" s="21" t="n"/>
      <c r="G1975" s="22" t="n"/>
      <c r="H1975" s="22" t="n"/>
      <c r="I1975" s="22" t="n"/>
      <c r="J1975" s="25" t="n"/>
      <c r="K1975" s="26">
        <f>IF(J1975="","",IFERROR(INDEX(lst_frequencias_vezes,MATCH(J1975,lst_frequencias,0)),"Frequência não aceita"))</f>
        <v/>
      </c>
      <c r="L1975" s="21" t="n"/>
      <c r="M1975" s="27" t="n"/>
      <c r="N1975" s="28">
        <f>IF(AND(ISNUMBER(K1975),ISNUMBER(M1975)),K1975*M1975,"")</f>
        <v/>
      </c>
      <c r="O1975" s="25" t="n"/>
      <c r="P1975" s="25" t="n"/>
      <c r="Q1975" s="29" t="n"/>
      <c r="R1975" s="30">
        <f>IF(C1975="","",IF(COUNTIF(pl_chave,C1975)&gt;1,"ERRO: chave de tarefa duplicada",IF(I1975="Sim",IF(O1975="Não","ERRO: tarefa de segurança retirada do plano",IF(NOT(ISNUMBER(K1975)),"ERRO: frequência vigente inválida",IF(ISERROR(MATCH(H1975,lst_frequencias,0)),"ERRO: frequência de referência ausente",IF(K1975&lt;INDEX(lst_frequencias_vezes,MATCH(H1975,lst_frequencias,0)),"ERRO: intervalo ampliado em tarefa de segurança (referência "&amp;H1975&amp;")","OK: segurança mantida")))),IF(NOT(ISNUMBER(K1975)),"Verificar: frequência vigente","OK"))))</f>
        <v/>
      </c>
      <c r="S1975" s="24" t="n"/>
    </row>
    <row r="1976">
      <c r="A1976" s="21" t="n"/>
      <c r="B1976" s="22" t="n"/>
      <c r="C1976" s="23">
        <f>IF(OR(A1976="",B1976=""),"",A1976&amp;"|"&amp;B1976)</f>
        <v/>
      </c>
      <c r="D1976" s="21" t="n"/>
      <c r="E1976" s="24" t="n"/>
      <c r="F1976" s="21" t="n"/>
      <c r="G1976" s="22" t="n"/>
      <c r="H1976" s="22" t="n"/>
      <c r="I1976" s="22" t="n"/>
      <c r="J1976" s="25" t="n"/>
      <c r="K1976" s="26">
        <f>IF(J1976="","",IFERROR(INDEX(lst_frequencias_vezes,MATCH(J1976,lst_frequencias,0)),"Frequência não aceita"))</f>
        <v/>
      </c>
      <c r="L1976" s="21" t="n"/>
      <c r="M1976" s="27" t="n"/>
      <c r="N1976" s="28">
        <f>IF(AND(ISNUMBER(K1976),ISNUMBER(M1976)),K1976*M1976,"")</f>
        <v/>
      </c>
      <c r="O1976" s="25" t="n"/>
      <c r="P1976" s="25" t="n"/>
      <c r="Q1976" s="29" t="n"/>
      <c r="R1976" s="30">
        <f>IF(C1976="","",IF(COUNTIF(pl_chave,C1976)&gt;1,"ERRO: chave de tarefa duplicada",IF(I1976="Sim",IF(O1976="Não","ERRO: tarefa de segurança retirada do plano",IF(NOT(ISNUMBER(K1976)),"ERRO: frequência vigente inválida",IF(ISERROR(MATCH(H1976,lst_frequencias,0)),"ERRO: frequência de referência ausente",IF(K1976&lt;INDEX(lst_frequencias_vezes,MATCH(H1976,lst_frequencias,0)),"ERRO: intervalo ampliado em tarefa de segurança (referência "&amp;H1976&amp;")","OK: segurança mantida")))),IF(NOT(ISNUMBER(K1976)),"Verificar: frequência vigente","OK"))))</f>
        <v/>
      </c>
      <c r="S1976" s="24" t="n"/>
    </row>
    <row r="1977">
      <c r="A1977" s="21" t="n"/>
      <c r="B1977" s="22" t="n"/>
      <c r="C1977" s="23">
        <f>IF(OR(A1977="",B1977=""),"",A1977&amp;"|"&amp;B1977)</f>
        <v/>
      </c>
      <c r="D1977" s="21" t="n"/>
      <c r="E1977" s="24" t="n"/>
      <c r="F1977" s="21" t="n"/>
      <c r="G1977" s="22" t="n"/>
      <c r="H1977" s="22" t="n"/>
      <c r="I1977" s="22" t="n"/>
      <c r="J1977" s="25" t="n"/>
      <c r="K1977" s="26">
        <f>IF(J1977="","",IFERROR(INDEX(lst_frequencias_vezes,MATCH(J1977,lst_frequencias,0)),"Frequência não aceita"))</f>
        <v/>
      </c>
      <c r="L1977" s="21" t="n"/>
      <c r="M1977" s="27" t="n"/>
      <c r="N1977" s="28">
        <f>IF(AND(ISNUMBER(K1977),ISNUMBER(M1977)),K1977*M1977,"")</f>
        <v/>
      </c>
      <c r="O1977" s="25" t="n"/>
      <c r="P1977" s="25" t="n"/>
      <c r="Q1977" s="29" t="n"/>
      <c r="R1977" s="30">
        <f>IF(C1977="","",IF(COUNTIF(pl_chave,C1977)&gt;1,"ERRO: chave de tarefa duplicada",IF(I1977="Sim",IF(O1977="Não","ERRO: tarefa de segurança retirada do plano",IF(NOT(ISNUMBER(K1977)),"ERRO: frequência vigente inválida",IF(ISERROR(MATCH(H1977,lst_frequencias,0)),"ERRO: frequência de referência ausente",IF(K1977&lt;INDEX(lst_frequencias_vezes,MATCH(H1977,lst_frequencias,0)),"ERRO: intervalo ampliado em tarefa de segurança (referência "&amp;H1977&amp;")","OK: segurança mantida")))),IF(NOT(ISNUMBER(K1977)),"Verificar: frequência vigente","OK"))))</f>
        <v/>
      </c>
      <c r="S1977" s="24" t="n"/>
    </row>
    <row r="1978">
      <c r="A1978" s="21" t="n"/>
      <c r="B1978" s="22" t="n"/>
      <c r="C1978" s="23">
        <f>IF(OR(A1978="",B1978=""),"",A1978&amp;"|"&amp;B1978)</f>
        <v/>
      </c>
      <c r="D1978" s="21" t="n"/>
      <c r="E1978" s="24" t="n"/>
      <c r="F1978" s="21" t="n"/>
      <c r="G1978" s="22" t="n"/>
      <c r="H1978" s="22" t="n"/>
      <c r="I1978" s="22" t="n"/>
      <c r="J1978" s="25" t="n"/>
      <c r="K1978" s="26">
        <f>IF(J1978="","",IFERROR(INDEX(lst_frequencias_vezes,MATCH(J1978,lst_frequencias,0)),"Frequência não aceita"))</f>
        <v/>
      </c>
      <c r="L1978" s="21" t="n"/>
      <c r="M1978" s="27" t="n"/>
      <c r="N1978" s="28">
        <f>IF(AND(ISNUMBER(K1978),ISNUMBER(M1978)),K1978*M1978,"")</f>
        <v/>
      </c>
      <c r="O1978" s="25" t="n"/>
      <c r="P1978" s="25" t="n"/>
      <c r="Q1978" s="29" t="n"/>
      <c r="R1978" s="30">
        <f>IF(C1978="","",IF(COUNTIF(pl_chave,C1978)&gt;1,"ERRO: chave de tarefa duplicada",IF(I1978="Sim",IF(O1978="Não","ERRO: tarefa de segurança retirada do plano",IF(NOT(ISNUMBER(K1978)),"ERRO: frequência vigente inválida",IF(ISERROR(MATCH(H1978,lst_frequencias,0)),"ERRO: frequência de referência ausente",IF(K1978&lt;INDEX(lst_frequencias_vezes,MATCH(H1978,lst_frequencias,0)),"ERRO: intervalo ampliado em tarefa de segurança (referência "&amp;H1978&amp;")","OK: segurança mantida")))),IF(NOT(ISNUMBER(K1978)),"Verificar: frequência vigente","OK"))))</f>
        <v/>
      </c>
      <c r="S1978" s="24" t="n"/>
    </row>
    <row r="1979">
      <c r="A1979" s="21" t="n"/>
      <c r="B1979" s="22" t="n"/>
      <c r="C1979" s="23">
        <f>IF(OR(A1979="",B1979=""),"",A1979&amp;"|"&amp;B1979)</f>
        <v/>
      </c>
      <c r="D1979" s="21" t="n"/>
      <c r="E1979" s="24" t="n"/>
      <c r="F1979" s="21" t="n"/>
      <c r="G1979" s="22" t="n"/>
      <c r="H1979" s="22" t="n"/>
      <c r="I1979" s="22" t="n"/>
      <c r="J1979" s="25" t="n"/>
      <c r="K1979" s="26">
        <f>IF(J1979="","",IFERROR(INDEX(lst_frequencias_vezes,MATCH(J1979,lst_frequencias,0)),"Frequência não aceita"))</f>
        <v/>
      </c>
      <c r="L1979" s="21" t="n"/>
      <c r="M1979" s="27" t="n"/>
      <c r="N1979" s="28">
        <f>IF(AND(ISNUMBER(K1979),ISNUMBER(M1979)),K1979*M1979,"")</f>
        <v/>
      </c>
      <c r="O1979" s="25" t="n"/>
      <c r="P1979" s="25" t="n"/>
      <c r="Q1979" s="29" t="n"/>
      <c r="R1979" s="30">
        <f>IF(C1979="","",IF(COUNTIF(pl_chave,C1979)&gt;1,"ERRO: chave de tarefa duplicada",IF(I1979="Sim",IF(O1979="Não","ERRO: tarefa de segurança retirada do plano",IF(NOT(ISNUMBER(K1979)),"ERRO: frequência vigente inválida",IF(ISERROR(MATCH(H1979,lst_frequencias,0)),"ERRO: frequência de referência ausente",IF(K1979&lt;INDEX(lst_frequencias_vezes,MATCH(H1979,lst_frequencias,0)),"ERRO: intervalo ampliado em tarefa de segurança (referência "&amp;H1979&amp;")","OK: segurança mantida")))),IF(NOT(ISNUMBER(K1979)),"Verificar: frequência vigente","OK"))))</f>
        <v/>
      </c>
      <c r="S1979" s="24" t="n"/>
    </row>
    <row r="1980">
      <c r="A1980" s="21" t="n"/>
      <c r="B1980" s="22" t="n"/>
      <c r="C1980" s="23">
        <f>IF(OR(A1980="",B1980=""),"",A1980&amp;"|"&amp;B1980)</f>
        <v/>
      </c>
      <c r="D1980" s="21" t="n"/>
      <c r="E1980" s="24" t="n"/>
      <c r="F1980" s="21" t="n"/>
      <c r="G1980" s="22" t="n"/>
      <c r="H1980" s="22" t="n"/>
      <c r="I1980" s="22" t="n"/>
      <c r="J1980" s="25" t="n"/>
      <c r="K1980" s="26">
        <f>IF(J1980="","",IFERROR(INDEX(lst_frequencias_vezes,MATCH(J1980,lst_frequencias,0)),"Frequência não aceita"))</f>
        <v/>
      </c>
      <c r="L1980" s="21" t="n"/>
      <c r="M1980" s="27" t="n"/>
      <c r="N1980" s="28">
        <f>IF(AND(ISNUMBER(K1980),ISNUMBER(M1980)),K1980*M1980,"")</f>
        <v/>
      </c>
      <c r="O1980" s="25" t="n"/>
      <c r="P1980" s="25" t="n"/>
      <c r="Q1980" s="29" t="n"/>
      <c r="R1980" s="30">
        <f>IF(C1980="","",IF(COUNTIF(pl_chave,C1980)&gt;1,"ERRO: chave de tarefa duplicada",IF(I1980="Sim",IF(O1980="Não","ERRO: tarefa de segurança retirada do plano",IF(NOT(ISNUMBER(K1980)),"ERRO: frequência vigente inválida",IF(ISERROR(MATCH(H1980,lst_frequencias,0)),"ERRO: frequência de referência ausente",IF(K1980&lt;INDEX(lst_frequencias_vezes,MATCH(H1980,lst_frequencias,0)),"ERRO: intervalo ampliado em tarefa de segurança (referência "&amp;H1980&amp;")","OK: segurança mantida")))),IF(NOT(ISNUMBER(K1980)),"Verificar: frequência vigente","OK"))))</f>
        <v/>
      </c>
      <c r="S1980" s="24" t="n"/>
    </row>
    <row r="1981">
      <c r="A1981" s="21" t="n"/>
      <c r="B1981" s="22" t="n"/>
      <c r="C1981" s="23">
        <f>IF(OR(A1981="",B1981=""),"",A1981&amp;"|"&amp;B1981)</f>
        <v/>
      </c>
      <c r="D1981" s="21" t="n"/>
      <c r="E1981" s="24" t="n"/>
      <c r="F1981" s="21" t="n"/>
      <c r="G1981" s="22" t="n"/>
      <c r="H1981" s="22" t="n"/>
      <c r="I1981" s="22" t="n"/>
      <c r="J1981" s="25" t="n"/>
      <c r="K1981" s="26">
        <f>IF(J1981="","",IFERROR(INDEX(lst_frequencias_vezes,MATCH(J1981,lst_frequencias,0)),"Frequência não aceita"))</f>
        <v/>
      </c>
      <c r="L1981" s="21" t="n"/>
      <c r="M1981" s="27" t="n"/>
      <c r="N1981" s="28">
        <f>IF(AND(ISNUMBER(K1981),ISNUMBER(M1981)),K1981*M1981,"")</f>
        <v/>
      </c>
      <c r="O1981" s="25" t="n"/>
      <c r="P1981" s="25" t="n"/>
      <c r="Q1981" s="29" t="n"/>
      <c r="R1981" s="30">
        <f>IF(C1981="","",IF(COUNTIF(pl_chave,C1981)&gt;1,"ERRO: chave de tarefa duplicada",IF(I1981="Sim",IF(O1981="Não","ERRO: tarefa de segurança retirada do plano",IF(NOT(ISNUMBER(K1981)),"ERRO: frequência vigente inválida",IF(ISERROR(MATCH(H1981,lst_frequencias,0)),"ERRO: frequência de referência ausente",IF(K1981&lt;INDEX(lst_frequencias_vezes,MATCH(H1981,lst_frequencias,0)),"ERRO: intervalo ampliado em tarefa de segurança (referência "&amp;H1981&amp;")","OK: segurança mantida")))),IF(NOT(ISNUMBER(K1981)),"Verificar: frequência vigente","OK"))))</f>
        <v/>
      </c>
      <c r="S1981" s="24" t="n"/>
    </row>
    <row r="1982">
      <c r="A1982" s="21" t="n"/>
      <c r="B1982" s="22" t="n"/>
      <c r="C1982" s="23">
        <f>IF(OR(A1982="",B1982=""),"",A1982&amp;"|"&amp;B1982)</f>
        <v/>
      </c>
      <c r="D1982" s="21" t="n"/>
      <c r="E1982" s="24" t="n"/>
      <c r="F1982" s="21" t="n"/>
      <c r="G1982" s="22" t="n"/>
      <c r="H1982" s="22" t="n"/>
      <c r="I1982" s="22" t="n"/>
      <c r="J1982" s="25" t="n"/>
      <c r="K1982" s="26">
        <f>IF(J1982="","",IFERROR(INDEX(lst_frequencias_vezes,MATCH(J1982,lst_frequencias,0)),"Frequência não aceita"))</f>
        <v/>
      </c>
      <c r="L1982" s="21" t="n"/>
      <c r="M1982" s="27" t="n"/>
      <c r="N1982" s="28">
        <f>IF(AND(ISNUMBER(K1982),ISNUMBER(M1982)),K1982*M1982,"")</f>
        <v/>
      </c>
      <c r="O1982" s="25" t="n"/>
      <c r="P1982" s="25" t="n"/>
      <c r="Q1982" s="29" t="n"/>
      <c r="R1982" s="30">
        <f>IF(C1982="","",IF(COUNTIF(pl_chave,C1982)&gt;1,"ERRO: chave de tarefa duplicada",IF(I1982="Sim",IF(O1982="Não","ERRO: tarefa de segurança retirada do plano",IF(NOT(ISNUMBER(K1982)),"ERRO: frequência vigente inválida",IF(ISERROR(MATCH(H1982,lst_frequencias,0)),"ERRO: frequência de referência ausente",IF(K1982&lt;INDEX(lst_frequencias_vezes,MATCH(H1982,lst_frequencias,0)),"ERRO: intervalo ampliado em tarefa de segurança (referência "&amp;H1982&amp;")","OK: segurança mantida")))),IF(NOT(ISNUMBER(K1982)),"Verificar: frequência vigente","OK"))))</f>
        <v/>
      </c>
      <c r="S1982" s="24" t="n"/>
    </row>
    <row r="1983">
      <c r="A1983" s="21" t="n"/>
      <c r="B1983" s="22" t="n"/>
      <c r="C1983" s="23">
        <f>IF(OR(A1983="",B1983=""),"",A1983&amp;"|"&amp;B1983)</f>
        <v/>
      </c>
      <c r="D1983" s="21" t="n"/>
      <c r="E1983" s="24" t="n"/>
      <c r="F1983" s="21" t="n"/>
      <c r="G1983" s="22" t="n"/>
      <c r="H1983" s="22" t="n"/>
      <c r="I1983" s="22" t="n"/>
      <c r="J1983" s="25" t="n"/>
      <c r="K1983" s="26">
        <f>IF(J1983="","",IFERROR(INDEX(lst_frequencias_vezes,MATCH(J1983,lst_frequencias,0)),"Frequência não aceita"))</f>
        <v/>
      </c>
      <c r="L1983" s="21" t="n"/>
      <c r="M1983" s="27" t="n"/>
      <c r="N1983" s="28">
        <f>IF(AND(ISNUMBER(K1983),ISNUMBER(M1983)),K1983*M1983,"")</f>
        <v/>
      </c>
      <c r="O1983" s="25" t="n"/>
      <c r="P1983" s="25" t="n"/>
      <c r="Q1983" s="29" t="n"/>
      <c r="R1983" s="30">
        <f>IF(C1983="","",IF(COUNTIF(pl_chave,C1983)&gt;1,"ERRO: chave de tarefa duplicada",IF(I1983="Sim",IF(O1983="Não","ERRO: tarefa de segurança retirada do plano",IF(NOT(ISNUMBER(K1983)),"ERRO: frequência vigente inválida",IF(ISERROR(MATCH(H1983,lst_frequencias,0)),"ERRO: frequência de referência ausente",IF(K1983&lt;INDEX(lst_frequencias_vezes,MATCH(H1983,lst_frequencias,0)),"ERRO: intervalo ampliado em tarefa de segurança (referência "&amp;H1983&amp;")","OK: segurança mantida")))),IF(NOT(ISNUMBER(K1983)),"Verificar: frequência vigente","OK"))))</f>
        <v/>
      </c>
      <c r="S1983" s="24" t="n"/>
    </row>
    <row r="1984">
      <c r="A1984" s="21" t="n"/>
      <c r="B1984" s="22" t="n"/>
      <c r="C1984" s="23">
        <f>IF(OR(A1984="",B1984=""),"",A1984&amp;"|"&amp;B1984)</f>
        <v/>
      </c>
      <c r="D1984" s="21" t="n"/>
      <c r="E1984" s="24" t="n"/>
      <c r="F1984" s="21" t="n"/>
      <c r="G1984" s="22" t="n"/>
      <c r="H1984" s="22" t="n"/>
      <c r="I1984" s="22" t="n"/>
      <c r="J1984" s="25" t="n"/>
      <c r="K1984" s="26">
        <f>IF(J1984="","",IFERROR(INDEX(lst_frequencias_vezes,MATCH(J1984,lst_frequencias,0)),"Frequência não aceita"))</f>
        <v/>
      </c>
      <c r="L1984" s="21" t="n"/>
      <c r="M1984" s="27" t="n"/>
      <c r="N1984" s="28">
        <f>IF(AND(ISNUMBER(K1984),ISNUMBER(M1984)),K1984*M1984,"")</f>
        <v/>
      </c>
      <c r="O1984" s="25" t="n"/>
      <c r="P1984" s="25" t="n"/>
      <c r="Q1984" s="29" t="n"/>
      <c r="R1984" s="30">
        <f>IF(C1984="","",IF(COUNTIF(pl_chave,C1984)&gt;1,"ERRO: chave de tarefa duplicada",IF(I1984="Sim",IF(O1984="Não","ERRO: tarefa de segurança retirada do plano",IF(NOT(ISNUMBER(K1984)),"ERRO: frequência vigente inválida",IF(ISERROR(MATCH(H1984,lst_frequencias,0)),"ERRO: frequência de referência ausente",IF(K1984&lt;INDEX(lst_frequencias_vezes,MATCH(H1984,lst_frequencias,0)),"ERRO: intervalo ampliado em tarefa de segurança (referência "&amp;H1984&amp;")","OK: segurança mantida")))),IF(NOT(ISNUMBER(K1984)),"Verificar: frequência vigente","OK"))))</f>
        <v/>
      </c>
      <c r="S1984" s="24" t="n"/>
    </row>
    <row r="1985">
      <c r="A1985" s="21" t="n"/>
      <c r="B1985" s="22" t="n"/>
      <c r="C1985" s="23">
        <f>IF(OR(A1985="",B1985=""),"",A1985&amp;"|"&amp;B1985)</f>
        <v/>
      </c>
      <c r="D1985" s="21" t="n"/>
      <c r="E1985" s="24" t="n"/>
      <c r="F1985" s="21" t="n"/>
      <c r="G1985" s="22" t="n"/>
      <c r="H1985" s="22" t="n"/>
      <c r="I1985" s="22" t="n"/>
      <c r="J1985" s="25" t="n"/>
      <c r="K1985" s="26">
        <f>IF(J1985="","",IFERROR(INDEX(lst_frequencias_vezes,MATCH(J1985,lst_frequencias,0)),"Frequência não aceita"))</f>
        <v/>
      </c>
      <c r="L1985" s="21" t="n"/>
      <c r="M1985" s="27" t="n"/>
      <c r="N1985" s="28">
        <f>IF(AND(ISNUMBER(K1985),ISNUMBER(M1985)),K1985*M1985,"")</f>
        <v/>
      </c>
      <c r="O1985" s="25" t="n"/>
      <c r="P1985" s="25" t="n"/>
      <c r="Q1985" s="29" t="n"/>
      <c r="R1985" s="30">
        <f>IF(C1985="","",IF(COUNTIF(pl_chave,C1985)&gt;1,"ERRO: chave de tarefa duplicada",IF(I1985="Sim",IF(O1985="Não","ERRO: tarefa de segurança retirada do plano",IF(NOT(ISNUMBER(K1985)),"ERRO: frequência vigente inválida",IF(ISERROR(MATCH(H1985,lst_frequencias,0)),"ERRO: frequência de referência ausente",IF(K1985&lt;INDEX(lst_frequencias_vezes,MATCH(H1985,lst_frequencias,0)),"ERRO: intervalo ampliado em tarefa de segurança (referência "&amp;H1985&amp;")","OK: segurança mantida")))),IF(NOT(ISNUMBER(K1985)),"Verificar: frequência vigente","OK"))))</f>
        <v/>
      </c>
      <c r="S1985" s="24" t="n"/>
    </row>
    <row r="1986">
      <c r="A1986" s="21" t="n"/>
      <c r="B1986" s="22" t="n"/>
      <c r="C1986" s="23">
        <f>IF(OR(A1986="",B1986=""),"",A1986&amp;"|"&amp;B1986)</f>
        <v/>
      </c>
      <c r="D1986" s="21" t="n"/>
      <c r="E1986" s="24" t="n"/>
      <c r="F1986" s="21" t="n"/>
      <c r="G1986" s="22" t="n"/>
      <c r="H1986" s="22" t="n"/>
      <c r="I1986" s="22" t="n"/>
      <c r="J1986" s="25" t="n"/>
      <c r="K1986" s="26">
        <f>IF(J1986="","",IFERROR(INDEX(lst_frequencias_vezes,MATCH(J1986,lst_frequencias,0)),"Frequência não aceita"))</f>
        <v/>
      </c>
      <c r="L1986" s="21" t="n"/>
      <c r="M1986" s="27" t="n"/>
      <c r="N1986" s="28">
        <f>IF(AND(ISNUMBER(K1986),ISNUMBER(M1986)),K1986*M1986,"")</f>
        <v/>
      </c>
      <c r="O1986" s="25" t="n"/>
      <c r="P1986" s="25" t="n"/>
      <c r="Q1986" s="29" t="n"/>
      <c r="R1986" s="30">
        <f>IF(C1986="","",IF(COUNTIF(pl_chave,C1986)&gt;1,"ERRO: chave de tarefa duplicada",IF(I1986="Sim",IF(O1986="Não","ERRO: tarefa de segurança retirada do plano",IF(NOT(ISNUMBER(K1986)),"ERRO: frequência vigente inválida",IF(ISERROR(MATCH(H1986,lst_frequencias,0)),"ERRO: frequência de referência ausente",IF(K1986&lt;INDEX(lst_frequencias_vezes,MATCH(H1986,lst_frequencias,0)),"ERRO: intervalo ampliado em tarefa de segurança (referência "&amp;H1986&amp;")","OK: segurança mantida")))),IF(NOT(ISNUMBER(K1986)),"Verificar: frequência vigente","OK"))))</f>
        <v/>
      </c>
      <c r="S1986" s="24" t="n"/>
    </row>
    <row r="1987">
      <c r="A1987" s="21" t="n"/>
      <c r="B1987" s="22" t="n"/>
      <c r="C1987" s="23">
        <f>IF(OR(A1987="",B1987=""),"",A1987&amp;"|"&amp;B1987)</f>
        <v/>
      </c>
      <c r="D1987" s="21" t="n"/>
      <c r="E1987" s="24" t="n"/>
      <c r="F1987" s="21" t="n"/>
      <c r="G1987" s="22" t="n"/>
      <c r="H1987" s="22" t="n"/>
      <c r="I1987" s="22" t="n"/>
      <c r="J1987" s="25" t="n"/>
      <c r="K1987" s="26">
        <f>IF(J1987="","",IFERROR(INDEX(lst_frequencias_vezes,MATCH(J1987,lst_frequencias,0)),"Frequência não aceita"))</f>
        <v/>
      </c>
      <c r="L1987" s="21" t="n"/>
      <c r="M1987" s="27" t="n"/>
      <c r="N1987" s="28">
        <f>IF(AND(ISNUMBER(K1987),ISNUMBER(M1987)),K1987*M1987,"")</f>
        <v/>
      </c>
      <c r="O1987" s="25" t="n"/>
      <c r="P1987" s="25" t="n"/>
      <c r="Q1987" s="29" t="n"/>
      <c r="R1987" s="30">
        <f>IF(C1987="","",IF(COUNTIF(pl_chave,C1987)&gt;1,"ERRO: chave de tarefa duplicada",IF(I1987="Sim",IF(O1987="Não","ERRO: tarefa de segurança retirada do plano",IF(NOT(ISNUMBER(K1987)),"ERRO: frequência vigente inválida",IF(ISERROR(MATCH(H1987,lst_frequencias,0)),"ERRO: frequência de referência ausente",IF(K1987&lt;INDEX(lst_frequencias_vezes,MATCH(H1987,lst_frequencias,0)),"ERRO: intervalo ampliado em tarefa de segurança (referência "&amp;H1987&amp;")","OK: segurança mantida")))),IF(NOT(ISNUMBER(K1987)),"Verificar: frequência vigente","OK"))))</f>
        <v/>
      </c>
      <c r="S1987" s="24" t="n"/>
    </row>
    <row r="1988">
      <c r="A1988" s="21" t="n"/>
      <c r="B1988" s="22" t="n"/>
      <c r="C1988" s="23">
        <f>IF(OR(A1988="",B1988=""),"",A1988&amp;"|"&amp;B1988)</f>
        <v/>
      </c>
      <c r="D1988" s="21" t="n"/>
      <c r="E1988" s="24" t="n"/>
      <c r="F1988" s="21" t="n"/>
      <c r="G1988" s="22" t="n"/>
      <c r="H1988" s="22" t="n"/>
      <c r="I1988" s="22" t="n"/>
      <c r="J1988" s="25" t="n"/>
      <c r="K1988" s="26">
        <f>IF(J1988="","",IFERROR(INDEX(lst_frequencias_vezes,MATCH(J1988,lst_frequencias,0)),"Frequência não aceita"))</f>
        <v/>
      </c>
      <c r="L1988" s="21" t="n"/>
      <c r="M1988" s="27" t="n"/>
      <c r="N1988" s="28">
        <f>IF(AND(ISNUMBER(K1988),ISNUMBER(M1988)),K1988*M1988,"")</f>
        <v/>
      </c>
      <c r="O1988" s="25" t="n"/>
      <c r="P1988" s="25" t="n"/>
      <c r="Q1988" s="29" t="n"/>
      <c r="R1988" s="30">
        <f>IF(C1988="","",IF(COUNTIF(pl_chave,C1988)&gt;1,"ERRO: chave de tarefa duplicada",IF(I1988="Sim",IF(O1988="Não","ERRO: tarefa de segurança retirada do plano",IF(NOT(ISNUMBER(K1988)),"ERRO: frequência vigente inválida",IF(ISERROR(MATCH(H1988,lst_frequencias,0)),"ERRO: frequência de referência ausente",IF(K1988&lt;INDEX(lst_frequencias_vezes,MATCH(H1988,lst_frequencias,0)),"ERRO: intervalo ampliado em tarefa de segurança (referência "&amp;H1988&amp;")","OK: segurança mantida")))),IF(NOT(ISNUMBER(K1988)),"Verificar: frequência vigente","OK"))))</f>
        <v/>
      </c>
      <c r="S1988" s="24" t="n"/>
    </row>
    <row r="1989">
      <c r="A1989" s="21" t="n"/>
      <c r="B1989" s="22" t="n"/>
      <c r="C1989" s="23">
        <f>IF(OR(A1989="",B1989=""),"",A1989&amp;"|"&amp;B1989)</f>
        <v/>
      </c>
      <c r="D1989" s="21" t="n"/>
      <c r="E1989" s="24" t="n"/>
      <c r="F1989" s="21" t="n"/>
      <c r="G1989" s="22" t="n"/>
      <c r="H1989" s="22" t="n"/>
      <c r="I1989" s="22" t="n"/>
      <c r="J1989" s="25" t="n"/>
      <c r="K1989" s="26">
        <f>IF(J1989="","",IFERROR(INDEX(lst_frequencias_vezes,MATCH(J1989,lst_frequencias,0)),"Frequência não aceita"))</f>
        <v/>
      </c>
      <c r="L1989" s="21" t="n"/>
      <c r="M1989" s="27" t="n"/>
      <c r="N1989" s="28">
        <f>IF(AND(ISNUMBER(K1989),ISNUMBER(M1989)),K1989*M1989,"")</f>
        <v/>
      </c>
      <c r="O1989" s="25" t="n"/>
      <c r="P1989" s="25" t="n"/>
      <c r="Q1989" s="29" t="n"/>
      <c r="R1989" s="30">
        <f>IF(C1989="","",IF(COUNTIF(pl_chave,C1989)&gt;1,"ERRO: chave de tarefa duplicada",IF(I1989="Sim",IF(O1989="Não","ERRO: tarefa de segurança retirada do plano",IF(NOT(ISNUMBER(K1989)),"ERRO: frequência vigente inválida",IF(ISERROR(MATCH(H1989,lst_frequencias,0)),"ERRO: frequência de referência ausente",IF(K1989&lt;INDEX(lst_frequencias_vezes,MATCH(H1989,lst_frequencias,0)),"ERRO: intervalo ampliado em tarefa de segurança (referência "&amp;H1989&amp;")","OK: segurança mantida")))),IF(NOT(ISNUMBER(K1989)),"Verificar: frequência vigente","OK"))))</f>
        <v/>
      </c>
      <c r="S1989" s="24" t="n"/>
    </row>
    <row r="1990">
      <c r="A1990" s="21" t="n"/>
      <c r="B1990" s="22" t="n"/>
      <c r="C1990" s="23">
        <f>IF(OR(A1990="",B1990=""),"",A1990&amp;"|"&amp;B1990)</f>
        <v/>
      </c>
      <c r="D1990" s="21" t="n"/>
      <c r="E1990" s="24" t="n"/>
      <c r="F1990" s="21" t="n"/>
      <c r="G1990" s="22" t="n"/>
      <c r="H1990" s="22" t="n"/>
      <c r="I1990" s="22" t="n"/>
      <c r="J1990" s="25" t="n"/>
      <c r="K1990" s="26">
        <f>IF(J1990="","",IFERROR(INDEX(lst_frequencias_vezes,MATCH(J1990,lst_frequencias,0)),"Frequência não aceita"))</f>
        <v/>
      </c>
      <c r="L1990" s="21" t="n"/>
      <c r="M1990" s="27" t="n"/>
      <c r="N1990" s="28">
        <f>IF(AND(ISNUMBER(K1990),ISNUMBER(M1990)),K1990*M1990,"")</f>
        <v/>
      </c>
      <c r="O1990" s="25" t="n"/>
      <c r="P1990" s="25" t="n"/>
      <c r="Q1990" s="29" t="n"/>
      <c r="R1990" s="30">
        <f>IF(C1990="","",IF(COUNTIF(pl_chave,C1990)&gt;1,"ERRO: chave de tarefa duplicada",IF(I1990="Sim",IF(O1990="Não","ERRO: tarefa de segurança retirada do plano",IF(NOT(ISNUMBER(K1990)),"ERRO: frequência vigente inválida",IF(ISERROR(MATCH(H1990,lst_frequencias,0)),"ERRO: frequência de referência ausente",IF(K1990&lt;INDEX(lst_frequencias_vezes,MATCH(H1990,lst_frequencias,0)),"ERRO: intervalo ampliado em tarefa de segurança (referência "&amp;H1990&amp;")","OK: segurança mantida")))),IF(NOT(ISNUMBER(K1990)),"Verificar: frequência vigente","OK"))))</f>
        <v/>
      </c>
      <c r="S1990" s="24" t="n"/>
    </row>
    <row r="1991">
      <c r="A1991" s="21" t="n"/>
      <c r="B1991" s="22" t="n"/>
      <c r="C1991" s="23">
        <f>IF(OR(A1991="",B1991=""),"",A1991&amp;"|"&amp;B1991)</f>
        <v/>
      </c>
      <c r="D1991" s="21" t="n"/>
      <c r="E1991" s="24" t="n"/>
      <c r="F1991" s="21" t="n"/>
      <c r="G1991" s="22" t="n"/>
      <c r="H1991" s="22" t="n"/>
      <c r="I1991" s="22" t="n"/>
      <c r="J1991" s="25" t="n"/>
      <c r="K1991" s="26">
        <f>IF(J1991="","",IFERROR(INDEX(lst_frequencias_vezes,MATCH(J1991,lst_frequencias,0)),"Frequência não aceita"))</f>
        <v/>
      </c>
      <c r="L1991" s="21" t="n"/>
      <c r="M1991" s="27" t="n"/>
      <c r="N1991" s="28">
        <f>IF(AND(ISNUMBER(K1991),ISNUMBER(M1991)),K1991*M1991,"")</f>
        <v/>
      </c>
      <c r="O1991" s="25" t="n"/>
      <c r="P1991" s="25" t="n"/>
      <c r="Q1991" s="29" t="n"/>
      <c r="R1991" s="30">
        <f>IF(C1991="","",IF(COUNTIF(pl_chave,C1991)&gt;1,"ERRO: chave de tarefa duplicada",IF(I1991="Sim",IF(O1991="Não","ERRO: tarefa de segurança retirada do plano",IF(NOT(ISNUMBER(K1991)),"ERRO: frequência vigente inválida",IF(ISERROR(MATCH(H1991,lst_frequencias,0)),"ERRO: frequência de referência ausente",IF(K1991&lt;INDEX(lst_frequencias_vezes,MATCH(H1991,lst_frequencias,0)),"ERRO: intervalo ampliado em tarefa de segurança (referência "&amp;H1991&amp;")","OK: segurança mantida")))),IF(NOT(ISNUMBER(K1991)),"Verificar: frequência vigente","OK"))))</f>
        <v/>
      </c>
      <c r="S1991" s="24" t="n"/>
    </row>
    <row r="1992">
      <c r="A1992" s="21" t="n"/>
      <c r="B1992" s="22" t="n"/>
      <c r="C1992" s="23">
        <f>IF(OR(A1992="",B1992=""),"",A1992&amp;"|"&amp;B1992)</f>
        <v/>
      </c>
      <c r="D1992" s="21" t="n"/>
      <c r="E1992" s="24" t="n"/>
      <c r="F1992" s="21" t="n"/>
      <c r="G1992" s="22" t="n"/>
      <c r="H1992" s="22" t="n"/>
      <c r="I1992" s="22" t="n"/>
      <c r="J1992" s="25" t="n"/>
      <c r="K1992" s="26">
        <f>IF(J1992="","",IFERROR(INDEX(lst_frequencias_vezes,MATCH(J1992,lst_frequencias,0)),"Frequência não aceita"))</f>
        <v/>
      </c>
      <c r="L1992" s="21" t="n"/>
      <c r="M1992" s="27" t="n"/>
      <c r="N1992" s="28">
        <f>IF(AND(ISNUMBER(K1992),ISNUMBER(M1992)),K1992*M1992,"")</f>
        <v/>
      </c>
      <c r="O1992" s="25" t="n"/>
      <c r="P1992" s="25" t="n"/>
      <c r="Q1992" s="29" t="n"/>
      <c r="R1992" s="30">
        <f>IF(C1992="","",IF(COUNTIF(pl_chave,C1992)&gt;1,"ERRO: chave de tarefa duplicada",IF(I1992="Sim",IF(O1992="Não","ERRO: tarefa de segurança retirada do plano",IF(NOT(ISNUMBER(K1992)),"ERRO: frequência vigente inválida",IF(ISERROR(MATCH(H1992,lst_frequencias,0)),"ERRO: frequência de referência ausente",IF(K1992&lt;INDEX(lst_frequencias_vezes,MATCH(H1992,lst_frequencias,0)),"ERRO: intervalo ampliado em tarefa de segurança (referência "&amp;H1992&amp;")","OK: segurança mantida")))),IF(NOT(ISNUMBER(K1992)),"Verificar: frequência vigente","OK"))))</f>
        <v/>
      </c>
      <c r="S1992" s="24" t="n"/>
    </row>
    <row r="1993">
      <c r="A1993" s="21" t="n"/>
      <c r="B1993" s="22" t="n"/>
      <c r="C1993" s="23">
        <f>IF(OR(A1993="",B1993=""),"",A1993&amp;"|"&amp;B1993)</f>
        <v/>
      </c>
      <c r="D1993" s="21" t="n"/>
      <c r="E1993" s="24" t="n"/>
      <c r="F1993" s="21" t="n"/>
      <c r="G1993" s="22" t="n"/>
      <c r="H1993" s="22" t="n"/>
      <c r="I1993" s="22" t="n"/>
      <c r="J1993" s="25" t="n"/>
      <c r="K1993" s="26">
        <f>IF(J1993="","",IFERROR(INDEX(lst_frequencias_vezes,MATCH(J1993,lst_frequencias,0)),"Frequência não aceita"))</f>
        <v/>
      </c>
      <c r="L1993" s="21" t="n"/>
      <c r="M1993" s="27" t="n"/>
      <c r="N1993" s="28">
        <f>IF(AND(ISNUMBER(K1993),ISNUMBER(M1993)),K1993*M1993,"")</f>
        <v/>
      </c>
      <c r="O1993" s="25" t="n"/>
      <c r="P1993" s="25" t="n"/>
      <c r="Q1993" s="29" t="n"/>
      <c r="R1993" s="30">
        <f>IF(C1993="","",IF(COUNTIF(pl_chave,C1993)&gt;1,"ERRO: chave de tarefa duplicada",IF(I1993="Sim",IF(O1993="Não","ERRO: tarefa de segurança retirada do plano",IF(NOT(ISNUMBER(K1993)),"ERRO: frequência vigente inválida",IF(ISERROR(MATCH(H1993,lst_frequencias,0)),"ERRO: frequência de referência ausente",IF(K1993&lt;INDEX(lst_frequencias_vezes,MATCH(H1993,lst_frequencias,0)),"ERRO: intervalo ampliado em tarefa de segurança (referência "&amp;H1993&amp;")","OK: segurança mantida")))),IF(NOT(ISNUMBER(K1993)),"Verificar: frequência vigente","OK"))))</f>
        <v/>
      </c>
      <c r="S1993" s="24" t="n"/>
    </row>
    <row r="1994">
      <c r="A1994" s="21" t="n"/>
      <c r="B1994" s="22" t="n"/>
      <c r="C1994" s="23">
        <f>IF(OR(A1994="",B1994=""),"",A1994&amp;"|"&amp;B1994)</f>
        <v/>
      </c>
      <c r="D1994" s="21" t="n"/>
      <c r="E1994" s="24" t="n"/>
      <c r="F1994" s="21" t="n"/>
      <c r="G1994" s="22" t="n"/>
      <c r="H1994" s="22" t="n"/>
      <c r="I1994" s="22" t="n"/>
      <c r="J1994" s="25" t="n"/>
      <c r="K1994" s="26">
        <f>IF(J1994="","",IFERROR(INDEX(lst_frequencias_vezes,MATCH(J1994,lst_frequencias,0)),"Frequência não aceita"))</f>
        <v/>
      </c>
      <c r="L1994" s="21" t="n"/>
      <c r="M1994" s="27" t="n"/>
      <c r="N1994" s="28">
        <f>IF(AND(ISNUMBER(K1994),ISNUMBER(M1994)),K1994*M1994,"")</f>
        <v/>
      </c>
      <c r="O1994" s="25" t="n"/>
      <c r="P1994" s="25" t="n"/>
      <c r="Q1994" s="29" t="n"/>
      <c r="R1994" s="30">
        <f>IF(C1994="","",IF(COUNTIF(pl_chave,C1994)&gt;1,"ERRO: chave de tarefa duplicada",IF(I1994="Sim",IF(O1994="Não","ERRO: tarefa de segurança retirada do plano",IF(NOT(ISNUMBER(K1994)),"ERRO: frequência vigente inválida",IF(ISERROR(MATCH(H1994,lst_frequencias,0)),"ERRO: frequência de referência ausente",IF(K1994&lt;INDEX(lst_frequencias_vezes,MATCH(H1994,lst_frequencias,0)),"ERRO: intervalo ampliado em tarefa de segurança (referência "&amp;H1994&amp;")","OK: segurança mantida")))),IF(NOT(ISNUMBER(K1994)),"Verificar: frequência vigente","OK"))))</f>
        <v/>
      </c>
      <c r="S1994" s="24" t="n"/>
    </row>
    <row r="1995">
      <c r="A1995" s="21" t="n"/>
      <c r="B1995" s="22" t="n"/>
      <c r="C1995" s="23">
        <f>IF(OR(A1995="",B1995=""),"",A1995&amp;"|"&amp;B1995)</f>
        <v/>
      </c>
      <c r="D1995" s="21" t="n"/>
      <c r="E1995" s="24" t="n"/>
      <c r="F1995" s="21" t="n"/>
      <c r="G1995" s="22" t="n"/>
      <c r="H1995" s="22" t="n"/>
      <c r="I1995" s="22" t="n"/>
      <c r="J1995" s="25" t="n"/>
      <c r="K1995" s="26">
        <f>IF(J1995="","",IFERROR(INDEX(lst_frequencias_vezes,MATCH(J1995,lst_frequencias,0)),"Frequência não aceita"))</f>
        <v/>
      </c>
      <c r="L1995" s="21" t="n"/>
      <c r="M1995" s="27" t="n"/>
      <c r="N1995" s="28">
        <f>IF(AND(ISNUMBER(K1995),ISNUMBER(M1995)),K1995*M1995,"")</f>
        <v/>
      </c>
      <c r="O1995" s="25" t="n"/>
      <c r="P1995" s="25" t="n"/>
      <c r="Q1995" s="29" t="n"/>
      <c r="R1995" s="30">
        <f>IF(C1995="","",IF(COUNTIF(pl_chave,C1995)&gt;1,"ERRO: chave de tarefa duplicada",IF(I1995="Sim",IF(O1995="Não","ERRO: tarefa de segurança retirada do plano",IF(NOT(ISNUMBER(K1995)),"ERRO: frequência vigente inválida",IF(ISERROR(MATCH(H1995,lst_frequencias,0)),"ERRO: frequência de referência ausente",IF(K1995&lt;INDEX(lst_frequencias_vezes,MATCH(H1995,lst_frequencias,0)),"ERRO: intervalo ampliado em tarefa de segurança (referência "&amp;H1995&amp;")","OK: segurança mantida")))),IF(NOT(ISNUMBER(K1995)),"Verificar: frequência vigente","OK"))))</f>
        <v/>
      </c>
      <c r="S1995" s="24" t="n"/>
    </row>
    <row r="1996">
      <c r="A1996" s="21" t="n"/>
      <c r="B1996" s="22" t="n"/>
      <c r="C1996" s="23">
        <f>IF(OR(A1996="",B1996=""),"",A1996&amp;"|"&amp;B1996)</f>
        <v/>
      </c>
      <c r="D1996" s="21" t="n"/>
      <c r="E1996" s="24" t="n"/>
      <c r="F1996" s="21" t="n"/>
      <c r="G1996" s="22" t="n"/>
      <c r="H1996" s="22" t="n"/>
      <c r="I1996" s="22" t="n"/>
      <c r="J1996" s="25" t="n"/>
      <c r="K1996" s="26">
        <f>IF(J1996="","",IFERROR(INDEX(lst_frequencias_vezes,MATCH(J1996,lst_frequencias,0)),"Frequência não aceita"))</f>
        <v/>
      </c>
      <c r="L1996" s="21" t="n"/>
      <c r="M1996" s="27" t="n"/>
      <c r="N1996" s="28">
        <f>IF(AND(ISNUMBER(K1996),ISNUMBER(M1996)),K1996*M1996,"")</f>
        <v/>
      </c>
      <c r="O1996" s="25" t="n"/>
      <c r="P1996" s="25" t="n"/>
      <c r="Q1996" s="29" t="n"/>
      <c r="R1996" s="30">
        <f>IF(C1996="","",IF(COUNTIF(pl_chave,C1996)&gt;1,"ERRO: chave de tarefa duplicada",IF(I1996="Sim",IF(O1996="Não","ERRO: tarefa de segurança retirada do plano",IF(NOT(ISNUMBER(K1996)),"ERRO: frequência vigente inválida",IF(ISERROR(MATCH(H1996,lst_frequencias,0)),"ERRO: frequência de referência ausente",IF(K1996&lt;INDEX(lst_frequencias_vezes,MATCH(H1996,lst_frequencias,0)),"ERRO: intervalo ampliado em tarefa de segurança (referência "&amp;H1996&amp;")","OK: segurança mantida")))),IF(NOT(ISNUMBER(K1996)),"Verificar: frequência vigente","OK"))))</f>
        <v/>
      </c>
      <c r="S1996" s="24" t="n"/>
    </row>
    <row r="1997">
      <c r="A1997" s="21" t="n"/>
      <c r="B1997" s="22" t="n"/>
      <c r="C1997" s="23">
        <f>IF(OR(A1997="",B1997=""),"",A1997&amp;"|"&amp;B1997)</f>
        <v/>
      </c>
      <c r="D1997" s="21" t="n"/>
      <c r="E1997" s="24" t="n"/>
      <c r="F1997" s="21" t="n"/>
      <c r="G1997" s="22" t="n"/>
      <c r="H1997" s="22" t="n"/>
      <c r="I1997" s="22" t="n"/>
      <c r="J1997" s="25" t="n"/>
      <c r="K1997" s="26">
        <f>IF(J1997="","",IFERROR(INDEX(lst_frequencias_vezes,MATCH(J1997,lst_frequencias,0)),"Frequência não aceita"))</f>
        <v/>
      </c>
      <c r="L1997" s="21" t="n"/>
      <c r="M1997" s="27" t="n"/>
      <c r="N1997" s="28">
        <f>IF(AND(ISNUMBER(K1997),ISNUMBER(M1997)),K1997*M1997,"")</f>
        <v/>
      </c>
      <c r="O1997" s="25" t="n"/>
      <c r="P1997" s="25" t="n"/>
      <c r="Q1997" s="29" t="n"/>
      <c r="R1997" s="30">
        <f>IF(C1997="","",IF(COUNTIF(pl_chave,C1997)&gt;1,"ERRO: chave de tarefa duplicada",IF(I1997="Sim",IF(O1997="Não","ERRO: tarefa de segurança retirada do plano",IF(NOT(ISNUMBER(K1997)),"ERRO: frequência vigente inválida",IF(ISERROR(MATCH(H1997,lst_frequencias,0)),"ERRO: frequência de referência ausente",IF(K1997&lt;INDEX(lst_frequencias_vezes,MATCH(H1997,lst_frequencias,0)),"ERRO: intervalo ampliado em tarefa de segurança (referência "&amp;H1997&amp;")","OK: segurança mantida")))),IF(NOT(ISNUMBER(K1997)),"Verificar: frequência vigente","OK"))))</f>
        <v/>
      </c>
      <c r="S1997" s="24" t="n"/>
    </row>
    <row r="1998">
      <c r="A1998" s="21" t="n"/>
      <c r="B1998" s="22" t="n"/>
      <c r="C1998" s="23">
        <f>IF(OR(A1998="",B1998=""),"",A1998&amp;"|"&amp;B1998)</f>
        <v/>
      </c>
      <c r="D1998" s="21" t="n"/>
      <c r="E1998" s="24" t="n"/>
      <c r="F1998" s="21" t="n"/>
      <c r="G1998" s="22" t="n"/>
      <c r="H1998" s="22" t="n"/>
      <c r="I1998" s="22" t="n"/>
      <c r="J1998" s="25" t="n"/>
      <c r="K1998" s="26">
        <f>IF(J1998="","",IFERROR(INDEX(lst_frequencias_vezes,MATCH(J1998,lst_frequencias,0)),"Frequência não aceita"))</f>
        <v/>
      </c>
      <c r="L1998" s="21" t="n"/>
      <c r="M1998" s="27" t="n"/>
      <c r="N1998" s="28">
        <f>IF(AND(ISNUMBER(K1998),ISNUMBER(M1998)),K1998*M1998,"")</f>
        <v/>
      </c>
      <c r="O1998" s="25" t="n"/>
      <c r="P1998" s="25" t="n"/>
      <c r="Q1998" s="29" t="n"/>
      <c r="R1998" s="30">
        <f>IF(C1998="","",IF(COUNTIF(pl_chave,C1998)&gt;1,"ERRO: chave de tarefa duplicada",IF(I1998="Sim",IF(O1998="Não","ERRO: tarefa de segurança retirada do plano",IF(NOT(ISNUMBER(K1998)),"ERRO: frequência vigente inválida",IF(ISERROR(MATCH(H1998,lst_frequencias,0)),"ERRO: frequência de referência ausente",IF(K1998&lt;INDEX(lst_frequencias_vezes,MATCH(H1998,lst_frequencias,0)),"ERRO: intervalo ampliado em tarefa de segurança (referência "&amp;H1998&amp;")","OK: segurança mantida")))),IF(NOT(ISNUMBER(K1998)),"Verificar: frequência vigente","OK"))))</f>
        <v/>
      </c>
      <c r="S1998" s="24" t="n"/>
    </row>
    <row r="1999">
      <c r="A1999" s="21" t="n"/>
      <c r="B1999" s="22" t="n"/>
      <c r="C1999" s="23">
        <f>IF(OR(A1999="",B1999=""),"",A1999&amp;"|"&amp;B1999)</f>
        <v/>
      </c>
      <c r="D1999" s="21" t="n"/>
      <c r="E1999" s="24" t="n"/>
      <c r="F1999" s="21" t="n"/>
      <c r="G1999" s="22" t="n"/>
      <c r="H1999" s="22" t="n"/>
      <c r="I1999" s="22" t="n"/>
      <c r="J1999" s="25" t="n"/>
      <c r="K1999" s="26">
        <f>IF(J1999="","",IFERROR(INDEX(lst_frequencias_vezes,MATCH(J1999,lst_frequencias,0)),"Frequência não aceita"))</f>
        <v/>
      </c>
      <c r="L1999" s="21" t="n"/>
      <c r="M1999" s="27" t="n"/>
      <c r="N1999" s="28">
        <f>IF(AND(ISNUMBER(K1999),ISNUMBER(M1999)),K1999*M1999,"")</f>
        <v/>
      </c>
      <c r="O1999" s="25" t="n"/>
      <c r="P1999" s="25" t="n"/>
      <c r="Q1999" s="29" t="n"/>
      <c r="R1999" s="30">
        <f>IF(C1999="","",IF(COUNTIF(pl_chave,C1999)&gt;1,"ERRO: chave de tarefa duplicada",IF(I1999="Sim",IF(O1999="Não","ERRO: tarefa de segurança retirada do plano",IF(NOT(ISNUMBER(K1999)),"ERRO: frequência vigente inválida",IF(ISERROR(MATCH(H1999,lst_frequencias,0)),"ERRO: frequência de referência ausente",IF(K1999&lt;INDEX(lst_frequencias_vezes,MATCH(H1999,lst_frequencias,0)),"ERRO: intervalo ampliado em tarefa de segurança (referência "&amp;H1999&amp;")","OK: segurança mantida")))),IF(NOT(ISNUMBER(K1999)),"Verificar: frequência vigente","OK"))))</f>
        <v/>
      </c>
      <c r="S1999" s="24" t="n"/>
    </row>
    <row r="2000">
      <c r="A2000" s="21" t="n"/>
      <c r="B2000" s="22" t="n"/>
      <c r="C2000" s="23">
        <f>IF(OR(A2000="",B2000=""),"",A2000&amp;"|"&amp;B2000)</f>
        <v/>
      </c>
      <c r="D2000" s="21" t="n"/>
      <c r="E2000" s="24" t="n"/>
      <c r="F2000" s="21" t="n"/>
      <c r="G2000" s="22" t="n"/>
      <c r="H2000" s="22" t="n"/>
      <c r="I2000" s="22" t="n"/>
      <c r="J2000" s="25" t="n"/>
      <c r="K2000" s="26">
        <f>IF(J2000="","",IFERROR(INDEX(lst_frequencias_vezes,MATCH(J2000,lst_frequencias,0)),"Frequência não aceita"))</f>
        <v/>
      </c>
      <c r="L2000" s="21" t="n"/>
      <c r="M2000" s="27" t="n"/>
      <c r="N2000" s="28">
        <f>IF(AND(ISNUMBER(K2000),ISNUMBER(M2000)),K2000*M2000,"")</f>
        <v/>
      </c>
      <c r="O2000" s="25" t="n"/>
      <c r="P2000" s="25" t="n"/>
      <c r="Q2000" s="29" t="n"/>
      <c r="R2000" s="30">
        <f>IF(C2000="","",IF(COUNTIF(pl_chave,C2000)&gt;1,"ERRO: chave de tarefa duplicada",IF(I2000="Sim",IF(O2000="Não","ERRO: tarefa de segurança retirada do plano",IF(NOT(ISNUMBER(K2000)),"ERRO: frequência vigente inválida",IF(ISERROR(MATCH(H2000,lst_frequencias,0)),"ERRO: frequência de referência ausente",IF(K2000&lt;INDEX(lst_frequencias_vezes,MATCH(H2000,lst_frequencias,0)),"ERRO: intervalo ampliado em tarefa de segurança (referência "&amp;H2000&amp;")","OK: segurança mantida")))),IF(NOT(ISNUMBER(K2000)),"Verificar: frequência vigente","OK"))))</f>
        <v/>
      </c>
      <c r="S2000" s="24" t="n"/>
    </row>
    <row r="2001">
      <c r="A2001" s="21" t="n"/>
      <c r="B2001" s="22" t="n"/>
      <c r="C2001" s="23">
        <f>IF(OR(A2001="",B2001=""),"",A2001&amp;"|"&amp;B2001)</f>
        <v/>
      </c>
      <c r="D2001" s="21" t="n"/>
      <c r="E2001" s="24" t="n"/>
      <c r="F2001" s="21" t="n"/>
      <c r="G2001" s="22" t="n"/>
      <c r="H2001" s="22" t="n"/>
      <c r="I2001" s="22" t="n"/>
      <c r="J2001" s="25" t="n"/>
      <c r="K2001" s="26">
        <f>IF(J2001="","",IFERROR(INDEX(lst_frequencias_vezes,MATCH(J2001,lst_frequencias,0)),"Frequência não aceita"))</f>
        <v/>
      </c>
      <c r="L2001" s="21" t="n"/>
      <c r="M2001" s="27" t="n"/>
      <c r="N2001" s="28">
        <f>IF(AND(ISNUMBER(K2001),ISNUMBER(M2001)),K2001*M2001,"")</f>
        <v/>
      </c>
      <c r="O2001" s="25" t="n"/>
      <c r="P2001" s="25" t="n"/>
      <c r="Q2001" s="29" t="n"/>
      <c r="R2001" s="30">
        <f>IF(C2001="","",IF(COUNTIF(pl_chave,C2001)&gt;1,"ERRO: chave de tarefa duplicada",IF(I2001="Sim",IF(O2001="Não","ERRO: tarefa de segurança retirada do plano",IF(NOT(ISNUMBER(K2001)),"ERRO: frequência vigente inválida",IF(ISERROR(MATCH(H2001,lst_frequencias,0)),"ERRO: frequência de referência ausente",IF(K2001&lt;INDEX(lst_frequencias_vezes,MATCH(H2001,lst_frequencias,0)),"ERRO: intervalo ampliado em tarefa de segurança (referência "&amp;H2001&amp;")","OK: segurança mantida")))),IF(NOT(ISNUMBER(K2001)),"Verificar: frequência vigente","OK"))))</f>
        <v/>
      </c>
      <c r="S2001" s="24" t="n"/>
    </row>
    <row r="2002">
      <c r="A2002" s="21" t="n"/>
      <c r="B2002" s="22" t="n"/>
      <c r="C2002" s="23">
        <f>IF(OR(A2002="",B2002=""),"",A2002&amp;"|"&amp;B2002)</f>
        <v/>
      </c>
      <c r="D2002" s="21" t="n"/>
      <c r="E2002" s="24" t="n"/>
      <c r="F2002" s="21" t="n"/>
      <c r="G2002" s="22" t="n"/>
      <c r="H2002" s="22" t="n"/>
      <c r="I2002" s="22" t="n"/>
      <c r="J2002" s="25" t="n"/>
      <c r="K2002" s="26">
        <f>IF(J2002="","",IFERROR(INDEX(lst_frequencias_vezes,MATCH(J2002,lst_frequencias,0)),"Frequência não aceita"))</f>
        <v/>
      </c>
      <c r="L2002" s="21" t="n"/>
      <c r="M2002" s="27" t="n"/>
      <c r="N2002" s="28">
        <f>IF(AND(ISNUMBER(K2002),ISNUMBER(M2002)),K2002*M2002,"")</f>
        <v/>
      </c>
      <c r="O2002" s="25" t="n"/>
      <c r="P2002" s="25" t="n"/>
      <c r="Q2002" s="29" t="n"/>
      <c r="R2002" s="30">
        <f>IF(C2002="","",IF(COUNTIF(pl_chave,C2002)&gt;1,"ERRO: chave de tarefa duplicada",IF(I2002="Sim",IF(O2002="Não","ERRO: tarefa de segurança retirada do plano",IF(NOT(ISNUMBER(K2002)),"ERRO: frequência vigente inválida",IF(ISERROR(MATCH(H2002,lst_frequencias,0)),"ERRO: frequência de referência ausente",IF(K2002&lt;INDEX(lst_frequencias_vezes,MATCH(H2002,lst_frequencias,0)),"ERRO: intervalo ampliado em tarefa de segurança (referência "&amp;H2002&amp;")","OK: segurança mantida")))),IF(NOT(ISNUMBER(K2002)),"Verificar: frequência vigente","OK"))))</f>
        <v/>
      </c>
      <c r="S2002" s="24" t="n"/>
    </row>
    <row r="2003">
      <c r="A2003" s="21" t="n"/>
      <c r="B2003" s="22" t="n"/>
      <c r="C2003" s="23">
        <f>IF(OR(A2003="",B2003=""),"",A2003&amp;"|"&amp;B2003)</f>
        <v/>
      </c>
      <c r="D2003" s="21" t="n"/>
      <c r="E2003" s="24" t="n"/>
      <c r="F2003" s="21" t="n"/>
      <c r="G2003" s="22" t="n"/>
      <c r="H2003" s="22" t="n"/>
      <c r="I2003" s="22" t="n"/>
      <c r="J2003" s="25" t="n"/>
      <c r="K2003" s="26">
        <f>IF(J2003="","",IFERROR(INDEX(lst_frequencias_vezes,MATCH(J2003,lst_frequencias,0)),"Frequência não aceita"))</f>
        <v/>
      </c>
      <c r="L2003" s="21" t="n"/>
      <c r="M2003" s="27" t="n"/>
      <c r="N2003" s="28">
        <f>IF(AND(ISNUMBER(K2003),ISNUMBER(M2003)),K2003*M2003,"")</f>
        <v/>
      </c>
      <c r="O2003" s="25" t="n"/>
      <c r="P2003" s="25" t="n"/>
      <c r="Q2003" s="29" t="n"/>
      <c r="R2003" s="30">
        <f>IF(C2003="","",IF(COUNTIF(pl_chave,C2003)&gt;1,"ERRO: chave de tarefa duplicada",IF(I2003="Sim",IF(O2003="Não","ERRO: tarefa de segurança retirada do plano",IF(NOT(ISNUMBER(K2003)),"ERRO: frequência vigente inválida",IF(ISERROR(MATCH(H2003,lst_frequencias,0)),"ERRO: frequência de referência ausente",IF(K2003&lt;INDEX(lst_frequencias_vezes,MATCH(H2003,lst_frequencias,0)),"ERRO: intervalo ampliado em tarefa de segurança (referência "&amp;H2003&amp;")","OK: segurança mantida")))),IF(NOT(ISNUMBER(K2003)),"Verificar: frequência vigente","OK"))))</f>
        <v/>
      </c>
      <c r="S2003" s="24" t="n"/>
    </row>
    <row r="2004">
      <c r="A2004" s="21" t="n"/>
      <c r="B2004" s="22" t="n"/>
      <c r="C2004" s="23">
        <f>IF(OR(A2004="",B2004=""),"",A2004&amp;"|"&amp;B2004)</f>
        <v/>
      </c>
      <c r="D2004" s="21" t="n"/>
      <c r="E2004" s="24" t="n"/>
      <c r="F2004" s="21" t="n"/>
      <c r="G2004" s="22" t="n"/>
      <c r="H2004" s="22" t="n"/>
      <c r="I2004" s="22" t="n"/>
      <c r="J2004" s="25" t="n"/>
      <c r="K2004" s="26">
        <f>IF(J2004="","",IFERROR(INDEX(lst_frequencias_vezes,MATCH(J2004,lst_frequencias,0)),"Frequência não aceita"))</f>
        <v/>
      </c>
      <c r="L2004" s="21" t="n"/>
      <c r="M2004" s="27" t="n"/>
      <c r="N2004" s="28">
        <f>IF(AND(ISNUMBER(K2004),ISNUMBER(M2004)),K2004*M2004,"")</f>
        <v/>
      </c>
      <c r="O2004" s="25" t="n"/>
      <c r="P2004" s="25" t="n"/>
      <c r="Q2004" s="29" t="n"/>
      <c r="R2004" s="30">
        <f>IF(C2004="","",IF(COUNTIF(pl_chave,C2004)&gt;1,"ERRO: chave de tarefa duplicada",IF(I2004="Sim",IF(O2004="Não","ERRO: tarefa de segurança retirada do plano",IF(NOT(ISNUMBER(K2004)),"ERRO: frequência vigente inválida",IF(ISERROR(MATCH(H2004,lst_frequencias,0)),"ERRO: frequência de referência ausente",IF(K2004&lt;INDEX(lst_frequencias_vezes,MATCH(H2004,lst_frequencias,0)),"ERRO: intervalo ampliado em tarefa de segurança (referência "&amp;H2004&amp;")","OK: segurança mantida")))),IF(NOT(ISNUMBER(K2004)),"Verificar: frequência vigente","OK"))))</f>
        <v/>
      </c>
      <c r="S2004" s="24" t="n"/>
    </row>
    <row r="2005">
      <c r="A2005" s="21" t="n"/>
      <c r="B2005" s="22" t="n"/>
      <c r="C2005" s="23">
        <f>IF(OR(A2005="",B2005=""),"",A2005&amp;"|"&amp;B2005)</f>
        <v/>
      </c>
      <c r="D2005" s="21" t="n"/>
      <c r="E2005" s="24" t="n"/>
      <c r="F2005" s="21" t="n"/>
      <c r="G2005" s="22" t="n"/>
      <c r="H2005" s="22" t="n"/>
      <c r="I2005" s="22" t="n"/>
      <c r="J2005" s="25" t="n"/>
      <c r="K2005" s="26">
        <f>IF(J2005="","",IFERROR(INDEX(lst_frequencias_vezes,MATCH(J2005,lst_frequencias,0)),"Frequência não aceita"))</f>
        <v/>
      </c>
      <c r="L2005" s="21" t="n"/>
      <c r="M2005" s="27" t="n"/>
      <c r="N2005" s="28">
        <f>IF(AND(ISNUMBER(K2005),ISNUMBER(M2005)),K2005*M2005,"")</f>
        <v/>
      </c>
      <c r="O2005" s="25" t="n"/>
      <c r="P2005" s="25" t="n"/>
      <c r="Q2005" s="29" t="n"/>
      <c r="R2005" s="30">
        <f>IF(C2005="","",IF(COUNTIF(pl_chave,C2005)&gt;1,"ERRO: chave de tarefa duplicada",IF(I2005="Sim",IF(O2005="Não","ERRO: tarefa de segurança retirada do plano",IF(NOT(ISNUMBER(K2005)),"ERRO: frequência vigente inválida",IF(ISERROR(MATCH(H2005,lst_frequencias,0)),"ERRO: frequência de referência ausente",IF(K2005&lt;INDEX(lst_frequencias_vezes,MATCH(H2005,lst_frequencias,0)),"ERRO: intervalo ampliado em tarefa de segurança (referência "&amp;H2005&amp;")","OK: segurança mantida")))),IF(NOT(ISNUMBER(K2005)),"Verificar: frequência vigente","OK"))))</f>
        <v/>
      </c>
      <c r="S2005" s="24" t="n"/>
    </row>
    <row r="2006">
      <c r="A2006" s="21" t="n"/>
      <c r="B2006" s="22" t="n"/>
      <c r="C2006" s="23">
        <f>IF(OR(A2006="",B2006=""),"",A2006&amp;"|"&amp;B2006)</f>
        <v/>
      </c>
      <c r="D2006" s="21" t="n"/>
      <c r="E2006" s="24" t="n"/>
      <c r="F2006" s="21" t="n"/>
      <c r="G2006" s="22" t="n"/>
      <c r="H2006" s="22" t="n"/>
      <c r="I2006" s="22" t="n"/>
      <c r="J2006" s="25" t="n"/>
      <c r="K2006" s="26">
        <f>IF(J2006="","",IFERROR(INDEX(lst_frequencias_vezes,MATCH(J2006,lst_frequencias,0)),"Frequência não aceita"))</f>
        <v/>
      </c>
      <c r="L2006" s="21" t="n"/>
      <c r="M2006" s="27" t="n"/>
      <c r="N2006" s="28">
        <f>IF(AND(ISNUMBER(K2006),ISNUMBER(M2006)),K2006*M2006,"")</f>
        <v/>
      </c>
      <c r="O2006" s="25" t="n"/>
      <c r="P2006" s="25" t="n"/>
      <c r="Q2006" s="29" t="n"/>
      <c r="R2006" s="30">
        <f>IF(C2006="","",IF(COUNTIF(pl_chave,C2006)&gt;1,"ERRO: chave de tarefa duplicada",IF(I2006="Sim",IF(O2006="Não","ERRO: tarefa de segurança retirada do plano",IF(NOT(ISNUMBER(K2006)),"ERRO: frequência vigente inválida",IF(ISERROR(MATCH(H2006,lst_frequencias,0)),"ERRO: frequência de referência ausente",IF(K2006&lt;INDEX(lst_frequencias_vezes,MATCH(H2006,lst_frequencias,0)),"ERRO: intervalo ampliado em tarefa de segurança (referência "&amp;H2006&amp;")","OK: segurança mantida")))),IF(NOT(ISNUMBER(K2006)),"Verificar: frequência vigente","OK"))))</f>
        <v/>
      </c>
      <c r="S2006" s="24" t="n"/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autoFilter ref="A6:S2006"/>
  <mergeCells count="4">
    <mergeCell ref="A1:I1"/>
    <mergeCell ref="A3:I3"/>
    <mergeCell ref="A4:I4"/>
    <mergeCell ref="A2:I2"/>
  </mergeCells>
  <conditionalFormatting sqref="I7:I2006">
    <cfRule type="expression" priority="1" dxfId="0">
      <formula>I7="Sim"</formula>
    </cfRule>
  </conditionalFormatting>
  <conditionalFormatting sqref="A7:S2006">
    <cfRule type="expression" priority="2" dxfId="1">
      <formula>$O7="Não"</formula>
    </cfRule>
    <cfRule type="expression" priority="5" dxfId="2">
      <formula>AND($A7&lt;&gt;"",MOD(ROW(),2)=0)</formula>
    </cfRule>
  </conditionalFormatting>
  <conditionalFormatting sqref="R7:R2006">
    <cfRule type="expression" priority="3" dxfId="3" stopIfTrue="1">
      <formula>LEFT(R7,4)="ERRO"</formula>
    </cfRule>
    <cfRule type="expression" priority="4" dxfId="4" stopIfTrue="1">
      <formula>OR(LEFT(R7,8)="Pendente",LEFT(R7,9)="Verificar",LEFT(R7,9)="Duplicada",LEFT(R7,7)="Tarefa ",LEFT(R7,13)="Fora do plano",LEFT(R7,8)="Previsão",LEFT(R7,11)="Sem vínculo",LEFT(R7,14)="Não verificado",LEFT(R7,7)="Informe")</formula>
    </cfRule>
  </conditionalFormatting>
  <dataValidations count="9">
    <dataValidation sqref="A7:A2006" showDropDown="0" showInputMessage="1" showErrorMessage="1" allowBlank="1" errorTitle="Valor não aceito" error="ID técnico: sem espaços e sem o caractere |." promptTitle="ID do ativo" prompt="ID técnico estável (letras sem acento, números, hífen ou sublinhado)." type="custom">
      <formula1>AND(LEN(A7)&lt;=120,ISERROR(FIND("|",A7)),ISERROR(FIND(" ",A7)))</formula1>
    </dataValidation>
    <dataValidation sqref="B7:B2006" showDropDown="0" showInputMessage="1" showErrorMessage="1" allowBlank="1" errorTitle="Valor não aceito" error="ID técnico: sem espaços e sem o caractere |." promptTitle="ID da tarefa" prompt="ID técnico estável (letras sem acento, números, hífen ou sublinhado)." type="custom">
      <formula1>AND(LEN(B7)&lt;=120,ISERROR(FIND("|",B7)),ISERROR(FIND(" ",B7)))</formula1>
    </dataValidation>
    <dataValidation sqref="H7:H2006" showDropDown="0" showInputMessage="1" showErrorMessage="1" allowBlank="1" errorTitle="Valor não aceito" error="Use uma frequência da aba Listas." promptTitle="Frequência referência" prompt="Frequência da biblioteca (referência)." type="list">
      <formula1>=lst_frequencias</formula1>
    </dataValidation>
    <dataValidation sqref="I7:I2006" showDropDown="0" showInputMessage="1" showErrorMessage="1" allowBlank="1" errorTitle="Valor não aceito" error="Use Sim ou Não." promptTitle="Segurança" prompt="Escolha Sim ou Não." type="list">
      <formula1>=lst_sim_nao</formula1>
    </dataValidation>
    <dataValidation sqref="J7:J2006" showDropDown="0" showInputMessage="1" showErrorMessage="1" allowBlank="1" errorTitle="Valor não aceito" error="Use uma frequência da aba Listas." promptTitle="Frequência vigente" prompt="Tarefa de segurança: igual ou mais frequente que a referência." type="list">
      <formula1>=lst_frequencias</formula1>
    </dataValidation>
    <dataValidation sqref="L7:L2006" showDropDown="0" showInputMessage="1" showErrorMessage="1" allowBlank="1" errorTitle="Valor não aceito" error="Use uma especialidade da aba Listas." promptTitle="Especialidade" prompt="Especialidade da tarefa." type="list">
      <formula1>=lst_especialidades</formula1>
    </dataValidation>
    <dataValidation sqref="M7:M2006" showDropDown="0" showInputMessage="1" showErrorMessage="1" allowBlank="1" errorTitle="Valor não aceito" error="Informe horas como número decimal maior ou igual a zero (ex.: 1,5)." promptTitle="Duração (h)" prompt="Horas em número decimal (1,5 = uma hora e meia). Vazio = não informado." type="decimal" operator="greaterThanOrEqual">
      <formula1>0</formula1>
    </dataValidation>
    <dataValidation sqref="O7:O2006" showDropDown="0" showInputMessage="1" showErrorMessage="1" allowBlank="1" errorTitle="Valor não aceito" error="Use Sim ou Não." promptTitle="Ativa" prompt="Escolha Sim ou Não." type="list">
      <formula1>=lst_sim_nao</formula1>
    </dataValidation>
    <dataValidation sqref="P7:P2006" showDropDown="0" showInputMessage="1" showErrorMessage="1" allowBlank="1" errorTitle="Valor não aceito" error="ID técnico: sem espaços e sem o caractere |." promptTitle="Responsável (ID)" prompt="ID técnico estável (letras sem acento, números, hífen ou sublinhado)." type="custom">
      <formula1>AND(LEN(P7)&lt;=120,ISERROR(FIND("|",P7)),ISERROR(FIND(" ",P7)))</formula1>
    </dataValidation>
  </dataValidations>
  <pageMargins left="0.45" right="0.45" top="0.7" bottom="0.85" header="0.3" footer="0.3"/>
  <pageSetup orientation="landscape" paperSize="9" fitToHeight="0" fitToWidth="2" pageOrder="overThenDown"/>
  <headerFooter>
    <oddHeader>&amp;L&amp;"Arial,Bold"&amp;9 PCM Direto · PCMD-03 · &amp;A&amp;R&amp;"Arial,Regular"&amp;8 Página &amp;P de &amp;N</oddHeader>
    <oddFooter>&amp;L&amp;"Arial,Regular"&amp;7 O material apoia a organização do PCM e não substitui a avaliação de profissional habilitado nem o texto
oficial das normas. As periodicidades são base genérica e devem ser confirmadas com o manual do fabricante.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G6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hidden="1" width="6" customWidth="1" min="1" max="1"/>
    <col width="26" customWidth="1" min="2" max="2"/>
    <col width="15" customWidth="1" min="3" max="3"/>
    <col width="15" customWidth="1" min="4" max="4"/>
    <col width="18" customWidth="1" min="5" max="5"/>
    <col width="15" customWidth="1" min="6" max="6"/>
    <col hidden="1" width="6" customWidth="1" min="7" max="7"/>
  </cols>
  <sheetData>
    <row r="1" ht="28" customHeight="1">
      <c r="A1" s="2" t="inlineStr">
        <is>
          <r>
            <rPr>
              <rFont val="Arial"/>
              <b val="1"/>
              <color rgb="00B85C00"/>
              <sz val="11"/>
            </rPr>
            <t xml:space="preserve">PCMD-04   </t>
          </r>
          <r>
            <rPr>
              <rFont val="Arial"/>
              <b val="1"/>
              <color rgb="000B3D63"/>
              <sz val="15"/>
            </rPr>
            <t>Cronograma</t>
          </r>
        </is>
      </c>
      <c r="B1" s="1" t="n"/>
      <c r="C1" s="1" t="n"/>
      <c r="D1" s="1" t="n"/>
      <c r="E1" s="1" t="n"/>
      <c r="F1" s="1" t="n"/>
    </row>
    <row r="2" ht="32.55" customHeight="1">
      <c r="A2" s="17" t="inlineStr">
        <is>
          <t>O mês é o da data prevista. % realizado = ocorrências concluídas ÷ previstas (distintas). Horas são estimadas.</t>
        </is>
      </c>
    </row>
    <row r="3" ht="26.75" customHeight="1">
      <c r="A3" s="4" t="inlineStr">
        <is>
          <r>
            <rPr>
              <rFont val="Arial"/>
              <b val="1"/>
              <color rgb="005B6875"/>
              <sz val="7.5"/>
            </rPr>
            <t xml:space="preserve">Aviso: </t>
          </r>
          <r>
            <rPr>
              <rFont val="Arial"/>
              <i val="1"/>
              <color rgb="005B6875"/>
              <sz val="7.5"/>
            </rPr>
            <t>O material apoia a organização do PCM e não substitui a avaliação de profissional habilitado nem o texto oficial das normas. As periodicidades são base genérica e devem ser confirmadas com o manual do fabricante.</t>
          </r>
        </is>
      </c>
    </row>
    <row r="4" ht="8" customHeight="1"/>
    <row r="5" ht="8" customHeight="1"/>
    <row r="6" ht="22" customHeight="1">
      <c r="B6" s="5" t="inlineStr">
        <is>
          <t>Parâmetros</t>
        </is>
      </c>
      <c r="C6" s="6" t="n"/>
      <c r="D6" s="6" t="n"/>
      <c r="E6" s="6" t="n"/>
      <c r="F6" s="6" t="n"/>
    </row>
    <row r="7" ht="20" customHeight="1">
      <c r="B7" s="12" t="inlineStr">
        <is>
          <t>Ano consultado</t>
        </is>
      </c>
      <c r="C7" s="31" t="n">
        <v>2026</v>
      </c>
      <c r="D7" s="14" t="n"/>
    </row>
    <row r="8" ht="20" customHeight="1">
      <c r="B8" s="12" t="inlineStr">
        <is>
          <t>Início do ciclo</t>
        </is>
      </c>
      <c r="C8" s="32" t="n">
        <v>45964</v>
      </c>
      <c r="D8" s="14" t="n"/>
    </row>
    <row r="9" ht="20" customHeight="1">
      <c r="B9" s="12" t="inlineStr">
        <is>
          <t>Fonte das ocorrências</t>
        </is>
      </c>
      <c r="C9" s="33" t="inlineStr">
        <is>
          <t>PCM Direto: 52 semanas desde 03/11/2025 (fictício)</t>
        </is>
      </c>
      <c r="D9" s="14" t="n"/>
      <c r="E9" s="14" t="n"/>
      <c r="F9" s="14" t="n"/>
    </row>
    <row r="10" ht="20" customHeight="1">
      <c r="B10" s="12" t="inlineStr">
        <is>
          <t>Conferência do ano</t>
        </is>
      </c>
      <c r="C10" s="34">
        <f>IF(ISNUMBER(crono_ano),IF(AND(crono_ano=INT(crono_ano),crono_ano&gt;=1900,crono_ano&lt;=9999),"OK","ERRO: ano inválido"),"Informe o ano consultado")</f>
        <v/>
      </c>
    </row>
    <row r="11" ht="20" customHeight="1">
      <c r="B11" s="12" t="inlineStr">
        <is>
          <t>Meta de aderência</t>
        </is>
      </c>
      <c r="C11" s="35" t="n"/>
      <c r="D11" s="14" t="n"/>
      <c r="E11" s="36">
        <f>IF(crono_meta_aderencia="","A definir",IF(NOT(ISNUMBER(E27)),"",IF(E27&gt;=crono_meta_aderencia,"Na meta","Abaixo da meta")))</f>
        <v/>
      </c>
    </row>
    <row r="13" ht="22" customHeight="1">
      <c r="B13" s="5" t="inlineStr">
        <is>
          <t>Resumo mensal</t>
        </is>
      </c>
      <c r="C13" s="6" t="n"/>
      <c r="D13" s="6" t="n"/>
      <c r="E13" s="6" t="n"/>
      <c r="F13" s="6" t="n"/>
    </row>
    <row r="14" ht="24" customHeight="1">
      <c r="A14" s="20" t="inlineStr">
        <is>
          <t>Mês (nº)</t>
        </is>
      </c>
      <c r="B14" s="20" t="inlineStr">
        <is>
          <t>Mês</t>
        </is>
      </c>
      <c r="C14" s="20" t="inlineStr">
        <is>
          <t>Previstas</t>
        </is>
      </c>
      <c r="D14" s="20" t="inlineStr">
        <is>
          <t>Concluídas</t>
        </is>
      </c>
      <c r="E14" s="20" t="inlineStr">
        <is>
          <t>% realizado</t>
        </is>
      </c>
      <c r="F14" s="20" t="inlineStr">
        <is>
          <t>Horas estimadas</t>
        </is>
      </c>
    </row>
    <row r="15">
      <c r="A15" s="37" t="n">
        <v>1</v>
      </c>
      <c r="B15" s="38" t="inlineStr">
        <is>
          <t>Janeiro</t>
        </is>
      </c>
      <c r="C15" s="39">
        <f>IF(NOT(ISNUMBER(crono_ano)),"",SUMIFS(oc_conta,oc_ano,crono_ano,oc_mes,A15))</f>
        <v/>
      </c>
      <c r="D15" s="39">
        <f>IF(C15="","",SUMIFS(oc_concluida,oc_ano,crono_ano,oc_mes,A15))</f>
        <v/>
      </c>
      <c r="E15" s="40">
        <f>IF(C15="","",IF(C15=0,"Sem previsão",D15/C15))</f>
        <v/>
      </c>
      <c r="F15" s="28">
        <f>IF(C15="","",SUMIFS(oc_horas,oc_conta,1,oc_ano,crono_ano,oc_mes,A15))</f>
        <v/>
      </c>
      <c r="G15" t="inlineStr">
        <is>
          <t>Jan</t>
        </is>
      </c>
    </row>
    <row r="16">
      <c r="A16" s="37" t="n">
        <v>2</v>
      </c>
      <c r="B16" s="38" t="inlineStr">
        <is>
          <t>Fevereiro</t>
        </is>
      </c>
      <c r="C16" s="39">
        <f>IF(NOT(ISNUMBER(crono_ano)),"",SUMIFS(oc_conta,oc_ano,crono_ano,oc_mes,A16))</f>
        <v/>
      </c>
      <c r="D16" s="39">
        <f>IF(C16="","",SUMIFS(oc_concluida,oc_ano,crono_ano,oc_mes,A16))</f>
        <v/>
      </c>
      <c r="E16" s="40">
        <f>IF(C16="","",IF(C16=0,"Sem previsão",D16/C16))</f>
        <v/>
      </c>
      <c r="F16" s="28">
        <f>IF(C16="","",SUMIFS(oc_horas,oc_conta,1,oc_ano,crono_ano,oc_mes,A16))</f>
        <v/>
      </c>
      <c r="G16" t="inlineStr">
        <is>
          <t>Fev</t>
        </is>
      </c>
    </row>
    <row r="17">
      <c r="A17" s="37" t="n">
        <v>3</v>
      </c>
      <c r="B17" s="38" t="inlineStr">
        <is>
          <t>Março</t>
        </is>
      </c>
      <c r="C17" s="39">
        <f>IF(NOT(ISNUMBER(crono_ano)),"",SUMIFS(oc_conta,oc_ano,crono_ano,oc_mes,A17))</f>
        <v/>
      </c>
      <c r="D17" s="39">
        <f>IF(C17="","",SUMIFS(oc_concluida,oc_ano,crono_ano,oc_mes,A17))</f>
        <v/>
      </c>
      <c r="E17" s="40">
        <f>IF(C17="","",IF(C17=0,"Sem previsão",D17/C17))</f>
        <v/>
      </c>
      <c r="F17" s="28">
        <f>IF(C17="","",SUMIFS(oc_horas,oc_conta,1,oc_ano,crono_ano,oc_mes,A17))</f>
        <v/>
      </c>
      <c r="G17" t="inlineStr">
        <is>
          <t>Mar</t>
        </is>
      </c>
    </row>
    <row r="18">
      <c r="A18" s="37" t="n">
        <v>4</v>
      </c>
      <c r="B18" s="38" t="inlineStr">
        <is>
          <t>Abril</t>
        </is>
      </c>
      <c r="C18" s="39">
        <f>IF(NOT(ISNUMBER(crono_ano)),"",SUMIFS(oc_conta,oc_ano,crono_ano,oc_mes,A18))</f>
        <v/>
      </c>
      <c r="D18" s="39">
        <f>IF(C18="","",SUMIFS(oc_concluida,oc_ano,crono_ano,oc_mes,A18))</f>
        <v/>
      </c>
      <c r="E18" s="40">
        <f>IF(C18="","",IF(C18=0,"Sem previsão",D18/C18))</f>
        <v/>
      </c>
      <c r="F18" s="28">
        <f>IF(C18="","",SUMIFS(oc_horas,oc_conta,1,oc_ano,crono_ano,oc_mes,A18))</f>
        <v/>
      </c>
      <c r="G18" t="inlineStr">
        <is>
          <t>Abr</t>
        </is>
      </c>
    </row>
    <row r="19">
      <c r="A19" s="37" t="n">
        <v>5</v>
      </c>
      <c r="B19" s="38" t="inlineStr">
        <is>
          <t>Maio</t>
        </is>
      </c>
      <c r="C19" s="39">
        <f>IF(NOT(ISNUMBER(crono_ano)),"",SUMIFS(oc_conta,oc_ano,crono_ano,oc_mes,A19))</f>
        <v/>
      </c>
      <c r="D19" s="39">
        <f>IF(C19="","",SUMIFS(oc_concluida,oc_ano,crono_ano,oc_mes,A19))</f>
        <v/>
      </c>
      <c r="E19" s="40">
        <f>IF(C19="","",IF(C19=0,"Sem previsão",D19/C19))</f>
        <v/>
      </c>
      <c r="F19" s="28">
        <f>IF(C19="","",SUMIFS(oc_horas,oc_conta,1,oc_ano,crono_ano,oc_mes,A19))</f>
        <v/>
      </c>
      <c r="G19" t="inlineStr">
        <is>
          <t>Mai</t>
        </is>
      </c>
    </row>
    <row r="20">
      <c r="A20" s="37" t="n">
        <v>6</v>
      </c>
      <c r="B20" s="38" t="inlineStr">
        <is>
          <t>Junho</t>
        </is>
      </c>
      <c r="C20" s="39">
        <f>IF(NOT(ISNUMBER(crono_ano)),"",SUMIFS(oc_conta,oc_ano,crono_ano,oc_mes,A20))</f>
        <v/>
      </c>
      <c r="D20" s="39">
        <f>IF(C20="","",SUMIFS(oc_concluida,oc_ano,crono_ano,oc_mes,A20))</f>
        <v/>
      </c>
      <c r="E20" s="40">
        <f>IF(C20="","",IF(C20=0,"Sem previsão",D20/C20))</f>
        <v/>
      </c>
      <c r="F20" s="28">
        <f>IF(C20="","",SUMIFS(oc_horas,oc_conta,1,oc_ano,crono_ano,oc_mes,A20))</f>
        <v/>
      </c>
      <c r="G20" t="inlineStr">
        <is>
          <t>Jun</t>
        </is>
      </c>
    </row>
    <row r="21">
      <c r="A21" s="37" t="n">
        <v>7</v>
      </c>
      <c r="B21" s="38" t="inlineStr">
        <is>
          <t>Julho</t>
        </is>
      </c>
      <c r="C21" s="39">
        <f>IF(NOT(ISNUMBER(crono_ano)),"",SUMIFS(oc_conta,oc_ano,crono_ano,oc_mes,A21))</f>
        <v/>
      </c>
      <c r="D21" s="39">
        <f>IF(C21="","",SUMIFS(oc_concluida,oc_ano,crono_ano,oc_mes,A21))</f>
        <v/>
      </c>
      <c r="E21" s="40">
        <f>IF(C21="","",IF(C21=0,"Sem previsão",D21/C21))</f>
        <v/>
      </c>
      <c r="F21" s="28">
        <f>IF(C21="","",SUMIFS(oc_horas,oc_conta,1,oc_ano,crono_ano,oc_mes,A21))</f>
        <v/>
      </c>
      <c r="G21" t="inlineStr">
        <is>
          <t>Jul</t>
        </is>
      </c>
    </row>
    <row r="22">
      <c r="A22" s="37" t="n">
        <v>8</v>
      </c>
      <c r="B22" s="38" t="inlineStr">
        <is>
          <t>Agosto</t>
        </is>
      </c>
      <c r="C22" s="39">
        <f>IF(NOT(ISNUMBER(crono_ano)),"",SUMIFS(oc_conta,oc_ano,crono_ano,oc_mes,A22))</f>
        <v/>
      </c>
      <c r="D22" s="39">
        <f>IF(C22="","",SUMIFS(oc_concluida,oc_ano,crono_ano,oc_mes,A22))</f>
        <v/>
      </c>
      <c r="E22" s="40">
        <f>IF(C22="","",IF(C22=0,"Sem previsão",D22/C22))</f>
        <v/>
      </c>
      <c r="F22" s="28">
        <f>IF(C22="","",SUMIFS(oc_horas,oc_conta,1,oc_ano,crono_ano,oc_mes,A22))</f>
        <v/>
      </c>
      <c r="G22" t="inlineStr">
        <is>
          <t>Ago</t>
        </is>
      </c>
    </row>
    <row r="23">
      <c r="A23" s="37" t="n">
        <v>9</v>
      </c>
      <c r="B23" s="38" t="inlineStr">
        <is>
          <t>Setembro</t>
        </is>
      </c>
      <c r="C23" s="39">
        <f>IF(NOT(ISNUMBER(crono_ano)),"",SUMIFS(oc_conta,oc_ano,crono_ano,oc_mes,A23))</f>
        <v/>
      </c>
      <c r="D23" s="39">
        <f>IF(C23="","",SUMIFS(oc_concluida,oc_ano,crono_ano,oc_mes,A23))</f>
        <v/>
      </c>
      <c r="E23" s="40">
        <f>IF(C23="","",IF(C23=0,"Sem previsão",D23/C23))</f>
        <v/>
      </c>
      <c r="F23" s="28">
        <f>IF(C23="","",SUMIFS(oc_horas,oc_conta,1,oc_ano,crono_ano,oc_mes,A23))</f>
        <v/>
      </c>
      <c r="G23" t="inlineStr">
        <is>
          <t>Set</t>
        </is>
      </c>
    </row>
    <row r="24">
      <c r="A24" s="37" t="n">
        <v>10</v>
      </c>
      <c r="B24" s="38" t="inlineStr">
        <is>
          <t>Outubro</t>
        </is>
      </c>
      <c r="C24" s="39">
        <f>IF(NOT(ISNUMBER(crono_ano)),"",SUMIFS(oc_conta,oc_ano,crono_ano,oc_mes,A24))</f>
        <v/>
      </c>
      <c r="D24" s="39">
        <f>IF(C24="","",SUMIFS(oc_concluida,oc_ano,crono_ano,oc_mes,A24))</f>
        <v/>
      </c>
      <c r="E24" s="40">
        <f>IF(C24="","",IF(C24=0,"Sem previsão",D24/C24))</f>
        <v/>
      </c>
      <c r="F24" s="28">
        <f>IF(C24="","",SUMIFS(oc_horas,oc_conta,1,oc_ano,crono_ano,oc_mes,A24))</f>
        <v/>
      </c>
      <c r="G24" t="inlineStr">
        <is>
          <t>Out</t>
        </is>
      </c>
    </row>
    <row r="25">
      <c r="A25" s="37" t="n">
        <v>11</v>
      </c>
      <c r="B25" s="38" t="inlineStr">
        <is>
          <t>Novembro</t>
        </is>
      </c>
      <c r="C25" s="39">
        <f>IF(NOT(ISNUMBER(crono_ano)),"",SUMIFS(oc_conta,oc_ano,crono_ano,oc_mes,A25))</f>
        <v/>
      </c>
      <c r="D25" s="39">
        <f>IF(C25="","",SUMIFS(oc_concluida,oc_ano,crono_ano,oc_mes,A25))</f>
        <v/>
      </c>
      <c r="E25" s="40">
        <f>IF(C25="","",IF(C25=0,"Sem previsão",D25/C25))</f>
        <v/>
      </c>
      <c r="F25" s="28">
        <f>IF(C25="","",SUMIFS(oc_horas,oc_conta,1,oc_ano,crono_ano,oc_mes,A25))</f>
        <v/>
      </c>
      <c r="G25" t="inlineStr">
        <is>
          <t>Nov</t>
        </is>
      </c>
    </row>
    <row r="26">
      <c r="A26" s="37" t="n">
        <v>12</v>
      </c>
      <c r="B26" s="38" t="inlineStr">
        <is>
          <t>Dezembro</t>
        </is>
      </c>
      <c r="C26" s="39">
        <f>IF(NOT(ISNUMBER(crono_ano)),"",SUMIFS(oc_conta,oc_ano,crono_ano,oc_mes,A26))</f>
        <v/>
      </c>
      <c r="D26" s="39">
        <f>IF(C26="","",SUMIFS(oc_concluida,oc_ano,crono_ano,oc_mes,A26))</f>
        <v/>
      </c>
      <c r="E26" s="40">
        <f>IF(C26="","",IF(C26=0,"Sem previsão",D26/C26))</f>
        <v/>
      </c>
      <c r="F26" s="28">
        <f>IF(C26="","",SUMIFS(oc_horas,oc_conta,1,oc_ano,crono_ano,oc_mes,A26))</f>
        <v/>
      </c>
      <c r="G26" t="inlineStr">
        <is>
          <t>Dez</t>
        </is>
      </c>
    </row>
    <row r="27">
      <c r="A27" s="41" t="inlineStr"/>
      <c r="B27" s="42" t="inlineStr">
        <is>
          <t>Total do ano</t>
        </is>
      </c>
      <c r="C27" s="43">
        <f>IF(NOT(ISNUMBER(crono_ano)),"",SUM(C15:C26))</f>
        <v/>
      </c>
      <c r="D27" s="43">
        <f>IF(C27="","",SUM(D15:D26))</f>
        <v/>
      </c>
      <c r="E27" s="44">
        <f>IF(C27="","",IF(C27=0,"Sem previsão",D27/C27))</f>
        <v/>
      </c>
      <c r="F27" s="45">
        <f>IF(C27="","",SUM(F15:F26))</f>
        <v/>
      </c>
    </row>
    <row r="29" ht="22" customHeight="1">
      <c r="B29" s="5" t="inlineStr">
        <is>
          <t>Previstas × concluídas</t>
        </is>
      </c>
      <c r="C29" s="6" t="n"/>
      <c r="D29" s="6" t="n"/>
      <c r="E29" s="6" t="n"/>
      <c r="F29" s="6" t="n"/>
    </row>
    <row r="46" ht="22" customHeight="1">
      <c r="B46" s="5" t="inlineStr">
        <is>
          <t>Fora do ano consultado</t>
        </is>
      </c>
      <c r="C46" s="6" t="n"/>
      <c r="D46" s="6" t="n"/>
      <c r="E46" s="6" t="n"/>
      <c r="F46" s="6" t="n"/>
    </row>
    <row r="47" ht="24" customHeight="1">
      <c r="A47" s="20" t="inlineStr"/>
      <c r="B47" s="20" t="inlineStr">
        <is>
          <t>Posição</t>
        </is>
      </c>
      <c r="C47" s="20" t="inlineStr">
        <is>
          <t>Previstas</t>
        </is>
      </c>
      <c r="D47" s="20" t="inlineStr">
        <is>
          <t>Concluídas</t>
        </is>
      </c>
      <c r="E47" s="20" t="inlineStr">
        <is>
          <t>% realizado</t>
        </is>
      </c>
      <c r="F47" s="20" t="inlineStr">
        <is>
          <t>Horas estimadas</t>
        </is>
      </c>
    </row>
    <row r="48">
      <c r="A48" s="41" t="inlineStr"/>
      <c r="B48" s="38" t="inlineStr">
        <is>
          <t>Antes do ano</t>
        </is>
      </c>
      <c r="C48" s="39">
        <f>IF(NOT(ISNUMBER(crono_ano)),"",SUMIFS(oc_conta,oc_posicao,B48))</f>
        <v/>
      </c>
      <c r="D48" s="39">
        <f>IF(C48="","",SUMIFS(oc_concluida,oc_posicao,B48))</f>
        <v/>
      </c>
      <c r="E48" s="40">
        <f>IF(C48="","",IF(C48=0,"Sem previsão",D48/C48))</f>
        <v/>
      </c>
      <c r="F48" s="28">
        <f>IF(C48="","",SUMIFS(oc_horas,oc_conta,1,oc_posicao,B48))</f>
        <v/>
      </c>
    </row>
    <row r="49">
      <c r="A49" s="41" t="inlineStr"/>
      <c r="B49" s="38" t="inlineStr">
        <is>
          <t>Depois do ano</t>
        </is>
      </c>
      <c r="C49" s="39">
        <f>IF(NOT(ISNUMBER(crono_ano)),"",SUMIFS(oc_conta,oc_posicao,B49))</f>
        <v/>
      </c>
      <c r="D49" s="39">
        <f>IF(C49="","",SUMIFS(oc_concluida,oc_posicao,B49))</f>
        <v/>
      </c>
      <c r="E49" s="40">
        <f>IF(C49="","",IF(C49=0,"Sem previsão",D49/C49))</f>
        <v/>
      </c>
      <c r="F49" s="28">
        <f>IF(C49="","",SUMIFS(oc_horas,oc_conta,1,oc_posicao,B49))</f>
        <v/>
      </c>
    </row>
    <row r="51" ht="22" customHeight="1">
      <c r="B51" s="5" t="inlineStr">
        <is>
          <t>Execuções fora do percentual (ano da data realizada)</t>
        </is>
      </c>
      <c r="C51" s="6" t="n"/>
      <c r="D51" s="6" t="n"/>
      <c r="E51" s="6" t="n"/>
      <c r="F51" s="6" t="n"/>
    </row>
    <row r="52" ht="24" customHeight="1">
      <c r="A52" s="20" t="inlineStr"/>
      <c r="B52" s="20" t="inlineStr">
        <is>
          <t>Situação</t>
        </is>
      </c>
      <c r="C52" s="20" t="inlineStr">
        <is>
          <t>Registros</t>
        </is>
      </c>
      <c r="D52" s="20" t="inlineStr">
        <is>
          <t>Observação</t>
        </is>
      </c>
      <c r="F52" s="46" t="n"/>
    </row>
    <row r="53">
      <c r="A53" s="41" t="inlineStr"/>
      <c r="B53" s="38" t="inlineStr">
        <is>
          <t>Sem vínculo (legado ou sem data prevista)</t>
        </is>
      </c>
      <c r="C53" s="47">
        <f>IF(NOT(ISNUMBER(crono_ano)),"",COUNTIFS(ex_vinculo,"Sem vínculo",ex_cancelada,"&lt;&gt;Sim",ex_ano,crono_ano))</f>
        <v/>
      </c>
      <c r="D53" s="48" t="inlineStr">
        <is>
          <t>Não contam.</t>
        </is>
      </c>
      <c r="E53" s="9" t="n"/>
      <c r="F53" s="9" t="n"/>
    </row>
    <row r="54">
      <c r="A54" s="41" t="inlineStr"/>
      <c r="B54" s="38" t="inlineStr">
        <is>
          <t>Data prevista sem ocorrência</t>
        </is>
      </c>
      <c r="C54" s="47">
        <f>IF(NOT(ISNUMBER(crono_ano)),"",COUNTIFS(ex_vinculo,"Previsão não encontrada",ex_cancelada,"&lt;&gt;Sim",ex_ano,crono_ano))</f>
        <v/>
      </c>
      <c r="D54" s="48" t="inlineStr">
        <is>
          <t>Conferir a data prevista.</t>
        </is>
      </c>
      <c r="E54" s="9" t="n"/>
      <c r="F54" s="9" t="n"/>
    </row>
    <row r="55">
      <c r="A55" s="41" t="inlineStr"/>
      <c r="B55" s="38" t="inlineStr">
        <is>
          <t>Canceladas</t>
        </is>
      </c>
      <c r="C55" s="47">
        <f>IF(NOT(ISNUMBER(crono_ano)),"",COUNTIFS(ex_cancelada,"Sim",ex_ano,crono_ano))</f>
        <v/>
      </c>
      <c r="D55" s="48" t="inlineStr">
        <is>
          <t>Preservadas; não contam.</t>
        </is>
      </c>
      <c r="E55" s="9" t="n"/>
      <c r="F55" s="9" t="n"/>
    </row>
    <row r="57" ht="22" customHeight="1">
      <c r="B57" s="5" t="inlineStr">
        <is>
          <t>Conferências</t>
        </is>
      </c>
      <c r="C57" s="6" t="n"/>
      <c r="D57" s="6" t="n"/>
      <c r="E57" s="6" t="n"/>
      <c r="F57" s="6" t="n"/>
    </row>
    <row r="58" ht="24" customHeight="1">
      <c r="A58" s="20" t="inlineStr"/>
      <c r="B58" s="20" t="inlineStr">
        <is>
          <t>Verificação</t>
        </is>
      </c>
      <c r="C58" s="20" t="inlineStr">
        <is>
          <t>Resultado</t>
        </is>
      </c>
      <c r="D58" s="20" t="inlineStr">
        <is>
          <t>Como corrigir</t>
        </is>
      </c>
      <c r="F58" s="46" t="n"/>
    </row>
    <row r="59">
      <c r="A59" s="41" t="inlineStr"/>
      <c r="B59" s="38" t="inlineStr">
        <is>
          <t>Ocorrências com ERRO</t>
        </is>
      </c>
      <c r="C59" s="47">
        <f>COUNTIF(oc_conferencia,"ERRO*")</f>
        <v/>
      </c>
      <c r="D59" s="48" t="inlineStr">
        <is>
          <t>Coluna Conferência em Ocorrências.</t>
        </is>
      </c>
      <c r="E59" s="9" t="n"/>
      <c r="F59" s="9" t="n"/>
    </row>
    <row r="60">
      <c r="A60" s="41" t="inlineStr"/>
      <c r="B60" s="38" t="inlineStr">
        <is>
          <t>Ocorrências duplicadas</t>
        </is>
      </c>
      <c r="C60" s="47">
        <f>COUNTIF(oc_conferencia,"Duplicada*")</f>
        <v/>
      </c>
      <c r="D60" s="48" t="inlineStr">
        <is>
          <t>Remova a linha repetida.</t>
        </is>
      </c>
      <c r="E60" s="9" t="n"/>
      <c r="F60" s="9" t="n"/>
    </row>
    <row r="61">
      <c r="A61" s="41" t="inlineStr"/>
      <c r="B61" s="38" t="inlineStr">
        <is>
          <t>Capacidade de Ocorrências</t>
        </is>
      </c>
      <c r="C61" s="47">
        <f>IF(COUNTA('Ocorrências'!A5007:A10006)&gt;0,"ATENÇÃO: há linhas fora das fórmulas","OK")</f>
        <v/>
      </c>
      <c r="D61" s="48" t="inlineStr">
        <is>
          <t>Estenda fórmulas e nomes (COMO-USAR).</t>
        </is>
      </c>
      <c r="E61" s="9" t="n"/>
      <c r="F61" s="9" t="n"/>
    </row>
    <row r="62">
      <c r="A62" s="41" t="inlineStr"/>
      <c r="B62" s="38" t="inlineStr">
        <is>
          <t>Capacidade de Execuções</t>
        </is>
      </c>
      <c r="C62" s="47">
        <f>IF(COUNTA('Execuções'!A3007:A8006)&gt;0,"ATENÇÃO: há linhas fora das fórmulas","OK")</f>
        <v/>
      </c>
      <c r="D62" s="48" t="inlineStr">
        <is>
          <t>Estenda fórmulas e nomes (COMO-USAR).</t>
        </is>
      </c>
      <c r="E62" s="9" t="n"/>
      <c r="F62" s="9" t="n"/>
    </row>
  </sheetData>
  <mergeCells count="17">
    <mergeCell ref="A2:F2"/>
    <mergeCell ref="C9:F9"/>
    <mergeCell ref="C7:D7"/>
    <mergeCell ref="C10:D10"/>
    <mergeCell ref="C11:D11"/>
    <mergeCell ref="A1:F1"/>
    <mergeCell ref="D61:F61"/>
    <mergeCell ref="D62:F62"/>
    <mergeCell ref="D54:F54"/>
    <mergeCell ref="D58:F58"/>
    <mergeCell ref="D59:F59"/>
    <mergeCell ref="D60:F60"/>
    <mergeCell ref="D52:F52"/>
    <mergeCell ref="A3:F3"/>
    <mergeCell ref="D53:F53"/>
    <mergeCell ref="C8:D8"/>
    <mergeCell ref="D55:F55"/>
  </mergeCells>
  <conditionalFormatting sqref="C10">
    <cfRule type="expression" priority="1" dxfId="3" stopIfTrue="1">
      <formula>LEFT(C10,4)="ERRO"</formula>
    </cfRule>
    <cfRule type="expression" priority="2" dxfId="4" stopIfTrue="1">
      <formula>OR(LEFT(C10,8)="Pendente",LEFT(C10,9)="Verificar",LEFT(C10,9)="Duplicada",LEFT(C10,7)="Tarefa ",LEFT(C10,13)="Fora do plano",LEFT(C10,8)="Previsão",LEFT(C10,11)="Sem vínculo",LEFT(C10,14)="Não verificado",LEFT(C10,7)="Informe")</formula>
    </cfRule>
  </conditionalFormatting>
  <conditionalFormatting sqref="B15:F26">
    <cfRule type="expression" priority="3" dxfId="2">
      <formula>MOD(ROW(),2)=0</formula>
    </cfRule>
  </conditionalFormatting>
  <conditionalFormatting sqref="E15:E26">
    <cfRule type="dataBar" priority="4">
      <dataBar showValue="1">
        <cfvo type="num" val="0"/>
        <cfvo type="num" val="1"/>
        <color rgb="008FAECB"/>
      </dataBar>
    </cfRule>
    <cfRule type="expression" priority="5" dxfId="5">
      <formula>AND(ISNUMBER(E15),ISNUMBER(crono_meta_aderencia),E15&lt;crono_meta_aderencia)</formula>
    </cfRule>
  </conditionalFormatting>
  <conditionalFormatting sqref="C59:C62">
    <cfRule type="expression" priority="6" dxfId="3">
      <formula>LEFT(C59,8)="ATENÇÃO"</formula>
    </cfRule>
  </conditionalFormatting>
  <conditionalFormatting sqref="C59:C60">
    <cfRule type="expression" priority="7" dxfId="4">
      <formula>N(C59)&gt;0</formula>
    </cfRule>
  </conditionalFormatting>
  <dataValidations count="3">
    <dataValidation sqref="C7" showDropDown="0" showInputMessage="0" showErrorMessage="1" allowBlank="1" errorTitle="Valor não aceito" error="Informe o ano com quatro dígitos." type="whole" operator="between">
      <formula1>1900</formula1>
      <formula2>9999</formula2>
    </dataValidation>
    <dataValidation sqref="C8" showDropDown="0" showInputMessage="0" showErrorMessage="1" allowBlank="1" errorTitle="Valor não aceito" error="Informe uma data válida." type="date" operator="between">
      <formula1>1</formula1>
      <formula2>2958465</formula2>
    </dataValidation>
    <dataValidation sqref="C11" showDropDown="0" showInputMessage="0" showErrorMessage="1" allowBlank="1" errorTitle="Valor não aceito" error="Informe um percentual entre 0% e 100%. Vazio = A definir." type="decimal" operator="between">
      <formula1>0</formula1>
      <formula2>1</formula2>
    </dataValidation>
  </dataValidations>
  <pageMargins left="0.45" right="0.45" top="0.7" bottom="0.85" header="0.3" footer="0.3"/>
  <pageSetup orientation="portrait" paperSize="9" fitToHeight="0" fitToWidth="1" pageOrder="overThenDown"/>
  <headerFooter>
    <oddHeader>&amp;L&amp;"Arial,Bold"&amp;9 PCM Direto · PCMD-04 · &amp;A&amp;R&amp;"Arial,Regular"&amp;8 Página &amp;P de &amp;N</oddHeader>
    <oddFooter>&amp;L&amp;"Arial,Regular"&amp;7 O material apoia a organização do PCM e não substitui a avaliação de profissional habilitado nem o texto
oficial das normas. As periodicidades são base genérica e devem ser confirmadas com o manual do fabricante.</oddFooter>
    <evenHeader/>
    <evenFooter/>
    <firstHeader/>
    <firstFooter/>
  </headerFooter>
  <rowBreaks count="1" manualBreakCount="1">
    <brk id="45" min="0" max="16383" man="1"/>
  </rowBreaks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S5006"/>
  <sheetViews>
    <sheetView showGridLines="0" workbookViewId="0">
      <pane xSplit="3" ySplit="6" topLeftCell="D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0" customWidth="1" min="2" max="2"/>
    <col width="12" customWidth="1" min="3" max="3"/>
    <col width="22" customWidth="1" min="4" max="4"/>
    <col hidden="1" width="20" customWidth="1" min="5" max="5"/>
    <col hidden="1" width="30" customWidth="1" min="6" max="6"/>
    <col hidden="1" width="8" customWidth="1" min="7" max="7"/>
    <col width="13" customWidth="1" min="8" max="8"/>
    <col width="34" customWidth="1" min="9" max="9"/>
    <col width="12" customWidth="1" min="10" max="10"/>
    <col width="9" customWidth="1" min="11" max="11"/>
    <col hidden="1" width="7" customWidth="1" min="12" max="12"/>
    <col hidden="1" width="7" customWidth="1" min="13" max="13"/>
    <col hidden="1" width="13" customWidth="1" min="14" max="14"/>
    <col hidden="1" width="8" customWidth="1" min="15" max="15"/>
    <col hidden="1" width="8" customWidth="1" min="16" max="16"/>
    <col hidden="1" width="9" customWidth="1" min="17" max="17"/>
    <col width="11" customWidth="1" min="18" max="18"/>
    <col width="28" customWidth="1" min="19" max="19"/>
  </cols>
  <sheetData>
    <row r="1" ht="28" customHeight="1">
      <c r="A1" s="2" t="inlineStr">
        <is>
          <r>
            <rPr>
              <rFont val="Arial"/>
              <b val="1"/>
              <color rgb="00B85C00"/>
              <sz val="11"/>
            </rPr>
            <t xml:space="preserve">PCMD-04   </t>
          </r>
          <r>
            <rPr>
              <rFont val="Arial"/>
              <b val="1"/>
              <color rgb="000B3D63"/>
              <sz val="15"/>
            </rPr>
            <t>Ocorrências previstas</t>
          </r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</row>
    <row r="2" ht="20" customHeight="1">
      <c r="A2" s="17" t="inlineStr">
        <is>
          <t>Uma linha por ativo + tarefa + data prevista, com a fonte da data. Diária = uma linha por dia útil.</t>
        </is>
      </c>
    </row>
    <row r="3" ht="15.875" customHeight="1">
      <c r="A3" s="4" t="inlineStr">
        <is>
          <r>
            <rPr>
              <rFont val="Arial"/>
              <b val="1"/>
              <color rgb="005B6875"/>
              <sz val="7.5"/>
            </rPr>
            <t xml:space="preserve">Aviso: </t>
          </r>
          <r>
            <rPr>
              <rFont val="Arial"/>
              <i val="1"/>
              <color rgb="005B6875"/>
              <sz val="7.5"/>
            </rPr>
            <t>O material apoia a organização do PCM e não substitui a avaliação de profissional habilitado nem o texto oficial das normas. As periodicidades são base genérica e devem ser confirmadas com o manual do fabricante.</t>
          </r>
        </is>
      </c>
    </row>
    <row r="4" ht="16" customHeight="1">
      <c r="A4" s="18">
        <f>IF(COUNTA(A5007:A7006)&gt;0,"ATENÇÃO: há dados além da linha 5006; estenda fórmulas e nomes (COMO-USAR)",IF(COUNTIF(S7:S5006,"ERRO*")&gt;0,COUNTIF(S7:S5006,"ERRO*")&amp;" linha(s) com ERRO na coluna Conferência",""))</f>
        <v/>
      </c>
    </row>
    <row r="5" ht="6" customHeight="1"/>
    <row r="6" ht="40" customHeight="1">
      <c r="A6" s="19" t="inlineStr">
        <is>
          <t>ID do ativo</t>
        </is>
      </c>
      <c r="B6" s="19" t="inlineStr">
        <is>
          <t>ID da tarefa</t>
        </is>
      </c>
      <c r="C6" s="19" t="inlineStr">
        <is>
          <t>Data prevista</t>
        </is>
      </c>
      <c r="D6" s="19" t="inlineStr">
        <is>
          <t>Fonte da data</t>
        </is>
      </c>
      <c r="E6" s="20" t="inlineStr">
        <is>
          <t>Chave da tarefa</t>
        </is>
      </c>
      <c r="F6" s="20" t="inlineStr">
        <is>
          <t>Chave da ocorrência (ativo|tarefa|AAAA-MM-DD)</t>
        </is>
      </c>
      <c r="G6" s="20" t="inlineStr">
        <is>
          <t>Linha no plano (técnico)</t>
        </is>
      </c>
      <c r="H6" s="20" t="inlineStr">
        <is>
          <t>TAG</t>
        </is>
      </c>
      <c r="I6" s="20" t="inlineStr">
        <is>
          <t>Atividade</t>
        </is>
      </c>
      <c r="J6" s="20" t="inlineStr">
        <is>
          <t>Especialidade</t>
        </is>
      </c>
      <c r="K6" s="20" t="inlineStr">
        <is>
          <t>Horas (h)</t>
        </is>
      </c>
      <c r="L6" s="20" t="inlineStr">
        <is>
          <t>Ano previsto</t>
        </is>
      </c>
      <c r="M6" s="20" t="inlineStr">
        <is>
          <t>Mês previsto</t>
        </is>
      </c>
      <c r="N6" s="20" t="inlineStr">
        <is>
          <t>Posição em relação ao ano consultado</t>
        </is>
      </c>
      <c r="O6" s="20" t="inlineStr">
        <is>
          <t>Primeira linha da chave (1/0)</t>
        </is>
      </c>
      <c r="P6" s="20" t="inlineStr">
        <is>
          <t>Prevista válida (1/0)</t>
        </is>
      </c>
      <c r="Q6" s="20" t="inlineStr">
        <is>
          <t>Execuções ativas vinculadas</t>
        </is>
      </c>
      <c r="R6" s="20" t="inlineStr">
        <is>
          <t>Concluída</t>
        </is>
      </c>
      <c r="S6" s="20" t="inlineStr">
        <is>
          <t>Conferência</t>
        </is>
      </c>
    </row>
    <row r="7">
      <c r="A7" s="29" t="inlineStr">
        <is>
          <t>eq-demo-001</t>
        </is>
      </c>
      <c r="B7" s="25" t="inlineStr">
        <is>
          <t>CMP-01</t>
        </is>
      </c>
      <c r="C7" s="49" t="n">
        <v>45964</v>
      </c>
      <c r="D7" s="29" t="inlineStr">
        <is>
          <t>Cronograma PCM Direto</t>
        </is>
      </c>
      <c r="E7" s="23">
        <f>IF(OR(A7="",B7=""),"",A7&amp;"|"&amp;B7)</f>
        <v/>
      </c>
      <c r="F7" s="30">
        <f>IF(OR(E7="",NOT(ISNUMBER(C7))),"",E7&amp;"|"&amp;YEAR(C7)&amp;"-"&amp;RIGHT("0"&amp;MONTH(C7),2)&amp;"-"&amp;RIGHT("0"&amp;DAY(C7),2))</f>
        <v/>
      </c>
      <c r="G7" s="26">
        <f>IF(E7="","",IFERROR(MATCH(E7,pl_chave,0),0))</f>
        <v/>
      </c>
      <c r="H7" s="23">
        <f>IF(G7="","",IF(G7=0,"Tarefa fora do plano",INDEX(pl_tag,G7)))</f>
        <v/>
      </c>
      <c r="I7" s="30">
        <f>IF(N(G7)=0,"",INDEX(pl_atividade,G7))</f>
        <v/>
      </c>
      <c r="J7" s="50">
        <f>IF(N(G7)=0,"",INDEX(pl_especialidade,G7))</f>
        <v/>
      </c>
      <c r="K7" s="28">
        <f>IF(N(G7)=0,"",INDEX(pl_duracao,G7))</f>
        <v/>
      </c>
      <c r="L7" s="39">
        <f>IF(ISNUMBER(C7),YEAR(C7),"")</f>
        <v/>
      </c>
      <c r="M7" s="39">
        <f>IF(ISNUMBER(C7),MONTH(C7),"")</f>
        <v/>
      </c>
      <c r="N7" s="23">
        <f>IF(L7="","",IF(NOT(ISNUMBER(crono_ano)),"Informe o ano",IF(L7&lt;crono_ano,"Antes do ano",IF(L7&gt;crono_ano,"Depois do ano","No ano"))))</f>
        <v/>
      </c>
      <c r="O7" s="39">
        <f>IF(F7="","",IF(COUNTIF(F$7:F7,F7)=1,1,0))</f>
        <v/>
      </c>
      <c r="P7" s="39">
        <f>IF(A7&amp;B7&amp;C7="","",IF(AND(O7=1,N(G7)&gt;0),IF(INDEX(pl_ativa,MAX(1,N(G7)))="Sim",1,0),0))</f>
        <v/>
      </c>
      <c r="Q7" s="39">
        <f>IF(F7="","",COUNTIFS(ex_chave_oc,F7,ex_cancelada,"&lt;&gt;Sim"))</f>
        <v/>
      </c>
      <c r="R7" s="51">
        <f>IF(P7="","",IF(AND(P7=1,N(Q7)&gt;0),1,0))</f>
        <v/>
      </c>
      <c r="S7" s="30">
        <f>IF(P7="","",IF(F7="","ERRO: data prevista ausente ou inválida",IF(O7=0,"Duplicada: contada uma vez",IF(N(G7)=0,"ERRO: tarefa fora do Plano Mestre",IF(P7=0,"Tarefa retirada do plano: não conta","OK")))))</f>
        <v/>
      </c>
    </row>
    <row r="8">
      <c r="A8" s="29" t="inlineStr">
        <is>
          <t>eq-demo-001</t>
        </is>
      </c>
      <c r="B8" s="25" t="inlineStr">
        <is>
          <t>CMP-02</t>
        </is>
      </c>
      <c r="C8" s="49" t="n">
        <v>45964</v>
      </c>
      <c r="D8" s="29" t="inlineStr">
        <is>
          <t>Cronograma PCM Direto</t>
        </is>
      </c>
      <c r="E8" s="23">
        <f>IF(OR(A8="",B8=""),"",A8&amp;"|"&amp;B8)</f>
        <v/>
      </c>
      <c r="F8" s="30">
        <f>IF(OR(E8="",NOT(ISNUMBER(C8))),"",E8&amp;"|"&amp;YEAR(C8)&amp;"-"&amp;RIGHT("0"&amp;MONTH(C8),2)&amp;"-"&amp;RIGHT("0"&amp;DAY(C8),2))</f>
        <v/>
      </c>
      <c r="G8" s="26">
        <f>IF(E8="","",IFERROR(MATCH(E8,pl_chave,0),0))</f>
        <v/>
      </c>
      <c r="H8" s="23">
        <f>IF(G8="","",IF(G8=0,"Tarefa fora do plano",INDEX(pl_tag,G8)))</f>
        <v/>
      </c>
      <c r="I8" s="30">
        <f>IF(N(G8)=0,"",INDEX(pl_atividade,G8))</f>
        <v/>
      </c>
      <c r="J8" s="50">
        <f>IF(N(G8)=0,"",INDEX(pl_especialidade,G8))</f>
        <v/>
      </c>
      <c r="K8" s="28">
        <f>IF(N(G8)=0,"",INDEX(pl_duracao,G8))</f>
        <v/>
      </c>
      <c r="L8" s="39">
        <f>IF(ISNUMBER(C8),YEAR(C8),"")</f>
        <v/>
      </c>
      <c r="M8" s="39">
        <f>IF(ISNUMBER(C8),MONTH(C8),"")</f>
        <v/>
      </c>
      <c r="N8" s="23">
        <f>IF(L8="","",IF(NOT(ISNUMBER(crono_ano)),"Informe o ano",IF(L8&lt;crono_ano,"Antes do ano",IF(L8&gt;crono_ano,"Depois do ano","No ano"))))</f>
        <v/>
      </c>
      <c r="O8" s="39">
        <f>IF(F8="","",IF(COUNTIF(F$7:F8,F8)=1,1,0))</f>
        <v/>
      </c>
      <c r="P8" s="39">
        <f>IF(A8&amp;B8&amp;C8="","",IF(AND(O8=1,N(G8)&gt;0),IF(INDEX(pl_ativa,MAX(1,N(G8)))="Sim",1,0),0))</f>
        <v/>
      </c>
      <c r="Q8" s="39">
        <f>IF(F8="","",COUNTIFS(ex_chave_oc,F8,ex_cancelada,"&lt;&gt;Sim"))</f>
        <v/>
      </c>
      <c r="R8" s="51">
        <f>IF(P8="","",IF(AND(P8=1,N(Q8)&gt;0),1,0))</f>
        <v/>
      </c>
      <c r="S8" s="30">
        <f>IF(P8="","",IF(F8="","ERRO: data prevista ausente ou inválida",IF(O8=0,"Duplicada: contada uma vez",IF(N(G8)=0,"ERRO: tarefa fora do Plano Mestre",IF(P8=0,"Tarefa retirada do plano: não conta","OK")))))</f>
        <v/>
      </c>
    </row>
    <row r="9">
      <c r="A9" s="29" t="inlineStr">
        <is>
          <t>eq-demo-002</t>
        </is>
      </c>
      <c r="B9" s="25" t="inlineStr">
        <is>
          <t>BCF-01</t>
        </is>
      </c>
      <c r="C9" s="49" t="n">
        <v>45964</v>
      </c>
      <c r="D9" s="29" t="inlineStr">
        <is>
          <t>Cronograma PCM Direto</t>
        </is>
      </c>
      <c r="E9" s="23">
        <f>IF(OR(A9="",B9=""),"",A9&amp;"|"&amp;B9)</f>
        <v/>
      </c>
      <c r="F9" s="30">
        <f>IF(OR(E9="",NOT(ISNUMBER(C9))),"",E9&amp;"|"&amp;YEAR(C9)&amp;"-"&amp;RIGHT("0"&amp;MONTH(C9),2)&amp;"-"&amp;RIGHT("0"&amp;DAY(C9),2))</f>
        <v/>
      </c>
      <c r="G9" s="26">
        <f>IF(E9="","",IFERROR(MATCH(E9,pl_chave,0),0))</f>
        <v/>
      </c>
      <c r="H9" s="23">
        <f>IF(G9="","",IF(G9=0,"Tarefa fora do plano",INDEX(pl_tag,G9)))</f>
        <v/>
      </c>
      <c r="I9" s="30">
        <f>IF(N(G9)=0,"",INDEX(pl_atividade,G9))</f>
        <v/>
      </c>
      <c r="J9" s="50">
        <f>IF(N(G9)=0,"",INDEX(pl_especialidade,G9))</f>
        <v/>
      </c>
      <c r="K9" s="28">
        <f>IF(N(G9)=0,"",INDEX(pl_duracao,G9))</f>
        <v/>
      </c>
      <c r="L9" s="39">
        <f>IF(ISNUMBER(C9),YEAR(C9),"")</f>
        <v/>
      </c>
      <c r="M9" s="39">
        <f>IF(ISNUMBER(C9),MONTH(C9),"")</f>
        <v/>
      </c>
      <c r="N9" s="23">
        <f>IF(L9="","",IF(NOT(ISNUMBER(crono_ano)),"Informe o ano",IF(L9&lt;crono_ano,"Antes do ano",IF(L9&gt;crono_ano,"Depois do ano","No ano"))))</f>
        <v/>
      </c>
      <c r="O9" s="39">
        <f>IF(F9="","",IF(COUNTIF(F$7:F9,F9)=1,1,0))</f>
        <v/>
      </c>
      <c r="P9" s="39">
        <f>IF(A9&amp;B9&amp;C9="","",IF(AND(O9=1,N(G9)&gt;0),IF(INDEX(pl_ativa,MAX(1,N(G9)))="Sim",1,0),0))</f>
        <v/>
      </c>
      <c r="Q9" s="39">
        <f>IF(F9="","",COUNTIFS(ex_chave_oc,F9,ex_cancelada,"&lt;&gt;Sim"))</f>
        <v/>
      </c>
      <c r="R9" s="51">
        <f>IF(P9="","",IF(AND(P9=1,N(Q9)&gt;0),1,0))</f>
        <v/>
      </c>
      <c r="S9" s="30">
        <f>IF(P9="","",IF(F9="","ERRO: data prevista ausente ou inválida",IF(O9=0,"Duplicada: contada uma vez",IF(N(G9)=0,"ERRO: tarefa fora do Plano Mestre",IF(P9=0,"Tarefa retirada do plano: não conta","OK")))))</f>
        <v/>
      </c>
    </row>
    <row r="10">
      <c r="A10" s="29" t="inlineStr">
        <is>
          <t>eq-demo-002</t>
        </is>
      </c>
      <c r="B10" s="25" t="inlineStr">
        <is>
          <t>BCF-02</t>
        </is>
      </c>
      <c r="C10" s="49" t="n">
        <v>45964</v>
      </c>
      <c r="D10" s="29" t="inlineStr">
        <is>
          <t>Cronograma PCM Direto</t>
        </is>
      </c>
      <c r="E10" s="23">
        <f>IF(OR(A10="",B10=""),"",A10&amp;"|"&amp;B10)</f>
        <v/>
      </c>
      <c r="F10" s="30">
        <f>IF(OR(E10="",NOT(ISNUMBER(C10))),"",E10&amp;"|"&amp;YEAR(C10)&amp;"-"&amp;RIGHT("0"&amp;MONTH(C10),2)&amp;"-"&amp;RIGHT("0"&amp;DAY(C10),2))</f>
        <v/>
      </c>
      <c r="G10" s="26">
        <f>IF(E10="","",IFERROR(MATCH(E10,pl_chave,0),0))</f>
        <v/>
      </c>
      <c r="H10" s="23">
        <f>IF(G10="","",IF(G10=0,"Tarefa fora do plano",INDEX(pl_tag,G10)))</f>
        <v/>
      </c>
      <c r="I10" s="30">
        <f>IF(N(G10)=0,"",INDEX(pl_atividade,G10))</f>
        <v/>
      </c>
      <c r="J10" s="50">
        <f>IF(N(G10)=0,"",INDEX(pl_especialidade,G10))</f>
        <v/>
      </c>
      <c r="K10" s="28">
        <f>IF(N(G10)=0,"",INDEX(pl_duracao,G10))</f>
        <v/>
      </c>
      <c r="L10" s="39">
        <f>IF(ISNUMBER(C10),YEAR(C10),"")</f>
        <v/>
      </c>
      <c r="M10" s="39">
        <f>IF(ISNUMBER(C10),MONTH(C10),"")</f>
        <v/>
      </c>
      <c r="N10" s="23">
        <f>IF(L10="","",IF(NOT(ISNUMBER(crono_ano)),"Informe o ano",IF(L10&lt;crono_ano,"Antes do ano",IF(L10&gt;crono_ano,"Depois do ano","No ano"))))</f>
        <v/>
      </c>
      <c r="O10" s="39">
        <f>IF(F10="","",IF(COUNTIF(F$7:F10,F10)=1,1,0))</f>
        <v/>
      </c>
      <c r="P10" s="39">
        <f>IF(A10&amp;B10&amp;C10="","",IF(AND(O10=1,N(G10)&gt;0),IF(INDEX(pl_ativa,MAX(1,N(G10)))="Sim",1,0),0))</f>
        <v/>
      </c>
      <c r="Q10" s="39">
        <f>IF(F10="","",COUNTIFS(ex_chave_oc,F10,ex_cancelada,"&lt;&gt;Sim"))</f>
        <v/>
      </c>
      <c r="R10" s="51">
        <f>IF(P10="","",IF(AND(P10=1,N(Q10)&gt;0),1,0))</f>
        <v/>
      </c>
      <c r="S10" s="30">
        <f>IF(P10="","",IF(F10="","ERRO: data prevista ausente ou inválida",IF(O10=0,"Duplicada: contada uma vez",IF(N(G10)=0,"ERRO: tarefa fora do Plano Mestre",IF(P10=0,"Tarefa retirada do plano: não conta","OK")))))</f>
        <v/>
      </c>
    </row>
    <row r="11">
      <c r="A11" s="29" t="inlineStr">
        <is>
          <t>eq-demo-004</t>
        </is>
      </c>
      <c r="B11" s="25" t="inlineStr">
        <is>
          <t>PRL-01</t>
        </is>
      </c>
      <c r="C11" s="49" t="n">
        <v>45964</v>
      </c>
      <c r="D11" s="29" t="inlineStr">
        <is>
          <t>Cronograma PCM Direto</t>
        </is>
      </c>
      <c r="E11" s="23">
        <f>IF(OR(A11="",B11=""),"",A11&amp;"|"&amp;B11)</f>
        <v/>
      </c>
      <c r="F11" s="30">
        <f>IF(OR(E11="",NOT(ISNUMBER(C11))),"",E11&amp;"|"&amp;YEAR(C11)&amp;"-"&amp;RIGHT("0"&amp;MONTH(C11),2)&amp;"-"&amp;RIGHT("0"&amp;DAY(C11),2))</f>
        <v/>
      </c>
      <c r="G11" s="26">
        <f>IF(E11="","",IFERROR(MATCH(E11,pl_chave,0),0))</f>
        <v/>
      </c>
      <c r="H11" s="23">
        <f>IF(G11="","",IF(G11=0,"Tarefa fora do plano",INDEX(pl_tag,G11)))</f>
        <v/>
      </c>
      <c r="I11" s="30">
        <f>IF(N(G11)=0,"",INDEX(pl_atividade,G11))</f>
        <v/>
      </c>
      <c r="J11" s="50">
        <f>IF(N(G11)=0,"",INDEX(pl_especialidade,G11))</f>
        <v/>
      </c>
      <c r="K11" s="28">
        <f>IF(N(G11)=0,"",INDEX(pl_duracao,G11))</f>
        <v/>
      </c>
      <c r="L11" s="39">
        <f>IF(ISNUMBER(C11),YEAR(C11),"")</f>
        <v/>
      </c>
      <c r="M11" s="39">
        <f>IF(ISNUMBER(C11),MONTH(C11),"")</f>
        <v/>
      </c>
      <c r="N11" s="23">
        <f>IF(L11="","",IF(NOT(ISNUMBER(crono_ano)),"Informe o ano",IF(L11&lt;crono_ano,"Antes do ano",IF(L11&gt;crono_ano,"Depois do ano","No ano"))))</f>
        <v/>
      </c>
      <c r="O11" s="39">
        <f>IF(F11="","",IF(COUNTIF(F$7:F11,F11)=1,1,0))</f>
        <v/>
      </c>
      <c r="P11" s="39">
        <f>IF(A11&amp;B11&amp;C11="","",IF(AND(O11=1,N(G11)&gt;0),IF(INDEX(pl_ativa,MAX(1,N(G11)))="Sim",1,0),0))</f>
        <v/>
      </c>
      <c r="Q11" s="39">
        <f>IF(F11="","",COUNTIFS(ex_chave_oc,F11,ex_cancelada,"&lt;&gt;Sim"))</f>
        <v/>
      </c>
      <c r="R11" s="51">
        <f>IF(P11="","",IF(AND(P11=1,N(Q11)&gt;0),1,0))</f>
        <v/>
      </c>
      <c r="S11" s="30">
        <f>IF(P11="","",IF(F11="","ERRO: data prevista ausente ou inválida",IF(O11=0,"Duplicada: contada uma vez",IF(N(G11)=0,"ERRO: tarefa fora do Plano Mestre",IF(P11=0,"Tarefa retirada do plano: não conta","OK")))))</f>
        <v/>
      </c>
    </row>
    <row r="12">
      <c r="A12" s="29" t="inlineStr">
        <is>
          <t>eq-demo-004</t>
        </is>
      </c>
      <c r="B12" s="25" t="inlineStr">
        <is>
          <t>PRL-02</t>
        </is>
      </c>
      <c r="C12" s="49" t="n">
        <v>45964</v>
      </c>
      <c r="D12" s="29" t="inlineStr">
        <is>
          <t>Cronograma PCM Direto</t>
        </is>
      </c>
      <c r="E12" s="23">
        <f>IF(OR(A12="",B12=""),"",A12&amp;"|"&amp;B12)</f>
        <v/>
      </c>
      <c r="F12" s="30">
        <f>IF(OR(E12="",NOT(ISNUMBER(C12))),"",E12&amp;"|"&amp;YEAR(C12)&amp;"-"&amp;RIGHT("0"&amp;MONTH(C12),2)&amp;"-"&amp;RIGHT("0"&amp;DAY(C12),2))</f>
        <v/>
      </c>
      <c r="G12" s="26">
        <f>IF(E12="","",IFERROR(MATCH(E12,pl_chave,0),0))</f>
        <v/>
      </c>
      <c r="H12" s="23">
        <f>IF(G12="","",IF(G12=0,"Tarefa fora do plano",INDEX(pl_tag,G12)))</f>
        <v/>
      </c>
      <c r="I12" s="30">
        <f>IF(N(G12)=0,"",INDEX(pl_atividade,G12))</f>
        <v/>
      </c>
      <c r="J12" s="50">
        <f>IF(N(G12)=0,"",INDEX(pl_especialidade,G12))</f>
        <v/>
      </c>
      <c r="K12" s="28">
        <f>IF(N(G12)=0,"",INDEX(pl_duracao,G12))</f>
        <v/>
      </c>
      <c r="L12" s="39">
        <f>IF(ISNUMBER(C12),YEAR(C12),"")</f>
        <v/>
      </c>
      <c r="M12" s="39">
        <f>IF(ISNUMBER(C12),MONTH(C12),"")</f>
        <v/>
      </c>
      <c r="N12" s="23">
        <f>IF(L12="","",IF(NOT(ISNUMBER(crono_ano)),"Informe o ano",IF(L12&lt;crono_ano,"Antes do ano",IF(L12&gt;crono_ano,"Depois do ano","No ano"))))</f>
        <v/>
      </c>
      <c r="O12" s="39">
        <f>IF(F12="","",IF(COUNTIF(F$7:F12,F12)=1,1,0))</f>
        <v/>
      </c>
      <c r="P12" s="39">
        <f>IF(A12&amp;B12&amp;C12="","",IF(AND(O12=1,N(G12)&gt;0),IF(INDEX(pl_ativa,MAX(1,N(G12)))="Sim",1,0),0))</f>
        <v/>
      </c>
      <c r="Q12" s="39">
        <f>IF(F12="","",COUNTIFS(ex_chave_oc,F12,ex_cancelada,"&lt;&gt;Sim"))</f>
        <v/>
      </c>
      <c r="R12" s="51">
        <f>IF(P12="","",IF(AND(P12=1,N(Q12)&gt;0),1,0))</f>
        <v/>
      </c>
      <c r="S12" s="30">
        <f>IF(P12="","",IF(F12="","ERRO: data prevista ausente ou inválida",IF(O12=0,"Duplicada: contada uma vez",IF(N(G12)=0,"ERRO: tarefa fora do Plano Mestre",IF(P12=0,"Tarefa retirada do plano: não conta","OK")))))</f>
        <v/>
      </c>
    </row>
    <row r="13">
      <c r="A13" s="29" t="inlineStr">
        <is>
          <t>eq-demo-004</t>
        </is>
      </c>
      <c r="B13" s="25" t="inlineStr">
        <is>
          <t>PRL-03</t>
        </is>
      </c>
      <c r="C13" s="49" t="n">
        <v>45964</v>
      </c>
      <c r="D13" s="29" t="inlineStr">
        <is>
          <t>Cronograma PCM Direto</t>
        </is>
      </c>
      <c r="E13" s="23">
        <f>IF(OR(A13="",B13=""),"",A13&amp;"|"&amp;B13)</f>
        <v/>
      </c>
      <c r="F13" s="30">
        <f>IF(OR(E13="",NOT(ISNUMBER(C13))),"",E13&amp;"|"&amp;YEAR(C13)&amp;"-"&amp;RIGHT("0"&amp;MONTH(C13),2)&amp;"-"&amp;RIGHT("0"&amp;DAY(C13),2))</f>
        <v/>
      </c>
      <c r="G13" s="26">
        <f>IF(E13="","",IFERROR(MATCH(E13,pl_chave,0),0))</f>
        <v/>
      </c>
      <c r="H13" s="23">
        <f>IF(G13="","",IF(G13=0,"Tarefa fora do plano",INDEX(pl_tag,G13)))</f>
        <v/>
      </c>
      <c r="I13" s="30">
        <f>IF(N(G13)=0,"",INDEX(pl_atividade,G13))</f>
        <v/>
      </c>
      <c r="J13" s="50">
        <f>IF(N(G13)=0,"",INDEX(pl_especialidade,G13))</f>
        <v/>
      </c>
      <c r="K13" s="28">
        <f>IF(N(G13)=0,"",INDEX(pl_duracao,G13))</f>
        <v/>
      </c>
      <c r="L13" s="39">
        <f>IF(ISNUMBER(C13),YEAR(C13),"")</f>
        <v/>
      </c>
      <c r="M13" s="39">
        <f>IF(ISNUMBER(C13),MONTH(C13),"")</f>
        <v/>
      </c>
      <c r="N13" s="23">
        <f>IF(L13="","",IF(NOT(ISNUMBER(crono_ano)),"Informe o ano",IF(L13&lt;crono_ano,"Antes do ano",IF(L13&gt;crono_ano,"Depois do ano","No ano"))))</f>
        <v/>
      </c>
      <c r="O13" s="39">
        <f>IF(F13="","",IF(COUNTIF(F$7:F13,F13)=1,1,0))</f>
        <v/>
      </c>
      <c r="P13" s="39">
        <f>IF(A13&amp;B13&amp;C13="","",IF(AND(O13=1,N(G13)&gt;0),IF(INDEX(pl_ativa,MAX(1,N(G13)))="Sim",1,0),0))</f>
        <v/>
      </c>
      <c r="Q13" s="39">
        <f>IF(F13="","",COUNTIFS(ex_chave_oc,F13,ex_cancelada,"&lt;&gt;Sim"))</f>
        <v/>
      </c>
      <c r="R13" s="51">
        <f>IF(P13="","",IF(AND(P13=1,N(Q13)&gt;0),1,0))</f>
        <v/>
      </c>
      <c r="S13" s="30">
        <f>IF(P13="","",IF(F13="","ERRO: data prevista ausente ou inválida",IF(O13=0,"Duplicada: contada uma vez",IF(N(G13)=0,"ERRO: tarefa fora do Plano Mestre",IF(P13=0,"Tarefa retirada do plano: não conta","OK")))))</f>
        <v/>
      </c>
    </row>
    <row r="14">
      <c r="A14" s="29" t="inlineStr">
        <is>
          <t>eq-demo-004</t>
        </is>
      </c>
      <c r="B14" s="25" t="inlineStr">
        <is>
          <t>PRL-04</t>
        </is>
      </c>
      <c r="C14" s="49" t="n">
        <v>45964</v>
      </c>
      <c r="D14" s="29" t="inlineStr">
        <is>
          <t>Cronograma PCM Direto</t>
        </is>
      </c>
      <c r="E14" s="23">
        <f>IF(OR(A14="",B14=""),"",A14&amp;"|"&amp;B14)</f>
        <v/>
      </c>
      <c r="F14" s="30">
        <f>IF(OR(E14="",NOT(ISNUMBER(C14))),"",E14&amp;"|"&amp;YEAR(C14)&amp;"-"&amp;RIGHT("0"&amp;MONTH(C14),2)&amp;"-"&amp;RIGHT("0"&amp;DAY(C14),2))</f>
        <v/>
      </c>
      <c r="G14" s="26">
        <f>IF(E14="","",IFERROR(MATCH(E14,pl_chave,0),0))</f>
        <v/>
      </c>
      <c r="H14" s="23">
        <f>IF(G14="","",IF(G14=0,"Tarefa fora do plano",INDEX(pl_tag,G14)))</f>
        <v/>
      </c>
      <c r="I14" s="30">
        <f>IF(N(G14)=0,"",INDEX(pl_atividade,G14))</f>
        <v/>
      </c>
      <c r="J14" s="50">
        <f>IF(N(G14)=0,"",INDEX(pl_especialidade,G14))</f>
        <v/>
      </c>
      <c r="K14" s="28">
        <f>IF(N(G14)=0,"",INDEX(pl_duracao,G14))</f>
        <v/>
      </c>
      <c r="L14" s="39">
        <f>IF(ISNUMBER(C14),YEAR(C14),"")</f>
        <v/>
      </c>
      <c r="M14" s="39">
        <f>IF(ISNUMBER(C14),MONTH(C14),"")</f>
        <v/>
      </c>
      <c r="N14" s="23">
        <f>IF(L14="","",IF(NOT(ISNUMBER(crono_ano)),"Informe o ano",IF(L14&lt;crono_ano,"Antes do ano",IF(L14&gt;crono_ano,"Depois do ano","No ano"))))</f>
        <v/>
      </c>
      <c r="O14" s="39">
        <f>IF(F14="","",IF(COUNTIF(F$7:F14,F14)=1,1,0))</f>
        <v/>
      </c>
      <c r="P14" s="39">
        <f>IF(A14&amp;B14&amp;C14="","",IF(AND(O14=1,N(G14)&gt;0),IF(INDEX(pl_ativa,MAX(1,N(G14)))="Sim",1,0),0))</f>
        <v/>
      </c>
      <c r="Q14" s="39">
        <f>IF(F14="","",COUNTIFS(ex_chave_oc,F14,ex_cancelada,"&lt;&gt;Sim"))</f>
        <v/>
      </c>
      <c r="R14" s="51">
        <f>IF(P14="","",IF(AND(P14=1,N(Q14)&gt;0),1,0))</f>
        <v/>
      </c>
      <c r="S14" s="30">
        <f>IF(P14="","",IF(F14="","ERRO: data prevista ausente ou inválida",IF(O14=0,"Duplicada: contada uma vez",IF(N(G14)=0,"ERRO: tarefa fora do Plano Mestre",IF(P14=0,"Tarefa retirada do plano: não conta","OK")))))</f>
        <v/>
      </c>
    </row>
    <row r="15">
      <c r="A15" s="29" t="inlineStr">
        <is>
          <t>eq-demo-004</t>
        </is>
      </c>
      <c r="B15" s="25" t="inlineStr">
        <is>
          <t>PRL-08</t>
        </is>
      </c>
      <c r="C15" s="49" t="n">
        <v>45964</v>
      </c>
      <c r="D15" s="29" t="inlineStr">
        <is>
          <t>Cronograma PCM Direto</t>
        </is>
      </c>
      <c r="E15" s="23">
        <f>IF(OR(A15="",B15=""),"",A15&amp;"|"&amp;B15)</f>
        <v/>
      </c>
      <c r="F15" s="30">
        <f>IF(OR(E15="",NOT(ISNUMBER(C15))),"",E15&amp;"|"&amp;YEAR(C15)&amp;"-"&amp;RIGHT("0"&amp;MONTH(C15),2)&amp;"-"&amp;RIGHT("0"&amp;DAY(C15),2))</f>
        <v/>
      </c>
      <c r="G15" s="26">
        <f>IF(E15="","",IFERROR(MATCH(E15,pl_chave,0),0))</f>
        <v/>
      </c>
      <c r="H15" s="23">
        <f>IF(G15="","",IF(G15=0,"Tarefa fora do plano",INDEX(pl_tag,G15)))</f>
        <v/>
      </c>
      <c r="I15" s="30">
        <f>IF(N(G15)=0,"",INDEX(pl_atividade,G15))</f>
        <v/>
      </c>
      <c r="J15" s="50">
        <f>IF(N(G15)=0,"",INDEX(pl_especialidade,G15))</f>
        <v/>
      </c>
      <c r="K15" s="28">
        <f>IF(N(G15)=0,"",INDEX(pl_duracao,G15))</f>
        <v/>
      </c>
      <c r="L15" s="39">
        <f>IF(ISNUMBER(C15),YEAR(C15),"")</f>
        <v/>
      </c>
      <c r="M15" s="39">
        <f>IF(ISNUMBER(C15),MONTH(C15),"")</f>
        <v/>
      </c>
      <c r="N15" s="23">
        <f>IF(L15="","",IF(NOT(ISNUMBER(crono_ano)),"Informe o ano",IF(L15&lt;crono_ano,"Antes do ano",IF(L15&gt;crono_ano,"Depois do ano","No ano"))))</f>
        <v/>
      </c>
      <c r="O15" s="39">
        <f>IF(F15="","",IF(COUNTIF(F$7:F15,F15)=1,1,0))</f>
        <v/>
      </c>
      <c r="P15" s="39">
        <f>IF(A15&amp;B15&amp;C15="","",IF(AND(O15=1,N(G15)&gt;0),IF(INDEX(pl_ativa,MAX(1,N(G15)))="Sim",1,0),0))</f>
        <v/>
      </c>
      <c r="Q15" s="39">
        <f>IF(F15="","",COUNTIFS(ex_chave_oc,F15,ex_cancelada,"&lt;&gt;Sim"))</f>
        <v/>
      </c>
      <c r="R15" s="51">
        <f>IF(P15="","",IF(AND(P15=1,N(Q15)&gt;0),1,0))</f>
        <v/>
      </c>
      <c r="S15" s="30">
        <f>IF(P15="","",IF(F15="","ERRO: data prevista ausente ou inválida",IF(O15=0,"Duplicada: contada uma vez",IF(N(G15)=0,"ERRO: tarefa fora do Plano Mestre",IF(P15=0,"Tarefa retirada do plano: não conta","OK")))))</f>
        <v/>
      </c>
    </row>
    <row r="16">
      <c r="A16" s="29" t="inlineStr">
        <is>
          <t>eq-demo-004</t>
        </is>
      </c>
      <c r="B16" s="25" t="inlineStr">
        <is>
          <t>PRL-11</t>
        </is>
      </c>
      <c r="C16" s="49" t="n">
        <v>45964</v>
      </c>
      <c r="D16" s="29" t="inlineStr">
        <is>
          <t>Cronograma PCM Direto</t>
        </is>
      </c>
      <c r="E16" s="23">
        <f>IF(OR(A16="",B16=""),"",A16&amp;"|"&amp;B16)</f>
        <v/>
      </c>
      <c r="F16" s="30">
        <f>IF(OR(E16="",NOT(ISNUMBER(C16))),"",E16&amp;"|"&amp;YEAR(C16)&amp;"-"&amp;RIGHT("0"&amp;MONTH(C16),2)&amp;"-"&amp;RIGHT("0"&amp;DAY(C16),2))</f>
        <v/>
      </c>
      <c r="G16" s="26">
        <f>IF(E16="","",IFERROR(MATCH(E16,pl_chave,0),0))</f>
        <v/>
      </c>
      <c r="H16" s="23">
        <f>IF(G16="","",IF(G16=0,"Tarefa fora do plano",INDEX(pl_tag,G16)))</f>
        <v/>
      </c>
      <c r="I16" s="30">
        <f>IF(N(G16)=0,"",INDEX(pl_atividade,G16))</f>
        <v/>
      </c>
      <c r="J16" s="50">
        <f>IF(N(G16)=0,"",INDEX(pl_especialidade,G16))</f>
        <v/>
      </c>
      <c r="K16" s="28">
        <f>IF(N(G16)=0,"",INDEX(pl_duracao,G16))</f>
        <v/>
      </c>
      <c r="L16" s="39">
        <f>IF(ISNUMBER(C16),YEAR(C16),"")</f>
        <v/>
      </c>
      <c r="M16" s="39">
        <f>IF(ISNUMBER(C16),MONTH(C16),"")</f>
        <v/>
      </c>
      <c r="N16" s="23">
        <f>IF(L16="","",IF(NOT(ISNUMBER(crono_ano)),"Informe o ano",IF(L16&lt;crono_ano,"Antes do ano",IF(L16&gt;crono_ano,"Depois do ano","No ano"))))</f>
        <v/>
      </c>
      <c r="O16" s="39">
        <f>IF(F16="","",IF(COUNTIF(F$7:F16,F16)=1,1,0))</f>
        <v/>
      </c>
      <c r="P16" s="39">
        <f>IF(A16&amp;B16&amp;C16="","",IF(AND(O16=1,N(G16)&gt;0),IF(INDEX(pl_ativa,MAX(1,N(G16)))="Sim",1,0),0))</f>
        <v/>
      </c>
      <c r="Q16" s="39">
        <f>IF(F16="","",COUNTIFS(ex_chave_oc,F16,ex_cancelada,"&lt;&gt;Sim"))</f>
        <v/>
      </c>
      <c r="R16" s="51">
        <f>IF(P16="","",IF(AND(P16=1,N(Q16)&gt;0),1,0))</f>
        <v/>
      </c>
      <c r="S16" s="30">
        <f>IF(P16="","",IF(F16="","ERRO: data prevista ausente ou inválida",IF(O16=0,"Duplicada: contada uma vez",IF(N(G16)=0,"ERRO: tarefa fora do Plano Mestre",IF(P16=0,"Tarefa retirada do plano: não conta","OK")))))</f>
        <v/>
      </c>
    </row>
    <row r="17">
      <c r="A17" s="29" t="inlineStr">
        <is>
          <t>eq-demo-004</t>
        </is>
      </c>
      <c r="B17" s="25" t="inlineStr">
        <is>
          <t>PRL-11</t>
        </is>
      </c>
      <c r="C17" s="49" t="n">
        <v>45965</v>
      </c>
      <c r="D17" s="29" t="inlineStr">
        <is>
          <t>Cronograma PCM Direto</t>
        </is>
      </c>
      <c r="E17" s="23">
        <f>IF(OR(A17="",B17=""),"",A17&amp;"|"&amp;B17)</f>
        <v/>
      </c>
      <c r="F17" s="30">
        <f>IF(OR(E17="",NOT(ISNUMBER(C17))),"",E17&amp;"|"&amp;YEAR(C17)&amp;"-"&amp;RIGHT("0"&amp;MONTH(C17),2)&amp;"-"&amp;RIGHT("0"&amp;DAY(C17),2))</f>
        <v/>
      </c>
      <c r="G17" s="26">
        <f>IF(E17="","",IFERROR(MATCH(E17,pl_chave,0),0))</f>
        <v/>
      </c>
      <c r="H17" s="23">
        <f>IF(G17="","",IF(G17=0,"Tarefa fora do plano",INDEX(pl_tag,G17)))</f>
        <v/>
      </c>
      <c r="I17" s="30">
        <f>IF(N(G17)=0,"",INDEX(pl_atividade,G17))</f>
        <v/>
      </c>
      <c r="J17" s="50">
        <f>IF(N(G17)=0,"",INDEX(pl_especialidade,G17))</f>
        <v/>
      </c>
      <c r="K17" s="28">
        <f>IF(N(G17)=0,"",INDEX(pl_duracao,G17))</f>
        <v/>
      </c>
      <c r="L17" s="39">
        <f>IF(ISNUMBER(C17),YEAR(C17),"")</f>
        <v/>
      </c>
      <c r="M17" s="39">
        <f>IF(ISNUMBER(C17),MONTH(C17),"")</f>
        <v/>
      </c>
      <c r="N17" s="23">
        <f>IF(L17="","",IF(NOT(ISNUMBER(crono_ano)),"Informe o ano",IF(L17&lt;crono_ano,"Antes do ano",IF(L17&gt;crono_ano,"Depois do ano","No ano"))))</f>
        <v/>
      </c>
      <c r="O17" s="39">
        <f>IF(F17="","",IF(COUNTIF(F$7:F17,F17)=1,1,0))</f>
        <v/>
      </c>
      <c r="P17" s="39">
        <f>IF(A17&amp;B17&amp;C17="","",IF(AND(O17=1,N(G17)&gt;0),IF(INDEX(pl_ativa,MAX(1,N(G17)))="Sim",1,0),0))</f>
        <v/>
      </c>
      <c r="Q17" s="39">
        <f>IF(F17="","",COUNTIFS(ex_chave_oc,F17,ex_cancelada,"&lt;&gt;Sim"))</f>
        <v/>
      </c>
      <c r="R17" s="51">
        <f>IF(P17="","",IF(AND(P17=1,N(Q17)&gt;0),1,0))</f>
        <v/>
      </c>
      <c r="S17" s="30">
        <f>IF(P17="","",IF(F17="","ERRO: data prevista ausente ou inválida",IF(O17=0,"Duplicada: contada uma vez",IF(N(G17)=0,"ERRO: tarefa fora do Plano Mestre",IF(P17=0,"Tarefa retirada do plano: não conta","OK")))))</f>
        <v/>
      </c>
    </row>
    <row r="18">
      <c r="A18" s="29" t="inlineStr">
        <is>
          <t>eq-demo-004</t>
        </is>
      </c>
      <c r="B18" s="25" t="inlineStr">
        <is>
          <t>PRL-11</t>
        </is>
      </c>
      <c r="C18" s="49" t="n">
        <v>45966</v>
      </c>
      <c r="D18" s="29" t="inlineStr">
        <is>
          <t>Cronograma PCM Direto</t>
        </is>
      </c>
      <c r="E18" s="23">
        <f>IF(OR(A18="",B18=""),"",A18&amp;"|"&amp;B18)</f>
        <v/>
      </c>
      <c r="F18" s="30">
        <f>IF(OR(E18="",NOT(ISNUMBER(C18))),"",E18&amp;"|"&amp;YEAR(C18)&amp;"-"&amp;RIGHT("0"&amp;MONTH(C18),2)&amp;"-"&amp;RIGHT("0"&amp;DAY(C18),2))</f>
        <v/>
      </c>
      <c r="G18" s="26">
        <f>IF(E18="","",IFERROR(MATCH(E18,pl_chave,0),0))</f>
        <v/>
      </c>
      <c r="H18" s="23">
        <f>IF(G18="","",IF(G18=0,"Tarefa fora do plano",INDEX(pl_tag,G18)))</f>
        <v/>
      </c>
      <c r="I18" s="30">
        <f>IF(N(G18)=0,"",INDEX(pl_atividade,G18))</f>
        <v/>
      </c>
      <c r="J18" s="50">
        <f>IF(N(G18)=0,"",INDEX(pl_especialidade,G18))</f>
        <v/>
      </c>
      <c r="K18" s="28">
        <f>IF(N(G18)=0,"",INDEX(pl_duracao,G18))</f>
        <v/>
      </c>
      <c r="L18" s="39">
        <f>IF(ISNUMBER(C18),YEAR(C18),"")</f>
        <v/>
      </c>
      <c r="M18" s="39">
        <f>IF(ISNUMBER(C18),MONTH(C18),"")</f>
        <v/>
      </c>
      <c r="N18" s="23">
        <f>IF(L18="","",IF(NOT(ISNUMBER(crono_ano)),"Informe o ano",IF(L18&lt;crono_ano,"Antes do ano",IF(L18&gt;crono_ano,"Depois do ano","No ano"))))</f>
        <v/>
      </c>
      <c r="O18" s="39">
        <f>IF(F18="","",IF(COUNTIF(F$7:F18,F18)=1,1,0))</f>
        <v/>
      </c>
      <c r="P18" s="39">
        <f>IF(A18&amp;B18&amp;C18="","",IF(AND(O18=1,N(G18)&gt;0),IF(INDEX(pl_ativa,MAX(1,N(G18)))="Sim",1,0),0))</f>
        <v/>
      </c>
      <c r="Q18" s="39">
        <f>IF(F18="","",COUNTIFS(ex_chave_oc,F18,ex_cancelada,"&lt;&gt;Sim"))</f>
        <v/>
      </c>
      <c r="R18" s="51">
        <f>IF(P18="","",IF(AND(P18=1,N(Q18)&gt;0),1,0))</f>
        <v/>
      </c>
      <c r="S18" s="30">
        <f>IF(P18="","",IF(F18="","ERRO: data prevista ausente ou inválida",IF(O18=0,"Duplicada: contada uma vez",IF(N(G18)=0,"ERRO: tarefa fora do Plano Mestre",IF(P18=0,"Tarefa retirada do plano: não conta","OK")))))</f>
        <v/>
      </c>
    </row>
    <row r="19">
      <c r="A19" s="29" t="inlineStr">
        <is>
          <t>eq-demo-004</t>
        </is>
      </c>
      <c r="B19" s="25" t="inlineStr">
        <is>
          <t>PRL-11</t>
        </is>
      </c>
      <c r="C19" s="49" t="n">
        <v>45967</v>
      </c>
      <c r="D19" s="29" t="inlineStr">
        <is>
          <t>Cronograma PCM Direto</t>
        </is>
      </c>
      <c r="E19" s="23">
        <f>IF(OR(A19="",B19=""),"",A19&amp;"|"&amp;B19)</f>
        <v/>
      </c>
      <c r="F19" s="30">
        <f>IF(OR(E19="",NOT(ISNUMBER(C19))),"",E19&amp;"|"&amp;YEAR(C19)&amp;"-"&amp;RIGHT("0"&amp;MONTH(C19),2)&amp;"-"&amp;RIGHT("0"&amp;DAY(C19),2))</f>
        <v/>
      </c>
      <c r="G19" s="26">
        <f>IF(E19="","",IFERROR(MATCH(E19,pl_chave,0),0))</f>
        <v/>
      </c>
      <c r="H19" s="23">
        <f>IF(G19="","",IF(G19=0,"Tarefa fora do plano",INDEX(pl_tag,G19)))</f>
        <v/>
      </c>
      <c r="I19" s="30">
        <f>IF(N(G19)=0,"",INDEX(pl_atividade,G19))</f>
        <v/>
      </c>
      <c r="J19" s="50">
        <f>IF(N(G19)=0,"",INDEX(pl_especialidade,G19))</f>
        <v/>
      </c>
      <c r="K19" s="28">
        <f>IF(N(G19)=0,"",INDEX(pl_duracao,G19))</f>
        <v/>
      </c>
      <c r="L19" s="39">
        <f>IF(ISNUMBER(C19),YEAR(C19),"")</f>
        <v/>
      </c>
      <c r="M19" s="39">
        <f>IF(ISNUMBER(C19),MONTH(C19),"")</f>
        <v/>
      </c>
      <c r="N19" s="23">
        <f>IF(L19="","",IF(NOT(ISNUMBER(crono_ano)),"Informe o ano",IF(L19&lt;crono_ano,"Antes do ano",IF(L19&gt;crono_ano,"Depois do ano","No ano"))))</f>
        <v/>
      </c>
      <c r="O19" s="39">
        <f>IF(F19="","",IF(COUNTIF(F$7:F19,F19)=1,1,0))</f>
        <v/>
      </c>
      <c r="P19" s="39">
        <f>IF(A19&amp;B19&amp;C19="","",IF(AND(O19=1,N(G19)&gt;0),IF(INDEX(pl_ativa,MAX(1,N(G19)))="Sim",1,0),0))</f>
        <v/>
      </c>
      <c r="Q19" s="39">
        <f>IF(F19="","",COUNTIFS(ex_chave_oc,F19,ex_cancelada,"&lt;&gt;Sim"))</f>
        <v/>
      </c>
      <c r="R19" s="51">
        <f>IF(P19="","",IF(AND(P19=1,N(Q19)&gt;0),1,0))</f>
        <v/>
      </c>
      <c r="S19" s="30">
        <f>IF(P19="","",IF(F19="","ERRO: data prevista ausente ou inválida",IF(O19=0,"Duplicada: contada uma vez",IF(N(G19)=0,"ERRO: tarefa fora do Plano Mestre",IF(P19=0,"Tarefa retirada do plano: não conta","OK")))))</f>
        <v/>
      </c>
    </row>
    <row r="20">
      <c r="A20" s="29" t="inlineStr">
        <is>
          <t>eq-demo-004</t>
        </is>
      </c>
      <c r="B20" s="25" t="inlineStr">
        <is>
          <t>PRL-11</t>
        </is>
      </c>
      <c r="C20" s="49" t="n">
        <v>45968</v>
      </c>
      <c r="D20" s="29" t="inlineStr">
        <is>
          <t>Cronograma PCM Direto</t>
        </is>
      </c>
      <c r="E20" s="23">
        <f>IF(OR(A20="",B20=""),"",A20&amp;"|"&amp;B20)</f>
        <v/>
      </c>
      <c r="F20" s="30">
        <f>IF(OR(E20="",NOT(ISNUMBER(C20))),"",E20&amp;"|"&amp;YEAR(C20)&amp;"-"&amp;RIGHT("0"&amp;MONTH(C20),2)&amp;"-"&amp;RIGHT("0"&amp;DAY(C20),2))</f>
        <v/>
      </c>
      <c r="G20" s="26">
        <f>IF(E20="","",IFERROR(MATCH(E20,pl_chave,0),0))</f>
        <v/>
      </c>
      <c r="H20" s="23">
        <f>IF(G20="","",IF(G20=0,"Tarefa fora do plano",INDEX(pl_tag,G20)))</f>
        <v/>
      </c>
      <c r="I20" s="30">
        <f>IF(N(G20)=0,"",INDEX(pl_atividade,G20))</f>
        <v/>
      </c>
      <c r="J20" s="50">
        <f>IF(N(G20)=0,"",INDEX(pl_especialidade,G20))</f>
        <v/>
      </c>
      <c r="K20" s="28">
        <f>IF(N(G20)=0,"",INDEX(pl_duracao,G20))</f>
        <v/>
      </c>
      <c r="L20" s="39">
        <f>IF(ISNUMBER(C20),YEAR(C20),"")</f>
        <v/>
      </c>
      <c r="M20" s="39">
        <f>IF(ISNUMBER(C20),MONTH(C20),"")</f>
        <v/>
      </c>
      <c r="N20" s="23">
        <f>IF(L20="","",IF(NOT(ISNUMBER(crono_ano)),"Informe o ano",IF(L20&lt;crono_ano,"Antes do ano",IF(L20&gt;crono_ano,"Depois do ano","No ano"))))</f>
        <v/>
      </c>
      <c r="O20" s="39">
        <f>IF(F20="","",IF(COUNTIF(F$7:F20,F20)=1,1,0))</f>
        <v/>
      </c>
      <c r="P20" s="39">
        <f>IF(A20&amp;B20&amp;C20="","",IF(AND(O20=1,N(G20)&gt;0),IF(INDEX(pl_ativa,MAX(1,N(G20)))="Sim",1,0),0))</f>
        <v/>
      </c>
      <c r="Q20" s="39">
        <f>IF(F20="","",COUNTIFS(ex_chave_oc,F20,ex_cancelada,"&lt;&gt;Sim"))</f>
        <v/>
      </c>
      <c r="R20" s="51">
        <f>IF(P20="","",IF(AND(P20=1,N(Q20)&gt;0),1,0))</f>
        <v/>
      </c>
      <c r="S20" s="30">
        <f>IF(P20="","",IF(F20="","ERRO: data prevista ausente ou inválida",IF(O20=0,"Duplicada: contada uma vez",IF(N(G20)=0,"ERRO: tarefa fora do Plano Mestre",IF(P20=0,"Tarefa retirada do plano: não conta","OK")))))</f>
        <v/>
      </c>
    </row>
    <row r="21">
      <c r="A21" s="29" t="inlineStr">
        <is>
          <t>eq-demo-001</t>
        </is>
      </c>
      <c r="B21" s="25" t="inlineStr">
        <is>
          <t>CMP-01</t>
        </is>
      </c>
      <c r="C21" s="49" t="n">
        <v>45971</v>
      </c>
      <c r="D21" s="29" t="inlineStr">
        <is>
          <t>Cronograma PCM Direto</t>
        </is>
      </c>
      <c r="E21" s="23">
        <f>IF(OR(A21="",B21=""),"",A21&amp;"|"&amp;B21)</f>
        <v/>
      </c>
      <c r="F21" s="30">
        <f>IF(OR(E21="",NOT(ISNUMBER(C21))),"",E21&amp;"|"&amp;YEAR(C21)&amp;"-"&amp;RIGHT("0"&amp;MONTH(C21),2)&amp;"-"&amp;RIGHT("0"&amp;DAY(C21),2))</f>
        <v/>
      </c>
      <c r="G21" s="26">
        <f>IF(E21="","",IFERROR(MATCH(E21,pl_chave,0),0))</f>
        <v/>
      </c>
      <c r="H21" s="23">
        <f>IF(G21="","",IF(G21=0,"Tarefa fora do plano",INDEX(pl_tag,G21)))</f>
        <v/>
      </c>
      <c r="I21" s="30">
        <f>IF(N(G21)=0,"",INDEX(pl_atividade,G21))</f>
        <v/>
      </c>
      <c r="J21" s="50">
        <f>IF(N(G21)=0,"",INDEX(pl_especialidade,G21))</f>
        <v/>
      </c>
      <c r="K21" s="28">
        <f>IF(N(G21)=0,"",INDEX(pl_duracao,G21))</f>
        <v/>
      </c>
      <c r="L21" s="39">
        <f>IF(ISNUMBER(C21),YEAR(C21),"")</f>
        <v/>
      </c>
      <c r="M21" s="39">
        <f>IF(ISNUMBER(C21),MONTH(C21),"")</f>
        <v/>
      </c>
      <c r="N21" s="23">
        <f>IF(L21="","",IF(NOT(ISNUMBER(crono_ano)),"Informe o ano",IF(L21&lt;crono_ano,"Antes do ano",IF(L21&gt;crono_ano,"Depois do ano","No ano"))))</f>
        <v/>
      </c>
      <c r="O21" s="39">
        <f>IF(F21="","",IF(COUNTIF(F$7:F21,F21)=1,1,0))</f>
        <v/>
      </c>
      <c r="P21" s="39">
        <f>IF(A21&amp;B21&amp;C21="","",IF(AND(O21=1,N(G21)&gt;0),IF(INDEX(pl_ativa,MAX(1,N(G21)))="Sim",1,0),0))</f>
        <v/>
      </c>
      <c r="Q21" s="39">
        <f>IF(F21="","",COUNTIFS(ex_chave_oc,F21,ex_cancelada,"&lt;&gt;Sim"))</f>
        <v/>
      </c>
      <c r="R21" s="51">
        <f>IF(P21="","",IF(AND(P21=1,N(Q21)&gt;0),1,0))</f>
        <v/>
      </c>
      <c r="S21" s="30">
        <f>IF(P21="","",IF(F21="","ERRO: data prevista ausente ou inválida",IF(O21=0,"Duplicada: contada uma vez",IF(N(G21)=0,"ERRO: tarefa fora do Plano Mestre",IF(P21=0,"Tarefa retirada do plano: não conta","OK")))))</f>
        <v/>
      </c>
    </row>
    <row r="22">
      <c r="A22" s="29" t="inlineStr">
        <is>
          <t>eq-demo-001</t>
        </is>
      </c>
      <c r="B22" s="25" t="inlineStr">
        <is>
          <t>CMP-02</t>
        </is>
      </c>
      <c r="C22" s="49" t="n">
        <v>45971</v>
      </c>
      <c r="D22" s="29" t="inlineStr">
        <is>
          <t>Cronograma PCM Direto</t>
        </is>
      </c>
      <c r="E22" s="23">
        <f>IF(OR(A22="",B22=""),"",A22&amp;"|"&amp;B22)</f>
        <v/>
      </c>
      <c r="F22" s="30">
        <f>IF(OR(E22="",NOT(ISNUMBER(C22))),"",E22&amp;"|"&amp;YEAR(C22)&amp;"-"&amp;RIGHT("0"&amp;MONTH(C22),2)&amp;"-"&amp;RIGHT("0"&amp;DAY(C22),2))</f>
        <v/>
      </c>
      <c r="G22" s="26">
        <f>IF(E22="","",IFERROR(MATCH(E22,pl_chave,0),0))</f>
        <v/>
      </c>
      <c r="H22" s="23">
        <f>IF(G22="","",IF(G22=0,"Tarefa fora do plano",INDEX(pl_tag,G22)))</f>
        <v/>
      </c>
      <c r="I22" s="30">
        <f>IF(N(G22)=0,"",INDEX(pl_atividade,G22))</f>
        <v/>
      </c>
      <c r="J22" s="50">
        <f>IF(N(G22)=0,"",INDEX(pl_especialidade,G22))</f>
        <v/>
      </c>
      <c r="K22" s="28">
        <f>IF(N(G22)=0,"",INDEX(pl_duracao,G22))</f>
        <v/>
      </c>
      <c r="L22" s="39">
        <f>IF(ISNUMBER(C22),YEAR(C22),"")</f>
        <v/>
      </c>
      <c r="M22" s="39">
        <f>IF(ISNUMBER(C22),MONTH(C22),"")</f>
        <v/>
      </c>
      <c r="N22" s="23">
        <f>IF(L22="","",IF(NOT(ISNUMBER(crono_ano)),"Informe o ano",IF(L22&lt;crono_ano,"Antes do ano",IF(L22&gt;crono_ano,"Depois do ano","No ano"))))</f>
        <v/>
      </c>
      <c r="O22" s="39">
        <f>IF(F22="","",IF(COUNTIF(F$7:F22,F22)=1,1,0))</f>
        <v/>
      </c>
      <c r="P22" s="39">
        <f>IF(A22&amp;B22&amp;C22="","",IF(AND(O22=1,N(G22)&gt;0),IF(INDEX(pl_ativa,MAX(1,N(G22)))="Sim",1,0),0))</f>
        <v/>
      </c>
      <c r="Q22" s="39">
        <f>IF(F22="","",COUNTIFS(ex_chave_oc,F22,ex_cancelada,"&lt;&gt;Sim"))</f>
        <v/>
      </c>
      <c r="R22" s="51">
        <f>IF(P22="","",IF(AND(P22=1,N(Q22)&gt;0),1,0))</f>
        <v/>
      </c>
      <c r="S22" s="30">
        <f>IF(P22="","",IF(F22="","ERRO: data prevista ausente ou inválida",IF(O22=0,"Duplicada: contada uma vez",IF(N(G22)=0,"ERRO: tarefa fora do Plano Mestre",IF(P22=0,"Tarefa retirada do plano: não conta","OK")))))</f>
        <v/>
      </c>
    </row>
    <row r="23">
      <c r="A23" s="29" t="inlineStr">
        <is>
          <t>eq-demo-001</t>
        </is>
      </c>
      <c r="B23" s="25" t="inlineStr">
        <is>
          <t>CMP-04</t>
        </is>
      </c>
      <c r="C23" s="49" t="n">
        <v>45971</v>
      </c>
      <c r="D23" s="29" t="inlineStr">
        <is>
          <t>Cronograma PCM Direto</t>
        </is>
      </c>
      <c r="E23" s="23">
        <f>IF(OR(A23="",B23=""),"",A23&amp;"|"&amp;B23)</f>
        <v/>
      </c>
      <c r="F23" s="30">
        <f>IF(OR(E23="",NOT(ISNUMBER(C23))),"",E23&amp;"|"&amp;YEAR(C23)&amp;"-"&amp;RIGHT("0"&amp;MONTH(C23),2)&amp;"-"&amp;RIGHT("0"&amp;DAY(C23),2))</f>
        <v/>
      </c>
      <c r="G23" s="26">
        <f>IF(E23="","",IFERROR(MATCH(E23,pl_chave,0),0))</f>
        <v/>
      </c>
      <c r="H23" s="23">
        <f>IF(G23="","",IF(G23=0,"Tarefa fora do plano",INDEX(pl_tag,G23)))</f>
        <v/>
      </c>
      <c r="I23" s="30">
        <f>IF(N(G23)=0,"",INDEX(pl_atividade,G23))</f>
        <v/>
      </c>
      <c r="J23" s="50">
        <f>IF(N(G23)=0,"",INDEX(pl_especialidade,G23))</f>
        <v/>
      </c>
      <c r="K23" s="28">
        <f>IF(N(G23)=0,"",INDEX(pl_duracao,G23))</f>
        <v/>
      </c>
      <c r="L23" s="39">
        <f>IF(ISNUMBER(C23),YEAR(C23),"")</f>
        <v/>
      </c>
      <c r="M23" s="39">
        <f>IF(ISNUMBER(C23),MONTH(C23),"")</f>
        <v/>
      </c>
      <c r="N23" s="23">
        <f>IF(L23="","",IF(NOT(ISNUMBER(crono_ano)),"Informe o ano",IF(L23&lt;crono_ano,"Antes do ano",IF(L23&gt;crono_ano,"Depois do ano","No ano"))))</f>
        <v/>
      </c>
      <c r="O23" s="39">
        <f>IF(F23="","",IF(COUNTIF(F$7:F23,F23)=1,1,0))</f>
        <v/>
      </c>
      <c r="P23" s="39">
        <f>IF(A23&amp;B23&amp;C23="","",IF(AND(O23=1,N(G23)&gt;0),IF(INDEX(pl_ativa,MAX(1,N(G23)))="Sim",1,0),0))</f>
        <v/>
      </c>
      <c r="Q23" s="39">
        <f>IF(F23="","",COUNTIFS(ex_chave_oc,F23,ex_cancelada,"&lt;&gt;Sim"))</f>
        <v/>
      </c>
      <c r="R23" s="51">
        <f>IF(P23="","",IF(AND(P23=1,N(Q23)&gt;0),1,0))</f>
        <v/>
      </c>
      <c r="S23" s="30">
        <f>IF(P23="","",IF(F23="","ERRO: data prevista ausente ou inválida",IF(O23=0,"Duplicada: contada uma vez",IF(N(G23)=0,"ERRO: tarefa fora do Plano Mestre",IF(P23=0,"Tarefa retirada do plano: não conta","OK")))))</f>
        <v/>
      </c>
    </row>
    <row r="24">
      <c r="A24" s="29" t="inlineStr">
        <is>
          <t>eq-demo-001</t>
        </is>
      </c>
      <c r="B24" s="25" t="inlineStr">
        <is>
          <t>CMP-06</t>
        </is>
      </c>
      <c r="C24" s="49" t="n">
        <v>45971</v>
      </c>
      <c r="D24" s="29" t="inlineStr">
        <is>
          <t>Cronograma PCM Direto</t>
        </is>
      </c>
      <c r="E24" s="23">
        <f>IF(OR(A24="",B24=""),"",A24&amp;"|"&amp;B24)</f>
        <v/>
      </c>
      <c r="F24" s="30">
        <f>IF(OR(E24="",NOT(ISNUMBER(C24))),"",E24&amp;"|"&amp;YEAR(C24)&amp;"-"&amp;RIGHT("0"&amp;MONTH(C24),2)&amp;"-"&amp;RIGHT("0"&amp;DAY(C24),2))</f>
        <v/>
      </c>
      <c r="G24" s="26">
        <f>IF(E24="","",IFERROR(MATCH(E24,pl_chave,0),0))</f>
        <v/>
      </c>
      <c r="H24" s="23">
        <f>IF(G24="","",IF(G24=0,"Tarefa fora do plano",INDEX(pl_tag,G24)))</f>
        <v/>
      </c>
      <c r="I24" s="30">
        <f>IF(N(G24)=0,"",INDEX(pl_atividade,G24))</f>
        <v/>
      </c>
      <c r="J24" s="50">
        <f>IF(N(G24)=0,"",INDEX(pl_especialidade,G24))</f>
        <v/>
      </c>
      <c r="K24" s="28">
        <f>IF(N(G24)=0,"",INDEX(pl_duracao,G24))</f>
        <v/>
      </c>
      <c r="L24" s="39">
        <f>IF(ISNUMBER(C24),YEAR(C24),"")</f>
        <v/>
      </c>
      <c r="M24" s="39">
        <f>IF(ISNUMBER(C24),MONTH(C24),"")</f>
        <v/>
      </c>
      <c r="N24" s="23">
        <f>IF(L24="","",IF(NOT(ISNUMBER(crono_ano)),"Informe o ano",IF(L24&lt;crono_ano,"Antes do ano",IF(L24&gt;crono_ano,"Depois do ano","No ano"))))</f>
        <v/>
      </c>
      <c r="O24" s="39">
        <f>IF(F24="","",IF(COUNTIF(F$7:F24,F24)=1,1,0))</f>
        <v/>
      </c>
      <c r="P24" s="39">
        <f>IF(A24&amp;B24&amp;C24="","",IF(AND(O24=1,N(G24)&gt;0),IF(INDEX(pl_ativa,MAX(1,N(G24)))="Sim",1,0),0))</f>
        <v/>
      </c>
      <c r="Q24" s="39">
        <f>IF(F24="","",COUNTIFS(ex_chave_oc,F24,ex_cancelada,"&lt;&gt;Sim"))</f>
        <v/>
      </c>
      <c r="R24" s="51">
        <f>IF(P24="","",IF(AND(P24=1,N(Q24)&gt;0),1,0))</f>
        <v/>
      </c>
      <c r="S24" s="30">
        <f>IF(P24="","",IF(F24="","ERRO: data prevista ausente ou inválida",IF(O24=0,"Duplicada: contada uma vez",IF(N(G24)=0,"ERRO: tarefa fora do Plano Mestre",IF(P24=0,"Tarefa retirada do plano: não conta","OK")))))</f>
        <v/>
      </c>
    </row>
    <row r="25">
      <c r="A25" s="29" t="inlineStr">
        <is>
          <t>eq-demo-002</t>
        </is>
      </c>
      <c r="B25" s="25" t="inlineStr">
        <is>
          <t>BCF-01</t>
        </is>
      </c>
      <c r="C25" s="49" t="n">
        <v>45971</v>
      </c>
      <c r="D25" s="29" t="inlineStr">
        <is>
          <t>Cronograma PCM Direto</t>
        </is>
      </c>
      <c r="E25" s="23">
        <f>IF(OR(A25="",B25=""),"",A25&amp;"|"&amp;B25)</f>
        <v/>
      </c>
      <c r="F25" s="30">
        <f>IF(OR(E25="",NOT(ISNUMBER(C25))),"",E25&amp;"|"&amp;YEAR(C25)&amp;"-"&amp;RIGHT("0"&amp;MONTH(C25),2)&amp;"-"&amp;RIGHT("0"&amp;DAY(C25),2))</f>
        <v/>
      </c>
      <c r="G25" s="26">
        <f>IF(E25="","",IFERROR(MATCH(E25,pl_chave,0),0))</f>
        <v/>
      </c>
      <c r="H25" s="23">
        <f>IF(G25="","",IF(G25=0,"Tarefa fora do plano",INDEX(pl_tag,G25)))</f>
        <v/>
      </c>
      <c r="I25" s="30">
        <f>IF(N(G25)=0,"",INDEX(pl_atividade,G25))</f>
        <v/>
      </c>
      <c r="J25" s="50">
        <f>IF(N(G25)=0,"",INDEX(pl_especialidade,G25))</f>
        <v/>
      </c>
      <c r="K25" s="28">
        <f>IF(N(G25)=0,"",INDEX(pl_duracao,G25))</f>
        <v/>
      </c>
      <c r="L25" s="39">
        <f>IF(ISNUMBER(C25),YEAR(C25),"")</f>
        <v/>
      </c>
      <c r="M25" s="39">
        <f>IF(ISNUMBER(C25),MONTH(C25),"")</f>
        <v/>
      </c>
      <c r="N25" s="23">
        <f>IF(L25="","",IF(NOT(ISNUMBER(crono_ano)),"Informe o ano",IF(L25&lt;crono_ano,"Antes do ano",IF(L25&gt;crono_ano,"Depois do ano","No ano"))))</f>
        <v/>
      </c>
      <c r="O25" s="39">
        <f>IF(F25="","",IF(COUNTIF(F$7:F25,F25)=1,1,0))</f>
        <v/>
      </c>
      <c r="P25" s="39">
        <f>IF(A25&amp;B25&amp;C25="","",IF(AND(O25=1,N(G25)&gt;0),IF(INDEX(pl_ativa,MAX(1,N(G25)))="Sim",1,0),0))</f>
        <v/>
      </c>
      <c r="Q25" s="39">
        <f>IF(F25="","",COUNTIFS(ex_chave_oc,F25,ex_cancelada,"&lt;&gt;Sim"))</f>
        <v/>
      </c>
      <c r="R25" s="51">
        <f>IF(P25="","",IF(AND(P25=1,N(Q25)&gt;0),1,0))</f>
        <v/>
      </c>
      <c r="S25" s="30">
        <f>IF(P25="","",IF(F25="","ERRO: data prevista ausente ou inválida",IF(O25=0,"Duplicada: contada uma vez",IF(N(G25)=0,"ERRO: tarefa fora do Plano Mestre",IF(P25=0,"Tarefa retirada do plano: não conta","OK")))))</f>
        <v/>
      </c>
    </row>
    <row r="26">
      <c r="A26" s="29" t="inlineStr">
        <is>
          <t>eq-demo-002</t>
        </is>
      </c>
      <c r="B26" s="25" t="inlineStr">
        <is>
          <t>BCF-06</t>
        </is>
      </c>
      <c r="C26" s="49" t="n">
        <v>45971</v>
      </c>
      <c r="D26" s="29" t="inlineStr">
        <is>
          <t>Cronograma PCM Direto</t>
        </is>
      </c>
      <c r="E26" s="23">
        <f>IF(OR(A26="",B26=""),"",A26&amp;"|"&amp;B26)</f>
        <v/>
      </c>
      <c r="F26" s="30">
        <f>IF(OR(E26="",NOT(ISNUMBER(C26))),"",E26&amp;"|"&amp;YEAR(C26)&amp;"-"&amp;RIGHT("0"&amp;MONTH(C26),2)&amp;"-"&amp;RIGHT("0"&amp;DAY(C26),2))</f>
        <v/>
      </c>
      <c r="G26" s="26">
        <f>IF(E26="","",IFERROR(MATCH(E26,pl_chave,0),0))</f>
        <v/>
      </c>
      <c r="H26" s="23">
        <f>IF(G26="","",IF(G26=0,"Tarefa fora do plano",INDEX(pl_tag,G26)))</f>
        <v/>
      </c>
      <c r="I26" s="30">
        <f>IF(N(G26)=0,"",INDEX(pl_atividade,G26))</f>
        <v/>
      </c>
      <c r="J26" s="50">
        <f>IF(N(G26)=0,"",INDEX(pl_especialidade,G26))</f>
        <v/>
      </c>
      <c r="K26" s="28">
        <f>IF(N(G26)=0,"",INDEX(pl_duracao,G26))</f>
        <v/>
      </c>
      <c r="L26" s="39">
        <f>IF(ISNUMBER(C26),YEAR(C26),"")</f>
        <v/>
      </c>
      <c r="M26" s="39">
        <f>IF(ISNUMBER(C26),MONTH(C26),"")</f>
        <v/>
      </c>
      <c r="N26" s="23">
        <f>IF(L26="","",IF(NOT(ISNUMBER(crono_ano)),"Informe o ano",IF(L26&lt;crono_ano,"Antes do ano",IF(L26&gt;crono_ano,"Depois do ano","No ano"))))</f>
        <v/>
      </c>
      <c r="O26" s="39">
        <f>IF(F26="","",IF(COUNTIF(F$7:F26,F26)=1,1,0))</f>
        <v/>
      </c>
      <c r="P26" s="39">
        <f>IF(A26&amp;B26&amp;C26="","",IF(AND(O26=1,N(G26)&gt;0),IF(INDEX(pl_ativa,MAX(1,N(G26)))="Sim",1,0),0))</f>
        <v/>
      </c>
      <c r="Q26" s="39">
        <f>IF(F26="","",COUNTIFS(ex_chave_oc,F26,ex_cancelada,"&lt;&gt;Sim"))</f>
        <v/>
      </c>
      <c r="R26" s="51">
        <f>IF(P26="","",IF(AND(P26=1,N(Q26)&gt;0),1,0))</f>
        <v/>
      </c>
      <c r="S26" s="30">
        <f>IF(P26="","",IF(F26="","ERRO: data prevista ausente ou inválida",IF(O26=0,"Duplicada: contada uma vez",IF(N(G26)=0,"ERRO: tarefa fora do Plano Mestre",IF(P26=0,"Tarefa retirada do plano: não conta","OK")))))</f>
        <v/>
      </c>
    </row>
    <row r="27">
      <c r="A27" s="29" t="inlineStr">
        <is>
          <t>eq-demo-003</t>
        </is>
      </c>
      <c r="B27" s="25" t="inlineStr">
        <is>
          <t>MOT-01</t>
        </is>
      </c>
      <c r="C27" s="49" t="n">
        <v>45971</v>
      </c>
      <c r="D27" s="29" t="inlineStr">
        <is>
          <t>Cronograma PCM Direto</t>
        </is>
      </c>
      <c r="E27" s="23">
        <f>IF(OR(A27="",B27=""),"",A27&amp;"|"&amp;B27)</f>
        <v/>
      </c>
      <c r="F27" s="30">
        <f>IF(OR(E27="",NOT(ISNUMBER(C27))),"",E27&amp;"|"&amp;YEAR(C27)&amp;"-"&amp;RIGHT("0"&amp;MONTH(C27),2)&amp;"-"&amp;RIGHT("0"&amp;DAY(C27),2))</f>
        <v/>
      </c>
      <c r="G27" s="26">
        <f>IF(E27="","",IFERROR(MATCH(E27,pl_chave,0),0))</f>
        <v/>
      </c>
      <c r="H27" s="23">
        <f>IF(G27="","",IF(G27=0,"Tarefa fora do plano",INDEX(pl_tag,G27)))</f>
        <v/>
      </c>
      <c r="I27" s="30">
        <f>IF(N(G27)=0,"",INDEX(pl_atividade,G27))</f>
        <v/>
      </c>
      <c r="J27" s="50">
        <f>IF(N(G27)=0,"",INDEX(pl_especialidade,G27))</f>
        <v/>
      </c>
      <c r="K27" s="28">
        <f>IF(N(G27)=0,"",INDEX(pl_duracao,G27))</f>
        <v/>
      </c>
      <c r="L27" s="39">
        <f>IF(ISNUMBER(C27),YEAR(C27),"")</f>
        <v/>
      </c>
      <c r="M27" s="39">
        <f>IF(ISNUMBER(C27),MONTH(C27),"")</f>
        <v/>
      </c>
      <c r="N27" s="23">
        <f>IF(L27="","",IF(NOT(ISNUMBER(crono_ano)),"Informe o ano",IF(L27&lt;crono_ano,"Antes do ano",IF(L27&gt;crono_ano,"Depois do ano","No ano"))))</f>
        <v/>
      </c>
      <c r="O27" s="39">
        <f>IF(F27="","",IF(COUNTIF(F$7:F27,F27)=1,1,0))</f>
        <v/>
      </c>
      <c r="P27" s="39">
        <f>IF(A27&amp;B27&amp;C27="","",IF(AND(O27=1,N(G27)&gt;0),IF(INDEX(pl_ativa,MAX(1,N(G27)))="Sim",1,0),0))</f>
        <v/>
      </c>
      <c r="Q27" s="39">
        <f>IF(F27="","",COUNTIFS(ex_chave_oc,F27,ex_cancelada,"&lt;&gt;Sim"))</f>
        <v/>
      </c>
      <c r="R27" s="51">
        <f>IF(P27="","",IF(AND(P27=1,N(Q27)&gt;0),1,0))</f>
        <v/>
      </c>
      <c r="S27" s="30">
        <f>IF(P27="","",IF(F27="","ERRO: data prevista ausente ou inválida",IF(O27=0,"Duplicada: contada uma vez",IF(N(G27)=0,"ERRO: tarefa fora do Plano Mestre",IF(P27=0,"Tarefa retirada do plano: não conta","OK")))))</f>
        <v/>
      </c>
    </row>
    <row r="28">
      <c r="A28" s="29" t="inlineStr">
        <is>
          <t>eq-demo-004</t>
        </is>
      </c>
      <c r="B28" s="25" t="inlineStr">
        <is>
          <t>PRL-01</t>
        </is>
      </c>
      <c r="C28" s="49" t="n">
        <v>45971</v>
      </c>
      <c r="D28" s="29" t="inlineStr">
        <is>
          <t>Cronograma PCM Direto</t>
        </is>
      </c>
      <c r="E28" s="23">
        <f>IF(OR(A28="",B28=""),"",A28&amp;"|"&amp;B28)</f>
        <v/>
      </c>
      <c r="F28" s="30">
        <f>IF(OR(E28="",NOT(ISNUMBER(C28))),"",E28&amp;"|"&amp;YEAR(C28)&amp;"-"&amp;RIGHT("0"&amp;MONTH(C28),2)&amp;"-"&amp;RIGHT("0"&amp;DAY(C28),2))</f>
        <v/>
      </c>
      <c r="G28" s="26">
        <f>IF(E28="","",IFERROR(MATCH(E28,pl_chave,0),0))</f>
        <v/>
      </c>
      <c r="H28" s="23">
        <f>IF(G28="","",IF(G28=0,"Tarefa fora do plano",INDEX(pl_tag,G28)))</f>
        <v/>
      </c>
      <c r="I28" s="30">
        <f>IF(N(G28)=0,"",INDEX(pl_atividade,G28))</f>
        <v/>
      </c>
      <c r="J28" s="50">
        <f>IF(N(G28)=0,"",INDEX(pl_especialidade,G28))</f>
        <v/>
      </c>
      <c r="K28" s="28">
        <f>IF(N(G28)=0,"",INDEX(pl_duracao,G28))</f>
        <v/>
      </c>
      <c r="L28" s="39">
        <f>IF(ISNUMBER(C28),YEAR(C28),"")</f>
        <v/>
      </c>
      <c r="M28" s="39">
        <f>IF(ISNUMBER(C28),MONTH(C28),"")</f>
        <v/>
      </c>
      <c r="N28" s="23">
        <f>IF(L28="","",IF(NOT(ISNUMBER(crono_ano)),"Informe o ano",IF(L28&lt;crono_ano,"Antes do ano",IF(L28&gt;crono_ano,"Depois do ano","No ano"))))</f>
        <v/>
      </c>
      <c r="O28" s="39">
        <f>IF(F28="","",IF(COUNTIF(F$7:F28,F28)=1,1,0))</f>
        <v/>
      </c>
      <c r="P28" s="39">
        <f>IF(A28&amp;B28&amp;C28="","",IF(AND(O28=1,N(G28)&gt;0),IF(INDEX(pl_ativa,MAX(1,N(G28)))="Sim",1,0),0))</f>
        <v/>
      </c>
      <c r="Q28" s="39">
        <f>IF(F28="","",COUNTIFS(ex_chave_oc,F28,ex_cancelada,"&lt;&gt;Sim"))</f>
        <v/>
      </c>
      <c r="R28" s="51">
        <f>IF(P28="","",IF(AND(P28=1,N(Q28)&gt;0),1,0))</f>
        <v/>
      </c>
      <c r="S28" s="30">
        <f>IF(P28="","",IF(F28="","ERRO: data prevista ausente ou inválida",IF(O28=0,"Duplicada: contada uma vez",IF(N(G28)=0,"ERRO: tarefa fora do Plano Mestre",IF(P28=0,"Tarefa retirada do plano: não conta","OK")))))</f>
        <v/>
      </c>
    </row>
    <row r="29">
      <c r="A29" s="29" t="inlineStr">
        <is>
          <t>eq-demo-004</t>
        </is>
      </c>
      <c r="B29" s="25" t="inlineStr">
        <is>
          <t>PRL-02</t>
        </is>
      </c>
      <c r="C29" s="49" t="n">
        <v>45971</v>
      </c>
      <c r="D29" s="29" t="inlineStr">
        <is>
          <t>Cronograma PCM Direto</t>
        </is>
      </c>
      <c r="E29" s="23">
        <f>IF(OR(A29="",B29=""),"",A29&amp;"|"&amp;B29)</f>
        <v/>
      </c>
      <c r="F29" s="30">
        <f>IF(OR(E29="",NOT(ISNUMBER(C29))),"",E29&amp;"|"&amp;YEAR(C29)&amp;"-"&amp;RIGHT("0"&amp;MONTH(C29),2)&amp;"-"&amp;RIGHT("0"&amp;DAY(C29),2))</f>
        <v/>
      </c>
      <c r="G29" s="26">
        <f>IF(E29="","",IFERROR(MATCH(E29,pl_chave,0),0))</f>
        <v/>
      </c>
      <c r="H29" s="23">
        <f>IF(G29="","",IF(G29=0,"Tarefa fora do plano",INDEX(pl_tag,G29)))</f>
        <v/>
      </c>
      <c r="I29" s="30">
        <f>IF(N(G29)=0,"",INDEX(pl_atividade,G29))</f>
        <v/>
      </c>
      <c r="J29" s="50">
        <f>IF(N(G29)=0,"",INDEX(pl_especialidade,G29))</f>
        <v/>
      </c>
      <c r="K29" s="28">
        <f>IF(N(G29)=0,"",INDEX(pl_duracao,G29))</f>
        <v/>
      </c>
      <c r="L29" s="39">
        <f>IF(ISNUMBER(C29),YEAR(C29),"")</f>
        <v/>
      </c>
      <c r="M29" s="39">
        <f>IF(ISNUMBER(C29),MONTH(C29),"")</f>
        <v/>
      </c>
      <c r="N29" s="23">
        <f>IF(L29="","",IF(NOT(ISNUMBER(crono_ano)),"Informe o ano",IF(L29&lt;crono_ano,"Antes do ano",IF(L29&gt;crono_ano,"Depois do ano","No ano"))))</f>
        <v/>
      </c>
      <c r="O29" s="39">
        <f>IF(F29="","",IF(COUNTIF(F$7:F29,F29)=1,1,0))</f>
        <v/>
      </c>
      <c r="P29" s="39">
        <f>IF(A29&amp;B29&amp;C29="","",IF(AND(O29=1,N(G29)&gt;0),IF(INDEX(pl_ativa,MAX(1,N(G29)))="Sim",1,0),0))</f>
        <v/>
      </c>
      <c r="Q29" s="39">
        <f>IF(F29="","",COUNTIFS(ex_chave_oc,F29,ex_cancelada,"&lt;&gt;Sim"))</f>
        <v/>
      </c>
      <c r="R29" s="51">
        <f>IF(P29="","",IF(AND(P29=1,N(Q29)&gt;0),1,0))</f>
        <v/>
      </c>
      <c r="S29" s="30">
        <f>IF(P29="","",IF(F29="","ERRO: data prevista ausente ou inválida",IF(O29=0,"Duplicada: contada uma vez",IF(N(G29)=0,"ERRO: tarefa fora do Plano Mestre",IF(P29=0,"Tarefa retirada do plano: não conta","OK")))))</f>
        <v/>
      </c>
    </row>
    <row r="30">
      <c r="A30" s="29" t="inlineStr">
        <is>
          <t>eq-demo-004</t>
        </is>
      </c>
      <c r="B30" s="25" t="inlineStr">
        <is>
          <t>PRL-03</t>
        </is>
      </c>
      <c r="C30" s="49" t="n">
        <v>45971</v>
      </c>
      <c r="D30" s="29" t="inlineStr">
        <is>
          <t>Cronograma PCM Direto</t>
        </is>
      </c>
      <c r="E30" s="23">
        <f>IF(OR(A30="",B30=""),"",A30&amp;"|"&amp;B30)</f>
        <v/>
      </c>
      <c r="F30" s="30">
        <f>IF(OR(E30="",NOT(ISNUMBER(C30))),"",E30&amp;"|"&amp;YEAR(C30)&amp;"-"&amp;RIGHT("0"&amp;MONTH(C30),2)&amp;"-"&amp;RIGHT("0"&amp;DAY(C30),2))</f>
        <v/>
      </c>
      <c r="G30" s="26">
        <f>IF(E30="","",IFERROR(MATCH(E30,pl_chave,0),0))</f>
        <v/>
      </c>
      <c r="H30" s="23">
        <f>IF(G30="","",IF(G30=0,"Tarefa fora do plano",INDEX(pl_tag,G30)))</f>
        <v/>
      </c>
      <c r="I30" s="30">
        <f>IF(N(G30)=0,"",INDEX(pl_atividade,G30))</f>
        <v/>
      </c>
      <c r="J30" s="50">
        <f>IF(N(G30)=0,"",INDEX(pl_especialidade,G30))</f>
        <v/>
      </c>
      <c r="K30" s="28">
        <f>IF(N(G30)=0,"",INDEX(pl_duracao,G30))</f>
        <v/>
      </c>
      <c r="L30" s="39">
        <f>IF(ISNUMBER(C30),YEAR(C30),"")</f>
        <v/>
      </c>
      <c r="M30" s="39">
        <f>IF(ISNUMBER(C30),MONTH(C30),"")</f>
        <v/>
      </c>
      <c r="N30" s="23">
        <f>IF(L30="","",IF(NOT(ISNUMBER(crono_ano)),"Informe o ano",IF(L30&lt;crono_ano,"Antes do ano",IF(L30&gt;crono_ano,"Depois do ano","No ano"))))</f>
        <v/>
      </c>
      <c r="O30" s="39">
        <f>IF(F30="","",IF(COUNTIF(F$7:F30,F30)=1,1,0))</f>
        <v/>
      </c>
      <c r="P30" s="39">
        <f>IF(A30&amp;B30&amp;C30="","",IF(AND(O30=1,N(G30)&gt;0),IF(INDEX(pl_ativa,MAX(1,N(G30)))="Sim",1,0),0))</f>
        <v/>
      </c>
      <c r="Q30" s="39">
        <f>IF(F30="","",COUNTIFS(ex_chave_oc,F30,ex_cancelada,"&lt;&gt;Sim"))</f>
        <v/>
      </c>
      <c r="R30" s="51">
        <f>IF(P30="","",IF(AND(P30=1,N(Q30)&gt;0),1,0))</f>
        <v/>
      </c>
      <c r="S30" s="30">
        <f>IF(P30="","",IF(F30="","ERRO: data prevista ausente ou inválida",IF(O30=0,"Duplicada: contada uma vez",IF(N(G30)=0,"ERRO: tarefa fora do Plano Mestre",IF(P30=0,"Tarefa retirada do plano: não conta","OK")))))</f>
        <v/>
      </c>
    </row>
    <row r="31">
      <c r="A31" s="29" t="inlineStr">
        <is>
          <t>eq-demo-004</t>
        </is>
      </c>
      <c r="B31" s="25" t="inlineStr">
        <is>
          <t>PRL-06</t>
        </is>
      </c>
      <c r="C31" s="49" t="n">
        <v>45971</v>
      </c>
      <c r="D31" s="29" t="inlineStr">
        <is>
          <t>Cronograma PCM Direto</t>
        </is>
      </c>
      <c r="E31" s="23">
        <f>IF(OR(A31="",B31=""),"",A31&amp;"|"&amp;B31)</f>
        <v/>
      </c>
      <c r="F31" s="30">
        <f>IF(OR(E31="",NOT(ISNUMBER(C31))),"",E31&amp;"|"&amp;YEAR(C31)&amp;"-"&amp;RIGHT("0"&amp;MONTH(C31),2)&amp;"-"&amp;RIGHT("0"&amp;DAY(C31),2))</f>
        <v/>
      </c>
      <c r="G31" s="26">
        <f>IF(E31="","",IFERROR(MATCH(E31,pl_chave,0),0))</f>
        <v/>
      </c>
      <c r="H31" s="23">
        <f>IF(G31="","",IF(G31=0,"Tarefa fora do plano",INDEX(pl_tag,G31)))</f>
        <v/>
      </c>
      <c r="I31" s="30">
        <f>IF(N(G31)=0,"",INDEX(pl_atividade,G31))</f>
        <v/>
      </c>
      <c r="J31" s="50">
        <f>IF(N(G31)=0,"",INDEX(pl_especialidade,G31))</f>
        <v/>
      </c>
      <c r="K31" s="28">
        <f>IF(N(G31)=0,"",INDEX(pl_duracao,G31))</f>
        <v/>
      </c>
      <c r="L31" s="39">
        <f>IF(ISNUMBER(C31),YEAR(C31),"")</f>
        <v/>
      </c>
      <c r="M31" s="39">
        <f>IF(ISNUMBER(C31),MONTH(C31),"")</f>
        <v/>
      </c>
      <c r="N31" s="23">
        <f>IF(L31="","",IF(NOT(ISNUMBER(crono_ano)),"Informe o ano",IF(L31&lt;crono_ano,"Antes do ano",IF(L31&gt;crono_ano,"Depois do ano","No ano"))))</f>
        <v/>
      </c>
      <c r="O31" s="39">
        <f>IF(F31="","",IF(COUNTIF(F$7:F31,F31)=1,1,0))</f>
        <v/>
      </c>
      <c r="P31" s="39">
        <f>IF(A31&amp;B31&amp;C31="","",IF(AND(O31=1,N(G31)&gt;0),IF(INDEX(pl_ativa,MAX(1,N(G31)))="Sim",1,0),0))</f>
        <v/>
      </c>
      <c r="Q31" s="39">
        <f>IF(F31="","",COUNTIFS(ex_chave_oc,F31,ex_cancelada,"&lt;&gt;Sim"))</f>
        <v/>
      </c>
      <c r="R31" s="51">
        <f>IF(P31="","",IF(AND(P31=1,N(Q31)&gt;0),1,0))</f>
        <v/>
      </c>
      <c r="S31" s="30">
        <f>IF(P31="","",IF(F31="","ERRO: data prevista ausente ou inválida",IF(O31=0,"Duplicada: contada uma vez",IF(N(G31)=0,"ERRO: tarefa fora do Plano Mestre",IF(P31=0,"Tarefa retirada do plano: não conta","OK")))))</f>
        <v/>
      </c>
    </row>
    <row r="32">
      <c r="A32" s="29" t="inlineStr">
        <is>
          <t>eq-demo-004</t>
        </is>
      </c>
      <c r="B32" s="25" t="inlineStr">
        <is>
          <t>PRL-11</t>
        </is>
      </c>
      <c r="C32" s="49" t="n">
        <v>45971</v>
      </c>
      <c r="D32" s="29" t="inlineStr">
        <is>
          <t>Cronograma PCM Direto</t>
        </is>
      </c>
      <c r="E32" s="23">
        <f>IF(OR(A32="",B32=""),"",A32&amp;"|"&amp;B32)</f>
        <v/>
      </c>
      <c r="F32" s="30">
        <f>IF(OR(E32="",NOT(ISNUMBER(C32))),"",E32&amp;"|"&amp;YEAR(C32)&amp;"-"&amp;RIGHT("0"&amp;MONTH(C32),2)&amp;"-"&amp;RIGHT("0"&amp;DAY(C32),2))</f>
        <v/>
      </c>
      <c r="G32" s="26">
        <f>IF(E32="","",IFERROR(MATCH(E32,pl_chave,0),0))</f>
        <v/>
      </c>
      <c r="H32" s="23">
        <f>IF(G32="","",IF(G32=0,"Tarefa fora do plano",INDEX(pl_tag,G32)))</f>
        <v/>
      </c>
      <c r="I32" s="30">
        <f>IF(N(G32)=0,"",INDEX(pl_atividade,G32))</f>
        <v/>
      </c>
      <c r="J32" s="50">
        <f>IF(N(G32)=0,"",INDEX(pl_especialidade,G32))</f>
        <v/>
      </c>
      <c r="K32" s="28">
        <f>IF(N(G32)=0,"",INDEX(pl_duracao,G32))</f>
        <v/>
      </c>
      <c r="L32" s="39">
        <f>IF(ISNUMBER(C32),YEAR(C32),"")</f>
        <v/>
      </c>
      <c r="M32" s="39">
        <f>IF(ISNUMBER(C32),MONTH(C32),"")</f>
        <v/>
      </c>
      <c r="N32" s="23">
        <f>IF(L32="","",IF(NOT(ISNUMBER(crono_ano)),"Informe o ano",IF(L32&lt;crono_ano,"Antes do ano",IF(L32&gt;crono_ano,"Depois do ano","No ano"))))</f>
        <v/>
      </c>
      <c r="O32" s="39">
        <f>IF(F32="","",IF(COUNTIF(F$7:F32,F32)=1,1,0))</f>
        <v/>
      </c>
      <c r="P32" s="39">
        <f>IF(A32&amp;B32&amp;C32="","",IF(AND(O32=1,N(G32)&gt;0),IF(INDEX(pl_ativa,MAX(1,N(G32)))="Sim",1,0),0))</f>
        <v/>
      </c>
      <c r="Q32" s="39">
        <f>IF(F32="","",COUNTIFS(ex_chave_oc,F32,ex_cancelada,"&lt;&gt;Sim"))</f>
        <v/>
      </c>
      <c r="R32" s="51">
        <f>IF(P32="","",IF(AND(P32=1,N(Q32)&gt;0),1,0))</f>
        <v/>
      </c>
      <c r="S32" s="30">
        <f>IF(P32="","",IF(F32="","ERRO: data prevista ausente ou inválida",IF(O32=0,"Duplicada: contada uma vez",IF(N(G32)=0,"ERRO: tarefa fora do Plano Mestre",IF(P32=0,"Tarefa retirada do plano: não conta","OK")))))</f>
        <v/>
      </c>
    </row>
    <row r="33">
      <c r="A33" s="29" t="inlineStr">
        <is>
          <t>eq-demo-004</t>
        </is>
      </c>
      <c r="B33" s="25" t="inlineStr">
        <is>
          <t>PRL-11</t>
        </is>
      </c>
      <c r="C33" s="49" t="n">
        <v>45972</v>
      </c>
      <c r="D33" s="29" t="inlineStr">
        <is>
          <t>Cronograma PCM Direto</t>
        </is>
      </c>
      <c r="E33" s="23">
        <f>IF(OR(A33="",B33=""),"",A33&amp;"|"&amp;B33)</f>
        <v/>
      </c>
      <c r="F33" s="30">
        <f>IF(OR(E33="",NOT(ISNUMBER(C33))),"",E33&amp;"|"&amp;YEAR(C33)&amp;"-"&amp;RIGHT("0"&amp;MONTH(C33),2)&amp;"-"&amp;RIGHT("0"&amp;DAY(C33),2))</f>
        <v/>
      </c>
      <c r="G33" s="26">
        <f>IF(E33="","",IFERROR(MATCH(E33,pl_chave,0),0))</f>
        <v/>
      </c>
      <c r="H33" s="23">
        <f>IF(G33="","",IF(G33=0,"Tarefa fora do plano",INDEX(pl_tag,G33)))</f>
        <v/>
      </c>
      <c r="I33" s="30">
        <f>IF(N(G33)=0,"",INDEX(pl_atividade,G33))</f>
        <v/>
      </c>
      <c r="J33" s="50">
        <f>IF(N(G33)=0,"",INDEX(pl_especialidade,G33))</f>
        <v/>
      </c>
      <c r="K33" s="28">
        <f>IF(N(G33)=0,"",INDEX(pl_duracao,G33))</f>
        <v/>
      </c>
      <c r="L33" s="39">
        <f>IF(ISNUMBER(C33),YEAR(C33),"")</f>
        <v/>
      </c>
      <c r="M33" s="39">
        <f>IF(ISNUMBER(C33),MONTH(C33),"")</f>
        <v/>
      </c>
      <c r="N33" s="23">
        <f>IF(L33="","",IF(NOT(ISNUMBER(crono_ano)),"Informe o ano",IF(L33&lt;crono_ano,"Antes do ano",IF(L33&gt;crono_ano,"Depois do ano","No ano"))))</f>
        <v/>
      </c>
      <c r="O33" s="39">
        <f>IF(F33="","",IF(COUNTIF(F$7:F33,F33)=1,1,0))</f>
        <v/>
      </c>
      <c r="P33" s="39">
        <f>IF(A33&amp;B33&amp;C33="","",IF(AND(O33=1,N(G33)&gt;0),IF(INDEX(pl_ativa,MAX(1,N(G33)))="Sim",1,0),0))</f>
        <v/>
      </c>
      <c r="Q33" s="39">
        <f>IF(F33="","",COUNTIFS(ex_chave_oc,F33,ex_cancelada,"&lt;&gt;Sim"))</f>
        <v/>
      </c>
      <c r="R33" s="51">
        <f>IF(P33="","",IF(AND(P33=1,N(Q33)&gt;0),1,0))</f>
        <v/>
      </c>
      <c r="S33" s="30">
        <f>IF(P33="","",IF(F33="","ERRO: data prevista ausente ou inválida",IF(O33=0,"Duplicada: contada uma vez",IF(N(G33)=0,"ERRO: tarefa fora do Plano Mestre",IF(P33=0,"Tarefa retirada do plano: não conta","OK")))))</f>
        <v/>
      </c>
    </row>
    <row r="34">
      <c r="A34" s="29" t="inlineStr">
        <is>
          <t>eq-demo-004</t>
        </is>
      </c>
      <c r="B34" s="25" t="inlineStr">
        <is>
          <t>PRL-11</t>
        </is>
      </c>
      <c r="C34" s="49" t="n">
        <v>45973</v>
      </c>
      <c r="D34" s="29" t="inlineStr">
        <is>
          <t>Cronograma PCM Direto</t>
        </is>
      </c>
      <c r="E34" s="23">
        <f>IF(OR(A34="",B34=""),"",A34&amp;"|"&amp;B34)</f>
        <v/>
      </c>
      <c r="F34" s="30">
        <f>IF(OR(E34="",NOT(ISNUMBER(C34))),"",E34&amp;"|"&amp;YEAR(C34)&amp;"-"&amp;RIGHT("0"&amp;MONTH(C34),2)&amp;"-"&amp;RIGHT("0"&amp;DAY(C34),2))</f>
        <v/>
      </c>
      <c r="G34" s="26">
        <f>IF(E34="","",IFERROR(MATCH(E34,pl_chave,0),0))</f>
        <v/>
      </c>
      <c r="H34" s="23">
        <f>IF(G34="","",IF(G34=0,"Tarefa fora do plano",INDEX(pl_tag,G34)))</f>
        <v/>
      </c>
      <c r="I34" s="30">
        <f>IF(N(G34)=0,"",INDEX(pl_atividade,G34))</f>
        <v/>
      </c>
      <c r="J34" s="50">
        <f>IF(N(G34)=0,"",INDEX(pl_especialidade,G34))</f>
        <v/>
      </c>
      <c r="K34" s="28">
        <f>IF(N(G34)=0,"",INDEX(pl_duracao,G34))</f>
        <v/>
      </c>
      <c r="L34" s="39">
        <f>IF(ISNUMBER(C34),YEAR(C34),"")</f>
        <v/>
      </c>
      <c r="M34" s="39">
        <f>IF(ISNUMBER(C34),MONTH(C34),"")</f>
        <v/>
      </c>
      <c r="N34" s="23">
        <f>IF(L34="","",IF(NOT(ISNUMBER(crono_ano)),"Informe o ano",IF(L34&lt;crono_ano,"Antes do ano",IF(L34&gt;crono_ano,"Depois do ano","No ano"))))</f>
        <v/>
      </c>
      <c r="O34" s="39">
        <f>IF(F34="","",IF(COUNTIF(F$7:F34,F34)=1,1,0))</f>
        <v/>
      </c>
      <c r="P34" s="39">
        <f>IF(A34&amp;B34&amp;C34="","",IF(AND(O34=1,N(G34)&gt;0),IF(INDEX(pl_ativa,MAX(1,N(G34)))="Sim",1,0),0))</f>
        <v/>
      </c>
      <c r="Q34" s="39">
        <f>IF(F34="","",COUNTIFS(ex_chave_oc,F34,ex_cancelada,"&lt;&gt;Sim"))</f>
        <v/>
      </c>
      <c r="R34" s="51">
        <f>IF(P34="","",IF(AND(P34=1,N(Q34)&gt;0),1,0))</f>
        <v/>
      </c>
      <c r="S34" s="30">
        <f>IF(P34="","",IF(F34="","ERRO: data prevista ausente ou inválida",IF(O34=0,"Duplicada: contada uma vez",IF(N(G34)=0,"ERRO: tarefa fora do Plano Mestre",IF(P34=0,"Tarefa retirada do plano: não conta","OK")))))</f>
        <v/>
      </c>
    </row>
    <row r="35">
      <c r="A35" s="29" t="inlineStr">
        <is>
          <t>eq-demo-004</t>
        </is>
      </c>
      <c r="B35" s="25" t="inlineStr">
        <is>
          <t>PRL-11</t>
        </is>
      </c>
      <c r="C35" s="49" t="n">
        <v>45974</v>
      </c>
      <c r="D35" s="29" t="inlineStr">
        <is>
          <t>Cronograma PCM Direto</t>
        </is>
      </c>
      <c r="E35" s="23">
        <f>IF(OR(A35="",B35=""),"",A35&amp;"|"&amp;B35)</f>
        <v/>
      </c>
      <c r="F35" s="30">
        <f>IF(OR(E35="",NOT(ISNUMBER(C35))),"",E35&amp;"|"&amp;YEAR(C35)&amp;"-"&amp;RIGHT("0"&amp;MONTH(C35),2)&amp;"-"&amp;RIGHT("0"&amp;DAY(C35),2))</f>
        <v/>
      </c>
      <c r="G35" s="26">
        <f>IF(E35="","",IFERROR(MATCH(E35,pl_chave,0),0))</f>
        <v/>
      </c>
      <c r="H35" s="23">
        <f>IF(G35="","",IF(G35=0,"Tarefa fora do plano",INDEX(pl_tag,G35)))</f>
        <v/>
      </c>
      <c r="I35" s="30">
        <f>IF(N(G35)=0,"",INDEX(pl_atividade,G35))</f>
        <v/>
      </c>
      <c r="J35" s="50">
        <f>IF(N(G35)=0,"",INDEX(pl_especialidade,G35))</f>
        <v/>
      </c>
      <c r="K35" s="28">
        <f>IF(N(G35)=0,"",INDEX(pl_duracao,G35))</f>
        <v/>
      </c>
      <c r="L35" s="39">
        <f>IF(ISNUMBER(C35),YEAR(C35),"")</f>
        <v/>
      </c>
      <c r="M35" s="39">
        <f>IF(ISNUMBER(C35),MONTH(C35),"")</f>
        <v/>
      </c>
      <c r="N35" s="23">
        <f>IF(L35="","",IF(NOT(ISNUMBER(crono_ano)),"Informe o ano",IF(L35&lt;crono_ano,"Antes do ano",IF(L35&gt;crono_ano,"Depois do ano","No ano"))))</f>
        <v/>
      </c>
      <c r="O35" s="39">
        <f>IF(F35="","",IF(COUNTIF(F$7:F35,F35)=1,1,0))</f>
        <v/>
      </c>
      <c r="P35" s="39">
        <f>IF(A35&amp;B35&amp;C35="","",IF(AND(O35=1,N(G35)&gt;0),IF(INDEX(pl_ativa,MAX(1,N(G35)))="Sim",1,0),0))</f>
        <v/>
      </c>
      <c r="Q35" s="39">
        <f>IF(F35="","",COUNTIFS(ex_chave_oc,F35,ex_cancelada,"&lt;&gt;Sim"))</f>
        <v/>
      </c>
      <c r="R35" s="51">
        <f>IF(P35="","",IF(AND(P35=1,N(Q35)&gt;0),1,0))</f>
        <v/>
      </c>
      <c r="S35" s="30">
        <f>IF(P35="","",IF(F35="","ERRO: data prevista ausente ou inválida",IF(O35=0,"Duplicada: contada uma vez",IF(N(G35)=0,"ERRO: tarefa fora do Plano Mestre",IF(P35=0,"Tarefa retirada do plano: não conta","OK")))))</f>
        <v/>
      </c>
    </row>
    <row r="36">
      <c r="A36" s="29" t="inlineStr">
        <is>
          <t>eq-demo-004</t>
        </is>
      </c>
      <c r="B36" s="25" t="inlineStr">
        <is>
          <t>PRL-11</t>
        </is>
      </c>
      <c r="C36" s="49" t="n">
        <v>45975</v>
      </c>
      <c r="D36" s="29" t="inlineStr">
        <is>
          <t>Cronograma PCM Direto</t>
        </is>
      </c>
      <c r="E36" s="23">
        <f>IF(OR(A36="",B36=""),"",A36&amp;"|"&amp;B36)</f>
        <v/>
      </c>
      <c r="F36" s="30">
        <f>IF(OR(E36="",NOT(ISNUMBER(C36))),"",E36&amp;"|"&amp;YEAR(C36)&amp;"-"&amp;RIGHT("0"&amp;MONTH(C36),2)&amp;"-"&amp;RIGHT("0"&amp;DAY(C36),2))</f>
        <v/>
      </c>
      <c r="G36" s="26">
        <f>IF(E36="","",IFERROR(MATCH(E36,pl_chave,0),0))</f>
        <v/>
      </c>
      <c r="H36" s="23">
        <f>IF(G36="","",IF(G36=0,"Tarefa fora do plano",INDEX(pl_tag,G36)))</f>
        <v/>
      </c>
      <c r="I36" s="30">
        <f>IF(N(G36)=0,"",INDEX(pl_atividade,G36))</f>
        <v/>
      </c>
      <c r="J36" s="50">
        <f>IF(N(G36)=0,"",INDEX(pl_especialidade,G36))</f>
        <v/>
      </c>
      <c r="K36" s="28">
        <f>IF(N(G36)=0,"",INDEX(pl_duracao,G36))</f>
        <v/>
      </c>
      <c r="L36" s="39">
        <f>IF(ISNUMBER(C36),YEAR(C36),"")</f>
        <v/>
      </c>
      <c r="M36" s="39">
        <f>IF(ISNUMBER(C36),MONTH(C36),"")</f>
        <v/>
      </c>
      <c r="N36" s="23">
        <f>IF(L36="","",IF(NOT(ISNUMBER(crono_ano)),"Informe o ano",IF(L36&lt;crono_ano,"Antes do ano",IF(L36&gt;crono_ano,"Depois do ano","No ano"))))</f>
        <v/>
      </c>
      <c r="O36" s="39">
        <f>IF(F36="","",IF(COUNTIF(F$7:F36,F36)=1,1,0))</f>
        <v/>
      </c>
      <c r="P36" s="39">
        <f>IF(A36&amp;B36&amp;C36="","",IF(AND(O36=1,N(G36)&gt;0),IF(INDEX(pl_ativa,MAX(1,N(G36)))="Sim",1,0),0))</f>
        <v/>
      </c>
      <c r="Q36" s="39">
        <f>IF(F36="","",COUNTIFS(ex_chave_oc,F36,ex_cancelada,"&lt;&gt;Sim"))</f>
        <v/>
      </c>
      <c r="R36" s="51">
        <f>IF(P36="","",IF(AND(P36=1,N(Q36)&gt;0),1,0))</f>
        <v/>
      </c>
      <c r="S36" s="30">
        <f>IF(P36="","",IF(F36="","ERRO: data prevista ausente ou inválida",IF(O36=0,"Duplicada: contada uma vez",IF(N(G36)=0,"ERRO: tarefa fora do Plano Mestre",IF(P36=0,"Tarefa retirada do plano: não conta","OK")))))</f>
        <v/>
      </c>
    </row>
    <row r="37">
      <c r="A37" s="29" t="inlineStr">
        <is>
          <t>eq-demo-001</t>
        </is>
      </c>
      <c r="B37" s="25" t="inlineStr">
        <is>
          <t>CMP-01</t>
        </is>
      </c>
      <c r="C37" s="49" t="n">
        <v>45978</v>
      </c>
      <c r="D37" s="29" t="inlineStr">
        <is>
          <t>Cronograma PCM Direto</t>
        </is>
      </c>
      <c r="E37" s="23">
        <f>IF(OR(A37="",B37=""),"",A37&amp;"|"&amp;B37)</f>
        <v/>
      </c>
      <c r="F37" s="30">
        <f>IF(OR(E37="",NOT(ISNUMBER(C37))),"",E37&amp;"|"&amp;YEAR(C37)&amp;"-"&amp;RIGHT("0"&amp;MONTH(C37),2)&amp;"-"&amp;RIGHT("0"&amp;DAY(C37),2))</f>
        <v/>
      </c>
      <c r="G37" s="26">
        <f>IF(E37="","",IFERROR(MATCH(E37,pl_chave,0),0))</f>
        <v/>
      </c>
      <c r="H37" s="23">
        <f>IF(G37="","",IF(G37=0,"Tarefa fora do plano",INDEX(pl_tag,G37)))</f>
        <v/>
      </c>
      <c r="I37" s="30">
        <f>IF(N(G37)=0,"",INDEX(pl_atividade,G37))</f>
        <v/>
      </c>
      <c r="J37" s="50">
        <f>IF(N(G37)=0,"",INDEX(pl_especialidade,G37))</f>
        <v/>
      </c>
      <c r="K37" s="28">
        <f>IF(N(G37)=0,"",INDEX(pl_duracao,G37))</f>
        <v/>
      </c>
      <c r="L37" s="39">
        <f>IF(ISNUMBER(C37),YEAR(C37),"")</f>
        <v/>
      </c>
      <c r="M37" s="39">
        <f>IF(ISNUMBER(C37),MONTH(C37),"")</f>
        <v/>
      </c>
      <c r="N37" s="23">
        <f>IF(L37="","",IF(NOT(ISNUMBER(crono_ano)),"Informe o ano",IF(L37&lt;crono_ano,"Antes do ano",IF(L37&gt;crono_ano,"Depois do ano","No ano"))))</f>
        <v/>
      </c>
      <c r="O37" s="39">
        <f>IF(F37="","",IF(COUNTIF(F$7:F37,F37)=1,1,0))</f>
        <v/>
      </c>
      <c r="P37" s="39">
        <f>IF(A37&amp;B37&amp;C37="","",IF(AND(O37=1,N(G37)&gt;0),IF(INDEX(pl_ativa,MAX(1,N(G37)))="Sim",1,0),0))</f>
        <v/>
      </c>
      <c r="Q37" s="39">
        <f>IF(F37="","",COUNTIFS(ex_chave_oc,F37,ex_cancelada,"&lt;&gt;Sim"))</f>
        <v/>
      </c>
      <c r="R37" s="51">
        <f>IF(P37="","",IF(AND(P37=1,N(Q37)&gt;0),1,0))</f>
        <v/>
      </c>
      <c r="S37" s="30">
        <f>IF(P37="","",IF(F37="","ERRO: data prevista ausente ou inválida",IF(O37=0,"Duplicada: contada uma vez",IF(N(G37)=0,"ERRO: tarefa fora do Plano Mestre",IF(P37=0,"Tarefa retirada do plano: não conta","OK")))))</f>
        <v/>
      </c>
    </row>
    <row r="38">
      <c r="A38" s="29" t="inlineStr">
        <is>
          <t>eq-demo-001</t>
        </is>
      </c>
      <c r="B38" s="25" t="inlineStr">
        <is>
          <t>CMP-02</t>
        </is>
      </c>
      <c r="C38" s="49" t="n">
        <v>45978</v>
      </c>
      <c r="D38" s="29" t="inlineStr">
        <is>
          <t>Cronograma PCM Direto</t>
        </is>
      </c>
      <c r="E38" s="23">
        <f>IF(OR(A38="",B38=""),"",A38&amp;"|"&amp;B38)</f>
        <v/>
      </c>
      <c r="F38" s="30">
        <f>IF(OR(E38="",NOT(ISNUMBER(C38))),"",E38&amp;"|"&amp;YEAR(C38)&amp;"-"&amp;RIGHT("0"&amp;MONTH(C38),2)&amp;"-"&amp;RIGHT("0"&amp;DAY(C38),2))</f>
        <v/>
      </c>
      <c r="G38" s="26">
        <f>IF(E38="","",IFERROR(MATCH(E38,pl_chave,0),0))</f>
        <v/>
      </c>
      <c r="H38" s="23">
        <f>IF(G38="","",IF(G38=0,"Tarefa fora do plano",INDEX(pl_tag,G38)))</f>
        <v/>
      </c>
      <c r="I38" s="30">
        <f>IF(N(G38)=0,"",INDEX(pl_atividade,G38))</f>
        <v/>
      </c>
      <c r="J38" s="50">
        <f>IF(N(G38)=0,"",INDEX(pl_especialidade,G38))</f>
        <v/>
      </c>
      <c r="K38" s="28">
        <f>IF(N(G38)=0,"",INDEX(pl_duracao,G38))</f>
        <v/>
      </c>
      <c r="L38" s="39">
        <f>IF(ISNUMBER(C38),YEAR(C38),"")</f>
        <v/>
      </c>
      <c r="M38" s="39">
        <f>IF(ISNUMBER(C38),MONTH(C38),"")</f>
        <v/>
      </c>
      <c r="N38" s="23">
        <f>IF(L38="","",IF(NOT(ISNUMBER(crono_ano)),"Informe o ano",IF(L38&lt;crono_ano,"Antes do ano",IF(L38&gt;crono_ano,"Depois do ano","No ano"))))</f>
        <v/>
      </c>
      <c r="O38" s="39">
        <f>IF(F38="","",IF(COUNTIF(F$7:F38,F38)=1,1,0))</f>
        <v/>
      </c>
      <c r="P38" s="39">
        <f>IF(A38&amp;B38&amp;C38="","",IF(AND(O38=1,N(G38)&gt;0),IF(INDEX(pl_ativa,MAX(1,N(G38)))="Sim",1,0),0))</f>
        <v/>
      </c>
      <c r="Q38" s="39">
        <f>IF(F38="","",COUNTIFS(ex_chave_oc,F38,ex_cancelada,"&lt;&gt;Sim"))</f>
        <v/>
      </c>
      <c r="R38" s="51">
        <f>IF(P38="","",IF(AND(P38=1,N(Q38)&gt;0),1,0))</f>
        <v/>
      </c>
      <c r="S38" s="30">
        <f>IF(P38="","",IF(F38="","ERRO: data prevista ausente ou inválida",IF(O38=0,"Duplicada: contada uma vez",IF(N(G38)=0,"ERRO: tarefa fora do Plano Mestre",IF(P38=0,"Tarefa retirada do plano: não conta","OK")))))</f>
        <v/>
      </c>
    </row>
    <row r="39">
      <c r="A39" s="29" t="inlineStr">
        <is>
          <t>eq-demo-001</t>
        </is>
      </c>
      <c r="B39" s="25" t="inlineStr">
        <is>
          <t>CMP-03</t>
        </is>
      </c>
      <c r="C39" s="49" t="n">
        <v>45978</v>
      </c>
      <c r="D39" s="29" t="inlineStr">
        <is>
          <t>Cronograma PCM Direto</t>
        </is>
      </c>
      <c r="E39" s="23">
        <f>IF(OR(A39="",B39=""),"",A39&amp;"|"&amp;B39)</f>
        <v/>
      </c>
      <c r="F39" s="30">
        <f>IF(OR(E39="",NOT(ISNUMBER(C39))),"",E39&amp;"|"&amp;YEAR(C39)&amp;"-"&amp;RIGHT("0"&amp;MONTH(C39),2)&amp;"-"&amp;RIGHT("0"&amp;DAY(C39),2))</f>
        <v/>
      </c>
      <c r="G39" s="26">
        <f>IF(E39="","",IFERROR(MATCH(E39,pl_chave,0),0))</f>
        <v/>
      </c>
      <c r="H39" s="23">
        <f>IF(G39="","",IF(G39=0,"Tarefa fora do plano",INDEX(pl_tag,G39)))</f>
        <v/>
      </c>
      <c r="I39" s="30">
        <f>IF(N(G39)=0,"",INDEX(pl_atividade,G39))</f>
        <v/>
      </c>
      <c r="J39" s="50">
        <f>IF(N(G39)=0,"",INDEX(pl_especialidade,G39))</f>
        <v/>
      </c>
      <c r="K39" s="28">
        <f>IF(N(G39)=0,"",INDEX(pl_duracao,G39))</f>
        <v/>
      </c>
      <c r="L39" s="39">
        <f>IF(ISNUMBER(C39),YEAR(C39),"")</f>
        <v/>
      </c>
      <c r="M39" s="39">
        <f>IF(ISNUMBER(C39),MONTH(C39),"")</f>
        <v/>
      </c>
      <c r="N39" s="23">
        <f>IF(L39="","",IF(NOT(ISNUMBER(crono_ano)),"Informe o ano",IF(L39&lt;crono_ano,"Antes do ano",IF(L39&gt;crono_ano,"Depois do ano","No ano"))))</f>
        <v/>
      </c>
      <c r="O39" s="39">
        <f>IF(F39="","",IF(COUNTIF(F$7:F39,F39)=1,1,0))</f>
        <v/>
      </c>
      <c r="P39" s="39">
        <f>IF(A39&amp;B39&amp;C39="","",IF(AND(O39=1,N(G39)&gt;0),IF(INDEX(pl_ativa,MAX(1,N(G39)))="Sim",1,0),0))</f>
        <v/>
      </c>
      <c r="Q39" s="39">
        <f>IF(F39="","",COUNTIFS(ex_chave_oc,F39,ex_cancelada,"&lt;&gt;Sim"))</f>
        <v/>
      </c>
      <c r="R39" s="51">
        <f>IF(P39="","",IF(AND(P39=1,N(Q39)&gt;0),1,0))</f>
        <v/>
      </c>
      <c r="S39" s="30">
        <f>IF(P39="","",IF(F39="","ERRO: data prevista ausente ou inválida",IF(O39=0,"Duplicada: contada uma vez",IF(N(G39)=0,"ERRO: tarefa fora do Plano Mestre",IF(P39=0,"Tarefa retirada do plano: não conta","OK")))))</f>
        <v/>
      </c>
    </row>
    <row r="40">
      <c r="A40" s="29" t="inlineStr">
        <is>
          <t>eq-demo-001</t>
        </is>
      </c>
      <c r="B40" s="25" t="inlineStr">
        <is>
          <t>CMP-05</t>
        </is>
      </c>
      <c r="C40" s="49" t="n">
        <v>45978</v>
      </c>
      <c r="D40" s="29" t="inlineStr">
        <is>
          <t>Cronograma PCM Direto</t>
        </is>
      </c>
      <c r="E40" s="23">
        <f>IF(OR(A40="",B40=""),"",A40&amp;"|"&amp;B40)</f>
        <v/>
      </c>
      <c r="F40" s="30">
        <f>IF(OR(E40="",NOT(ISNUMBER(C40))),"",E40&amp;"|"&amp;YEAR(C40)&amp;"-"&amp;RIGHT("0"&amp;MONTH(C40),2)&amp;"-"&amp;RIGHT("0"&amp;DAY(C40),2))</f>
        <v/>
      </c>
      <c r="G40" s="26">
        <f>IF(E40="","",IFERROR(MATCH(E40,pl_chave,0),0))</f>
        <v/>
      </c>
      <c r="H40" s="23">
        <f>IF(G40="","",IF(G40=0,"Tarefa fora do plano",INDEX(pl_tag,G40)))</f>
        <v/>
      </c>
      <c r="I40" s="30">
        <f>IF(N(G40)=0,"",INDEX(pl_atividade,G40))</f>
        <v/>
      </c>
      <c r="J40" s="50">
        <f>IF(N(G40)=0,"",INDEX(pl_especialidade,G40))</f>
        <v/>
      </c>
      <c r="K40" s="28">
        <f>IF(N(G40)=0,"",INDEX(pl_duracao,G40))</f>
        <v/>
      </c>
      <c r="L40" s="39">
        <f>IF(ISNUMBER(C40),YEAR(C40),"")</f>
        <v/>
      </c>
      <c r="M40" s="39">
        <f>IF(ISNUMBER(C40),MONTH(C40),"")</f>
        <v/>
      </c>
      <c r="N40" s="23">
        <f>IF(L40="","",IF(NOT(ISNUMBER(crono_ano)),"Informe o ano",IF(L40&lt;crono_ano,"Antes do ano",IF(L40&gt;crono_ano,"Depois do ano","No ano"))))</f>
        <v/>
      </c>
      <c r="O40" s="39">
        <f>IF(F40="","",IF(COUNTIF(F$7:F40,F40)=1,1,0))</f>
        <v/>
      </c>
      <c r="P40" s="39">
        <f>IF(A40&amp;B40&amp;C40="","",IF(AND(O40=1,N(G40)&gt;0),IF(INDEX(pl_ativa,MAX(1,N(G40)))="Sim",1,0),0))</f>
        <v/>
      </c>
      <c r="Q40" s="39">
        <f>IF(F40="","",COUNTIFS(ex_chave_oc,F40,ex_cancelada,"&lt;&gt;Sim"))</f>
        <v/>
      </c>
      <c r="R40" s="51">
        <f>IF(P40="","",IF(AND(P40=1,N(Q40)&gt;0),1,0))</f>
        <v/>
      </c>
      <c r="S40" s="30">
        <f>IF(P40="","",IF(F40="","ERRO: data prevista ausente ou inválida",IF(O40=0,"Duplicada: contada uma vez",IF(N(G40)=0,"ERRO: tarefa fora do Plano Mestre",IF(P40=0,"Tarefa retirada do plano: não conta","OK")))))</f>
        <v/>
      </c>
    </row>
    <row r="41">
      <c r="A41" s="29" t="inlineStr">
        <is>
          <t>eq-demo-001</t>
        </is>
      </c>
      <c r="B41" s="25" t="inlineStr">
        <is>
          <t>CMP-08</t>
        </is>
      </c>
      <c r="C41" s="49" t="n">
        <v>45978</v>
      </c>
      <c r="D41" s="29" t="inlineStr">
        <is>
          <t>Cronograma PCM Direto</t>
        </is>
      </c>
      <c r="E41" s="23">
        <f>IF(OR(A41="",B41=""),"",A41&amp;"|"&amp;B41)</f>
        <v/>
      </c>
      <c r="F41" s="30">
        <f>IF(OR(E41="",NOT(ISNUMBER(C41))),"",E41&amp;"|"&amp;YEAR(C41)&amp;"-"&amp;RIGHT("0"&amp;MONTH(C41),2)&amp;"-"&amp;RIGHT("0"&amp;DAY(C41),2))</f>
        <v/>
      </c>
      <c r="G41" s="26">
        <f>IF(E41="","",IFERROR(MATCH(E41,pl_chave,0),0))</f>
        <v/>
      </c>
      <c r="H41" s="23">
        <f>IF(G41="","",IF(G41=0,"Tarefa fora do plano",INDEX(pl_tag,G41)))</f>
        <v/>
      </c>
      <c r="I41" s="30">
        <f>IF(N(G41)=0,"",INDEX(pl_atividade,G41))</f>
        <v/>
      </c>
      <c r="J41" s="50">
        <f>IF(N(G41)=0,"",INDEX(pl_especialidade,G41))</f>
        <v/>
      </c>
      <c r="K41" s="28">
        <f>IF(N(G41)=0,"",INDEX(pl_duracao,G41))</f>
        <v/>
      </c>
      <c r="L41" s="39">
        <f>IF(ISNUMBER(C41),YEAR(C41),"")</f>
        <v/>
      </c>
      <c r="M41" s="39">
        <f>IF(ISNUMBER(C41),MONTH(C41),"")</f>
        <v/>
      </c>
      <c r="N41" s="23">
        <f>IF(L41="","",IF(NOT(ISNUMBER(crono_ano)),"Informe o ano",IF(L41&lt;crono_ano,"Antes do ano",IF(L41&gt;crono_ano,"Depois do ano","No ano"))))</f>
        <v/>
      </c>
      <c r="O41" s="39">
        <f>IF(F41="","",IF(COUNTIF(F$7:F41,F41)=1,1,0))</f>
        <v/>
      </c>
      <c r="P41" s="39">
        <f>IF(A41&amp;B41&amp;C41="","",IF(AND(O41=1,N(G41)&gt;0),IF(INDEX(pl_ativa,MAX(1,N(G41)))="Sim",1,0),0))</f>
        <v/>
      </c>
      <c r="Q41" s="39">
        <f>IF(F41="","",COUNTIFS(ex_chave_oc,F41,ex_cancelada,"&lt;&gt;Sim"))</f>
        <v/>
      </c>
      <c r="R41" s="51">
        <f>IF(P41="","",IF(AND(P41=1,N(Q41)&gt;0),1,0))</f>
        <v/>
      </c>
      <c r="S41" s="30">
        <f>IF(P41="","",IF(F41="","ERRO: data prevista ausente ou inválida",IF(O41=0,"Duplicada: contada uma vez",IF(N(G41)=0,"ERRO: tarefa fora do Plano Mestre",IF(P41=0,"Tarefa retirada do plano: não conta","OK")))))</f>
        <v/>
      </c>
    </row>
    <row r="42">
      <c r="A42" s="29" t="inlineStr">
        <is>
          <t>eq-demo-002</t>
        </is>
      </c>
      <c r="B42" s="25" t="inlineStr">
        <is>
          <t>BCF-01</t>
        </is>
      </c>
      <c r="C42" s="49" t="n">
        <v>45978</v>
      </c>
      <c r="D42" s="29" t="inlineStr">
        <is>
          <t>Cronograma PCM Direto</t>
        </is>
      </c>
      <c r="E42" s="23">
        <f>IF(OR(A42="",B42=""),"",A42&amp;"|"&amp;B42)</f>
        <v/>
      </c>
      <c r="F42" s="30">
        <f>IF(OR(E42="",NOT(ISNUMBER(C42))),"",E42&amp;"|"&amp;YEAR(C42)&amp;"-"&amp;RIGHT("0"&amp;MONTH(C42),2)&amp;"-"&amp;RIGHT("0"&amp;DAY(C42),2))</f>
        <v/>
      </c>
      <c r="G42" s="26">
        <f>IF(E42="","",IFERROR(MATCH(E42,pl_chave,0),0))</f>
        <v/>
      </c>
      <c r="H42" s="23">
        <f>IF(G42="","",IF(G42=0,"Tarefa fora do plano",INDEX(pl_tag,G42)))</f>
        <v/>
      </c>
      <c r="I42" s="30">
        <f>IF(N(G42)=0,"",INDEX(pl_atividade,G42))</f>
        <v/>
      </c>
      <c r="J42" s="50">
        <f>IF(N(G42)=0,"",INDEX(pl_especialidade,G42))</f>
        <v/>
      </c>
      <c r="K42" s="28">
        <f>IF(N(G42)=0,"",INDEX(pl_duracao,G42))</f>
        <v/>
      </c>
      <c r="L42" s="39">
        <f>IF(ISNUMBER(C42),YEAR(C42),"")</f>
        <v/>
      </c>
      <c r="M42" s="39">
        <f>IF(ISNUMBER(C42),MONTH(C42),"")</f>
        <v/>
      </c>
      <c r="N42" s="23">
        <f>IF(L42="","",IF(NOT(ISNUMBER(crono_ano)),"Informe o ano",IF(L42&lt;crono_ano,"Antes do ano",IF(L42&gt;crono_ano,"Depois do ano","No ano"))))</f>
        <v/>
      </c>
      <c r="O42" s="39">
        <f>IF(F42="","",IF(COUNTIF(F$7:F42,F42)=1,1,0))</f>
        <v/>
      </c>
      <c r="P42" s="39">
        <f>IF(A42&amp;B42&amp;C42="","",IF(AND(O42=1,N(G42)&gt;0),IF(INDEX(pl_ativa,MAX(1,N(G42)))="Sim",1,0),0))</f>
        <v/>
      </c>
      <c r="Q42" s="39">
        <f>IF(F42="","",COUNTIFS(ex_chave_oc,F42,ex_cancelada,"&lt;&gt;Sim"))</f>
        <v/>
      </c>
      <c r="R42" s="51">
        <f>IF(P42="","",IF(AND(P42=1,N(Q42)&gt;0),1,0))</f>
        <v/>
      </c>
      <c r="S42" s="30">
        <f>IF(P42="","",IF(F42="","ERRO: data prevista ausente ou inválida",IF(O42=0,"Duplicada: contada uma vez",IF(N(G42)=0,"ERRO: tarefa fora do Plano Mestre",IF(P42=0,"Tarefa retirada do plano: não conta","OK")))))</f>
        <v/>
      </c>
    </row>
    <row r="43">
      <c r="A43" s="29" t="inlineStr">
        <is>
          <t>eq-demo-003</t>
        </is>
      </c>
      <c r="B43" s="25" t="inlineStr">
        <is>
          <t>MOT-02</t>
        </is>
      </c>
      <c r="C43" s="49" t="n">
        <v>45978</v>
      </c>
      <c r="D43" s="29" t="inlineStr">
        <is>
          <t>Cronograma PCM Direto</t>
        </is>
      </c>
      <c r="E43" s="23">
        <f>IF(OR(A43="",B43=""),"",A43&amp;"|"&amp;B43)</f>
        <v/>
      </c>
      <c r="F43" s="30">
        <f>IF(OR(E43="",NOT(ISNUMBER(C43))),"",E43&amp;"|"&amp;YEAR(C43)&amp;"-"&amp;RIGHT("0"&amp;MONTH(C43),2)&amp;"-"&amp;RIGHT("0"&amp;DAY(C43),2))</f>
        <v/>
      </c>
      <c r="G43" s="26">
        <f>IF(E43="","",IFERROR(MATCH(E43,pl_chave,0),0))</f>
        <v/>
      </c>
      <c r="H43" s="23">
        <f>IF(G43="","",IF(G43=0,"Tarefa fora do plano",INDEX(pl_tag,G43)))</f>
        <v/>
      </c>
      <c r="I43" s="30">
        <f>IF(N(G43)=0,"",INDEX(pl_atividade,G43))</f>
        <v/>
      </c>
      <c r="J43" s="50">
        <f>IF(N(G43)=0,"",INDEX(pl_especialidade,G43))</f>
        <v/>
      </c>
      <c r="K43" s="28">
        <f>IF(N(G43)=0,"",INDEX(pl_duracao,G43))</f>
        <v/>
      </c>
      <c r="L43" s="39">
        <f>IF(ISNUMBER(C43),YEAR(C43),"")</f>
        <v/>
      </c>
      <c r="M43" s="39">
        <f>IF(ISNUMBER(C43),MONTH(C43),"")</f>
        <v/>
      </c>
      <c r="N43" s="23">
        <f>IF(L43="","",IF(NOT(ISNUMBER(crono_ano)),"Informe o ano",IF(L43&lt;crono_ano,"Antes do ano",IF(L43&gt;crono_ano,"Depois do ano","No ano"))))</f>
        <v/>
      </c>
      <c r="O43" s="39">
        <f>IF(F43="","",IF(COUNTIF(F$7:F43,F43)=1,1,0))</f>
        <v/>
      </c>
      <c r="P43" s="39">
        <f>IF(A43&amp;B43&amp;C43="","",IF(AND(O43=1,N(G43)&gt;0),IF(INDEX(pl_ativa,MAX(1,N(G43)))="Sim",1,0),0))</f>
        <v/>
      </c>
      <c r="Q43" s="39">
        <f>IF(F43="","",COUNTIFS(ex_chave_oc,F43,ex_cancelada,"&lt;&gt;Sim"))</f>
        <v/>
      </c>
      <c r="R43" s="51">
        <f>IF(P43="","",IF(AND(P43=1,N(Q43)&gt;0),1,0))</f>
        <v/>
      </c>
      <c r="S43" s="30">
        <f>IF(P43="","",IF(F43="","ERRO: data prevista ausente ou inválida",IF(O43=0,"Duplicada: contada uma vez",IF(N(G43)=0,"ERRO: tarefa fora do Plano Mestre",IF(P43=0,"Tarefa retirada do plano: não conta","OK")))))</f>
        <v/>
      </c>
    </row>
    <row r="44">
      <c r="A44" s="29" t="inlineStr">
        <is>
          <t>eq-demo-004</t>
        </is>
      </c>
      <c r="B44" s="25" t="inlineStr">
        <is>
          <t>PRL-01</t>
        </is>
      </c>
      <c r="C44" s="49" t="n">
        <v>45978</v>
      </c>
      <c r="D44" s="29" t="inlineStr">
        <is>
          <t>Cronograma PCM Direto</t>
        </is>
      </c>
      <c r="E44" s="23">
        <f>IF(OR(A44="",B44=""),"",A44&amp;"|"&amp;B44)</f>
        <v/>
      </c>
      <c r="F44" s="30">
        <f>IF(OR(E44="",NOT(ISNUMBER(C44))),"",E44&amp;"|"&amp;YEAR(C44)&amp;"-"&amp;RIGHT("0"&amp;MONTH(C44),2)&amp;"-"&amp;RIGHT("0"&amp;DAY(C44),2))</f>
        <v/>
      </c>
      <c r="G44" s="26">
        <f>IF(E44="","",IFERROR(MATCH(E44,pl_chave,0),0))</f>
        <v/>
      </c>
      <c r="H44" s="23">
        <f>IF(G44="","",IF(G44=0,"Tarefa fora do plano",INDEX(pl_tag,G44)))</f>
        <v/>
      </c>
      <c r="I44" s="30">
        <f>IF(N(G44)=0,"",INDEX(pl_atividade,G44))</f>
        <v/>
      </c>
      <c r="J44" s="50">
        <f>IF(N(G44)=0,"",INDEX(pl_especialidade,G44))</f>
        <v/>
      </c>
      <c r="K44" s="28">
        <f>IF(N(G44)=0,"",INDEX(pl_duracao,G44))</f>
        <v/>
      </c>
      <c r="L44" s="39">
        <f>IF(ISNUMBER(C44),YEAR(C44),"")</f>
        <v/>
      </c>
      <c r="M44" s="39">
        <f>IF(ISNUMBER(C44),MONTH(C44),"")</f>
        <v/>
      </c>
      <c r="N44" s="23">
        <f>IF(L44="","",IF(NOT(ISNUMBER(crono_ano)),"Informe o ano",IF(L44&lt;crono_ano,"Antes do ano",IF(L44&gt;crono_ano,"Depois do ano","No ano"))))</f>
        <v/>
      </c>
      <c r="O44" s="39">
        <f>IF(F44="","",IF(COUNTIF(F$7:F44,F44)=1,1,0))</f>
        <v/>
      </c>
      <c r="P44" s="39">
        <f>IF(A44&amp;B44&amp;C44="","",IF(AND(O44=1,N(G44)&gt;0),IF(INDEX(pl_ativa,MAX(1,N(G44)))="Sim",1,0),0))</f>
        <v/>
      </c>
      <c r="Q44" s="39">
        <f>IF(F44="","",COUNTIFS(ex_chave_oc,F44,ex_cancelada,"&lt;&gt;Sim"))</f>
        <v/>
      </c>
      <c r="R44" s="51">
        <f>IF(P44="","",IF(AND(P44=1,N(Q44)&gt;0),1,0))</f>
        <v/>
      </c>
      <c r="S44" s="30">
        <f>IF(P44="","",IF(F44="","ERRO: data prevista ausente ou inválida",IF(O44=0,"Duplicada: contada uma vez",IF(N(G44)=0,"ERRO: tarefa fora do Plano Mestre",IF(P44=0,"Tarefa retirada do plano: não conta","OK")))))</f>
        <v/>
      </c>
    </row>
    <row r="45">
      <c r="A45" s="29" t="inlineStr">
        <is>
          <t>eq-demo-004</t>
        </is>
      </c>
      <c r="B45" s="25" t="inlineStr">
        <is>
          <t>PRL-02</t>
        </is>
      </c>
      <c r="C45" s="49" t="n">
        <v>45978</v>
      </c>
      <c r="D45" s="29" t="inlineStr">
        <is>
          <t>Cronograma PCM Direto</t>
        </is>
      </c>
      <c r="E45" s="23">
        <f>IF(OR(A45="",B45=""),"",A45&amp;"|"&amp;B45)</f>
        <v/>
      </c>
      <c r="F45" s="30">
        <f>IF(OR(E45="",NOT(ISNUMBER(C45))),"",E45&amp;"|"&amp;YEAR(C45)&amp;"-"&amp;RIGHT("0"&amp;MONTH(C45),2)&amp;"-"&amp;RIGHT("0"&amp;DAY(C45),2))</f>
        <v/>
      </c>
      <c r="G45" s="26">
        <f>IF(E45="","",IFERROR(MATCH(E45,pl_chave,0),0))</f>
        <v/>
      </c>
      <c r="H45" s="23">
        <f>IF(G45="","",IF(G45=0,"Tarefa fora do plano",INDEX(pl_tag,G45)))</f>
        <v/>
      </c>
      <c r="I45" s="30">
        <f>IF(N(G45)=0,"",INDEX(pl_atividade,G45))</f>
        <v/>
      </c>
      <c r="J45" s="50">
        <f>IF(N(G45)=0,"",INDEX(pl_especialidade,G45))</f>
        <v/>
      </c>
      <c r="K45" s="28">
        <f>IF(N(G45)=0,"",INDEX(pl_duracao,G45))</f>
        <v/>
      </c>
      <c r="L45" s="39">
        <f>IF(ISNUMBER(C45),YEAR(C45),"")</f>
        <v/>
      </c>
      <c r="M45" s="39">
        <f>IF(ISNUMBER(C45),MONTH(C45),"")</f>
        <v/>
      </c>
      <c r="N45" s="23">
        <f>IF(L45="","",IF(NOT(ISNUMBER(crono_ano)),"Informe o ano",IF(L45&lt;crono_ano,"Antes do ano",IF(L45&gt;crono_ano,"Depois do ano","No ano"))))</f>
        <v/>
      </c>
      <c r="O45" s="39">
        <f>IF(F45="","",IF(COUNTIF(F$7:F45,F45)=1,1,0))</f>
        <v/>
      </c>
      <c r="P45" s="39">
        <f>IF(A45&amp;B45&amp;C45="","",IF(AND(O45=1,N(G45)&gt;0),IF(INDEX(pl_ativa,MAX(1,N(G45)))="Sim",1,0),0))</f>
        <v/>
      </c>
      <c r="Q45" s="39">
        <f>IF(F45="","",COUNTIFS(ex_chave_oc,F45,ex_cancelada,"&lt;&gt;Sim"))</f>
        <v/>
      </c>
      <c r="R45" s="51">
        <f>IF(P45="","",IF(AND(P45=1,N(Q45)&gt;0),1,0))</f>
        <v/>
      </c>
      <c r="S45" s="30">
        <f>IF(P45="","",IF(F45="","ERRO: data prevista ausente ou inválida",IF(O45=0,"Duplicada: contada uma vez",IF(N(G45)=0,"ERRO: tarefa fora do Plano Mestre",IF(P45=0,"Tarefa retirada do plano: não conta","OK")))))</f>
        <v/>
      </c>
    </row>
    <row r="46">
      <c r="A46" s="29" t="inlineStr">
        <is>
          <t>eq-demo-004</t>
        </is>
      </c>
      <c r="B46" s="25" t="inlineStr">
        <is>
          <t>PRL-03</t>
        </is>
      </c>
      <c r="C46" s="49" t="n">
        <v>45978</v>
      </c>
      <c r="D46" s="29" t="inlineStr">
        <is>
          <t>Cronograma PCM Direto</t>
        </is>
      </c>
      <c r="E46" s="23">
        <f>IF(OR(A46="",B46=""),"",A46&amp;"|"&amp;B46)</f>
        <v/>
      </c>
      <c r="F46" s="30">
        <f>IF(OR(E46="",NOT(ISNUMBER(C46))),"",E46&amp;"|"&amp;YEAR(C46)&amp;"-"&amp;RIGHT("0"&amp;MONTH(C46),2)&amp;"-"&amp;RIGHT("0"&amp;DAY(C46),2))</f>
        <v/>
      </c>
      <c r="G46" s="26">
        <f>IF(E46="","",IFERROR(MATCH(E46,pl_chave,0),0))</f>
        <v/>
      </c>
      <c r="H46" s="23">
        <f>IF(G46="","",IF(G46=0,"Tarefa fora do plano",INDEX(pl_tag,G46)))</f>
        <v/>
      </c>
      <c r="I46" s="30">
        <f>IF(N(G46)=0,"",INDEX(pl_atividade,G46))</f>
        <v/>
      </c>
      <c r="J46" s="50">
        <f>IF(N(G46)=0,"",INDEX(pl_especialidade,G46))</f>
        <v/>
      </c>
      <c r="K46" s="28">
        <f>IF(N(G46)=0,"",INDEX(pl_duracao,G46))</f>
        <v/>
      </c>
      <c r="L46" s="39">
        <f>IF(ISNUMBER(C46),YEAR(C46),"")</f>
        <v/>
      </c>
      <c r="M46" s="39">
        <f>IF(ISNUMBER(C46),MONTH(C46),"")</f>
        <v/>
      </c>
      <c r="N46" s="23">
        <f>IF(L46="","",IF(NOT(ISNUMBER(crono_ano)),"Informe o ano",IF(L46&lt;crono_ano,"Antes do ano",IF(L46&gt;crono_ano,"Depois do ano","No ano"))))</f>
        <v/>
      </c>
      <c r="O46" s="39">
        <f>IF(F46="","",IF(COUNTIF(F$7:F46,F46)=1,1,0))</f>
        <v/>
      </c>
      <c r="P46" s="39">
        <f>IF(A46&amp;B46&amp;C46="","",IF(AND(O46=1,N(G46)&gt;0),IF(INDEX(pl_ativa,MAX(1,N(G46)))="Sim",1,0),0))</f>
        <v/>
      </c>
      <c r="Q46" s="39">
        <f>IF(F46="","",COUNTIFS(ex_chave_oc,F46,ex_cancelada,"&lt;&gt;Sim"))</f>
        <v/>
      </c>
      <c r="R46" s="51">
        <f>IF(P46="","",IF(AND(P46=1,N(Q46)&gt;0),1,0))</f>
        <v/>
      </c>
      <c r="S46" s="30">
        <f>IF(P46="","",IF(F46="","ERRO: data prevista ausente ou inválida",IF(O46=0,"Duplicada: contada uma vez",IF(N(G46)=0,"ERRO: tarefa fora do Plano Mestre",IF(P46=0,"Tarefa retirada do plano: não conta","OK")))))</f>
        <v/>
      </c>
    </row>
    <row r="47">
      <c r="A47" s="29" t="inlineStr">
        <is>
          <t>eq-demo-004</t>
        </is>
      </c>
      <c r="B47" s="25" t="inlineStr">
        <is>
          <t>PRL-11</t>
        </is>
      </c>
      <c r="C47" s="49" t="n">
        <v>45978</v>
      </c>
      <c r="D47" s="29" t="inlineStr">
        <is>
          <t>Cronograma PCM Direto</t>
        </is>
      </c>
      <c r="E47" s="23">
        <f>IF(OR(A47="",B47=""),"",A47&amp;"|"&amp;B47)</f>
        <v/>
      </c>
      <c r="F47" s="30">
        <f>IF(OR(E47="",NOT(ISNUMBER(C47))),"",E47&amp;"|"&amp;YEAR(C47)&amp;"-"&amp;RIGHT("0"&amp;MONTH(C47),2)&amp;"-"&amp;RIGHT("0"&amp;DAY(C47),2))</f>
        <v/>
      </c>
      <c r="G47" s="26">
        <f>IF(E47="","",IFERROR(MATCH(E47,pl_chave,0),0))</f>
        <v/>
      </c>
      <c r="H47" s="23">
        <f>IF(G47="","",IF(G47=0,"Tarefa fora do plano",INDEX(pl_tag,G47)))</f>
        <v/>
      </c>
      <c r="I47" s="30">
        <f>IF(N(G47)=0,"",INDEX(pl_atividade,G47))</f>
        <v/>
      </c>
      <c r="J47" s="50">
        <f>IF(N(G47)=0,"",INDEX(pl_especialidade,G47))</f>
        <v/>
      </c>
      <c r="K47" s="28">
        <f>IF(N(G47)=0,"",INDEX(pl_duracao,G47))</f>
        <v/>
      </c>
      <c r="L47" s="39">
        <f>IF(ISNUMBER(C47),YEAR(C47),"")</f>
        <v/>
      </c>
      <c r="M47" s="39">
        <f>IF(ISNUMBER(C47),MONTH(C47),"")</f>
        <v/>
      </c>
      <c r="N47" s="23">
        <f>IF(L47="","",IF(NOT(ISNUMBER(crono_ano)),"Informe o ano",IF(L47&lt;crono_ano,"Antes do ano",IF(L47&gt;crono_ano,"Depois do ano","No ano"))))</f>
        <v/>
      </c>
      <c r="O47" s="39">
        <f>IF(F47="","",IF(COUNTIF(F$7:F47,F47)=1,1,0))</f>
        <v/>
      </c>
      <c r="P47" s="39">
        <f>IF(A47&amp;B47&amp;C47="","",IF(AND(O47=1,N(G47)&gt;0),IF(INDEX(pl_ativa,MAX(1,N(G47)))="Sim",1,0),0))</f>
        <v/>
      </c>
      <c r="Q47" s="39">
        <f>IF(F47="","",COUNTIFS(ex_chave_oc,F47,ex_cancelada,"&lt;&gt;Sim"))</f>
        <v/>
      </c>
      <c r="R47" s="51">
        <f>IF(P47="","",IF(AND(P47=1,N(Q47)&gt;0),1,0))</f>
        <v/>
      </c>
      <c r="S47" s="30">
        <f>IF(P47="","",IF(F47="","ERRO: data prevista ausente ou inválida",IF(O47=0,"Duplicada: contada uma vez",IF(N(G47)=0,"ERRO: tarefa fora do Plano Mestre",IF(P47=0,"Tarefa retirada do plano: não conta","OK")))))</f>
        <v/>
      </c>
    </row>
    <row r="48">
      <c r="A48" s="29" t="inlineStr">
        <is>
          <t>eq-demo-004</t>
        </is>
      </c>
      <c r="B48" s="25" t="inlineStr">
        <is>
          <t>PRL-11</t>
        </is>
      </c>
      <c r="C48" s="49" t="n">
        <v>45979</v>
      </c>
      <c r="D48" s="29" t="inlineStr">
        <is>
          <t>Cronograma PCM Direto</t>
        </is>
      </c>
      <c r="E48" s="23">
        <f>IF(OR(A48="",B48=""),"",A48&amp;"|"&amp;B48)</f>
        <v/>
      </c>
      <c r="F48" s="30">
        <f>IF(OR(E48="",NOT(ISNUMBER(C48))),"",E48&amp;"|"&amp;YEAR(C48)&amp;"-"&amp;RIGHT("0"&amp;MONTH(C48),2)&amp;"-"&amp;RIGHT("0"&amp;DAY(C48),2))</f>
        <v/>
      </c>
      <c r="G48" s="26">
        <f>IF(E48="","",IFERROR(MATCH(E48,pl_chave,0),0))</f>
        <v/>
      </c>
      <c r="H48" s="23">
        <f>IF(G48="","",IF(G48=0,"Tarefa fora do plano",INDEX(pl_tag,G48)))</f>
        <v/>
      </c>
      <c r="I48" s="30">
        <f>IF(N(G48)=0,"",INDEX(pl_atividade,G48))</f>
        <v/>
      </c>
      <c r="J48" s="50">
        <f>IF(N(G48)=0,"",INDEX(pl_especialidade,G48))</f>
        <v/>
      </c>
      <c r="K48" s="28">
        <f>IF(N(G48)=0,"",INDEX(pl_duracao,G48))</f>
        <v/>
      </c>
      <c r="L48" s="39">
        <f>IF(ISNUMBER(C48),YEAR(C48),"")</f>
        <v/>
      </c>
      <c r="M48" s="39">
        <f>IF(ISNUMBER(C48),MONTH(C48),"")</f>
        <v/>
      </c>
      <c r="N48" s="23">
        <f>IF(L48="","",IF(NOT(ISNUMBER(crono_ano)),"Informe o ano",IF(L48&lt;crono_ano,"Antes do ano",IF(L48&gt;crono_ano,"Depois do ano","No ano"))))</f>
        <v/>
      </c>
      <c r="O48" s="39">
        <f>IF(F48="","",IF(COUNTIF(F$7:F48,F48)=1,1,0))</f>
        <v/>
      </c>
      <c r="P48" s="39">
        <f>IF(A48&amp;B48&amp;C48="","",IF(AND(O48=1,N(G48)&gt;0),IF(INDEX(pl_ativa,MAX(1,N(G48)))="Sim",1,0),0))</f>
        <v/>
      </c>
      <c r="Q48" s="39">
        <f>IF(F48="","",COUNTIFS(ex_chave_oc,F48,ex_cancelada,"&lt;&gt;Sim"))</f>
        <v/>
      </c>
      <c r="R48" s="51">
        <f>IF(P48="","",IF(AND(P48=1,N(Q48)&gt;0),1,0))</f>
        <v/>
      </c>
      <c r="S48" s="30">
        <f>IF(P48="","",IF(F48="","ERRO: data prevista ausente ou inválida",IF(O48=0,"Duplicada: contada uma vez",IF(N(G48)=0,"ERRO: tarefa fora do Plano Mestre",IF(P48=0,"Tarefa retirada do plano: não conta","OK")))))</f>
        <v/>
      </c>
    </row>
    <row r="49">
      <c r="A49" s="29" t="inlineStr">
        <is>
          <t>eq-demo-004</t>
        </is>
      </c>
      <c r="B49" s="25" t="inlineStr">
        <is>
          <t>PRL-11</t>
        </is>
      </c>
      <c r="C49" s="49" t="n">
        <v>45980</v>
      </c>
      <c r="D49" s="29" t="inlineStr">
        <is>
          <t>Cronograma PCM Direto</t>
        </is>
      </c>
      <c r="E49" s="23">
        <f>IF(OR(A49="",B49=""),"",A49&amp;"|"&amp;B49)</f>
        <v/>
      </c>
      <c r="F49" s="30">
        <f>IF(OR(E49="",NOT(ISNUMBER(C49))),"",E49&amp;"|"&amp;YEAR(C49)&amp;"-"&amp;RIGHT("0"&amp;MONTH(C49),2)&amp;"-"&amp;RIGHT("0"&amp;DAY(C49),2))</f>
        <v/>
      </c>
      <c r="G49" s="26">
        <f>IF(E49="","",IFERROR(MATCH(E49,pl_chave,0),0))</f>
        <v/>
      </c>
      <c r="H49" s="23">
        <f>IF(G49="","",IF(G49=0,"Tarefa fora do plano",INDEX(pl_tag,G49)))</f>
        <v/>
      </c>
      <c r="I49" s="30">
        <f>IF(N(G49)=0,"",INDEX(pl_atividade,G49))</f>
        <v/>
      </c>
      <c r="J49" s="50">
        <f>IF(N(G49)=0,"",INDEX(pl_especialidade,G49))</f>
        <v/>
      </c>
      <c r="K49" s="28">
        <f>IF(N(G49)=0,"",INDEX(pl_duracao,G49))</f>
        <v/>
      </c>
      <c r="L49" s="39">
        <f>IF(ISNUMBER(C49),YEAR(C49),"")</f>
        <v/>
      </c>
      <c r="M49" s="39">
        <f>IF(ISNUMBER(C49),MONTH(C49),"")</f>
        <v/>
      </c>
      <c r="N49" s="23">
        <f>IF(L49="","",IF(NOT(ISNUMBER(crono_ano)),"Informe o ano",IF(L49&lt;crono_ano,"Antes do ano",IF(L49&gt;crono_ano,"Depois do ano","No ano"))))</f>
        <v/>
      </c>
      <c r="O49" s="39">
        <f>IF(F49="","",IF(COUNTIF(F$7:F49,F49)=1,1,0))</f>
        <v/>
      </c>
      <c r="P49" s="39">
        <f>IF(A49&amp;B49&amp;C49="","",IF(AND(O49=1,N(G49)&gt;0),IF(INDEX(pl_ativa,MAX(1,N(G49)))="Sim",1,0),0))</f>
        <v/>
      </c>
      <c r="Q49" s="39">
        <f>IF(F49="","",COUNTIFS(ex_chave_oc,F49,ex_cancelada,"&lt;&gt;Sim"))</f>
        <v/>
      </c>
      <c r="R49" s="51">
        <f>IF(P49="","",IF(AND(P49=1,N(Q49)&gt;0),1,0))</f>
        <v/>
      </c>
      <c r="S49" s="30">
        <f>IF(P49="","",IF(F49="","ERRO: data prevista ausente ou inválida",IF(O49=0,"Duplicada: contada uma vez",IF(N(G49)=0,"ERRO: tarefa fora do Plano Mestre",IF(P49=0,"Tarefa retirada do plano: não conta","OK")))))</f>
        <v/>
      </c>
    </row>
    <row r="50">
      <c r="A50" s="29" t="inlineStr">
        <is>
          <t>eq-demo-004</t>
        </is>
      </c>
      <c r="B50" s="25" t="inlineStr">
        <is>
          <t>PRL-11</t>
        </is>
      </c>
      <c r="C50" s="49" t="n">
        <v>45981</v>
      </c>
      <c r="D50" s="29" t="inlineStr">
        <is>
          <t>Cronograma PCM Direto</t>
        </is>
      </c>
      <c r="E50" s="23">
        <f>IF(OR(A50="",B50=""),"",A50&amp;"|"&amp;B50)</f>
        <v/>
      </c>
      <c r="F50" s="30">
        <f>IF(OR(E50="",NOT(ISNUMBER(C50))),"",E50&amp;"|"&amp;YEAR(C50)&amp;"-"&amp;RIGHT("0"&amp;MONTH(C50),2)&amp;"-"&amp;RIGHT("0"&amp;DAY(C50),2))</f>
        <v/>
      </c>
      <c r="G50" s="26">
        <f>IF(E50="","",IFERROR(MATCH(E50,pl_chave,0),0))</f>
        <v/>
      </c>
      <c r="H50" s="23">
        <f>IF(G50="","",IF(G50=0,"Tarefa fora do plano",INDEX(pl_tag,G50)))</f>
        <v/>
      </c>
      <c r="I50" s="30">
        <f>IF(N(G50)=0,"",INDEX(pl_atividade,G50))</f>
        <v/>
      </c>
      <c r="J50" s="50">
        <f>IF(N(G50)=0,"",INDEX(pl_especialidade,G50))</f>
        <v/>
      </c>
      <c r="K50" s="28">
        <f>IF(N(G50)=0,"",INDEX(pl_duracao,G50))</f>
        <v/>
      </c>
      <c r="L50" s="39">
        <f>IF(ISNUMBER(C50),YEAR(C50),"")</f>
        <v/>
      </c>
      <c r="M50" s="39">
        <f>IF(ISNUMBER(C50),MONTH(C50),"")</f>
        <v/>
      </c>
      <c r="N50" s="23">
        <f>IF(L50="","",IF(NOT(ISNUMBER(crono_ano)),"Informe o ano",IF(L50&lt;crono_ano,"Antes do ano",IF(L50&gt;crono_ano,"Depois do ano","No ano"))))</f>
        <v/>
      </c>
      <c r="O50" s="39">
        <f>IF(F50="","",IF(COUNTIF(F$7:F50,F50)=1,1,0))</f>
        <v/>
      </c>
      <c r="P50" s="39">
        <f>IF(A50&amp;B50&amp;C50="","",IF(AND(O50=1,N(G50)&gt;0),IF(INDEX(pl_ativa,MAX(1,N(G50)))="Sim",1,0),0))</f>
        <v/>
      </c>
      <c r="Q50" s="39">
        <f>IF(F50="","",COUNTIFS(ex_chave_oc,F50,ex_cancelada,"&lt;&gt;Sim"))</f>
        <v/>
      </c>
      <c r="R50" s="51">
        <f>IF(P50="","",IF(AND(P50=1,N(Q50)&gt;0),1,0))</f>
        <v/>
      </c>
      <c r="S50" s="30">
        <f>IF(P50="","",IF(F50="","ERRO: data prevista ausente ou inválida",IF(O50=0,"Duplicada: contada uma vez",IF(N(G50)=0,"ERRO: tarefa fora do Plano Mestre",IF(P50=0,"Tarefa retirada do plano: não conta","OK")))))</f>
        <v/>
      </c>
    </row>
    <row r="51">
      <c r="A51" s="29" t="inlineStr">
        <is>
          <t>eq-demo-004</t>
        </is>
      </c>
      <c r="B51" s="25" t="inlineStr">
        <is>
          <t>PRL-11</t>
        </is>
      </c>
      <c r="C51" s="49" t="n">
        <v>45982</v>
      </c>
      <c r="D51" s="29" t="inlineStr">
        <is>
          <t>Cronograma PCM Direto</t>
        </is>
      </c>
      <c r="E51" s="23">
        <f>IF(OR(A51="",B51=""),"",A51&amp;"|"&amp;B51)</f>
        <v/>
      </c>
      <c r="F51" s="30">
        <f>IF(OR(E51="",NOT(ISNUMBER(C51))),"",E51&amp;"|"&amp;YEAR(C51)&amp;"-"&amp;RIGHT("0"&amp;MONTH(C51),2)&amp;"-"&amp;RIGHT("0"&amp;DAY(C51),2))</f>
        <v/>
      </c>
      <c r="G51" s="26">
        <f>IF(E51="","",IFERROR(MATCH(E51,pl_chave,0),0))</f>
        <v/>
      </c>
      <c r="H51" s="23">
        <f>IF(G51="","",IF(G51=0,"Tarefa fora do plano",INDEX(pl_tag,G51)))</f>
        <v/>
      </c>
      <c r="I51" s="30">
        <f>IF(N(G51)=0,"",INDEX(pl_atividade,G51))</f>
        <v/>
      </c>
      <c r="J51" s="50">
        <f>IF(N(G51)=0,"",INDEX(pl_especialidade,G51))</f>
        <v/>
      </c>
      <c r="K51" s="28">
        <f>IF(N(G51)=0,"",INDEX(pl_duracao,G51))</f>
        <v/>
      </c>
      <c r="L51" s="39">
        <f>IF(ISNUMBER(C51),YEAR(C51),"")</f>
        <v/>
      </c>
      <c r="M51" s="39">
        <f>IF(ISNUMBER(C51),MONTH(C51),"")</f>
        <v/>
      </c>
      <c r="N51" s="23">
        <f>IF(L51="","",IF(NOT(ISNUMBER(crono_ano)),"Informe o ano",IF(L51&lt;crono_ano,"Antes do ano",IF(L51&gt;crono_ano,"Depois do ano","No ano"))))</f>
        <v/>
      </c>
      <c r="O51" s="39">
        <f>IF(F51="","",IF(COUNTIF(F$7:F51,F51)=1,1,0))</f>
        <v/>
      </c>
      <c r="P51" s="39">
        <f>IF(A51&amp;B51&amp;C51="","",IF(AND(O51=1,N(G51)&gt;0),IF(INDEX(pl_ativa,MAX(1,N(G51)))="Sim",1,0),0))</f>
        <v/>
      </c>
      <c r="Q51" s="39">
        <f>IF(F51="","",COUNTIFS(ex_chave_oc,F51,ex_cancelada,"&lt;&gt;Sim"))</f>
        <v/>
      </c>
      <c r="R51" s="51">
        <f>IF(P51="","",IF(AND(P51=1,N(Q51)&gt;0),1,0))</f>
        <v/>
      </c>
      <c r="S51" s="30">
        <f>IF(P51="","",IF(F51="","ERRO: data prevista ausente ou inválida",IF(O51=0,"Duplicada: contada uma vez",IF(N(G51)=0,"ERRO: tarefa fora do Plano Mestre",IF(P51=0,"Tarefa retirada do plano: não conta","OK")))))</f>
        <v/>
      </c>
    </row>
    <row r="52">
      <c r="A52" s="29" t="inlineStr">
        <is>
          <t>eq-demo-001</t>
        </is>
      </c>
      <c r="B52" s="25" t="inlineStr">
        <is>
          <t>CMP-01</t>
        </is>
      </c>
      <c r="C52" s="49" t="n">
        <v>45985</v>
      </c>
      <c r="D52" s="29" t="inlineStr">
        <is>
          <t>Cronograma PCM Direto</t>
        </is>
      </c>
      <c r="E52" s="23">
        <f>IF(OR(A52="",B52=""),"",A52&amp;"|"&amp;B52)</f>
        <v/>
      </c>
      <c r="F52" s="30">
        <f>IF(OR(E52="",NOT(ISNUMBER(C52))),"",E52&amp;"|"&amp;YEAR(C52)&amp;"-"&amp;RIGHT("0"&amp;MONTH(C52),2)&amp;"-"&amp;RIGHT("0"&amp;DAY(C52),2))</f>
        <v/>
      </c>
      <c r="G52" s="26">
        <f>IF(E52="","",IFERROR(MATCH(E52,pl_chave,0),0))</f>
        <v/>
      </c>
      <c r="H52" s="23">
        <f>IF(G52="","",IF(G52=0,"Tarefa fora do plano",INDEX(pl_tag,G52)))</f>
        <v/>
      </c>
      <c r="I52" s="30">
        <f>IF(N(G52)=0,"",INDEX(pl_atividade,G52))</f>
        <v/>
      </c>
      <c r="J52" s="50">
        <f>IF(N(G52)=0,"",INDEX(pl_especialidade,G52))</f>
        <v/>
      </c>
      <c r="K52" s="28">
        <f>IF(N(G52)=0,"",INDEX(pl_duracao,G52))</f>
        <v/>
      </c>
      <c r="L52" s="39">
        <f>IF(ISNUMBER(C52),YEAR(C52),"")</f>
        <v/>
      </c>
      <c r="M52" s="39">
        <f>IF(ISNUMBER(C52),MONTH(C52),"")</f>
        <v/>
      </c>
      <c r="N52" s="23">
        <f>IF(L52="","",IF(NOT(ISNUMBER(crono_ano)),"Informe o ano",IF(L52&lt;crono_ano,"Antes do ano",IF(L52&gt;crono_ano,"Depois do ano","No ano"))))</f>
        <v/>
      </c>
      <c r="O52" s="39">
        <f>IF(F52="","",IF(COUNTIF(F$7:F52,F52)=1,1,0))</f>
        <v/>
      </c>
      <c r="P52" s="39">
        <f>IF(A52&amp;B52&amp;C52="","",IF(AND(O52=1,N(G52)&gt;0),IF(INDEX(pl_ativa,MAX(1,N(G52)))="Sim",1,0),0))</f>
        <v/>
      </c>
      <c r="Q52" s="39">
        <f>IF(F52="","",COUNTIFS(ex_chave_oc,F52,ex_cancelada,"&lt;&gt;Sim"))</f>
        <v/>
      </c>
      <c r="R52" s="51">
        <f>IF(P52="","",IF(AND(P52=1,N(Q52)&gt;0),1,0))</f>
        <v/>
      </c>
      <c r="S52" s="30">
        <f>IF(P52="","",IF(F52="","ERRO: data prevista ausente ou inválida",IF(O52=0,"Duplicada: contada uma vez",IF(N(G52)=0,"ERRO: tarefa fora do Plano Mestre",IF(P52=0,"Tarefa retirada do plano: não conta","OK")))))</f>
        <v/>
      </c>
    </row>
    <row r="53">
      <c r="A53" s="29" t="inlineStr">
        <is>
          <t>eq-demo-001</t>
        </is>
      </c>
      <c r="B53" s="25" t="inlineStr">
        <is>
          <t>CMP-02</t>
        </is>
      </c>
      <c r="C53" s="49" t="n">
        <v>45985</v>
      </c>
      <c r="D53" s="29" t="inlineStr">
        <is>
          <t>Cronograma PCM Direto</t>
        </is>
      </c>
      <c r="E53" s="23">
        <f>IF(OR(A53="",B53=""),"",A53&amp;"|"&amp;B53)</f>
        <v/>
      </c>
      <c r="F53" s="30">
        <f>IF(OR(E53="",NOT(ISNUMBER(C53))),"",E53&amp;"|"&amp;YEAR(C53)&amp;"-"&amp;RIGHT("0"&amp;MONTH(C53),2)&amp;"-"&amp;RIGHT("0"&amp;DAY(C53),2))</f>
        <v/>
      </c>
      <c r="G53" s="26">
        <f>IF(E53="","",IFERROR(MATCH(E53,pl_chave,0),0))</f>
        <v/>
      </c>
      <c r="H53" s="23">
        <f>IF(G53="","",IF(G53=0,"Tarefa fora do plano",INDEX(pl_tag,G53)))</f>
        <v/>
      </c>
      <c r="I53" s="30">
        <f>IF(N(G53)=0,"",INDEX(pl_atividade,G53))</f>
        <v/>
      </c>
      <c r="J53" s="50">
        <f>IF(N(G53)=0,"",INDEX(pl_especialidade,G53))</f>
        <v/>
      </c>
      <c r="K53" s="28">
        <f>IF(N(G53)=0,"",INDEX(pl_duracao,G53))</f>
        <v/>
      </c>
      <c r="L53" s="39">
        <f>IF(ISNUMBER(C53),YEAR(C53),"")</f>
        <v/>
      </c>
      <c r="M53" s="39">
        <f>IF(ISNUMBER(C53),MONTH(C53),"")</f>
        <v/>
      </c>
      <c r="N53" s="23">
        <f>IF(L53="","",IF(NOT(ISNUMBER(crono_ano)),"Informe o ano",IF(L53&lt;crono_ano,"Antes do ano",IF(L53&gt;crono_ano,"Depois do ano","No ano"))))</f>
        <v/>
      </c>
      <c r="O53" s="39">
        <f>IF(F53="","",IF(COUNTIF(F$7:F53,F53)=1,1,0))</f>
        <v/>
      </c>
      <c r="P53" s="39">
        <f>IF(A53&amp;B53&amp;C53="","",IF(AND(O53=1,N(G53)&gt;0),IF(INDEX(pl_ativa,MAX(1,N(G53)))="Sim",1,0),0))</f>
        <v/>
      </c>
      <c r="Q53" s="39">
        <f>IF(F53="","",COUNTIFS(ex_chave_oc,F53,ex_cancelada,"&lt;&gt;Sim"))</f>
        <v/>
      </c>
      <c r="R53" s="51">
        <f>IF(P53="","",IF(AND(P53=1,N(Q53)&gt;0),1,0))</f>
        <v/>
      </c>
      <c r="S53" s="30">
        <f>IF(P53="","",IF(F53="","ERRO: data prevista ausente ou inválida",IF(O53=0,"Duplicada: contada uma vez",IF(N(G53)=0,"ERRO: tarefa fora do Plano Mestre",IF(P53=0,"Tarefa retirada do plano: não conta","OK")))))</f>
        <v/>
      </c>
    </row>
    <row r="54">
      <c r="A54" s="29" t="inlineStr">
        <is>
          <t>eq-demo-002</t>
        </is>
      </c>
      <c r="B54" s="25" t="inlineStr">
        <is>
          <t>BCF-01</t>
        </is>
      </c>
      <c r="C54" s="49" t="n">
        <v>45985</v>
      </c>
      <c r="D54" s="29" t="inlineStr">
        <is>
          <t>Cronograma PCM Direto</t>
        </is>
      </c>
      <c r="E54" s="23">
        <f>IF(OR(A54="",B54=""),"",A54&amp;"|"&amp;B54)</f>
        <v/>
      </c>
      <c r="F54" s="30">
        <f>IF(OR(E54="",NOT(ISNUMBER(C54))),"",E54&amp;"|"&amp;YEAR(C54)&amp;"-"&amp;RIGHT("0"&amp;MONTH(C54),2)&amp;"-"&amp;RIGHT("0"&amp;DAY(C54),2))</f>
        <v/>
      </c>
      <c r="G54" s="26">
        <f>IF(E54="","",IFERROR(MATCH(E54,pl_chave,0),0))</f>
        <v/>
      </c>
      <c r="H54" s="23">
        <f>IF(G54="","",IF(G54=0,"Tarefa fora do plano",INDEX(pl_tag,G54)))</f>
        <v/>
      </c>
      <c r="I54" s="30">
        <f>IF(N(G54)=0,"",INDEX(pl_atividade,G54))</f>
        <v/>
      </c>
      <c r="J54" s="50">
        <f>IF(N(G54)=0,"",INDEX(pl_especialidade,G54))</f>
        <v/>
      </c>
      <c r="K54" s="28">
        <f>IF(N(G54)=0,"",INDEX(pl_duracao,G54))</f>
        <v/>
      </c>
      <c r="L54" s="39">
        <f>IF(ISNUMBER(C54),YEAR(C54),"")</f>
        <v/>
      </c>
      <c r="M54" s="39">
        <f>IF(ISNUMBER(C54),MONTH(C54),"")</f>
        <v/>
      </c>
      <c r="N54" s="23">
        <f>IF(L54="","",IF(NOT(ISNUMBER(crono_ano)),"Informe o ano",IF(L54&lt;crono_ano,"Antes do ano",IF(L54&gt;crono_ano,"Depois do ano","No ano"))))</f>
        <v/>
      </c>
      <c r="O54" s="39">
        <f>IF(F54="","",IF(COUNTIF(F$7:F54,F54)=1,1,0))</f>
        <v/>
      </c>
      <c r="P54" s="39">
        <f>IF(A54&amp;B54&amp;C54="","",IF(AND(O54=1,N(G54)&gt;0),IF(INDEX(pl_ativa,MAX(1,N(G54)))="Sim",1,0),0))</f>
        <v/>
      </c>
      <c r="Q54" s="39">
        <f>IF(F54="","",COUNTIFS(ex_chave_oc,F54,ex_cancelada,"&lt;&gt;Sim"))</f>
        <v/>
      </c>
      <c r="R54" s="51">
        <f>IF(P54="","",IF(AND(P54=1,N(Q54)&gt;0),1,0))</f>
        <v/>
      </c>
      <c r="S54" s="30">
        <f>IF(P54="","",IF(F54="","ERRO: data prevista ausente ou inválida",IF(O54=0,"Duplicada: contada uma vez",IF(N(G54)=0,"ERRO: tarefa fora do Plano Mestre",IF(P54=0,"Tarefa retirada do plano: não conta","OK")))))</f>
        <v/>
      </c>
    </row>
    <row r="55">
      <c r="A55" s="29" t="inlineStr">
        <is>
          <t>eq-demo-002</t>
        </is>
      </c>
      <c r="B55" s="25" t="inlineStr">
        <is>
          <t>BCF-03</t>
        </is>
      </c>
      <c r="C55" s="49" t="n">
        <v>45985</v>
      </c>
      <c r="D55" s="29" t="inlineStr">
        <is>
          <t>Cronograma PCM Direto</t>
        </is>
      </c>
      <c r="E55" s="23">
        <f>IF(OR(A55="",B55=""),"",A55&amp;"|"&amp;B55)</f>
        <v/>
      </c>
      <c r="F55" s="30">
        <f>IF(OR(E55="",NOT(ISNUMBER(C55))),"",E55&amp;"|"&amp;YEAR(C55)&amp;"-"&amp;RIGHT("0"&amp;MONTH(C55),2)&amp;"-"&amp;RIGHT("0"&amp;DAY(C55),2))</f>
        <v/>
      </c>
      <c r="G55" s="26">
        <f>IF(E55="","",IFERROR(MATCH(E55,pl_chave,0),0))</f>
        <v/>
      </c>
      <c r="H55" s="23">
        <f>IF(G55="","",IF(G55=0,"Tarefa fora do plano",INDEX(pl_tag,G55)))</f>
        <v/>
      </c>
      <c r="I55" s="30">
        <f>IF(N(G55)=0,"",INDEX(pl_atividade,G55))</f>
        <v/>
      </c>
      <c r="J55" s="50">
        <f>IF(N(G55)=0,"",INDEX(pl_especialidade,G55))</f>
        <v/>
      </c>
      <c r="K55" s="28">
        <f>IF(N(G55)=0,"",INDEX(pl_duracao,G55))</f>
        <v/>
      </c>
      <c r="L55" s="39">
        <f>IF(ISNUMBER(C55),YEAR(C55),"")</f>
        <v/>
      </c>
      <c r="M55" s="39">
        <f>IF(ISNUMBER(C55),MONTH(C55),"")</f>
        <v/>
      </c>
      <c r="N55" s="23">
        <f>IF(L55="","",IF(NOT(ISNUMBER(crono_ano)),"Informe o ano",IF(L55&lt;crono_ano,"Antes do ano",IF(L55&gt;crono_ano,"Depois do ano","No ano"))))</f>
        <v/>
      </c>
      <c r="O55" s="39">
        <f>IF(F55="","",IF(COUNTIF(F$7:F55,F55)=1,1,0))</f>
        <v/>
      </c>
      <c r="P55" s="39">
        <f>IF(A55&amp;B55&amp;C55="","",IF(AND(O55=1,N(G55)&gt;0),IF(INDEX(pl_ativa,MAX(1,N(G55)))="Sim",1,0),0))</f>
        <v/>
      </c>
      <c r="Q55" s="39">
        <f>IF(F55="","",COUNTIFS(ex_chave_oc,F55,ex_cancelada,"&lt;&gt;Sim"))</f>
        <v/>
      </c>
      <c r="R55" s="51">
        <f>IF(P55="","",IF(AND(P55=1,N(Q55)&gt;0),1,0))</f>
        <v/>
      </c>
      <c r="S55" s="30">
        <f>IF(P55="","",IF(F55="","ERRO: data prevista ausente ou inválida",IF(O55=0,"Duplicada: contada uma vez",IF(N(G55)=0,"ERRO: tarefa fora do Plano Mestre",IF(P55=0,"Tarefa retirada do plano: não conta","OK")))))</f>
        <v/>
      </c>
    </row>
    <row r="56">
      <c r="A56" s="29" t="inlineStr">
        <is>
          <t>eq-demo-002</t>
        </is>
      </c>
      <c r="B56" s="25" t="inlineStr">
        <is>
          <t>BCF-04</t>
        </is>
      </c>
      <c r="C56" s="49" t="n">
        <v>45985</v>
      </c>
      <c r="D56" s="29" t="inlineStr">
        <is>
          <t>Cronograma PCM Direto</t>
        </is>
      </c>
      <c r="E56" s="23">
        <f>IF(OR(A56="",B56=""),"",A56&amp;"|"&amp;B56)</f>
        <v/>
      </c>
      <c r="F56" s="30">
        <f>IF(OR(E56="",NOT(ISNUMBER(C56))),"",E56&amp;"|"&amp;YEAR(C56)&amp;"-"&amp;RIGHT("0"&amp;MONTH(C56),2)&amp;"-"&amp;RIGHT("0"&amp;DAY(C56),2))</f>
        <v/>
      </c>
      <c r="G56" s="26">
        <f>IF(E56="","",IFERROR(MATCH(E56,pl_chave,0),0))</f>
        <v/>
      </c>
      <c r="H56" s="23">
        <f>IF(G56="","",IF(G56=0,"Tarefa fora do plano",INDEX(pl_tag,G56)))</f>
        <v/>
      </c>
      <c r="I56" s="30">
        <f>IF(N(G56)=0,"",INDEX(pl_atividade,G56))</f>
        <v/>
      </c>
      <c r="J56" s="50">
        <f>IF(N(G56)=0,"",INDEX(pl_especialidade,G56))</f>
        <v/>
      </c>
      <c r="K56" s="28">
        <f>IF(N(G56)=0,"",INDEX(pl_duracao,G56))</f>
        <v/>
      </c>
      <c r="L56" s="39">
        <f>IF(ISNUMBER(C56),YEAR(C56),"")</f>
        <v/>
      </c>
      <c r="M56" s="39">
        <f>IF(ISNUMBER(C56),MONTH(C56),"")</f>
        <v/>
      </c>
      <c r="N56" s="23">
        <f>IF(L56="","",IF(NOT(ISNUMBER(crono_ano)),"Informe o ano",IF(L56&lt;crono_ano,"Antes do ano",IF(L56&gt;crono_ano,"Depois do ano","No ano"))))</f>
        <v/>
      </c>
      <c r="O56" s="39">
        <f>IF(F56="","",IF(COUNTIF(F$7:F56,F56)=1,1,0))</f>
        <v/>
      </c>
      <c r="P56" s="39">
        <f>IF(A56&amp;B56&amp;C56="","",IF(AND(O56=1,N(G56)&gt;0),IF(INDEX(pl_ativa,MAX(1,N(G56)))="Sim",1,0),0))</f>
        <v/>
      </c>
      <c r="Q56" s="39">
        <f>IF(F56="","",COUNTIFS(ex_chave_oc,F56,ex_cancelada,"&lt;&gt;Sim"))</f>
        <v/>
      </c>
      <c r="R56" s="51">
        <f>IF(P56="","",IF(AND(P56=1,N(Q56)&gt;0),1,0))</f>
        <v/>
      </c>
      <c r="S56" s="30">
        <f>IF(P56="","",IF(F56="","ERRO: data prevista ausente ou inválida",IF(O56=0,"Duplicada: contada uma vez",IF(N(G56)=0,"ERRO: tarefa fora do Plano Mestre",IF(P56=0,"Tarefa retirada do plano: não conta","OK")))))</f>
        <v/>
      </c>
    </row>
    <row r="57">
      <c r="A57" s="29" t="inlineStr">
        <is>
          <t>eq-demo-003</t>
        </is>
      </c>
      <c r="B57" s="25" t="inlineStr">
        <is>
          <t>MOT-03</t>
        </is>
      </c>
      <c r="C57" s="49" t="n">
        <v>45985</v>
      </c>
      <c r="D57" s="29" t="inlineStr">
        <is>
          <t>Cronograma PCM Direto</t>
        </is>
      </c>
      <c r="E57" s="23">
        <f>IF(OR(A57="",B57=""),"",A57&amp;"|"&amp;B57)</f>
        <v/>
      </c>
      <c r="F57" s="30">
        <f>IF(OR(E57="",NOT(ISNUMBER(C57))),"",E57&amp;"|"&amp;YEAR(C57)&amp;"-"&amp;RIGHT("0"&amp;MONTH(C57),2)&amp;"-"&amp;RIGHT("0"&amp;DAY(C57),2))</f>
        <v/>
      </c>
      <c r="G57" s="26">
        <f>IF(E57="","",IFERROR(MATCH(E57,pl_chave,0),0))</f>
        <v/>
      </c>
      <c r="H57" s="23">
        <f>IF(G57="","",IF(G57=0,"Tarefa fora do plano",INDEX(pl_tag,G57)))</f>
        <v/>
      </c>
      <c r="I57" s="30">
        <f>IF(N(G57)=0,"",INDEX(pl_atividade,G57))</f>
        <v/>
      </c>
      <c r="J57" s="50">
        <f>IF(N(G57)=0,"",INDEX(pl_especialidade,G57))</f>
        <v/>
      </c>
      <c r="K57" s="28">
        <f>IF(N(G57)=0,"",INDEX(pl_duracao,G57))</f>
        <v/>
      </c>
      <c r="L57" s="39">
        <f>IF(ISNUMBER(C57),YEAR(C57),"")</f>
        <v/>
      </c>
      <c r="M57" s="39">
        <f>IF(ISNUMBER(C57),MONTH(C57),"")</f>
        <v/>
      </c>
      <c r="N57" s="23">
        <f>IF(L57="","",IF(NOT(ISNUMBER(crono_ano)),"Informe o ano",IF(L57&lt;crono_ano,"Antes do ano",IF(L57&gt;crono_ano,"Depois do ano","No ano"))))</f>
        <v/>
      </c>
      <c r="O57" s="39">
        <f>IF(F57="","",IF(COUNTIF(F$7:F57,F57)=1,1,0))</f>
        <v/>
      </c>
      <c r="P57" s="39">
        <f>IF(A57&amp;B57&amp;C57="","",IF(AND(O57=1,N(G57)&gt;0),IF(INDEX(pl_ativa,MAX(1,N(G57)))="Sim",1,0),0))</f>
        <v/>
      </c>
      <c r="Q57" s="39">
        <f>IF(F57="","",COUNTIFS(ex_chave_oc,F57,ex_cancelada,"&lt;&gt;Sim"))</f>
        <v/>
      </c>
      <c r="R57" s="51">
        <f>IF(P57="","",IF(AND(P57=1,N(Q57)&gt;0),1,0))</f>
        <v/>
      </c>
      <c r="S57" s="30">
        <f>IF(P57="","",IF(F57="","ERRO: data prevista ausente ou inválida",IF(O57=0,"Duplicada: contada uma vez",IF(N(G57)=0,"ERRO: tarefa fora do Plano Mestre",IF(P57=0,"Tarefa retirada do plano: não conta","OK")))))</f>
        <v/>
      </c>
    </row>
    <row r="58">
      <c r="A58" s="29" t="inlineStr">
        <is>
          <t>eq-demo-004</t>
        </is>
      </c>
      <c r="B58" s="25" t="inlineStr">
        <is>
          <t>PRL-01</t>
        </is>
      </c>
      <c r="C58" s="49" t="n">
        <v>45985</v>
      </c>
      <c r="D58" s="29" t="inlineStr">
        <is>
          <t>Cronograma PCM Direto</t>
        </is>
      </c>
      <c r="E58" s="23">
        <f>IF(OR(A58="",B58=""),"",A58&amp;"|"&amp;B58)</f>
        <v/>
      </c>
      <c r="F58" s="30">
        <f>IF(OR(E58="",NOT(ISNUMBER(C58))),"",E58&amp;"|"&amp;YEAR(C58)&amp;"-"&amp;RIGHT("0"&amp;MONTH(C58),2)&amp;"-"&amp;RIGHT("0"&amp;DAY(C58),2))</f>
        <v/>
      </c>
      <c r="G58" s="26">
        <f>IF(E58="","",IFERROR(MATCH(E58,pl_chave,0),0))</f>
        <v/>
      </c>
      <c r="H58" s="23">
        <f>IF(G58="","",IF(G58=0,"Tarefa fora do plano",INDEX(pl_tag,G58)))</f>
        <v/>
      </c>
      <c r="I58" s="30">
        <f>IF(N(G58)=0,"",INDEX(pl_atividade,G58))</f>
        <v/>
      </c>
      <c r="J58" s="50">
        <f>IF(N(G58)=0,"",INDEX(pl_especialidade,G58))</f>
        <v/>
      </c>
      <c r="K58" s="28">
        <f>IF(N(G58)=0,"",INDEX(pl_duracao,G58))</f>
        <v/>
      </c>
      <c r="L58" s="39">
        <f>IF(ISNUMBER(C58),YEAR(C58),"")</f>
        <v/>
      </c>
      <c r="M58" s="39">
        <f>IF(ISNUMBER(C58),MONTH(C58),"")</f>
        <v/>
      </c>
      <c r="N58" s="23">
        <f>IF(L58="","",IF(NOT(ISNUMBER(crono_ano)),"Informe o ano",IF(L58&lt;crono_ano,"Antes do ano",IF(L58&gt;crono_ano,"Depois do ano","No ano"))))</f>
        <v/>
      </c>
      <c r="O58" s="39">
        <f>IF(F58="","",IF(COUNTIF(F$7:F58,F58)=1,1,0))</f>
        <v/>
      </c>
      <c r="P58" s="39">
        <f>IF(A58&amp;B58&amp;C58="","",IF(AND(O58=1,N(G58)&gt;0),IF(INDEX(pl_ativa,MAX(1,N(G58)))="Sim",1,0),0))</f>
        <v/>
      </c>
      <c r="Q58" s="39">
        <f>IF(F58="","",COUNTIFS(ex_chave_oc,F58,ex_cancelada,"&lt;&gt;Sim"))</f>
        <v/>
      </c>
      <c r="R58" s="51">
        <f>IF(P58="","",IF(AND(P58=1,N(Q58)&gt;0),1,0))</f>
        <v/>
      </c>
      <c r="S58" s="30">
        <f>IF(P58="","",IF(F58="","ERRO: data prevista ausente ou inválida",IF(O58=0,"Duplicada: contada uma vez",IF(N(G58)=0,"ERRO: tarefa fora do Plano Mestre",IF(P58=0,"Tarefa retirada do plano: não conta","OK")))))</f>
        <v/>
      </c>
    </row>
    <row r="59">
      <c r="A59" s="29" t="inlineStr">
        <is>
          <t>eq-demo-004</t>
        </is>
      </c>
      <c r="B59" s="25" t="inlineStr">
        <is>
          <t>PRL-02</t>
        </is>
      </c>
      <c r="C59" s="49" t="n">
        <v>45985</v>
      </c>
      <c r="D59" s="29" t="inlineStr">
        <is>
          <t>Cronograma PCM Direto</t>
        </is>
      </c>
      <c r="E59" s="23">
        <f>IF(OR(A59="",B59=""),"",A59&amp;"|"&amp;B59)</f>
        <v/>
      </c>
      <c r="F59" s="30">
        <f>IF(OR(E59="",NOT(ISNUMBER(C59))),"",E59&amp;"|"&amp;YEAR(C59)&amp;"-"&amp;RIGHT("0"&amp;MONTH(C59),2)&amp;"-"&amp;RIGHT("0"&amp;DAY(C59),2))</f>
        <v/>
      </c>
      <c r="G59" s="26">
        <f>IF(E59="","",IFERROR(MATCH(E59,pl_chave,0),0))</f>
        <v/>
      </c>
      <c r="H59" s="23">
        <f>IF(G59="","",IF(G59=0,"Tarefa fora do plano",INDEX(pl_tag,G59)))</f>
        <v/>
      </c>
      <c r="I59" s="30">
        <f>IF(N(G59)=0,"",INDEX(pl_atividade,G59))</f>
        <v/>
      </c>
      <c r="J59" s="50">
        <f>IF(N(G59)=0,"",INDEX(pl_especialidade,G59))</f>
        <v/>
      </c>
      <c r="K59" s="28">
        <f>IF(N(G59)=0,"",INDEX(pl_duracao,G59))</f>
        <v/>
      </c>
      <c r="L59" s="39">
        <f>IF(ISNUMBER(C59),YEAR(C59),"")</f>
        <v/>
      </c>
      <c r="M59" s="39">
        <f>IF(ISNUMBER(C59),MONTH(C59),"")</f>
        <v/>
      </c>
      <c r="N59" s="23">
        <f>IF(L59="","",IF(NOT(ISNUMBER(crono_ano)),"Informe o ano",IF(L59&lt;crono_ano,"Antes do ano",IF(L59&gt;crono_ano,"Depois do ano","No ano"))))</f>
        <v/>
      </c>
      <c r="O59" s="39">
        <f>IF(F59="","",IF(COUNTIF(F$7:F59,F59)=1,1,0))</f>
        <v/>
      </c>
      <c r="P59" s="39">
        <f>IF(A59&amp;B59&amp;C59="","",IF(AND(O59=1,N(G59)&gt;0),IF(INDEX(pl_ativa,MAX(1,N(G59)))="Sim",1,0),0))</f>
        <v/>
      </c>
      <c r="Q59" s="39">
        <f>IF(F59="","",COUNTIFS(ex_chave_oc,F59,ex_cancelada,"&lt;&gt;Sim"))</f>
        <v/>
      </c>
      <c r="R59" s="51">
        <f>IF(P59="","",IF(AND(P59=1,N(Q59)&gt;0),1,0))</f>
        <v/>
      </c>
      <c r="S59" s="30">
        <f>IF(P59="","",IF(F59="","ERRO: data prevista ausente ou inválida",IF(O59=0,"Duplicada: contada uma vez",IF(N(G59)=0,"ERRO: tarefa fora do Plano Mestre",IF(P59=0,"Tarefa retirada do plano: não conta","OK")))))</f>
        <v/>
      </c>
    </row>
    <row r="60">
      <c r="A60" s="29" t="inlineStr">
        <is>
          <t>eq-demo-004</t>
        </is>
      </c>
      <c r="B60" s="25" t="inlineStr">
        <is>
          <t>PRL-03</t>
        </is>
      </c>
      <c r="C60" s="49" t="n">
        <v>45985</v>
      </c>
      <c r="D60" s="29" t="inlineStr">
        <is>
          <t>Cronograma PCM Direto</t>
        </is>
      </c>
      <c r="E60" s="23">
        <f>IF(OR(A60="",B60=""),"",A60&amp;"|"&amp;B60)</f>
        <v/>
      </c>
      <c r="F60" s="30">
        <f>IF(OR(E60="",NOT(ISNUMBER(C60))),"",E60&amp;"|"&amp;YEAR(C60)&amp;"-"&amp;RIGHT("0"&amp;MONTH(C60),2)&amp;"-"&amp;RIGHT("0"&amp;DAY(C60),2))</f>
        <v/>
      </c>
      <c r="G60" s="26">
        <f>IF(E60="","",IFERROR(MATCH(E60,pl_chave,0),0))</f>
        <v/>
      </c>
      <c r="H60" s="23">
        <f>IF(G60="","",IF(G60=0,"Tarefa fora do plano",INDEX(pl_tag,G60)))</f>
        <v/>
      </c>
      <c r="I60" s="30">
        <f>IF(N(G60)=0,"",INDEX(pl_atividade,G60))</f>
        <v/>
      </c>
      <c r="J60" s="50">
        <f>IF(N(G60)=0,"",INDEX(pl_especialidade,G60))</f>
        <v/>
      </c>
      <c r="K60" s="28">
        <f>IF(N(G60)=0,"",INDEX(pl_duracao,G60))</f>
        <v/>
      </c>
      <c r="L60" s="39">
        <f>IF(ISNUMBER(C60),YEAR(C60),"")</f>
        <v/>
      </c>
      <c r="M60" s="39">
        <f>IF(ISNUMBER(C60),MONTH(C60),"")</f>
        <v/>
      </c>
      <c r="N60" s="23">
        <f>IF(L60="","",IF(NOT(ISNUMBER(crono_ano)),"Informe o ano",IF(L60&lt;crono_ano,"Antes do ano",IF(L60&gt;crono_ano,"Depois do ano","No ano"))))</f>
        <v/>
      </c>
      <c r="O60" s="39">
        <f>IF(F60="","",IF(COUNTIF(F$7:F60,F60)=1,1,0))</f>
        <v/>
      </c>
      <c r="P60" s="39">
        <f>IF(A60&amp;B60&amp;C60="","",IF(AND(O60=1,N(G60)&gt;0),IF(INDEX(pl_ativa,MAX(1,N(G60)))="Sim",1,0),0))</f>
        <v/>
      </c>
      <c r="Q60" s="39">
        <f>IF(F60="","",COUNTIFS(ex_chave_oc,F60,ex_cancelada,"&lt;&gt;Sim"))</f>
        <v/>
      </c>
      <c r="R60" s="51">
        <f>IF(P60="","",IF(AND(P60=1,N(Q60)&gt;0),1,0))</f>
        <v/>
      </c>
      <c r="S60" s="30">
        <f>IF(P60="","",IF(F60="","ERRO: data prevista ausente ou inválida",IF(O60=0,"Duplicada: contada uma vez",IF(N(G60)=0,"ERRO: tarefa fora do Plano Mestre",IF(P60=0,"Tarefa retirada do plano: não conta","OK")))))</f>
        <v/>
      </c>
    </row>
    <row r="61">
      <c r="A61" s="29" t="inlineStr">
        <is>
          <t>eq-demo-004</t>
        </is>
      </c>
      <c r="B61" s="25" t="inlineStr">
        <is>
          <t>PRL-05</t>
        </is>
      </c>
      <c r="C61" s="49" t="n">
        <v>45985</v>
      </c>
      <c r="D61" s="29" t="inlineStr">
        <is>
          <t>Cronograma PCM Direto</t>
        </is>
      </c>
      <c r="E61" s="23">
        <f>IF(OR(A61="",B61=""),"",A61&amp;"|"&amp;B61)</f>
        <v/>
      </c>
      <c r="F61" s="30">
        <f>IF(OR(E61="",NOT(ISNUMBER(C61))),"",E61&amp;"|"&amp;YEAR(C61)&amp;"-"&amp;RIGHT("0"&amp;MONTH(C61),2)&amp;"-"&amp;RIGHT("0"&amp;DAY(C61),2))</f>
        <v/>
      </c>
      <c r="G61" s="26">
        <f>IF(E61="","",IFERROR(MATCH(E61,pl_chave,0),0))</f>
        <v/>
      </c>
      <c r="H61" s="23">
        <f>IF(G61="","",IF(G61=0,"Tarefa fora do plano",INDEX(pl_tag,G61)))</f>
        <v/>
      </c>
      <c r="I61" s="30">
        <f>IF(N(G61)=0,"",INDEX(pl_atividade,G61))</f>
        <v/>
      </c>
      <c r="J61" s="50">
        <f>IF(N(G61)=0,"",INDEX(pl_especialidade,G61))</f>
        <v/>
      </c>
      <c r="K61" s="28">
        <f>IF(N(G61)=0,"",INDEX(pl_duracao,G61))</f>
        <v/>
      </c>
      <c r="L61" s="39">
        <f>IF(ISNUMBER(C61),YEAR(C61),"")</f>
        <v/>
      </c>
      <c r="M61" s="39">
        <f>IF(ISNUMBER(C61),MONTH(C61),"")</f>
        <v/>
      </c>
      <c r="N61" s="23">
        <f>IF(L61="","",IF(NOT(ISNUMBER(crono_ano)),"Informe o ano",IF(L61&lt;crono_ano,"Antes do ano",IF(L61&gt;crono_ano,"Depois do ano","No ano"))))</f>
        <v/>
      </c>
      <c r="O61" s="39">
        <f>IF(F61="","",IF(COUNTIF(F$7:F61,F61)=1,1,0))</f>
        <v/>
      </c>
      <c r="P61" s="39">
        <f>IF(A61&amp;B61&amp;C61="","",IF(AND(O61=1,N(G61)&gt;0),IF(INDEX(pl_ativa,MAX(1,N(G61)))="Sim",1,0),0))</f>
        <v/>
      </c>
      <c r="Q61" s="39">
        <f>IF(F61="","",COUNTIFS(ex_chave_oc,F61,ex_cancelada,"&lt;&gt;Sim"))</f>
        <v/>
      </c>
      <c r="R61" s="51">
        <f>IF(P61="","",IF(AND(P61=1,N(Q61)&gt;0),1,0))</f>
        <v/>
      </c>
      <c r="S61" s="30">
        <f>IF(P61="","",IF(F61="","ERRO: data prevista ausente ou inválida",IF(O61=0,"Duplicada: contada uma vez",IF(N(G61)=0,"ERRO: tarefa fora do Plano Mestre",IF(P61=0,"Tarefa retirada do plano: não conta","OK")))))</f>
        <v/>
      </c>
    </row>
    <row r="62">
      <c r="A62" s="29" t="inlineStr">
        <is>
          <t>eq-demo-004</t>
        </is>
      </c>
      <c r="B62" s="25" t="inlineStr">
        <is>
          <t>PRL-10</t>
        </is>
      </c>
      <c r="C62" s="49" t="n">
        <v>45985</v>
      </c>
      <c r="D62" s="29" t="inlineStr">
        <is>
          <t>Cronograma PCM Direto</t>
        </is>
      </c>
      <c r="E62" s="23">
        <f>IF(OR(A62="",B62=""),"",A62&amp;"|"&amp;B62)</f>
        <v/>
      </c>
      <c r="F62" s="30">
        <f>IF(OR(E62="",NOT(ISNUMBER(C62))),"",E62&amp;"|"&amp;YEAR(C62)&amp;"-"&amp;RIGHT("0"&amp;MONTH(C62),2)&amp;"-"&amp;RIGHT("0"&amp;DAY(C62),2))</f>
        <v/>
      </c>
      <c r="G62" s="26">
        <f>IF(E62="","",IFERROR(MATCH(E62,pl_chave,0),0))</f>
        <v/>
      </c>
      <c r="H62" s="23">
        <f>IF(G62="","",IF(G62=0,"Tarefa fora do plano",INDEX(pl_tag,G62)))</f>
        <v/>
      </c>
      <c r="I62" s="30">
        <f>IF(N(G62)=0,"",INDEX(pl_atividade,G62))</f>
        <v/>
      </c>
      <c r="J62" s="50">
        <f>IF(N(G62)=0,"",INDEX(pl_especialidade,G62))</f>
        <v/>
      </c>
      <c r="K62" s="28">
        <f>IF(N(G62)=0,"",INDEX(pl_duracao,G62))</f>
        <v/>
      </c>
      <c r="L62" s="39">
        <f>IF(ISNUMBER(C62),YEAR(C62),"")</f>
        <v/>
      </c>
      <c r="M62" s="39">
        <f>IF(ISNUMBER(C62),MONTH(C62),"")</f>
        <v/>
      </c>
      <c r="N62" s="23">
        <f>IF(L62="","",IF(NOT(ISNUMBER(crono_ano)),"Informe o ano",IF(L62&lt;crono_ano,"Antes do ano",IF(L62&gt;crono_ano,"Depois do ano","No ano"))))</f>
        <v/>
      </c>
      <c r="O62" s="39">
        <f>IF(F62="","",IF(COUNTIF(F$7:F62,F62)=1,1,0))</f>
        <v/>
      </c>
      <c r="P62" s="39">
        <f>IF(A62&amp;B62&amp;C62="","",IF(AND(O62=1,N(G62)&gt;0),IF(INDEX(pl_ativa,MAX(1,N(G62)))="Sim",1,0),0))</f>
        <v/>
      </c>
      <c r="Q62" s="39">
        <f>IF(F62="","",COUNTIFS(ex_chave_oc,F62,ex_cancelada,"&lt;&gt;Sim"))</f>
        <v/>
      </c>
      <c r="R62" s="51">
        <f>IF(P62="","",IF(AND(P62=1,N(Q62)&gt;0),1,0))</f>
        <v/>
      </c>
      <c r="S62" s="30">
        <f>IF(P62="","",IF(F62="","ERRO: data prevista ausente ou inválida",IF(O62=0,"Duplicada: contada uma vez",IF(N(G62)=0,"ERRO: tarefa fora do Plano Mestre",IF(P62=0,"Tarefa retirada do plano: não conta","OK")))))</f>
        <v/>
      </c>
    </row>
    <row r="63">
      <c r="A63" s="29" t="inlineStr">
        <is>
          <t>eq-demo-004</t>
        </is>
      </c>
      <c r="B63" s="25" t="inlineStr">
        <is>
          <t>PRL-11</t>
        </is>
      </c>
      <c r="C63" s="49" t="n">
        <v>45985</v>
      </c>
      <c r="D63" s="29" t="inlineStr">
        <is>
          <t>Cronograma PCM Direto</t>
        </is>
      </c>
      <c r="E63" s="23">
        <f>IF(OR(A63="",B63=""),"",A63&amp;"|"&amp;B63)</f>
        <v/>
      </c>
      <c r="F63" s="30">
        <f>IF(OR(E63="",NOT(ISNUMBER(C63))),"",E63&amp;"|"&amp;YEAR(C63)&amp;"-"&amp;RIGHT("0"&amp;MONTH(C63),2)&amp;"-"&amp;RIGHT("0"&amp;DAY(C63),2))</f>
        <v/>
      </c>
      <c r="G63" s="26">
        <f>IF(E63="","",IFERROR(MATCH(E63,pl_chave,0),0))</f>
        <v/>
      </c>
      <c r="H63" s="23">
        <f>IF(G63="","",IF(G63=0,"Tarefa fora do plano",INDEX(pl_tag,G63)))</f>
        <v/>
      </c>
      <c r="I63" s="30">
        <f>IF(N(G63)=0,"",INDEX(pl_atividade,G63))</f>
        <v/>
      </c>
      <c r="J63" s="50">
        <f>IF(N(G63)=0,"",INDEX(pl_especialidade,G63))</f>
        <v/>
      </c>
      <c r="K63" s="28">
        <f>IF(N(G63)=0,"",INDEX(pl_duracao,G63))</f>
        <v/>
      </c>
      <c r="L63" s="39">
        <f>IF(ISNUMBER(C63),YEAR(C63),"")</f>
        <v/>
      </c>
      <c r="M63" s="39">
        <f>IF(ISNUMBER(C63),MONTH(C63),"")</f>
        <v/>
      </c>
      <c r="N63" s="23">
        <f>IF(L63="","",IF(NOT(ISNUMBER(crono_ano)),"Informe o ano",IF(L63&lt;crono_ano,"Antes do ano",IF(L63&gt;crono_ano,"Depois do ano","No ano"))))</f>
        <v/>
      </c>
      <c r="O63" s="39">
        <f>IF(F63="","",IF(COUNTIF(F$7:F63,F63)=1,1,0))</f>
        <v/>
      </c>
      <c r="P63" s="39">
        <f>IF(A63&amp;B63&amp;C63="","",IF(AND(O63=1,N(G63)&gt;0),IF(INDEX(pl_ativa,MAX(1,N(G63)))="Sim",1,0),0))</f>
        <v/>
      </c>
      <c r="Q63" s="39">
        <f>IF(F63="","",COUNTIFS(ex_chave_oc,F63,ex_cancelada,"&lt;&gt;Sim"))</f>
        <v/>
      </c>
      <c r="R63" s="51">
        <f>IF(P63="","",IF(AND(P63=1,N(Q63)&gt;0),1,0))</f>
        <v/>
      </c>
      <c r="S63" s="30">
        <f>IF(P63="","",IF(F63="","ERRO: data prevista ausente ou inválida",IF(O63=0,"Duplicada: contada uma vez",IF(N(G63)=0,"ERRO: tarefa fora do Plano Mestre",IF(P63=0,"Tarefa retirada do plano: não conta","OK")))))</f>
        <v/>
      </c>
    </row>
    <row r="64">
      <c r="A64" s="29" t="inlineStr">
        <is>
          <t>eq-demo-004</t>
        </is>
      </c>
      <c r="B64" s="25" t="inlineStr">
        <is>
          <t>PRL-11</t>
        </is>
      </c>
      <c r="C64" s="49" t="n">
        <v>45986</v>
      </c>
      <c r="D64" s="29" t="inlineStr">
        <is>
          <t>Cronograma PCM Direto</t>
        </is>
      </c>
      <c r="E64" s="23">
        <f>IF(OR(A64="",B64=""),"",A64&amp;"|"&amp;B64)</f>
        <v/>
      </c>
      <c r="F64" s="30">
        <f>IF(OR(E64="",NOT(ISNUMBER(C64))),"",E64&amp;"|"&amp;YEAR(C64)&amp;"-"&amp;RIGHT("0"&amp;MONTH(C64),2)&amp;"-"&amp;RIGHT("0"&amp;DAY(C64),2))</f>
        <v/>
      </c>
      <c r="G64" s="26">
        <f>IF(E64="","",IFERROR(MATCH(E64,pl_chave,0),0))</f>
        <v/>
      </c>
      <c r="H64" s="23">
        <f>IF(G64="","",IF(G64=0,"Tarefa fora do plano",INDEX(pl_tag,G64)))</f>
        <v/>
      </c>
      <c r="I64" s="30">
        <f>IF(N(G64)=0,"",INDEX(pl_atividade,G64))</f>
        <v/>
      </c>
      <c r="J64" s="50">
        <f>IF(N(G64)=0,"",INDEX(pl_especialidade,G64))</f>
        <v/>
      </c>
      <c r="K64" s="28">
        <f>IF(N(G64)=0,"",INDEX(pl_duracao,G64))</f>
        <v/>
      </c>
      <c r="L64" s="39">
        <f>IF(ISNUMBER(C64),YEAR(C64),"")</f>
        <v/>
      </c>
      <c r="M64" s="39">
        <f>IF(ISNUMBER(C64),MONTH(C64),"")</f>
        <v/>
      </c>
      <c r="N64" s="23">
        <f>IF(L64="","",IF(NOT(ISNUMBER(crono_ano)),"Informe o ano",IF(L64&lt;crono_ano,"Antes do ano",IF(L64&gt;crono_ano,"Depois do ano","No ano"))))</f>
        <v/>
      </c>
      <c r="O64" s="39">
        <f>IF(F64="","",IF(COUNTIF(F$7:F64,F64)=1,1,0))</f>
        <v/>
      </c>
      <c r="P64" s="39">
        <f>IF(A64&amp;B64&amp;C64="","",IF(AND(O64=1,N(G64)&gt;0),IF(INDEX(pl_ativa,MAX(1,N(G64)))="Sim",1,0),0))</f>
        <v/>
      </c>
      <c r="Q64" s="39">
        <f>IF(F64="","",COUNTIFS(ex_chave_oc,F64,ex_cancelada,"&lt;&gt;Sim"))</f>
        <v/>
      </c>
      <c r="R64" s="51">
        <f>IF(P64="","",IF(AND(P64=1,N(Q64)&gt;0),1,0))</f>
        <v/>
      </c>
      <c r="S64" s="30">
        <f>IF(P64="","",IF(F64="","ERRO: data prevista ausente ou inválida",IF(O64=0,"Duplicada: contada uma vez",IF(N(G64)=0,"ERRO: tarefa fora do Plano Mestre",IF(P64=0,"Tarefa retirada do plano: não conta","OK")))))</f>
        <v/>
      </c>
    </row>
    <row r="65">
      <c r="A65" s="29" t="inlineStr">
        <is>
          <t>eq-demo-004</t>
        </is>
      </c>
      <c r="B65" s="25" t="inlineStr">
        <is>
          <t>PRL-11</t>
        </is>
      </c>
      <c r="C65" s="49" t="n">
        <v>45987</v>
      </c>
      <c r="D65" s="29" t="inlineStr">
        <is>
          <t>Cronograma PCM Direto</t>
        </is>
      </c>
      <c r="E65" s="23">
        <f>IF(OR(A65="",B65=""),"",A65&amp;"|"&amp;B65)</f>
        <v/>
      </c>
      <c r="F65" s="30">
        <f>IF(OR(E65="",NOT(ISNUMBER(C65))),"",E65&amp;"|"&amp;YEAR(C65)&amp;"-"&amp;RIGHT("0"&amp;MONTH(C65),2)&amp;"-"&amp;RIGHT("0"&amp;DAY(C65),2))</f>
        <v/>
      </c>
      <c r="G65" s="26">
        <f>IF(E65="","",IFERROR(MATCH(E65,pl_chave,0),0))</f>
        <v/>
      </c>
      <c r="H65" s="23">
        <f>IF(G65="","",IF(G65=0,"Tarefa fora do plano",INDEX(pl_tag,G65)))</f>
        <v/>
      </c>
      <c r="I65" s="30">
        <f>IF(N(G65)=0,"",INDEX(pl_atividade,G65))</f>
        <v/>
      </c>
      <c r="J65" s="50">
        <f>IF(N(G65)=0,"",INDEX(pl_especialidade,G65))</f>
        <v/>
      </c>
      <c r="K65" s="28">
        <f>IF(N(G65)=0,"",INDEX(pl_duracao,G65))</f>
        <v/>
      </c>
      <c r="L65" s="39">
        <f>IF(ISNUMBER(C65),YEAR(C65),"")</f>
        <v/>
      </c>
      <c r="M65" s="39">
        <f>IF(ISNUMBER(C65),MONTH(C65),"")</f>
        <v/>
      </c>
      <c r="N65" s="23">
        <f>IF(L65="","",IF(NOT(ISNUMBER(crono_ano)),"Informe o ano",IF(L65&lt;crono_ano,"Antes do ano",IF(L65&gt;crono_ano,"Depois do ano","No ano"))))</f>
        <v/>
      </c>
      <c r="O65" s="39">
        <f>IF(F65="","",IF(COUNTIF(F$7:F65,F65)=1,1,0))</f>
        <v/>
      </c>
      <c r="P65" s="39">
        <f>IF(A65&amp;B65&amp;C65="","",IF(AND(O65=1,N(G65)&gt;0),IF(INDEX(pl_ativa,MAX(1,N(G65)))="Sim",1,0),0))</f>
        <v/>
      </c>
      <c r="Q65" s="39">
        <f>IF(F65="","",COUNTIFS(ex_chave_oc,F65,ex_cancelada,"&lt;&gt;Sim"))</f>
        <v/>
      </c>
      <c r="R65" s="51">
        <f>IF(P65="","",IF(AND(P65=1,N(Q65)&gt;0),1,0))</f>
        <v/>
      </c>
      <c r="S65" s="30">
        <f>IF(P65="","",IF(F65="","ERRO: data prevista ausente ou inválida",IF(O65=0,"Duplicada: contada uma vez",IF(N(G65)=0,"ERRO: tarefa fora do Plano Mestre",IF(P65=0,"Tarefa retirada do plano: não conta","OK")))))</f>
        <v/>
      </c>
    </row>
    <row r="66">
      <c r="A66" s="29" t="inlineStr">
        <is>
          <t>eq-demo-004</t>
        </is>
      </c>
      <c r="B66" s="25" t="inlineStr">
        <is>
          <t>PRL-11</t>
        </is>
      </c>
      <c r="C66" s="49" t="n">
        <v>45988</v>
      </c>
      <c r="D66" s="29" t="inlineStr">
        <is>
          <t>Cronograma PCM Direto</t>
        </is>
      </c>
      <c r="E66" s="23">
        <f>IF(OR(A66="",B66=""),"",A66&amp;"|"&amp;B66)</f>
        <v/>
      </c>
      <c r="F66" s="30">
        <f>IF(OR(E66="",NOT(ISNUMBER(C66))),"",E66&amp;"|"&amp;YEAR(C66)&amp;"-"&amp;RIGHT("0"&amp;MONTH(C66),2)&amp;"-"&amp;RIGHT("0"&amp;DAY(C66),2))</f>
        <v/>
      </c>
      <c r="G66" s="26">
        <f>IF(E66="","",IFERROR(MATCH(E66,pl_chave,0),0))</f>
        <v/>
      </c>
      <c r="H66" s="23">
        <f>IF(G66="","",IF(G66=0,"Tarefa fora do plano",INDEX(pl_tag,G66)))</f>
        <v/>
      </c>
      <c r="I66" s="30">
        <f>IF(N(G66)=0,"",INDEX(pl_atividade,G66))</f>
        <v/>
      </c>
      <c r="J66" s="50">
        <f>IF(N(G66)=0,"",INDEX(pl_especialidade,G66))</f>
        <v/>
      </c>
      <c r="K66" s="28">
        <f>IF(N(G66)=0,"",INDEX(pl_duracao,G66))</f>
        <v/>
      </c>
      <c r="L66" s="39">
        <f>IF(ISNUMBER(C66),YEAR(C66),"")</f>
        <v/>
      </c>
      <c r="M66" s="39">
        <f>IF(ISNUMBER(C66),MONTH(C66),"")</f>
        <v/>
      </c>
      <c r="N66" s="23">
        <f>IF(L66="","",IF(NOT(ISNUMBER(crono_ano)),"Informe o ano",IF(L66&lt;crono_ano,"Antes do ano",IF(L66&gt;crono_ano,"Depois do ano","No ano"))))</f>
        <v/>
      </c>
      <c r="O66" s="39">
        <f>IF(F66="","",IF(COUNTIF(F$7:F66,F66)=1,1,0))</f>
        <v/>
      </c>
      <c r="P66" s="39">
        <f>IF(A66&amp;B66&amp;C66="","",IF(AND(O66=1,N(G66)&gt;0),IF(INDEX(pl_ativa,MAX(1,N(G66)))="Sim",1,0),0))</f>
        <v/>
      </c>
      <c r="Q66" s="39">
        <f>IF(F66="","",COUNTIFS(ex_chave_oc,F66,ex_cancelada,"&lt;&gt;Sim"))</f>
        <v/>
      </c>
      <c r="R66" s="51">
        <f>IF(P66="","",IF(AND(P66=1,N(Q66)&gt;0),1,0))</f>
        <v/>
      </c>
      <c r="S66" s="30">
        <f>IF(P66="","",IF(F66="","ERRO: data prevista ausente ou inválida",IF(O66=0,"Duplicada: contada uma vez",IF(N(G66)=0,"ERRO: tarefa fora do Plano Mestre",IF(P66=0,"Tarefa retirada do plano: não conta","OK")))))</f>
        <v/>
      </c>
    </row>
    <row r="67">
      <c r="A67" s="29" t="inlineStr">
        <is>
          <t>eq-demo-004</t>
        </is>
      </c>
      <c r="B67" s="25" t="inlineStr">
        <is>
          <t>PRL-11</t>
        </is>
      </c>
      <c r="C67" s="49" t="n">
        <v>45989</v>
      </c>
      <c r="D67" s="29" t="inlineStr">
        <is>
          <t>Cronograma PCM Direto</t>
        </is>
      </c>
      <c r="E67" s="23">
        <f>IF(OR(A67="",B67=""),"",A67&amp;"|"&amp;B67)</f>
        <v/>
      </c>
      <c r="F67" s="30">
        <f>IF(OR(E67="",NOT(ISNUMBER(C67))),"",E67&amp;"|"&amp;YEAR(C67)&amp;"-"&amp;RIGHT("0"&amp;MONTH(C67),2)&amp;"-"&amp;RIGHT("0"&amp;DAY(C67),2))</f>
        <v/>
      </c>
      <c r="G67" s="26">
        <f>IF(E67="","",IFERROR(MATCH(E67,pl_chave,0),0))</f>
        <v/>
      </c>
      <c r="H67" s="23">
        <f>IF(G67="","",IF(G67=0,"Tarefa fora do plano",INDEX(pl_tag,G67)))</f>
        <v/>
      </c>
      <c r="I67" s="30">
        <f>IF(N(G67)=0,"",INDEX(pl_atividade,G67))</f>
        <v/>
      </c>
      <c r="J67" s="50">
        <f>IF(N(G67)=0,"",INDEX(pl_especialidade,G67))</f>
        <v/>
      </c>
      <c r="K67" s="28">
        <f>IF(N(G67)=0,"",INDEX(pl_duracao,G67))</f>
        <v/>
      </c>
      <c r="L67" s="39">
        <f>IF(ISNUMBER(C67),YEAR(C67),"")</f>
        <v/>
      </c>
      <c r="M67" s="39">
        <f>IF(ISNUMBER(C67),MONTH(C67),"")</f>
        <v/>
      </c>
      <c r="N67" s="23">
        <f>IF(L67="","",IF(NOT(ISNUMBER(crono_ano)),"Informe o ano",IF(L67&lt;crono_ano,"Antes do ano",IF(L67&gt;crono_ano,"Depois do ano","No ano"))))</f>
        <v/>
      </c>
      <c r="O67" s="39">
        <f>IF(F67="","",IF(COUNTIF(F$7:F67,F67)=1,1,0))</f>
        <v/>
      </c>
      <c r="P67" s="39">
        <f>IF(A67&amp;B67&amp;C67="","",IF(AND(O67=1,N(G67)&gt;0),IF(INDEX(pl_ativa,MAX(1,N(G67)))="Sim",1,0),0))</f>
        <v/>
      </c>
      <c r="Q67" s="39">
        <f>IF(F67="","",COUNTIFS(ex_chave_oc,F67,ex_cancelada,"&lt;&gt;Sim"))</f>
        <v/>
      </c>
      <c r="R67" s="51">
        <f>IF(P67="","",IF(AND(P67=1,N(Q67)&gt;0),1,0))</f>
        <v/>
      </c>
      <c r="S67" s="30">
        <f>IF(P67="","",IF(F67="","ERRO: data prevista ausente ou inválida",IF(O67=0,"Duplicada: contada uma vez",IF(N(G67)=0,"ERRO: tarefa fora do Plano Mestre",IF(P67=0,"Tarefa retirada do plano: não conta","OK")))))</f>
        <v/>
      </c>
    </row>
    <row r="68">
      <c r="A68" s="29" t="inlineStr">
        <is>
          <t>eq-demo-001</t>
        </is>
      </c>
      <c r="B68" s="25" t="inlineStr">
        <is>
          <t>CMP-01</t>
        </is>
      </c>
      <c r="C68" s="49" t="n">
        <v>45992</v>
      </c>
      <c r="D68" s="29" t="inlineStr">
        <is>
          <t>Cronograma PCM Direto</t>
        </is>
      </c>
      <c r="E68" s="23">
        <f>IF(OR(A68="",B68=""),"",A68&amp;"|"&amp;B68)</f>
        <v/>
      </c>
      <c r="F68" s="30">
        <f>IF(OR(E68="",NOT(ISNUMBER(C68))),"",E68&amp;"|"&amp;YEAR(C68)&amp;"-"&amp;RIGHT("0"&amp;MONTH(C68),2)&amp;"-"&amp;RIGHT("0"&amp;DAY(C68),2))</f>
        <v/>
      </c>
      <c r="G68" s="26">
        <f>IF(E68="","",IFERROR(MATCH(E68,pl_chave,0),0))</f>
        <v/>
      </c>
      <c r="H68" s="23">
        <f>IF(G68="","",IF(G68=0,"Tarefa fora do plano",INDEX(pl_tag,G68)))</f>
        <v/>
      </c>
      <c r="I68" s="30">
        <f>IF(N(G68)=0,"",INDEX(pl_atividade,G68))</f>
        <v/>
      </c>
      <c r="J68" s="50">
        <f>IF(N(G68)=0,"",INDEX(pl_especialidade,G68))</f>
        <v/>
      </c>
      <c r="K68" s="28">
        <f>IF(N(G68)=0,"",INDEX(pl_duracao,G68))</f>
        <v/>
      </c>
      <c r="L68" s="39">
        <f>IF(ISNUMBER(C68),YEAR(C68),"")</f>
        <v/>
      </c>
      <c r="M68" s="39">
        <f>IF(ISNUMBER(C68),MONTH(C68),"")</f>
        <v/>
      </c>
      <c r="N68" s="23">
        <f>IF(L68="","",IF(NOT(ISNUMBER(crono_ano)),"Informe o ano",IF(L68&lt;crono_ano,"Antes do ano",IF(L68&gt;crono_ano,"Depois do ano","No ano"))))</f>
        <v/>
      </c>
      <c r="O68" s="39">
        <f>IF(F68="","",IF(COUNTIF(F$7:F68,F68)=1,1,0))</f>
        <v/>
      </c>
      <c r="P68" s="39">
        <f>IF(A68&amp;B68&amp;C68="","",IF(AND(O68=1,N(G68)&gt;0),IF(INDEX(pl_ativa,MAX(1,N(G68)))="Sim",1,0),0))</f>
        <v/>
      </c>
      <c r="Q68" s="39">
        <f>IF(F68="","",COUNTIFS(ex_chave_oc,F68,ex_cancelada,"&lt;&gt;Sim"))</f>
        <v/>
      </c>
      <c r="R68" s="51">
        <f>IF(P68="","",IF(AND(P68=1,N(Q68)&gt;0),1,0))</f>
        <v/>
      </c>
      <c r="S68" s="30">
        <f>IF(P68="","",IF(F68="","ERRO: data prevista ausente ou inválida",IF(O68=0,"Duplicada: contada uma vez",IF(N(G68)=0,"ERRO: tarefa fora do Plano Mestre",IF(P68=0,"Tarefa retirada do plano: não conta","OK")))))</f>
        <v/>
      </c>
    </row>
    <row r="69">
      <c r="A69" s="29" t="inlineStr">
        <is>
          <t>eq-demo-001</t>
        </is>
      </c>
      <c r="B69" s="25" t="inlineStr">
        <is>
          <t>CMP-02</t>
        </is>
      </c>
      <c r="C69" s="49" t="n">
        <v>45992</v>
      </c>
      <c r="D69" s="29" t="inlineStr">
        <is>
          <t>Cronograma PCM Direto</t>
        </is>
      </c>
      <c r="E69" s="23">
        <f>IF(OR(A69="",B69=""),"",A69&amp;"|"&amp;B69)</f>
        <v/>
      </c>
      <c r="F69" s="30">
        <f>IF(OR(E69="",NOT(ISNUMBER(C69))),"",E69&amp;"|"&amp;YEAR(C69)&amp;"-"&amp;RIGHT("0"&amp;MONTH(C69),2)&amp;"-"&amp;RIGHT("0"&amp;DAY(C69),2))</f>
        <v/>
      </c>
      <c r="G69" s="26">
        <f>IF(E69="","",IFERROR(MATCH(E69,pl_chave,0),0))</f>
        <v/>
      </c>
      <c r="H69" s="23">
        <f>IF(G69="","",IF(G69=0,"Tarefa fora do plano",INDEX(pl_tag,G69)))</f>
        <v/>
      </c>
      <c r="I69" s="30">
        <f>IF(N(G69)=0,"",INDEX(pl_atividade,G69))</f>
        <v/>
      </c>
      <c r="J69" s="50">
        <f>IF(N(G69)=0,"",INDEX(pl_especialidade,G69))</f>
        <v/>
      </c>
      <c r="K69" s="28">
        <f>IF(N(G69)=0,"",INDEX(pl_duracao,G69))</f>
        <v/>
      </c>
      <c r="L69" s="39">
        <f>IF(ISNUMBER(C69),YEAR(C69),"")</f>
        <v/>
      </c>
      <c r="M69" s="39">
        <f>IF(ISNUMBER(C69),MONTH(C69),"")</f>
        <v/>
      </c>
      <c r="N69" s="23">
        <f>IF(L69="","",IF(NOT(ISNUMBER(crono_ano)),"Informe o ano",IF(L69&lt;crono_ano,"Antes do ano",IF(L69&gt;crono_ano,"Depois do ano","No ano"))))</f>
        <v/>
      </c>
      <c r="O69" s="39">
        <f>IF(F69="","",IF(COUNTIF(F$7:F69,F69)=1,1,0))</f>
        <v/>
      </c>
      <c r="P69" s="39">
        <f>IF(A69&amp;B69&amp;C69="","",IF(AND(O69=1,N(G69)&gt;0),IF(INDEX(pl_ativa,MAX(1,N(G69)))="Sim",1,0),0))</f>
        <v/>
      </c>
      <c r="Q69" s="39">
        <f>IF(F69="","",COUNTIFS(ex_chave_oc,F69,ex_cancelada,"&lt;&gt;Sim"))</f>
        <v/>
      </c>
      <c r="R69" s="51">
        <f>IF(P69="","",IF(AND(P69=1,N(Q69)&gt;0),1,0))</f>
        <v/>
      </c>
      <c r="S69" s="30">
        <f>IF(P69="","",IF(F69="","ERRO: data prevista ausente ou inválida",IF(O69=0,"Duplicada: contada uma vez",IF(N(G69)=0,"ERRO: tarefa fora do Plano Mestre",IF(P69=0,"Tarefa retirada do plano: não conta","OK")))))</f>
        <v/>
      </c>
    </row>
    <row r="70">
      <c r="A70" s="29" t="inlineStr">
        <is>
          <t>eq-demo-002</t>
        </is>
      </c>
      <c r="B70" s="25" t="inlineStr">
        <is>
          <t>BCF-01</t>
        </is>
      </c>
      <c r="C70" s="49" t="n">
        <v>45992</v>
      </c>
      <c r="D70" s="29" t="inlineStr">
        <is>
          <t>Cronograma PCM Direto</t>
        </is>
      </c>
      <c r="E70" s="23">
        <f>IF(OR(A70="",B70=""),"",A70&amp;"|"&amp;B70)</f>
        <v/>
      </c>
      <c r="F70" s="30">
        <f>IF(OR(E70="",NOT(ISNUMBER(C70))),"",E70&amp;"|"&amp;YEAR(C70)&amp;"-"&amp;RIGHT("0"&amp;MONTH(C70),2)&amp;"-"&amp;RIGHT("0"&amp;DAY(C70),2))</f>
        <v/>
      </c>
      <c r="G70" s="26">
        <f>IF(E70="","",IFERROR(MATCH(E70,pl_chave,0),0))</f>
        <v/>
      </c>
      <c r="H70" s="23">
        <f>IF(G70="","",IF(G70=0,"Tarefa fora do plano",INDEX(pl_tag,G70)))</f>
        <v/>
      </c>
      <c r="I70" s="30">
        <f>IF(N(G70)=0,"",INDEX(pl_atividade,G70))</f>
        <v/>
      </c>
      <c r="J70" s="50">
        <f>IF(N(G70)=0,"",INDEX(pl_especialidade,G70))</f>
        <v/>
      </c>
      <c r="K70" s="28">
        <f>IF(N(G70)=0,"",INDEX(pl_duracao,G70))</f>
        <v/>
      </c>
      <c r="L70" s="39">
        <f>IF(ISNUMBER(C70),YEAR(C70),"")</f>
        <v/>
      </c>
      <c r="M70" s="39">
        <f>IF(ISNUMBER(C70),MONTH(C70),"")</f>
        <v/>
      </c>
      <c r="N70" s="23">
        <f>IF(L70="","",IF(NOT(ISNUMBER(crono_ano)),"Informe o ano",IF(L70&lt;crono_ano,"Antes do ano",IF(L70&gt;crono_ano,"Depois do ano","No ano"))))</f>
        <v/>
      </c>
      <c r="O70" s="39">
        <f>IF(F70="","",IF(COUNTIF(F$7:F70,F70)=1,1,0))</f>
        <v/>
      </c>
      <c r="P70" s="39">
        <f>IF(A70&amp;B70&amp;C70="","",IF(AND(O70=1,N(G70)&gt;0),IF(INDEX(pl_ativa,MAX(1,N(G70)))="Sim",1,0),0))</f>
        <v/>
      </c>
      <c r="Q70" s="39">
        <f>IF(F70="","",COUNTIFS(ex_chave_oc,F70,ex_cancelada,"&lt;&gt;Sim"))</f>
        <v/>
      </c>
      <c r="R70" s="51">
        <f>IF(P70="","",IF(AND(P70=1,N(Q70)&gt;0),1,0))</f>
        <v/>
      </c>
      <c r="S70" s="30">
        <f>IF(P70="","",IF(F70="","ERRO: data prevista ausente ou inválida",IF(O70=0,"Duplicada: contada uma vez",IF(N(G70)=0,"ERRO: tarefa fora do Plano Mestre",IF(P70=0,"Tarefa retirada do plano: não conta","OK")))))</f>
        <v/>
      </c>
    </row>
    <row r="71">
      <c r="A71" s="29" t="inlineStr">
        <is>
          <t>eq-demo-002</t>
        </is>
      </c>
      <c r="B71" s="25" t="inlineStr">
        <is>
          <t>BCF-02</t>
        </is>
      </c>
      <c r="C71" s="49" t="n">
        <v>45992</v>
      </c>
      <c r="D71" s="29" t="inlineStr">
        <is>
          <t>Cronograma PCM Direto</t>
        </is>
      </c>
      <c r="E71" s="23">
        <f>IF(OR(A71="",B71=""),"",A71&amp;"|"&amp;B71)</f>
        <v/>
      </c>
      <c r="F71" s="30">
        <f>IF(OR(E71="",NOT(ISNUMBER(C71))),"",E71&amp;"|"&amp;YEAR(C71)&amp;"-"&amp;RIGHT("0"&amp;MONTH(C71),2)&amp;"-"&amp;RIGHT("0"&amp;DAY(C71),2))</f>
        <v/>
      </c>
      <c r="G71" s="26">
        <f>IF(E71="","",IFERROR(MATCH(E71,pl_chave,0),0))</f>
        <v/>
      </c>
      <c r="H71" s="23">
        <f>IF(G71="","",IF(G71=0,"Tarefa fora do plano",INDEX(pl_tag,G71)))</f>
        <v/>
      </c>
      <c r="I71" s="30">
        <f>IF(N(G71)=0,"",INDEX(pl_atividade,G71))</f>
        <v/>
      </c>
      <c r="J71" s="50">
        <f>IF(N(G71)=0,"",INDEX(pl_especialidade,G71))</f>
        <v/>
      </c>
      <c r="K71" s="28">
        <f>IF(N(G71)=0,"",INDEX(pl_duracao,G71))</f>
        <v/>
      </c>
      <c r="L71" s="39">
        <f>IF(ISNUMBER(C71),YEAR(C71),"")</f>
        <v/>
      </c>
      <c r="M71" s="39">
        <f>IF(ISNUMBER(C71),MONTH(C71),"")</f>
        <v/>
      </c>
      <c r="N71" s="23">
        <f>IF(L71="","",IF(NOT(ISNUMBER(crono_ano)),"Informe o ano",IF(L71&lt;crono_ano,"Antes do ano",IF(L71&gt;crono_ano,"Depois do ano","No ano"))))</f>
        <v/>
      </c>
      <c r="O71" s="39">
        <f>IF(F71="","",IF(COUNTIF(F$7:F71,F71)=1,1,0))</f>
        <v/>
      </c>
      <c r="P71" s="39">
        <f>IF(A71&amp;B71&amp;C71="","",IF(AND(O71=1,N(G71)&gt;0),IF(INDEX(pl_ativa,MAX(1,N(G71)))="Sim",1,0),0))</f>
        <v/>
      </c>
      <c r="Q71" s="39">
        <f>IF(F71="","",COUNTIFS(ex_chave_oc,F71,ex_cancelada,"&lt;&gt;Sim"))</f>
        <v/>
      </c>
      <c r="R71" s="51">
        <f>IF(P71="","",IF(AND(P71=1,N(Q71)&gt;0),1,0))</f>
        <v/>
      </c>
      <c r="S71" s="30">
        <f>IF(P71="","",IF(F71="","ERRO: data prevista ausente ou inválida",IF(O71=0,"Duplicada: contada uma vez",IF(N(G71)=0,"ERRO: tarefa fora do Plano Mestre",IF(P71=0,"Tarefa retirada do plano: não conta","OK")))))</f>
        <v/>
      </c>
    </row>
    <row r="72">
      <c r="A72" s="29" t="inlineStr">
        <is>
          <t>eq-demo-003</t>
        </is>
      </c>
      <c r="B72" s="25" t="inlineStr">
        <is>
          <t>MOT-04</t>
        </is>
      </c>
      <c r="C72" s="49" t="n">
        <v>45992</v>
      </c>
      <c r="D72" s="29" t="inlineStr">
        <is>
          <t>Cronograma PCM Direto</t>
        </is>
      </c>
      <c r="E72" s="23">
        <f>IF(OR(A72="",B72=""),"",A72&amp;"|"&amp;B72)</f>
        <v/>
      </c>
      <c r="F72" s="30">
        <f>IF(OR(E72="",NOT(ISNUMBER(C72))),"",E72&amp;"|"&amp;YEAR(C72)&amp;"-"&amp;RIGHT("0"&amp;MONTH(C72),2)&amp;"-"&amp;RIGHT("0"&amp;DAY(C72),2))</f>
        <v/>
      </c>
      <c r="G72" s="26">
        <f>IF(E72="","",IFERROR(MATCH(E72,pl_chave,0),0))</f>
        <v/>
      </c>
      <c r="H72" s="23">
        <f>IF(G72="","",IF(G72=0,"Tarefa fora do plano",INDEX(pl_tag,G72)))</f>
        <v/>
      </c>
      <c r="I72" s="30">
        <f>IF(N(G72)=0,"",INDEX(pl_atividade,G72))</f>
        <v/>
      </c>
      <c r="J72" s="50">
        <f>IF(N(G72)=0,"",INDEX(pl_especialidade,G72))</f>
        <v/>
      </c>
      <c r="K72" s="28">
        <f>IF(N(G72)=0,"",INDEX(pl_duracao,G72))</f>
        <v/>
      </c>
      <c r="L72" s="39">
        <f>IF(ISNUMBER(C72),YEAR(C72),"")</f>
        <v/>
      </c>
      <c r="M72" s="39">
        <f>IF(ISNUMBER(C72),MONTH(C72),"")</f>
        <v/>
      </c>
      <c r="N72" s="23">
        <f>IF(L72="","",IF(NOT(ISNUMBER(crono_ano)),"Informe o ano",IF(L72&lt;crono_ano,"Antes do ano",IF(L72&gt;crono_ano,"Depois do ano","No ano"))))</f>
        <v/>
      </c>
      <c r="O72" s="39">
        <f>IF(F72="","",IF(COUNTIF(F$7:F72,F72)=1,1,0))</f>
        <v/>
      </c>
      <c r="P72" s="39">
        <f>IF(A72&amp;B72&amp;C72="","",IF(AND(O72=1,N(G72)&gt;0),IF(INDEX(pl_ativa,MAX(1,N(G72)))="Sim",1,0),0))</f>
        <v/>
      </c>
      <c r="Q72" s="39">
        <f>IF(F72="","",COUNTIFS(ex_chave_oc,F72,ex_cancelada,"&lt;&gt;Sim"))</f>
        <v/>
      </c>
      <c r="R72" s="51">
        <f>IF(P72="","",IF(AND(P72=1,N(Q72)&gt;0),1,0))</f>
        <v/>
      </c>
      <c r="S72" s="30">
        <f>IF(P72="","",IF(F72="","ERRO: data prevista ausente ou inválida",IF(O72=0,"Duplicada: contada uma vez",IF(N(G72)=0,"ERRO: tarefa fora do Plano Mestre",IF(P72=0,"Tarefa retirada do plano: não conta","OK")))))</f>
        <v/>
      </c>
    </row>
    <row r="73">
      <c r="A73" s="29" t="inlineStr">
        <is>
          <t>eq-demo-004</t>
        </is>
      </c>
      <c r="B73" s="25" t="inlineStr">
        <is>
          <t>PRL-01</t>
        </is>
      </c>
      <c r="C73" s="49" t="n">
        <v>45992</v>
      </c>
      <c r="D73" s="29" t="inlineStr">
        <is>
          <t>Cronograma PCM Direto</t>
        </is>
      </c>
      <c r="E73" s="23">
        <f>IF(OR(A73="",B73=""),"",A73&amp;"|"&amp;B73)</f>
        <v/>
      </c>
      <c r="F73" s="30">
        <f>IF(OR(E73="",NOT(ISNUMBER(C73))),"",E73&amp;"|"&amp;YEAR(C73)&amp;"-"&amp;RIGHT("0"&amp;MONTH(C73),2)&amp;"-"&amp;RIGHT("0"&amp;DAY(C73),2))</f>
        <v/>
      </c>
      <c r="G73" s="26">
        <f>IF(E73="","",IFERROR(MATCH(E73,pl_chave,0),0))</f>
        <v/>
      </c>
      <c r="H73" s="23">
        <f>IF(G73="","",IF(G73=0,"Tarefa fora do plano",INDEX(pl_tag,G73)))</f>
        <v/>
      </c>
      <c r="I73" s="30">
        <f>IF(N(G73)=0,"",INDEX(pl_atividade,G73))</f>
        <v/>
      </c>
      <c r="J73" s="50">
        <f>IF(N(G73)=0,"",INDEX(pl_especialidade,G73))</f>
        <v/>
      </c>
      <c r="K73" s="28">
        <f>IF(N(G73)=0,"",INDEX(pl_duracao,G73))</f>
        <v/>
      </c>
      <c r="L73" s="39">
        <f>IF(ISNUMBER(C73),YEAR(C73),"")</f>
        <v/>
      </c>
      <c r="M73" s="39">
        <f>IF(ISNUMBER(C73),MONTH(C73),"")</f>
        <v/>
      </c>
      <c r="N73" s="23">
        <f>IF(L73="","",IF(NOT(ISNUMBER(crono_ano)),"Informe o ano",IF(L73&lt;crono_ano,"Antes do ano",IF(L73&gt;crono_ano,"Depois do ano","No ano"))))</f>
        <v/>
      </c>
      <c r="O73" s="39">
        <f>IF(F73="","",IF(COUNTIF(F$7:F73,F73)=1,1,0))</f>
        <v/>
      </c>
      <c r="P73" s="39">
        <f>IF(A73&amp;B73&amp;C73="","",IF(AND(O73=1,N(G73)&gt;0),IF(INDEX(pl_ativa,MAX(1,N(G73)))="Sim",1,0),0))</f>
        <v/>
      </c>
      <c r="Q73" s="39">
        <f>IF(F73="","",COUNTIFS(ex_chave_oc,F73,ex_cancelada,"&lt;&gt;Sim"))</f>
        <v/>
      </c>
      <c r="R73" s="51">
        <f>IF(P73="","",IF(AND(P73=1,N(Q73)&gt;0),1,0))</f>
        <v/>
      </c>
      <c r="S73" s="30">
        <f>IF(P73="","",IF(F73="","ERRO: data prevista ausente ou inválida",IF(O73=0,"Duplicada: contada uma vez",IF(N(G73)=0,"ERRO: tarefa fora do Plano Mestre",IF(P73=0,"Tarefa retirada do plano: não conta","OK")))))</f>
        <v/>
      </c>
    </row>
    <row r="74">
      <c r="A74" s="29" t="inlineStr">
        <is>
          <t>eq-demo-004</t>
        </is>
      </c>
      <c r="B74" s="25" t="inlineStr">
        <is>
          <t>PRL-02</t>
        </is>
      </c>
      <c r="C74" s="49" t="n">
        <v>45992</v>
      </c>
      <c r="D74" s="29" t="inlineStr">
        <is>
          <t>Cronograma PCM Direto</t>
        </is>
      </c>
      <c r="E74" s="23">
        <f>IF(OR(A74="",B74=""),"",A74&amp;"|"&amp;B74)</f>
        <v/>
      </c>
      <c r="F74" s="30">
        <f>IF(OR(E74="",NOT(ISNUMBER(C74))),"",E74&amp;"|"&amp;YEAR(C74)&amp;"-"&amp;RIGHT("0"&amp;MONTH(C74),2)&amp;"-"&amp;RIGHT("0"&amp;DAY(C74),2))</f>
        <v/>
      </c>
      <c r="G74" s="26">
        <f>IF(E74="","",IFERROR(MATCH(E74,pl_chave,0),0))</f>
        <v/>
      </c>
      <c r="H74" s="23">
        <f>IF(G74="","",IF(G74=0,"Tarefa fora do plano",INDEX(pl_tag,G74)))</f>
        <v/>
      </c>
      <c r="I74" s="30">
        <f>IF(N(G74)=0,"",INDEX(pl_atividade,G74))</f>
        <v/>
      </c>
      <c r="J74" s="50">
        <f>IF(N(G74)=0,"",INDEX(pl_especialidade,G74))</f>
        <v/>
      </c>
      <c r="K74" s="28">
        <f>IF(N(G74)=0,"",INDEX(pl_duracao,G74))</f>
        <v/>
      </c>
      <c r="L74" s="39">
        <f>IF(ISNUMBER(C74),YEAR(C74),"")</f>
        <v/>
      </c>
      <c r="M74" s="39">
        <f>IF(ISNUMBER(C74),MONTH(C74),"")</f>
        <v/>
      </c>
      <c r="N74" s="23">
        <f>IF(L74="","",IF(NOT(ISNUMBER(crono_ano)),"Informe o ano",IF(L74&lt;crono_ano,"Antes do ano",IF(L74&gt;crono_ano,"Depois do ano","No ano"))))</f>
        <v/>
      </c>
      <c r="O74" s="39">
        <f>IF(F74="","",IF(COUNTIF(F$7:F74,F74)=1,1,0))</f>
        <v/>
      </c>
      <c r="P74" s="39">
        <f>IF(A74&amp;B74&amp;C74="","",IF(AND(O74=1,N(G74)&gt;0),IF(INDEX(pl_ativa,MAX(1,N(G74)))="Sim",1,0),0))</f>
        <v/>
      </c>
      <c r="Q74" s="39">
        <f>IF(F74="","",COUNTIFS(ex_chave_oc,F74,ex_cancelada,"&lt;&gt;Sim"))</f>
        <v/>
      </c>
      <c r="R74" s="51">
        <f>IF(P74="","",IF(AND(P74=1,N(Q74)&gt;0),1,0))</f>
        <v/>
      </c>
      <c r="S74" s="30">
        <f>IF(P74="","",IF(F74="","ERRO: data prevista ausente ou inválida",IF(O74=0,"Duplicada: contada uma vez",IF(N(G74)=0,"ERRO: tarefa fora do Plano Mestre",IF(P74=0,"Tarefa retirada do plano: não conta","OK")))))</f>
        <v/>
      </c>
    </row>
    <row r="75">
      <c r="A75" s="29" t="inlineStr">
        <is>
          <t>eq-demo-004</t>
        </is>
      </c>
      <c r="B75" s="25" t="inlineStr">
        <is>
          <t>PRL-03</t>
        </is>
      </c>
      <c r="C75" s="49" t="n">
        <v>45992</v>
      </c>
      <c r="D75" s="29" t="inlineStr">
        <is>
          <t>Cronograma PCM Direto</t>
        </is>
      </c>
      <c r="E75" s="23">
        <f>IF(OR(A75="",B75=""),"",A75&amp;"|"&amp;B75)</f>
        <v/>
      </c>
      <c r="F75" s="30">
        <f>IF(OR(E75="",NOT(ISNUMBER(C75))),"",E75&amp;"|"&amp;YEAR(C75)&amp;"-"&amp;RIGHT("0"&amp;MONTH(C75),2)&amp;"-"&amp;RIGHT("0"&amp;DAY(C75),2))</f>
        <v/>
      </c>
      <c r="G75" s="26">
        <f>IF(E75="","",IFERROR(MATCH(E75,pl_chave,0),0))</f>
        <v/>
      </c>
      <c r="H75" s="23">
        <f>IF(G75="","",IF(G75=0,"Tarefa fora do plano",INDEX(pl_tag,G75)))</f>
        <v/>
      </c>
      <c r="I75" s="30">
        <f>IF(N(G75)=0,"",INDEX(pl_atividade,G75))</f>
        <v/>
      </c>
      <c r="J75" s="50">
        <f>IF(N(G75)=0,"",INDEX(pl_especialidade,G75))</f>
        <v/>
      </c>
      <c r="K75" s="28">
        <f>IF(N(G75)=0,"",INDEX(pl_duracao,G75))</f>
        <v/>
      </c>
      <c r="L75" s="39">
        <f>IF(ISNUMBER(C75),YEAR(C75),"")</f>
        <v/>
      </c>
      <c r="M75" s="39">
        <f>IF(ISNUMBER(C75),MONTH(C75),"")</f>
        <v/>
      </c>
      <c r="N75" s="23">
        <f>IF(L75="","",IF(NOT(ISNUMBER(crono_ano)),"Informe o ano",IF(L75&lt;crono_ano,"Antes do ano",IF(L75&gt;crono_ano,"Depois do ano","No ano"))))</f>
        <v/>
      </c>
      <c r="O75" s="39">
        <f>IF(F75="","",IF(COUNTIF(F$7:F75,F75)=1,1,0))</f>
        <v/>
      </c>
      <c r="P75" s="39">
        <f>IF(A75&amp;B75&amp;C75="","",IF(AND(O75=1,N(G75)&gt;0),IF(INDEX(pl_ativa,MAX(1,N(G75)))="Sim",1,0),0))</f>
        <v/>
      </c>
      <c r="Q75" s="39">
        <f>IF(F75="","",COUNTIFS(ex_chave_oc,F75,ex_cancelada,"&lt;&gt;Sim"))</f>
        <v/>
      </c>
      <c r="R75" s="51">
        <f>IF(P75="","",IF(AND(P75=1,N(Q75)&gt;0),1,0))</f>
        <v/>
      </c>
      <c r="S75" s="30">
        <f>IF(P75="","",IF(F75="","ERRO: data prevista ausente ou inválida",IF(O75=0,"Duplicada: contada uma vez",IF(N(G75)=0,"ERRO: tarefa fora do Plano Mestre",IF(P75=0,"Tarefa retirada do plano: não conta","OK")))))</f>
        <v/>
      </c>
    </row>
    <row r="76">
      <c r="A76" s="29" t="inlineStr">
        <is>
          <t>eq-demo-004</t>
        </is>
      </c>
      <c r="B76" s="25" t="inlineStr">
        <is>
          <t>PRL-04</t>
        </is>
      </c>
      <c r="C76" s="49" t="n">
        <v>45992</v>
      </c>
      <c r="D76" s="29" t="inlineStr">
        <is>
          <t>Cronograma PCM Direto</t>
        </is>
      </c>
      <c r="E76" s="23">
        <f>IF(OR(A76="",B76=""),"",A76&amp;"|"&amp;B76)</f>
        <v/>
      </c>
      <c r="F76" s="30">
        <f>IF(OR(E76="",NOT(ISNUMBER(C76))),"",E76&amp;"|"&amp;YEAR(C76)&amp;"-"&amp;RIGHT("0"&amp;MONTH(C76),2)&amp;"-"&amp;RIGHT("0"&amp;DAY(C76),2))</f>
        <v/>
      </c>
      <c r="G76" s="26">
        <f>IF(E76="","",IFERROR(MATCH(E76,pl_chave,0),0))</f>
        <v/>
      </c>
      <c r="H76" s="23">
        <f>IF(G76="","",IF(G76=0,"Tarefa fora do plano",INDEX(pl_tag,G76)))</f>
        <v/>
      </c>
      <c r="I76" s="30">
        <f>IF(N(G76)=0,"",INDEX(pl_atividade,G76))</f>
        <v/>
      </c>
      <c r="J76" s="50">
        <f>IF(N(G76)=0,"",INDEX(pl_especialidade,G76))</f>
        <v/>
      </c>
      <c r="K76" s="28">
        <f>IF(N(G76)=0,"",INDEX(pl_duracao,G76))</f>
        <v/>
      </c>
      <c r="L76" s="39">
        <f>IF(ISNUMBER(C76),YEAR(C76),"")</f>
        <v/>
      </c>
      <c r="M76" s="39">
        <f>IF(ISNUMBER(C76),MONTH(C76),"")</f>
        <v/>
      </c>
      <c r="N76" s="23">
        <f>IF(L76="","",IF(NOT(ISNUMBER(crono_ano)),"Informe o ano",IF(L76&lt;crono_ano,"Antes do ano",IF(L76&gt;crono_ano,"Depois do ano","No ano"))))</f>
        <v/>
      </c>
      <c r="O76" s="39">
        <f>IF(F76="","",IF(COUNTIF(F$7:F76,F76)=1,1,0))</f>
        <v/>
      </c>
      <c r="P76" s="39">
        <f>IF(A76&amp;B76&amp;C76="","",IF(AND(O76=1,N(G76)&gt;0),IF(INDEX(pl_ativa,MAX(1,N(G76)))="Sim",1,0),0))</f>
        <v/>
      </c>
      <c r="Q76" s="39">
        <f>IF(F76="","",COUNTIFS(ex_chave_oc,F76,ex_cancelada,"&lt;&gt;Sim"))</f>
        <v/>
      </c>
      <c r="R76" s="51">
        <f>IF(P76="","",IF(AND(P76=1,N(Q76)&gt;0),1,0))</f>
        <v/>
      </c>
      <c r="S76" s="30">
        <f>IF(P76="","",IF(F76="","ERRO: data prevista ausente ou inválida",IF(O76=0,"Duplicada: contada uma vez",IF(N(G76)=0,"ERRO: tarefa fora do Plano Mestre",IF(P76=0,"Tarefa retirada do plano: não conta","OK")))))</f>
        <v/>
      </c>
    </row>
    <row r="77">
      <c r="A77" s="29" t="inlineStr">
        <is>
          <t>eq-demo-004</t>
        </is>
      </c>
      <c r="B77" s="25" t="inlineStr">
        <is>
          <t>PRL-11</t>
        </is>
      </c>
      <c r="C77" s="49" t="n">
        <v>45992</v>
      </c>
      <c r="D77" s="29" t="inlineStr">
        <is>
          <t>Cronograma PCM Direto</t>
        </is>
      </c>
      <c r="E77" s="23">
        <f>IF(OR(A77="",B77=""),"",A77&amp;"|"&amp;B77)</f>
        <v/>
      </c>
      <c r="F77" s="30">
        <f>IF(OR(E77="",NOT(ISNUMBER(C77))),"",E77&amp;"|"&amp;YEAR(C77)&amp;"-"&amp;RIGHT("0"&amp;MONTH(C77),2)&amp;"-"&amp;RIGHT("0"&amp;DAY(C77),2))</f>
        <v/>
      </c>
      <c r="G77" s="26">
        <f>IF(E77="","",IFERROR(MATCH(E77,pl_chave,0),0))</f>
        <v/>
      </c>
      <c r="H77" s="23">
        <f>IF(G77="","",IF(G77=0,"Tarefa fora do plano",INDEX(pl_tag,G77)))</f>
        <v/>
      </c>
      <c r="I77" s="30">
        <f>IF(N(G77)=0,"",INDEX(pl_atividade,G77))</f>
        <v/>
      </c>
      <c r="J77" s="50">
        <f>IF(N(G77)=0,"",INDEX(pl_especialidade,G77))</f>
        <v/>
      </c>
      <c r="K77" s="28">
        <f>IF(N(G77)=0,"",INDEX(pl_duracao,G77))</f>
        <v/>
      </c>
      <c r="L77" s="39">
        <f>IF(ISNUMBER(C77),YEAR(C77),"")</f>
        <v/>
      </c>
      <c r="M77" s="39">
        <f>IF(ISNUMBER(C77),MONTH(C77),"")</f>
        <v/>
      </c>
      <c r="N77" s="23">
        <f>IF(L77="","",IF(NOT(ISNUMBER(crono_ano)),"Informe o ano",IF(L77&lt;crono_ano,"Antes do ano",IF(L77&gt;crono_ano,"Depois do ano","No ano"))))</f>
        <v/>
      </c>
      <c r="O77" s="39">
        <f>IF(F77="","",IF(COUNTIF(F$7:F77,F77)=1,1,0))</f>
        <v/>
      </c>
      <c r="P77" s="39">
        <f>IF(A77&amp;B77&amp;C77="","",IF(AND(O77=1,N(G77)&gt;0),IF(INDEX(pl_ativa,MAX(1,N(G77)))="Sim",1,0),0))</f>
        <v/>
      </c>
      <c r="Q77" s="39">
        <f>IF(F77="","",COUNTIFS(ex_chave_oc,F77,ex_cancelada,"&lt;&gt;Sim"))</f>
        <v/>
      </c>
      <c r="R77" s="51">
        <f>IF(P77="","",IF(AND(P77=1,N(Q77)&gt;0),1,0))</f>
        <v/>
      </c>
      <c r="S77" s="30">
        <f>IF(P77="","",IF(F77="","ERRO: data prevista ausente ou inválida",IF(O77=0,"Duplicada: contada uma vez",IF(N(G77)=0,"ERRO: tarefa fora do Plano Mestre",IF(P77=0,"Tarefa retirada do plano: não conta","OK")))))</f>
        <v/>
      </c>
    </row>
    <row r="78">
      <c r="A78" s="29" t="inlineStr">
        <is>
          <t>eq-demo-004</t>
        </is>
      </c>
      <c r="B78" s="25" t="inlineStr">
        <is>
          <t>PRL-11</t>
        </is>
      </c>
      <c r="C78" s="49" t="n">
        <v>45993</v>
      </c>
      <c r="D78" s="29" t="inlineStr">
        <is>
          <t>Cronograma PCM Direto</t>
        </is>
      </c>
      <c r="E78" s="23">
        <f>IF(OR(A78="",B78=""),"",A78&amp;"|"&amp;B78)</f>
        <v/>
      </c>
      <c r="F78" s="30">
        <f>IF(OR(E78="",NOT(ISNUMBER(C78))),"",E78&amp;"|"&amp;YEAR(C78)&amp;"-"&amp;RIGHT("0"&amp;MONTH(C78),2)&amp;"-"&amp;RIGHT("0"&amp;DAY(C78),2))</f>
        <v/>
      </c>
      <c r="G78" s="26">
        <f>IF(E78="","",IFERROR(MATCH(E78,pl_chave,0),0))</f>
        <v/>
      </c>
      <c r="H78" s="23">
        <f>IF(G78="","",IF(G78=0,"Tarefa fora do plano",INDEX(pl_tag,G78)))</f>
        <v/>
      </c>
      <c r="I78" s="30">
        <f>IF(N(G78)=0,"",INDEX(pl_atividade,G78))</f>
        <v/>
      </c>
      <c r="J78" s="50">
        <f>IF(N(G78)=0,"",INDEX(pl_especialidade,G78))</f>
        <v/>
      </c>
      <c r="K78" s="28">
        <f>IF(N(G78)=0,"",INDEX(pl_duracao,G78))</f>
        <v/>
      </c>
      <c r="L78" s="39">
        <f>IF(ISNUMBER(C78),YEAR(C78),"")</f>
        <v/>
      </c>
      <c r="M78" s="39">
        <f>IF(ISNUMBER(C78),MONTH(C78),"")</f>
        <v/>
      </c>
      <c r="N78" s="23">
        <f>IF(L78="","",IF(NOT(ISNUMBER(crono_ano)),"Informe o ano",IF(L78&lt;crono_ano,"Antes do ano",IF(L78&gt;crono_ano,"Depois do ano","No ano"))))</f>
        <v/>
      </c>
      <c r="O78" s="39">
        <f>IF(F78="","",IF(COUNTIF(F$7:F78,F78)=1,1,0))</f>
        <v/>
      </c>
      <c r="P78" s="39">
        <f>IF(A78&amp;B78&amp;C78="","",IF(AND(O78=1,N(G78)&gt;0),IF(INDEX(pl_ativa,MAX(1,N(G78)))="Sim",1,0),0))</f>
        <v/>
      </c>
      <c r="Q78" s="39">
        <f>IF(F78="","",COUNTIFS(ex_chave_oc,F78,ex_cancelada,"&lt;&gt;Sim"))</f>
        <v/>
      </c>
      <c r="R78" s="51">
        <f>IF(P78="","",IF(AND(P78=1,N(Q78)&gt;0),1,0))</f>
        <v/>
      </c>
      <c r="S78" s="30">
        <f>IF(P78="","",IF(F78="","ERRO: data prevista ausente ou inválida",IF(O78=0,"Duplicada: contada uma vez",IF(N(G78)=0,"ERRO: tarefa fora do Plano Mestre",IF(P78=0,"Tarefa retirada do plano: não conta","OK")))))</f>
        <v/>
      </c>
    </row>
    <row r="79">
      <c r="A79" s="29" t="inlineStr">
        <is>
          <t>eq-demo-004</t>
        </is>
      </c>
      <c r="B79" s="25" t="inlineStr">
        <is>
          <t>PRL-11</t>
        </is>
      </c>
      <c r="C79" s="49" t="n">
        <v>45994</v>
      </c>
      <c r="D79" s="29" t="inlineStr">
        <is>
          <t>Cronograma PCM Direto</t>
        </is>
      </c>
      <c r="E79" s="23">
        <f>IF(OR(A79="",B79=""),"",A79&amp;"|"&amp;B79)</f>
        <v/>
      </c>
      <c r="F79" s="30">
        <f>IF(OR(E79="",NOT(ISNUMBER(C79))),"",E79&amp;"|"&amp;YEAR(C79)&amp;"-"&amp;RIGHT("0"&amp;MONTH(C79),2)&amp;"-"&amp;RIGHT("0"&amp;DAY(C79),2))</f>
        <v/>
      </c>
      <c r="G79" s="26">
        <f>IF(E79="","",IFERROR(MATCH(E79,pl_chave,0),0))</f>
        <v/>
      </c>
      <c r="H79" s="23">
        <f>IF(G79="","",IF(G79=0,"Tarefa fora do plano",INDEX(pl_tag,G79)))</f>
        <v/>
      </c>
      <c r="I79" s="30">
        <f>IF(N(G79)=0,"",INDEX(pl_atividade,G79))</f>
        <v/>
      </c>
      <c r="J79" s="50">
        <f>IF(N(G79)=0,"",INDEX(pl_especialidade,G79))</f>
        <v/>
      </c>
      <c r="K79" s="28">
        <f>IF(N(G79)=0,"",INDEX(pl_duracao,G79))</f>
        <v/>
      </c>
      <c r="L79" s="39">
        <f>IF(ISNUMBER(C79),YEAR(C79),"")</f>
        <v/>
      </c>
      <c r="M79" s="39">
        <f>IF(ISNUMBER(C79),MONTH(C79),"")</f>
        <v/>
      </c>
      <c r="N79" s="23">
        <f>IF(L79="","",IF(NOT(ISNUMBER(crono_ano)),"Informe o ano",IF(L79&lt;crono_ano,"Antes do ano",IF(L79&gt;crono_ano,"Depois do ano","No ano"))))</f>
        <v/>
      </c>
      <c r="O79" s="39">
        <f>IF(F79="","",IF(COUNTIF(F$7:F79,F79)=1,1,0))</f>
        <v/>
      </c>
      <c r="P79" s="39">
        <f>IF(A79&amp;B79&amp;C79="","",IF(AND(O79=1,N(G79)&gt;0),IF(INDEX(pl_ativa,MAX(1,N(G79)))="Sim",1,0),0))</f>
        <v/>
      </c>
      <c r="Q79" s="39">
        <f>IF(F79="","",COUNTIFS(ex_chave_oc,F79,ex_cancelada,"&lt;&gt;Sim"))</f>
        <v/>
      </c>
      <c r="R79" s="51">
        <f>IF(P79="","",IF(AND(P79=1,N(Q79)&gt;0),1,0))</f>
        <v/>
      </c>
      <c r="S79" s="30">
        <f>IF(P79="","",IF(F79="","ERRO: data prevista ausente ou inválida",IF(O79=0,"Duplicada: contada uma vez",IF(N(G79)=0,"ERRO: tarefa fora do Plano Mestre",IF(P79=0,"Tarefa retirada do plano: não conta","OK")))))</f>
        <v/>
      </c>
    </row>
    <row r="80">
      <c r="A80" s="29" t="inlineStr">
        <is>
          <t>eq-demo-004</t>
        </is>
      </c>
      <c r="B80" s="25" t="inlineStr">
        <is>
          <t>PRL-11</t>
        </is>
      </c>
      <c r="C80" s="49" t="n">
        <v>45995</v>
      </c>
      <c r="D80" s="29" t="inlineStr">
        <is>
          <t>Cronograma PCM Direto</t>
        </is>
      </c>
      <c r="E80" s="23">
        <f>IF(OR(A80="",B80=""),"",A80&amp;"|"&amp;B80)</f>
        <v/>
      </c>
      <c r="F80" s="30">
        <f>IF(OR(E80="",NOT(ISNUMBER(C80))),"",E80&amp;"|"&amp;YEAR(C80)&amp;"-"&amp;RIGHT("0"&amp;MONTH(C80),2)&amp;"-"&amp;RIGHT("0"&amp;DAY(C80),2))</f>
        <v/>
      </c>
      <c r="G80" s="26">
        <f>IF(E80="","",IFERROR(MATCH(E80,pl_chave,0),0))</f>
        <v/>
      </c>
      <c r="H80" s="23">
        <f>IF(G80="","",IF(G80=0,"Tarefa fora do plano",INDEX(pl_tag,G80)))</f>
        <v/>
      </c>
      <c r="I80" s="30">
        <f>IF(N(G80)=0,"",INDEX(pl_atividade,G80))</f>
        <v/>
      </c>
      <c r="J80" s="50">
        <f>IF(N(G80)=0,"",INDEX(pl_especialidade,G80))</f>
        <v/>
      </c>
      <c r="K80" s="28">
        <f>IF(N(G80)=0,"",INDEX(pl_duracao,G80))</f>
        <v/>
      </c>
      <c r="L80" s="39">
        <f>IF(ISNUMBER(C80),YEAR(C80),"")</f>
        <v/>
      </c>
      <c r="M80" s="39">
        <f>IF(ISNUMBER(C80),MONTH(C80),"")</f>
        <v/>
      </c>
      <c r="N80" s="23">
        <f>IF(L80="","",IF(NOT(ISNUMBER(crono_ano)),"Informe o ano",IF(L80&lt;crono_ano,"Antes do ano",IF(L80&gt;crono_ano,"Depois do ano","No ano"))))</f>
        <v/>
      </c>
      <c r="O80" s="39">
        <f>IF(F80="","",IF(COUNTIF(F$7:F80,F80)=1,1,0))</f>
        <v/>
      </c>
      <c r="P80" s="39">
        <f>IF(A80&amp;B80&amp;C80="","",IF(AND(O80=1,N(G80)&gt;0),IF(INDEX(pl_ativa,MAX(1,N(G80)))="Sim",1,0),0))</f>
        <v/>
      </c>
      <c r="Q80" s="39">
        <f>IF(F80="","",COUNTIFS(ex_chave_oc,F80,ex_cancelada,"&lt;&gt;Sim"))</f>
        <v/>
      </c>
      <c r="R80" s="51">
        <f>IF(P80="","",IF(AND(P80=1,N(Q80)&gt;0),1,0))</f>
        <v/>
      </c>
      <c r="S80" s="30">
        <f>IF(P80="","",IF(F80="","ERRO: data prevista ausente ou inválida",IF(O80=0,"Duplicada: contada uma vez",IF(N(G80)=0,"ERRO: tarefa fora do Plano Mestre",IF(P80=0,"Tarefa retirada do plano: não conta","OK")))))</f>
        <v/>
      </c>
    </row>
    <row r="81">
      <c r="A81" s="29" t="inlineStr">
        <is>
          <t>eq-demo-004</t>
        </is>
      </c>
      <c r="B81" s="25" t="inlineStr">
        <is>
          <t>PRL-11</t>
        </is>
      </c>
      <c r="C81" s="49" t="n">
        <v>45996</v>
      </c>
      <c r="D81" s="29" t="inlineStr">
        <is>
          <t>Cronograma PCM Direto</t>
        </is>
      </c>
      <c r="E81" s="23">
        <f>IF(OR(A81="",B81=""),"",A81&amp;"|"&amp;B81)</f>
        <v/>
      </c>
      <c r="F81" s="30">
        <f>IF(OR(E81="",NOT(ISNUMBER(C81))),"",E81&amp;"|"&amp;YEAR(C81)&amp;"-"&amp;RIGHT("0"&amp;MONTH(C81),2)&amp;"-"&amp;RIGHT("0"&amp;DAY(C81),2))</f>
        <v/>
      </c>
      <c r="G81" s="26">
        <f>IF(E81="","",IFERROR(MATCH(E81,pl_chave,0),0))</f>
        <v/>
      </c>
      <c r="H81" s="23">
        <f>IF(G81="","",IF(G81=0,"Tarefa fora do plano",INDEX(pl_tag,G81)))</f>
        <v/>
      </c>
      <c r="I81" s="30">
        <f>IF(N(G81)=0,"",INDEX(pl_atividade,G81))</f>
        <v/>
      </c>
      <c r="J81" s="50">
        <f>IF(N(G81)=0,"",INDEX(pl_especialidade,G81))</f>
        <v/>
      </c>
      <c r="K81" s="28">
        <f>IF(N(G81)=0,"",INDEX(pl_duracao,G81))</f>
        <v/>
      </c>
      <c r="L81" s="39">
        <f>IF(ISNUMBER(C81),YEAR(C81),"")</f>
        <v/>
      </c>
      <c r="M81" s="39">
        <f>IF(ISNUMBER(C81),MONTH(C81),"")</f>
        <v/>
      </c>
      <c r="N81" s="23">
        <f>IF(L81="","",IF(NOT(ISNUMBER(crono_ano)),"Informe o ano",IF(L81&lt;crono_ano,"Antes do ano",IF(L81&gt;crono_ano,"Depois do ano","No ano"))))</f>
        <v/>
      </c>
      <c r="O81" s="39">
        <f>IF(F81="","",IF(COUNTIF(F$7:F81,F81)=1,1,0))</f>
        <v/>
      </c>
      <c r="P81" s="39">
        <f>IF(A81&amp;B81&amp;C81="","",IF(AND(O81=1,N(G81)&gt;0),IF(INDEX(pl_ativa,MAX(1,N(G81)))="Sim",1,0),0))</f>
        <v/>
      </c>
      <c r="Q81" s="39">
        <f>IF(F81="","",COUNTIFS(ex_chave_oc,F81,ex_cancelada,"&lt;&gt;Sim"))</f>
        <v/>
      </c>
      <c r="R81" s="51">
        <f>IF(P81="","",IF(AND(P81=1,N(Q81)&gt;0),1,0))</f>
        <v/>
      </c>
      <c r="S81" s="30">
        <f>IF(P81="","",IF(F81="","ERRO: data prevista ausente ou inválida",IF(O81=0,"Duplicada: contada uma vez",IF(N(G81)=0,"ERRO: tarefa fora do Plano Mestre",IF(P81=0,"Tarefa retirada do plano: não conta","OK")))))</f>
        <v/>
      </c>
    </row>
    <row r="82">
      <c r="A82" s="29" t="inlineStr">
        <is>
          <t>eq-demo-001</t>
        </is>
      </c>
      <c r="B82" s="25" t="inlineStr">
        <is>
          <t>CMP-01</t>
        </is>
      </c>
      <c r="C82" s="49" t="n">
        <v>45999</v>
      </c>
      <c r="D82" s="29" t="inlineStr">
        <is>
          <t>Cronograma PCM Direto</t>
        </is>
      </c>
      <c r="E82" s="23">
        <f>IF(OR(A82="",B82=""),"",A82&amp;"|"&amp;B82)</f>
        <v/>
      </c>
      <c r="F82" s="30">
        <f>IF(OR(E82="",NOT(ISNUMBER(C82))),"",E82&amp;"|"&amp;YEAR(C82)&amp;"-"&amp;RIGHT("0"&amp;MONTH(C82),2)&amp;"-"&amp;RIGHT("0"&amp;DAY(C82),2))</f>
        <v/>
      </c>
      <c r="G82" s="26">
        <f>IF(E82="","",IFERROR(MATCH(E82,pl_chave,0),0))</f>
        <v/>
      </c>
      <c r="H82" s="23">
        <f>IF(G82="","",IF(G82=0,"Tarefa fora do plano",INDEX(pl_tag,G82)))</f>
        <v/>
      </c>
      <c r="I82" s="30">
        <f>IF(N(G82)=0,"",INDEX(pl_atividade,G82))</f>
        <v/>
      </c>
      <c r="J82" s="50">
        <f>IF(N(G82)=0,"",INDEX(pl_especialidade,G82))</f>
        <v/>
      </c>
      <c r="K82" s="28">
        <f>IF(N(G82)=0,"",INDEX(pl_duracao,G82))</f>
        <v/>
      </c>
      <c r="L82" s="39">
        <f>IF(ISNUMBER(C82),YEAR(C82),"")</f>
        <v/>
      </c>
      <c r="M82" s="39">
        <f>IF(ISNUMBER(C82),MONTH(C82),"")</f>
        <v/>
      </c>
      <c r="N82" s="23">
        <f>IF(L82="","",IF(NOT(ISNUMBER(crono_ano)),"Informe o ano",IF(L82&lt;crono_ano,"Antes do ano",IF(L82&gt;crono_ano,"Depois do ano","No ano"))))</f>
        <v/>
      </c>
      <c r="O82" s="39">
        <f>IF(F82="","",IF(COUNTIF(F$7:F82,F82)=1,1,0))</f>
        <v/>
      </c>
      <c r="P82" s="39">
        <f>IF(A82&amp;B82&amp;C82="","",IF(AND(O82=1,N(G82)&gt;0),IF(INDEX(pl_ativa,MAX(1,N(G82)))="Sim",1,0),0))</f>
        <v/>
      </c>
      <c r="Q82" s="39">
        <f>IF(F82="","",COUNTIFS(ex_chave_oc,F82,ex_cancelada,"&lt;&gt;Sim"))</f>
        <v/>
      </c>
      <c r="R82" s="51">
        <f>IF(P82="","",IF(AND(P82=1,N(Q82)&gt;0),1,0))</f>
        <v/>
      </c>
      <c r="S82" s="30">
        <f>IF(P82="","",IF(F82="","ERRO: data prevista ausente ou inválida",IF(O82=0,"Duplicada: contada uma vez",IF(N(G82)=0,"ERRO: tarefa fora do Plano Mestre",IF(P82=0,"Tarefa retirada do plano: não conta","OK")))))</f>
        <v/>
      </c>
    </row>
    <row r="83">
      <c r="A83" s="29" t="inlineStr">
        <is>
          <t>eq-demo-001</t>
        </is>
      </c>
      <c r="B83" s="25" t="inlineStr">
        <is>
          <t>CMP-02</t>
        </is>
      </c>
      <c r="C83" s="49" t="n">
        <v>45999</v>
      </c>
      <c r="D83" s="29" t="inlineStr">
        <is>
          <t>Cronograma PCM Direto</t>
        </is>
      </c>
      <c r="E83" s="23">
        <f>IF(OR(A83="",B83=""),"",A83&amp;"|"&amp;B83)</f>
        <v/>
      </c>
      <c r="F83" s="30">
        <f>IF(OR(E83="",NOT(ISNUMBER(C83))),"",E83&amp;"|"&amp;YEAR(C83)&amp;"-"&amp;RIGHT("0"&amp;MONTH(C83),2)&amp;"-"&amp;RIGHT("0"&amp;DAY(C83),2))</f>
        <v/>
      </c>
      <c r="G83" s="26">
        <f>IF(E83="","",IFERROR(MATCH(E83,pl_chave,0),0))</f>
        <v/>
      </c>
      <c r="H83" s="23">
        <f>IF(G83="","",IF(G83=0,"Tarefa fora do plano",INDEX(pl_tag,G83)))</f>
        <v/>
      </c>
      <c r="I83" s="30">
        <f>IF(N(G83)=0,"",INDEX(pl_atividade,G83))</f>
        <v/>
      </c>
      <c r="J83" s="50">
        <f>IF(N(G83)=0,"",INDEX(pl_especialidade,G83))</f>
        <v/>
      </c>
      <c r="K83" s="28">
        <f>IF(N(G83)=0,"",INDEX(pl_duracao,G83))</f>
        <v/>
      </c>
      <c r="L83" s="39">
        <f>IF(ISNUMBER(C83),YEAR(C83),"")</f>
        <v/>
      </c>
      <c r="M83" s="39">
        <f>IF(ISNUMBER(C83),MONTH(C83),"")</f>
        <v/>
      </c>
      <c r="N83" s="23">
        <f>IF(L83="","",IF(NOT(ISNUMBER(crono_ano)),"Informe o ano",IF(L83&lt;crono_ano,"Antes do ano",IF(L83&gt;crono_ano,"Depois do ano","No ano"))))</f>
        <v/>
      </c>
      <c r="O83" s="39">
        <f>IF(F83="","",IF(COUNTIF(F$7:F83,F83)=1,1,0))</f>
        <v/>
      </c>
      <c r="P83" s="39">
        <f>IF(A83&amp;B83&amp;C83="","",IF(AND(O83=1,N(G83)&gt;0),IF(INDEX(pl_ativa,MAX(1,N(G83)))="Sim",1,0),0))</f>
        <v/>
      </c>
      <c r="Q83" s="39">
        <f>IF(F83="","",COUNTIFS(ex_chave_oc,F83,ex_cancelada,"&lt;&gt;Sim"))</f>
        <v/>
      </c>
      <c r="R83" s="51">
        <f>IF(P83="","",IF(AND(P83=1,N(Q83)&gt;0),1,0))</f>
        <v/>
      </c>
      <c r="S83" s="30">
        <f>IF(P83="","",IF(F83="","ERRO: data prevista ausente ou inválida",IF(O83=0,"Duplicada: contada uma vez",IF(N(G83)=0,"ERRO: tarefa fora do Plano Mestre",IF(P83=0,"Tarefa retirada do plano: não conta","OK")))))</f>
        <v/>
      </c>
    </row>
    <row r="84">
      <c r="A84" s="29" t="inlineStr">
        <is>
          <t>eq-demo-001</t>
        </is>
      </c>
      <c r="B84" s="25" t="inlineStr">
        <is>
          <t>CMP-04</t>
        </is>
      </c>
      <c r="C84" s="49" t="n">
        <v>45999</v>
      </c>
      <c r="D84" s="29" t="inlineStr">
        <is>
          <t>Cronograma PCM Direto</t>
        </is>
      </c>
      <c r="E84" s="23">
        <f>IF(OR(A84="",B84=""),"",A84&amp;"|"&amp;B84)</f>
        <v/>
      </c>
      <c r="F84" s="30">
        <f>IF(OR(E84="",NOT(ISNUMBER(C84))),"",E84&amp;"|"&amp;YEAR(C84)&amp;"-"&amp;RIGHT("0"&amp;MONTH(C84),2)&amp;"-"&amp;RIGHT("0"&amp;DAY(C84),2))</f>
        <v/>
      </c>
      <c r="G84" s="26">
        <f>IF(E84="","",IFERROR(MATCH(E84,pl_chave,0),0))</f>
        <v/>
      </c>
      <c r="H84" s="23">
        <f>IF(G84="","",IF(G84=0,"Tarefa fora do plano",INDEX(pl_tag,G84)))</f>
        <v/>
      </c>
      <c r="I84" s="30">
        <f>IF(N(G84)=0,"",INDEX(pl_atividade,G84))</f>
        <v/>
      </c>
      <c r="J84" s="50">
        <f>IF(N(G84)=0,"",INDEX(pl_especialidade,G84))</f>
        <v/>
      </c>
      <c r="K84" s="28">
        <f>IF(N(G84)=0,"",INDEX(pl_duracao,G84))</f>
        <v/>
      </c>
      <c r="L84" s="39">
        <f>IF(ISNUMBER(C84),YEAR(C84),"")</f>
        <v/>
      </c>
      <c r="M84" s="39">
        <f>IF(ISNUMBER(C84),MONTH(C84),"")</f>
        <v/>
      </c>
      <c r="N84" s="23">
        <f>IF(L84="","",IF(NOT(ISNUMBER(crono_ano)),"Informe o ano",IF(L84&lt;crono_ano,"Antes do ano",IF(L84&gt;crono_ano,"Depois do ano","No ano"))))</f>
        <v/>
      </c>
      <c r="O84" s="39">
        <f>IF(F84="","",IF(COUNTIF(F$7:F84,F84)=1,1,0))</f>
        <v/>
      </c>
      <c r="P84" s="39">
        <f>IF(A84&amp;B84&amp;C84="","",IF(AND(O84=1,N(G84)&gt;0),IF(INDEX(pl_ativa,MAX(1,N(G84)))="Sim",1,0),0))</f>
        <v/>
      </c>
      <c r="Q84" s="39">
        <f>IF(F84="","",COUNTIFS(ex_chave_oc,F84,ex_cancelada,"&lt;&gt;Sim"))</f>
        <v/>
      </c>
      <c r="R84" s="51">
        <f>IF(P84="","",IF(AND(P84=1,N(Q84)&gt;0),1,0))</f>
        <v/>
      </c>
      <c r="S84" s="30">
        <f>IF(P84="","",IF(F84="","ERRO: data prevista ausente ou inválida",IF(O84=0,"Duplicada: contada uma vez",IF(N(G84)=0,"ERRO: tarefa fora do Plano Mestre",IF(P84=0,"Tarefa retirada do plano: não conta","OK")))))</f>
        <v/>
      </c>
    </row>
    <row r="85">
      <c r="A85" s="29" t="inlineStr">
        <is>
          <t>eq-demo-001</t>
        </is>
      </c>
      <c r="B85" s="25" t="inlineStr">
        <is>
          <t>CMP-06</t>
        </is>
      </c>
      <c r="C85" s="49" t="n">
        <v>45999</v>
      </c>
      <c r="D85" s="29" t="inlineStr">
        <is>
          <t>Cronograma PCM Direto</t>
        </is>
      </c>
      <c r="E85" s="23">
        <f>IF(OR(A85="",B85=""),"",A85&amp;"|"&amp;B85)</f>
        <v/>
      </c>
      <c r="F85" s="30">
        <f>IF(OR(E85="",NOT(ISNUMBER(C85))),"",E85&amp;"|"&amp;YEAR(C85)&amp;"-"&amp;RIGHT("0"&amp;MONTH(C85),2)&amp;"-"&amp;RIGHT("0"&amp;DAY(C85),2))</f>
        <v/>
      </c>
      <c r="G85" s="26">
        <f>IF(E85="","",IFERROR(MATCH(E85,pl_chave,0),0))</f>
        <v/>
      </c>
      <c r="H85" s="23">
        <f>IF(G85="","",IF(G85=0,"Tarefa fora do plano",INDEX(pl_tag,G85)))</f>
        <v/>
      </c>
      <c r="I85" s="30">
        <f>IF(N(G85)=0,"",INDEX(pl_atividade,G85))</f>
        <v/>
      </c>
      <c r="J85" s="50">
        <f>IF(N(G85)=0,"",INDEX(pl_especialidade,G85))</f>
        <v/>
      </c>
      <c r="K85" s="28">
        <f>IF(N(G85)=0,"",INDEX(pl_duracao,G85))</f>
        <v/>
      </c>
      <c r="L85" s="39">
        <f>IF(ISNUMBER(C85),YEAR(C85),"")</f>
        <v/>
      </c>
      <c r="M85" s="39">
        <f>IF(ISNUMBER(C85),MONTH(C85),"")</f>
        <v/>
      </c>
      <c r="N85" s="23">
        <f>IF(L85="","",IF(NOT(ISNUMBER(crono_ano)),"Informe o ano",IF(L85&lt;crono_ano,"Antes do ano",IF(L85&gt;crono_ano,"Depois do ano","No ano"))))</f>
        <v/>
      </c>
      <c r="O85" s="39">
        <f>IF(F85="","",IF(COUNTIF(F$7:F85,F85)=1,1,0))</f>
        <v/>
      </c>
      <c r="P85" s="39">
        <f>IF(A85&amp;B85&amp;C85="","",IF(AND(O85=1,N(G85)&gt;0),IF(INDEX(pl_ativa,MAX(1,N(G85)))="Sim",1,0),0))</f>
        <v/>
      </c>
      <c r="Q85" s="39">
        <f>IF(F85="","",COUNTIFS(ex_chave_oc,F85,ex_cancelada,"&lt;&gt;Sim"))</f>
        <v/>
      </c>
      <c r="R85" s="51">
        <f>IF(P85="","",IF(AND(P85=1,N(Q85)&gt;0),1,0))</f>
        <v/>
      </c>
      <c r="S85" s="30">
        <f>IF(P85="","",IF(F85="","ERRO: data prevista ausente ou inválida",IF(O85=0,"Duplicada: contada uma vez",IF(N(G85)=0,"ERRO: tarefa fora do Plano Mestre",IF(P85=0,"Tarefa retirada do plano: não conta","OK")))))</f>
        <v/>
      </c>
    </row>
    <row r="86">
      <c r="A86" s="29" t="inlineStr">
        <is>
          <t>eq-demo-002</t>
        </is>
      </c>
      <c r="B86" s="25" t="inlineStr">
        <is>
          <t>BCF-01</t>
        </is>
      </c>
      <c r="C86" s="49" t="n">
        <v>45999</v>
      </c>
      <c r="D86" s="29" t="inlineStr">
        <is>
          <t>Cronograma PCM Direto</t>
        </is>
      </c>
      <c r="E86" s="23">
        <f>IF(OR(A86="",B86=""),"",A86&amp;"|"&amp;B86)</f>
        <v/>
      </c>
      <c r="F86" s="30">
        <f>IF(OR(E86="",NOT(ISNUMBER(C86))),"",E86&amp;"|"&amp;YEAR(C86)&amp;"-"&amp;RIGHT("0"&amp;MONTH(C86),2)&amp;"-"&amp;RIGHT("0"&amp;DAY(C86),2))</f>
        <v/>
      </c>
      <c r="G86" s="26">
        <f>IF(E86="","",IFERROR(MATCH(E86,pl_chave,0),0))</f>
        <v/>
      </c>
      <c r="H86" s="23">
        <f>IF(G86="","",IF(G86=0,"Tarefa fora do plano",INDEX(pl_tag,G86)))</f>
        <v/>
      </c>
      <c r="I86" s="30">
        <f>IF(N(G86)=0,"",INDEX(pl_atividade,G86))</f>
        <v/>
      </c>
      <c r="J86" s="50">
        <f>IF(N(G86)=0,"",INDEX(pl_especialidade,G86))</f>
        <v/>
      </c>
      <c r="K86" s="28">
        <f>IF(N(G86)=0,"",INDEX(pl_duracao,G86))</f>
        <v/>
      </c>
      <c r="L86" s="39">
        <f>IF(ISNUMBER(C86),YEAR(C86),"")</f>
        <v/>
      </c>
      <c r="M86" s="39">
        <f>IF(ISNUMBER(C86),MONTH(C86),"")</f>
        <v/>
      </c>
      <c r="N86" s="23">
        <f>IF(L86="","",IF(NOT(ISNUMBER(crono_ano)),"Informe o ano",IF(L86&lt;crono_ano,"Antes do ano",IF(L86&gt;crono_ano,"Depois do ano","No ano"))))</f>
        <v/>
      </c>
      <c r="O86" s="39">
        <f>IF(F86="","",IF(COUNTIF(F$7:F86,F86)=1,1,0))</f>
        <v/>
      </c>
      <c r="P86" s="39">
        <f>IF(A86&amp;B86&amp;C86="","",IF(AND(O86=1,N(G86)&gt;0),IF(INDEX(pl_ativa,MAX(1,N(G86)))="Sim",1,0),0))</f>
        <v/>
      </c>
      <c r="Q86" s="39">
        <f>IF(F86="","",COUNTIFS(ex_chave_oc,F86,ex_cancelada,"&lt;&gt;Sim"))</f>
        <v/>
      </c>
      <c r="R86" s="51">
        <f>IF(P86="","",IF(AND(P86=1,N(Q86)&gt;0),1,0))</f>
        <v/>
      </c>
      <c r="S86" s="30">
        <f>IF(P86="","",IF(F86="","ERRO: data prevista ausente ou inválida",IF(O86=0,"Duplicada: contada uma vez",IF(N(G86)=0,"ERRO: tarefa fora do Plano Mestre",IF(P86=0,"Tarefa retirada do plano: não conta","OK")))))</f>
        <v/>
      </c>
    </row>
    <row r="87">
      <c r="A87" s="29" t="inlineStr">
        <is>
          <t>eq-demo-002</t>
        </is>
      </c>
      <c r="B87" s="25" t="inlineStr">
        <is>
          <t>BCF-09</t>
        </is>
      </c>
      <c r="C87" s="49" t="n">
        <v>45999</v>
      </c>
      <c r="D87" s="29" t="inlineStr">
        <is>
          <t>Cronograma PCM Direto</t>
        </is>
      </c>
      <c r="E87" s="23">
        <f>IF(OR(A87="",B87=""),"",A87&amp;"|"&amp;B87)</f>
        <v/>
      </c>
      <c r="F87" s="30">
        <f>IF(OR(E87="",NOT(ISNUMBER(C87))),"",E87&amp;"|"&amp;YEAR(C87)&amp;"-"&amp;RIGHT("0"&amp;MONTH(C87),2)&amp;"-"&amp;RIGHT("0"&amp;DAY(C87),2))</f>
        <v/>
      </c>
      <c r="G87" s="26">
        <f>IF(E87="","",IFERROR(MATCH(E87,pl_chave,0),0))</f>
        <v/>
      </c>
      <c r="H87" s="23">
        <f>IF(G87="","",IF(G87=0,"Tarefa fora do plano",INDEX(pl_tag,G87)))</f>
        <v/>
      </c>
      <c r="I87" s="30">
        <f>IF(N(G87)=0,"",INDEX(pl_atividade,G87))</f>
        <v/>
      </c>
      <c r="J87" s="50">
        <f>IF(N(G87)=0,"",INDEX(pl_especialidade,G87))</f>
        <v/>
      </c>
      <c r="K87" s="28">
        <f>IF(N(G87)=0,"",INDEX(pl_duracao,G87))</f>
        <v/>
      </c>
      <c r="L87" s="39">
        <f>IF(ISNUMBER(C87),YEAR(C87),"")</f>
        <v/>
      </c>
      <c r="M87" s="39">
        <f>IF(ISNUMBER(C87),MONTH(C87),"")</f>
        <v/>
      </c>
      <c r="N87" s="23">
        <f>IF(L87="","",IF(NOT(ISNUMBER(crono_ano)),"Informe o ano",IF(L87&lt;crono_ano,"Antes do ano",IF(L87&gt;crono_ano,"Depois do ano","No ano"))))</f>
        <v/>
      </c>
      <c r="O87" s="39">
        <f>IF(F87="","",IF(COUNTIF(F$7:F87,F87)=1,1,0))</f>
        <v/>
      </c>
      <c r="P87" s="39">
        <f>IF(A87&amp;B87&amp;C87="","",IF(AND(O87=1,N(G87)&gt;0),IF(INDEX(pl_ativa,MAX(1,N(G87)))="Sim",1,0),0))</f>
        <v/>
      </c>
      <c r="Q87" s="39">
        <f>IF(F87="","",COUNTIFS(ex_chave_oc,F87,ex_cancelada,"&lt;&gt;Sim"))</f>
        <v/>
      </c>
      <c r="R87" s="51">
        <f>IF(P87="","",IF(AND(P87=1,N(Q87)&gt;0),1,0))</f>
        <v/>
      </c>
      <c r="S87" s="30">
        <f>IF(P87="","",IF(F87="","ERRO: data prevista ausente ou inválida",IF(O87=0,"Duplicada: contada uma vez",IF(N(G87)=0,"ERRO: tarefa fora do Plano Mestre",IF(P87=0,"Tarefa retirada do plano: não conta","OK")))))</f>
        <v/>
      </c>
    </row>
    <row r="88">
      <c r="A88" s="29" t="inlineStr">
        <is>
          <t>eq-demo-003</t>
        </is>
      </c>
      <c r="B88" s="25" t="inlineStr">
        <is>
          <t>MOT-01</t>
        </is>
      </c>
      <c r="C88" s="49" t="n">
        <v>45999</v>
      </c>
      <c r="D88" s="29" t="inlineStr">
        <is>
          <t>Cronograma PCM Direto</t>
        </is>
      </c>
      <c r="E88" s="23">
        <f>IF(OR(A88="",B88=""),"",A88&amp;"|"&amp;B88)</f>
        <v/>
      </c>
      <c r="F88" s="30">
        <f>IF(OR(E88="",NOT(ISNUMBER(C88))),"",E88&amp;"|"&amp;YEAR(C88)&amp;"-"&amp;RIGHT("0"&amp;MONTH(C88),2)&amp;"-"&amp;RIGHT("0"&amp;DAY(C88),2))</f>
        <v/>
      </c>
      <c r="G88" s="26">
        <f>IF(E88="","",IFERROR(MATCH(E88,pl_chave,0),0))</f>
        <v/>
      </c>
      <c r="H88" s="23">
        <f>IF(G88="","",IF(G88=0,"Tarefa fora do plano",INDEX(pl_tag,G88)))</f>
        <v/>
      </c>
      <c r="I88" s="30">
        <f>IF(N(G88)=0,"",INDEX(pl_atividade,G88))</f>
        <v/>
      </c>
      <c r="J88" s="50">
        <f>IF(N(G88)=0,"",INDEX(pl_especialidade,G88))</f>
        <v/>
      </c>
      <c r="K88" s="28">
        <f>IF(N(G88)=0,"",INDEX(pl_duracao,G88))</f>
        <v/>
      </c>
      <c r="L88" s="39">
        <f>IF(ISNUMBER(C88),YEAR(C88),"")</f>
        <v/>
      </c>
      <c r="M88" s="39">
        <f>IF(ISNUMBER(C88),MONTH(C88),"")</f>
        <v/>
      </c>
      <c r="N88" s="23">
        <f>IF(L88="","",IF(NOT(ISNUMBER(crono_ano)),"Informe o ano",IF(L88&lt;crono_ano,"Antes do ano",IF(L88&gt;crono_ano,"Depois do ano","No ano"))))</f>
        <v/>
      </c>
      <c r="O88" s="39">
        <f>IF(F88="","",IF(COUNTIF(F$7:F88,F88)=1,1,0))</f>
        <v/>
      </c>
      <c r="P88" s="39">
        <f>IF(A88&amp;B88&amp;C88="","",IF(AND(O88=1,N(G88)&gt;0),IF(INDEX(pl_ativa,MAX(1,N(G88)))="Sim",1,0),0))</f>
        <v/>
      </c>
      <c r="Q88" s="39">
        <f>IF(F88="","",COUNTIFS(ex_chave_oc,F88,ex_cancelada,"&lt;&gt;Sim"))</f>
        <v/>
      </c>
      <c r="R88" s="51">
        <f>IF(P88="","",IF(AND(P88=1,N(Q88)&gt;0),1,0))</f>
        <v/>
      </c>
      <c r="S88" s="30">
        <f>IF(P88="","",IF(F88="","ERRO: data prevista ausente ou inválida",IF(O88=0,"Duplicada: contada uma vez",IF(N(G88)=0,"ERRO: tarefa fora do Plano Mestre",IF(P88=0,"Tarefa retirada do plano: não conta","OK")))))</f>
        <v/>
      </c>
    </row>
    <row r="89">
      <c r="A89" s="29" t="inlineStr">
        <is>
          <t>eq-demo-004</t>
        </is>
      </c>
      <c r="B89" s="25" t="inlineStr">
        <is>
          <t>PRL-01</t>
        </is>
      </c>
      <c r="C89" s="49" t="n">
        <v>45999</v>
      </c>
      <c r="D89" s="29" t="inlineStr">
        <is>
          <t>Cronograma PCM Direto</t>
        </is>
      </c>
      <c r="E89" s="23">
        <f>IF(OR(A89="",B89=""),"",A89&amp;"|"&amp;B89)</f>
        <v/>
      </c>
      <c r="F89" s="30">
        <f>IF(OR(E89="",NOT(ISNUMBER(C89))),"",E89&amp;"|"&amp;YEAR(C89)&amp;"-"&amp;RIGHT("0"&amp;MONTH(C89),2)&amp;"-"&amp;RIGHT("0"&amp;DAY(C89),2))</f>
        <v/>
      </c>
      <c r="G89" s="26">
        <f>IF(E89="","",IFERROR(MATCH(E89,pl_chave,0),0))</f>
        <v/>
      </c>
      <c r="H89" s="23">
        <f>IF(G89="","",IF(G89=0,"Tarefa fora do plano",INDEX(pl_tag,G89)))</f>
        <v/>
      </c>
      <c r="I89" s="30">
        <f>IF(N(G89)=0,"",INDEX(pl_atividade,G89))</f>
        <v/>
      </c>
      <c r="J89" s="50">
        <f>IF(N(G89)=0,"",INDEX(pl_especialidade,G89))</f>
        <v/>
      </c>
      <c r="K89" s="28">
        <f>IF(N(G89)=0,"",INDEX(pl_duracao,G89))</f>
        <v/>
      </c>
      <c r="L89" s="39">
        <f>IF(ISNUMBER(C89),YEAR(C89),"")</f>
        <v/>
      </c>
      <c r="M89" s="39">
        <f>IF(ISNUMBER(C89),MONTH(C89),"")</f>
        <v/>
      </c>
      <c r="N89" s="23">
        <f>IF(L89="","",IF(NOT(ISNUMBER(crono_ano)),"Informe o ano",IF(L89&lt;crono_ano,"Antes do ano",IF(L89&gt;crono_ano,"Depois do ano","No ano"))))</f>
        <v/>
      </c>
      <c r="O89" s="39">
        <f>IF(F89="","",IF(COUNTIF(F$7:F89,F89)=1,1,0))</f>
        <v/>
      </c>
      <c r="P89" s="39">
        <f>IF(A89&amp;B89&amp;C89="","",IF(AND(O89=1,N(G89)&gt;0),IF(INDEX(pl_ativa,MAX(1,N(G89)))="Sim",1,0),0))</f>
        <v/>
      </c>
      <c r="Q89" s="39">
        <f>IF(F89="","",COUNTIFS(ex_chave_oc,F89,ex_cancelada,"&lt;&gt;Sim"))</f>
        <v/>
      </c>
      <c r="R89" s="51">
        <f>IF(P89="","",IF(AND(P89=1,N(Q89)&gt;0),1,0))</f>
        <v/>
      </c>
      <c r="S89" s="30">
        <f>IF(P89="","",IF(F89="","ERRO: data prevista ausente ou inválida",IF(O89=0,"Duplicada: contada uma vez",IF(N(G89)=0,"ERRO: tarefa fora do Plano Mestre",IF(P89=0,"Tarefa retirada do plano: não conta","OK")))))</f>
        <v/>
      </c>
    </row>
    <row r="90">
      <c r="A90" s="29" t="inlineStr">
        <is>
          <t>eq-demo-004</t>
        </is>
      </c>
      <c r="B90" s="25" t="inlineStr">
        <is>
          <t>PRL-02</t>
        </is>
      </c>
      <c r="C90" s="49" t="n">
        <v>45999</v>
      </c>
      <c r="D90" s="29" t="inlineStr">
        <is>
          <t>Cronograma PCM Direto</t>
        </is>
      </c>
      <c r="E90" s="23">
        <f>IF(OR(A90="",B90=""),"",A90&amp;"|"&amp;B90)</f>
        <v/>
      </c>
      <c r="F90" s="30">
        <f>IF(OR(E90="",NOT(ISNUMBER(C90))),"",E90&amp;"|"&amp;YEAR(C90)&amp;"-"&amp;RIGHT("0"&amp;MONTH(C90),2)&amp;"-"&amp;RIGHT("0"&amp;DAY(C90),2))</f>
        <v/>
      </c>
      <c r="G90" s="26">
        <f>IF(E90="","",IFERROR(MATCH(E90,pl_chave,0),0))</f>
        <v/>
      </c>
      <c r="H90" s="23">
        <f>IF(G90="","",IF(G90=0,"Tarefa fora do plano",INDEX(pl_tag,G90)))</f>
        <v/>
      </c>
      <c r="I90" s="30">
        <f>IF(N(G90)=0,"",INDEX(pl_atividade,G90))</f>
        <v/>
      </c>
      <c r="J90" s="50">
        <f>IF(N(G90)=0,"",INDEX(pl_especialidade,G90))</f>
        <v/>
      </c>
      <c r="K90" s="28">
        <f>IF(N(G90)=0,"",INDEX(pl_duracao,G90))</f>
        <v/>
      </c>
      <c r="L90" s="39">
        <f>IF(ISNUMBER(C90),YEAR(C90),"")</f>
        <v/>
      </c>
      <c r="M90" s="39">
        <f>IF(ISNUMBER(C90),MONTH(C90),"")</f>
        <v/>
      </c>
      <c r="N90" s="23">
        <f>IF(L90="","",IF(NOT(ISNUMBER(crono_ano)),"Informe o ano",IF(L90&lt;crono_ano,"Antes do ano",IF(L90&gt;crono_ano,"Depois do ano","No ano"))))</f>
        <v/>
      </c>
      <c r="O90" s="39">
        <f>IF(F90="","",IF(COUNTIF(F$7:F90,F90)=1,1,0))</f>
        <v/>
      </c>
      <c r="P90" s="39">
        <f>IF(A90&amp;B90&amp;C90="","",IF(AND(O90=1,N(G90)&gt;0),IF(INDEX(pl_ativa,MAX(1,N(G90)))="Sim",1,0),0))</f>
        <v/>
      </c>
      <c r="Q90" s="39">
        <f>IF(F90="","",COUNTIFS(ex_chave_oc,F90,ex_cancelada,"&lt;&gt;Sim"))</f>
        <v/>
      </c>
      <c r="R90" s="51">
        <f>IF(P90="","",IF(AND(P90=1,N(Q90)&gt;0),1,0))</f>
        <v/>
      </c>
      <c r="S90" s="30">
        <f>IF(P90="","",IF(F90="","ERRO: data prevista ausente ou inválida",IF(O90=0,"Duplicada: contada uma vez",IF(N(G90)=0,"ERRO: tarefa fora do Plano Mestre",IF(P90=0,"Tarefa retirada do plano: não conta","OK")))))</f>
        <v/>
      </c>
    </row>
    <row r="91">
      <c r="A91" s="29" t="inlineStr">
        <is>
          <t>eq-demo-004</t>
        </is>
      </c>
      <c r="B91" s="25" t="inlineStr">
        <is>
          <t>PRL-03</t>
        </is>
      </c>
      <c r="C91" s="49" t="n">
        <v>45999</v>
      </c>
      <c r="D91" s="29" t="inlineStr">
        <is>
          <t>Cronograma PCM Direto</t>
        </is>
      </c>
      <c r="E91" s="23">
        <f>IF(OR(A91="",B91=""),"",A91&amp;"|"&amp;B91)</f>
        <v/>
      </c>
      <c r="F91" s="30">
        <f>IF(OR(E91="",NOT(ISNUMBER(C91))),"",E91&amp;"|"&amp;YEAR(C91)&amp;"-"&amp;RIGHT("0"&amp;MONTH(C91),2)&amp;"-"&amp;RIGHT("0"&amp;DAY(C91),2))</f>
        <v/>
      </c>
      <c r="G91" s="26">
        <f>IF(E91="","",IFERROR(MATCH(E91,pl_chave,0),0))</f>
        <v/>
      </c>
      <c r="H91" s="23">
        <f>IF(G91="","",IF(G91=0,"Tarefa fora do plano",INDEX(pl_tag,G91)))</f>
        <v/>
      </c>
      <c r="I91" s="30">
        <f>IF(N(G91)=0,"",INDEX(pl_atividade,G91))</f>
        <v/>
      </c>
      <c r="J91" s="50">
        <f>IF(N(G91)=0,"",INDEX(pl_especialidade,G91))</f>
        <v/>
      </c>
      <c r="K91" s="28">
        <f>IF(N(G91)=0,"",INDEX(pl_duracao,G91))</f>
        <v/>
      </c>
      <c r="L91" s="39">
        <f>IF(ISNUMBER(C91),YEAR(C91),"")</f>
        <v/>
      </c>
      <c r="M91" s="39">
        <f>IF(ISNUMBER(C91),MONTH(C91),"")</f>
        <v/>
      </c>
      <c r="N91" s="23">
        <f>IF(L91="","",IF(NOT(ISNUMBER(crono_ano)),"Informe o ano",IF(L91&lt;crono_ano,"Antes do ano",IF(L91&gt;crono_ano,"Depois do ano","No ano"))))</f>
        <v/>
      </c>
      <c r="O91" s="39">
        <f>IF(F91="","",IF(COUNTIF(F$7:F91,F91)=1,1,0))</f>
        <v/>
      </c>
      <c r="P91" s="39">
        <f>IF(A91&amp;B91&amp;C91="","",IF(AND(O91=1,N(G91)&gt;0),IF(INDEX(pl_ativa,MAX(1,N(G91)))="Sim",1,0),0))</f>
        <v/>
      </c>
      <c r="Q91" s="39">
        <f>IF(F91="","",COUNTIFS(ex_chave_oc,F91,ex_cancelada,"&lt;&gt;Sim"))</f>
        <v/>
      </c>
      <c r="R91" s="51">
        <f>IF(P91="","",IF(AND(P91=1,N(Q91)&gt;0),1,0))</f>
        <v/>
      </c>
      <c r="S91" s="30">
        <f>IF(P91="","",IF(F91="","ERRO: data prevista ausente ou inválida",IF(O91=0,"Duplicada: contada uma vez",IF(N(G91)=0,"ERRO: tarefa fora do Plano Mestre",IF(P91=0,"Tarefa retirada do plano: não conta","OK")))))</f>
        <v/>
      </c>
    </row>
    <row r="92">
      <c r="A92" s="29" t="inlineStr">
        <is>
          <t>eq-demo-004</t>
        </is>
      </c>
      <c r="B92" s="25" t="inlineStr">
        <is>
          <t>PRL-06</t>
        </is>
      </c>
      <c r="C92" s="49" t="n">
        <v>45999</v>
      </c>
      <c r="D92" s="29" t="inlineStr">
        <is>
          <t>Cronograma PCM Direto</t>
        </is>
      </c>
      <c r="E92" s="23">
        <f>IF(OR(A92="",B92=""),"",A92&amp;"|"&amp;B92)</f>
        <v/>
      </c>
      <c r="F92" s="30">
        <f>IF(OR(E92="",NOT(ISNUMBER(C92))),"",E92&amp;"|"&amp;YEAR(C92)&amp;"-"&amp;RIGHT("0"&amp;MONTH(C92),2)&amp;"-"&amp;RIGHT("0"&amp;DAY(C92),2))</f>
        <v/>
      </c>
      <c r="G92" s="26">
        <f>IF(E92="","",IFERROR(MATCH(E92,pl_chave,0),0))</f>
        <v/>
      </c>
      <c r="H92" s="23">
        <f>IF(G92="","",IF(G92=0,"Tarefa fora do plano",INDEX(pl_tag,G92)))</f>
        <v/>
      </c>
      <c r="I92" s="30">
        <f>IF(N(G92)=0,"",INDEX(pl_atividade,G92))</f>
        <v/>
      </c>
      <c r="J92" s="50">
        <f>IF(N(G92)=0,"",INDEX(pl_especialidade,G92))</f>
        <v/>
      </c>
      <c r="K92" s="28">
        <f>IF(N(G92)=0,"",INDEX(pl_duracao,G92))</f>
        <v/>
      </c>
      <c r="L92" s="39">
        <f>IF(ISNUMBER(C92),YEAR(C92),"")</f>
        <v/>
      </c>
      <c r="M92" s="39">
        <f>IF(ISNUMBER(C92),MONTH(C92),"")</f>
        <v/>
      </c>
      <c r="N92" s="23">
        <f>IF(L92="","",IF(NOT(ISNUMBER(crono_ano)),"Informe o ano",IF(L92&lt;crono_ano,"Antes do ano",IF(L92&gt;crono_ano,"Depois do ano","No ano"))))</f>
        <v/>
      </c>
      <c r="O92" s="39">
        <f>IF(F92="","",IF(COUNTIF(F$7:F92,F92)=1,1,0))</f>
        <v/>
      </c>
      <c r="P92" s="39">
        <f>IF(A92&amp;B92&amp;C92="","",IF(AND(O92=1,N(G92)&gt;0),IF(INDEX(pl_ativa,MAX(1,N(G92)))="Sim",1,0),0))</f>
        <v/>
      </c>
      <c r="Q92" s="39">
        <f>IF(F92="","",COUNTIFS(ex_chave_oc,F92,ex_cancelada,"&lt;&gt;Sim"))</f>
        <v/>
      </c>
      <c r="R92" s="51">
        <f>IF(P92="","",IF(AND(P92=1,N(Q92)&gt;0),1,0))</f>
        <v/>
      </c>
      <c r="S92" s="30">
        <f>IF(P92="","",IF(F92="","ERRO: data prevista ausente ou inválida",IF(O92=0,"Duplicada: contada uma vez",IF(N(G92)=0,"ERRO: tarefa fora do Plano Mestre",IF(P92=0,"Tarefa retirada do plano: não conta","OK")))))</f>
        <v/>
      </c>
    </row>
    <row r="93">
      <c r="A93" s="29" t="inlineStr">
        <is>
          <t>eq-demo-004</t>
        </is>
      </c>
      <c r="B93" s="25" t="inlineStr">
        <is>
          <t>PRL-11</t>
        </is>
      </c>
      <c r="C93" s="49" t="n">
        <v>45999</v>
      </c>
      <c r="D93" s="29" t="inlineStr">
        <is>
          <t>Cronograma PCM Direto</t>
        </is>
      </c>
      <c r="E93" s="23">
        <f>IF(OR(A93="",B93=""),"",A93&amp;"|"&amp;B93)</f>
        <v/>
      </c>
      <c r="F93" s="30">
        <f>IF(OR(E93="",NOT(ISNUMBER(C93))),"",E93&amp;"|"&amp;YEAR(C93)&amp;"-"&amp;RIGHT("0"&amp;MONTH(C93),2)&amp;"-"&amp;RIGHT("0"&amp;DAY(C93),2))</f>
        <v/>
      </c>
      <c r="G93" s="26">
        <f>IF(E93="","",IFERROR(MATCH(E93,pl_chave,0),0))</f>
        <v/>
      </c>
      <c r="H93" s="23">
        <f>IF(G93="","",IF(G93=0,"Tarefa fora do plano",INDEX(pl_tag,G93)))</f>
        <v/>
      </c>
      <c r="I93" s="30">
        <f>IF(N(G93)=0,"",INDEX(pl_atividade,G93))</f>
        <v/>
      </c>
      <c r="J93" s="50">
        <f>IF(N(G93)=0,"",INDEX(pl_especialidade,G93))</f>
        <v/>
      </c>
      <c r="K93" s="28">
        <f>IF(N(G93)=0,"",INDEX(pl_duracao,G93))</f>
        <v/>
      </c>
      <c r="L93" s="39">
        <f>IF(ISNUMBER(C93),YEAR(C93),"")</f>
        <v/>
      </c>
      <c r="M93" s="39">
        <f>IF(ISNUMBER(C93),MONTH(C93),"")</f>
        <v/>
      </c>
      <c r="N93" s="23">
        <f>IF(L93="","",IF(NOT(ISNUMBER(crono_ano)),"Informe o ano",IF(L93&lt;crono_ano,"Antes do ano",IF(L93&gt;crono_ano,"Depois do ano","No ano"))))</f>
        <v/>
      </c>
      <c r="O93" s="39">
        <f>IF(F93="","",IF(COUNTIF(F$7:F93,F93)=1,1,0))</f>
        <v/>
      </c>
      <c r="P93" s="39">
        <f>IF(A93&amp;B93&amp;C93="","",IF(AND(O93=1,N(G93)&gt;0),IF(INDEX(pl_ativa,MAX(1,N(G93)))="Sim",1,0),0))</f>
        <v/>
      </c>
      <c r="Q93" s="39">
        <f>IF(F93="","",COUNTIFS(ex_chave_oc,F93,ex_cancelada,"&lt;&gt;Sim"))</f>
        <v/>
      </c>
      <c r="R93" s="51">
        <f>IF(P93="","",IF(AND(P93=1,N(Q93)&gt;0),1,0))</f>
        <v/>
      </c>
      <c r="S93" s="30">
        <f>IF(P93="","",IF(F93="","ERRO: data prevista ausente ou inválida",IF(O93=0,"Duplicada: contada uma vez",IF(N(G93)=0,"ERRO: tarefa fora do Plano Mestre",IF(P93=0,"Tarefa retirada do plano: não conta","OK")))))</f>
        <v/>
      </c>
    </row>
    <row r="94">
      <c r="A94" s="29" t="inlineStr">
        <is>
          <t>eq-demo-004</t>
        </is>
      </c>
      <c r="B94" s="25" t="inlineStr">
        <is>
          <t>PRL-11</t>
        </is>
      </c>
      <c r="C94" s="49" t="n">
        <v>46000</v>
      </c>
      <c r="D94" s="29" t="inlineStr">
        <is>
          <t>Cronograma PCM Direto</t>
        </is>
      </c>
      <c r="E94" s="23">
        <f>IF(OR(A94="",B94=""),"",A94&amp;"|"&amp;B94)</f>
        <v/>
      </c>
      <c r="F94" s="30">
        <f>IF(OR(E94="",NOT(ISNUMBER(C94))),"",E94&amp;"|"&amp;YEAR(C94)&amp;"-"&amp;RIGHT("0"&amp;MONTH(C94),2)&amp;"-"&amp;RIGHT("0"&amp;DAY(C94),2))</f>
        <v/>
      </c>
      <c r="G94" s="26">
        <f>IF(E94="","",IFERROR(MATCH(E94,pl_chave,0),0))</f>
        <v/>
      </c>
      <c r="H94" s="23">
        <f>IF(G94="","",IF(G94=0,"Tarefa fora do plano",INDEX(pl_tag,G94)))</f>
        <v/>
      </c>
      <c r="I94" s="30">
        <f>IF(N(G94)=0,"",INDEX(pl_atividade,G94))</f>
        <v/>
      </c>
      <c r="J94" s="50">
        <f>IF(N(G94)=0,"",INDEX(pl_especialidade,G94))</f>
        <v/>
      </c>
      <c r="K94" s="28">
        <f>IF(N(G94)=0,"",INDEX(pl_duracao,G94))</f>
        <v/>
      </c>
      <c r="L94" s="39">
        <f>IF(ISNUMBER(C94),YEAR(C94),"")</f>
        <v/>
      </c>
      <c r="M94" s="39">
        <f>IF(ISNUMBER(C94),MONTH(C94),"")</f>
        <v/>
      </c>
      <c r="N94" s="23">
        <f>IF(L94="","",IF(NOT(ISNUMBER(crono_ano)),"Informe o ano",IF(L94&lt;crono_ano,"Antes do ano",IF(L94&gt;crono_ano,"Depois do ano","No ano"))))</f>
        <v/>
      </c>
      <c r="O94" s="39">
        <f>IF(F94="","",IF(COUNTIF(F$7:F94,F94)=1,1,0))</f>
        <v/>
      </c>
      <c r="P94" s="39">
        <f>IF(A94&amp;B94&amp;C94="","",IF(AND(O94=1,N(G94)&gt;0),IF(INDEX(pl_ativa,MAX(1,N(G94)))="Sim",1,0),0))</f>
        <v/>
      </c>
      <c r="Q94" s="39">
        <f>IF(F94="","",COUNTIFS(ex_chave_oc,F94,ex_cancelada,"&lt;&gt;Sim"))</f>
        <v/>
      </c>
      <c r="R94" s="51">
        <f>IF(P94="","",IF(AND(P94=1,N(Q94)&gt;0),1,0))</f>
        <v/>
      </c>
      <c r="S94" s="30">
        <f>IF(P94="","",IF(F94="","ERRO: data prevista ausente ou inválida",IF(O94=0,"Duplicada: contada uma vez",IF(N(G94)=0,"ERRO: tarefa fora do Plano Mestre",IF(P94=0,"Tarefa retirada do plano: não conta","OK")))))</f>
        <v/>
      </c>
    </row>
    <row r="95">
      <c r="A95" s="29" t="inlineStr">
        <is>
          <t>eq-demo-004</t>
        </is>
      </c>
      <c r="B95" s="25" t="inlineStr">
        <is>
          <t>PRL-11</t>
        </is>
      </c>
      <c r="C95" s="49" t="n">
        <v>46001</v>
      </c>
      <c r="D95" s="29" t="inlineStr">
        <is>
          <t>Cronograma PCM Direto</t>
        </is>
      </c>
      <c r="E95" s="23">
        <f>IF(OR(A95="",B95=""),"",A95&amp;"|"&amp;B95)</f>
        <v/>
      </c>
      <c r="F95" s="30">
        <f>IF(OR(E95="",NOT(ISNUMBER(C95))),"",E95&amp;"|"&amp;YEAR(C95)&amp;"-"&amp;RIGHT("0"&amp;MONTH(C95),2)&amp;"-"&amp;RIGHT("0"&amp;DAY(C95),2))</f>
        <v/>
      </c>
      <c r="G95" s="26">
        <f>IF(E95="","",IFERROR(MATCH(E95,pl_chave,0),0))</f>
        <v/>
      </c>
      <c r="H95" s="23">
        <f>IF(G95="","",IF(G95=0,"Tarefa fora do plano",INDEX(pl_tag,G95)))</f>
        <v/>
      </c>
      <c r="I95" s="30">
        <f>IF(N(G95)=0,"",INDEX(pl_atividade,G95))</f>
        <v/>
      </c>
      <c r="J95" s="50">
        <f>IF(N(G95)=0,"",INDEX(pl_especialidade,G95))</f>
        <v/>
      </c>
      <c r="K95" s="28">
        <f>IF(N(G95)=0,"",INDEX(pl_duracao,G95))</f>
        <v/>
      </c>
      <c r="L95" s="39">
        <f>IF(ISNUMBER(C95),YEAR(C95),"")</f>
        <v/>
      </c>
      <c r="M95" s="39">
        <f>IF(ISNUMBER(C95),MONTH(C95),"")</f>
        <v/>
      </c>
      <c r="N95" s="23">
        <f>IF(L95="","",IF(NOT(ISNUMBER(crono_ano)),"Informe o ano",IF(L95&lt;crono_ano,"Antes do ano",IF(L95&gt;crono_ano,"Depois do ano","No ano"))))</f>
        <v/>
      </c>
      <c r="O95" s="39">
        <f>IF(F95="","",IF(COUNTIF(F$7:F95,F95)=1,1,0))</f>
        <v/>
      </c>
      <c r="P95" s="39">
        <f>IF(A95&amp;B95&amp;C95="","",IF(AND(O95=1,N(G95)&gt;0),IF(INDEX(pl_ativa,MAX(1,N(G95)))="Sim",1,0),0))</f>
        <v/>
      </c>
      <c r="Q95" s="39">
        <f>IF(F95="","",COUNTIFS(ex_chave_oc,F95,ex_cancelada,"&lt;&gt;Sim"))</f>
        <v/>
      </c>
      <c r="R95" s="51">
        <f>IF(P95="","",IF(AND(P95=1,N(Q95)&gt;0),1,0))</f>
        <v/>
      </c>
      <c r="S95" s="30">
        <f>IF(P95="","",IF(F95="","ERRO: data prevista ausente ou inválida",IF(O95=0,"Duplicada: contada uma vez",IF(N(G95)=0,"ERRO: tarefa fora do Plano Mestre",IF(P95=0,"Tarefa retirada do plano: não conta","OK")))))</f>
        <v/>
      </c>
    </row>
    <row r="96">
      <c r="A96" s="29" t="inlineStr">
        <is>
          <t>eq-demo-004</t>
        </is>
      </c>
      <c r="B96" s="25" t="inlineStr">
        <is>
          <t>PRL-11</t>
        </is>
      </c>
      <c r="C96" s="49" t="n">
        <v>46002</v>
      </c>
      <c r="D96" s="29" t="inlineStr">
        <is>
          <t>Cronograma PCM Direto</t>
        </is>
      </c>
      <c r="E96" s="23">
        <f>IF(OR(A96="",B96=""),"",A96&amp;"|"&amp;B96)</f>
        <v/>
      </c>
      <c r="F96" s="30">
        <f>IF(OR(E96="",NOT(ISNUMBER(C96))),"",E96&amp;"|"&amp;YEAR(C96)&amp;"-"&amp;RIGHT("0"&amp;MONTH(C96),2)&amp;"-"&amp;RIGHT("0"&amp;DAY(C96),2))</f>
        <v/>
      </c>
      <c r="G96" s="26">
        <f>IF(E96="","",IFERROR(MATCH(E96,pl_chave,0),0))</f>
        <v/>
      </c>
      <c r="H96" s="23">
        <f>IF(G96="","",IF(G96=0,"Tarefa fora do plano",INDEX(pl_tag,G96)))</f>
        <v/>
      </c>
      <c r="I96" s="30">
        <f>IF(N(G96)=0,"",INDEX(pl_atividade,G96))</f>
        <v/>
      </c>
      <c r="J96" s="50">
        <f>IF(N(G96)=0,"",INDEX(pl_especialidade,G96))</f>
        <v/>
      </c>
      <c r="K96" s="28">
        <f>IF(N(G96)=0,"",INDEX(pl_duracao,G96))</f>
        <v/>
      </c>
      <c r="L96" s="39">
        <f>IF(ISNUMBER(C96),YEAR(C96),"")</f>
        <v/>
      </c>
      <c r="M96" s="39">
        <f>IF(ISNUMBER(C96),MONTH(C96),"")</f>
        <v/>
      </c>
      <c r="N96" s="23">
        <f>IF(L96="","",IF(NOT(ISNUMBER(crono_ano)),"Informe o ano",IF(L96&lt;crono_ano,"Antes do ano",IF(L96&gt;crono_ano,"Depois do ano","No ano"))))</f>
        <v/>
      </c>
      <c r="O96" s="39">
        <f>IF(F96="","",IF(COUNTIF(F$7:F96,F96)=1,1,0))</f>
        <v/>
      </c>
      <c r="P96" s="39">
        <f>IF(A96&amp;B96&amp;C96="","",IF(AND(O96=1,N(G96)&gt;0),IF(INDEX(pl_ativa,MAX(1,N(G96)))="Sim",1,0),0))</f>
        <v/>
      </c>
      <c r="Q96" s="39">
        <f>IF(F96="","",COUNTIFS(ex_chave_oc,F96,ex_cancelada,"&lt;&gt;Sim"))</f>
        <v/>
      </c>
      <c r="R96" s="51">
        <f>IF(P96="","",IF(AND(P96=1,N(Q96)&gt;0),1,0))</f>
        <v/>
      </c>
      <c r="S96" s="30">
        <f>IF(P96="","",IF(F96="","ERRO: data prevista ausente ou inválida",IF(O96=0,"Duplicada: contada uma vez",IF(N(G96)=0,"ERRO: tarefa fora do Plano Mestre",IF(P96=0,"Tarefa retirada do plano: não conta","OK")))))</f>
        <v/>
      </c>
    </row>
    <row r="97">
      <c r="A97" s="29" t="inlineStr">
        <is>
          <t>eq-demo-004</t>
        </is>
      </c>
      <c r="B97" s="25" t="inlineStr">
        <is>
          <t>PRL-11</t>
        </is>
      </c>
      <c r="C97" s="49" t="n">
        <v>46003</v>
      </c>
      <c r="D97" s="29" t="inlineStr">
        <is>
          <t>Cronograma PCM Direto</t>
        </is>
      </c>
      <c r="E97" s="23">
        <f>IF(OR(A97="",B97=""),"",A97&amp;"|"&amp;B97)</f>
        <v/>
      </c>
      <c r="F97" s="30">
        <f>IF(OR(E97="",NOT(ISNUMBER(C97))),"",E97&amp;"|"&amp;YEAR(C97)&amp;"-"&amp;RIGHT("0"&amp;MONTH(C97),2)&amp;"-"&amp;RIGHT("0"&amp;DAY(C97),2))</f>
        <v/>
      </c>
      <c r="G97" s="26">
        <f>IF(E97="","",IFERROR(MATCH(E97,pl_chave,0),0))</f>
        <v/>
      </c>
      <c r="H97" s="23">
        <f>IF(G97="","",IF(G97=0,"Tarefa fora do plano",INDEX(pl_tag,G97)))</f>
        <v/>
      </c>
      <c r="I97" s="30">
        <f>IF(N(G97)=0,"",INDEX(pl_atividade,G97))</f>
        <v/>
      </c>
      <c r="J97" s="50">
        <f>IF(N(G97)=0,"",INDEX(pl_especialidade,G97))</f>
        <v/>
      </c>
      <c r="K97" s="28">
        <f>IF(N(G97)=0,"",INDEX(pl_duracao,G97))</f>
        <v/>
      </c>
      <c r="L97" s="39">
        <f>IF(ISNUMBER(C97),YEAR(C97),"")</f>
        <v/>
      </c>
      <c r="M97" s="39">
        <f>IF(ISNUMBER(C97),MONTH(C97),"")</f>
        <v/>
      </c>
      <c r="N97" s="23">
        <f>IF(L97="","",IF(NOT(ISNUMBER(crono_ano)),"Informe o ano",IF(L97&lt;crono_ano,"Antes do ano",IF(L97&gt;crono_ano,"Depois do ano","No ano"))))</f>
        <v/>
      </c>
      <c r="O97" s="39">
        <f>IF(F97="","",IF(COUNTIF(F$7:F97,F97)=1,1,0))</f>
        <v/>
      </c>
      <c r="P97" s="39">
        <f>IF(A97&amp;B97&amp;C97="","",IF(AND(O97=1,N(G97)&gt;0),IF(INDEX(pl_ativa,MAX(1,N(G97)))="Sim",1,0),0))</f>
        <v/>
      </c>
      <c r="Q97" s="39">
        <f>IF(F97="","",COUNTIFS(ex_chave_oc,F97,ex_cancelada,"&lt;&gt;Sim"))</f>
        <v/>
      </c>
      <c r="R97" s="51">
        <f>IF(P97="","",IF(AND(P97=1,N(Q97)&gt;0),1,0))</f>
        <v/>
      </c>
      <c r="S97" s="30">
        <f>IF(P97="","",IF(F97="","ERRO: data prevista ausente ou inválida",IF(O97=0,"Duplicada: contada uma vez",IF(N(G97)=0,"ERRO: tarefa fora do Plano Mestre",IF(P97=0,"Tarefa retirada do plano: não conta","OK")))))</f>
        <v/>
      </c>
    </row>
    <row r="98">
      <c r="A98" s="29" t="inlineStr">
        <is>
          <t>eq-demo-001</t>
        </is>
      </c>
      <c r="B98" s="25" t="inlineStr">
        <is>
          <t>CMP-01</t>
        </is>
      </c>
      <c r="C98" s="49" t="n">
        <v>46006</v>
      </c>
      <c r="D98" s="29" t="inlineStr">
        <is>
          <t>Cronograma PCM Direto</t>
        </is>
      </c>
      <c r="E98" s="23">
        <f>IF(OR(A98="",B98=""),"",A98&amp;"|"&amp;B98)</f>
        <v/>
      </c>
      <c r="F98" s="30">
        <f>IF(OR(E98="",NOT(ISNUMBER(C98))),"",E98&amp;"|"&amp;YEAR(C98)&amp;"-"&amp;RIGHT("0"&amp;MONTH(C98),2)&amp;"-"&amp;RIGHT("0"&amp;DAY(C98),2))</f>
        <v/>
      </c>
      <c r="G98" s="26">
        <f>IF(E98="","",IFERROR(MATCH(E98,pl_chave,0),0))</f>
        <v/>
      </c>
      <c r="H98" s="23">
        <f>IF(G98="","",IF(G98=0,"Tarefa fora do plano",INDEX(pl_tag,G98)))</f>
        <v/>
      </c>
      <c r="I98" s="30">
        <f>IF(N(G98)=0,"",INDEX(pl_atividade,G98))</f>
        <v/>
      </c>
      <c r="J98" s="50">
        <f>IF(N(G98)=0,"",INDEX(pl_especialidade,G98))</f>
        <v/>
      </c>
      <c r="K98" s="28">
        <f>IF(N(G98)=0,"",INDEX(pl_duracao,G98))</f>
        <v/>
      </c>
      <c r="L98" s="39">
        <f>IF(ISNUMBER(C98),YEAR(C98),"")</f>
        <v/>
      </c>
      <c r="M98" s="39">
        <f>IF(ISNUMBER(C98),MONTH(C98),"")</f>
        <v/>
      </c>
      <c r="N98" s="23">
        <f>IF(L98="","",IF(NOT(ISNUMBER(crono_ano)),"Informe o ano",IF(L98&lt;crono_ano,"Antes do ano",IF(L98&gt;crono_ano,"Depois do ano","No ano"))))</f>
        <v/>
      </c>
      <c r="O98" s="39">
        <f>IF(F98="","",IF(COUNTIF(F$7:F98,F98)=1,1,0))</f>
        <v/>
      </c>
      <c r="P98" s="39">
        <f>IF(A98&amp;B98&amp;C98="","",IF(AND(O98=1,N(G98)&gt;0),IF(INDEX(pl_ativa,MAX(1,N(G98)))="Sim",1,0),0))</f>
        <v/>
      </c>
      <c r="Q98" s="39">
        <f>IF(F98="","",COUNTIFS(ex_chave_oc,F98,ex_cancelada,"&lt;&gt;Sim"))</f>
        <v/>
      </c>
      <c r="R98" s="51">
        <f>IF(P98="","",IF(AND(P98=1,N(Q98)&gt;0),1,0))</f>
        <v/>
      </c>
      <c r="S98" s="30">
        <f>IF(P98="","",IF(F98="","ERRO: data prevista ausente ou inválida",IF(O98=0,"Duplicada: contada uma vez",IF(N(G98)=0,"ERRO: tarefa fora do Plano Mestre",IF(P98=0,"Tarefa retirada do plano: não conta","OK")))))</f>
        <v/>
      </c>
    </row>
    <row r="99">
      <c r="A99" s="29" t="inlineStr">
        <is>
          <t>eq-demo-001</t>
        </is>
      </c>
      <c r="B99" s="25" t="inlineStr">
        <is>
          <t>CMP-02</t>
        </is>
      </c>
      <c r="C99" s="49" t="n">
        <v>46006</v>
      </c>
      <c r="D99" s="29" t="inlineStr">
        <is>
          <t>Cronograma PCM Direto</t>
        </is>
      </c>
      <c r="E99" s="23">
        <f>IF(OR(A99="",B99=""),"",A99&amp;"|"&amp;B99)</f>
        <v/>
      </c>
      <c r="F99" s="30">
        <f>IF(OR(E99="",NOT(ISNUMBER(C99))),"",E99&amp;"|"&amp;YEAR(C99)&amp;"-"&amp;RIGHT("0"&amp;MONTH(C99),2)&amp;"-"&amp;RIGHT("0"&amp;DAY(C99),2))</f>
        <v/>
      </c>
      <c r="G99" s="26">
        <f>IF(E99="","",IFERROR(MATCH(E99,pl_chave,0),0))</f>
        <v/>
      </c>
      <c r="H99" s="23">
        <f>IF(G99="","",IF(G99=0,"Tarefa fora do plano",INDEX(pl_tag,G99)))</f>
        <v/>
      </c>
      <c r="I99" s="30">
        <f>IF(N(G99)=0,"",INDEX(pl_atividade,G99))</f>
        <v/>
      </c>
      <c r="J99" s="50">
        <f>IF(N(G99)=0,"",INDEX(pl_especialidade,G99))</f>
        <v/>
      </c>
      <c r="K99" s="28">
        <f>IF(N(G99)=0,"",INDEX(pl_duracao,G99))</f>
        <v/>
      </c>
      <c r="L99" s="39">
        <f>IF(ISNUMBER(C99),YEAR(C99),"")</f>
        <v/>
      </c>
      <c r="M99" s="39">
        <f>IF(ISNUMBER(C99),MONTH(C99),"")</f>
        <v/>
      </c>
      <c r="N99" s="23">
        <f>IF(L99="","",IF(NOT(ISNUMBER(crono_ano)),"Informe o ano",IF(L99&lt;crono_ano,"Antes do ano",IF(L99&gt;crono_ano,"Depois do ano","No ano"))))</f>
        <v/>
      </c>
      <c r="O99" s="39">
        <f>IF(F99="","",IF(COUNTIF(F$7:F99,F99)=1,1,0))</f>
        <v/>
      </c>
      <c r="P99" s="39">
        <f>IF(A99&amp;B99&amp;C99="","",IF(AND(O99=1,N(G99)&gt;0),IF(INDEX(pl_ativa,MAX(1,N(G99)))="Sim",1,0),0))</f>
        <v/>
      </c>
      <c r="Q99" s="39">
        <f>IF(F99="","",COUNTIFS(ex_chave_oc,F99,ex_cancelada,"&lt;&gt;Sim"))</f>
        <v/>
      </c>
      <c r="R99" s="51">
        <f>IF(P99="","",IF(AND(P99=1,N(Q99)&gt;0),1,0))</f>
        <v/>
      </c>
      <c r="S99" s="30">
        <f>IF(P99="","",IF(F99="","ERRO: data prevista ausente ou inválida",IF(O99=0,"Duplicada: contada uma vez",IF(N(G99)=0,"ERRO: tarefa fora do Plano Mestre",IF(P99=0,"Tarefa retirada do plano: não conta","OK")))))</f>
        <v/>
      </c>
    </row>
    <row r="100">
      <c r="A100" s="29" t="inlineStr">
        <is>
          <t>eq-demo-001</t>
        </is>
      </c>
      <c r="B100" s="25" t="inlineStr">
        <is>
          <t>CMP-03</t>
        </is>
      </c>
      <c r="C100" s="49" t="n">
        <v>46006</v>
      </c>
      <c r="D100" s="29" t="inlineStr">
        <is>
          <t>Cronograma PCM Direto</t>
        </is>
      </c>
      <c r="E100" s="23">
        <f>IF(OR(A100="",B100=""),"",A100&amp;"|"&amp;B100)</f>
        <v/>
      </c>
      <c r="F100" s="30">
        <f>IF(OR(E100="",NOT(ISNUMBER(C100))),"",E100&amp;"|"&amp;YEAR(C100)&amp;"-"&amp;RIGHT("0"&amp;MONTH(C100),2)&amp;"-"&amp;RIGHT("0"&amp;DAY(C100),2))</f>
        <v/>
      </c>
      <c r="G100" s="26">
        <f>IF(E100="","",IFERROR(MATCH(E100,pl_chave,0),0))</f>
        <v/>
      </c>
      <c r="H100" s="23">
        <f>IF(G100="","",IF(G100=0,"Tarefa fora do plano",INDEX(pl_tag,G100)))</f>
        <v/>
      </c>
      <c r="I100" s="30">
        <f>IF(N(G100)=0,"",INDEX(pl_atividade,G100))</f>
        <v/>
      </c>
      <c r="J100" s="50">
        <f>IF(N(G100)=0,"",INDEX(pl_especialidade,G100))</f>
        <v/>
      </c>
      <c r="K100" s="28">
        <f>IF(N(G100)=0,"",INDEX(pl_duracao,G100))</f>
        <v/>
      </c>
      <c r="L100" s="39">
        <f>IF(ISNUMBER(C100),YEAR(C100),"")</f>
        <v/>
      </c>
      <c r="M100" s="39">
        <f>IF(ISNUMBER(C100),MONTH(C100),"")</f>
        <v/>
      </c>
      <c r="N100" s="23">
        <f>IF(L100="","",IF(NOT(ISNUMBER(crono_ano)),"Informe o ano",IF(L100&lt;crono_ano,"Antes do ano",IF(L100&gt;crono_ano,"Depois do ano","No ano"))))</f>
        <v/>
      </c>
      <c r="O100" s="39">
        <f>IF(F100="","",IF(COUNTIF(F$7:F100,F100)=1,1,0))</f>
        <v/>
      </c>
      <c r="P100" s="39">
        <f>IF(A100&amp;B100&amp;C100="","",IF(AND(O100=1,N(G100)&gt;0),IF(INDEX(pl_ativa,MAX(1,N(G100)))="Sim",1,0),0))</f>
        <v/>
      </c>
      <c r="Q100" s="39">
        <f>IF(F100="","",COUNTIFS(ex_chave_oc,F100,ex_cancelada,"&lt;&gt;Sim"))</f>
        <v/>
      </c>
      <c r="R100" s="51">
        <f>IF(P100="","",IF(AND(P100=1,N(Q100)&gt;0),1,0))</f>
        <v/>
      </c>
      <c r="S100" s="30">
        <f>IF(P100="","",IF(F100="","ERRO: data prevista ausente ou inválida",IF(O100=0,"Duplicada: contada uma vez",IF(N(G100)=0,"ERRO: tarefa fora do Plano Mestre",IF(P100=0,"Tarefa retirada do plano: não conta","OK")))))</f>
        <v/>
      </c>
    </row>
    <row r="101">
      <c r="A101" s="29" t="inlineStr">
        <is>
          <t>eq-demo-001</t>
        </is>
      </c>
      <c r="B101" s="25" t="inlineStr">
        <is>
          <t>CMP-05</t>
        </is>
      </c>
      <c r="C101" s="49" t="n">
        <v>46006</v>
      </c>
      <c r="D101" s="29" t="inlineStr">
        <is>
          <t>Cronograma PCM Direto</t>
        </is>
      </c>
      <c r="E101" s="23">
        <f>IF(OR(A101="",B101=""),"",A101&amp;"|"&amp;B101)</f>
        <v/>
      </c>
      <c r="F101" s="30">
        <f>IF(OR(E101="",NOT(ISNUMBER(C101))),"",E101&amp;"|"&amp;YEAR(C101)&amp;"-"&amp;RIGHT("0"&amp;MONTH(C101),2)&amp;"-"&amp;RIGHT("0"&amp;DAY(C101),2))</f>
        <v/>
      </c>
      <c r="G101" s="26">
        <f>IF(E101="","",IFERROR(MATCH(E101,pl_chave,0),0))</f>
        <v/>
      </c>
      <c r="H101" s="23">
        <f>IF(G101="","",IF(G101=0,"Tarefa fora do plano",INDEX(pl_tag,G101)))</f>
        <v/>
      </c>
      <c r="I101" s="30">
        <f>IF(N(G101)=0,"",INDEX(pl_atividade,G101))</f>
        <v/>
      </c>
      <c r="J101" s="50">
        <f>IF(N(G101)=0,"",INDEX(pl_especialidade,G101))</f>
        <v/>
      </c>
      <c r="K101" s="28">
        <f>IF(N(G101)=0,"",INDEX(pl_duracao,G101))</f>
        <v/>
      </c>
      <c r="L101" s="39">
        <f>IF(ISNUMBER(C101),YEAR(C101),"")</f>
        <v/>
      </c>
      <c r="M101" s="39">
        <f>IF(ISNUMBER(C101),MONTH(C101),"")</f>
        <v/>
      </c>
      <c r="N101" s="23">
        <f>IF(L101="","",IF(NOT(ISNUMBER(crono_ano)),"Informe o ano",IF(L101&lt;crono_ano,"Antes do ano",IF(L101&gt;crono_ano,"Depois do ano","No ano"))))</f>
        <v/>
      </c>
      <c r="O101" s="39">
        <f>IF(F101="","",IF(COUNTIF(F$7:F101,F101)=1,1,0))</f>
        <v/>
      </c>
      <c r="P101" s="39">
        <f>IF(A101&amp;B101&amp;C101="","",IF(AND(O101=1,N(G101)&gt;0),IF(INDEX(pl_ativa,MAX(1,N(G101)))="Sim",1,0),0))</f>
        <v/>
      </c>
      <c r="Q101" s="39">
        <f>IF(F101="","",COUNTIFS(ex_chave_oc,F101,ex_cancelada,"&lt;&gt;Sim"))</f>
        <v/>
      </c>
      <c r="R101" s="51">
        <f>IF(P101="","",IF(AND(P101=1,N(Q101)&gt;0),1,0))</f>
        <v/>
      </c>
      <c r="S101" s="30">
        <f>IF(P101="","",IF(F101="","ERRO: data prevista ausente ou inválida",IF(O101=0,"Duplicada: contada uma vez",IF(N(G101)=0,"ERRO: tarefa fora do Plano Mestre",IF(P101=0,"Tarefa retirada do plano: não conta","OK")))))</f>
        <v/>
      </c>
    </row>
    <row r="102">
      <c r="A102" s="29" t="inlineStr">
        <is>
          <t>eq-demo-002</t>
        </is>
      </c>
      <c r="B102" s="25" t="inlineStr">
        <is>
          <t>BCF-01</t>
        </is>
      </c>
      <c r="C102" s="49" t="n">
        <v>46006</v>
      </c>
      <c r="D102" s="29" t="inlineStr">
        <is>
          <t>Cronograma PCM Direto</t>
        </is>
      </c>
      <c r="E102" s="23">
        <f>IF(OR(A102="",B102=""),"",A102&amp;"|"&amp;B102)</f>
        <v/>
      </c>
      <c r="F102" s="30">
        <f>IF(OR(E102="",NOT(ISNUMBER(C102))),"",E102&amp;"|"&amp;YEAR(C102)&amp;"-"&amp;RIGHT("0"&amp;MONTH(C102),2)&amp;"-"&amp;RIGHT("0"&amp;DAY(C102),2))</f>
        <v/>
      </c>
      <c r="G102" s="26">
        <f>IF(E102="","",IFERROR(MATCH(E102,pl_chave,0),0))</f>
        <v/>
      </c>
      <c r="H102" s="23">
        <f>IF(G102="","",IF(G102=0,"Tarefa fora do plano",INDEX(pl_tag,G102)))</f>
        <v/>
      </c>
      <c r="I102" s="30">
        <f>IF(N(G102)=0,"",INDEX(pl_atividade,G102))</f>
        <v/>
      </c>
      <c r="J102" s="50">
        <f>IF(N(G102)=0,"",INDEX(pl_especialidade,G102))</f>
        <v/>
      </c>
      <c r="K102" s="28">
        <f>IF(N(G102)=0,"",INDEX(pl_duracao,G102))</f>
        <v/>
      </c>
      <c r="L102" s="39">
        <f>IF(ISNUMBER(C102),YEAR(C102),"")</f>
        <v/>
      </c>
      <c r="M102" s="39">
        <f>IF(ISNUMBER(C102),MONTH(C102),"")</f>
        <v/>
      </c>
      <c r="N102" s="23">
        <f>IF(L102="","",IF(NOT(ISNUMBER(crono_ano)),"Informe o ano",IF(L102&lt;crono_ano,"Antes do ano",IF(L102&gt;crono_ano,"Depois do ano","No ano"))))</f>
        <v/>
      </c>
      <c r="O102" s="39">
        <f>IF(F102="","",IF(COUNTIF(F$7:F102,F102)=1,1,0))</f>
        <v/>
      </c>
      <c r="P102" s="39">
        <f>IF(A102&amp;B102&amp;C102="","",IF(AND(O102=1,N(G102)&gt;0),IF(INDEX(pl_ativa,MAX(1,N(G102)))="Sim",1,0),0))</f>
        <v/>
      </c>
      <c r="Q102" s="39">
        <f>IF(F102="","",COUNTIFS(ex_chave_oc,F102,ex_cancelada,"&lt;&gt;Sim"))</f>
        <v/>
      </c>
      <c r="R102" s="51">
        <f>IF(P102="","",IF(AND(P102=1,N(Q102)&gt;0),1,0))</f>
        <v/>
      </c>
      <c r="S102" s="30">
        <f>IF(P102="","",IF(F102="","ERRO: data prevista ausente ou inválida",IF(O102=0,"Duplicada: contada uma vez",IF(N(G102)=0,"ERRO: tarefa fora do Plano Mestre",IF(P102=0,"Tarefa retirada do plano: não conta","OK")))))</f>
        <v/>
      </c>
    </row>
    <row r="103">
      <c r="A103" s="29" t="inlineStr">
        <is>
          <t>eq-demo-003</t>
        </is>
      </c>
      <c r="B103" s="25" t="inlineStr">
        <is>
          <t>MOT-02</t>
        </is>
      </c>
      <c r="C103" s="49" t="n">
        <v>46006</v>
      </c>
      <c r="D103" s="29" t="inlineStr">
        <is>
          <t>Cronograma PCM Direto</t>
        </is>
      </c>
      <c r="E103" s="23">
        <f>IF(OR(A103="",B103=""),"",A103&amp;"|"&amp;B103)</f>
        <v/>
      </c>
      <c r="F103" s="30">
        <f>IF(OR(E103="",NOT(ISNUMBER(C103))),"",E103&amp;"|"&amp;YEAR(C103)&amp;"-"&amp;RIGHT("0"&amp;MONTH(C103),2)&amp;"-"&amp;RIGHT("0"&amp;DAY(C103),2))</f>
        <v/>
      </c>
      <c r="G103" s="26">
        <f>IF(E103="","",IFERROR(MATCH(E103,pl_chave,0),0))</f>
        <v/>
      </c>
      <c r="H103" s="23">
        <f>IF(G103="","",IF(G103=0,"Tarefa fora do plano",INDEX(pl_tag,G103)))</f>
        <v/>
      </c>
      <c r="I103" s="30">
        <f>IF(N(G103)=0,"",INDEX(pl_atividade,G103))</f>
        <v/>
      </c>
      <c r="J103" s="50">
        <f>IF(N(G103)=0,"",INDEX(pl_especialidade,G103))</f>
        <v/>
      </c>
      <c r="K103" s="28">
        <f>IF(N(G103)=0,"",INDEX(pl_duracao,G103))</f>
        <v/>
      </c>
      <c r="L103" s="39">
        <f>IF(ISNUMBER(C103),YEAR(C103),"")</f>
        <v/>
      </c>
      <c r="M103" s="39">
        <f>IF(ISNUMBER(C103),MONTH(C103),"")</f>
        <v/>
      </c>
      <c r="N103" s="23">
        <f>IF(L103="","",IF(NOT(ISNUMBER(crono_ano)),"Informe o ano",IF(L103&lt;crono_ano,"Antes do ano",IF(L103&gt;crono_ano,"Depois do ano","No ano"))))</f>
        <v/>
      </c>
      <c r="O103" s="39">
        <f>IF(F103="","",IF(COUNTIF(F$7:F103,F103)=1,1,0))</f>
        <v/>
      </c>
      <c r="P103" s="39">
        <f>IF(A103&amp;B103&amp;C103="","",IF(AND(O103=1,N(G103)&gt;0),IF(INDEX(pl_ativa,MAX(1,N(G103)))="Sim",1,0),0))</f>
        <v/>
      </c>
      <c r="Q103" s="39">
        <f>IF(F103="","",COUNTIFS(ex_chave_oc,F103,ex_cancelada,"&lt;&gt;Sim"))</f>
        <v/>
      </c>
      <c r="R103" s="51">
        <f>IF(P103="","",IF(AND(P103=1,N(Q103)&gt;0),1,0))</f>
        <v/>
      </c>
      <c r="S103" s="30">
        <f>IF(P103="","",IF(F103="","ERRO: data prevista ausente ou inválida",IF(O103=0,"Duplicada: contada uma vez",IF(N(G103)=0,"ERRO: tarefa fora do Plano Mestre",IF(P103=0,"Tarefa retirada do plano: não conta","OK")))))</f>
        <v/>
      </c>
    </row>
    <row r="104">
      <c r="A104" s="29" t="inlineStr">
        <is>
          <t>eq-demo-003</t>
        </is>
      </c>
      <c r="B104" s="25" t="inlineStr">
        <is>
          <t>MOT-06</t>
        </is>
      </c>
      <c r="C104" s="49" t="n">
        <v>46006</v>
      </c>
      <c r="D104" s="29" t="inlineStr">
        <is>
          <t>Cronograma PCM Direto</t>
        </is>
      </c>
      <c r="E104" s="23">
        <f>IF(OR(A104="",B104=""),"",A104&amp;"|"&amp;B104)</f>
        <v/>
      </c>
      <c r="F104" s="30">
        <f>IF(OR(E104="",NOT(ISNUMBER(C104))),"",E104&amp;"|"&amp;YEAR(C104)&amp;"-"&amp;RIGHT("0"&amp;MONTH(C104),2)&amp;"-"&amp;RIGHT("0"&amp;DAY(C104),2))</f>
        <v/>
      </c>
      <c r="G104" s="26">
        <f>IF(E104="","",IFERROR(MATCH(E104,pl_chave,0),0))</f>
        <v/>
      </c>
      <c r="H104" s="23">
        <f>IF(G104="","",IF(G104=0,"Tarefa fora do plano",INDEX(pl_tag,G104)))</f>
        <v/>
      </c>
      <c r="I104" s="30">
        <f>IF(N(G104)=0,"",INDEX(pl_atividade,G104))</f>
        <v/>
      </c>
      <c r="J104" s="50">
        <f>IF(N(G104)=0,"",INDEX(pl_especialidade,G104))</f>
        <v/>
      </c>
      <c r="K104" s="28">
        <f>IF(N(G104)=0,"",INDEX(pl_duracao,G104))</f>
        <v/>
      </c>
      <c r="L104" s="39">
        <f>IF(ISNUMBER(C104),YEAR(C104),"")</f>
        <v/>
      </c>
      <c r="M104" s="39">
        <f>IF(ISNUMBER(C104),MONTH(C104),"")</f>
        <v/>
      </c>
      <c r="N104" s="23">
        <f>IF(L104="","",IF(NOT(ISNUMBER(crono_ano)),"Informe o ano",IF(L104&lt;crono_ano,"Antes do ano",IF(L104&gt;crono_ano,"Depois do ano","No ano"))))</f>
        <v/>
      </c>
      <c r="O104" s="39">
        <f>IF(F104="","",IF(COUNTIF(F$7:F104,F104)=1,1,0))</f>
        <v/>
      </c>
      <c r="P104" s="39">
        <f>IF(A104&amp;B104&amp;C104="","",IF(AND(O104=1,N(G104)&gt;0),IF(INDEX(pl_ativa,MAX(1,N(G104)))="Sim",1,0),0))</f>
        <v/>
      </c>
      <c r="Q104" s="39">
        <f>IF(F104="","",COUNTIFS(ex_chave_oc,F104,ex_cancelada,"&lt;&gt;Sim"))</f>
        <v/>
      </c>
      <c r="R104" s="51">
        <f>IF(P104="","",IF(AND(P104=1,N(Q104)&gt;0),1,0))</f>
        <v/>
      </c>
      <c r="S104" s="30">
        <f>IF(P104="","",IF(F104="","ERRO: data prevista ausente ou inválida",IF(O104=0,"Duplicada: contada uma vez",IF(N(G104)=0,"ERRO: tarefa fora do Plano Mestre",IF(P104=0,"Tarefa retirada do plano: não conta","OK")))))</f>
        <v/>
      </c>
    </row>
    <row r="105">
      <c r="A105" s="29" t="inlineStr">
        <is>
          <t>eq-demo-004</t>
        </is>
      </c>
      <c r="B105" s="25" t="inlineStr">
        <is>
          <t>PRL-01</t>
        </is>
      </c>
      <c r="C105" s="49" t="n">
        <v>46006</v>
      </c>
      <c r="D105" s="29" t="inlineStr">
        <is>
          <t>Cronograma PCM Direto</t>
        </is>
      </c>
      <c r="E105" s="23">
        <f>IF(OR(A105="",B105=""),"",A105&amp;"|"&amp;B105)</f>
        <v/>
      </c>
      <c r="F105" s="30">
        <f>IF(OR(E105="",NOT(ISNUMBER(C105))),"",E105&amp;"|"&amp;YEAR(C105)&amp;"-"&amp;RIGHT("0"&amp;MONTH(C105),2)&amp;"-"&amp;RIGHT("0"&amp;DAY(C105),2))</f>
        <v/>
      </c>
      <c r="G105" s="26">
        <f>IF(E105="","",IFERROR(MATCH(E105,pl_chave,0),0))</f>
        <v/>
      </c>
      <c r="H105" s="23">
        <f>IF(G105="","",IF(G105=0,"Tarefa fora do plano",INDEX(pl_tag,G105)))</f>
        <v/>
      </c>
      <c r="I105" s="30">
        <f>IF(N(G105)=0,"",INDEX(pl_atividade,G105))</f>
        <v/>
      </c>
      <c r="J105" s="50">
        <f>IF(N(G105)=0,"",INDEX(pl_especialidade,G105))</f>
        <v/>
      </c>
      <c r="K105" s="28">
        <f>IF(N(G105)=0,"",INDEX(pl_duracao,G105))</f>
        <v/>
      </c>
      <c r="L105" s="39">
        <f>IF(ISNUMBER(C105),YEAR(C105),"")</f>
        <v/>
      </c>
      <c r="M105" s="39">
        <f>IF(ISNUMBER(C105),MONTH(C105),"")</f>
        <v/>
      </c>
      <c r="N105" s="23">
        <f>IF(L105="","",IF(NOT(ISNUMBER(crono_ano)),"Informe o ano",IF(L105&lt;crono_ano,"Antes do ano",IF(L105&gt;crono_ano,"Depois do ano","No ano"))))</f>
        <v/>
      </c>
      <c r="O105" s="39">
        <f>IF(F105="","",IF(COUNTIF(F$7:F105,F105)=1,1,0))</f>
        <v/>
      </c>
      <c r="P105" s="39">
        <f>IF(A105&amp;B105&amp;C105="","",IF(AND(O105=1,N(G105)&gt;0),IF(INDEX(pl_ativa,MAX(1,N(G105)))="Sim",1,0),0))</f>
        <v/>
      </c>
      <c r="Q105" s="39">
        <f>IF(F105="","",COUNTIFS(ex_chave_oc,F105,ex_cancelada,"&lt;&gt;Sim"))</f>
        <v/>
      </c>
      <c r="R105" s="51">
        <f>IF(P105="","",IF(AND(P105=1,N(Q105)&gt;0),1,0))</f>
        <v/>
      </c>
      <c r="S105" s="30">
        <f>IF(P105="","",IF(F105="","ERRO: data prevista ausente ou inválida",IF(O105=0,"Duplicada: contada uma vez",IF(N(G105)=0,"ERRO: tarefa fora do Plano Mestre",IF(P105=0,"Tarefa retirada do plano: não conta","OK")))))</f>
        <v/>
      </c>
    </row>
    <row r="106">
      <c r="A106" s="29" t="inlineStr">
        <is>
          <t>eq-demo-004</t>
        </is>
      </c>
      <c r="B106" s="25" t="inlineStr">
        <is>
          <t>PRL-02</t>
        </is>
      </c>
      <c r="C106" s="49" t="n">
        <v>46006</v>
      </c>
      <c r="D106" s="29" t="inlineStr">
        <is>
          <t>Cronograma PCM Direto</t>
        </is>
      </c>
      <c r="E106" s="23">
        <f>IF(OR(A106="",B106=""),"",A106&amp;"|"&amp;B106)</f>
        <v/>
      </c>
      <c r="F106" s="30">
        <f>IF(OR(E106="",NOT(ISNUMBER(C106))),"",E106&amp;"|"&amp;YEAR(C106)&amp;"-"&amp;RIGHT("0"&amp;MONTH(C106),2)&amp;"-"&amp;RIGHT("0"&amp;DAY(C106),2))</f>
        <v/>
      </c>
      <c r="G106" s="26">
        <f>IF(E106="","",IFERROR(MATCH(E106,pl_chave,0),0))</f>
        <v/>
      </c>
      <c r="H106" s="23">
        <f>IF(G106="","",IF(G106=0,"Tarefa fora do plano",INDEX(pl_tag,G106)))</f>
        <v/>
      </c>
      <c r="I106" s="30">
        <f>IF(N(G106)=0,"",INDEX(pl_atividade,G106))</f>
        <v/>
      </c>
      <c r="J106" s="50">
        <f>IF(N(G106)=0,"",INDEX(pl_especialidade,G106))</f>
        <v/>
      </c>
      <c r="K106" s="28">
        <f>IF(N(G106)=0,"",INDEX(pl_duracao,G106))</f>
        <v/>
      </c>
      <c r="L106" s="39">
        <f>IF(ISNUMBER(C106),YEAR(C106),"")</f>
        <v/>
      </c>
      <c r="M106" s="39">
        <f>IF(ISNUMBER(C106),MONTH(C106),"")</f>
        <v/>
      </c>
      <c r="N106" s="23">
        <f>IF(L106="","",IF(NOT(ISNUMBER(crono_ano)),"Informe o ano",IF(L106&lt;crono_ano,"Antes do ano",IF(L106&gt;crono_ano,"Depois do ano","No ano"))))</f>
        <v/>
      </c>
      <c r="O106" s="39">
        <f>IF(F106="","",IF(COUNTIF(F$7:F106,F106)=1,1,0))</f>
        <v/>
      </c>
      <c r="P106" s="39">
        <f>IF(A106&amp;B106&amp;C106="","",IF(AND(O106=1,N(G106)&gt;0),IF(INDEX(pl_ativa,MAX(1,N(G106)))="Sim",1,0),0))</f>
        <v/>
      </c>
      <c r="Q106" s="39">
        <f>IF(F106="","",COUNTIFS(ex_chave_oc,F106,ex_cancelada,"&lt;&gt;Sim"))</f>
        <v/>
      </c>
      <c r="R106" s="51">
        <f>IF(P106="","",IF(AND(P106=1,N(Q106)&gt;0),1,0))</f>
        <v/>
      </c>
      <c r="S106" s="30">
        <f>IF(P106="","",IF(F106="","ERRO: data prevista ausente ou inválida",IF(O106=0,"Duplicada: contada uma vez",IF(N(G106)=0,"ERRO: tarefa fora do Plano Mestre",IF(P106=0,"Tarefa retirada do plano: não conta","OK")))))</f>
        <v/>
      </c>
    </row>
    <row r="107">
      <c r="A107" s="29" t="inlineStr">
        <is>
          <t>eq-demo-004</t>
        </is>
      </c>
      <c r="B107" s="25" t="inlineStr">
        <is>
          <t>PRL-03</t>
        </is>
      </c>
      <c r="C107" s="49" t="n">
        <v>46006</v>
      </c>
      <c r="D107" s="29" t="inlineStr">
        <is>
          <t>Cronograma PCM Direto</t>
        </is>
      </c>
      <c r="E107" s="23">
        <f>IF(OR(A107="",B107=""),"",A107&amp;"|"&amp;B107)</f>
        <v/>
      </c>
      <c r="F107" s="30">
        <f>IF(OR(E107="",NOT(ISNUMBER(C107))),"",E107&amp;"|"&amp;YEAR(C107)&amp;"-"&amp;RIGHT("0"&amp;MONTH(C107),2)&amp;"-"&amp;RIGHT("0"&amp;DAY(C107),2))</f>
        <v/>
      </c>
      <c r="G107" s="26">
        <f>IF(E107="","",IFERROR(MATCH(E107,pl_chave,0),0))</f>
        <v/>
      </c>
      <c r="H107" s="23">
        <f>IF(G107="","",IF(G107=0,"Tarefa fora do plano",INDEX(pl_tag,G107)))</f>
        <v/>
      </c>
      <c r="I107" s="30">
        <f>IF(N(G107)=0,"",INDEX(pl_atividade,G107))</f>
        <v/>
      </c>
      <c r="J107" s="50">
        <f>IF(N(G107)=0,"",INDEX(pl_especialidade,G107))</f>
        <v/>
      </c>
      <c r="K107" s="28">
        <f>IF(N(G107)=0,"",INDEX(pl_duracao,G107))</f>
        <v/>
      </c>
      <c r="L107" s="39">
        <f>IF(ISNUMBER(C107),YEAR(C107),"")</f>
        <v/>
      </c>
      <c r="M107" s="39">
        <f>IF(ISNUMBER(C107),MONTH(C107),"")</f>
        <v/>
      </c>
      <c r="N107" s="23">
        <f>IF(L107="","",IF(NOT(ISNUMBER(crono_ano)),"Informe o ano",IF(L107&lt;crono_ano,"Antes do ano",IF(L107&gt;crono_ano,"Depois do ano","No ano"))))</f>
        <v/>
      </c>
      <c r="O107" s="39">
        <f>IF(F107="","",IF(COUNTIF(F$7:F107,F107)=1,1,0))</f>
        <v/>
      </c>
      <c r="P107" s="39">
        <f>IF(A107&amp;B107&amp;C107="","",IF(AND(O107=1,N(G107)&gt;0),IF(INDEX(pl_ativa,MAX(1,N(G107)))="Sim",1,0),0))</f>
        <v/>
      </c>
      <c r="Q107" s="39">
        <f>IF(F107="","",COUNTIFS(ex_chave_oc,F107,ex_cancelada,"&lt;&gt;Sim"))</f>
        <v/>
      </c>
      <c r="R107" s="51">
        <f>IF(P107="","",IF(AND(P107=1,N(Q107)&gt;0),1,0))</f>
        <v/>
      </c>
      <c r="S107" s="30">
        <f>IF(P107="","",IF(F107="","ERRO: data prevista ausente ou inválida",IF(O107=0,"Duplicada: contada uma vez",IF(N(G107)=0,"ERRO: tarefa fora do Plano Mestre",IF(P107=0,"Tarefa retirada do plano: não conta","OK")))))</f>
        <v/>
      </c>
    </row>
    <row r="108">
      <c r="A108" s="29" t="inlineStr">
        <is>
          <t>eq-demo-004</t>
        </is>
      </c>
      <c r="B108" s="25" t="inlineStr">
        <is>
          <t>PRL-11</t>
        </is>
      </c>
      <c r="C108" s="49" t="n">
        <v>46006</v>
      </c>
      <c r="D108" s="29" t="inlineStr">
        <is>
          <t>Cronograma PCM Direto</t>
        </is>
      </c>
      <c r="E108" s="23">
        <f>IF(OR(A108="",B108=""),"",A108&amp;"|"&amp;B108)</f>
        <v/>
      </c>
      <c r="F108" s="30">
        <f>IF(OR(E108="",NOT(ISNUMBER(C108))),"",E108&amp;"|"&amp;YEAR(C108)&amp;"-"&amp;RIGHT("0"&amp;MONTH(C108),2)&amp;"-"&amp;RIGHT("0"&amp;DAY(C108),2))</f>
        <v/>
      </c>
      <c r="G108" s="26">
        <f>IF(E108="","",IFERROR(MATCH(E108,pl_chave,0),0))</f>
        <v/>
      </c>
      <c r="H108" s="23">
        <f>IF(G108="","",IF(G108=0,"Tarefa fora do plano",INDEX(pl_tag,G108)))</f>
        <v/>
      </c>
      <c r="I108" s="30">
        <f>IF(N(G108)=0,"",INDEX(pl_atividade,G108))</f>
        <v/>
      </c>
      <c r="J108" s="50">
        <f>IF(N(G108)=0,"",INDEX(pl_especialidade,G108))</f>
        <v/>
      </c>
      <c r="K108" s="28">
        <f>IF(N(G108)=0,"",INDEX(pl_duracao,G108))</f>
        <v/>
      </c>
      <c r="L108" s="39">
        <f>IF(ISNUMBER(C108),YEAR(C108),"")</f>
        <v/>
      </c>
      <c r="M108" s="39">
        <f>IF(ISNUMBER(C108),MONTH(C108),"")</f>
        <v/>
      </c>
      <c r="N108" s="23">
        <f>IF(L108="","",IF(NOT(ISNUMBER(crono_ano)),"Informe o ano",IF(L108&lt;crono_ano,"Antes do ano",IF(L108&gt;crono_ano,"Depois do ano","No ano"))))</f>
        <v/>
      </c>
      <c r="O108" s="39">
        <f>IF(F108="","",IF(COUNTIF(F$7:F108,F108)=1,1,0))</f>
        <v/>
      </c>
      <c r="P108" s="39">
        <f>IF(A108&amp;B108&amp;C108="","",IF(AND(O108=1,N(G108)&gt;0),IF(INDEX(pl_ativa,MAX(1,N(G108)))="Sim",1,0),0))</f>
        <v/>
      </c>
      <c r="Q108" s="39">
        <f>IF(F108="","",COUNTIFS(ex_chave_oc,F108,ex_cancelada,"&lt;&gt;Sim"))</f>
        <v/>
      </c>
      <c r="R108" s="51">
        <f>IF(P108="","",IF(AND(P108=1,N(Q108)&gt;0),1,0))</f>
        <v/>
      </c>
      <c r="S108" s="30">
        <f>IF(P108="","",IF(F108="","ERRO: data prevista ausente ou inválida",IF(O108=0,"Duplicada: contada uma vez",IF(N(G108)=0,"ERRO: tarefa fora do Plano Mestre",IF(P108=0,"Tarefa retirada do plano: não conta","OK")))))</f>
        <v/>
      </c>
    </row>
    <row r="109">
      <c r="A109" s="29" t="inlineStr">
        <is>
          <t>eq-demo-004</t>
        </is>
      </c>
      <c r="B109" s="25" t="inlineStr">
        <is>
          <t>PRL-11</t>
        </is>
      </c>
      <c r="C109" s="49" t="n">
        <v>46007</v>
      </c>
      <c r="D109" s="29" t="inlineStr">
        <is>
          <t>Cronograma PCM Direto</t>
        </is>
      </c>
      <c r="E109" s="23">
        <f>IF(OR(A109="",B109=""),"",A109&amp;"|"&amp;B109)</f>
        <v/>
      </c>
      <c r="F109" s="30">
        <f>IF(OR(E109="",NOT(ISNUMBER(C109))),"",E109&amp;"|"&amp;YEAR(C109)&amp;"-"&amp;RIGHT("0"&amp;MONTH(C109),2)&amp;"-"&amp;RIGHT("0"&amp;DAY(C109),2))</f>
        <v/>
      </c>
      <c r="G109" s="26">
        <f>IF(E109="","",IFERROR(MATCH(E109,pl_chave,0),0))</f>
        <v/>
      </c>
      <c r="H109" s="23">
        <f>IF(G109="","",IF(G109=0,"Tarefa fora do plano",INDEX(pl_tag,G109)))</f>
        <v/>
      </c>
      <c r="I109" s="30">
        <f>IF(N(G109)=0,"",INDEX(pl_atividade,G109))</f>
        <v/>
      </c>
      <c r="J109" s="50">
        <f>IF(N(G109)=0,"",INDEX(pl_especialidade,G109))</f>
        <v/>
      </c>
      <c r="K109" s="28">
        <f>IF(N(G109)=0,"",INDEX(pl_duracao,G109))</f>
        <v/>
      </c>
      <c r="L109" s="39">
        <f>IF(ISNUMBER(C109),YEAR(C109),"")</f>
        <v/>
      </c>
      <c r="M109" s="39">
        <f>IF(ISNUMBER(C109),MONTH(C109),"")</f>
        <v/>
      </c>
      <c r="N109" s="23">
        <f>IF(L109="","",IF(NOT(ISNUMBER(crono_ano)),"Informe o ano",IF(L109&lt;crono_ano,"Antes do ano",IF(L109&gt;crono_ano,"Depois do ano","No ano"))))</f>
        <v/>
      </c>
      <c r="O109" s="39">
        <f>IF(F109="","",IF(COUNTIF(F$7:F109,F109)=1,1,0))</f>
        <v/>
      </c>
      <c r="P109" s="39">
        <f>IF(A109&amp;B109&amp;C109="","",IF(AND(O109=1,N(G109)&gt;0),IF(INDEX(pl_ativa,MAX(1,N(G109)))="Sim",1,0),0))</f>
        <v/>
      </c>
      <c r="Q109" s="39">
        <f>IF(F109="","",COUNTIFS(ex_chave_oc,F109,ex_cancelada,"&lt;&gt;Sim"))</f>
        <v/>
      </c>
      <c r="R109" s="51">
        <f>IF(P109="","",IF(AND(P109=1,N(Q109)&gt;0),1,0))</f>
        <v/>
      </c>
      <c r="S109" s="30">
        <f>IF(P109="","",IF(F109="","ERRO: data prevista ausente ou inválida",IF(O109=0,"Duplicada: contada uma vez",IF(N(G109)=0,"ERRO: tarefa fora do Plano Mestre",IF(P109=0,"Tarefa retirada do plano: não conta","OK")))))</f>
        <v/>
      </c>
    </row>
    <row r="110">
      <c r="A110" s="29" t="inlineStr">
        <is>
          <t>eq-demo-004</t>
        </is>
      </c>
      <c r="B110" s="25" t="inlineStr">
        <is>
          <t>PRL-11</t>
        </is>
      </c>
      <c r="C110" s="49" t="n">
        <v>46008</v>
      </c>
      <c r="D110" s="29" t="inlineStr">
        <is>
          <t>Cronograma PCM Direto</t>
        </is>
      </c>
      <c r="E110" s="23">
        <f>IF(OR(A110="",B110=""),"",A110&amp;"|"&amp;B110)</f>
        <v/>
      </c>
      <c r="F110" s="30">
        <f>IF(OR(E110="",NOT(ISNUMBER(C110))),"",E110&amp;"|"&amp;YEAR(C110)&amp;"-"&amp;RIGHT("0"&amp;MONTH(C110),2)&amp;"-"&amp;RIGHT("0"&amp;DAY(C110),2))</f>
        <v/>
      </c>
      <c r="G110" s="26">
        <f>IF(E110="","",IFERROR(MATCH(E110,pl_chave,0),0))</f>
        <v/>
      </c>
      <c r="H110" s="23">
        <f>IF(G110="","",IF(G110=0,"Tarefa fora do plano",INDEX(pl_tag,G110)))</f>
        <v/>
      </c>
      <c r="I110" s="30">
        <f>IF(N(G110)=0,"",INDEX(pl_atividade,G110))</f>
        <v/>
      </c>
      <c r="J110" s="50">
        <f>IF(N(G110)=0,"",INDEX(pl_especialidade,G110))</f>
        <v/>
      </c>
      <c r="K110" s="28">
        <f>IF(N(G110)=0,"",INDEX(pl_duracao,G110))</f>
        <v/>
      </c>
      <c r="L110" s="39">
        <f>IF(ISNUMBER(C110),YEAR(C110),"")</f>
        <v/>
      </c>
      <c r="M110" s="39">
        <f>IF(ISNUMBER(C110),MONTH(C110),"")</f>
        <v/>
      </c>
      <c r="N110" s="23">
        <f>IF(L110="","",IF(NOT(ISNUMBER(crono_ano)),"Informe o ano",IF(L110&lt;crono_ano,"Antes do ano",IF(L110&gt;crono_ano,"Depois do ano","No ano"))))</f>
        <v/>
      </c>
      <c r="O110" s="39">
        <f>IF(F110="","",IF(COUNTIF(F$7:F110,F110)=1,1,0))</f>
        <v/>
      </c>
      <c r="P110" s="39">
        <f>IF(A110&amp;B110&amp;C110="","",IF(AND(O110=1,N(G110)&gt;0),IF(INDEX(pl_ativa,MAX(1,N(G110)))="Sim",1,0),0))</f>
        <v/>
      </c>
      <c r="Q110" s="39">
        <f>IF(F110="","",COUNTIFS(ex_chave_oc,F110,ex_cancelada,"&lt;&gt;Sim"))</f>
        <v/>
      </c>
      <c r="R110" s="51">
        <f>IF(P110="","",IF(AND(P110=1,N(Q110)&gt;0),1,0))</f>
        <v/>
      </c>
      <c r="S110" s="30">
        <f>IF(P110="","",IF(F110="","ERRO: data prevista ausente ou inválida",IF(O110=0,"Duplicada: contada uma vez",IF(N(G110)=0,"ERRO: tarefa fora do Plano Mestre",IF(P110=0,"Tarefa retirada do plano: não conta","OK")))))</f>
        <v/>
      </c>
    </row>
    <row r="111">
      <c r="A111" s="29" t="inlineStr">
        <is>
          <t>eq-demo-004</t>
        </is>
      </c>
      <c r="B111" s="25" t="inlineStr">
        <is>
          <t>PRL-11</t>
        </is>
      </c>
      <c r="C111" s="49" t="n">
        <v>46009</v>
      </c>
      <c r="D111" s="29" t="inlineStr">
        <is>
          <t>Cronograma PCM Direto</t>
        </is>
      </c>
      <c r="E111" s="23">
        <f>IF(OR(A111="",B111=""),"",A111&amp;"|"&amp;B111)</f>
        <v/>
      </c>
      <c r="F111" s="30">
        <f>IF(OR(E111="",NOT(ISNUMBER(C111))),"",E111&amp;"|"&amp;YEAR(C111)&amp;"-"&amp;RIGHT("0"&amp;MONTH(C111),2)&amp;"-"&amp;RIGHT("0"&amp;DAY(C111),2))</f>
        <v/>
      </c>
      <c r="G111" s="26">
        <f>IF(E111="","",IFERROR(MATCH(E111,pl_chave,0),0))</f>
        <v/>
      </c>
      <c r="H111" s="23">
        <f>IF(G111="","",IF(G111=0,"Tarefa fora do plano",INDEX(pl_tag,G111)))</f>
        <v/>
      </c>
      <c r="I111" s="30">
        <f>IF(N(G111)=0,"",INDEX(pl_atividade,G111))</f>
        <v/>
      </c>
      <c r="J111" s="50">
        <f>IF(N(G111)=0,"",INDEX(pl_especialidade,G111))</f>
        <v/>
      </c>
      <c r="K111" s="28">
        <f>IF(N(G111)=0,"",INDEX(pl_duracao,G111))</f>
        <v/>
      </c>
      <c r="L111" s="39">
        <f>IF(ISNUMBER(C111),YEAR(C111),"")</f>
        <v/>
      </c>
      <c r="M111" s="39">
        <f>IF(ISNUMBER(C111),MONTH(C111),"")</f>
        <v/>
      </c>
      <c r="N111" s="23">
        <f>IF(L111="","",IF(NOT(ISNUMBER(crono_ano)),"Informe o ano",IF(L111&lt;crono_ano,"Antes do ano",IF(L111&gt;crono_ano,"Depois do ano","No ano"))))</f>
        <v/>
      </c>
      <c r="O111" s="39">
        <f>IF(F111="","",IF(COUNTIF(F$7:F111,F111)=1,1,0))</f>
        <v/>
      </c>
      <c r="P111" s="39">
        <f>IF(A111&amp;B111&amp;C111="","",IF(AND(O111=1,N(G111)&gt;0),IF(INDEX(pl_ativa,MAX(1,N(G111)))="Sim",1,0),0))</f>
        <v/>
      </c>
      <c r="Q111" s="39">
        <f>IF(F111="","",COUNTIFS(ex_chave_oc,F111,ex_cancelada,"&lt;&gt;Sim"))</f>
        <v/>
      </c>
      <c r="R111" s="51">
        <f>IF(P111="","",IF(AND(P111=1,N(Q111)&gt;0),1,0))</f>
        <v/>
      </c>
      <c r="S111" s="30">
        <f>IF(P111="","",IF(F111="","ERRO: data prevista ausente ou inválida",IF(O111=0,"Duplicada: contada uma vez",IF(N(G111)=0,"ERRO: tarefa fora do Plano Mestre",IF(P111=0,"Tarefa retirada do plano: não conta","OK")))))</f>
        <v/>
      </c>
    </row>
    <row r="112">
      <c r="A112" s="29" t="inlineStr">
        <is>
          <t>eq-demo-004</t>
        </is>
      </c>
      <c r="B112" s="25" t="inlineStr">
        <is>
          <t>PRL-11</t>
        </is>
      </c>
      <c r="C112" s="49" t="n">
        <v>46010</v>
      </c>
      <c r="D112" s="29" t="inlineStr">
        <is>
          <t>Cronograma PCM Direto</t>
        </is>
      </c>
      <c r="E112" s="23">
        <f>IF(OR(A112="",B112=""),"",A112&amp;"|"&amp;B112)</f>
        <v/>
      </c>
      <c r="F112" s="30">
        <f>IF(OR(E112="",NOT(ISNUMBER(C112))),"",E112&amp;"|"&amp;YEAR(C112)&amp;"-"&amp;RIGHT("0"&amp;MONTH(C112),2)&amp;"-"&amp;RIGHT("0"&amp;DAY(C112),2))</f>
        <v/>
      </c>
      <c r="G112" s="26">
        <f>IF(E112="","",IFERROR(MATCH(E112,pl_chave,0),0))</f>
        <v/>
      </c>
      <c r="H112" s="23">
        <f>IF(G112="","",IF(G112=0,"Tarefa fora do plano",INDEX(pl_tag,G112)))</f>
        <v/>
      </c>
      <c r="I112" s="30">
        <f>IF(N(G112)=0,"",INDEX(pl_atividade,G112))</f>
        <v/>
      </c>
      <c r="J112" s="50">
        <f>IF(N(G112)=0,"",INDEX(pl_especialidade,G112))</f>
        <v/>
      </c>
      <c r="K112" s="28">
        <f>IF(N(G112)=0,"",INDEX(pl_duracao,G112))</f>
        <v/>
      </c>
      <c r="L112" s="39">
        <f>IF(ISNUMBER(C112),YEAR(C112),"")</f>
        <v/>
      </c>
      <c r="M112" s="39">
        <f>IF(ISNUMBER(C112),MONTH(C112),"")</f>
        <v/>
      </c>
      <c r="N112" s="23">
        <f>IF(L112="","",IF(NOT(ISNUMBER(crono_ano)),"Informe o ano",IF(L112&lt;crono_ano,"Antes do ano",IF(L112&gt;crono_ano,"Depois do ano","No ano"))))</f>
        <v/>
      </c>
      <c r="O112" s="39">
        <f>IF(F112="","",IF(COUNTIF(F$7:F112,F112)=1,1,0))</f>
        <v/>
      </c>
      <c r="P112" s="39">
        <f>IF(A112&amp;B112&amp;C112="","",IF(AND(O112=1,N(G112)&gt;0),IF(INDEX(pl_ativa,MAX(1,N(G112)))="Sim",1,0),0))</f>
        <v/>
      </c>
      <c r="Q112" s="39">
        <f>IF(F112="","",COUNTIFS(ex_chave_oc,F112,ex_cancelada,"&lt;&gt;Sim"))</f>
        <v/>
      </c>
      <c r="R112" s="51">
        <f>IF(P112="","",IF(AND(P112=1,N(Q112)&gt;0),1,0))</f>
        <v/>
      </c>
      <c r="S112" s="30">
        <f>IF(P112="","",IF(F112="","ERRO: data prevista ausente ou inválida",IF(O112=0,"Duplicada: contada uma vez",IF(N(G112)=0,"ERRO: tarefa fora do Plano Mestre",IF(P112=0,"Tarefa retirada do plano: não conta","OK")))))</f>
        <v/>
      </c>
    </row>
    <row r="113">
      <c r="A113" s="29" t="inlineStr">
        <is>
          <t>eq-demo-001</t>
        </is>
      </c>
      <c r="B113" s="25" t="inlineStr">
        <is>
          <t>CMP-01</t>
        </is>
      </c>
      <c r="C113" s="49" t="n">
        <v>46013</v>
      </c>
      <c r="D113" s="29" t="inlineStr">
        <is>
          <t>Cronograma PCM Direto</t>
        </is>
      </c>
      <c r="E113" s="23">
        <f>IF(OR(A113="",B113=""),"",A113&amp;"|"&amp;B113)</f>
        <v/>
      </c>
      <c r="F113" s="30">
        <f>IF(OR(E113="",NOT(ISNUMBER(C113))),"",E113&amp;"|"&amp;YEAR(C113)&amp;"-"&amp;RIGHT("0"&amp;MONTH(C113),2)&amp;"-"&amp;RIGHT("0"&amp;DAY(C113),2))</f>
        <v/>
      </c>
      <c r="G113" s="26">
        <f>IF(E113="","",IFERROR(MATCH(E113,pl_chave,0),0))</f>
        <v/>
      </c>
      <c r="H113" s="23">
        <f>IF(G113="","",IF(G113=0,"Tarefa fora do plano",INDEX(pl_tag,G113)))</f>
        <v/>
      </c>
      <c r="I113" s="30">
        <f>IF(N(G113)=0,"",INDEX(pl_atividade,G113))</f>
        <v/>
      </c>
      <c r="J113" s="50">
        <f>IF(N(G113)=0,"",INDEX(pl_especialidade,G113))</f>
        <v/>
      </c>
      <c r="K113" s="28">
        <f>IF(N(G113)=0,"",INDEX(pl_duracao,G113))</f>
        <v/>
      </c>
      <c r="L113" s="39">
        <f>IF(ISNUMBER(C113),YEAR(C113),"")</f>
        <v/>
      </c>
      <c r="M113" s="39">
        <f>IF(ISNUMBER(C113),MONTH(C113),"")</f>
        <v/>
      </c>
      <c r="N113" s="23">
        <f>IF(L113="","",IF(NOT(ISNUMBER(crono_ano)),"Informe o ano",IF(L113&lt;crono_ano,"Antes do ano",IF(L113&gt;crono_ano,"Depois do ano","No ano"))))</f>
        <v/>
      </c>
      <c r="O113" s="39">
        <f>IF(F113="","",IF(COUNTIF(F$7:F113,F113)=1,1,0))</f>
        <v/>
      </c>
      <c r="P113" s="39">
        <f>IF(A113&amp;B113&amp;C113="","",IF(AND(O113=1,N(G113)&gt;0),IF(INDEX(pl_ativa,MAX(1,N(G113)))="Sim",1,0),0))</f>
        <v/>
      </c>
      <c r="Q113" s="39">
        <f>IF(F113="","",COUNTIFS(ex_chave_oc,F113,ex_cancelada,"&lt;&gt;Sim"))</f>
        <v/>
      </c>
      <c r="R113" s="51">
        <f>IF(P113="","",IF(AND(P113=1,N(Q113)&gt;0),1,0))</f>
        <v/>
      </c>
      <c r="S113" s="30">
        <f>IF(P113="","",IF(F113="","ERRO: data prevista ausente ou inválida",IF(O113=0,"Duplicada: contada uma vez",IF(N(G113)=0,"ERRO: tarefa fora do Plano Mestre",IF(P113=0,"Tarefa retirada do plano: não conta","OK")))))</f>
        <v/>
      </c>
    </row>
    <row r="114">
      <c r="A114" s="29" t="inlineStr">
        <is>
          <t>eq-demo-001</t>
        </is>
      </c>
      <c r="B114" s="25" t="inlineStr">
        <is>
          <t>CMP-02</t>
        </is>
      </c>
      <c r="C114" s="49" t="n">
        <v>46013</v>
      </c>
      <c r="D114" s="29" t="inlineStr">
        <is>
          <t>Cronograma PCM Direto</t>
        </is>
      </c>
      <c r="E114" s="23">
        <f>IF(OR(A114="",B114=""),"",A114&amp;"|"&amp;B114)</f>
        <v/>
      </c>
      <c r="F114" s="30">
        <f>IF(OR(E114="",NOT(ISNUMBER(C114))),"",E114&amp;"|"&amp;YEAR(C114)&amp;"-"&amp;RIGHT("0"&amp;MONTH(C114),2)&amp;"-"&amp;RIGHT("0"&amp;DAY(C114),2))</f>
        <v/>
      </c>
      <c r="G114" s="26">
        <f>IF(E114="","",IFERROR(MATCH(E114,pl_chave,0),0))</f>
        <v/>
      </c>
      <c r="H114" s="23">
        <f>IF(G114="","",IF(G114=0,"Tarefa fora do plano",INDEX(pl_tag,G114)))</f>
        <v/>
      </c>
      <c r="I114" s="30">
        <f>IF(N(G114)=0,"",INDEX(pl_atividade,G114))</f>
        <v/>
      </c>
      <c r="J114" s="50">
        <f>IF(N(G114)=0,"",INDEX(pl_especialidade,G114))</f>
        <v/>
      </c>
      <c r="K114" s="28">
        <f>IF(N(G114)=0,"",INDEX(pl_duracao,G114))</f>
        <v/>
      </c>
      <c r="L114" s="39">
        <f>IF(ISNUMBER(C114),YEAR(C114),"")</f>
        <v/>
      </c>
      <c r="M114" s="39">
        <f>IF(ISNUMBER(C114),MONTH(C114),"")</f>
        <v/>
      </c>
      <c r="N114" s="23">
        <f>IF(L114="","",IF(NOT(ISNUMBER(crono_ano)),"Informe o ano",IF(L114&lt;crono_ano,"Antes do ano",IF(L114&gt;crono_ano,"Depois do ano","No ano"))))</f>
        <v/>
      </c>
      <c r="O114" s="39">
        <f>IF(F114="","",IF(COUNTIF(F$7:F114,F114)=1,1,0))</f>
        <v/>
      </c>
      <c r="P114" s="39">
        <f>IF(A114&amp;B114&amp;C114="","",IF(AND(O114=1,N(G114)&gt;0),IF(INDEX(pl_ativa,MAX(1,N(G114)))="Sim",1,0),0))</f>
        <v/>
      </c>
      <c r="Q114" s="39">
        <f>IF(F114="","",COUNTIFS(ex_chave_oc,F114,ex_cancelada,"&lt;&gt;Sim"))</f>
        <v/>
      </c>
      <c r="R114" s="51">
        <f>IF(P114="","",IF(AND(P114=1,N(Q114)&gt;0),1,0))</f>
        <v/>
      </c>
      <c r="S114" s="30">
        <f>IF(P114="","",IF(F114="","ERRO: data prevista ausente ou inválida",IF(O114=0,"Duplicada: contada uma vez",IF(N(G114)=0,"ERRO: tarefa fora do Plano Mestre",IF(P114=0,"Tarefa retirada do plano: não conta","OK")))))</f>
        <v/>
      </c>
    </row>
    <row r="115">
      <c r="A115" s="29" t="inlineStr">
        <is>
          <t>eq-demo-001</t>
        </is>
      </c>
      <c r="B115" s="25" t="inlineStr">
        <is>
          <t>CMP-09</t>
        </is>
      </c>
      <c r="C115" s="49" t="n">
        <v>46013</v>
      </c>
      <c r="D115" s="29" t="inlineStr">
        <is>
          <t>Cronograma PCM Direto</t>
        </is>
      </c>
      <c r="E115" s="23">
        <f>IF(OR(A115="",B115=""),"",A115&amp;"|"&amp;B115)</f>
        <v/>
      </c>
      <c r="F115" s="30">
        <f>IF(OR(E115="",NOT(ISNUMBER(C115))),"",E115&amp;"|"&amp;YEAR(C115)&amp;"-"&amp;RIGHT("0"&amp;MONTH(C115),2)&amp;"-"&amp;RIGHT("0"&amp;DAY(C115),2))</f>
        <v/>
      </c>
      <c r="G115" s="26">
        <f>IF(E115="","",IFERROR(MATCH(E115,pl_chave,0),0))</f>
        <v/>
      </c>
      <c r="H115" s="23">
        <f>IF(G115="","",IF(G115=0,"Tarefa fora do plano",INDEX(pl_tag,G115)))</f>
        <v/>
      </c>
      <c r="I115" s="30">
        <f>IF(N(G115)=0,"",INDEX(pl_atividade,G115))</f>
        <v/>
      </c>
      <c r="J115" s="50">
        <f>IF(N(G115)=0,"",INDEX(pl_especialidade,G115))</f>
        <v/>
      </c>
      <c r="K115" s="28">
        <f>IF(N(G115)=0,"",INDEX(pl_duracao,G115))</f>
        <v/>
      </c>
      <c r="L115" s="39">
        <f>IF(ISNUMBER(C115),YEAR(C115),"")</f>
        <v/>
      </c>
      <c r="M115" s="39">
        <f>IF(ISNUMBER(C115),MONTH(C115),"")</f>
        <v/>
      </c>
      <c r="N115" s="23">
        <f>IF(L115="","",IF(NOT(ISNUMBER(crono_ano)),"Informe o ano",IF(L115&lt;crono_ano,"Antes do ano",IF(L115&gt;crono_ano,"Depois do ano","No ano"))))</f>
        <v/>
      </c>
      <c r="O115" s="39">
        <f>IF(F115="","",IF(COUNTIF(F$7:F115,F115)=1,1,0))</f>
        <v/>
      </c>
      <c r="P115" s="39">
        <f>IF(A115&amp;B115&amp;C115="","",IF(AND(O115=1,N(G115)&gt;0),IF(INDEX(pl_ativa,MAX(1,N(G115)))="Sim",1,0),0))</f>
        <v/>
      </c>
      <c r="Q115" s="39">
        <f>IF(F115="","",COUNTIFS(ex_chave_oc,F115,ex_cancelada,"&lt;&gt;Sim"))</f>
        <v/>
      </c>
      <c r="R115" s="51">
        <f>IF(P115="","",IF(AND(P115=1,N(Q115)&gt;0),1,0))</f>
        <v/>
      </c>
      <c r="S115" s="30">
        <f>IF(P115="","",IF(F115="","ERRO: data prevista ausente ou inválida",IF(O115=0,"Duplicada: contada uma vez",IF(N(G115)=0,"ERRO: tarefa fora do Plano Mestre",IF(P115=0,"Tarefa retirada do plano: não conta","OK")))))</f>
        <v/>
      </c>
    </row>
    <row r="116">
      <c r="A116" s="29" t="inlineStr">
        <is>
          <t>eq-demo-002</t>
        </is>
      </c>
      <c r="B116" s="25" t="inlineStr">
        <is>
          <t>BCF-01</t>
        </is>
      </c>
      <c r="C116" s="49" t="n">
        <v>46013</v>
      </c>
      <c r="D116" s="29" t="inlineStr">
        <is>
          <t>Cronograma PCM Direto</t>
        </is>
      </c>
      <c r="E116" s="23">
        <f>IF(OR(A116="",B116=""),"",A116&amp;"|"&amp;B116)</f>
        <v/>
      </c>
      <c r="F116" s="30">
        <f>IF(OR(E116="",NOT(ISNUMBER(C116))),"",E116&amp;"|"&amp;YEAR(C116)&amp;"-"&amp;RIGHT("0"&amp;MONTH(C116),2)&amp;"-"&amp;RIGHT("0"&amp;DAY(C116),2))</f>
        <v/>
      </c>
      <c r="G116" s="26">
        <f>IF(E116="","",IFERROR(MATCH(E116,pl_chave,0),0))</f>
        <v/>
      </c>
      <c r="H116" s="23">
        <f>IF(G116="","",IF(G116=0,"Tarefa fora do plano",INDEX(pl_tag,G116)))</f>
        <v/>
      </c>
      <c r="I116" s="30">
        <f>IF(N(G116)=0,"",INDEX(pl_atividade,G116))</f>
        <v/>
      </c>
      <c r="J116" s="50">
        <f>IF(N(G116)=0,"",INDEX(pl_especialidade,G116))</f>
        <v/>
      </c>
      <c r="K116" s="28">
        <f>IF(N(G116)=0,"",INDEX(pl_duracao,G116))</f>
        <v/>
      </c>
      <c r="L116" s="39">
        <f>IF(ISNUMBER(C116),YEAR(C116),"")</f>
        <v/>
      </c>
      <c r="M116" s="39">
        <f>IF(ISNUMBER(C116),MONTH(C116),"")</f>
        <v/>
      </c>
      <c r="N116" s="23">
        <f>IF(L116="","",IF(NOT(ISNUMBER(crono_ano)),"Informe o ano",IF(L116&lt;crono_ano,"Antes do ano",IF(L116&gt;crono_ano,"Depois do ano","No ano"))))</f>
        <v/>
      </c>
      <c r="O116" s="39">
        <f>IF(F116="","",IF(COUNTIF(F$7:F116,F116)=1,1,0))</f>
        <v/>
      </c>
      <c r="P116" s="39">
        <f>IF(A116&amp;B116&amp;C116="","",IF(AND(O116=1,N(G116)&gt;0),IF(INDEX(pl_ativa,MAX(1,N(G116)))="Sim",1,0),0))</f>
        <v/>
      </c>
      <c r="Q116" s="39">
        <f>IF(F116="","",COUNTIFS(ex_chave_oc,F116,ex_cancelada,"&lt;&gt;Sim"))</f>
        <v/>
      </c>
      <c r="R116" s="51">
        <f>IF(P116="","",IF(AND(P116=1,N(Q116)&gt;0),1,0))</f>
        <v/>
      </c>
      <c r="S116" s="30">
        <f>IF(P116="","",IF(F116="","ERRO: data prevista ausente ou inválida",IF(O116=0,"Duplicada: contada uma vez",IF(N(G116)=0,"ERRO: tarefa fora do Plano Mestre",IF(P116=0,"Tarefa retirada do plano: não conta","OK")))))</f>
        <v/>
      </c>
    </row>
    <row r="117">
      <c r="A117" s="29" t="inlineStr">
        <is>
          <t>eq-demo-002</t>
        </is>
      </c>
      <c r="B117" s="25" t="inlineStr">
        <is>
          <t>BCF-03</t>
        </is>
      </c>
      <c r="C117" s="49" t="n">
        <v>46013</v>
      </c>
      <c r="D117" s="29" t="inlineStr">
        <is>
          <t>Cronograma PCM Direto</t>
        </is>
      </c>
      <c r="E117" s="23">
        <f>IF(OR(A117="",B117=""),"",A117&amp;"|"&amp;B117)</f>
        <v/>
      </c>
      <c r="F117" s="30">
        <f>IF(OR(E117="",NOT(ISNUMBER(C117))),"",E117&amp;"|"&amp;YEAR(C117)&amp;"-"&amp;RIGHT("0"&amp;MONTH(C117),2)&amp;"-"&amp;RIGHT("0"&amp;DAY(C117),2))</f>
        <v/>
      </c>
      <c r="G117" s="26">
        <f>IF(E117="","",IFERROR(MATCH(E117,pl_chave,0),0))</f>
        <v/>
      </c>
      <c r="H117" s="23">
        <f>IF(G117="","",IF(G117=0,"Tarefa fora do plano",INDEX(pl_tag,G117)))</f>
        <v/>
      </c>
      <c r="I117" s="30">
        <f>IF(N(G117)=0,"",INDEX(pl_atividade,G117))</f>
        <v/>
      </c>
      <c r="J117" s="50">
        <f>IF(N(G117)=0,"",INDEX(pl_especialidade,G117))</f>
        <v/>
      </c>
      <c r="K117" s="28">
        <f>IF(N(G117)=0,"",INDEX(pl_duracao,G117))</f>
        <v/>
      </c>
      <c r="L117" s="39">
        <f>IF(ISNUMBER(C117),YEAR(C117),"")</f>
        <v/>
      </c>
      <c r="M117" s="39">
        <f>IF(ISNUMBER(C117),MONTH(C117),"")</f>
        <v/>
      </c>
      <c r="N117" s="23">
        <f>IF(L117="","",IF(NOT(ISNUMBER(crono_ano)),"Informe o ano",IF(L117&lt;crono_ano,"Antes do ano",IF(L117&gt;crono_ano,"Depois do ano","No ano"))))</f>
        <v/>
      </c>
      <c r="O117" s="39">
        <f>IF(F117="","",IF(COUNTIF(F$7:F117,F117)=1,1,0))</f>
        <v/>
      </c>
      <c r="P117" s="39">
        <f>IF(A117&amp;B117&amp;C117="","",IF(AND(O117=1,N(G117)&gt;0),IF(INDEX(pl_ativa,MAX(1,N(G117)))="Sim",1,0),0))</f>
        <v/>
      </c>
      <c r="Q117" s="39">
        <f>IF(F117="","",COUNTIFS(ex_chave_oc,F117,ex_cancelada,"&lt;&gt;Sim"))</f>
        <v/>
      </c>
      <c r="R117" s="51">
        <f>IF(P117="","",IF(AND(P117=1,N(Q117)&gt;0),1,0))</f>
        <v/>
      </c>
      <c r="S117" s="30">
        <f>IF(P117="","",IF(F117="","ERRO: data prevista ausente ou inválida",IF(O117=0,"Duplicada: contada uma vez",IF(N(G117)=0,"ERRO: tarefa fora do Plano Mestre",IF(P117=0,"Tarefa retirada do plano: não conta","OK")))))</f>
        <v/>
      </c>
    </row>
    <row r="118">
      <c r="A118" s="29" t="inlineStr">
        <is>
          <t>eq-demo-002</t>
        </is>
      </c>
      <c r="B118" s="25" t="inlineStr">
        <is>
          <t>BCF-04</t>
        </is>
      </c>
      <c r="C118" s="49" t="n">
        <v>46013</v>
      </c>
      <c r="D118" s="29" t="inlineStr">
        <is>
          <t>Cronograma PCM Direto</t>
        </is>
      </c>
      <c r="E118" s="23">
        <f>IF(OR(A118="",B118=""),"",A118&amp;"|"&amp;B118)</f>
        <v/>
      </c>
      <c r="F118" s="30">
        <f>IF(OR(E118="",NOT(ISNUMBER(C118))),"",E118&amp;"|"&amp;YEAR(C118)&amp;"-"&amp;RIGHT("0"&amp;MONTH(C118),2)&amp;"-"&amp;RIGHT("0"&amp;DAY(C118),2))</f>
        <v/>
      </c>
      <c r="G118" s="26">
        <f>IF(E118="","",IFERROR(MATCH(E118,pl_chave,0),0))</f>
        <v/>
      </c>
      <c r="H118" s="23">
        <f>IF(G118="","",IF(G118=0,"Tarefa fora do plano",INDEX(pl_tag,G118)))</f>
        <v/>
      </c>
      <c r="I118" s="30">
        <f>IF(N(G118)=0,"",INDEX(pl_atividade,G118))</f>
        <v/>
      </c>
      <c r="J118" s="50">
        <f>IF(N(G118)=0,"",INDEX(pl_especialidade,G118))</f>
        <v/>
      </c>
      <c r="K118" s="28">
        <f>IF(N(G118)=0,"",INDEX(pl_duracao,G118))</f>
        <v/>
      </c>
      <c r="L118" s="39">
        <f>IF(ISNUMBER(C118),YEAR(C118),"")</f>
        <v/>
      </c>
      <c r="M118" s="39">
        <f>IF(ISNUMBER(C118),MONTH(C118),"")</f>
        <v/>
      </c>
      <c r="N118" s="23">
        <f>IF(L118="","",IF(NOT(ISNUMBER(crono_ano)),"Informe o ano",IF(L118&lt;crono_ano,"Antes do ano",IF(L118&gt;crono_ano,"Depois do ano","No ano"))))</f>
        <v/>
      </c>
      <c r="O118" s="39">
        <f>IF(F118="","",IF(COUNTIF(F$7:F118,F118)=1,1,0))</f>
        <v/>
      </c>
      <c r="P118" s="39">
        <f>IF(A118&amp;B118&amp;C118="","",IF(AND(O118=1,N(G118)&gt;0),IF(INDEX(pl_ativa,MAX(1,N(G118)))="Sim",1,0),0))</f>
        <v/>
      </c>
      <c r="Q118" s="39">
        <f>IF(F118="","",COUNTIFS(ex_chave_oc,F118,ex_cancelada,"&lt;&gt;Sim"))</f>
        <v/>
      </c>
      <c r="R118" s="51">
        <f>IF(P118="","",IF(AND(P118=1,N(Q118)&gt;0),1,0))</f>
        <v/>
      </c>
      <c r="S118" s="30">
        <f>IF(P118="","",IF(F118="","ERRO: data prevista ausente ou inválida",IF(O118=0,"Duplicada: contada uma vez",IF(N(G118)=0,"ERRO: tarefa fora do Plano Mestre",IF(P118=0,"Tarefa retirada do plano: não conta","OK")))))</f>
        <v/>
      </c>
    </row>
    <row r="119">
      <c r="A119" s="29" t="inlineStr">
        <is>
          <t>eq-demo-003</t>
        </is>
      </c>
      <c r="B119" s="25" t="inlineStr">
        <is>
          <t>MOT-05</t>
        </is>
      </c>
      <c r="C119" s="49" t="n">
        <v>46013</v>
      </c>
      <c r="D119" s="29" t="inlineStr">
        <is>
          <t>Cronograma PCM Direto</t>
        </is>
      </c>
      <c r="E119" s="23">
        <f>IF(OR(A119="",B119=""),"",A119&amp;"|"&amp;B119)</f>
        <v/>
      </c>
      <c r="F119" s="30">
        <f>IF(OR(E119="",NOT(ISNUMBER(C119))),"",E119&amp;"|"&amp;YEAR(C119)&amp;"-"&amp;RIGHT("0"&amp;MONTH(C119),2)&amp;"-"&amp;RIGHT("0"&amp;DAY(C119),2))</f>
        <v/>
      </c>
      <c r="G119" s="26">
        <f>IF(E119="","",IFERROR(MATCH(E119,pl_chave,0),0))</f>
        <v/>
      </c>
      <c r="H119" s="23">
        <f>IF(G119="","",IF(G119=0,"Tarefa fora do plano",INDEX(pl_tag,G119)))</f>
        <v/>
      </c>
      <c r="I119" s="30">
        <f>IF(N(G119)=0,"",INDEX(pl_atividade,G119))</f>
        <v/>
      </c>
      <c r="J119" s="50">
        <f>IF(N(G119)=0,"",INDEX(pl_especialidade,G119))</f>
        <v/>
      </c>
      <c r="K119" s="28">
        <f>IF(N(G119)=0,"",INDEX(pl_duracao,G119))</f>
        <v/>
      </c>
      <c r="L119" s="39">
        <f>IF(ISNUMBER(C119),YEAR(C119),"")</f>
        <v/>
      </c>
      <c r="M119" s="39">
        <f>IF(ISNUMBER(C119),MONTH(C119),"")</f>
        <v/>
      </c>
      <c r="N119" s="23">
        <f>IF(L119="","",IF(NOT(ISNUMBER(crono_ano)),"Informe o ano",IF(L119&lt;crono_ano,"Antes do ano",IF(L119&gt;crono_ano,"Depois do ano","No ano"))))</f>
        <v/>
      </c>
      <c r="O119" s="39">
        <f>IF(F119="","",IF(COUNTIF(F$7:F119,F119)=1,1,0))</f>
        <v/>
      </c>
      <c r="P119" s="39">
        <f>IF(A119&amp;B119&amp;C119="","",IF(AND(O119=1,N(G119)&gt;0),IF(INDEX(pl_ativa,MAX(1,N(G119)))="Sim",1,0),0))</f>
        <v/>
      </c>
      <c r="Q119" s="39">
        <f>IF(F119="","",COUNTIFS(ex_chave_oc,F119,ex_cancelada,"&lt;&gt;Sim"))</f>
        <v/>
      </c>
      <c r="R119" s="51">
        <f>IF(P119="","",IF(AND(P119=1,N(Q119)&gt;0),1,0))</f>
        <v/>
      </c>
      <c r="S119" s="30">
        <f>IF(P119="","",IF(F119="","ERRO: data prevista ausente ou inválida",IF(O119=0,"Duplicada: contada uma vez",IF(N(G119)=0,"ERRO: tarefa fora do Plano Mestre",IF(P119=0,"Tarefa retirada do plano: não conta","OK")))))</f>
        <v/>
      </c>
    </row>
    <row r="120">
      <c r="A120" s="29" t="inlineStr">
        <is>
          <t>eq-demo-004</t>
        </is>
      </c>
      <c r="B120" s="25" t="inlineStr">
        <is>
          <t>PRL-01</t>
        </is>
      </c>
      <c r="C120" s="49" t="n">
        <v>46013</v>
      </c>
      <c r="D120" s="29" t="inlineStr">
        <is>
          <t>Cronograma PCM Direto</t>
        </is>
      </c>
      <c r="E120" s="23">
        <f>IF(OR(A120="",B120=""),"",A120&amp;"|"&amp;B120)</f>
        <v/>
      </c>
      <c r="F120" s="30">
        <f>IF(OR(E120="",NOT(ISNUMBER(C120))),"",E120&amp;"|"&amp;YEAR(C120)&amp;"-"&amp;RIGHT("0"&amp;MONTH(C120),2)&amp;"-"&amp;RIGHT("0"&amp;DAY(C120),2))</f>
        <v/>
      </c>
      <c r="G120" s="26">
        <f>IF(E120="","",IFERROR(MATCH(E120,pl_chave,0),0))</f>
        <v/>
      </c>
      <c r="H120" s="23">
        <f>IF(G120="","",IF(G120=0,"Tarefa fora do plano",INDEX(pl_tag,G120)))</f>
        <v/>
      </c>
      <c r="I120" s="30">
        <f>IF(N(G120)=0,"",INDEX(pl_atividade,G120))</f>
        <v/>
      </c>
      <c r="J120" s="50">
        <f>IF(N(G120)=0,"",INDEX(pl_especialidade,G120))</f>
        <v/>
      </c>
      <c r="K120" s="28">
        <f>IF(N(G120)=0,"",INDEX(pl_duracao,G120))</f>
        <v/>
      </c>
      <c r="L120" s="39">
        <f>IF(ISNUMBER(C120),YEAR(C120),"")</f>
        <v/>
      </c>
      <c r="M120" s="39">
        <f>IF(ISNUMBER(C120),MONTH(C120),"")</f>
        <v/>
      </c>
      <c r="N120" s="23">
        <f>IF(L120="","",IF(NOT(ISNUMBER(crono_ano)),"Informe o ano",IF(L120&lt;crono_ano,"Antes do ano",IF(L120&gt;crono_ano,"Depois do ano","No ano"))))</f>
        <v/>
      </c>
      <c r="O120" s="39">
        <f>IF(F120="","",IF(COUNTIF(F$7:F120,F120)=1,1,0))</f>
        <v/>
      </c>
      <c r="P120" s="39">
        <f>IF(A120&amp;B120&amp;C120="","",IF(AND(O120=1,N(G120)&gt;0),IF(INDEX(pl_ativa,MAX(1,N(G120)))="Sim",1,0),0))</f>
        <v/>
      </c>
      <c r="Q120" s="39">
        <f>IF(F120="","",COUNTIFS(ex_chave_oc,F120,ex_cancelada,"&lt;&gt;Sim"))</f>
        <v/>
      </c>
      <c r="R120" s="51">
        <f>IF(P120="","",IF(AND(P120=1,N(Q120)&gt;0),1,0))</f>
        <v/>
      </c>
      <c r="S120" s="30">
        <f>IF(P120="","",IF(F120="","ERRO: data prevista ausente ou inválida",IF(O120=0,"Duplicada: contada uma vez",IF(N(G120)=0,"ERRO: tarefa fora do Plano Mestre",IF(P120=0,"Tarefa retirada do plano: não conta","OK")))))</f>
        <v/>
      </c>
    </row>
    <row r="121">
      <c r="A121" s="29" t="inlineStr">
        <is>
          <t>eq-demo-004</t>
        </is>
      </c>
      <c r="B121" s="25" t="inlineStr">
        <is>
          <t>PRL-02</t>
        </is>
      </c>
      <c r="C121" s="49" t="n">
        <v>46013</v>
      </c>
      <c r="D121" s="29" t="inlineStr">
        <is>
          <t>Cronograma PCM Direto</t>
        </is>
      </c>
      <c r="E121" s="23">
        <f>IF(OR(A121="",B121=""),"",A121&amp;"|"&amp;B121)</f>
        <v/>
      </c>
      <c r="F121" s="30">
        <f>IF(OR(E121="",NOT(ISNUMBER(C121))),"",E121&amp;"|"&amp;YEAR(C121)&amp;"-"&amp;RIGHT("0"&amp;MONTH(C121),2)&amp;"-"&amp;RIGHT("0"&amp;DAY(C121),2))</f>
        <v/>
      </c>
      <c r="G121" s="26">
        <f>IF(E121="","",IFERROR(MATCH(E121,pl_chave,0),0))</f>
        <v/>
      </c>
      <c r="H121" s="23">
        <f>IF(G121="","",IF(G121=0,"Tarefa fora do plano",INDEX(pl_tag,G121)))</f>
        <v/>
      </c>
      <c r="I121" s="30">
        <f>IF(N(G121)=0,"",INDEX(pl_atividade,G121))</f>
        <v/>
      </c>
      <c r="J121" s="50">
        <f>IF(N(G121)=0,"",INDEX(pl_especialidade,G121))</f>
        <v/>
      </c>
      <c r="K121" s="28">
        <f>IF(N(G121)=0,"",INDEX(pl_duracao,G121))</f>
        <v/>
      </c>
      <c r="L121" s="39">
        <f>IF(ISNUMBER(C121),YEAR(C121),"")</f>
        <v/>
      </c>
      <c r="M121" s="39">
        <f>IF(ISNUMBER(C121),MONTH(C121),"")</f>
        <v/>
      </c>
      <c r="N121" s="23">
        <f>IF(L121="","",IF(NOT(ISNUMBER(crono_ano)),"Informe o ano",IF(L121&lt;crono_ano,"Antes do ano",IF(L121&gt;crono_ano,"Depois do ano","No ano"))))</f>
        <v/>
      </c>
      <c r="O121" s="39">
        <f>IF(F121="","",IF(COUNTIF(F$7:F121,F121)=1,1,0))</f>
        <v/>
      </c>
      <c r="P121" s="39">
        <f>IF(A121&amp;B121&amp;C121="","",IF(AND(O121=1,N(G121)&gt;0),IF(INDEX(pl_ativa,MAX(1,N(G121)))="Sim",1,0),0))</f>
        <v/>
      </c>
      <c r="Q121" s="39">
        <f>IF(F121="","",COUNTIFS(ex_chave_oc,F121,ex_cancelada,"&lt;&gt;Sim"))</f>
        <v/>
      </c>
      <c r="R121" s="51">
        <f>IF(P121="","",IF(AND(P121=1,N(Q121)&gt;0),1,0))</f>
        <v/>
      </c>
      <c r="S121" s="30">
        <f>IF(P121="","",IF(F121="","ERRO: data prevista ausente ou inválida",IF(O121=0,"Duplicada: contada uma vez",IF(N(G121)=0,"ERRO: tarefa fora do Plano Mestre",IF(P121=0,"Tarefa retirada do plano: não conta","OK")))))</f>
        <v/>
      </c>
    </row>
    <row r="122">
      <c r="A122" s="29" t="inlineStr">
        <is>
          <t>eq-demo-004</t>
        </is>
      </c>
      <c r="B122" s="25" t="inlineStr">
        <is>
          <t>PRL-03</t>
        </is>
      </c>
      <c r="C122" s="49" t="n">
        <v>46013</v>
      </c>
      <c r="D122" s="29" t="inlineStr">
        <is>
          <t>Cronograma PCM Direto</t>
        </is>
      </c>
      <c r="E122" s="23">
        <f>IF(OR(A122="",B122=""),"",A122&amp;"|"&amp;B122)</f>
        <v/>
      </c>
      <c r="F122" s="30">
        <f>IF(OR(E122="",NOT(ISNUMBER(C122))),"",E122&amp;"|"&amp;YEAR(C122)&amp;"-"&amp;RIGHT("0"&amp;MONTH(C122),2)&amp;"-"&amp;RIGHT("0"&amp;DAY(C122),2))</f>
        <v/>
      </c>
      <c r="G122" s="26">
        <f>IF(E122="","",IFERROR(MATCH(E122,pl_chave,0),0))</f>
        <v/>
      </c>
      <c r="H122" s="23">
        <f>IF(G122="","",IF(G122=0,"Tarefa fora do plano",INDEX(pl_tag,G122)))</f>
        <v/>
      </c>
      <c r="I122" s="30">
        <f>IF(N(G122)=0,"",INDEX(pl_atividade,G122))</f>
        <v/>
      </c>
      <c r="J122" s="50">
        <f>IF(N(G122)=0,"",INDEX(pl_especialidade,G122))</f>
        <v/>
      </c>
      <c r="K122" s="28">
        <f>IF(N(G122)=0,"",INDEX(pl_duracao,G122))</f>
        <v/>
      </c>
      <c r="L122" s="39">
        <f>IF(ISNUMBER(C122),YEAR(C122),"")</f>
        <v/>
      </c>
      <c r="M122" s="39">
        <f>IF(ISNUMBER(C122),MONTH(C122),"")</f>
        <v/>
      </c>
      <c r="N122" s="23">
        <f>IF(L122="","",IF(NOT(ISNUMBER(crono_ano)),"Informe o ano",IF(L122&lt;crono_ano,"Antes do ano",IF(L122&gt;crono_ano,"Depois do ano","No ano"))))</f>
        <v/>
      </c>
      <c r="O122" s="39">
        <f>IF(F122="","",IF(COUNTIF(F$7:F122,F122)=1,1,0))</f>
        <v/>
      </c>
      <c r="P122" s="39">
        <f>IF(A122&amp;B122&amp;C122="","",IF(AND(O122=1,N(G122)&gt;0),IF(INDEX(pl_ativa,MAX(1,N(G122)))="Sim",1,0),0))</f>
        <v/>
      </c>
      <c r="Q122" s="39">
        <f>IF(F122="","",COUNTIFS(ex_chave_oc,F122,ex_cancelada,"&lt;&gt;Sim"))</f>
        <v/>
      </c>
      <c r="R122" s="51">
        <f>IF(P122="","",IF(AND(P122=1,N(Q122)&gt;0),1,0))</f>
        <v/>
      </c>
      <c r="S122" s="30">
        <f>IF(P122="","",IF(F122="","ERRO: data prevista ausente ou inválida",IF(O122=0,"Duplicada: contada uma vez",IF(N(G122)=0,"ERRO: tarefa fora do Plano Mestre",IF(P122=0,"Tarefa retirada do plano: não conta","OK")))))</f>
        <v/>
      </c>
    </row>
    <row r="123">
      <c r="A123" s="29" t="inlineStr">
        <is>
          <t>eq-demo-004</t>
        </is>
      </c>
      <c r="B123" s="25" t="inlineStr">
        <is>
          <t>PRL-05</t>
        </is>
      </c>
      <c r="C123" s="49" t="n">
        <v>46013</v>
      </c>
      <c r="D123" s="29" t="inlineStr">
        <is>
          <t>Cronograma PCM Direto</t>
        </is>
      </c>
      <c r="E123" s="23">
        <f>IF(OR(A123="",B123=""),"",A123&amp;"|"&amp;B123)</f>
        <v/>
      </c>
      <c r="F123" s="30">
        <f>IF(OR(E123="",NOT(ISNUMBER(C123))),"",E123&amp;"|"&amp;YEAR(C123)&amp;"-"&amp;RIGHT("0"&amp;MONTH(C123),2)&amp;"-"&amp;RIGHT("0"&amp;DAY(C123),2))</f>
        <v/>
      </c>
      <c r="G123" s="26">
        <f>IF(E123="","",IFERROR(MATCH(E123,pl_chave,0),0))</f>
        <v/>
      </c>
      <c r="H123" s="23">
        <f>IF(G123="","",IF(G123=0,"Tarefa fora do plano",INDEX(pl_tag,G123)))</f>
        <v/>
      </c>
      <c r="I123" s="30">
        <f>IF(N(G123)=0,"",INDEX(pl_atividade,G123))</f>
        <v/>
      </c>
      <c r="J123" s="50">
        <f>IF(N(G123)=0,"",INDEX(pl_especialidade,G123))</f>
        <v/>
      </c>
      <c r="K123" s="28">
        <f>IF(N(G123)=0,"",INDEX(pl_duracao,G123))</f>
        <v/>
      </c>
      <c r="L123" s="39">
        <f>IF(ISNUMBER(C123),YEAR(C123),"")</f>
        <v/>
      </c>
      <c r="M123" s="39">
        <f>IF(ISNUMBER(C123),MONTH(C123),"")</f>
        <v/>
      </c>
      <c r="N123" s="23">
        <f>IF(L123="","",IF(NOT(ISNUMBER(crono_ano)),"Informe o ano",IF(L123&lt;crono_ano,"Antes do ano",IF(L123&gt;crono_ano,"Depois do ano","No ano"))))</f>
        <v/>
      </c>
      <c r="O123" s="39">
        <f>IF(F123="","",IF(COUNTIF(F$7:F123,F123)=1,1,0))</f>
        <v/>
      </c>
      <c r="P123" s="39">
        <f>IF(A123&amp;B123&amp;C123="","",IF(AND(O123=1,N(G123)&gt;0),IF(INDEX(pl_ativa,MAX(1,N(G123)))="Sim",1,0),0))</f>
        <v/>
      </c>
      <c r="Q123" s="39">
        <f>IF(F123="","",COUNTIFS(ex_chave_oc,F123,ex_cancelada,"&lt;&gt;Sim"))</f>
        <v/>
      </c>
      <c r="R123" s="51">
        <f>IF(P123="","",IF(AND(P123=1,N(Q123)&gt;0),1,0))</f>
        <v/>
      </c>
      <c r="S123" s="30">
        <f>IF(P123="","",IF(F123="","ERRO: data prevista ausente ou inválida",IF(O123=0,"Duplicada: contada uma vez",IF(N(G123)=0,"ERRO: tarefa fora do Plano Mestre",IF(P123=0,"Tarefa retirada do plano: não conta","OK")))))</f>
        <v/>
      </c>
    </row>
    <row r="124">
      <c r="A124" s="29" t="inlineStr">
        <is>
          <t>eq-demo-004</t>
        </is>
      </c>
      <c r="B124" s="25" t="inlineStr">
        <is>
          <t>PRL-11</t>
        </is>
      </c>
      <c r="C124" s="49" t="n">
        <v>46013</v>
      </c>
      <c r="D124" s="29" t="inlineStr">
        <is>
          <t>Cronograma PCM Direto</t>
        </is>
      </c>
      <c r="E124" s="23">
        <f>IF(OR(A124="",B124=""),"",A124&amp;"|"&amp;B124)</f>
        <v/>
      </c>
      <c r="F124" s="30">
        <f>IF(OR(E124="",NOT(ISNUMBER(C124))),"",E124&amp;"|"&amp;YEAR(C124)&amp;"-"&amp;RIGHT("0"&amp;MONTH(C124),2)&amp;"-"&amp;RIGHT("0"&amp;DAY(C124),2))</f>
        <v/>
      </c>
      <c r="G124" s="26">
        <f>IF(E124="","",IFERROR(MATCH(E124,pl_chave,0),0))</f>
        <v/>
      </c>
      <c r="H124" s="23">
        <f>IF(G124="","",IF(G124=0,"Tarefa fora do plano",INDEX(pl_tag,G124)))</f>
        <v/>
      </c>
      <c r="I124" s="30">
        <f>IF(N(G124)=0,"",INDEX(pl_atividade,G124))</f>
        <v/>
      </c>
      <c r="J124" s="50">
        <f>IF(N(G124)=0,"",INDEX(pl_especialidade,G124))</f>
        <v/>
      </c>
      <c r="K124" s="28">
        <f>IF(N(G124)=0,"",INDEX(pl_duracao,G124))</f>
        <v/>
      </c>
      <c r="L124" s="39">
        <f>IF(ISNUMBER(C124),YEAR(C124),"")</f>
        <v/>
      </c>
      <c r="M124" s="39">
        <f>IF(ISNUMBER(C124),MONTH(C124),"")</f>
        <v/>
      </c>
      <c r="N124" s="23">
        <f>IF(L124="","",IF(NOT(ISNUMBER(crono_ano)),"Informe o ano",IF(L124&lt;crono_ano,"Antes do ano",IF(L124&gt;crono_ano,"Depois do ano","No ano"))))</f>
        <v/>
      </c>
      <c r="O124" s="39">
        <f>IF(F124="","",IF(COUNTIF(F$7:F124,F124)=1,1,0))</f>
        <v/>
      </c>
      <c r="P124" s="39">
        <f>IF(A124&amp;B124&amp;C124="","",IF(AND(O124=1,N(G124)&gt;0),IF(INDEX(pl_ativa,MAX(1,N(G124)))="Sim",1,0),0))</f>
        <v/>
      </c>
      <c r="Q124" s="39">
        <f>IF(F124="","",COUNTIFS(ex_chave_oc,F124,ex_cancelada,"&lt;&gt;Sim"))</f>
        <v/>
      </c>
      <c r="R124" s="51">
        <f>IF(P124="","",IF(AND(P124=1,N(Q124)&gt;0),1,0))</f>
        <v/>
      </c>
      <c r="S124" s="30">
        <f>IF(P124="","",IF(F124="","ERRO: data prevista ausente ou inválida",IF(O124=0,"Duplicada: contada uma vez",IF(N(G124)=0,"ERRO: tarefa fora do Plano Mestre",IF(P124=0,"Tarefa retirada do plano: não conta","OK")))))</f>
        <v/>
      </c>
    </row>
    <row r="125">
      <c r="A125" s="29" t="inlineStr">
        <is>
          <t>eq-demo-004</t>
        </is>
      </c>
      <c r="B125" s="25" t="inlineStr">
        <is>
          <t>PRL-11</t>
        </is>
      </c>
      <c r="C125" s="49" t="n">
        <v>46014</v>
      </c>
      <c r="D125" s="29" t="inlineStr">
        <is>
          <t>Cronograma PCM Direto</t>
        </is>
      </c>
      <c r="E125" s="23">
        <f>IF(OR(A125="",B125=""),"",A125&amp;"|"&amp;B125)</f>
        <v/>
      </c>
      <c r="F125" s="30">
        <f>IF(OR(E125="",NOT(ISNUMBER(C125))),"",E125&amp;"|"&amp;YEAR(C125)&amp;"-"&amp;RIGHT("0"&amp;MONTH(C125),2)&amp;"-"&amp;RIGHT("0"&amp;DAY(C125),2))</f>
        <v/>
      </c>
      <c r="G125" s="26">
        <f>IF(E125="","",IFERROR(MATCH(E125,pl_chave,0),0))</f>
        <v/>
      </c>
      <c r="H125" s="23">
        <f>IF(G125="","",IF(G125=0,"Tarefa fora do plano",INDEX(pl_tag,G125)))</f>
        <v/>
      </c>
      <c r="I125" s="30">
        <f>IF(N(G125)=0,"",INDEX(pl_atividade,G125))</f>
        <v/>
      </c>
      <c r="J125" s="50">
        <f>IF(N(G125)=0,"",INDEX(pl_especialidade,G125))</f>
        <v/>
      </c>
      <c r="K125" s="28">
        <f>IF(N(G125)=0,"",INDEX(pl_duracao,G125))</f>
        <v/>
      </c>
      <c r="L125" s="39">
        <f>IF(ISNUMBER(C125),YEAR(C125),"")</f>
        <v/>
      </c>
      <c r="M125" s="39">
        <f>IF(ISNUMBER(C125),MONTH(C125),"")</f>
        <v/>
      </c>
      <c r="N125" s="23">
        <f>IF(L125="","",IF(NOT(ISNUMBER(crono_ano)),"Informe o ano",IF(L125&lt;crono_ano,"Antes do ano",IF(L125&gt;crono_ano,"Depois do ano","No ano"))))</f>
        <v/>
      </c>
      <c r="O125" s="39">
        <f>IF(F125="","",IF(COUNTIF(F$7:F125,F125)=1,1,0))</f>
        <v/>
      </c>
      <c r="P125" s="39">
        <f>IF(A125&amp;B125&amp;C125="","",IF(AND(O125=1,N(G125)&gt;0),IF(INDEX(pl_ativa,MAX(1,N(G125)))="Sim",1,0),0))</f>
        <v/>
      </c>
      <c r="Q125" s="39">
        <f>IF(F125="","",COUNTIFS(ex_chave_oc,F125,ex_cancelada,"&lt;&gt;Sim"))</f>
        <v/>
      </c>
      <c r="R125" s="51">
        <f>IF(P125="","",IF(AND(P125=1,N(Q125)&gt;0),1,0))</f>
        <v/>
      </c>
      <c r="S125" s="30">
        <f>IF(P125="","",IF(F125="","ERRO: data prevista ausente ou inválida",IF(O125=0,"Duplicada: contada uma vez",IF(N(G125)=0,"ERRO: tarefa fora do Plano Mestre",IF(P125=0,"Tarefa retirada do plano: não conta","OK")))))</f>
        <v/>
      </c>
    </row>
    <row r="126">
      <c r="A126" s="29" t="inlineStr">
        <is>
          <t>eq-demo-004</t>
        </is>
      </c>
      <c r="B126" s="25" t="inlineStr">
        <is>
          <t>PRL-11</t>
        </is>
      </c>
      <c r="C126" s="49" t="n">
        <v>46015</v>
      </c>
      <c r="D126" s="29" t="inlineStr">
        <is>
          <t>Cronograma PCM Direto</t>
        </is>
      </c>
      <c r="E126" s="23">
        <f>IF(OR(A126="",B126=""),"",A126&amp;"|"&amp;B126)</f>
        <v/>
      </c>
      <c r="F126" s="30">
        <f>IF(OR(E126="",NOT(ISNUMBER(C126))),"",E126&amp;"|"&amp;YEAR(C126)&amp;"-"&amp;RIGHT("0"&amp;MONTH(C126),2)&amp;"-"&amp;RIGHT("0"&amp;DAY(C126),2))</f>
        <v/>
      </c>
      <c r="G126" s="26">
        <f>IF(E126="","",IFERROR(MATCH(E126,pl_chave,0),0))</f>
        <v/>
      </c>
      <c r="H126" s="23">
        <f>IF(G126="","",IF(G126=0,"Tarefa fora do plano",INDEX(pl_tag,G126)))</f>
        <v/>
      </c>
      <c r="I126" s="30">
        <f>IF(N(G126)=0,"",INDEX(pl_atividade,G126))</f>
        <v/>
      </c>
      <c r="J126" s="50">
        <f>IF(N(G126)=0,"",INDEX(pl_especialidade,G126))</f>
        <v/>
      </c>
      <c r="K126" s="28">
        <f>IF(N(G126)=0,"",INDEX(pl_duracao,G126))</f>
        <v/>
      </c>
      <c r="L126" s="39">
        <f>IF(ISNUMBER(C126),YEAR(C126),"")</f>
        <v/>
      </c>
      <c r="M126" s="39">
        <f>IF(ISNUMBER(C126),MONTH(C126),"")</f>
        <v/>
      </c>
      <c r="N126" s="23">
        <f>IF(L126="","",IF(NOT(ISNUMBER(crono_ano)),"Informe o ano",IF(L126&lt;crono_ano,"Antes do ano",IF(L126&gt;crono_ano,"Depois do ano","No ano"))))</f>
        <v/>
      </c>
      <c r="O126" s="39">
        <f>IF(F126="","",IF(COUNTIF(F$7:F126,F126)=1,1,0))</f>
        <v/>
      </c>
      <c r="P126" s="39">
        <f>IF(A126&amp;B126&amp;C126="","",IF(AND(O126=1,N(G126)&gt;0),IF(INDEX(pl_ativa,MAX(1,N(G126)))="Sim",1,0),0))</f>
        <v/>
      </c>
      <c r="Q126" s="39">
        <f>IF(F126="","",COUNTIFS(ex_chave_oc,F126,ex_cancelada,"&lt;&gt;Sim"))</f>
        <v/>
      </c>
      <c r="R126" s="51">
        <f>IF(P126="","",IF(AND(P126=1,N(Q126)&gt;0),1,0))</f>
        <v/>
      </c>
      <c r="S126" s="30">
        <f>IF(P126="","",IF(F126="","ERRO: data prevista ausente ou inválida",IF(O126=0,"Duplicada: contada uma vez",IF(N(G126)=0,"ERRO: tarefa fora do Plano Mestre",IF(P126=0,"Tarefa retirada do plano: não conta","OK")))))</f>
        <v/>
      </c>
    </row>
    <row r="127">
      <c r="A127" s="29" t="inlineStr">
        <is>
          <t>eq-demo-004</t>
        </is>
      </c>
      <c r="B127" s="25" t="inlineStr">
        <is>
          <t>PRL-11</t>
        </is>
      </c>
      <c r="C127" s="49" t="n">
        <v>46016</v>
      </c>
      <c r="D127" s="29" t="inlineStr">
        <is>
          <t>Cronograma PCM Direto</t>
        </is>
      </c>
      <c r="E127" s="23">
        <f>IF(OR(A127="",B127=""),"",A127&amp;"|"&amp;B127)</f>
        <v/>
      </c>
      <c r="F127" s="30">
        <f>IF(OR(E127="",NOT(ISNUMBER(C127))),"",E127&amp;"|"&amp;YEAR(C127)&amp;"-"&amp;RIGHT("0"&amp;MONTH(C127),2)&amp;"-"&amp;RIGHT("0"&amp;DAY(C127),2))</f>
        <v/>
      </c>
      <c r="G127" s="26">
        <f>IF(E127="","",IFERROR(MATCH(E127,pl_chave,0),0))</f>
        <v/>
      </c>
      <c r="H127" s="23">
        <f>IF(G127="","",IF(G127=0,"Tarefa fora do plano",INDEX(pl_tag,G127)))</f>
        <v/>
      </c>
      <c r="I127" s="30">
        <f>IF(N(G127)=0,"",INDEX(pl_atividade,G127))</f>
        <v/>
      </c>
      <c r="J127" s="50">
        <f>IF(N(G127)=0,"",INDEX(pl_especialidade,G127))</f>
        <v/>
      </c>
      <c r="K127" s="28">
        <f>IF(N(G127)=0,"",INDEX(pl_duracao,G127))</f>
        <v/>
      </c>
      <c r="L127" s="39">
        <f>IF(ISNUMBER(C127),YEAR(C127),"")</f>
        <v/>
      </c>
      <c r="M127" s="39">
        <f>IF(ISNUMBER(C127),MONTH(C127),"")</f>
        <v/>
      </c>
      <c r="N127" s="23">
        <f>IF(L127="","",IF(NOT(ISNUMBER(crono_ano)),"Informe o ano",IF(L127&lt;crono_ano,"Antes do ano",IF(L127&gt;crono_ano,"Depois do ano","No ano"))))</f>
        <v/>
      </c>
      <c r="O127" s="39">
        <f>IF(F127="","",IF(COUNTIF(F$7:F127,F127)=1,1,0))</f>
        <v/>
      </c>
      <c r="P127" s="39">
        <f>IF(A127&amp;B127&amp;C127="","",IF(AND(O127=1,N(G127)&gt;0),IF(INDEX(pl_ativa,MAX(1,N(G127)))="Sim",1,0),0))</f>
        <v/>
      </c>
      <c r="Q127" s="39">
        <f>IF(F127="","",COUNTIFS(ex_chave_oc,F127,ex_cancelada,"&lt;&gt;Sim"))</f>
        <v/>
      </c>
      <c r="R127" s="51">
        <f>IF(P127="","",IF(AND(P127=1,N(Q127)&gt;0),1,0))</f>
        <v/>
      </c>
      <c r="S127" s="30">
        <f>IF(P127="","",IF(F127="","ERRO: data prevista ausente ou inválida",IF(O127=0,"Duplicada: contada uma vez",IF(N(G127)=0,"ERRO: tarefa fora do Plano Mestre",IF(P127=0,"Tarefa retirada do plano: não conta","OK")))))</f>
        <v/>
      </c>
    </row>
    <row r="128">
      <c r="A128" s="29" t="inlineStr">
        <is>
          <t>eq-demo-004</t>
        </is>
      </c>
      <c r="B128" s="25" t="inlineStr">
        <is>
          <t>PRL-11</t>
        </is>
      </c>
      <c r="C128" s="49" t="n">
        <v>46017</v>
      </c>
      <c r="D128" s="29" t="inlineStr">
        <is>
          <t>Cronograma PCM Direto</t>
        </is>
      </c>
      <c r="E128" s="23">
        <f>IF(OR(A128="",B128=""),"",A128&amp;"|"&amp;B128)</f>
        <v/>
      </c>
      <c r="F128" s="30">
        <f>IF(OR(E128="",NOT(ISNUMBER(C128))),"",E128&amp;"|"&amp;YEAR(C128)&amp;"-"&amp;RIGHT("0"&amp;MONTH(C128),2)&amp;"-"&amp;RIGHT("0"&amp;DAY(C128),2))</f>
        <v/>
      </c>
      <c r="G128" s="26">
        <f>IF(E128="","",IFERROR(MATCH(E128,pl_chave,0),0))</f>
        <v/>
      </c>
      <c r="H128" s="23">
        <f>IF(G128="","",IF(G128=0,"Tarefa fora do plano",INDEX(pl_tag,G128)))</f>
        <v/>
      </c>
      <c r="I128" s="30">
        <f>IF(N(G128)=0,"",INDEX(pl_atividade,G128))</f>
        <v/>
      </c>
      <c r="J128" s="50">
        <f>IF(N(G128)=0,"",INDEX(pl_especialidade,G128))</f>
        <v/>
      </c>
      <c r="K128" s="28">
        <f>IF(N(G128)=0,"",INDEX(pl_duracao,G128))</f>
        <v/>
      </c>
      <c r="L128" s="39">
        <f>IF(ISNUMBER(C128),YEAR(C128),"")</f>
        <v/>
      </c>
      <c r="M128" s="39">
        <f>IF(ISNUMBER(C128),MONTH(C128),"")</f>
        <v/>
      </c>
      <c r="N128" s="23">
        <f>IF(L128="","",IF(NOT(ISNUMBER(crono_ano)),"Informe o ano",IF(L128&lt;crono_ano,"Antes do ano",IF(L128&gt;crono_ano,"Depois do ano","No ano"))))</f>
        <v/>
      </c>
      <c r="O128" s="39">
        <f>IF(F128="","",IF(COUNTIF(F$7:F128,F128)=1,1,0))</f>
        <v/>
      </c>
      <c r="P128" s="39">
        <f>IF(A128&amp;B128&amp;C128="","",IF(AND(O128=1,N(G128)&gt;0),IF(INDEX(pl_ativa,MAX(1,N(G128)))="Sim",1,0),0))</f>
        <v/>
      </c>
      <c r="Q128" s="39">
        <f>IF(F128="","",COUNTIFS(ex_chave_oc,F128,ex_cancelada,"&lt;&gt;Sim"))</f>
        <v/>
      </c>
      <c r="R128" s="51">
        <f>IF(P128="","",IF(AND(P128=1,N(Q128)&gt;0),1,0))</f>
        <v/>
      </c>
      <c r="S128" s="30">
        <f>IF(P128="","",IF(F128="","ERRO: data prevista ausente ou inválida",IF(O128=0,"Duplicada: contada uma vez",IF(N(G128)=0,"ERRO: tarefa fora do Plano Mestre",IF(P128=0,"Tarefa retirada do plano: não conta","OK")))))</f>
        <v/>
      </c>
    </row>
    <row r="129">
      <c r="A129" s="29" t="inlineStr">
        <is>
          <t>eq-demo-001</t>
        </is>
      </c>
      <c r="B129" s="25" t="inlineStr">
        <is>
          <t>CMP-01</t>
        </is>
      </c>
      <c r="C129" s="49" t="n">
        <v>46020</v>
      </c>
      <c r="D129" s="29" t="inlineStr">
        <is>
          <t>Cronograma PCM Direto</t>
        </is>
      </c>
      <c r="E129" s="23">
        <f>IF(OR(A129="",B129=""),"",A129&amp;"|"&amp;B129)</f>
        <v/>
      </c>
      <c r="F129" s="30">
        <f>IF(OR(E129="",NOT(ISNUMBER(C129))),"",E129&amp;"|"&amp;YEAR(C129)&amp;"-"&amp;RIGHT("0"&amp;MONTH(C129),2)&amp;"-"&amp;RIGHT("0"&amp;DAY(C129),2))</f>
        <v/>
      </c>
      <c r="G129" s="26">
        <f>IF(E129="","",IFERROR(MATCH(E129,pl_chave,0),0))</f>
        <v/>
      </c>
      <c r="H129" s="23">
        <f>IF(G129="","",IF(G129=0,"Tarefa fora do plano",INDEX(pl_tag,G129)))</f>
        <v/>
      </c>
      <c r="I129" s="30">
        <f>IF(N(G129)=0,"",INDEX(pl_atividade,G129))</f>
        <v/>
      </c>
      <c r="J129" s="50">
        <f>IF(N(G129)=0,"",INDEX(pl_especialidade,G129))</f>
        <v/>
      </c>
      <c r="K129" s="28">
        <f>IF(N(G129)=0,"",INDEX(pl_duracao,G129))</f>
        <v/>
      </c>
      <c r="L129" s="39">
        <f>IF(ISNUMBER(C129),YEAR(C129),"")</f>
        <v/>
      </c>
      <c r="M129" s="39">
        <f>IF(ISNUMBER(C129),MONTH(C129),"")</f>
        <v/>
      </c>
      <c r="N129" s="23">
        <f>IF(L129="","",IF(NOT(ISNUMBER(crono_ano)),"Informe o ano",IF(L129&lt;crono_ano,"Antes do ano",IF(L129&gt;crono_ano,"Depois do ano","No ano"))))</f>
        <v/>
      </c>
      <c r="O129" s="39">
        <f>IF(F129="","",IF(COUNTIF(F$7:F129,F129)=1,1,0))</f>
        <v/>
      </c>
      <c r="P129" s="39">
        <f>IF(A129&amp;B129&amp;C129="","",IF(AND(O129=1,N(G129)&gt;0),IF(INDEX(pl_ativa,MAX(1,N(G129)))="Sim",1,0),0))</f>
        <v/>
      </c>
      <c r="Q129" s="39">
        <f>IF(F129="","",COUNTIFS(ex_chave_oc,F129,ex_cancelada,"&lt;&gt;Sim"))</f>
        <v/>
      </c>
      <c r="R129" s="51">
        <f>IF(P129="","",IF(AND(P129=1,N(Q129)&gt;0),1,0))</f>
        <v/>
      </c>
      <c r="S129" s="30">
        <f>IF(P129="","",IF(F129="","ERRO: data prevista ausente ou inválida",IF(O129=0,"Duplicada: contada uma vez",IF(N(G129)=0,"ERRO: tarefa fora do Plano Mestre",IF(P129=0,"Tarefa retirada do plano: não conta","OK")))))</f>
        <v/>
      </c>
    </row>
    <row r="130">
      <c r="A130" s="29" t="inlineStr">
        <is>
          <t>eq-demo-001</t>
        </is>
      </c>
      <c r="B130" s="25" t="inlineStr">
        <is>
          <t>CMP-02</t>
        </is>
      </c>
      <c r="C130" s="49" t="n">
        <v>46020</v>
      </c>
      <c r="D130" s="29" t="inlineStr">
        <is>
          <t>Cronograma PCM Direto</t>
        </is>
      </c>
      <c r="E130" s="23">
        <f>IF(OR(A130="",B130=""),"",A130&amp;"|"&amp;B130)</f>
        <v/>
      </c>
      <c r="F130" s="30">
        <f>IF(OR(E130="",NOT(ISNUMBER(C130))),"",E130&amp;"|"&amp;YEAR(C130)&amp;"-"&amp;RIGHT("0"&amp;MONTH(C130),2)&amp;"-"&amp;RIGHT("0"&amp;DAY(C130),2))</f>
        <v/>
      </c>
      <c r="G130" s="26">
        <f>IF(E130="","",IFERROR(MATCH(E130,pl_chave,0),0))</f>
        <v/>
      </c>
      <c r="H130" s="23">
        <f>IF(G130="","",IF(G130=0,"Tarefa fora do plano",INDEX(pl_tag,G130)))</f>
        <v/>
      </c>
      <c r="I130" s="30">
        <f>IF(N(G130)=0,"",INDEX(pl_atividade,G130))</f>
        <v/>
      </c>
      <c r="J130" s="50">
        <f>IF(N(G130)=0,"",INDEX(pl_especialidade,G130))</f>
        <v/>
      </c>
      <c r="K130" s="28">
        <f>IF(N(G130)=0,"",INDEX(pl_duracao,G130))</f>
        <v/>
      </c>
      <c r="L130" s="39">
        <f>IF(ISNUMBER(C130),YEAR(C130),"")</f>
        <v/>
      </c>
      <c r="M130" s="39">
        <f>IF(ISNUMBER(C130),MONTH(C130),"")</f>
        <v/>
      </c>
      <c r="N130" s="23">
        <f>IF(L130="","",IF(NOT(ISNUMBER(crono_ano)),"Informe o ano",IF(L130&lt;crono_ano,"Antes do ano",IF(L130&gt;crono_ano,"Depois do ano","No ano"))))</f>
        <v/>
      </c>
      <c r="O130" s="39">
        <f>IF(F130="","",IF(COUNTIF(F$7:F130,F130)=1,1,0))</f>
        <v/>
      </c>
      <c r="P130" s="39">
        <f>IF(A130&amp;B130&amp;C130="","",IF(AND(O130=1,N(G130)&gt;0),IF(INDEX(pl_ativa,MAX(1,N(G130)))="Sim",1,0),0))</f>
        <v/>
      </c>
      <c r="Q130" s="39">
        <f>IF(F130="","",COUNTIFS(ex_chave_oc,F130,ex_cancelada,"&lt;&gt;Sim"))</f>
        <v/>
      </c>
      <c r="R130" s="51">
        <f>IF(P130="","",IF(AND(P130=1,N(Q130)&gt;0),1,0))</f>
        <v/>
      </c>
      <c r="S130" s="30">
        <f>IF(P130="","",IF(F130="","ERRO: data prevista ausente ou inválida",IF(O130=0,"Duplicada: contada uma vez",IF(N(G130)=0,"ERRO: tarefa fora do Plano Mestre",IF(P130=0,"Tarefa retirada do plano: não conta","OK")))))</f>
        <v/>
      </c>
    </row>
    <row r="131">
      <c r="A131" s="29" t="inlineStr">
        <is>
          <t>eq-demo-002</t>
        </is>
      </c>
      <c r="B131" s="25" t="inlineStr">
        <is>
          <t>BCF-01</t>
        </is>
      </c>
      <c r="C131" s="49" t="n">
        <v>46020</v>
      </c>
      <c r="D131" s="29" t="inlineStr">
        <is>
          <t>Cronograma PCM Direto</t>
        </is>
      </c>
      <c r="E131" s="23">
        <f>IF(OR(A131="",B131=""),"",A131&amp;"|"&amp;B131)</f>
        <v/>
      </c>
      <c r="F131" s="30">
        <f>IF(OR(E131="",NOT(ISNUMBER(C131))),"",E131&amp;"|"&amp;YEAR(C131)&amp;"-"&amp;RIGHT("0"&amp;MONTH(C131),2)&amp;"-"&amp;RIGHT("0"&amp;DAY(C131),2))</f>
        <v/>
      </c>
      <c r="G131" s="26">
        <f>IF(E131="","",IFERROR(MATCH(E131,pl_chave,0),0))</f>
        <v/>
      </c>
      <c r="H131" s="23">
        <f>IF(G131="","",IF(G131=0,"Tarefa fora do plano",INDEX(pl_tag,G131)))</f>
        <v/>
      </c>
      <c r="I131" s="30">
        <f>IF(N(G131)=0,"",INDEX(pl_atividade,G131))</f>
        <v/>
      </c>
      <c r="J131" s="50">
        <f>IF(N(G131)=0,"",INDEX(pl_especialidade,G131))</f>
        <v/>
      </c>
      <c r="K131" s="28">
        <f>IF(N(G131)=0,"",INDEX(pl_duracao,G131))</f>
        <v/>
      </c>
      <c r="L131" s="39">
        <f>IF(ISNUMBER(C131),YEAR(C131),"")</f>
        <v/>
      </c>
      <c r="M131" s="39">
        <f>IF(ISNUMBER(C131),MONTH(C131),"")</f>
        <v/>
      </c>
      <c r="N131" s="23">
        <f>IF(L131="","",IF(NOT(ISNUMBER(crono_ano)),"Informe o ano",IF(L131&lt;crono_ano,"Antes do ano",IF(L131&gt;crono_ano,"Depois do ano","No ano"))))</f>
        <v/>
      </c>
      <c r="O131" s="39">
        <f>IF(F131="","",IF(COUNTIF(F$7:F131,F131)=1,1,0))</f>
        <v/>
      </c>
      <c r="P131" s="39">
        <f>IF(A131&amp;B131&amp;C131="","",IF(AND(O131=1,N(G131)&gt;0),IF(INDEX(pl_ativa,MAX(1,N(G131)))="Sim",1,0),0))</f>
        <v/>
      </c>
      <c r="Q131" s="39">
        <f>IF(F131="","",COUNTIFS(ex_chave_oc,F131,ex_cancelada,"&lt;&gt;Sim"))</f>
        <v/>
      </c>
      <c r="R131" s="51">
        <f>IF(P131="","",IF(AND(P131=1,N(Q131)&gt;0),1,0))</f>
        <v/>
      </c>
      <c r="S131" s="30">
        <f>IF(P131="","",IF(F131="","ERRO: data prevista ausente ou inválida",IF(O131=0,"Duplicada: contada uma vez",IF(N(G131)=0,"ERRO: tarefa fora do Plano Mestre",IF(P131=0,"Tarefa retirada do plano: não conta","OK")))))</f>
        <v/>
      </c>
    </row>
    <row r="132">
      <c r="A132" s="29" t="inlineStr">
        <is>
          <t>eq-demo-004</t>
        </is>
      </c>
      <c r="B132" s="25" t="inlineStr">
        <is>
          <t>PRL-01</t>
        </is>
      </c>
      <c r="C132" s="49" t="n">
        <v>46020</v>
      </c>
      <c r="D132" s="29" t="inlineStr">
        <is>
          <t>Cronograma PCM Direto</t>
        </is>
      </c>
      <c r="E132" s="23">
        <f>IF(OR(A132="",B132=""),"",A132&amp;"|"&amp;B132)</f>
        <v/>
      </c>
      <c r="F132" s="30">
        <f>IF(OR(E132="",NOT(ISNUMBER(C132))),"",E132&amp;"|"&amp;YEAR(C132)&amp;"-"&amp;RIGHT("0"&amp;MONTH(C132),2)&amp;"-"&amp;RIGHT("0"&amp;DAY(C132),2))</f>
        <v/>
      </c>
      <c r="G132" s="26">
        <f>IF(E132="","",IFERROR(MATCH(E132,pl_chave,0),0))</f>
        <v/>
      </c>
      <c r="H132" s="23">
        <f>IF(G132="","",IF(G132=0,"Tarefa fora do plano",INDEX(pl_tag,G132)))</f>
        <v/>
      </c>
      <c r="I132" s="30">
        <f>IF(N(G132)=0,"",INDEX(pl_atividade,G132))</f>
        <v/>
      </c>
      <c r="J132" s="50">
        <f>IF(N(G132)=0,"",INDEX(pl_especialidade,G132))</f>
        <v/>
      </c>
      <c r="K132" s="28">
        <f>IF(N(G132)=0,"",INDEX(pl_duracao,G132))</f>
        <v/>
      </c>
      <c r="L132" s="39">
        <f>IF(ISNUMBER(C132),YEAR(C132),"")</f>
        <v/>
      </c>
      <c r="M132" s="39">
        <f>IF(ISNUMBER(C132),MONTH(C132),"")</f>
        <v/>
      </c>
      <c r="N132" s="23">
        <f>IF(L132="","",IF(NOT(ISNUMBER(crono_ano)),"Informe o ano",IF(L132&lt;crono_ano,"Antes do ano",IF(L132&gt;crono_ano,"Depois do ano","No ano"))))</f>
        <v/>
      </c>
      <c r="O132" s="39">
        <f>IF(F132="","",IF(COUNTIF(F$7:F132,F132)=1,1,0))</f>
        <v/>
      </c>
      <c r="P132" s="39">
        <f>IF(A132&amp;B132&amp;C132="","",IF(AND(O132=1,N(G132)&gt;0),IF(INDEX(pl_ativa,MAX(1,N(G132)))="Sim",1,0),0))</f>
        <v/>
      </c>
      <c r="Q132" s="39">
        <f>IF(F132="","",COUNTIFS(ex_chave_oc,F132,ex_cancelada,"&lt;&gt;Sim"))</f>
        <v/>
      </c>
      <c r="R132" s="51">
        <f>IF(P132="","",IF(AND(P132=1,N(Q132)&gt;0),1,0))</f>
        <v/>
      </c>
      <c r="S132" s="30">
        <f>IF(P132="","",IF(F132="","ERRO: data prevista ausente ou inválida",IF(O132=0,"Duplicada: contada uma vez",IF(N(G132)=0,"ERRO: tarefa fora do Plano Mestre",IF(P132=0,"Tarefa retirada do plano: não conta","OK")))))</f>
        <v/>
      </c>
    </row>
    <row r="133">
      <c r="A133" s="29" t="inlineStr">
        <is>
          <t>eq-demo-004</t>
        </is>
      </c>
      <c r="B133" s="25" t="inlineStr">
        <is>
          <t>PRL-02</t>
        </is>
      </c>
      <c r="C133" s="49" t="n">
        <v>46020</v>
      </c>
      <c r="D133" s="29" t="inlineStr">
        <is>
          <t>Cronograma PCM Direto</t>
        </is>
      </c>
      <c r="E133" s="23">
        <f>IF(OR(A133="",B133=""),"",A133&amp;"|"&amp;B133)</f>
        <v/>
      </c>
      <c r="F133" s="30">
        <f>IF(OR(E133="",NOT(ISNUMBER(C133))),"",E133&amp;"|"&amp;YEAR(C133)&amp;"-"&amp;RIGHT("0"&amp;MONTH(C133),2)&amp;"-"&amp;RIGHT("0"&amp;DAY(C133),2))</f>
        <v/>
      </c>
      <c r="G133" s="26">
        <f>IF(E133="","",IFERROR(MATCH(E133,pl_chave,0),0))</f>
        <v/>
      </c>
      <c r="H133" s="23">
        <f>IF(G133="","",IF(G133=0,"Tarefa fora do plano",INDEX(pl_tag,G133)))</f>
        <v/>
      </c>
      <c r="I133" s="30">
        <f>IF(N(G133)=0,"",INDEX(pl_atividade,G133))</f>
        <v/>
      </c>
      <c r="J133" s="50">
        <f>IF(N(G133)=0,"",INDEX(pl_especialidade,G133))</f>
        <v/>
      </c>
      <c r="K133" s="28">
        <f>IF(N(G133)=0,"",INDEX(pl_duracao,G133))</f>
        <v/>
      </c>
      <c r="L133" s="39">
        <f>IF(ISNUMBER(C133),YEAR(C133),"")</f>
        <v/>
      </c>
      <c r="M133" s="39">
        <f>IF(ISNUMBER(C133),MONTH(C133),"")</f>
        <v/>
      </c>
      <c r="N133" s="23">
        <f>IF(L133="","",IF(NOT(ISNUMBER(crono_ano)),"Informe o ano",IF(L133&lt;crono_ano,"Antes do ano",IF(L133&gt;crono_ano,"Depois do ano","No ano"))))</f>
        <v/>
      </c>
      <c r="O133" s="39">
        <f>IF(F133="","",IF(COUNTIF(F$7:F133,F133)=1,1,0))</f>
        <v/>
      </c>
      <c r="P133" s="39">
        <f>IF(A133&amp;B133&amp;C133="","",IF(AND(O133=1,N(G133)&gt;0),IF(INDEX(pl_ativa,MAX(1,N(G133)))="Sim",1,0),0))</f>
        <v/>
      </c>
      <c r="Q133" s="39">
        <f>IF(F133="","",COUNTIFS(ex_chave_oc,F133,ex_cancelada,"&lt;&gt;Sim"))</f>
        <v/>
      </c>
      <c r="R133" s="51">
        <f>IF(P133="","",IF(AND(P133=1,N(Q133)&gt;0),1,0))</f>
        <v/>
      </c>
      <c r="S133" s="30">
        <f>IF(P133="","",IF(F133="","ERRO: data prevista ausente ou inválida",IF(O133=0,"Duplicada: contada uma vez",IF(N(G133)=0,"ERRO: tarefa fora do Plano Mestre",IF(P133=0,"Tarefa retirada do plano: não conta","OK")))))</f>
        <v/>
      </c>
    </row>
    <row r="134">
      <c r="A134" s="29" t="inlineStr">
        <is>
          <t>eq-demo-004</t>
        </is>
      </c>
      <c r="B134" s="25" t="inlineStr">
        <is>
          <t>PRL-03</t>
        </is>
      </c>
      <c r="C134" s="49" t="n">
        <v>46020</v>
      </c>
      <c r="D134" s="29" t="inlineStr">
        <is>
          <t>Cronograma PCM Direto</t>
        </is>
      </c>
      <c r="E134" s="23">
        <f>IF(OR(A134="",B134=""),"",A134&amp;"|"&amp;B134)</f>
        <v/>
      </c>
      <c r="F134" s="30">
        <f>IF(OR(E134="",NOT(ISNUMBER(C134))),"",E134&amp;"|"&amp;YEAR(C134)&amp;"-"&amp;RIGHT("0"&amp;MONTH(C134),2)&amp;"-"&amp;RIGHT("0"&amp;DAY(C134),2))</f>
        <v/>
      </c>
      <c r="G134" s="26">
        <f>IF(E134="","",IFERROR(MATCH(E134,pl_chave,0),0))</f>
        <v/>
      </c>
      <c r="H134" s="23">
        <f>IF(G134="","",IF(G134=0,"Tarefa fora do plano",INDEX(pl_tag,G134)))</f>
        <v/>
      </c>
      <c r="I134" s="30">
        <f>IF(N(G134)=0,"",INDEX(pl_atividade,G134))</f>
        <v/>
      </c>
      <c r="J134" s="50">
        <f>IF(N(G134)=0,"",INDEX(pl_especialidade,G134))</f>
        <v/>
      </c>
      <c r="K134" s="28">
        <f>IF(N(G134)=0,"",INDEX(pl_duracao,G134))</f>
        <v/>
      </c>
      <c r="L134" s="39">
        <f>IF(ISNUMBER(C134),YEAR(C134),"")</f>
        <v/>
      </c>
      <c r="M134" s="39">
        <f>IF(ISNUMBER(C134),MONTH(C134),"")</f>
        <v/>
      </c>
      <c r="N134" s="23">
        <f>IF(L134="","",IF(NOT(ISNUMBER(crono_ano)),"Informe o ano",IF(L134&lt;crono_ano,"Antes do ano",IF(L134&gt;crono_ano,"Depois do ano","No ano"))))</f>
        <v/>
      </c>
      <c r="O134" s="39">
        <f>IF(F134="","",IF(COUNTIF(F$7:F134,F134)=1,1,0))</f>
        <v/>
      </c>
      <c r="P134" s="39">
        <f>IF(A134&amp;B134&amp;C134="","",IF(AND(O134=1,N(G134)&gt;0),IF(INDEX(pl_ativa,MAX(1,N(G134)))="Sim",1,0),0))</f>
        <v/>
      </c>
      <c r="Q134" s="39">
        <f>IF(F134="","",COUNTIFS(ex_chave_oc,F134,ex_cancelada,"&lt;&gt;Sim"))</f>
        <v/>
      </c>
      <c r="R134" s="51">
        <f>IF(P134="","",IF(AND(P134=1,N(Q134)&gt;0),1,0))</f>
        <v/>
      </c>
      <c r="S134" s="30">
        <f>IF(P134="","",IF(F134="","ERRO: data prevista ausente ou inválida",IF(O134=0,"Duplicada: contada uma vez",IF(N(G134)=0,"ERRO: tarefa fora do Plano Mestre",IF(P134=0,"Tarefa retirada do plano: não conta","OK")))))</f>
        <v/>
      </c>
    </row>
    <row r="135">
      <c r="A135" s="29" t="inlineStr">
        <is>
          <t>eq-demo-004</t>
        </is>
      </c>
      <c r="B135" s="25" t="inlineStr">
        <is>
          <t>PRL-07</t>
        </is>
      </c>
      <c r="C135" s="49" t="n">
        <v>46020</v>
      </c>
      <c r="D135" s="29" t="inlineStr">
        <is>
          <t>Cronograma PCM Direto</t>
        </is>
      </c>
      <c r="E135" s="23">
        <f>IF(OR(A135="",B135=""),"",A135&amp;"|"&amp;B135)</f>
        <v/>
      </c>
      <c r="F135" s="30">
        <f>IF(OR(E135="",NOT(ISNUMBER(C135))),"",E135&amp;"|"&amp;YEAR(C135)&amp;"-"&amp;RIGHT("0"&amp;MONTH(C135),2)&amp;"-"&amp;RIGHT("0"&amp;DAY(C135),2))</f>
        <v/>
      </c>
      <c r="G135" s="26">
        <f>IF(E135="","",IFERROR(MATCH(E135,pl_chave,0),0))</f>
        <v/>
      </c>
      <c r="H135" s="23">
        <f>IF(G135="","",IF(G135=0,"Tarefa fora do plano",INDEX(pl_tag,G135)))</f>
        <v/>
      </c>
      <c r="I135" s="30">
        <f>IF(N(G135)=0,"",INDEX(pl_atividade,G135))</f>
        <v/>
      </c>
      <c r="J135" s="50">
        <f>IF(N(G135)=0,"",INDEX(pl_especialidade,G135))</f>
        <v/>
      </c>
      <c r="K135" s="28">
        <f>IF(N(G135)=0,"",INDEX(pl_duracao,G135))</f>
        <v/>
      </c>
      <c r="L135" s="39">
        <f>IF(ISNUMBER(C135),YEAR(C135),"")</f>
        <v/>
      </c>
      <c r="M135" s="39">
        <f>IF(ISNUMBER(C135),MONTH(C135),"")</f>
        <v/>
      </c>
      <c r="N135" s="23">
        <f>IF(L135="","",IF(NOT(ISNUMBER(crono_ano)),"Informe o ano",IF(L135&lt;crono_ano,"Antes do ano",IF(L135&gt;crono_ano,"Depois do ano","No ano"))))</f>
        <v/>
      </c>
      <c r="O135" s="39">
        <f>IF(F135="","",IF(COUNTIF(F$7:F135,F135)=1,1,0))</f>
        <v/>
      </c>
      <c r="P135" s="39">
        <f>IF(A135&amp;B135&amp;C135="","",IF(AND(O135=1,N(G135)&gt;0),IF(INDEX(pl_ativa,MAX(1,N(G135)))="Sim",1,0),0))</f>
        <v/>
      </c>
      <c r="Q135" s="39">
        <f>IF(F135="","",COUNTIFS(ex_chave_oc,F135,ex_cancelada,"&lt;&gt;Sim"))</f>
        <v/>
      </c>
      <c r="R135" s="51">
        <f>IF(P135="","",IF(AND(P135=1,N(Q135)&gt;0),1,0))</f>
        <v/>
      </c>
      <c r="S135" s="30">
        <f>IF(P135="","",IF(F135="","ERRO: data prevista ausente ou inválida",IF(O135=0,"Duplicada: contada uma vez",IF(N(G135)=0,"ERRO: tarefa fora do Plano Mestre",IF(P135=0,"Tarefa retirada do plano: não conta","OK")))))</f>
        <v/>
      </c>
    </row>
    <row r="136">
      <c r="A136" s="29" t="inlineStr">
        <is>
          <t>eq-demo-004</t>
        </is>
      </c>
      <c r="B136" s="25" t="inlineStr">
        <is>
          <t>PRL-09</t>
        </is>
      </c>
      <c r="C136" s="49" t="n">
        <v>46020</v>
      </c>
      <c r="D136" s="29" t="inlineStr">
        <is>
          <t>Cronograma PCM Direto</t>
        </is>
      </c>
      <c r="E136" s="23">
        <f>IF(OR(A136="",B136=""),"",A136&amp;"|"&amp;B136)</f>
        <v/>
      </c>
      <c r="F136" s="30">
        <f>IF(OR(E136="",NOT(ISNUMBER(C136))),"",E136&amp;"|"&amp;YEAR(C136)&amp;"-"&amp;RIGHT("0"&amp;MONTH(C136),2)&amp;"-"&amp;RIGHT("0"&amp;DAY(C136),2))</f>
        <v/>
      </c>
      <c r="G136" s="26">
        <f>IF(E136="","",IFERROR(MATCH(E136,pl_chave,0),0))</f>
        <v/>
      </c>
      <c r="H136" s="23">
        <f>IF(G136="","",IF(G136=0,"Tarefa fora do plano",INDEX(pl_tag,G136)))</f>
        <v/>
      </c>
      <c r="I136" s="30">
        <f>IF(N(G136)=0,"",INDEX(pl_atividade,G136))</f>
        <v/>
      </c>
      <c r="J136" s="50">
        <f>IF(N(G136)=0,"",INDEX(pl_especialidade,G136))</f>
        <v/>
      </c>
      <c r="K136" s="28">
        <f>IF(N(G136)=0,"",INDEX(pl_duracao,G136))</f>
        <v/>
      </c>
      <c r="L136" s="39">
        <f>IF(ISNUMBER(C136),YEAR(C136),"")</f>
        <v/>
      </c>
      <c r="M136" s="39">
        <f>IF(ISNUMBER(C136),MONTH(C136),"")</f>
        <v/>
      </c>
      <c r="N136" s="23">
        <f>IF(L136="","",IF(NOT(ISNUMBER(crono_ano)),"Informe o ano",IF(L136&lt;crono_ano,"Antes do ano",IF(L136&gt;crono_ano,"Depois do ano","No ano"))))</f>
        <v/>
      </c>
      <c r="O136" s="39">
        <f>IF(F136="","",IF(COUNTIF(F$7:F136,F136)=1,1,0))</f>
        <v/>
      </c>
      <c r="P136" s="39">
        <f>IF(A136&amp;B136&amp;C136="","",IF(AND(O136=1,N(G136)&gt;0),IF(INDEX(pl_ativa,MAX(1,N(G136)))="Sim",1,0),0))</f>
        <v/>
      </c>
      <c r="Q136" s="39">
        <f>IF(F136="","",COUNTIFS(ex_chave_oc,F136,ex_cancelada,"&lt;&gt;Sim"))</f>
        <v/>
      </c>
      <c r="R136" s="51">
        <f>IF(P136="","",IF(AND(P136=1,N(Q136)&gt;0),1,0))</f>
        <v/>
      </c>
      <c r="S136" s="30">
        <f>IF(P136="","",IF(F136="","ERRO: data prevista ausente ou inválida",IF(O136=0,"Duplicada: contada uma vez",IF(N(G136)=0,"ERRO: tarefa fora do Plano Mestre",IF(P136=0,"Tarefa retirada do plano: não conta","OK")))))</f>
        <v/>
      </c>
    </row>
    <row r="137">
      <c r="A137" s="29" t="inlineStr">
        <is>
          <t>eq-demo-004</t>
        </is>
      </c>
      <c r="B137" s="25" t="inlineStr">
        <is>
          <t>PRL-11</t>
        </is>
      </c>
      <c r="C137" s="49" t="n">
        <v>46020</v>
      </c>
      <c r="D137" s="29" t="inlineStr">
        <is>
          <t>Cronograma PCM Direto</t>
        </is>
      </c>
      <c r="E137" s="23">
        <f>IF(OR(A137="",B137=""),"",A137&amp;"|"&amp;B137)</f>
        <v/>
      </c>
      <c r="F137" s="30">
        <f>IF(OR(E137="",NOT(ISNUMBER(C137))),"",E137&amp;"|"&amp;YEAR(C137)&amp;"-"&amp;RIGHT("0"&amp;MONTH(C137),2)&amp;"-"&amp;RIGHT("0"&amp;DAY(C137),2))</f>
        <v/>
      </c>
      <c r="G137" s="26">
        <f>IF(E137="","",IFERROR(MATCH(E137,pl_chave,0),0))</f>
        <v/>
      </c>
      <c r="H137" s="23">
        <f>IF(G137="","",IF(G137=0,"Tarefa fora do plano",INDEX(pl_tag,G137)))</f>
        <v/>
      </c>
      <c r="I137" s="30">
        <f>IF(N(G137)=0,"",INDEX(pl_atividade,G137))</f>
        <v/>
      </c>
      <c r="J137" s="50">
        <f>IF(N(G137)=0,"",INDEX(pl_especialidade,G137))</f>
        <v/>
      </c>
      <c r="K137" s="28">
        <f>IF(N(G137)=0,"",INDEX(pl_duracao,G137))</f>
        <v/>
      </c>
      <c r="L137" s="39">
        <f>IF(ISNUMBER(C137),YEAR(C137),"")</f>
        <v/>
      </c>
      <c r="M137" s="39">
        <f>IF(ISNUMBER(C137),MONTH(C137),"")</f>
        <v/>
      </c>
      <c r="N137" s="23">
        <f>IF(L137="","",IF(NOT(ISNUMBER(crono_ano)),"Informe o ano",IF(L137&lt;crono_ano,"Antes do ano",IF(L137&gt;crono_ano,"Depois do ano","No ano"))))</f>
        <v/>
      </c>
      <c r="O137" s="39">
        <f>IF(F137="","",IF(COUNTIF(F$7:F137,F137)=1,1,0))</f>
        <v/>
      </c>
      <c r="P137" s="39">
        <f>IF(A137&amp;B137&amp;C137="","",IF(AND(O137=1,N(G137)&gt;0),IF(INDEX(pl_ativa,MAX(1,N(G137)))="Sim",1,0),0))</f>
        <v/>
      </c>
      <c r="Q137" s="39">
        <f>IF(F137="","",COUNTIFS(ex_chave_oc,F137,ex_cancelada,"&lt;&gt;Sim"))</f>
        <v/>
      </c>
      <c r="R137" s="51">
        <f>IF(P137="","",IF(AND(P137=1,N(Q137)&gt;0),1,0))</f>
        <v/>
      </c>
      <c r="S137" s="30">
        <f>IF(P137="","",IF(F137="","ERRO: data prevista ausente ou inválida",IF(O137=0,"Duplicada: contada uma vez",IF(N(G137)=0,"ERRO: tarefa fora do Plano Mestre",IF(P137=0,"Tarefa retirada do plano: não conta","OK")))))</f>
        <v/>
      </c>
    </row>
    <row r="138">
      <c r="A138" s="29" t="inlineStr">
        <is>
          <t>eq-demo-004</t>
        </is>
      </c>
      <c r="B138" s="25" t="inlineStr">
        <is>
          <t>PRL-11</t>
        </is>
      </c>
      <c r="C138" s="49" t="n">
        <v>46021</v>
      </c>
      <c r="D138" s="29" t="inlineStr">
        <is>
          <t>Cronograma PCM Direto</t>
        </is>
      </c>
      <c r="E138" s="23">
        <f>IF(OR(A138="",B138=""),"",A138&amp;"|"&amp;B138)</f>
        <v/>
      </c>
      <c r="F138" s="30">
        <f>IF(OR(E138="",NOT(ISNUMBER(C138))),"",E138&amp;"|"&amp;YEAR(C138)&amp;"-"&amp;RIGHT("0"&amp;MONTH(C138),2)&amp;"-"&amp;RIGHT("0"&amp;DAY(C138),2))</f>
        <v/>
      </c>
      <c r="G138" s="26">
        <f>IF(E138="","",IFERROR(MATCH(E138,pl_chave,0),0))</f>
        <v/>
      </c>
      <c r="H138" s="23">
        <f>IF(G138="","",IF(G138=0,"Tarefa fora do plano",INDEX(pl_tag,G138)))</f>
        <v/>
      </c>
      <c r="I138" s="30">
        <f>IF(N(G138)=0,"",INDEX(pl_atividade,G138))</f>
        <v/>
      </c>
      <c r="J138" s="50">
        <f>IF(N(G138)=0,"",INDEX(pl_especialidade,G138))</f>
        <v/>
      </c>
      <c r="K138" s="28">
        <f>IF(N(G138)=0,"",INDEX(pl_duracao,G138))</f>
        <v/>
      </c>
      <c r="L138" s="39">
        <f>IF(ISNUMBER(C138),YEAR(C138),"")</f>
        <v/>
      </c>
      <c r="M138" s="39">
        <f>IF(ISNUMBER(C138),MONTH(C138),"")</f>
        <v/>
      </c>
      <c r="N138" s="23">
        <f>IF(L138="","",IF(NOT(ISNUMBER(crono_ano)),"Informe o ano",IF(L138&lt;crono_ano,"Antes do ano",IF(L138&gt;crono_ano,"Depois do ano","No ano"))))</f>
        <v/>
      </c>
      <c r="O138" s="39">
        <f>IF(F138="","",IF(COUNTIF(F$7:F138,F138)=1,1,0))</f>
        <v/>
      </c>
      <c r="P138" s="39">
        <f>IF(A138&amp;B138&amp;C138="","",IF(AND(O138=1,N(G138)&gt;0),IF(INDEX(pl_ativa,MAX(1,N(G138)))="Sim",1,0),0))</f>
        <v/>
      </c>
      <c r="Q138" s="39">
        <f>IF(F138="","",COUNTIFS(ex_chave_oc,F138,ex_cancelada,"&lt;&gt;Sim"))</f>
        <v/>
      </c>
      <c r="R138" s="51">
        <f>IF(P138="","",IF(AND(P138=1,N(Q138)&gt;0),1,0))</f>
        <v/>
      </c>
      <c r="S138" s="30">
        <f>IF(P138="","",IF(F138="","ERRO: data prevista ausente ou inválida",IF(O138=0,"Duplicada: contada uma vez",IF(N(G138)=0,"ERRO: tarefa fora do Plano Mestre",IF(P138=0,"Tarefa retirada do plano: não conta","OK")))))</f>
        <v/>
      </c>
    </row>
    <row r="139">
      <c r="A139" s="29" t="inlineStr">
        <is>
          <t>eq-demo-004</t>
        </is>
      </c>
      <c r="B139" s="25" t="inlineStr">
        <is>
          <t>PRL-11</t>
        </is>
      </c>
      <c r="C139" s="49" t="n">
        <v>46022</v>
      </c>
      <c r="D139" s="29" t="inlineStr">
        <is>
          <t>Cronograma PCM Direto</t>
        </is>
      </c>
      <c r="E139" s="23">
        <f>IF(OR(A139="",B139=""),"",A139&amp;"|"&amp;B139)</f>
        <v/>
      </c>
      <c r="F139" s="30">
        <f>IF(OR(E139="",NOT(ISNUMBER(C139))),"",E139&amp;"|"&amp;YEAR(C139)&amp;"-"&amp;RIGHT("0"&amp;MONTH(C139),2)&amp;"-"&amp;RIGHT("0"&amp;DAY(C139),2))</f>
        <v/>
      </c>
      <c r="G139" s="26">
        <f>IF(E139="","",IFERROR(MATCH(E139,pl_chave,0),0))</f>
        <v/>
      </c>
      <c r="H139" s="23">
        <f>IF(G139="","",IF(G139=0,"Tarefa fora do plano",INDEX(pl_tag,G139)))</f>
        <v/>
      </c>
      <c r="I139" s="30">
        <f>IF(N(G139)=0,"",INDEX(pl_atividade,G139))</f>
        <v/>
      </c>
      <c r="J139" s="50">
        <f>IF(N(G139)=0,"",INDEX(pl_especialidade,G139))</f>
        <v/>
      </c>
      <c r="K139" s="28">
        <f>IF(N(G139)=0,"",INDEX(pl_duracao,G139))</f>
        <v/>
      </c>
      <c r="L139" s="39">
        <f>IF(ISNUMBER(C139),YEAR(C139),"")</f>
        <v/>
      </c>
      <c r="M139" s="39">
        <f>IF(ISNUMBER(C139),MONTH(C139),"")</f>
        <v/>
      </c>
      <c r="N139" s="23">
        <f>IF(L139="","",IF(NOT(ISNUMBER(crono_ano)),"Informe o ano",IF(L139&lt;crono_ano,"Antes do ano",IF(L139&gt;crono_ano,"Depois do ano","No ano"))))</f>
        <v/>
      </c>
      <c r="O139" s="39">
        <f>IF(F139="","",IF(COUNTIF(F$7:F139,F139)=1,1,0))</f>
        <v/>
      </c>
      <c r="P139" s="39">
        <f>IF(A139&amp;B139&amp;C139="","",IF(AND(O139=1,N(G139)&gt;0),IF(INDEX(pl_ativa,MAX(1,N(G139)))="Sim",1,0),0))</f>
        <v/>
      </c>
      <c r="Q139" s="39">
        <f>IF(F139="","",COUNTIFS(ex_chave_oc,F139,ex_cancelada,"&lt;&gt;Sim"))</f>
        <v/>
      </c>
      <c r="R139" s="51">
        <f>IF(P139="","",IF(AND(P139=1,N(Q139)&gt;0),1,0))</f>
        <v/>
      </c>
      <c r="S139" s="30">
        <f>IF(P139="","",IF(F139="","ERRO: data prevista ausente ou inválida",IF(O139=0,"Duplicada: contada uma vez",IF(N(G139)=0,"ERRO: tarefa fora do Plano Mestre",IF(P139=0,"Tarefa retirada do plano: não conta","OK")))))</f>
        <v/>
      </c>
    </row>
    <row r="140">
      <c r="A140" s="29" t="inlineStr">
        <is>
          <t>eq-demo-004</t>
        </is>
      </c>
      <c r="B140" s="25" t="inlineStr">
        <is>
          <t>PRL-11</t>
        </is>
      </c>
      <c r="C140" s="49" t="n">
        <v>46023</v>
      </c>
      <c r="D140" s="29" t="inlineStr">
        <is>
          <t>Cronograma PCM Direto</t>
        </is>
      </c>
      <c r="E140" s="23">
        <f>IF(OR(A140="",B140=""),"",A140&amp;"|"&amp;B140)</f>
        <v/>
      </c>
      <c r="F140" s="30">
        <f>IF(OR(E140="",NOT(ISNUMBER(C140))),"",E140&amp;"|"&amp;YEAR(C140)&amp;"-"&amp;RIGHT("0"&amp;MONTH(C140),2)&amp;"-"&amp;RIGHT("0"&amp;DAY(C140),2))</f>
        <v/>
      </c>
      <c r="G140" s="26">
        <f>IF(E140="","",IFERROR(MATCH(E140,pl_chave,0),0))</f>
        <v/>
      </c>
      <c r="H140" s="23">
        <f>IF(G140="","",IF(G140=0,"Tarefa fora do plano",INDEX(pl_tag,G140)))</f>
        <v/>
      </c>
      <c r="I140" s="30">
        <f>IF(N(G140)=0,"",INDEX(pl_atividade,G140))</f>
        <v/>
      </c>
      <c r="J140" s="50">
        <f>IF(N(G140)=0,"",INDEX(pl_especialidade,G140))</f>
        <v/>
      </c>
      <c r="K140" s="28">
        <f>IF(N(G140)=0,"",INDEX(pl_duracao,G140))</f>
        <v/>
      </c>
      <c r="L140" s="39">
        <f>IF(ISNUMBER(C140),YEAR(C140),"")</f>
        <v/>
      </c>
      <c r="M140" s="39">
        <f>IF(ISNUMBER(C140),MONTH(C140),"")</f>
        <v/>
      </c>
      <c r="N140" s="23">
        <f>IF(L140="","",IF(NOT(ISNUMBER(crono_ano)),"Informe o ano",IF(L140&lt;crono_ano,"Antes do ano",IF(L140&gt;crono_ano,"Depois do ano","No ano"))))</f>
        <v/>
      </c>
      <c r="O140" s="39">
        <f>IF(F140="","",IF(COUNTIF(F$7:F140,F140)=1,1,0))</f>
        <v/>
      </c>
      <c r="P140" s="39">
        <f>IF(A140&amp;B140&amp;C140="","",IF(AND(O140=1,N(G140)&gt;0),IF(INDEX(pl_ativa,MAX(1,N(G140)))="Sim",1,0),0))</f>
        <v/>
      </c>
      <c r="Q140" s="39">
        <f>IF(F140="","",COUNTIFS(ex_chave_oc,F140,ex_cancelada,"&lt;&gt;Sim"))</f>
        <v/>
      </c>
      <c r="R140" s="51">
        <f>IF(P140="","",IF(AND(P140=1,N(Q140)&gt;0),1,0))</f>
        <v/>
      </c>
      <c r="S140" s="30">
        <f>IF(P140="","",IF(F140="","ERRO: data prevista ausente ou inválida",IF(O140=0,"Duplicada: contada uma vez",IF(N(G140)=0,"ERRO: tarefa fora do Plano Mestre",IF(P140=0,"Tarefa retirada do plano: não conta","OK")))))</f>
        <v/>
      </c>
    </row>
    <row r="141">
      <c r="A141" s="29" t="inlineStr">
        <is>
          <t>eq-demo-004</t>
        </is>
      </c>
      <c r="B141" s="25" t="inlineStr">
        <is>
          <t>PRL-11</t>
        </is>
      </c>
      <c r="C141" s="49" t="n">
        <v>46024</v>
      </c>
      <c r="D141" s="29" t="inlineStr">
        <is>
          <t>Cronograma PCM Direto</t>
        </is>
      </c>
      <c r="E141" s="23">
        <f>IF(OR(A141="",B141=""),"",A141&amp;"|"&amp;B141)</f>
        <v/>
      </c>
      <c r="F141" s="30">
        <f>IF(OR(E141="",NOT(ISNUMBER(C141))),"",E141&amp;"|"&amp;YEAR(C141)&amp;"-"&amp;RIGHT("0"&amp;MONTH(C141),2)&amp;"-"&amp;RIGHT("0"&amp;DAY(C141),2))</f>
        <v/>
      </c>
      <c r="G141" s="26">
        <f>IF(E141="","",IFERROR(MATCH(E141,pl_chave,0),0))</f>
        <v/>
      </c>
      <c r="H141" s="23">
        <f>IF(G141="","",IF(G141=0,"Tarefa fora do plano",INDEX(pl_tag,G141)))</f>
        <v/>
      </c>
      <c r="I141" s="30">
        <f>IF(N(G141)=0,"",INDEX(pl_atividade,G141))</f>
        <v/>
      </c>
      <c r="J141" s="50">
        <f>IF(N(G141)=0,"",INDEX(pl_especialidade,G141))</f>
        <v/>
      </c>
      <c r="K141" s="28">
        <f>IF(N(G141)=0,"",INDEX(pl_duracao,G141))</f>
        <v/>
      </c>
      <c r="L141" s="39">
        <f>IF(ISNUMBER(C141),YEAR(C141),"")</f>
        <v/>
      </c>
      <c r="M141" s="39">
        <f>IF(ISNUMBER(C141),MONTH(C141),"")</f>
        <v/>
      </c>
      <c r="N141" s="23">
        <f>IF(L141="","",IF(NOT(ISNUMBER(crono_ano)),"Informe o ano",IF(L141&lt;crono_ano,"Antes do ano",IF(L141&gt;crono_ano,"Depois do ano","No ano"))))</f>
        <v/>
      </c>
      <c r="O141" s="39">
        <f>IF(F141="","",IF(COUNTIF(F$7:F141,F141)=1,1,0))</f>
        <v/>
      </c>
      <c r="P141" s="39">
        <f>IF(A141&amp;B141&amp;C141="","",IF(AND(O141=1,N(G141)&gt;0),IF(INDEX(pl_ativa,MAX(1,N(G141)))="Sim",1,0),0))</f>
        <v/>
      </c>
      <c r="Q141" s="39">
        <f>IF(F141="","",COUNTIFS(ex_chave_oc,F141,ex_cancelada,"&lt;&gt;Sim"))</f>
        <v/>
      </c>
      <c r="R141" s="51">
        <f>IF(P141="","",IF(AND(P141=1,N(Q141)&gt;0),1,0))</f>
        <v/>
      </c>
      <c r="S141" s="30">
        <f>IF(P141="","",IF(F141="","ERRO: data prevista ausente ou inválida",IF(O141=0,"Duplicada: contada uma vez",IF(N(G141)=0,"ERRO: tarefa fora do Plano Mestre",IF(P141=0,"Tarefa retirada do plano: não conta","OK")))))</f>
        <v/>
      </c>
    </row>
    <row r="142">
      <c r="A142" s="29" t="inlineStr">
        <is>
          <t>eq-demo-001</t>
        </is>
      </c>
      <c r="B142" s="25" t="inlineStr">
        <is>
          <t>CMP-01</t>
        </is>
      </c>
      <c r="C142" s="49" t="n">
        <v>46027</v>
      </c>
      <c r="D142" s="29" t="inlineStr">
        <is>
          <t>Cronograma PCM Direto</t>
        </is>
      </c>
      <c r="E142" s="23">
        <f>IF(OR(A142="",B142=""),"",A142&amp;"|"&amp;B142)</f>
        <v/>
      </c>
      <c r="F142" s="30">
        <f>IF(OR(E142="",NOT(ISNUMBER(C142))),"",E142&amp;"|"&amp;YEAR(C142)&amp;"-"&amp;RIGHT("0"&amp;MONTH(C142),2)&amp;"-"&amp;RIGHT("0"&amp;DAY(C142),2))</f>
        <v/>
      </c>
      <c r="G142" s="26">
        <f>IF(E142="","",IFERROR(MATCH(E142,pl_chave,0),0))</f>
        <v/>
      </c>
      <c r="H142" s="23">
        <f>IF(G142="","",IF(G142=0,"Tarefa fora do plano",INDEX(pl_tag,G142)))</f>
        <v/>
      </c>
      <c r="I142" s="30">
        <f>IF(N(G142)=0,"",INDEX(pl_atividade,G142))</f>
        <v/>
      </c>
      <c r="J142" s="50">
        <f>IF(N(G142)=0,"",INDEX(pl_especialidade,G142))</f>
        <v/>
      </c>
      <c r="K142" s="28">
        <f>IF(N(G142)=0,"",INDEX(pl_duracao,G142))</f>
        <v/>
      </c>
      <c r="L142" s="39">
        <f>IF(ISNUMBER(C142),YEAR(C142),"")</f>
        <v/>
      </c>
      <c r="M142" s="39">
        <f>IF(ISNUMBER(C142),MONTH(C142),"")</f>
        <v/>
      </c>
      <c r="N142" s="23">
        <f>IF(L142="","",IF(NOT(ISNUMBER(crono_ano)),"Informe o ano",IF(L142&lt;crono_ano,"Antes do ano",IF(L142&gt;crono_ano,"Depois do ano","No ano"))))</f>
        <v/>
      </c>
      <c r="O142" s="39">
        <f>IF(F142="","",IF(COUNTIF(F$7:F142,F142)=1,1,0))</f>
        <v/>
      </c>
      <c r="P142" s="39">
        <f>IF(A142&amp;B142&amp;C142="","",IF(AND(O142=1,N(G142)&gt;0),IF(INDEX(pl_ativa,MAX(1,N(G142)))="Sim",1,0),0))</f>
        <v/>
      </c>
      <c r="Q142" s="39">
        <f>IF(F142="","",COUNTIFS(ex_chave_oc,F142,ex_cancelada,"&lt;&gt;Sim"))</f>
        <v/>
      </c>
      <c r="R142" s="51">
        <f>IF(P142="","",IF(AND(P142=1,N(Q142)&gt;0),1,0))</f>
        <v/>
      </c>
      <c r="S142" s="30">
        <f>IF(P142="","",IF(F142="","ERRO: data prevista ausente ou inválida",IF(O142=0,"Duplicada: contada uma vez",IF(N(G142)=0,"ERRO: tarefa fora do Plano Mestre",IF(P142=0,"Tarefa retirada do plano: não conta","OK")))))</f>
        <v/>
      </c>
    </row>
    <row r="143">
      <c r="A143" s="29" t="inlineStr">
        <is>
          <t>eq-demo-001</t>
        </is>
      </c>
      <c r="B143" s="25" t="inlineStr">
        <is>
          <t>CMP-02</t>
        </is>
      </c>
      <c r="C143" s="49" t="n">
        <v>46027</v>
      </c>
      <c r="D143" s="29" t="inlineStr">
        <is>
          <t>Cronograma PCM Direto</t>
        </is>
      </c>
      <c r="E143" s="23">
        <f>IF(OR(A143="",B143=""),"",A143&amp;"|"&amp;B143)</f>
        <v/>
      </c>
      <c r="F143" s="30">
        <f>IF(OR(E143="",NOT(ISNUMBER(C143))),"",E143&amp;"|"&amp;YEAR(C143)&amp;"-"&amp;RIGHT("0"&amp;MONTH(C143),2)&amp;"-"&amp;RIGHT("0"&amp;DAY(C143),2))</f>
        <v/>
      </c>
      <c r="G143" s="26">
        <f>IF(E143="","",IFERROR(MATCH(E143,pl_chave,0),0))</f>
        <v/>
      </c>
      <c r="H143" s="23">
        <f>IF(G143="","",IF(G143=0,"Tarefa fora do plano",INDEX(pl_tag,G143)))</f>
        <v/>
      </c>
      <c r="I143" s="30">
        <f>IF(N(G143)=0,"",INDEX(pl_atividade,G143))</f>
        <v/>
      </c>
      <c r="J143" s="50">
        <f>IF(N(G143)=0,"",INDEX(pl_especialidade,G143))</f>
        <v/>
      </c>
      <c r="K143" s="28">
        <f>IF(N(G143)=0,"",INDEX(pl_duracao,G143))</f>
        <v/>
      </c>
      <c r="L143" s="39">
        <f>IF(ISNUMBER(C143),YEAR(C143),"")</f>
        <v/>
      </c>
      <c r="M143" s="39">
        <f>IF(ISNUMBER(C143),MONTH(C143),"")</f>
        <v/>
      </c>
      <c r="N143" s="23">
        <f>IF(L143="","",IF(NOT(ISNUMBER(crono_ano)),"Informe o ano",IF(L143&lt;crono_ano,"Antes do ano",IF(L143&gt;crono_ano,"Depois do ano","No ano"))))</f>
        <v/>
      </c>
      <c r="O143" s="39">
        <f>IF(F143="","",IF(COUNTIF(F$7:F143,F143)=1,1,0))</f>
        <v/>
      </c>
      <c r="P143" s="39">
        <f>IF(A143&amp;B143&amp;C143="","",IF(AND(O143=1,N(G143)&gt;0),IF(INDEX(pl_ativa,MAX(1,N(G143)))="Sim",1,0),0))</f>
        <v/>
      </c>
      <c r="Q143" s="39">
        <f>IF(F143="","",COUNTIFS(ex_chave_oc,F143,ex_cancelada,"&lt;&gt;Sim"))</f>
        <v/>
      </c>
      <c r="R143" s="51">
        <f>IF(P143="","",IF(AND(P143=1,N(Q143)&gt;0),1,0))</f>
        <v/>
      </c>
      <c r="S143" s="30">
        <f>IF(P143="","",IF(F143="","ERRO: data prevista ausente ou inválida",IF(O143=0,"Duplicada: contada uma vez",IF(N(G143)=0,"ERRO: tarefa fora do Plano Mestre",IF(P143=0,"Tarefa retirada do plano: não conta","OK")))))</f>
        <v/>
      </c>
    </row>
    <row r="144">
      <c r="A144" s="29" t="inlineStr">
        <is>
          <t>eq-demo-002</t>
        </is>
      </c>
      <c r="B144" s="25" t="inlineStr">
        <is>
          <t>BCF-01</t>
        </is>
      </c>
      <c r="C144" s="49" t="n">
        <v>46027</v>
      </c>
      <c r="D144" s="29" t="inlineStr">
        <is>
          <t>Cronograma PCM Direto</t>
        </is>
      </c>
      <c r="E144" s="23">
        <f>IF(OR(A144="",B144=""),"",A144&amp;"|"&amp;B144)</f>
        <v/>
      </c>
      <c r="F144" s="30">
        <f>IF(OR(E144="",NOT(ISNUMBER(C144))),"",E144&amp;"|"&amp;YEAR(C144)&amp;"-"&amp;RIGHT("0"&amp;MONTH(C144),2)&amp;"-"&amp;RIGHT("0"&amp;DAY(C144),2))</f>
        <v/>
      </c>
      <c r="G144" s="26">
        <f>IF(E144="","",IFERROR(MATCH(E144,pl_chave,0),0))</f>
        <v/>
      </c>
      <c r="H144" s="23">
        <f>IF(G144="","",IF(G144=0,"Tarefa fora do plano",INDEX(pl_tag,G144)))</f>
        <v/>
      </c>
      <c r="I144" s="30">
        <f>IF(N(G144)=0,"",INDEX(pl_atividade,G144))</f>
        <v/>
      </c>
      <c r="J144" s="50">
        <f>IF(N(G144)=0,"",INDEX(pl_especialidade,G144))</f>
        <v/>
      </c>
      <c r="K144" s="28">
        <f>IF(N(G144)=0,"",INDEX(pl_duracao,G144))</f>
        <v/>
      </c>
      <c r="L144" s="39">
        <f>IF(ISNUMBER(C144),YEAR(C144),"")</f>
        <v/>
      </c>
      <c r="M144" s="39">
        <f>IF(ISNUMBER(C144),MONTH(C144),"")</f>
        <v/>
      </c>
      <c r="N144" s="23">
        <f>IF(L144="","",IF(NOT(ISNUMBER(crono_ano)),"Informe o ano",IF(L144&lt;crono_ano,"Antes do ano",IF(L144&gt;crono_ano,"Depois do ano","No ano"))))</f>
        <v/>
      </c>
      <c r="O144" s="39">
        <f>IF(F144="","",IF(COUNTIF(F$7:F144,F144)=1,1,0))</f>
        <v/>
      </c>
      <c r="P144" s="39">
        <f>IF(A144&amp;B144&amp;C144="","",IF(AND(O144=1,N(G144)&gt;0),IF(INDEX(pl_ativa,MAX(1,N(G144)))="Sim",1,0),0))</f>
        <v/>
      </c>
      <c r="Q144" s="39">
        <f>IF(F144="","",COUNTIFS(ex_chave_oc,F144,ex_cancelada,"&lt;&gt;Sim"))</f>
        <v/>
      </c>
      <c r="R144" s="51">
        <f>IF(P144="","",IF(AND(P144=1,N(Q144)&gt;0),1,0))</f>
        <v/>
      </c>
      <c r="S144" s="30">
        <f>IF(P144="","",IF(F144="","ERRO: data prevista ausente ou inválida",IF(O144=0,"Duplicada: contada uma vez",IF(N(G144)=0,"ERRO: tarefa fora do Plano Mestre",IF(P144=0,"Tarefa retirada do plano: não conta","OK")))))</f>
        <v/>
      </c>
    </row>
    <row r="145">
      <c r="A145" s="29" t="inlineStr">
        <is>
          <t>eq-demo-002</t>
        </is>
      </c>
      <c r="B145" s="25" t="inlineStr">
        <is>
          <t>BCF-02</t>
        </is>
      </c>
      <c r="C145" s="49" t="n">
        <v>46027</v>
      </c>
      <c r="D145" s="29" t="inlineStr">
        <is>
          <t>Cronograma PCM Direto</t>
        </is>
      </c>
      <c r="E145" s="23">
        <f>IF(OR(A145="",B145=""),"",A145&amp;"|"&amp;B145)</f>
        <v/>
      </c>
      <c r="F145" s="30">
        <f>IF(OR(E145="",NOT(ISNUMBER(C145))),"",E145&amp;"|"&amp;YEAR(C145)&amp;"-"&amp;RIGHT("0"&amp;MONTH(C145),2)&amp;"-"&amp;RIGHT("0"&amp;DAY(C145),2))</f>
        <v/>
      </c>
      <c r="G145" s="26">
        <f>IF(E145="","",IFERROR(MATCH(E145,pl_chave,0),0))</f>
        <v/>
      </c>
      <c r="H145" s="23">
        <f>IF(G145="","",IF(G145=0,"Tarefa fora do plano",INDEX(pl_tag,G145)))</f>
        <v/>
      </c>
      <c r="I145" s="30">
        <f>IF(N(G145)=0,"",INDEX(pl_atividade,G145))</f>
        <v/>
      </c>
      <c r="J145" s="50">
        <f>IF(N(G145)=0,"",INDEX(pl_especialidade,G145))</f>
        <v/>
      </c>
      <c r="K145" s="28">
        <f>IF(N(G145)=0,"",INDEX(pl_duracao,G145))</f>
        <v/>
      </c>
      <c r="L145" s="39">
        <f>IF(ISNUMBER(C145),YEAR(C145),"")</f>
        <v/>
      </c>
      <c r="M145" s="39">
        <f>IF(ISNUMBER(C145),MONTH(C145),"")</f>
        <v/>
      </c>
      <c r="N145" s="23">
        <f>IF(L145="","",IF(NOT(ISNUMBER(crono_ano)),"Informe o ano",IF(L145&lt;crono_ano,"Antes do ano",IF(L145&gt;crono_ano,"Depois do ano","No ano"))))</f>
        <v/>
      </c>
      <c r="O145" s="39">
        <f>IF(F145="","",IF(COUNTIF(F$7:F145,F145)=1,1,0))</f>
        <v/>
      </c>
      <c r="P145" s="39">
        <f>IF(A145&amp;B145&amp;C145="","",IF(AND(O145=1,N(G145)&gt;0),IF(INDEX(pl_ativa,MAX(1,N(G145)))="Sim",1,0),0))</f>
        <v/>
      </c>
      <c r="Q145" s="39">
        <f>IF(F145="","",COUNTIFS(ex_chave_oc,F145,ex_cancelada,"&lt;&gt;Sim"))</f>
        <v/>
      </c>
      <c r="R145" s="51">
        <f>IF(P145="","",IF(AND(P145=1,N(Q145)&gt;0),1,0))</f>
        <v/>
      </c>
      <c r="S145" s="30">
        <f>IF(P145="","",IF(F145="","ERRO: data prevista ausente ou inválida",IF(O145=0,"Duplicada: contada uma vez",IF(N(G145)=0,"ERRO: tarefa fora do Plano Mestre",IF(P145=0,"Tarefa retirada do plano: não conta","OK")))))</f>
        <v/>
      </c>
    </row>
    <row r="146">
      <c r="A146" s="29" t="inlineStr">
        <is>
          <t>eq-demo-002</t>
        </is>
      </c>
      <c r="B146" s="25" t="inlineStr">
        <is>
          <t>BCF-05</t>
        </is>
      </c>
      <c r="C146" s="49" t="n">
        <v>46027</v>
      </c>
      <c r="D146" s="29" t="inlineStr">
        <is>
          <t>Cronograma PCM Direto</t>
        </is>
      </c>
      <c r="E146" s="23">
        <f>IF(OR(A146="",B146=""),"",A146&amp;"|"&amp;B146)</f>
        <v/>
      </c>
      <c r="F146" s="30">
        <f>IF(OR(E146="",NOT(ISNUMBER(C146))),"",E146&amp;"|"&amp;YEAR(C146)&amp;"-"&amp;RIGHT("0"&amp;MONTH(C146),2)&amp;"-"&amp;RIGHT("0"&amp;DAY(C146),2))</f>
        <v/>
      </c>
      <c r="G146" s="26">
        <f>IF(E146="","",IFERROR(MATCH(E146,pl_chave,0),0))</f>
        <v/>
      </c>
      <c r="H146" s="23">
        <f>IF(G146="","",IF(G146=0,"Tarefa fora do plano",INDEX(pl_tag,G146)))</f>
        <v/>
      </c>
      <c r="I146" s="30">
        <f>IF(N(G146)=0,"",INDEX(pl_atividade,G146))</f>
        <v/>
      </c>
      <c r="J146" s="50">
        <f>IF(N(G146)=0,"",INDEX(pl_especialidade,G146))</f>
        <v/>
      </c>
      <c r="K146" s="28">
        <f>IF(N(G146)=0,"",INDEX(pl_duracao,G146))</f>
        <v/>
      </c>
      <c r="L146" s="39">
        <f>IF(ISNUMBER(C146),YEAR(C146),"")</f>
        <v/>
      </c>
      <c r="M146" s="39">
        <f>IF(ISNUMBER(C146),MONTH(C146),"")</f>
        <v/>
      </c>
      <c r="N146" s="23">
        <f>IF(L146="","",IF(NOT(ISNUMBER(crono_ano)),"Informe o ano",IF(L146&lt;crono_ano,"Antes do ano",IF(L146&gt;crono_ano,"Depois do ano","No ano"))))</f>
        <v/>
      </c>
      <c r="O146" s="39">
        <f>IF(F146="","",IF(COUNTIF(F$7:F146,F146)=1,1,0))</f>
        <v/>
      </c>
      <c r="P146" s="39">
        <f>IF(A146&amp;B146&amp;C146="","",IF(AND(O146=1,N(G146)&gt;0),IF(INDEX(pl_ativa,MAX(1,N(G146)))="Sim",1,0),0))</f>
        <v/>
      </c>
      <c r="Q146" s="39">
        <f>IF(F146="","",COUNTIFS(ex_chave_oc,F146,ex_cancelada,"&lt;&gt;Sim"))</f>
        <v/>
      </c>
      <c r="R146" s="51">
        <f>IF(P146="","",IF(AND(P146=1,N(Q146)&gt;0),1,0))</f>
        <v/>
      </c>
      <c r="S146" s="30">
        <f>IF(P146="","",IF(F146="","ERRO: data prevista ausente ou inválida",IF(O146=0,"Duplicada: contada uma vez",IF(N(G146)=0,"ERRO: tarefa fora do Plano Mestre",IF(P146=0,"Tarefa retirada do plano: não conta","OK")))))</f>
        <v/>
      </c>
    </row>
    <row r="147">
      <c r="A147" s="29" t="inlineStr">
        <is>
          <t>eq-demo-004</t>
        </is>
      </c>
      <c r="B147" s="25" t="inlineStr">
        <is>
          <t>PRL-01</t>
        </is>
      </c>
      <c r="C147" s="49" t="n">
        <v>46027</v>
      </c>
      <c r="D147" s="29" t="inlineStr">
        <is>
          <t>Cronograma PCM Direto</t>
        </is>
      </c>
      <c r="E147" s="23">
        <f>IF(OR(A147="",B147=""),"",A147&amp;"|"&amp;B147)</f>
        <v/>
      </c>
      <c r="F147" s="30">
        <f>IF(OR(E147="",NOT(ISNUMBER(C147))),"",E147&amp;"|"&amp;YEAR(C147)&amp;"-"&amp;RIGHT("0"&amp;MONTH(C147),2)&amp;"-"&amp;RIGHT("0"&amp;DAY(C147),2))</f>
        <v/>
      </c>
      <c r="G147" s="26">
        <f>IF(E147="","",IFERROR(MATCH(E147,pl_chave,0),0))</f>
        <v/>
      </c>
      <c r="H147" s="23">
        <f>IF(G147="","",IF(G147=0,"Tarefa fora do plano",INDEX(pl_tag,G147)))</f>
        <v/>
      </c>
      <c r="I147" s="30">
        <f>IF(N(G147)=0,"",INDEX(pl_atividade,G147))</f>
        <v/>
      </c>
      <c r="J147" s="50">
        <f>IF(N(G147)=0,"",INDEX(pl_especialidade,G147))</f>
        <v/>
      </c>
      <c r="K147" s="28">
        <f>IF(N(G147)=0,"",INDEX(pl_duracao,G147))</f>
        <v/>
      </c>
      <c r="L147" s="39">
        <f>IF(ISNUMBER(C147),YEAR(C147),"")</f>
        <v/>
      </c>
      <c r="M147" s="39">
        <f>IF(ISNUMBER(C147),MONTH(C147),"")</f>
        <v/>
      </c>
      <c r="N147" s="23">
        <f>IF(L147="","",IF(NOT(ISNUMBER(crono_ano)),"Informe o ano",IF(L147&lt;crono_ano,"Antes do ano",IF(L147&gt;crono_ano,"Depois do ano","No ano"))))</f>
        <v/>
      </c>
      <c r="O147" s="39">
        <f>IF(F147="","",IF(COUNTIF(F$7:F147,F147)=1,1,0))</f>
        <v/>
      </c>
      <c r="P147" s="39">
        <f>IF(A147&amp;B147&amp;C147="","",IF(AND(O147=1,N(G147)&gt;0),IF(INDEX(pl_ativa,MAX(1,N(G147)))="Sim",1,0),0))</f>
        <v/>
      </c>
      <c r="Q147" s="39">
        <f>IF(F147="","",COUNTIFS(ex_chave_oc,F147,ex_cancelada,"&lt;&gt;Sim"))</f>
        <v/>
      </c>
      <c r="R147" s="51">
        <f>IF(P147="","",IF(AND(P147=1,N(Q147)&gt;0),1,0))</f>
        <v/>
      </c>
      <c r="S147" s="30">
        <f>IF(P147="","",IF(F147="","ERRO: data prevista ausente ou inválida",IF(O147=0,"Duplicada: contada uma vez",IF(N(G147)=0,"ERRO: tarefa fora do Plano Mestre",IF(P147=0,"Tarefa retirada do plano: não conta","OK")))))</f>
        <v/>
      </c>
    </row>
    <row r="148">
      <c r="A148" s="29" t="inlineStr">
        <is>
          <t>eq-demo-004</t>
        </is>
      </c>
      <c r="B148" s="25" t="inlineStr">
        <is>
          <t>PRL-02</t>
        </is>
      </c>
      <c r="C148" s="49" t="n">
        <v>46027</v>
      </c>
      <c r="D148" s="29" t="inlineStr">
        <is>
          <t>Cronograma PCM Direto</t>
        </is>
      </c>
      <c r="E148" s="23">
        <f>IF(OR(A148="",B148=""),"",A148&amp;"|"&amp;B148)</f>
        <v/>
      </c>
      <c r="F148" s="30">
        <f>IF(OR(E148="",NOT(ISNUMBER(C148))),"",E148&amp;"|"&amp;YEAR(C148)&amp;"-"&amp;RIGHT("0"&amp;MONTH(C148),2)&amp;"-"&amp;RIGHT("0"&amp;DAY(C148),2))</f>
        <v/>
      </c>
      <c r="G148" s="26">
        <f>IF(E148="","",IFERROR(MATCH(E148,pl_chave,0),0))</f>
        <v/>
      </c>
      <c r="H148" s="23">
        <f>IF(G148="","",IF(G148=0,"Tarefa fora do plano",INDEX(pl_tag,G148)))</f>
        <v/>
      </c>
      <c r="I148" s="30">
        <f>IF(N(G148)=0,"",INDEX(pl_atividade,G148))</f>
        <v/>
      </c>
      <c r="J148" s="50">
        <f>IF(N(G148)=0,"",INDEX(pl_especialidade,G148))</f>
        <v/>
      </c>
      <c r="K148" s="28">
        <f>IF(N(G148)=0,"",INDEX(pl_duracao,G148))</f>
        <v/>
      </c>
      <c r="L148" s="39">
        <f>IF(ISNUMBER(C148),YEAR(C148),"")</f>
        <v/>
      </c>
      <c r="M148" s="39">
        <f>IF(ISNUMBER(C148),MONTH(C148),"")</f>
        <v/>
      </c>
      <c r="N148" s="23">
        <f>IF(L148="","",IF(NOT(ISNUMBER(crono_ano)),"Informe o ano",IF(L148&lt;crono_ano,"Antes do ano",IF(L148&gt;crono_ano,"Depois do ano","No ano"))))</f>
        <v/>
      </c>
      <c r="O148" s="39">
        <f>IF(F148="","",IF(COUNTIF(F$7:F148,F148)=1,1,0))</f>
        <v/>
      </c>
      <c r="P148" s="39">
        <f>IF(A148&amp;B148&amp;C148="","",IF(AND(O148=1,N(G148)&gt;0),IF(INDEX(pl_ativa,MAX(1,N(G148)))="Sim",1,0),0))</f>
        <v/>
      </c>
      <c r="Q148" s="39">
        <f>IF(F148="","",COUNTIFS(ex_chave_oc,F148,ex_cancelada,"&lt;&gt;Sim"))</f>
        <v/>
      </c>
      <c r="R148" s="51">
        <f>IF(P148="","",IF(AND(P148=1,N(Q148)&gt;0),1,0))</f>
        <v/>
      </c>
      <c r="S148" s="30">
        <f>IF(P148="","",IF(F148="","ERRO: data prevista ausente ou inválida",IF(O148=0,"Duplicada: contada uma vez",IF(N(G148)=0,"ERRO: tarefa fora do Plano Mestre",IF(P148=0,"Tarefa retirada do plano: não conta","OK")))))</f>
        <v/>
      </c>
    </row>
    <row r="149">
      <c r="A149" s="29" t="inlineStr">
        <is>
          <t>eq-demo-004</t>
        </is>
      </c>
      <c r="B149" s="25" t="inlineStr">
        <is>
          <t>PRL-03</t>
        </is>
      </c>
      <c r="C149" s="49" t="n">
        <v>46027</v>
      </c>
      <c r="D149" s="29" t="inlineStr">
        <is>
          <t>Cronograma PCM Direto</t>
        </is>
      </c>
      <c r="E149" s="23">
        <f>IF(OR(A149="",B149=""),"",A149&amp;"|"&amp;B149)</f>
        <v/>
      </c>
      <c r="F149" s="30">
        <f>IF(OR(E149="",NOT(ISNUMBER(C149))),"",E149&amp;"|"&amp;YEAR(C149)&amp;"-"&amp;RIGHT("0"&amp;MONTH(C149),2)&amp;"-"&amp;RIGHT("0"&amp;DAY(C149),2))</f>
        <v/>
      </c>
      <c r="G149" s="26">
        <f>IF(E149="","",IFERROR(MATCH(E149,pl_chave,0),0))</f>
        <v/>
      </c>
      <c r="H149" s="23">
        <f>IF(G149="","",IF(G149=0,"Tarefa fora do plano",INDEX(pl_tag,G149)))</f>
        <v/>
      </c>
      <c r="I149" s="30">
        <f>IF(N(G149)=0,"",INDEX(pl_atividade,G149))</f>
        <v/>
      </c>
      <c r="J149" s="50">
        <f>IF(N(G149)=0,"",INDEX(pl_especialidade,G149))</f>
        <v/>
      </c>
      <c r="K149" s="28">
        <f>IF(N(G149)=0,"",INDEX(pl_duracao,G149))</f>
        <v/>
      </c>
      <c r="L149" s="39">
        <f>IF(ISNUMBER(C149),YEAR(C149),"")</f>
        <v/>
      </c>
      <c r="M149" s="39">
        <f>IF(ISNUMBER(C149),MONTH(C149),"")</f>
        <v/>
      </c>
      <c r="N149" s="23">
        <f>IF(L149="","",IF(NOT(ISNUMBER(crono_ano)),"Informe o ano",IF(L149&lt;crono_ano,"Antes do ano",IF(L149&gt;crono_ano,"Depois do ano","No ano"))))</f>
        <v/>
      </c>
      <c r="O149" s="39">
        <f>IF(F149="","",IF(COUNTIF(F$7:F149,F149)=1,1,0))</f>
        <v/>
      </c>
      <c r="P149" s="39">
        <f>IF(A149&amp;B149&amp;C149="","",IF(AND(O149=1,N(G149)&gt;0),IF(INDEX(pl_ativa,MAX(1,N(G149)))="Sim",1,0),0))</f>
        <v/>
      </c>
      <c r="Q149" s="39">
        <f>IF(F149="","",COUNTIFS(ex_chave_oc,F149,ex_cancelada,"&lt;&gt;Sim"))</f>
        <v/>
      </c>
      <c r="R149" s="51">
        <f>IF(P149="","",IF(AND(P149=1,N(Q149)&gt;0),1,0))</f>
        <v/>
      </c>
      <c r="S149" s="30">
        <f>IF(P149="","",IF(F149="","ERRO: data prevista ausente ou inválida",IF(O149=0,"Duplicada: contada uma vez",IF(N(G149)=0,"ERRO: tarefa fora do Plano Mestre",IF(P149=0,"Tarefa retirada do plano: não conta","OK")))))</f>
        <v/>
      </c>
    </row>
    <row r="150">
      <c r="A150" s="29" t="inlineStr">
        <is>
          <t>eq-demo-004</t>
        </is>
      </c>
      <c r="B150" s="25" t="inlineStr">
        <is>
          <t>PRL-04</t>
        </is>
      </c>
      <c r="C150" s="49" t="n">
        <v>46027</v>
      </c>
      <c r="D150" s="29" t="inlineStr">
        <is>
          <t>Cronograma PCM Direto</t>
        </is>
      </c>
      <c r="E150" s="23">
        <f>IF(OR(A150="",B150=""),"",A150&amp;"|"&amp;B150)</f>
        <v/>
      </c>
      <c r="F150" s="30">
        <f>IF(OR(E150="",NOT(ISNUMBER(C150))),"",E150&amp;"|"&amp;YEAR(C150)&amp;"-"&amp;RIGHT("0"&amp;MONTH(C150),2)&amp;"-"&amp;RIGHT("0"&amp;DAY(C150),2))</f>
        <v/>
      </c>
      <c r="G150" s="26">
        <f>IF(E150="","",IFERROR(MATCH(E150,pl_chave,0),0))</f>
        <v/>
      </c>
      <c r="H150" s="23">
        <f>IF(G150="","",IF(G150=0,"Tarefa fora do plano",INDEX(pl_tag,G150)))</f>
        <v/>
      </c>
      <c r="I150" s="30">
        <f>IF(N(G150)=0,"",INDEX(pl_atividade,G150))</f>
        <v/>
      </c>
      <c r="J150" s="50">
        <f>IF(N(G150)=0,"",INDEX(pl_especialidade,G150))</f>
        <v/>
      </c>
      <c r="K150" s="28">
        <f>IF(N(G150)=0,"",INDEX(pl_duracao,G150))</f>
        <v/>
      </c>
      <c r="L150" s="39">
        <f>IF(ISNUMBER(C150),YEAR(C150),"")</f>
        <v/>
      </c>
      <c r="M150" s="39">
        <f>IF(ISNUMBER(C150),MONTH(C150),"")</f>
        <v/>
      </c>
      <c r="N150" s="23">
        <f>IF(L150="","",IF(NOT(ISNUMBER(crono_ano)),"Informe o ano",IF(L150&lt;crono_ano,"Antes do ano",IF(L150&gt;crono_ano,"Depois do ano","No ano"))))</f>
        <v/>
      </c>
      <c r="O150" s="39">
        <f>IF(F150="","",IF(COUNTIF(F$7:F150,F150)=1,1,0))</f>
        <v/>
      </c>
      <c r="P150" s="39">
        <f>IF(A150&amp;B150&amp;C150="","",IF(AND(O150=1,N(G150)&gt;0),IF(INDEX(pl_ativa,MAX(1,N(G150)))="Sim",1,0),0))</f>
        <v/>
      </c>
      <c r="Q150" s="39">
        <f>IF(F150="","",COUNTIFS(ex_chave_oc,F150,ex_cancelada,"&lt;&gt;Sim"))</f>
        <v/>
      </c>
      <c r="R150" s="51">
        <f>IF(P150="","",IF(AND(P150=1,N(Q150)&gt;0),1,0))</f>
        <v/>
      </c>
      <c r="S150" s="30">
        <f>IF(P150="","",IF(F150="","ERRO: data prevista ausente ou inválida",IF(O150=0,"Duplicada: contada uma vez",IF(N(G150)=0,"ERRO: tarefa fora do Plano Mestre",IF(P150=0,"Tarefa retirada do plano: não conta","OK")))))</f>
        <v/>
      </c>
    </row>
    <row r="151">
      <c r="A151" s="29" t="inlineStr">
        <is>
          <t>eq-demo-004</t>
        </is>
      </c>
      <c r="B151" s="25" t="inlineStr">
        <is>
          <t>PRL-11</t>
        </is>
      </c>
      <c r="C151" s="49" t="n">
        <v>46027</v>
      </c>
      <c r="D151" s="29" t="inlineStr">
        <is>
          <t>Cronograma PCM Direto</t>
        </is>
      </c>
      <c r="E151" s="23">
        <f>IF(OR(A151="",B151=""),"",A151&amp;"|"&amp;B151)</f>
        <v/>
      </c>
      <c r="F151" s="30">
        <f>IF(OR(E151="",NOT(ISNUMBER(C151))),"",E151&amp;"|"&amp;YEAR(C151)&amp;"-"&amp;RIGHT("0"&amp;MONTH(C151),2)&amp;"-"&amp;RIGHT("0"&amp;DAY(C151),2))</f>
        <v/>
      </c>
      <c r="G151" s="26">
        <f>IF(E151="","",IFERROR(MATCH(E151,pl_chave,0),0))</f>
        <v/>
      </c>
      <c r="H151" s="23">
        <f>IF(G151="","",IF(G151=0,"Tarefa fora do plano",INDEX(pl_tag,G151)))</f>
        <v/>
      </c>
      <c r="I151" s="30">
        <f>IF(N(G151)=0,"",INDEX(pl_atividade,G151))</f>
        <v/>
      </c>
      <c r="J151" s="50">
        <f>IF(N(G151)=0,"",INDEX(pl_especialidade,G151))</f>
        <v/>
      </c>
      <c r="K151" s="28">
        <f>IF(N(G151)=0,"",INDEX(pl_duracao,G151))</f>
        <v/>
      </c>
      <c r="L151" s="39">
        <f>IF(ISNUMBER(C151),YEAR(C151),"")</f>
        <v/>
      </c>
      <c r="M151" s="39">
        <f>IF(ISNUMBER(C151),MONTH(C151),"")</f>
        <v/>
      </c>
      <c r="N151" s="23">
        <f>IF(L151="","",IF(NOT(ISNUMBER(crono_ano)),"Informe o ano",IF(L151&lt;crono_ano,"Antes do ano",IF(L151&gt;crono_ano,"Depois do ano","No ano"))))</f>
        <v/>
      </c>
      <c r="O151" s="39">
        <f>IF(F151="","",IF(COUNTIF(F$7:F151,F151)=1,1,0))</f>
        <v/>
      </c>
      <c r="P151" s="39">
        <f>IF(A151&amp;B151&amp;C151="","",IF(AND(O151=1,N(G151)&gt;0),IF(INDEX(pl_ativa,MAX(1,N(G151)))="Sim",1,0),0))</f>
        <v/>
      </c>
      <c r="Q151" s="39">
        <f>IF(F151="","",COUNTIFS(ex_chave_oc,F151,ex_cancelada,"&lt;&gt;Sim"))</f>
        <v/>
      </c>
      <c r="R151" s="51">
        <f>IF(P151="","",IF(AND(P151=1,N(Q151)&gt;0),1,0))</f>
        <v/>
      </c>
      <c r="S151" s="30">
        <f>IF(P151="","",IF(F151="","ERRO: data prevista ausente ou inválida",IF(O151=0,"Duplicada: contada uma vez",IF(N(G151)=0,"ERRO: tarefa fora do Plano Mestre",IF(P151=0,"Tarefa retirada do plano: não conta","OK")))))</f>
        <v/>
      </c>
    </row>
    <row r="152">
      <c r="A152" s="29" t="inlineStr">
        <is>
          <t>eq-demo-004</t>
        </is>
      </c>
      <c r="B152" s="25" t="inlineStr">
        <is>
          <t>PRL-11</t>
        </is>
      </c>
      <c r="C152" s="49" t="n">
        <v>46028</v>
      </c>
      <c r="D152" s="29" t="inlineStr">
        <is>
          <t>Cronograma PCM Direto</t>
        </is>
      </c>
      <c r="E152" s="23">
        <f>IF(OR(A152="",B152=""),"",A152&amp;"|"&amp;B152)</f>
        <v/>
      </c>
      <c r="F152" s="30">
        <f>IF(OR(E152="",NOT(ISNUMBER(C152))),"",E152&amp;"|"&amp;YEAR(C152)&amp;"-"&amp;RIGHT("0"&amp;MONTH(C152),2)&amp;"-"&amp;RIGHT("0"&amp;DAY(C152),2))</f>
        <v/>
      </c>
      <c r="G152" s="26">
        <f>IF(E152="","",IFERROR(MATCH(E152,pl_chave,0),0))</f>
        <v/>
      </c>
      <c r="H152" s="23">
        <f>IF(G152="","",IF(G152=0,"Tarefa fora do plano",INDEX(pl_tag,G152)))</f>
        <v/>
      </c>
      <c r="I152" s="30">
        <f>IF(N(G152)=0,"",INDEX(pl_atividade,G152))</f>
        <v/>
      </c>
      <c r="J152" s="50">
        <f>IF(N(G152)=0,"",INDEX(pl_especialidade,G152))</f>
        <v/>
      </c>
      <c r="K152" s="28">
        <f>IF(N(G152)=0,"",INDEX(pl_duracao,G152))</f>
        <v/>
      </c>
      <c r="L152" s="39">
        <f>IF(ISNUMBER(C152),YEAR(C152),"")</f>
        <v/>
      </c>
      <c r="M152" s="39">
        <f>IF(ISNUMBER(C152),MONTH(C152),"")</f>
        <v/>
      </c>
      <c r="N152" s="23">
        <f>IF(L152="","",IF(NOT(ISNUMBER(crono_ano)),"Informe o ano",IF(L152&lt;crono_ano,"Antes do ano",IF(L152&gt;crono_ano,"Depois do ano","No ano"))))</f>
        <v/>
      </c>
      <c r="O152" s="39">
        <f>IF(F152="","",IF(COUNTIF(F$7:F152,F152)=1,1,0))</f>
        <v/>
      </c>
      <c r="P152" s="39">
        <f>IF(A152&amp;B152&amp;C152="","",IF(AND(O152=1,N(G152)&gt;0),IF(INDEX(pl_ativa,MAX(1,N(G152)))="Sim",1,0),0))</f>
        <v/>
      </c>
      <c r="Q152" s="39">
        <f>IF(F152="","",COUNTIFS(ex_chave_oc,F152,ex_cancelada,"&lt;&gt;Sim"))</f>
        <v/>
      </c>
      <c r="R152" s="51">
        <f>IF(P152="","",IF(AND(P152=1,N(Q152)&gt;0),1,0))</f>
        <v/>
      </c>
      <c r="S152" s="30">
        <f>IF(P152="","",IF(F152="","ERRO: data prevista ausente ou inválida",IF(O152=0,"Duplicada: contada uma vez",IF(N(G152)=0,"ERRO: tarefa fora do Plano Mestre",IF(P152=0,"Tarefa retirada do plano: não conta","OK")))))</f>
        <v/>
      </c>
    </row>
    <row r="153">
      <c r="A153" s="29" t="inlineStr">
        <is>
          <t>eq-demo-004</t>
        </is>
      </c>
      <c r="B153" s="25" t="inlineStr">
        <is>
          <t>PRL-11</t>
        </is>
      </c>
      <c r="C153" s="49" t="n">
        <v>46029</v>
      </c>
      <c r="D153" s="29" t="inlineStr">
        <is>
          <t>Cronograma PCM Direto</t>
        </is>
      </c>
      <c r="E153" s="23">
        <f>IF(OR(A153="",B153=""),"",A153&amp;"|"&amp;B153)</f>
        <v/>
      </c>
      <c r="F153" s="30">
        <f>IF(OR(E153="",NOT(ISNUMBER(C153))),"",E153&amp;"|"&amp;YEAR(C153)&amp;"-"&amp;RIGHT("0"&amp;MONTH(C153),2)&amp;"-"&amp;RIGHT("0"&amp;DAY(C153),2))</f>
        <v/>
      </c>
      <c r="G153" s="26">
        <f>IF(E153="","",IFERROR(MATCH(E153,pl_chave,0),0))</f>
        <v/>
      </c>
      <c r="H153" s="23">
        <f>IF(G153="","",IF(G153=0,"Tarefa fora do plano",INDEX(pl_tag,G153)))</f>
        <v/>
      </c>
      <c r="I153" s="30">
        <f>IF(N(G153)=0,"",INDEX(pl_atividade,G153))</f>
        <v/>
      </c>
      <c r="J153" s="50">
        <f>IF(N(G153)=0,"",INDEX(pl_especialidade,G153))</f>
        <v/>
      </c>
      <c r="K153" s="28">
        <f>IF(N(G153)=0,"",INDEX(pl_duracao,G153))</f>
        <v/>
      </c>
      <c r="L153" s="39">
        <f>IF(ISNUMBER(C153),YEAR(C153),"")</f>
        <v/>
      </c>
      <c r="M153" s="39">
        <f>IF(ISNUMBER(C153),MONTH(C153),"")</f>
        <v/>
      </c>
      <c r="N153" s="23">
        <f>IF(L153="","",IF(NOT(ISNUMBER(crono_ano)),"Informe o ano",IF(L153&lt;crono_ano,"Antes do ano",IF(L153&gt;crono_ano,"Depois do ano","No ano"))))</f>
        <v/>
      </c>
      <c r="O153" s="39">
        <f>IF(F153="","",IF(COUNTIF(F$7:F153,F153)=1,1,0))</f>
        <v/>
      </c>
      <c r="P153" s="39">
        <f>IF(A153&amp;B153&amp;C153="","",IF(AND(O153=1,N(G153)&gt;0),IF(INDEX(pl_ativa,MAX(1,N(G153)))="Sim",1,0),0))</f>
        <v/>
      </c>
      <c r="Q153" s="39">
        <f>IF(F153="","",COUNTIFS(ex_chave_oc,F153,ex_cancelada,"&lt;&gt;Sim"))</f>
        <v/>
      </c>
      <c r="R153" s="51">
        <f>IF(P153="","",IF(AND(P153=1,N(Q153)&gt;0),1,0))</f>
        <v/>
      </c>
      <c r="S153" s="30">
        <f>IF(P153="","",IF(F153="","ERRO: data prevista ausente ou inválida",IF(O153=0,"Duplicada: contada uma vez",IF(N(G153)=0,"ERRO: tarefa fora do Plano Mestre",IF(P153=0,"Tarefa retirada do plano: não conta","OK")))))</f>
        <v/>
      </c>
    </row>
    <row r="154">
      <c r="A154" s="29" t="inlineStr">
        <is>
          <t>eq-demo-004</t>
        </is>
      </c>
      <c r="B154" s="25" t="inlineStr">
        <is>
          <t>PRL-11</t>
        </is>
      </c>
      <c r="C154" s="49" t="n">
        <v>46030</v>
      </c>
      <c r="D154" s="29" t="inlineStr">
        <is>
          <t>Cronograma PCM Direto</t>
        </is>
      </c>
      <c r="E154" s="23">
        <f>IF(OR(A154="",B154=""),"",A154&amp;"|"&amp;B154)</f>
        <v/>
      </c>
      <c r="F154" s="30">
        <f>IF(OR(E154="",NOT(ISNUMBER(C154))),"",E154&amp;"|"&amp;YEAR(C154)&amp;"-"&amp;RIGHT("0"&amp;MONTH(C154),2)&amp;"-"&amp;RIGHT("0"&amp;DAY(C154),2))</f>
        <v/>
      </c>
      <c r="G154" s="26">
        <f>IF(E154="","",IFERROR(MATCH(E154,pl_chave,0),0))</f>
        <v/>
      </c>
      <c r="H154" s="23">
        <f>IF(G154="","",IF(G154=0,"Tarefa fora do plano",INDEX(pl_tag,G154)))</f>
        <v/>
      </c>
      <c r="I154" s="30">
        <f>IF(N(G154)=0,"",INDEX(pl_atividade,G154))</f>
        <v/>
      </c>
      <c r="J154" s="50">
        <f>IF(N(G154)=0,"",INDEX(pl_especialidade,G154))</f>
        <v/>
      </c>
      <c r="K154" s="28">
        <f>IF(N(G154)=0,"",INDEX(pl_duracao,G154))</f>
        <v/>
      </c>
      <c r="L154" s="39">
        <f>IF(ISNUMBER(C154),YEAR(C154),"")</f>
        <v/>
      </c>
      <c r="M154" s="39">
        <f>IF(ISNUMBER(C154),MONTH(C154),"")</f>
        <v/>
      </c>
      <c r="N154" s="23">
        <f>IF(L154="","",IF(NOT(ISNUMBER(crono_ano)),"Informe o ano",IF(L154&lt;crono_ano,"Antes do ano",IF(L154&gt;crono_ano,"Depois do ano","No ano"))))</f>
        <v/>
      </c>
      <c r="O154" s="39">
        <f>IF(F154="","",IF(COUNTIF(F$7:F154,F154)=1,1,0))</f>
        <v/>
      </c>
      <c r="P154" s="39">
        <f>IF(A154&amp;B154&amp;C154="","",IF(AND(O154=1,N(G154)&gt;0),IF(INDEX(pl_ativa,MAX(1,N(G154)))="Sim",1,0),0))</f>
        <v/>
      </c>
      <c r="Q154" s="39">
        <f>IF(F154="","",COUNTIFS(ex_chave_oc,F154,ex_cancelada,"&lt;&gt;Sim"))</f>
        <v/>
      </c>
      <c r="R154" s="51">
        <f>IF(P154="","",IF(AND(P154=1,N(Q154)&gt;0),1,0))</f>
        <v/>
      </c>
      <c r="S154" s="30">
        <f>IF(P154="","",IF(F154="","ERRO: data prevista ausente ou inválida",IF(O154=0,"Duplicada: contada uma vez",IF(N(G154)=0,"ERRO: tarefa fora do Plano Mestre",IF(P154=0,"Tarefa retirada do plano: não conta","OK")))))</f>
        <v/>
      </c>
    </row>
    <row r="155">
      <c r="A155" s="29" t="inlineStr">
        <is>
          <t>eq-demo-004</t>
        </is>
      </c>
      <c r="B155" s="25" t="inlineStr">
        <is>
          <t>PRL-11</t>
        </is>
      </c>
      <c r="C155" s="49" t="n">
        <v>46031</v>
      </c>
      <c r="D155" s="29" t="inlineStr">
        <is>
          <t>Cronograma PCM Direto</t>
        </is>
      </c>
      <c r="E155" s="23">
        <f>IF(OR(A155="",B155=""),"",A155&amp;"|"&amp;B155)</f>
        <v/>
      </c>
      <c r="F155" s="30">
        <f>IF(OR(E155="",NOT(ISNUMBER(C155))),"",E155&amp;"|"&amp;YEAR(C155)&amp;"-"&amp;RIGHT("0"&amp;MONTH(C155),2)&amp;"-"&amp;RIGHT("0"&amp;DAY(C155),2))</f>
        <v/>
      </c>
      <c r="G155" s="26">
        <f>IF(E155="","",IFERROR(MATCH(E155,pl_chave,0),0))</f>
        <v/>
      </c>
      <c r="H155" s="23">
        <f>IF(G155="","",IF(G155=0,"Tarefa fora do plano",INDEX(pl_tag,G155)))</f>
        <v/>
      </c>
      <c r="I155" s="30">
        <f>IF(N(G155)=0,"",INDEX(pl_atividade,G155))</f>
        <v/>
      </c>
      <c r="J155" s="50">
        <f>IF(N(G155)=0,"",INDEX(pl_especialidade,G155))</f>
        <v/>
      </c>
      <c r="K155" s="28">
        <f>IF(N(G155)=0,"",INDEX(pl_duracao,G155))</f>
        <v/>
      </c>
      <c r="L155" s="39">
        <f>IF(ISNUMBER(C155),YEAR(C155),"")</f>
        <v/>
      </c>
      <c r="M155" s="39">
        <f>IF(ISNUMBER(C155),MONTH(C155),"")</f>
        <v/>
      </c>
      <c r="N155" s="23">
        <f>IF(L155="","",IF(NOT(ISNUMBER(crono_ano)),"Informe o ano",IF(L155&lt;crono_ano,"Antes do ano",IF(L155&gt;crono_ano,"Depois do ano","No ano"))))</f>
        <v/>
      </c>
      <c r="O155" s="39">
        <f>IF(F155="","",IF(COUNTIF(F$7:F155,F155)=1,1,0))</f>
        <v/>
      </c>
      <c r="P155" s="39">
        <f>IF(A155&amp;B155&amp;C155="","",IF(AND(O155=1,N(G155)&gt;0),IF(INDEX(pl_ativa,MAX(1,N(G155)))="Sim",1,0),0))</f>
        <v/>
      </c>
      <c r="Q155" s="39">
        <f>IF(F155="","",COUNTIFS(ex_chave_oc,F155,ex_cancelada,"&lt;&gt;Sim"))</f>
        <v/>
      </c>
      <c r="R155" s="51">
        <f>IF(P155="","",IF(AND(P155=1,N(Q155)&gt;0),1,0))</f>
        <v/>
      </c>
      <c r="S155" s="30">
        <f>IF(P155="","",IF(F155="","ERRO: data prevista ausente ou inválida",IF(O155=0,"Duplicada: contada uma vez",IF(N(G155)=0,"ERRO: tarefa fora do Plano Mestre",IF(P155=0,"Tarefa retirada do plano: não conta","OK")))))</f>
        <v/>
      </c>
    </row>
    <row r="156">
      <c r="A156" s="29" t="inlineStr">
        <is>
          <t>eq-demo-001</t>
        </is>
      </c>
      <c r="B156" s="25" t="inlineStr">
        <is>
          <t>CMP-01</t>
        </is>
      </c>
      <c r="C156" s="49" t="n">
        <v>46034</v>
      </c>
      <c r="D156" s="29" t="inlineStr">
        <is>
          <t>Cronograma PCM Direto</t>
        </is>
      </c>
      <c r="E156" s="23">
        <f>IF(OR(A156="",B156=""),"",A156&amp;"|"&amp;B156)</f>
        <v/>
      </c>
      <c r="F156" s="30">
        <f>IF(OR(E156="",NOT(ISNUMBER(C156))),"",E156&amp;"|"&amp;YEAR(C156)&amp;"-"&amp;RIGHT("0"&amp;MONTH(C156),2)&amp;"-"&amp;RIGHT("0"&amp;DAY(C156),2))</f>
        <v/>
      </c>
      <c r="G156" s="26">
        <f>IF(E156="","",IFERROR(MATCH(E156,pl_chave,0),0))</f>
        <v/>
      </c>
      <c r="H156" s="23">
        <f>IF(G156="","",IF(G156=0,"Tarefa fora do plano",INDEX(pl_tag,G156)))</f>
        <v/>
      </c>
      <c r="I156" s="30">
        <f>IF(N(G156)=0,"",INDEX(pl_atividade,G156))</f>
        <v/>
      </c>
      <c r="J156" s="50">
        <f>IF(N(G156)=0,"",INDEX(pl_especialidade,G156))</f>
        <v/>
      </c>
      <c r="K156" s="28">
        <f>IF(N(G156)=0,"",INDEX(pl_duracao,G156))</f>
        <v/>
      </c>
      <c r="L156" s="39">
        <f>IF(ISNUMBER(C156),YEAR(C156),"")</f>
        <v/>
      </c>
      <c r="M156" s="39">
        <f>IF(ISNUMBER(C156),MONTH(C156),"")</f>
        <v/>
      </c>
      <c r="N156" s="23">
        <f>IF(L156="","",IF(NOT(ISNUMBER(crono_ano)),"Informe o ano",IF(L156&lt;crono_ano,"Antes do ano",IF(L156&gt;crono_ano,"Depois do ano","No ano"))))</f>
        <v/>
      </c>
      <c r="O156" s="39">
        <f>IF(F156="","",IF(COUNTIF(F$7:F156,F156)=1,1,0))</f>
        <v/>
      </c>
      <c r="P156" s="39">
        <f>IF(A156&amp;B156&amp;C156="","",IF(AND(O156=1,N(G156)&gt;0),IF(INDEX(pl_ativa,MAX(1,N(G156)))="Sim",1,0),0))</f>
        <v/>
      </c>
      <c r="Q156" s="39">
        <f>IF(F156="","",COUNTIFS(ex_chave_oc,F156,ex_cancelada,"&lt;&gt;Sim"))</f>
        <v/>
      </c>
      <c r="R156" s="51">
        <f>IF(P156="","",IF(AND(P156=1,N(Q156)&gt;0),1,0))</f>
        <v/>
      </c>
      <c r="S156" s="30">
        <f>IF(P156="","",IF(F156="","ERRO: data prevista ausente ou inválida",IF(O156=0,"Duplicada: contada uma vez",IF(N(G156)=0,"ERRO: tarefa fora do Plano Mestre",IF(P156=0,"Tarefa retirada do plano: não conta","OK")))))</f>
        <v/>
      </c>
    </row>
    <row r="157">
      <c r="A157" s="29" t="inlineStr">
        <is>
          <t>eq-demo-001</t>
        </is>
      </c>
      <c r="B157" s="25" t="inlineStr">
        <is>
          <t>CMP-02</t>
        </is>
      </c>
      <c r="C157" s="49" t="n">
        <v>46034</v>
      </c>
      <c r="D157" s="29" t="inlineStr">
        <is>
          <t>Cronograma PCM Direto</t>
        </is>
      </c>
      <c r="E157" s="23">
        <f>IF(OR(A157="",B157=""),"",A157&amp;"|"&amp;B157)</f>
        <v/>
      </c>
      <c r="F157" s="30">
        <f>IF(OR(E157="",NOT(ISNUMBER(C157))),"",E157&amp;"|"&amp;YEAR(C157)&amp;"-"&amp;RIGHT("0"&amp;MONTH(C157),2)&amp;"-"&amp;RIGHT("0"&amp;DAY(C157),2))</f>
        <v/>
      </c>
      <c r="G157" s="26">
        <f>IF(E157="","",IFERROR(MATCH(E157,pl_chave,0),0))</f>
        <v/>
      </c>
      <c r="H157" s="23">
        <f>IF(G157="","",IF(G157=0,"Tarefa fora do plano",INDEX(pl_tag,G157)))</f>
        <v/>
      </c>
      <c r="I157" s="30">
        <f>IF(N(G157)=0,"",INDEX(pl_atividade,G157))</f>
        <v/>
      </c>
      <c r="J157" s="50">
        <f>IF(N(G157)=0,"",INDEX(pl_especialidade,G157))</f>
        <v/>
      </c>
      <c r="K157" s="28">
        <f>IF(N(G157)=0,"",INDEX(pl_duracao,G157))</f>
        <v/>
      </c>
      <c r="L157" s="39">
        <f>IF(ISNUMBER(C157),YEAR(C157),"")</f>
        <v/>
      </c>
      <c r="M157" s="39">
        <f>IF(ISNUMBER(C157),MONTH(C157),"")</f>
        <v/>
      </c>
      <c r="N157" s="23">
        <f>IF(L157="","",IF(NOT(ISNUMBER(crono_ano)),"Informe o ano",IF(L157&lt;crono_ano,"Antes do ano",IF(L157&gt;crono_ano,"Depois do ano","No ano"))))</f>
        <v/>
      </c>
      <c r="O157" s="39">
        <f>IF(F157="","",IF(COUNTIF(F$7:F157,F157)=1,1,0))</f>
        <v/>
      </c>
      <c r="P157" s="39">
        <f>IF(A157&amp;B157&amp;C157="","",IF(AND(O157=1,N(G157)&gt;0),IF(INDEX(pl_ativa,MAX(1,N(G157)))="Sim",1,0),0))</f>
        <v/>
      </c>
      <c r="Q157" s="39">
        <f>IF(F157="","",COUNTIFS(ex_chave_oc,F157,ex_cancelada,"&lt;&gt;Sim"))</f>
        <v/>
      </c>
      <c r="R157" s="51">
        <f>IF(P157="","",IF(AND(P157=1,N(Q157)&gt;0),1,0))</f>
        <v/>
      </c>
      <c r="S157" s="30">
        <f>IF(P157="","",IF(F157="","ERRO: data prevista ausente ou inválida",IF(O157=0,"Duplicada: contada uma vez",IF(N(G157)=0,"ERRO: tarefa fora do Plano Mestre",IF(P157=0,"Tarefa retirada do plano: não conta","OK")))))</f>
        <v/>
      </c>
    </row>
    <row r="158">
      <c r="A158" s="29" t="inlineStr">
        <is>
          <t>eq-demo-001</t>
        </is>
      </c>
      <c r="B158" s="25" t="inlineStr">
        <is>
          <t>CMP-04</t>
        </is>
      </c>
      <c r="C158" s="49" t="n">
        <v>46034</v>
      </c>
      <c r="D158" s="29" t="inlineStr">
        <is>
          <t>Cronograma PCM Direto</t>
        </is>
      </c>
      <c r="E158" s="23">
        <f>IF(OR(A158="",B158=""),"",A158&amp;"|"&amp;B158)</f>
        <v/>
      </c>
      <c r="F158" s="30">
        <f>IF(OR(E158="",NOT(ISNUMBER(C158))),"",E158&amp;"|"&amp;YEAR(C158)&amp;"-"&amp;RIGHT("0"&amp;MONTH(C158),2)&amp;"-"&amp;RIGHT("0"&amp;DAY(C158),2))</f>
        <v/>
      </c>
      <c r="G158" s="26">
        <f>IF(E158="","",IFERROR(MATCH(E158,pl_chave,0),0))</f>
        <v/>
      </c>
      <c r="H158" s="23">
        <f>IF(G158="","",IF(G158=0,"Tarefa fora do plano",INDEX(pl_tag,G158)))</f>
        <v/>
      </c>
      <c r="I158" s="30">
        <f>IF(N(G158)=0,"",INDEX(pl_atividade,G158))</f>
        <v/>
      </c>
      <c r="J158" s="50">
        <f>IF(N(G158)=0,"",INDEX(pl_especialidade,G158))</f>
        <v/>
      </c>
      <c r="K158" s="28">
        <f>IF(N(G158)=0,"",INDEX(pl_duracao,G158))</f>
        <v/>
      </c>
      <c r="L158" s="39">
        <f>IF(ISNUMBER(C158),YEAR(C158),"")</f>
        <v/>
      </c>
      <c r="M158" s="39">
        <f>IF(ISNUMBER(C158),MONTH(C158),"")</f>
        <v/>
      </c>
      <c r="N158" s="23">
        <f>IF(L158="","",IF(NOT(ISNUMBER(crono_ano)),"Informe o ano",IF(L158&lt;crono_ano,"Antes do ano",IF(L158&gt;crono_ano,"Depois do ano","No ano"))))</f>
        <v/>
      </c>
      <c r="O158" s="39">
        <f>IF(F158="","",IF(COUNTIF(F$7:F158,F158)=1,1,0))</f>
        <v/>
      </c>
      <c r="P158" s="39">
        <f>IF(A158&amp;B158&amp;C158="","",IF(AND(O158=1,N(G158)&gt;0),IF(INDEX(pl_ativa,MAX(1,N(G158)))="Sim",1,0),0))</f>
        <v/>
      </c>
      <c r="Q158" s="39">
        <f>IF(F158="","",COUNTIFS(ex_chave_oc,F158,ex_cancelada,"&lt;&gt;Sim"))</f>
        <v/>
      </c>
      <c r="R158" s="51">
        <f>IF(P158="","",IF(AND(P158=1,N(Q158)&gt;0),1,0))</f>
        <v/>
      </c>
      <c r="S158" s="30">
        <f>IF(P158="","",IF(F158="","ERRO: data prevista ausente ou inválida",IF(O158=0,"Duplicada: contada uma vez",IF(N(G158)=0,"ERRO: tarefa fora do Plano Mestre",IF(P158=0,"Tarefa retirada do plano: não conta","OK")))))</f>
        <v/>
      </c>
    </row>
    <row r="159">
      <c r="A159" s="29" t="inlineStr">
        <is>
          <t>eq-demo-001</t>
        </is>
      </c>
      <c r="B159" s="25" t="inlineStr">
        <is>
          <t>CMP-06</t>
        </is>
      </c>
      <c r="C159" s="49" t="n">
        <v>46034</v>
      </c>
      <c r="D159" s="29" t="inlineStr">
        <is>
          <t>Cronograma PCM Direto</t>
        </is>
      </c>
      <c r="E159" s="23">
        <f>IF(OR(A159="",B159=""),"",A159&amp;"|"&amp;B159)</f>
        <v/>
      </c>
      <c r="F159" s="30">
        <f>IF(OR(E159="",NOT(ISNUMBER(C159))),"",E159&amp;"|"&amp;YEAR(C159)&amp;"-"&amp;RIGHT("0"&amp;MONTH(C159),2)&amp;"-"&amp;RIGHT("0"&amp;DAY(C159),2))</f>
        <v/>
      </c>
      <c r="G159" s="26">
        <f>IF(E159="","",IFERROR(MATCH(E159,pl_chave,0),0))</f>
        <v/>
      </c>
      <c r="H159" s="23">
        <f>IF(G159="","",IF(G159=0,"Tarefa fora do plano",INDEX(pl_tag,G159)))</f>
        <v/>
      </c>
      <c r="I159" s="30">
        <f>IF(N(G159)=0,"",INDEX(pl_atividade,G159))</f>
        <v/>
      </c>
      <c r="J159" s="50">
        <f>IF(N(G159)=0,"",INDEX(pl_especialidade,G159))</f>
        <v/>
      </c>
      <c r="K159" s="28">
        <f>IF(N(G159)=0,"",INDEX(pl_duracao,G159))</f>
        <v/>
      </c>
      <c r="L159" s="39">
        <f>IF(ISNUMBER(C159),YEAR(C159),"")</f>
        <v/>
      </c>
      <c r="M159" s="39">
        <f>IF(ISNUMBER(C159),MONTH(C159),"")</f>
        <v/>
      </c>
      <c r="N159" s="23">
        <f>IF(L159="","",IF(NOT(ISNUMBER(crono_ano)),"Informe o ano",IF(L159&lt;crono_ano,"Antes do ano",IF(L159&gt;crono_ano,"Depois do ano","No ano"))))</f>
        <v/>
      </c>
      <c r="O159" s="39">
        <f>IF(F159="","",IF(COUNTIF(F$7:F159,F159)=1,1,0))</f>
        <v/>
      </c>
      <c r="P159" s="39">
        <f>IF(A159&amp;B159&amp;C159="","",IF(AND(O159=1,N(G159)&gt;0),IF(INDEX(pl_ativa,MAX(1,N(G159)))="Sim",1,0),0))</f>
        <v/>
      </c>
      <c r="Q159" s="39">
        <f>IF(F159="","",COUNTIFS(ex_chave_oc,F159,ex_cancelada,"&lt;&gt;Sim"))</f>
        <v/>
      </c>
      <c r="R159" s="51">
        <f>IF(P159="","",IF(AND(P159=1,N(Q159)&gt;0),1,0))</f>
        <v/>
      </c>
      <c r="S159" s="30">
        <f>IF(P159="","",IF(F159="","ERRO: data prevista ausente ou inválida",IF(O159=0,"Duplicada: contada uma vez",IF(N(G159)=0,"ERRO: tarefa fora do Plano Mestre",IF(P159=0,"Tarefa retirada do plano: não conta","OK")))))</f>
        <v/>
      </c>
    </row>
    <row r="160">
      <c r="A160" s="29" t="inlineStr">
        <is>
          <t>eq-demo-002</t>
        </is>
      </c>
      <c r="B160" s="25" t="inlineStr">
        <is>
          <t>BCF-01</t>
        </is>
      </c>
      <c r="C160" s="49" t="n">
        <v>46034</v>
      </c>
      <c r="D160" s="29" t="inlineStr">
        <is>
          <t>Cronograma PCM Direto</t>
        </is>
      </c>
      <c r="E160" s="23">
        <f>IF(OR(A160="",B160=""),"",A160&amp;"|"&amp;B160)</f>
        <v/>
      </c>
      <c r="F160" s="30">
        <f>IF(OR(E160="",NOT(ISNUMBER(C160))),"",E160&amp;"|"&amp;YEAR(C160)&amp;"-"&amp;RIGHT("0"&amp;MONTH(C160),2)&amp;"-"&amp;RIGHT("0"&amp;DAY(C160),2))</f>
        <v/>
      </c>
      <c r="G160" s="26">
        <f>IF(E160="","",IFERROR(MATCH(E160,pl_chave,0),0))</f>
        <v/>
      </c>
      <c r="H160" s="23">
        <f>IF(G160="","",IF(G160=0,"Tarefa fora do plano",INDEX(pl_tag,G160)))</f>
        <v/>
      </c>
      <c r="I160" s="30">
        <f>IF(N(G160)=0,"",INDEX(pl_atividade,G160))</f>
        <v/>
      </c>
      <c r="J160" s="50">
        <f>IF(N(G160)=0,"",INDEX(pl_especialidade,G160))</f>
        <v/>
      </c>
      <c r="K160" s="28">
        <f>IF(N(G160)=0,"",INDEX(pl_duracao,G160))</f>
        <v/>
      </c>
      <c r="L160" s="39">
        <f>IF(ISNUMBER(C160),YEAR(C160),"")</f>
        <v/>
      </c>
      <c r="M160" s="39">
        <f>IF(ISNUMBER(C160),MONTH(C160),"")</f>
        <v/>
      </c>
      <c r="N160" s="23">
        <f>IF(L160="","",IF(NOT(ISNUMBER(crono_ano)),"Informe o ano",IF(L160&lt;crono_ano,"Antes do ano",IF(L160&gt;crono_ano,"Depois do ano","No ano"))))</f>
        <v/>
      </c>
      <c r="O160" s="39">
        <f>IF(F160="","",IF(COUNTIF(F$7:F160,F160)=1,1,0))</f>
        <v/>
      </c>
      <c r="P160" s="39">
        <f>IF(A160&amp;B160&amp;C160="","",IF(AND(O160=1,N(G160)&gt;0),IF(INDEX(pl_ativa,MAX(1,N(G160)))="Sim",1,0),0))</f>
        <v/>
      </c>
      <c r="Q160" s="39">
        <f>IF(F160="","",COUNTIFS(ex_chave_oc,F160,ex_cancelada,"&lt;&gt;Sim"))</f>
        <v/>
      </c>
      <c r="R160" s="51">
        <f>IF(P160="","",IF(AND(P160=1,N(Q160)&gt;0),1,0))</f>
        <v/>
      </c>
      <c r="S160" s="30">
        <f>IF(P160="","",IF(F160="","ERRO: data prevista ausente ou inválida",IF(O160=0,"Duplicada: contada uma vez",IF(N(G160)=0,"ERRO: tarefa fora do Plano Mestre",IF(P160=0,"Tarefa retirada do plano: não conta","OK")))))</f>
        <v/>
      </c>
    </row>
    <row r="161">
      <c r="A161" s="29" t="inlineStr">
        <is>
          <t>eq-demo-002</t>
        </is>
      </c>
      <c r="B161" s="25" t="inlineStr">
        <is>
          <t>BCF-08</t>
        </is>
      </c>
      <c r="C161" s="49" t="n">
        <v>46034</v>
      </c>
      <c r="D161" s="29" t="inlineStr">
        <is>
          <t>Cronograma PCM Direto</t>
        </is>
      </c>
      <c r="E161" s="23">
        <f>IF(OR(A161="",B161=""),"",A161&amp;"|"&amp;B161)</f>
        <v/>
      </c>
      <c r="F161" s="30">
        <f>IF(OR(E161="",NOT(ISNUMBER(C161))),"",E161&amp;"|"&amp;YEAR(C161)&amp;"-"&amp;RIGHT("0"&amp;MONTH(C161),2)&amp;"-"&amp;RIGHT("0"&amp;DAY(C161),2))</f>
        <v/>
      </c>
      <c r="G161" s="26">
        <f>IF(E161="","",IFERROR(MATCH(E161,pl_chave,0),0))</f>
        <v/>
      </c>
      <c r="H161" s="23">
        <f>IF(G161="","",IF(G161=0,"Tarefa fora do plano",INDEX(pl_tag,G161)))</f>
        <v/>
      </c>
      <c r="I161" s="30">
        <f>IF(N(G161)=0,"",INDEX(pl_atividade,G161))</f>
        <v/>
      </c>
      <c r="J161" s="50">
        <f>IF(N(G161)=0,"",INDEX(pl_especialidade,G161))</f>
        <v/>
      </c>
      <c r="K161" s="28">
        <f>IF(N(G161)=0,"",INDEX(pl_duracao,G161))</f>
        <v/>
      </c>
      <c r="L161" s="39">
        <f>IF(ISNUMBER(C161),YEAR(C161),"")</f>
        <v/>
      </c>
      <c r="M161" s="39">
        <f>IF(ISNUMBER(C161),MONTH(C161),"")</f>
        <v/>
      </c>
      <c r="N161" s="23">
        <f>IF(L161="","",IF(NOT(ISNUMBER(crono_ano)),"Informe o ano",IF(L161&lt;crono_ano,"Antes do ano",IF(L161&gt;crono_ano,"Depois do ano","No ano"))))</f>
        <v/>
      </c>
      <c r="O161" s="39">
        <f>IF(F161="","",IF(COUNTIF(F$7:F161,F161)=1,1,0))</f>
        <v/>
      </c>
      <c r="P161" s="39">
        <f>IF(A161&amp;B161&amp;C161="","",IF(AND(O161=1,N(G161)&gt;0),IF(INDEX(pl_ativa,MAX(1,N(G161)))="Sim",1,0),0))</f>
        <v/>
      </c>
      <c r="Q161" s="39">
        <f>IF(F161="","",COUNTIFS(ex_chave_oc,F161,ex_cancelada,"&lt;&gt;Sim"))</f>
        <v/>
      </c>
      <c r="R161" s="51">
        <f>IF(P161="","",IF(AND(P161=1,N(Q161)&gt;0),1,0))</f>
        <v/>
      </c>
      <c r="S161" s="30">
        <f>IF(P161="","",IF(F161="","ERRO: data prevista ausente ou inválida",IF(O161=0,"Duplicada: contada uma vez",IF(N(G161)=0,"ERRO: tarefa fora do Plano Mestre",IF(P161=0,"Tarefa retirada do plano: não conta","OK")))))</f>
        <v/>
      </c>
    </row>
    <row r="162">
      <c r="A162" s="29" t="inlineStr">
        <is>
          <t>eq-demo-003</t>
        </is>
      </c>
      <c r="B162" s="25" t="inlineStr">
        <is>
          <t>MOT-01</t>
        </is>
      </c>
      <c r="C162" s="49" t="n">
        <v>46034</v>
      </c>
      <c r="D162" s="29" t="inlineStr">
        <is>
          <t>Cronograma PCM Direto</t>
        </is>
      </c>
      <c r="E162" s="23">
        <f>IF(OR(A162="",B162=""),"",A162&amp;"|"&amp;B162)</f>
        <v/>
      </c>
      <c r="F162" s="30">
        <f>IF(OR(E162="",NOT(ISNUMBER(C162))),"",E162&amp;"|"&amp;YEAR(C162)&amp;"-"&amp;RIGHT("0"&amp;MONTH(C162),2)&amp;"-"&amp;RIGHT("0"&amp;DAY(C162),2))</f>
        <v/>
      </c>
      <c r="G162" s="26">
        <f>IF(E162="","",IFERROR(MATCH(E162,pl_chave,0),0))</f>
        <v/>
      </c>
      <c r="H162" s="23">
        <f>IF(G162="","",IF(G162=0,"Tarefa fora do plano",INDEX(pl_tag,G162)))</f>
        <v/>
      </c>
      <c r="I162" s="30">
        <f>IF(N(G162)=0,"",INDEX(pl_atividade,G162))</f>
        <v/>
      </c>
      <c r="J162" s="50">
        <f>IF(N(G162)=0,"",INDEX(pl_especialidade,G162))</f>
        <v/>
      </c>
      <c r="K162" s="28">
        <f>IF(N(G162)=0,"",INDEX(pl_duracao,G162))</f>
        <v/>
      </c>
      <c r="L162" s="39">
        <f>IF(ISNUMBER(C162),YEAR(C162),"")</f>
        <v/>
      </c>
      <c r="M162" s="39">
        <f>IF(ISNUMBER(C162),MONTH(C162),"")</f>
        <v/>
      </c>
      <c r="N162" s="23">
        <f>IF(L162="","",IF(NOT(ISNUMBER(crono_ano)),"Informe o ano",IF(L162&lt;crono_ano,"Antes do ano",IF(L162&gt;crono_ano,"Depois do ano","No ano"))))</f>
        <v/>
      </c>
      <c r="O162" s="39">
        <f>IF(F162="","",IF(COUNTIF(F$7:F162,F162)=1,1,0))</f>
        <v/>
      </c>
      <c r="P162" s="39">
        <f>IF(A162&amp;B162&amp;C162="","",IF(AND(O162=1,N(G162)&gt;0),IF(INDEX(pl_ativa,MAX(1,N(G162)))="Sim",1,0),0))</f>
        <v/>
      </c>
      <c r="Q162" s="39">
        <f>IF(F162="","",COUNTIFS(ex_chave_oc,F162,ex_cancelada,"&lt;&gt;Sim"))</f>
        <v/>
      </c>
      <c r="R162" s="51">
        <f>IF(P162="","",IF(AND(P162=1,N(Q162)&gt;0),1,0))</f>
        <v/>
      </c>
      <c r="S162" s="30">
        <f>IF(P162="","",IF(F162="","ERRO: data prevista ausente ou inválida",IF(O162=0,"Duplicada: contada uma vez",IF(N(G162)=0,"ERRO: tarefa fora do Plano Mestre",IF(P162=0,"Tarefa retirada do plano: não conta","OK")))))</f>
        <v/>
      </c>
    </row>
    <row r="163">
      <c r="A163" s="29" t="inlineStr">
        <is>
          <t>eq-demo-004</t>
        </is>
      </c>
      <c r="B163" s="25" t="inlineStr">
        <is>
          <t>PRL-01</t>
        </is>
      </c>
      <c r="C163" s="49" t="n">
        <v>46034</v>
      </c>
      <c r="D163" s="29" t="inlineStr">
        <is>
          <t>Cronograma PCM Direto</t>
        </is>
      </c>
      <c r="E163" s="23">
        <f>IF(OR(A163="",B163=""),"",A163&amp;"|"&amp;B163)</f>
        <v/>
      </c>
      <c r="F163" s="30">
        <f>IF(OR(E163="",NOT(ISNUMBER(C163))),"",E163&amp;"|"&amp;YEAR(C163)&amp;"-"&amp;RIGHT("0"&amp;MONTH(C163),2)&amp;"-"&amp;RIGHT("0"&amp;DAY(C163),2))</f>
        <v/>
      </c>
      <c r="G163" s="26">
        <f>IF(E163="","",IFERROR(MATCH(E163,pl_chave,0),0))</f>
        <v/>
      </c>
      <c r="H163" s="23">
        <f>IF(G163="","",IF(G163=0,"Tarefa fora do plano",INDEX(pl_tag,G163)))</f>
        <v/>
      </c>
      <c r="I163" s="30">
        <f>IF(N(G163)=0,"",INDEX(pl_atividade,G163))</f>
        <v/>
      </c>
      <c r="J163" s="50">
        <f>IF(N(G163)=0,"",INDEX(pl_especialidade,G163))</f>
        <v/>
      </c>
      <c r="K163" s="28">
        <f>IF(N(G163)=0,"",INDEX(pl_duracao,G163))</f>
        <v/>
      </c>
      <c r="L163" s="39">
        <f>IF(ISNUMBER(C163),YEAR(C163),"")</f>
        <v/>
      </c>
      <c r="M163" s="39">
        <f>IF(ISNUMBER(C163),MONTH(C163),"")</f>
        <v/>
      </c>
      <c r="N163" s="23">
        <f>IF(L163="","",IF(NOT(ISNUMBER(crono_ano)),"Informe o ano",IF(L163&lt;crono_ano,"Antes do ano",IF(L163&gt;crono_ano,"Depois do ano","No ano"))))</f>
        <v/>
      </c>
      <c r="O163" s="39">
        <f>IF(F163="","",IF(COUNTIF(F$7:F163,F163)=1,1,0))</f>
        <v/>
      </c>
      <c r="P163" s="39">
        <f>IF(A163&amp;B163&amp;C163="","",IF(AND(O163=1,N(G163)&gt;0),IF(INDEX(pl_ativa,MAX(1,N(G163)))="Sim",1,0),0))</f>
        <v/>
      </c>
      <c r="Q163" s="39">
        <f>IF(F163="","",COUNTIFS(ex_chave_oc,F163,ex_cancelada,"&lt;&gt;Sim"))</f>
        <v/>
      </c>
      <c r="R163" s="51">
        <f>IF(P163="","",IF(AND(P163=1,N(Q163)&gt;0),1,0))</f>
        <v/>
      </c>
      <c r="S163" s="30">
        <f>IF(P163="","",IF(F163="","ERRO: data prevista ausente ou inválida",IF(O163=0,"Duplicada: contada uma vez",IF(N(G163)=0,"ERRO: tarefa fora do Plano Mestre",IF(P163=0,"Tarefa retirada do plano: não conta","OK")))))</f>
        <v/>
      </c>
    </row>
    <row r="164">
      <c r="A164" s="29" t="inlineStr">
        <is>
          <t>eq-demo-004</t>
        </is>
      </c>
      <c r="B164" s="25" t="inlineStr">
        <is>
          <t>PRL-02</t>
        </is>
      </c>
      <c r="C164" s="49" t="n">
        <v>46034</v>
      </c>
      <c r="D164" s="29" t="inlineStr">
        <is>
          <t>Cronograma PCM Direto</t>
        </is>
      </c>
      <c r="E164" s="23">
        <f>IF(OR(A164="",B164=""),"",A164&amp;"|"&amp;B164)</f>
        <v/>
      </c>
      <c r="F164" s="30">
        <f>IF(OR(E164="",NOT(ISNUMBER(C164))),"",E164&amp;"|"&amp;YEAR(C164)&amp;"-"&amp;RIGHT("0"&amp;MONTH(C164),2)&amp;"-"&amp;RIGHT("0"&amp;DAY(C164),2))</f>
        <v/>
      </c>
      <c r="G164" s="26">
        <f>IF(E164="","",IFERROR(MATCH(E164,pl_chave,0),0))</f>
        <v/>
      </c>
      <c r="H164" s="23">
        <f>IF(G164="","",IF(G164=0,"Tarefa fora do plano",INDEX(pl_tag,G164)))</f>
        <v/>
      </c>
      <c r="I164" s="30">
        <f>IF(N(G164)=0,"",INDEX(pl_atividade,G164))</f>
        <v/>
      </c>
      <c r="J164" s="50">
        <f>IF(N(G164)=0,"",INDEX(pl_especialidade,G164))</f>
        <v/>
      </c>
      <c r="K164" s="28">
        <f>IF(N(G164)=0,"",INDEX(pl_duracao,G164))</f>
        <v/>
      </c>
      <c r="L164" s="39">
        <f>IF(ISNUMBER(C164),YEAR(C164),"")</f>
        <v/>
      </c>
      <c r="M164" s="39">
        <f>IF(ISNUMBER(C164),MONTH(C164),"")</f>
        <v/>
      </c>
      <c r="N164" s="23">
        <f>IF(L164="","",IF(NOT(ISNUMBER(crono_ano)),"Informe o ano",IF(L164&lt;crono_ano,"Antes do ano",IF(L164&gt;crono_ano,"Depois do ano","No ano"))))</f>
        <v/>
      </c>
      <c r="O164" s="39">
        <f>IF(F164="","",IF(COUNTIF(F$7:F164,F164)=1,1,0))</f>
        <v/>
      </c>
      <c r="P164" s="39">
        <f>IF(A164&amp;B164&amp;C164="","",IF(AND(O164=1,N(G164)&gt;0),IF(INDEX(pl_ativa,MAX(1,N(G164)))="Sim",1,0),0))</f>
        <v/>
      </c>
      <c r="Q164" s="39">
        <f>IF(F164="","",COUNTIFS(ex_chave_oc,F164,ex_cancelada,"&lt;&gt;Sim"))</f>
        <v/>
      </c>
      <c r="R164" s="51">
        <f>IF(P164="","",IF(AND(P164=1,N(Q164)&gt;0),1,0))</f>
        <v/>
      </c>
      <c r="S164" s="30">
        <f>IF(P164="","",IF(F164="","ERRO: data prevista ausente ou inválida",IF(O164=0,"Duplicada: contada uma vez",IF(N(G164)=0,"ERRO: tarefa fora do Plano Mestre",IF(P164=0,"Tarefa retirada do plano: não conta","OK")))))</f>
        <v/>
      </c>
    </row>
    <row r="165">
      <c r="A165" s="29" t="inlineStr">
        <is>
          <t>eq-demo-004</t>
        </is>
      </c>
      <c r="B165" s="25" t="inlineStr">
        <is>
          <t>PRL-03</t>
        </is>
      </c>
      <c r="C165" s="49" t="n">
        <v>46034</v>
      </c>
      <c r="D165" s="29" t="inlineStr">
        <is>
          <t>Cronograma PCM Direto</t>
        </is>
      </c>
      <c r="E165" s="23">
        <f>IF(OR(A165="",B165=""),"",A165&amp;"|"&amp;B165)</f>
        <v/>
      </c>
      <c r="F165" s="30">
        <f>IF(OR(E165="",NOT(ISNUMBER(C165))),"",E165&amp;"|"&amp;YEAR(C165)&amp;"-"&amp;RIGHT("0"&amp;MONTH(C165),2)&amp;"-"&amp;RIGHT("0"&amp;DAY(C165),2))</f>
        <v/>
      </c>
      <c r="G165" s="26">
        <f>IF(E165="","",IFERROR(MATCH(E165,pl_chave,0),0))</f>
        <v/>
      </c>
      <c r="H165" s="23">
        <f>IF(G165="","",IF(G165=0,"Tarefa fora do plano",INDEX(pl_tag,G165)))</f>
        <v/>
      </c>
      <c r="I165" s="30">
        <f>IF(N(G165)=0,"",INDEX(pl_atividade,G165))</f>
        <v/>
      </c>
      <c r="J165" s="50">
        <f>IF(N(G165)=0,"",INDEX(pl_especialidade,G165))</f>
        <v/>
      </c>
      <c r="K165" s="28">
        <f>IF(N(G165)=0,"",INDEX(pl_duracao,G165))</f>
        <v/>
      </c>
      <c r="L165" s="39">
        <f>IF(ISNUMBER(C165),YEAR(C165),"")</f>
        <v/>
      </c>
      <c r="M165" s="39">
        <f>IF(ISNUMBER(C165),MONTH(C165),"")</f>
        <v/>
      </c>
      <c r="N165" s="23">
        <f>IF(L165="","",IF(NOT(ISNUMBER(crono_ano)),"Informe o ano",IF(L165&lt;crono_ano,"Antes do ano",IF(L165&gt;crono_ano,"Depois do ano","No ano"))))</f>
        <v/>
      </c>
      <c r="O165" s="39">
        <f>IF(F165="","",IF(COUNTIF(F$7:F165,F165)=1,1,0))</f>
        <v/>
      </c>
      <c r="P165" s="39">
        <f>IF(A165&amp;B165&amp;C165="","",IF(AND(O165=1,N(G165)&gt;0),IF(INDEX(pl_ativa,MAX(1,N(G165)))="Sim",1,0),0))</f>
        <v/>
      </c>
      <c r="Q165" s="39">
        <f>IF(F165="","",COUNTIFS(ex_chave_oc,F165,ex_cancelada,"&lt;&gt;Sim"))</f>
        <v/>
      </c>
      <c r="R165" s="51">
        <f>IF(P165="","",IF(AND(P165=1,N(Q165)&gt;0),1,0))</f>
        <v/>
      </c>
      <c r="S165" s="30">
        <f>IF(P165="","",IF(F165="","ERRO: data prevista ausente ou inválida",IF(O165=0,"Duplicada: contada uma vez",IF(N(G165)=0,"ERRO: tarefa fora do Plano Mestre",IF(P165=0,"Tarefa retirada do plano: não conta","OK")))))</f>
        <v/>
      </c>
    </row>
    <row r="166">
      <c r="A166" s="29" t="inlineStr">
        <is>
          <t>eq-demo-004</t>
        </is>
      </c>
      <c r="B166" s="25" t="inlineStr">
        <is>
          <t>PRL-06</t>
        </is>
      </c>
      <c r="C166" s="49" t="n">
        <v>46034</v>
      </c>
      <c r="D166" s="29" t="inlineStr">
        <is>
          <t>Cronograma PCM Direto</t>
        </is>
      </c>
      <c r="E166" s="23">
        <f>IF(OR(A166="",B166=""),"",A166&amp;"|"&amp;B166)</f>
        <v/>
      </c>
      <c r="F166" s="30">
        <f>IF(OR(E166="",NOT(ISNUMBER(C166))),"",E166&amp;"|"&amp;YEAR(C166)&amp;"-"&amp;RIGHT("0"&amp;MONTH(C166),2)&amp;"-"&amp;RIGHT("0"&amp;DAY(C166),2))</f>
        <v/>
      </c>
      <c r="G166" s="26">
        <f>IF(E166="","",IFERROR(MATCH(E166,pl_chave,0),0))</f>
        <v/>
      </c>
      <c r="H166" s="23">
        <f>IF(G166="","",IF(G166=0,"Tarefa fora do plano",INDEX(pl_tag,G166)))</f>
        <v/>
      </c>
      <c r="I166" s="30">
        <f>IF(N(G166)=0,"",INDEX(pl_atividade,G166))</f>
        <v/>
      </c>
      <c r="J166" s="50">
        <f>IF(N(G166)=0,"",INDEX(pl_especialidade,G166))</f>
        <v/>
      </c>
      <c r="K166" s="28">
        <f>IF(N(G166)=0,"",INDEX(pl_duracao,G166))</f>
        <v/>
      </c>
      <c r="L166" s="39">
        <f>IF(ISNUMBER(C166),YEAR(C166),"")</f>
        <v/>
      </c>
      <c r="M166" s="39">
        <f>IF(ISNUMBER(C166),MONTH(C166),"")</f>
        <v/>
      </c>
      <c r="N166" s="23">
        <f>IF(L166="","",IF(NOT(ISNUMBER(crono_ano)),"Informe o ano",IF(L166&lt;crono_ano,"Antes do ano",IF(L166&gt;crono_ano,"Depois do ano","No ano"))))</f>
        <v/>
      </c>
      <c r="O166" s="39">
        <f>IF(F166="","",IF(COUNTIF(F$7:F166,F166)=1,1,0))</f>
        <v/>
      </c>
      <c r="P166" s="39">
        <f>IF(A166&amp;B166&amp;C166="","",IF(AND(O166=1,N(G166)&gt;0),IF(INDEX(pl_ativa,MAX(1,N(G166)))="Sim",1,0),0))</f>
        <v/>
      </c>
      <c r="Q166" s="39">
        <f>IF(F166="","",COUNTIFS(ex_chave_oc,F166,ex_cancelada,"&lt;&gt;Sim"))</f>
        <v/>
      </c>
      <c r="R166" s="51">
        <f>IF(P166="","",IF(AND(P166=1,N(Q166)&gt;0),1,0))</f>
        <v/>
      </c>
      <c r="S166" s="30">
        <f>IF(P166="","",IF(F166="","ERRO: data prevista ausente ou inválida",IF(O166=0,"Duplicada: contada uma vez",IF(N(G166)=0,"ERRO: tarefa fora do Plano Mestre",IF(P166=0,"Tarefa retirada do plano: não conta","OK")))))</f>
        <v/>
      </c>
    </row>
    <row r="167">
      <c r="A167" s="29" t="inlineStr">
        <is>
          <t>eq-demo-004</t>
        </is>
      </c>
      <c r="B167" s="25" t="inlineStr">
        <is>
          <t>PRL-11</t>
        </is>
      </c>
      <c r="C167" s="49" t="n">
        <v>46034</v>
      </c>
      <c r="D167" s="29" t="inlineStr">
        <is>
          <t>Cronograma PCM Direto</t>
        </is>
      </c>
      <c r="E167" s="23">
        <f>IF(OR(A167="",B167=""),"",A167&amp;"|"&amp;B167)</f>
        <v/>
      </c>
      <c r="F167" s="30">
        <f>IF(OR(E167="",NOT(ISNUMBER(C167))),"",E167&amp;"|"&amp;YEAR(C167)&amp;"-"&amp;RIGHT("0"&amp;MONTH(C167),2)&amp;"-"&amp;RIGHT("0"&amp;DAY(C167),2))</f>
        <v/>
      </c>
      <c r="G167" s="26">
        <f>IF(E167="","",IFERROR(MATCH(E167,pl_chave,0),0))</f>
        <v/>
      </c>
      <c r="H167" s="23">
        <f>IF(G167="","",IF(G167=0,"Tarefa fora do plano",INDEX(pl_tag,G167)))</f>
        <v/>
      </c>
      <c r="I167" s="30">
        <f>IF(N(G167)=0,"",INDEX(pl_atividade,G167))</f>
        <v/>
      </c>
      <c r="J167" s="50">
        <f>IF(N(G167)=0,"",INDEX(pl_especialidade,G167))</f>
        <v/>
      </c>
      <c r="K167" s="28">
        <f>IF(N(G167)=0,"",INDEX(pl_duracao,G167))</f>
        <v/>
      </c>
      <c r="L167" s="39">
        <f>IF(ISNUMBER(C167),YEAR(C167),"")</f>
        <v/>
      </c>
      <c r="M167" s="39">
        <f>IF(ISNUMBER(C167),MONTH(C167),"")</f>
        <v/>
      </c>
      <c r="N167" s="23">
        <f>IF(L167="","",IF(NOT(ISNUMBER(crono_ano)),"Informe o ano",IF(L167&lt;crono_ano,"Antes do ano",IF(L167&gt;crono_ano,"Depois do ano","No ano"))))</f>
        <v/>
      </c>
      <c r="O167" s="39">
        <f>IF(F167="","",IF(COUNTIF(F$7:F167,F167)=1,1,0))</f>
        <v/>
      </c>
      <c r="P167" s="39">
        <f>IF(A167&amp;B167&amp;C167="","",IF(AND(O167=1,N(G167)&gt;0),IF(INDEX(pl_ativa,MAX(1,N(G167)))="Sim",1,0),0))</f>
        <v/>
      </c>
      <c r="Q167" s="39">
        <f>IF(F167="","",COUNTIFS(ex_chave_oc,F167,ex_cancelada,"&lt;&gt;Sim"))</f>
        <v/>
      </c>
      <c r="R167" s="51">
        <f>IF(P167="","",IF(AND(P167=1,N(Q167)&gt;0),1,0))</f>
        <v/>
      </c>
      <c r="S167" s="30">
        <f>IF(P167="","",IF(F167="","ERRO: data prevista ausente ou inválida",IF(O167=0,"Duplicada: contada uma vez",IF(N(G167)=0,"ERRO: tarefa fora do Plano Mestre",IF(P167=0,"Tarefa retirada do plano: não conta","OK")))))</f>
        <v/>
      </c>
    </row>
    <row r="168">
      <c r="A168" s="29" t="inlineStr">
        <is>
          <t>eq-demo-004</t>
        </is>
      </c>
      <c r="B168" s="25" t="inlineStr">
        <is>
          <t>PRL-11</t>
        </is>
      </c>
      <c r="C168" s="49" t="n">
        <v>46035</v>
      </c>
      <c r="D168" s="29" t="inlineStr">
        <is>
          <t>Cronograma PCM Direto</t>
        </is>
      </c>
      <c r="E168" s="23">
        <f>IF(OR(A168="",B168=""),"",A168&amp;"|"&amp;B168)</f>
        <v/>
      </c>
      <c r="F168" s="30">
        <f>IF(OR(E168="",NOT(ISNUMBER(C168))),"",E168&amp;"|"&amp;YEAR(C168)&amp;"-"&amp;RIGHT("0"&amp;MONTH(C168),2)&amp;"-"&amp;RIGHT("0"&amp;DAY(C168),2))</f>
        <v/>
      </c>
      <c r="G168" s="26">
        <f>IF(E168="","",IFERROR(MATCH(E168,pl_chave,0),0))</f>
        <v/>
      </c>
      <c r="H168" s="23">
        <f>IF(G168="","",IF(G168=0,"Tarefa fora do plano",INDEX(pl_tag,G168)))</f>
        <v/>
      </c>
      <c r="I168" s="30">
        <f>IF(N(G168)=0,"",INDEX(pl_atividade,G168))</f>
        <v/>
      </c>
      <c r="J168" s="50">
        <f>IF(N(G168)=0,"",INDEX(pl_especialidade,G168))</f>
        <v/>
      </c>
      <c r="K168" s="28">
        <f>IF(N(G168)=0,"",INDEX(pl_duracao,G168))</f>
        <v/>
      </c>
      <c r="L168" s="39">
        <f>IF(ISNUMBER(C168),YEAR(C168),"")</f>
        <v/>
      </c>
      <c r="M168" s="39">
        <f>IF(ISNUMBER(C168),MONTH(C168),"")</f>
        <v/>
      </c>
      <c r="N168" s="23">
        <f>IF(L168="","",IF(NOT(ISNUMBER(crono_ano)),"Informe o ano",IF(L168&lt;crono_ano,"Antes do ano",IF(L168&gt;crono_ano,"Depois do ano","No ano"))))</f>
        <v/>
      </c>
      <c r="O168" s="39">
        <f>IF(F168="","",IF(COUNTIF(F$7:F168,F168)=1,1,0))</f>
        <v/>
      </c>
      <c r="P168" s="39">
        <f>IF(A168&amp;B168&amp;C168="","",IF(AND(O168=1,N(G168)&gt;0),IF(INDEX(pl_ativa,MAX(1,N(G168)))="Sim",1,0),0))</f>
        <v/>
      </c>
      <c r="Q168" s="39">
        <f>IF(F168="","",COUNTIFS(ex_chave_oc,F168,ex_cancelada,"&lt;&gt;Sim"))</f>
        <v/>
      </c>
      <c r="R168" s="51">
        <f>IF(P168="","",IF(AND(P168=1,N(Q168)&gt;0),1,0))</f>
        <v/>
      </c>
      <c r="S168" s="30">
        <f>IF(P168="","",IF(F168="","ERRO: data prevista ausente ou inválida",IF(O168=0,"Duplicada: contada uma vez",IF(N(G168)=0,"ERRO: tarefa fora do Plano Mestre",IF(P168=0,"Tarefa retirada do plano: não conta","OK")))))</f>
        <v/>
      </c>
    </row>
    <row r="169">
      <c r="A169" s="29" t="inlineStr">
        <is>
          <t>eq-demo-004</t>
        </is>
      </c>
      <c r="B169" s="25" t="inlineStr">
        <is>
          <t>PRL-11</t>
        </is>
      </c>
      <c r="C169" s="49" t="n">
        <v>46036</v>
      </c>
      <c r="D169" s="29" t="inlineStr">
        <is>
          <t>Cronograma PCM Direto</t>
        </is>
      </c>
      <c r="E169" s="23">
        <f>IF(OR(A169="",B169=""),"",A169&amp;"|"&amp;B169)</f>
        <v/>
      </c>
      <c r="F169" s="30">
        <f>IF(OR(E169="",NOT(ISNUMBER(C169))),"",E169&amp;"|"&amp;YEAR(C169)&amp;"-"&amp;RIGHT("0"&amp;MONTH(C169),2)&amp;"-"&amp;RIGHT("0"&amp;DAY(C169),2))</f>
        <v/>
      </c>
      <c r="G169" s="26">
        <f>IF(E169="","",IFERROR(MATCH(E169,pl_chave,0),0))</f>
        <v/>
      </c>
      <c r="H169" s="23">
        <f>IF(G169="","",IF(G169=0,"Tarefa fora do plano",INDEX(pl_tag,G169)))</f>
        <v/>
      </c>
      <c r="I169" s="30">
        <f>IF(N(G169)=0,"",INDEX(pl_atividade,G169))</f>
        <v/>
      </c>
      <c r="J169" s="50">
        <f>IF(N(G169)=0,"",INDEX(pl_especialidade,G169))</f>
        <v/>
      </c>
      <c r="K169" s="28">
        <f>IF(N(G169)=0,"",INDEX(pl_duracao,G169))</f>
        <v/>
      </c>
      <c r="L169" s="39">
        <f>IF(ISNUMBER(C169),YEAR(C169),"")</f>
        <v/>
      </c>
      <c r="M169" s="39">
        <f>IF(ISNUMBER(C169),MONTH(C169),"")</f>
        <v/>
      </c>
      <c r="N169" s="23">
        <f>IF(L169="","",IF(NOT(ISNUMBER(crono_ano)),"Informe o ano",IF(L169&lt;crono_ano,"Antes do ano",IF(L169&gt;crono_ano,"Depois do ano","No ano"))))</f>
        <v/>
      </c>
      <c r="O169" s="39">
        <f>IF(F169="","",IF(COUNTIF(F$7:F169,F169)=1,1,0))</f>
        <v/>
      </c>
      <c r="P169" s="39">
        <f>IF(A169&amp;B169&amp;C169="","",IF(AND(O169=1,N(G169)&gt;0),IF(INDEX(pl_ativa,MAX(1,N(G169)))="Sim",1,0),0))</f>
        <v/>
      </c>
      <c r="Q169" s="39">
        <f>IF(F169="","",COUNTIFS(ex_chave_oc,F169,ex_cancelada,"&lt;&gt;Sim"))</f>
        <v/>
      </c>
      <c r="R169" s="51">
        <f>IF(P169="","",IF(AND(P169=1,N(Q169)&gt;0),1,0))</f>
        <v/>
      </c>
      <c r="S169" s="30">
        <f>IF(P169="","",IF(F169="","ERRO: data prevista ausente ou inválida",IF(O169=0,"Duplicada: contada uma vez",IF(N(G169)=0,"ERRO: tarefa fora do Plano Mestre",IF(P169=0,"Tarefa retirada do plano: não conta","OK")))))</f>
        <v/>
      </c>
    </row>
    <row r="170">
      <c r="A170" s="29" t="inlineStr">
        <is>
          <t>eq-demo-004</t>
        </is>
      </c>
      <c r="B170" s="25" t="inlineStr">
        <is>
          <t>PRL-11</t>
        </is>
      </c>
      <c r="C170" s="49" t="n">
        <v>46037</v>
      </c>
      <c r="D170" s="29" t="inlineStr">
        <is>
          <t>Cronograma PCM Direto</t>
        </is>
      </c>
      <c r="E170" s="23">
        <f>IF(OR(A170="",B170=""),"",A170&amp;"|"&amp;B170)</f>
        <v/>
      </c>
      <c r="F170" s="30">
        <f>IF(OR(E170="",NOT(ISNUMBER(C170))),"",E170&amp;"|"&amp;YEAR(C170)&amp;"-"&amp;RIGHT("0"&amp;MONTH(C170),2)&amp;"-"&amp;RIGHT("0"&amp;DAY(C170),2))</f>
        <v/>
      </c>
      <c r="G170" s="26">
        <f>IF(E170="","",IFERROR(MATCH(E170,pl_chave,0),0))</f>
        <v/>
      </c>
      <c r="H170" s="23">
        <f>IF(G170="","",IF(G170=0,"Tarefa fora do plano",INDEX(pl_tag,G170)))</f>
        <v/>
      </c>
      <c r="I170" s="30">
        <f>IF(N(G170)=0,"",INDEX(pl_atividade,G170))</f>
        <v/>
      </c>
      <c r="J170" s="50">
        <f>IF(N(G170)=0,"",INDEX(pl_especialidade,G170))</f>
        <v/>
      </c>
      <c r="K170" s="28">
        <f>IF(N(G170)=0,"",INDEX(pl_duracao,G170))</f>
        <v/>
      </c>
      <c r="L170" s="39">
        <f>IF(ISNUMBER(C170),YEAR(C170),"")</f>
        <v/>
      </c>
      <c r="M170" s="39">
        <f>IF(ISNUMBER(C170),MONTH(C170),"")</f>
        <v/>
      </c>
      <c r="N170" s="23">
        <f>IF(L170="","",IF(NOT(ISNUMBER(crono_ano)),"Informe o ano",IF(L170&lt;crono_ano,"Antes do ano",IF(L170&gt;crono_ano,"Depois do ano","No ano"))))</f>
        <v/>
      </c>
      <c r="O170" s="39">
        <f>IF(F170="","",IF(COUNTIF(F$7:F170,F170)=1,1,0))</f>
        <v/>
      </c>
      <c r="P170" s="39">
        <f>IF(A170&amp;B170&amp;C170="","",IF(AND(O170=1,N(G170)&gt;0),IF(INDEX(pl_ativa,MAX(1,N(G170)))="Sim",1,0),0))</f>
        <v/>
      </c>
      <c r="Q170" s="39">
        <f>IF(F170="","",COUNTIFS(ex_chave_oc,F170,ex_cancelada,"&lt;&gt;Sim"))</f>
        <v/>
      </c>
      <c r="R170" s="51">
        <f>IF(P170="","",IF(AND(P170=1,N(Q170)&gt;0),1,0))</f>
        <v/>
      </c>
      <c r="S170" s="30">
        <f>IF(P170="","",IF(F170="","ERRO: data prevista ausente ou inválida",IF(O170=0,"Duplicada: contada uma vez",IF(N(G170)=0,"ERRO: tarefa fora do Plano Mestre",IF(P170=0,"Tarefa retirada do plano: não conta","OK")))))</f>
        <v/>
      </c>
    </row>
    <row r="171">
      <c r="A171" s="29" t="inlineStr">
        <is>
          <t>eq-demo-004</t>
        </is>
      </c>
      <c r="B171" s="25" t="inlineStr">
        <is>
          <t>PRL-11</t>
        </is>
      </c>
      <c r="C171" s="49" t="n">
        <v>46038</v>
      </c>
      <c r="D171" s="29" t="inlineStr">
        <is>
          <t>Cronograma PCM Direto</t>
        </is>
      </c>
      <c r="E171" s="23">
        <f>IF(OR(A171="",B171=""),"",A171&amp;"|"&amp;B171)</f>
        <v/>
      </c>
      <c r="F171" s="30">
        <f>IF(OR(E171="",NOT(ISNUMBER(C171))),"",E171&amp;"|"&amp;YEAR(C171)&amp;"-"&amp;RIGHT("0"&amp;MONTH(C171),2)&amp;"-"&amp;RIGHT("0"&amp;DAY(C171),2))</f>
        <v/>
      </c>
      <c r="G171" s="26">
        <f>IF(E171="","",IFERROR(MATCH(E171,pl_chave,0),0))</f>
        <v/>
      </c>
      <c r="H171" s="23">
        <f>IF(G171="","",IF(G171=0,"Tarefa fora do plano",INDEX(pl_tag,G171)))</f>
        <v/>
      </c>
      <c r="I171" s="30">
        <f>IF(N(G171)=0,"",INDEX(pl_atividade,G171))</f>
        <v/>
      </c>
      <c r="J171" s="50">
        <f>IF(N(G171)=0,"",INDEX(pl_especialidade,G171))</f>
        <v/>
      </c>
      <c r="K171" s="28">
        <f>IF(N(G171)=0,"",INDEX(pl_duracao,G171))</f>
        <v/>
      </c>
      <c r="L171" s="39">
        <f>IF(ISNUMBER(C171),YEAR(C171),"")</f>
        <v/>
      </c>
      <c r="M171" s="39">
        <f>IF(ISNUMBER(C171),MONTH(C171),"")</f>
        <v/>
      </c>
      <c r="N171" s="23">
        <f>IF(L171="","",IF(NOT(ISNUMBER(crono_ano)),"Informe o ano",IF(L171&lt;crono_ano,"Antes do ano",IF(L171&gt;crono_ano,"Depois do ano","No ano"))))</f>
        <v/>
      </c>
      <c r="O171" s="39">
        <f>IF(F171="","",IF(COUNTIF(F$7:F171,F171)=1,1,0))</f>
        <v/>
      </c>
      <c r="P171" s="39">
        <f>IF(A171&amp;B171&amp;C171="","",IF(AND(O171=1,N(G171)&gt;0),IF(INDEX(pl_ativa,MAX(1,N(G171)))="Sim",1,0),0))</f>
        <v/>
      </c>
      <c r="Q171" s="39">
        <f>IF(F171="","",COUNTIFS(ex_chave_oc,F171,ex_cancelada,"&lt;&gt;Sim"))</f>
        <v/>
      </c>
      <c r="R171" s="51">
        <f>IF(P171="","",IF(AND(P171=1,N(Q171)&gt;0),1,0))</f>
        <v/>
      </c>
      <c r="S171" s="30">
        <f>IF(P171="","",IF(F171="","ERRO: data prevista ausente ou inválida",IF(O171=0,"Duplicada: contada uma vez",IF(N(G171)=0,"ERRO: tarefa fora do Plano Mestre",IF(P171=0,"Tarefa retirada do plano: não conta","OK")))))</f>
        <v/>
      </c>
    </row>
    <row r="172">
      <c r="A172" s="29" t="inlineStr">
        <is>
          <t>eq-demo-001</t>
        </is>
      </c>
      <c r="B172" s="25" t="inlineStr">
        <is>
          <t>CMP-01</t>
        </is>
      </c>
      <c r="C172" s="49" t="n">
        <v>46041</v>
      </c>
      <c r="D172" s="29" t="inlineStr">
        <is>
          <t>Cronograma PCM Direto</t>
        </is>
      </c>
      <c r="E172" s="23">
        <f>IF(OR(A172="",B172=""),"",A172&amp;"|"&amp;B172)</f>
        <v/>
      </c>
      <c r="F172" s="30">
        <f>IF(OR(E172="",NOT(ISNUMBER(C172))),"",E172&amp;"|"&amp;YEAR(C172)&amp;"-"&amp;RIGHT("0"&amp;MONTH(C172),2)&amp;"-"&amp;RIGHT("0"&amp;DAY(C172),2))</f>
        <v/>
      </c>
      <c r="G172" s="26">
        <f>IF(E172="","",IFERROR(MATCH(E172,pl_chave,0),0))</f>
        <v/>
      </c>
      <c r="H172" s="23">
        <f>IF(G172="","",IF(G172=0,"Tarefa fora do plano",INDEX(pl_tag,G172)))</f>
        <v/>
      </c>
      <c r="I172" s="30">
        <f>IF(N(G172)=0,"",INDEX(pl_atividade,G172))</f>
        <v/>
      </c>
      <c r="J172" s="50">
        <f>IF(N(G172)=0,"",INDEX(pl_especialidade,G172))</f>
        <v/>
      </c>
      <c r="K172" s="28">
        <f>IF(N(G172)=0,"",INDEX(pl_duracao,G172))</f>
        <v/>
      </c>
      <c r="L172" s="39">
        <f>IF(ISNUMBER(C172),YEAR(C172),"")</f>
        <v/>
      </c>
      <c r="M172" s="39">
        <f>IF(ISNUMBER(C172),MONTH(C172),"")</f>
        <v/>
      </c>
      <c r="N172" s="23">
        <f>IF(L172="","",IF(NOT(ISNUMBER(crono_ano)),"Informe o ano",IF(L172&lt;crono_ano,"Antes do ano",IF(L172&gt;crono_ano,"Depois do ano","No ano"))))</f>
        <v/>
      </c>
      <c r="O172" s="39">
        <f>IF(F172="","",IF(COUNTIF(F$7:F172,F172)=1,1,0))</f>
        <v/>
      </c>
      <c r="P172" s="39">
        <f>IF(A172&amp;B172&amp;C172="","",IF(AND(O172=1,N(G172)&gt;0),IF(INDEX(pl_ativa,MAX(1,N(G172)))="Sim",1,0),0))</f>
        <v/>
      </c>
      <c r="Q172" s="39">
        <f>IF(F172="","",COUNTIFS(ex_chave_oc,F172,ex_cancelada,"&lt;&gt;Sim"))</f>
        <v/>
      </c>
      <c r="R172" s="51">
        <f>IF(P172="","",IF(AND(P172=1,N(Q172)&gt;0),1,0))</f>
        <v/>
      </c>
      <c r="S172" s="30">
        <f>IF(P172="","",IF(F172="","ERRO: data prevista ausente ou inválida",IF(O172=0,"Duplicada: contada uma vez",IF(N(G172)=0,"ERRO: tarefa fora do Plano Mestre",IF(P172=0,"Tarefa retirada do plano: não conta","OK")))))</f>
        <v/>
      </c>
    </row>
    <row r="173">
      <c r="A173" s="29" t="inlineStr">
        <is>
          <t>eq-demo-001</t>
        </is>
      </c>
      <c r="B173" s="25" t="inlineStr">
        <is>
          <t>CMP-02</t>
        </is>
      </c>
      <c r="C173" s="49" t="n">
        <v>46041</v>
      </c>
      <c r="D173" s="29" t="inlineStr">
        <is>
          <t>Cronograma PCM Direto</t>
        </is>
      </c>
      <c r="E173" s="23">
        <f>IF(OR(A173="",B173=""),"",A173&amp;"|"&amp;B173)</f>
        <v/>
      </c>
      <c r="F173" s="30">
        <f>IF(OR(E173="",NOT(ISNUMBER(C173))),"",E173&amp;"|"&amp;YEAR(C173)&amp;"-"&amp;RIGHT("0"&amp;MONTH(C173),2)&amp;"-"&amp;RIGHT("0"&amp;DAY(C173),2))</f>
        <v/>
      </c>
      <c r="G173" s="26">
        <f>IF(E173="","",IFERROR(MATCH(E173,pl_chave,0),0))</f>
        <v/>
      </c>
      <c r="H173" s="23">
        <f>IF(G173="","",IF(G173=0,"Tarefa fora do plano",INDEX(pl_tag,G173)))</f>
        <v/>
      </c>
      <c r="I173" s="30">
        <f>IF(N(G173)=0,"",INDEX(pl_atividade,G173))</f>
        <v/>
      </c>
      <c r="J173" s="50">
        <f>IF(N(G173)=0,"",INDEX(pl_especialidade,G173))</f>
        <v/>
      </c>
      <c r="K173" s="28">
        <f>IF(N(G173)=0,"",INDEX(pl_duracao,G173))</f>
        <v/>
      </c>
      <c r="L173" s="39">
        <f>IF(ISNUMBER(C173),YEAR(C173),"")</f>
        <v/>
      </c>
      <c r="M173" s="39">
        <f>IF(ISNUMBER(C173),MONTH(C173),"")</f>
        <v/>
      </c>
      <c r="N173" s="23">
        <f>IF(L173="","",IF(NOT(ISNUMBER(crono_ano)),"Informe o ano",IF(L173&lt;crono_ano,"Antes do ano",IF(L173&gt;crono_ano,"Depois do ano","No ano"))))</f>
        <v/>
      </c>
      <c r="O173" s="39">
        <f>IF(F173="","",IF(COUNTIF(F$7:F173,F173)=1,1,0))</f>
        <v/>
      </c>
      <c r="P173" s="39">
        <f>IF(A173&amp;B173&amp;C173="","",IF(AND(O173=1,N(G173)&gt;0),IF(INDEX(pl_ativa,MAX(1,N(G173)))="Sim",1,0),0))</f>
        <v/>
      </c>
      <c r="Q173" s="39">
        <f>IF(F173="","",COUNTIFS(ex_chave_oc,F173,ex_cancelada,"&lt;&gt;Sim"))</f>
        <v/>
      </c>
      <c r="R173" s="51">
        <f>IF(P173="","",IF(AND(P173=1,N(Q173)&gt;0),1,0))</f>
        <v/>
      </c>
      <c r="S173" s="30">
        <f>IF(P173="","",IF(F173="","ERRO: data prevista ausente ou inválida",IF(O173=0,"Duplicada: contada uma vez",IF(N(G173)=0,"ERRO: tarefa fora do Plano Mestre",IF(P173=0,"Tarefa retirada do plano: não conta","OK")))))</f>
        <v/>
      </c>
    </row>
    <row r="174">
      <c r="A174" s="29" t="inlineStr">
        <is>
          <t>eq-demo-001</t>
        </is>
      </c>
      <c r="B174" s="25" t="inlineStr">
        <is>
          <t>CMP-03</t>
        </is>
      </c>
      <c r="C174" s="49" t="n">
        <v>46041</v>
      </c>
      <c r="D174" s="29" t="inlineStr">
        <is>
          <t>Cronograma PCM Direto</t>
        </is>
      </c>
      <c r="E174" s="23">
        <f>IF(OR(A174="",B174=""),"",A174&amp;"|"&amp;B174)</f>
        <v/>
      </c>
      <c r="F174" s="30">
        <f>IF(OR(E174="",NOT(ISNUMBER(C174))),"",E174&amp;"|"&amp;YEAR(C174)&amp;"-"&amp;RIGHT("0"&amp;MONTH(C174),2)&amp;"-"&amp;RIGHT("0"&amp;DAY(C174),2))</f>
        <v/>
      </c>
      <c r="G174" s="26">
        <f>IF(E174="","",IFERROR(MATCH(E174,pl_chave,0),0))</f>
        <v/>
      </c>
      <c r="H174" s="23">
        <f>IF(G174="","",IF(G174=0,"Tarefa fora do plano",INDEX(pl_tag,G174)))</f>
        <v/>
      </c>
      <c r="I174" s="30">
        <f>IF(N(G174)=0,"",INDEX(pl_atividade,G174))</f>
        <v/>
      </c>
      <c r="J174" s="50">
        <f>IF(N(G174)=0,"",INDEX(pl_especialidade,G174))</f>
        <v/>
      </c>
      <c r="K174" s="28">
        <f>IF(N(G174)=0,"",INDEX(pl_duracao,G174))</f>
        <v/>
      </c>
      <c r="L174" s="39">
        <f>IF(ISNUMBER(C174),YEAR(C174),"")</f>
        <v/>
      </c>
      <c r="M174" s="39">
        <f>IF(ISNUMBER(C174),MONTH(C174),"")</f>
        <v/>
      </c>
      <c r="N174" s="23">
        <f>IF(L174="","",IF(NOT(ISNUMBER(crono_ano)),"Informe o ano",IF(L174&lt;crono_ano,"Antes do ano",IF(L174&gt;crono_ano,"Depois do ano","No ano"))))</f>
        <v/>
      </c>
      <c r="O174" s="39">
        <f>IF(F174="","",IF(COUNTIF(F$7:F174,F174)=1,1,0))</f>
        <v/>
      </c>
      <c r="P174" s="39">
        <f>IF(A174&amp;B174&amp;C174="","",IF(AND(O174=1,N(G174)&gt;0),IF(INDEX(pl_ativa,MAX(1,N(G174)))="Sim",1,0),0))</f>
        <v/>
      </c>
      <c r="Q174" s="39">
        <f>IF(F174="","",COUNTIFS(ex_chave_oc,F174,ex_cancelada,"&lt;&gt;Sim"))</f>
        <v/>
      </c>
      <c r="R174" s="51">
        <f>IF(P174="","",IF(AND(P174=1,N(Q174)&gt;0),1,0))</f>
        <v/>
      </c>
      <c r="S174" s="30">
        <f>IF(P174="","",IF(F174="","ERRO: data prevista ausente ou inválida",IF(O174=0,"Duplicada: contada uma vez",IF(N(G174)=0,"ERRO: tarefa fora do Plano Mestre",IF(P174=0,"Tarefa retirada do plano: não conta","OK")))))</f>
        <v/>
      </c>
    </row>
    <row r="175">
      <c r="A175" s="29" t="inlineStr">
        <is>
          <t>eq-demo-001</t>
        </is>
      </c>
      <c r="B175" s="25" t="inlineStr">
        <is>
          <t>CMP-05</t>
        </is>
      </c>
      <c r="C175" s="49" t="n">
        <v>46041</v>
      </c>
      <c r="D175" s="29" t="inlineStr">
        <is>
          <t>Cronograma PCM Direto</t>
        </is>
      </c>
      <c r="E175" s="23">
        <f>IF(OR(A175="",B175=""),"",A175&amp;"|"&amp;B175)</f>
        <v/>
      </c>
      <c r="F175" s="30">
        <f>IF(OR(E175="",NOT(ISNUMBER(C175))),"",E175&amp;"|"&amp;YEAR(C175)&amp;"-"&amp;RIGHT("0"&amp;MONTH(C175),2)&amp;"-"&amp;RIGHT("0"&amp;DAY(C175),2))</f>
        <v/>
      </c>
      <c r="G175" s="26">
        <f>IF(E175="","",IFERROR(MATCH(E175,pl_chave,0),0))</f>
        <v/>
      </c>
      <c r="H175" s="23">
        <f>IF(G175="","",IF(G175=0,"Tarefa fora do plano",INDEX(pl_tag,G175)))</f>
        <v/>
      </c>
      <c r="I175" s="30">
        <f>IF(N(G175)=0,"",INDEX(pl_atividade,G175))</f>
        <v/>
      </c>
      <c r="J175" s="50">
        <f>IF(N(G175)=0,"",INDEX(pl_especialidade,G175))</f>
        <v/>
      </c>
      <c r="K175" s="28">
        <f>IF(N(G175)=0,"",INDEX(pl_duracao,G175))</f>
        <v/>
      </c>
      <c r="L175" s="39">
        <f>IF(ISNUMBER(C175),YEAR(C175),"")</f>
        <v/>
      </c>
      <c r="M175" s="39">
        <f>IF(ISNUMBER(C175),MONTH(C175),"")</f>
        <v/>
      </c>
      <c r="N175" s="23">
        <f>IF(L175="","",IF(NOT(ISNUMBER(crono_ano)),"Informe o ano",IF(L175&lt;crono_ano,"Antes do ano",IF(L175&gt;crono_ano,"Depois do ano","No ano"))))</f>
        <v/>
      </c>
      <c r="O175" s="39">
        <f>IF(F175="","",IF(COUNTIF(F$7:F175,F175)=1,1,0))</f>
        <v/>
      </c>
      <c r="P175" s="39">
        <f>IF(A175&amp;B175&amp;C175="","",IF(AND(O175=1,N(G175)&gt;0),IF(INDEX(pl_ativa,MAX(1,N(G175)))="Sim",1,0),0))</f>
        <v/>
      </c>
      <c r="Q175" s="39">
        <f>IF(F175="","",COUNTIFS(ex_chave_oc,F175,ex_cancelada,"&lt;&gt;Sim"))</f>
        <v/>
      </c>
      <c r="R175" s="51">
        <f>IF(P175="","",IF(AND(P175=1,N(Q175)&gt;0),1,0))</f>
        <v/>
      </c>
      <c r="S175" s="30">
        <f>IF(P175="","",IF(F175="","ERRO: data prevista ausente ou inválida",IF(O175=0,"Duplicada: contada uma vez",IF(N(G175)=0,"ERRO: tarefa fora do Plano Mestre",IF(P175=0,"Tarefa retirada do plano: não conta","OK")))))</f>
        <v/>
      </c>
    </row>
    <row r="176">
      <c r="A176" s="29" t="inlineStr">
        <is>
          <t>eq-demo-002</t>
        </is>
      </c>
      <c r="B176" s="25" t="inlineStr">
        <is>
          <t>BCF-01</t>
        </is>
      </c>
      <c r="C176" s="49" t="n">
        <v>46041</v>
      </c>
      <c r="D176" s="29" t="inlineStr">
        <is>
          <t>Cronograma PCM Direto</t>
        </is>
      </c>
      <c r="E176" s="23">
        <f>IF(OR(A176="",B176=""),"",A176&amp;"|"&amp;B176)</f>
        <v/>
      </c>
      <c r="F176" s="30">
        <f>IF(OR(E176="",NOT(ISNUMBER(C176))),"",E176&amp;"|"&amp;YEAR(C176)&amp;"-"&amp;RIGHT("0"&amp;MONTH(C176),2)&amp;"-"&amp;RIGHT("0"&amp;DAY(C176),2))</f>
        <v/>
      </c>
      <c r="G176" s="26">
        <f>IF(E176="","",IFERROR(MATCH(E176,pl_chave,0),0))</f>
        <v/>
      </c>
      <c r="H176" s="23">
        <f>IF(G176="","",IF(G176=0,"Tarefa fora do plano",INDEX(pl_tag,G176)))</f>
        <v/>
      </c>
      <c r="I176" s="30">
        <f>IF(N(G176)=0,"",INDEX(pl_atividade,G176))</f>
        <v/>
      </c>
      <c r="J176" s="50">
        <f>IF(N(G176)=0,"",INDEX(pl_especialidade,G176))</f>
        <v/>
      </c>
      <c r="K176" s="28">
        <f>IF(N(G176)=0,"",INDEX(pl_duracao,G176))</f>
        <v/>
      </c>
      <c r="L176" s="39">
        <f>IF(ISNUMBER(C176),YEAR(C176),"")</f>
        <v/>
      </c>
      <c r="M176" s="39">
        <f>IF(ISNUMBER(C176),MONTH(C176),"")</f>
        <v/>
      </c>
      <c r="N176" s="23">
        <f>IF(L176="","",IF(NOT(ISNUMBER(crono_ano)),"Informe o ano",IF(L176&lt;crono_ano,"Antes do ano",IF(L176&gt;crono_ano,"Depois do ano","No ano"))))</f>
        <v/>
      </c>
      <c r="O176" s="39">
        <f>IF(F176="","",IF(COUNTIF(F$7:F176,F176)=1,1,0))</f>
        <v/>
      </c>
      <c r="P176" s="39">
        <f>IF(A176&amp;B176&amp;C176="","",IF(AND(O176=1,N(G176)&gt;0),IF(INDEX(pl_ativa,MAX(1,N(G176)))="Sim",1,0),0))</f>
        <v/>
      </c>
      <c r="Q176" s="39">
        <f>IF(F176="","",COUNTIFS(ex_chave_oc,F176,ex_cancelada,"&lt;&gt;Sim"))</f>
        <v/>
      </c>
      <c r="R176" s="51">
        <f>IF(P176="","",IF(AND(P176=1,N(Q176)&gt;0),1,0))</f>
        <v/>
      </c>
      <c r="S176" s="30">
        <f>IF(P176="","",IF(F176="","ERRO: data prevista ausente ou inválida",IF(O176=0,"Duplicada: contada uma vez",IF(N(G176)=0,"ERRO: tarefa fora do Plano Mestre",IF(P176=0,"Tarefa retirada do plano: não conta","OK")))))</f>
        <v/>
      </c>
    </row>
    <row r="177">
      <c r="A177" s="29" t="inlineStr">
        <is>
          <t>eq-demo-003</t>
        </is>
      </c>
      <c r="B177" s="25" t="inlineStr">
        <is>
          <t>MOT-02</t>
        </is>
      </c>
      <c r="C177" s="49" t="n">
        <v>46041</v>
      </c>
      <c r="D177" s="29" t="inlineStr">
        <is>
          <t>Cronograma PCM Direto</t>
        </is>
      </c>
      <c r="E177" s="23">
        <f>IF(OR(A177="",B177=""),"",A177&amp;"|"&amp;B177)</f>
        <v/>
      </c>
      <c r="F177" s="30">
        <f>IF(OR(E177="",NOT(ISNUMBER(C177))),"",E177&amp;"|"&amp;YEAR(C177)&amp;"-"&amp;RIGHT("0"&amp;MONTH(C177),2)&amp;"-"&amp;RIGHT("0"&amp;DAY(C177),2))</f>
        <v/>
      </c>
      <c r="G177" s="26">
        <f>IF(E177="","",IFERROR(MATCH(E177,pl_chave,0),0))</f>
        <v/>
      </c>
      <c r="H177" s="23">
        <f>IF(G177="","",IF(G177=0,"Tarefa fora do plano",INDEX(pl_tag,G177)))</f>
        <v/>
      </c>
      <c r="I177" s="30">
        <f>IF(N(G177)=0,"",INDEX(pl_atividade,G177))</f>
        <v/>
      </c>
      <c r="J177" s="50">
        <f>IF(N(G177)=0,"",INDEX(pl_especialidade,G177))</f>
        <v/>
      </c>
      <c r="K177" s="28">
        <f>IF(N(G177)=0,"",INDEX(pl_duracao,G177))</f>
        <v/>
      </c>
      <c r="L177" s="39">
        <f>IF(ISNUMBER(C177),YEAR(C177),"")</f>
        <v/>
      </c>
      <c r="M177" s="39">
        <f>IF(ISNUMBER(C177),MONTH(C177),"")</f>
        <v/>
      </c>
      <c r="N177" s="23">
        <f>IF(L177="","",IF(NOT(ISNUMBER(crono_ano)),"Informe o ano",IF(L177&lt;crono_ano,"Antes do ano",IF(L177&gt;crono_ano,"Depois do ano","No ano"))))</f>
        <v/>
      </c>
      <c r="O177" s="39">
        <f>IF(F177="","",IF(COUNTIF(F$7:F177,F177)=1,1,0))</f>
        <v/>
      </c>
      <c r="P177" s="39">
        <f>IF(A177&amp;B177&amp;C177="","",IF(AND(O177=1,N(G177)&gt;0),IF(INDEX(pl_ativa,MAX(1,N(G177)))="Sim",1,0),0))</f>
        <v/>
      </c>
      <c r="Q177" s="39">
        <f>IF(F177="","",COUNTIFS(ex_chave_oc,F177,ex_cancelada,"&lt;&gt;Sim"))</f>
        <v/>
      </c>
      <c r="R177" s="51">
        <f>IF(P177="","",IF(AND(P177=1,N(Q177)&gt;0),1,0))</f>
        <v/>
      </c>
      <c r="S177" s="30">
        <f>IF(P177="","",IF(F177="","ERRO: data prevista ausente ou inválida",IF(O177=0,"Duplicada: contada uma vez",IF(N(G177)=0,"ERRO: tarefa fora do Plano Mestre",IF(P177=0,"Tarefa retirada do plano: não conta","OK")))))</f>
        <v/>
      </c>
    </row>
    <row r="178">
      <c r="A178" s="29" t="inlineStr">
        <is>
          <t>eq-demo-003</t>
        </is>
      </c>
      <c r="B178" s="25" t="inlineStr">
        <is>
          <t>MOT-08</t>
        </is>
      </c>
      <c r="C178" s="49" t="n">
        <v>46041</v>
      </c>
      <c r="D178" s="29" t="inlineStr">
        <is>
          <t>Cronograma PCM Direto</t>
        </is>
      </c>
      <c r="E178" s="23">
        <f>IF(OR(A178="",B178=""),"",A178&amp;"|"&amp;B178)</f>
        <v/>
      </c>
      <c r="F178" s="30">
        <f>IF(OR(E178="",NOT(ISNUMBER(C178))),"",E178&amp;"|"&amp;YEAR(C178)&amp;"-"&amp;RIGHT("0"&amp;MONTH(C178),2)&amp;"-"&amp;RIGHT("0"&amp;DAY(C178),2))</f>
        <v/>
      </c>
      <c r="G178" s="26">
        <f>IF(E178="","",IFERROR(MATCH(E178,pl_chave,0),0))</f>
        <v/>
      </c>
      <c r="H178" s="23">
        <f>IF(G178="","",IF(G178=0,"Tarefa fora do plano",INDEX(pl_tag,G178)))</f>
        <v/>
      </c>
      <c r="I178" s="30">
        <f>IF(N(G178)=0,"",INDEX(pl_atividade,G178))</f>
        <v/>
      </c>
      <c r="J178" s="50">
        <f>IF(N(G178)=0,"",INDEX(pl_especialidade,G178))</f>
        <v/>
      </c>
      <c r="K178" s="28">
        <f>IF(N(G178)=0,"",INDEX(pl_duracao,G178))</f>
        <v/>
      </c>
      <c r="L178" s="39">
        <f>IF(ISNUMBER(C178),YEAR(C178),"")</f>
        <v/>
      </c>
      <c r="M178" s="39">
        <f>IF(ISNUMBER(C178),MONTH(C178),"")</f>
        <v/>
      </c>
      <c r="N178" s="23">
        <f>IF(L178="","",IF(NOT(ISNUMBER(crono_ano)),"Informe o ano",IF(L178&lt;crono_ano,"Antes do ano",IF(L178&gt;crono_ano,"Depois do ano","No ano"))))</f>
        <v/>
      </c>
      <c r="O178" s="39">
        <f>IF(F178="","",IF(COUNTIF(F$7:F178,F178)=1,1,0))</f>
        <v/>
      </c>
      <c r="P178" s="39">
        <f>IF(A178&amp;B178&amp;C178="","",IF(AND(O178=1,N(G178)&gt;0),IF(INDEX(pl_ativa,MAX(1,N(G178)))="Sim",1,0),0))</f>
        <v/>
      </c>
      <c r="Q178" s="39">
        <f>IF(F178="","",COUNTIFS(ex_chave_oc,F178,ex_cancelada,"&lt;&gt;Sim"))</f>
        <v/>
      </c>
      <c r="R178" s="51">
        <f>IF(P178="","",IF(AND(P178=1,N(Q178)&gt;0),1,0))</f>
        <v/>
      </c>
      <c r="S178" s="30">
        <f>IF(P178="","",IF(F178="","ERRO: data prevista ausente ou inválida",IF(O178=0,"Duplicada: contada uma vez",IF(N(G178)=0,"ERRO: tarefa fora do Plano Mestre",IF(P178=0,"Tarefa retirada do plano: não conta","OK")))))</f>
        <v/>
      </c>
    </row>
    <row r="179">
      <c r="A179" s="29" t="inlineStr">
        <is>
          <t>eq-demo-004</t>
        </is>
      </c>
      <c r="B179" s="25" t="inlineStr">
        <is>
          <t>PRL-01</t>
        </is>
      </c>
      <c r="C179" s="49" t="n">
        <v>46041</v>
      </c>
      <c r="D179" s="29" t="inlineStr">
        <is>
          <t>Cronograma PCM Direto</t>
        </is>
      </c>
      <c r="E179" s="23">
        <f>IF(OR(A179="",B179=""),"",A179&amp;"|"&amp;B179)</f>
        <v/>
      </c>
      <c r="F179" s="30">
        <f>IF(OR(E179="",NOT(ISNUMBER(C179))),"",E179&amp;"|"&amp;YEAR(C179)&amp;"-"&amp;RIGHT("0"&amp;MONTH(C179),2)&amp;"-"&amp;RIGHT("0"&amp;DAY(C179),2))</f>
        <v/>
      </c>
      <c r="G179" s="26">
        <f>IF(E179="","",IFERROR(MATCH(E179,pl_chave,0),0))</f>
        <v/>
      </c>
      <c r="H179" s="23">
        <f>IF(G179="","",IF(G179=0,"Tarefa fora do plano",INDEX(pl_tag,G179)))</f>
        <v/>
      </c>
      <c r="I179" s="30">
        <f>IF(N(G179)=0,"",INDEX(pl_atividade,G179))</f>
        <v/>
      </c>
      <c r="J179" s="50">
        <f>IF(N(G179)=0,"",INDEX(pl_especialidade,G179))</f>
        <v/>
      </c>
      <c r="K179" s="28">
        <f>IF(N(G179)=0,"",INDEX(pl_duracao,G179))</f>
        <v/>
      </c>
      <c r="L179" s="39">
        <f>IF(ISNUMBER(C179),YEAR(C179),"")</f>
        <v/>
      </c>
      <c r="M179" s="39">
        <f>IF(ISNUMBER(C179),MONTH(C179),"")</f>
        <v/>
      </c>
      <c r="N179" s="23">
        <f>IF(L179="","",IF(NOT(ISNUMBER(crono_ano)),"Informe o ano",IF(L179&lt;crono_ano,"Antes do ano",IF(L179&gt;crono_ano,"Depois do ano","No ano"))))</f>
        <v/>
      </c>
      <c r="O179" s="39">
        <f>IF(F179="","",IF(COUNTIF(F$7:F179,F179)=1,1,0))</f>
        <v/>
      </c>
      <c r="P179" s="39">
        <f>IF(A179&amp;B179&amp;C179="","",IF(AND(O179=1,N(G179)&gt;0),IF(INDEX(pl_ativa,MAX(1,N(G179)))="Sim",1,0),0))</f>
        <v/>
      </c>
      <c r="Q179" s="39">
        <f>IF(F179="","",COUNTIFS(ex_chave_oc,F179,ex_cancelada,"&lt;&gt;Sim"))</f>
        <v/>
      </c>
      <c r="R179" s="51">
        <f>IF(P179="","",IF(AND(P179=1,N(Q179)&gt;0),1,0))</f>
        <v/>
      </c>
      <c r="S179" s="30">
        <f>IF(P179="","",IF(F179="","ERRO: data prevista ausente ou inválida",IF(O179=0,"Duplicada: contada uma vez",IF(N(G179)=0,"ERRO: tarefa fora do Plano Mestre",IF(P179=0,"Tarefa retirada do plano: não conta","OK")))))</f>
        <v/>
      </c>
    </row>
    <row r="180">
      <c r="A180" s="29" t="inlineStr">
        <is>
          <t>eq-demo-004</t>
        </is>
      </c>
      <c r="B180" s="25" t="inlineStr">
        <is>
          <t>PRL-02</t>
        </is>
      </c>
      <c r="C180" s="49" t="n">
        <v>46041</v>
      </c>
      <c r="D180" s="29" t="inlineStr">
        <is>
          <t>Cronograma PCM Direto</t>
        </is>
      </c>
      <c r="E180" s="23">
        <f>IF(OR(A180="",B180=""),"",A180&amp;"|"&amp;B180)</f>
        <v/>
      </c>
      <c r="F180" s="30">
        <f>IF(OR(E180="",NOT(ISNUMBER(C180))),"",E180&amp;"|"&amp;YEAR(C180)&amp;"-"&amp;RIGHT("0"&amp;MONTH(C180),2)&amp;"-"&amp;RIGHT("0"&amp;DAY(C180),2))</f>
        <v/>
      </c>
      <c r="G180" s="26">
        <f>IF(E180="","",IFERROR(MATCH(E180,pl_chave,0),0))</f>
        <v/>
      </c>
      <c r="H180" s="23">
        <f>IF(G180="","",IF(G180=0,"Tarefa fora do plano",INDEX(pl_tag,G180)))</f>
        <v/>
      </c>
      <c r="I180" s="30">
        <f>IF(N(G180)=0,"",INDEX(pl_atividade,G180))</f>
        <v/>
      </c>
      <c r="J180" s="50">
        <f>IF(N(G180)=0,"",INDEX(pl_especialidade,G180))</f>
        <v/>
      </c>
      <c r="K180" s="28">
        <f>IF(N(G180)=0,"",INDEX(pl_duracao,G180))</f>
        <v/>
      </c>
      <c r="L180" s="39">
        <f>IF(ISNUMBER(C180),YEAR(C180),"")</f>
        <v/>
      </c>
      <c r="M180" s="39">
        <f>IF(ISNUMBER(C180),MONTH(C180),"")</f>
        <v/>
      </c>
      <c r="N180" s="23">
        <f>IF(L180="","",IF(NOT(ISNUMBER(crono_ano)),"Informe o ano",IF(L180&lt;crono_ano,"Antes do ano",IF(L180&gt;crono_ano,"Depois do ano","No ano"))))</f>
        <v/>
      </c>
      <c r="O180" s="39">
        <f>IF(F180="","",IF(COUNTIF(F$7:F180,F180)=1,1,0))</f>
        <v/>
      </c>
      <c r="P180" s="39">
        <f>IF(A180&amp;B180&amp;C180="","",IF(AND(O180=1,N(G180)&gt;0),IF(INDEX(pl_ativa,MAX(1,N(G180)))="Sim",1,0),0))</f>
        <v/>
      </c>
      <c r="Q180" s="39">
        <f>IF(F180="","",COUNTIFS(ex_chave_oc,F180,ex_cancelada,"&lt;&gt;Sim"))</f>
        <v/>
      </c>
      <c r="R180" s="51">
        <f>IF(P180="","",IF(AND(P180=1,N(Q180)&gt;0),1,0))</f>
        <v/>
      </c>
      <c r="S180" s="30">
        <f>IF(P180="","",IF(F180="","ERRO: data prevista ausente ou inválida",IF(O180=0,"Duplicada: contada uma vez",IF(N(G180)=0,"ERRO: tarefa fora do Plano Mestre",IF(P180=0,"Tarefa retirada do plano: não conta","OK")))))</f>
        <v/>
      </c>
    </row>
    <row r="181">
      <c r="A181" s="29" t="inlineStr">
        <is>
          <t>eq-demo-004</t>
        </is>
      </c>
      <c r="B181" s="25" t="inlineStr">
        <is>
          <t>PRL-03</t>
        </is>
      </c>
      <c r="C181" s="49" t="n">
        <v>46041</v>
      </c>
      <c r="D181" s="29" t="inlineStr">
        <is>
          <t>Cronograma PCM Direto</t>
        </is>
      </c>
      <c r="E181" s="23">
        <f>IF(OR(A181="",B181=""),"",A181&amp;"|"&amp;B181)</f>
        <v/>
      </c>
      <c r="F181" s="30">
        <f>IF(OR(E181="",NOT(ISNUMBER(C181))),"",E181&amp;"|"&amp;YEAR(C181)&amp;"-"&amp;RIGHT("0"&amp;MONTH(C181),2)&amp;"-"&amp;RIGHT("0"&amp;DAY(C181),2))</f>
        <v/>
      </c>
      <c r="G181" s="26">
        <f>IF(E181="","",IFERROR(MATCH(E181,pl_chave,0),0))</f>
        <v/>
      </c>
      <c r="H181" s="23">
        <f>IF(G181="","",IF(G181=0,"Tarefa fora do plano",INDEX(pl_tag,G181)))</f>
        <v/>
      </c>
      <c r="I181" s="30">
        <f>IF(N(G181)=0,"",INDEX(pl_atividade,G181))</f>
        <v/>
      </c>
      <c r="J181" s="50">
        <f>IF(N(G181)=0,"",INDEX(pl_especialidade,G181))</f>
        <v/>
      </c>
      <c r="K181" s="28">
        <f>IF(N(G181)=0,"",INDEX(pl_duracao,G181))</f>
        <v/>
      </c>
      <c r="L181" s="39">
        <f>IF(ISNUMBER(C181),YEAR(C181),"")</f>
        <v/>
      </c>
      <c r="M181" s="39">
        <f>IF(ISNUMBER(C181),MONTH(C181),"")</f>
        <v/>
      </c>
      <c r="N181" s="23">
        <f>IF(L181="","",IF(NOT(ISNUMBER(crono_ano)),"Informe o ano",IF(L181&lt;crono_ano,"Antes do ano",IF(L181&gt;crono_ano,"Depois do ano","No ano"))))</f>
        <v/>
      </c>
      <c r="O181" s="39">
        <f>IF(F181="","",IF(COUNTIF(F$7:F181,F181)=1,1,0))</f>
        <v/>
      </c>
      <c r="P181" s="39">
        <f>IF(A181&amp;B181&amp;C181="","",IF(AND(O181=1,N(G181)&gt;0),IF(INDEX(pl_ativa,MAX(1,N(G181)))="Sim",1,0),0))</f>
        <v/>
      </c>
      <c r="Q181" s="39">
        <f>IF(F181="","",COUNTIFS(ex_chave_oc,F181,ex_cancelada,"&lt;&gt;Sim"))</f>
        <v/>
      </c>
      <c r="R181" s="51">
        <f>IF(P181="","",IF(AND(P181=1,N(Q181)&gt;0),1,0))</f>
        <v/>
      </c>
      <c r="S181" s="30">
        <f>IF(P181="","",IF(F181="","ERRO: data prevista ausente ou inválida",IF(O181=0,"Duplicada: contada uma vez",IF(N(G181)=0,"ERRO: tarefa fora do Plano Mestre",IF(P181=0,"Tarefa retirada do plano: não conta","OK")))))</f>
        <v/>
      </c>
    </row>
    <row r="182">
      <c r="A182" s="29" t="inlineStr">
        <is>
          <t>eq-demo-004</t>
        </is>
      </c>
      <c r="B182" s="25" t="inlineStr">
        <is>
          <t>PRL-11</t>
        </is>
      </c>
      <c r="C182" s="49" t="n">
        <v>46041</v>
      </c>
      <c r="D182" s="29" t="inlineStr">
        <is>
          <t>Cronograma PCM Direto</t>
        </is>
      </c>
      <c r="E182" s="23">
        <f>IF(OR(A182="",B182=""),"",A182&amp;"|"&amp;B182)</f>
        <v/>
      </c>
      <c r="F182" s="30">
        <f>IF(OR(E182="",NOT(ISNUMBER(C182))),"",E182&amp;"|"&amp;YEAR(C182)&amp;"-"&amp;RIGHT("0"&amp;MONTH(C182),2)&amp;"-"&amp;RIGHT("0"&amp;DAY(C182),2))</f>
        <v/>
      </c>
      <c r="G182" s="26">
        <f>IF(E182="","",IFERROR(MATCH(E182,pl_chave,0),0))</f>
        <v/>
      </c>
      <c r="H182" s="23">
        <f>IF(G182="","",IF(G182=0,"Tarefa fora do plano",INDEX(pl_tag,G182)))</f>
        <v/>
      </c>
      <c r="I182" s="30">
        <f>IF(N(G182)=0,"",INDEX(pl_atividade,G182))</f>
        <v/>
      </c>
      <c r="J182" s="50">
        <f>IF(N(G182)=0,"",INDEX(pl_especialidade,G182))</f>
        <v/>
      </c>
      <c r="K182" s="28">
        <f>IF(N(G182)=0,"",INDEX(pl_duracao,G182))</f>
        <v/>
      </c>
      <c r="L182" s="39">
        <f>IF(ISNUMBER(C182),YEAR(C182),"")</f>
        <v/>
      </c>
      <c r="M182" s="39">
        <f>IF(ISNUMBER(C182),MONTH(C182),"")</f>
        <v/>
      </c>
      <c r="N182" s="23">
        <f>IF(L182="","",IF(NOT(ISNUMBER(crono_ano)),"Informe o ano",IF(L182&lt;crono_ano,"Antes do ano",IF(L182&gt;crono_ano,"Depois do ano","No ano"))))</f>
        <v/>
      </c>
      <c r="O182" s="39">
        <f>IF(F182="","",IF(COUNTIF(F$7:F182,F182)=1,1,0))</f>
        <v/>
      </c>
      <c r="P182" s="39">
        <f>IF(A182&amp;B182&amp;C182="","",IF(AND(O182=1,N(G182)&gt;0),IF(INDEX(pl_ativa,MAX(1,N(G182)))="Sim",1,0),0))</f>
        <v/>
      </c>
      <c r="Q182" s="39">
        <f>IF(F182="","",COUNTIFS(ex_chave_oc,F182,ex_cancelada,"&lt;&gt;Sim"))</f>
        <v/>
      </c>
      <c r="R182" s="51">
        <f>IF(P182="","",IF(AND(P182=1,N(Q182)&gt;0),1,0))</f>
        <v/>
      </c>
      <c r="S182" s="30">
        <f>IF(P182="","",IF(F182="","ERRO: data prevista ausente ou inválida",IF(O182=0,"Duplicada: contada uma vez",IF(N(G182)=0,"ERRO: tarefa fora do Plano Mestre",IF(P182=0,"Tarefa retirada do plano: não conta","OK")))))</f>
        <v/>
      </c>
    </row>
    <row r="183">
      <c r="A183" s="29" t="inlineStr">
        <is>
          <t>eq-demo-004</t>
        </is>
      </c>
      <c r="B183" s="25" t="inlineStr">
        <is>
          <t>PRL-11</t>
        </is>
      </c>
      <c r="C183" s="49" t="n">
        <v>46042</v>
      </c>
      <c r="D183" s="29" t="inlineStr">
        <is>
          <t>Cronograma PCM Direto</t>
        </is>
      </c>
      <c r="E183" s="23">
        <f>IF(OR(A183="",B183=""),"",A183&amp;"|"&amp;B183)</f>
        <v/>
      </c>
      <c r="F183" s="30">
        <f>IF(OR(E183="",NOT(ISNUMBER(C183))),"",E183&amp;"|"&amp;YEAR(C183)&amp;"-"&amp;RIGHT("0"&amp;MONTH(C183),2)&amp;"-"&amp;RIGHT("0"&amp;DAY(C183),2))</f>
        <v/>
      </c>
      <c r="G183" s="26">
        <f>IF(E183="","",IFERROR(MATCH(E183,pl_chave,0),0))</f>
        <v/>
      </c>
      <c r="H183" s="23">
        <f>IF(G183="","",IF(G183=0,"Tarefa fora do plano",INDEX(pl_tag,G183)))</f>
        <v/>
      </c>
      <c r="I183" s="30">
        <f>IF(N(G183)=0,"",INDEX(pl_atividade,G183))</f>
        <v/>
      </c>
      <c r="J183" s="50">
        <f>IF(N(G183)=0,"",INDEX(pl_especialidade,G183))</f>
        <v/>
      </c>
      <c r="K183" s="28">
        <f>IF(N(G183)=0,"",INDEX(pl_duracao,G183))</f>
        <v/>
      </c>
      <c r="L183" s="39">
        <f>IF(ISNUMBER(C183),YEAR(C183),"")</f>
        <v/>
      </c>
      <c r="M183" s="39">
        <f>IF(ISNUMBER(C183),MONTH(C183),"")</f>
        <v/>
      </c>
      <c r="N183" s="23">
        <f>IF(L183="","",IF(NOT(ISNUMBER(crono_ano)),"Informe o ano",IF(L183&lt;crono_ano,"Antes do ano",IF(L183&gt;crono_ano,"Depois do ano","No ano"))))</f>
        <v/>
      </c>
      <c r="O183" s="39">
        <f>IF(F183="","",IF(COUNTIF(F$7:F183,F183)=1,1,0))</f>
        <v/>
      </c>
      <c r="P183" s="39">
        <f>IF(A183&amp;B183&amp;C183="","",IF(AND(O183=1,N(G183)&gt;0),IF(INDEX(pl_ativa,MAX(1,N(G183)))="Sim",1,0),0))</f>
        <v/>
      </c>
      <c r="Q183" s="39">
        <f>IF(F183="","",COUNTIFS(ex_chave_oc,F183,ex_cancelada,"&lt;&gt;Sim"))</f>
        <v/>
      </c>
      <c r="R183" s="51">
        <f>IF(P183="","",IF(AND(P183=1,N(Q183)&gt;0),1,0))</f>
        <v/>
      </c>
      <c r="S183" s="30">
        <f>IF(P183="","",IF(F183="","ERRO: data prevista ausente ou inválida",IF(O183=0,"Duplicada: contada uma vez",IF(N(G183)=0,"ERRO: tarefa fora do Plano Mestre",IF(P183=0,"Tarefa retirada do plano: não conta","OK")))))</f>
        <v/>
      </c>
    </row>
    <row r="184">
      <c r="A184" s="29" t="inlineStr">
        <is>
          <t>eq-demo-004</t>
        </is>
      </c>
      <c r="B184" s="25" t="inlineStr">
        <is>
          <t>PRL-11</t>
        </is>
      </c>
      <c r="C184" s="49" t="n">
        <v>46043</v>
      </c>
      <c r="D184" s="29" t="inlineStr">
        <is>
          <t>Cronograma PCM Direto</t>
        </is>
      </c>
      <c r="E184" s="23">
        <f>IF(OR(A184="",B184=""),"",A184&amp;"|"&amp;B184)</f>
        <v/>
      </c>
      <c r="F184" s="30">
        <f>IF(OR(E184="",NOT(ISNUMBER(C184))),"",E184&amp;"|"&amp;YEAR(C184)&amp;"-"&amp;RIGHT("0"&amp;MONTH(C184),2)&amp;"-"&amp;RIGHT("0"&amp;DAY(C184),2))</f>
        <v/>
      </c>
      <c r="G184" s="26">
        <f>IF(E184="","",IFERROR(MATCH(E184,pl_chave,0),0))</f>
        <v/>
      </c>
      <c r="H184" s="23">
        <f>IF(G184="","",IF(G184=0,"Tarefa fora do plano",INDEX(pl_tag,G184)))</f>
        <v/>
      </c>
      <c r="I184" s="30">
        <f>IF(N(G184)=0,"",INDEX(pl_atividade,G184))</f>
        <v/>
      </c>
      <c r="J184" s="50">
        <f>IF(N(G184)=0,"",INDEX(pl_especialidade,G184))</f>
        <v/>
      </c>
      <c r="K184" s="28">
        <f>IF(N(G184)=0,"",INDEX(pl_duracao,G184))</f>
        <v/>
      </c>
      <c r="L184" s="39">
        <f>IF(ISNUMBER(C184),YEAR(C184),"")</f>
        <v/>
      </c>
      <c r="M184" s="39">
        <f>IF(ISNUMBER(C184),MONTH(C184),"")</f>
        <v/>
      </c>
      <c r="N184" s="23">
        <f>IF(L184="","",IF(NOT(ISNUMBER(crono_ano)),"Informe o ano",IF(L184&lt;crono_ano,"Antes do ano",IF(L184&gt;crono_ano,"Depois do ano","No ano"))))</f>
        <v/>
      </c>
      <c r="O184" s="39">
        <f>IF(F184="","",IF(COUNTIF(F$7:F184,F184)=1,1,0))</f>
        <v/>
      </c>
      <c r="P184" s="39">
        <f>IF(A184&amp;B184&amp;C184="","",IF(AND(O184=1,N(G184)&gt;0),IF(INDEX(pl_ativa,MAX(1,N(G184)))="Sim",1,0),0))</f>
        <v/>
      </c>
      <c r="Q184" s="39">
        <f>IF(F184="","",COUNTIFS(ex_chave_oc,F184,ex_cancelada,"&lt;&gt;Sim"))</f>
        <v/>
      </c>
      <c r="R184" s="51">
        <f>IF(P184="","",IF(AND(P184=1,N(Q184)&gt;0),1,0))</f>
        <v/>
      </c>
      <c r="S184" s="30">
        <f>IF(P184="","",IF(F184="","ERRO: data prevista ausente ou inválida",IF(O184=0,"Duplicada: contada uma vez",IF(N(G184)=0,"ERRO: tarefa fora do Plano Mestre",IF(P184=0,"Tarefa retirada do plano: não conta","OK")))))</f>
        <v/>
      </c>
    </row>
    <row r="185">
      <c r="A185" s="29" t="inlineStr">
        <is>
          <t>eq-demo-004</t>
        </is>
      </c>
      <c r="B185" s="25" t="inlineStr">
        <is>
          <t>PRL-11</t>
        </is>
      </c>
      <c r="C185" s="49" t="n">
        <v>46044</v>
      </c>
      <c r="D185" s="29" t="inlineStr">
        <is>
          <t>Cronograma PCM Direto</t>
        </is>
      </c>
      <c r="E185" s="23">
        <f>IF(OR(A185="",B185=""),"",A185&amp;"|"&amp;B185)</f>
        <v/>
      </c>
      <c r="F185" s="30">
        <f>IF(OR(E185="",NOT(ISNUMBER(C185))),"",E185&amp;"|"&amp;YEAR(C185)&amp;"-"&amp;RIGHT("0"&amp;MONTH(C185),2)&amp;"-"&amp;RIGHT("0"&amp;DAY(C185),2))</f>
        <v/>
      </c>
      <c r="G185" s="26">
        <f>IF(E185="","",IFERROR(MATCH(E185,pl_chave,0),0))</f>
        <v/>
      </c>
      <c r="H185" s="23">
        <f>IF(G185="","",IF(G185=0,"Tarefa fora do plano",INDEX(pl_tag,G185)))</f>
        <v/>
      </c>
      <c r="I185" s="30">
        <f>IF(N(G185)=0,"",INDEX(pl_atividade,G185))</f>
        <v/>
      </c>
      <c r="J185" s="50">
        <f>IF(N(G185)=0,"",INDEX(pl_especialidade,G185))</f>
        <v/>
      </c>
      <c r="K185" s="28">
        <f>IF(N(G185)=0,"",INDEX(pl_duracao,G185))</f>
        <v/>
      </c>
      <c r="L185" s="39">
        <f>IF(ISNUMBER(C185),YEAR(C185),"")</f>
        <v/>
      </c>
      <c r="M185" s="39">
        <f>IF(ISNUMBER(C185),MONTH(C185),"")</f>
        <v/>
      </c>
      <c r="N185" s="23">
        <f>IF(L185="","",IF(NOT(ISNUMBER(crono_ano)),"Informe o ano",IF(L185&lt;crono_ano,"Antes do ano",IF(L185&gt;crono_ano,"Depois do ano","No ano"))))</f>
        <v/>
      </c>
      <c r="O185" s="39">
        <f>IF(F185="","",IF(COUNTIF(F$7:F185,F185)=1,1,0))</f>
        <v/>
      </c>
      <c r="P185" s="39">
        <f>IF(A185&amp;B185&amp;C185="","",IF(AND(O185=1,N(G185)&gt;0),IF(INDEX(pl_ativa,MAX(1,N(G185)))="Sim",1,0),0))</f>
        <v/>
      </c>
      <c r="Q185" s="39">
        <f>IF(F185="","",COUNTIFS(ex_chave_oc,F185,ex_cancelada,"&lt;&gt;Sim"))</f>
        <v/>
      </c>
      <c r="R185" s="51">
        <f>IF(P185="","",IF(AND(P185=1,N(Q185)&gt;0),1,0))</f>
        <v/>
      </c>
      <c r="S185" s="30">
        <f>IF(P185="","",IF(F185="","ERRO: data prevista ausente ou inválida",IF(O185=0,"Duplicada: contada uma vez",IF(N(G185)=0,"ERRO: tarefa fora do Plano Mestre",IF(P185=0,"Tarefa retirada do plano: não conta","OK")))))</f>
        <v/>
      </c>
    </row>
    <row r="186">
      <c r="A186" s="29" t="inlineStr">
        <is>
          <t>eq-demo-004</t>
        </is>
      </c>
      <c r="B186" s="25" t="inlineStr">
        <is>
          <t>PRL-11</t>
        </is>
      </c>
      <c r="C186" s="49" t="n">
        <v>46045</v>
      </c>
      <c r="D186" s="29" t="inlineStr">
        <is>
          <t>Cronograma PCM Direto</t>
        </is>
      </c>
      <c r="E186" s="23">
        <f>IF(OR(A186="",B186=""),"",A186&amp;"|"&amp;B186)</f>
        <v/>
      </c>
      <c r="F186" s="30">
        <f>IF(OR(E186="",NOT(ISNUMBER(C186))),"",E186&amp;"|"&amp;YEAR(C186)&amp;"-"&amp;RIGHT("0"&amp;MONTH(C186),2)&amp;"-"&amp;RIGHT("0"&amp;DAY(C186),2))</f>
        <v/>
      </c>
      <c r="G186" s="26">
        <f>IF(E186="","",IFERROR(MATCH(E186,pl_chave,0),0))</f>
        <v/>
      </c>
      <c r="H186" s="23">
        <f>IF(G186="","",IF(G186=0,"Tarefa fora do plano",INDEX(pl_tag,G186)))</f>
        <v/>
      </c>
      <c r="I186" s="30">
        <f>IF(N(G186)=0,"",INDEX(pl_atividade,G186))</f>
        <v/>
      </c>
      <c r="J186" s="50">
        <f>IF(N(G186)=0,"",INDEX(pl_especialidade,G186))</f>
        <v/>
      </c>
      <c r="K186" s="28">
        <f>IF(N(G186)=0,"",INDEX(pl_duracao,G186))</f>
        <v/>
      </c>
      <c r="L186" s="39">
        <f>IF(ISNUMBER(C186),YEAR(C186),"")</f>
        <v/>
      </c>
      <c r="M186" s="39">
        <f>IF(ISNUMBER(C186),MONTH(C186),"")</f>
        <v/>
      </c>
      <c r="N186" s="23">
        <f>IF(L186="","",IF(NOT(ISNUMBER(crono_ano)),"Informe o ano",IF(L186&lt;crono_ano,"Antes do ano",IF(L186&gt;crono_ano,"Depois do ano","No ano"))))</f>
        <v/>
      </c>
      <c r="O186" s="39">
        <f>IF(F186="","",IF(COUNTIF(F$7:F186,F186)=1,1,0))</f>
        <v/>
      </c>
      <c r="P186" s="39">
        <f>IF(A186&amp;B186&amp;C186="","",IF(AND(O186=1,N(G186)&gt;0),IF(INDEX(pl_ativa,MAX(1,N(G186)))="Sim",1,0),0))</f>
        <v/>
      </c>
      <c r="Q186" s="39">
        <f>IF(F186="","",COUNTIFS(ex_chave_oc,F186,ex_cancelada,"&lt;&gt;Sim"))</f>
        <v/>
      </c>
      <c r="R186" s="51">
        <f>IF(P186="","",IF(AND(P186=1,N(Q186)&gt;0),1,0))</f>
        <v/>
      </c>
      <c r="S186" s="30">
        <f>IF(P186="","",IF(F186="","ERRO: data prevista ausente ou inválida",IF(O186=0,"Duplicada: contada uma vez",IF(N(G186)=0,"ERRO: tarefa fora do Plano Mestre",IF(P186=0,"Tarefa retirada do plano: não conta","OK")))))</f>
        <v/>
      </c>
    </row>
    <row r="187">
      <c r="A187" s="29" t="inlineStr">
        <is>
          <t>eq-demo-001</t>
        </is>
      </c>
      <c r="B187" s="25" t="inlineStr">
        <is>
          <t>CMP-01</t>
        </is>
      </c>
      <c r="C187" s="49" t="n">
        <v>46048</v>
      </c>
      <c r="D187" s="29" t="inlineStr">
        <is>
          <t>Cronograma PCM Direto</t>
        </is>
      </c>
      <c r="E187" s="23">
        <f>IF(OR(A187="",B187=""),"",A187&amp;"|"&amp;B187)</f>
        <v/>
      </c>
      <c r="F187" s="30">
        <f>IF(OR(E187="",NOT(ISNUMBER(C187))),"",E187&amp;"|"&amp;YEAR(C187)&amp;"-"&amp;RIGHT("0"&amp;MONTH(C187),2)&amp;"-"&amp;RIGHT("0"&amp;DAY(C187),2))</f>
        <v/>
      </c>
      <c r="G187" s="26">
        <f>IF(E187="","",IFERROR(MATCH(E187,pl_chave,0),0))</f>
        <v/>
      </c>
      <c r="H187" s="23">
        <f>IF(G187="","",IF(G187=0,"Tarefa fora do plano",INDEX(pl_tag,G187)))</f>
        <v/>
      </c>
      <c r="I187" s="30">
        <f>IF(N(G187)=0,"",INDEX(pl_atividade,G187))</f>
        <v/>
      </c>
      <c r="J187" s="50">
        <f>IF(N(G187)=0,"",INDEX(pl_especialidade,G187))</f>
        <v/>
      </c>
      <c r="K187" s="28">
        <f>IF(N(G187)=0,"",INDEX(pl_duracao,G187))</f>
        <v/>
      </c>
      <c r="L187" s="39">
        <f>IF(ISNUMBER(C187),YEAR(C187),"")</f>
        <v/>
      </c>
      <c r="M187" s="39">
        <f>IF(ISNUMBER(C187),MONTH(C187),"")</f>
        <v/>
      </c>
      <c r="N187" s="23">
        <f>IF(L187="","",IF(NOT(ISNUMBER(crono_ano)),"Informe o ano",IF(L187&lt;crono_ano,"Antes do ano",IF(L187&gt;crono_ano,"Depois do ano","No ano"))))</f>
        <v/>
      </c>
      <c r="O187" s="39">
        <f>IF(F187="","",IF(COUNTIF(F$7:F187,F187)=1,1,0))</f>
        <v/>
      </c>
      <c r="P187" s="39">
        <f>IF(A187&amp;B187&amp;C187="","",IF(AND(O187=1,N(G187)&gt;0),IF(INDEX(pl_ativa,MAX(1,N(G187)))="Sim",1,0),0))</f>
        <v/>
      </c>
      <c r="Q187" s="39">
        <f>IF(F187="","",COUNTIFS(ex_chave_oc,F187,ex_cancelada,"&lt;&gt;Sim"))</f>
        <v/>
      </c>
      <c r="R187" s="51">
        <f>IF(P187="","",IF(AND(P187=1,N(Q187)&gt;0),1,0))</f>
        <v/>
      </c>
      <c r="S187" s="30">
        <f>IF(P187="","",IF(F187="","ERRO: data prevista ausente ou inválida",IF(O187=0,"Duplicada: contada uma vez",IF(N(G187)=0,"ERRO: tarefa fora do Plano Mestre",IF(P187=0,"Tarefa retirada do plano: não conta","OK")))))</f>
        <v/>
      </c>
    </row>
    <row r="188">
      <c r="A188" s="29" t="inlineStr">
        <is>
          <t>eq-demo-001</t>
        </is>
      </c>
      <c r="B188" s="25" t="inlineStr">
        <is>
          <t>CMP-02</t>
        </is>
      </c>
      <c r="C188" s="49" t="n">
        <v>46048</v>
      </c>
      <c r="D188" s="29" t="inlineStr">
        <is>
          <t>Cronograma PCM Direto</t>
        </is>
      </c>
      <c r="E188" s="23">
        <f>IF(OR(A188="",B188=""),"",A188&amp;"|"&amp;B188)</f>
        <v/>
      </c>
      <c r="F188" s="30">
        <f>IF(OR(E188="",NOT(ISNUMBER(C188))),"",E188&amp;"|"&amp;YEAR(C188)&amp;"-"&amp;RIGHT("0"&amp;MONTH(C188),2)&amp;"-"&amp;RIGHT("0"&amp;DAY(C188),2))</f>
        <v/>
      </c>
      <c r="G188" s="26">
        <f>IF(E188="","",IFERROR(MATCH(E188,pl_chave,0),0))</f>
        <v/>
      </c>
      <c r="H188" s="23">
        <f>IF(G188="","",IF(G188=0,"Tarefa fora do plano",INDEX(pl_tag,G188)))</f>
        <v/>
      </c>
      <c r="I188" s="30">
        <f>IF(N(G188)=0,"",INDEX(pl_atividade,G188))</f>
        <v/>
      </c>
      <c r="J188" s="50">
        <f>IF(N(G188)=0,"",INDEX(pl_especialidade,G188))</f>
        <v/>
      </c>
      <c r="K188" s="28">
        <f>IF(N(G188)=0,"",INDEX(pl_duracao,G188))</f>
        <v/>
      </c>
      <c r="L188" s="39">
        <f>IF(ISNUMBER(C188),YEAR(C188),"")</f>
        <v/>
      </c>
      <c r="M188" s="39">
        <f>IF(ISNUMBER(C188),MONTH(C188),"")</f>
        <v/>
      </c>
      <c r="N188" s="23">
        <f>IF(L188="","",IF(NOT(ISNUMBER(crono_ano)),"Informe o ano",IF(L188&lt;crono_ano,"Antes do ano",IF(L188&gt;crono_ano,"Depois do ano","No ano"))))</f>
        <v/>
      </c>
      <c r="O188" s="39">
        <f>IF(F188="","",IF(COUNTIF(F$7:F188,F188)=1,1,0))</f>
        <v/>
      </c>
      <c r="P188" s="39">
        <f>IF(A188&amp;B188&amp;C188="","",IF(AND(O188=1,N(G188)&gt;0),IF(INDEX(pl_ativa,MAX(1,N(G188)))="Sim",1,0),0))</f>
        <v/>
      </c>
      <c r="Q188" s="39">
        <f>IF(F188="","",COUNTIFS(ex_chave_oc,F188,ex_cancelada,"&lt;&gt;Sim"))</f>
        <v/>
      </c>
      <c r="R188" s="51">
        <f>IF(P188="","",IF(AND(P188=1,N(Q188)&gt;0),1,0))</f>
        <v/>
      </c>
      <c r="S188" s="30">
        <f>IF(P188="","",IF(F188="","ERRO: data prevista ausente ou inválida",IF(O188=0,"Duplicada: contada uma vez",IF(N(G188)=0,"ERRO: tarefa fora do Plano Mestre",IF(P188=0,"Tarefa retirada do plano: não conta","OK")))))</f>
        <v/>
      </c>
    </row>
    <row r="189">
      <c r="A189" s="29" t="inlineStr">
        <is>
          <t>eq-demo-001</t>
        </is>
      </c>
      <c r="B189" s="25" t="inlineStr">
        <is>
          <t>CMP-07</t>
        </is>
      </c>
      <c r="C189" s="49" t="n">
        <v>46048</v>
      </c>
      <c r="D189" s="29" t="inlineStr">
        <is>
          <t>Cronograma PCM Direto</t>
        </is>
      </c>
      <c r="E189" s="23">
        <f>IF(OR(A189="",B189=""),"",A189&amp;"|"&amp;B189)</f>
        <v/>
      </c>
      <c r="F189" s="30">
        <f>IF(OR(E189="",NOT(ISNUMBER(C189))),"",E189&amp;"|"&amp;YEAR(C189)&amp;"-"&amp;RIGHT("0"&amp;MONTH(C189),2)&amp;"-"&amp;RIGHT("0"&amp;DAY(C189),2))</f>
        <v/>
      </c>
      <c r="G189" s="26">
        <f>IF(E189="","",IFERROR(MATCH(E189,pl_chave,0),0))</f>
        <v/>
      </c>
      <c r="H189" s="23">
        <f>IF(G189="","",IF(G189=0,"Tarefa fora do plano",INDEX(pl_tag,G189)))</f>
        <v/>
      </c>
      <c r="I189" s="30">
        <f>IF(N(G189)=0,"",INDEX(pl_atividade,G189))</f>
        <v/>
      </c>
      <c r="J189" s="50">
        <f>IF(N(G189)=0,"",INDEX(pl_especialidade,G189))</f>
        <v/>
      </c>
      <c r="K189" s="28">
        <f>IF(N(G189)=0,"",INDEX(pl_duracao,G189))</f>
        <v/>
      </c>
      <c r="L189" s="39">
        <f>IF(ISNUMBER(C189),YEAR(C189),"")</f>
        <v/>
      </c>
      <c r="M189" s="39">
        <f>IF(ISNUMBER(C189),MONTH(C189),"")</f>
        <v/>
      </c>
      <c r="N189" s="23">
        <f>IF(L189="","",IF(NOT(ISNUMBER(crono_ano)),"Informe o ano",IF(L189&lt;crono_ano,"Antes do ano",IF(L189&gt;crono_ano,"Depois do ano","No ano"))))</f>
        <v/>
      </c>
      <c r="O189" s="39">
        <f>IF(F189="","",IF(COUNTIF(F$7:F189,F189)=1,1,0))</f>
        <v/>
      </c>
      <c r="P189" s="39">
        <f>IF(A189&amp;B189&amp;C189="","",IF(AND(O189=1,N(G189)&gt;0),IF(INDEX(pl_ativa,MAX(1,N(G189)))="Sim",1,0),0))</f>
        <v/>
      </c>
      <c r="Q189" s="39">
        <f>IF(F189="","",COUNTIFS(ex_chave_oc,F189,ex_cancelada,"&lt;&gt;Sim"))</f>
        <v/>
      </c>
      <c r="R189" s="51">
        <f>IF(P189="","",IF(AND(P189=1,N(Q189)&gt;0),1,0))</f>
        <v/>
      </c>
      <c r="S189" s="30">
        <f>IF(P189="","",IF(F189="","ERRO: data prevista ausente ou inválida",IF(O189=0,"Duplicada: contada uma vez",IF(N(G189)=0,"ERRO: tarefa fora do Plano Mestre",IF(P189=0,"Tarefa retirada do plano: não conta","OK")))))</f>
        <v/>
      </c>
    </row>
    <row r="190">
      <c r="A190" s="29" t="inlineStr">
        <is>
          <t>eq-demo-001</t>
        </is>
      </c>
      <c r="B190" s="25" t="inlineStr">
        <is>
          <t>CMP-10</t>
        </is>
      </c>
      <c r="C190" s="49" t="n">
        <v>46048</v>
      </c>
      <c r="D190" s="29" t="inlineStr">
        <is>
          <t>Cronograma PCM Direto</t>
        </is>
      </c>
      <c r="E190" s="23">
        <f>IF(OR(A190="",B190=""),"",A190&amp;"|"&amp;B190)</f>
        <v/>
      </c>
      <c r="F190" s="30">
        <f>IF(OR(E190="",NOT(ISNUMBER(C190))),"",E190&amp;"|"&amp;YEAR(C190)&amp;"-"&amp;RIGHT("0"&amp;MONTH(C190),2)&amp;"-"&amp;RIGHT("0"&amp;DAY(C190),2))</f>
        <v/>
      </c>
      <c r="G190" s="26">
        <f>IF(E190="","",IFERROR(MATCH(E190,pl_chave,0),0))</f>
        <v/>
      </c>
      <c r="H190" s="23">
        <f>IF(G190="","",IF(G190=0,"Tarefa fora do plano",INDEX(pl_tag,G190)))</f>
        <v/>
      </c>
      <c r="I190" s="30">
        <f>IF(N(G190)=0,"",INDEX(pl_atividade,G190))</f>
        <v/>
      </c>
      <c r="J190" s="50">
        <f>IF(N(G190)=0,"",INDEX(pl_especialidade,G190))</f>
        <v/>
      </c>
      <c r="K190" s="28">
        <f>IF(N(G190)=0,"",INDEX(pl_duracao,G190))</f>
        <v/>
      </c>
      <c r="L190" s="39">
        <f>IF(ISNUMBER(C190),YEAR(C190),"")</f>
        <v/>
      </c>
      <c r="M190" s="39">
        <f>IF(ISNUMBER(C190),MONTH(C190),"")</f>
        <v/>
      </c>
      <c r="N190" s="23">
        <f>IF(L190="","",IF(NOT(ISNUMBER(crono_ano)),"Informe o ano",IF(L190&lt;crono_ano,"Antes do ano",IF(L190&gt;crono_ano,"Depois do ano","No ano"))))</f>
        <v/>
      </c>
      <c r="O190" s="39">
        <f>IF(F190="","",IF(COUNTIF(F$7:F190,F190)=1,1,0))</f>
        <v/>
      </c>
      <c r="P190" s="39">
        <f>IF(A190&amp;B190&amp;C190="","",IF(AND(O190=1,N(G190)&gt;0),IF(INDEX(pl_ativa,MAX(1,N(G190)))="Sim",1,0),0))</f>
        <v/>
      </c>
      <c r="Q190" s="39">
        <f>IF(F190="","",COUNTIFS(ex_chave_oc,F190,ex_cancelada,"&lt;&gt;Sim"))</f>
        <v/>
      </c>
      <c r="R190" s="51">
        <f>IF(P190="","",IF(AND(P190=1,N(Q190)&gt;0),1,0))</f>
        <v/>
      </c>
      <c r="S190" s="30">
        <f>IF(P190="","",IF(F190="","ERRO: data prevista ausente ou inválida",IF(O190=0,"Duplicada: contada uma vez",IF(N(G190)=0,"ERRO: tarefa fora do Plano Mestre",IF(P190=0,"Tarefa retirada do plano: não conta","OK")))))</f>
        <v/>
      </c>
    </row>
    <row r="191">
      <c r="A191" s="29" t="inlineStr">
        <is>
          <t>eq-demo-002</t>
        </is>
      </c>
      <c r="B191" s="25" t="inlineStr">
        <is>
          <t>BCF-01</t>
        </is>
      </c>
      <c r="C191" s="49" t="n">
        <v>46048</v>
      </c>
      <c r="D191" s="29" t="inlineStr">
        <is>
          <t>Cronograma PCM Direto</t>
        </is>
      </c>
      <c r="E191" s="23">
        <f>IF(OR(A191="",B191=""),"",A191&amp;"|"&amp;B191)</f>
        <v/>
      </c>
      <c r="F191" s="30">
        <f>IF(OR(E191="",NOT(ISNUMBER(C191))),"",E191&amp;"|"&amp;YEAR(C191)&amp;"-"&amp;RIGHT("0"&amp;MONTH(C191),2)&amp;"-"&amp;RIGHT("0"&amp;DAY(C191),2))</f>
        <v/>
      </c>
      <c r="G191" s="26">
        <f>IF(E191="","",IFERROR(MATCH(E191,pl_chave,0),0))</f>
        <v/>
      </c>
      <c r="H191" s="23">
        <f>IF(G191="","",IF(G191=0,"Tarefa fora do plano",INDEX(pl_tag,G191)))</f>
        <v/>
      </c>
      <c r="I191" s="30">
        <f>IF(N(G191)=0,"",INDEX(pl_atividade,G191))</f>
        <v/>
      </c>
      <c r="J191" s="50">
        <f>IF(N(G191)=0,"",INDEX(pl_especialidade,G191))</f>
        <v/>
      </c>
      <c r="K191" s="28">
        <f>IF(N(G191)=0,"",INDEX(pl_duracao,G191))</f>
        <v/>
      </c>
      <c r="L191" s="39">
        <f>IF(ISNUMBER(C191),YEAR(C191),"")</f>
        <v/>
      </c>
      <c r="M191" s="39">
        <f>IF(ISNUMBER(C191),MONTH(C191),"")</f>
        <v/>
      </c>
      <c r="N191" s="23">
        <f>IF(L191="","",IF(NOT(ISNUMBER(crono_ano)),"Informe o ano",IF(L191&lt;crono_ano,"Antes do ano",IF(L191&gt;crono_ano,"Depois do ano","No ano"))))</f>
        <v/>
      </c>
      <c r="O191" s="39">
        <f>IF(F191="","",IF(COUNTIF(F$7:F191,F191)=1,1,0))</f>
        <v/>
      </c>
      <c r="P191" s="39">
        <f>IF(A191&amp;B191&amp;C191="","",IF(AND(O191=1,N(G191)&gt;0),IF(INDEX(pl_ativa,MAX(1,N(G191)))="Sim",1,0),0))</f>
        <v/>
      </c>
      <c r="Q191" s="39">
        <f>IF(F191="","",COUNTIFS(ex_chave_oc,F191,ex_cancelada,"&lt;&gt;Sim"))</f>
        <v/>
      </c>
      <c r="R191" s="51">
        <f>IF(P191="","",IF(AND(P191=1,N(Q191)&gt;0),1,0))</f>
        <v/>
      </c>
      <c r="S191" s="30">
        <f>IF(P191="","",IF(F191="","ERRO: data prevista ausente ou inválida",IF(O191=0,"Duplicada: contada uma vez",IF(N(G191)=0,"ERRO: tarefa fora do Plano Mestre",IF(P191=0,"Tarefa retirada do plano: não conta","OK")))))</f>
        <v/>
      </c>
    </row>
    <row r="192">
      <c r="A192" s="29" t="inlineStr">
        <is>
          <t>eq-demo-002</t>
        </is>
      </c>
      <c r="B192" s="25" t="inlineStr">
        <is>
          <t>BCF-03</t>
        </is>
      </c>
      <c r="C192" s="49" t="n">
        <v>46048</v>
      </c>
      <c r="D192" s="29" t="inlineStr">
        <is>
          <t>Cronograma PCM Direto</t>
        </is>
      </c>
      <c r="E192" s="23">
        <f>IF(OR(A192="",B192=""),"",A192&amp;"|"&amp;B192)</f>
        <v/>
      </c>
      <c r="F192" s="30">
        <f>IF(OR(E192="",NOT(ISNUMBER(C192))),"",E192&amp;"|"&amp;YEAR(C192)&amp;"-"&amp;RIGHT("0"&amp;MONTH(C192),2)&amp;"-"&amp;RIGHT("0"&amp;DAY(C192),2))</f>
        <v/>
      </c>
      <c r="G192" s="26">
        <f>IF(E192="","",IFERROR(MATCH(E192,pl_chave,0),0))</f>
        <v/>
      </c>
      <c r="H192" s="23">
        <f>IF(G192="","",IF(G192=0,"Tarefa fora do plano",INDEX(pl_tag,G192)))</f>
        <v/>
      </c>
      <c r="I192" s="30">
        <f>IF(N(G192)=0,"",INDEX(pl_atividade,G192))</f>
        <v/>
      </c>
      <c r="J192" s="50">
        <f>IF(N(G192)=0,"",INDEX(pl_especialidade,G192))</f>
        <v/>
      </c>
      <c r="K192" s="28">
        <f>IF(N(G192)=0,"",INDEX(pl_duracao,G192))</f>
        <v/>
      </c>
      <c r="L192" s="39">
        <f>IF(ISNUMBER(C192),YEAR(C192),"")</f>
        <v/>
      </c>
      <c r="M192" s="39">
        <f>IF(ISNUMBER(C192),MONTH(C192),"")</f>
        <v/>
      </c>
      <c r="N192" s="23">
        <f>IF(L192="","",IF(NOT(ISNUMBER(crono_ano)),"Informe o ano",IF(L192&lt;crono_ano,"Antes do ano",IF(L192&gt;crono_ano,"Depois do ano","No ano"))))</f>
        <v/>
      </c>
      <c r="O192" s="39">
        <f>IF(F192="","",IF(COUNTIF(F$7:F192,F192)=1,1,0))</f>
        <v/>
      </c>
      <c r="P192" s="39">
        <f>IF(A192&amp;B192&amp;C192="","",IF(AND(O192=1,N(G192)&gt;0),IF(INDEX(pl_ativa,MAX(1,N(G192)))="Sim",1,0),0))</f>
        <v/>
      </c>
      <c r="Q192" s="39">
        <f>IF(F192="","",COUNTIFS(ex_chave_oc,F192,ex_cancelada,"&lt;&gt;Sim"))</f>
        <v/>
      </c>
      <c r="R192" s="51">
        <f>IF(P192="","",IF(AND(P192=1,N(Q192)&gt;0),1,0))</f>
        <v/>
      </c>
      <c r="S192" s="30">
        <f>IF(P192="","",IF(F192="","ERRO: data prevista ausente ou inválida",IF(O192=0,"Duplicada: contada uma vez",IF(N(G192)=0,"ERRO: tarefa fora do Plano Mestre",IF(P192=0,"Tarefa retirada do plano: não conta","OK")))))</f>
        <v/>
      </c>
    </row>
    <row r="193">
      <c r="A193" s="29" t="inlineStr">
        <is>
          <t>eq-demo-002</t>
        </is>
      </c>
      <c r="B193" s="25" t="inlineStr">
        <is>
          <t>BCF-04</t>
        </is>
      </c>
      <c r="C193" s="49" t="n">
        <v>46048</v>
      </c>
      <c r="D193" s="29" t="inlineStr">
        <is>
          <t>Cronograma PCM Direto</t>
        </is>
      </c>
      <c r="E193" s="23">
        <f>IF(OR(A193="",B193=""),"",A193&amp;"|"&amp;B193)</f>
        <v/>
      </c>
      <c r="F193" s="30">
        <f>IF(OR(E193="",NOT(ISNUMBER(C193))),"",E193&amp;"|"&amp;YEAR(C193)&amp;"-"&amp;RIGHT("0"&amp;MONTH(C193),2)&amp;"-"&amp;RIGHT("0"&amp;DAY(C193),2))</f>
        <v/>
      </c>
      <c r="G193" s="26">
        <f>IF(E193="","",IFERROR(MATCH(E193,pl_chave,0),0))</f>
        <v/>
      </c>
      <c r="H193" s="23">
        <f>IF(G193="","",IF(G193=0,"Tarefa fora do plano",INDEX(pl_tag,G193)))</f>
        <v/>
      </c>
      <c r="I193" s="30">
        <f>IF(N(G193)=0,"",INDEX(pl_atividade,G193))</f>
        <v/>
      </c>
      <c r="J193" s="50">
        <f>IF(N(G193)=0,"",INDEX(pl_especialidade,G193))</f>
        <v/>
      </c>
      <c r="K193" s="28">
        <f>IF(N(G193)=0,"",INDEX(pl_duracao,G193))</f>
        <v/>
      </c>
      <c r="L193" s="39">
        <f>IF(ISNUMBER(C193),YEAR(C193),"")</f>
        <v/>
      </c>
      <c r="M193" s="39">
        <f>IF(ISNUMBER(C193),MONTH(C193),"")</f>
        <v/>
      </c>
      <c r="N193" s="23">
        <f>IF(L193="","",IF(NOT(ISNUMBER(crono_ano)),"Informe o ano",IF(L193&lt;crono_ano,"Antes do ano",IF(L193&gt;crono_ano,"Depois do ano","No ano"))))</f>
        <v/>
      </c>
      <c r="O193" s="39">
        <f>IF(F193="","",IF(COUNTIF(F$7:F193,F193)=1,1,0))</f>
        <v/>
      </c>
      <c r="P193" s="39">
        <f>IF(A193&amp;B193&amp;C193="","",IF(AND(O193=1,N(G193)&gt;0),IF(INDEX(pl_ativa,MAX(1,N(G193)))="Sim",1,0),0))</f>
        <v/>
      </c>
      <c r="Q193" s="39">
        <f>IF(F193="","",COUNTIFS(ex_chave_oc,F193,ex_cancelada,"&lt;&gt;Sim"))</f>
        <v/>
      </c>
      <c r="R193" s="51">
        <f>IF(P193="","",IF(AND(P193=1,N(Q193)&gt;0),1,0))</f>
        <v/>
      </c>
      <c r="S193" s="30">
        <f>IF(P193="","",IF(F193="","ERRO: data prevista ausente ou inválida",IF(O193=0,"Duplicada: contada uma vez",IF(N(G193)=0,"ERRO: tarefa fora do Plano Mestre",IF(P193=0,"Tarefa retirada do plano: não conta","OK")))))</f>
        <v/>
      </c>
    </row>
    <row r="194">
      <c r="A194" s="29" t="inlineStr">
        <is>
          <t>eq-demo-004</t>
        </is>
      </c>
      <c r="B194" s="25" t="inlineStr">
        <is>
          <t>PRL-01</t>
        </is>
      </c>
      <c r="C194" s="49" t="n">
        <v>46048</v>
      </c>
      <c r="D194" s="29" t="inlineStr">
        <is>
          <t>Cronograma PCM Direto</t>
        </is>
      </c>
      <c r="E194" s="23">
        <f>IF(OR(A194="",B194=""),"",A194&amp;"|"&amp;B194)</f>
        <v/>
      </c>
      <c r="F194" s="30">
        <f>IF(OR(E194="",NOT(ISNUMBER(C194))),"",E194&amp;"|"&amp;YEAR(C194)&amp;"-"&amp;RIGHT("0"&amp;MONTH(C194),2)&amp;"-"&amp;RIGHT("0"&amp;DAY(C194),2))</f>
        <v/>
      </c>
      <c r="G194" s="26">
        <f>IF(E194="","",IFERROR(MATCH(E194,pl_chave,0),0))</f>
        <v/>
      </c>
      <c r="H194" s="23">
        <f>IF(G194="","",IF(G194=0,"Tarefa fora do plano",INDEX(pl_tag,G194)))</f>
        <v/>
      </c>
      <c r="I194" s="30">
        <f>IF(N(G194)=0,"",INDEX(pl_atividade,G194))</f>
        <v/>
      </c>
      <c r="J194" s="50">
        <f>IF(N(G194)=0,"",INDEX(pl_especialidade,G194))</f>
        <v/>
      </c>
      <c r="K194" s="28">
        <f>IF(N(G194)=0,"",INDEX(pl_duracao,G194))</f>
        <v/>
      </c>
      <c r="L194" s="39">
        <f>IF(ISNUMBER(C194),YEAR(C194),"")</f>
        <v/>
      </c>
      <c r="M194" s="39">
        <f>IF(ISNUMBER(C194),MONTH(C194),"")</f>
        <v/>
      </c>
      <c r="N194" s="23">
        <f>IF(L194="","",IF(NOT(ISNUMBER(crono_ano)),"Informe o ano",IF(L194&lt;crono_ano,"Antes do ano",IF(L194&gt;crono_ano,"Depois do ano","No ano"))))</f>
        <v/>
      </c>
      <c r="O194" s="39">
        <f>IF(F194="","",IF(COUNTIF(F$7:F194,F194)=1,1,0))</f>
        <v/>
      </c>
      <c r="P194" s="39">
        <f>IF(A194&amp;B194&amp;C194="","",IF(AND(O194=1,N(G194)&gt;0),IF(INDEX(pl_ativa,MAX(1,N(G194)))="Sim",1,0),0))</f>
        <v/>
      </c>
      <c r="Q194" s="39">
        <f>IF(F194="","",COUNTIFS(ex_chave_oc,F194,ex_cancelada,"&lt;&gt;Sim"))</f>
        <v/>
      </c>
      <c r="R194" s="51">
        <f>IF(P194="","",IF(AND(P194=1,N(Q194)&gt;0),1,0))</f>
        <v/>
      </c>
      <c r="S194" s="30">
        <f>IF(P194="","",IF(F194="","ERRO: data prevista ausente ou inválida",IF(O194=0,"Duplicada: contada uma vez",IF(N(G194)=0,"ERRO: tarefa fora do Plano Mestre",IF(P194=0,"Tarefa retirada do plano: não conta","OK")))))</f>
        <v/>
      </c>
    </row>
    <row r="195">
      <c r="A195" s="29" t="inlineStr">
        <is>
          <t>eq-demo-004</t>
        </is>
      </c>
      <c r="B195" s="25" t="inlineStr">
        <is>
          <t>PRL-02</t>
        </is>
      </c>
      <c r="C195" s="49" t="n">
        <v>46048</v>
      </c>
      <c r="D195" s="29" t="inlineStr">
        <is>
          <t>Cronograma PCM Direto</t>
        </is>
      </c>
      <c r="E195" s="23">
        <f>IF(OR(A195="",B195=""),"",A195&amp;"|"&amp;B195)</f>
        <v/>
      </c>
      <c r="F195" s="30">
        <f>IF(OR(E195="",NOT(ISNUMBER(C195))),"",E195&amp;"|"&amp;YEAR(C195)&amp;"-"&amp;RIGHT("0"&amp;MONTH(C195),2)&amp;"-"&amp;RIGHT("0"&amp;DAY(C195),2))</f>
        <v/>
      </c>
      <c r="G195" s="26">
        <f>IF(E195="","",IFERROR(MATCH(E195,pl_chave,0),0))</f>
        <v/>
      </c>
      <c r="H195" s="23">
        <f>IF(G195="","",IF(G195=0,"Tarefa fora do plano",INDEX(pl_tag,G195)))</f>
        <v/>
      </c>
      <c r="I195" s="30">
        <f>IF(N(G195)=0,"",INDEX(pl_atividade,G195))</f>
        <v/>
      </c>
      <c r="J195" s="50">
        <f>IF(N(G195)=0,"",INDEX(pl_especialidade,G195))</f>
        <v/>
      </c>
      <c r="K195" s="28">
        <f>IF(N(G195)=0,"",INDEX(pl_duracao,G195))</f>
        <v/>
      </c>
      <c r="L195" s="39">
        <f>IF(ISNUMBER(C195),YEAR(C195),"")</f>
        <v/>
      </c>
      <c r="M195" s="39">
        <f>IF(ISNUMBER(C195),MONTH(C195),"")</f>
        <v/>
      </c>
      <c r="N195" s="23">
        <f>IF(L195="","",IF(NOT(ISNUMBER(crono_ano)),"Informe o ano",IF(L195&lt;crono_ano,"Antes do ano",IF(L195&gt;crono_ano,"Depois do ano","No ano"))))</f>
        <v/>
      </c>
      <c r="O195" s="39">
        <f>IF(F195="","",IF(COUNTIF(F$7:F195,F195)=1,1,0))</f>
        <v/>
      </c>
      <c r="P195" s="39">
        <f>IF(A195&amp;B195&amp;C195="","",IF(AND(O195=1,N(G195)&gt;0),IF(INDEX(pl_ativa,MAX(1,N(G195)))="Sim",1,0),0))</f>
        <v/>
      </c>
      <c r="Q195" s="39">
        <f>IF(F195="","",COUNTIFS(ex_chave_oc,F195,ex_cancelada,"&lt;&gt;Sim"))</f>
        <v/>
      </c>
      <c r="R195" s="51">
        <f>IF(P195="","",IF(AND(P195=1,N(Q195)&gt;0),1,0))</f>
        <v/>
      </c>
      <c r="S195" s="30">
        <f>IF(P195="","",IF(F195="","ERRO: data prevista ausente ou inválida",IF(O195=0,"Duplicada: contada uma vez",IF(N(G195)=0,"ERRO: tarefa fora do Plano Mestre",IF(P195=0,"Tarefa retirada do plano: não conta","OK")))))</f>
        <v/>
      </c>
    </row>
    <row r="196">
      <c r="A196" s="29" t="inlineStr">
        <is>
          <t>eq-demo-004</t>
        </is>
      </c>
      <c r="B196" s="25" t="inlineStr">
        <is>
          <t>PRL-03</t>
        </is>
      </c>
      <c r="C196" s="49" t="n">
        <v>46048</v>
      </c>
      <c r="D196" s="29" t="inlineStr">
        <is>
          <t>Cronograma PCM Direto</t>
        </is>
      </c>
      <c r="E196" s="23">
        <f>IF(OR(A196="",B196=""),"",A196&amp;"|"&amp;B196)</f>
        <v/>
      </c>
      <c r="F196" s="30">
        <f>IF(OR(E196="",NOT(ISNUMBER(C196))),"",E196&amp;"|"&amp;YEAR(C196)&amp;"-"&amp;RIGHT("0"&amp;MONTH(C196),2)&amp;"-"&amp;RIGHT("0"&amp;DAY(C196),2))</f>
        <v/>
      </c>
      <c r="G196" s="26">
        <f>IF(E196="","",IFERROR(MATCH(E196,pl_chave,0),0))</f>
        <v/>
      </c>
      <c r="H196" s="23">
        <f>IF(G196="","",IF(G196=0,"Tarefa fora do plano",INDEX(pl_tag,G196)))</f>
        <v/>
      </c>
      <c r="I196" s="30">
        <f>IF(N(G196)=0,"",INDEX(pl_atividade,G196))</f>
        <v/>
      </c>
      <c r="J196" s="50">
        <f>IF(N(G196)=0,"",INDEX(pl_especialidade,G196))</f>
        <v/>
      </c>
      <c r="K196" s="28">
        <f>IF(N(G196)=0,"",INDEX(pl_duracao,G196))</f>
        <v/>
      </c>
      <c r="L196" s="39">
        <f>IF(ISNUMBER(C196),YEAR(C196),"")</f>
        <v/>
      </c>
      <c r="M196" s="39">
        <f>IF(ISNUMBER(C196),MONTH(C196),"")</f>
        <v/>
      </c>
      <c r="N196" s="23">
        <f>IF(L196="","",IF(NOT(ISNUMBER(crono_ano)),"Informe o ano",IF(L196&lt;crono_ano,"Antes do ano",IF(L196&gt;crono_ano,"Depois do ano","No ano"))))</f>
        <v/>
      </c>
      <c r="O196" s="39">
        <f>IF(F196="","",IF(COUNTIF(F$7:F196,F196)=1,1,0))</f>
        <v/>
      </c>
      <c r="P196" s="39">
        <f>IF(A196&amp;B196&amp;C196="","",IF(AND(O196=1,N(G196)&gt;0),IF(INDEX(pl_ativa,MAX(1,N(G196)))="Sim",1,0),0))</f>
        <v/>
      </c>
      <c r="Q196" s="39">
        <f>IF(F196="","",COUNTIFS(ex_chave_oc,F196,ex_cancelada,"&lt;&gt;Sim"))</f>
        <v/>
      </c>
      <c r="R196" s="51">
        <f>IF(P196="","",IF(AND(P196=1,N(Q196)&gt;0),1,0))</f>
        <v/>
      </c>
      <c r="S196" s="30">
        <f>IF(P196="","",IF(F196="","ERRO: data prevista ausente ou inválida",IF(O196=0,"Duplicada: contada uma vez",IF(N(G196)=0,"ERRO: tarefa fora do Plano Mestre",IF(P196=0,"Tarefa retirada do plano: não conta","OK")))))</f>
        <v/>
      </c>
    </row>
    <row r="197">
      <c r="A197" s="29" t="inlineStr">
        <is>
          <t>eq-demo-004</t>
        </is>
      </c>
      <c r="B197" s="25" t="inlineStr">
        <is>
          <t>PRL-05</t>
        </is>
      </c>
      <c r="C197" s="49" t="n">
        <v>46048</v>
      </c>
      <c r="D197" s="29" t="inlineStr">
        <is>
          <t>Cronograma PCM Direto</t>
        </is>
      </c>
      <c r="E197" s="23">
        <f>IF(OR(A197="",B197=""),"",A197&amp;"|"&amp;B197)</f>
        <v/>
      </c>
      <c r="F197" s="30">
        <f>IF(OR(E197="",NOT(ISNUMBER(C197))),"",E197&amp;"|"&amp;YEAR(C197)&amp;"-"&amp;RIGHT("0"&amp;MONTH(C197),2)&amp;"-"&amp;RIGHT("0"&amp;DAY(C197),2))</f>
        <v/>
      </c>
      <c r="G197" s="26">
        <f>IF(E197="","",IFERROR(MATCH(E197,pl_chave,0),0))</f>
        <v/>
      </c>
      <c r="H197" s="23">
        <f>IF(G197="","",IF(G197=0,"Tarefa fora do plano",INDEX(pl_tag,G197)))</f>
        <v/>
      </c>
      <c r="I197" s="30">
        <f>IF(N(G197)=0,"",INDEX(pl_atividade,G197))</f>
        <v/>
      </c>
      <c r="J197" s="50">
        <f>IF(N(G197)=0,"",INDEX(pl_especialidade,G197))</f>
        <v/>
      </c>
      <c r="K197" s="28">
        <f>IF(N(G197)=0,"",INDEX(pl_duracao,G197))</f>
        <v/>
      </c>
      <c r="L197" s="39">
        <f>IF(ISNUMBER(C197),YEAR(C197),"")</f>
        <v/>
      </c>
      <c r="M197" s="39">
        <f>IF(ISNUMBER(C197),MONTH(C197),"")</f>
        <v/>
      </c>
      <c r="N197" s="23">
        <f>IF(L197="","",IF(NOT(ISNUMBER(crono_ano)),"Informe o ano",IF(L197&lt;crono_ano,"Antes do ano",IF(L197&gt;crono_ano,"Depois do ano","No ano"))))</f>
        <v/>
      </c>
      <c r="O197" s="39">
        <f>IF(F197="","",IF(COUNTIF(F$7:F197,F197)=1,1,0))</f>
        <v/>
      </c>
      <c r="P197" s="39">
        <f>IF(A197&amp;B197&amp;C197="","",IF(AND(O197=1,N(G197)&gt;0),IF(INDEX(pl_ativa,MAX(1,N(G197)))="Sim",1,0),0))</f>
        <v/>
      </c>
      <c r="Q197" s="39">
        <f>IF(F197="","",COUNTIFS(ex_chave_oc,F197,ex_cancelada,"&lt;&gt;Sim"))</f>
        <v/>
      </c>
      <c r="R197" s="51">
        <f>IF(P197="","",IF(AND(P197=1,N(Q197)&gt;0),1,0))</f>
        <v/>
      </c>
      <c r="S197" s="30">
        <f>IF(P197="","",IF(F197="","ERRO: data prevista ausente ou inválida",IF(O197=0,"Duplicada: contada uma vez",IF(N(G197)=0,"ERRO: tarefa fora do Plano Mestre",IF(P197=0,"Tarefa retirada do plano: não conta","OK")))))</f>
        <v/>
      </c>
    </row>
    <row r="198">
      <c r="A198" s="29" t="inlineStr">
        <is>
          <t>eq-demo-004</t>
        </is>
      </c>
      <c r="B198" s="25" t="inlineStr">
        <is>
          <t>PRL-11</t>
        </is>
      </c>
      <c r="C198" s="49" t="n">
        <v>46048</v>
      </c>
      <c r="D198" s="29" t="inlineStr">
        <is>
          <t>Cronograma PCM Direto</t>
        </is>
      </c>
      <c r="E198" s="23">
        <f>IF(OR(A198="",B198=""),"",A198&amp;"|"&amp;B198)</f>
        <v/>
      </c>
      <c r="F198" s="30">
        <f>IF(OR(E198="",NOT(ISNUMBER(C198))),"",E198&amp;"|"&amp;YEAR(C198)&amp;"-"&amp;RIGHT("0"&amp;MONTH(C198),2)&amp;"-"&amp;RIGHT("0"&amp;DAY(C198),2))</f>
        <v/>
      </c>
      <c r="G198" s="26">
        <f>IF(E198="","",IFERROR(MATCH(E198,pl_chave,0),0))</f>
        <v/>
      </c>
      <c r="H198" s="23">
        <f>IF(G198="","",IF(G198=0,"Tarefa fora do plano",INDEX(pl_tag,G198)))</f>
        <v/>
      </c>
      <c r="I198" s="30">
        <f>IF(N(G198)=0,"",INDEX(pl_atividade,G198))</f>
        <v/>
      </c>
      <c r="J198" s="50">
        <f>IF(N(G198)=0,"",INDEX(pl_especialidade,G198))</f>
        <v/>
      </c>
      <c r="K198" s="28">
        <f>IF(N(G198)=0,"",INDEX(pl_duracao,G198))</f>
        <v/>
      </c>
      <c r="L198" s="39">
        <f>IF(ISNUMBER(C198),YEAR(C198),"")</f>
        <v/>
      </c>
      <c r="M198" s="39">
        <f>IF(ISNUMBER(C198),MONTH(C198),"")</f>
        <v/>
      </c>
      <c r="N198" s="23">
        <f>IF(L198="","",IF(NOT(ISNUMBER(crono_ano)),"Informe o ano",IF(L198&lt;crono_ano,"Antes do ano",IF(L198&gt;crono_ano,"Depois do ano","No ano"))))</f>
        <v/>
      </c>
      <c r="O198" s="39">
        <f>IF(F198="","",IF(COUNTIF(F$7:F198,F198)=1,1,0))</f>
        <v/>
      </c>
      <c r="P198" s="39">
        <f>IF(A198&amp;B198&amp;C198="","",IF(AND(O198=1,N(G198)&gt;0),IF(INDEX(pl_ativa,MAX(1,N(G198)))="Sim",1,0),0))</f>
        <v/>
      </c>
      <c r="Q198" s="39">
        <f>IF(F198="","",COUNTIFS(ex_chave_oc,F198,ex_cancelada,"&lt;&gt;Sim"))</f>
        <v/>
      </c>
      <c r="R198" s="51">
        <f>IF(P198="","",IF(AND(P198=1,N(Q198)&gt;0),1,0))</f>
        <v/>
      </c>
      <c r="S198" s="30">
        <f>IF(P198="","",IF(F198="","ERRO: data prevista ausente ou inválida",IF(O198=0,"Duplicada: contada uma vez",IF(N(G198)=0,"ERRO: tarefa fora do Plano Mestre",IF(P198=0,"Tarefa retirada do plano: não conta","OK")))))</f>
        <v/>
      </c>
    </row>
    <row r="199">
      <c r="A199" s="29" t="inlineStr">
        <is>
          <t>eq-demo-004</t>
        </is>
      </c>
      <c r="B199" s="25" t="inlineStr">
        <is>
          <t>PRL-11</t>
        </is>
      </c>
      <c r="C199" s="49" t="n">
        <v>46049</v>
      </c>
      <c r="D199" s="29" t="inlineStr">
        <is>
          <t>Cronograma PCM Direto</t>
        </is>
      </c>
      <c r="E199" s="23">
        <f>IF(OR(A199="",B199=""),"",A199&amp;"|"&amp;B199)</f>
        <v/>
      </c>
      <c r="F199" s="30">
        <f>IF(OR(E199="",NOT(ISNUMBER(C199))),"",E199&amp;"|"&amp;YEAR(C199)&amp;"-"&amp;RIGHT("0"&amp;MONTH(C199),2)&amp;"-"&amp;RIGHT("0"&amp;DAY(C199),2))</f>
        <v/>
      </c>
      <c r="G199" s="26">
        <f>IF(E199="","",IFERROR(MATCH(E199,pl_chave,0),0))</f>
        <v/>
      </c>
      <c r="H199" s="23">
        <f>IF(G199="","",IF(G199=0,"Tarefa fora do plano",INDEX(pl_tag,G199)))</f>
        <v/>
      </c>
      <c r="I199" s="30">
        <f>IF(N(G199)=0,"",INDEX(pl_atividade,G199))</f>
        <v/>
      </c>
      <c r="J199" s="50">
        <f>IF(N(G199)=0,"",INDEX(pl_especialidade,G199))</f>
        <v/>
      </c>
      <c r="K199" s="28">
        <f>IF(N(G199)=0,"",INDEX(pl_duracao,G199))</f>
        <v/>
      </c>
      <c r="L199" s="39">
        <f>IF(ISNUMBER(C199),YEAR(C199),"")</f>
        <v/>
      </c>
      <c r="M199" s="39">
        <f>IF(ISNUMBER(C199),MONTH(C199),"")</f>
        <v/>
      </c>
      <c r="N199" s="23">
        <f>IF(L199="","",IF(NOT(ISNUMBER(crono_ano)),"Informe o ano",IF(L199&lt;crono_ano,"Antes do ano",IF(L199&gt;crono_ano,"Depois do ano","No ano"))))</f>
        <v/>
      </c>
      <c r="O199" s="39">
        <f>IF(F199="","",IF(COUNTIF(F$7:F199,F199)=1,1,0))</f>
        <v/>
      </c>
      <c r="P199" s="39">
        <f>IF(A199&amp;B199&amp;C199="","",IF(AND(O199=1,N(G199)&gt;0),IF(INDEX(pl_ativa,MAX(1,N(G199)))="Sim",1,0),0))</f>
        <v/>
      </c>
      <c r="Q199" s="39">
        <f>IF(F199="","",COUNTIFS(ex_chave_oc,F199,ex_cancelada,"&lt;&gt;Sim"))</f>
        <v/>
      </c>
      <c r="R199" s="51">
        <f>IF(P199="","",IF(AND(P199=1,N(Q199)&gt;0),1,0))</f>
        <v/>
      </c>
      <c r="S199" s="30">
        <f>IF(P199="","",IF(F199="","ERRO: data prevista ausente ou inválida",IF(O199=0,"Duplicada: contada uma vez",IF(N(G199)=0,"ERRO: tarefa fora do Plano Mestre",IF(P199=0,"Tarefa retirada do plano: não conta","OK")))))</f>
        <v/>
      </c>
    </row>
    <row r="200">
      <c r="A200" s="29" t="inlineStr">
        <is>
          <t>eq-demo-004</t>
        </is>
      </c>
      <c r="B200" s="25" t="inlineStr">
        <is>
          <t>PRL-11</t>
        </is>
      </c>
      <c r="C200" s="49" t="n">
        <v>46050</v>
      </c>
      <c r="D200" s="29" t="inlineStr">
        <is>
          <t>Cronograma PCM Direto</t>
        </is>
      </c>
      <c r="E200" s="23">
        <f>IF(OR(A200="",B200=""),"",A200&amp;"|"&amp;B200)</f>
        <v/>
      </c>
      <c r="F200" s="30">
        <f>IF(OR(E200="",NOT(ISNUMBER(C200))),"",E200&amp;"|"&amp;YEAR(C200)&amp;"-"&amp;RIGHT("0"&amp;MONTH(C200),2)&amp;"-"&amp;RIGHT("0"&amp;DAY(C200),2))</f>
        <v/>
      </c>
      <c r="G200" s="26">
        <f>IF(E200="","",IFERROR(MATCH(E200,pl_chave,0),0))</f>
        <v/>
      </c>
      <c r="H200" s="23">
        <f>IF(G200="","",IF(G200=0,"Tarefa fora do plano",INDEX(pl_tag,G200)))</f>
        <v/>
      </c>
      <c r="I200" s="30">
        <f>IF(N(G200)=0,"",INDEX(pl_atividade,G200))</f>
        <v/>
      </c>
      <c r="J200" s="50">
        <f>IF(N(G200)=0,"",INDEX(pl_especialidade,G200))</f>
        <v/>
      </c>
      <c r="K200" s="28">
        <f>IF(N(G200)=0,"",INDEX(pl_duracao,G200))</f>
        <v/>
      </c>
      <c r="L200" s="39">
        <f>IF(ISNUMBER(C200),YEAR(C200),"")</f>
        <v/>
      </c>
      <c r="M200" s="39">
        <f>IF(ISNUMBER(C200),MONTH(C200),"")</f>
        <v/>
      </c>
      <c r="N200" s="23">
        <f>IF(L200="","",IF(NOT(ISNUMBER(crono_ano)),"Informe o ano",IF(L200&lt;crono_ano,"Antes do ano",IF(L200&gt;crono_ano,"Depois do ano","No ano"))))</f>
        <v/>
      </c>
      <c r="O200" s="39">
        <f>IF(F200="","",IF(COUNTIF(F$7:F200,F200)=1,1,0))</f>
        <v/>
      </c>
      <c r="P200" s="39">
        <f>IF(A200&amp;B200&amp;C200="","",IF(AND(O200=1,N(G200)&gt;0),IF(INDEX(pl_ativa,MAX(1,N(G200)))="Sim",1,0),0))</f>
        <v/>
      </c>
      <c r="Q200" s="39">
        <f>IF(F200="","",COUNTIFS(ex_chave_oc,F200,ex_cancelada,"&lt;&gt;Sim"))</f>
        <v/>
      </c>
      <c r="R200" s="51">
        <f>IF(P200="","",IF(AND(P200=1,N(Q200)&gt;0),1,0))</f>
        <v/>
      </c>
      <c r="S200" s="30">
        <f>IF(P200="","",IF(F200="","ERRO: data prevista ausente ou inválida",IF(O200=0,"Duplicada: contada uma vez",IF(N(G200)=0,"ERRO: tarefa fora do Plano Mestre",IF(P200=0,"Tarefa retirada do plano: não conta","OK")))))</f>
        <v/>
      </c>
    </row>
    <row r="201">
      <c r="A201" s="29" t="inlineStr">
        <is>
          <t>eq-demo-004</t>
        </is>
      </c>
      <c r="B201" s="25" t="inlineStr">
        <is>
          <t>PRL-11</t>
        </is>
      </c>
      <c r="C201" s="49" t="n">
        <v>46051</v>
      </c>
      <c r="D201" s="29" t="inlineStr">
        <is>
          <t>Cronograma PCM Direto</t>
        </is>
      </c>
      <c r="E201" s="23">
        <f>IF(OR(A201="",B201=""),"",A201&amp;"|"&amp;B201)</f>
        <v/>
      </c>
      <c r="F201" s="30">
        <f>IF(OR(E201="",NOT(ISNUMBER(C201))),"",E201&amp;"|"&amp;YEAR(C201)&amp;"-"&amp;RIGHT("0"&amp;MONTH(C201),2)&amp;"-"&amp;RIGHT("0"&amp;DAY(C201),2))</f>
        <v/>
      </c>
      <c r="G201" s="26">
        <f>IF(E201="","",IFERROR(MATCH(E201,pl_chave,0),0))</f>
        <v/>
      </c>
      <c r="H201" s="23">
        <f>IF(G201="","",IF(G201=0,"Tarefa fora do plano",INDEX(pl_tag,G201)))</f>
        <v/>
      </c>
      <c r="I201" s="30">
        <f>IF(N(G201)=0,"",INDEX(pl_atividade,G201))</f>
        <v/>
      </c>
      <c r="J201" s="50">
        <f>IF(N(G201)=0,"",INDEX(pl_especialidade,G201))</f>
        <v/>
      </c>
      <c r="K201" s="28">
        <f>IF(N(G201)=0,"",INDEX(pl_duracao,G201))</f>
        <v/>
      </c>
      <c r="L201" s="39">
        <f>IF(ISNUMBER(C201),YEAR(C201),"")</f>
        <v/>
      </c>
      <c r="M201" s="39">
        <f>IF(ISNUMBER(C201),MONTH(C201),"")</f>
        <v/>
      </c>
      <c r="N201" s="23">
        <f>IF(L201="","",IF(NOT(ISNUMBER(crono_ano)),"Informe o ano",IF(L201&lt;crono_ano,"Antes do ano",IF(L201&gt;crono_ano,"Depois do ano","No ano"))))</f>
        <v/>
      </c>
      <c r="O201" s="39">
        <f>IF(F201="","",IF(COUNTIF(F$7:F201,F201)=1,1,0))</f>
        <v/>
      </c>
      <c r="P201" s="39">
        <f>IF(A201&amp;B201&amp;C201="","",IF(AND(O201=1,N(G201)&gt;0),IF(INDEX(pl_ativa,MAX(1,N(G201)))="Sim",1,0),0))</f>
        <v/>
      </c>
      <c r="Q201" s="39">
        <f>IF(F201="","",COUNTIFS(ex_chave_oc,F201,ex_cancelada,"&lt;&gt;Sim"))</f>
        <v/>
      </c>
      <c r="R201" s="51">
        <f>IF(P201="","",IF(AND(P201=1,N(Q201)&gt;0),1,0))</f>
        <v/>
      </c>
      <c r="S201" s="30">
        <f>IF(P201="","",IF(F201="","ERRO: data prevista ausente ou inválida",IF(O201=0,"Duplicada: contada uma vez",IF(N(G201)=0,"ERRO: tarefa fora do Plano Mestre",IF(P201=0,"Tarefa retirada do plano: não conta","OK")))))</f>
        <v/>
      </c>
    </row>
    <row r="202">
      <c r="A202" s="29" t="inlineStr">
        <is>
          <t>eq-demo-004</t>
        </is>
      </c>
      <c r="B202" s="25" t="inlineStr">
        <is>
          <t>PRL-11</t>
        </is>
      </c>
      <c r="C202" s="49" t="n">
        <v>46052</v>
      </c>
      <c r="D202" s="29" t="inlineStr">
        <is>
          <t>Cronograma PCM Direto</t>
        </is>
      </c>
      <c r="E202" s="23">
        <f>IF(OR(A202="",B202=""),"",A202&amp;"|"&amp;B202)</f>
        <v/>
      </c>
      <c r="F202" s="30">
        <f>IF(OR(E202="",NOT(ISNUMBER(C202))),"",E202&amp;"|"&amp;YEAR(C202)&amp;"-"&amp;RIGHT("0"&amp;MONTH(C202),2)&amp;"-"&amp;RIGHT("0"&amp;DAY(C202),2))</f>
        <v/>
      </c>
      <c r="G202" s="26">
        <f>IF(E202="","",IFERROR(MATCH(E202,pl_chave,0),0))</f>
        <v/>
      </c>
      <c r="H202" s="23">
        <f>IF(G202="","",IF(G202=0,"Tarefa fora do plano",INDEX(pl_tag,G202)))</f>
        <v/>
      </c>
      <c r="I202" s="30">
        <f>IF(N(G202)=0,"",INDEX(pl_atividade,G202))</f>
        <v/>
      </c>
      <c r="J202" s="50">
        <f>IF(N(G202)=0,"",INDEX(pl_especialidade,G202))</f>
        <v/>
      </c>
      <c r="K202" s="28">
        <f>IF(N(G202)=0,"",INDEX(pl_duracao,G202))</f>
        <v/>
      </c>
      <c r="L202" s="39">
        <f>IF(ISNUMBER(C202),YEAR(C202),"")</f>
        <v/>
      </c>
      <c r="M202" s="39">
        <f>IF(ISNUMBER(C202),MONTH(C202),"")</f>
        <v/>
      </c>
      <c r="N202" s="23">
        <f>IF(L202="","",IF(NOT(ISNUMBER(crono_ano)),"Informe o ano",IF(L202&lt;crono_ano,"Antes do ano",IF(L202&gt;crono_ano,"Depois do ano","No ano"))))</f>
        <v/>
      </c>
      <c r="O202" s="39">
        <f>IF(F202="","",IF(COUNTIF(F$7:F202,F202)=1,1,0))</f>
        <v/>
      </c>
      <c r="P202" s="39">
        <f>IF(A202&amp;B202&amp;C202="","",IF(AND(O202=1,N(G202)&gt;0),IF(INDEX(pl_ativa,MAX(1,N(G202)))="Sim",1,0),0))</f>
        <v/>
      </c>
      <c r="Q202" s="39">
        <f>IF(F202="","",COUNTIFS(ex_chave_oc,F202,ex_cancelada,"&lt;&gt;Sim"))</f>
        <v/>
      </c>
      <c r="R202" s="51">
        <f>IF(P202="","",IF(AND(P202=1,N(Q202)&gt;0),1,0))</f>
        <v/>
      </c>
      <c r="S202" s="30">
        <f>IF(P202="","",IF(F202="","ERRO: data prevista ausente ou inválida",IF(O202=0,"Duplicada: contada uma vez",IF(N(G202)=0,"ERRO: tarefa fora do Plano Mestre",IF(P202=0,"Tarefa retirada do plano: não conta","OK")))))</f>
        <v/>
      </c>
    </row>
    <row r="203">
      <c r="A203" s="29" t="inlineStr">
        <is>
          <t>eq-demo-001</t>
        </is>
      </c>
      <c r="B203" s="25" t="inlineStr">
        <is>
          <t>CMP-01</t>
        </is>
      </c>
      <c r="C203" s="49" t="n">
        <v>46055</v>
      </c>
      <c r="D203" s="29" t="inlineStr">
        <is>
          <t>Cronograma PCM Direto</t>
        </is>
      </c>
      <c r="E203" s="23">
        <f>IF(OR(A203="",B203=""),"",A203&amp;"|"&amp;B203)</f>
        <v/>
      </c>
      <c r="F203" s="30">
        <f>IF(OR(E203="",NOT(ISNUMBER(C203))),"",E203&amp;"|"&amp;YEAR(C203)&amp;"-"&amp;RIGHT("0"&amp;MONTH(C203),2)&amp;"-"&amp;RIGHT("0"&amp;DAY(C203),2))</f>
        <v/>
      </c>
      <c r="G203" s="26">
        <f>IF(E203="","",IFERROR(MATCH(E203,pl_chave,0),0))</f>
        <v/>
      </c>
      <c r="H203" s="23">
        <f>IF(G203="","",IF(G203=0,"Tarefa fora do plano",INDEX(pl_tag,G203)))</f>
        <v/>
      </c>
      <c r="I203" s="30">
        <f>IF(N(G203)=0,"",INDEX(pl_atividade,G203))</f>
        <v/>
      </c>
      <c r="J203" s="50">
        <f>IF(N(G203)=0,"",INDEX(pl_especialidade,G203))</f>
        <v/>
      </c>
      <c r="K203" s="28">
        <f>IF(N(G203)=0,"",INDEX(pl_duracao,G203))</f>
        <v/>
      </c>
      <c r="L203" s="39">
        <f>IF(ISNUMBER(C203),YEAR(C203),"")</f>
        <v/>
      </c>
      <c r="M203" s="39">
        <f>IF(ISNUMBER(C203),MONTH(C203),"")</f>
        <v/>
      </c>
      <c r="N203" s="23">
        <f>IF(L203="","",IF(NOT(ISNUMBER(crono_ano)),"Informe o ano",IF(L203&lt;crono_ano,"Antes do ano",IF(L203&gt;crono_ano,"Depois do ano","No ano"))))</f>
        <v/>
      </c>
      <c r="O203" s="39">
        <f>IF(F203="","",IF(COUNTIF(F$7:F203,F203)=1,1,0))</f>
        <v/>
      </c>
      <c r="P203" s="39">
        <f>IF(A203&amp;B203&amp;C203="","",IF(AND(O203=1,N(G203)&gt;0),IF(INDEX(pl_ativa,MAX(1,N(G203)))="Sim",1,0),0))</f>
        <v/>
      </c>
      <c r="Q203" s="39">
        <f>IF(F203="","",COUNTIFS(ex_chave_oc,F203,ex_cancelada,"&lt;&gt;Sim"))</f>
        <v/>
      </c>
      <c r="R203" s="51">
        <f>IF(P203="","",IF(AND(P203=1,N(Q203)&gt;0),1,0))</f>
        <v/>
      </c>
      <c r="S203" s="30">
        <f>IF(P203="","",IF(F203="","ERRO: data prevista ausente ou inválida",IF(O203=0,"Duplicada: contada uma vez",IF(N(G203)=0,"ERRO: tarefa fora do Plano Mestre",IF(P203=0,"Tarefa retirada do plano: não conta","OK")))))</f>
        <v/>
      </c>
    </row>
    <row r="204">
      <c r="A204" s="29" t="inlineStr">
        <is>
          <t>eq-demo-001</t>
        </is>
      </c>
      <c r="B204" s="25" t="inlineStr">
        <is>
          <t>CMP-02</t>
        </is>
      </c>
      <c r="C204" s="49" t="n">
        <v>46055</v>
      </c>
      <c r="D204" s="29" t="inlineStr">
        <is>
          <t>Cronograma PCM Direto</t>
        </is>
      </c>
      <c r="E204" s="23">
        <f>IF(OR(A204="",B204=""),"",A204&amp;"|"&amp;B204)</f>
        <v/>
      </c>
      <c r="F204" s="30">
        <f>IF(OR(E204="",NOT(ISNUMBER(C204))),"",E204&amp;"|"&amp;YEAR(C204)&amp;"-"&amp;RIGHT("0"&amp;MONTH(C204),2)&amp;"-"&amp;RIGHT("0"&amp;DAY(C204),2))</f>
        <v/>
      </c>
      <c r="G204" s="26">
        <f>IF(E204="","",IFERROR(MATCH(E204,pl_chave,0),0))</f>
        <v/>
      </c>
      <c r="H204" s="23">
        <f>IF(G204="","",IF(G204=0,"Tarefa fora do plano",INDEX(pl_tag,G204)))</f>
        <v/>
      </c>
      <c r="I204" s="30">
        <f>IF(N(G204)=0,"",INDEX(pl_atividade,G204))</f>
        <v/>
      </c>
      <c r="J204" s="50">
        <f>IF(N(G204)=0,"",INDEX(pl_especialidade,G204))</f>
        <v/>
      </c>
      <c r="K204" s="28">
        <f>IF(N(G204)=0,"",INDEX(pl_duracao,G204))</f>
        <v/>
      </c>
      <c r="L204" s="39">
        <f>IF(ISNUMBER(C204),YEAR(C204),"")</f>
        <v/>
      </c>
      <c r="M204" s="39">
        <f>IF(ISNUMBER(C204),MONTH(C204),"")</f>
        <v/>
      </c>
      <c r="N204" s="23">
        <f>IF(L204="","",IF(NOT(ISNUMBER(crono_ano)),"Informe o ano",IF(L204&lt;crono_ano,"Antes do ano",IF(L204&gt;crono_ano,"Depois do ano","No ano"))))</f>
        <v/>
      </c>
      <c r="O204" s="39">
        <f>IF(F204="","",IF(COUNTIF(F$7:F204,F204)=1,1,0))</f>
        <v/>
      </c>
      <c r="P204" s="39">
        <f>IF(A204&amp;B204&amp;C204="","",IF(AND(O204=1,N(G204)&gt;0),IF(INDEX(pl_ativa,MAX(1,N(G204)))="Sim",1,0),0))</f>
        <v/>
      </c>
      <c r="Q204" s="39">
        <f>IF(F204="","",COUNTIFS(ex_chave_oc,F204,ex_cancelada,"&lt;&gt;Sim"))</f>
        <v/>
      </c>
      <c r="R204" s="51">
        <f>IF(P204="","",IF(AND(P204=1,N(Q204)&gt;0),1,0))</f>
        <v/>
      </c>
      <c r="S204" s="30">
        <f>IF(P204="","",IF(F204="","ERRO: data prevista ausente ou inválida",IF(O204=0,"Duplicada: contada uma vez",IF(N(G204)=0,"ERRO: tarefa fora do Plano Mestre",IF(P204=0,"Tarefa retirada do plano: não conta","OK")))))</f>
        <v/>
      </c>
    </row>
    <row r="205">
      <c r="A205" s="29" t="inlineStr">
        <is>
          <t>eq-demo-002</t>
        </is>
      </c>
      <c r="B205" s="25" t="inlineStr">
        <is>
          <t>BCF-01</t>
        </is>
      </c>
      <c r="C205" s="49" t="n">
        <v>46055</v>
      </c>
      <c r="D205" s="29" t="inlineStr">
        <is>
          <t>Cronograma PCM Direto</t>
        </is>
      </c>
      <c r="E205" s="23">
        <f>IF(OR(A205="",B205=""),"",A205&amp;"|"&amp;B205)</f>
        <v/>
      </c>
      <c r="F205" s="30">
        <f>IF(OR(E205="",NOT(ISNUMBER(C205))),"",E205&amp;"|"&amp;YEAR(C205)&amp;"-"&amp;RIGHT("0"&amp;MONTH(C205),2)&amp;"-"&amp;RIGHT("0"&amp;DAY(C205),2))</f>
        <v/>
      </c>
      <c r="G205" s="26">
        <f>IF(E205="","",IFERROR(MATCH(E205,pl_chave,0),0))</f>
        <v/>
      </c>
      <c r="H205" s="23">
        <f>IF(G205="","",IF(G205=0,"Tarefa fora do plano",INDEX(pl_tag,G205)))</f>
        <v/>
      </c>
      <c r="I205" s="30">
        <f>IF(N(G205)=0,"",INDEX(pl_atividade,G205))</f>
        <v/>
      </c>
      <c r="J205" s="50">
        <f>IF(N(G205)=0,"",INDEX(pl_especialidade,G205))</f>
        <v/>
      </c>
      <c r="K205" s="28">
        <f>IF(N(G205)=0,"",INDEX(pl_duracao,G205))</f>
        <v/>
      </c>
      <c r="L205" s="39">
        <f>IF(ISNUMBER(C205),YEAR(C205),"")</f>
        <v/>
      </c>
      <c r="M205" s="39">
        <f>IF(ISNUMBER(C205),MONTH(C205),"")</f>
        <v/>
      </c>
      <c r="N205" s="23">
        <f>IF(L205="","",IF(NOT(ISNUMBER(crono_ano)),"Informe o ano",IF(L205&lt;crono_ano,"Antes do ano",IF(L205&gt;crono_ano,"Depois do ano","No ano"))))</f>
        <v/>
      </c>
      <c r="O205" s="39">
        <f>IF(F205="","",IF(COUNTIF(F$7:F205,F205)=1,1,0))</f>
        <v/>
      </c>
      <c r="P205" s="39">
        <f>IF(A205&amp;B205&amp;C205="","",IF(AND(O205=1,N(G205)&gt;0),IF(INDEX(pl_ativa,MAX(1,N(G205)))="Sim",1,0),0))</f>
        <v/>
      </c>
      <c r="Q205" s="39">
        <f>IF(F205="","",COUNTIFS(ex_chave_oc,F205,ex_cancelada,"&lt;&gt;Sim"))</f>
        <v/>
      </c>
      <c r="R205" s="51">
        <f>IF(P205="","",IF(AND(P205=1,N(Q205)&gt;0),1,0))</f>
        <v/>
      </c>
      <c r="S205" s="30">
        <f>IF(P205="","",IF(F205="","ERRO: data prevista ausente ou inválida",IF(O205=0,"Duplicada: contada uma vez",IF(N(G205)=0,"ERRO: tarefa fora do Plano Mestre",IF(P205=0,"Tarefa retirada do plano: não conta","OK")))))</f>
        <v/>
      </c>
    </row>
    <row r="206">
      <c r="A206" s="29" t="inlineStr">
        <is>
          <t>eq-demo-002</t>
        </is>
      </c>
      <c r="B206" s="25" t="inlineStr">
        <is>
          <t>BCF-02</t>
        </is>
      </c>
      <c r="C206" s="49" t="n">
        <v>46055</v>
      </c>
      <c r="D206" s="29" t="inlineStr">
        <is>
          <t>Cronograma PCM Direto</t>
        </is>
      </c>
      <c r="E206" s="23">
        <f>IF(OR(A206="",B206=""),"",A206&amp;"|"&amp;B206)</f>
        <v/>
      </c>
      <c r="F206" s="30">
        <f>IF(OR(E206="",NOT(ISNUMBER(C206))),"",E206&amp;"|"&amp;YEAR(C206)&amp;"-"&amp;RIGHT("0"&amp;MONTH(C206),2)&amp;"-"&amp;RIGHT("0"&amp;DAY(C206),2))</f>
        <v/>
      </c>
      <c r="G206" s="26">
        <f>IF(E206="","",IFERROR(MATCH(E206,pl_chave,0),0))</f>
        <v/>
      </c>
      <c r="H206" s="23">
        <f>IF(G206="","",IF(G206=0,"Tarefa fora do plano",INDEX(pl_tag,G206)))</f>
        <v/>
      </c>
      <c r="I206" s="30">
        <f>IF(N(G206)=0,"",INDEX(pl_atividade,G206))</f>
        <v/>
      </c>
      <c r="J206" s="50">
        <f>IF(N(G206)=0,"",INDEX(pl_especialidade,G206))</f>
        <v/>
      </c>
      <c r="K206" s="28">
        <f>IF(N(G206)=0,"",INDEX(pl_duracao,G206))</f>
        <v/>
      </c>
      <c r="L206" s="39">
        <f>IF(ISNUMBER(C206),YEAR(C206),"")</f>
        <v/>
      </c>
      <c r="M206" s="39">
        <f>IF(ISNUMBER(C206),MONTH(C206),"")</f>
        <v/>
      </c>
      <c r="N206" s="23">
        <f>IF(L206="","",IF(NOT(ISNUMBER(crono_ano)),"Informe o ano",IF(L206&lt;crono_ano,"Antes do ano",IF(L206&gt;crono_ano,"Depois do ano","No ano"))))</f>
        <v/>
      </c>
      <c r="O206" s="39">
        <f>IF(F206="","",IF(COUNTIF(F$7:F206,F206)=1,1,0))</f>
        <v/>
      </c>
      <c r="P206" s="39">
        <f>IF(A206&amp;B206&amp;C206="","",IF(AND(O206=1,N(G206)&gt;0),IF(INDEX(pl_ativa,MAX(1,N(G206)))="Sim",1,0),0))</f>
        <v/>
      </c>
      <c r="Q206" s="39">
        <f>IF(F206="","",COUNTIFS(ex_chave_oc,F206,ex_cancelada,"&lt;&gt;Sim"))</f>
        <v/>
      </c>
      <c r="R206" s="51">
        <f>IF(P206="","",IF(AND(P206=1,N(Q206)&gt;0),1,0))</f>
        <v/>
      </c>
      <c r="S206" s="30">
        <f>IF(P206="","",IF(F206="","ERRO: data prevista ausente ou inválida",IF(O206=0,"Duplicada: contada uma vez",IF(N(G206)=0,"ERRO: tarefa fora do Plano Mestre",IF(P206=0,"Tarefa retirada do plano: não conta","OK")))))</f>
        <v/>
      </c>
    </row>
    <row r="207">
      <c r="A207" s="29" t="inlineStr">
        <is>
          <t>eq-demo-004</t>
        </is>
      </c>
      <c r="B207" s="25" t="inlineStr">
        <is>
          <t>PRL-01</t>
        </is>
      </c>
      <c r="C207" s="49" t="n">
        <v>46055</v>
      </c>
      <c r="D207" s="29" t="inlineStr">
        <is>
          <t>Cronograma PCM Direto</t>
        </is>
      </c>
      <c r="E207" s="23">
        <f>IF(OR(A207="",B207=""),"",A207&amp;"|"&amp;B207)</f>
        <v/>
      </c>
      <c r="F207" s="30">
        <f>IF(OR(E207="",NOT(ISNUMBER(C207))),"",E207&amp;"|"&amp;YEAR(C207)&amp;"-"&amp;RIGHT("0"&amp;MONTH(C207),2)&amp;"-"&amp;RIGHT("0"&amp;DAY(C207),2))</f>
        <v/>
      </c>
      <c r="G207" s="26">
        <f>IF(E207="","",IFERROR(MATCH(E207,pl_chave,0),0))</f>
        <v/>
      </c>
      <c r="H207" s="23">
        <f>IF(G207="","",IF(G207=0,"Tarefa fora do plano",INDEX(pl_tag,G207)))</f>
        <v/>
      </c>
      <c r="I207" s="30">
        <f>IF(N(G207)=0,"",INDEX(pl_atividade,G207))</f>
        <v/>
      </c>
      <c r="J207" s="50">
        <f>IF(N(G207)=0,"",INDEX(pl_especialidade,G207))</f>
        <v/>
      </c>
      <c r="K207" s="28">
        <f>IF(N(G207)=0,"",INDEX(pl_duracao,G207))</f>
        <v/>
      </c>
      <c r="L207" s="39">
        <f>IF(ISNUMBER(C207),YEAR(C207),"")</f>
        <v/>
      </c>
      <c r="M207" s="39">
        <f>IF(ISNUMBER(C207),MONTH(C207),"")</f>
        <v/>
      </c>
      <c r="N207" s="23">
        <f>IF(L207="","",IF(NOT(ISNUMBER(crono_ano)),"Informe o ano",IF(L207&lt;crono_ano,"Antes do ano",IF(L207&gt;crono_ano,"Depois do ano","No ano"))))</f>
        <v/>
      </c>
      <c r="O207" s="39">
        <f>IF(F207="","",IF(COUNTIF(F$7:F207,F207)=1,1,0))</f>
        <v/>
      </c>
      <c r="P207" s="39">
        <f>IF(A207&amp;B207&amp;C207="","",IF(AND(O207=1,N(G207)&gt;0),IF(INDEX(pl_ativa,MAX(1,N(G207)))="Sim",1,0),0))</f>
        <v/>
      </c>
      <c r="Q207" s="39">
        <f>IF(F207="","",COUNTIFS(ex_chave_oc,F207,ex_cancelada,"&lt;&gt;Sim"))</f>
        <v/>
      </c>
      <c r="R207" s="51">
        <f>IF(P207="","",IF(AND(P207=1,N(Q207)&gt;0),1,0))</f>
        <v/>
      </c>
      <c r="S207" s="30">
        <f>IF(P207="","",IF(F207="","ERRO: data prevista ausente ou inválida",IF(O207=0,"Duplicada: contada uma vez",IF(N(G207)=0,"ERRO: tarefa fora do Plano Mestre",IF(P207=0,"Tarefa retirada do plano: não conta","OK")))))</f>
        <v/>
      </c>
    </row>
    <row r="208">
      <c r="A208" s="29" t="inlineStr">
        <is>
          <t>eq-demo-004</t>
        </is>
      </c>
      <c r="B208" s="25" t="inlineStr">
        <is>
          <t>PRL-02</t>
        </is>
      </c>
      <c r="C208" s="49" t="n">
        <v>46055</v>
      </c>
      <c r="D208" s="29" t="inlineStr">
        <is>
          <t>Cronograma PCM Direto</t>
        </is>
      </c>
      <c r="E208" s="23">
        <f>IF(OR(A208="",B208=""),"",A208&amp;"|"&amp;B208)</f>
        <v/>
      </c>
      <c r="F208" s="30">
        <f>IF(OR(E208="",NOT(ISNUMBER(C208))),"",E208&amp;"|"&amp;YEAR(C208)&amp;"-"&amp;RIGHT("0"&amp;MONTH(C208),2)&amp;"-"&amp;RIGHT("0"&amp;DAY(C208),2))</f>
        <v/>
      </c>
      <c r="G208" s="26">
        <f>IF(E208="","",IFERROR(MATCH(E208,pl_chave,0),0))</f>
        <v/>
      </c>
      <c r="H208" s="23">
        <f>IF(G208="","",IF(G208=0,"Tarefa fora do plano",INDEX(pl_tag,G208)))</f>
        <v/>
      </c>
      <c r="I208" s="30">
        <f>IF(N(G208)=0,"",INDEX(pl_atividade,G208))</f>
        <v/>
      </c>
      <c r="J208" s="50">
        <f>IF(N(G208)=0,"",INDEX(pl_especialidade,G208))</f>
        <v/>
      </c>
      <c r="K208" s="28">
        <f>IF(N(G208)=0,"",INDEX(pl_duracao,G208))</f>
        <v/>
      </c>
      <c r="L208" s="39">
        <f>IF(ISNUMBER(C208),YEAR(C208),"")</f>
        <v/>
      </c>
      <c r="M208" s="39">
        <f>IF(ISNUMBER(C208),MONTH(C208),"")</f>
        <v/>
      </c>
      <c r="N208" s="23">
        <f>IF(L208="","",IF(NOT(ISNUMBER(crono_ano)),"Informe o ano",IF(L208&lt;crono_ano,"Antes do ano",IF(L208&gt;crono_ano,"Depois do ano","No ano"))))</f>
        <v/>
      </c>
      <c r="O208" s="39">
        <f>IF(F208="","",IF(COUNTIF(F$7:F208,F208)=1,1,0))</f>
        <v/>
      </c>
      <c r="P208" s="39">
        <f>IF(A208&amp;B208&amp;C208="","",IF(AND(O208=1,N(G208)&gt;0),IF(INDEX(pl_ativa,MAX(1,N(G208)))="Sim",1,0),0))</f>
        <v/>
      </c>
      <c r="Q208" s="39">
        <f>IF(F208="","",COUNTIFS(ex_chave_oc,F208,ex_cancelada,"&lt;&gt;Sim"))</f>
        <v/>
      </c>
      <c r="R208" s="51">
        <f>IF(P208="","",IF(AND(P208=1,N(Q208)&gt;0),1,0))</f>
        <v/>
      </c>
      <c r="S208" s="30">
        <f>IF(P208="","",IF(F208="","ERRO: data prevista ausente ou inválida",IF(O208=0,"Duplicada: contada uma vez",IF(N(G208)=0,"ERRO: tarefa fora do Plano Mestre",IF(P208=0,"Tarefa retirada do plano: não conta","OK")))))</f>
        <v/>
      </c>
    </row>
    <row r="209">
      <c r="A209" s="29" t="inlineStr">
        <is>
          <t>eq-demo-004</t>
        </is>
      </c>
      <c r="B209" s="25" t="inlineStr">
        <is>
          <t>PRL-03</t>
        </is>
      </c>
      <c r="C209" s="49" t="n">
        <v>46055</v>
      </c>
      <c r="D209" s="29" t="inlineStr">
        <is>
          <t>Cronograma PCM Direto</t>
        </is>
      </c>
      <c r="E209" s="23">
        <f>IF(OR(A209="",B209=""),"",A209&amp;"|"&amp;B209)</f>
        <v/>
      </c>
      <c r="F209" s="30">
        <f>IF(OR(E209="",NOT(ISNUMBER(C209))),"",E209&amp;"|"&amp;YEAR(C209)&amp;"-"&amp;RIGHT("0"&amp;MONTH(C209),2)&amp;"-"&amp;RIGHT("0"&amp;DAY(C209),2))</f>
        <v/>
      </c>
      <c r="G209" s="26">
        <f>IF(E209="","",IFERROR(MATCH(E209,pl_chave,0),0))</f>
        <v/>
      </c>
      <c r="H209" s="23">
        <f>IF(G209="","",IF(G209=0,"Tarefa fora do plano",INDEX(pl_tag,G209)))</f>
        <v/>
      </c>
      <c r="I209" s="30">
        <f>IF(N(G209)=0,"",INDEX(pl_atividade,G209))</f>
        <v/>
      </c>
      <c r="J209" s="50">
        <f>IF(N(G209)=0,"",INDEX(pl_especialidade,G209))</f>
        <v/>
      </c>
      <c r="K209" s="28">
        <f>IF(N(G209)=0,"",INDEX(pl_duracao,G209))</f>
        <v/>
      </c>
      <c r="L209" s="39">
        <f>IF(ISNUMBER(C209),YEAR(C209),"")</f>
        <v/>
      </c>
      <c r="M209" s="39">
        <f>IF(ISNUMBER(C209),MONTH(C209),"")</f>
        <v/>
      </c>
      <c r="N209" s="23">
        <f>IF(L209="","",IF(NOT(ISNUMBER(crono_ano)),"Informe o ano",IF(L209&lt;crono_ano,"Antes do ano",IF(L209&gt;crono_ano,"Depois do ano","No ano"))))</f>
        <v/>
      </c>
      <c r="O209" s="39">
        <f>IF(F209="","",IF(COUNTIF(F$7:F209,F209)=1,1,0))</f>
        <v/>
      </c>
      <c r="P209" s="39">
        <f>IF(A209&amp;B209&amp;C209="","",IF(AND(O209=1,N(G209)&gt;0),IF(INDEX(pl_ativa,MAX(1,N(G209)))="Sim",1,0),0))</f>
        <v/>
      </c>
      <c r="Q209" s="39">
        <f>IF(F209="","",COUNTIFS(ex_chave_oc,F209,ex_cancelada,"&lt;&gt;Sim"))</f>
        <v/>
      </c>
      <c r="R209" s="51">
        <f>IF(P209="","",IF(AND(P209=1,N(Q209)&gt;0),1,0))</f>
        <v/>
      </c>
      <c r="S209" s="30">
        <f>IF(P209="","",IF(F209="","ERRO: data prevista ausente ou inválida",IF(O209=0,"Duplicada: contada uma vez",IF(N(G209)=0,"ERRO: tarefa fora do Plano Mestre",IF(P209=0,"Tarefa retirada do plano: não conta","OK")))))</f>
        <v/>
      </c>
    </row>
    <row r="210">
      <c r="A210" s="29" t="inlineStr">
        <is>
          <t>eq-demo-004</t>
        </is>
      </c>
      <c r="B210" s="25" t="inlineStr">
        <is>
          <t>PRL-04</t>
        </is>
      </c>
      <c r="C210" s="49" t="n">
        <v>46055</v>
      </c>
      <c r="D210" s="29" t="inlineStr">
        <is>
          <t>Cronograma PCM Direto</t>
        </is>
      </c>
      <c r="E210" s="23">
        <f>IF(OR(A210="",B210=""),"",A210&amp;"|"&amp;B210)</f>
        <v/>
      </c>
      <c r="F210" s="30">
        <f>IF(OR(E210="",NOT(ISNUMBER(C210))),"",E210&amp;"|"&amp;YEAR(C210)&amp;"-"&amp;RIGHT("0"&amp;MONTH(C210),2)&amp;"-"&amp;RIGHT("0"&amp;DAY(C210),2))</f>
        <v/>
      </c>
      <c r="G210" s="26">
        <f>IF(E210="","",IFERROR(MATCH(E210,pl_chave,0),0))</f>
        <v/>
      </c>
      <c r="H210" s="23">
        <f>IF(G210="","",IF(G210=0,"Tarefa fora do plano",INDEX(pl_tag,G210)))</f>
        <v/>
      </c>
      <c r="I210" s="30">
        <f>IF(N(G210)=0,"",INDEX(pl_atividade,G210))</f>
        <v/>
      </c>
      <c r="J210" s="50">
        <f>IF(N(G210)=0,"",INDEX(pl_especialidade,G210))</f>
        <v/>
      </c>
      <c r="K210" s="28">
        <f>IF(N(G210)=0,"",INDEX(pl_duracao,G210))</f>
        <v/>
      </c>
      <c r="L210" s="39">
        <f>IF(ISNUMBER(C210),YEAR(C210),"")</f>
        <v/>
      </c>
      <c r="M210" s="39">
        <f>IF(ISNUMBER(C210),MONTH(C210),"")</f>
        <v/>
      </c>
      <c r="N210" s="23">
        <f>IF(L210="","",IF(NOT(ISNUMBER(crono_ano)),"Informe o ano",IF(L210&lt;crono_ano,"Antes do ano",IF(L210&gt;crono_ano,"Depois do ano","No ano"))))</f>
        <v/>
      </c>
      <c r="O210" s="39">
        <f>IF(F210="","",IF(COUNTIF(F$7:F210,F210)=1,1,0))</f>
        <v/>
      </c>
      <c r="P210" s="39">
        <f>IF(A210&amp;B210&amp;C210="","",IF(AND(O210=1,N(G210)&gt;0),IF(INDEX(pl_ativa,MAX(1,N(G210)))="Sim",1,0),0))</f>
        <v/>
      </c>
      <c r="Q210" s="39">
        <f>IF(F210="","",COUNTIFS(ex_chave_oc,F210,ex_cancelada,"&lt;&gt;Sim"))</f>
        <v/>
      </c>
      <c r="R210" s="51">
        <f>IF(P210="","",IF(AND(P210=1,N(Q210)&gt;0),1,0))</f>
        <v/>
      </c>
      <c r="S210" s="30">
        <f>IF(P210="","",IF(F210="","ERRO: data prevista ausente ou inválida",IF(O210=0,"Duplicada: contada uma vez",IF(N(G210)=0,"ERRO: tarefa fora do Plano Mestre",IF(P210=0,"Tarefa retirada do plano: não conta","OK")))))</f>
        <v/>
      </c>
    </row>
    <row r="211">
      <c r="A211" s="29" t="inlineStr">
        <is>
          <t>eq-demo-004</t>
        </is>
      </c>
      <c r="B211" s="25" t="inlineStr">
        <is>
          <t>PRL-08</t>
        </is>
      </c>
      <c r="C211" s="49" t="n">
        <v>46055</v>
      </c>
      <c r="D211" s="29" t="inlineStr">
        <is>
          <t>Cronograma PCM Direto</t>
        </is>
      </c>
      <c r="E211" s="23">
        <f>IF(OR(A211="",B211=""),"",A211&amp;"|"&amp;B211)</f>
        <v/>
      </c>
      <c r="F211" s="30">
        <f>IF(OR(E211="",NOT(ISNUMBER(C211))),"",E211&amp;"|"&amp;YEAR(C211)&amp;"-"&amp;RIGHT("0"&amp;MONTH(C211),2)&amp;"-"&amp;RIGHT("0"&amp;DAY(C211),2))</f>
        <v/>
      </c>
      <c r="G211" s="26">
        <f>IF(E211="","",IFERROR(MATCH(E211,pl_chave,0),0))</f>
        <v/>
      </c>
      <c r="H211" s="23">
        <f>IF(G211="","",IF(G211=0,"Tarefa fora do plano",INDEX(pl_tag,G211)))</f>
        <v/>
      </c>
      <c r="I211" s="30">
        <f>IF(N(G211)=0,"",INDEX(pl_atividade,G211))</f>
        <v/>
      </c>
      <c r="J211" s="50">
        <f>IF(N(G211)=0,"",INDEX(pl_especialidade,G211))</f>
        <v/>
      </c>
      <c r="K211" s="28">
        <f>IF(N(G211)=0,"",INDEX(pl_duracao,G211))</f>
        <v/>
      </c>
      <c r="L211" s="39">
        <f>IF(ISNUMBER(C211),YEAR(C211),"")</f>
        <v/>
      </c>
      <c r="M211" s="39">
        <f>IF(ISNUMBER(C211),MONTH(C211),"")</f>
        <v/>
      </c>
      <c r="N211" s="23">
        <f>IF(L211="","",IF(NOT(ISNUMBER(crono_ano)),"Informe o ano",IF(L211&lt;crono_ano,"Antes do ano",IF(L211&gt;crono_ano,"Depois do ano","No ano"))))</f>
        <v/>
      </c>
      <c r="O211" s="39">
        <f>IF(F211="","",IF(COUNTIF(F$7:F211,F211)=1,1,0))</f>
        <v/>
      </c>
      <c r="P211" s="39">
        <f>IF(A211&amp;B211&amp;C211="","",IF(AND(O211=1,N(G211)&gt;0),IF(INDEX(pl_ativa,MAX(1,N(G211)))="Sim",1,0),0))</f>
        <v/>
      </c>
      <c r="Q211" s="39">
        <f>IF(F211="","",COUNTIFS(ex_chave_oc,F211,ex_cancelada,"&lt;&gt;Sim"))</f>
        <v/>
      </c>
      <c r="R211" s="51">
        <f>IF(P211="","",IF(AND(P211=1,N(Q211)&gt;0),1,0))</f>
        <v/>
      </c>
      <c r="S211" s="30">
        <f>IF(P211="","",IF(F211="","ERRO: data prevista ausente ou inválida",IF(O211=0,"Duplicada: contada uma vez",IF(N(G211)=0,"ERRO: tarefa fora do Plano Mestre",IF(P211=0,"Tarefa retirada do plano: não conta","OK")))))</f>
        <v/>
      </c>
    </row>
    <row r="212">
      <c r="A212" s="29" t="inlineStr">
        <is>
          <t>eq-demo-004</t>
        </is>
      </c>
      <c r="B212" s="25" t="inlineStr">
        <is>
          <t>PRL-11</t>
        </is>
      </c>
      <c r="C212" s="49" t="n">
        <v>46055</v>
      </c>
      <c r="D212" s="29" t="inlineStr">
        <is>
          <t>Cronograma PCM Direto</t>
        </is>
      </c>
      <c r="E212" s="23">
        <f>IF(OR(A212="",B212=""),"",A212&amp;"|"&amp;B212)</f>
        <v/>
      </c>
      <c r="F212" s="30">
        <f>IF(OR(E212="",NOT(ISNUMBER(C212))),"",E212&amp;"|"&amp;YEAR(C212)&amp;"-"&amp;RIGHT("0"&amp;MONTH(C212),2)&amp;"-"&amp;RIGHT("0"&amp;DAY(C212),2))</f>
        <v/>
      </c>
      <c r="G212" s="26">
        <f>IF(E212="","",IFERROR(MATCH(E212,pl_chave,0),0))</f>
        <v/>
      </c>
      <c r="H212" s="23">
        <f>IF(G212="","",IF(G212=0,"Tarefa fora do plano",INDEX(pl_tag,G212)))</f>
        <v/>
      </c>
      <c r="I212" s="30">
        <f>IF(N(G212)=0,"",INDEX(pl_atividade,G212))</f>
        <v/>
      </c>
      <c r="J212" s="50">
        <f>IF(N(G212)=0,"",INDEX(pl_especialidade,G212))</f>
        <v/>
      </c>
      <c r="K212" s="28">
        <f>IF(N(G212)=0,"",INDEX(pl_duracao,G212))</f>
        <v/>
      </c>
      <c r="L212" s="39">
        <f>IF(ISNUMBER(C212),YEAR(C212),"")</f>
        <v/>
      </c>
      <c r="M212" s="39">
        <f>IF(ISNUMBER(C212),MONTH(C212),"")</f>
        <v/>
      </c>
      <c r="N212" s="23">
        <f>IF(L212="","",IF(NOT(ISNUMBER(crono_ano)),"Informe o ano",IF(L212&lt;crono_ano,"Antes do ano",IF(L212&gt;crono_ano,"Depois do ano","No ano"))))</f>
        <v/>
      </c>
      <c r="O212" s="39">
        <f>IF(F212="","",IF(COUNTIF(F$7:F212,F212)=1,1,0))</f>
        <v/>
      </c>
      <c r="P212" s="39">
        <f>IF(A212&amp;B212&amp;C212="","",IF(AND(O212=1,N(G212)&gt;0),IF(INDEX(pl_ativa,MAX(1,N(G212)))="Sim",1,0),0))</f>
        <v/>
      </c>
      <c r="Q212" s="39">
        <f>IF(F212="","",COUNTIFS(ex_chave_oc,F212,ex_cancelada,"&lt;&gt;Sim"))</f>
        <v/>
      </c>
      <c r="R212" s="51">
        <f>IF(P212="","",IF(AND(P212=1,N(Q212)&gt;0),1,0))</f>
        <v/>
      </c>
      <c r="S212" s="30">
        <f>IF(P212="","",IF(F212="","ERRO: data prevista ausente ou inválida",IF(O212=0,"Duplicada: contada uma vez",IF(N(G212)=0,"ERRO: tarefa fora do Plano Mestre",IF(P212=0,"Tarefa retirada do plano: não conta","OK")))))</f>
        <v/>
      </c>
    </row>
    <row r="213">
      <c r="A213" s="29" t="inlineStr">
        <is>
          <t>eq-demo-004</t>
        </is>
      </c>
      <c r="B213" s="25" t="inlineStr">
        <is>
          <t>PRL-11</t>
        </is>
      </c>
      <c r="C213" s="49" t="n">
        <v>46056</v>
      </c>
      <c r="D213" s="29" t="inlineStr">
        <is>
          <t>Cronograma PCM Direto</t>
        </is>
      </c>
      <c r="E213" s="23">
        <f>IF(OR(A213="",B213=""),"",A213&amp;"|"&amp;B213)</f>
        <v/>
      </c>
      <c r="F213" s="30">
        <f>IF(OR(E213="",NOT(ISNUMBER(C213))),"",E213&amp;"|"&amp;YEAR(C213)&amp;"-"&amp;RIGHT("0"&amp;MONTH(C213),2)&amp;"-"&amp;RIGHT("0"&amp;DAY(C213),2))</f>
        <v/>
      </c>
      <c r="G213" s="26">
        <f>IF(E213="","",IFERROR(MATCH(E213,pl_chave,0),0))</f>
        <v/>
      </c>
      <c r="H213" s="23">
        <f>IF(G213="","",IF(G213=0,"Tarefa fora do plano",INDEX(pl_tag,G213)))</f>
        <v/>
      </c>
      <c r="I213" s="30">
        <f>IF(N(G213)=0,"",INDEX(pl_atividade,G213))</f>
        <v/>
      </c>
      <c r="J213" s="50">
        <f>IF(N(G213)=0,"",INDEX(pl_especialidade,G213))</f>
        <v/>
      </c>
      <c r="K213" s="28">
        <f>IF(N(G213)=0,"",INDEX(pl_duracao,G213))</f>
        <v/>
      </c>
      <c r="L213" s="39">
        <f>IF(ISNUMBER(C213),YEAR(C213),"")</f>
        <v/>
      </c>
      <c r="M213" s="39">
        <f>IF(ISNUMBER(C213),MONTH(C213),"")</f>
        <v/>
      </c>
      <c r="N213" s="23">
        <f>IF(L213="","",IF(NOT(ISNUMBER(crono_ano)),"Informe o ano",IF(L213&lt;crono_ano,"Antes do ano",IF(L213&gt;crono_ano,"Depois do ano","No ano"))))</f>
        <v/>
      </c>
      <c r="O213" s="39">
        <f>IF(F213="","",IF(COUNTIF(F$7:F213,F213)=1,1,0))</f>
        <v/>
      </c>
      <c r="P213" s="39">
        <f>IF(A213&amp;B213&amp;C213="","",IF(AND(O213=1,N(G213)&gt;0),IF(INDEX(pl_ativa,MAX(1,N(G213)))="Sim",1,0),0))</f>
        <v/>
      </c>
      <c r="Q213" s="39">
        <f>IF(F213="","",COUNTIFS(ex_chave_oc,F213,ex_cancelada,"&lt;&gt;Sim"))</f>
        <v/>
      </c>
      <c r="R213" s="51">
        <f>IF(P213="","",IF(AND(P213=1,N(Q213)&gt;0),1,0))</f>
        <v/>
      </c>
      <c r="S213" s="30">
        <f>IF(P213="","",IF(F213="","ERRO: data prevista ausente ou inválida",IF(O213=0,"Duplicada: contada uma vez",IF(N(G213)=0,"ERRO: tarefa fora do Plano Mestre",IF(P213=0,"Tarefa retirada do plano: não conta","OK")))))</f>
        <v/>
      </c>
    </row>
    <row r="214">
      <c r="A214" s="29" t="inlineStr">
        <is>
          <t>eq-demo-004</t>
        </is>
      </c>
      <c r="B214" s="25" t="inlineStr">
        <is>
          <t>PRL-11</t>
        </is>
      </c>
      <c r="C214" s="49" t="n">
        <v>46057</v>
      </c>
      <c r="D214" s="29" t="inlineStr">
        <is>
          <t>Cronograma PCM Direto</t>
        </is>
      </c>
      <c r="E214" s="23">
        <f>IF(OR(A214="",B214=""),"",A214&amp;"|"&amp;B214)</f>
        <v/>
      </c>
      <c r="F214" s="30">
        <f>IF(OR(E214="",NOT(ISNUMBER(C214))),"",E214&amp;"|"&amp;YEAR(C214)&amp;"-"&amp;RIGHT("0"&amp;MONTH(C214),2)&amp;"-"&amp;RIGHT("0"&amp;DAY(C214),2))</f>
        <v/>
      </c>
      <c r="G214" s="26">
        <f>IF(E214="","",IFERROR(MATCH(E214,pl_chave,0),0))</f>
        <v/>
      </c>
      <c r="H214" s="23">
        <f>IF(G214="","",IF(G214=0,"Tarefa fora do plano",INDEX(pl_tag,G214)))</f>
        <v/>
      </c>
      <c r="I214" s="30">
        <f>IF(N(G214)=0,"",INDEX(pl_atividade,G214))</f>
        <v/>
      </c>
      <c r="J214" s="50">
        <f>IF(N(G214)=0,"",INDEX(pl_especialidade,G214))</f>
        <v/>
      </c>
      <c r="K214" s="28">
        <f>IF(N(G214)=0,"",INDEX(pl_duracao,G214))</f>
        <v/>
      </c>
      <c r="L214" s="39">
        <f>IF(ISNUMBER(C214),YEAR(C214),"")</f>
        <v/>
      </c>
      <c r="M214" s="39">
        <f>IF(ISNUMBER(C214),MONTH(C214),"")</f>
        <v/>
      </c>
      <c r="N214" s="23">
        <f>IF(L214="","",IF(NOT(ISNUMBER(crono_ano)),"Informe o ano",IF(L214&lt;crono_ano,"Antes do ano",IF(L214&gt;crono_ano,"Depois do ano","No ano"))))</f>
        <v/>
      </c>
      <c r="O214" s="39">
        <f>IF(F214="","",IF(COUNTIF(F$7:F214,F214)=1,1,0))</f>
        <v/>
      </c>
      <c r="P214" s="39">
        <f>IF(A214&amp;B214&amp;C214="","",IF(AND(O214=1,N(G214)&gt;0),IF(INDEX(pl_ativa,MAX(1,N(G214)))="Sim",1,0),0))</f>
        <v/>
      </c>
      <c r="Q214" s="39">
        <f>IF(F214="","",COUNTIFS(ex_chave_oc,F214,ex_cancelada,"&lt;&gt;Sim"))</f>
        <v/>
      </c>
      <c r="R214" s="51">
        <f>IF(P214="","",IF(AND(P214=1,N(Q214)&gt;0),1,0))</f>
        <v/>
      </c>
      <c r="S214" s="30">
        <f>IF(P214="","",IF(F214="","ERRO: data prevista ausente ou inválida",IF(O214=0,"Duplicada: contada uma vez",IF(N(G214)=0,"ERRO: tarefa fora do Plano Mestre",IF(P214=0,"Tarefa retirada do plano: não conta","OK")))))</f>
        <v/>
      </c>
    </row>
    <row r="215">
      <c r="A215" s="29" t="inlineStr">
        <is>
          <t>eq-demo-004</t>
        </is>
      </c>
      <c r="B215" s="25" t="inlineStr">
        <is>
          <t>PRL-11</t>
        </is>
      </c>
      <c r="C215" s="49" t="n">
        <v>46058</v>
      </c>
      <c r="D215" s="29" t="inlineStr">
        <is>
          <t>Cronograma PCM Direto</t>
        </is>
      </c>
      <c r="E215" s="23">
        <f>IF(OR(A215="",B215=""),"",A215&amp;"|"&amp;B215)</f>
        <v/>
      </c>
      <c r="F215" s="30">
        <f>IF(OR(E215="",NOT(ISNUMBER(C215))),"",E215&amp;"|"&amp;YEAR(C215)&amp;"-"&amp;RIGHT("0"&amp;MONTH(C215),2)&amp;"-"&amp;RIGHT("0"&amp;DAY(C215),2))</f>
        <v/>
      </c>
      <c r="G215" s="26">
        <f>IF(E215="","",IFERROR(MATCH(E215,pl_chave,0),0))</f>
        <v/>
      </c>
      <c r="H215" s="23">
        <f>IF(G215="","",IF(G215=0,"Tarefa fora do plano",INDEX(pl_tag,G215)))</f>
        <v/>
      </c>
      <c r="I215" s="30">
        <f>IF(N(G215)=0,"",INDEX(pl_atividade,G215))</f>
        <v/>
      </c>
      <c r="J215" s="50">
        <f>IF(N(G215)=0,"",INDEX(pl_especialidade,G215))</f>
        <v/>
      </c>
      <c r="K215" s="28">
        <f>IF(N(G215)=0,"",INDEX(pl_duracao,G215))</f>
        <v/>
      </c>
      <c r="L215" s="39">
        <f>IF(ISNUMBER(C215),YEAR(C215),"")</f>
        <v/>
      </c>
      <c r="M215" s="39">
        <f>IF(ISNUMBER(C215),MONTH(C215),"")</f>
        <v/>
      </c>
      <c r="N215" s="23">
        <f>IF(L215="","",IF(NOT(ISNUMBER(crono_ano)),"Informe o ano",IF(L215&lt;crono_ano,"Antes do ano",IF(L215&gt;crono_ano,"Depois do ano","No ano"))))</f>
        <v/>
      </c>
      <c r="O215" s="39">
        <f>IF(F215="","",IF(COUNTIF(F$7:F215,F215)=1,1,0))</f>
        <v/>
      </c>
      <c r="P215" s="39">
        <f>IF(A215&amp;B215&amp;C215="","",IF(AND(O215=1,N(G215)&gt;0),IF(INDEX(pl_ativa,MAX(1,N(G215)))="Sim",1,0),0))</f>
        <v/>
      </c>
      <c r="Q215" s="39">
        <f>IF(F215="","",COUNTIFS(ex_chave_oc,F215,ex_cancelada,"&lt;&gt;Sim"))</f>
        <v/>
      </c>
      <c r="R215" s="51">
        <f>IF(P215="","",IF(AND(P215=1,N(Q215)&gt;0),1,0))</f>
        <v/>
      </c>
      <c r="S215" s="30">
        <f>IF(P215="","",IF(F215="","ERRO: data prevista ausente ou inválida",IF(O215=0,"Duplicada: contada uma vez",IF(N(G215)=0,"ERRO: tarefa fora do Plano Mestre",IF(P215=0,"Tarefa retirada do plano: não conta","OK")))))</f>
        <v/>
      </c>
    </row>
    <row r="216">
      <c r="A216" s="29" t="inlineStr">
        <is>
          <t>eq-demo-004</t>
        </is>
      </c>
      <c r="B216" s="25" t="inlineStr">
        <is>
          <t>PRL-11</t>
        </is>
      </c>
      <c r="C216" s="49" t="n">
        <v>46059</v>
      </c>
      <c r="D216" s="29" t="inlineStr">
        <is>
          <t>Cronograma PCM Direto</t>
        </is>
      </c>
      <c r="E216" s="23">
        <f>IF(OR(A216="",B216=""),"",A216&amp;"|"&amp;B216)</f>
        <v/>
      </c>
      <c r="F216" s="30">
        <f>IF(OR(E216="",NOT(ISNUMBER(C216))),"",E216&amp;"|"&amp;YEAR(C216)&amp;"-"&amp;RIGHT("0"&amp;MONTH(C216),2)&amp;"-"&amp;RIGHT("0"&amp;DAY(C216),2))</f>
        <v/>
      </c>
      <c r="G216" s="26">
        <f>IF(E216="","",IFERROR(MATCH(E216,pl_chave,0),0))</f>
        <v/>
      </c>
      <c r="H216" s="23">
        <f>IF(G216="","",IF(G216=0,"Tarefa fora do plano",INDEX(pl_tag,G216)))</f>
        <v/>
      </c>
      <c r="I216" s="30">
        <f>IF(N(G216)=0,"",INDEX(pl_atividade,G216))</f>
        <v/>
      </c>
      <c r="J216" s="50">
        <f>IF(N(G216)=0,"",INDEX(pl_especialidade,G216))</f>
        <v/>
      </c>
      <c r="K216" s="28">
        <f>IF(N(G216)=0,"",INDEX(pl_duracao,G216))</f>
        <v/>
      </c>
      <c r="L216" s="39">
        <f>IF(ISNUMBER(C216),YEAR(C216),"")</f>
        <v/>
      </c>
      <c r="M216" s="39">
        <f>IF(ISNUMBER(C216),MONTH(C216),"")</f>
        <v/>
      </c>
      <c r="N216" s="23">
        <f>IF(L216="","",IF(NOT(ISNUMBER(crono_ano)),"Informe o ano",IF(L216&lt;crono_ano,"Antes do ano",IF(L216&gt;crono_ano,"Depois do ano","No ano"))))</f>
        <v/>
      </c>
      <c r="O216" s="39">
        <f>IF(F216="","",IF(COUNTIF(F$7:F216,F216)=1,1,0))</f>
        <v/>
      </c>
      <c r="P216" s="39">
        <f>IF(A216&amp;B216&amp;C216="","",IF(AND(O216=1,N(G216)&gt;0),IF(INDEX(pl_ativa,MAX(1,N(G216)))="Sim",1,0),0))</f>
        <v/>
      </c>
      <c r="Q216" s="39">
        <f>IF(F216="","",COUNTIFS(ex_chave_oc,F216,ex_cancelada,"&lt;&gt;Sim"))</f>
        <v/>
      </c>
      <c r="R216" s="51">
        <f>IF(P216="","",IF(AND(P216=1,N(Q216)&gt;0),1,0))</f>
        <v/>
      </c>
      <c r="S216" s="30">
        <f>IF(P216="","",IF(F216="","ERRO: data prevista ausente ou inválida",IF(O216=0,"Duplicada: contada uma vez",IF(N(G216)=0,"ERRO: tarefa fora do Plano Mestre",IF(P216=0,"Tarefa retirada do plano: não conta","OK")))))</f>
        <v/>
      </c>
    </row>
    <row r="217">
      <c r="A217" s="29" t="inlineStr">
        <is>
          <t>eq-demo-001</t>
        </is>
      </c>
      <c r="B217" s="25" t="inlineStr">
        <is>
          <t>CMP-01</t>
        </is>
      </c>
      <c r="C217" s="49" t="n">
        <v>46062</v>
      </c>
      <c r="D217" s="29" t="inlineStr">
        <is>
          <t>Cronograma PCM Direto</t>
        </is>
      </c>
      <c r="E217" s="23">
        <f>IF(OR(A217="",B217=""),"",A217&amp;"|"&amp;B217)</f>
        <v/>
      </c>
      <c r="F217" s="30">
        <f>IF(OR(E217="",NOT(ISNUMBER(C217))),"",E217&amp;"|"&amp;YEAR(C217)&amp;"-"&amp;RIGHT("0"&amp;MONTH(C217),2)&amp;"-"&amp;RIGHT("0"&amp;DAY(C217),2))</f>
        <v/>
      </c>
      <c r="G217" s="26">
        <f>IF(E217="","",IFERROR(MATCH(E217,pl_chave,0),0))</f>
        <v/>
      </c>
      <c r="H217" s="23">
        <f>IF(G217="","",IF(G217=0,"Tarefa fora do plano",INDEX(pl_tag,G217)))</f>
        <v/>
      </c>
      <c r="I217" s="30">
        <f>IF(N(G217)=0,"",INDEX(pl_atividade,G217))</f>
        <v/>
      </c>
      <c r="J217" s="50">
        <f>IF(N(G217)=0,"",INDEX(pl_especialidade,G217))</f>
        <v/>
      </c>
      <c r="K217" s="28">
        <f>IF(N(G217)=0,"",INDEX(pl_duracao,G217))</f>
        <v/>
      </c>
      <c r="L217" s="39">
        <f>IF(ISNUMBER(C217),YEAR(C217),"")</f>
        <v/>
      </c>
      <c r="M217" s="39">
        <f>IF(ISNUMBER(C217),MONTH(C217),"")</f>
        <v/>
      </c>
      <c r="N217" s="23">
        <f>IF(L217="","",IF(NOT(ISNUMBER(crono_ano)),"Informe o ano",IF(L217&lt;crono_ano,"Antes do ano",IF(L217&gt;crono_ano,"Depois do ano","No ano"))))</f>
        <v/>
      </c>
      <c r="O217" s="39">
        <f>IF(F217="","",IF(COUNTIF(F$7:F217,F217)=1,1,0))</f>
        <v/>
      </c>
      <c r="P217" s="39">
        <f>IF(A217&amp;B217&amp;C217="","",IF(AND(O217=1,N(G217)&gt;0),IF(INDEX(pl_ativa,MAX(1,N(G217)))="Sim",1,0),0))</f>
        <v/>
      </c>
      <c r="Q217" s="39">
        <f>IF(F217="","",COUNTIFS(ex_chave_oc,F217,ex_cancelada,"&lt;&gt;Sim"))</f>
        <v/>
      </c>
      <c r="R217" s="51">
        <f>IF(P217="","",IF(AND(P217=1,N(Q217)&gt;0),1,0))</f>
        <v/>
      </c>
      <c r="S217" s="30">
        <f>IF(P217="","",IF(F217="","ERRO: data prevista ausente ou inválida",IF(O217=0,"Duplicada: contada uma vez",IF(N(G217)=0,"ERRO: tarefa fora do Plano Mestre",IF(P217=0,"Tarefa retirada do plano: não conta","OK")))))</f>
        <v/>
      </c>
    </row>
    <row r="218">
      <c r="A218" s="29" t="inlineStr">
        <is>
          <t>eq-demo-001</t>
        </is>
      </c>
      <c r="B218" s="25" t="inlineStr">
        <is>
          <t>CMP-02</t>
        </is>
      </c>
      <c r="C218" s="49" t="n">
        <v>46062</v>
      </c>
      <c r="D218" s="29" t="inlineStr">
        <is>
          <t>Cronograma PCM Direto</t>
        </is>
      </c>
      <c r="E218" s="23">
        <f>IF(OR(A218="",B218=""),"",A218&amp;"|"&amp;B218)</f>
        <v/>
      </c>
      <c r="F218" s="30">
        <f>IF(OR(E218="",NOT(ISNUMBER(C218))),"",E218&amp;"|"&amp;YEAR(C218)&amp;"-"&amp;RIGHT("0"&amp;MONTH(C218),2)&amp;"-"&amp;RIGHT("0"&amp;DAY(C218),2))</f>
        <v/>
      </c>
      <c r="G218" s="26">
        <f>IF(E218="","",IFERROR(MATCH(E218,pl_chave,0),0))</f>
        <v/>
      </c>
      <c r="H218" s="23">
        <f>IF(G218="","",IF(G218=0,"Tarefa fora do plano",INDEX(pl_tag,G218)))</f>
        <v/>
      </c>
      <c r="I218" s="30">
        <f>IF(N(G218)=0,"",INDEX(pl_atividade,G218))</f>
        <v/>
      </c>
      <c r="J218" s="50">
        <f>IF(N(G218)=0,"",INDEX(pl_especialidade,G218))</f>
        <v/>
      </c>
      <c r="K218" s="28">
        <f>IF(N(G218)=0,"",INDEX(pl_duracao,G218))</f>
        <v/>
      </c>
      <c r="L218" s="39">
        <f>IF(ISNUMBER(C218),YEAR(C218),"")</f>
        <v/>
      </c>
      <c r="M218" s="39">
        <f>IF(ISNUMBER(C218),MONTH(C218),"")</f>
        <v/>
      </c>
      <c r="N218" s="23">
        <f>IF(L218="","",IF(NOT(ISNUMBER(crono_ano)),"Informe o ano",IF(L218&lt;crono_ano,"Antes do ano",IF(L218&gt;crono_ano,"Depois do ano","No ano"))))</f>
        <v/>
      </c>
      <c r="O218" s="39">
        <f>IF(F218="","",IF(COUNTIF(F$7:F218,F218)=1,1,0))</f>
        <v/>
      </c>
      <c r="P218" s="39">
        <f>IF(A218&amp;B218&amp;C218="","",IF(AND(O218=1,N(G218)&gt;0),IF(INDEX(pl_ativa,MAX(1,N(G218)))="Sim",1,0),0))</f>
        <v/>
      </c>
      <c r="Q218" s="39">
        <f>IF(F218="","",COUNTIFS(ex_chave_oc,F218,ex_cancelada,"&lt;&gt;Sim"))</f>
        <v/>
      </c>
      <c r="R218" s="51">
        <f>IF(P218="","",IF(AND(P218=1,N(Q218)&gt;0),1,0))</f>
        <v/>
      </c>
      <c r="S218" s="30">
        <f>IF(P218="","",IF(F218="","ERRO: data prevista ausente ou inválida",IF(O218=0,"Duplicada: contada uma vez",IF(N(G218)=0,"ERRO: tarefa fora do Plano Mestre",IF(P218=0,"Tarefa retirada do plano: não conta","OK")))))</f>
        <v/>
      </c>
    </row>
    <row r="219">
      <c r="A219" s="29" t="inlineStr">
        <is>
          <t>eq-demo-001</t>
        </is>
      </c>
      <c r="B219" s="25" t="inlineStr">
        <is>
          <t>CMP-04</t>
        </is>
      </c>
      <c r="C219" s="49" t="n">
        <v>46062</v>
      </c>
      <c r="D219" s="29" t="inlineStr">
        <is>
          <t>Cronograma PCM Direto</t>
        </is>
      </c>
      <c r="E219" s="23">
        <f>IF(OR(A219="",B219=""),"",A219&amp;"|"&amp;B219)</f>
        <v/>
      </c>
      <c r="F219" s="30">
        <f>IF(OR(E219="",NOT(ISNUMBER(C219))),"",E219&amp;"|"&amp;YEAR(C219)&amp;"-"&amp;RIGHT("0"&amp;MONTH(C219),2)&amp;"-"&amp;RIGHT("0"&amp;DAY(C219),2))</f>
        <v/>
      </c>
      <c r="G219" s="26">
        <f>IF(E219="","",IFERROR(MATCH(E219,pl_chave,0),0))</f>
        <v/>
      </c>
      <c r="H219" s="23">
        <f>IF(G219="","",IF(G219=0,"Tarefa fora do plano",INDEX(pl_tag,G219)))</f>
        <v/>
      </c>
      <c r="I219" s="30">
        <f>IF(N(G219)=0,"",INDEX(pl_atividade,G219))</f>
        <v/>
      </c>
      <c r="J219" s="50">
        <f>IF(N(G219)=0,"",INDEX(pl_especialidade,G219))</f>
        <v/>
      </c>
      <c r="K219" s="28">
        <f>IF(N(G219)=0,"",INDEX(pl_duracao,G219))</f>
        <v/>
      </c>
      <c r="L219" s="39">
        <f>IF(ISNUMBER(C219),YEAR(C219),"")</f>
        <v/>
      </c>
      <c r="M219" s="39">
        <f>IF(ISNUMBER(C219),MONTH(C219),"")</f>
        <v/>
      </c>
      <c r="N219" s="23">
        <f>IF(L219="","",IF(NOT(ISNUMBER(crono_ano)),"Informe o ano",IF(L219&lt;crono_ano,"Antes do ano",IF(L219&gt;crono_ano,"Depois do ano","No ano"))))</f>
        <v/>
      </c>
      <c r="O219" s="39">
        <f>IF(F219="","",IF(COUNTIF(F$7:F219,F219)=1,1,0))</f>
        <v/>
      </c>
      <c r="P219" s="39">
        <f>IF(A219&amp;B219&amp;C219="","",IF(AND(O219=1,N(G219)&gt;0),IF(INDEX(pl_ativa,MAX(1,N(G219)))="Sim",1,0),0))</f>
        <v/>
      </c>
      <c r="Q219" s="39">
        <f>IF(F219="","",COUNTIFS(ex_chave_oc,F219,ex_cancelada,"&lt;&gt;Sim"))</f>
        <v/>
      </c>
      <c r="R219" s="51">
        <f>IF(P219="","",IF(AND(P219=1,N(Q219)&gt;0),1,0))</f>
        <v/>
      </c>
      <c r="S219" s="30">
        <f>IF(P219="","",IF(F219="","ERRO: data prevista ausente ou inválida",IF(O219=0,"Duplicada: contada uma vez",IF(N(G219)=0,"ERRO: tarefa fora do Plano Mestre",IF(P219=0,"Tarefa retirada do plano: não conta","OK")))))</f>
        <v/>
      </c>
    </row>
    <row r="220">
      <c r="A220" s="29" t="inlineStr">
        <is>
          <t>eq-demo-001</t>
        </is>
      </c>
      <c r="B220" s="25" t="inlineStr">
        <is>
          <t>CMP-06</t>
        </is>
      </c>
      <c r="C220" s="49" t="n">
        <v>46062</v>
      </c>
      <c r="D220" s="29" t="inlineStr">
        <is>
          <t>Cronograma PCM Direto</t>
        </is>
      </c>
      <c r="E220" s="23">
        <f>IF(OR(A220="",B220=""),"",A220&amp;"|"&amp;B220)</f>
        <v/>
      </c>
      <c r="F220" s="30">
        <f>IF(OR(E220="",NOT(ISNUMBER(C220))),"",E220&amp;"|"&amp;YEAR(C220)&amp;"-"&amp;RIGHT("0"&amp;MONTH(C220),2)&amp;"-"&amp;RIGHT("0"&amp;DAY(C220),2))</f>
        <v/>
      </c>
      <c r="G220" s="26">
        <f>IF(E220="","",IFERROR(MATCH(E220,pl_chave,0),0))</f>
        <v/>
      </c>
      <c r="H220" s="23">
        <f>IF(G220="","",IF(G220=0,"Tarefa fora do plano",INDEX(pl_tag,G220)))</f>
        <v/>
      </c>
      <c r="I220" s="30">
        <f>IF(N(G220)=0,"",INDEX(pl_atividade,G220))</f>
        <v/>
      </c>
      <c r="J220" s="50">
        <f>IF(N(G220)=0,"",INDEX(pl_especialidade,G220))</f>
        <v/>
      </c>
      <c r="K220" s="28">
        <f>IF(N(G220)=0,"",INDEX(pl_duracao,G220))</f>
        <v/>
      </c>
      <c r="L220" s="39">
        <f>IF(ISNUMBER(C220),YEAR(C220),"")</f>
        <v/>
      </c>
      <c r="M220" s="39">
        <f>IF(ISNUMBER(C220),MONTH(C220),"")</f>
        <v/>
      </c>
      <c r="N220" s="23">
        <f>IF(L220="","",IF(NOT(ISNUMBER(crono_ano)),"Informe o ano",IF(L220&lt;crono_ano,"Antes do ano",IF(L220&gt;crono_ano,"Depois do ano","No ano"))))</f>
        <v/>
      </c>
      <c r="O220" s="39">
        <f>IF(F220="","",IF(COUNTIF(F$7:F220,F220)=1,1,0))</f>
        <v/>
      </c>
      <c r="P220" s="39">
        <f>IF(A220&amp;B220&amp;C220="","",IF(AND(O220=1,N(G220)&gt;0),IF(INDEX(pl_ativa,MAX(1,N(G220)))="Sim",1,0),0))</f>
        <v/>
      </c>
      <c r="Q220" s="39">
        <f>IF(F220="","",COUNTIFS(ex_chave_oc,F220,ex_cancelada,"&lt;&gt;Sim"))</f>
        <v/>
      </c>
      <c r="R220" s="51">
        <f>IF(P220="","",IF(AND(P220=1,N(Q220)&gt;0),1,0))</f>
        <v/>
      </c>
      <c r="S220" s="30">
        <f>IF(P220="","",IF(F220="","ERRO: data prevista ausente ou inválida",IF(O220=0,"Duplicada: contada uma vez",IF(N(G220)=0,"ERRO: tarefa fora do Plano Mestre",IF(P220=0,"Tarefa retirada do plano: não conta","OK")))))</f>
        <v/>
      </c>
    </row>
    <row r="221">
      <c r="A221" s="29" t="inlineStr">
        <is>
          <t>eq-demo-002</t>
        </is>
      </c>
      <c r="B221" s="25" t="inlineStr">
        <is>
          <t>BCF-01</t>
        </is>
      </c>
      <c r="C221" s="49" t="n">
        <v>46062</v>
      </c>
      <c r="D221" s="29" t="inlineStr">
        <is>
          <t>Cronograma PCM Direto</t>
        </is>
      </c>
      <c r="E221" s="23">
        <f>IF(OR(A221="",B221=""),"",A221&amp;"|"&amp;B221)</f>
        <v/>
      </c>
      <c r="F221" s="30">
        <f>IF(OR(E221="",NOT(ISNUMBER(C221))),"",E221&amp;"|"&amp;YEAR(C221)&amp;"-"&amp;RIGHT("0"&amp;MONTH(C221),2)&amp;"-"&amp;RIGHT("0"&amp;DAY(C221),2))</f>
        <v/>
      </c>
      <c r="G221" s="26">
        <f>IF(E221="","",IFERROR(MATCH(E221,pl_chave,0),0))</f>
        <v/>
      </c>
      <c r="H221" s="23">
        <f>IF(G221="","",IF(G221=0,"Tarefa fora do plano",INDEX(pl_tag,G221)))</f>
        <v/>
      </c>
      <c r="I221" s="30">
        <f>IF(N(G221)=0,"",INDEX(pl_atividade,G221))</f>
        <v/>
      </c>
      <c r="J221" s="50">
        <f>IF(N(G221)=0,"",INDEX(pl_especialidade,G221))</f>
        <v/>
      </c>
      <c r="K221" s="28">
        <f>IF(N(G221)=0,"",INDEX(pl_duracao,G221))</f>
        <v/>
      </c>
      <c r="L221" s="39">
        <f>IF(ISNUMBER(C221),YEAR(C221),"")</f>
        <v/>
      </c>
      <c r="M221" s="39">
        <f>IF(ISNUMBER(C221),MONTH(C221),"")</f>
        <v/>
      </c>
      <c r="N221" s="23">
        <f>IF(L221="","",IF(NOT(ISNUMBER(crono_ano)),"Informe o ano",IF(L221&lt;crono_ano,"Antes do ano",IF(L221&gt;crono_ano,"Depois do ano","No ano"))))</f>
        <v/>
      </c>
      <c r="O221" s="39">
        <f>IF(F221="","",IF(COUNTIF(F$7:F221,F221)=1,1,0))</f>
        <v/>
      </c>
      <c r="P221" s="39">
        <f>IF(A221&amp;B221&amp;C221="","",IF(AND(O221=1,N(G221)&gt;0),IF(INDEX(pl_ativa,MAX(1,N(G221)))="Sim",1,0),0))</f>
        <v/>
      </c>
      <c r="Q221" s="39">
        <f>IF(F221="","",COUNTIFS(ex_chave_oc,F221,ex_cancelada,"&lt;&gt;Sim"))</f>
        <v/>
      </c>
      <c r="R221" s="51">
        <f>IF(P221="","",IF(AND(P221=1,N(Q221)&gt;0),1,0))</f>
        <v/>
      </c>
      <c r="S221" s="30">
        <f>IF(P221="","",IF(F221="","ERRO: data prevista ausente ou inválida",IF(O221=0,"Duplicada: contada uma vez",IF(N(G221)=0,"ERRO: tarefa fora do Plano Mestre",IF(P221=0,"Tarefa retirada do plano: não conta","OK")))))</f>
        <v/>
      </c>
    </row>
    <row r="222">
      <c r="A222" s="29" t="inlineStr">
        <is>
          <t>eq-demo-003</t>
        </is>
      </c>
      <c r="B222" s="25" t="inlineStr">
        <is>
          <t>MOT-01</t>
        </is>
      </c>
      <c r="C222" s="49" t="n">
        <v>46062</v>
      </c>
      <c r="D222" s="29" t="inlineStr">
        <is>
          <t>Cronograma PCM Direto</t>
        </is>
      </c>
      <c r="E222" s="23">
        <f>IF(OR(A222="",B222=""),"",A222&amp;"|"&amp;B222)</f>
        <v/>
      </c>
      <c r="F222" s="30">
        <f>IF(OR(E222="",NOT(ISNUMBER(C222))),"",E222&amp;"|"&amp;YEAR(C222)&amp;"-"&amp;RIGHT("0"&amp;MONTH(C222),2)&amp;"-"&amp;RIGHT("0"&amp;DAY(C222),2))</f>
        <v/>
      </c>
      <c r="G222" s="26">
        <f>IF(E222="","",IFERROR(MATCH(E222,pl_chave,0),0))</f>
        <v/>
      </c>
      <c r="H222" s="23">
        <f>IF(G222="","",IF(G222=0,"Tarefa fora do plano",INDEX(pl_tag,G222)))</f>
        <v/>
      </c>
      <c r="I222" s="30">
        <f>IF(N(G222)=0,"",INDEX(pl_atividade,G222))</f>
        <v/>
      </c>
      <c r="J222" s="50">
        <f>IF(N(G222)=0,"",INDEX(pl_especialidade,G222))</f>
        <v/>
      </c>
      <c r="K222" s="28">
        <f>IF(N(G222)=0,"",INDEX(pl_duracao,G222))</f>
        <v/>
      </c>
      <c r="L222" s="39">
        <f>IF(ISNUMBER(C222),YEAR(C222),"")</f>
        <v/>
      </c>
      <c r="M222" s="39">
        <f>IF(ISNUMBER(C222),MONTH(C222),"")</f>
        <v/>
      </c>
      <c r="N222" s="23">
        <f>IF(L222="","",IF(NOT(ISNUMBER(crono_ano)),"Informe o ano",IF(L222&lt;crono_ano,"Antes do ano",IF(L222&gt;crono_ano,"Depois do ano","No ano"))))</f>
        <v/>
      </c>
      <c r="O222" s="39">
        <f>IF(F222="","",IF(COUNTIF(F$7:F222,F222)=1,1,0))</f>
        <v/>
      </c>
      <c r="P222" s="39">
        <f>IF(A222&amp;B222&amp;C222="","",IF(AND(O222=1,N(G222)&gt;0),IF(INDEX(pl_ativa,MAX(1,N(G222)))="Sim",1,0),0))</f>
        <v/>
      </c>
      <c r="Q222" s="39">
        <f>IF(F222="","",COUNTIFS(ex_chave_oc,F222,ex_cancelada,"&lt;&gt;Sim"))</f>
        <v/>
      </c>
      <c r="R222" s="51">
        <f>IF(P222="","",IF(AND(P222=1,N(Q222)&gt;0),1,0))</f>
        <v/>
      </c>
      <c r="S222" s="30">
        <f>IF(P222="","",IF(F222="","ERRO: data prevista ausente ou inválida",IF(O222=0,"Duplicada: contada uma vez",IF(N(G222)=0,"ERRO: tarefa fora do Plano Mestre",IF(P222=0,"Tarefa retirada do plano: não conta","OK")))))</f>
        <v/>
      </c>
    </row>
    <row r="223">
      <c r="A223" s="29" t="inlineStr">
        <is>
          <t>eq-demo-004</t>
        </is>
      </c>
      <c r="B223" s="25" t="inlineStr">
        <is>
          <t>PRL-01</t>
        </is>
      </c>
      <c r="C223" s="49" t="n">
        <v>46062</v>
      </c>
      <c r="D223" s="29" t="inlineStr">
        <is>
          <t>Cronograma PCM Direto</t>
        </is>
      </c>
      <c r="E223" s="23">
        <f>IF(OR(A223="",B223=""),"",A223&amp;"|"&amp;B223)</f>
        <v/>
      </c>
      <c r="F223" s="30">
        <f>IF(OR(E223="",NOT(ISNUMBER(C223))),"",E223&amp;"|"&amp;YEAR(C223)&amp;"-"&amp;RIGHT("0"&amp;MONTH(C223),2)&amp;"-"&amp;RIGHT("0"&amp;DAY(C223),2))</f>
        <v/>
      </c>
      <c r="G223" s="26">
        <f>IF(E223="","",IFERROR(MATCH(E223,pl_chave,0),0))</f>
        <v/>
      </c>
      <c r="H223" s="23">
        <f>IF(G223="","",IF(G223=0,"Tarefa fora do plano",INDEX(pl_tag,G223)))</f>
        <v/>
      </c>
      <c r="I223" s="30">
        <f>IF(N(G223)=0,"",INDEX(pl_atividade,G223))</f>
        <v/>
      </c>
      <c r="J223" s="50">
        <f>IF(N(G223)=0,"",INDEX(pl_especialidade,G223))</f>
        <v/>
      </c>
      <c r="K223" s="28">
        <f>IF(N(G223)=0,"",INDEX(pl_duracao,G223))</f>
        <v/>
      </c>
      <c r="L223" s="39">
        <f>IF(ISNUMBER(C223),YEAR(C223),"")</f>
        <v/>
      </c>
      <c r="M223" s="39">
        <f>IF(ISNUMBER(C223),MONTH(C223),"")</f>
        <v/>
      </c>
      <c r="N223" s="23">
        <f>IF(L223="","",IF(NOT(ISNUMBER(crono_ano)),"Informe o ano",IF(L223&lt;crono_ano,"Antes do ano",IF(L223&gt;crono_ano,"Depois do ano","No ano"))))</f>
        <v/>
      </c>
      <c r="O223" s="39">
        <f>IF(F223="","",IF(COUNTIF(F$7:F223,F223)=1,1,0))</f>
        <v/>
      </c>
      <c r="P223" s="39">
        <f>IF(A223&amp;B223&amp;C223="","",IF(AND(O223=1,N(G223)&gt;0),IF(INDEX(pl_ativa,MAX(1,N(G223)))="Sim",1,0),0))</f>
        <v/>
      </c>
      <c r="Q223" s="39">
        <f>IF(F223="","",COUNTIFS(ex_chave_oc,F223,ex_cancelada,"&lt;&gt;Sim"))</f>
        <v/>
      </c>
      <c r="R223" s="51">
        <f>IF(P223="","",IF(AND(P223=1,N(Q223)&gt;0),1,0))</f>
        <v/>
      </c>
      <c r="S223" s="30">
        <f>IF(P223="","",IF(F223="","ERRO: data prevista ausente ou inválida",IF(O223=0,"Duplicada: contada uma vez",IF(N(G223)=0,"ERRO: tarefa fora do Plano Mestre",IF(P223=0,"Tarefa retirada do plano: não conta","OK")))))</f>
        <v/>
      </c>
    </row>
    <row r="224">
      <c r="A224" s="29" t="inlineStr">
        <is>
          <t>eq-demo-004</t>
        </is>
      </c>
      <c r="B224" s="25" t="inlineStr">
        <is>
          <t>PRL-02</t>
        </is>
      </c>
      <c r="C224" s="49" t="n">
        <v>46062</v>
      </c>
      <c r="D224" s="29" t="inlineStr">
        <is>
          <t>Cronograma PCM Direto</t>
        </is>
      </c>
      <c r="E224" s="23">
        <f>IF(OR(A224="",B224=""),"",A224&amp;"|"&amp;B224)</f>
        <v/>
      </c>
      <c r="F224" s="30">
        <f>IF(OR(E224="",NOT(ISNUMBER(C224))),"",E224&amp;"|"&amp;YEAR(C224)&amp;"-"&amp;RIGHT("0"&amp;MONTH(C224),2)&amp;"-"&amp;RIGHT("0"&amp;DAY(C224),2))</f>
        <v/>
      </c>
      <c r="G224" s="26">
        <f>IF(E224="","",IFERROR(MATCH(E224,pl_chave,0),0))</f>
        <v/>
      </c>
      <c r="H224" s="23">
        <f>IF(G224="","",IF(G224=0,"Tarefa fora do plano",INDEX(pl_tag,G224)))</f>
        <v/>
      </c>
      <c r="I224" s="30">
        <f>IF(N(G224)=0,"",INDEX(pl_atividade,G224))</f>
        <v/>
      </c>
      <c r="J224" s="50">
        <f>IF(N(G224)=0,"",INDEX(pl_especialidade,G224))</f>
        <v/>
      </c>
      <c r="K224" s="28">
        <f>IF(N(G224)=0,"",INDEX(pl_duracao,G224))</f>
        <v/>
      </c>
      <c r="L224" s="39">
        <f>IF(ISNUMBER(C224),YEAR(C224),"")</f>
        <v/>
      </c>
      <c r="M224" s="39">
        <f>IF(ISNUMBER(C224),MONTH(C224),"")</f>
        <v/>
      </c>
      <c r="N224" s="23">
        <f>IF(L224="","",IF(NOT(ISNUMBER(crono_ano)),"Informe o ano",IF(L224&lt;crono_ano,"Antes do ano",IF(L224&gt;crono_ano,"Depois do ano","No ano"))))</f>
        <v/>
      </c>
      <c r="O224" s="39">
        <f>IF(F224="","",IF(COUNTIF(F$7:F224,F224)=1,1,0))</f>
        <v/>
      </c>
      <c r="P224" s="39">
        <f>IF(A224&amp;B224&amp;C224="","",IF(AND(O224=1,N(G224)&gt;0),IF(INDEX(pl_ativa,MAX(1,N(G224)))="Sim",1,0),0))</f>
        <v/>
      </c>
      <c r="Q224" s="39">
        <f>IF(F224="","",COUNTIFS(ex_chave_oc,F224,ex_cancelada,"&lt;&gt;Sim"))</f>
        <v/>
      </c>
      <c r="R224" s="51">
        <f>IF(P224="","",IF(AND(P224=1,N(Q224)&gt;0),1,0))</f>
        <v/>
      </c>
      <c r="S224" s="30">
        <f>IF(P224="","",IF(F224="","ERRO: data prevista ausente ou inválida",IF(O224=0,"Duplicada: contada uma vez",IF(N(G224)=0,"ERRO: tarefa fora do Plano Mestre",IF(P224=0,"Tarefa retirada do plano: não conta","OK")))))</f>
        <v/>
      </c>
    </row>
    <row r="225">
      <c r="A225" s="29" t="inlineStr">
        <is>
          <t>eq-demo-004</t>
        </is>
      </c>
      <c r="B225" s="25" t="inlineStr">
        <is>
          <t>PRL-03</t>
        </is>
      </c>
      <c r="C225" s="49" t="n">
        <v>46062</v>
      </c>
      <c r="D225" s="29" t="inlineStr">
        <is>
          <t>Cronograma PCM Direto</t>
        </is>
      </c>
      <c r="E225" s="23">
        <f>IF(OR(A225="",B225=""),"",A225&amp;"|"&amp;B225)</f>
        <v/>
      </c>
      <c r="F225" s="30">
        <f>IF(OR(E225="",NOT(ISNUMBER(C225))),"",E225&amp;"|"&amp;YEAR(C225)&amp;"-"&amp;RIGHT("0"&amp;MONTH(C225),2)&amp;"-"&amp;RIGHT("0"&amp;DAY(C225),2))</f>
        <v/>
      </c>
      <c r="G225" s="26">
        <f>IF(E225="","",IFERROR(MATCH(E225,pl_chave,0),0))</f>
        <v/>
      </c>
      <c r="H225" s="23">
        <f>IF(G225="","",IF(G225=0,"Tarefa fora do plano",INDEX(pl_tag,G225)))</f>
        <v/>
      </c>
      <c r="I225" s="30">
        <f>IF(N(G225)=0,"",INDEX(pl_atividade,G225))</f>
        <v/>
      </c>
      <c r="J225" s="50">
        <f>IF(N(G225)=0,"",INDEX(pl_especialidade,G225))</f>
        <v/>
      </c>
      <c r="K225" s="28">
        <f>IF(N(G225)=0,"",INDEX(pl_duracao,G225))</f>
        <v/>
      </c>
      <c r="L225" s="39">
        <f>IF(ISNUMBER(C225),YEAR(C225),"")</f>
        <v/>
      </c>
      <c r="M225" s="39">
        <f>IF(ISNUMBER(C225),MONTH(C225),"")</f>
        <v/>
      </c>
      <c r="N225" s="23">
        <f>IF(L225="","",IF(NOT(ISNUMBER(crono_ano)),"Informe o ano",IF(L225&lt;crono_ano,"Antes do ano",IF(L225&gt;crono_ano,"Depois do ano","No ano"))))</f>
        <v/>
      </c>
      <c r="O225" s="39">
        <f>IF(F225="","",IF(COUNTIF(F$7:F225,F225)=1,1,0))</f>
        <v/>
      </c>
      <c r="P225" s="39">
        <f>IF(A225&amp;B225&amp;C225="","",IF(AND(O225=1,N(G225)&gt;0),IF(INDEX(pl_ativa,MAX(1,N(G225)))="Sim",1,0),0))</f>
        <v/>
      </c>
      <c r="Q225" s="39">
        <f>IF(F225="","",COUNTIFS(ex_chave_oc,F225,ex_cancelada,"&lt;&gt;Sim"))</f>
        <v/>
      </c>
      <c r="R225" s="51">
        <f>IF(P225="","",IF(AND(P225=1,N(Q225)&gt;0),1,0))</f>
        <v/>
      </c>
      <c r="S225" s="30">
        <f>IF(P225="","",IF(F225="","ERRO: data prevista ausente ou inválida",IF(O225=0,"Duplicada: contada uma vez",IF(N(G225)=0,"ERRO: tarefa fora do Plano Mestre",IF(P225=0,"Tarefa retirada do plano: não conta","OK")))))</f>
        <v/>
      </c>
    </row>
    <row r="226">
      <c r="A226" s="29" t="inlineStr">
        <is>
          <t>eq-demo-004</t>
        </is>
      </c>
      <c r="B226" s="25" t="inlineStr">
        <is>
          <t>PRL-06</t>
        </is>
      </c>
      <c r="C226" s="49" t="n">
        <v>46062</v>
      </c>
      <c r="D226" s="29" t="inlineStr">
        <is>
          <t>Cronograma PCM Direto</t>
        </is>
      </c>
      <c r="E226" s="23">
        <f>IF(OR(A226="",B226=""),"",A226&amp;"|"&amp;B226)</f>
        <v/>
      </c>
      <c r="F226" s="30">
        <f>IF(OR(E226="",NOT(ISNUMBER(C226))),"",E226&amp;"|"&amp;YEAR(C226)&amp;"-"&amp;RIGHT("0"&amp;MONTH(C226),2)&amp;"-"&amp;RIGHT("0"&amp;DAY(C226),2))</f>
        <v/>
      </c>
      <c r="G226" s="26">
        <f>IF(E226="","",IFERROR(MATCH(E226,pl_chave,0),0))</f>
        <v/>
      </c>
      <c r="H226" s="23">
        <f>IF(G226="","",IF(G226=0,"Tarefa fora do plano",INDEX(pl_tag,G226)))</f>
        <v/>
      </c>
      <c r="I226" s="30">
        <f>IF(N(G226)=0,"",INDEX(pl_atividade,G226))</f>
        <v/>
      </c>
      <c r="J226" s="50">
        <f>IF(N(G226)=0,"",INDEX(pl_especialidade,G226))</f>
        <v/>
      </c>
      <c r="K226" s="28">
        <f>IF(N(G226)=0,"",INDEX(pl_duracao,G226))</f>
        <v/>
      </c>
      <c r="L226" s="39">
        <f>IF(ISNUMBER(C226),YEAR(C226),"")</f>
        <v/>
      </c>
      <c r="M226" s="39">
        <f>IF(ISNUMBER(C226),MONTH(C226),"")</f>
        <v/>
      </c>
      <c r="N226" s="23">
        <f>IF(L226="","",IF(NOT(ISNUMBER(crono_ano)),"Informe o ano",IF(L226&lt;crono_ano,"Antes do ano",IF(L226&gt;crono_ano,"Depois do ano","No ano"))))</f>
        <v/>
      </c>
      <c r="O226" s="39">
        <f>IF(F226="","",IF(COUNTIF(F$7:F226,F226)=1,1,0))</f>
        <v/>
      </c>
      <c r="P226" s="39">
        <f>IF(A226&amp;B226&amp;C226="","",IF(AND(O226=1,N(G226)&gt;0),IF(INDEX(pl_ativa,MAX(1,N(G226)))="Sim",1,0),0))</f>
        <v/>
      </c>
      <c r="Q226" s="39">
        <f>IF(F226="","",COUNTIFS(ex_chave_oc,F226,ex_cancelada,"&lt;&gt;Sim"))</f>
        <v/>
      </c>
      <c r="R226" s="51">
        <f>IF(P226="","",IF(AND(P226=1,N(Q226)&gt;0),1,0))</f>
        <v/>
      </c>
      <c r="S226" s="30">
        <f>IF(P226="","",IF(F226="","ERRO: data prevista ausente ou inválida",IF(O226=0,"Duplicada: contada uma vez",IF(N(G226)=0,"ERRO: tarefa fora do Plano Mestre",IF(P226=0,"Tarefa retirada do plano: não conta","OK")))))</f>
        <v/>
      </c>
    </row>
    <row r="227">
      <c r="A227" s="29" t="inlineStr">
        <is>
          <t>eq-demo-004</t>
        </is>
      </c>
      <c r="B227" s="25" t="inlineStr">
        <is>
          <t>PRL-11</t>
        </is>
      </c>
      <c r="C227" s="49" t="n">
        <v>46062</v>
      </c>
      <c r="D227" s="29" t="inlineStr">
        <is>
          <t>Cronograma PCM Direto</t>
        </is>
      </c>
      <c r="E227" s="23">
        <f>IF(OR(A227="",B227=""),"",A227&amp;"|"&amp;B227)</f>
        <v/>
      </c>
      <c r="F227" s="30">
        <f>IF(OR(E227="",NOT(ISNUMBER(C227))),"",E227&amp;"|"&amp;YEAR(C227)&amp;"-"&amp;RIGHT("0"&amp;MONTH(C227),2)&amp;"-"&amp;RIGHT("0"&amp;DAY(C227),2))</f>
        <v/>
      </c>
      <c r="G227" s="26">
        <f>IF(E227="","",IFERROR(MATCH(E227,pl_chave,0),0))</f>
        <v/>
      </c>
      <c r="H227" s="23">
        <f>IF(G227="","",IF(G227=0,"Tarefa fora do plano",INDEX(pl_tag,G227)))</f>
        <v/>
      </c>
      <c r="I227" s="30">
        <f>IF(N(G227)=0,"",INDEX(pl_atividade,G227))</f>
        <v/>
      </c>
      <c r="J227" s="50">
        <f>IF(N(G227)=0,"",INDEX(pl_especialidade,G227))</f>
        <v/>
      </c>
      <c r="K227" s="28">
        <f>IF(N(G227)=0,"",INDEX(pl_duracao,G227))</f>
        <v/>
      </c>
      <c r="L227" s="39">
        <f>IF(ISNUMBER(C227),YEAR(C227),"")</f>
        <v/>
      </c>
      <c r="M227" s="39">
        <f>IF(ISNUMBER(C227),MONTH(C227),"")</f>
        <v/>
      </c>
      <c r="N227" s="23">
        <f>IF(L227="","",IF(NOT(ISNUMBER(crono_ano)),"Informe o ano",IF(L227&lt;crono_ano,"Antes do ano",IF(L227&gt;crono_ano,"Depois do ano","No ano"))))</f>
        <v/>
      </c>
      <c r="O227" s="39">
        <f>IF(F227="","",IF(COUNTIF(F$7:F227,F227)=1,1,0))</f>
        <v/>
      </c>
      <c r="P227" s="39">
        <f>IF(A227&amp;B227&amp;C227="","",IF(AND(O227=1,N(G227)&gt;0),IF(INDEX(pl_ativa,MAX(1,N(G227)))="Sim",1,0),0))</f>
        <v/>
      </c>
      <c r="Q227" s="39">
        <f>IF(F227="","",COUNTIFS(ex_chave_oc,F227,ex_cancelada,"&lt;&gt;Sim"))</f>
        <v/>
      </c>
      <c r="R227" s="51">
        <f>IF(P227="","",IF(AND(P227=1,N(Q227)&gt;0),1,0))</f>
        <v/>
      </c>
      <c r="S227" s="30">
        <f>IF(P227="","",IF(F227="","ERRO: data prevista ausente ou inválida",IF(O227=0,"Duplicada: contada uma vez",IF(N(G227)=0,"ERRO: tarefa fora do Plano Mestre",IF(P227=0,"Tarefa retirada do plano: não conta","OK")))))</f>
        <v/>
      </c>
    </row>
    <row r="228">
      <c r="A228" s="29" t="inlineStr">
        <is>
          <t>eq-demo-004</t>
        </is>
      </c>
      <c r="B228" s="25" t="inlineStr">
        <is>
          <t>PRL-11</t>
        </is>
      </c>
      <c r="C228" s="49" t="n">
        <v>46063</v>
      </c>
      <c r="D228" s="29" t="inlineStr">
        <is>
          <t>Cronograma PCM Direto</t>
        </is>
      </c>
      <c r="E228" s="23">
        <f>IF(OR(A228="",B228=""),"",A228&amp;"|"&amp;B228)</f>
        <v/>
      </c>
      <c r="F228" s="30">
        <f>IF(OR(E228="",NOT(ISNUMBER(C228))),"",E228&amp;"|"&amp;YEAR(C228)&amp;"-"&amp;RIGHT("0"&amp;MONTH(C228),2)&amp;"-"&amp;RIGHT("0"&amp;DAY(C228),2))</f>
        <v/>
      </c>
      <c r="G228" s="26">
        <f>IF(E228="","",IFERROR(MATCH(E228,pl_chave,0),0))</f>
        <v/>
      </c>
      <c r="H228" s="23">
        <f>IF(G228="","",IF(G228=0,"Tarefa fora do plano",INDEX(pl_tag,G228)))</f>
        <v/>
      </c>
      <c r="I228" s="30">
        <f>IF(N(G228)=0,"",INDEX(pl_atividade,G228))</f>
        <v/>
      </c>
      <c r="J228" s="50">
        <f>IF(N(G228)=0,"",INDEX(pl_especialidade,G228))</f>
        <v/>
      </c>
      <c r="K228" s="28">
        <f>IF(N(G228)=0,"",INDEX(pl_duracao,G228))</f>
        <v/>
      </c>
      <c r="L228" s="39">
        <f>IF(ISNUMBER(C228),YEAR(C228),"")</f>
        <v/>
      </c>
      <c r="M228" s="39">
        <f>IF(ISNUMBER(C228),MONTH(C228),"")</f>
        <v/>
      </c>
      <c r="N228" s="23">
        <f>IF(L228="","",IF(NOT(ISNUMBER(crono_ano)),"Informe o ano",IF(L228&lt;crono_ano,"Antes do ano",IF(L228&gt;crono_ano,"Depois do ano","No ano"))))</f>
        <v/>
      </c>
      <c r="O228" s="39">
        <f>IF(F228="","",IF(COUNTIF(F$7:F228,F228)=1,1,0))</f>
        <v/>
      </c>
      <c r="P228" s="39">
        <f>IF(A228&amp;B228&amp;C228="","",IF(AND(O228=1,N(G228)&gt;0),IF(INDEX(pl_ativa,MAX(1,N(G228)))="Sim",1,0),0))</f>
        <v/>
      </c>
      <c r="Q228" s="39">
        <f>IF(F228="","",COUNTIFS(ex_chave_oc,F228,ex_cancelada,"&lt;&gt;Sim"))</f>
        <v/>
      </c>
      <c r="R228" s="51">
        <f>IF(P228="","",IF(AND(P228=1,N(Q228)&gt;0),1,0))</f>
        <v/>
      </c>
      <c r="S228" s="30">
        <f>IF(P228="","",IF(F228="","ERRO: data prevista ausente ou inválida",IF(O228=0,"Duplicada: contada uma vez",IF(N(G228)=0,"ERRO: tarefa fora do Plano Mestre",IF(P228=0,"Tarefa retirada do plano: não conta","OK")))))</f>
        <v/>
      </c>
    </row>
    <row r="229">
      <c r="A229" s="29" t="inlineStr">
        <is>
          <t>eq-demo-004</t>
        </is>
      </c>
      <c r="B229" s="25" t="inlineStr">
        <is>
          <t>PRL-11</t>
        </is>
      </c>
      <c r="C229" s="49" t="n">
        <v>46064</v>
      </c>
      <c r="D229" s="29" t="inlineStr">
        <is>
          <t>Cronograma PCM Direto</t>
        </is>
      </c>
      <c r="E229" s="23">
        <f>IF(OR(A229="",B229=""),"",A229&amp;"|"&amp;B229)</f>
        <v/>
      </c>
      <c r="F229" s="30">
        <f>IF(OR(E229="",NOT(ISNUMBER(C229))),"",E229&amp;"|"&amp;YEAR(C229)&amp;"-"&amp;RIGHT("0"&amp;MONTH(C229),2)&amp;"-"&amp;RIGHT("0"&amp;DAY(C229),2))</f>
        <v/>
      </c>
      <c r="G229" s="26">
        <f>IF(E229="","",IFERROR(MATCH(E229,pl_chave,0),0))</f>
        <v/>
      </c>
      <c r="H229" s="23">
        <f>IF(G229="","",IF(G229=0,"Tarefa fora do plano",INDEX(pl_tag,G229)))</f>
        <v/>
      </c>
      <c r="I229" s="30">
        <f>IF(N(G229)=0,"",INDEX(pl_atividade,G229))</f>
        <v/>
      </c>
      <c r="J229" s="50">
        <f>IF(N(G229)=0,"",INDEX(pl_especialidade,G229))</f>
        <v/>
      </c>
      <c r="K229" s="28">
        <f>IF(N(G229)=0,"",INDEX(pl_duracao,G229))</f>
        <v/>
      </c>
      <c r="L229" s="39">
        <f>IF(ISNUMBER(C229),YEAR(C229),"")</f>
        <v/>
      </c>
      <c r="M229" s="39">
        <f>IF(ISNUMBER(C229),MONTH(C229),"")</f>
        <v/>
      </c>
      <c r="N229" s="23">
        <f>IF(L229="","",IF(NOT(ISNUMBER(crono_ano)),"Informe o ano",IF(L229&lt;crono_ano,"Antes do ano",IF(L229&gt;crono_ano,"Depois do ano","No ano"))))</f>
        <v/>
      </c>
      <c r="O229" s="39">
        <f>IF(F229="","",IF(COUNTIF(F$7:F229,F229)=1,1,0))</f>
        <v/>
      </c>
      <c r="P229" s="39">
        <f>IF(A229&amp;B229&amp;C229="","",IF(AND(O229=1,N(G229)&gt;0),IF(INDEX(pl_ativa,MAX(1,N(G229)))="Sim",1,0),0))</f>
        <v/>
      </c>
      <c r="Q229" s="39">
        <f>IF(F229="","",COUNTIFS(ex_chave_oc,F229,ex_cancelada,"&lt;&gt;Sim"))</f>
        <v/>
      </c>
      <c r="R229" s="51">
        <f>IF(P229="","",IF(AND(P229=1,N(Q229)&gt;0),1,0))</f>
        <v/>
      </c>
      <c r="S229" s="30">
        <f>IF(P229="","",IF(F229="","ERRO: data prevista ausente ou inválida",IF(O229=0,"Duplicada: contada uma vez",IF(N(G229)=0,"ERRO: tarefa fora do Plano Mestre",IF(P229=0,"Tarefa retirada do plano: não conta","OK")))))</f>
        <v/>
      </c>
    </row>
    <row r="230">
      <c r="A230" s="29" t="inlineStr">
        <is>
          <t>eq-demo-004</t>
        </is>
      </c>
      <c r="B230" s="25" t="inlineStr">
        <is>
          <t>PRL-11</t>
        </is>
      </c>
      <c r="C230" s="49" t="n">
        <v>46065</v>
      </c>
      <c r="D230" s="29" t="inlineStr">
        <is>
          <t>Cronograma PCM Direto</t>
        </is>
      </c>
      <c r="E230" s="23">
        <f>IF(OR(A230="",B230=""),"",A230&amp;"|"&amp;B230)</f>
        <v/>
      </c>
      <c r="F230" s="30">
        <f>IF(OR(E230="",NOT(ISNUMBER(C230))),"",E230&amp;"|"&amp;YEAR(C230)&amp;"-"&amp;RIGHT("0"&amp;MONTH(C230),2)&amp;"-"&amp;RIGHT("0"&amp;DAY(C230),2))</f>
        <v/>
      </c>
      <c r="G230" s="26">
        <f>IF(E230="","",IFERROR(MATCH(E230,pl_chave,0),0))</f>
        <v/>
      </c>
      <c r="H230" s="23">
        <f>IF(G230="","",IF(G230=0,"Tarefa fora do plano",INDEX(pl_tag,G230)))</f>
        <v/>
      </c>
      <c r="I230" s="30">
        <f>IF(N(G230)=0,"",INDEX(pl_atividade,G230))</f>
        <v/>
      </c>
      <c r="J230" s="50">
        <f>IF(N(G230)=0,"",INDEX(pl_especialidade,G230))</f>
        <v/>
      </c>
      <c r="K230" s="28">
        <f>IF(N(G230)=0,"",INDEX(pl_duracao,G230))</f>
        <v/>
      </c>
      <c r="L230" s="39">
        <f>IF(ISNUMBER(C230),YEAR(C230),"")</f>
        <v/>
      </c>
      <c r="M230" s="39">
        <f>IF(ISNUMBER(C230),MONTH(C230),"")</f>
        <v/>
      </c>
      <c r="N230" s="23">
        <f>IF(L230="","",IF(NOT(ISNUMBER(crono_ano)),"Informe o ano",IF(L230&lt;crono_ano,"Antes do ano",IF(L230&gt;crono_ano,"Depois do ano","No ano"))))</f>
        <v/>
      </c>
      <c r="O230" s="39">
        <f>IF(F230="","",IF(COUNTIF(F$7:F230,F230)=1,1,0))</f>
        <v/>
      </c>
      <c r="P230" s="39">
        <f>IF(A230&amp;B230&amp;C230="","",IF(AND(O230=1,N(G230)&gt;0),IF(INDEX(pl_ativa,MAX(1,N(G230)))="Sim",1,0),0))</f>
        <v/>
      </c>
      <c r="Q230" s="39">
        <f>IF(F230="","",COUNTIFS(ex_chave_oc,F230,ex_cancelada,"&lt;&gt;Sim"))</f>
        <v/>
      </c>
      <c r="R230" s="51">
        <f>IF(P230="","",IF(AND(P230=1,N(Q230)&gt;0),1,0))</f>
        <v/>
      </c>
      <c r="S230" s="30">
        <f>IF(P230="","",IF(F230="","ERRO: data prevista ausente ou inválida",IF(O230=0,"Duplicada: contada uma vez",IF(N(G230)=0,"ERRO: tarefa fora do Plano Mestre",IF(P230=0,"Tarefa retirada do plano: não conta","OK")))))</f>
        <v/>
      </c>
    </row>
    <row r="231">
      <c r="A231" s="29" t="inlineStr">
        <is>
          <t>eq-demo-004</t>
        </is>
      </c>
      <c r="B231" s="25" t="inlineStr">
        <is>
          <t>PRL-11</t>
        </is>
      </c>
      <c r="C231" s="49" t="n">
        <v>46066</v>
      </c>
      <c r="D231" s="29" t="inlineStr">
        <is>
          <t>Cronograma PCM Direto</t>
        </is>
      </c>
      <c r="E231" s="23">
        <f>IF(OR(A231="",B231=""),"",A231&amp;"|"&amp;B231)</f>
        <v/>
      </c>
      <c r="F231" s="30">
        <f>IF(OR(E231="",NOT(ISNUMBER(C231))),"",E231&amp;"|"&amp;YEAR(C231)&amp;"-"&amp;RIGHT("0"&amp;MONTH(C231),2)&amp;"-"&amp;RIGHT("0"&amp;DAY(C231),2))</f>
        <v/>
      </c>
      <c r="G231" s="26">
        <f>IF(E231="","",IFERROR(MATCH(E231,pl_chave,0),0))</f>
        <v/>
      </c>
      <c r="H231" s="23">
        <f>IF(G231="","",IF(G231=0,"Tarefa fora do plano",INDEX(pl_tag,G231)))</f>
        <v/>
      </c>
      <c r="I231" s="30">
        <f>IF(N(G231)=0,"",INDEX(pl_atividade,G231))</f>
        <v/>
      </c>
      <c r="J231" s="50">
        <f>IF(N(G231)=0,"",INDEX(pl_especialidade,G231))</f>
        <v/>
      </c>
      <c r="K231" s="28">
        <f>IF(N(G231)=0,"",INDEX(pl_duracao,G231))</f>
        <v/>
      </c>
      <c r="L231" s="39">
        <f>IF(ISNUMBER(C231),YEAR(C231),"")</f>
        <v/>
      </c>
      <c r="M231" s="39">
        <f>IF(ISNUMBER(C231),MONTH(C231),"")</f>
        <v/>
      </c>
      <c r="N231" s="23">
        <f>IF(L231="","",IF(NOT(ISNUMBER(crono_ano)),"Informe o ano",IF(L231&lt;crono_ano,"Antes do ano",IF(L231&gt;crono_ano,"Depois do ano","No ano"))))</f>
        <v/>
      </c>
      <c r="O231" s="39">
        <f>IF(F231="","",IF(COUNTIF(F$7:F231,F231)=1,1,0))</f>
        <v/>
      </c>
      <c r="P231" s="39">
        <f>IF(A231&amp;B231&amp;C231="","",IF(AND(O231=1,N(G231)&gt;0),IF(INDEX(pl_ativa,MAX(1,N(G231)))="Sim",1,0),0))</f>
        <v/>
      </c>
      <c r="Q231" s="39">
        <f>IF(F231="","",COUNTIFS(ex_chave_oc,F231,ex_cancelada,"&lt;&gt;Sim"))</f>
        <v/>
      </c>
      <c r="R231" s="51">
        <f>IF(P231="","",IF(AND(P231=1,N(Q231)&gt;0),1,0))</f>
        <v/>
      </c>
      <c r="S231" s="30">
        <f>IF(P231="","",IF(F231="","ERRO: data prevista ausente ou inválida",IF(O231=0,"Duplicada: contada uma vez",IF(N(G231)=0,"ERRO: tarefa fora do Plano Mestre",IF(P231=0,"Tarefa retirada do plano: não conta","OK")))))</f>
        <v/>
      </c>
    </row>
    <row r="232">
      <c r="A232" s="29" t="inlineStr">
        <is>
          <t>eq-demo-001</t>
        </is>
      </c>
      <c r="B232" s="25" t="inlineStr">
        <is>
          <t>CMP-01</t>
        </is>
      </c>
      <c r="C232" s="49" t="n">
        <v>46069</v>
      </c>
      <c r="D232" s="29" t="inlineStr">
        <is>
          <t>Cronograma PCM Direto</t>
        </is>
      </c>
      <c r="E232" s="23">
        <f>IF(OR(A232="",B232=""),"",A232&amp;"|"&amp;B232)</f>
        <v/>
      </c>
      <c r="F232" s="30">
        <f>IF(OR(E232="",NOT(ISNUMBER(C232))),"",E232&amp;"|"&amp;YEAR(C232)&amp;"-"&amp;RIGHT("0"&amp;MONTH(C232),2)&amp;"-"&amp;RIGHT("0"&amp;DAY(C232),2))</f>
        <v/>
      </c>
      <c r="G232" s="26">
        <f>IF(E232="","",IFERROR(MATCH(E232,pl_chave,0),0))</f>
        <v/>
      </c>
      <c r="H232" s="23">
        <f>IF(G232="","",IF(G232=0,"Tarefa fora do plano",INDEX(pl_tag,G232)))</f>
        <v/>
      </c>
      <c r="I232" s="30">
        <f>IF(N(G232)=0,"",INDEX(pl_atividade,G232))</f>
        <v/>
      </c>
      <c r="J232" s="50">
        <f>IF(N(G232)=0,"",INDEX(pl_especialidade,G232))</f>
        <v/>
      </c>
      <c r="K232" s="28">
        <f>IF(N(G232)=0,"",INDEX(pl_duracao,G232))</f>
        <v/>
      </c>
      <c r="L232" s="39">
        <f>IF(ISNUMBER(C232),YEAR(C232),"")</f>
        <v/>
      </c>
      <c r="M232" s="39">
        <f>IF(ISNUMBER(C232),MONTH(C232),"")</f>
        <v/>
      </c>
      <c r="N232" s="23">
        <f>IF(L232="","",IF(NOT(ISNUMBER(crono_ano)),"Informe o ano",IF(L232&lt;crono_ano,"Antes do ano",IF(L232&gt;crono_ano,"Depois do ano","No ano"))))</f>
        <v/>
      </c>
      <c r="O232" s="39">
        <f>IF(F232="","",IF(COUNTIF(F$7:F232,F232)=1,1,0))</f>
        <v/>
      </c>
      <c r="P232" s="39">
        <f>IF(A232&amp;B232&amp;C232="","",IF(AND(O232=1,N(G232)&gt;0),IF(INDEX(pl_ativa,MAX(1,N(G232)))="Sim",1,0),0))</f>
        <v/>
      </c>
      <c r="Q232" s="39">
        <f>IF(F232="","",COUNTIFS(ex_chave_oc,F232,ex_cancelada,"&lt;&gt;Sim"))</f>
        <v/>
      </c>
      <c r="R232" s="51">
        <f>IF(P232="","",IF(AND(P232=1,N(Q232)&gt;0),1,0))</f>
        <v/>
      </c>
      <c r="S232" s="30">
        <f>IF(P232="","",IF(F232="","ERRO: data prevista ausente ou inválida",IF(O232=0,"Duplicada: contada uma vez",IF(N(G232)=0,"ERRO: tarefa fora do Plano Mestre",IF(P232=0,"Tarefa retirada do plano: não conta","OK")))))</f>
        <v/>
      </c>
    </row>
    <row r="233">
      <c r="A233" s="29" t="inlineStr">
        <is>
          <t>eq-demo-001</t>
        </is>
      </c>
      <c r="B233" s="25" t="inlineStr">
        <is>
          <t>CMP-02</t>
        </is>
      </c>
      <c r="C233" s="49" t="n">
        <v>46069</v>
      </c>
      <c r="D233" s="29" t="inlineStr">
        <is>
          <t>Cronograma PCM Direto</t>
        </is>
      </c>
      <c r="E233" s="23">
        <f>IF(OR(A233="",B233=""),"",A233&amp;"|"&amp;B233)</f>
        <v/>
      </c>
      <c r="F233" s="30">
        <f>IF(OR(E233="",NOT(ISNUMBER(C233))),"",E233&amp;"|"&amp;YEAR(C233)&amp;"-"&amp;RIGHT("0"&amp;MONTH(C233),2)&amp;"-"&amp;RIGHT("0"&amp;DAY(C233),2))</f>
        <v/>
      </c>
      <c r="G233" s="26">
        <f>IF(E233="","",IFERROR(MATCH(E233,pl_chave,0),0))</f>
        <v/>
      </c>
      <c r="H233" s="23">
        <f>IF(G233="","",IF(G233=0,"Tarefa fora do plano",INDEX(pl_tag,G233)))</f>
        <v/>
      </c>
      <c r="I233" s="30">
        <f>IF(N(G233)=0,"",INDEX(pl_atividade,G233))</f>
        <v/>
      </c>
      <c r="J233" s="50">
        <f>IF(N(G233)=0,"",INDEX(pl_especialidade,G233))</f>
        <v/>
      </c>
      <c r="K233" s="28">
        <f>IF(N(G233)=0,"",INDEX(pl_duracao,G233))</f>
        <v/>
      </c>
      <c r="L233" s="39">
        <f>IF(ISNUMBER(C233),YEAR(C233),"")</f>
        <v/>
      </c>
      <c r="M233" s="39">
        <f>IF(ISNUMBER(C233),MONTH(C233),"")</f>
        <v/>
      </c>
      <c r="N233" s="23">
        <f>IF(L233="","",IF(NOT(ISNUMBER(crono_ano)),"Informe o ano",IF(L233&lt;crono_ano,"Antes do ano",IF(L233&gt;crono_ano,"Depois do ano","No ano"))))</f>
        <v/>
      </c>
      <c r="O233" s="39">
        <f>IF(F233="","",IF(COUNTIF(F$7:F233,F233)=1,1,0))</f>
        <v/>
      </c>
      <c r="P233" s="39">
        <f>IF(A233&amp;B233&amp;C233="","",IF(AND(O233=1,N(G233)&gt;0),IF(INDEX(pl_ativa,MAX(1,N(G233)))="Sim",1,0),0))</f>
        <v/>
      </c>
      <c r="Q233" s="39">
        <f>IF(F233="","",COUNTIFS(ex_chave_oc,F233,ex_cancelada,"&lt;&gt;Sim"))</f>
        <v/>
      </c>
      <c r="R233" s="51">
        <f>IF(P233="","",IF(AND(P233=1,N(Q233)&gt;0),1,0))</f>
        <v/>
      </c>
      <c r="S233" s="30">
        <f>IF(P233="","",IF(F233="","ERRO: data prevista ausente ou inválida",IF(O233=0,"Duplicada: contada uma vez",IF(N(G233)=0,"ERRO: tarefa fora do Plano Mestre",IF(P233=0,"Tarefa retirada do plano: não conta","OK")))))</f>
        <v/>
      </c>
    </row>
    <row r="234">
      <c r="A234" s="29" t="inlineStr">
        <is>
          <t>eq-demo-001</t>
        </is>
      </c>
      <c r="B234" s="25" t="inlineStr">
        <is>
          <t>CMP-03</t>
        </is>
      </c>
      <c r="C234" s="49" t="n">
        <v>46069</v>
      </c>
      <c r="D234" s="29" t="inlineStr">
        <is>
          <t>Cronograma PCM Direto</t>
        </is>
      </c>
      <c r="E234" s="23">
        <f>IF(OR(A234="",B234=""),"",A234&amp;"|"&amp;B234)</f>
        <v/>
      </c>
      <c r="F234" s="30">
        <f>IF(OR(E234="",NOT(ISNUMBER(C234))),"",E234&amp;"|"&amp;YEAR(C234)&amp;"-"&amp;RIGHT("0"&amp;MONTH(C234),2)&amp;"-"&amp;RIGHT("0"&amp;DAY(C234),2))</f>
        <v/>
      </c>
      <c r="G234" s="26">
        <f>IF(E234="","",IFERROR(MATCH(E234,pl_chave,0),0))</f>
        <v/>
      </c>
      <c r="H234" s="23">
        <f>IF(G234="","",IF(G234=0,"Tarefa fora do plano",INDEX(pl_tag,G234)))</f>
        <v/>
      </c>
      <c r="I234" s="30">
        <f>IF(N(G234)=0,"",INDEX(pl_atividade,G234))</f>
        <v/>
      </c>
      <c r="J234" s="50">
        <f>IF(N(G234)=0,"",INDEX(pl_especialidade,G234))</f>
        <v/>
      </c>
      <c r="K234" s="28">
        <f>IF(N(G234)=0,"",INDEX(pl_duracao,G234))</f>
        <v/>
      </c>
      <c r="L234" s="39">
        <f>IF(ISNUMBER(C234),YEAR(C234),"")</f>
        <v/>
      </c>
      <c r="M234" s="39">
        <f>IF(ISNUMBER(C234),MONTH(C234),"")</f>
        <v/>
      </c>
      <c r="N234" s="23">
        <f>IF(L234="","",IF(NOT(ISNUMBER(crono_ano)),"Informe o ano",IF(L234&lt;crono_ano,"Antes do ano",IF(L234&gt;crono_ano,"Depois do ano","No ano"))))</f>
        <v/>
      </c>
      <c r="O234" s="39">
        <f>IF(F234="","",IF(COUNTIF(F$7:F234,F234)=1,1,0))</f>
        <v/>
      </c>
      <c r="P234" s="39">
        <f>IF(A234&amp;B234&amp;C234="","",IF(AND(O234=1,N(G234)&gt;0),IF(INDEX(pl_ativa,MAX(1,N(G234)))="Sim",1,0),0))</f>
        <v/>
      </c>
      <c r="Q234" s="39">
        <f>IF(F234="","",COUNTIFS(ex_chave_oc,F234,ex_cancelada,"&lt;&gt;Sim"))</f>
        <v/>
      </c>
      <c r="R234" s="51">
        <f>IF(P234="","",IF(AND(P234=1,N(Q234)&gt;0),1,0))</f>
        <v/>
      </c>
      <c r="S234" s="30">
        <f>IF(P234="","",IF(F234="","ERRO: data prevista ausente ou inválida",IF(O234=0,"Duplicada: contada uma vez",IF(N(G234)=0,"ERRO: tarefa fora do Plano Mestre",IF(P234=0,"Tarefa retirada do plano: não conta","OK")))))</f>
        <v/>
      </c>
    </row>
    <row r="235">
      <c r="A235" s="29" t="inlineStr">
        <is>
          <t>eq-demo-001</t>
        </is>
      </c>
      <c r="B235" s="25" t="inlineStr">
        <is>
          <t>CMP-05</t>
        </is>
      </c>
      <c r="C235" s="49" t="n">
        <v>46069</v>
      </c>
      <c r="D235" s="29" t="inlineStr">
        <is>
          <t>Cronograma PCM Direto</t>
        </is>
      </c>
      <c r="E235" s="23">
        <f>IF(OR(A235="",B235=""),"",A235&amp;"|"&amp;B235)</f>
        <v/>
      </c>
      <c r="F235" s="30">
        <f>IF(OR(E235="",NOT(ISNUMBER(C235))),"",E235&amp;"|"&amp;YEAR(C235)&amp;"-"&amp;RIGHT("0"&amp;MONTH(C235),2)&amp;"-"&amp;RIGHT("0"&amp;DAY(C235),2))</f>
        <v/>
      </c>
      <c r="G235" s="26">
        <f>IF(E235="","",IFERROR(MATCH(E235,pl_chave,0),0))</f>
        <v/>
      </c>
      <c r="H235" s="23">
        <f>IF(G235="","",IF(G235=0,"Tarefa fora do plano",INDEX(pl_tag,G235)))</f>
        <v/>
      </c>
      <c r="I235" s="30">
        <f>IF(N(G235)=0,"",INDEX(pl_atividade,G235))</f>
        <v/>
      </c>
      <c r="J235" s="50">
        <f>IF(N(G235)=0,"",INDEX(pl_especialidade,G235))</f>
        <v/>
      </c>
      <c r="K235" s="28">
        <f>IF(N(G235)=0,"",INDEX(pl_duracao,G235))</f>
        <v/>
      </c>
      <c r="L235" s="39">
        <f>IF(ISNUMBER(C235),YEAR(C235),"")</f>
        <v/>
      </c>
      <c r="M235" s="39">
        <f>IF(ISNUMBER(C235),MONTH(C235),"")</f>
        <v/>
      </c>
      <c r="N235" s="23">
        <f>IF(L235="","",IF(NOT(ISNUMBER(crono_ano)),"Informe o ano",IF(L235&lt;crono_ano,"Antes do ano",IF(L235&gt;crono_ano,"Depois do ano","No ano"))))</f>
        <v/>
      </c>
      <c r="O235" s="39">
        <f>IF(F235="","",IF(COUNTIF(F$7:F235,F235)=1,1,0))</f>
        <v/>
      </c>
      <c r="P235" s="39">
        <f>IF(A235&amp;B235&amp;C235="","",IF(AND(O235=1,N(G235)&gt;0),IF(INDEX(pl_ativa,MAX(1,N(G235)))="Sim",1,0),0))</f>
        <v/>
      </c>
      <c r="Q235" s="39">
        <f>IF(F235="","",COUNTIFS(ex_chave_oc,F235,ex_cancelada,"&lt;&gt;Sim"))</f>
        <v/>
      </c>
      <c r="R235" s="51">
        <f>IF(P235="","",IF(AND(P235=1,N(Q235)&gt;0),1,0))</f>
        <v/>
      </c>
      <c r="S235" s="30">
        <f>IF(P235="","",IF(F235="","ERRO: data prevista ausente ou inválida",IF(O235=0,"Duplicada: contada uma vez",IF(N(G235)=0,"ERRO: tarefa fora do Plano Mestre",IF(P235=0,"Tarefa retirada do plano: não conta","OK")))))</f>
        <v/>
      </c>
    </row>
    <row r="236">
      <c r="A236" s="29" t="inlineStr">
        <is>
          <t>eq-demo-002</t>
        </is>
      </c>
      <c r="B236" s="25" t="inlineStr">
        <is>
          <t>BCF-01</t>
        </is>
      </c>
      <c r="C236" s="49" t="n">
        <v>46069</v>
      </c>
      <c r="D236" s="29" t="inlineStr">
        <is>
          <t>Cronograma PCM Direto</t>
        </is>
      </c>
      <c r="E236" s="23">
        <f>IF(OR(A236="",B236=""),"",A236&amp;"|"&amp;B236)</f>
        <v/>
      </c>
      <c r="F236" s="30">
        <f>IF(OR(E236="",NOT(ISNUMBER(C236))),"",E236&amp;"|"&amp;YEAR(C236)&amp;"-"&amp;RIGHT("0"&amp;MONTH(C236),2)&amp;"-"&amp;RIGHT("0"&amp;DAY(C236),2))</f>
        <v/>
      </c>
      <c r="G236" s="26">
        <f>IF(E236="","",IFERROR(MATCH(E236,pl_chave,0),0))</f>
        <v/>
      </c>
      <c r="H236" s="23">
        <f>IF(G236="","",IF(G236=0,"Tarefa fora do plano",INDEX(pl_tag,G236)))</f>
        <v/>
      </c>
      <c r="I236" s="30">
        <f>IF(N(G236)=0,"",INDEX(pl_atividade,G236))</f>
        <v/>
      </c>
      <c r="J236" s="50">
        <f>IF(N(G236)=0,"",INDEX(pl_especialidade,G236))</f>
        <v/>
      </c>
      <c r="K236" s="28">
        <f>IF(N(G236)=0,"",INDEX(pl_duracao,G236))</f>
        <v/>
      </c>
      <c r="L236" s="39">
        <f>IF(ISNUMBER(C236),YEAR(C236),"")</f>
        <v/>
      </c>
      <c r="M236" s="39">
        <f>IF(ISNUMBER(C236),MONTH(C236),"")</f>
        <v/>
      </c>
      <c r="N236" s="23">
        <f>IF(L236="","",IF(NOT(ISNUMBER(crono_ano)),"Informe o ano",IF(L236&lt;crono_ano,"Antes do ano",IF(L236&gt;crono_ano,"Depois do ano","No ano"))))</f>
        <v/>
      </c>
      <c r="O236" s="39">
        <f>IF(F236="","",IF(COUNTIF(F$7:F236,F236)=1,1,0))</f>
        <v/>
      </c>
      <c r="P236" s="39">
        <f>IF(A236&amp;B236&amp;C236="","",IF(AND(O236=1,N(G236)&gt;0),IF(INDEX(pl_ativa,MAX(1,N(G236)))="Sim",1,0),0))</f>
        <v/>
      </c>
      <c r="Q236" s="39">
        <f>IF(F236="","",COUNTIFS(ex_chave_oc,F236,ex_cancelada,"&lt;&gt;Sim"))</f>
        <v/>
      </c>
      <c r="R236" s="51">
        <f>IF(P236="","",IF(AND(P236=1,N(Q236)&gt;0),1,0))</f>
        <v/>
      </c>
      <c r="S236" s="30">
        <f>IF(P236="","",IF(F236="","ERRO: data prevista ausente ou inválida",IF(O236=0,"Duplicada: contada uma vez",IF(N(G236)=0,"ERRO: tarefa fora do Plano Mestre",IF(P236=0,"Tarefa retirada do plano: não conta","OK")))))</f>
        <v/>
      </c>
    </row>
    <row r="237">
      <c r="A237" s="29" t="inlineStr">
        <is>
          <t>eq-demo-003</t>
        </is>
      </c>
      <c r="B237" s="25" t="inlineStr">
        <is>
          <t>MOT-02</t>
        </is>
      </c>
      <c r="C237" s="49" t="n">
        <v>46069</v>
      </c>
      <c r="D237" s="29" t="inlineStr">
        <is>
          <t>Cronograma PCM Direto</t>
        </is>
      </c>
      <c r="E237" s="23">
        <f>IF(OR(A237="",B237=""),"",A237&amp;"|"&amp;B237)</f>
        <v/>
      </c>
      <c r="F237" s="30">
        <f>IF(OR(E237="",NOT(ISNUMBER(C237))),"",E237&amp;"|"&amp;YEAR(C237)&amp;"-"&amp;RIGHT("0"&amp;MONTH(C237),2)&amp;"-"&amp;RIGHT("0"&amp;DAY(C237),2))</f>
        <v/>
      </c>
      <c r="G237" s="26">
        <f>IF(E237="","",IFERROR(MATCH(E237,pl_chave,0),0))</f>
        <v/>
      </c>
      <c r="H237" s="23">
        <f>IF(G237="","",IF(G237=0,"Tarefa fora do plano",INDEX(pl_tag,G237)))</f>
        <v/>
      </c>
      <c r="I237" s="30">
        <f>IF(N(G237)=0,"",INDEX(pl_atividade,G237))</f>
        <v/>
      </c>
      <c r="J237" s="50">
        <f>IF(N(G237)=0,"",INDEX(pl_especialidade,G237))</f>
        <v/>
      </c>
      <c r="K237" s="28">
        <f>IF(N(G237)=0,"",INDEX(pl_duracao,G237))</f>
        <v/>
      </c>
      <c r="L237" s="39">
        <f>IF(ISNUMBER(C237),YEAR(C237),"")</f>
        <v/>
      </c>
      <c r="M237" s="39">
        <f>IF(ISNUMBER(C237),MONTH(C237),"")</f>
        <v/>
      </c>
      <c r="N237" s="23">
        <f>IF(L237="","",IF(NOT(ISNUMBER(crono_ano)),"Informe o ano",IF(L237&lt;crono_ano,"Antes do ano",IF(L237&gt;crono_ano,"Depois do ano","No ano"))))</f>
        <v/>
      </c>
      <c r="O237" s="39">
        <f>IF(F237="","",IF(COUNTIF(F$7:F237,F237)=1,1,0))</f>
        <v/>
      </c>
      <c r="P237" s="39">
        <f>IF(A237&amp;B237&amp;C237="","",IF(AND(O237=1,N(G237)&gt;0),IF(INDEX(pl_ativa,MAX(1,N(G237)))="Sim",1,0),0))</f>
        <v/>
      </c>
      <c r="Q237" s="39">
        <f>IF(F237="","",COUNTIFS(ex_chave_oc,F237,ex_cancelada,"&lt;&gt;Sim"))</f>
        <v/>
      </c>
      <c r="R237" s="51">
        <f>IF(P237="","",IF(AND(P237=1,N(Q237)&gt;0),1,0))</f>
        <v/>
      </c>
      <c r="S237" s="30">
        <f>IF(P237="","",IF(F237="","ERRO: data prevista ausente ou inválida",IF(O237=0,"Duplicada: contada uma vez",IF(N(G237)=0,"ERRO: tarefa fora do Plano Mestre",IF(P237=0,"Tarefa retirada do plano: não conta","OK")))))</f>
        <v/>
      </c>
    </row>
    <row r="238">
      <c r="A238" s="29" t="inlineStr">
        <is>
          <t>eq-demo-003</t>
        </is>
      </c>
      <c r="B238" s="25" t="inlineStr">
        <is>
          <t>MOT-07</t>
        </is>
      </c>
      <c r="C238" s="49" t="n">
        <v>46069</v>
      </c>
      <c r="D238" s="29" t="inlineStr">
        <is>
          <t>Cronograma PCM Direto</t>
        </is>
      </c>
      <c r="E238" s="23">
        <f>IF(OR(A238="",B238=""),"",A238&amp;"|"&amp;B238)</f>
        <v/>
      </c>
      <c r="F238" s="30">
        <f>IF(OR(E238="",NOT(ISNUMBER(C238))),"",E238&amp;"|"&amp;YEAR(C238)&amp;"-"&amp;RIGHT("0"&amp;MONTH(C238),2)&amp;"-"&amp;RIGHT("0"&amp;DAY(C238),2))</f>
        <v/>
      </c>
      <c r="G238" s="26">
        <f>IF(E238="","",IFERROR(MATCH(E238,pl_chave,0),0))</f>
        <v/>
      </c>
      <c r="H238" s="23">
        <f>IF(G238="","",IF(G238=0,"Tarefa fora do plano",INDEX(pl_tag,G238)))</f>
        <v/>
      </c>
      <c r="I238" s="30">
        <f>IF(N(G238)=0,"",INDEX(pl_atividade,G238))</f>
        <v/>
      </c>
      <c r="J238" s="50">
        <f>IF(N(G238)=0,"",INDEX(pl_especialidade,G238))</f>
        <v/>
      </c>
      <c r="K238" s="28">
        <f>IF(N(G238)=0,"",INDEX(pl_duracao,G238))</f>
        <v/>
      </c>
      <c r="L238" s="39">
        <f>IF(ISNUMBER(C238),YEAR(C238),"")</f>
        <v/>
      </c>
      <c r="M238" s="39">
        <f>IF(ISNUMBER(C238),MONTH(C238),"")</f>
        <v/>
      </c>
      <c r="N238" s="23">
        <f>IF(L238="","",IF(NOT(ISNUMBER(crono_ano)),"Informe o ano",IF(L238&lt;crono_ano,"Antes do ano",IF(L238&gt;crono_ano,"Depois do ano","No ano"))))</f>
        <v/>
      </c>
      <c r="O238" s="39">
        <f>IF(F238="","",IF(COUNTIF(F$7:F238,F238)=1,1,0))</f>
        <v/>
      </c>
      <c r="P238" s="39">
        <f>IF(A238&amp;B238&amp;C238="","",IF(AND(O238=1,N(G238)&gt;0),IF(INDEX(pl_ativa,MAX(1,N(G238)))="Sim",1,0),0))</f>
        <v/>
      </c>
      <c r="Q238" s="39">
        <f>IF(F238="","",COUNTIFS(ex_chave_oc,F238,ex_cancelada,"&lt;&gt;Sim"))</f>
        <v/>
      </c>
      <c r="R238" s="51">
        <f>IF(P238="","",IF(AND(P238=1,N(Q238)&gt;0),1,0))</f>
        <v/>
      </c>
      <c r="S238" s="30">
        <f>IF(P238="","",IF(F238="","ERRO: data prevista ausente ou inválida",IF(O238=0,"Duplicada: contada uma vez",IF(N(G238)=0,"ERRO: tarefa fora do Plano Mestre",IF(P238=0,"Tarefa retirada do plano: não conta","OK")))))</f>
        <v/>
      </c>
    </row>
    <row r="239">
      <c r="A239" s="29" t="inlineStr">
        <is>
          <t>eq-demo-004</t>
        </is>
      </c>
      <c r="B239" s="25" t="inlineStr">
        <is>
          <t>PRL-01</t>
        </is>
      </c>
      <c r="C239" s="49" t="n">
        <v>46069</v>
      </c>
      <c r="D239" s="29" t="inlineStr">
        <is>
          <t>Cronograma PCM Direto</t>
        </is>
      </c>
      <c r="E239" s="23">
        <f>IF(OR(A239="",B239=""),"",A239&amp;"|"&amp;B239)</f>
        <v/>
      </c>
      <c r="F239" s="30">
        <f>IF(OR(E239="",NOT(ISNUMBER(C239))),"",E239&amp;"|"&amp;YEAR(C239)&amp;"-"&amp;RIGHT("0"&amp;MONTH(C239),2)&amp;"-"&amp;RIGHT("0"&amp;DAY(C239),2))</f>
        <v/>
      </c>
      <c r="G239" s="26">
        <f>IF(E239="","",IFERROR(MATCH(E239,pl_chave,0),0))</f>
        <v/>
      </c>
      <c r="H239" s="23">
        <f>IF(G239="","",IF(G239=0,"Tarefa fora do plano",INDEX(pl_tag,G239)))</f>
        <v/>
      </c>
      <c r="I239" s="30">
        <f>IF(N(G239)=0,"",INDEX(pl_atividade,G239))</f>
        <v/>
      </c>
      <c r="J239" s="50">
        <f>IF(N(G239)=0,"",INDEX(pl_especialidade,G239))</f>
        <v/>
      </c>
      <c r="K239" s="28">
        <f>IF(N(G239)=0,"",INDEX(pl_duracao,G239))</f>
        <v/>
      </c>
      <c r="L239" s="39">
        <f>IF(ISNUMBER(C239),YEAR(C239),"")</f>
        <v/>
      </c>
      <c r="M239" s="39">
        <f>IF(ISNUMBER(C239),MONTH(C239),"")</f>
        <v/>
      </c>
      <c r="N239" s="23">
        <f>IF(L239="","",IF(NOT(ISNUMBER(crono_ano)),"Informe o ano",IF(L239&lt;crono_ano,"Antes do ano",IF(L239&gt;crono_ano,"Depois do ano","No ano"))))</f>
        <v/>
      </c>
      <c r="O239" s="39">
        <f>IF(F239="","",IF(COUNTIF(F$7:F239,F239)=1,1,0))</f>
        <v/>
      </c>
      <c r="P239" s="39">
        <f>IF(A239&amp;B239&amp;C239="","",IF(AND(O239=1,N(G239)&gt;0),IF(INDEX(pl_ativa,MAX(1,N(G239)))="Sim",1,0),0))</f>
        <v/>
      </c>
      <c r="Q239" s="39">
        <f>IF(F239="","",COUNTIFS(ex_chave_oc,F239,ex_cancelada,"&lt;&gt;Sim"))</f>
        <v/>
      </c>
      <c r="R239" s="51">
        <f>IF(P239="","",IF(AND(P239=1,N(Q239)&gt;0),1,0))</f>
        <v/>
      </c>
      <c r="S239" s="30">
        <f>IF(P239="","",IF(F239="","ERRO: data prevista ausente ou inválida",IF(O239=0,"Duplicada: contada uma vez",IF(N(G239)=0,"ERRO: tarefa fora do Plano Mestre",IF(P239=0,"Tarefa retirada do plano: não conta","OK")))))</f>
        <v/>
      </c>
    </row>
    <row r="240">
      <c r="A240" s="29" t="inlineStr">
        <is>
          <t>eq-demo-004</t>
        </is>
      </c>
      <c r="B240" s="25" t="inlineStr">
        <is>
          <t>PRL-02</t>
        </is>
      </c>
      <c r="C240" s="49" t="n">
        <v>46069</v>
      </c>
      <c r="D240" s="29" t="inlineStr">
        <is>
          <t>Cronograma PCM Direto</t>
        </is>
      </c>
      <c r="E240" s="23">
        <f>IF(OR(A240="",B240=""),"",A240&amp;"|"&amp;B240)</f>
        <v/>
      </c>
      <c r="F240" s="30">
        <f>IF(OR(E240="",NOT(ISNUMBER(C240))),"",E240&amp;"|"&amp;YEAR(C240)&amp;"-"&amp;RIGHT("0"&amp;MONTH(C240),2)&amp;"-"&amp;RIGHT("0"&amp;DAY(C240),2))</f>
        <v/>
      </c>
      <c r="G240" s="26">
        <f>IF(E240="","",IFERROR(MATCH(E240,pl_chave,0),0))</f>
        <v/>
      </c>
      <c r="H240" s="23">
        <f>IF(G240="","",IF(G240=0,"Tarefa fora do plano",INDEX(pl_tag,G240)))</f>
        <v/>
      </c>
      <c r="I240" s="30">
        <f>IF(N(G240)=0,"",INDEX(pl_atividade,G240))</f>
        <v/>
      </c>
      <c r="J240" s="50">
        <f>IF(N(G240)=0,"",INDEX(pl_especialidade,G240))</f>
        <v/>
      </c>
      <c r="K240" s="28">
        <f>IF(N(G240)=0,"",INDEX(pl_duracao,G240))</f>
        <v/>
      </c>
      <c r="L240" s="39">
        <f>IF(ISNUMBER(C240),YEAR(C240),"")</f>
        <v/>
      </c>
      <c r="M240" s="39">
        <f>IF(ISNUMBER(C240),MONTH(C240),"")</f>
        <v/>
      </c>
      <c r="N240" s="23">
        <f>IF(L240="","",IF(NOT(ISNUMBER(crono_ano)),"Informe o ano",IF(L240&lt;crono_ano,"Antes do ano",IF(L240&gt;crono_ano,"Depois do ano","No ano"))))</f>
        <v/>
      </c>
      <c r="O240" s="39">
        <f>IF(F240="","",IF(COUNTIF(F$7:F240,F240)=1,1,0))</f>
        <v/>
      </c>
      <c r="P240" s="39">
        <f>IF(A240&amp;B240&amp;C240="","",IF(AND(O240=1,N(G240)&gt;0),IF(INDEX(pl_ativa,MAX(1,N(G240)))="Sim",1,0),0))</f>
        <v/>
      </c>
      <c r="Q240" s="39">
        <f>IF(F240="","",COUNTIFS(ex_chave_oc,F240,ex_cancelada,"&lt;&gt;Sim"))</f>
        <v/>
      </c>
      <c r="R240" s="51">
        <f>IF(P240="","",IF(AND(P240=1,N(Q240)&gt;0),1,0))</f>
        <v/>
      </c>
      <c r="S240" s="30">
        <f>IF(P240="","",IF(F240="","ERRO: data prevista ausente ou inválida",IF(O240=0,"Duplicada: contada uma vez",IF(N(G240)=0,"ERRO: tarefa fora do Plano Mestre",IF(P240=0,"Tarefa retirada do plano: não conta","OK")))))</f>
        <v/>
      </c>
    </row>
    <row r="241">
      <c r="A241" s="29" t="inlineStr">
        <is>
          <t>eq-demo-004</t>
        </is>
      </c>
      <c r="B241" s="25" t="inlineStr">
        <is>
          <t>PRL-03</t>
        </is>
      </c>
      <c r="C241" s="49" t="n">
        <v>46069</v>
      </c>
      <c r="D241" s="29" t="inlineStr">
        <is>
          <t>Cronograma PCM Direto</t>
        </is>
      </c>
      <c r="E241" s="23">
        <f>IF(OR(A241="",B241=""),"",A241&amp;"|"&amp;B241)</f>
        <v/>
      </c>
      <c r="F241" s="30">
        <f>IF(OR(E241="",NOT(ISNUMBER(C241))),"",E241&amp;"|"&amp;YEAR(C241)&amp;"-"&amp;RIGHT("0"&amp;MONTH(C241),2)&amp;"-"&amp;RIGHT("0"&amp;DAY(C241),2))</f>
        <v/>
      </c>
      <c r="G241" s="26">
        <f>IF(E241="","",IFERROR(MATCH(E241,pl_chave,0),0))</f>
        <v/>
      </c>
      <c r="H241" s="23">
        <f>IF(G241="","",IF(G241=0,"Tarefa fora do plano",INDEX(pl_tag,G241)))</f>
        <v/>
      </c>
      <c r="I241" s="30">
        <f>IF(N(G241)=0,"",INDEX(pl_atividade,G241))</f>
        <v/>
      </c>
      <c r="J241" s="50">
        <f>IF(N(G241)=0,"",INDEX(pl_especialidade,G241))</f>
        <v/>
      </c>
      <c r="K241" s="28">
        <f>IF(N(G241)=0,"",INDEX(pl_duracao,G241))</f>
        <v/>
      </c>
      <c r="L241" s="39">
        <f>IF(ISNUMBER(C241),YEAR(C241),"")</f>
        <v/>
      </c>
      <c r="M241" s="39">
        <f>IF(ISNUMBER(C241),MONTH(C241),"")</f>
        <v/>
      </c>
      <c r="N241" s="23">
        <f>IF(L241="","",IF(NOT(ISNUMBER(crono_ano)),"Informe o ano",IF(L241&lt;crono_ano,"Antes do ano",IF(L241&gt;crono_ano,"Depois do ano","No ano"))))</f>
        <v/>
      </c>
      <c r="O241" s="39">
        <f>IF(F241="","",IF(COUNTIF(F$7:F241,F241)=1,1,0))</f>
        <v/>
      </c>
      <c r="P241" s="39">
        <f>IF(A241&amp;B241&amp;C241="","",IF(AND(O241=1,N(G241)&gt;0),IF(INDEX(pl_ativa,MAX(1,N(G241)))="Sim",1,0),0))</f>
        <v/>
      </c>
      <c r="Q241" s="39">
        <f>IF(F241="","",COUNTIFS(ex_chave_oc,F241,ex_cancelada,"&lt;&gt;Sim"))</f>
        <v/>
      </c>
      <c r="R241" s="51">
        <f>IF(P241="","",IF(AND(P241=1,N(Q241)&gt;0),1,0))</f>
        <v/>
      </c>
      <c r="S241" s="30">
        <f>IF(P241="","",IF(F241="","ERRO: data prevista ausente ou inválida",IF(O241=0,"Duplicada: contada uma vez",IF(N(G241)=0,"ERRO: tarefa fora do Plano Mestre",IF(P241=0,"Tarefa retirada do plano: não conta","OK")))))</f>
        <v/>
      </c>
    </row>
    <row r="242">
      <c r="A242" s="29" t="inlineStr">
        <is>
          <t>eq-demo-004</t>
        </is>
      </c>
      <c r="B242" s="25" t="inlineStr">
        <is>
          <t>PRL-11</t>
        </is>
      </c>
      <c r="C242" s="49" t="n">
        <v>46069</v>
      </c>
      <c r="D242" s="29" t="inlineStr">
        <is>
          <t>Cronograma PCM Direto</t>
        </is>
      </c>
      <c r="E242" s="23">
        <f>IF(OR(A242="",B242=""),"",A242&amp;"|"&amp;B242)</f>
        <v/>
      </c>
      <c r="F242" s="30">
        <f>IF(OR(E242="",NOT(ISNUMBER(C242))),"",E242&amp;"|"&amp;YEAR(C242)&amp;"-"&amp;RIGHT("0"&amp;MONTH(C242),2)&amp;"-"&amp;RIGHT("0"&amp;DAY(C242),2))</f>
        <v/>
      </c>
      <c r="G242" s="26">
        <f>IF(E242="","",IFERROR(MATCH(E242,pl_chave,0),0))</f>
        <v/>
      </c>
      <c r="H242" s="23">
        <f>IF(G242="","",IF(G242=0,"Tarefa fora do plano",INDEX(pl_tag,G242)))</f>
        <v/>
      </c>
      <c r="I242" s="30">
        <f>IF(N(G242)=0,"",INDEX(pl_atividade,G242))</f>
        <v/>
      </c>
      <c r="J242" s="50">
        <f>IF(N(G242)=0,"",INDEX(pl_especialidade,G242))</f>
        <v/>
      </c>
      <c r="K242" s="28">
        <f>IF(N(G242)=0,"",INDEX(pl_duracao,G242))</f>
        <v/>
      </c>
      <c r="L242" s="39">
        <f>IF(ISNUMBER(C242),YEAR(C242),"")</f>
        <v/>
      </c>
      <c r="M242" s="39">
        <f>IF(ISNUMBER(C242),MONTH(C242),"")</f>
        <v/>
      </c>
      <c r="N242" s="23">
        <f>IF(L242="","",IF(NOT(ISNUMBER(crono_ano)),"Informe o ano",IF(L242&lt;crono_ano,"Antes do ano",IF(L242&gt;crono_ano,"Depois do ano","No ano"))))</f>
        <v/>
      </c>
      <c r="O242" s="39">
        <f>IF(F242="","",IF(COUNTIF(F$7:F242,F242)=1,1,0))</f>
        <v/>
      </c>
      <c r="P242" s="39">
        <f>IF(A242&amp;B242&amp;C242="","",IF(AND(O242=1,N(G242)&gt;0),IF(INDEX(pl_ativa,MAX(1,N(G242)))="Sim",1,0),0))</f>
        <v/>
      </c>
      <c r="Q242" s="39">
        <f>IF(F242="","",COUNTIFS(ex_chave_oc,F242,ex_cancelada,"&lt;&gt;Sim"))</f>
        <v/>
      </c>
      <c r="R242" s="51">
        <f>IF(P242="","",IF(AND(P242=1,N(Q242)&gt;0),1,0))</f>
        <v/>
      </c>
      <c r="S242" s="30">
        <f>IF(P242="","",IF(F242="","ERRO: data prevista ausente ou inválida",IF(O242=0,"Duplicada: contada uma vez",IF(N(G242)=0,"ERRO: tarefa fora do Plano Mestre",IF(P242=0,"Tarefa retirada do plano: não conta","OK")))))</f>
        <v/>
      </c>
    </row>
    <row r="243">
      <c r="A243" s="29" t="inlineStr">
        <is>
          <t>eq-demo-004</t>
        </is>
      </c>
      <c r="B243" s="25" t="inlineStr">
        <is>
          <t>PRL-11</t>
        </is>
      </c>
      <c r="C243" s="49" t="n">
        <v>46070</v>
      </c>
      <c r="D243" s="29" t="inlineStr">
        <is>
          <t>Cronograma PCM Direto</t>
        </is>
      </c>
      <c r="E243" s="23">
        <f>IF(OR(A243="",B243=""),"",A243&amp;"|"&amp;B243)</f>
        <v/>
      </c>
      <c r="F243" s="30">
        <f>IF(OR(E243="",NOT(ISNUMBER(C243))),"",E243&amp;"|"&amp;YEAR(C243)&amp;"-"&amp;RIGHT("0"&amp;MONTH(C243),2)&amp;"-"&amp;RIGHT("0"&amp;DAY(C243),2))</f>
        <v/>
      </c>
      <c r="G243" s="26">
        <f>IF(E243="","",IFERROR(MATCH(E243,pl_chave,0),0))</f>
        <v/>
      </c>
      <c r="H243" s="23">
        <f>IF(G243="","",IF(G243=0,"Tarefa fora do plano",INDEX(pl_tag,G243)))</f>
        <v/>
      </c>
      <c r="I243" s="30">
        <f>IF(N(G243)=0,"",INDEX(pl_atividade,G243))</f>
        <v/>
      </c>
      <c r="J243" s="50">
        <f>IF(N(G243)=0,"",INDEX(pl_especialidade,G243))</f>
        <v/>
      </c>
      <c r="K243" s="28">
        <f>IF(N(G243)=0,"",INDEX(pl_duracao,G243))</f>
        <v/>
      </c>
      <c r="L243" s="39">
        <f>IF(ISNUMBER(C243),YEAR(C243),"")</f>
        <v/>
      </c>
      <c r="M243" s="39">
        <f>IF(ISNUMBER(C243),MONTH(C243),"")</f>
        <v/>
      </c>
      <c r="N243" s="23">
        <f>IF(L243="","",IF(NOT(ISNUMBER(crono_ano)),"Informe o ano",IF(L243&lt;crono_ano,"Antes do ano",IF(L243&gt;crono_ano,"Depois do ano","No ano"))))</f>
        <v/>
      </c>
      <c r="O243" s="39">
        <f>IF(F243="","",IF(COUNTIF(F$7:F243,F243)=1,1,0))</f>
        <v/>
      </c>
      <c r="P243" s="39">
        <f>IF(A243&amp;B243&amp;C243="","",IF(AND(O243=1,N(G243)&gt;0),IF(INDEX(pl_ativa,MAX(1,N(G243)))="Sim",1,0),0))</f>
        <v/>
      </c>
      <c r="Q243" s="39">
        <f>IF(F243="","",COUNTIFS(ex_chave_oc,F243,ex_cancelada,"&lt;&gt;Sim"))</f>
        <v/>
      </c>
      <c r="R243" s="51">
        <f>IF(P243="","",IF(AND(P243=1,N(Q243)&gt;0),1,0))</f>
        <v/>
      </c>
      <c r="S243" s="30">
        <f>IF(P243="","",IF(F243="","ERRO: data prevista ausente ou inválida",IF(O243=0,"Duplicada: contada uma vez",IF(N(G243)=0,"ERRO: tarefa fora do Plano Mestre",IF(P243=0,"Tarefa retirada do plano: não conta","OK")))))</f>
        <v/>
      </c>
    </row>
    <row r="244">
      <c r="A244" s="29" t="inlineStr">
        <is>
          <t>eq-demo-004</t>
        </is>
      </c>
      <c r="B244" s="25" t="inlineStr">
        <is>
          <t>PRL-11</t>
        </is>
      </c>
      <c r="C244" s="49" t="n">
        <v>46071</v>
      </c>
      <c r="D244" s="29" t="inlineStr">
        <is>
          <t>Cronograma PCM Direto</t>
        </is>
      </c>
      <c r="E244" s="23">
        <f>IF(OR(A244="",B244=""),"",A244&amp;"|"&amp;B244)</f>
        <v/>
      </c>
      <c r="F244" s="30">
        <f>IF(OR(E244="",NOT(ISNUMBER(C244))),"",E244&amp;"|"&amp;YEAR(C244)&amp;"-"&amp;RIGHT("0"&amp;MONTH(C244),2)&amp;"-"&amp;RIGHT("0"&amp;DAY(C244),2))</f>
        <v/>
      </c>
      <c r="G244" s="26">
        <f>IF(E244="","",IFERROR(MATCH(E244,pl_chave,0),0))</f>
        <v/>
      </c>
      <c r="H244" s="23">
        <f>IF(G244="","",IF(G244=0,"Tarefa fora do plano",INDEX(pl_tag,G244)))</f>
        <v/>
      </c>
      <c r="I244" s="30">
        <f>IF(N(G244)=0,"",INDEX(pl_atividade,G244))</f>
        <v/>
      </c>
      <c r="J244" s="50">
        <f>IF(N(G244)=0,"",INDEX(pl_especialidade,G244))</f>
        <v/>
      </c>
      <c r="K244" s="28">
        <f>IF(N(G244)=0,"",INDEX(pl_duracao,G244))</f>
        <v/>
      </c>
      <c r="L244" s="39">
        <f>IF(ISNUMBER(C244),YEAR(C244),"")</f>
        <v/>
      </c>
      <c r="M244" s="39">
        <f>IF(ISNUMBER(C244),MONTH(C244),"")</f>
        <v/>
      </c>
      <c r="N244" s="23">
        <f>IF(L244="","",IF(NOT(ISNUMBER(crono_ano)),"Informe o ano",IF(L244&lt;crono_ano,"Antes do ano",IF(L244&gt;crono_ano,"Depois do ano","No ano"))))</f>
        <v/>
      </c>
      <c r="O244" s="39">
        <f>IF(F244="","",IF(COUNTIF(F$7:F244,F244)=1,1,0))</f>
        <v/>
      </c>
      <c r="P244" s="39">
        <f>IF(A244&amp;B244&amp;C244="","",IF(AND(O244=1,N(G244)&gt;0),IF(INDEX(pl_ativa,MAX(1,N(G244)))="Sim",1,0),0))</f>
        <v/>
      </c>
      <c r="Q244" s="39">
        <f>IF(F244="","",COUNTIFS(ex_chave_oc,F244,ex_cancelada,"&lt;&gt;Sim"))</f>
        <v/>
      </c>
      <c r="R244" s="51">
        <f>IF(P244="","",IF(AND(P244=1,N(Q244)&gt;0),1,0))</f>
        <v/>
      </c>
      <c r="S244" s="30">
        <f>IF(P244="","",IF(F244="","ERRO: data prevista ausente ou inválida",IF(O244=0,"Duplicada: contada uma vez",IF(N(G244)=0,"ERRO: tarefa fora do Plano Mestre",IF(P244=0,"Tarefa retirada do plano: não conta","OK")))))</f>
        <v/>
      </c>
    </row>
    <row r="245">
      <c r="A245" s="29" t="inlineStr">
        <is>
          <t>eq-demo-004</t>
        </is>
      </c>
      <c r="B245" s="25" t="inlineStr">
        <is>
          <t>PRL-11</t>
        </is>
      </c>
      <c r="C245" s="49" t="n">
        <v>46072</v>
      </c>
      <c r="D245" s="29" t="inlineStr">
        <is>
          <t>Cronograma PCM Direto</t>
        </is>
      </c>
      <c r="E245" s="23">
        <f>IF(OR(A245="",B245=""),"",A245&amp;"|"&amp;B245)</f>
        <v/>
      </c>
      <c r="F245" s="30">
        <f>IF(OR(E245="",NOT(ISNUMBER(C245))),"",E245&amp;"|"&amp;YEAR(C245)&amp;"-"&amp;RIGHT("0"&amp;MONTH(C245),2)&amp;"-"&amp;RIGHT("0"&amp;DAY(C245),2))</f>
        <v/>
      </c>
      <c r="G245" s="26">
        <f>IF(E245="","",IFERROR(MATCH(E245,pl_chave,0),0))</f>
        <v/>
      </c>
      <c r="H245" s="23">
        <f>IF(G245="","",IF(G245=0,"Tarefa fora do plano",INDEX(pl_tag,G245)))</f>
        <v/>
      </c>
      <c r="I245" s="30">
        <f>IF(N(G245)=0,"",INDEX(pl_atividade,G245))</f>
        <v/>
      </c>
      <c r="J245" s="50">
        <f>IF(N(G245)=0,"",INDEX(pl_especialidade,G245))</f>
        <v/>
      </c>
      <c r="K245" s="28">
        <f>IF(N(G245)=0,"",INDEX(pl_duracao,G245))</f>
        <v/>
      </c>
      <c r="L245" s="39">
        <f>IF(ISNUMBER(C245),YEAR(C245),"")</f>
        <v/>
      </c>
      <c r="M245" s="39">
        <f>IF(ISNUMBER(C245),MONTH(C245),"")</f>
        <v/>
      </c>
      <c r="N245" s="23">
        <f>IF(L245="","",IF(NOT(ISNUMBER(crono_ano)),"Informe o ano",IF(L245&lt;crono_ano,"Antes do ano",IF(L245&gt;crono_ano,"Depois do ano","No ano"))))</f>
        <v/>
      </c>
      <c r="O245" s="39">
        <f>IF(F245="","",IF(COUNTIF(F$7:F245,F245)=1,1,0))</f>
        <v/>
      </c>
      <c r="P245" s="39">
        <f>IF(A245&amp;B245&amp;C245="","",IF(AND(O245=1,N(G245)&gt;0),IF(INDEX(pl_ativa,MAX(1,N(G245)))="Sim",1,0),0))</f>
        <v/>
      </c>
      <c r="Q245" s="39">
        <f>IF(F245="","",COUNTIFS(ex_chave_oc,F245,ex_cancelada,"&lt;&gt;Sim"))</f>
        <v/>
      </c>
      <c r="R245" s="51">
        <f>IF(P245="","",IF(AND(P245=1,N(Q245)&gt;0),1,0))</f>
        <v/>
      </c>
      <c r="S245" s="30">
        <f>IF(P245="","",IF(F245="","ERRO: data prevista ausente ou inválida",IF(O245=0,"Duplicada: contada uma vez",IF(N(G245)=0,"ERRO: tarefa fora do Plano Mestre",IF(P245=0,"Tarefa retirada do plano: não conta","OK")))))</f>
        <v/>
      </c>
    </row>
    <row r="246">
      <c r="A246" s="29" t="inlineStr">
        <is>
          <t>eq-demo-004</t>
        </is>
      </c>
      <c r="B246" s="25" t="inlineStr">
        <is>
          <t>PRL-11</t>
        </is>
      </c>
      <c r="C246" s="49" t="n">
        <v>46073</v>
      </c>
      <c r="D246" s="29" t="inlineStr">
        <is>
          <t>Cronograma PCM Direto</t>
        </is>
      </c>
      <c r="E246" s="23">
        <f>IF(OR(A246="",B246=""),"",A246&amp;"|"&amp;B246)</f>
        <v/>
      </c>
      <c r="F246" s="30">
        <f>IF(OR(E246="",NOT(ISNUMBER(C246))),"",E246&amp;"|"&amp;YEAR(C246)&amp;"-"&amp;RIGHT("0"&amp;MONTH(C246),2)&amp;"-"&amp;RIGHT("0"&amp;DAY(C246),2))</f>
        <v/>
      </c>
      <c r="G246" s="26">
        <f>IF(E246="","",IFERROR(MATCH(E246,pl_chave,0),0))</f>
        <v/>
      </c>
      <c r="H246" s="23">
        <f>IF(G246="","",IF(G246=0,"Tarefa fora do plano",INDEX(pl_tag,G246)))</f>
        <v/>
      </c>
      <c r="I246" s="30">
        <f>IF(N(G246)=0,"",INDEX(pl_atividade,G246))</f>
        <v/>
      </c>
      <c r="J246" s="50">
        <f>IF(N(G246)=0,"",INDEX(pl_especialidade,G246))</f>
        <v/>
      </c>
      <c r="K246" s="28">
        <f>IF(N(G246)=0,"",INDEX(pl_duracao,G246))</f>
        <v/>
      </c>
      <c r="L246" s="39">
        <f>IF(ISNUMBER(C246),YEAR(C246),"")</f>
        <v/>
      </c>
      <c r="M246" s="39">
        <f>IF(ISNUMBER(C246),MONTH(C246),"")</f>
        <v/>
      </c>
      <c r="N246" s="23">
        <f>IF(L246="","",IF(NOT(ISNUMBER(crono_ano)),"Informe o ano",IF(L246&lt;crono_ano,"Antes do ano",IF(L246&gt;crono_ano,"Depois do ano","No ano"))))</f>
        <v/>
      </c>
      <c r="O246" s="39">
        <f>IF(F246="","",IF(COUNTIF(F$7:F246,F246)=1,1,0))</f>
        <v/>
      </c>
      <c r="P246" s="39">
        <f>IF(A246&amp;B246&amp;C246="","",IF(AND(O246=1,N(G246)&gt;0),IF(INDEX(pl_ativa,MAX(1,N(G246)))="Sim",1,0),0))</f>
        <v/>
      </c>
      <c r="Q246" s="39">
        <f>IF(F246="","",COUNTIFS(ex_chave_oc,F246,ex_cancelada,"&lt;&gt;Sim"))</f>
        <v/>
      </c>
      <c r="R246" s="51">
        <f>IF(P246="","",IF(AND(P246=1,N(Q246)&gt;0),1,0))</f>
        <v/>
      </c>
      <c r="S246" s="30">
        <f>IF(P246="","",IF(F246="","ERRO: data prevista ausente ou inválida",IF(O246=0,"Duplicada: contada uma vez",IF(N(G246)=0,"ERRO: tarefa fora do Plano Mestre",IF(P246=0,"Tarefa retirada do plano: não conta","OK")))))</f>
        <v/>
      </c>
    </row>
    <row r="247">
      <c r="A247" s="29" t="inlineStr">
        <is>
          <t>eq-demo-001</t>
        </is>
      </c>
      <c r="B247" s="25" t="inlineStr">
        <is>
          <t>CMP-01</t>
        </is>
      </c>
      <c r="C247" s="49" t="n">
        <v>46076</v>
      </c>
      <c r="D247" s="29" t="inlineStr">
        <is>
          <t>Cronograma PCM Direto</t>
        </is>
      </c>
      <c r="E247" s="23">
        <f>IF(OR(A247="",B247=""),"",A247&amp;"|"&amp;B247)</f>
        <v/>
      </c>
      <c r="F247" s="30">
        <f>IF(OR(E247="",NOT(ISNUMBER(C247))),"",E247&amp;"|"&amp;YEAR(C247)&amp;"-"&amp;RIGHT("0"&amp;MONTH(C247),2)&amp;"-"&amp;RIGHT("0"&amp;DAY(C247),2))</f>
        <v/>
      </c>
      <c r="G247" s="26">
        <f>IF(E247="","",IFERROR(MATCH(E247,pl_chave,0),0))</f>
        <v/>
      </c>
      <c r="H247" s="23">
        <f>IF(G247="","",IF(G247=0,"Tarefa fora do plano",INDEX(pl_tag,G247)))</f>
        <v/>
      </c>
      <c r="I247" s="30">
        <f>IF(N(G247)=0,"",INDEX(pl_atividade,G247))</f>
        <v/>
      </c>
      <c r="J247" s="50">
        <f>IF(N(G247)=0,"",INDEX(pl_especialidade,G247))</f>
        <v/>
      </c>
      <c r="K247" s="28">
        <f>IF(N(G247)=0,"",INDEX(pl_duracao,G247))</f>
        <v/>
      </c>
      <c r="L247" s="39">
        <f>IF(ISNUMBER(C247),YEAR(C247),"")</f>
        <v/>
      </c>
      <c r="M247" s="39">
        <f>IF(ISNUMBER(C247),MONTH(C247),"")</f>
        <v/>
      </c>
      <c r="N247" s="23">
        <f>IF(L247="","",IF(NOT(ISNUMBER(crono_ano)),"Informe o ano",IF(L247&lt;crono_ano,"Antes do ano",IF(L247&gt;crono_ano,"Depois do ano","No ano"))))</f>
        <v/>
      </c>
      <c r="O247" s="39">
        <f>IF(F247="","",IF(COUNTIF(F$7:F247,F247)=1,1,0))</f>
        <v/>
      </c>
      <c r="P247" s="39">
        <f>IF(A247&amp;B247&amp;C247="","",IF(AND(O247=1,N(G247)&gt;0),IF(INDEX(pl_ativa,MAX(1,N(G247)))="Sim",1,0),0))</f>
        <v/>
      </c>
      <c r="Q247" s="39">
        <f>IF(F247="","",COUNTIFS(ex_chave_oc,F247,ex_cancelada,"&lt;&gt;Sim"))</f>
        <v/>
      </c>
      <c r="R247" s="51">
        <f>IF(P247="","",IF(AND(P247=1,N(Q247)&gt;0),1,0))</f>
        <v/>
      </c>
      <c r="S247" s="30">
        <f>IF(P247="","",IF(F247="","ERRO: data prevista ausente ou inválida",IF(O247=0,"Duplicada: contada uma vez",IF(N(G247)=0,"ERRO: tarefa fora do Plano Mestre",IF(P247=0,"Tarefa retirada do plano: não conta","OK")))))</f>
        <v/>
      </c>
    </row>
    <row r="248">
      <c r="A248" s="29" t="inlineStr">
        <is>
          <t>eq-demo-001</t>
        </is>
      </c>
      <c r="B248" s="25" t="inlineStr">
        <is>
          <t>CMP-02</t>
        </is>
      </c>
      <c r="C248" s="49" t="n">
        <v>46076</v>
      </c>
      <c r="D248" s="29" t="inlineStr">
        <is>
          <t>Cronograma PCM Direto</t>
        </is>
      </c>
      <c r="E248" s="23">
        <f>IF(OR(A248="",B248=""),"",A248&amp;"|"&amp;B248)</f>
        <v/>
      </c>
      <c r="F248" s="30">
        <f>IF(OR(E248="",NOT(ISNUMBER(C248))),"",E248&amp;"|"&amp;YEAR(C248)&amp;"-"&amp;RIGHT("0"&amp;MONTH(C248),2)&amp;"-"&amp;RIGHT("0"&amp;DAY(C248),2))</f>
        <v/>
      </c>
      <c r="G248" s="26">
        <f>IF(E248="","",IFERROR(MATCH(E248,pl_chave,0),0))</f>
        <v/>
      </c>
      <c r="H248" s="23">
        <f>IF(G248="","",IF(G248=0,"Tarefa fora do plano",INDEX(pl_tag,G248)))</f>
        <v/>
      </c>
      <c r="I248" s="30">
        <f>IF(N(G248)=0,"",INDEX(pl_atividade,G248))</f>
        <v/>
      </c>
      <c r="J248" s="50">
        <f>IF(N(G248)=0,"",INDEX(pl_especialidade,G248))</f>
        <v/>
      </c>
      <c r="K248" s="28">
        <f>IF(N(G248)=0,"",INDEX(pl_duracao,G248))</f>
        <v/>
      </c>
      <c r="L248" s="39">
        <f>IF(ISNUMBER(C248),YEAR(C248),"")</f>
        <v/>
      </c>
      <c r="M248" s="39">
        <f>IF(ISNUMBER(C248),MONTH(C248),"")</f>
        <v/>
      </c>
      <c r="N248" s="23">
        <f>IF(L248="","",IF(NOT(ISNUMBER(crono_ano)),"Informe o ano",IF(L248&lt;crono_ano,"Antes do ano",IF(L248&gt;crono_ano,"Depois do ano","No ano"))))</f>
        <v/>
      </c>
      <c r="O248" s="39">
        <f>IF(F248="","",IF(COUNTIF(F$7:F248,F248)=1,1,0))</f>
        <v/>
      </c>
      <c r="P248" s="39">
        <f>IF(A248&amp;B248&amp;C248="","",IF(AND(O248=1,N(G248)&gt;0),IF(INDEX(pl_ativa,MAX(1,N(G248)))="Sim",1,0),0))</f>
        <v/>
      </c>
      <c r="Q248" s="39">
        <f>IF(F248="","",COUNTIFS(ex_chave_oc,F248,ex_cancelada,"&lt;&gt;Sim"))</f>
        <v/>
      </c>
      <c r="R248" s="51">
        <f>IF(P248="","",IF(AND(P248=1,N(Q248)&gt;0),1,0))</f>
        <v/>
      </c>
      <c r="S248" s="30">
        <f>IF(P248="","",IF(F248="","ERRO: data prevista ausente ou inválida",IF(O248=0,"Duplicada: contada uma vez",IF(N(G248)=0,"ERRO: tarefa fora do Plano Mestre",IF(P248=0,"Tarefa retirada do plano: não conta","OK")))))</f>
        <v/>
      </c>
    </row>
    <row r="249">
      <c r="A249" s="29" t="inlineStr">
        <is>
          <t>eq-demo-002</t>
        </is>
      </c>
      <c r="B249" s="25" t="inlineStr">
        <is>
          <t>BCF-01</t>
        </is>
      </c>
      <c r="C249" s="49" t="n">
        <v>46076</v>
      </c>
      <c r="D249" s="29" t="inlineStr">
        <is>
          <t>Cronograma PCM Direto</t>
        </is>
      </c>
      <c r="E249" s="23">
        <f>IF(OR(A249="",B249=""),"",A249&amp;"|"&amp;B249)</f>
        <v/>
      </c>
      <c r="F249" s="30">
        <f>IF(OR(E249="",NOT(ISNUMBER(C249))),"",E249&amp;"|"&amp;YEAR(C249)&amp;"-"&amp;RIGHT("0"&amp;MONTH(C249),2)&amp;"-"&amp;RIGHT("0"&amp;DAY(C249),2))</f>
        <v/>
      </c>
      <c r="G249" s="26">
        <f>IF(E249="","",IFERROR(MATCH(E249,pl_chave,0),0))</f>
        <v/>
      </c>
      <c r="H249" s="23">
        <f>IF(G249="","",IF(G249=0,"Tarefa fora do plano",INDEX(pl_tag,G249)))</f>
        <v/>
      </c>
      <c r="I249" s="30">
        <f>IF(N(G249)=0,"",INDEX(pl_atividade,G249))</f>
        <v/>
      </c>
      <c r="J249" s="50">
        <f>IF(N(G249)=0,"",INDEX(pl_especialidade,G249))</f>
        <v/>
      </c>
      <c r="K249" s="28">
        <f>IF(N(G249)=0,"",INDEX(pl_duracao,G249))</f>
        <v/>
      </c>
      <c r="L249" s="39">
        <f>IF(ISNUMBER(C249),YEAR(C249),"")</f>
        <v/>
      </c>
      <c r="M249" s="39">
        <f>IF(ISNUMBER(C249),MONTH(C249),"")</f>
        <v/>
      </c>
      <c r="N249" s="23">
        <f>IF(L249="","",IF(NOT(ISNUMBER(crono_ano)),"Informe o ano",IF(L249&lt;crono_ano,"Antes do ano",IF(L249&gt;crono_ano,"Depois do ano","No ano"))))</f>
        <v/>
      </c>
      <c r="O249" s="39">
        <f>IF(F249="","",IF(COUNTIF(F$7:F249,F249)=1,1,0))</f>
        <v/>
      </c>
      <c r="P249" s="39">
        <f>IF(A249&amp;B249&amp;C249="","",IF(AND(O249=1,N(G249)&gt;0),IF(INDEX(pl_ativa,MAX(1,N(G249)))="Sim",1,0),0))</f>
        <v/>
      </c>
      <c r="Q249" s="39">
        <f>IF(F249="","",COUNTIFS(ex_chave_oc,F249,ex_cancelada,"&lt;&gt;Sim"))</f>
        <v/>
      </c>
      <c r="R249" s="51">
        <f>IF(P249="","",IF(AND(P249=1,N(Q249)&gt;0),1,0))</f>
        <v/>
      </c>
      <c r="S249" s="30">
        <f>IF(P249="","",IF(F249="","ERRO: data prevista ausente ou inválida",IF(O249=0,"Duplicada: contada uma vez",IF(N(G249)=0,"ERRO: tarefa fora do Plano Mestre",IF(P249=0,"Tarefa retirada do plano: não conta","OK")))))</f>
        <v/>
      </c>
    </row>
    <row r="250">
      <c r="A250" s="29" t="inlineStr">
        <is>
          <t>eq-demo-002</t>
        </is>
      </c>
      <c r="B250" s="25" t="inlineStr">
        <is>
          <t>BCF-03</t>
        </is>
      </c>
      <c r="C250" s="49" t="n">
        <v>46076</v>
      </c>
      <c r="D250" s="29" t="inlineStr">
        <is>
          <t>Cronograma PCM Direto</t>
        </is>
      </c>
      <c r="E250" s="23">
        <f>IF(OR(A250="",B250=""),"",A250&amp;"|"&amp;B250)</f>
        <v/>
      </c>
      <c r="F250" s="30">
        <f>IF(OR(E250="",NOT(ISNUMBER(C250))),"",E250&amp;"|"&amp;YEAR(C250)&amp;"-"&amp;RIGHT("0"&amp;MONTH(C250),2)&amp;"-"&amp;RIGHT("0"&amp;DAY(C250),2))</f>
        <v/>
      </c>
      <c r="G250" s="26">
        <f>IF(E250="","",IFERROR(MATCH(E250,pl_chave,0),0))</f>
        <v/>
      </c>
      <c r="H250" s="23">
        <f>IF(G250="","",IF(G250=0,"Tarefa fora do plano",INDEX(pl_tag,G250)))</f>
        <v/>
      </c>
      <c r="I250" s="30">
        <f>IF(N(G250)=0,"",INDEX(pl_atividade,G250))</f>
        <v/>
      </c>
      <c r="J250" s="50">
        <f>IF(N(G250)=0,"",INDEX(pl_especialidade,G250))</f>
        <v/>
      </c>
      <c r="K250" s="28">
        <f>IF(N(G250)=0,"",INDEX(pl_duracao,G250))</f>
        <v/>
      </c>
      <c r="L250" s="39">
        <f>IF(ISNUMBER(C250),YEAR(C250),"")</f>
        <v/>
      </c>
      <c r="M250" s="39">
        <f>IF(ISNUMBER(C250),MONTH(C250),"")</f>
        <v/>
      </c>
      <c r="N250" s="23">
        <f>IF(L250="","",IF(NOT(ISNUMBER(crono_ano)),"Informe o ano",IF(L250&lt;crono_ano,"Antes do ano",IF(L250&gt;crono_ano,"Depois do ano","No ano"))))</f>
        <v/>
      </c>
      <c r="O250" s="39">
        <f>IF(F250="","",IF(COUNTIF(F$7:F250,F250)=1,1,0))</f>
        <v/>
      </c>
      <c r="P250" s="39">
        <f>IF(A250&amp;B250&amp;C250="","",IF(AND(O250=1,N(G250)&gt;0),IF(INDEX(pl_ativa,MAX(1,N(G250)))="Sim",1,0),0))</f>
        <v/>
      </c>
      <c r="Q250" s="39">
        <f>IF(F250="","",COUNTIFS(ex_chave_oc,F250,ex_cancelada,"&lt;&gt;Sim"))</f>
        <v/>
      </c>
      <c r="R250" s="51">
        <f>IF(P250="","",IF(AND(P250=1,N(Q250)&gt;0),1,0))</f>
        <v/>
      </c>
      <c r="S250" s="30">
        <f>IF(P250="","",IF(F250="","ERRO: data prevista ausente ou inválida",IF(O250=0,"Duplicada: contada uma vez",IF(N(G250)=0,"ERRO: tarefa fora do Plano Mestre",IF(P250=0,"Tarefa retirada do plano: não conta","OK")))))</f>
        <v/>
      </c>
    </row>
    <row r="251">
      <c r="A251" s="29" t="inlineStr">
        <is>
          <t>eq-demo-002</t>
        </is>
      </c>
      <c r="B251" s="25" t="inlineStr">
        <is>
          <t>BCF-04</t>
        </is>
      </c>
      <c r="C251" s="49" t="n">
        <v>46076</v>
      </c>
      <c r="D251" s="29" t="inlineStr">
        <is>
          <t>Cronograma PCM Direto</t>
        </is>
      </c>
      <c r="E251" s="23">
        <f>IF(OR(A251="",B251=""),"",A251&amp;"|"&amp;B251)</f>
        <v/>
      </c>
      <c r="F251" s="30">
        <f>IF(OR(E251="",NOT(ISNUMBER(C251))),"",E251&amp;"|"&amp;YEAR(C251)&amp;"-"&amp;RIGHT("0"&amp;MONTH(C251),2)&amp;"-"&amp;RIGHT("0"&amp;DAY(C251),2))</f>
        <v/>
      </c>
      <c r="G251" s="26">
        <f>IF(E251="","",IFERROR(MATCH(E251,pl_chave,0),0))</f>
        <v/>
      </c>
      <c r="H251" s="23">
        <f>IF(G251="","",IF(G251=0,"Tarefa fora do plano",INDEX(pl_tag,G251)))</f>
        <v/>
      </c>
      <c r="I251" s="30">
        <f>IF(N(G251)=0,"",INDEX(pl_atividade,G251))</f>
        <v/>
      </c>
      <c r="J251" s="50">
        <f>IF(N(G251)=0,"",INDEX(pl_especialidade,G251))</f>
        <v/>
      </c>
      <c r="K251" s="28">
        <f>IF(N(G251)=0,"",INDEX(pl_duracao,G251))</f>
        <v/>
      </c>
      <c r="L251" s="39">
        <f>IF(ISNUMBER(C251),YEAR(C251),"")</f>
        <v/>
      </c>
      <c r="M251" s="39">
        <f>IF(ISNUMBER(C251),MONTH(C251),"")</f>
        <v/>
      </c>
      <c r="N251" s="23">
        <f>IF(L251="","",IF(NOT(ISNUMBER(crono_ano)),"Informe o ano",IF(L251&lt;crono_ano,"Antes do ano",IF(L251&gt;crono_ano,"Depois do ano","No ano"))))</f>
        <v/>
      </c>
      <c r="O251" s="39">
        <f>IF(F251="","",IF(COUNTIF(F$7:F251,F251)=1,1,0))</f>
        <v/>
      </c>
      <c r="P251" s="39">
        <f>IF(A251&amp;B251&amp;C251="","",IF(AND(O251=1,N(G251)&gt;0),IF(INDEX(pl_ativa,MAX(1,N(G251)))="Sim",1,0),0))</f>
        <v/>
      </c>
      <c r="Q251" s="39">
        <f>IF(F251="","",COUNTIFS(ex_chave_oc,F251,ex_cancelada,"&lt;&gt;Sim"))</f>
        <v/>
      </c>
      <c r="R251" s="51">
        <f>IF(P251="","",IF(AND(P251=1,N(Q251)&gt;0),1,0))</f>
        <v/>
      </c>
      <c r="S251" s="30">
        <f>IF(P251="","",IF(F251="","ERRO: data prevista ausente ou inválida",IF(O251=0,"Duplicada: contada uma vez",IF(N(G251)=0,"ERRO: tarefa fora do Plano Mestre",IF(P251=0,"Tarefa retirada do plano: não conta","OK")))))</f>
        <v/>
      </c>
    </row>
    <row r="252">
      <c r="A252" s="29" t="inlineStr">
        <is>
          <t>eq-demo-003</t>
        </is>
      </c>
      <c r="B252" s="25" t="inlineStr">
        <is>
          <t>MOT-03</t>
        </is>
      </c>
      <c r="C252" s="49" t="n">
        <v>46076</v>
      </c>
      <c r="D252" s="29" t="inlineStr">
        <is>
          <t>Cronograma PCM Direto</t>
        </is>
      </c>
      <c r="E252" s="23">
        <f>IF(OR(A252="",B252=""),"",A252&amp;"|"&amp;B252)</f>
        <v/>
      </c>
      <c r="F252" s="30">
        <f>IF(OR(E252="",NOT(ISNUMBER(C252))),"",E252&amp;"|"&amp;YEAR(C252)&amp;"-"&amp;RIGHT("0"&amp;MONTH(C252),2)&amp;"-"&amp;RIGHT("0"&amp;DAY(C252),2))</f>
        <v/>
      </c>
      <c r="G252" s="26">
        <f>IF(E252="","",IFERROR(MATCH(E252,pl_chave,0),0))</f>
        <v/>
      </c>
      <c r="H252" s="23">
        <f>IF(G252="","",IF(G252=0,"Tarefa fora do plano",INDEX(pl_tag,G252)))</f>
        <v/>
      </c>
      <c r="I252" s="30">
        <f>IF(N(G252)=0,"",INDEX(pl_atividade,G252))</f>
        <v/>
      </c>
      <c r="J252" s="50">
        <f>IF(N(G252)=0,"",INDEX(pl_especialidade,G252))</f>
        <v/>
      </c>
      <c r="K252" s="28">
        <f>IF(N(G252)=0,"",INDEX(pl_duracao,G252))</f>
        <v/>
      </c>
      <c r="L252" s="39">
        <f>IF(ISNUMBER(C252),YEAR(C252),"")</f>
        <v/>
      </c>
      <c r="M252" s="39">
        <f>IF(ISNUMBER(C252),MONTH(C252),"")</f>
        <v/>
      </c>
      <c r="N252" s="23">
        <f>IF(L252="","",IF(NOT(ISNUMBER(crono_ano)),"Informe o ano",IF(L252&lt;crono_ano,"Antes do ano",IF(L252&gt;crono_ano,"Depois do ano","No ano"))))</f>
        <v/>
      </c>
      <c r="O252" s="39">
        <f>IF(F252="","",IF(COUNTIF(F$7:F252,F252)=1,1,0))</f>
        <v/>
      </c>
      <c r="P252" s="39">
        <f>IF(A252&amp;B252&amp;C252="","",IF(AND(O252=1,N(G252)&gt;0),IF(INDEX(pl_ativa,MAX(1,N(G252)))="Sim",1,0),0))</f>
        <v/>
      </c>
      <c r="Q252" s="39">
        <f>IF(F252="","",COUNTIFS(ex_chave_oc,F252,ex_cancelada,"&lt;&gt;Sim"))</f>
        <v/>
      </c>
      <c r="R252" s="51">
        <f>IF(P252="","",IF(AND(P252=1,N(Q252)&gt;0),1,0))</f>
        <v/>
      </c>
      <c r="S252" s="30">
        <f>IF(P252="","",IF(F252="","ERRO: data prevista ausente ou inválida",IF(O252=0,"Duplicada: contada uma vez",IF(N(G252)=0,"ERRO: tarefa fora do Plano Mestre",IF(P252=0,"Tarefa retirada do plano: não conta","OK")))))</f>
        <v/>
      </c>
    </row>
    <row r="253">
      <c r="A253" s="29" t="inlineStr">
        <is>
          <t>eq-demo-004</t>
        </is>
      </c>
      <c r="B253" s="25" t="inlineStr">
        <is>
          <t>PRL-01</t>
        </is>
      </c>
      <c r="C253" s="49" t="n">
        <v>46076</v>
      </c>
      <c r="D253" s="29" t="inlineStr">
        <is>
          <t>Cronograma PCM Direto</t>
        </is>
      </c>
      <c r="E253" s="23">
        <f>IF(OR(A253="",B253=""),"",A253&amp;"|"&amp;B253)</f>
        <v/>
      </c>
      <c r="F253" s="30">
        <f>IF(OR(E253="",NOT(ISNUMBER(C253))),"",E253&amp;"|"&amp;YEAR(C253)&amp;"-"&amp;RIGHT("0"&amp;MONTH(C253),2)&amp;"-"&amp;RIGHT("0"&amp;DAY(C253),2))</f>
        <v/>
      </c>
      <c r="G253" s="26">
        <f>IF(E253="","",IFERROR(MATCH(E253,pl_chave,0),0))</f>
        <v/>
      </c>
      <c r="H253" s="23">
        <f>IF(G253="","",IF(G253=0,"Tarefa fora do plano",INDEX(pl_tag,G253)))</f>
        <v/>
      </c>
      <c r="I253" s="30">
        <f>IF(N(G253)=0,"",INDEX(pl_atividade,G253))</f>
        <v/>
      </c>
      <c r="J253" s="50">
        <f>IF(N(G253)=0,"",INDEX(pl_especialidade,G253))</f>
        <v/>
      </c>
      <c r="K253" s="28">
        <f>IF(N(G253)=0,"",INDEX(pl_duracao,G253))</f>
        <v/>
      </c>
      <c r="L253" s="39">
        <f>IF(ISNUMBER(C253),YEAR(C253),"")</f>
        <v/>
      </c>
      <c r="M253" s="39">
        <f>IF(ISNUMBER(C253),MONTH(C253),"")</f>
        <v/>
      </c>
      <c r="N253" s="23">
        <f>IF(L253="","",IF(NOT(ISNUMBER(crono_ano)),"Informe o ano",IF(L253&lt;crono_ano,"Antes do ano",IF(L253&gt;crono_ano,"Depois do ano","No ano"))))</f>
        <v/>
      </c>
      <c r="O253" s="39">
        <f>IF(F253="","",IF(COUNTIF(F$7:F253,F253)=1,1,0))</f>
        <v/>
      </c>
      <c r="P253" s="39">
        <f>IF(A253&amp;B253&amp;C253="","",IF(AND(O253=1,N(G253)&gt;0),IF(INDEX(pl_ativa,MAX(1,N(G253)))="Sim",1,0),0))</f>
        <v/>
      </c>
      <c r="Q253" s="39">
        <f>IF(F253="","",COUNTIFS(ex_chave_oc,F253,ex_cancelada,"&lt;&gt;Sim"))</f>
        <v/>
      </c>
      <c r="R253" s="51">
        <f>IF(P253="","",IF(AND(P253=1,N(Q253)&gt;0),1,0))</f>
        <v/>
      </c>
      <c r="S253" s="30">
        <f>IF(P253="","",IF(F253="","ERRO: data prevista ausente ou inválida",IF(O253=0,"Duplicada: contada uma vez",IF(N(G253)=0,"ERRO: tarefa fora do Plano Mestre",IF(P253=0,"Tarefa retirada do plano: não conta","OK")))))</f>
        <v/>
      </c>
    </row>
    <row r="254">
      <c r="A254" s="29" t="inlineStr">
        <is>
          <t>eq-demo-004</t>
        </is>
      </c>
      <c r="B254" s="25" t="inlineStr">
        <is>
          <t>PRL-02</t>
        </is>
      </c>
      <c r="C254" s="49" t="n">
        <v>46076</v>
      </c>
      <c r="D254" s="29" t="inlineStr">
        <is>
          <t>Cronograma PCM Direto</t>
        </is>
      </c>
      <c r="E254" s="23">
        <f>IF(OR(A254="",B254=""),"",A254&amp;"|"&amp;B254)</f>
        <v/>
      </c>
      <c r="F254" s="30">
        <f>IF(OR(E254="",NOT(ISNUMBER(C254))),"",E254&amp;"|"&amp;YEAR(C254)&amp;"-"&amp;RIGHT("0"&amp;MONTH(C254),2)&amp;"-"&amp;RIGHT("0"&amp;DAY(C254),2))</f>
        <v/>
      </c>
      <c r="G254" s="26">
        <f>IF(E254="","",IFERROR(MATCH(E254,pl_chave,0),0))</f>
        <v/>
      </c>
      <c r="H254" s="23">
        <f>IF(G254="","",IF(G254=0,"Tarefa fora do plano",INDEX(pl_tag,G254)))</f>
        <v/>
      </c>
      <c r="I254" s="30">
        <f>IF(N(G254)=0,"",INDEX(pl_atividade,G254))</f>
        <v/>
      </c>
      <c r="J254" s="50">
        <f>IF(N(G254)=0,"",INDEX(pl_especialidade,G254))</f>
        <v/>
      </c>
      <c r="K254" s="28">
        <f>IF(N(G254)=0,"",INDEX(pl_duracao,G254))</f>
        <v/>
      </c>
      <c r="L254" s="39">
        <f>IF(ISNUMBER(C254),YEAR(C254),"")</f>
        <v/>
      </c>
      <c r="M254" s="39">
        <f>IF(ISNUMBER(C254),MONTH(C254),"")</f>
        <v/>
      </c>
      <c r="N254" s="23">
        <f>IF(L254="","",IF(NOT(ISNUMBER(crono_ano)),"Informe o ano",IF(L254&lt;crono_ano,"Antes do ano",IF(L254&gt;crono_ano,"Depois do ano","No ano"))))</f>
        <v/>
      </c>
      <c r="O254" s="39">
        <f>IF(F254="","",IF(COUNTIF(F$7:F254,F254)=1,1,0))</f>
        <v/>
      </c>
      <c r="P254" s="39">
        <f>IF(A254&amp;B254&amp;C254="","",IF(AND(O254=1,N(G254)&gt;0),IF(INDEX(pl_ativa,MAX(1,N(G254)))="Sim",1,0),0))</f>
        <v/>
      </c>
      <c r="Q254" s="39">
        <f>IF(F254="","",COUNTIFS(ex_chave_oc,F254,ex_cancelada,"&lt;&gt;Sim"))</f>
        <v/>
      </c>
      <c r="R254" s="51">
        <f>IF(P254="","",IF(AND(P254=1,N(Q254)&gt;0),1,0))</f>
        <v/>
      </c>
      <c r="S254" s="30">
        <f>IF(P254="","",IF(F254="","ERRO: data prevista ausente ou inválida",IF(O254=0,"Duplicada: contada uma vez",IF(N(G254)=0,"ERRO: tarefa fora do Plano Mestre",IF(P254=0,"Tarefa retirada do plano: não conta","OK")))))</f>
        <v/>
      </c>
    </row>
    <row r="255">
      <c r="A255" s="29" t="inlineStr">
        <is>
          <t>eq-demo-004</t>
        </is>
      </c>
      <c r="B255" s="25" t="inlineStr">
        <is>
          <t>PRL-03</t>
        </is>
      </c>
      <c r="C255" s="49" t="n">
        <v>46076</v>
      </c>
      <c r="D255" s="29" t="inlineStr">
        <is>
          <t>Cronograma PCM Direto</t>
        </is>
      </c>
      <c r="E255" s="23">
        <f>IF(OR(A255="",B255=""),"",A255&amp;"|"&amp;B255)</f>
        <v/>
      </c>
      <c r="F255" s="30">
        <f>IF(OR(E255="",NOT(ISNUMBER(C255))),"",E255&amp;"|"&amp;YEAR(C255)&amp;"-"&amp;RIGHT("0"&amp;MONTH(C255),2)&amp;"-"&amp;RIGHT("0"&amp;DAY(C255),2))</f>
        <v/>
      </c>
      <c r="G255" s="26">
        <f>IF(E255="","",IFERROR(MATCH(E255,pl_chave,0),0))</f>
        <v/>
      </c>
      <c r="H255" s="23">
        <f>IF(G255="","",IF(G255=0,"Tarefa fora do plano",INDEX(pl_tag,G255)))</f>
        <v/>
      </c>
      <c r="I255" s="30">
        <f>IF(N(G255)=0,"",INDEX(pl_atividade,G255))</f>
        <v/>
      </c>
      <c r="J255" s="50">
        <f>IF(N(G255)=0,"",INDEX(pl_especialidade,G255))</f>
        <v/>
      </c>
      <c r="K255" s="28">
        <f>IF(N(G255)=0,"",INDEX(pl_duracao,G255))</f>
        <v/>
      </c>
      <c r="L255" s="39">
        <f>IF(ISNUMBER(C255),YEAR(C255),"")</f>
        <v/>
      </c>
      <c r="M255" s="39">
        <f>IF(ISNUMBER(C255),MONTH(C255),"")</f>
        <v/>
      </c>
      <c r="N255" s="23">
        <f>IF(L255="","",IF(NOT(ISNUMBER(crono_ano)),"Informe o ano",IF(L255&lt;crono_ano,"Antes do ano",IF(L255&gt;crono_ano,"Depois do ano","No ano"))))</f>
        <v/>
      </c>
      <c r="O255" s="39">
        <f>IF(F255="","",IF(COUNTIF(F$7:F255,F255)=1,1,0))</f>
        <v/>
      </c>
      <c r="P255" s="39">
        <f>IF(A255&amp;B255&amp;C255="","",IF(AND(O255=1,N(G255)&gt;0),IF(INDEX(pl_ativa,MAX(1,N(G255)))="Sim",1,0),0))</f>
        <v/>
      </c>
      <c r="Q255" s="39">
        <f>IF(F255="","",COUNTIFS(ex_chave_oc,F255,ex_cancelada,"&lt;&gt;Sim"))</f>
        <v/>
      </c>
      <c r="R255" s="51">
        <f>IF(P255="","",IF(AND(P255=1,N(Q255)&gt;0),1,0))</f>
        <v/>
      </c>
      <c r="S255" s="30">
        <f>IF(P255="","",IF(F255="","ERRO: data prevista ausente ou inválida",IF(O255=0,"Duplicada: contada uma vez",IF(N(G255)=0,"ERRO: tarefa fora do Plano Mestre",IF(P255=0,"Tarefa retirada do plano: não conta","OK")))))</f>
        <v/>
      </c>
    </row>
    <row r="256">
      <c r="A256" s="29" t="inlineStr">
        <is>
          <t>eq-demo-004</t>
        </is>
      </c>
      <c r="B256" s="25" t="inlineStr">
        <is>
          <t>PRL-05</t>
        </is>
      </c>
      <c r="C256" s="49" t="n">
        <v>46076</v>
      </c>
      <c r="D256" s="29" t="inlineStr">
        <is>
          <t>Cronograma PCM Direto</t>
        </is>
      </c>
      <c r="E256" s="23">
        <f>IF(OR(A256="",B256=""),"",A256&amp;"|"&amp;B256)</f>
        <v/>
      </c>
      <c r="F256" s="30">
        <f>IF(OR(E256="",NOT(ISNUMBER(C256))),"",E256&amp;"|"&amp;YEAR(C256)&amp;"-"&amp;RIGHT("0"&amp;MONTH(C256),2)&amp;"-"&amp;RIGHT("0"&amp;DAY(C256),2))</f>
        <v/>
      </c>
      <c r="G256" s="26">
        <f>IF(E256="","",IFERROR(MATCH(E256,pl_chave,0),0))</f>
        <v/>
      </c>
      <c r="H256" s="23">
        <f>IF(G256="","",IF(G256=0,"Tarefa fora do plano",INDEX(pl_tag,G256)))</f>
        <v/>
      </c>
      <c r="I256" s="30">
        <f>IF(N(G256)=0,"",INDEX(pl_atividade,G256))</f>
        <v/>
      </c>
      <c r="J256" s="50">
        <f>IF(N(G256)=0,"",INDEX(pl_especialidade,G256))</f>
        <v/>
      </c>
      <c r="K256" s="28">
        <f>IF(N(G256)=0,"",INDEX(pl_duracao,G256))</f>
        <v/>
      </c>
      <c r="L256" s="39">
        <f>IF(ISNUMBER(C256),YEAR(C256),"")</f>
        <v/>
      </c>
      <c r="M256" s="39">
        <f>IF(ISNUMBER(C256),MONTH(C256),"")</f>
        <v/>
      </c>
      <c r="N256" s="23">
        <f>IF(L256="","",IF(NOT(ISNUMBER(crono_ano)),"Informe o ano",IF(L256&lt;crono_ano,"Antes do ano",IF(L256&gt;crono_ano,"Depois do ano","No ano"))))</f>
        <v/>
      </c>
      <c r="O256" s="39">
        <f>IF(F256="","",IF(COUNTIF(F$7:F256,F256)=1,1,0))</f>
        <v/>
      </c>
      <c r="P256" s="39">
        <f>IF(A256&amp;B256&amp;C256="","",IF(AND(O256=1,N(G256)&gt;0),IF(INDEX(pl_ativa,MAX(1,N(G256)))="Sim",1,0),0))</f>
        <v/>
      </c>
      <c r="Q256" s="39">
        <f>IF(F256="","",COUNTIFS(ex_chave_oc,F256,ex_cancelada,"&lt;&gt;Sim"))</f>
        <v/>
      </c>
      <c r="R256" s="51">
        <f>IF(P256="","",IF(AND(P256=1,N(Q256)&gt;0),1,0))</f>
        <v/>
      </c>
      <c r="S256" s="30">
        <f>IF(P256="","",IF(F256="","ERRO: data prevista ausente ou inválida",IF(O256=0,"Duplicada: contada uma vez",IF(N(G256)=0,"ERRO: tarefa fora do Plano Mestre",IF(P256=0,"Tarefa retirada do plano: não conta","OK")))))</f>
        <v/>
      </c>
    </row>
    <row r="257">
      <c r="A257" s="29" t="inlineStr">
        <is>
          <t>eq-demo-004</t>
        </is>
      </c>
      <c r="B257" s="25" t="inlineStr">
        <is>
          <t>PRL-11</t>
        </is>
      </c>
      <c r="C257" s="49" t="n">
        <v>46076</v>
      </c>
      <c r="D257" s="29" t="inlineStr">
        <is>
          <t>Cronograma PCM Direto</t>
        </is>
      </c>
      <c r="E257" s="23">
        <f>IF(OR(A257="",B257=""),"",A257&amp;"|"&amp;B257)</f>
        <v/>
      </c>
      <c r="F257" s="30">
        <f>IF(OR(E257="",NOT(ISNUMBER(C257))),"",E257&amp;"|"&amp;YEAR(C257)&amp;"-"&amp;RIGHT("0"&amp;MONTH(C257),2)&amp;"-"&amp;RIGHT("0"&amp;DAY(C257),2))</f>
        <v/>
      </c>
      <c r="G257" s="26">
        <f>IF(E257="","",IFERROR(MATCH(E257,pl_chave,0),0))</f>
        <v/>
      </c>
      <c r="H257" s="23">
        <f>IF(G257="","",IF(G257=0,"Tarefa fora do plano",INDEX(pl_tag,G257)))</f>
        <v/>
      </c>
      <c r="I257" s="30">
        <f>IF(N(G257)=0,"",INDEX(pl_atividade,G257))</f>
        <v/>
      </c>
      <c r="J257" s="50">
        <f>IF(N(G257)=0,"",INDEX(pl_especialidade,G257))</f>
        <v/>
      </c>
      <c r="K257" s="28">
        <f>IF(N(G257)=0,"",INDEX(pl_duracao,G257))</f>
        <v/>
      </c>
      <c r="L257" s="39">
        <f>IF(ISNUMBER(C257),YEAR(C257),"")</f>
        <v/>
      </c>
      <c r="M257" s="39">
        <f>IF(ISNUMBER(C257),MONTH(C257),"")</f>
        <v/>
      </c>
      <c r="N257" s="23">
        <f>IF(L257="","",IF(NOT(ISNUMBER(crono_ano)),"Informe o ano",IF(L257&lt;crono_ano,"Antes do ano",IF(L257&gt;crono_ano,"Depois do ano","No ano"))))</f>
        <v/>
      </c>
      <c r="O257" s="39">
        <f>IF(F257="","",IF(COUNTIF(F$7:F257,F257)=1,1,0))</f>
        <v/>
      </c>
      <c r="P257" s="39">
        <f>IF(A257&amp;B257&amp;C257="","",IF(AND(O257=1,N(G257)&gt;0),IF(INDEX(pl_ativa,MAX(1,N(G257)))="Sim",1,0),0))</f>
        <v/>
      </c>
      <c r="Q257" s="39">
        <f>IF(F257="","",COUNTIFS(ex_chave_oc,F257,ex_cancelada,"&lt;&gt;Sim"))</f>
        <v/>
      </c>
      <c r="R257" s="51">
        <f>IF(P257="","",IF(AND(P257=1,N(Q257)&gt;0),1,0))</f>
        <v/>
      </c>
      <c r="S257" s="30">
        <f>IF(P257="","",IF(F257="","ERRO: data prevista ausente ou inválida",IF(O257=0,"Duplicada: contada uma vez",IF(N(G257)=0,"ERRO: tarefa fora do Plano Mestre",IF(P257=0,"Tarefa retirada do plano: não conta","OK")))))</f>
        <v/>
      </c>
    </row>
    <row r="258">
      <c r="A258" s="29" t="inlineStr">
        <is>
          <t>eq-demo-004</t>
        </is>
      </c>
      <c r="B258" s="25" t="inlineStr">
        <is>
          <t>PRL-11</t>
        </is>
      </c>
      <c r="C258" s="49" t="n">
        <v>46077</v>
      </c>
      <c r="D258" s="29" t="inlineStr">
        <is>
          <t>Cronograma PCM Direto</t>
        </is>
      </c>
      <c r="E258" s="23">
        <f>IF(OR(A258="",B258=""),"",A258&amp;"|"&amp;B258)</f>
        <v/>
      </c>
      <c r="F258" s="30">
        <f>IF(OR(E258="",NOT(ISNUMBER(C258))),"",E258&amp;"|"&amp;YEAR(C258)&amp;"-"&amp;RIGHT("0"&amp;MONTH(C258),2)&amp;"-"&amp;RIGHT("0"&amp;DAY(C258),2))</f>
        <v/>
      </c>
      <c r="G258" s="26">
        <f>IF(E258="","",IFERROR(MATCH(E258,pl_chave,0),0))</f>
        <v/>
      </c>
      <c r="H258" s="23">
        <f>IF(G258="","",IF(G258=0,"Tarefa fora do plano",INDEX(pl_tag,G258)))</f>
        <v/>
      </c>
      <c r="I258" s="30">
        <f>IF(N(G258)=0,"",INDEX(pl_atividade,G258))</f>
        <v/>
      </c>
      <c r="J258" s="50">
        <f>IF(N(G258)=0,"",INDEX(pl_especialidade,G258))</f>
        <v/>
      </c>
      <c r="K258" s="28">
        <f>IF(N(G258)=0,"",INDEX(pl_duracao,G258))</f>
        <v/>
      </c>
      <c r="L258" s="39">
        <f>IF(ISNUMBER(C258),YEAR(C258),"")</f>
        <v/>
      </c>
      <c r="M258" s="39">
        <f>IF(ISNUMBER(C258),MONTH(C258),"")</f>
        <v/>
      </c>
      <c r="N258" s="23">
        <f>IF(L258="","",IF(NOT(ISNUMBER(crono_ano)),"Informe o ano",IF(L258&lt;crono_ano,"Antes do ano",IF(L258&gt;crono_ano,"Depois do ano","No ano"))))</f>
        <v/>
      </c>
      <c r="O258" s="39">
        <f>IF(F258="","",IF(COUNTIF(F$7:F258,F258)=1,1,0))</f>
        <v/>
      </c>
      <c r="P258" s="39">
        <f>IF(A258&amp;B258&amp;C258="","",IF(AND(O258=1,N(G258)&gt;0),IF(INDEX(pl_ativa,MAX(1,N(G258)))="Sim",1,0),0))</f>
        <v/>
      </c>
      <c r="Q258" s="39">
        <f>IF(F258="","",COUNTIFS(ex_chave_oc,F258,ex_cancelada,"&lt;&gt;Sim"))</f>
        <v/>
      </c>
      <c r="R258" s="51">
        <f>IF(P258="","",IF(AND(P258=1,N(Q258)&gt;0),1,0))</f>
        <v/>
      </c>
      <c r="S258" s="30">
        <f>IF(P258="","",IF(F258="","ERRO: data prevista ausente ou inválida",IF(O258=0,"Duplicada: contada uma vez",IF(N(G258)=0,"ERRO: tarefa fora do Plano Mestre",IF(P258=0,"Tarefa retirada do plano: não conta","OK")))))</f>
        <v/>
      </c>
    </row>
    <row r="259">
      <c r="A259" s="29" t="inlineStr">
        <is>
          <t>eq-demo-004</t>
        </is>
      </c>
      <c r="B259" s="25" t="inlineStr">
        <is>
          <t>PRL-11</t>
        </is>
      </c>
      <c r="C259" s="49" t="n">
        <v>46078</v>
      </c>
      <c r="D259" s="29" t="inlineStr">
        <is>
          <t>Cronograma PCM Direto</t>
        </is>
      </c>
      <c r="E259" s="23">
        <f>IF(OR(A259="",B259=""),"",A259&amp;"|"&amp;B259)</f>
        <v/>
      </c>
      <c r="F259" s="30">
        <f>IF(OR(E259="",NOT(ISNUMBER(C259))),"",E259&amp;"|"&amp;YEAR(C259)&amp;"-"&amp;RIGHT("0"&amp;MONTH(C259),2)&amp;"-"&amp;RIGHT("0"&amp;DAY(C259),2))</f>
        <v/>
      </c>
      <c r="G259" s="26">
        <f>IF(E259="","",IFERROR(MATCH(E259,pl_chave,0),0))</f>
        <v/>
      </c>
      <c r="H259" s="23">
        <f>IF(G259="","",IF(G259=0,"Tarefa fora do plano",INDEX(pl_tag,G259)))</f>
        <v/>
      </c>
      <c r="I259" s="30">
        <f>IF(N(G259)=0,"",INDEX(pl_atividade,G259))</f>
        <v/>
      </c>
      <c r="J259" s="50">
        <f>IF(N(G259)=0,"",INDEX(pl_especialidade,G259))</f>
        <v/>
      </c>
      <c r="K259" s="28">
        <f>IF(N(G259)=0,"",INDEX(pl_duracao,G259))</f>
        <v/>
      </c>
      <c r="L259" s="39">
        <f>IF(ISNUMBER(C259),YEAR(C259),"")</f>
        <v/>
      </c>
      <c r="M259" s="39">
        <f>IF(ISNUMBER(C259),MONTH(C259),"")</f>
        <v/>
      </c>
      <c r="N259" s="23">
        <f>IF(L259="","",IF(NOT(ISNUMBER(crono_ano)),"Informe o ano",IF(L259&lt;crono_ano,"Antes do ano",IF(L259&gt;crono_ano,"Depois do ano","No ano"))))</f>
        <v/>
      </c>
      <c r="O259" s="39">
        <f>IF(F259="","",IF(COUNTIF(F$7:F259,F259)=1,1,0))</f>
        <v/>
      </c>
      <c r="P259" s="39">
        <f>IF(A259&amp;B259&amp;C259="","",IF(AND(O259=1,N(G259)&gt;0),IF(INDEX(pl_ativa,MAX(1,N(G259)))="Sim",1,0),0))</f>
        <v/>
      </c>
      <c r="Q259" s="39">
        <f>IF(F259="","",COUNTIFS(ex_chave_oc,F259,ex_cancelada,"&lt;&gt;Sim"))</f>
        <v/>
      </c>
      <c r="R259" s="51">
        <f>IF(P259="","",IF(AND(P259=1,N(Q259)&gt;0),1,0))</f>
        <v/>
      </c>
      <c r="S259" s="30">
        <f>IF(P259="","",IF(F259="","ERRO: data prevista ausente ou inválida",IF(O259=0,"Duplicada: contada uma vez",IF(N(G259)=0,"ERRO: tarefa fora do Plano Mestre",IF(P259=0,"Tarefa retirada do plano: não conta","OK")))))</f>
        <v/>
      </c>
    </row>
    <row r="260">
      <c r="A260" s="29" t="inlineStr">
        <is>
          <t>eq-demo-004</t>
        </is>
      </c>
      <c r="B260" s="25" t="inlineStr">
        <is>
          <t>PRL-11</t>
        </is>
      </c>
      <c r="C260" s="49" t="n">
        <v>46079</v>
      </c>
      <c r="D260" s="29" t="inlineStr">
        <is>
          <t>Cronograma PCM Direto</t>
        </is>
      </c>
      <c r="E260" s="23">
        <f>IF(OR(A260="",B260=""),"",A260&amp;"|"&amp;B260)</f>
        <v/>
      </c>
      <c r="F260" s="30">
        <f>IF(OR(E260="",NOT(ISNUMBER(C260))),"",E260&amp;"|"&amp;YEAR(C260)&amp;"-"&amp;RIGHT("0"&amp;MONTH(C260),2)&amp;"-"&amp;RIGHT("0"&amp;DAY(C260),2))</f>
        <v/>
      </c>
      <c r="G260" s="26">
        <f>IF(E260="","",IFERROR(MATCH(E260,pl_chave,0),0))</f>
        <v/>
      </c>
      <c r="H260" s="23">
        <f>IF(G260="","",IF(G260=0,"Tarefa fora do plano",INDEX(pl_tag,G260)))</f>
        <v/>
      </c>
      <c r="I260" s="30">
        <f>IF(N(G260)=0,"",INDEX(pl_atividade,G260))</f>
        <v/>
      </c>
      <c r="J260" s="50">
        <f>IF(N(G260)=0,"",INDEX(pl_especialidade,G260))</f>
        <v/>
      </c>
      <c r="K260" s="28">
        <f>IF(N(G260)=0,"",INDEX(pl_duracao,G260))</f>
        <v/>
      </c>
      <c r="L260" s="39">
        <f>IF(ISNUMBER(C260),YEAR(C260),"")</f>
        <v/>
      </c>
      <c r="M260" s="39">
        <f>IF(ISNUMBER(C260),MONTH(C260),"")</f>
        <v/>
      </c>
      <c r="N260" s="23">
        <f>IF(L260="","",IF(NOT(ISNUMBER(crono_ano)),"Informe o ano",IF(L260&lt;crono_ano,"Antes do ano",IF(L260&gt;crono_ano,"Depois do ano","No ano"))))</f>
        <v/>
      </c>
      <c r="O260" s="39">
        <f>IF(F260="","",IF(COUNTIF(F$7:F260,F260)=1,1,0))</f>
        <v/>
      </c>
      <c r="P260" s="39">
        <f>IF(A260&amp;B260&amp;C260="","",IF(AND(O260=1,N(G260)&gt;0),IF(INDEX(pl_ativa,MAX(1,N(G260)))="Sim",1,0),0))</f>
        <v/>
      </c>
      <c r="Q260" s="39">
        <f>IF(F260="","",COUNTIFS(ex_chave_oc,F260,ex_cancelada,"&lt;&gt;Sim"))</f>
        <v/>
      </c>
      <c r="R260" s="51">
        <f>IF(P260="","",IF(AND(P260=1,N(Q260)&gt;0),1,0))</f>
        <v/>
      </c>
      <c r="S260" s="30">
        <f>IF(P260="","",IF(F260="","ERRO: data prevista ausente ou inválida",IF(O260=0,"Duplicada: contada uma vez",IF(N(G260)=0,"ERRO: tarefa fora do Plano Mestre",IF(P260=0,"Tarefa retirada do plano: não conta","OK")))))</f>
        <v/>
      </c>
    </row>
    <row r="261">
      <c r="A261" s="29" t="inlineStr">
        <is>
          <t>eq-demo-004</t>
        </is>
      </c>
      <c r="B261" s="25" t="inlineStr">
        <is>
          <t>PRL-11</t>
        </is>
      </c>
      <c r="C261" s="49" t="n">
        <v>46080</v>
      </c>
      <c r="D261" s="29" t="inlineStr">
        <is>
          <t>Cronograma PCM Direto</t>
        </is>
      </c>
      <c r="E261" s="23">
        <f>IF(OR(A261="",B261=""),"",A261&amp;"|"&amp;B261)</f>
        <v/>
      </c>
      <c r="F261" s="30">
        <f>IF(OR(E261="",NOT(ISNUMBER(C261))),"",E261&amp;"|"&amp;YEAR(C261)&amp;"-"&amp;RIGHT("0"&amp;MONTH(C261),2)&amp;"-"&amp;RIGHT("0"&amp;DAY(C261),2))</f>
        <v/>
      </c>
      <c r="G261" s="26">
        <f>IF(E261="","",IFERROR(MATCH(E261,pl_chave,0),0))</f>
        <v/>
      </c>
      <c r="H261" s="23">
        <f>IF(G261="","",IF(G261=0,"Tarefa fora do plano",INDEX(pl_tag,G261)))</f>
        <v/>
      </c>
      <c r="I261" s="30">
        <f>IF(N(G261)=0,"",INDEX(pl_atividade,G261))</f>
        <v/>
      </c>
      <c r="J261" s="50">
        <f>IF(N(G261)=0,"",INDEX(pl_especialidade,G261))</f>
        <v/>
      </c>
      <c r="K261" s="28">
        <f>IF(N(G261)=0,"",INDEX(pl_duracao,G261))</f>
        <v/>
      </c>
      <c r="L261" s="39">
        <f>IF(ISNUMBER(C261),YEAR(C261),"")</f>
        <v/>
      </c>
      <c r="M261" s="39">
        <f>IF(ISNUMBER(C261),MONTH(C261),"")</f>
        <v/>
      </c>
      <c r="N261" s="23">
        <f>IF(L261="","",IF(NOT(ISNUMBER(crono_ano)),"Informe o ano",IF(L261&lt;crono_ano,"Antes do ano",IF(L261&gt;crono_ano,"Depois do ano","No ano"))))</f>
        <v/>
      </c>
      <c r="O261" s="39">
        <f>IF(F261="","",IF(COUNTIF(F$7:F261,F261)=1,1,0))</f>
        <v/>
      </c>
      <c r="P261" s="39">
        <f>IF(A261&amp;B261&amp;C261="","",IF(AND(O261=1,N(G261)&gt;0),IF(INDEX(pl_ativa,MAX(1,N(G261)))="Sim",1,0),0))</f>
        <v/>
      </c>
      <c r="Q261" s="39">
        <f>IF(F261="","",COUNTIFS(ex_chave_oc,F261,ex_cancelada,"&lt;&gt;Sim"))</f>
        <v/>
      </c>
      <c r="R261" s="51">
        <f>IF(P261="","",IF(AND(P261=1,N(Q261)&gt;0),1,0))</f>
        <v/>
      </c>
      <c r="S261" s="30">
        <f>IF(P261="","",IF(F261="","ERRO: data prevista ausente ou inválida",IF(O261=0,"Duplicada: contada uma vez",IF(N(G261)=0,"ERRO: tarefa fora do Plano Mestre",IF(P261=0,"Tarefa retirada do plano: não conta","OK")))))</f>
        <v/>
      </c>
    </row>
    <row r="262">
      <c r="A262" s="29" t="inlineStr">
        <is>
          <t>eq-demo-001</t>
        </is>
      </c>
      <c r="B262" s="25" t="inlineStr">
        <is>
          <t>CMP-01</t>
        </is>
      </c>
      <c r="C262" s="49" t="n">
        <v>46083</v>
      </c>
      <c r="D262" s="29" t="inlineStr">
        <is>
          <t>Cronograma PCM Direto</t>
        </is>
      </c>
      <c r="E262" s="23">
        <f>IF(OR(A262="",B262=""),"",A262&amp;"|"&amp;B262)</f>
        <v/>
      </c>
      <c r="F262" s="30">
        <f>IF(OR(E262="",NOT(ISNUMBER(C262))),"",E262&amp;"|"&amp;YEAR(C262)&amp;"-"&amp;RIGHT("0"&amp;MONTH(C262),2)&amp;"-"&amp;RIGHT("0"&amp;DAY(C262),2))</f>
        <v/>
      </c>
      <c r="G262" s="26">
        <f>IF(E262="","",IFERROR(MATCH(E262,pl_chave,0),0))</f>
        <v/>
      </c>
      <c r="H262" s="23">
        <f>IF(G262="","",IF(G262=0,"Tarefa fora do plano",INDEX(pl_tag,G262)))</f>
        <v/>
      </c>
      <c r="I262" s="30">
        <f>IF(N(G262)=0,"",INDEX(pl_atividade,G262))</f>
        <v/>
      </c>
      <c r="J262" s="50">
        <f>IF(N(G262)=0,"",INDEX(pl_especialidade,G262))</f>
        <v/>
      </c>
      <c r="K262" s="28">
        <f>IF(N(G262)=0,"",INDEX(pl_duracao,G262))</f>
        <v/>
      </c>
      <c r="L262" s="39">
        <f>IF(ISNUMBER(C262),YEAR(C262),"")</f>
        <v/>
      </c>
      <c r="M262" s="39">
        <f>IF(ISNUMBER(C262),MONTH(C262),"")</f>
        <v/>
      </c>
      <c r="N262" s="23">
        <f>IF(L262="","",IF(NOT(ISNUMBER(crono_ano)),"Informe o ano",IF(L262&lt;crono_ano,"Antes do ano",IF(L262&gt;crono_ano,"Depois do ano","No ano"))))</f>
        <v/>
      </c>
      <c r="O262" s="39">
        <f>IF(F262="","",IF(COUNTIF(F$7:F262,F262)=1,1,0))</f>
        <v/>
      </c>
      <c r="P262" s="39">
        <f>IF(A262&amp;B262&amp;C262="","",IF(AND(O262=1,N(G262)&gt;0),IF(INDEX(pl_ativa,MAX(1,N(G262)))="Sim",1,0),0))</f>
        <v/>
      </c>
      <c r="Q262" s="39">
        <f>IF(F262="","",COUNTIFS(ex_chave_oc,F262,ex_cancelada,"&lt;&gt;Sim"))</f>
        <v/>
      </c>
      <c r="R262" s="51">
        <f>IF(P262="","",IF(AND(P262=1,N(Q262)&gt;0),1,0))</f>
        <v/>
      </c>
      <c r="S262" s="30">
        <f>IF(P262="","",IF(F262="","ERRO: data prevista ausente ou inválida",IF(O262=0,"Duplicada: contada uma vez",IF(N(G262)=0,"ERRO: tarefa fora do Plano Mestre",IF(P262=0,"Tarefa retirada do plano: não conta","OK")))))</f>
        <v/>
      </c>
    </row>
    <row r="263">
      <c r="A263" s="29" t="inlineStr">
        <is>
          <t>eq-demo-001</t>
        </is>
      </c>
      <c r="B263" s="25" t="inlineStr">
        <is>
          <t>CMP-02</t>
        </is>
      </c>
      <c r="C263" s="49" t="n">
        <v>46083</v>
      </c>
      <c r="D263" s="29" t="inlineStr">
        <is>
          <t>Cronograma PCM Direto</t>
        </is>
      </c>
      <c r="E263" s="23">
        <f>IF(OR(A263="",B263=""),"",A263&amp;"|"&amp;B263)</f>
        <v/>
      </c>
      <c r="F263" s="30">
        <f>IF(OR(E263="",NOT(ISNUMBER(C263))),"",E263&amp;"|"&amp;YEAR(C263)&amp;"-"&amp;RIGHT("0"&amp;MONTH(C263),2)&amp;"-"&amp;RIGHT("0"&amp;DAY(C263),2))</f>
        <v/>
      </c>
      <c r="G263" s="26">
        <f>IF(E263="","",IFERROR(MATCH(E263,pl_chave,0),0))</f>
        <v/>
      </c>
      <c r="H263" s="23">
        <f>IF(G263="","",IF(G263=0,"Tarefa fora do plano",INDEX(pl_tag,G263)))</f>
        <v/>
      </c>
      <c r="I263" s="30">
        <f>IF(N(G263)=0,"",INDEX(pl_atividade,G263))</f>
        <v/>
      </c>
      <c r="J263" s="50">
        <f>IF(N(G263)=0,"",INDEX(pl_especialidade,G263))</f>
        <v/>
      </c>
      <c r="K263" s="28">
        <f>IF(N(G263)=0,"",INDEX(pl_duracao,G263))</f>
        <v/>
      </c>
      <c r="L263" s="39">
        <f>IF(ISNUMBER(C263),YEAR(C263),"")</f>
        <v/>
      </c>
      <c r="M263" s="39">
        <f>IF(ISNUMBER(C263),MONTH(C263),"")</f>
        <v/>
      </c>
      <c r="N263" s="23">
        <f>IF(L263="","",IF(NOT(ISNUMBER(crono_ano)),"Informe o ano",IF(L263&lt;crono_ano,"Antes do ano",IF(L263&gt;crono_ano,"Depois do ano","No ano"))))</f>
        <v/>
      </c>
      <c r="O263" s="39">
        <f>IF(F263="","",IF(COUNTIF(F$7:F263,F263)=1,1,0))</f>
        <v/>
      </c>
      <c r="P263" s="39">
        <f>IF(A263&amp;B263&amp;C263="","",IF(AND(O263=1,N(G263)&gt;0),IF(INDEX(pl_ativa,MAX(1,N(G263)))="Sim",1,0),0))</f>
        <v/>
      </c>
      <c r="Q263" s="39">
        <f>IF(F263="","",COUNTIFS(ex_chave_oc,F263,ex_cancelada,"&lt;&gt;Sim"))</f>
        <v/>
      </c>
      <c r="R263" s="51">
        <f>IF(P263="","",IF(AND(P263=1,N(Q263)&gt;0),1,0))</f>
        <v/>
      </c>
      <c r="S263" s="30">
        <f>IF(P263="","",IF(F263="","ERRO: data prevista ausente ou inválida",IF(O263=0,"Duplicada: contada uma vez",IF(N(G263)=0,"ERRO: tarefa fora do Plano Mestre",IF(P263=0,"Tarefa retirada do plano: não conta","OK")))))</f>
        <v/>
      </c>
    </row>
    <row r="264">
      <c r="A264" s="29" t="inlineStr">
        <is>
          <t>eq-demo-002</t>
        </is>
      </c>
      <c r="B264" s="25" t="inlineStr">
        <is>
          <t>BCF-01</t>
        </is>
      </c>
      <c r="C264" s="49" t="n">
        <v>46083</v>
      </c>
      <c r="D264" s="29" t="inlineStr">
        <is>
          <t>Cronograma PCM Direto</t>
        </is>
      </c>
      <c r="E264" s="23">
        <f>IF(OR(A264="",B264=""),"",A264&amp;"|"&amp;B264)</f>
        <v/>
      </c>
      <c r="F264" s="30">
        <f>IF(OR(E264="",NOT(ISNUMBER(C264))),"",E264&amp;"|"&amp;YEAR(C264)&amp;"-"&amp;RIGHT("0"&amp;MONTH(C264),2)&amp;"-"&amp;RIGHT("0"&amp;DAY(C264),2))</f>
        <v/>
      </c>
      <c r="G264" s="26">
        <f>IF(E264="","",IFERROR(MATCH(E264,pl_chave,0),0))</f>
        <v/>
      </c>
      <c r="H264" s="23">
        <f>IF(G264="","",IF(G264=0,"Tarefa fora do plano",INDEX(pl_tag,G264)))</f>
        <v/>
      </c>
      <c r="I264" s="30">
        <f>IF(N(G264)=0,"",INDEX(pl_atividade,G264))</f>
        <v/>
      </c>
      <c r="J264" s="50">
        <f>IF(N(G264)=0,"",INDEX(pl_especialidade,G264))</f>
        <v/>
      </c>
      <c r="K264" s="28">
        <f>IF(N(G264)=0,"",INDEX(pl_duracao,G264))</f>
        <v/>
      </c>
      <c r="L264" s="39">
        <f>IF(ISNUMBER(C264),YEAR(C264),"")</f>
        <v/>
      </c>
      <c r="M264" s="39">
        <f>IF(ISNUMBER(C264),MONTH(C264),"")</f>
        <v/>
      </c>
      <c r="N264" s="23">
        <f>IF(L264="","",IF(NOT(ISNUMBER(crono_ano)),"Informe o ano",IF(L264&lt;crono_ano,"Antes do ano",IF(L264&gt;crono_ano,"Depois do ano","No ano"))))</f>
        <v/>
      </c>
      <c r="O264" s="39">
        <f>IF(F264="","",IF(COUNTIF(F$7:F264,F264)=1,1,0))</f>
        <v/>
      </c>
      <c r="P264" s="39">
        <f>IF(A264&amp;B264&amp;C264="","",IF(AND(O264=1,N(G264)&gt;0),IF(INDEX(pl_ativa,MAX(1,N(G264)))="Sim",1,0),0))</f>
        <v/>
      </c>
      <c r="Q264" s="39">
        <f>IF(F264="","",COUNTIFS(ex_chave_oc,F264,ex_cancelada,"&lt;&gt;Sim"))</f>
        <v/>
      </c>
      <c r="R264" s="51">
        <f>IF(P264="","",IF(AND(P264=1,N(Q264)&gt;0),1,0))</f>
        <v/>
      </c>
      <c r="S264" s="30">
        <f>IF(P264="","",IF(F264="","ERRO: data prevista ausente ou inválida",IF(O264=0,"Duplicada: contada uma vez",IF(N(G264)=0,"ERRO: tarefa fora do Plano Mestre",IF(P264=0,"Tarefa retirada do plano: não conta","OK")))))</f>
        <v/>
      </c>
    </row>
    <row r="265">
      <c r="A265" s="29" t="inlineStr">
        <is>
          <t>eq-demo-002</t>
        </is>
      </c>
      <c r="B265" s="25" t="inlineStr">
        <is>
          <t>BCF-02</t>
        </is>
      </c>
      <c r="C265" s="49" t="n">
        <v>46083</v>
      </c>
      <c r="D265" s="29" t="inlineStr">
        <is>
          <t>Cronograma PCM Direto</t>
        </is>
      </c>
      <c r="E265" s="23">
        <f>IF(OR(A265="",B265=""),"",A265&amp;"|"&amp;B265)</f>
        <v/>
      </c>
      <c r="F265" s="30">
        <f>IF(OR(E265="",NOT(ISNUMBER(C265))),"",E265&amp;"|"&amp;YEAR(C265)&amp;"-"&amp;RIGHT("0"&amp;MONTH(C265),2)&amp;"-"&amp;RIGHT("0"&amp;DAY(C265),2))</f>
        <v/>
      </c>
      <c r="G265" s="26">
        <f>IF(E265="","",IFERROR(MATCH(E265,pl_chave,0),0))</f>
        <v/>
      </c>
      <c r="H265" s="23">
        <f>IF(G265="","",IF(G265=0,"Tarefa fora do plano",INDEX(pl_tag,G265)))</f>
        <v/>
      </c>
      <c r="I265" s="30">
        <f>IF(N(G265)=0,"",INDEX(pl_atividade,G265))</f>
        <v/>
      </c>
      <c r="J265" s="50">
        <f>IF(N(G265)=0,"",INDEX(pl_especialidade,G265))</f>
        <v/>
      </c>
      <c r="K265" s="28">
        <f>IF(N(G265)=0,"",INDEX(pl_duracao,G265))</f>
        <v/>
      </c>
      <c r="L265" s="39">
        <f>IF(ISNUMBER(C265),YEAR(C265),"")</f>
        <v/>
      </c>
      <c r="M265" s="39">
        <f>IF(ISNUMBER(C265),MONTH(C265),"")</f>
        <v/>
      </c>
      <c r="N265" s="23">
        <f>IF(L265="","",IF(NOT(ISNUMBER(crono_ano)),"Informe o ano",IF(L265&lt;crono_ano,"Antes do ano",IF(L265&gt;crono_ano,"Depois do ano","No ano"))))</f>
        <v/>
      </c>
      <c r="O265" s="39">
        <f>IF(F265="","",IF(COUNTIF(F$7:F265,F265)=1,1,0))</f>
        <v/>
      </c>
      <c r="P265" s="39">
        <f>IF(A265&amp;B265&amp;C265="","",IF(AND(O265=1,N(G265)&gt;0),IF(INDEX(pl_ativa,MAX(1,N(G265)))="Sim",1,0),0))</f>
        <v/>
      </c>
      <c r="Q265" s="39">
        <f>IF(F265="","",COUNTIFS(ex_chave_oc,F265,ex_cancelada,"&lt;&gt;Sim"))</f>
        <v/>
      </c>
      <c r="R265" s="51">
        <f>IF(P265="","",IF(AND(P265=1,N(Q265)&gt;0),1,0))</f>
        <v/>
      </c>
      <c r="S265" s="30">
        <f>IF(P265="","",IF(F265="","ERRO: data prevista ausente ou inválida",IF(O265=0,"Duplicada: contada uma vez",IF(N(G265)=0,"ERRO: tarefa fora do Plano Mestre",IF(P265=0,"Tarefa retirada do plano: não conta","OK")))))</f>
        <v/>
      </c>
    </row>
    <row r="266">
      <c r="A266" s="29" t="inlineStr">
        <is>
          <t>eq-demo-003</t>
        </is>
      </c>
      <c r="B266" s="25" t="inlineStr">
        <is>
          <t>MOT-04</t>
        </is>
      </c>
      <c r="C266" s="49" t="n">
        <v>46083</v>
      </c>
      <c r="D266" s="29" t="inlineStr">
        <is>
          <t>Cronograma PCM Direto</t>
        </is>
      </c>
      <c r="E266" s="23">
        <f>IF(OR(A266="",B266=""),"",A266&amp;"|"&amp;B266)</f>
        <v/>
      </c>
      <c r="F266" s="30">
        <f>IF(OR(E266="",NOT(ISNUMBER(C266))),"",E266&amp;"|"&amp;YEAR(C266)&amp;"-"&amp;RIGHT("0"&amp;MONTH(C266),2)&amp;"-"&amp;RIGHT("0"&amp;DAY(C266),2))</f>
        <v/>
      </c>
      <c r="G266" s="26">
        <f>IF(E266="","",IFERROR(MATCH(E266,pl_chave,0),0))</f>
        <v/>
      </c>
      <c r="H266" s="23">
        <f>IF(G266="","",IF(G266=0,"Tarefa fora do plano",INDEX(pl_tag,G266)))</f>
        <v/>
      </c>
      <c r="I266" s="30">
        <f>IF(N(G266)=0,"",INDEX(pl_atividade,G266))</f>
        <v/>
      </c>
      <c r="J266" s="50">
        <f>IF(N(G266)=0,"",INDEX(pl_especialidade,G266))</f>
        <v/>
      </c>
      <c r="K266" s="28">
        <f>IF(N(G266)=0,"",INDEX(pl_duracao,G266))</f>
        <v/>
      </c>
      <c r="L266" s="39">
        <f>IF(ISNUMBER(C266),YEAR(C266),"")</f>
        <v/>
      </c>
      <c r="M266" s="39">
        <f>IF(ISNUMBER(C266),MONTH(C266),"")</f>
        <v/>
      </c>
      <c r="N266" s="23">
        <f>IF(L266="","",IF(NOT(ISNUMBER(crono_ano)),"Informe o ano",IF(L266&lt;crono_ano,"Antes do ano",IF(L266&gt;crono_ano,"Depois do ano","No ano"))))</f>
        <v/>
      </c>
      <c r="O266" s="39">
        <f>IF(F266="","",IF(COUNTIF(F$7:F266,F266)=1,1,0))</f>
        <v/>
      </c>
      <c r="P266" s="39">
        <f>IF(A266&amp;B266&amp;C266="","",IF(AND(O266=1,N(G266)&gt;0),IF(INDEX(pl_ativa,MAX(1,N(G266)))="Sim",1,0),0))</f>
        <v/>
      </c>
      <c r="Q266" s="39">
        <f>IF(F266="","",COUNTIFS(ex_chave_oc,F266,ex_cancelada,"&lt;&gt;Sim"))</f>
        <v/>
      </c>
      <c r="R266" s="51">
        <f>IF(P266="","",IF(AND(P266=1,N(Q266)&gt;0),1,0))</f>
        <v/>
      </c>
      <c r="S266" s="30">
        <f>IF(P266="","",IF(F266="","ERRO: data prevista ausente ou inválida",IF(O266=0,"Duplicada: contada uma vez",IF(N(G266)=0,"ERRO: tarefa fora do Plano Mestre",IF(P266=0,"Tarefa retirada do plano: não conta","OK")))))</f>
        <v/>
      </c>
    </row>
    <row r="267">
      <c r="A267" s="29" t="inlineStr">
        <is>
          <t>eq-demo-004</t>
        </is>
      </c>
      <c r="B267" s="25" t="inlineStr">
        <is>
          <t>PRL-01</t>
        </is>
      </c>
      <c r="C267" s="49" t="n">
        <v>46083</v>
      </c>
      <c r="D267" s="29" t="inlineStr">
        <is>
          <t>Cronograma PCM Direto</t>
        </is>
      </c>
      <c r="E267" s="23">
        <f>IF(OR(A267="",B267=""),"",A267&amp;"|"&amp;B267)</f>
        <v/>
      </c>
      <c r="F267" s="30">
        <f>IF(OR(E267="",NOT(ISNUMBER(C267))),"",E267&amp;"|"&amp;YEAR(C267)&amp;"-"&amp;RIGHT("0"&amp;MONTH(C267),2)&amp;"-"&amp;RIGHT("0"&amp;DAY(C267),2))</f>
        <v/>
      </c>
      <c r="G267" s="26">
        <f>IF(E267="","",IFERROR(MATCH(E267,pl_chave,0),0))</f>
        <v/>
      </c>
      <c r="H267" s="23">
        <f>IF(G267="","",IF(G267=0,"Tarefa fora do plano",INDEX(pl_tag,G267)))</f>
        <v/>
      </c>
      <c r="I267" s="30">
        <f>IF(N(G267)=0,"",INDEX(pl_atividade,G267))</f>
        <v/>
      </c>
      <c r="J267" s="50">
        <f>IF(N(G267)=0,"",INDEX(pl_especialidade,G267))</f>
        <v/>
      </c>
      <c r="K267" s="28">
        <f>IF(N(G267)=0,"",INDEX(pl_duracao,G267))</f>
        <v/>
      </c>
      <c r="L267" s="39">
        <f>IF(ISNUMBER(C267),YEAR(C267),"")</f>
        <v/>
      </c>
      <c r="M267" s="39">
        <f>IF(ISNUMBER(C267),MONTH(C267),"")</f>
        <v/>
      </c>
      <c r="N267" s="23">
        <f>IF(L267="","",IF(NOT(ISNUMBER(crono_ano)),"Informe o ano",IF(L267&lt;crono_ano,"Antes do ano",IF(L267&gt;crono_ano,"Depois do ano","No ano"))))</f>
        <v/>
      </c>
      <c r="O267" s="39">
        <f>IF(F267="","",IF(COUNTIF(F$7:F267,F267)=1,1,0))</f>
        <v/>
      </c>
      <c r="P267" s="39">
        <f>IF(A267&amp;B267&amp;C267="","",IF(AND(O267=1,N(G267)&gt;0),IF(INDEX(pl_ativa,MAX(1,N(G267)))="Sim",1,0),0))</f>
        <v/>
      </c>
      <c r="Q267" s="39">
        <f>IF(F267="","",COUNTIFS(ex_chave_oc,F267,ex_cancelada,"&lt;&gt;Sim"))</f>
        <v/>
      </c>
      <c r="R267" s="51">
        <f>IF(P267="","",IF(AND(P267=1,N(Q267)&gt;0),1,0))</f>
        <v/>
      </c>
      <c r="S267" s="30">
        <f>IF(P267="","",IF(F267="","ERRO: data prevista ausente ou inválida",IF(O267=0,"Duplicada: contada uma vez",IF(N(G267)=0,"ERRO: tarefa fora do Plano Mestre",IF(P267=0,"Tarefa retirada do plano: não conta","OK")))))</f>
        <v/>
      </c>
    </row>
    <row r="268">
      <c r="A268" s="29" t="inlineStr">
        <is>
          <t>eq-demo-004</t>
        </is>
      </c>
      <c r="B268" s="25" t="inlineStr">
        <is>
          <t>PRL-02</t>
        </is>
      </c>
      <c r="C268" s="49" t="n">
        <v>46083</v>
      </c>
      <c r="D268" s="29" t="inlineStr">
        <is>
          <t>Cronograma PCM Direto</t>
        </is>
      </c>
      <c r="E268" s="23">
        <f>IF(OR(A268="",B268=""),"",A268&amp;"|"&amp;B268)</f>
        <v/>
      </c>
      <c r="F268" s="30">
        <f>IF(OR(E268="",NOT(ISNUMBER(C268))),"",E268&amp;"|"&amp;YEAR(C268)&amp;"-"&amp;RIGHT("0"&amp;MONTH(C268),2)&amp;"-"&amp;RIGHT("0"&amp;DAY(C268),2))</f>
        <v/>
      </c>
      <c r="G268" s="26">
        <f>IF(E268="","",IFERROR(MATCH(E268,pl_chave,0),0))</f>
        <v/>
      </c>
      <c r="H268" s="23">
        <f>IF(G268="","",IF(G268=0,"Tarefa fora do plano",INDEX(pl_tag,G268)))</f>
        <v/>
      </c>
      <c r="I268" s="30">
        <f>IF(N(G268)=0,"",INDEX(pl_atividade,G268))</f>
        <v/>
      </c>
      <c r="J268" s="50">
        <f>IF(N(G268)=0,"",INDEX(pl_especialidade,G268))</f>
        <v/>
      </c>
      <c r="K268" s="28">
        <f>IF(N(G268)=0,"",INDEX(pl_duracao,G268))</f>
        <v/>
      </c>
      <c r="L268" s="39">
        <f>IF(ISNUMBER(C268),YEAR(C268),"")</f>
        <v/>
      </c>
      <c r="M268" s="39">
        <f>IF(ISNUMBER(C268),MONTH(C268),"")</f>
        <v/>
      </c>
      <c r="N268" s="23">
        <f>IF(L268="","",IF(NOT(ISNUMBER(crono_ano)),"Informe o ano",IF(L268&lt;crono_ano,"Antes do ano",IF(L268&gt;crono_ano,"Depois do ano","No ano"))))</f>
        <v/>
      </c>
      <c r="O268" s="39">
        <f>IF(F268="","",IF(COUNTIF(F$7:F268,F268)=1,1,0))</f>
        <v/>
      </c>
      <c r="P268" s="39">
        <f>IF(A268&amp;B268&amp;C268="","",IF(AND(O268=1,N(G268)&gt;0),IF(INDEX(pl_ativa,MAX(1,N(G268)))="Sim",1,0),0))</f>
        <v/>
      </c>
      <c r="Q268" s="39">
        <f>IF(F268="","",COUNTIFS(ex_chave_oc,F268,ex_cancelada,"&lt;&gt;Sim"))</f>
        <v/>
      </c>
      <c r="R268" s="51">
        <f>IF(P268="","",IF(AND(P268=1,N(Q268)&gt;0),1,0))</f>
        <v/>
      </c>
      <c r="S268" s="30">
        <f>IF(P268="","",IF(F268="","ERRO: data prevista ausente ou inválida",IF(O268=0,"Duplicada: contada uma vez",IF(N(G268)=0,"ERRO: tarefa fora do Plano Mestre",IF(P268=0,"Tarefa retirada do plano: não conta","OK")))))</f>
        <v/>
      </c>
    </row>
    <row r="269">
      <c r="A269" s="29" t="inlineStr">
        <is>
          <t>eq-demo-004</t>
        </is>
      </c>
      <c r="B269" s="25" t="inlineStr">
        <is>
          <t>PRL-03</t>
        </is>
      </c>
      <c r="C269" s="49" t="n">
        <v>46083</v>
      </c>
      <c r="D269" s="29" t="inlineStr">
        <is>
          <t>Cronograma PCM Direto</t>
        </is>
      </c>
      <c r="E269" s="23">
        <f>IF(OR(A269="",B269=""),"",A269&amp;"|"&amp;B269)</f>
        <v/>
      </c>
      <c r="F269" s="30">
        <f>IF(OR(E269="",NOT(ISNUMBER(C269))),"",E269&amp;"|"&amp;YEAR(C269)&amp;"-"&amp;RIGHT("0"&amp;MONTH(C269),2)&amp;"-"&amp;RIGHT("0"&amp;DAY(C269),2))</f>
        <v/>
      </c>
      <c r="G269" s="26">
        <f>IF(E269="","",IFERROR(MATCH(E269,pl_chave,0),0))</f>
        <v/>
      </c>
      <c r="H269" s="23">
        <f>IF(G269="","",IF(G269=0,"Tarefa fora do plano",INDEX(pl_tag,G269)))</f>
        <v/>
      </c>
      <c r="I269" s="30">
        <f>IF(N(G269)=0,"",INDEX(pl_atividade,G269))</f>
        <v/>
      </c>
      <c r="J269" s="50">
        <f>IF(N(G269)=0,"",INDEX(pl_especialidade,G269))</f>
        <v/>
      </c>
      <c r="K269" s="28">
        <f>IF(N(G269)=0,"",INDEX(pl_duracao,G269))</f>
        <v/>
      </c>
      <c r="L269" s="39">
        <f>IF(ISNUMBER(C269),YEAR(C269),"")</f>
        <v/>
      </c>
      <c r="M269" s="39">
        <f>IF(ISNUMBER(C269),MONTH(C269),"")</f>
        <v/>
      </c>
      <c r="N269" s="23">
        <f>IF(L269="","",IF(NOT(ISNUMBER(crono_ano)),"Informe o ano",IF(L269&lt;crono_ano,"Antes do ano",IF(L269&gt;crono_ano,"Depois do ano","No ano"))))</f>
        <v/>
      </c>
      <c r="O269" s="39">
        <f>IF(F269="","",IF(COUNTIF(F$7:F269,F269)=1,1,0))</f>
        <v/>
      </c>
      <c r="P269" s="39">
        <f>IF(A269&amp;B269&amp;C269="","",IF(AND(O269=1,N(G269)&gt;0),IF(INDEX(pl_ativa,MAX(1,N(G269)))="Sim",1,0),0))</f>
        <v/>
      </c>
      <c r="Q269" s="39">
        <f>IF(F269="","",COUNTIFS(ex_chave_oc,F269,ex_cancelada,"&lt;&gt;Sim"))</f>
        <v/>
      </c>
      <c r="R269" s="51">
        <f>IF(P269="","",IF(AND(P269=1,N(Q269)&gt;0),1,0))</f>
        <v/>
      </c>
      <c r="S269" s="30">
        <f>IF(P269="","",IF(F269="","ERRO: data prevista ausente ou inválida",IF(O269=0,"Duplicada: contada uma vez",IF(N(G269)=0,"ERRO: tarefa fora do Plano Mestre",IF(P269=0,"Tarefa retirada do plano: não conta","OK")))))</f>
        <v/>
      </c>
    </row>
    <row r="270">
      <c r="A270" s="29" t="inlineStr">
        <is>
          <t>eq-demo-004</t>
        </is>
      </c>
      <c r="B270" s="25" t="inlineStr">
        <is>
          <t>PRL-04</t>
        </is>
      </c>
      <c r="C270" s="49" t="n">
        <v>46083</v>
      </c>
      <c r="D270" s="29" t="inlineStr">
        <is>
          <t>Cronograma PCM Direto</t>
        </is>
      </c>
      <c r="E270" s="23">
        <f>IF(OR(A270="",B270=""),"",A270&amp;"|"&amp;B270)</f>
        <v/>
      </c>
      <c r="F270" s="30">
        <f>IF(OR(E270="",NOT(ISNUMBER(C270))),"",E270&amp;"|"&amp;YEAR(C270)&amp;"-"&amp;RIGHT("0"&amp;MONTH(C270),2)&amp;"-"&amp;RIGHT("0"&amp;DAY(C270),2))</f>
        <v/>
      </c>
      <c r="G270" s="26">
        <f>IF(E270="","",IFERROR(MATCH(E270,pl_chave,0),0))</f>
        <v/>
      </c>
      <c r="H270" s="23">
        <f>IF(G270="","",IF(G270=0,"Tarefa fora do plano",INDEX(pl_tag,G270)))</f>
        <v/>
      </c>
      <c r="I270" s="30">
        <f>IF(N(G270)=0,"",INDEX(pl_atividade,G270))</f>
        <v/>
      </c>
      <c r="J270" s="50">
        <f>IF(N(G270)=0,"",INDEX(pl_especialidade,G270))</f>
        <v/>
      </c>
      <c r="K270" s="28">
        <f>IF(N(G270)=0,"",INDEX(pl_duracao,G270))</f>
        <v/>
      </c>
      <c r="L270" s="39">
        <f>IF(ISNUMBER(C270),YEAR(C270),"")</f>
        <v/>
      </c>
      <c r="M270" s="39">
        <f>IF(ISNUMBER(C270),MONTH(C270),"")</f>
        <v/>
      </c>
      <c r="N270" s="23">
        <f>IF(L270="","",IF(NOT(ISNUMBER(crono_ano)),"Informe o ano",IF(L270&lt;crono_ano,"Antes do ano",IF(L270&gt;crono_ano,"Depois do ano","No ano"))))</f>
        <v/>
      </c>
      <c r="O270" s="39">
        <f>IF(F270="","",IF(COUNTIF(F$7:F270,F270)=1,1,0))</f>
        <v/>
      </c>
      <c r="P270" s="39">
        <f>IF(A270&amp;B270&amp;C270="","",IF(AND(O270=1,N(G270)&gt;0),IF(INDEX(pl_ativa,MAX(1,N(G270)))="Sim",1,0),0))</f>
        <v/>
      </c>
      <c r="Q270" s="39">
        <f>IF(F270="","",COUNTIFS(ex_chave_oc,F270,ex_cancelada,"&lt;&gt;Sim"))</f>
        <v/>
      </c>
      <c r="R270" s="51">
        <f>IF(P270="","",IF(AND(P270=1,N(Q270)&gt;0),1,0))</f>
        <v/>
      </c>
      <c r="S270" s="30">
        <f>IF(P270="","",IF(F270="","ERRO: data prevista ausente ou inválida",IF(O270=0,"Duplicada: contada uma vez",IF(N(G270)=0,"ERRO: tarefa fora do Plano Mestre",IF(P270=0,"Tarefa retirada do plano: não conta","OK")))))</f>
        <v/>
      </c>
    </row>
    <row r="271">
      <c r="A271" s="29" t="inlineStr">
        <is>
          <t>eq-demo-004</t>
        </is>
      </c>
      <c r="B271" s="25" t="inlineStr">
        <is>
          <t>PRL-11</t>
        </is>
      </c>
      <c r="C271" s="49" t="n">
        <v>46083</v>
      </c>
      <c r="D271" s="29" t="inlineStr">
        <is>
          <t>Cronograma PCM Direto</t>
        </is>
      </c>
      <c r="E271" s="23">
        <f>IF(OR(A271="",B271=""),"",A271&amp;"|"&amp;B271)</f>
        <v/>
      </c>
      <c r="F271" s="30">
        <f>IF(OR(E271="",NOT(ISNUMBER(C271))),"",E271&amp;"|"&amp;YEAR(C271)&amp;"-"&amp;RIGHT("0"&amp;MONTH(C271),2)&amp;"-"&amp;RIGHT("0"&amp;DAY(C271),2))</f>
        <v/>
      </c>
      <c r="G271" s="26">
        <f>IF(E271="","",IFERROR(MATCH(E271,pl_chave,0),0))</f>
        <v/>
      </c>
      <c r="H271" s="23">
        <f>IF(G271="","",IF(G271=0,"Tarefa fora do plano",INDEX(pl_tag,G271)))</f>
        <v/>
      </c>
      <c r="I271" s="30">
        <f>IF(N(G271)=0,"",INDEX(pl_atividade,G271))</f>
        <v/>
      </c>
      <c r="J271" s="50">
        <f>IF(N(G271)=0,"",INDEX(pl_especialidade,G271))</f>
        <v/>
      </c>
      <c r="K271" s="28">
        <f>IF(N(G271)=0,"",INDEX(pl_duracao,G271))</f>
        <v/>
      </c>
      <c r="L271" s="39">
        <f>IF(ISNUMBER(C271),YEAR(C271),"")</f>
        <v/>
      </c>
      <c r="M271" s="39">
        <f>IF(ISNUMBER(C271),MONTH(C271),"")</f>
        <v/>
      </c>
      <c r="N271" s="23">
        <f>IF(L271="","",IF(NOT(ISNUMBER(crono_ano)),"Informe o ano",IF(L271&lt;crono_ano,"Antes do ano",IF(L271&gt;crono_ano,"Depois do ano","No ano"))))</f>
        <v/>
      </c>
      <c r="O271" s="39">
        <f>IF(F271="","",IF(COUNTIF(F$7:F271,F271)=1,1,0))</f>
        <v/>
      </c>
      <c r="P271" s="39">
        <f>IF(A271&amp;B271&amp;C271="","",IF(AND(O271=1,N(G271)&gt;0),IF(INDEX(pl_ativa,MAX(1,N(G271)))="Sim",1,0),0))</f>
        <v/>
      </c>
      <c r="Q271" s="39">
        <f>IF(F271="","",COUNTIFS(ex_chave_oc,F271,ex_cancelada,"&lt;&gt;Sim"))</f>
        <v/>
      </c>
      <c r="R271" s="51">
        <f>IF(P271="","",IF(AND(P271=1,N(Q271)&gt;0),1,0))</f>
        <v/>
      </c>
      <c r="S271" s="30">
        <f>IF(P271="","",IF(F271="","ERRO: data prevista ausente ou inválida",IF(O271=0,"Duplicada: contada uma vez",IF(N(G271)=0,"ERRO: tarefa fora do Plano Mestre",IF(P271=0,"Tarefa retirada do plano: não conta","OK")))))</f>
        <v/>
      </c>
    </row>
    <row r="272">
      <c r="A272" s="29" t="inlineStr">
        <is>
          <t>eq-demo-004</t>
        </is>
      </c>
      <c r="B272" s="25" t="inlineStr">
        <is>
          <t>PRL-11</t>
        </is>
      </c>
      <c r="C272" s="49" t="n">
        <v>46084</v>
      </c>
      <c r="D272" s="29" t="inlineStr">
        <is>
          <t>Cronograma PCM Direto</t>
        </is>
      </c>
      <c r="E272" s="23">
        <f>IF(OR(A272="",B272=""),"",A272&amp;"|"&amp;B272)</f>
        <v/>
      </c>
      <c r="F272" s="30">
        <f>IF(OR(E272="",NOT(ISNUMBER(C272))),"",E272&amp;"|"&amp;YEAR(C272)&amp;"-"&amp;RIGHT("0"&amp;MONTH(C272),2)&amp;"-"&amp;RIGHT("0"&amp;DAY(C272),2))</f>
        <v/>
      </c>
      <c r="G272" s="26">
        <f>IF(E272="","",IFERROR(MATCH(E272,pl_chave,0),0))</f>
        <v/>
      </c>
      <c r="H272" s="23">
        <f>IF(G272="","",IF(G272=0,"Tarefa fora do plano",INDEX(pl_tag,G272)))</f>
        <v/>
      </c>
      <c r="I272" s="30">
        <f>IF(N(G272)=0,"",INDEX(pl_atividade,G272))</f>
        <v/>
      </c>
      <c r="J272" s="50">
        <f>IF(N(G272)=0,"",INDEX(pl_especialidade,G272))</f>
        <v/>
      </c>
      <c r="K272" s="28">
        <f>IF(N(G272)=0,"",INDEX(pl_duracao,G272))</f>
        <v/>
      </c>
      <c r="L272" s="39">
        <f>IF(ISNUMBER(C272),YEAR(C272),"")</f>
        <v/>
      </c>
      <c r="M272" s="39">
        <f>IF(ISNUMBER(C272),MONTH(C272),"")</f>
        <v/>
      </c>
      <c r="N272" s="23">
        <f>IF(L272="","",IF(NOT(ISNUMBER(crono_ano)),"Informe o ano",IF(L272&lt;crono_ano,"Antes do ano",IF(L272&gt;crono_ano,"Depois do ano","No ano"))))</f>
        <v/>
      </c>
      <c r="O272" s="39">
        <f>IF(F272="","",IF(COUNTIF(F$7:F272,F272)=1,1,0))</f>
        <v/>
      </c>
      <c r="P272" s="39">
        <f>IF(A272&amp;B272&amp;C272="","",IF(AND(O272=1,N(G272)&gt;0),IF(INDEX(pl_ativa,MAX(1,N(G272)))="Sim",1,0),0))</f>
        <v/>
      </c>
      <c r="Q272" s="39">
        <f>IF(F272="","",COUNTIFS(ex_chave_oc,F272,ex_cancelada,"&lt;&gt;Sim"))</f>
        <v/>
      </c>
      <c r="R272" s="51">
        <f>IF(P272="","",IF(AND(P272=1,N(Q272)&gt;0),1,0))</f>
        <v/>
      </c>
      <c r="S272" s="30">
        <f>IF(P272="","",IF(F272="","ERRO: data prevista ausente ou inválida",IF(O272=0,"Duplicada: contada uma vez",IF(N(G272)=0,"ERRO: tarefa fora do Plano Mestre",IF(P272=0,"Tarefa retirada do plano: não conta","OK")))))</f>
        <v/>
      </c>
    </row>
    <row r="273">
      <c r="A273" s="29" t="inlineStr">
        <is>
          <t>eq-demo-004</t>
        </is>
      </c>
      <c r="B273" s="25" t="inlineStr">
        <is>
          <t>PRL-11</t>
        </is>
      </c>
      <c r="C273" s="49" t="n">
        <v>46085</v>
      </c>
      <c r="D273" s="29" t="inlineStr">
        <is>
          <t>Cronograma PCM Direto</t>
        </is>
      </c>
      <c r="E273" s="23">
        <f>IF(OR(A273="",B273=""),"",A273&amp;"|"&amp;B273)</f>
        <v/>
      </c>
      <c r="F273" s="30">
        <f>IF(OR(E273="",NOT(ISNUMBER(C273))),"",E273&amp;"|"&amp;YEAR(C273)&amp;"-"&amp;RIGHT("0"&amp;MONTH(C273),2)&amp;"-"&amp;RIGHT("0"&amp;DAY(C273),2))</f>
        <v/>
      </c>
      <c r="G273" s="26">
        <f>IF(E273="","",IFERROR(MATCH(E273,pl_chave,0),0))</f>
        <v/>
      </c>
      <c r="H273" s="23">
        <f>IF(G273="","",IF(G273=0,"Tarefa fora do plano",INDEX(pl_tag,G273)))</f>
        <v/>
      </c>
      <c r="I273" s="30">
        <f>IF(N(G273)=0,"",INDEX(pl_atividade,G273))</f>
        <v/>
      </c>
      <c r="J273" s="50">
        <f>IF(N(G273)=0,"",INDEX(pl_especialidade,G273))</f>
        <v/>
      </c>
      <c r="K273" s="28">
        <f>IF(N(G273)=0,"",INDEX(pl_duracao,G273))</f>
        <v/>
      </c>
      <c r="L273" s="39">
        <f>IF(ISNUMBER(C273),YEAR(C273),"")</f>
        <v/>
      </c>
      <c r="M273" s="39">
        <f>IF(ISNUMBER(C273),MONTH(C273),"")</f>
        <v/>
      </c>
      <c r="N273" s="23">
        <f>IF(L273="","",IF(NOT(ISNUMBER(crono_ano)),"Informe o ano",IF(L273&lt;crono_ano,"Antes do ano",IF(L273&gt;crono_ano,"Depois do ano","No ano"))))</f>
        <v/>
      </c>
      <c r="O273" s="39">
        <f>IF(F273="","",IF(COUNTIF(F$7:F273,F273)=1,1,0))</f>
        <v/>
      </c>
      <c r="P273" s="39">
        <f>IF(A273&amp;B273&amp;C273="","",IF(AND(O273=1,N(G273)&gt;0),IF(INDEX(pl_ativa,MAX(1,N(G273)))="Sim",1,0),0))</f>
        <v/>
      </c>
      <c r="Q273" s="39">
        <f>IF(F273="","",COUNTIFS(ex_chave_oc,F273,ex_cancelada,"&lt;&gt;Sim"))</f>
        <v/>
      </c>
      <c r="R273" s="51">
        <f>IF(P273="","",IF(AND(P273=1,N(Q273)&gt;0),1,0))</f>
        <v/>
      </c>
      <c r="S273" s="30">
        <f>IF(P273="","",IF(F273="","ERRO: data prevista ausente ou inválida",IF(O273=0,"Duplicada: contada uma vez",IF(N(G273)=0,"ERRO: tarefa fora do Plano Mestre",IF(P273=0,"Tarefa retirada do plano: não conta","OK")))))</f>
        <v/>
      </c>
    </row>
    <row r="274">
      <c r="A274" s="29" t="inlineStr">
        <is>
          <t>eq-demo-004</t>
        </is>
      </c>
      <c r="B274" s="25" t="inlineStr">
        <is>
          <t>PRL-11</t>
        </is>
      </c>
      <c r="C274" s="49" t="n">
        <v>46086</v>
      </c>
      <c r="D274" s="29" t="inlineStr">
        <is>
          <t>Cronograma PCM Direto</t>
        </is>
      </c>
      <c r="E274" s="23">
        <f>IF(OR(A274="",B274=""),"",A274&amp;"|"&amp;B274)</f>
        <v/>
      </c>
      <c r="F274" s="30">
        <f>IF(OR(E274="",NOT(ISNUMBER(C274))),"",E274&amp;"|"&amp;YEAR(C274)&amp;"-"&amp;RIGHT("0"&amp;MONTH(C274),2)&amp;"-"&amp;RIGHT("0"&amp;DAY(C274),2))</f>
        <v/>
      </c>
      <c r="G274" s="26">
        <f>IF(E274="","",IFERROR(MATCH(E274,pl_chave,0),0))</f>
        <v/>
      </c>
      <c r="H274" s="23">
        <f>IF(G274="","",IF(G274=0,"Tarefa fora do plano",INDEX(pl_tag,G274)))</f>
        <v/>
      </c>
      <c r="I274" s="30">
        <f>IF(N(G274)=0,"",INDEX(pl_atividade,G274))</f>
        <v/>
      </c>
      <c r="J274" s="50">
        <f>IF(N(G274)=0,"",INDEX(pl_especialidade,G274))</f>
        <v/>
      </c>
      <c r="K274" s="28">
        <f>IF(N(G274)=0,"",INDEX(pl_duracao,G274))</f>
        <v/>
      </c>
      <c r="L274" s="39">
        <f>IF(ISNUMBER(C274),YEAR(C274),"")</f>
        <v/>
      </c>
      <c r="M274" s="39">
        <f>IF(ISNUMBER(C274),MONTH(C274),"")</f>
        <v/>
      </c>
      <c r="N274" s="23">
        <f>IF(L274="","",IF(NOT(ISNUMBER(crono_ano)),"Informe o ano",IF(L274&lt;crono_ano,"Antes do ano",IF(L274&gt;crono_ano,"Depois do ano","No ano"))))</f>
        <v/>
      </c>
      <c r="O274" s="39">
        <f>IF(F274="","",IF(COUNTIF(F$7:F274,F274)=1,1,0))</f>
        <v/>
      </c>
      <c r="P274" s="39">
        <f>IF(A274&amp;B274&amp;C274="","",IF(AND(O274=1,N(G274)&gt;0),IF(INDEX(pl_ativa,MAX(1,N(G274)))="Sim",1,0),0))</f>
        <v/>
      </c>
      <c r="Q274" s="39">
        <f>IF(F274="","",COUNTIFS(ex_chave_oc,F274,ex_cancelada,"&lt;&gt;Sim"))</f>
        <v/>
      </c>
      <c r="R274" s="51">
        <f>IF(P274="","",IF(AND(P274=1,N(Q274)&gt;0),1,0))</f>
        <v/>
      </c>
      <c r="S274" s="30">
        <f>IF(P274="","",IF(F274="","ERRO: data prevista ausente ou inválida",IF(O274=0,"Duplicada: contada uma vez",IF(N(G274)=0,"ERRO: tarefa fora do Plano Mestre",IF(P274=0,"Tarefa retirada do plano: não conta","OK")))))</f>
        <v/>
      </c>
    </row>
    <row r="275">
      <c r="A275" s="29" t="inlineStr">
        <is>
          <t>eq-demo-004</t>
        </is>
      </c>
      <c r="B275" s="25" t="inlineStr">
        <is>
          <t>PRL-11</t>
        </is>
      </c>
      <c r="C275" s="49" t="n">
        <v>46087</v>
      </c>
      <c r="D275" s="29" t="inlineStr">
        <is>
          <t>Cronograma PCM Direto</t>
        </is>
      </c>
      <c r="E275" s="23">
        <f>IF(OR(A275="",B275=""),"",A275&amp;"|"&amp;B275)</f>
        <v/>
      </c>
      <c r="F275" s="30">
        <f>IF(OR(E275="",NOT(ISNUMBER(C275))),"",E275&amp;"|"&amp;YEAR(C275)&amp;"-"&amp;RIGHT("0"&amp;MONTH(C275),2)&amp;"-"&amp;RIGHT("0"&amp;DAY(C275),2))</f>
        <v/>
      </c>
      <c r="G275" s="26">
        <f>IF(E275="","",IFERROR(MATCH(E275,pl_chave,0),0))</f>
        <v/>
      </c>
      <c r="H275" s="23">
        <f>IF(G275="","",IF(G275=0,"Tarefa fora do plano",INDEX(pl_tag,G275)))</f>
        <v/>
      </c>
      <c r="I275" s="30">
        <f>IF(N(G275)=0,"",INDEX(pl_atividade,G275))</f>
        <v/>
      </c>
      <c r="J275" s="50">
        <f>IF(N(G275)=0,"",INDEX(pl_especialidade,G275))</f>
        <v/>
      </c>
      <c r="K275" s="28">
        <f>IF(N(G275)=0,"",INDEX(pl_duracao,G275))</f>
        <v/>
      </c>
      <c r="L275" s="39">
        <f>IF(ISNUMBER(C275),YEAR(C275),"")</f>
        <v/>
      </c>
      <c r="M275" s="39">
        <f>IF(ISNUMBER(C275),MONTH(C275),"")</f>
        <v/>
      </c>
      <c r="N275" s="23">
        <f>IF(L275="","",IF(NOT(ISNUMBER(crono_ano)),"Informe o ano",IF(L275&lt;crono_ano,"Antes do ano",IF(L275&gt;crono_ano,"Depois do ano","No ano"))))</f>
        <v/>
      </c>
      <c r="O275" s="39">
        <f>IF(F275="","",IF(COUNTIF(F$7:F275,F275)=1,1,0))</f>
        <v/>
      </c>
      <c r="P275" s="39">
        <f>IF(A275&amp;B275&amp;C275="","",IF(AND(O275=1,N(G275)&gt;0),IF(INDEX(pl_ativa,MAX(1,N(G275)))="Sim",1,0),0))</f>
        <v/>
      </c>
      <c r="Q275" s="39">
        <f>IF(F275="","",COUNTIFS(ex_chave_oc,F275,ex_cancelada,"&lt;&gt;Sim"))</f>
        <v/>
      </c>
      <c r="R275" s="51">
        <f>IF(P275="","",IF(AND(P275=1,N(Q275)&gt;0),1,0))</f>
        <v/>
      </c>
      <c r="S275" s="30">
        <f>IF(P275="","",IF(F275="","ERRO: data prevista ausente ou inválida",IF(O275=0,"Duplicada: contada uma vez",IF(N(G275)=0,"ERRO: tarefa fora do Plano Mestre",IF(P275=0,"Tarefa retirada do plano: não conta","OK")))))</f>
        <v/>
      </c>
    </row>
    <row r="276">
      <c r="A276" s="29" t="inlineStr">
        <is>
          <t>eq-demo-001</t>
        </is>
      </c>
      <c r="B276" s="25" t="inlineStr">
        <is>
          <t>CMP-01</t>
        </is>
      </c>
      <c r="C276" s="49" t="n">
        <v>46090</v>
      </c>
      <c r="D276" s="29" t="inlineStr">
        <is>
          <t>Cronograma PCM Direto</t>
        </is>
      </c>
      <c r="E276" s="23">
        <f>IF(OR(A276="",B276=""),"",A276&amp;"|"&amp;B276)</f>
        <v/>
      </c>
      <c r="F276" s="30">
        <f>IF(OR(E276="",NOT(ISNUMBER(C276))),"",E276&amp;"|"&amp;YEAR(C276)&amp;"-"&amp;RIGHT("0"&amp;MONTH(C276),2)&amp;"-"&amp;RIGHT("0"&amp;DAY(C276),2))</f>
        <v/>
      </c>
      <c r="G276" s="26">
        <f>IF(E276="","",IFERROR(MATCH(E276,pl_chave,0),0))</f>
        <v/>
      </c>
      <c r="H276" s="23">
        <f>IF(G276="","",IF(G276=0,"Tarefa fora do plano",INDEX(pl_tag,G276)))</f>
        <v/>
      </c>
      <c r="I276" s="30">
        <f>IF(N(G276)=0,"",INDEX(pl_atividade,G276))</f>
        <v/>
      </c>
      <c r="J276" s="50">
        <f>IF(N(G276)=0,"",INDEX(pl_especialidade,G276))</f>
        <v/>
      </c>
      <c r="K276" s="28">
        <f>IF(N(G276)=0,"",INDEX(pl_duracao,G276))</f>
        <v/>
      </c>
      <c r="L276" s="39">
        <f>IF(ISNUMBER(C276),YEAR(C276),"")</f>
        <v/>
      </c>
      <c r="M276" s="39">
        <f>IF(ISNUMBER(C276),MONTH(C276),"")</f>
        <v/>
      </c>
      <c r="N276" s="23">
        <f>IF(L276="","",IF(NOT(ISNUMBER(crono_ano)),"Informe o ano",IF(L276&lt;crono_ano,"Antes do ano",IF(L276&gt;crono_ano,"Depois do ano","No ano"))))</f>
        <v/>
      </c>
      <c r="O276" s="39">
        <f>IF(F276="","",IF(COUNTIF(F$7:F276,F276)=1,1,0))</f>
        <v/>
      </c>
      <c r="P276" s="39">
        <f>IF(A276&amp;B276&amp;C276="","",IF(AND(O276=1,N(G276)&gt;0),IF(INDEX(pl_ativa,MAX(1,N(G276)))="Sim",1,0),0))</f>
        <v/>
      </c>
      <c r="Q276" s="39">
        <f>IF(F276="","",COUNTIFS(ex_chave_oc,F276,ex_cancelada,"&lt;&gt;Sim"))</f>
        <v/>
      </c>
      <c r="R276" s="51">
        <f>IF(P276="","",IF(AND(P276=1,N(Q276)&gt;0),1,0))</f>
        <v/>
      </c>
      <c r="S276" s="30">
        <f>IF(P276="","",IF(F276="","ERRO: data prevista ausente ou inválida",IF(O276=0,"Duplicada: contada uma vez",IF(N(G276)=0,"ERRO: tarefa fora do Plano Mestre",IF(P276=0,"Tarefa retirada do plano: não conta","OK")))))</f>
        <v/>
      </c>
    </row>
    <row r="277">
      <c r="A277" s="29" t="inlineStr">
        <is>
          <t>eq-demo-001</t>
        </is>
      </c>
      <c r="B277" s="25" t="inlineStr">
        <is>
          <t>CMP-02</t>
        </is>
      </c>
      <c r="C277" s="49" t="n">
        <v>46090</v>
      </c>
      <c r="D277" s="29" t="inlineStr">
        <is>
          <t>Cronograma PCM Direto</t>
        </is>
      </c>
      <c r="E277" s="23">
        <f>IF(OR(A277="",B277=""),"",A277&amp;"|"&amp;B277)</f>
        <v/>
      </c>
      <c r="F277" s="30">
        <f>IF(OR(E277="",NOT(ISNUMBER(C277))),"",E277&amp;"|"&amp;YEAR(C277)&amp;"-"&amp;RIGHT("0"&amp;MONTH(C277),2)&amp;"-"&amp;RIGHT("0"&amp;DAY(C277),2))</f>
        <v/>
      </c>
      <c r="G277" s="26">
        <f>IF(E277="","",IFERROR(MATCH(E277,pl_chave,0),0))</f>
        <v/>
      </c>
      <c r="H277" s="23">
        <f>IF(G277="","",IF(G277=0,"Tarefa fora do plano",INDEX(pl_tag,G277)))</f>
        <v/>
      </c>
      <c r="I277" s="30">
        <f>IF(N(G277)=0,"",INDEX(pl_atividade,G277))</f>
        <v/>
      </c>
      <c r="J277" s="50">
        <f>IF(N(G277)=0,"",INDEX(pl_especialidade,G277))</f>
        <v/>
      </c>
      <c r="K277" s="28">
        <f>IF(N(G277)=0,"",INDEX(pl_duracao,G277))</f>
        <v/>
      </c>
      <c r="L277" s="39">
        <f>IF(ISNUMBER(C277),YEAR(C277),"")</f>
        <v/>
      </c>
      <c r="M277" s="39">
        <f>IF(ISNUMBER(C277),MONTH(C277),"")</f>
        <v/>
      </c>
      <c r="N277" s="23">
        <f>IF(L277="","",IF(NOT(ISNUMBER(crono_ano)),"Informe o ano",IF(L277&lt;crono_ano,"Antes do ano",IF(L277&gt;crono_ano,"Depois do ano","No ano"))))</f>
        <v/>
      </c>
      <c r="O277" s="39">
        <f>IF(F277="","",IF(COUNTIF(F$7:F277,F277)=1,1,0))</f>
        <v/>
      </c>
      <c r="P277" s="39">
        <f>IF(A277&amp;B277&amp;C277="","",IF(AND(O277=1,N(G277)&gt;0),IF(INDEX(pl_ativa,MAX(1,N(G277)))="Sim",1,0),0))</f>
        <v/>
      </c>
      <c r="Q277" s="39">
        <f>IF(F277="","",COUNTIFS(ex_chave_oc,F277,ex_cancelada,"&lt;&gt;Sim"))</f>
        <v/>
      </c>
      <c r="R277" s="51">
        <f>IF(P277="","",IF(AND(P277=1,N(Q277)&gt;0),1,0))</f>
        <v/>
      </c>
      <c r="S277" s="30">
        <f>IF(P277="","",IF(F277="","ERRO: data prevista ausente ou inválida",IF(O277=0,"Duplicada: contada uma vez",IF(N(G277)=0,"ERRO: tarefa fora do Plano Mestre",IF(P277=0,"Tarefa retirada do plano: não conta","OK")))))</f>
        <v/>
      </c>
    </row>
    <row r="278">
      <c r="A278" s="29" t="inlineStr">
        <is>
          <t>eq-demo-001</t>
        </is>
      </c>
      <c r="B278" s="25" t="inlineStr">
        <is>
          <t>CMP-04</t>
        </is>
      </c>
      <c r="C278" s="49" t="n">
        <v>46090</v>
      </c>
      <c r="D278" s="29" t="inlineStr">
        <is>
          <t>Cronograma PCM Direto</t>
        </is>
      </c>
      <c r="E278" s="23">
        <f>IF(OR(A278="",B278=""),"",A278&amp;"|"&amp;B278)</f>
        <v/>
      </c>
      <c r="F278" s="30">
        <f>IF(OR(E278="",NOT(ISNUMBER(C278))),"",E278&amp;"|"&amp;YEAR(C278)&amp;"-"&amp;RIGHT("0"&amp;MONTH(C278),2)&amp;"-"&amp;RIGHT("0"&amp;DAY(C278),2))</f>
        <v/>
      </c>
      <c r="G278" s="26">
        <f>IF(E278="","",IFERROR(MATCH(E278,pl_chave,0),0))</f>
        <v/>
      </c>
      <c r="H278" s="23">
        <f>IF(G278="","",IF(G278=0,"Tarefa fora do plano",INDEX(pl_tag,G278)))</f>
        <v/>
      </c>
      <c r="I278" s="30">
        <f>IF(N(G278)=0,"",INDEX(pl_atividade,G278))</f>
        <v/>
      </c>
      <c r="J278" s="50">
        <f>IF(N(G278)=0,"",INDEX(pl_especialidade,G278))</f>
        <v/>
      </c>
      <c r="K278" s="28">
        <f>IF(N(G278)=0,"",INDEX(pl_duracao,G278))</f>
        <v/>
      </c>
      <c r="L278" s="39">
        <f>IF(ISNUMBER(C278),YEAR(C278),"")</f>
        <v/>
      </c>
      <c r="M278" s="39">
        <f>IF(ISNUMBER(C278),MONTH(C278),"")</f>
        <v/>
      </c>
      <c r="N278" s="23">
        <f>IF(L278="","",IF(NOT(ISNUMBER(crono_ano)),"Informe o ano",IF(L278&lt;crono_ano,"Antes do ano",IF(L278&gt;crono_ano,"Depois do ano","No ano"))))</f>
        <v/>
      </c>
      <c r="O278" s="39">
        <f>IF(F278="","",IF(COUNTIF(F$7:F278,F278)=1,1,0))</f>
        <v/>
      </c>
      <c r="P278" s="39">
        <f>IF(A278&amp;B278&amp;C278="","",IF(AND(O278=1,N(G278)&gt;0),IF(INDEX(pl_ativa,MAX(1,N(G278)))="Sim",1,0),0))</f>
        <v/>
      </c>
      <c r="Q278" s="39">
        <f>IF(F278="","",COUNTIFS(ex_chave_oc,F278,ex_cancelada,"&lt;&gt;Sim"))</f>
        <v/>
      </c>
      <c r="R278" s="51">
        <f>IF(P278="","",IF(AND(P278=1,N(Q278)&gt;0),1,0))</f>
        <v/>
      </c>
      <c r="S278" s="30">
        <f>IF(P278="","",IF(F278="","ERRO: data prevista ausente ou inválida",IF(O278=0,"Duplicada: contada uma vez",IF(N(G278)=0,"ERRO: tarefa fora do Plano Mestre",IF(P278=0,"Tarefa retirada do plano: não conta","OK")))))</f>
        <v/>
      </c>
    </row>
    <row r="279">
      <c r="A279" s="29" t="inlineStr">
        <is>
          <t>eq-demo-001</t>
        </is>
      </c>
      <c r="B279" s="25" t="inlineStr">
        <is>
          <t>CMP-06</t>
        </is>
      </c>
      <c r="C279" s="49" t="n">
        <v>46090</v>
      </c>
      <c r="D279" s="29" t="inlineStr">
        <is>
          <t>Cronograma PCM Direto</t>
        </is>
      </c>
      <c r="E279" s="23">
        <f>IF(OR(A279="",B279=""),"",A279&amp;"|"&amp;B279)</f>
        <v/>
      </c>
      <c r="F279" s="30">
        <f>IF(OR(E279="",NOT(ISNUMBER(C279))),"",E279&amp;"|"&amp;YEAR(C279)&amp;"-"&amp;RIGHT("0"&amp;MONTH(C279),2)&amp;"-"&amp;RIGHT("0"&amp;DAY(C279),2))</f>
        <v/>
      </c>
      <c r="G279" s="26">
        <f>IF(E279="","",IFERROR(MATCH(E279,pl_chave,0),0))</f>
        <v/>
      </c>
      <c r="H279" s="23">
        <f>IF(G279="","",IF(G279=0,"Tarefa fora do plano",INDEX(pl_tag,G279)))</f>
        <v/>
      </c>
      <c r="I279" s="30">
        <f>IF(N(G279)=0,"",INDEX(pl_atividade,G279))</f>
        <v/>
      </c>
      <c r="J279" s="50">
        <f>IF(N(G279)=0,"",INDEX(pl_especialidade,G279))</f>
        <v/>
      </c>
      <c r="K279" s="28">
        <f>IF(N(G279)=0,"",INDEX(pl_duracao,G279))</f>
        <v/>
      </c>
      <c r="L279" s="39">
        <f>IF(ISNUMBER(C279),YEAR(C279),"")</f>
        <v/>
      </c>
      <c r="M279" s="39">
        <f>IF(ISNUMBER(C279),MONTH(C279),"")</f>
        <v/>
      </c>
      <c r="N279" s="23">
        <f>IF(L279="","",IF(NOT(ISNUMBER(crono_ano)),"Informe o ano",IF(L279&lt;crono_ano,"Antes do ano",IF(L279&gt;crono_ano,"Depois do ano","No ano"))))</f>
        <v/>
      </c>
      <c r="O279" s="39">
        <f>IF(F279="","",IF(COUNTIF(F$7:F279,F279)=1,1,0))</f>
        <v/>
      </c>
      <c r="P279" s="39">
        <f>IF(A279&amp;B279&amp;C279="","",IF(AND(O279=1,N(G279)&gt;0),IF(INDEX(pl_ativa,MAX(1,N(G279)))="Sim",1,0),0))</f>
        <v/>
      </c>
      <c r="Q279" s="39">
        <f>IF(F279="","",COUNTIFS(ex_chave_oc,F279,ex_cancelada,"&lt;&gt;Sim"))</f>
        <v/>
      </c>
      <c r="R279" s="51">
        <f>IF(P279="","",IF(AND(P279=1,N(Q279)&gt;0),1,0))</f>
        <v/>
      </c>
      <c r="S279" s="30">
        <f>IF(P279="","",IF(F279="","ERRO: data prevista ausente ou inválida",IF(O279=0,"Duplicada: contada uma vez",IF(N(G279)=0,"ERRO: tarefa fora do Plano Mestre",IF(P279=0,"Tarefa retirada do plano: não conta","OK")))))</f>
        <v/>
      </c>
    </row>
    <row r="280">
      <c r="A280" s="29" t="inlineStr">
        <is>
          <t>eq-demo-002</t>
        </is>
      </c>
      <c r="B280" s="25" t="inlineStr">
        <is>
          <t>BCF-01</t>
        </is>
      </c>
      <c r="C280" s="49" t="n">
        <v>46090</v>
      </c>
      <c r="D280" s="29" t="inlineStr">
        <is>
          <t>Cronograma PCM Direto</t>
        </is>
      </c>
      <c r="E280" s="23">
        <f>IF(OR(A280="",B280=""),"",A280&amp;"|"&amp;B280)</f>
        <v/>
      </c>
      <c r="F280" s="30">
        <f>IF(OR(E280="",NOT(ISNUMBER(C280))),"",E280&amp;"|"&amp;YEAR(C280)&amp;"-"&amp;RIGHT("0"&amp;MONTH(C280),2)&amp;"-"&amp;RIGHT("0"&amp;DAY(C280),2))</f>
        <v/>
      </c>
      <c r="G280" s="26">
        <f>IF(E280="","",IFERROR(MATCH(E280,pl_chave,0),0))</f>
        <v/>
      </c>
      <c r="H280" s="23">
        <f>IF(G280="","",IF(G280=0,"Tarefa fora do plano",INDEX(pl_tag,G280)))</f>
        <v/>
      </c>
      <c r="I280" s="30">
        <f>IF(N(G280)=0,"",INDEX(pl_atividade,G280))</f>
        <v/>
      </c>
      <c r="J280" s="50">
        <f>IF(N(G280)=0,"",INDEX(pl_especialidade,G280))</f>
        <v/>
      </c>
      <c r="K280" s="28">
        <f>IF(N(G280)=0,"",INDEX(pl_duracao,G280))</f>
        <v/>
      </c>
      <c r="L280" s="39">
        <f>IF(ISNUMBER(C280),YEAR(C280),"")</f>
        <v/>
      </c>
      <c r="M280" s="39">
        <f>IF(ISNUMBER(C280),MONTH(C280),"")</f>
        <v/>
      </c>
      <c r="N280" s="23">
        <f>IF(L280="","",IF(NOT(ISNUMBER(crono_ano)),"Informe o ano",IF(L280&lt;crono_ano,"Antes do ano",IF(L280&gt;crono_ano,"Depois do ano","No ano"))))</f>
        <v/>
      </c>
      <c r="O280" s="39">
        <f>IF(F280="","",IF(COUNTIF(F$7:F280,F280)=1,1,0))</f>
        <v/>
      </c>
      <c r="P280" s="39">
        <f>IF(A280&amp;B280&amp;C280="","",IF(AND(O280=1,N(G280)&gt;0),IF(INDEX(pl_ativa,MAX(1,N(G280)))="Sim",1,0),0))</f>
        <v/>
      </c>
      <c r="Q280" s="39">
        <f>IF(F280="","",COUNTIFS(ex_chave_oc,F280,ex_cancelada,"&lt;&gt;Sim"))</f>
        <v/>
      </c>
      <c r="R280" s="51">
        <f>IF(P280="","",IF(AND(P280=1,N(Q280)&gt;0),1,0))</f>
        <v/>
      </c>
      <c r="S280" s="30">
        <f>IF(P280="","",IF(F280="","ERRO: data prevista ausente ou inválida",IF(O280=0,"Duplicada: contada uma vez",IF(N(G280)=0,"ERRO: tarefa fora do Plano Mestre",IF(P280=0,"Tarefa retirada do plano: não conta","OK")))))</f>
        <v/>
      </c>
    </row>
    <row r="281">
      <c r="A281" s="29" t="inlineStr">
        <is>
          <t>eq-demo-003</t>
        </is>
      </c>
      <c r="B281" s="25" t="inlineStr">
        <is>
          <t>MOT-01</t>
        </is>
      </c>
      <c r="C281" s="49" t="n">
        <v>46090</v>
      </c>
      <c r="D281" s="29" t="inlineStr">
        <is>
          <t>Cronograma PCM Direto</t>
        </is>
      </c>
      <c r="E281" s="23">
        <f>IF(OR(A281="",B281=""),"",A281&amp;"|"&amp;B281)</f>
        <v/>
      </c>
      <c r="F281" s="30">
        <f>IF(OR(E281="",NOT(ISNUMBER(C281))),"",E281&amp;"|"&amp;YEAR(C281)&amp;"-"&amp;RIGHT("0"&amp;MONTH(C281),2)&amp;"-"&amp;RIGHT("0"&amp;DAY(C281),2))</f>
        <v/>
      </c>
      <c r="G281" s="26">
        <f>IF(E281="","",IFERROR(MATCH(E281,pl_chave,0),0))</f>
        <v/>
      </c>
      <c r="H281" s="23">
        <f>IF(G281="","",IF(G281=0,"Tarefa fora do plano",INDEX(pl_tag,G281)))</f>
        <v/>
      </c>
      <c r="I281" s="30">
        <f>IF(N(G281)=0,"",INDEX(pl_atividade,G281))</f>
        <v/>
      </c>
      <c r="J281" s="50">
        <f>IF(N(G281)=0,"",INDEX(pl_especialidade,G281))</f>
        <v/>
      </c>
      <c r="K281" s="28">
        <f>IF(N(G281)=0,"",INDEX(pl_duracao,G281))</f>
        <v/>
      </c>
      <c r="L281" s="39">
        <f>IF(ISNUMBER(C281),YEAR(C281),"")</f>
        <v/>
      </c>
      <c r="M281" s="39">
        <f>IF(ISNUMBER(C281),MONTH(C281),"")</f>
        <v/>
      </c>
      <c r="N281" s="23">
        <f>IF(L281="","",IF(NOT(ISNUMBER(crono_ano)),"Informe o ano",IF(L281&lt;crono_ano,"Antes do ano",IF(L281&gt;crono_ano,"Depois do ano","No ano"))))</f>
        <v/>
      </c>
      <c r="O281" s="39">
        <f>IF(F281="","",IF(COUNTIF(F$7:F281,F281)=1,1,0))</f>
        <v/>
      </c>
      <c r="P281" s="39">
        <f>IF(A281&amp;B281&amp;C281="","",IF(AND(O281=1,N(G281)&gt;0),IF(INDEX(pl_ativa,MAX(1,N(G281)))="Sim",1,0),0))</f>
        <v/>
      </c>
      <c r="Q281" s="39">
        <f>IF(F281="","",COUNTIFS(ex_chave_oc,F281,ex_cancelada,"&lt;&gt;Sim"))</f>
        <v/>
      </c>
      <c r="R281" s="51">
        <f>IF(P281="","",IF(AND(P281=1,N(Q281)&gt;0),1,0))</f>
        <v/>
      </c>
      <c r="S281" s="30">
        <f>IF(P281="","",IF(F281="","ERRO: data prevista ausente ou inválida",IF(O281=0,"Duplicada: contada uma vez",IF(N(G281)=0,"ERRO: tarefa fora do Plano Mestre",IF(P281=0,"Tarefa retirada do plano: não conta","OK")))))</f>
        <v/>
      </c>
    </row>
    <row r="282">
      <c r="A282" s="29" t="inlineStr">
        <is>
          <t>eq-demo-004</t>
        </is>
      </c>
      <c r="B282" s="25" t="inlineStr">
        <is>
          <t>PRL-01</t>
        </is>
      </c>
      <c r="C282" s="49" t="n">
        <v>46090</v>
      </c>
      <c r="D282" s="29" t="inlineStr">
        <is>
          <t>Cronograma PCM Direto</t>
        </is>
      </c>
      <c r="E282" s="23">
        <f>IF(OR(A282="",B282=""),"",A282&amp;"|"&amp;B282)</f>
        <v/>
      </c>
      <c r="F282" s="30">
        <f>IF(OR(E282="",NOT(ISNUMBER(C282))),"",E282&amp;"|"&amp;YEAR(C282)&amp;"-"&amp;RIGHT("0"&amp;MONTH(C282),2)&amp;"-"&amp;RIGHT("0"&amp;DAY(C282),2))</f>
        <v/>
      </c>
      <c r="G282" s="26">
        <f>IF(E282="","",IFERROR(MATCH(E282,pl_chave,0),0))</f>
        <v/>
      </c>
      <c r="H282" s="23">
        <f>IF(G282="","",IF(G282=0,"Tarefa fora do plano",INDEX(pl_tag,G282)))</f>
        <v/>
      </c>
      <c r="I282" s="30">
        <f>IF(N(G282)=0,"",INDEX(pl_atividade,G282))</f>
        <v/>
      </c>
      <c r="J282" s="50">
        <f>IF(N(G282)=0,"",INDEX(pl_especialidade,G282))</f>
        <v/>
      </c>
      <c r="K282" s="28">
        <f>IF(N(G282)=0,"",INDEX(pl_duracao,G282))</f>
        <v/>
      </c>
      <c r="L282" s="39">
        <f>IF(ISNUMBER(C282),YEAR(C282),"")</f>
        <v/>
      </c>
      <c r="M282" s="39">
        <f>IF(ISNUMBER(C282),MONTH(C282),"")</f>
        <v/>
      </c>
      <c r="N282" s="23">
        <f>IF(L282="","",IF(NOT(ISNUMBER(crono_ano)),"Informe o ano",IF(L282&lt;crono_ano,"Antes do ano",IF(L282&gt;crono_ano,"Depois do ano","No ano"))))</f>
        <v/>
      </c>
      <c r="O282" s="39">
        <f>IF(F282="","",IF(COUNTIF(F$7:F282,F282)=1,1,0))</f>
        <v/>
      </c>
      <c r="P282" s="39">
        <f>IF(A282&amp;B282&amp;C282="","",IF(AND(O282=1,N(G282)&gt;0),IF(INDEX(pl_ativa,MAX(1,N(G282)))="Sim",1,0),0))</f>
        <v/>
      </c>
      <c r="Q282" s="39">
        <f>IF(F282="","",COUNTIFS(ex_chave_oc,F282,ex_cancelada,"&lt;&gt;Sim"))</f>
        <v/>
      </c>
      <c r="R282" s="51">
        <f>IF(P282="","",IF(AND(P282=1,N(Q282)&gt;0),1,0))</f>
        <v/>
      </c>
      <c r="S282" s="30">
        <f>IF(P282="","",IF(F282="","ERRO: data prevista ausente ou inválida",IF(O282=0,"Duplicada: contada uma vez",IF(N(G282)=0,"ERRO: tarefa fora do Plano Mestre",IF(P282=0,"Tarefa retirada do plano: não conta","OK")))))</f>
        <v/>
      </c>
    </row>
    <row r="283">
      <c r="A283" s="29" t="inlineStr">
        <is>
          <t>eq-demo-004</t>
        </is>
      </c>
      <c r="B283" s="25" t="inlineStr">
        <is>
          <t>PRL-02</t>
        </is>
      </c>
      <c r="C283" s="49" t="n">
        <v>46090</v>
      </c>
      <c r="D283" s="29" t="inlineStr">
        <is>
          <t>Cronograma PCM Direto</t>
        </is>
      </c>
      <c r="E283" s="23">
        <f>IF(OR(A283="",B283=""),"",A283&amp;"|"&amp;B283)</f>
        <v/>
      </c>
      <c r="F283" s="30">
        <f>IF(OR(E283="",NOT(ISNUMBER(C283))),"",E283&amp;"|"&amp;YEAR(C283)&amp;"-"&amp;RIGHT("0"&amp;MONTH(C283),2)&amp;"-"&amp;RIGHT("0"&amp;DAY(C283),2))</f>
        <v/>
      </c>
      <c r="G283" s="26">
        <f>IF(E283="","",IFERROR(MATCH(E283,pl_chave,0),0))</f>
        <v/>
      </c>
      <c r="H283" s="23">
        <f>IF(G283="","",IF(G283=0,"Tarefa fora do plano",INDEX(pl_tag,G283)))</f>
        <v/>
      </c>
      <c r="I283" s="30">
        <f>IF(N(G283)=0,"",INDEX(pl_atividade,G283))</f>
        <v/>
      </c>
      <c r="J283" s="50">
        <f>IF(N(G283)=0,"",INDEX(pl_especialidade,G283))</f>
        <v/>
      </c>
      <c r="K283" s="28">
        <f>IF(N(G283)=0,"",INDEX(pl_duracao,G283))</f>
        <v/>
      </c>
      <c r="L283" s="39">
        <f>IF(ISNUMBER(C283),YEAR(C283),"")</f>
        <v/>
      </c>
      <c r="M283" s="39">
        <f>IF(ISNUMBER(C283),MONTH(C283),"")</f>
        <v/>
      </c>
      <c r="N283" s="23">
        <f>IF(L283="","",IF(NOT(ISNUMBER(crono_ano)),"Informe o ano",IF(L283&lt;crono_ano,"Antes do ano",IF(L283&gt;crono_ano,"Depois do ano","No ano"))))</f>
        <v/>
      </c>
      <c r="O283" s="39">
        <f>IF(F283="","",IF(COUNTIF(F$7:F283,F283)=1,1,0))</f>
        <v/>
      </c>
      <c r="P283" s="39">
        <f>IF(A283&amp;B283&amp;C283="","",IF(AND(O283=1,N(G283)&gt;0),IF(INDEX(pl_ativa,MAX(1,N(G283)))="Sim",1,0),0))</f>
        <v/>
      </c>
      <c r="Q283" s="39">
        <f>IF(F283="","",COUNTIFS(ex_chave_oc,F283,ex_cancelada,"&lt;&gt;Sim"))</f>
        <v/>
      </c>
      <c r="R283" s="51">
        <f>IF(P283="","",IF(AND(P283=1,N(Q283)&gt;0),1,0))</f>
        <v/>
      </c>
      <c r="S283" s="30">
        <f>IF(P283="","",IF(F283="","ERRO: data prevista ausente ou inválida",IF(O283=0,"Duplicada: contada uma vez",IF(N(G283)=0,"ERRO: tarefa fora do Plano Mestre",IF(P283=0,"Tarefa retirada do plano: não conta","OK")))))</f>
        <v/>
      </c>
    </row>
    <row r="284">
      <c r="A284" s="29" t="inlineStr">
        <is>
          <t>eq-demo-004</t>
        </is>
      </c>
      <c r="B284" s="25" t="inlineStr">
        <is>
          <t>PRL-03</t>
        </is>
      </c>
      <c r="C284" s="49" t="n">
        <v>46090</v>
      </c>
      <c r="D284" s="29" t="inlineStr">
        <is>
          <t>Cronograma PCM Direto</t>
        </is>
      </c>
      <c r="E284" s="23">
        <f>IF(OR(A284="",B284=""),"",A284&amp;"|"&amp;B284)</f>
        <v/>
      </c>
      <c r="F284" s="30">
        <f>IF(OR(E284="",NOT(ISNUMBER(C284))),"",E284&amp;"|"&amp;YEAR(C284)&amp;"-"&amp;RIGHT("0"&amp;MONTH(C284),2)&amp;"-"&amp;RIGHT("0"&amp;DAY(C284),2))</f>
        <v/>
      </c>
      <c r="G284" s="26">
        <f>IF(E284="","",IFERROR(MATCH(E284,pl_chave,0),0))</f>
        <v/>
      </c>
      <c r="H284" s="23">
        <f>IF(G284="","",IF(G284=0,"Tarefa fora do plano",INDEX(pl_tag,G284)))</f>
        <v/>
      </c>
      <c r="I284" s="30">
        <f>IF(N(G284)=0,"",INDEX(pl_atividade,G284))</f>
        <v/>
      </c>
      <c r="J284" s="50">
        <f>IF(N(G284)=0,"",INDEX(pl_especialidade,G284))</f>
        <v/>
      </c>
      <c r="K284" s="28">
        <f>IF(N(G284)=0,"",INDEX(pl_duracao,G284))</f>
        <v/>
      </c>
      <c r="L284" s="39">
        <f>IF(ISNUMBER(C284),YEAR(C284),"")</f>
        <v/>
      </c>
      <c r="M284" s="39">
        <f>IF(ISNUMBER(C284),MONTH(C284),"")</f>
        <v/>
      </c>
      <c r="N284" s="23">
        <f>IF(L284="","",IF(NOT(ISNUMBER(crono_ano)),"Informe o ano",IF(L284&lt;crono_ano,"Antes do ano",IF(L284&gt;crono_ano,"Depois do ano","No ano"))))</f>
        <v/>
      </c>
      <c r="O284" s="39">
        <f>IF(F284="","",IF(COUNTIF(F$7:F284,F284)=1,1,0))</f>
        <v/>
      </c>
      <c r="P284" s="39">
        <f>IF(A284&amp;B284&amp;C284="","",IF(AND(O284=1,N(G284)&gt;0),IF(INDEX(pl_ativa,MAX(1,N(G284)))="Sim",1,0),0))</f>
        <v/>
      </c>
      <c r="Q284" s="39">
        <f>IF(F284="","",COUNTIFS(ex_chave_oc,F284,ex_cancelada,"&lt;&gt;Sim"))</f>
        <v/>
      </c>
      <c r="R284" s="51">
        <f>IF(P284="","",IF(AND(P284=1,N(Q284)&gt;0),1,0))</f>
        <v/>
      </c>
      <c r="S284" s="30">
        <f>IF(P284="","",IF(F284="","ERRO: data prevista ausente ou inválida",IF(O284=0,"Duplicada: contada uma vez",IF(N(G284)=0,"ERRO: tarefa fora do Plano Mestre",IF(P284=0,"Tarefa retirada do plano: não conta","OK")))))</f>
        <v/>
      </c>
    </row>
    <row r="285">
      <c r="A285" s="29" t="inlineStr">
        <is>
          <t>eq-demo-004</t>
        </is>
      </c>
      <c r="B285" s="25" t="inlineStr">
        <is>
          <t>PRL-06</t>
        </is>
      </c>
      <c r="C285" s="49" t="n">
        <v>46090</v>
      </c>
      <c r="D285" s="29" t="inlineStr">
        <is>
          <t>Cronograma PCM Direto</t>
        </is>
      </c>
      <c r="E285" s="23">
        <f>IF(OR(A285="",B285=""),"",A285&amp;"|"&amp;B285)</f>
        <v/>
      </c>
      <c r="F285" s="30">
        <f>IF(OR(E285="",NOT(ISNUMBER(C285))),"",E285&amp;"|"&amp;YEAR(C285)&amp;"-"&amp;RIGHT("0"&amp;MONTH(C285),2)&amp;"-"&amp;RIGHT("0"&amp;DAY(C285),2))</f>
        <v/>
      </c>
      <c r="G285" s="26">
        <f>IF(E285="","",IFERROR(MATCH(E285,pl_chave,0),0))</f>
        <v/>
      </c>
      <c r="H285" s="23">
        <f>IF(G285="","",IF(G285=0,"Tarefa fora do plano",INDEX(pl_tag,G285)))</f>
        <v/>
      </c>
      <c r="I285" s="30">
        <f>IF(N(G285)=0,"",INDEX(pl_atividade,G285))</f>
        <v/>
      </c>
      <c r="J285" s="50">
        <f>IF(N(G285)=0,"",INDEX(pl_especialidade,G285))</f>
        <v/>
      </c>
      <c r="K285" s="28">
        <f>IF(N(G285)=0,"",INDEX(pl_duracao,G285))</f>
        <v/>
      </c>
      <c r="L285" s="39">
        <f>IF(ISNUMBER(C285),YEAR(C285),"")</f>
        <v/>
      </c>
      <c r="M285" s="39">
        <f>IF(ISNUMBER(C285),MONTH(C285),"")</f>
        <v/>
      </c>
      <c r="N285" s="23">
        <f>IF(L285="","",IF(NOT(ISNUMBER(crono_ano)),"Informe o ano",IF(L285&lt;crono_ano,"Antes do ano",IF(L285&gt;crono_ano,"Depois do ano","No ano"))))</f>
        <v/>
      </c>
      <c r="O285" s="39">
        <f>IF(F285="","",IF(COUNTIF(F$7:F285,F285)=1,1,0))</f>
        <v/>
      </c>
      <c r="P285" s="39">
        <f>IF(A285&amp;B285&amp;C285="","",IF(AND(O285=1,N(G285)&gt;0),IF(INDEX(pl_ativa,MAX(1,N(G285)))="Sim",1,0),0))</f>
        <v/>
      </c>
      <c r="Q285" s="39">
        <f>IF(F285="","",COUNTIFS(ex_chave_oc,F285,ex_cancelada,"&lt;&gt;Sim"))</f>
        <v/>
      </c>
      <c r="R285" s="51">
        <f>IF(P285="","",IF(AND(P285=1,N(Q285)&gt;0),1,0))</f>
        <v/>
      </c>
      <c r="S285" s="30">
        <f>IF(P285="","",IF(F285="","ERRO: data prevista ausente ou inválida",IF(O285=0,"Duplicada: contada uma vez",IF(N(G285)=0,"ERRO: tarefa fora do Plano Mestre",IF(P285=0,"Tarefa retirada do plano: não conta","OK")))))</f>
        <v/>
      </c>
    </row>
    <row r="286">
      <c r="A286" s="29" t="inlineStr">
        <is>
          <t>eq-demo-004</t>
        </is>
      </c>
      <c r="B286" s="25" t="inlineStr">
        <is>
          <t>PRL-11</t>
        </is>
      </c>
      <c r="C286" s="49" t="n">
        <v>46090</v>
      </c>
      <c r="D286" s="29" t="inlineStr">
        <is>
          <t>Cronograma PCM Direto</t>
        </is>
      </c>
      <c r="E286" s="23">
        <f>IF(OR(A286="",B286=""),"",A286&amp;"|"&amp;B286)</f>
        <v/>
      </c>
      <c r="F286" s="30">
        <f>IF(OR(E286="",NOT(ISNUMBER(C286))),"",E286&amp;"|"&amp;YEAR(C286)&amp;"-"&amp;RIGHT("0"&amp;MONTH(C286),2)&amp;"-"&amp;RIGHT("0"&amp;DAY(C286),2))</f>
        <v/>
      </c>
      <c r="G286" s="26">
        <f>IF(E286="","",IFERROR(MATCH(E286,pl_chave,0),0))</f>
        <v/>
      </c>
      <c r="H286" s="23">
        <f>IF(G286="","",IF(G286=0,"Tarefa fora do plano",INDEX(pl_tag,G286)))</f>
        <v/>
      </c>
      <c r="I286" s="30">
        <f>IF(N(G286)=0,"",INDEX(pl_atividade,G286))</f>
        <v/>
      </c>
      <c r="J286" s="50">
        <f>IF(N(G286)=0,"",INDEX(pl_especialidade,G286))</f>
        <v/>
      </c>
      <c r="K286" s="28">
        <f>IF(N(G286)=0,"",INDEX(pl_duracao,G286))</f>
        <v/>
      </c>
      <c r="L286" s="39">
        <f>IF(ISNUMBER(C286),YEAR(C286),"")</f>
        <v/>
      </c>
      <c r="M286" s="39">
        <f>IF(ISNUMBER(C286),MONTH(C286),"")</f>
        <v/>
      </c>
      <c r="N286" s="23">
        <f>IF(L286="","",IF(NOT(ISNUMBER(crono_ano)),"Informe o ano",IF(L286&lt;crono_ano,"Antes do ano",IF(L286&gt;crono_ano,"Depois do ano","No ano"))))</f>
        <v/>
      </c>
      <c r="O286" s="39">
        <f>IF(F286="","",IF(COUNTIF(F$7:F286,F286)=1,1,0))</f>
        <v/>
      </c>
      <c r="P286" s="39">
        <f>IF(A286&amp;B286&amp;C286="","",IF(AND(O286=1,N(G286)&gt;0),IF(INDEX(pl_ativa,MAX(1,N(G286)))="Sim",1,0),0))</f>
        <v/>
      </c>
      <c r="Q286" s="39">
        <f>IF(F286="","",COUNTIFS(ex_chave_oc,F286,ex_cancelada,"&lt;&gt;Sim"))</f>
        <v/>
      </c>
      <c r="R286" s="51">
        <f>IF(P286="","",IF(AND(P286=1,N(Q286)&gt;0),1,0))</f>
        <v/>
      </c>
      <c r="S286" s="30">
        <f>IF(P286="","",IF(F286="","ERRO: data prevista ausente ou inválida",IF(O286=0,"Duplicada: contada uma vez",IF(N(G286)=0,"ERRO: tarefa fora do Plano Mestre",IF(P286=0,"Tarefa retirada do plano: não conta","OK")))))</f>
        <v/>
      </c>
    </row>
    <row r="287">
      <c r="A287" s="29" t="inlineStr">
        <is>
          <t>eq-demo-004</t>
        </is>
      </c>
      <c r="B287" s="25" t="inlineStr">
        <is>
          <t>PRL-11</t>
        </is>
      </c>
      <c r="C287" s="49" t="n">
        <v>46091</v>
      </c>
      <c r="D287" s="29" t="inlineStr">
        <is>
          <t>Cronograma PCM Direto</t>
        </is>
      </c>
      <c r="E287" s="23">
        <f>IF(OR(A287="",B287=""),"",A287&amp;"|"&amp;B287)</f>
        <v/>
      </c>
      <c r="F287" s="30">
        <f>IF(OR(E287="",NOT(ISNUMBER(C287))),"",E287&amp;"|"&amp;YEAR(C287)&amp;"-"&amp;RIGHT("0"&amp;MONTH(C287),2)&amp;"-"&amp;RIGHT("0"&amp;DAY(C287),2))</f>
        <v/>
      </c>
      <c r="G287" s="26">
        <f>IF(E287="","",IFERROR(MATCH(E287,pl_chave,0),0))</f>
        <v/>
      </c>
      <c r="H287" s="23">
        <f>IF(G287="","",IF(G287=0,"Tarefa fora do plano",INDEX(pl_tag,G287)))</f>
        <v/>
      </c>
      <c r="I287" s="30">
        <f>IF(N(G287)=0,"",INDEX(pl_atividade,G287))</f>
        <v/>
      </c>
      <c r="J287" s="50">
        <f>IF(N(G287)=0,"",INDEX(pl_especialidade,G287))</f>
        <v/>
      </c>
      <c r="K287" s="28">
        <f>IF(N(G287)=0,"",INDEX(pl_duracao,G287))</f>
        <v/>
      </c>
      <c r="L287" s="39">
        <f>IF(ISNUMBER(C287),YEAR(C287),"")</f>
        <v/>
      </c>
      <c r="M287" s="39">
        <f>IF(ISNUMBER(C287),MONTH(C287),"")</f>
        <v/>
      </c>
      <c r="N287" s="23">
        <f>IF(L287="","",IF(NOT(ISNUMBER(crono_ano)),"Informe o ano",IF(L287&lt;crono_ano,"Antes do ano",IF(L287&gt;crono_ano,"Depois do ano","No ano"))))</f>
        <v/>
      </c>
      <c r="O287" s="39">
        <f>IF(F287="","",IF(COUNTIF(F$7:F287,F287)=1,1,0))</f>
        <v/>
      </c>
      <c r="P287" s="39">
        <f>IF(A287&amp;B287&amp;C287="","",IF(AND(O287=1,N(G287)&gt;0),IF(INDEX(pl_ativa,MAX(1,N(G287)))="Sim",1,0),0))</f>
        <v/>
      </c>
      <c r="Q287" s="39">
        <f>IF(F287="","",COUNTIFS(ex_chave_oc,F287,ex_cancelada,"&lt;&gt;Sim"))</f>
        <v/>
      </c>
      <c r="R287" s="51">
        <f>IF(P287="","",IF(AND(P287=1,N(Q287)&gt;0),1,0))</f>
        <v/>
      </c>
      <c r="S287" s="30">
        <f>IF(P287="","",IF(F287="","ERRO: data prevista ausente ou inválida",IF(O287=0,"Duplicada: contada uma vez",IF(N(G287)=0,"ERRO: tarefa fora do Plano Mestre",IF(P287=0,"Tarefa retirada do plano: não conta","OK")))))</f>
        <v/>
      </c>
    </row>
    <row r="288">
      <c r="A288" s="29" t="inlineStr">
        <is>
          <t>eq-demo-004</t>
        </is>
      </c>
      <c r="B288" s="25" t="inlineStr">
        <is>
          <t>PRL-11</t>
        </is>
      </c>
      <c r="C288" s="49" t="n">
        <v>46092</v>
      </c>
      <c r="D288" s="29" t="inlineStr">
        <is>
          <t>Cronograma PCM Direto</t>
        </is>
      </c>
      <c r="E288" s="23">
        <f>IF(OR(A288="",B288=""),"",A288&amp;"|"&amp;B288)</f>
        <v/>
      </c>
      <c r="F288" s="30">
        <f>IF(OR(E288="",NOT(ISNUMBER(C288))),"",E288&amp;"|"&amp;YEAR(C288)&amp;"-"&amp;RIGHT("0"&amp;MONTH(C288),2)&amp;"-"&amp;RIGHT("0"&amp;DAY(C288),2))</f>
        <v/>
      </c>
      <c r="G288" s="26">
        <f>IF(E288="","",IFERROR(MATCH(E288,pl_chave,0),0))</f>
        <v/>
      </c>
      <c r="H288" s="23">
        <f>IF(G288="","",IF(G288=0,"Tarefa fora do plano",INDEX(pl_tag,G288)))</f>
        <v/>
      </c>
      <c r="I288" s="30">
        <f>IF(N(G288)=0,"",INDEX(pl_atividade,G288))</f>
        <v/>
      </c>
      <c r="J288" s="50">
        <f>IF(N(G288)=0,"",INDEX(pl_especialidade,G288))</f>
        <v/>
      </c>
      <c r="K288" s="28">
        <f>IF(N(G288)=0,"",INDEX(pl_duracao,G288))</f>
        <v/>
      </c>
      <c r="L288" s="39">
        <f>IF(ISNUMBER(C288),YEAR(C288),"")</f>
        <v/>
      </c>
      <c r="M288" s="39">
        <f>IF(ISNUMBER(C288),MONTH(C288),"")</f>
        <v/>
      </c>
      <c r="N288" s="23">
        <f>IF(L288="","",IF(NOT(ISNUMBER(crono_ano)),"Informe o ano",IF(L288&lt;crono_ano,"Antes do ano",IF(L288&gt;crono_ano,"Depois do ano","No ano"))))</f>
        <v/>
      </c>
      <c r="O288" s="39">
        <f>IF(F288="","",IF(COUNTIF(F$7:F288,F288)=1,1,0))</f>
        <v/>
      </c>
      <c r="P288" s="39">
        <f>IF(A288&amp;B288&amp;C288="","",IF(AND(O288=1,N(G288)&gt;0),IF(INDEX(pl_ativa,MAX(1,N(G288)))="Sim",1,0),0))</f>
        <v/>
      </c>
      <c r="Q288" s="39">
        <f>IF(F288="","",COUNTIFS(ex_chave_oc,F288,ex_cancelada,"&lt;&gt;Sim"))</f>
        <v/>
      </c>
      <c r="R288" s="51">
        <f>IF(P288="","",IF(AND(P288=1,N(Q288)&gt;0),1,0))</f>
        <v/>
      </c>
      <c r="S288" s="30">
        <f>IF(P288="","",IF(F288="","ERRO: data prevista ausente ou inválida",IF(O288=0,"Duplicada: contada uma vez",IF(N(G288)=0,"ERRO: tarefa fora do Plano Mestre",IF(P288=0,"Tarefa retirada do plano: não conta","OK")))))</f>
        <v/>
      </c>
    </row>
    <row r="289">
      <c r="A289" s="29" t="inlineStr">
        <is>
          <t>eq-demo-004</t>
        </is>
      </c>
      <c r="B289" s="25" t="inlineStr">
        <is>
          <t>PRL-11</t>
        </is>
      </c>
      <c r="C289" s="49" t="n">
        <v>46093</v>
      </c>
      <c r="D289" s="29" t="inlineStr">
        <is>
          <t>Cronograma PCM Direto</t>
        </is>
      </c>
      <c r="E289" s="23">
        <f>IF(OR(A289="",B289=""),"",A289&amp;"|"&amp;B289)</f>
        <v/>
      </c>
      <c r="F289" s="30">
        <f>IF(OR(E289="",NOT(ISNUMBER(C289))),"",E289&amp;"|"&amp;YEAR(C289)&amp;"-"&amp;RIGHT("0"&amp;MONTH(C289),2)&amp;"-"&amp;RIGHT("0"&amp;DAY(C289),2))</f>
        <v/>
      </c>
      <c r="G289" s="26">
        <f>IF(E289="","",IFERROR(MATCH(E289,pl_chave,0),0))</f>
        <v/>
      </c>
      <c r="H289" s="23">
        <f>IF(G289="","",IF(G289=0,"Tarefa fora do plano",INDEX(pl_tag,G289)))</f>
        <v/>
      </c>
      <c r="I289" s="30">
        <f>IF(N(G289)=0,"",INDEX(pl_atividade,G289))</f>
        <v/>
      </c>
      <c r="J289" s="50">
        <f>IF(N(G289)=0,"",INDEX(pl_especialidade,G289))</f>
        <v/>
      </c>
      <c r="K289" s="28">
        <f>IF(N(G289)=0,"",INDEX(pl_duracao,G289))</f>
        <v/>
      </c>
      <c r="L289" s="39">
        <f>IF(ISNUMBER(C289),YEAR(C289),"")</f>
        <v/>
      </c>
      <c r="M289" s="39">
        <f>IF(ISNUMBER(C289),MONTH(C289),"")</f>
        <v/>
      </c>
      <c r="N289" s="23">
        <f>IF(L289="","",IF(NOT(ISNUMBER(crono_ano)),"Informe o ano",IF(L289&lt;crono_ano,"Antes do ano",IF(L289&gt;crono_ano,"Depois do ano","No ano"))))</f>
        <v/>
      </c>
      <c r="O289" s="39">
        <f>IF(F289="","",IF(COUNTIF(F$7:F289,F289)=1,1,0))</f>
        <v/>
      </c>
      <c r="P289" s="39">
        <f>IF(A289&amp;B289&amp;C289="","",IF(AND(O289=1,N(G289)&gt;0),IF(INDEX(pl_ativa,MAX(1,N(G289)))="Sim",1,0),0))</f>
        <v/>
      </c>
      <c r="Q289" s="39">
        <f>IF(F289="","",COUNTIFS(ex_chave_oc,F289,ex_cancelada,"&lt;&gt;Sim"))</f>
        <v/>
      </c>
      <c r="R289" s="51">
        <f>IF(P289="","",IF(AND(P289=1,N(Q289)&gt;0),1,0))</f>
        <v/>
      </c>
      <c r="S289" s="30">
        <f>IF(P289="","",IF(F289="","ERRO: data prevista ausente ou inválida",IF(O289=0,"Duplicada: contada uma vez",IF(N(G289)=0,"ERRO: tarefa fora do Plano Mestre",IF(P289=0,"Tarefa retirada do plano: não conta","OK")))))</f>
        <v/>
      </c>
    </row>
    <row r="290">
      <c r="A290" s="29" t="inlineStr">
        <is>
          <t>eq-demo-004</t>
        </is>
      </c>
      <c r="B290" s="25" t="inlineStr">
        <is>
          <t>PRL-11</t>
        </is>
      </c>
      <c r="C290" s="49" t="n">
        <v>46094</v>
      </c>
      <c r="D290" s="29" t="inlineStr">
        <is>
          <t>Cronograma PCM Direto</t>
        </is>
      </c>
      <c r="E290" s="23">
        <f>IF(OR(A290="",B290=""),"",A290&amp;"|"&amp;B290)</f>
        <v/>
      </c>
      <c r="F290" s="30">
        <f>IF(OR(E290="",NOT(ISNUMBER(C290))),"",E290&amp;"|"&amp;YEAR(C290)&amp;"-"&amp;RIGHT("0"&amp;MONTH(C290),2)&amp;"-"&amp;RIGHT("0"&amp;DAY(C290),2))</f>
        <v/>
      </c>
      <c r="G290" s="26">
        <f>IF(E290="","",IFERROR(MATCH(E290,pl_chave,0),0))</f>
        <v/>
      </c>
      <c r="H290" s="23">
        <f>IF(G290="","",IF(G290=0,"Tarefa fora do plano",INDEX(pl_tag,G290)))</f>
        <v/>
      </c>
      <c r="I290" s="30">
        <f>IF(N(G290)=0,"",INDEX(pl_atividade,G290))</f>
        <v/>
      </c>
      <c r="J290" s="50">
        <f>IF(N(G290)=0,"",INDEX(pl_especialidade,G290))</f>
        <v/>
      </c>
      <c r="K290" s="28">
        <f>IF(N(G290)=0,"",INDEX(pl_duracao,G290))</f>
        <v/>
      </c>
      <c r="L290" s="39">
        <f>IF(ISNUMBER(C290),YEAR(C290),"")</f>
        <v/>
      </c>
      <c r="M290" s="39">
        <f>IF(ISNUMBER(C290),MONTH(C290),"")</f>
        <v/>
      </c>
      <c r="N290" s="23">
        <f>IF(L290="","",IF(NOT(ISNUMBER(crono_ano)),"Informe o ano",IF(L290&lt;crono_ano,"Antes do ano",IF(L290&gt;crono_ano,"Depois do ano","No ano"))))</f>
        <v/>
      </c>
      <c r="O290" s="39">
        <f>IF(F290="","",IF(COUNTIF(F$7:F290,F290)=1,1,0))</f>
        <v/>
      </c>
      <c r="P290" s="39">
        <f>IF(A290&amp;B290&amp;C290="","",IF(AND(O290=1,N(G290)&gt;0),IF(INDEX(pl_ativa,MAX(1,N(G290)))="Sim",1,0),0))</f>
        <v/>
      </c>
      <c r="Q290" s="39">
        <f>IF(F290="","",COUNTIFS(ex_chave_oc,F290,ex_cancelada,"&lt;&gt;Sim"))</f>
        <v/>
      </c>
      <c r="R290" s="51">
        <f>IF(P290="","",IF(AND(P290=1,N(Q290)&gt;0),1,0))</f>
        <v/>
      </c>
      <c r="S290" s="30">
        <f>IF(P290="","",IF(F290="","ERRO: data prevista ausente ou inválida",IF(O290=0,"Duplicada: contada uma vez",IF(N(G290)=0,"ERRO: tarefa fora do Plano Mestre",IF(P290=0,"Tarefa retirada do plano: não conta","OK")))))</f>
        <v/>
      </c>
    </row>
    <row r="291">
      <c r="A291" s="29" t="inlineStr">
        <is>
          <t>eq-demo-001</t>
        </is>
      </c>
      <c r="B291" s="25" t="inlineStr">
        <is>
          <t>CMP-01</t>
        </is>
      </c>
      <c r="C291" s="49" t="n">
        <v>46097</v>
      </c>
      <c r="D291" s="29" t="inlineStr">
        <is>
          <t>Cronograma PCM Direto</t>
        </is>
      </c>
      <c r="E291" s="23">
        <f>IF(OR(A291="",B291=""),"",A291&amp;"|"&amp;B291)</f>
        <v/>
      </c>
      <c r="F291" s="30">
        <f>IF(OR(E291="",NOT(ISNUMBER(C291))),"",E291&amp;"|"&amp;YEAR(C291)&amp;"-"&amp;RIGHT("0"&amp;MONTH(C291),2)&amp;"-"&amp;RIGHT("0"&amp;DAY(C291),2))</f>
        <v/>
      </c>
      <c r="G291" s="26">
        <f>IF(E291="","",IFERROR(MATCH(E291,pl_chave,0),0))</f>
        <v/>
      </c>
      <c r="H291" s="23">
        <f>IF(G291="","",IF(G291=0,"Tarefa fora do plano",INDEX(pl_tag,G291)))</f>
        <v/>
      </c>
      <c r="I291" s="30">
        <f>IF(N(G291)=0,"",INDEX(pl_atividade,G291))</f>
        <v/>
      </c>
      <c r="J291" s="50">
        <f>IF(N(G291)=0,"",INDEX(pl_especialidade,G291))</f>
        <v/>
      </c>
      <c r="K291" s="28">
        <f>IF(N(G291)=0,"",INDEX(pl_duracao,G291))</f>
        <v/>
      </c>
      <c r="L291" s="39">
        <f>IF(ISNUMBER(C291),YEAR(C291),"")</f>
        <v/>
      </c>
      <c r="M291" s="39">
        <f>IF(ISNUMBER(C291),MONTH(C291),"")</f>
        <v/>
      </c>
      <c r="N291" s="23">
        <f>IF(L291="","",IF(NOT(ISNUMBER(crono_ano)),"Informe o ano",IF(L291&lt;crono_ano,"Antes do ano",IF(L291&gt;crono_ano,"Depois do ano","No ano"))))</f>
        <v/>
      </c>
      <c r="O291" s="39">
        <f>IF(F291="","",IF(COUNTIF(F$7:F291,F291)=1,1,0))</f>
        <v/>
      </c>
      <c r="P291" s="39">
        <f>IF(A291&amp;B291&amp;C291="","",IF(AND(O291=1,N(G291)&gt;0),IF(INDEX(pl_ativa,MAX(1,N(G291)))="Sim",1,0),0))</f>
        <v/>
      </c>
      <c r="Q291" s="39">
        <f>IF(F291="","",COUNTIFS(ex_chave_oc,F291,ex_cancelada,"&lt;&gt;Sim"))</f>
        <v/>
      </c>
      <c r="R291" s="51">
        <f>IF(P291="","",IF(AND(P291=1,N(Q291)&gt;0),1,0))</f>
        <v/>
      </c>
      <c r="S291" s="30">
        <f>IF(P291="","",IF(F291="","ERRO: data prevista ausente ou inválida",IF(O291=0,"Duplicada: contada uma vez",IF(N(G291)=0,"ERRO: tarefa fora do Plano Mestre",IF(P291=0,"Tarefa retirada do plano: não conta","OK")))))</f>
        <v/>
      </c>
    </row>
    <row r="292">
      <c r="A292" s="29" t="inlineStr">
        <is>
          <t>eq-demo-001</t>
        </is>
      </c>
      <c r="B292" s="25" t="inlineStr">
        <is>
          <t>CMP-02</t>
        </is>
      </c>
      <c r="C292" s="49" t="n">
        <v>46097</v>
      </c>
      <c r="D292" s="29" t="inlineStr">
        <is>
          <t>Cronograma PCM Direto</t>
        </is>
      </c>
      <c r="E292" s="23">
        <f>IF(OR(A292="",B292=""),"",A292&amp;"|"&amp;B292)</f>
        <v/>
      </c>
      <c r="F292" s="30">
        <f>IF(OR(E292="",NOT(ISNUMBER(C292))),"",E292&amp;"|"&amp;YEAR(C292)&amp;"-"&amp;RIGHT("0"&amp;MONTH(C292),2)&amp;"-"&amp;RIGHT("0"&amp;DAY(C292),2))</f>
        <v/>
      </c>
      <c r="G292" s="26">
        <f>IF(E292="","",IFERROR(MATCH(E292,pl_chave,0),0))</f>
        <v/>
      </c>
      <c r="H292" s="23">
        <f>IF(G292="","",IF(G292=0,"Tarefa fora do plano",INDEX(pl_tag,G292)))</f>
        <v/>
      </c>
      <c r="I292" s="30">
        <f>IF(N(G292)=0,"",INDEX(pl_atividade,G292))</f>
        <v/>
      </c>
      <c r="J292" s="50">
        <f>IF(N(G292)=0,"",INDEX(pl_especialidade,G292))</f>
        <v/>
      </c>
      <c r="K292" s="28">
        <f>IF(N(G292)=0,"",INDEX(pl_duracao,G292))</f>
        <v/>
      </c>
      <c r="L292" s="39">
        <f>IF(ISNUMBER(C292),YEAR(C292),"")</f>
        <v/>
      </c>
      <c r="M292" s="39">
        <f>IF(ISNUMBER(C292),MONTH(C292),"")</f>
        <v/>
      </c>
      <c r="N292" s="23">
        <f>IF(L292="","",IF(NOT(ISNUMBER(crono_ano)),"Informe o ano",IF(L292&lt;crono_ano,"Antes do ano",IF(L292&gt;crono_ano,"Depois do ano","No ano"))))</f>
        <v/>
      </c>
      <c r="O292" s="39">
        <f>IF(F292="","",IF(COUNTIF(F$7:F292,F292)=1,1,0))</f>
        <v/>
      </c>
      <c r="P292" s="39">
        <f>IF(A292&amp;B292&amp;C292="","",IF(AND(O292=1,N(G292)&gt;0),IF(INDEX(pl_ativa,MAX(1,N(G292)))="Sim",1,0),0))</f>
        <v/>
      </c>
      <c r="Q292" s="39">
        <f>IF(F292="","",COUNTIFS(ex_chave_oc,F292,ex_cancelada,"&lt;&gt;Sim"))</f>
        <v/>
      </c>
      <c r="R292" s="51">
        <f>IF(P292="","",IF(AND(P292=1,N(Q292)&gt;0),1,0))</f>
        <v/>
      </c>
      <c r="S292" s="30">
        <f>IF(P292="","",IF(F292="","ERRO: data prevista ausente ou inválida",IF(O292=0,"Duplicada: contada uma vez",IF(N(G292)=0,"ERRO: tarefa fora do Plano Mestre",IF(P292=0,"Tarefa retirada do plano: não conta","OK")))))</f>
        <v/>
      </c>
    </row>
    <row r="293">
      <c r="A293" s="29" t="inlineStr">
        <is>
          <t>eq-demo-001</t>
        </is>
      </c>
      <c r="B293" s="25" t="inlineStr">
        <is>
          <t>CMP-03</t>
        </is>
      </c>
      <c r="C293" s="49" t="n">
        <v>46097</v>
      </c>
      <c r="D293" s="29" t="inlineStr">
        <is>
          <t>Cronograma PCM Direto</t>
        </is>
      </c>
      <c r="E293" s="23">
        <f>IF(OR(A293="",B293=""),"",A293&amp;"|"&amp;B293)</f>
        <v/>
      </c>
      <c r="F293" s="30">
        <f>IF(OR(E293="",NOT(ISNUMBER(C293))),"",E293&amp;"|"&amp;YEAR(C293)&amp;"-"&amp;RIGHT("0"&amp;MONTH(C293),2)&amp;"-"&amp;RIGHT("0"&amp;DAY(C293),2))</f>
        <v/>
      </c>
      <c r="G293" s="26">
        <f>IF(E293="","",IFERROR(MATCH(E293,pl_chave,0),0))</f>
        <v/>
      </c>
      <c r="H293" s="23">
        <f>IF(G293="","",IF(G293=0,"Tarefa fora do plano",INDEX(pl_tag,G293)))</f>
        <v/>
      </c>
      <c r="I293" s="30">
        <f>IF(N(G293)=0,"",INDEX(pl_atividade,G293))</f>
        <v/>
      </c>
      <c r="J293" s="50">
        <f>IF(N(G293)=0,"",INDEX(pl_especialidade,G293))</f>
        <v/>
      </c>
      <c r="K293" s="28">
        <f>IF(N(G293)=0,"",INDEX(pl_duracao,G293))</f>
        <v/>
      </c>
      <c r="L293" s="39">
        <f>IF(ISNUMBER(C293),YEAR(C293),"")</f>
        <v/>
      </c>
      <c r="M293" s="39">
        <f>IF(ISNUMBER(C293),MONTH(C293),"")</f>
        <v/>
      </c>
      <c r="N293" s="23">
        <f>IF(L293="","",IF(NOT(ISNUMBER(crono_ano)),"Informe o ano",IF(L293&lt;crono_ano,"Antes do ano",IF(L293&gt;crono_ano,"Depois do ano","No ano"))))</f>
        <v/>
      </c>
      <c r="O293" s="39">
        <f>IF(F293="","",IF(COUNTIF(F$7:F293,F293)=1,1,0))</f>
        <v/>
      </c>
      <c r="P293" s="39">
        <f>IF(A293&amp;B293&amp;C293="","",IF(AND(O293=1,N(G293)&gt;0),IF(INDEX(pl_ativa,MAX(1,N(G293)))="Sim",1,0),0))</f>
        <v/>
      </c>
      <c r="Q293" s="39">
        <f>IF(F293="","",COUNTIFS(ex_chave_oc,F293,ex_cancelada,"&lt;&gt;Sim"))</f>
        <v/>
      </c>
      <c r="R293" s="51">
        <f>IF(P293="","",IF(AND(P293=1,N(Q293)&gt;0),1,0))</f>
        <v/>
      </c>
      <c r="S293" s="30">
        <f>IF(P293="","",IF(F293="","ERRO: data prevista ausente ou inválida",IF(O293=0,"Duplicada: contada uma vez",IF(N(G293)=0,"ERRO: tarefa fora do Plano Mestre",IF(P293=0,"Tarefa retirada do plano: não conta","OK")))))</f>
        <v/>
      </c>
    </row>
    <row r="294">
      <c r="A294" s="29" t="inlineStr">
        <is>
          <t>eq-demo-001</t>
        </is>
      </c>
      <c r="B294" s="25" t="inlineStr">
        <is>
          <t>CMP-05</t>
        </is>
      </c>
      <c r="C294" s="49" t="n">
        <v>46097</v>
      </c>
      <c r="D294" s="29" t="inlineStr">
        <is>
          <t>Cronograma PCM Direto</t>
        </is>
      </c>
      <c r="E294" s="23">
        <f>IF(OR(A294="",B294=""),"",A294&amp;"|"&amp;B294)</f>
        <v/>
      </c>
      <c r="F294" s="30">
        <f>IF(OR(E294="",NOT(ISNUMBER(C294))),"",E294&amp;"|"&amp;YEAR(C294)&amp;"-"&amp;RIGHT("0"&amp;MONTH(C294),2)&amp;"-"&amp;RIGHT("0"&amp;DAY(C294),2))</f>
        <v/>
      </c>
      <c r="G294" s="26">
        <f>IF(E294="","",IFERROR(MATCH(E294,pl_chave,0),0))</f>
        <v/>
      </c>
      <c r="H294" s="23">
        <f>IF(G294="","",IF(G294=0,"Tarefa fora do plano",INDEX(pl_tag,G294)))</f>
        <v/>
      </c>
      <c r="I294" s="30">
        <f>IF(N(G294)=0,"",INDEX(pl_atividade,G294))</f>
        <v/>
      </c>
      <c r="J294" s="50">
        <f>IF(N(G294)=0,"",INDEX(pl_especialidade,G294))</f>
        <v/>
      </c>
      <c r="K294" s="28">
        <f>IF(N(G294)=0,"",INDEX(pl_duracao,G294))</f>
        <v/>
      </c>
      <c r="L294" s="39">
        <f>IF(ISNUMBER(C294),YEAR(C294),"")</f>
        <v/>
      </c>
      <c r="M294" s="39">
        <f>IF(ISNUMBER(C294),MONTH(C294),"")</f>
        <v/>
      </c>
      <c r="N294" s="23">
        <f>IF(L294="","",IF(NOT(ISNUMBER(crono_ano)),"Informe o ano",IF(L294&lt;crono_ano,"Antes do ano",IF(L294&gt;crono_ano,"Depois do ano","No ano"))))</f>
        <v/>
      </c>
      <c r="O294" s="39">
        <f>IF(F294="","",IF(COUNTIF(F$7:F294,F294)=1,1,0))</f>
        <v/>
      </c>
      <c r="P294" s="39">
        <f>IF(A294&amp;B294&amp;C294="","",IF(AND(O294=1,N(G294)&gt;0),IF(INDEX(pl_ativa,MAX(1,N(G294)))="Sim",1,0),0))</f>
        <v/>
      </c>
      <c r="Q294" s="39">
        <f>IF(F294="","",COUNTIFS(ex_chave_oc,F294,ex_cancelada,"&lt;&gt;Sim"))</f>
        <v/>
      </c>
      <c r="R294" s="51">
        <f>IF(P294="","",IF(AND(P294=1,N(Q294)&gt;0),1,0))</f>
        <v/>
      </c>
      <c r="S294" s="30">
        <f>IF(P294="","",IF(F294="","ERRO: data prevista ausente ou inválida",IF(O294=0,"Duplicada: contada uma vez",IF(N(G294)=0,"ERRO: tarefa fora do Plano Mestre",IF(P294=0,"Tarefa retirada do plano: não conta","OK")))))</f>
        <v/>
      </c>
    </row>
    <row r="295">
      <c r="A295" s="29" t="inlineStr">
        <is>
          <t>eq-demo-002</t>
        </is>
      </c>
      <c r="B295" s="25" t="inlineStr">
        <is>
          <t>BCF-01</t>
        </is>
      </c>
      <c r="C295" s="49" t="n">
        <v>46097</v>
      </c>
      <c r="D295" s="29" t="inlineStr">
        <is>
          <t>Cronograma PCM Direto</t>
        </is>
      </c>
      <c r="E295" s="23">
        <f>IF(OR(A295="",B295=""),"",A295&amp;"|"&amp;B295)</f>
        <v/>
      </c>
      <c r="F295" s="30">
        <f>IF(OR(E295="",NOT(ISNUMBER(C295))),"",E295&amp;"|"&amp;YEAR(C295)&amp;"-"&amp;RIGHT("0"&amp;MONTH(C295),2)&amp;"-"&amp;RIGHT("0"&amp;DAY(C295),2))</f>
        <v/>
      </c>
      <c r="G295" s="26">
        <f>IF(E295="","",IFERROR(MATCH(E295,pl_chave,0),0))</f>
        <v/>
      </c>
      <c r="H295" s="23">
        <f>IF(G295="","",IF(G295=0,"Tarefa fora do plano",INDEX(pl_tag,G295)))</f>
        <v/>
      </c>
      <c r="I295" s="30">
        <f>IF(N(G295)=0,"",INDEX(pl_atividade,G295))</f>
        <v/>
      </c>
      <c r="J295" s="50">
        <f>IF(N(G295)=0,"",INDEX(pl_especialidade,G295))</f>
        <v/>
      </c>
      <c r="K295" s="28">
        <f>IF(N(G295)=0,"",INDEX(pl_duracao,G295))</f>
        <v/>
      </c>
      <c r="L295" s="39">
        <f>IF(ISNUMBER(C295),YEAR(C295),"")</f>
        <v/>
      </c>
      <c r="M295" s="39">
        <f>IF(ISNUMBER(C295),MONTH(C295),"")</f>
        <v/>
      </c>
      <c r="N295" s="23">
        <f>IF(L295="","",IF(NOT(ISNUMBER(crono_ano)),"Informe o ano",IF(L295&lt;crono_ano,"Antes do ano",IF(L295&gt;crono_ano,"Depois do ano","No ano"))))</f>
        <v/>
      </c>
      <c r="O295" s="39">
        <f>IF(F295="","",IF(COUNTIF(F$7:F295,F295)=1,1,0))</f>
        <v/>
      </c>
      <c r="P295" s="39">
        <f>IF(A295&amp;B295&amp;C295="","",IF(AND(O295=1,N(G295)&gt;0),IF(INDEX(pl_ativa,MAX(1,N(G295)))="Sim",1,0),0))</f>
        <v/>
      </c>
      <c r="Q295" s="39">
        <f>IF(F295="","",COUNTIFS(ex_chave_oc,F295,ex_cancelada,"&lt;&gt;Sim"))</f>
        <v/>
      </c>
      <c r="R295" s="51">
        <f>IF(P295="","",IF(AND(P295=1,N(Q295)&gt;0),1,0))</f>
        <v/>
      </c>
      <c r="S295" s="30">
        <f>IF(P295="","",IF(F295="","ERRO: data prevista ausente ou inválida",IF(O295=0,"Duplicada: contada uma vez",IF(N(G295)=0,"ERRO: tarefa fora do Plano Mestre",IF(P295=0,"Tarefa retirada do plano: não conta","OK")))))</f>
        <v/>
      </c>
    </row>
    <row r="296">
      <c r="A296" s="29" t="inlineStr">
        <is>
          <t>eq-demo-003</t>
        </is>
      </c>
      <c r="B296" s="25" t="inlineStr">
        <is>
          <t>MOT-02</t>
        </is>
      </c>
      <c r="C296" s="49" t="n">
        <v>46097</v>
      </c>
      <c r="D296" s="29" t="inlineStr">
        <is>
          <t>Cronograma PCM Direto</t>
        </is>
      </c>
      <c r="E296" s="23">
        <f>IF(OR(A296="",B296=""),"",A296&amp;"|"&amp;B296)</f>
        <v/>
      </c>
      <c r="F296" s="30">
        <f>IF(OR(E296="",NOT(ISNUMBER(C296))),"",E296&amp;"|"&amp;YEAR(C296)&amp;"-"&amp;RIGHT("0"&amp;MONTH(C296),2)&amp;"-"&amp;RIGHT("0"&amp;DAY(C296),2))</f>
        <v/>
      </c>
      <c r="G296" s="26">
        <f>IF(E296="","",IFERROR(MATCH(E296,pl_chave,0),0))</f>
        <v/>
      </c>
      <c r="H296" s="23">
        <f>IF(G296="","",IF(G296=0,"Tarefa fora do plano",INDEX(pl_tag,G296)))</f>
        <v/>
      </c>
      <c r="I296" s="30">
        <f>IF(N(G296)=0,"",INDEX(pl_atividade,G296))</f>
        <v/>
      </c>
      <c r="J296" s="50">
        <f>IF(N(G296)=0,"",INDEX(pl_especialidade,G296))</f>
        <v/>
      </c>
      <c r="K296" s="28">
        <f>IF(N(G296)=0,"",INDEX(pl_duracao,G296))</f>
        <v/>
      </c>
      <c r="L296" s="39">
        <f>IF(ISNUMBER(C296),YEAR(C296),"")</f>
        <v/>
      </c>
      <c r="M296" s="39">
        <f>IF(ISNUMBER(C296),MONTH(C296),"")</f>
        <v/>
      </c>
      <c r="N296" s="23">
        <f>IF(L296="","",IF(NOT(ISNUMBER(crono_ano)),"Informe o ano",IF(L296&lt;crono_ano,"Antes do ano",IF(L296&gt;crono_ano,"Depois do ano","No ano"))))</f>
        <v/>
      </c>
      <c r="O296" s="39">
        <f>IF(F296="","",IF(COUNTIF(F$7:F296,F296)=1,1,0))</f>
        <v/>
      </c>
      <c r="P296" s="39">
        <f>IF(A296&amp;B296&amp;C296="","",IF(AND(O296=1,N(G296)&gt;0),IF(INDEX(pl_ativa,MAX(1,N(G296)))="Sim",1,0),0))</f>
        <v/>
      </c>
      <c r="Q296" s="39">
        <f>IF(F296="","",COUNTIFS(ex_chave_oc,F296,ex_cancelada,"&lt;&gt;Sim"))</f>
        <v/>
      </c>
      <c r="R296" s="51">
        <f>IF(P296="","",IF(AND(P296=1,N(Q296)&gt;0),1,0))</f>
        <v/>
      </c>
      <c r="S296" s="30">
        <f>IF(P296="","",IF(F296="","ERRO: data prevista ausente ou inválida",IF(O296=0,"Duplicada: contada uma vez",IF(N(G296)=0,"ERRO: tarefa fora do Plano Mestre",IF(P296=0,"Tarefa retirada do plano: não conta","OK")))))</f>
        <v/>
      </c>
    </row>
    <row r="297">
      <c r="A297" s="29" t="inlineStr">
        <is>
          <t>eq-demo-004</t>
        </is>
      </c>
      <c r="B297" s="25" t="inlineStr">
        <is>
          <t>PRL-01</t>
        </is>
      </c>
      <c r="C297" s="49" t="n">
        <v>46097</v>
      </c>
      <c r="D297" s="29" t="inlineStr">
        <is>
          <t>Cronograma PCM Direto</t>
        </is>
      </c>
      <c r="E297" s="23">
        <f>IF(OR(A297="",B297=""),"",A297&amp;"|"&amp;B297)</f>
        <v/>
      </c>
      <c r="F297" s="30">
        <f>IF(OR(E297="",NOT(ISNUMBER(C297))),"",E297&amp;"|"&amp;YEAR(C297)&amp;"-"&amp;RIGHT("0"&amp;MONTH(C297),2)&amp;"-"&amp;RIGHT("0"&amp;DAY(C297),2))</f>
        <v/>
      </c>
      <c r="G297" s="26">
        <f>IF(E297="","",IFERROR(MATCH(E297,pl_chave,0),0))</f>
        <v/>
      </c>
      <c r="H297" s="23">
        <f>IF(G297="","",IF(G297=0,"Tarefa fora do plano",INDEX(pl_tag,G297)))</f>
        <v/>
      </c>
      <c r="I297" s="30">
        <f>IF(N(G297)=0,"",INDEX(pl_atividade,G297))</f>
        <v/>
      </c>
      <c r="J297" s="50">
        <f>IF(N(G297)=0,"",INDEX(pl_especialidade,G297))</f>
        <v/>
      </c>
      <c r="K297" s="28">
        <f>IF(N(G297)=0,"",INDEX(pl_duracao,G297))</f>
        <v/>
      </c>
      <c r="L297" s="39">
        <f>IF(ISNUMBER(C297),YEAR(C297),"")</f>
        <v/>
      </c>
      <c r="M297" s="39">
        <f>IF(ISNUMBER(C297),MONTH(C297),"")</f>
        <v/>
      </c>
      <c r="N297" s="23">
        <f>IF(L297="","",IF(NOT(ISNUMBER(crono_ano)),"Informe o ano",IF(L297&lt;crono_ano,"Antes do ano",IF(L297&gt;crono_ano,"Depois do ano","No ano"))))</f>
        <v/>
      </c>
      <c r="O297" s="39">
        <f>IF(F297="","",IF(COUNTIF(F$7:F297,F297)=1,1,0))</f>
        <v/>
      </c>
      <c r="P297" s="39">
        <f>IF(A297&amp;B297&amp;C297="","",IF(AND(O297=1,N(G297)&gt;0),IF(INDEX(pl_ativa,MAX(1,N(G297)))="Sim",1,0),0))</f>
        <v/>
      </c>
      <c r="Q297" s="39">
        <f>IF(F297="","",COUNTIFS(ex_chave_oc,F297,ex_cancelada,"&lt;&gt;Sim"))</f>
        <v/>
      </c>
      <c r="R297" s="51">
        <f>IF(P297="","",IF(AND(P297=1,N(Q297)&gt;0),1,0))</f>
        <v/>
      </c>
      <c r="S297" s="30">
        <f>IF(P297="","",IF(F297="","ERRO: data prevista ausente ou inválida",IF(O297=0,"Duplicada: contada uma vez",IF(N(G297)=0,"ERRO: tarefa fora do Plano Mestre",IF(P297=0,"Tarefa retirada do plano: não conta","OK")))))</f>
        <v/>
      </c>
    </row>
    <row r="298">
      <c r="A298" s="29" t="inlineStr">
        <is>
          <t>eq-demo-004</t>
        </is>
      </c>
      <c r="B298" s="25" t="inlineStr">
        <is>
          <t>PRL-02</t>
        </is>
      </c>
      <c r="C298" s="49" t="n">
        <v>46097</v>
      </c>
      <c r="D298" s="29" t="inlineStr">
        <is>
          <t>Cronograma PCM Direto</t>
        </is>
      </c>
      <c r="E298" s="23">
        <f>IF(OR(A298="",B298=""),"",A298&amp;"|"&amp;B298)</f>
        <v/>
      </c>
      <c r="F298" s="30">
        <f>IF(OR(E298="",NOT(ISNUMBER(C298))),"",E298&amp;"|"&amp;YEAR(C298)&amp;"-"&amp;RIGHT("0"&amp;MONTH(C298),2)&amp;"-"&amp;RIGHT("0"&amp;DAY(C298),2))</f>
        <v/>
      </c>
      <c r="G298" s="26">
        <f>IF(E298="","",IFERROR(MATCH(E298,pl_chave,0),0))</f>
        <v/>
      </c>
      <c r="H298" s="23">
        <f>IF(G298="","",IF(G298=0,"Tarefa fora do plano",INDEX(pl_tag,G298)))</f>
        <v/>
      </c>
      <c r="I298" s="30">
        <f>IF(N(G298)=0,"",INDEX(pl_atividade,G298))</f>
        <v/>
      </c>
      <c r="J298" s="50">
        <f>IF(N(G298)=0,"",INDEX(pl_especialidade,G298))</f>
        <v/>
      </c>
      <c r="K298" s="28">
        <f>IF(N(G298)=0,"",INDEX(pl_duracao,G298))</f>
        <v/>
      </c>
      <c r="L298" s="39">
        <f>IF(ISNUMBER(C298),YEAR(C298),"")</f>
        <v/>
      </c>
      <c r="M298" s="39">
        <f>IF(ISNUMBER(C298),MONTH(C298),"")</f>
        <v/>
      </c>
      <c r="N298" s="23">
        <f>IF(L298="","",IF(NOT(ISNUMBER(crono_ano)),"Informe o ano",IF(L298&lt;crono_ano,"Antes do ano",IF(L298&gt;crono_ano,"Depois do ano","No ano"))))</f>
        <v/>
      </c>
      <c r="O298" s="39">
        <f>IF(F298="","",IF(COUNTIF(F$7:F298,F298)=1,1,0))</f>
        <v/>
      </c>
      <c r="P298" s="39">
        <f>IF(A298&amp;B298&amp;C298="","",IF(AND(O298=1,N(G298)&gt;0),IF(INDEX(pl_ativa,MAX(1,N(G298)))="Sim",1,0),0))</f>
        <v/>
      </c>
      <c r="Q298" s="39">
        <f>IF(F298="","",COUNTIFS(ex_chave_oc,F298,ex_cancelada,"&lt;&gt;Sim"))</f>
        <v/>
      </c>
      <c r="R298" s="51">
        <f>IF(P298="","",IF(AND(P298=1,N(Q298)&gt;0),1,0))</f>
        <v/>
      </c>
      <c r="S298" s="30">
        <f>IF(P298="","",IF(F298="","ERRO: data prevista ausente ou inválida",IF(O298=0,"Duplicada: contada uma vez",IF(N(G298)=0,"ERRO: tarefa fora do Plano Mestre",IF(P298=0,"Tarefa retirada do plano: não conta","OK")))))</f>
        <v/>
      </c>
    </row>
    <row r="299">
      <c r="A299" s="29" t="inlineStr">
        <is>
          <t>eq-demo-004</t>
        </is>
      </c>
      <c r="B299" s="25" t="inlineStr">
        <is>
          <t>PRL-03</t>
        </is>
      </c>
      <c r="C299" s="49" t="n">
        <v>46097</v>
      </c>
      <c r="D299" s="29" t="inlineStr">
        <is>
          <t>Cronograma PCM Direto</t>
        </is>
      </c>
      <c r="E299" s="23">
        <f>IF(OR(A299="",B299=""),"",A299&amp;"|"&amp;B299)</f>
        <v/>
      </c>
      <c r="F299" s="30">
        <f>IF(OR(E299="",NOT(ISNUMBER(C299))),"",E299&amp;"|"&amp;YEAR(C299)&amp;"-"&amp;RIGHT("0"&amp;MONTH(C299),2)&amp;"-"&amp;RIGHT("0"&amp;DAY(C299),2))</f>
        <v/>
      </c>
      <c r="G299" s="26">
        <f>IF(E299="","",IFERROR(MATCH(E299,pl_chave,0),0))</f>
        <v/>
      </c>
      <c r="H299" s="23">
        <f>IF(G299="","",IF(G299=0,"Tarefa fora do plano",INDEX(pl_tag,G299)))</f>
        <v/>
      </c>
      <c r="I299" s="30">
        <f>IF(N(G299)=0,"",INDEX(pl_atividade,G299))</f>
        <v/>
      </c>
      <c r="J299" s="50">
        <f>IF(N(G299)=0,"",INDEX(pl_especialidade,G299))</f>
        <v/>
      </c>
      <c r="K299" s="28">
        <f>IF(N(G299)=0,"",INDEX(pl_duracao,G299))</f>
        <v/>
      </c>
      <c r="L299" s="39">
        <f>IF(ISNUMBER(C299),YEAR(C299),"")</f>
        <v/>
      </c>
      <c r="M299" s="39">
        <f>IF(ISNUMBER(C299),MONTH(C299),"")</f>
        <v/>
      </c>
      <c r="N299" s="23">
        <f>IF(L299="","",IF(NOT(ISNUMBER(crono_ano)),"Informe o ano",IF(L299&lt;crono_ano,"Antes do ano",IF(L299&gt;crono_ano,"Depois do ano","No ano"))))</f>
        <v/>
      </c>
      <c r="O299" s="39">
        <f>IF(F299="","",IF(COUNTIF(F$7:F299,F299)=1,1,0))</f>
        <v/>
      </c>
      <c r="P299" s="39">
        <f>IF(A299&amp;B299&amp;C299="","",IF(AND(O299=1,N(G299)&gt;0),IF(INDEX(pl_ativa,MAX(1,N(G299)))="Sim",1,0),0))</f>
        <v/>
      </c>
      <c r="Q299" s="39">
        <f>IF(F299="","",COUNTIFS(ex_chave_oc,F299,ex_cancelada,"&lt;&gt;Sim"))</f>
        <v/>
      </c>
      <c r="R299" s="51">
        <f>IF(P299="","",IF(AND(P299=1,N(Q299)&gt;0),1,0))</f>
        <v/>
      </c>
      <c r="S299" s="30">
        <f>IF(P299="","",IF(F299="","ERRO: data prevista ausente ou inválida",IF(O299=0,"Duplicada: contada uma vez",IF(N(G299)=0,"ERRO: tarefa fora do Plano Mestre",IF(P299=0,"Tarefa retirada do plano: não conta","OK")))))</f>
        <v/>
      </c>
    </row>
    <row r="300">
      <c r="A300" s="29" t="inlineStr">
        <is>
          <t>eq-demo-004</t>
        </is>
      </c>
      <c r="B300" s="25" t="inlineStr">
        <is>
          <t>PRL-11</t>
        </is>
      </c>
      <c r="C300" s="49" t="n">
        <v>46097</v>
      </c>
      <c r="D300" s="29" t="inlineStr">
        <is>
          <t>Cronograma PCM Direto</t>
        </is>
      </c>
      <c r="E300" s="23">
        <f>IF(OR(A300="",B300=""),"",A300&amp;"|"&amp;B300)</f>
        <v/>
      </c>
      <c r="F300" s="30">
        <f>IF(OR(E300="",NOT(ISNUMBER(C300))),"",E300&amp;"|"&amp;YEAR(C300)&amp;"-"&amp;RIGHT("0"&amp;MONTH(C300),2)&amp;"-"&amp;RIGHT("0"&amp;DAY(C300),2))</f>
        <v/>
      </c>
      <c r="G300" s="26">
        <f>IF(E300="","",IFERROR(MATCH(E300,pl_chave,0),0))</f>
        <v/>
      </c>
      <c r="H300" s="23">
        <f>IF(G300="","",IF(G300=0,"Tarefa fora do plano",INDEX(pl_tag,G300)))</f>
        <v/>
      </c>
      <c r="I300" s="30">
        <f>IF(N(G300)=0,"",INDEX(pl_atividade,G300))</f>
        <v/>
      </c>
      <c r="J300" s="50">
        <f>IF(N(G300)=0,"",INDEX(pl_especialidade,G300))</f>
        <v/>
      </c>
      <c r="K300" s="28">
        <f>IF(N(G300)=0,"",INDEX(pl_duracao,G300))</f>
        <v/>
      </c>
      <c r="L300" s="39">
        <f>IF(ISNUMBER(C300),YEAR(C300),"")</f>
        <v/>
      </c>
      <c r="M300" s="39">
        <f>IF(ISNUMBER(C300),MONTH(C300),"")</f>
        <v/>
      </c>
      <c r="N300" s="23">
        <f>IF(L300="","",IF(NOT(ISNUMBER(crono_ano)),"Informe o ano",IF(L300&lt;crono_ano,"Antes do ano",IF(L300&gt;crono_ano,"Depois do ano","No ano"))))</f>
        <v/>
      </c>
      <c r="O300" s="39">
        <f>IF(F300="","",IF(COUNTIF(F$7:F300,F300)=1,1,0))</f>
        <v/>
      </c>
      <c r="P300" s="39">
        <f>IF(A300&amp;B300&amp;C300="","",IF(AND(O300=1,N(G300)&gt;0),IF(INDEX(pl_ativa,MAX(1,N(G300)))="Sim",1,0),0))</f>
        <v/>
      </c>
      <c r="Q300" s="39">
        <f>IF(F300="","",COUNTIFS(ex_chave_oc,F300,ex_cancelada,"&lt;&gt;Sim"))</f>
        <v/>
      </c>
      <c r="R300" s="51">
        <f>IF(P300="","",IF(AND(P300=1,N(Q300)&gt;0),1,0))</f>
        <v/>
      </c>
      <c r="S300" s="30">
        <f>IF(P300="","",IF(F300="","ERRO: data prevista ausente ou inválida",IF(O300=0,"Duplicada: contada uma vez",IF(N(G300)=0,"ERRO: tarefa fora do Plano Mestre",IF(P300=0,"Tarefa retirada do plano: não conta","OK")))))</f>
        <v/>
      </c>
    </row>
    <row r="301">
      <c r="A301" s="29" t="inlineStr">
        <is>
          <t>eq-demo-004</t>
        </is>
      </c>
      <c r="B301" s="25" t="inlineStr">
        <is>
          <t>PRL-11</t>
        </is>
      </c>
      <c r="C301" s="49" t="n">
        <v>46098</v>
      </c>
      <c r="D301" s="29" t="inlineStr">
        <is>
          <t>Cronograma PCM Direto</t>
        </is>
      </c>
      <c r="E301" s="23">
        <f>IF(OR(A301="",B301=""),"",A301&amp;"|"&amp;B301)</f>
        <v/>
      </c>
      <c r="F301" s="30">
        <f>IF(OR(E301="",NOT(ISNUMBER(C301))),"",E301&amp;"|"&amp;YEAR(C301)&amp;"-"&amp;RIGHT("0"&amp;MONTH(C301),2)&amp;"-"&amp;RIGHT("0"&amp;DAY(C301),2))</f>
        <v/>
      </c>
      <c r="G301" s="26">
        <f>IF(E301="","",IFERROR(MATCH(E301,pl_chave,0),0))</f>
        <v/>
      </c>
      <c r="H301" s="23">
        <f>IF(G301="","",IF(G301=0,"Tarefa fora do plano",INDEX(pl_tag,G301)))</f>
        <v/>
      </c>
      <c r="I301" s="30">
        <f>IF(N(G301)=0,"",INDEX(pl_atividade,G301))</f>
        <v/>
      </c>
      <c r="J301" s="50">
        <f>IF(N(G301)=0,"",INDEX(pl_especialidade,G301))</f>
        <v/>
      </c>
      <c r="K301" s="28">
        <f>IF(N(G301)=0,"",INDEX(pl_duracao,G301))</f>
        <v/>
      </c>
      <c r="L301" s="39">
        <f>IF(ISNUMBER(C301),YEAR(C301),"")</f>
        <v/>
      </c>
      <c r="M301" s="39">
        <f>IF(ISNUMBER(C301),MONTH(C301),"")</f>
        <v/>
      </c>
      <c r="N301" s="23">
        <f>IF(L301="","",IF(NOT(ISNUMBER(crono_ano)),"Informe o ano",IF(L301&lt;crono_ano,"Antes do ano",IF(L301&gt;crono_ano,"Depois do ano","No ano"))))</f>
        <v/>
      </c>
      <c r="O301" s="39">
        <f>IF(F301="","",IF(COUNTIF(F$7:F301,F301)=1,1,0))</f>
        <v/>
      </c>
      <c r="P301" s="39">
        <f>IF(A301&amp;B301&amp;C301="","",IF(AND(O301=1,N(G301)&gt;0),IF(INDEX(pl_ativa,MAX(1,N(G301)))="Sim",1,0),0))</f>
        <v/>
      </c>
      <c r="Q301" s="39">
        <f>IF(F301="","",COUNTIFS(ex_chave_oc,F301,ex_cancelada,"&lt;&gt;Sim"))</f>
        <v/>
      </c>
      <c r="R301" s="51">
        <f>IF(P301="","",IF(AND(P301=1,N(Q301)&gt;0),1,0))</f>
        <v/>
      </c>
      <c r="S301" s="30">
        <f>IF(P301="","",IF(F301="","ERRO: data prevista ausente ou inválida",IF(O301=0,"Duplicada: contada uma vez",IF(N(G301)=0,"ERRO: tarefa fora do Plano Mestre",IF(P301=0,"Tarefa retirada do plano: não conta","OK")))))</f>
        <v/>
      </c>
    </row>
    <row r="302">
      <c r="A302" s="29" t="inlineStr">
        <is>
          <t>eq-demo-004</t>
        </is>
      </c>
      <c r="B302" s="25" t="inlineStr">
        <is>
          <t>PRL-11</t>
        </is>
      </c>
      <c r="C302" s="49" t="n">
        <v>46099</v>
      </c>
      <c r="D302" s="29" t="inlineStr">
        <is>
          <t>Cronograma PCM Direto</t>
        </is>
      </c>
      <c r="E302" s="23">
        <f>IF(OR(A302="",B302=""),"",A302&amp;"|"&amp;B302)</f>
        <v/>
      </c>
      <c r="F302" s="30">
        <f>IF(OR(E302="",NOT(ISNUMBER(C302))),"",E302&amp;"|"&amp;YEAR(C302)&amp;"-"&amp;RIGHT("0"&amp;MONTH(C302),2)&amp;"-"&amp;RIGHT("0"&amp;DAY(C302),2))</f>
        <v/>
      </c>
      <c r="G302" s="26">
        <f>IF(E302="","",IFERROR(MATCH(E302,pl_chave,0),0))</f>
        <v/>
      </c>
      <c r="H302" s="23">
        <f>IF(G302="","",IF(G302=0,"Tarefa fora do plano",INDEX(pl_tag,G302)))</f>
        <v/>
      </c>
      <c r="I302" s="30">
        <f>IF(N(G302)=0,"",INDEX(pl_atividade,G302))</f>
        <v/>
      </c>
      <c r="J302" s="50">
        <f>IF(N(G302)=0,"",INDEX(pl_especialidade,G302))</f>
        <v/>
      </c>
      <c r="K302" s="28">
        <f>IF(N(G302)=0,"",INDEX(pl_duracao,G302))</f>
        <v/>
      </c>
      <c r="L302" s="39">
        <f>IF(ISNUMBER(C302),YEAR(C302),"")</f>
        <v/>
      </c>
      <c r="M302" s="39">
        <f>IF(ISNUMBER(C302),MONTH(C302),"")</f>
        <v/>
      </c>
      <c r="N302" s="23">
        <f>IF(L302="","",IF(NOT(ISNUMBER(crono_ano)),"Informe o ano",IF(L302&lt;crono_ano,"Antes do ano",IF(L302&gt;crono_ano,"Depois do ano","No ano"))))</f>
        <v/>
      </c>
      <c r="O302" s="39">
        <f>IF(F302="","",IF(COUNTIF(F$7:F302,F302)=1,1,0))</f>
        <v/>
      </c>
      <c r="P302" s="39">
        <f>IF(A302&amp;B302&amp;C302="","",IF(AND(O302=1,N(G302)&gt;0),IF(INDEX(pl_ativa,MAX(1,N(G302)))="Sim",1,0),0))</f>
        <v/>
      </c>
      <c r="Q302" s="39">
        <f>IF(F302="","",COUNTIFS(ex_chave_oc,F302,ex_cancelada,"&lt;&gt;Sim"))</f>
        <v/>
      </c>
      <c r="R302" s="51">
        <f>IF(P302="","",IF(AND(P302=1,N(Q302)&gt;0),1,0))</f>
        <v/>
      </c>
      <c r="S302" s="30">
        <f>IF(P302="","",IF(F302="","ERRO: data prevista ausente ou inválida",IF(O302=0,"Duplicada: contada uma vez",IF(N(G302)=0,"ERRO: tarefa fora do Plano Mestre",IF(P302=0,"Tarefa retirada do plano: não conta","OK")))))</f>
        <v/>
      </c>
    </row>
    <row r="303">
      <c r="A303" s="29" t="inlineStr">
        <is>
          <t>eq-demo-004</t>
        </is>
      </c>
      <c r="B303" s="25" t="inlineStr">
        <is>
          <t>PRL-11</t>
        </is>
      </c>
      <c r="C303" s="49" t="n">
        <v>46100</v>
      </c>
      <c r="D303" s="29" t="inlineStr">
        <is>
          <t>Cronograma PCM Direto</t>
        </is>
      </c>
      <c r="E303" s="23">
        <f>IF(OR(A303="",B303=""),"",A303&amp;"|"&amp;B303)</f>
        <v/>
      </c>
      <c r="F303" s="30">
        <f>IF(OR(E303="",NOT(ISNUMBER(C303))),"",E303&amp;"|"&amp;YEAR(C303)&amp;"-"&amp;RIGHT("0"&amp;MONTH(C303),2)&amp;"-"&amp;RIGHT("0"&amp;DAY(C303),2))</f>
        <v/>
      </c>
      <c r="G303" s="26">
        <f>IF(E303="","",IFERROR(MATCH(E303,pl_chave,0),0))</f>
        <v/>
      </c>
      <c r="H303" s="23">
        <f>IF(G303="","",IF(G303=0,"Tarefa fora do plano",INDEX(pl_tag,G303)))</f>
        <v/>
      </c>
      <c r="I303" s="30">
        <f>IF(N(G303)=0,"",INDEX(pl_atividade,G303))</f>
        <v/>
      </c>
      <c r="J303" s="50">
        <f>IF(N(G303)=0,"",INDEX(pl_especialidade,G303))</f>
        <v/>
      </c>
      <c r="K303" s="28">
        <f>IF(N(G303)=0,"",INDEX(pl_duracao,G303))</f>
        <v/>
      </c>
      <c r="L303" s="39">
        <f>IF(ISNUMBER(C303),YEAR(C303),"")</f>
        <v/>
      </c>
      <c r="M303" s="39">
        <f>IF(ISNUMBER(C303),MONTH(C303),"")</f>
        <v/>
      </c>
      <c r="N303" s="23">
        <f>IF(L303="","",IF(NOT(ISNUMBER(crono_ano)),"Informe o ano",IF(L303&lt;crono_ano,"Antes do ano",IF(L303&gt;crono_ano,"Depois do ano","No ano"))))</f>
        <v/>
      </c>
      <c r="O303" s="39">
        <f>IF(F303="","",IF(COUNTIF(F$7:F303,F303)=1,1,0))</f>
        <v/>
      </c>
      <c r="P303" s="39">
        <f>IF(A303&amp;B303&amp;C303="","",IF(AND(O303=1,N(G303)&gt;0),IF(INDEX(pl_ativa,MAX(1,N(G303)))="Sim",1,0),0))</f>
        <v/>
      </c>
      <c r="Q303" s="39">
        <f>IF(F303="","",COUNTIFS(ex_chave_oc,F303,ex_cancelada,"&lt;&gt;Sim"))</f>
        <v/>
      </c>
      <c r="R303" s="51">
        <f>IF(P303="","",IF(AND(P303=1,N(Q303)&gt;0),1,0))</f>
        <v/>
      </c>
      <c r="S303" s="30">
        <f>IF(P303="","",IF(F303="","ERRO: data prevista ausente ou inválida",IF(O303=0,"Duplicada: contada uma vez",IF(N(G303)=0,"ERRO: tarefa fora do Plano Mestre",IF(P303=0,"Tarefa retirada do plano: não conta","OK")))))</f>
        <v/>
      </c>
    </row>
    <row r="304">
      <c r="A304" s="29" t="inlineStr">
        <is>
          <t>eq-demo-004</t>
        </is>
      </c>
      <c r="B304" s="25" t="inlineStr">
        <is>
          <t>PRL-11</t>
        </is>
      </c>
      <c r="C304" s="49" t="n">
        <v>46101</v>
      </c>
      <c r="D304" s="29" t="inlineStr">
        <is>
          <t>Cronograma PCM Direto</t>
        </is>
      </c>
      <c r="E304" s="23">
        <f>IF(OR(A304="",B304=""),"",A304&amp;"|"&amp;B304)</f>
        <v/>
      </c>
      <c r="F304" s="30">
        <f>IF(OR(E304="",NOT(ISNUMBER(C304))),"",E304&amp;"|"&amp;YEAR(C304)&amp;"-"&amp;RIGHT("0"&amp;MONTH(C304),2)&amp;"-"&amp;RIGHT("0"&amp;DAY(C304),2))</f>
        <v/>
      </c>
      <c r="G304" s="26">
        <f>IF(E304="","",IFERROR(MATCH(E304,pl_chave,0),0))</f>
        <v/>
      </c>
      <c r="H304" s="23">
        <f>IF(G304="","",IF(G304=0,"Tarefa fora do plano",INDEX(pl_tag,G304)))</f>
        <v/>
      </c>
      <c r="I304" s="30">
        <f>IF(N(G304)=0,"",INDEX(pl_atividade,G304))</f>
        <v/>
      </c>
      <c r="J304" s="50">
        <f>IF(N(G304)=0,"",INDEX(pl_especialidade,G304))</f>
        <v/>
      </c>
      <c r="K304" s="28">
        <f>IF(N(G304)=0,"",INDEX(pl_duracao,G304))</f>
        <v/>
      </c>
      <c r="L304" s="39">
        <f>IF(ISNUMBER(C304),YEAR(C304),"")</f>
        <v/>
      </c>
      <c r="M304" s="39">
        <f>IF(ISNUMBER(C304),MONTH(C304),"")</f>
        <v/>
      </c>
      <c r="N304" s="23">
        <f>IF(L304="","",IF(NOT(ISNUMBER(crono_ano)),"Informe o ano",IF(L304&lt;crono_ano,"Antes do ano",IF(L304&gt;crono_ano,"Depois do ano","No ano"))))</f>
        <v/>
      </c>
      <c r="O304" s="39">
        <f>IF(F304="","",IF(COUNTIF(F$7:F304,F304)=1,1,0))</f>
        <v/>
      </c>
      <c r="P304" s="39">
        <f>IF(A304&amp;B304&amp;C304="","",IF(AND(O304=1,N(G304)&gt;0),IF(INDEX(pl_ativa,MAX(1,N(G304)))="Sim",1,0),0))</f>
        <v/>
      </c>
      <c r="Q304" s="39">
        <f>IF(F304="","",COUNTIFS(ex_chave_oc,F304,ex_cancelada,"&lt;&gt;Sim"))</f>
        <v/>
      </c>
      <c r="R304" s="51">
        <f>IF(P304="","",IF(AND(P304=1,N(Q304)&gt;0),1,0))</f>
        <v/>
      </c>
      <c r="S304" s="30">
        <f>IF(P304="","",IF(F304="","ERRO: data prevista ausente ou inválida",IF(O304=0,"Duplicada: contada uma vez",IF(N(G304)=0,"ERRO: tarefa fora do Plano Mestre",IF(P304=0,"Tarefa retirada do plano: não conta","OK")))))</f>
        <v/>
      </c>
    </row>
    <row r="305">
      <c r="A305" s="29" t="inlineStr">
        <is>
          <t>eq-demo-001</t>
        </is>
      </c>
      <c r="B305" s="25" t="inlineStr">
        <is>
          <t>CMP-01</t>
        </is>
      </c>
      <c r="C305" s="49" t="n">
        <v>46104</v>
      </c>
      <c r="D305" s="29" t="inlineStr">
        <is>
          <t>Cronograma PCM Direto</t>
        </is>
      </c>
      <c r="E305" s="23">
        <f>IF(OR(A305="",B305=""),"",A305&amp;"|"&amp;B305)</f>
        <v/>
      </c>
      <c r="F305" s="30">
        <f>IF(OR(E305="",NOT(ISNUMBER(C305))),"",E305&amp;"|"&amp;YEAR(C305)&amp;"-"&amp;RIGHT("0"&amp;MONTH(C305),2)&amp;"-"&amp;RIGHT("0"&amp;DAY(C305),2))</f>
        <v/>
      </c>
      <c r="G305" s="26">
        <f>IF(E305="","",IFERROR(MATCH(E305,pl_chave,0),0))</f>
        <v/>
      </c>
      <c r="H305" s="23">
        <f>IF(G305="","",IF(G305=0,"Tarefa fora do plano",INDEX(pl_tag,G305)))</f>
        <v/>
      </c>
      <c r="I305" s="30">
        <f>IF(N(G305)=0,"",INDEX(pl_atividade,G305))</f>
        <v/>
      </c>
      <c r="J305" s="50">
        <f>IF(N(G305)=0,"",INDEX(pl_especialidade,G305))</f>
        <v/>
      </c>
      <c r="K305" s="28">
        <f>IF(N(G305)=0,"",INDEX(pl_duracao,G305))</f>
        <v/>
      </c>
      <c r="L305" s="39">
        <f>IF(ISNUMBER(C305),YEAR(C305),"")</f>
        <v/>
      </c>
      <c r="M305" s="39">
        <f>IF(ISNUMBER(C305),MONTH(C305),"")</f>
        <v/>
      </c>
      <c r="N305" s="23">
        <f>IF(L305="","",IF(NOT(ISNUMBER(crono_ano)),"Informe o ano",IF(L305&lt;crono_ano,"Antes do ano",IF(L305&gt;crono_ano,"Depois do ano","No ano"))))</f>
        <v/>
      </c>
      <c r="O305" s="39">
        <f>IF(F305="","",IF(COUNTIF(F$7:F305,F305)=1,1,0))</f>
        <v/>
      </c>
      <c r="P305" s="39">
        <f>IF(A305&amp;B305&amp;C305="","",IF(AND(O305=1,N(G305)&gt;0),IF(INDEX(pl_ativa,MAX(1,N(G305)))="Sim",1,0),0))</f>
        <v/>
      </c>
      <c r="Q305" s="39">
        <f>IF(F305="","",COUNTIFS(ex_chave_oc,F305,ex_cancelada,"&lt;&gt;Sim"))</f>
        <v/>
      </c>
      <c r="R305" s="51">
        <f>IF(P305="","",IF(AND(P305=1,N(Q305)&gt;0),1,0))</f>
        <v/>
      </c>
      <c r="S305" s="30">
        <f>IF(P305="","",IF(F305="","ERRO: data prevista ausente ou inválida",IF(O305=0,"Duplicada: contada uma vez",IF(N(G305)=0,"ERRO: tarefa fora do Plano Mestre",IF(P305=0,"Tarefa retirada do plano: não conta","OK")))))</f>
        <v/>
      </c>
    </row>
    <row r="306">
      <c r="A306" s="29" t="inlineStr">
        <is>
          <t>eq-demo-001</t>
        </is>
      </c>
      <c r="B306" s="25" t="inlineStr">
        <is>
          <t>CMP-02</t>
        </is>
      </c>
      <c r="C306" s="49" t="n">
        <v>46104</v>
      </c>
      <c r="D306" s="29" t="inlineStr">
        <is>
          <t>Cronograma PCM Direto</t>
        </is>
      </c>
      <c r="E306" s="23">
        <f>IF(OR(A306="",B306=""),"",A306&amp;"|"&amp;B306)</f>
        <v/>
      </c>
      <c r="F306" s="30">
        <f>IF(OR(E306="",NOT(ISNUMBER(C306))),"",E306&amp;"|"&amp;YEAR(C306)&amp;"-"&amp;RIGHT("0"&amp;MONTH(C306),2)&amp;"-"&amp;RIGHT("0"&amp;DAY(C306),2))</f>
        <v/>
      </c>
      <c r="G306" s="26">
        <f>IF(E306="","",IFERROR(MATCH(E306,pl_chave,0),0))</f>
        <v/>
      </c>
      <c r="H306" s="23">
        <f>IF(G306="","",IF(G306=0,"Tarefa fora do plano",INDEX(pl_tag,G306)))</f>
        <v/>
      </c>
      <c r="I306" s="30">
        <f>IF(N(G306)=0,"",INDEX(pl_atividade,G306))</f>
        <v/>
      </c>
      <c r="J306" s="50">
        <f>IF(N(G306)=0,"",INDEX(pl_especialidade,G306))</f>
        <v/>
      </c>
      <c r="K306" s="28">
        <f>IF(N(G306)=0,"",INDEX(pl_duracao,G306))</f>
        <v/>
      </c>
      <c r="L306" s="39">
        <f>IF(ISNUMBER(C306),YEAR(C306),"")</f>
        <v/>
      </c>
      <c r="M306" s="39">
        <f>IF(ISNUMBER(C306),MONTH(C306),"")</f>
        <v/>
      </c>
      <c r="N306" s="23">
        <f>IF(L306="","",IF(NOT(ISNUMBER(crono_ano)),"Informe o ano",IF(L306&lt;crono_ano,"Antes do ano",IF(L306&gt;crono_ano,"Depois do ano","No ano"))))</f>
        <v/>
      </c>
      <c r="O306" s="39">
        <f>IF(F306="","",IF(COUNTIF(F$7:F306,F306)=1,1,0))</f>
        <v/>
      </c>
      <c r="P306" s="39">
        <f>IF(A306&amp;B306&amp;C306="","",IF(AND(O306=1,N(G306)&gt;0),IF(INDEX(pl_ativa,MAX(1,N(G306)))="Sim",1,0),0))</f>
        <v/>
      </c>
      <c r="Q306" s="39">
        <f>IF(F306="","",COUNTIFS(ex_chave_oc,F306,ex_cancelada,"&lt;&gt;Sim"))</f>
        <v/>
      </c>
      <c r="R306" s="51">
        <f>IF(P306="","",IF(AND(P306=1,N(Q306)&gt;0),1,0))</f>
        <v/>
      </c>
      <c r="S306" s="30">
        <f>IF(P306="","",IF(F306="","ERRO: data prevista ausente ou inválida",IF(O306=0,"Duplicada: contada uma vez",IF(N(G306)=0,"ERRO: tarefa fora do Plano Mestre",IF(P306=0,"Tarefa retirada do plano: não conta","OK")))))</f>
        <v/>
      </c>
    </row>
    <row r="307">
      <c r="A307" s="29" t="inlineStr">
        <is>
          <t>eq-demo-002</t>
        </is>
      </c>
      <c r="B307" s="25" t="inlineStr">
        <is>
          <t>BCF-01</t>
        </is>
      </c>
      <c r="C307" s="49" t="n">
        <v>46104</v>
      </c>
      <c r="D307" s="29" t="inlineStr">
        <is>
          <t>Cronograma PCM Direto</t>
        </is>
      </c>
      <c r="E307" s="23">
        <f>IF(OR(A307="",B307=""),"",A307&amp;"|"&amp;B307)</f>
        <v/>
      </c>
      <c r="F307" s="30">
        <f>IF(OR(E307="",NOT(ISNUMBER(C307))),"",E307&amp;"|"&amp;YEAR(C307)&amp;"-"&amp;RIGHT("0"&amp;MONTH(C307),2)&amp;"-"&amp;RIGHT("0"&amp;DAY(C307),2))</f>
        <v/>
      </c>
      <c r="G307" s="26">
        <f>IF(E307="","",IFERROR(MATCH(E307,pl_chave,0),0))</f>
        <v/>
      </c>
      <c r="H307" s="23">
        <f>IF(G307="","",IF(G307=0,"Tarefa fora do plano",INDEX(pl_tag,G307)))</f>
        <v/>
      </c>
      <c r="I307" s="30">
        <f>IF(N(G307)=0,"",INDEX(pl_atividade,G307))</f>
        <v/>
      </c>
      <c r="J307" s="50">
        <f>IF(N(G307)=0,"",INDEX(pl_especialidade,G307))</f>
        <v/>
      </c>
      <c r="K307" s="28">
        <f>IF(N(G307)=0,"",INDEX(pl_duracao,G307))</f>
        <v/>
      </c>
      <c r="L307" s="39">
        <f>IF(ISNUMBER(C307),YEAR(C307),"")</f>
        <v/>
      </c>
      <c r="M307" s="39">
        <f>IF(ISNUMBER(C307),MONTH(C307),"")</f>
        <v/>
      </c>
      <c r="N307" s="23">
        <f>IF(L307="","",IF(NOT(ISNUMBER(crono_ano)),"Informe o ano",IF(L307&lt;crono_ano,"Antes do ano",IF(L307&gt;crono_ano,"Depois do ano","No ano"))))</f>
        <v/>
      </c>
      <c r="O307" s="39">
        <f>IF(F307="","",IF(COUNTIF(F$7:F307,F307)=1,1,0))</f>
        <v/>
      </c>
      <c r="P307" s="39">
        <f>IF(A307&amp;B307&amp;C307="","",IF(AND(O307=1,N(G307)&gt;0),IF(INDEX(pl_ativa,MAX(1,N(G307)))="Sim",1,0),0))</f>
        <v/>
      </c>
      <c r="Q307" s="39">
        <f>IF(F307="","",COUNTIFS(ex_chave_oc,F307,ex_cancelada,"&lt;&gt;Sim"))</f>
        <v/>
      </c>
      <c r="R307" s="51">
        <f>IF(P307="","",IF(AND(P307=1,N(Q307)&gt;0),1,0))</f>
        <v/>
      </c>
      <c r="S307" s="30">
        <f>IF(P307="","",IF(F307="","ERRO: data prevista ausente ou inválida",IF(O307=0,"Duplicada: contada uma vez",IF(N(G307)=0,"ERRO: tarefa fora do Plano Mestre",IF(P307=0,"Tarefa retirada do plano: não conta","OK")))))</f>
        <v/>
      </c>
    </row>
    <row r="308">
      <c r="A308" s="29" t="inlineStr">
        <is>
          <t>eq-demo-002</t>
        </is>
      </c>
      <c r="B308" s="25" t="inlineStr">
        <is>
          <t>BCF-03</t>
        </is>
      </c>
      <c r="C308" s="49" t="n">
        <v>46104</v>
      </c>
      <c r="D308" s="29" t="inlineStr">
        <is>
          <t>Cronograma PCM Direto</t>
        </is>
      </c>
      <c r="E308" s="23">
        <f>IF(OR(A308="",B308=""),"",A308&amp;"|"&amp;B308)</f>
        <v/>
      </c>
      <c r="F308" s="30">
        <f>IF(OR(E308="",NOT(ISNUMBER(C308))),"",E308&amp;"|"&amp;YEAR(C308)&amp;"-"&amp;RIGHT("0"&amp;MONTH(C308),2)&amp;"-"&amp;RIGHT("0"&amp;DAY(C308),2))</f>
        <v/>
      </c>
      <c r="G308" s="26">
        <f>IF(E308="","",IFERROR(MATCH(E308,pl_chave,0),0))</f>
        <v/>
      </c>
      <c r="H308" s="23">
        <f>IF(G308="","",IF(G308=0,"Tarefa fora do plano",INDEX(pl_tag,G308)))</f>
        <v/>
      </c>
      <c r="I308" s="30">
        <f>IF(N(G308)=0,"",INDEX(pl_atividade,G308))</f>
        <v/>
      </c>
      <c r="J308" s="50">
        <f>IF(N(G308)=0,"",INDEX(pl_especialidade,G308))</f>
        <v/>
      </c>
      <c r="K308" s="28">
        <f>IF(N(G308)=0,"",INDEX(pl_duracao,G308))</f>
        <v/>
      </c>
      <c r="L308" s="39">
        <f>IF(ISNUMBER(C308),YEAR(C308),"")</f>
        <v/>
      </c>
      <c r="M308" s="39">
        <f>IF(ISNUMBER(C308),MONTH(C308),"")</f>
        <v/>
      </c>
      <c r="N308" s="23">
        <f>IF(L308="","",IF(NOT(ISNUMBER(crono_ano)),"Informe o ano",IF(L308&lt;crono_ano,"Antes do ano",IF(L308&gt;crono_ano,"Depois do ano","No ano"))))</f>
        <v/>
      </c>
      <c r="O308" s="39">
        <f>IF(F308="","",IF(COUNTIF(F$7:F308,F308)=1,1,0))</f>
        <v/>
      </c>
      <c r="P308" s="39">
        <f>IF(A308&amp;B308&amp;C308="","",IF(AND(O308=1,N(G308)&gt;0),IF(INDEX(pl_ativa,MAX(1,N(G308)))="Sim",1,0),0))</f>
        <v/>
      </c>
      <c r="Q308" s="39">
        <f>IF(F308="","",COUNTIFS(ex_chave_oc,F308,ex_cancelada,"&lt;&gt;Sim"))</f>
        <v/>
      </c>
      <c r="R308" s="51">
        <f>IF(P308="","",IF(AND(P308=1,N(Q308)&gt;0),1,0))</f>
        <v/>
      </c>
      <c r="S308" s="30">
        <f>IF(P308="","",IF(F308="","ERRO: data prevista ausente ou inválida",IF(O308=0,"Duplicada: contada uma vez",IF(N(G308)=0,"ERRO: tarefa fora do Plano Mestre",IF(P308=0,"Tarefa retirada do plano: não conta","OK")))))</f>
        <v/>
      </c>
    </row>
    <row r="309">
      <c r="A309" s="29" t="inlineStr">
        <is>
          <t>eq-demo-002</t>
        </is>
      </c>
      <c r="B309" s="25" t="inlineStr">
        <is>
          <t>BCF-04</t>
        </is>
      </c>
      <c r="C309" s="49" t="n">
        <v>46104</v>
      </c>
      <c r="D309" s="29" t="inlineStr">
        <is>
          <t>Cronograma PCM Direto</t>
        </is>
      </c>
      <c r="E309" s="23">
        <f>IF(OR(A309="",B309=""),"",A309&amp;"|"&amp;B309)</f>
        <v/>
      </c>
      <c r="F309" s="30">
        <f>IF(OR(E309="",NOT(ISNUMBER(C309))),"",E309&amp;"|"&amp;YEAR(C309)&amp;"-"&amp;RIGHT("0"&amp;MONTH(C309),2)&amp;"-"&amp;RIGHT("0"&amp;DAY(C309),2))</f>
        <v/>
      </c>
      <c r="G309" s="26">
        <f>IF(E309="","",IFERROR(MATCH(E309,pl_chave,0),0))</f>
        <v/>
      </c>
      <c r="H309" s="23">
        <f>IF(G309="","",IF(G309=0,"Tarefa fora do plano",INDEX(pl_tag,G309)))</f>
        <v/>
      </c>
      <c r="I309" s="30">
        <f>IF(N(G309)=0,"",INDEX(pl_atividade,G309))</f>
        <v/>
      </c>
      <c r="J309" s="50">
        <f>IF(N(G309)=0,"",INDEX(pl_especialidade,G309))</f>
        <v/>
      </c>
      <c r="K309" s="28">
        <f>IF(N(G309)=0,"",INDEX(pl_duracao,G309))</f>
        <v/>
      </c>
      <c r="L309" s="39">
        <f>IF(ISNUMBER(C309),YEAR(C309),"")</f>
        <v/>
      </c>
      <c r="M309" s="39">
        <f>IF(ISNUMBER(C309),MONTH(C309),"")</f>
        <v/>
      </c>
      <c r="N309" s="23">
        <f>IF(L309="","",IF(NOT(ISNUMBER(crono_ano)),"Informe o ano",IF(L309&lt;crono_ano,"Antes do ano",IF(L309&gt;crono_ano,"Depois do ano","No ano"))))</f>
        <v/>
      </c>
      <c r="O309" s="39">
        <f>IF(F309="","",IF(COUNTIF(F$7:F309,F309)=1,1,0))</f>
        <v/>
      </c>
      <c r="P309" s="39">
        <f>IF(A309&amp;B309&amp;C309="","",IF(AND(O309=1,N(G309)&gt;0),IF(INDEX(pl_ativa,MAX(1,N(G309)))="Sim",1,0),0))</f>
        <v/>
      </c>
      <c r="Q309" s="39">
        <f>IF(F309="","",COUNTIFS(ex_chave_oc,F309,ex_cancelada,"&lt;&gt;Sim"))</f>
        <v/>
      </c>
      <c r="R309" s="51">
        <f>IF(P309="","",IF(AND(P309=1,N(Q309)&gt;0),1,0))</f>
        <v/>
      </c>
      <c r="S309" s="30">
        <f>IF(P309="","",IF(F309="","ERRO: data prevista ausente ou inválida",IF(O309=0,"Duplicada: contada uma vez",IF(N(G309)=0,"ERRO: tarefa fora do Plano Mestre",IF(P309=0,"Tarefa retirada do plano: não conta","OK")))))</f>
        <v/>
      </c>
    </row>
    <row r="310">
      <c r="A310" s="29" t="inlineStr">
        <is>
          <t>eq-demo-003</t>
        </is>
      </c>
      <c r="B310" s="25" t="inlineStr">
        <is>
          <t>MOT-05</t>
        </is>
      </c>
      <c r="C310" s="49" t="n">
        <v>46104</v>
      </c>
      <c r="D310" s="29" t="inlineStr">
        <is>
          <t>Cronograma PCM Direto</t>
        </is>
      </c>
      <c r="E310" s="23">
        <f>IF(OR(A310="",B310=""),"",A310&amp;"|"&amp;B310)</f>
        <v/>
      </c>
      <c r="F310" s="30">
        <f>IF(OR(E310="",NOT(ISNUMBER(C310))),"",E310&amp;"|"&amp;YEAR(C310)&amp;"-"&amp;RIGHT("0"&amp;MONTH(C310),2)&amp;"-"&amp;RIGHT("0"&amp;DAY(C310),2))</f>
        <v/>
      </c>
      <c r="G310" s="26">
        <f>IF(E310="","",IFERROR(MATCH(E310,pl_chave,0),0))</f>
        <v/>
      </c>
      <c r="H310" s="23">
        <f>IF(G310="","",IF(G310=0,"Tarefa fora do plano",INDEX(pl_tag,G310)))</f>
        <v/>
      </c>
      <c r="I310" s="30">
        <f>IF(N(G310)=0,"",INDEX(pl_atividade,G310))</f>
        <v/>
      </c>
      <c r="J310" s="50">
        <f>IF(N(G310)=0,"",INDEX(pl_especialidade,G310))</f>
        <v/>
      </c>
      <c r="K310" s="28">
        <f>IF(N(G310)=0,"",INDEX(pl_duracao,G310))</f>
        <v/>
      </c>
      <c r="L310" s="39">
        <f>IF(ISNUMBER(C310),YEAR(C310),"")</f>
        <v/>
      </c>
      <c r="M310" s="39">
        <f>IF(ISNUMBER(C310),MONTH(C310),"")</f>
        <v/>
      </c>
      <c r="N310" s="23">
        <f>IF(L310="","",IF(NOT(ISNUMBER(crono_ano)),"Informe o ano",IF(L310&lt;crono_ano,"Antes do ano",IF(L310&gt;crono_ano,"Depois do ano","No ano"))))</f>
        <v/>
      </c>
      <c r="O310" s="39">
        <f>IF(F310="","",IF(COUNTIF(F$7:F310,F310)=1,1,0))</f>
        <v/>
      </c>
      <c r="P310" s="39">
        <f>IF(A310&amp;B310&amp;C310="","",IF(AND(O310=1,N(G310)&gt;0),IF(INDEX(pl_ativa,MAX(1,N(G310)))="Sim",1,0),0))</f>
        <v/>
      </c>
      <c r="Q310" s="39">
        <f>IF(F310="","",COUNTIFS(ex_chave_oc,F310,ex_cancelada,"&lt;&gt;Sim"))</f>
        <v/>
      </c>
      <c r="R310" s="51">
        <f>IF(P310="","",IF(AND(P310=1,N(Q310)&gt;0),1,0))</f>
        <v/>
      </c>
      <c r="S310" s="30">
        <f>IF(P310="","",IF(F310="","ERRO: data prevista ausente ou inválida",IF(O310=0,"Duplicada: contada uma vez",IF(N(G310)=0,"ERRO: tarefa fora do Plano Mestre",IF(P310=0,"Tarefa retirada do plano: não conta","OK")))))</f>
        <v/>
      </c>
    </row>
    <row r="311">
      <c r="A311" s="29" t="inlineStr">
        <is>
          <t>eq-demo-004</t>
        </is>
      </c>
      <c r="B311" s="25" t="inlineStr">
        <is>
          <t>PRL-01</t>
        </is>
      </c>
      <c r="C311" s="49" t="n">
        <v>46104</v>
      </c>
      <c r="D311" s="29" t="inlineStr">
        <is>
          <t>Cronograma PCM Direto</t>
        </is>
      </c>
      <c r="E311" s="23">
        <f>IF(OR(A311="",B311=""),"",A311&amp;"|"&amp;B311)</f>
        <v/>
      </c>
      <c r="F311" s="30">
        <f>IF(OR(E311="",NOT(ISNUMBER(C311))),"",E311&amp;"|"&amp;YEAR(C311)&amp;"-"&amp;RIGHT("0"&amp;MONTH(C311),2)&amp;"-"&amp;RIGHT("0"&amp;DAY(C311),2))</f>
        <v/>
      </c>
      <c r="G311" s="26">
        <f>IF(E311="","",IFERROR(MATCH(E311,pl_chave,0),0))</f>
        <v/>
      </c>
      <c r="H311" s="23">
        <f>IF(G311="","",IF(G311=0,"Tarefa fora do plano",INDEX(pl_tag,G311)))</f>
        <v/>
      </c>
      <c r="I311" s="30">
        <f>IF(N(G311)=0,"",INDEX(pl_atividade,G311))</f>
        <v/>
      </c>
      <c r="J311" s="50">
        <f>IF(N(G311)=0,"",INDEX(pl_especialidade,G311))</f>
        <v/>
      </c>
      <c r="K311" s="28">
        <f>IF(N(G311)=0,"",INDEX(pl_duracao,G311))</f>
        <v/>
      </c>
      <c r="L311" s="39">
        <f>IF(ISNUMBER(C311),YEAR(C311),"")</f>
        <v/>
      </c>
      <c r="M311" s="39">
        <f>IF(ISNUMBER(C311),MONTH(C311),"")</f>
        <v/>
      </c>
      <c r="N311" s="23">
        <f>IF(L311="","",IF(NOT(ISNUMBER(crono_ano)),"Informe o ano",IF(L311&lt;crono_ano,"Antes do ano",IF(L311&gt;crono_ano,"Depois do ano","No ano"))))</f>
        <v/>
      </c>
      <c r="O311" s="39">
        <f>IF(F311="","",IF(COUNTIF(F$7:F311,F311)=1,1,0))</f>
        <v/>
      </c>
      <c r="P311" s="39">
        <f>IF(A311&amp;B311&amp;C311="","",IF(AND(O311=1,N(G311)&gt;0),IF(INDEX(pl_ativa,MAX(1,N(G311)))="Sim",1,0),0))</f>
        <v/>
      </c>
      <c r="Q311" s="39">
        <f>IF(F311="","",COUNTIFS(ex_chave_oc,F311,ex_cancelada,"&lt;&gt;Sim"))</f>
        <v/>
      </c>
      <c r="R311" s="51">
        <f>IF(P311="","",IF(AND(P311=1,N(Q311)&gt;0),1,0))</f>
        <v/>
      </c>
      <c r="S311" s="30">
        <f>IF(P311="","",IF(F311="","ERRO: data prevista ausente ou inválida",IF(O311=0,"Duplicada: contada uma vez",IF(N(G311)=0,"ERRO: tarefa fora do Plano Mestre",IF(P311=0,"Tarefa retirada do plano: não conta","OK")))))</f>
        <v/>
      </c>
    </row>
    <row r="312">
      <c r="A312" s="29" t="inlineStr">
        <is>
          <t>eq-demo-004</t>
        </is>
      </c>
      <c r="B312" s="25" t="inlineStr">
        <is>
          <t>PRL-02</t>
        </is>
      </c>
      <c r="C312" s="49" t="n">
        <v>46104</v>
      </c>
      <c r="D312" s="29" t="inlineStr">
        <is>
          <t>Cronograma PCM Direto</t>
        </is>
      </c>
      <c r="E312" s="23">
        <f>IF(OR(A312="",B312=""),"",A312&amp;"|"&amp;B312)</f>
        <v/>
      </c>
      <c r="F312" s="30">
        <f>IF(OR(E312="",NOT(ISNUMBER(C312))),"",E312&amp;"|"&amp;YEAR(C312)&amp;"-"&amp;RIGHT("0"&amp;MONTH(C312),2)&amp;"-"&amp;RIGHT("0"&amp;DAY(C312),2))</f>
        <v/>
      </c>
      <c r="G312" s="26">
        <f>IF(E312="","",IFERROR(MATCH(E312,pl_chave,0),0))</f>
        <v/>
      </c>
      <c r="H312" s="23">
        <f>IF(G312="","",IF(G312=0,"Tarefa fora do plano",INDEX(pl_tag,G312)))</f>
        <v/>
      </c>
      <c r="I312" s="30">
        <f>IF(N(G312)=0,"",INDEX(pl_atividade,G312))</f>
        <v/>
      </c>
      <c r="J312" s="50">
        <f>IF(N(G312)=0,"",INDEX(pl_especialidade,G312))</f>
        <v/>
      </c>
      <c r="K312" s="28">
        <f>IF(N(G312)=0,"",INDEX(pl_duracao,G312))</f>
        <v/>
      </c>
      <c r="L312" s="39">
        <f>IF(ISNUMBER(C312),YEAR(C312),"")</f>
        <v/>
      </c>
      <c r="M312" s="39">
        <f>IF(ISNUMBER(C312),MONTH(C312),"")</f>
        <v/>
      </c>
      <c r="N312" s="23">
        <f>IF(L312="","",IF(NOT(ISNUMBER(crono_ano)),"Informe o ano",IF(L312&lt;crono_ano,"Antes do ano",IF(L312&gt;crono_ano,"Depois do ano","No ano"))))</f>
        <v/>
      </c>
      <c r="O312" s="39">
        <f>IF(F312="","",IF(COUNTIF(F$7:F312,F312)=1,1,0))</f>
        <v/>
      </c>
      <c r="P312" s="39">
        <f>IF(A312&amp;B312&amp;C312="","",IF(AND(O312=1,N(G312)&gt;0),IF(INDEX(pl_ativa,MAX(1,N(G312)))="Sim",1,0),0))</f>
        <v/>
      </c>
      <c r="Q312" s="39">
        <f>IF(F312="","",COUNTIFS(ex_chave_oc,F312,ex_cancelada,"&lt;&gt;Sim"))</f>
        <v/>
      </c>
      <c r="R312" s="51">
        <f>IF(P312="","",IF(AND(P312=1,N(Q312)&gt;0),1,0))</f>
        <v/>
      </c>
      <c r="S312" s="30">
        <f>IF(P312="","",IF(F312="","ERRO: data prevista ausente ou inválida",IF(O312=0,"Duplicada: contada uma vez",IF(N(G312)=0,"ERRO: tarefa fora do Plano Mestre",IF(P312=0,"Tarefa retirada do plano: não conta","OK")))))</f>
        <v/>
      </c>
    </row>
    <row r="313">
      <c r="A313" s="29" t="inlineStr">
        <is>
          <t>eq-demo-004</t>
        </is>
      </c>
      <c r="B313" s="25" t="inlineStr">
        <is>
          <t>PRL-03</t>
        </is>
      </c>
      <c r="C313" s="49" t="n">
        <v>46104</v>
      </c>
      <c r="D313" s="29" t="inlineStr">
        <is>
          <t>Cronograma PCM Direto</t>
        </is>
      </c>
      <c r="E313" s="23">
        <f>IF(OR(A313="",B313=""),"",A313&amp;"|"&amp;B313)</f>
        <v/>
      </c>
      <c r="F313" s="30">
        <f>IF(OR(E313="",NOT(ISNUMBER(C313))),"",E313&amp;"|"&amp;YEAR(C313)&amp;"-"&amp;RIGHT("0"&amp;MONTH(C313),2)&amp;"-"&amp;RIGHT("0"&amp;DAY(C313),2))</f>
        <v/>
      </c>
      <c r="G313" s="26">
        <f>IF(E313="","",IFERROR(MATCH(E313,pl_chave,0),0))</f>
        <v/>
      </c>
      <c r="H313" s="23">
        <f>IF(G313="","",IF(G313=0,"Tarefa fora do plano",INDEX(pl_tag,G313)))</f>
        <v/>
      </c>
      <c r="I313" s="30">
        <f>IF(N(G313)=0,"",INDEX(pl_atividade,G313))</f>
        <v/>
      </c>
      <c r="J313" s="50">
        <f>IF(N(G313)=0,"",INDEX(pl_especialidade,G313))</f>
        <v/>
      </c>
      <c r="K313" s="28">
        <f>IF(N(G313)=0,"",INDEX(pl_duracao,G313))</f>
        <v/>
      </c>
      <c r="L313" s="39">
        <f>IF(ISNUMBER(C313),YEAR(C313),"")</f>
        <v/>
      </c>
      <c r="M313" s="39">
        <f>IF(ISNUMBER(C313),MONTH(C313),"")</f>
        <v/>
      </c>
      <c r="N313" s="23">
        <f>IF(L313="","",IF(NOT(ISNUMBER(crono_ano)),"Informe o ano",IF(L313&lt;crono_ano,"Antes do ano",IF(L313&gt;crono_ano,"Depois do ano","No ano"))))</f>
        <v/>
      </c>
      <c r="O313" s="39">
        <f>IF(F313="","",IF(COUNTIF(F$7:F313,F313)=1,1,0))</f>
        <v/>
      </c>
      <c r="P313" s="39">
        <f>IF(A313&amp;B313&amp;C313="","",IF(AND(O313=1,N(G313)&gt;0),IF(INDEX(pl_ativa,MAX(1,N(G313)))="Sim",1,0),0))</f>
        <v/>
      </c>
      <c r="Q313" s="39">
        <f>IF(F313="","",COUNTIFS(ex_chave_oc,F313,ex_cancelada,"&lt;&gt;Sim"))</f>
        <v/>
      </c>
      <c r="R313" s="51">
        <f>IF(P313="","",IF(AND(P313=1,N(Q313)&gt;0),1,0))</f>
        <v/>
      </c>
      <c r="S313" s="30">
        <f>IF(P313="","",IF(F313="","ERRO: data prevista ausente ou inválida",IF(O313=0,"Duplicada: contada uma vez",IF(N(G313)=0,"ERRO: tarefa fora do Plano Mestre",IF(P313=0,"Tarefa retirada do plano: não conta","OK")))))</f>
        <v/>
      </c>
    </row>
    <row r="314">
      <c r="A314" s="29" t="inlineStr">
        <is>
          <t>eq-demo-004</t>
        </is>
      </c>
      <c r="B314" s="25" t="inlineStr">
        <is>
          <t>PRL-05</t>
        </is>
      </c>
      <c r="C314" s="49" t="n">
        <v>46104</v>
      </c>
      <c r="D314" s="29" t="inlineStr">
        <is>
          <t>Cronograma PCM Direto</t>
        </is>
      </c>
      <c r="E314" s="23">
        <f>IF(OR(A314="",B314=""),"",A314&amp;"|"&amp;B314)</f>
        <v/>
      </c>
      <c r="F314" s="30">
        <f>IF(OR(E314="",NOT(ISNUMBER(C314))),"",E314&amp;"|"&amp;YEAR(C314)&amp;"-"&amp;RIGHT("0"&amp;MONTH(C314),2)&amp;"-"&amp;RIGHT("0"&amp;DAY(C314),2))</f>
        <v/>
      </c>
      <c r="G314" s="26">
        <f>IF(E314="","",IFERROR(MATCH(E314,pl_chave,0),0))</f>
        <v/>
      </c>
      <c r="H314" s="23">
        <f>IF(G314="","",IF(G314=0,"Tarefa fora do plano",INDEX(pl_tag,G314)))</f>
        <v/>
      </c>
      <c r="I314" s="30">
        <f>IF(N(G314)=0,"",INDEX(pl_atividade,G314))</f>
        <v/>
      </c>
      <c r="J314" s="50">
        <f>IF(N(G314)=0,"",INDEX(pl_especialidade,G314))</f>
        <v/>
      </c>
      <c r="K314" s="28">
        <f>IF(N(G314)=0,"",INDEX(pl_duracao,G314))</f>
        <v/>
      </c>
      <c r="L314" s="39">
        <f>IF(ISNUMBER(C314),YEAR(C314),"")</f>
        <v/>
      </c>
      <c r="M314" s="39">
        <f>IF(ISNUMBER(C314),MONTH(C314),"")</f>
        <v/>
      </c>
      <c r="N314" s="23">
        <f>IF(L314="","",IF(NOT(ISNUMBER(crono_ano)),"Informe o ano",IF(L314&lt;crono_ano,"Antes do ano",IF(L314&gt;crono_ano,"Depois do ano","No ano"))))</f>
        <v/>
      </c>
      <c r="O314" s="39">
        <f>IF(F314="","",IF(COUNTIF(F$7:F314,F314)=1,1,0))</f>
        <v/>
      </c>
      <c r="P314" s="39">
        <f>IF(A314&amp;B314&amp;C314="","",IF(AND(O314=1,N(G314)&gt;0),IF(INDEX(pl_ativa,MAX(1,N(G314)))="Sim",1,0),0))</f>
        <v/>
      </c>
      <c r="Q314" s="39">
        <f>IF(F314="","",COUNTIFS(ex_chave_oc,F314,ex_cancelada,"&lt;&gt;Sim"))</f>
        <v/>
      </c>
      <c r="R314" s="51">
        <f>IF(P314="","",IF(AND(P314=1,N(Q314)&gt;0),1,0))</f>
        <v/>
      </c>
      <c r="S314" s="30">
        <f>IF(P314="","",IF(F314="","ERRO: data prevista ausente ou inválida",IF(O314=0,"Duplicada: contada uma vez",IF(N(G314)=0,"ERRO: tarefa fora do Plano Mestre",IF(P314=0,"Tarefa retirada do plano: não conta","OK")))))</f>
        <v/>
      </c>
    </row>
    <row r="315">
      <c r="A315" s="29" t="inlineStr">
        <is>
          <t>eq-demo-004</t>
        </is>
      </c>
      <c r="B315" s="25" t="inlineStr">
        <is>
          <t>PRL-11</t>
        </is>
      </c>
      <c r="C315" s="49" t="n">
        <v>46104</v>
      </c>
      <c r="D315" s="29" t="inlineStr">
        <is>
          <t>Cronograma PCM Direto</t>
        </is>
      </c>
      <c r="E315" s="23">
        <f>IF(OR(A315="",B315=""),"",A315&amp;"|"&amp;B315)</f>
        <v/>
      </c>
      <c r="F315" s="30">
        <f>IF(OR(E315="",NOT(ISNUMBER(C315))),"",E315&amp;"|"&amp;YEAR(C315)&amp;"-"&amp;RIGHT("0"&amp;MONTH(C315),2)&amp;"-"&amp;RIGHT("0"&amp;DAY(C315),2))</f>
        <v/>
      </c>
      <c r="G315" s="26">
        <f>IF(E315="","",IFERROR(MATCH(E315,pl_chave,0),0))</f>
        <v/>
      </c>
      <c r="H315" s="23">
        <f>IF(G315="","",IF(G315=0,"Tarefa fora do plano",INDEX(pl_tag,G315)))</f>
        <v/>
      </c>
      <c r="I315" s="30">
        <f>IF(N(G315)=0,"",INDEX(pl_atividade,G315))</f>
        <v/>
      </c>
      <c r="J315" s="50">
        <f>IF(N(G315)=0,"",INDEX(pl_especialidade,G315))</f>
        <v/>
      </c>
      <c r="K315" s="28">
        <f>IF(N(G315)=0,"",INDEX(pl_duracao,G315))</f>
        <v/>
      </c>
      <c r="L315" s="39">
        <f>IF(ISNUMBER(C315),YEAR(C315),"")</f>
        <v/>
      </c>
      <c r="M315" s="39">
        <f>IF(ISNUMBER(C315),MONTH(C315),"")</f>
        <v/>
      </c>
      <c r="N315" s="23">
        <f>IF(L315="","",IF(NOT(ISNUMBER(crono_ano)),"Informe o ano",IF(L315&lt;crono_ano,"Antes do ano",IF(L315&gt;crono_ano,"Depois do ano","No ano"))))</f>
        <v/>
      </c>
      <c r="O315" s="39">
        <f>IF(F315="","",IF(COUNTIF(F$7:F315,F315)=1,1,0))</f>
        <v/>
      </c>
      <c r="P315" s="39">
        <f>IF(A315&amp;B315&amp;C315="","",IF(AND(O315=1,N(G315)&gt;0),IF(INDEX(pl_ativa,MAX(1,N(G315)))="Sim",1,0),0))</f>
        <v/>
      </c>
      <c r="Q315" s="39">
        <f>IF(F315="","",COUNTIFS(ex_chave_oc,F315,ex_cancelada,"&lt;&gt;Sim"))</f>
        <v/>
      </c>
      <c r="R315" s="51">
        <f>IF(P315="","",IF(AND(P315=1,N(Q315)&gt;0),1,0))</f>
        <v/>
      </c>
      <c r="S315" s="30">
        <f>IF(P315="","",IF(F315="","ERRO: data prevista ausente ou inválida",IF(O315=0,"Duplicada: contada uma vez",IF(N(G315)=0,"ERRO: tarefa fora do Plano Mestre",IF(P315=0,"Tarefa retirada do plano: não conta","OK")))))</f>
        <v/>
      </c>
    </row>
    <row r="316">
      <c r="A316" s="29" t="inlineStr">
        <is>
          <t>eq-demo-004</t>
        </is>
      </c>
      <c r="B316" s="25" t="inlineStr">
        <is>
          <t>PRL-11</t>
        </is>
      </c>
      <c r="C316" s="49" t="n">
        <v>46105</v>
      </c>
      <c r="D316" s="29" t="inlineStr">
        <is>
          <t>Cronograma PCM Direto</t>
        </is>
      </c>
      <c r="E316" s="23">
        <f>IF(OR(A316="",B316=""),"",A316&amp;"|"&amp;B316)</f>
        <v/>
      </c>
      <c r="F316" s="30">
        <f>IF(OR(E316="",NOT(ISNUMBER(C316))),"",E316&amp;"|"&amp;YEAR(C316)&amp;"-"&amp;RIGHT("0"&amp;MONTH(C316),2)&amp;"-"&amp;RIGHT("0"&amp;DAY(C316),2))</f>
        <v/>
      </c>
      <c r="G316" s="26">
        <f>IF(E316="","",IFERROR(MATCH(E316,pl_chave,0),0))</f>
        <v/>
      </c>
      <c r="H316" s="23">
        <f>IF(G316="","",IF(G316=0,"Tarefa fora do plano",INDEX(pl_tag,G316)))</f>
        <v/>
      </c>
      <c r="I316" s="30">
        <f>IF(N(G316)=0,"",INDEX(pl_atividade,G316))</f>
        <v/>
      </c>
      <c r="J316" s="50">
        <f>IF(N(G316)=0,"",INDEX(pl_especialidade,G316))</f>
        <v/>
      </c>
      <c r="K316" s="28">
        <f>IF(N(G316)=0,"",INDEX(pl_duracao,G316))</f>
        <v/>
      </c>
      <c r="L316" s="39">
        <f>IF(ISNUMBER(C316),YEAR(C316),"")</f>
        <v/>
      </c>
      <c r="M316" s="39">
        <f>IF(ISNUMBER(C316),MONTH(C316),"")</f>
        <v/>
      </c>
      <c r="N316" s="23">
        <f>IF(L316="","",IF(NOT(ISNUMBER(crono_ano)),"Informe o ano",IF(L316&lt;crono_ano,"Antes do ano",IF(L316&gt;crono_ano,"Depois do ano","No ano"))))</f>
        <v/>
      </c>
      <c r="O316" s="39">
        <f>IF(F316="","",IF(COUNTIF(F$7:F316,F316)=1,1,0))</f>
        <v/>
      </c>
      <c r="P316" s="39">
        <f>IF(A316&amp;B316&amp;C316="","",IF(AND(O316=1,N(G316)&gt;0),IF(INDEX(pl_ativa,MAX(1,N(G316)))="Sim",1,0),0))</f>
        <v/>
      </c>
      <c r="Q316" s="39">
        <f>IF(F316="","",COUNTIFS(ex_chave_oc,F316,ex_cancelada,"&lt;&gt;Sim"))</f>
        <v/>
      </c>
      <c r="R316" s="51">
        <f>IF(P316="","",IF(AND(P316=1,N(Q316)&gt;0),1,0))</f>
        <v/>
      </c>
      <c r="S316" s="30">
        <f>IF(P316="","",IF(F316="","ERRO: data prevista ausente ou inválida",IF(O316=0,"Duplicada: contada uma vez",IF(N(G316)=0,"ERRO: tarefa fora do Plano Mestre",IF(P316=0,"Tarefa retirada do plano: não conta","OK")))))</f>
        <v/>
      </c>
    </row>
    <row r="317">
      <c r="A317" s="29" t="inlineStr">
        <is>
          <t>eq-demo-004</t>
        </is>
      </c>
      <c r="B317" s="25" t="inlineStr">
        <is>
          <t>PRL-11</t>
        </is>
      </c>
      <c r="C317" s="49" t="n">
        <v>46106</v>
      </c>
      <c r="D317" s="29" t="inlineStr">
        <is>
          <t>Cronograma PCM Direto</t>
        </is>
      </c>
      <c r="E317" s="23">
        <f>IF(OR(A317="",B317=""),"",A317&amp;"|"&amp;B317)</f>
        <v/>
      </c>
      <c r="F317" s="30">
        <f>IF(OR(E317="",NOT(ISNUMBER(C317))),"",E317&amp;"|"&amp;YEAR(C317)&amp;"-"&amp;RIGHT("0"&amp;MONTH(C317),2)&amp;"-"&amp;RIGHT("0"&amp;DAY(C317),2))</f>
        <v/>
      </c>
      <c r="G317" s="26">
        <f>IF(E317="","",IFERROR(MATCH(E317,pl_chave,0),0))</f>
        <v/>
      </c>
      <c r="H317" s="23">
        <f>IF(G317="","",IF(G317=0,"Tarefa fora do plano",INDEX(pl_tag,G317)))</f>
        <v/>
      </c>
      <c r="I317" s="30">
        <f>IF(N(G317)=0,"",INDEX(pl_atividade,G317))</f>
        <v/>
      </c>
      <c r="J317" s="50">
        <f>IF(N(G317)=0,"",INDEX(pl_especialidade,G317))</f>
        <v/>
      </c>
      <c r="K317" s="28">
        <f>IF(N(G317)=0,"",INDEX(pl_duracao,G317))</f>
        <v/>
      </c>
      <c r="L317" s="39">
        <f>IF(ISNUMBER(C317),YEAR(C317),"")</f>
        <v/>
      </c>
      <c r="M317" s="39">
        <f>IF(ISNUMBER(C317),MONTH(C317),"")</f>
        <v/>
      </c>
      <c r="N317" s="23">
        <f>IF(L317="","",IF(NOT(ISNUMBER(crono_ano)),"Informe o ano",IF(L317&lt;crono_ano,"Antes do ano",IF(L317&gt;crono_ano,"Depois do ano","No ano"))))</f>
        <v/>
      </c>
      <c r="O317" s="39">
        <f>IF(F317="","",IF(COUNTIF(F$7:F317,F317)=1,1,0))</f>
        <v/>
      </c>
      <c r="P317" s="39">
        <f>IF(A317&amp;B317&amp;C317="","",IF(AND(O317=1,N(G317)&gt;0),IF(INDEX(pl_ativa,MAX(1,N(G317)))="Sim",1,0),0))</f>
        <v/>
      </c>
      <c r="Q317" s="39">
        <f>IF(F317="","",COUNTIFS(ex_chave_oc,F317,ex_cancelada,"&lt;&gt;Sim"))</f>
        <v/>
      </c>
      <c r="R317" s="51">
        <f>IF(P317="","",IF(AND(P317=1,N(Q317)&gt;0),1,0))</f>
        <v/>
      </c>
      <c r="S317" s="30">
        <f>IF(P317="","",IF(F317="","ERRO: data prevista ausente ou inválida",IF(O317=0,"Duplicada: contada uma vez",IF(N(G317)=0,"ERRO: tarefa fora do Plano Mestre",IF(P317=0,"Tarefa retirada do plano: não conta","OK")))))</f>
        <v/>
      </c>
    </row>
    <row r="318">
      <c r="A318" s="29" t="inlineStr">
        <is>
          <t>eq-demo-004</t>
        </is>
      </c>
      <c r="B318" s="25" t="inlineStr">
        <is>
          <t>PRL-11</t>
        </is>
      </c>
      <c r="C318" s="49" t="n">
        <v>46107</v>
      </c>
      <c r="D318" s="29" t="inlineStr">
        <is>
          <t>Cronograma PCM Direto</t>
        </is>
      </c>
      <c r="E318" s="23">
        <f>IF(OR(A318="",B318=""),"",A318&amp;"|"&amp;B318)</f>
        <v/>
      </c>
      <c r="F318" s="30">
        <f>IF(OR(E318="",NOT(ISNUMBER(C318))),"",E318&amp;"|"&amp;YEAR(C318)&amp;"-"&amp;RIGHT("0"&amp;MONTH(C318),2)&amp;"-"&amp;RIGHT("0"&amp;DAY(C318),2))</f>
        <v/>
      </c>
      <c r="G318" s="26">
        <f>IF(E318="","",IFERROR(MATCH(E318,pl_chave,0),0))</f>
        <v/>
      </c>
      <c r="H318" s="23">
        <f>IF(G318="","",IF(G318=0,"Tarefa fora do plano",INDEX(pl_tag,G318)))</f>
        <v/>
      </c>
      <c r="I318" s="30">
        <f>IF(N(G318)=0,"",INDEX(pl_atividade,G318))</f>
        <v/>
      </c>
      <c r="J318" s="50">
        <f>IF(N(G318)=0,"",INDEX(pl_especialidade,G318))</f>
        <v/>
      </c>
      <c r="K318" s="28">
        <f>IF(N(G318)=0,"",INDEX(pl_duracao,G318))</f>
        <v/>
      </c>
      <c r="L318" s="39">
        <f>IF(ISNUMBER(C318),YEAR(C318),"")</f>
        <v/>
      </c>
      <c r="M318" s="39">
        <f>IF(ISNUMBER(C318),MONTH(C318),"")</f>
        <v/>
      </c>
      <c r="N318" s="23">
        <f>IF(L318="","",IF(NOT(ISNUMBER(crono_ano)),"Informe o ano",IF(L318&lt;crono_ano,"Antes do ano",IF(L318&gt;crono_ano,"Depois do ano","No ano"))))</f>
        <v/>
      </c>
      <c r="O318" s="39">
        <f>IF(F318="","",IF(COUNTIF(F$7:F318,F318)=1,1,0))</f>
        <v/>
      </c>
      <c r="P318" s="39">
        <f>IF(A318&amp;B318&amp;C318="","",IF(AND(O318=1,N(G318)&gt;0),IF(INDEX(pl_ativa,MAX(1,N(G318)))="Sim",1,0),0))</f>
        <v/>
      </c>
      <c r="Q318" s="39">
        <f>IF(F318="","",COUNTIFS(ex_chave_oc,F318,ex_cancelada,"&lt;&gt;Sim"))</f>
        <v/>
      </c>
      <c r="R318" s="51">
        <f>IF(P318="","",IF(AND(P318=1,N(Q318)&gt;0),1,0))</f>
        <v/>
      </c>
      <c r="S318" s="30">
        <f>IF(P318="","",IF(F318="","ERRO: data prevista ausente ou inválida",IF(O318=0,"Duplicada: contada uma vez",IF(N(G318)=0,"ERRO: tarefa fora do Plano Mestre",IF(P318=0,"Tarefa retirada do plano: não conta","OK")))))</f>
        <v/>
      </c>
    </row>
    <row r="319">
      <c r="A319" s="29" t="inlineStr">
        <is>
          <t>eq-demo-004</t>
        </is>
      </c>
      <c r="B319" s="25" t="inlineStr">
        <is>
          <t>PRL-11</t>
        </is>
      </c>
      <c r="C319" s="49" t="n">
        <v>46108</v>
      </c>
      <c r="D319" s="29" t="inlineStr">
        <is>
          <t>Cronograma PCM Direto</t>
        </is>
      </c>
      <c r="E319" s="23">
        <f>IF(OR(A319="",B319=""),"",A319&amp;"|"&amp;B319)</f>
        <v/>
      </c>
      <c r="F319" s="30">
        <f>IF(OR(E319="",NOT(ISNUMBER(C319))),"",E319&amp;"|"&amp;YEAR(C319)&amp;"-"&amp;RIGHT("0"&amp;MONTH(C319),2)&amp;"-"&amp;RIGHT("0"&amp;DAY(C319),2))</f>
        <v/>
      </c>
      <c r="G319" s="26">
        <f>IF(E319="","",IFERROR(MATCH(E319,pl_chave,0),0))</f>
        <v/>
      </c>
      <c r="H319" s="23">
        <f>IF(G319="","",IF(G319=0,"Tarefa fora do plano",INDEX(pl_tag,G319)))</f>
        <v/>
      </c>
      <c r="I319" s="30">
        <f>IF(N(G319)=0,"",INDEX(pl_atividade,G319))</f>
        <v/>
      </c>
      <c r="J319" s="50">
        <f>IF(N(G319)=0,"",INDEX(pl_especialidade,G319))</f>
        <v/>
      </c>
      <c r="K319" s="28">
        <f>IF(N(G319)=0,"",INDEX(pl_duracao,G319))</f>
        <v/>
      </c>
      <c r="L319" s="39">
        <f>IF(ISNUMBER(C319),YEAR(C319),"")</f>
        <v/>
      </c>
      <c r="M319" s="39">
        <f>IF(ISNUMBER(C319),MONTH(C319),"")</f>
        <v/>
      </c>
      <c r="N319" s="23">
        <f>IF(L319="","",IF(NOT(ISNUMBER(crono_ano)),"Informe o ano",IF(L319&lt;crono_ano,"Antes do ano",IF(L319&gt;crono_ano,"Depois do ano","No ano"))))</f>
        <v/>
      </c>
      <c r="O319" s="39">
        <f>IF(F319="","",IF(COUNTIF(F$7:F319,F319)=1,1,0))</f>
        <v/>
      </c>
      <c r="P319" s="39">
        <f>IF(A319&amp;B319&amp;C319="","",IF(AND(O319=1,N(G319)&gt;0),IF(INDEX(pl_ativa,MAX(1,N(G319)))="Sim",1,0),0))</f>
        <v/>
      </c>
      <c r="Q319" s="39">
        <f>IF(F319="","",COUNTIFS(ex_chave_oc,F319,ex_cancelada,"&lt;&gt;Sim"))</f>
        <v/>
      </c>
      <c r="R319" s="51">
        <f>IF(P319="","",IF(AND(P319=1,N(Q319)&gt;0),1,0))</f>
        <v/>
      </c>
      <c r="S319" s="30">
        <f>IF(P319="","",IF(F319="","ERRO: data prevista ausente ou inválida",IF(O319=0,"Duplicada: contada uma vez",IF(N(G319)=0,"ERRO: tarefa fora do Plano Mestre",IF(P319=0,"Tarefa retirada do plano: não conta","OK")))))</f>
        <v/>
      </c>
    </row>
    <row r="320">
      <c r="A320" s="29" t="inlineStr">
        <is>
          <t>eq-demo-001</t>
        </is>
      </c>
      <c r="B320" s="25" t="inlineStr">
        <is>
          <t>CMP-01</t>
        </is>
      </c>
      <c r="C320" s="49" t="n">
        <v>46111</v>
      </c>
      <c r="D320" s="29" t="inlineStr">
        <is>
          <t>Cronograma PCM Direto</t>
        </is>
      </c>
      <c r="E320" s="23">
        <f>IF(OR(A320="",B320=""),"",A320&amp;"|"&amp;B320)</f>
        <v/>
      </c>
      <c r="F320" s="30">
        <f>IF(OR(E320="",NOT(ISNUMBER(C320))),"",E320&amp;"|"&amp;YEAR(C320)&amp;"-"&amp;RIGHT("0"&amp;MONTH(C320),2)&amp;"-"&amp;RIGHT("0"&amp;DAY(C320),2))</f>
        <v/>
      </c>
      <c r="G320" s="26">
        <f>IF(E320="","",IFERROR(MATCH(E320,pl_chave,0),0))</f>
        <v/>
      </c>
      <c r="H320" s="23">
        <f>IF(G320="","",IF(G320=0,"Tarefa fora do plano",INDEX(pl_tag,G320)))</f>
        <v/>
      </c>
      <c r="I320" s="30">
        <f>IF(N(G320)=0,"",INDEX(pl_atividade,G320))</f>
        <v/>
      </c>
      <c r="J320" s="50">
        <f>IF(N(G320)=0,"",INDEX(pl_especialidade,G320))</f>
        <v/>
      </c>
      <c r="K320" s="28">
        <f>IF(N(G320)=0,"",INDEX(pl_duracao,G320))</f>
        <v/>
      </c>
      <c r="L320" s="39">
        <f>IF(ISNUMBER(C320),YEAR(C320),"")</f>
        <v/>
      </c>
      <c r="M320" s="39">
        <f>IF(ISNUMBER(C320),MONTH(C320),"")</f>
        <v/>
      </c>
      <c r="N320" s="23">
        <f>IF(L320="","",IF(NOT(ISNUMBER(crono_ano)),"Informe o ano",IF(L320&lt;crono_ano,"Antes do ano",IF(L320&gt;crono_ano,"Depois do ano","No ano"))))</f>
        <v/>
      </c>
      <c r="O320" s="39">
        <f>IF(F320="","",IF(COUNTIF(F$7:F320,F320)=1,1,0))</f>
        <v/>
      </c>
      <c r="P320" s="39">
        <f>IF(A320&amp;B320&amp;C320="","",IF(AND(O320=1,N(G320)&gt;0),IF(INDEX(pl_ativa,MAX(1,N(G320)))="Sim",1,0),0))</f>
        <v/>
      </c>
      <c r="Q320" s="39">
        <f>IF(F320="","",COUNTIFS(ex_chave_oc,F320,ex_cancelada,"&lt;&gt;Sim"))</f>
        <v/>
      </c>
      <c r="R320" s="51">
        <f>IF(P320="","",IF(AND(P320=1,N(Q320)&gt;0),1,0))</f>
        <v/>
      </c>
      <c r="S320" s="30">
        <f>IF(P320="","",IF(F320="","ERRO: data prevista ausente ou inválida",IF(O320=0,"Duplicada: contada uma vez",IF(N(G320)=0,"ERRO: tarefa fora do Plano Mestre",IF(P320=0,"Tarefa retirada do plano: não conta","OK")))))</f>
        <v/>
      </c>
    </row>
    <row r="321">
      <c r="A321" s="29" t="inlineStr">
        <is>
          <t>eq-demo-001</t>
        </is>
      </c>
      <c r="B321" s="25" t="inlineStr">
        <is>
          <t>CMP-02</t>
        </is>
      </c>
      <c r="C321" s="49" t="n">
        <v>46111</v>
      </c>
      <c r="D321" s="29" t="inlineStr">
        <is>
          <t>Cronograma PCM Direto</t>
        </is>
      </c>
      <c r="E321" s="23">
        <f>IF(OR(A321="",B321=""),"",A321&amp;"|"&amp;B321)</f>
        <v/>
      </c>
      <c r="F321" s="30">
        <f>IF(OR(E321="",NOT(ISNUMBER(C321))),"",E321&amp;"|"&amp;YEAR(C321)&amp;"-"&amp;RIGHT("0"&amp;MONTH(C321),2)&amp;"-"&amp;RIGHT("0"&amp;DAY(C321),2))</f>
        <v/>
      </c>
      <c r="G321" s="26">
        <f>IF(E321="","",IFERROR(MATCH(E321,pl_chave,0),0))</f>
        <v/>
      </c>
      <c r="H321" s="23">
        <f>IF(G321="","",IF(G321=0,"Tarefa fora do plano",INDEX(pl_tag,G321)))</f>
        <v/>
      </c>
      <c r="I321" s="30">
        <f>IF(N(G321)=0,"",INDEX(pl_atividade,G321))</f>
        <v/>
      </c>
      <c r="J321" s="50">
        <f>IF(N(G321)=0,"",INDEX(pl_especialidade,G321))</f>
        <v/>
      </c>
      <c r="K321" s="28">
        <f>IF(N(G321)=0,"",INDEX(pl_duracao,G321))</f>
        <v/>
      </c>
      <c r="L321" s="39">
        <f>IF(ISNUMBER(C321),YEAR(C321),"")</f>
        <v/>
      </c>
      <c r="M321" s="39">
        <f>IF(ISNUMBER(C321),MONTH(C321),"")</f>
        <v/>
      </c>
      <c r="N321" s="23">
        <f>IF(L321="","",IF(NOT(ISNUMBER(crono_ano)),"Informe o ano",IF(L321&lt;crono_ano,"Antes do ano",IF(L321&gt;crono_ano,"Depois do ano","No ano"))))</f>
        <v/>
      </c>
      <c r="O321" s="39">
        <f>IF(F321="","",IF(COUNTIF(F$7:F321,F321)=1,1,0))</f>
        <v/>
      </c>
      <c r="P321" s="39">
        <f>IF(A321&amp;B321&amp;C321="","",IF(AND(O321=1,N(G321)&gt;0),IF(INDEX(pl_ativa,MAX(1,N(G321)))="Sim",1,0),0))</f>
        <v/>
      </c>
      <c r="Q321" s="39">
        <f>IF(F321="","",COUNTIFS(ex_chave_oc,F321,ex_cancelada,"&lt;&gt;Sim"))</f>
        <v/>
      </c>
      <c r="R321" s="51">
        <f>IF(P321="","",IF(AND(P321=1,N(Q321)&gt;0),1,0))</f>
        <v/>
      </c>
      <c r="S321" s="30">
        <f>IF(P321="","",IF(F321="","ERRO: data prevista ausente ou inválida",IF(O321=0,"Duplicada: contada uma vez",IF(N(G321)=0,"ERRO: tarefa fora do Plano Mestre",IF(P321=0,"Tarefa retirada do plano: não conta","OK")))))</f>
        <v/>
      </c>
    </row>
    <row r="322">
      <c r="A322" s="29" t="inlineStr">
        <is>
          <t>eq-demo-002</t>
        </is>
      </c>
      <c r="B322" s="25" t="inlineStr">
        <is>
          <t>BCF-01</t>
        </is>
      </c>
      <c r="C322" s="49" t="n">
        <v>46111</v>
      </c>
      <c r="D322" s="29" t="inlineStr">
        <is>
          <t>Cronograma PCM Direto</t>
        </is>
      </c>
      <c r="E322" s="23">
        <f>IF(OR(A322="",B322=""),"",A322&amp;"|"&amp;B322)</f>
        <v/>
      </c>
      <c r="F322" s="30">
        <f>IF(OR(E322="",NOT(ISNUMBER(C322))),"",E322&amp;"|"&amp;YEAR(C322)&amp;"-"&amp;RIGHT("0"&amp;MONTH(C322),2)&amp;"-"&amp;RIGHT("0"&amp;DAY(C322),2))</f>
        <v/>
      </c>
      <c r="G322" s="26">
        <f>IF(E322="","",IFERROR(MATCH(E322,pl_chave,0),0))</f>
        <v/>
      </c>
      <c r="H322" s="23">
        <f>IF(G322="","",IF(G322=0,"Tarefa fora do plano",INDEX(pl_tag,G322)))</f>
        <v/>
      </c>
      <c r="I322" s="30">
        <f>IF(N(G322)=0,"",INDEX(pl_atividade,G322))</f>
        <v/>
      </c>
      <c r="J322" s="50">
        <f>IF(N(G322)=0,"",INDEX(pl_especialidade,G322))</f>
        <v/>
      </c>
      <c r="K322" s="28">
        <f>IF(N(G322)=0,"",INDEX(pl_duracao,G322))</f>
        <v/>
      </c>
      <c r="L322" s="39">
        <f>IF(ISNUMBER(C322),YEAR(C322),"")</f>
        <v/>
      </c>
      <c r="M322" s="39">
        <f>IF(ISNUMBER(C322),MONTH(C322),"")</f>
        <v/>
      </c>
      <c r="N322" s="23">
        <f>IF(L322="","",IF(NOT(ISNUMBER(crono_ano)),"Informe o ano",IF(L322&lt;crono_ano,"Antes do ano",IF(L322&gt;crono_ano,"Depois do ano","No ano"))))</f>
        <v/>
      </c>
      <c r="O322" s="39">
        <f>IF(F322="","",IF(COUNTIF(F$7:F322,F322)=1,1,0))</f>
        <v/>
      </c>
      <c r="P322" s="39">
        <f>IF(A322&amp;B322&amp;C322="","",IF(AND(O322=1,N(G322)&gt;0),IF(INDEX(pl_ativa,MAX(1,N(G322)))="Sim",1,0),0))</f>
        <v/>
      </c>
      <c r="Q322" s="39">
        <f>IF(F322="","",COUNTIFS(ex_chave_oc,F322,ex_cancelada,"&lt;&gt;Sim"))</f>
        <v/>
      </c>
      <c r="R322" s="51">
        <f>IF(P322="","",IF(AND(P322=1,N(Q322)&gt;0),1,0))</f>
        <v/>
      </c>
      <c r="S322" s="30">
        <f>IF(P322="","",IF(F322="","ERRO: data prevista ausente ou inválida",IF(O322=0,"Duplicada: contada uma vez",IF(N(G322)=0,"ERRO: tarefa fora do Plano Mestre",IF(P322=0,"Tarefa retirada do plano: não conta","OK")))))</f>
        <v/>
      </c>
    </row>
    <row r="323">
      <c r="A323" s="29" t="inlineStr">
        <is>
          <t>eq-demo-002</t>
        </is>
      </c>
      <c r="B323" s="25" t="inlineStr">
        <is>
          <t>BCF-07</t>
        </is>
      </c>
      <c r="C323" s="49" t="n">
        <v>46111</v>
      </c>
      <c r="D323" s="29" t="inlineStr">
        <is>
          <t>Cronograma PCM Direto</t>
        </is>
      </c>
      <c r="E323" s="23">
        <f>IF(OR(A323="",B323=""),"",A323&amp;"|"&amp;B323)</f>
        <v/>
      </c>
      <c r="F323" s="30">
        <f>IF(OR(E323="",NOT(ISNUMBER(C323))),"",E323&amp;"|"&amp;YEAR(C323)&amp;"-"&amp;RIGHT("0"&amp;MONTH(C323),2)&amp;"-"&amp;RIGHT("0"&amp;DAY(C323),2))</f>
        <v/>
      </c>
      <c r="G323" s="26">
        <f>IF(E323="","",IFERROR(MATCH(E323,pl_chave,0),0))</f>
        <v/>
      </c>
      <c r="H323" s="23">
        <f>IF(G323="","",IF(G323=0,"Tarefa fora do plano",INDEX(pl_tag,G323)))</f>
        <v/>
      </c>
      <c r="I323" s="30">
        <f>IF(N(G323)=0,"",INDEX(pl_atividade,G323))</f>
        <v/>
      </c>
      <c r="J323" s="50">
        <f>IF(N(G323)=0,"",INDEX(pl_especialidade,G323))</f>
        <v/>
      </c>
      <c r="K323" s="28">
        <f>IF(N(G323)=0,"",INDEX(pl_duracao,G323))</f>
        <v/>
      </c>
      <c r="L323" s="39">
        <f>IF(ISNUMBER(C323),YEAR(C323),"")</f>
        <v/>
      </c>
      <c r="M323" s="39">
        <f>IF(ISNUMBER(C323),MONTH(C323),"")</f>
        <v/>
      </c>
      <c r="N323" s="23">
        <f>IF(L323="","",IF(NOT(ISNUMBER(crono_ano)),"Informe o ano",IF(L323&lt;crono_ano,"Antes do ano",IF(L323&gt;crono_ano,"Depois do ano","No ano"))))</f>
        <v/>
      </c>
      <c r="O323" s="39">
        <f>IF(F323="","",IF(COUNTIF(F$7:F323,F323)=1,1,0))</f>
        <v/>
      </c>
      <c r="P323" s="39">
        <f>IF(A323&amp;B323&amp;C323="","",IF(AND(O323=1,N(G323)&gt;0),IF(INDEX(pl_ativa,MAX(1,N(G323)))="Sim",1,0),0))</f>
        <v/>
      </c>
      <c r="Q323" s="39">
        <f>IF(F323="","",COUNTIFS(ex_chave_oc,F323,ex_cancelada,"&lt;&gt;Sim"))</f>
        <v/>
      </c>
      <c r="R323" s="51">
        <f>IF(P323="","",IF(AND(P323=1,N(Q323)&gt;0),1,0))</f>
        <v/>
      </c>
      <c r="S323" s="30">
        <f>IF(P323="","",IF(F323="","ERRO: data prevista ausente ou inválida",IF(O323=0,"Duplicada: contada uma vez",IF(N(G323)=0,"ERRO: tarefa fora do Plano Mestre",IF(P323=0,"Tarefa retirada do plano: não conta","OK")))))</f>
        <v/>
      </c>
    </row>
    <row r="324">
      <c r="A324" s="29" t="inlineStr">
        <is>
          <t>eq-demo-004</t>
        </is>
      </c>
      <c r="B324" s="25" t="inlineStr">
        <is>
          <t>PRL-01</t>
        </is>
      </c>
      <c r="C324" s="49" t="n">
        <v>46111</v>
      </c>
      <c r="D324" s="29" t="inlineStr">
        <is>
          <t>Cronograma PCM Direto</t>
        </is>
      </c>
      <c r="E324" s="23">
        <f>IF(OR(A324="",B324=""),"",A324&amp;"|"&amp;B324)</f>
        <v/>
      </c>
      <c r="F324" s="30">
        <f>IF(OR(E324="",NOT(ISNUMBER(C324))),"",E324&amp;"|"&amp;YEAR(C324)&amp;"-"&amp;RIGHT("0"&amp;MONTH(C324),2)&amp;"-"&amp;RIGHT("0"&amp;DAY(C324),2))</f>
        <v/>
      </c>
      <c r="G324" s="26">
        <f>IF(E324="","",IFERROR(MATCH(E324,pl_chave,0),0))</f>
        <v/>
      </c>
      <c r="H324" s="23">
        <f>IF(G324="","",IF(G324=0,"Tarefa fora do plano",INDEX(pl_tag,G324)))</f>
        <v/>
      </c>
      <c r="I324" s="30">
        <f>IF(N(G324)=0,"",INDEX(pl_atividade,G324))</f>
        <v/>
      </c>
      <c r="J324" s="50">
        <f>IF(N(G324)=0,"",INDEX(pl_especialidade,G324))</f>
        <v/>
      </c>
      <c r="K324" s="28">
        <f>IF(N(G324)=0,"",INDEX(pl_duracao,G324))</f>
        <v/>
      </c>
      <c r="L324" s="39">
        <f>IF(ISNUMBER(C324),YEAR(C324),"")</f>
        <v/>
      </c>
      <c r="M324" s="39">
        <f>IF(ISNUMBER(C324),MONTH(C324),"")</f>
        <v/>
      </c>
      <c r="N324" s="23">
        <f>IF(L324="","",IF(NOT(ISNUMBER(crono_ano)),"Informe o ano",IF(L324&lt;crono_ano,"Antes do ano",IF(L324&gt;crono_ano,"Depois do ano","No ano"))))</f>
        <v/>
      </c>
      <c r="O324" s="39">
        <f>IF(F324="","",IF(COUNTIF(F$7:F324,F324)=1,1,0))</f>
        <v/>
      </c>
      <c r="P324" s="39">
        <f>IF(A324&amp;B324&amp;C324="","",IF(AND(O324=1,N(G324)&gt;0),IF(INDEX(pl_ativa,MAX(1,N(G324)))="Sim",1,0),0))</f>
        <v/>
      </c>
      <c r="Q324" s="39">
        <f>IF(F324="","",COUNTIFS(ex_chave_oc,F324,ex_cancelada,"&lt;&gt;Sim"))</f>
        <v/>
      </c>
      <c r="R324" s="51">
        <f>IF(P324="","",IF(AND(P324=1,N(Q324)&gt;0),1,0))</f>
        <v/>
      </c>
      <c r="S324" s="30">
        <f>IF(P324="","",IF(F324="","ERRO: data prevista ausente ou inválida",IF(O324=0,"Duplicada: contada uma vez",IF(N(G324)=0,"ERRO: tarefa fora do Plano Mestre",IF(P324=0,"Tarefa retirada do plano: não conta","OK")))))</f>
        <v/>
      </c>
    </row>
    <row r="325">
      <c r="A325" s="29" t="inlineStr">
        <is>
          <t>eq-demo-004</t>
        </is>
      </c>
      <c r="B325" s="25" t="inlineStr">
        <is>
          <t>PRL-02</t>
        </is>
      </c>
      <c r="C325" s="49" t="n">
        <v>46111</v>
      </c>
      <c r="D325" s="29" t="inlineStr">
        <is>
          <t>Cronograma PCM Direto</t>
        </is>
      </c>
      <c r="E325" s="23">
        <f>IF(OR(A325="",B325=""),"",A325&amp;"|"&amp;B325)</f>
        <v/>
      </c>
      <c r="F325" s="30">
        <f>IF(OR(E325="",NOT(ISNUMBER(C325))),"",E325&amp;"|"&amp;YEAR(C325)&amp;"-"&amp;RIGHT("0"&amp;MONTH(C325),2)&amp;"-"&amp;RIGHT("0"&amp;DAY(C325),2))</f>
        <v/>
      </c>
      <c r="G325" s="26">
        <f>IF(E325="","",IFERROR(MATCH(E325,pl_chave,0),0))</f>
        <v/>
      </c>
      <c r="H325" s="23">
        <f>IF(G325="","",IF(G325=0,"Tarefa fora do plano",INDEX(pl_tag,G325)))</f>
        <v/>
      </c>
      <c r="I325" s="30">
        <f>IF(N(G325)=0,"",INDEX(pl_atividade,G325))</f>
        <v/>
      </c>
      <c r="J325" s="50">
        <f>IF(N(G325)=0,"",INDEX(pl_especialidade,G325))</f>
        <v/>
      </c>
      <c r="K325" s="28">
        <f>IF(N(G325)=0,"",INDEX(pl_duracao,G325))</f>
        <v/>
      </c>
      <c r="L325" s="39">
        <f>IF(ISNUMBER(C325),YEAR(C325),"")</f>
        <v/>
      </c>
      <c r="M325" s="39">
        <f>IF(ISNUMBER(C325),MONTH(C325),"")</f>
        <v/>
      </c>
      <c r="N325" s="23">
        <f>IF(L325="","",IF(NOT(ISNUMBER(crono_ano)),"Informe o ano",IF(L325&lt;crono_ano,"Antes do ano",IF(L325&gt;crono_ano,"Depois do ano","No ano"))))</f>
        <v/>
      </c>
      <c r="O325" s="39">
        <f>IF(F325="","",IF(COUNTIF(F$7:F325,F325)=1,1,0))</f>
        <v/>
      </c>
      <c r="P325" s="39">
        <f>IF(A325&amp;B325&amp;C325="","",IF(AND(O325=1,N(G325)&gt;0),IF(INDEX(pl_ativa,MAX(1,N(G325)))="Sim",1,0),0))</f>
        <v/>
      </c>
      <c r="Q325" s="39">
        <f>IF(F325="","",COUNTIFS(ex_chave_oc,F325,ex_cancelada,"&lt;&gt;Sim"))</f>
        <v/>
      </c>
      <c r="R325" s="51">
        <f>IF(P325="","",IF(AND(P325=1,N(Q325)&gt;0),1,0))</f>
        <v/>
      </c>
      <c r="S325" s="30">
        <f>IF(P325="","",IF(F325="","ERRO: data prevista ausente ou inválida",IF(O325=0,"Duplicada: contada uma vez",IF(N(G325)=0,"ERRO: tarefa fora do Plano Mestre",IF(P325=0,"Tarefa retirada do plano: não conta","OK")))))</f>
        <v/>
      </c>
    </row>
    <row r="326">
      <c r="A326" s="29" t="inlineStr">
        <is>
          <t>eq-demo-004</t>
        </is>
      </c>
      <c r="B326" s="25" t="inlineStr">
        <is>
          <t>PRL-03</t>
        </is>
      </c>
      <c r="C326" s="49" t="n">
        <v>46111</v>
      </c>
      <c r="D326" s="29" t="inlineStr">
        <is>
          <t>Cronograma PCM Direto</t>
        </is>
      </c>
      <c r="E326" s="23">
        <f>IF(OR(A326="",B326=""),"",A326&amp;"|"&amp;B326)</f>
        <v/>
      </c>
      <c r="F326" s="30">
        <f>IF(OR(E326="",NOT(ISNUMBER(C326))),"",E326&amp;"|"&amp;YEAR(C326)&amp;"-"&amp;RIGHT("0"&amp;MONTH(C326),2)&amp;"-"&amp;RIGHT("0"&amp;DAY(C326),2))</f>
        <v/>
      </c>
      <c r="G326" s="26">
        <f>IF(E326="","",IFERROR(MATCH(E326,pl_chave,0),0))</f>
        <v/>
      </c>
      <c r="H326" s="23">
        <f>IF(G326="","",IF(G326=0,"Tarefa fora do plano",INDEX(pl_tag,G326)))</f>
        <v/>
      </c>
      <c r="I326" s="30">
        <f>IF(N(G326)=0,"",INDEX(pl_atividade,G326))</f>
        <v/>
      </c>
      <c r="J326" s="50">
        <f>IF(N(G326)=0,"",INDEX(pl_especialidade,G326))</f>
        <v/>
      </c>
      <c r="K326" s="28">
        <f>IF(N(G326)=0,"",INDEX(pl_duracao,G326))</f>
        <v/>
      </c>
      <c r="L326" s="39">
        <f>IF(ISNUMBER(C326),YEAR(C326),"")</f>
        <v/>
      </c>
      <c r="M326" s="39">
        <f>IF(ISNUMBER(C326),MONTH(C326),"")</f>
        <v/>
      </c>
      <c r="N326" s="23">
        <f>IF(L326="","",IF(NOT(ISNUMBER(crono_ano)),"Informe o ano",IF(L326&lt;crono_ano,"Antes do ano",IF(L326&gt;crono_ano,"Depois do ano","No ano"))))</f>
        <v/>
      </c>
      <c r="O326" s="39">
        <f>IF(F326="","",IF(COUNTIF(F$7:F326,F326)=1,1,0))</f>
        <v/>
      </c>
      <c r="P326" s="39">
        <f>IF(A326&amp;B326&amp;C326="","",IF(AND(O326=1,N(G326)&gt;0),IF(INDEX(pl_ativa,MAX(1,N(G326)))="Sim",1,0),0))</f>
        <v/>
      </c>
      <c r="Q326" s="39">
        <f>IF(F326="","",COUNTIFS(ex_chave_oc,F326,ex_cancelada,"&lt;&gt;Sim"))</f>
        <v/>
      </c>
      <c r="R326" s="51">
        <f>IF(P326="","",IF(AND(P326=1,N(Q326)&gt;0),1,0))</f>
        <v/>
      </c>
      <c r="S326" s="30">
        <f>IF(P326="","",IF(F326="","ERRO: data prevista ausente ou inválida",IF(O326=0,"Duplicada: contada uma vez",IF(N(G326)=0,"ERRO: tarefa fora do Plano Mestre",IF(P326=0,"Tarefa retirada do plano: não conta","OK")))))</f>
        <v/>
      </c>
    </row>
    <row r="327">
      <c r="A327" s="29" t="inlineStr">
        <is>
          <t>eq-demo-004</t>
        </is>
      </c>
      <c r="B327" s="25" t="inlineStr">
        <is>
          <t>PRL-07</t>
        </is>
      </c>
      <c r="C327" s="49" t="n">
        <v>46111</v>
      </c>
      <c r="D327" s="29" t="inlineStr">
        <is>
          <t>Cronograma PCM Direto</t>
        </is>
      </c>
      <c r="E327" s="23">
        <f>IF(OR(A327="",B327=""),"",A327&amp;"|"&amp;B327)</f>
        <v/>
      </c>
      <c r="F327" s="30">
        <f>IF(OR(E327="",NOT(ISNUMBER(C327))),"",E327&amp;"|"&amp;YEAR(C327)&amp;"-"&amp;RIGHT("0"&amp;MONTH(C327),2)&amp;"-"&amp;RIGHT("0"&amp;DAY(C327),2))</f>
        <v/>
      </c>
      <c r="G327" s="26">
        <f>IF(E327="","",IFERROR(MATCH(E327,pl_chave,0),0))</f>
        <v/>
      </c>
      <c r="H327" s="23">
        <f>IF(G327="","",IF(G327=0,"Tarefa fora do plano",INDEX(pl_tag,G327)))</f>
        <v/>
      </c>
      <c r="I327" s="30">
        <f>IF(N(G327)=0,"",INDEX(pl_atividade,G327))</f>
        <v/>
      </c>
      <c r="J327" s="50">
        <f>IF(N(G327)=0,"",INDEX(pl_especialidade,G327))</f>
        <v/>
      </c>
      <c r="K327" s="28">
        <f>IF(N(G327)=0,"",INDEX(pl_duracao,G327))</f>
        <v/>
      </c>
      <c r="L327" s="39">
        <f>IF(ISNUMBER(C327),YEAR(C327),"")</f>
        <v/>
      </c>
      <c r="M327" s="39">
        <f>IF(ISNUMBER(C327),MONTH(C327),"")</f>
        <v/>
      </c>
      <c r="N327" s="23">
        <f>IF(L327="","",IF(NOT(ISNUMBER(crono_ano)),"Informe o ano",IF(L327&lt;crono_ano,"Antes do ano",IF(L327&gt;crono_ano,"Depois do ano","No ano"))))</f>
        <v/>
      </c>
      <c r="O327" s="39">
        <f>IF(F327="","",IF(COUNTIF(F$7:F327,F327)=1,1,0))</f>
        <v/>
      </c>
      <c r="P327" s="39">
        <f>IF(A327&amp;B327&amp;C327="","",IF(AND(O327=1,N(G327)&gt;0),IF(INDEX(pl_ativa,MAX(1,N(G327)))="Sim",1,0),0))</f>
        <v/>
      </c>
      <c r="Q327" s="39">
        <f>IF(F327="","",COUNTIFS(ex_chave_oc,F327,ex_cancelada,"&lt;&gt;Sim"))</f>
        <v/>
      </c>
      <c r="R327" s="51">
        <f>IF(P327="","",IF(AND(P327=1,N(Q327)&gt;0),1,0))</f>
        <v/>
      </c>
      <c r="S327" s="30">
        <f>IF(P327="","",IF(F327="","ERRO: data prevista ausente ou inválida",IF(O327=0,"Duplicada: contada uma vez",IF(N(G327)=0,"ERRO: tarefa fora do Plano Mestre",IF(P327=0,"Tarefa retirada do plano: não conta","OK")))))</f>
        <v/>
      </c>
    </row>
    <row r="328">
      <c r="A328" s="29" t="inlineStr">
        <is>
          <t>eq-demo-004</t>
        </is>
      </c>
      <c r="B328" s="25" t="inlineStr">
        <is>
          <t>PRL-11</t>
        </is>
      </c>
      <c r="C328" s="49" t="n">
        <v>46111</v>
      </c>
      <c r="D328" s="29" t="inlineStr">
        <is>
          <t>Cronograma PCM Direto</t>
        </is>
      </c>
      <c r="E328" s="23">
        <f>IF(OR(A328="",B328=""),"",A328&amp;"|"&amp;B328)</f>
        <v/>
      </c>
      <c r="F328" s="30">
        <f>IF(OR(E328="",NOT(ISNUMBER(C328))),"",E328&amp;"|"&amp;YEAR(C328)&amp;"-"&amp;RIGHT("0"&amp;MONTH(C328),2)&amp;"-"&amp;RIGHT("0"&amp;DAY(C328),2))</f>
        <v/>
      </c>
      <c r="G328" s="26">
        <f>IF(E328="","",IFERROR(MATCH(E328,pl_chave,0),0))</f>
        <v/>
      </c>
      <c r="H328" s="23">
        <f>IF(G328="","",IF(G328=0,"Tarefa fora do plano",INDEX(pl_tag,G328)))</f>
        <v/>
      </c>
      <c r="I328" s="30">
        <f>IF(N(G328)=0,"",INDEX(pl_atividade,G328))</f>
        <v/>
      </c>
      <c r="J328" s="50">
        <f>IF(N(G328)=0,"",INDEX(pl_especialidade,G328))</f>
        <v/>
      </c>
      <c r="K328" s="28">
        <f>IF(N(G328)=0,"",INDEX(pl_duracao,G328))</f>
        <v/>
      </c>
      <c r="L328" s="39">
        <f>IF(ISNUMBER(C328),YEAR(C328),"")</f>
        <v/>
      </c>
      <c r="M328" s="39">
        <f>IF(ISNUMBER(C328),MONTH(C328),"")</f>
        <v/>
      </c>
      <c r="N328" s="23">
        <f>IF(L328="","",IF(NOT(ISNUMBER(crono_ano)),"Informe o ano",IF(L328&lt;crono_ano,"Antes do ano",IF(L328&gt;crono_ano,"Depois do ano","No ano"))))</f>
        <v/>
      </c>
      <c r="O328" s="39">
        <f>IF(F328="","",IF(COUNTIF(F$7:F328,F328)=1,1,0))</f>
        <v/>
      </c>
      <c r="P328" s="39">
        <f>IF(A328&amp;B328&amp;C328="","",IF(AND(O328=1,N(G328)&gt;0),IF(INDEX(pl_ativa,MAX(1,N(G328)))="Sim",1,0),0))</f>
        <v/>
      </c>
      <c r="Q328" s="39">
        <f>IF(F328="","",COUNTIFS(ex_chave_oc,F328,ex_cancelada,"&lt;&gt;Sim"))</f>
        <v/>
      </c>
      <c r="R328" s="51">
        <f>IF(P328="","",IF(AND(P328=1,N(Q328)&gt;0),1,0))</f>
        <v/>
      </c>
      <c r="S328" s="30">
        <f>IF(P328="","",IF(F328="","ERRO: data prevista ausente ou inválida",IF(O328=0,"Duplicada: contada uma vez",IF(N(G328)=0,"ERRO: tarefa fora do Plano Mestre",IF(P328=0,"Tarefa retirada do plano: não conta","OK")))))</f>
        <v/>
      </c>
    </row>
    <row r="329">
      <c r="A329" s="29" t="inlineStr">
        <is>
          <t>eq-demo-004</t>
        </is>
      </c>
      <c r="B329" s="25" t="inlineStr">
        <is>
          <t>PRL-11</t>
        </is>
      </c>
      <c r="C329" s="49" t="n">
        <v>46112</v>
      </c>
      <c r="D329" s="29" t="inlineStr">
        <is>
          <t>Cronograma PCM Direto</t>
        </is>
      </c>
      <c r="E329" s="23">
        <f>IF(OR(A329="",B329=""),"",A329&amp;"|"&amp;B329)</f>
        <v/>
      </c>
      <c r="F329" s="30">
        <f>IF(OR(E329="",NOT(ISNUMBER(C329))),"",E329&amp;"|"&amp;YEAR(C329)&amp;"-"&amp;RIGHT("0"&amp;MONTH(C329),2)&amp;"-"&amp;RIGHT("0"&amp;DAY(C329),2))</f>
        <v/>
      </c>
      <c r="G329" s="26">
        <f>IF(E329="","",IFERROR(MATCH(E329,pl_chave,0),0))</f>
        <v/>
      </c>
      <c r="H329" s="23">
        <f>IF(G329="","",IF(G329=0,"Tarefa fora do plano",INDEX(pl_tag,G329)))</f>
        <v/>
      </c>
      <c r="I329" s="30">
        <f>IF(N(G329)=0,"",INDEX(pl_atividade,G329))</f>
        <v/>
      </c>
      <c r="J329" s="50">
        <f>IF(N(G329)=0,"",INDEX(pl_especialidade,G329))</f>
        <v/>
      </c>
      <c r="K329" s="28">
        <f>IF(N(G329)=0,"",INDEX(pl_duracao,G329))</f>
        <v/>
      </c>
      <c r="L329" s="39">
        <f>IF(ISNUMBER(C329),YEAR(C329),"")</f>
        <v/>
      </c>
      <c r="M329" s="39">
        <f>IF(ISNUMBER(C329),MONTH(C329),"")</f>
        <v/>
      </c>
      <c r="N329" s="23">
        <f>IF(L329="","",IF(NOT(ISNUMBER(crono_ano)),"Informe o ano",IF(L329&lt;crono_ano,"Antes do ano",IF(L329&gt;crono_ano,"Depois do ano","No ano"))))</f>
        <v/>
      </c>
      <c r="O329" s="39">
        <f>IF(F329="","",IF(COUNTIF(F$7:F329,F329)=1,1,0))</f>
        <v/>
      </c>
      <c r="P329" s="39">
        <f>IF(A329&amp;B329&amp;C329="","",IF(AND(O329=1,N(G329)&gt;0),IF(INDEX(pl_ativa,MAX(1,N(G329)))="Sim",1,0),0))</f>
        <v/>
      </c>
      <c r="Q329" s="39">
        <f>IF(F329="","",COUNTIFS(ex_chave_oc,F329,ex_cancelada,"&lt;&gt;Sim"))</f>
        <v/>
      </c>
      <c r="R329" s="51">
        <f>IF(P329="","",IF(AND(P329=1,N(Q329)&gt;0),1,0))</f>
        <v/>
      </c>
      <c r="S329" s="30">
        <f>IF(P329="","",IF(F329="","ERRO: data prevista ausente ou inválida",IF(O329=0,"Duplicada: contada uma vez",IF(N(G329)=0,"ERRO: tarefa fora do Plano Mestre",IF(P329=0,"Tarefa retirada do plano: não conta","OK")))))</f>
        <v/>
      </c>
    </row>
    <row r="330">
      <c r="A330" s="29" t="inlineStr">
        <is>
          <t>eq-demo-004</t>
        </is>
      </c>
      <c r="B330" s="25" t="inlineStr">
        <is>
          <t>PRL-11</t>
        </is>
      </c>
      <c r="C330" s="49" t="n">
        <v>46113</v>
      </c>
      <c r="D330" s="29" t="inlineStr">
        <is>
          <t>Cronograma PCM Direto</t>
        </is>
      </c>
      <c r="E330" s="23">
        <f>IF(OR(A330="",B330=""),"",A330&amp;"|"&amp;B330)</f>
        <v/>
      </c>
      <c r="F330" s="30">
        <f>IF(OR(E330="",NOT(ISNUMBER(C330))),"",E330&amp;"|"&amp;YEAR(C330)&amp;"-"&amp;RIGHT("0"&amp;MONTH(C330),2)&amp;"-"&amp;RIGHT("0"&amp;DAY(C330),2))</f>
        <v/>
      </c>
      <c r="G330" s="26">
        <f>IF(E330="","",IFERROR(MATCH(E330,pl_chave,0),0))</f>
        <v/>
      </c>
      <c r="H330" s="23">
        <f>IF(G330="","",IF(G330=0,"Tarefa fora do plano",INDEX(pl_tag,G330)))</f>
        <v/>
      </c>
      <c r="I330" s="30">
        <f>IF(N(G330)=0,"",INDEX(pl_atividade,G330))</f>
        <v/>
      </c>
      <c r="J330" s="50">
        <f>IF(N(G330)=0,"",INDEX(pl_especialidade,G330))</f>
        <v/>
      </c>
      <c r="K330" s="28">
        <f>IF(N(G330)=0,"",INDEX(pl_duracao,G330))</f>
        <v/>
      </c>
      <c r="L330" s="39">
        <f>IF(ISNUMBER(C330),YEAR(C330),"")</f>
        <v/>
      </c>
      <c r="M330" s="39">
        <f>IF(ISNUMBER(C330),MONTH(C330),"")</f>
        <v/>
      </c>
      <c r="N330" s="23">
        <f>IF(L330="","",IF(NOT(ISNUMBER(crono_ano)),"Informe o ano",IF(L330&lt;crono_ano,"Antes do ano",IF(L330&gt;crono_ano,"Depois do ano","No ano"))))</f>
        <v/>
      </c>
      <c r="O330" s="39">
        <f>IF(F330="","",IF(COUNTIF(F$7:F330,F330)=1,1,0))</f>
        <v/>
      </c>
      <c r="P330" s="39">
        <f>IF(A330&amp;B330&amp;C330="","",IF(AND(O330=1,N(G330)&gt;0),IF(INDEX(pl_ativa,MAX(1,N(G330)))="Sim",1,0),0))</f>
        <v/>
      </c>
      <c r="Q330" s="39">
        <f>IF(F330="","",COUNTIFS(ex_chave_oc,F330,ex_cancelada,"&lt;&gt;Sim"))</f>
        <v/>
      </c>
      <c r="R330" s="51">
        <f>IF(P330="","",IF(AND(P330=1,N(Q330)&gt;0),1,0))</f>
        <v/>
      </c>
      <c r="S330" s="30">
        <f>IF(P330="","",IF(F330="","ERRO: data prevista ausente ou inválida",IF(O330=0,"Duplicada: contada uma vez",IF(N(G330)=0,"ERRO: tarefa fora do Plano Mestre",IF(P330=0,"Tarefa retirada do plano: não conta","OK")))))</f>
        <v/>
      </c>
    </row>
    <row r="331">
      <c r="A331" s="29" t="inlineStr">
        <is>
          <t>eq-demo-004</t>
        </is>
      </c>
      <c r="B331" s="25" t="inlineStr">
        <is>
          <t>PRL-11</t>
        </is>
      </c>
      <c r="C331" s="49" t="n">
        <v>46114</v>
      </c>
      <c r="D331" s="29" t="inlineStr">
        <is>
          <t>Cronograma PCM Direto</t>
        </is>
      </c>
      <c r="E331" s="23">
        <f>IF(OR(A331="",B331=""),"",A331&amp;"|"&amp;B331)</f>
        <v/>
      </c>
      <c r="F331" s="30">
        <f>IF(OR(E331="",NOT(ISNUMBER(C331))),"",E331&amp;"|"&amp;YEAR(C331)&amp;"-"&amp;RIGHT("0"&amp;MONTH(C331),2)&amp;"-"&amp;RIGHT("0"&amp;DAY(C331),2))</f>
        <v/>
      </c>
      <c r="G331" s="26">
        <f>IF(E331="","",IFERROR(MATCH(E331,pl_chave,0),0))</f>
        <v/>
      </c>
      <c r="H331" s="23">
        <f>IF(G331="","",IF(G331=0,"Tarefa fora do plano",INDEX(pl_tag,G331)))</f>
        <v/>
      </c>
      <c r="I331" s="30">
        <f>IF(N(G331)=0,"",INDEX(pl_atividade,G331))</f>
        <v/>
      </c>
      <c r="J331" s="50">
        <f>IF(N(G331)=0,"",INDEX(pl_especialidade,G331))</f>
        <v/>
      </c>
      <c r="K331" s="28">
        <f>IF(N(G331)=0,"",INDEX(pl_duracao,G331))</f>
        <v/>
      </c>
      <c r="L331" s="39">
        <f>IF(ISNUMBER(C331),YEAR(C331),"")</f>
        <v/>
      </c>
      <c r="M331" s="39">
        <f>IF(ISNUMBER(C331),MONTH(C331),"")</f>
        <v/>
      </c>
      <c r="N331" s="23">
        <f>IF(L331="","",IF(NOT(ISNUMBER(crono_ano)),"Informe o ano",IF(L331&lt;crono_ano,"Antes do ano",IF(L331&gt;crono_ano,"Depois do ano","No ano"))))</f>
        <v/>
      </c>
      <c r="O331" s="39">
        <f>IF(F331="","",IF(COUNTIF(F$7:F331,F331)=1,1,0))</f>
        <v/>
      </c>
      <c r="P331" s="39">
        <f>IF(A331&amp;B331&amp;C331="","",IF(AND(O331=1,N(G331)&gt;0),IF(INDEX(pl_ativa,MAX(1,N(G331)))="Sim",1,0),0))</f>
        <v/>
      </c>
      <c r="Q331" s="39">
        <f>IF(F331="","",COUNTIFS(ex_chave_oc,F331,ex_cancelada,"&lt;&gt;Sim"))</f>
        <v/>
      </c>
      <c r="R331" s="51">
        <f>IF(P331="","",IF(AND(P331=1,N(Q331)&gt;0),1,0))</f>
        <v/>
      </c>
      <c r="S331" s="30">
        <f>IF(P331="","",IF(F331="","ERRO: data prevista ausente ou inválida",IF(O331=0,"Duplicada: contada uma vez",IF(N(G331)=0,"ERRO: tarefa fora do Plano Mestre",IF(P331=0,"Tarefa retirada do plano: não conta","OK")))))</f>
        <v/>
      </c>
    </row>
    <row r="332">
      <c r="A332" s="29" t="inlineStr">
        <is>
          <t>eq-demo-004</t>
        </is>
      </c>
      <c r="B332" s="25" t="inlineStr">
        <is>
          <t>PRL-11</t>
        </is>
      </c>
      <c r="C332" s="49" t="n">
        <v>46115</v>
      </c>
      <c r="D332" s="29" t="inlineStr">
        <is>
          <t>Cronograma PCM Direto</t>
        </is>
      </c>
      <c r="E332" s="23">
        <f>IF(OR(A332="",B332=""),"",A332&amp;"|"&amp;B332)</f>
        <v/>
      </c>
      <c r="F332" s="30">
        <f>IF(OR(E332="",NOT(ISNUMBER(C332))),"",E332&amp;"|"&amp;YEAR(C332)&amp;"-"&amp;RIGHT("0"&amp;MONTH(C332),2)&amp;"-"&amp;RIGHT("0"&amp;DAY(C332),2))</f>
        <v/>
      </c>
      <c r="G332" s="26">
        <f>IF(E332="","",IFERROR(MATCH(E332,pl_chave,0),0))</f>
        <v/>
      </c>
      <c r="H332" s="23">
        <f>IF(G332="","",IF(G332=0,"Tarefa fora do plano",INDEX(pl_tag,G332)))</f>
        <v/>
      </c>
      <c r="I332" s="30">
        <f>IF(N(G332)=0,"",INDEX(pl_atividade,G332))</f>
        <v/>
      </c>
      <c r="J332" s="50">
        <f>IF(N(G332)=0,"",INDEX(pl_especialidade,G332))</f>
        <v/>
      </c>
      <c r="K332" s="28">
        <f>IF(N(G332)=0,"",INDEX(pl_duracao,G332))</f>
        <v/>
      </c>
      <c r="L332" s="39">
        <f>IF(ISNUMBER(C332),YEAR(C332),"")</f>
        <v/>
      </c>
      <c r="M332" s="39">
        <f>IF(ISNUMBER(C332),MONTH(C332),"")</f>
        <v/>
      </c>
      <c r="N332" s="23">
        <f>IF(L332="","",IF(NOT(ISNUMBER(crono_ano)),"Informe o ano",IF(L332&lt;crono_ano,"Antes do ano",IF(L332&gt;crono_ano,"Depois do ano","No ano"))))</f>
        <v/>
      </c>
      <c r="O332" s="39">
        <f>IF(F332="","",IF(COUNTIF(F$7:F332,F332)=1,1,0))</f>
        <v/>
      </c>
      <c r="P332" s="39">
        <f>IF(A332&amp;B332&amp;C332="","",IF(AND(O332=1,N(G332)&gt;0),IF(INDEX(pl_ativa,MAX(1,N(G332)))="Sim",1,0),0))</f>
        <v/>
      </c>
      <c r="Q332" s="39">
        <f>IF(F332="","",COUNTIFS(ex_chave_oc,F332,ex_cancelada,"&lt;&gt;Sim"))</f>
        <v/>
      </c>
      <c r="R332" s="51">
        <f>IF(P332="","",IF(AND(P332=1,N(Q332)&gt;0),1,0))</f>
        <v/>
      </c>
      <c r="S332" s="30">
        <f>IF(P332="","",IF(F332="","ERRO: data prevista ausente ou inválida",IF(O332=0,"Duplicada: contada uma vez",IF(N(G332)=0,"ERRO: tarefa fora do Plano Mestre",IF(P332=0,"Tarefa retirada do plano: não conta","OK")))))</f>
        <v/>
      </c>
    </row>
    <row r="333">
      <c r="A333" s="29" t="inlineStr">
        <is>
          <t>eq-demo-001</t>
        </is>
      </c>
      <c r="B333" s="25" t="inlineStr">
        <is>
          <t>CMP-01</t>
        </is>
      </c>
      <c r="C333" s="49" t="n">
        <v>46118</v>
      </c>
      <c r="D333" s="29" t="inlineStr">
        <is>
          <t>Cronograma PCM Direto</t>
        </is>
      </c>
      <c r="E333" s="23">
        <f>IF(OR(A333="",B333=""),"",A333&amp;"|"&amp;B333)</f>
        <v/>
      </c>
      <c r="F333" s="30">
        <f>IF(OR(E333="",NOT(ISNUMBER(C333))),"",E333&amp;"|"&amp;YEAR(C333)&amp;"-"&amp;RIGHT("0"&amp;MONTH(C333),2)&amp;"-"&amp;RIGHT("0"&amp;DAY(C333),2))</f>
        <v/>
      </c>
      <c r="G333" s="26">
        <f>IF(E333="","",IFERROR(MATCH(E333,pl_chave,0),0))</f>
        <v/>
      </c>
      <c r="H333" s="23">
        <f>IF(G333="","",IF(G333=0,"Tarefa fora do plano",INDEX(pl_tag,G333)))</f>
        <v/>
      </c>
      <c r="I333" s="30">
        <f>IF(N(G333)=0,"",INDEX(pl_atividade,G333))</f>
        <v/>
      </c>
      <c r="J333" s="50">
        <f>IF(N(G333)=0,"",INDEX(pl_especialidade,G333))</f>
        <v/>
      </c>
      <c r="K333" s="28">
        <f>IF(N(G333)=0,"",INDEX(pl_duracao,G333))</f>
        <v/>
      </c>
      <c r="L333" s="39">
        <f>IF(ISNUMBER(C333),YEAR(C333),"")</f>
        <v/>
      </c>
      <c r="M333" s="39">
        <f>IF(ISNUMBER(C333),MONTH(C333),"")</f>
        <v/>
      </c>
      <c r="N333" s="23">
        <f>IF(L333="","",IF(NOT(ISNUMBER(crono_ano)),"Informe o ano",IF(L333&lt;crono_ano,"Antes do ano",IF(L333&gt;crono_ano,"Depois do ano","No ano"))))</f>
        <v/>
      </c>
      <c r="O333" s="39">
        <f>IF(F333="","",IF(COUNTIF(F$7:F333,F333)=1,1,0))</f>
        <v/>
      </c>
      <c r="P333" s="39">
        <f>IF(A333&amp;B333&amp;C333="","",IF(AND(O333=1,N(G333)&gt;0),IF(INDEX(pl_ativa,MAX(1,N(G333)))="Sim",1,0),0))</f>
        <v/>
      </c>
      <c r="Q333" s="39">
        <f>IF(F333="","",COUNTIFS(ex_chave_oc,F333,ex_cancelada,"&lt;&gt;Sim"))</f>
        <v/>
      </c>
      <c r="R333" s="51">
        <f>IF(P333="","",IF(AND(P333=1,N(Q333)&gt;0),1,0))</f>
        <v/>
      </c>
      <c r="S333" s="30">
        <f>IF(P333="","",IF(F333="","ERRO: data prevista ausente ou inválida",IF(O333=0,"Duplicada: contada uma vez",IF(N(G333)=0,"ERRO: tarefa fora do Plano Mestre",IF(P333=0,"Tarefa retirada do plano: não conta","OK")))))</f>
        <v/>
      </c>
    </row>
    <row r="334">
      <c r="A334" s="29" t="inlineStr">
        <is>
          <t>eq-demo-001</t>
        </is>
      </c>
      <c r="B334" s="25" t="inlineStr">
        <is>
          <t>CMP-02</t>
        </is>
      </c>
      <c r="C334" s="49" t="n">
        <v>46118</v>
      </c>
      <c r="D334" s="29" t="inlineStr">
        <is>
          <t>Cronograma PCM Direto</t>
        </is>
      </c>
      <c r="E334" s="23">
        <f>IF(OR(A334="",B334=""),"",A334&amp;"|"&amp;B334)</f>
        <v/>
      </c>
      <c r="F334" s="30">
        <f>IF(OR(E334="",NOT(ISNUMBER(C334))),"",E334&amp;"|"&amp;YEAR(C334)&amp;"-"&amp;RIGHT("0"&amp;MONTH(C334),2)&amp;"-"&amp;RIGHT("0"&amp;DAY(C334),2))</f>
        <v/>
      </c>
      <c r="G334" s="26">
        <f>IF(E334="","",IFERROR(MATCH(E334,pl_chave,0),0))</f>
        <v/>
      </c>
      <c r="H334" s="23">
        <f>IF(G334="","",IF(G334=0,"Tarefa fora do plano",INDEX(pl_tag,G334)))</f>
        <v/>
      </c>
      <c r="I334" s="30">
        <f>IF(N(G334)=0,"",INDEX(pl_atividade,G334))</f>
        <v/>
      </c>
      <c r="J334" s="50">
        <f>IF(N(G334)=0,"",INDEX(pl_especialidade,G334))</f>
        <v/>
      </c>
      <c r="K334" s="28">
        <f>IF(N(G334)=0,"",INDEX(pl_duracao,G334))</f>
        <v/>
      </c>
      <c r="L334" s="39">
        <f>IF(ISNUMBER(C334),YEAR(C334),"")</f>
        <v/>
      </c>
      <c r="M334" s="39">
        <f>IF(ISNUMBER(C334),MONTH(C334),"")</f>
        <v/>
      </c>
      <c r="N334" s="23">
        <f>IF(L334="","",IF(NOT(ISNUMBER(crono_ano)),"Informe o ano",IF(L334&lt;crono_ano,"Antes do ano",IF(L334&gt;crono_ano,"Depois do ano","No ano"))))</f>
        <v/>
      </c>
      <c r="O334" s="39">
        <f>IF(F334="","",IF(COUNTIF(F$7:F334,F334)=1,1,0))</f>
        <v/>
      </c>
      <c r="P334" s="39">
        <f>IF(A334&amp;B334&amp;C334="","",IF(AND(O334=1,N(G334)&gt;0),IF(INDEX(pl_ativa,MAX(1,N(G334)))="Sim",1,0),0))</f>
        <v/>
      </c>
      <c r="Q334" s="39">
        <f>IF(F334="","",COUNTIFS(ex_chave_oc,F334,ex_cancelada,"&lt;&gt;Sim"))</f>
        <v/>
      </c>
      <c r="R334" s="51">
        <f>IF(P334="","",IF(AND(P334=1,N(Q334)&gt;0),1,0))</f>
        <v/>
      </c>
      <c r="S334" s="30">
        <f>IF(P334="","",IF(F334="","ERRO: data prevista ausente ou inválida",IF(O334=0,"Duplicada: contada uma vez",IF(N(G334)=0,"ERRO: tarefa fora do Plano Mestre",IF(P334=0,"Tarefa retirada do plano: não conta","OK")))))</f>
        <v/>
      </c>
    </row>
    <row r="335">
      <c r="A335" s="29" t="inlineStr">
        <is>
          <t>eq-demo-002</t>
        </is>
      </c>
      <c r="B335" s="25" t="inlineStr">
        <is>
          <t>BCF-01</t>
        </is>
      </c>
      <c r="C335" s="49" t="n">
        <v>46118</v>
      </c>
      <c r="D335" s="29" t="inlineStr">
        <is>
          <t>Cronograma PCM Direto</t>
        </is>
      </c>
      <c r="E335" s="23">
        <f>IF(OR(A335="",B335=""),"",A335&amp;"|"&amp;B335)</f>
        <v/>
      </c>
      <c r="F335" s="30">
        <f>IF(OR(E335="",NOT(ISNUMBER(C335))),"",E335&amp;"|"&amp;YEAR(C335)&amp;"-"&amp;RIGHT("0"&amp;MONTH(C335),2)&amp;"-"&amp;RIGHT("0"&amp;DAY(C335),2))</f>
        <v/>
      </c>
      <c r="G335" s="26">
        <f>IF(E335="","",IFERROR(MATCH(E335,pl_chave,0),0))</f>
        <v/>
      </c>
      <c r="H335" s="23">
        <f>IF(G335="","",IF(G335=0,"Tarefa fora do plano",INDEX(pl_tag,G335)))</f>
        <v/>
      </c>
      <c r="I335" s="30">
        <f>IF(N(G335)=0,"",INDEX(pl_atividade,G335))</f>
        <v/>
      </c>
      <c r="J335" s="50">
        <f>IF(N(G335)=0,"",INDEX(pl_especialidade,G335))</f>
        <v/>
      </c>
      <c r="K335" s="28">
        <f>IF(N(G335)=0,"",INDEX(pl_duracao,G335))</f>
        <v/>
      </c>
      <c r="L335" s="39">
        <f>IF(ISNUMBER(C335),YEAR(C335),"")</f>
        <v/>
      </c>
      <c r="M335" s="39">
        <f>IF(ISNUMBER(C335),MONTH(C335),"")</f>
        <v/>
      </c>
      <c r="N335" s="23">
        <f>IF(L335="","",IF(NOT(ISNUMBER(crono_ano)),"Informe o ano",IF(L335&lt;crono_ano,"Antes do ano",IF(L335&gt;crono_ano,"Depois do ano","No ano"))))</f>
        <v/>
      </c>
      <c r="O335" s="39">
        <f>IF(F335="","",IF(COUNTIF(F$7:F335,F335)=1,1,0))</f>
        <v/>
      </c>
      <c r="P335" s="39">
        <f>IF(A335&amp;B335&amp;C335="","",IF(AND(O335=1,N(G335)&gt;0),IF(INDEX(pl_ativa,MAX(1,N(G335)))="Sim",1,0),0))</f>
        <v/>
      </c>
      <c r="Q335" s="39">
        <f>IF(F335="","",COUNTIFS(ex_chave_oc,F335,ex_cancelada,"&lt;&gt;Sim"))</f>
        <v/>
      </c>
      <c r="R335" s="51">
        <f>IF(P335="","",IF(AND(P335=1,N(Q335)&gt;0),1,0))</f>
        <v/>
      </c>
      <c r="S335" s="30">
        <f>IF(P335="","",IF(F335="","ERRO: data prevista ausente ou inválida",IF(O335=0,"Duplicada: contada uma vez",IF(N(G335)=0,"ERRO: tarefa fora do Plano Mestre",IF(P335=0,"Tarefa retirada do plano: não conta","OK")))))</f>
        <v/>
      </c>
    </row>
    <row r="336">
      <c r="A336" s="29" t="inlineStr">
        <is>
          <t>eq-demo-002</t>
        </is>
      </c>
      <c r="B336" s="25" t="inlineStr">
        <is>
          <t>BCF-02</t>
        </is>
      </c>
      <c r="C336" s="49" t="n">
        <v>46118</v>
      </c>
      <c r="D336" s="29" t="inlineStr">
        <is>
          <t>Cronograma PCM Direto</t>
        </is>
      </c>
      <c r="E336" s="23">
        <f>IF(OR(A336="",B336=""),"",A336&amp;"|"&amp;B336)</f>
        <v/>
      </c>
      <c r="F336" s="30">
        <f>IF(OR(E336="",NOT(ISNUMBER(C336))),"",E336&amp;"|"&amp;YEAR(C336)&amp;"-"&amp;RIGHT("0"&amp;MONTH(C336),2)&amp;"-"&amp;RIGHT("0"&amp;DAY(C336),2))</f>
        <v/>
      </c>
      <c r="G336" s="26">
        <f>IF(E336="","",IFERROR(MATCH(E336,pl_chave,0),0))</f>
        <v/>
      </c>
      <c r="H336" s="23">
        <f>IF(G336="","",IF(G336=0,"Tarefa fora do plano",INDEX(pl_tag,G336)))</f>
        <v/>
      </c>
      <c r="I336" s="30">
        <f>IF(N(G336)=0,"",INDEX(pl_atividade,G336))</f>
        <v/>
      </c>
      <c r="J336" s="50">
        <f>IF(N(G336)=0,"",INDEX(pl_especialidade,G336))</f>
        <v/>
      </c>
      <c r="K336" s="28">
        <f>IF(N(G336)=0,"",INDEX(pl_duracao,G336))</f>
        <v/>
      </c>
      <c r="L336" s="39">
        <f>IF(ISNUMBER(C336),YEAR(C336),"")</f>
        <v/>
      </c>
      <c r="M336" s="39">
        <f>IF(ISNUMBER(C336),MONTH(C336),"")</f>
        <v/>
      </c>
      <c r="N336" s="23">
        <f>IF(L336="","",IF(NOT(ISNUMBER(crono_ano)),"Informe o ano",IF(L336&lt;crono_ano,"Antes do ano",IF(L336&gt;crono_ano,"Depois do ano","No ano"))))</f>
        <v/>
      </c>
      <c r="O336" s="39">
        <f>IF(F336="","",IF(COUNTIF(F$7:F336,F336)=1,1,0))</f>
        <v/>
      </c>
      <c r="P336" s="39">
        <f>IF(A336&amp;B336&amp;C336="","",IF(AND(O336=1,N(G336)&gt;0),IF(INDEX(pl_ativa,MAX(1,N(G336)))="Sim",1,0),0))</f>
        <v/>
      </c>
      <c r="Q336" s="39">
        <f>IF(F336="","",COUNTIFS(ex_chave_oc,F336,ex_cancelada,"&lt;&gt;Sim"))</f>
        <v/>
      </c>
      <c r="R336" s="51">
        <f>IF(P336="","",IF(AND(P336=1,N(Q336)&gt;0),1,0))</f>
        <v/>
      </c>
      <c r="S336" s="30">
        <f>IF(P336="","",IF(F336="","ERRO: data prevista ausente ou inválida",IF(O336=0,"Duplicada: contada uma vez",IF(N(G336)=0,"ERRO: tarefa fora do Plano Mestre",IF(P336=0,"Tarefa retirada do plano: não conta","OK")))))</f>
        <v/>
      </c>
    </row>
    <row r="337">
      <c r="A337" s="29" t="inlineStr">
        <is>
          <t>eq-demo-002</t>
        </is>
      </c>
      <c r="B337" s="25" t="inlineStr">
        <is>
          <t>BCF-05</t>
        </is>
      </c>
      <c r="C337" s="49" t="n">
        <v>46118</v>
      </c>
      <c r="D337" s="29" t="inlineStr">
        <is>
          <t>Cronograma PCM Direto</t>
        </is>
      </c>
      <c r="E337" s="23">
        <f>IF(OR(A337="",B337=""),"",A337&amp;"|"&amp;B337)</f>
        <v/>
      </c>
      <c r="F337" s="30">
        <f>IF(OR(E337="",NOT(ISNUMBER(C337))),"",E337&amp;"|"&amp;YEAR(C337)&amp;"-"&amp;RIGHT("0"&amp;MONTH(C337),2)&amp;"-"&amp;RIGHT("0"&amp;DAY(C337),2))</f>
        <v/>
      </c>
      <c r="G337" s="26">
        <f>IF(E337="","",IFERROR(MATCH(E337,pl_chave,0),0))</f>
        <v/>
      </c>
      <c r="H337" s="23">
        <f>IF(G337="","",IF(G337=0,"Tarefa fora do plano",INDEX(pl_tag,G337)))</f>
        <v/>
      </c>
      <c r="I337" s="30">
        <f>IF(N(G337)=0,"",INDEX(pl_atividade,G337))</f>
        <v/>
      </c>
      <c r="J337" s="50">
        <f>IF(N(G337)=0,"",INDEX(pl_especialidade,G337))</f>
        <v/>
      </c>
      <c r="K337" s="28">
        <f>IF(N(G337)=0,"",INDEX(pl_duracao,G337))</f>
        <v/>
      </c>
      <c r="L337" s="39">
        <f>IF(ISNUMBER(C337),YEAR(C337),"")</f>
        <v/>
      </c>
      <c r="M337" s="39">
        <f>IF(ISNUMBER(C337),MONTH(C337),"")</f>
        <v/>
      </c>
      <c r="N337" s="23">
        <f>IF(L337="","",IF(NOT(ISNUMBER(crono_ano)),"Informe o ano",IF(L337&lt;crono_ano,"Antes do ano",IF(L337&gt;crono_ano,"Depois do ano","No ano"))))</f>
        <v/>
      </c>
      <c r="O337" s="39">
        <f>IF(F337="","",IF(COUNTIF(F$7:F337,F337)=1,1,0))</f>
        <v/>
      </c>
      <c r="P337" s="39">
        <f>IF(A337&amp;B337&amp;C337="","",IF(AND(O337=1,N(G337)&gt;0),IF(INDEX(pl_ativa,MAX(1,N(G337)))="Sim",1,0),0))</f>
        <v/>
      </c>
      <c r="Q337" s="39">
        <f>IF(F337="","",COUNTIFS(ex_chave_oc,F337,ex_cancelada,"&lt;&gt;Sim"))</f>
        <v/>
      </c>
      <c r="R337" s="51">
        <f>IF(P337="","",IF(AND(P337=1,N(Q337)&gt;0),1,0))</f>
        <v/>
      </c>
      <c r="S337" s="30">
        <f>IF(P337="","",IF(F337="","ERRO: data prevista ausente ou inválida",IF(O337=0,"Duplicada: contada uma vez",IF(N(G337)=0,"ERRO: tarefa fora do Plano Mestre",IF(P337=0,"Tarefa retirada do plano: não conta","OK")))))</f>
        <v/>
      </c>
    </row>
    <row r="338">
      <c r="A338" s="29" t="inlineStr">
        <is>
          <t>eq-demo-004</t>
        </is>
      </c>
      <c r="B338" s="25" t="inlineStr">
        <is>
          <t>PRL-01</t>
        </is>
      </c>
      <c r="C338" s="49" t="n">
        <v>46118</v>
      </c>
      <c r="D338" s="29" t="inlineStr">
        <is>
          <t>Cronograma PCM Direto</t>
        </is>
      </c>
      <c r="E338" s="23">
        <f>IF(OR(A338="",B338=""),"",A338&amp;"|"&amp;B338)</f>
        <v/>
      </c>
      <c r="F338" s="30">
        <f>IF(OR(E338="",NOT(ISNUMBER(C338))),"",E338&amp;"|"&amp;YEAR(C338)&amp;"-"&amp;RIGHT("0"&amp;MONTH(C338),2)&amp;"-"&amp;RIGHT("0"&amp;DAY(C338),2))</f>
        <v/>
      </c>
      <c r="G338" s="26">
        <f>IF(E338="","",IFERROR(MATCH(E338,pl_chave,0),0))</f>
        <v/>
      </c>
      <c r="H338" s="23">
        <f>IF(G338="","",IF(G338=0,"Tarefa fora do plano",INDEX(pl_tag,G338)))</f>
        <v/>
      </c>
      <c r="I338" s="30">
        <f>IF(N(G338)=0,"",INDEX(pl_atividade,G338))</f>
        <v/>
      </c>
      <c r="J338" s="50">
        <f>IF(N(G338)=0,"",INDEX(pl_especialidade,G338))</f>
        <v/>
      </c>
      <c r="K338" s="28">
        <f>IF(N(G338)=0,"",INDEX(pl_duracao,G338))</f>
        <v/>
      </c>
      <c r="L338" s="39">
        <f>IF(ISNUMBER(C338),YEAR(C338),"")</f>
        <v/>
      </c>
      <c r="M338" s="39">
        <f>IF(ISNUMBER(C338),MONTH(C338),"")</f>
        <v/>
      </c>
      <c r="N338" s="23">
        <f>IF(L338="","",IF(NOT(ISNUMBER(crono_ano)),"Informe o ano",IF(L338&lt;crono_ano,"Antes do ano",IF(L338&gt;crono_ano,"Depois do ano","No ano"))))</f>
        <v/>
      </c>
      <c r="O338" s="39">
        <f>IF(F338="","",IF(COUNTIF(F$7:F338,F338)=1,1,0))</f>
        <v/>
      </c>
      <c r="P338" s="39">
        <f>IF(A338&amp;B338&amp;C338="","",IF(AND(O338=1,N(G338)&gt;0),IF(INDEX(pl_ativa,MAX(1,N(G338)))="Sim",1,0),0))</f>
        <v/>
      </c>
      <c r="Q338" s="39">
        <f>IF(F338="","",COUNTIFS(ex_chave_oc,F338,ex_cancelada,"&lt;&gt;Sim"))</f>
        <v/>
      </c>
      <c r="R338" s="51">
        <f>IF(P338="","",IF(AND(P338=1,N(Q338)&gt;0),1,0))</f>
        <v/>
      </c>
      <c r="S338" s="30">
        <f>IF(P338="","",IF(F338="","ERRO: data prevista ausente ou inválida",IF(O338=0,"Duplicada: contada uma vez",IF(N(G338)=0,"ERRO: tarefa fora do Plano Mestre",IF(P338=0,"Tarefa retirada do plano: não conta","OK")))))</f>
        <v/>
      </c>
    </row>
    <row r="339">
      <c r="A339" s="29" t="inlineStr">
        <is>
          <t>eq-demo-004</t>
        </is>
      </c>
      <c r="B339" s="25" t="inlineStr">
        <is>
          <t>PRL-02</t>
        </is>
      </c>
      <c r="C339" s="49" t="n">
        <v>46118</v>
      </c>
      <c r="D339" s="29" t="inlineStr">
        <is>
          <t>Cronograma PCM Direto</t>
        </is>
      </c>
      <c r="E339" s="23">
        <f>IF(OR(A339="",B339=""),"",A339&amp;"|"&amp;B339)</f>
        <v/>
      </c>
      <c r="F339" s="30">
        <f>IF(OR(E339="",NOT(ISNUMBER(C339))),"",E339&amp;"|"&amp;YEAR(C339)&amp;"-"&amp;RIGHT("0"&amp;MONTH(C339),2)&amp;"-"&amp;RIGHT("0"&amp;DAY(C339),2))</f>
        <v/>
      </c>
      <c r="G339" s="26">
        <f>IF(E339="","",IFERROR(MATCH(E339,pl_chave,0),0))</f>
        <v/>
      </c>
      <c r="H339" s="23">
        <f>IF(G339="","",IF(G339=0,"Tarefa fora do plano",INDEX(pl_tag,G339)))</f>
        <v/>
      </c>
      <c r="I339" s="30">
        <f>IF(N(G339)=0,"",INDEX(pl_atividade,G339))</f>
        <v/>
      </c>
      <c r="J339" s="50">
        <f>IF(N(G339)=0,"",INDEX(pl_especialidade,G339))</f>
        <v/>
      </c>
      <c r="K339" s="28">
        <f>IF(N(G339)=0,"",INDEX(pl_duracao,G339))</f>
        <v/>
      </c>
      <c r="L339" s="39">
        <f>IF(ISNUMBER(C339),YEAR(C339),"")</f>
        <v/>
      </c>
      <c r="M339" s="39">
        <f>IF(ISNUMBER(C339),MONTH(C339),"")</f>
        <v/>
      </c>
      <c r="N339" s="23">
        <f>IF(L339="","",IF(NOT(ISNUMBER(crono_ano)),"Informe o ano",IF(L339&lt;crono_ano,"Antes do ano",IF(L339&gt;crono_ano,"Depois do ano","No ano"))))</f>
        <v/>
      </c>
      <c r="O339" s="39">
        <f>IF(F339="","",IF(COUNTIF(F$7:F339,F339)=1,1,0))</f>
        <v/>
      </c>
      <c r="P339" s="39">
        <f>IF(A339&amp;B339&amp;C339="","",IF(AND(O339=1,N(G339)&gt;0),IF(INDEX(pl_ativa,MAX(1,N(G339)))="Sim",1,0),0))</f>
        <v/>
      </c>
      <c r="Q339" s="39">
        <f>IF(F339="","",COUNTIFS(ex_chave_oc,F339,ex_cancelada,"&lt;&gt;Sim"))</f>
        <v/>
      </c>
      <c r="R339" s="51">
        <f>IF(P339="","",IF(AND(P339=1,N(Q339)&gt;0),1,0))</f>
        <v/>
      </c>
      <c r="S339" s="30">
        <f>IF(P339="","",IF(F339="","ERRO: data prevista ausente ou inválida",IF(O339=0,"Duplicada: contada uma vez",IF(N(G339)=0,"ERRO: tarefa fora do Plano Mestre",IF(P339=0,"Tarefa retirada do plano: não conta","OK")))))</f>
        <v/>
      </c>
    </row>
    <row r="340">
      <c r="A340" s="29" t="inlineStr">
        <is>
          <t>eq-demo-004</t>
        </is>
      </c>
      <c r="B340" s="25" t="inlineStr">
        <is>
          <t>PRL-03</t>
        </is>
      </c>
      <c r="C340" s="49" t="n">
        <v>46118</v>
      </c>
      <c r="D340" s="29" t="inlineStr">
        <is>
          <t>Cronograma PCM Direto</t>
        </is>
      </c>
      <c r="E340" s="23">
        <f>IF(OR(A340="",B340=""),"",A340&amp;"|"&amp;B340)</f>
        <v/>
      </c>
      <c r="F340" s="30">
        <f>IF(OR(E340="",NOT(ISNUMBER(C340))),"",E340&amp;"|"&amp;YEAR(C340)&amp;"-"&amp;RIGHT("0"&amp;MONTH(C340),2)&amp;"-"&amp;RIGHT("0"&amp;DAY(C340),2))</f>
        <v/>
      </c>
      <c r="G340" s="26">
        <f>IF(E340="","",IFERROR(MATCH(E340,pl_chave,0),0))</f>
        <v/>
      </c>
      <c r="H340" s="23">
        <f>IF(G340="","",IF(G340=0,"Tarefa fora do plano",INDEX(pl_tag,G340)))</f>
        <v/>
      </c>
      <c r="I340" s="30">
        <f>IF(N(G340)=0,"",INDEX(pl_atividade,G340))</f>
        <v/>
      </c>
      <c r="J340" s="50">
        <f>IF(N(G340)=0,"",INDEX(pl_especialidade,G340))</f>
        <v/>
      </c>
      <c r="K340" s="28">
        <f>IF(N(G340)=0,"",INDEX(pl_duracao,G340))</f>
        <v/>
      </c>
      <c r="L340" s="39">
        <f>IF(ISNUMBER(C340),YEAR(C340),"")</f>
        <v/>
      </c>
      <c r="M340" s="39">
        <f>IF(ISNUMBER(C340),MONTH(C340),"")</f>
        <v/>
      </c>
      <c r="N340" s="23">
        <f>IF(L340="","",IF(NOT(ISNUMBER(crono_ano)),"Informe o ano",IF(L340&lt;crono_ano,"Antes do ano",IF(L340&gt;crono_ano,"Depois do ano","No ano"))))</f>
        <v/>
      </c>
      <c r="O340" s="39">
        <f>IF(F340="","",IF(COUNTIF(F$7:F340,F340)=1,1,0))</f>
        <v/>
      </c>
      <c r="P340" s="39">
        <f>IF(A340&amp;B340&amp;C340="","",IF(AND(O340=1,N(G340)&gt;0),IF(INDEX(pl_ativa,MAX(1,N(G340)))="Sim",1,0),0))</f>
        <v/>
      </c>
      <c r="Q340" s="39">
        <f>IF(F340="","",COUNTIFS(ex_chave_oc,F340,ex_cancelada,"&lt;&gt;Sim"))</f>
        <v/>
      </c>
      <c r="R340" s="51">
        <f>IF(P340="","",IF(AND(P340=1,N(Q340)&gt;0),1,0))</f>
        <v/>
      </c>
      <c r="S340" s="30">
        <f>IF(P340="","",IF(F340="","ERRO: data prevista ausente ou inválida",IF(O340=0,"Duplicada: contada uma vez",IF(N(G340)=0,"ERRO: tarefa fora do Plano Mestre",IF(P340=0,"Tarefa retirada do plano: não conta","OK")))))</f>
        <v/>
      </c>
    </row>
    <row r="341">
      <c r="A341" s="29" t="inlineStr">
        <is>
          <t>eq-demo-004</t>
        </is>
      </c>
      <c r="B341" s="25" t="inlineStr">
        <is>
          <t>PRL-04</t>
        </is>
      </c>
      <c r="C341" s="49" t="n">
        <v>46118</v>
      </c>
      <c r="D341" s="29" t="inlineStr">
        <is>
          <t>Cronograma PCM Direto</t>
        </is>
      </c>
      <c r="E341" s="23">
        <f>IF(OR(A341="",B341=""),"",A341&amp;"|"&amp;B341)</f>
        <v/>
      </c>
      <c r="F341" s="30">
        <f>IF(OR(E341="",NOT(ISNUMBER(C341))),"",E341&amp;"|"&amp;YEAR(C341)&amp;"-"&amp;RIGHT("0"&amp;MONTH(C341),2)&amp;"-"&amp;RIGHT("0"&amp;DAY(C341),2))</f>
        <v/>
      </c>
      <c r="G341" s="26">
        <f>IF(E341="","",IFERROR(MATCH(E341,pl_chave,0),0))</f>
        <v/>
      </c>
      <c r="H341" s="23">
        <f>IF(G341="","",IF(G341=0,"Tarefa fora do plano",INDEX(pl_tag,G341)))</f>
        <v/>
      </c>
      <c r="I341" s="30">
        <f>IF(N(G341)=0,"",INDEX(pl_atividade,G341))</f>
        <v/>
      </c>
      <c r="J341" s="50">
        <f>IF(N(G341)=0,"",INDEX(pl_especialidade,G341))</f>
        <v/>
      </c>
      <c r="K341" s="28">
        <f>IF(N(G341)=0,"",INDEX(pl_duracao,G341))</f>
        <v/>
      </c>
      <c r="L341" s="39">
        <f>IF(ISNUMBER(C341),YEAR(C341),"")</f>
        <v/>
      </c>
      <c r="M341" s="39">
        <f>IF(ISNUMBER(C341),MONTH(C341),"")</f>
        <v/>
      </c>
      <c r="N341" s="23">
        <f>IF(L341="","",IF(NOT(ISNUMBER(crono_ano)),"Informe o ano",IF(L341&lt;crono_ano,"Antes do ano",IF(L341&gt;crono_ano,"Depois do ano","No ano"))))</f>
        <v/>
      </c>
      <c r="O341" s="39">
        <f>IF(F341="","",IF(COUNTIF(F$7:F341,F341)=1,1,0))</f>
        <v/>
      </c>
      <c r="P341" s="39">
        <f>IF(A341&amp;B341&amp;C341="","",IF(AND(O341=1,N(G341)&gt;0),IF(INDEX(pl_ativa,MAX(1,N(G341)))="Sim",1,0),0))</f>
        <v/>
      </c>
      <c r="Q341" s="39">
        <f>IF(F341="","",COUNTIFS(ex_chave_oc,F341,ex_cancelada,"&lt;&gt;Sim"))</f>
        <v/>
      </c>
      <c r="R341" s="51">
        <f>IF(P341="","",IF(AND(P341=1,N(Q341)&gt;0),1,0))</f>
        <v/>
      </c>
      <c r="S341" s="30">
        <f>IF(P341="","",IF(F341="","ERRO: data prevista ausente ou inválida",IF(O341=0,"Duplicada: contada uma vez",IF(N(G341)=0,"ERRO: tarefa fora do Plano Mestre",IF(P341=0,"Tarefa retirada do plano: não conta","OK")))))</f>
        <v/>
      </c>
    </row>
    <row r="342">
      <c r="A342" s="29" t="inlineStr">
        <is>
          <t>eq-demo-004</t>
        </is>
      </c>
      <c r="B342" s="25" t="inlineStr">
        <is>
          <t>PRL-11</t>
        </is>
      </c>
      <c r="C342" s="49" t="n">
        <v>46118</v>
      </c>
      <c r="D342" s="29" t="inlineStr">
        <is>
          <t>Cronograma PCM Direto</t>
        </is>
      </c>
      <c r="E342" s="23">
        <f>IF(OR(A342="",B342=""),"",A342&amp;"|"&amp;B342)</f>
        <v/>
      </c>
      <c r="F342" s="30">
        <f>IF(OR(E342="",NOT(ISNUMBER(C342))),"",E342&amp;"|"&amp;YEAR(C342)&amp;"-"&amp;RIGHT("0"&amp;MONTH(C342),2)&amp;"-"&amp;RIGHT("0"&amp;DAY(C342),2))</f>
        <v/>
      </c>
      <c r="G342" s="26">
        <f>IF(E342="","",IFERROR(MATCH(E342,pl_chave,0),0))</f>
        <v/>
      </c>
      <c r="H342" s="23">
        <f>IF(G342="","",IF(G342=0,"Tarefa fora do plano",INDEX(pl_tag,G342)))</f>
        <v/>
      </c>
      <c r="I342" s="30">
        <f>IF(N(G342)=0,"",INDEX(pl_atividade,G342))</f>
        <v/>
      </c>
      <c r="J342" s="50">
        <f>IF(N(G342)=0,"",INDEX(pl_especialidade,G342))</f>
        <v/>
      </c>
      <c r="K342" s="28">
        <f>IF(N(G342)=0,"",INDEX(pl_duracao,G342))</f>
        <v/>
      </c>
      <c r="L342" s="39">
        <f>IF(ISNUMBER(C342),YEAR(C342),"")</f>
        <v/>
      </c>
      <c r="M342" s="39">
        <f>IF(ISNUMBER(C342),MONTH(C342),"")</f>
        <v/>
      </c>
      <c r="N342" s="23">
        <f>IF(L342="","",IF(NOT(ISNUMBER(crono_ano)),"Informe o ano",IF(L342&lt;crono_ano,"Antes do ano",IF(L342&gt;crono_ano,"Depois do ano","No ano"))))</f>
        <v/>
      </c>
      <c r="O342" s="39">
        <f>IF(F342="","",IF(COUNTIF(F$7:F342,F342)=1,1,0))</f>
        <v/>
      </c>
      <c r="P342" s="39">
        <f>IF(A342&amp;B342&amp;C342="","",IF(AND(O342=1,N(G342)&gt;0),IF(INDEX(pl_ativa,MAX(1,N(G342)))="Sim",1,0),0))</f>
        <v/>
      </c>
      <c r="Q342" s="39">
        <f>IF(F342="","",COUNTIFS(ex_chave_oc,F342,ex_cancelada,"&lt;&gt;Sim"))</f>
        <v/>
      </c>
      <c r="R342" s="51">
        <f>IF(P342="","",IF(AND(P342=1,N(Q342)&gt;0),1,0))</f>
        <v/>
      </c>
      <c r="S342" s="30">
        <f>IF(P342="","",IF(F342="","ERRO: data prevista ausente ou inválida",IF(O342=0,"Duplicada: contada uma vez",IF(N(G342)=0,"ERRO: tarefa fora do Plano Mestre",IF(P342=0,"Tarefa retirada do plano: não conta","OK")))))</f>
        <v/>
      </c>
    </row>
    <row r="343">
      <c r="A343" s="29" t="inlineStr">
        <is>
          <t>eq-demo-004</t>
        </is>
      </c>
      <c r="B343" s="25" t="inlineStr">
        <is>
          <t>PRL-11</t>
        </is>
      </c>
      <c r="C343" s="49" t="n">
        <v>46119</v>
      </c>
      <c r="D343" s="29" t="inlineStr">
        <is>
          <t>Cronograma PCM Direto</t>
        </is>
      </c>
      <c r="E343" s="23">
        <f>IF(OR(A343="",B343=""),"",A343&amp;"|"&amp;B343)</f>
        <v/>
      </c>
      <c r="F343" s="30">
        <f>IF(OR(E343="",NOT(ISNUMBER(C343))),"",E343&amp;"|"&amp;YEAR(C343)&amp;"-"&amp;RIGHT("0"&amp;MONTH(C343),2)&amp;"-"&amp;RIGHT("0"&amp;DAY(C343),2))</f>
        <v/>
      </c>
      <c r="G343" s="26">
        <f>IF(E343="","",IFERROR(MATCH(E343,pl_chave,0),0))</f>
        <v/>
      </c>
      <c r="H343" s="23">
        <f>IF(G343="","",IF(G343=0,"Tarefa fora do plano",INDEX(pl_tag,G343)))</f>
        <v/>
      </c>
      <c r="I343" s="30">
        <f>IF(N(G343)=0,"",INDEX(pl_atividade,G343))</f>
        <v/>
      </c>
      <c r="J343" s="50">
        <f>IF(N(G343)=0,"",INDEX(pl_especialidade,G343))</f>
        <v/>
      </c>
      <c r="K343" s="28">
        <f>IF(N(G343)=0,"",INDEX(pl_duracao,G343))</f>
        <v/>
      </c>
      <c r="L343" s="39">
        <f>IF(ISNUMBER(C343),YEAR(C343),"")</f>
        <v/>
      </c>
      <c r="M343" s="39">
        <f>IF(ISNUMBER(C343),MONTH(C343),"")</f>
        <v/>
      </c>
      <c r="N343" s="23">
        <f>IF(L343="","",IF(NOT(ISNUMBER(crono_ano)),"Informe o ano",IF(L343&lt;crono_ano,"Antes do ano",IF(L343&gt;crono_ano,"Depois do ano","No ano"))))</f>
        <v/>
      </c>
      <c r="O343" s="39">
        <f>IF(F343="","",IF(COUNTIF(F$7:F343,F343)=1,1,0))</f>
        <v/>
      </c>
      <c r="P343" s="39">
        <f>IF(A343&amp;B343&amp;C343="","",IF(AND(O343=1,N(G343)&gt;0),IF(INDEX(pl_ativa,MAX(1,N(G343)))="Sim",1,0),0))</f>
        <v/>
      </c>
      <c r="Q343" s="39">
        <f>IF(F343="","",COUNTIFS(ex_chave_oc,F343,ex_cancelada,"&lt;&gt;Sim"))</f>
        <v/>
      </c>
      <c r="R343" s="51">
        <f>IF(P343="","",IF(AND(P343=1,N(Q343)&gt;0),1,0))</f>
        <v/>
      </c>
      <c r="S343" s="30">
        <f>IF(P343="","",IF(F343="","ERRO: data prevista ausente ou inválida",IF(O343=0,"Duplicada: contada uma vez",IF(N(G343)=0,"ERRO: tarefa fora do Plano Mestre",IF(P343=0,"Tarefa retirada do plano: não conta","OK")))))</f>
        <v/>
      </c>
    </row>
    <row r="344">
      <c r="A344" s="29" t="inlineStr">
        <is>
          <t>eq-demo-004</t>
        </is>
      </c>
      <c r="B344" s="25" t="inlineStr">
        <is>
          <t>PRL-11</t>
        </is>
      </c>
      <c r="C344" s="49" t="n">
        <v>46120</v>
      </c>
      <c r="D344" s="29" t="inlineStr">
        <is>
          <t>Cronograma PCM Direto</t>
        </is>
      </c>
      <c r="E344" s="23">
        <f>IF(OR(A344="",B344=""),"",A344&amp;"|"&amp;B344)</f>
        <v/>
      </c>
      <c r="F344" s="30">
        <f>IF(OR(E344="",NOT(ISNUMBER(C344))),"",E344&amp;"|"&amp;YEAR(C344)&amp;"-"&amp;RIGHT("0"&amp;MONTH(C344),2)&amp;"-"&amp;RIGHT("0"&amp;DAY(C344),2))</f>
        <v/>
      </c>
      <c r="G344" s="26">
        <f>IF(E344="","",IFERROR(MATCH(E344,pl_chave,0),0))</f>
        <v/>
      </c>
      <c r="H344" s="23">
        <f>IF(G344="","",IF(G344=0,"Tarefa fora do plano",INDEX(pl_tag,G344)))</f>
        <v/>
      </c>
      <c r="I344" s="30">
        <f>IF(N(G344)=0,"",INDEX(pl_atividade,G344))</f>
        <v/>
      </c>
      <c r="J344" s="50">
        <f>IF(N(G344)=0,"",INDEX(pl_especialidade,G344))</f>
        <v/>
      </c>
      <c r="K344" s="28">
        <f>IF(N(G344)=0,"",INDEX(pl_duracao,G344))</f>
        <v/>
      </c>
      <c r="L344" s="39">
        <f>IF(ISNUMBER(C344),YEAR(C344),"")</f>
        <v/>
      </c>
      <c r="M344" s="39">
        <f>IF(ISNUMBER(C344),MONTH(C344),"")</f>
        <v/>
      </c>
      <c r="N344" s="23">
        <f>IF(L344="","",IF(NOT(ISNUMBER(crono_ano)),"Informe o ano",IF(L344&lt;crono_ano,"Antes do ano",IF(L344&gt;crono_ano,"Depois do ano","No ano"))))</f>
        <v/>
      </c>
      <c r="O344" s="39">
        <f>IF(F344="","",IF(COUNTIF(F$7:F344,F344)=1,1,0))</f>
        <v/>
      </c>
      <c r="P344" s="39">
        <f>IF(A344&amp;B344&amp;C344="","",IF(AND(O344=1,N(G344)&gt;0),IF(INDEX(pl_ativa,MAX(1,N(G344)))="Sim",1,0),0))</f>
        <v/>
      </c>
      <c r="Q344" s="39">
        <f>IF(F344="","",COUNTIFS(ex_chave_oc,F344,ex_cancelada,"&lt;&gt;Sim"))</f>
        <v/>
      </c>
      <c r="R344" s="51">
        <f>IF(P344="","",IF(AND(P344=1,N(Q344)&gt;0),1,0))</f>
        <v/>
      </c>
      <c r="S344" s="30">
        <f>IF(P344="","",IF(F344="","ERRO: data prevista ausente ou inválida",IF(O344=0,"Duplicada: contada uma vez",IF(N(G344)=0,"ERRO: tarefa fora do Plano Mestre",IF(P344=0,"Tarefa retirada do plano: não conta","OK")))))</f>
        <v/>
      </c>
    </row>
    <row r="345">
      <c r="A345" s="29" t="inlineStr">
        <is>
          <t>eq-demo-004</t>
        </is>
      </c>
      <c r="B345" s="25" t="inlineStr">
        <is>
          <t>PRL-11</t>
        </is>
      </c>
      <c r="C345" s="49" t="n">
        <v>46121</v>
      </c>
      <c r="D345" s="29" t="inlineStr">
        <is>
          <t>Cronograma PCM Direto</t>
        </is>
      </c>
      <c r="E345" s="23">
        <f>IF(OR(A345="",B345=""),"",A345&amp;"|"&amp;B345)</f>
        <v/>
      </c>
      <c r="F345" s="30">
        <f>IF(OR(E345="",NOT(ISNUMBER(C345))),"",E345&amp;"|"&amp;YEAR(C345)&amp;"-"&amp;RIGHT("0"&amp;MONTH(C345),2)&amp;"-"&amp;RIGHT("0"&amp;DAY(C345),2))</f>
        <v/>
      </c>
      <c r="G345" s="26">
        <f>IF(E345="","",IFERROR(MATCH(E345,pl_chave,0),0))</f>
        <v/>
      </c>
      <c r="H345" s="23">
        <f>IF(G345="","",IF(G345=0,"Tarefa fora do plano",INDEX(pl_tag,G345)))</f>
        <v/>
      </c>
      <c r="I345" s="30">
        <f>IF(N(G345)=0,"",INDEX(pl_atividade,G345))</f>
        <v/>
      </c>
      <c r="J345" s="50">
        <f>IF(N(G345)=0,"",INDEX(pl_especialidade,G345))</f>
        <v/>
      </c>
      <c r="K345" s="28">
        <f>IF(N(G345)=0,"",INDEX(pl_duracao,G345))</f>
        <v/>
      </c>
      <c r="L345" s="39">
        <f>IF(ISNUMBER(C345),YEAR(C345),"")</f>
        <v/>
      </c>
      <c r="M345" s="39">
        <f>IF(ISNUMBER(C345),MONTH(C345),"")</f>
        <v/>
      </c>
      <c r="N345" s="23">
        <f>IF(L345="","",IF(NOT(ISNUMBER(crono_ano)),"Informe o ano",IF(L345&lt;crono_ano,"Antes do ano",IF(L345&gt;crono_ano,"Depois do ano","No ano"))))</f>
        <v/>
      </c>
      <c r="O345" s="39">
        <f>IF(F345="","",IF(COUNTIF(F$7:F345,F345)=1,1,0))</f>
        <v/>
      </c>
      <c r="P345" s="39">
        <f>IF(A345&amp;B345&amp;C345="","",IF(AND(O345=1,N(G345)&gt;0),IF(INDEX(pl_ativa,MAX(1,N(G345)))="Sim",1,0),0))</f>
        <v/>
      </c>
      <c r="Q345" s="39">
        <f>IF(F345="","",COUNTIFS(ex_chave_oc,F345,ex_cancelada,"&lt;&gt;Sim"))</f>
        <v/>
      </c>
      <c r="R345" s="51">
        <f>IF(P345="","",IF(AND(P345=1,N(Q345)&gt;0),1,0))</f>
        <v/>
      </c>
      <c r="S345" s="30">
        <f>IF(P345="","",IF(F345="","ERRO: data prevista ausente ou inválida",IF(O345=0,"Duplicada: contada uma vez",IF(N(G345)=0,"ERRO: tarefa fora do Plano Mestre",IF(P345=0,"Tarefa retirada do plano: não conta","OK")))))</f>
        <v/>
      </c>
    </row>
    <row r="346">
      <c r="A346" s="29" t="inlineStr">
        <is>
          <t>eq-demo-004</t>
        </is>
      </c>
      <c r="B346" s="25" t="inlineStr">
        <is>
          <t>PRL-11</t>
        </is>
      </c>
      <c r="C346" s="49" t="n">
        <v>46122</v>
      </c>
      <c r="D346" s="29" t="inlineStr">
        <is>
          <t>Cronograma PCM Direto</t>
        </is>
      </c>
      <c r="E346" s="23">
        <f>IF(OR(A346="",B346=""),"",A346&amp;"|"&amp;B346)</f>
        <v/>
      </c>
      <c r="F346" s="30">
        <f>IF(OR(E346="",NOT(ISNUMBER(C346))),"",E346&amp;"|"&amp;YEAR(C346)&amp;"-"&amp;RIGHT("0"&amp;MONTH(C346),2)&amp;"-"&amp;RIGHT("0"&amp;DAY(C346),2))</f>
        <v/>
      </c>
      <c r="G346" s="26">
        <f>IF(E346="","",IFERROR(MATCH(E346,pl_chave,0),0))</f>
        <v/>
      </c>
      <c r="H346" s="23">
        <f>IF(G346="","",IF(G346=0,"Tarefa fora do plano",INDEX(pl_tag,G346)))</f>
        <v/>
      </c>
      <c r="I346" s="30">
        <f>IF(N(G346)=0,"",INDEX(pl_atividade,G346))</f>
        <v/>
      </c>
      <c r="J346" s="50">
        <f>IF(N(G346)=0,"",INDEX(pl_especialidade,G346))</f>
        <v/>
      </c>
      <c r="K346" s="28">
        <f>IF(N(G346)=0,"",INDEX(pl_duracao,G346))</f>
        <v/>
      </c>
      <c r="L346" s="39">
        <f>IF(ISNUMBER(C346),YEAR(C346),"")</f>
        <v/>
      </c>
      <c r="M346" s="39">
        <f>IF(ISNUMBER(C346),MONTH(C346),"")</f>
        <v/>
      </c>
      <c r="N346" s="23">
        <f>IF(L346="","",IF(NOT(ISNUMBER(crono_ano)),"Informe o ano",IF(L346&lt;crono_ano,"Antes do ano",IF(L346&gt;crono_ano,"Depois do ano","No ano"))))</f>
        <v/>
      </c>
      <c r="O346" s="39">
        <f>IF(F346="","",IF(COUNTIF(F$7:F346,F346)=1,1,0))</f>
        <v/>
      </c>
      <c r="P346" s="39">
        <f>IF(A346&amp;B346&amp;C346="","",IF(AND(O346=1,N(G346)&gt;0),IF(INDEX(pl_ativa,MAX(1,N(G346)))="Sim",1,0),0))</f>
        <v/>
      </c>
      <c r="Q346" s="39">
        <f>IF(F346="","",COUNTIFS(ex_chave_oc,F346,ex_cancelada,"&lt;&gt;Sim"))</f>
        <v/>
      </c>
      <c r="R346" s="51">
        <f>IF(P346="","",IF(AND(P346=1,N(Q346)&gt;0),1,0))</f>
        <v/>
      </c>
      <c r="S346" s="30">
        <f>IF(P346="","",IF(F346="","ERRO: data prevista ausente ou inválida",IF(O346=0,"Duplicada: contada uma vez",IF(N(G346)=0,"ERRO: tarefa fora do Plano Mestre",IF(P346=0,"Tarefa retirada do plano: não conta","OK")))))</f>
        <v/>
      </c>
    </row>
    <row r="347">
      <c r="A347" s="29" t="inlineStr">
        <is>
          <t>eq-demo-001</t>
        </is>
      </c>
      <c r="B347" s="25" t="inlineStr">
        <is>
          <t>CMP-01</t>
        </is>
      </c>
      <c r="C347" s="49" t="n">
        <v>46125</v>
      </c>
      <c r="D347" s="29" t="inlineStr">
        <is>
          <t>Cronograma PCM Direto</t>
        </is>
      </c>
      <c r="E347" s="23">
        <f>IF(OR(A347="",B347=""),"",A347&amp;"|"&amp;B347)</f>
        <v/>
      </c>
      <c r="F347" s="30">
        <f>IF(OR(E347="",NOT(ISNUMBER(C347))),"",E347&amp;"|"&amp;YEAR(C347)&amp;"-"&amp;RIGHT("0"&amp;MONTH(C347),2)&amp;"-"&amp;RIGHT("0"&amp;DAY(C347),2))</f>
        <v/>
      </c>
      <c r="G347" s="26">
        <f>IF(E347="","",IFERROR(MATCH(E347,pl_chave,0),0))</f>
        <v/>
      </c>
      <c r="H347" s="23">
        <f>IF(G347="","",IF(G347=0,"Tarefa fora do plano",INDEX(pl_tag,G347)))</f>
        <v/>
      </c>
      <c r="I347" s="30">
        <f>IF(N(G347)=0,"",INDEX(pl_atividade,G347))</f>
        <v/>
      </c>
      <c r="J347" s="50">
        <f>IF(N(G347)=0,"",INDEX(pl_especialidade,G347))</f>
        <v/>
      </c>
      <c r="K347" s="28">
        <f>IF(N(G347)=0,"",INDEX(pl_duracao,G347))</f>
        <v/>
      </c>
      <c r="L347" s="39">
        <f>IF(ISNUMBER(C347),YEAR(C347),"")</f>
        <v/>
      </c>
      <c r="M347" s="39">
        <f>IF(ISNUMBER(C347),MONTH(C347),"")</f>
        <v/>
      </c>
      <c r="N347" s="23">
        <f>IF(L347="","",IF(NOT(ISNUMBER(crono_ano)),"Informe o ano",IF(L347&lt;crono_ano,"Antes do ano",IF(L347&gt;crono_ano,"Depois do ano","No ano"))))</f>
        <v/>
      </c>
      <c r="O347" s="39">
        <f>IF(F347="","",IF(COUNTIF(F$7:F347,F347)=1,1,0))</f>
        <v/>
      </c>
      <c r="P347" s="39">
        <f>IF(A347&amp;B347&amp;C347="","",IF(AND(O347=1,N(G347)&gt;0),IF(INDEX(pl_ativa,MAX(1,N(G347)))="Sim",1,0),0))</f>
        <v/>
      </c>
      <c r="Q347" s="39">
        <f>IF(F347="","",COUNTIFS(ex_chave_oc,F347,ex_cancelada,"&lt;&gt;Sim"))</f>
        <v/>
      </c>
      <c r="R347" s="51">
        <f>IF(P347="","",IF(AND(P347=1,N(Q347)&gt;0),1,0))</f>
        <v/>
      </c>
      <c r="S347" s="30">
        <f>IF(P347="","",IF(F347="","ERRO: data prevista ausente ou inválida",IF(O347=0,"Duplicada: contada uma vez",IF(N(G347)=0,"ERRO: tarefa fora do Plano Mestre",IF(P347=0,"Tarefa retirada do plano: não conta","OK")))))</f>
        <v/>
      </c>
    </row>
    <row r="348">
      <c r="A348" s="29" t="inlineStr">
        <is>
          <t>eq-demo-001</t>
        </is>
      </c>
      <c r="B348" s="25" t="inlineStr">
        <is>
          <t>CMP-02</t>
        </is>
      </c>
      <c r="C348" s="49" t="n">
        <v>46125</v>
      </c>
      <c r="D348" s="29" t="inlineStr">
        <is>
          <t>Cronograma PCM Direto</t>
        </is>
      </c>
      <c r="E348" s="23">
        <f>IF(OR(A348="",B348=""),"",A348&amp;"|"&amp;B348)</f>
        <v/>
      </c>
      <c r="F348" s="30">
        <f>IF(OR(E348="",NOT(ISNUMBER(C348))),"",E348&amp;"|"&amp;YEAR(C348)&amp;"-"&amp;RIGHT("0"&amp;MONTH(C348),2)&amp;"-"&amp;RIGHT("0"&amp;DAY(C348),2))</f>
        <v/>
      </c>
      <c r="G348" s="26">
        <f>IF(E348="","",IFERROR(MATCH(E348,pl_chave,0),0))</f>
        <v/>
      </c>
      <c r="H348" s="23">
        <f>IF(G348="","",IF(G348=0,"Tarefa fora do plano",INDEX(pl_tag,G348)))</f>
        <v/>
      </c>
      <c r="I348" s="30">
        <f>IF(N(G348)=0,"",INDEX(pl_atividade,G348))</f>
        <v/>
      </c>
      <c r="J348" s="50">
        <f>IF(N(G348)=0,"",INDEX(pl_especialidade,G348))</f>
        <v/>
      </c>
      <c r="K348" s="28">
        <f>IF(N(G348)=0,"",INDEX(pl_duracao,G348))</f>
        <v/>
      </c>
      <c r="L348" s="39">
        <f>IF(ISNUMBER(C348),YEAR(C348),"")</f>
        <v/>
      </c>
      <c r="M348" s="39">
        <f>IF(ISNUMBER(C348),MONTH(C348),"")</f>
        <v/>
      </c>
      <c r="N348" s="23">
        <f>IF(L348="","",IF(NOT(ISNUMBER(crono_ano)),"Informe o ano",IF(L348&lt;crono_ano,"Antes do ano",IF(L348&gt;crono_ano,"Depois do ano","No ano"))))</f>
        <v/>
      </c>
      <c r="O348" s="39">
        <f>IF(F348="","",IF(COUNTIF(F$7:F348,F348)=1,1,0))</f>
        <v/>
      </c>
      <c r="P348" s="39">
        <f>IF(A348&amp;B348&amp;C348="","",IF(AND(O348=1,N(G348)&gt;0),IF(INDEX(pl_ativa,MAX(1,N(G348)))="Sim",1,0),0))</f>
        <v/>
      </c>
      <c r="Q348" s="39">
        <f>IF(F348="","",COUNTIFS(ex_chave_oc,F348,ex_cancelada,"&lt;&gt;Sim"))</f>
        <v/>
      </c>
      <c r="R348" s="51">
        <f>IF(P348="","",IF(AND(P348=1,N(Q348)&gt;0),1,0))</f>
        <v/>
      </c>
      <c r="S348" s="30">
        <f>IF(P348="","",IF(F348="","ERRO: data prevista ausente ou inválida",IF(O348=0,"Duplicada: contada uma vez",IF(N(G348)=0,"ERRO: tarefa fora do Plano Mestre",IF(P348=0,"Tarefa retirada do plano: não conta","OK")))))</f>
        <v/>
      </c>
    </row>
    <row r="349">
      <c r="A349" s="29" t="inlineStr">
        <is>
          <t>eq-demo-001</t>
        </is>
      </c>
      <c r="B349" s="25" t="inlineStr">
        <is>
          <t>CMP-04</t>
        </is>
      </c>
      <c r="C349" s="49" t="n">
        <v>46125</v>
      </c>
      <c r="D349" s="29" t="inlineStr">
        <is>
          <t>Cronograma PCM Direto</t>
        </is>
      </c>
      <c r="E349" s="23">
        <f>IF(OR(A349="",B349=""),"",A349&amp;"|"&amp;B349)</f>
        <v/>
      </c>
      <c r="F349" s="30">
        <f>IF(OR(E349="",NOT(ISNUMBER(C349))),"",E349&amp;"|"&amp;YEAR(C349)&amp;"-"&amp;RIGHT("0"&amp;MONTH(C349),2)&amp;"-"&amp;RIGHT("0"&amp;DAY(C349),2))</f>
        <v/>
      </c>
      <c r="G349" s="26">
        <f>IF(E349="","",IFERROR(MATCH(E349,pl_chave,0),0))</f>
        <v/>
      </c>
      <c r="H349" s="23">
        <f>IF(G349="","",IF(G349=0,"Tarefa fora do plano",INDEX(pl_tag,G349)))</f>
        <v/>
      </c>
      <c r="I349" s="30">
        <f>IF(N(G349)=0,"",INDEX(pl_atividade,G349))</f>
        <v/>
      </c>
      <c r="J349" s="50">
        <f>IF(N(G349)=0,"",INDEX(pl_especialidade,G349))</f>
        <v/>
      </c>
      <c r="K349" s="28">
        <f>IF(N(G349)=0,"",INDEX(pl_duracao,G349))</f>
        <v/>
      </c>
      <c r="L349" s="39">
        <f>IF(ISNUMBER(C349),YEAR(C349),"")</f>
        <v/>
      </c>
      <c r="M349" s="39">
        <f>IF(ISNUMBER(C349),MONTH(C349),"")</f>
        <v/>
      </c>
      <c r="N349" s="23">
        <f>IF(L349="","",IF(NOT(ISNUMBER(crono_ano)),"Informe o ano",IF(L349&lt;crono_ano,"Antes do ano",IF(L349&gt;crono_ano,"Depois do ano","No ano"))))</f>
        <v/>
      </c>
      <c r="O349" s="39">
        <f>IF(F349="","",IF(COUNTIF(F$7:F349,F349)=1,1,0))</f>
        <v/>
      </c>
      <c r="P349" s="39">
        <f>IF(A349&amp;B349&amp;C349="","",IF(AND(O349=1,N(G349)&gt;0),IF(INDEX(pl_ativa,MAX(1,N(G349)))="Sim",1,0),0))</f>
        <v/>
      </c>
      <c r="Q349" s="39">
        <f>IF(F349="","",COUNTIFS(ex_chave_oc,F349,ex_cancelada,"&lt;&gt;Sim"))</f>
        <v/>
      </c>
      <c r="R349" s="51">
        <f>IF(P349="","",IF(AND(P349=1,N(Q349)&gt;0),1,0))</f>
        <v/>
      </c>
      <c r="S349" s="30">
        <f>IF(P349="","",IF(F349="","ERRO: data prevista ausente ou inválida",IF(O349=0,"Duplicada: contada uma vez",IF(N(G349)=0,"ERRO: tarefa fora do Plano Mestre",IF(P349=0,"Tarefa retirada do plano: não conta","OK")))))</f>
        <v/>
      </c>
    </row>
    <row r="350">
      <c r="A350" s="29" t="inlineStr">
        <is>
          <t>eq-demo-001</t>
        </is>
      </c>
      <c r="B350" s="25" t="inlineStr">
        <is>
          <t>CMP-06</t>
        </is>
      </c>
      <c r="C350" s="49" t="n">
        <v>46125</v>
      </c>
      <c r="D350" s="29" t="inlineStr">
        <is>
          <t>Cronograma PCM Direto</t>
        </is>
      </c>
      <c r="E350" s="23">
        <f>IF(OR(A350="",B350=""),"",A350&amp;"|"&amp;B350)</f>
        <v/>
      </c>
      <c r="F350" s="30">
        <f>IF(OR(E350="",NOT(ISNUMBER(C350))),"",E350&amp;"|"&amp;YEAR(C350)&amp;"-"&amp;RIGHT("0"&amp;MONTH(C350),2)&amp;"-"&amp;RIGHT("0"&amp;DAY(C350),2))</f>
        <v/>
      </c>
      <c r="G350" s="26">
        <f>IF(E350="","",IFERROR(MATCH(E350,pl_chave,0),0))</f>
        <v/>
      </c>
      <c r="H350" s="23">
        <f>IF(G350="","",IF(G350=0,"Tarefa fora do plano",INDEX(pl_tag,G350)))</f>
        <v/>
      </c>
      <c r="I350" s="30">
        <f>IF(N(G350)=0,"",INDEX(pl_atividade,G350))</f>
        <v/>
      </c>
      <c r="J350" s="50">
        <f>IF(N(G350)=0,"",INDEX(pl_especialidade,G350))</f>
        <v/>
      </c>
      <c r="K350" s="28">
        <f>IF(N(G350)=0,"",INDEX(pl_duracao,G350))</f>
        <v/>
      </c>
      <c r="L350" s="39">
        <f>IF(ISNUMBER(C350),YEAR(C350),"")</f>
        <v/>
      </c>
      <c r="M350" s="39">
        <f>IF(ISNUMBER(C350),MONTH(C350),"")</f>
        <v/>
      </c>
      <c r="N350" s="23">
        <f>IF(L350="","",IF(NOT(ISNUMBER(crono_ano)),"Informe o ano",IF(L350&lt;crono_ano,"Antes do ano",IF(L350&gt;crono_ano,"Depois do ano","No ano"))))</f>
        <v/>
      </c>
      <c r="O350" s="39">
        <f>IF(F350="","",IF(COUNTIF(F$7:F350,F350)=1,1,0))</f>
        <v/>
      </c>
      <c r="P350" s="39">
        <f>IF(A350&amp;B350&amp;C350="","",IF(AND(O350=1,N(G350)&gt;0),IF(INDEX(pl_ativa,MAX(1,N(G350)))="Sim",1,0),0))</f>
        <v/>
      </c>
      <c r="Q350" s="39">
        <f>IF(F350="","",COUNTIFS(ex_chave_oc,F350,ex_cancelada,"&lt;&gt;Sim"))</f>
        <v/>
      </c>
      <c r="R350" s="51">
        <f>IF(P350="","",IF(AND(P350=1,N(Q350)&gt;0),1,0))</f>
        <v/>
      </c>
      <c r="S350" s="30">
        <f>IF(P350="","",IF(F350="","ERRO: data prevista ausente ou inválida",IF(O350=0,"Duplicada: contada uma vez",IF(N(G350)=0,"ERRO: tarefa fora do Plano Mestre",IF(P350=0,"Tarefa retirada do plano: não conta","OK")))))</f>
        <v/>
      </c>
    </row>
    <row r="351">
      <c r="A351" s="29" t="inlineStr">
        <is>
          <t>eq-demo-002</t>
        </is>
      </c>
      <c r="B351" s="25" t="inlineStr">
        <is>
          <t>BCF-01</t>
        </is>
      </c>
      <c r="C351" s="49" t="n">
        <v>46125</v>
      </c>
      <c r="D351" s="29" t="inlineStr">
        <is>
          <t>Cronograma PCM Direto</t>
        </is>
      </c>
      <c r="E351" s="23">
        <f>IF(OR(A351="",B351=""),"",A351&amp;"|"&amp;B351)</f>
        <v/>
      </c>
      <c r="F351" s="30">
        <f>IF(OR(E351="",NOT(ISNUMBER(C351))),"",E351&amp;"|"&amp;YEAR(C351)&amp;"-"&amp;RIGHT("0"&amp;MONTH(C351),2)&amp;"-"&amp;RIGHT("0"&amp;DAY(C351),2))</f>
        <v/>
      </c>
      <c r="G351" s="26">
        <f>IF(E351="","",IFERROR(MATCH(E351,pl_chave,0),0))</f>
        <v/>
      </c>
      <c r="H351" s="23">
        <f>IF(G351="","",IF(G351=0,"Tarefa fora do plano",INDEX(pl_tag,G351)))</f>
        <v/>
      </c>
      <c r="I351" s="30">
        <f>IF(N(G351)=0,"",INDEX(pl_atividade,G351))</f>
        <v/>
      </c>
      <c r="J351" s="50">
        <f>IF(N(G351)=0,"",INDEX(pl_especialidade,G351))</f>
        <v/>
      </c>
      <c r="K351" s="28">
        <f>IF(N(G351)=0,"",INDEX(pl_duracao,G351))</f>
        <v/>
      </c>
      <c r="L351" s="39">
        <f>IF(ISNUMBER(C351),YEAR(C351),"")</f>
        <v/>
      </c>
      <c r="M351" s="39">
        <f>IF(ISNUMBER(C351),MONTH(C351),"")</f>
        <v/>
      </c>
      <c r="N351" s="23">
        <f>IF(L351="","",IF(NOT(ISNUMBER(crono_ano)),"Informe o ano",IF(L351&lt;crono_ano,"Antes do ano",IF(L351&gt;crono_ano,"Depois do ano","No ano"))))</f>
        <v/>
      </c>
      <c r="O351" s="39">
        <f>IF(F351="","",IF(COUNTIF(F$7:F351,F351)=1,1,0))</f>
        <v/>
      </c>
      <c r="P351" s="39">
        <f>IF(A351&amp;B351&amp;C351="","",IF(AND(O351=1,N(G351)&gt;0),IF(INDEX(pl_ativa,MAX(1,N(G351)))="Sim",1,0),0))</f>
        <v/>
      </c>
      <c r="Q351" s="39">
        <f>IF(F351="","",COUNTIFS(ex_chave_oc,F351,ex_cancelada,"&lt;&gt;Sim"))</f>
        <v/>
      </c>
      <c r="R351" s="51">
        <f>IF(P351="","",IF(AND(P351=1,N(Q351)&gt;0),1,0))</f>
        <v/>
      </c>
      <c r="S351" s="30">
        <f>IF(P351="","",IF(F351="","ERRO: data prevista ausente ou inválida",IF(O351=0,"Duplicada: contada uma vez",IF(N(G351)=0,"ERRO: tarefa fora do Plano Mestre",IF(P351=0,"Tarefa retirada do plano: não conta","OK")))))</f>
        <v/>
      </c>
    </row>
    <row r="352">
      <c r="A352" s="29" t="inlineStr">
        <is>
          <t>eq-demo-003</t>
        </is>
      </c>
      <c r="B352" s="25" t="inlineStr">
        <is>
          <t>MOT-01</t>
        </is>
      </c>
      <c r="C352" s="49" t="n">
        <v>46125</v>
      </c>
      <c r="D352" s="29" t="inlineStr">
        <is>
          <t>Cronograma PCM Direto</t>
        </is>
      </c>
      <c r="E352" s="23">
        <f>IF(OR(A352="",B352=""),"",A352&amp;"|"&amp;B352)</f>
        <v/>
      </c>
      <c r="F352" s="30">
        <f>IF(OR(E352="",NOT(ISNUMBER(C352))),"",E352&amp;"|"&amp;YEAR(C352)&amp;"-"&amp;RIGHT("0"&amp;MONTH(C352),2)&amp;"-"&amp;RIGHT("0"&amp;DAY(C352),2))</f>
        <v/>
      </c>
      <c r="G352" s="26">
        <f>IF(E352="","",IFERROR(MATCH(E352,pl_chave,0),0))</f>
        <v/>
      </c>
      <c r="H352" s="23">
        <f>IF(G352="","",IF(G352=0,"Tarefa fora do plano",INDEX(pl_tag,G352)))</f>
        <v/>
      </c>
      <c r="I352" s="30">
        <f>IF(N(G352)=0,"",INDEX(pl_atividade,G352))</f>
        <v/>
      </c>
      <c r="J352" s="50">
        <f>IF(N(G352)=0,"",INDEX(pl_especialidade,G352))</f>
        <v/>
      </c>
      <c r="K352" s="28">
        <f>IF(N(G352)=0,"",INDEX(pl_duracao,G352))</f>
        <v/>
      </c>
      <c r="L352" s="39">
        <f>IF(ISNUMBER(C352),YEAR(C352),"")</f>
        <v/>
      </c>
      <c r="M352" s="39">
        <f>IF(ISNUMBER(C352),MONTH(C352),"")</f>
        <v/>
      </c>
      <c r="N352" s="23">
        <f>IF(L352="","",IF(NOT(ISNUMBER(crono_ano)),"Informe o ano",IF(L352&lt;crono_ano,"Antes do ano",IF(L352&gt;crono_ano,"Depois do ano","No ano"))))</f>
        <v/>
      </c>
      <c r="O352" s="39">
        <f>IF(F352="","",IF(COUNTIF(F$7:F352,F352)=1,1,0))</f>
        <v/>
      </c>
      <c r="P352" s="39">
        <f>IF(A352&amp;B352&amp;C352="","",IF(AND(O352=1,N(G352)&gt;0),IF(INDEX(pl_ativa,MAX(1,N(G352)))="Sim",1,0),0))</f>
        <v/>
      </c>
      <c r="Q352" s="39">
        <f>IF(F352="","",COUNTIFS(ex_chave_oc,F352,ex_cancelada,"&lt;&gt;Sim"))</f>
        <v/>
      </c>
      <c r="R352" s="51">
        <f>IF(P352="","",IF(AND(P352=1,N(Q352)&gt;0),1,0))</f>
        <v/>
      </c>
      <c r="S352" s="30">
        <f>IF(P352="","",IF(F352="","ERRO: data prevista ausente ou inválida",IF(O352=0,"Duplicada: contada uma vez",IF(N(G352)=0,"ERRO: tarefa fora do Plano Mestre",IF(P352=0,"Tarefa retirada do plano: não conta","OK")))))</f>
        <v/>
      </c>
    </row>
    <row r="353">
      <c r="A353" s="29" t="inlineStr">
        <is>
          <t>eq-demo-004</t>
        </is>
      </c>
      <c r="B353" s="25" t="inlineStr">
        <is>
          <t>PRL-01</t>
        </is>
      </c>
      <c r="C353" s="49" t="n">
        <v>46125</v>
      </c>
      <c r="D353" s="29" t="inlineStr">
        <is>
          <t>Cronograma PCM Direto</t>
        </is>
      </c>
      <c r="E353" s="23">
        <f>IF(OR(A353="",B353=""),"",A353&amp;"|"&amp;B353)</f>
        <v/>
      </c>
      <c r="F353" s="30">
        <f>IF(OR(E353="",NOT(ISNUMBER(C353))),"",E353&amp;"|"&amp;YEAR(C353)&amp;"-"&amp;RIGHT("0"&amp;MONTH(C353),2)&amp;"-"&amp;RIGHT("0"&amp;DAY(C353),2))</f>
        <v/>
      </c>
      <c r="G353" s="26">
        <f>IF(E353="","",IFERROR(MATCH(E353,pl_chave,0),0))</f>
        <v/>
      </c>
      <c r="H353" s="23">
        <f>IF(G353="","",IF(G353=0,"Tarefa fora do plano",INDEX(pl_tag,G353)))</f>
        <v/>
      </c>
      <c r="I353" s="30">
        <f>IF(N(G353)=0,"",INDEX(pl_atividade,G353))</f>
        <v/>
      </c>
      <c r="J353" s="50">
        <f>IF(N(G353)=0,"",INDEX(pl_especialidade,G353))</f>
        <v/>
      </c>
      <c r="K353" s="28">
        <f>IF(N(G353)=0,"",INDEX(pl_duracao,G353))</f>
        <v/>
      </c>
      <c r="L353" s="39">
        <f>IF(ISNUMBER(C353),YEAR(C353),"")</f>
        <v/>
      </c>
      <c r="M353" s="39">
        <f>IF(ISNUMBER(C353),MONTH(C353),"")</f>
        <v/>
      </c>
      <c r="N353" s="23">
        <f>IF(L353="","",IF(NOT(ISNUMBER(crono_ano)),"Informe o ano",IF(L353&lt;crono_ano,"Antes do ano",IF(L353&gt;crono_ano,"Depois do ano","No ano"))))</f>
        <v/>
      </c>
      <c r="O353" s="39">
        <f>IF(F353="","",IF(COUNTIF(F$7:F353,F353)=1,1,0))</f>
        <v/>
      </c>
      <c r="P353" s="39">
        <f>IF(A353&amp;B353&amp;C353="","",IF(AND(O353=1,N(G353)&gt;0),IF(INDEX(pl_ativa,MAX(1,N(G353)))="Sim",1,0),0))</f>
        <v/>
      </c>
      <c r="Q353" s="39">
        <f>IF(F353="","",COUNTIFS(ex_chave_oc,F353,ex_cancelada,"&lt;&gt;Sim"))</f>
        <v/>
      </c>
      <c r="R353" s="51">
        <f>IF(P353="","",IF(AND(P353=1,N(Q353)&gt;0),1,0))</f>
        <v/>
      </c>
      <c r="S353" s="30">
        <f>IF(P353="","",IF(F353="","ERRO: data prevista ausente ou inválida",IF(O353=0,"Duplicada: contada uma vez",IF(N(G353)=0,"ERRO: tarefa fora do Plano Mestre",IF(P353=0,"Tarefa retirada do plano: não conta","OK")))))</f>
        <v/>
      </c>
    </row>
    <row r="354">
      <c r="A354" s="29" t="inlineStr">
        <is>
          <t>eq-demo-004</t>
        </is>
      </c>
      <c r="B354" s="25" t="inlineStr">
        <is>
          <t>PRL-02</t>
        </is>
      </c>
      <c r="C354" s="49" t="n">
        <v>46125</v>
      </c>
      <c r="D354" s="29" t="inlineStr">
        <is>
          <t>Cronograma PCM Direto</t>
        </is>
      </c>
      <c r="E354" s="23">
        <f>IF(OR(A354="",B354=""),"",A354&amp;"|"&amp;B354)</f>
        <v/>
      </c>
      <c r="F354" s="30">
        <f>IF(OR(E354="",NOT(ISNUMBER(C354))),"",E354&amp;"|"&amp;YEAR(C354)&amp;"-"&amp;RIGHT("0"&amp;MONTH(C354),2)&amp;"-"&amp;RIGHT("0"&amp;DAY(C354),2))</f>
        <v/>
      </c>
      <c r="G354" s="26">
        <f>IF(E354="","",IFERROR(MATCH(E354,pl_chave,0),0))</f>
        <v/>
      </c>
      <c r="H354" s="23">
        <f>IF(G354="","",IF(G354=0,"Tarefa fora do plano",INDEX(pl_tag,G354)))</f>
        <v/>
      </c>
      <c r="I354" s="30">
        <f>IF(N(G354)=0,"",INDEX(pl_atividade,G354))</f>
        <v/>
      </c>
      <c r="J354" s="50">
        <f>IF(N(G354)=0,"",INDEX(pl_especialidade,G354))</f>
        <v/>
      </c>
      <c r="K354" s="28">
        <f>IF(N(G354)=0,"",INDEX(pl_duracao,G354))</f>
        <v/>
      </c>
      <c r="L354" s="39">
        <f>IF(ISNUMBER(C354),YEAR(C354),"")</f>
        <v/>
      </c>
      <c r="M354" s="39">
        <f>IF(ISNUMBER(C354),MONTH(C354),"")</f>
        <v/>
      </c>
      <c r="N354" s="23">
        <f>IF(L354="","",IF(NOT(ISNUMBER(crono_ano)),"Informe o ano",IF(L354&lt;crono_ano,"Antes do ano",IF(L354&gt;crono_ano,"Depois do ano","No ano"))))</f>
        <v/>
      </c>
      <c r="O354" s="39">
        <f>IF(F354="","",IF(COUNTIF(F$7:F354,F354)=1,1,0))</f>
        <v/>
      </c>
      <c r="P354" s="39">
        <f>IF(A354&amp;B354&amp;C354="","",IF(AND(O354=1,N(G354)&gt;0),IF(INDEX(pl_ativa,MAX(1,N(G354)))="Sim",1,0),0))</f>
        <v/>
      </c>
      <c r="Q354" s="39">
        <f>IF(F354="","",COUNTIFS(ex_chave_oc,F354,ex_cancelada,"&lt;&gt;Sim"))</f>
        <v/>
      </c>
      <c r="R354" s="51">
        <f>IF(P354="","",IF(AND(P354=1,N(Q354)&gt;0),1,0))</f>
        <v/>
      </c>
      <c r="S354" s="30">
        <f>IF(P354="","",IF(F354="","ERRO: data prevista ausente ou inválida",IF(O354=0,"Duplicada: contada uma vez",IF(N(G354)=0,"ERRO: tarefa fora do Plano Mestre",IF(P354=0,"Tarefa retirada do plano: não conta","OK")))))</f>
        <v/>
      </c>
    </row>
    <row r="355">
      <c r="A355" s="29" t="inlineStr">
        <is>
          <t>eq-demo-004</t>
        </is>
      </c>
      <c r="B355" s="25" t="inlineStr">
        <is>
          <t>PRL-03</t>
        </is>
      </c>
      <c r="C355" s="49" t="n">
        <v>46125</v>
      </c>
      <c r="D355" s="29" t="inlineStr">
        <is>
          <t>Cronograma PCM Direto</t>
        </is>
      </c>
      <c r="E355" s="23">
        <f>IF(OR(A355="",B355=""),"",A355&amp;"|"&amp;B355)</f>
        <v/>
      </c>
      <c r="F355" s="30">
        <f>IF(OR(E355="",NOT(ISNUMBER(C355))),"",E355&amp;"|"&amp;YEAR(C355)&amp;"-"&amp;RIGHT("0"&amp;MONTH(C355),2)&amp;"-"&amp;RIGHT("0"&amp;DAY(C355),2))</f>
        <v/>
      </c>
      <c r="G355" s="26">
        <f>IF(E355="","",IFERROR(MATCH(E355,pl_chave,0),0))</f>
        <v/>
      </c>
      <c r="H355" s="23">
        <f>IF(G355="","",IF(G355=0,"Tarefa fora do plano",INDEX(pl_tag,G355)))</f>
        <v/>
      </c>
      <c r="I355" s="30">
        <f>IF(N(G355)=0,"",INDEX(pl_atividade,G355))</f>
        <v/>
      </c>
      <c r="J355" s="50">
        <f>IF(N(G355)=0,"",INDEX(pl_especialidade,G355))</f>
        <v/>
      </c>
      <c r="K355" s="28">
        <f>IF(N(G355)=0,"",INDEX(pl_duracao,G355))</f>
        <v/>
      </c>
      <c r="L355" s="39">
        <f>IF(ISNUMBER(C355),YEAR(C355),"")</f>
        <v/>
      </c>
      <c r="M355" s="39">
        <f>IF(ISNUMBER(C355),MONTH(C355),"")</f>
        <v/>
      </c>
      <c r="N355" s="23">
        <f>IF(L355="","",IF(NOT(ISNUMBER(crono_ano)),"Informe o ano",IF(L355&lt;crono_ano,"Antes do ano",IF(L355&gt;crono_ano,"Depois do ano","No ano"))))</f>
        <v/>
      </c>
      <c r="O355" s="39">
        <f>IF(F355="","",IF(COUNTIF(F$7:F355,F355)=1,1,0))</f>
        <v/>
      </c>
      <c r="P355" s="39">
        <f>IF(A355&amp;B355&amp;C355="","",IF(AND(O355=1,N(G355)&gt;0),IF(INDEX(pl_ativa,MAX(1,N(G355)))="Sim",1,0),0))</f>
        <v/>
      </c>
      <c r="Q355" s="39">
        <f>IF(F355="","",COUNTIFS(ex_chave_oc,F355,ex_cancelada,"&lt;&gt;Sim"))</f>
        <v/>
      </c>
      <c r="R355" s="51">
        <f>IF(P355="","",IF(AND(P355=1,N(Q355)&gt;0),1,0))</f>
        <v/>
      </c>
      <c r="S355" s="30">
        <f>IF(P355="","",IF(F355="","ERRO: data prevista ausente ou inválida",IF(O355=0,"Duplicada: contada uma vez",IF(N(G355)=0,"ERRO: tarefa fora do Plano Mestre",IF(P355=0,"Tarefa retirada do plano: não conta","OK")))))</f>
        <v/>
      </c>
    </row>
    <row r="356">
      <c r="A356" s="29" t="inlineStr">
        <is>
          <t>eq-demo-004</t>
        </is>
      </c>
      <c r="B356" s="25" t="inlineStr">
        <is>
          <t>PRL-06</t>
        </is>
      </c>
      <c r="C356" s="49" t="n">
        <v>46125</v>
      </c>
      <c r="D356" s="29" t="inlineStr">
        <is>
          <t>Cronograma PCM Direto</t>
        </is>
      </c>
      <c r="E356" s="23">
        <f>IF(OR(A356="",B356=""),"",A356&amp;"|"&amp;B356)</f>
        <v/>
      </c>
      <c r="F356" s="30">
        <f>IF(OR(E356="",NOT(ISNUMBER(C356))),"",E356&amp;"|"&amp;YEAR(C356)&amp;"-"&amp;RIGHT("0"&amp;MONTH(C356),2)&amp;"-"&amp;RIGHT("0"&amp;DAY(C356),2))</f>
        <v/>
      </c>
      <c r="G356" s="26">
        <f>IF(E356="","",IFERROR(MATCH(E356,pl_chave,0),0))</f>
        <v/>
      </c>
      <c r="H356" s="23">
        <f>IF(G356="","",IF(G356=0,"Tarefa fora do plano",INDEX(pl_tag,G356)))</f>
        <v/>
      </c>
      <c r="I356" s="30">
        <f>IF(N(G356)=0,"",INDEX(pl_atividade,G356))</f>
        <v/>
      </c>
      <c r="J356" s="50">
        <f>IF(N(G356)=0,"",INDEX(pl_especialidade,G356))</f>
        <v/>
      </c>
      <c r="K356" s="28">
        <f>IF(N(G356)=0,"",INDEX(pl_duracao,G356))</f>
        <v/>
      </c>
      <c r="L356" s="39">
        <f>IF(ISNUMBER(C356),YEAR(C356),"")</f>
        <v/>
      </c>
      <c r="M356" s="39">
        <f>IF(ISNUMBER(C356),MONTH(C356),"")</f>
        <v/>
      </c>
      <c r="N356" s="23">
        <f>IF(L356="","",IF(NOT(ISNUMBER(crono_ano)),"Informe o ano",IF(L356&lt;crono_ano,"Antes do ano",IF(L356&gt;crono_ano,"Depois do ano","No ano"))))</f>
        <v/>
      </c>
      <c r="O356" s="39">
        <f>IF(F356="","",IF(COUNTIF(F$7:F356,F356)=1,1,0))</f>
        <v/>
      </c>
      <c r="P356" s="39">
        <f>IF(A356&amp;B356&amp;C356="","",IF(AND(O356=1,N(G356)&gt;0),IF(INDEX(pl_ativa,MAX(1,N(G356)))="Sim",1,0),0))</f>
        <v/>
      </c>
      <c r="Q356" s="39">
        <f>IF(F356="","",COUNTIFS(ex_chave_oc,F356,ex_cancelada,"&lt;&gt;Sim"))</f>
        <v/>
      </c>
      <c r="R356" s="51">
        <f>IF(P356="","",IF(AND(P356=1,N(Q356)&gt;0),1,0))</f>
        <v/>
      </c>
      <c r="S356" s="30">
        <f>IF(P356="","",IF(F356="","ERRO: data prevista ausente ou inválida",IF(O356=0,"Duplicada: contada uma vez",IF(N(G356)=0,"ERRO: tarefa fora do Plano Mestre",IF(P356=0,"Tarefa retirada do plano: não conta","OK")))))</f>
        <v/>
      </c>
    </row>
    <row r="357">
      <c r="A357" s="29" t="inlineStr">
        <is>
          <t>eq-demo-004</t>
        </is>
      </c>
      <c r="B357" s="25" t="inlineStr">
        <is>
          <t>PRL-11</t>
        </is>
      </c>
      <c r="C357" s="49" t="n">
        <v>46125</v>
      </c>
      <c r="D357" s="29" t="inlineStr">
        <is>
          <t>Cronograma PCM Direto</t>
        </is>
      </c>
      <c r="E357" s="23">
        <f>IF(OR(A357="",B357=""),"",A357&amp;"|"&amp;B357)</f>
        <v/>
      </c>
      <c r="F357" s="30">
        <f>IF(OR(E357="",NOT(ISNUMBER(C357))),"",E357&amp;"|"&amp;YEAR(C357)&amp;"-"&amp;RIGHT("0"&amp;MONTH(C357),2)&amp;"-"&amp;RIGHT("0"&amp;DAY(C357),2))</f>
        <v/>
      </c>
      <c r="G357" s="26">
        <f>IF(E357="","",IFERROR(MATCH(E357,pl_chave,0),0))</f>
        <v/>
      </c>
      <c r="H357" s="23">
        <f>IF(G357="","",IF(G357=0,"Tarefa fora do plano",INDEX(pl_tag,G357)))</f>
        <v/>
      </c>
      <c r="I357" s="30">
        <f>IF(N(G357)=0,"",INDEX(pl_atividade,G357))</f>
        <v/>
      </c>
      <c r="J357" s="50">
        <f>IF(N(G357)=0,"",INDEX(pl_especialidade,G357))</f>
        <v/>
      </c>
      <c r="K357" s="28">
        <f>IF(N(G357)=0,"",INDEX(pl_duracao,G357))</f>
        <v/>
      </c>
      <c r="L357" s="39">
        <f>IF(ISNUMBER(C357),YEAR(C357),"")</f>
        <v/>
      </c>
      <c r="M357" s="39">
        <f>IF(ISNUMBER(C357),MONTH(C357),"")</f>
        <v/>
      </c>
      <c r="N357" s="23">
        <f>IF(L357="","",IF(NOT(ISNUMBER(crono_ano)),"Informe o ano",IF(L357&lt;crono_ano,"Antes do ano",IF(L357&gt;crono_ano,"Depois do ano","No ano"))))</f>
        <v/>
      </c>
      <c r="O357" s="39">
        <f>IF(F357="","",IF(COUNTIF(F$7:F357,F357)=1,1,0))</f>
        <v/>
      </c>
      <c r="P357" s="39">
        <f>IF(A357&amp;B357&amp;C357="","",IF(AND(O357=1,N(G357)&gt;0),IF(INDEX(pl_ativa,MAX(1,N(G357)))="Sim",1,0),0))</f>
        <v/>
      </c>
      <c r="Q357" s="39">
        <f>IF(F357="","",COUNTIFS(ex_chave_oc,F357,ex_cancelada,"&lt;&gt;Sim"))</f>
        <v/>
      </c>
      <c r="R357" s="51">
        <f>IF(P357="","",IF(AND(P357=1,N(Q357)&gt;0),1,0))</f>
        <v/>
      </c>
      <c r="S357" s="30">
        <f>IF(P357="","",IF(F357="","ERRO: data prevista ausente ou inválida",IF(O357=0,"Duplicada: contada uma vez",IF(N(G357)=0,"ERRO: tarefa fora do Plano Mestre",IF(P357=0,"Tarefa retirada do plano: não conta","OK")))))</f>
        <v/>
      </c>
    </row>
    <row r="358">
      <c r="A358" s="29" t="inlineStr">
        <is>
          <t>eq-demo-004</t>
        </is>
      </c>
      <c r="B358" s="25" t="inlineStr">
        <is>
          <t>PRL-11</t>
        </is>
      </c>
      <c r="C358" s="49" t="n">
        <v>46126</v>
      </c>
      <c r="D358" s="29" t="inlineStr">
        <is>
          <t>Cronograma PCM Direto</t>
        </is>
      </c>
      <c r="E358" s="23">
        <f>IF(OR(A358="",B358=""),"",A358&amp;"|"&amp;B358)</f>
        <v/>
      </c>
      <c r="F358" s="30">
        <f>IF(OR(E358="",NOT(ISNUMBER(C358))),"",E358&amp;"|"&amp;YEAR(C358)&amp;"-"&amp;RIGHT("0"&amp;MONTH(C358),2)&amp;"-"&amp;RIGHT("0"&amp;DAY(C358),2))</f>
        <v/>
      </c>
      <c r="G358" s="26">
        <f>IF(E358="","",IFERROR(MATCH(E358,pl_chave,0),0))</f>
        <v/>
      </c>
      <c r="H358" s="23">
        <f>IF(G358="","",IF(G358=0,"Tarefa fora do plano",INDEX(pl_tag,G358)))</f>
        <v/>
      </c>
      <c r="I358" s="30">
        <f>IF(N(G358)=0,"",INDEX(pl_atividade,G358))</f>
        <v/>
      </c>
      <c r="J358" s="50">
        <f>IF(N(G358)=0,"",INDEX(pl_especialidade,G358))</f>
        <v/>
      </c>
      <c r="K358" s="28">
        <f>IF(N(G358)=0,"",INDEX(pl_duracao,G358))</f>
        <v/>
      </c>
      <c r="L358" s="39">
        <f>IF(ISNUMBER(C358),YEAR(C358),"")</f>
        <v/>
      </c>
      <c r="M358" s="39">
        <f>IF(ISNUMBER(C358),MONTH(C358),"")</f>
        <v/>
      </c>
      <c r="N358" s="23">
        <f>IF(L358="","",IF(NOT(ISNUMBER(crono_ano)),"Informe o ano",IF(L358&lt;crono_ano,"Antes do ano",IF(L358&gt;crono_ano,"Depois do ano","No ano"))))</f>
        <v/>
      </c>
      <c r="O358" s="39">
        <f>IF(F358="","",IF(COUNTIF(F$7:F358,F358)=1,1,0))</f>
        <v/>
      </c>
      <c r="P358" s="39">
        <f>IF(A358&amp;B358&amp;C358="","",IF(AND(O358=1,N(G358)&gt;0),IF(INDEX(pl_ativa,MAX(1,N(G358)))="Sim",1,0),0))</f>
        <v/>
      </c>
      <c r="Q358" s="39">
        <f>IF(F358="","",COUNTIFS(ex_chave_oc,F358,ex_cancelada,"&lt;&gt;Sim"))</f>
        <v/>
      </c>
      <c r="R358" s="51">
        <f>IF(P358="","",IF(AND(P358=1,N(Q358)&gt;0),1,0))</f>
        <v/>
      </c>
      <c r="S358" s="30">
        <f>IF(P358="","",IF(F358="","ERRO: data prevista ausente ou inválida",IF(O358=0,"Duplicada: contada uma vez",IF(N(G358)=0,"ERRO: tarefa fora do Plano Mestre",IF(P358=0,"Tarefa retirada do plano: não conta","OK")))))</f>
        <v/>
      </c>
    </row>
    <row r="359">
      <c r="A359" s="29" t="inlineStr">
        <is>
          <t>eq-demo-004</t>
        </is>
      </c>
      <c r="B359" s="25" t="inlineStr">
        <is>
          <t>PRL-11</t>
        </is>
      </c>
      <c r="C359" s="49" t="n">
        <v>46127</v>
      </c>
      <c r="D359" s="29" t="inlineStr">
        <is>
          <t>Cronograma PCM Direto</t>
        </is>
      </c>
      <c r="E359" s="23">
        <f>IF(OR(A359="",B359=""),"",A359&amp;"|"&amp;B359)</f>
        <v/>
      </c>
      <c r="F359" s="30">
        <f>IF(OR(E359="",NOT(ISNUMBER(C359))),"",E359&amp;"|"&amp;YEAR(C359)&amp;"-"&amp;RIGHT("0"&amp;MONTH(C359),2)&amp;"-"&amp;RIGHT("0"&amp;DAY(C359),2))</f>
        <v/>
      </c>
      <c r="G359" s="26">
        <f>IF(E359="","",IFERROR(MATCH(E359,pl_chave,0),0))</f>
        <v/>
      </c>
      <c r="H359" s="23">
        <f>IF(G359="","",IF(G359=0,"Tarefa fora do plano",INDEX(pl_tag,G359)))</f>
        <v/>
      </c>
      <c r="I359" s="30">
        <f>IF(N(G359)=0,"",INDEX(pl_atividade,G359))</f>
        <v/>
      </c>
      <c r="J359" s="50">
        <f>IF(N(G359)=0,"",INDEX(pl_especialidade,G359))</f>
        <v/>
      </c>
      <c r="K359" s="28">
        <f>IF(N(G359)=0,"",INDEX(pl_duracao,G359))</f>
        <v/>
      </c>
      <c r="L359" s="39">
        <f>IF(ISNUMBER(C359),YEAR(C359),"")</f>
        <v/>
      </c>
      <c r="M359" s="39">
        <f>IF(ISNUMBER(C359),MONTH(C359),"")</f>
        <v/>
      </c>
      <c r="N359" s="23">
        <f>IF(L359="","",IF(NOT(ISNUMBER(crono_ano)),"Informe o ano",IF(L359&lt;crono_ano,"Antes do ano",IF(L359&gt;crono_ano,"Depois do ano","No ano"))))</f>
        <v/>
      </c>
      <c r="O359" s="39">
        <f>IF(F359="","",IF(COUNTIF(F$7:F359,F359)=1,1,0))</f>
        <v/>
      </c>
      <c r="P359" s="39">
        <f>IF(A359&amp;B359&amp;C359="","",IF(AND(O359=1,N(G359)&gt;0),IF(INDEX(pl_ativa,MAX(1,N(G359)))="Sim",1,0),0))</f>
        <v/>
      </c>
      <c r="Q359" s="39">
        <f>IF(F359="","",COUNTIFS(ex_chave_oc,F359,ex_cancelada,"&lt;&gt;Sim"))</f>
        <v/>
      </c>
      <c r="R359" s="51">
        <f>IF(P359="","",IF(AND(P359=1,N(Q359)&gt;0),1,0))</f>
        <v/>
      </c>
      <c r="S359" s="30">
        <f>IF(P359="","",IF(F359="","ERRO: data prevista ausente ou inválida",IF(O359=0,"Duplicada: contada uma vez",IF(N(G359)=0,"ERRO: tarefa fora do Plano Mestre",IF(P359=0,"Tarefa retirada do plano: não conta","OK")))))</f>
        <v/>
      </c>
    </row>
    <row r="360">
      <c r="A360" s="29" t="inlineStr">
        <is>
          <t>eq-demo-004</t>
        </is>
      </c>
      <c r="B360" s="25" t="inlineStr">
        <is>
          <t>PRL-11</t>
        </is>
      </c>
      <c r="C360" s="49" t="n">
        <v>46128</v>
      </c>
      <c r="D360" s="29" t="inlineStr">
        <is>
          <t>Cronograma PCM Direto</t>
        </is>
      </c>
      <c r="E360" s="23">
        <f>IF(OR(A360="",B360=""),"",A360&amp;"|"&amp;B360)</f>
        <v/>
      </c>
      <c r="F360" s="30">
        <f>IF(OR(E360="",NOT(ISNUMBER(C360))),"",E360&amp;"|"&amp;YEAR(C360)&amp;"-"&amp;RIGHT("0"&amp;MONTH(C360),2)&amp;"-"&amp;RIGHT("0"&amp;DAY(C360),2))</f>
        <v/>
      </c>
      <c r="G360" s="26">
        <f>IF(E360="","",IFERROR(MATCH(E360,pl_chave,0),0))</f>
        <v/>
      </c>
      <c r="H360" s="23">
        <f>IF(G360="","",IF(G360=0,"Tarefa fora do plano",INDEX(pl_tag,G360)))</f>
        <v/>
      </c>
      <c r="I360" s="30">
        <f>IF(N(G360)=0,"",INDEX(pl_atividade,G360))</f>
        <v/>
      </c>
      <c r="J360" s="50">
        <f>IF(N(G360)=0,"",INDEX(pl_especialidade,G360))</f>
        <v/>
      </c>
      <c r="K360" s="28">
        <f>IF(N(G360)=0,"",INDEX(pl_duracao,G360))</f>
        <v/>
      </c>
      <c r="L360" s="39">
        <f>IF(ISNUMBER(C360),YEAR(C360),"")</f>
        <v/>
      </c>
      <c r="M360" s="39">
        <f>IF(ISNUMBER(C360),MONTH(C360),"")</f>
        <v/>
      </c>
      <c r="N360" s="23">
        <f>IF(L360="","",IF(NOT(ISNUMBER(crono_ano)),"Informe o ano",IF(L360&lt;crono_ano,"Antes do ano",IF(L360&gt;crono_ano,"Depois do ano","No ano"))))</f>
        <v/>
      </c>
      <c r="O360" s="39">
        <f>IF(F360="","",IF(COUNTIF(F$7:F360,F360)=1,1,0))</f>
        <v/>
      </c>
      <c r="P360" s="39">
        <f>IF(A360&amp;B360&amp;C360="","",IF(AND(O360=1,N(G360)&gt;0),IF(INDEX(pl_ativa,MAX(1,N(G360)))="Sim",1,0),0))</f>
        <v/>
      </c>
      <c r="Q360" s="39">
        <f>IF(F360="","",COUNTIFS(ex_chave_oc,F360,ex_cancelada,"&lt;&gt;Sim"))</f>
        <v/>
      </c>
      <c r="R360" s="51">
        <f>IF(P360="","",IF(AND(P360=1,N(Q360)&gt;0),1,0))</f>
        <v/>
      </c>
      <c r="S360" s="30">
        <f>IF(P360="","",IF(F360="","ERRO: data prevista ausente ou inválida",IF(O360=0,"Duplicada: contada uma vez",IF(N(G360)=0,"ERRO: tarefa fora do Plano Mestre",IF(P360=0,"Tarefa retirada do plano: não conta","OK")))))</f>
        <v/>
      </c>
    </row>
    <row r="361">
      <c r="A361" s="29" t="inlineStr">
        <is>
          <t>eq-demo-004</t>
        </is>
      </c>
      <c r="B361" s="25" t="inlineStr">
        <is>
          <t>PRL-11</t>
        </is>
      </c>
      <c r="C361" s="49" t="n">
        <v>46129</v>
      </c>
      <c r="D361" s="29" t="inlineStr">
        <is>
          <t>Cronograma PCM Direto</t>
        </is>
      </c>
      <c r="E361" s="23">
        <f>IF(OR(A361="",B361=""),"",A361&amp;"|"&amp;B361)</f>
        <v/>
      </c>
      <c r="F361" s="30">
        <f>IF(OR(E361="",NOT(ISNUMBER(C361))),"",E361&amp;"|"&amp;YEAR(C361)&amp;"-"&amp;RIGHT("0"&amp;MONTH(C361),2)&amp;"-"&amp;RIGHT("0"&amp;DAY(C361),2))</f>
        <v/>
      </c>
      <c r="G361" s="26">
        <f>IF(E361="","",IFERROR(MATCH(E361,pl_chave,0),0))</f>
        <v/>
      </c>
      <c r="H361" s="23">
        <f>IF(G361="","",IF(G361=0,"Tarefa fora do plano",INDEX(pl_tag,G361)))</f>
        <v/>
      </c>
      <c r="I361" s="30">
        <f>IF(N(G361)=0,"",INDEX(pl_atividade,G361))</f>
        <v/>
      </c>
      <c r="J361" s="50">
        <f>IF(N(G361)=0,"",INDEX(pl_especialidade,G361))</f>
        <v/>
      </c>
      <c r="K361" s="28">
        <f>IF(N(G361)=0,"",INDEX(pl_duracao,G361))</f>
        <v/>
      </c>
      <c r="L361" s="39">
        <f>IF(ISNUMBER(C361),YEAR(C361),"")</f>
        <v/>
      </c>
      <c r="M361" s="39">
        <f>IF(ISNUMBER(C361),MONTH(C361),"")</f>
        <v/>
      </c>
      <c r="N361" s="23">
        <f>IF(L361="","",IF(NOT(ISNUMBER(crono_ano)),"Informe o ano",IF(L361&lt;crono_ano,"Antes do ano",IF(L361&gt;crono_ano,"Depois do ano","No ano"))))</f>
        <v/>
      </c>
      <c r="O361" s="39">
        <f>IF(F361="","",IF(COUNTIF(F$7:F361,F361)=1,1,0))</f>
        <v/>
      </c>
      <c r="P361" s="39">
        <f>IF(A361&amp;B361&amp;C361="","",IF(AND(O361=1,N(G361)&gt;0),IF(INDEX(pl_ativa,MAX(1,N(G361)))="Sim",1,0),0))</f>
        <v/>
      </c>
      <c r="Q361" s="39">
        <f>IF(F361="","",COUNTIFS(ex_chave_oc,F361,ex_cancelada,"&lt;&gt;Sim"))</f>
        <v/>
      </c>
      <c r="R361" s="51">
        <f>IF(P361="","",IF(AND(P361=1,N(Q361)&gt;0),1,0))</f>
        <v/>
      </c>
      <c r="S361" s="30">
        <f>IF(P361="","",IF(F361="","ERRO: data prevista ausente ou inválida",IF(O361=0,"Duplicada: contada uma vez",IF(N(G361)=0,"ERRO: tarefa fora do Plano Mestre",IF(P361=0,"Tarefa retirada do plano: não conta","OK")))))</f>
        <v/>
      </c>
    </row>
    <row r="362">
      <c r="A362" s="29" t="inlineStr">
        <is>
          <t>eq-demo-001</t>
        </is>
      </c>
      <c r="B362" s="25" t="inlineStr">
        <is>
          <t>CMP-01</t>
        </is>
      </c>
      <c r="C362" s="49" t="n">
        <v>46132</v>
      </c>
      <c r="D362" s="29" t="inlineStr">
        <is>
          <t>Cronograma PCM Direto</t>
        </is>
      </c>
      <c r="E362" s="23">
        <f>IF(OR(A362="",B362=""),"",A362&amp;"|"&amp;B362)</f>
        <v/>
      </c>
      <c r="F362" s="30">
        <f>IF(OR(E362="",NOT(ISNUMBER(C362))),"",E362&amp;"|"&amp;YEAR(C362)&amp;"-"&amp;RIGHT("0"&amp;MONTH(C362),2)&amp;"-"&amp;RIGHT("0"&amp;DAY(C362),2))</f>
        <v/>
      </c>
      <c r="G362" s="26">
        <f>IF(E362="","",IFERROR(MATCH(E362,pl_chave,0),0))</f>
        <v/>
      </c>
      <c r="H362" s="23">
        <f>IF(G362="","",IF(G362=0,"Tarefa fora do plano",INDEX(pl_tag,G362)))</f>
        <v/>
      </c>
      <c r="I362" s="30">
        <f>IF(N(G362)=0,"",INDEX(pl_atividade,G362))</f>
        <v/>
      </c>
      <c r="J362" s="50">
        <f>IF(N(G362)=0,"",INDEX(pl_especialidade,G362))</f>
        <v/>
      </c>
      <c r="K362" s="28">
        <f>IF(N(G362)=0,"",INDEX(pl_duracao,G362))</f>
        <v/>
      </c>
      <c r="L362" s="39">
        <f>IF(ISNUMBER(C362),YEAR(C362),"")</f>
        <v/>
      </c>
      <c r="M362" s="39">
        <f>IF(ISNUMBER(C362),MONTH(C362),"")</f>
        <v/>
      </c>
      <c r="N362" s="23">
        <f>IF(L362="","",IF(NOT(ISNUMBER(crono_ano)),"Informe o ano",IF(L362&lt;crono_ano,"Antes do ano",IF(L362&gt;crono_ano,"Depois do ano","No ano"))))</f>
        <v/>
      </c>
      <c r="O362" s="39">
        <f>IF(F362="","",IF(COUNTIF(F$7:F362,F362)=1,1,0))</f>
        <v/>
      </c>
      <c r="P362" s="39">
        <f>IF(A362&amp;B362&amp;C362="","",IF(AND(O362=1,N(G362)&gt;0),IF(INDEX(pl_ativa,MAX(1,N(G362)))="Sim",1,0),0))</f>
        <v/>
      </c>
      <c r="Q362" s="39">
        <f>IF(F362="","",COUNTIFS(ex_chave_oc,F362,ex_cancelada,"&lt;&gt;Sim"))</f>
        <v/>
      </c>
      <c r="R362" s="51">
        <f>IF(P362="","",IF(AND(P362=1,N(Q362)&gt;0),1,0))</f>
        <v/>
      </c>
      <c r="S362" s="30">
        <f>IF(P362="","",IF(F362="","ERRO: data prevista ausente ou inválida",IF(O362=0,"Duplicada: contada uma vez",IF(N(G362)=0,"ERRO: tarefa fora do Plano Mestre",IF(P362=0,"Tarefa retirada do plano: não conta","OK")))))</f>
        <v/>
      </c>
    </row>
    <row r="363">
      <c r="A363" s="29" t="inlineStr">
        <is>
          <t>eq-demo-001</t>
        </is>
      </c>
      <c r="B363" s="25" t="inlineStr">
        <is>
          <t>CMP-02</t>
        </is>
      </c>
      <c r="C363" s="49" t="n">
        <v>46132</v>
      </c>
      <c r="D363" s="29" t="inlineStr">
        <is>
          <t>Cronograma PCM Direto</t>
        </is>
      </c>
      <c r="E363" s="23">
        <f>IF(OR(A363="",B363=""),"",A363&amp;"|"&amp;B363)</f>
        <v/>
      </c>
      <c r="F363" s="30">
        <f>IF(OR(E363="",NOT(ISNUMBER(C363))),"",E363&amp;"|"&amp;YEAR(C363)&amp;"-"&amp;RIGHT("0"&amp;MONTH(C363),2)&amp;"-"&amp;RIGHT("0"&amp;DAY(C363),2))</f>
        <v/>
      </c>
      <c r="G363" s="26">
        <f>IF(E363="","",IFERROR(MATCH(E363,pl_chave,0),0))</f>
        <v/>
      </c>
      <c r="H363" s="23">
        <f>IF(G363="","",IF(G363=0,"Tarefa fora do plano",INDEX(pl_tag,G363)))</f>
        <v/>
      </c>
      <c r="I363" s="30">
        <f>IF(N(G363)=0,"",INDEX(pl_atividade,G363))</f>
        <v/>
      </c>
      <c r="J363" s="50">
        <f>IF(N(G363)=0,"",INDEX(pl_especialidade,G363))</f>
        <v/>
      </c>
      <c r="K363" s="28">
        <f>IF(N(G363)=0,"",INDEX(pl_duracao,G363))</f>
        <v/>
      </c>
      <c r="L363" s="39">
        <f>IF(ISNUMBER(C363),YEAR(C363),"")</f>
        <v/>
      </c>
      <c r="M363" s="39">
        <f>IF(ISNUMBER(C363),MONTH(C363),"")</f>
        <v/>
      </c>
      <c r="N363" s="23">
        <f>IF(L363="","",IF(NOT(ISNUMBER(crono_ano)),"Informe o ano",IF(L363&lt;crono_ano,"Antes do ano",IF(L363&gt;crono_ano,"Depois do ano","No ano"))))</f>
        <v/>
      </c>
      <c r="O363" s="39">
        <f>IF(F363="","",IF(COUNTIF(F$7:F363,F363)=1,1,0))</f>
        <v/>
      </c>
      <c r="P363" s="39">
        <f>IF(A363&amp;B363&amp;C363="","",IF(AND(O363=1,N(G363)&gt;0),IF(INDEX(pl_ativa,MAX(1,N(G363)))="Sim",1,0),0))</f>
        <v/>
      </c>
      <c r="Q363" s="39">
        <f>IF(F363="","",COUNTIFS(ex_chave_oc,F363,ex_cancelada,"&lt;&gt;Sim"))</f>
        <v/>
      </c>
      <c r="R363" s="51">
        <f>IF(P363="","",IF(AND(P363=1,N(Q363)&gt;0),1,0))</f>
        <v/>
      </c>
      <c r="S363" s="30">
        <f>IF(P363="","",IF(F363="","ERRO: data prevista ausente ou inválida",IF(O363=0,"Duplicada: contada uma vez",IF(N(G363)=0,"ERRO: tarefa fora do Plano Mestre",IF(P363=0,"Tarefa retirada do plano: não conta","OK")))))</f>
        <v/>
      </c>
    </row>
    <row r="364">
      <c r="A364" s="29" t="inlineStr">
        <is>
          <t>eq-demo-001</t>
        </is>
      </c>
      <c r="B364" s="25" t="inlineStr">
        <is>
          <t>CMP-03</t>
        </is>
      </c>
      <c r="C364" s="49" t="n">
        <v>46132</v>
      </c>
      <c r="D364" s="29" t="inlineStr">
        <is>
          <t>Cronograma PCM Direto</t>
        </is>
      </c>
      <c r="E364" s="23">
        <f>IF(OR(A364="",B364=""),"",A364&amp;"|"&amp;B364)</f>
        <v/>
      </c>
      <c r="F364" s="30">
        <f>IF(OR(E364="",NOT(ISNUMBER(C364))),"",E364&amp;"|"&amp;YEAR(C364)&amp;"-"&amp;RIGHT("0"&amp;MONTH(C364),2)&amp;"-"&amp;RIGHT("0"&amp;DAY(C364),2))</f>
        <v/>
      </c>
      <c r="G364" s="26">
        <f>IF(E364="","",IFERROR(MATCH(E364,pl_chave,0),0))</f>
        <v/>
      </c>
      <c r="H364" s="23">
        <f>IF(G364="","",IF(G364=0,"Tarefa fora do plano",INDEX(pl_tag,G364)))</f>
        <v/>
      </c>
      <c r="I364" s="30">
        <f>IF(N(G364)=0,"",INDEX(pl_atividade,G364))</f>
        <v/>
      </c>
      <c r="J364" s="50">
        <f>IF(N(G364)=0,"",INDEX(pl_especialidade,G364))</f>
        <v/>
      </c>
      <c r="K364" s="28">
        <f>IF(N(G364)=0,"",INDEX(pl_duracao,G364))</f>
        <v/>
      </c>
      <c r="L364" s="39">
        <f>IF(ISNUMBER(C364),YEAR(C364),"")</f>
        <v/>
      </c>
      <c r="M364" s="39">
        <f>IF(ISNUMBER(C364),MONTH(C364),"")</f>
        <v/>
      </c>
      <c r="N364" s="23">
        <f>IF(L364="","",IF(NOT(ISNUMBER(crono_ano)),"Informe o ano",IF(L364&lt;crono_ano,"Antes do ano",IF(L364&gt;crono_ano,"Depois do ano","No ano"))))</f>
        <v/>
      </c>
      <c r="O364" s="39">
        <f>IF(F364="","",IF(COUNTIF(F$7:F364,F364)=1,1,0))</f>
        <v/>
      </c>
      <c r="P364" s="39">
        <f>IF(A364&amp;B364&amp;C364="","",IF(AND(O364=1,N(G364)&gt;0),IF(INDEX(pl_ativa,MAX(1,N(G364)))="Sim",1,0),0))</f>
        <v/>
      </c>
      <c r="Q364" s="39">
        <f>IF(F364="","",COUNTIFS(ex_chave_oc,F364,ex_cancelada,"&lt;&gt;Sim"))</f>
        <v/>
      </c>
      <c r="R364" s="51">
        <f>IF(P364="","",IF(AND(P364=1,N(Q364)&gt;0),1,0))</f>
        <v/>
      </c>
      <c r="S364" s="30">
        <f>IF(P364="","",IF(F364="","ERRO: data prevista ausente ou inválida",IF(O364=0,"Duplicada: contada uma vez",IF(N(G364)=0,"ERRO: tarefa fora do Plano Mestre",IF(P364=0,"Tarefa retirada do plano: não conta","OK")))))</f>
        <v/>
      </c>
    </row>
    <row r="365">
      <c r="A365" s="29" t="inlineStr">
        <is>
          <t>eq-demo-001</t>
        </is>
      </c>
      <c r="B365" s="25" t="inlineStr">
        <is>
          <t>CMP-05</t>
        </is>
      </c>
      <c r="C365" s="49" t="n">
        <v>46132</v>
      </c>
      <c r="D365" s="29" t="inlineStr">
        <is>
          <t>Cronograma PCM Direto</t>
        </is>
      </c>
      <c r="E365" s="23">
        <f>IF(OR(A365="",B365=""),"",A365&amp;"|"&amp;B365)</f>
        <v/>
      </c>
      <c r="F365" s="30">
        <f>IF(OR(E365="",NOT(ISNUMBER(C365))),"",E365&amp;"|"&amp;YEAR(C365)&amp;"-"&amp;RIGHT("0"&amp;MONTH(C365),2)&amp;"-"&amp;RIGHT("0"&amp;DAY(C365),2))</f>
        <v/>
      </c>
      <c r="G365" s="26">
        <f>IF(E365="","",IFERROR(MATCH(E365,pl_chave,0),0))</f>
        <v/>
      </c>
      <c r="H365" s="23">
        <f>IF(G365="","",IF(G365=0,"Tarefa fora do plano",INDEX(pl_tag,G365)))</f>
        <v/>
      </c>
      <c r="I365" s="30">
        <f>IF(N(G365)=0,"",INDEX(pl_atividade,G365))</f>
        <v/>
      </c>
      <c r="J365" s="50">
        <f>IF(N(G365)=0,"",INDEX(pl_especialidade,G365))</f>
        <v/>
      </c>
      <c r="K365" s="28">
        <f>IF(N(G365)=0,"",INDEX(pl_duracao,G365))</f>
        <v/>
      </c>
      <c r="L365" s="39">
        <f>IF(ISNUMBER(C365),YEAR(C365),"")</f>
        <v/>
      </c>
      <c r="M365" s="39">
        <f>IF(ISNUMBER(C365),MONTH(C365),"")</f>
        <v/>
      </c>
      <c r="N365" s="23">
        <f>IF(L365="","",IF(NOT(ISNUMBER(crono_ano)),"Informe o ano",IF(L365&lt;crono_ano,"Antes do ano",IF(L365&gt;crono_ano,"Depois do ano","No ano"))))</f>
        <v/>
      </c>
      <c r="O365" s="39">
        <f>IF(F365="","",IF(COUNTIF(F$7:F365,F365)=1,1,0))</f>
        <v/>
      </c>
      <c r="P365" s="39">
        <f>IF(A365&amp;B365&amp;C365="","",IF(AND(O365=1,N(G365)&gt;0),IF(INDEX(pl_ativa,MAX(1,N(G365)))="Sim",1,0),0))</f>
        <v/>
      </c>
      <c r="Q365" s="39">
        <f>IF(F365="","",COUNTIFS(ex_chave_oc,F365,ex_cancelada,"&lt;&gt;Sim"))</f>
        <v/>
      </c>
      <c r="R365" s="51">
        <f>IF(P365="","",IF(AND(P365=1,N(Q365)&gt;0),1,0))</f>
        <v/>
      </c>
      <c r="S365" s="30">
        <f>IF(P365="","",IF(F365="","ERRO: data prevista ausente ou inválida",IF(O365=0,"Duplicada: contada uma vez",IF(N(G365)=0,"ERRO: tarefa fora do Plano Mestre",IF(P365=0,"Tarefa retirada do plano: não conta","OK")))))</f>
        <v/>
      </c>
    </row>
    <row r="366">
      <c r="A366" s="29" t="inlineStr">
        <is>
          <t>eq-demo-002</t>
        </is>
      </c>
      <c r="B366" s="25" t="inlineStr">
        <is>
          <t>BCF-01</t>
        </is>
      </c>
      <c r="C366" s="49" t="n">
        <v>46132</v>
      </c>
      <c r="D366" s="29" t="inlineStr">
        <is>
          <t>Cronograma PCM Direto</t>
        </is>
      </c>
      <c r="E366" s="23">
        <f>IF(OR(A366="",B366=""),"",A366&amp;"|"&amp;B366)</f>
        <v/>
      </c>
      <c r="F366" s="30">
        <f>IF(OR(E366="",NOT(ISNUMBER(C366))),"",E366&amp;"|"&amp;YEAR(C366)&amp;"-"&amp;RIGHT("0"&amp;MONTH(C366),2)&amp;"-"&amp;RIGHT("0"&amp;DAY(C366),2))</f>
        <v/>
      </c>
      <c r="G366" s="26">
        <f>IF(E366="","",IFERROR(MATCH(E366,pl_chave,0),0))</f>
        <v/>
      </c>
      <c r="H366" s="23">
        <f>IF(G366="","",IF(G366=0,"Tarefa fora do plano",INDEX(pl_tag,G366)))</f>
        <v/>
      </c>
      <c r="I366" s="30">
        <f>IF(N(G366)=0,"",INDEX(pl_atividade,G366))</f>
        <v/>
      </c>
      <c r="J366" s="50">
        <f>IF(N(G366)=0,"",INDEX(pl_especialidade,G366))</f>
        <v/>
      </c>
      <c r="K366" s="28">
        <f>IF(N(G366)=0,"",INDEX(pl_duracao,G366))</f>
        <v/>
      </c>
      <c r="L366" s="39">
        <f>IF(ISNUMBER(C366),YEAR(C366),"")</f>
        <v/>
      </c>
      <c r="M366" s="39">
        <f>IF(ISNUMBER(C366),MONTH(C366),"")</f>
        <v/>
      </c>
      <c r="N366" s="23">
        <f>IF(L366="","",IF(NOT(ISNUMBER(crono_ano)),"Informe o ano",IF(L366&lt;crono_ano,"Antes do ano",IF(L366&gt;crono_ano,"Depois do ano","No ano"))))</f>
        <v/>
      </c>
      <c r="O366" s="39">
        <f>IF(F366="","",IF(COUNTIF(F$7:F366,F366)=1,1,0))</f>
        <v/>
      </c>
      <c r="P366" s="39">
        <f>IF(A366&amp;B366&amp;C366="","",IF(AND(O366=1,N(G366)&gt;0),IF(INDEX(pl_ativa,MAX(1,N(G366)))="Sim",1,0),0))</f>
        <v/>
      </c>
      <c r="Q366" s="39">
        <f>IF(F366="","",COUNTIFS(ex_chave_oc,F366,ex_cancelada,"&lt;&gt;Sim"))</f>
        <v/>
      </c>
      <c r="R366" s="51">
        <f>IF(P366="","",IF(AND(P366=1,N(Q366)&gt;0),1,0))</f>
        <v/>
      </c>
      <c r="S366" s="30">
        <f>IF(P366="","",IF(F366="","ERRO: data prevista ausente ou inválida",IF(O366=0,"Duplicada: contada uma vez",IF(N(G366)=0,"ERRO: tarefa fora do Plano Mestre",IF(P366=0,"Tarefa retirada do plano: não conta","OK")))))</f>
        <v/>
      </c>
    </row>
    <row r="367">
      <c r="A367" s="29" t="inlineStr">
        <is>
          <t>eq-demo-003</t>
        </is>
      </c>
      <c r="B367" s="25" t="inlineStr">
        <is>
          <t>MOT-02</t>
        </is>
      </c>
      <c r="C367" s="49" t="n">
        <v>46132</v>
      </c>
      <c r="D367" s="29" t="inlineStr">
        <is>
          <t>Cronograma PCM Direto</t>
        </is>
      </c>
      <c r="E367" s="23">
        <f>IF(OR(A367="",B367=""),"",A367&amp;"|"&amp;B367)</f>
        <v/>
      </c>
      <c r="F367" s="30">
        <f>IF(OR(E367="",NOT(ISNUMBER(C367))),"",E367&amp;"|"&amp;YEAR(C367)&amp;"-"&amp;RIGHT("0"&amp;MONTH(C367),2)&amp;"-"&amp;RIGHT("0"&amp;DAY(C367),2))</f>
        <v/>
      </c>
      <c r="G367" s="26">
        <f>IF(E367="","",IFERROR(MATCH(E367,pl_chave,0),0))</f>
        <v/>
      </c>
      <c r="H367" s="23">
        <f>IF(G367="","",IF(G367=0,"Tarefa fora do plano",INDEX(pl_tag,G367)))</f>
        <v/>
      </c>
      <c r="I367" s="30">
        <f>IF(N(G367)=0,"",INDEX(pl_atividade,G367))</f>
        <v/>
      </c>
      <c r="J367" s="50">
        <f>IF(N(G367)=0,"",INDEX(pl_especialidade,G367))</f>
        <v/>
      </c>
      <c r="K367" s="28">
        <f>IF(N(G367)=0,"",INDEX(pl_duracao,G367))</f>
        <v/>
      </c>
      <c r="L367" s="39">
        <f>IF(ISNUMBER(C367),YEAR(C367),"")</f>
        <v/>
      </c>
      <c r="M367" s="39">
        <f>IF(ISNUMBER(C367),MONTH(C367),"")</f>
        <v/>
      </c>
      <c r="N367" s="23">
        <f>IF(L367="","",IF(NOT(ISNUMBER(crono_ano)),"Informe o ano",IF(L367&lt;crono_ano,"Antes do ano",IF(L367&gt;crono_ano,"Depois do ano","No ano"))))</f>
        <v/>
      </c>
      <c r="O367" s="39">
        <f>IF(F367="","",IF(COUNTIF(F$7:F367,F367)=1,1,0))</f>
        <v/>
      </c>
      <c r="P367" s="39">
        <f>IF(A367&amp;B367&amp;C367="","",IF(AND(O367=1,N(G367)&gt;0),IF(INDEX(pl_ativa,MAX(1,N(G367)))="Sim",1,0),0))</f>
        <v/>
      </c>
      <c r="Q367" s="39">
        <f>IF(F367="","",COUNTIFS(ex_chave_oc,F367,ex_cancelada,"&lt;&gt;Sim"))</f>
        <v/>
      </c>
      <c r="R367" s="51">
        <f>IF(P367="","",IF(AND(P367=1,N(Q367)&gt;0),1,0))</f>
        <v/>
      </c>
      <c r="S367" s="30">
        <f>IF(P367="","",IF(F367="","ERRO: data prevista ausente ou inválida",IF(O367=0,"Duplicada: contada uma vez",IF(N(G367)=0,"ERRO: tarefa fora do Plano Mestre",IF(P367=0,"Tarefa retirada do plano: não conta","OK")))))</f>
        <v/>
      </c>
    </row>
    <row r="368">
      <c r="A368" s="29" t="inlineStr">
        <is>
          <t>eq-demo-004</t>
        </is>
      </c>
      <c r="B368" s="25" t="inlineStr">
        <is>
          <t>PRL-01</t>
        </is>
      </c>
      <c r="C368" s="49" t="n">
        <v>46132</v>
      </c>
      <c r="D368" s="29" t="inlineStr">
        <is>
          <t>Cronograma PCM Direto</t>
        </is>
      </c>
      <c r="E368" s="23">
        <f>IF(OR(A368="",B368=""),"",A368&amp;"|"&amp;B368)</f>
        <v/>
      </c>
      <c r="F368" s="30">
        <f>IF(OR(E368="",NOT(ISNUMBER(C368))),"",E368&amp;"|"&amp;YEAR(C368)&amp;"-"&amp;RIGHT("0"&amp;MONTH(C368),2)&amp;"-"&amp;RIGHT("0"&amp;DAY(C368),2))</f>
        <v/>
      </c>
      <c r="G368" s="26">
        <f>IF(E368="","",IFERROR(MATCH(E368,pl_chave,0),0))</f>
        <v/>
      </c>
      <c r="H368" s="23">
        <f>IF(G368="","",IF(G368=0,"Tarefa fora do plano",INDEX(pl_tag,G368)))</f>
        <v/>
      </c>
      <c r="I368" s="30">
        <f>IF(N(G368)=0,"",INDEX(pl_atividade,G368))</f>
        <v/>
      </c>
      <c r="J368" s="50">
        <f>IF(N(G368)=0,"",INDEX(pl_especialidade,G368))</f>
        <v/>
      </c>
      <c r="K368" s="28">
        <f>IF(N(G368)=0,"",INDEX(pl_duracao,G368))</f>
        <v/>
      </c>
      <c r="L368" s="39">
        <f>IF(ISNUMBER(C368),YEAR(C368),"")</f>
        <v/>
      </c>
      <c r="M368" s="39">
        <f>IF(ISNUMBER(C368),MONTH(C368),"")</f>
        <v/>
      </c>
      <c r="N368" s="23">
        <f>IF(L368="","",IF(NOT(ISNUMBER(crono_ano)),"Informe o ano",IF(L368&lt;crono_ano,"Antes do ano",IF(L368&gt;crono_ano,"Depois do ano","No ano"))))</f>
        <v/>
      </c>
      <c r="O368" s="39">
        <f>IF(F368="","",IF(COUNTIF(F$7:F368,F368)=1,1,0))</f>
        <v/>
      </c>
      <c r="P368" s="39">
        <f>IF(A368&amp;B368&amp;C368="","",IF(AND(O368=1,N(G368)&gt;0),IF(INDEX(pl_ativa,MAX(1,N(G368)))="Sim",1,0),0))</f>
        <v/>
      </c>
      <c r="Q368" s="39">
        <f>IF(F368="","",COUNTIFS(ex_chave_oc,F368,ex_cancelada,"&lt;&gt;Sim"))</f>
        <v/>
      </c>
      <c r="R368" s="51">
        <f>IF(P368="","",IF(AND(P368=1,N(Q368)&gt;0),1,0))</f>
        <v/>
      </c>
      <c r="S368" s="30">
        <f>IF(P368="","",IF(F368="","ERRO: data prevista ausente ou inválida",IF(O368=0,"Duplicada: contada uma vez",IF(N(G368)=0,"ERRO: tarefa fora do Plano Mestre",IF(P368=0,"Tarefa retirada do plano: não conta","OK")))))</f>
        <v/>
      </c>
    </row>
    <row r="369">
      <c r="A369" s="29" t="inlineStr">
        <is>
          <t>eq-demo-004</t>
        </is>
      </c>
      <c r="B369" s="25" t="inlineStr">
        <is>
          <t>PRL-02</t>
        </is>
      </c>
      <c r="C369" s="49" t="n">
        <v>46132</v>
      </c>
      <c r="D369" s="29" t="inlineStr">
        <is>
          <t>Cronograma PCM Direto</t>
        </is>
      </c>
      <c r="E369" s="23">
        <f>IF(OR(A369="",B369=""),"",A369&amp;"|"&amp;B369)</f>
        <v/>
      </c>
      <c r="F369" s="30">
        <f>IF(OR(E369="",NOT(ISNUMBER(C369))),"",E369&amp;"|"&amp;YEAR(C369)&amp;"-"&amp;RIGHT("0"&amp;MONTH(C369),2)&amp;"-"&amp;RIGHT("0"&amp;DAY(C369),2))</f>
        <v/>
      </c>
      <c r="G369" s="26">
        <f>IF(E369="","",IFERROR(MATCH(E369,pl_chave,0),0))</f>
        <v/>
      </c>
      <c r="H369" s="23">
        <f>IF(G369="","",IF(G369=0,"Tarefa fora do plano",INDEX(pl_tag,G369)))</f>
        <v/>
      </c>
      <c r="I369" s="30">
        <f>IF(N(G369)=0,"",INDEX(pl_atividade,G369))</f>
        <v/>
      </c>
      <c r="J369" s="50">
        <f>IF(N(G369)=0,"",INDEX(pl_especialidade,G369))</f>
        <v/>
      </c>
      <c r="K369" s="28">
        <f>IF(N(G369)=0,"",INDEX(pl_duracao,G369))</f>
        <v/>
      </c>
      <c r="L369" s="39">
        <f>IF(ISNUMBER(C369),YEAR(C369),"")</f>
        <v/>
      </c>
      <c r="M369" s="39">
        <f>IF(ISNUMBER(C369),MONTH(C369),"")</f>
        <v/>
      </c>
      <c r="N369" s="23">
        <f>IF(L369="","",IF(NOT(ISNUMBER(crono_ano)),"Informe o ano",IF(L369&lt;crono_ano,"Antes do ano",IF(L369&gt;crono_ano,"Depois do ano","No ano"))))</f>
        <v/>
      </c>
      <c r="O369" s="39">
        <f>IF(F369="","",IF(COUNTIF(F$7:F369,F369)=1,1,0))</f>
        <v/>
      </c>
      <c r="P369" s="39">
        <f>IF(A369&amp;B369&amp;C369="","",IF(AND(O369=1,N(G369)&gt;0),IF(INDEX(pl_ativa,MAX(1,N(G369)))="Sim",1,0),0))</f>
        <v/>
      </c>
      <c r="Q369" s="39">
        <f>IF(F369="","",COUNTIFS(ex_chave_oc,F369,ex_cancelada,"&lt;&gt;Sim"))</f>
        <v/>
      </c>
      <c r="R369" s="51">
        <f>IF(P369="","",IF(AND(P369=1,N(Q369)&gt;0),1,0))</f>
        <v/>
      </c>
      <c r="S369" s="30">
        <f>IF(P369="","",IF(F369="","ERRO: data prevista ausente ou inválida",IF(O369=0,"Duplicada: contada uma vez",IF(N(G369)=0,"ERRO: tarefa fora do Plano Mestre",IF(P369=0,"Tarefa retirada do plano: não conta","OK")))))</f>
        <v/>
      </c>
    </row>
    <row r="370">
      <c r="A370" s="29" t="inlineStr">
        <is>
          <t>eq-demo-004</t>
        </is>
      </c>
      <c r="B370" s="25" t="inlineStr">
        <is>
          <t>PRL-03</t>
        </is>
      </c>
      <c r="C370" s="49" t="n">
        <v>46132</v>
      </c>
      <c r="D370" s="29" t="inlineStr">
        <is>
          <t>Cronograma PCM Direto</t>
        </is>
      </c>
      <c r="E370" s="23">
        <f>IF(OR(A370="",B370=""),"",A370&amp;"|"&amp;B370)</f>
        <v/>
      </c>
      <c r="F370" s="30">
        <f>IF(OR(E370="",NOT(ISNUMBER(C370))),"",E370&amp;"|"&amp;YEAR(C370)&amp;"-"&amp;RIGHT("0"&amp;MONTH(C370),2)&amp;"-"&amp;RIGHT("0"&amp;DAY(C370),2))</f>
        <v/>
      </c>
      <c r="G370" s="26">
        <f>IF(E370="","",IFERROR(MATCH(E370,pl_chave,0),0))</f>
        <v/>
      </c>
      <c r="H370" s="23">
        <f>IF(G370="","",IF(G370=0,"Tarefa fora do plano",INDEX(pl_tag,G370)))</f>
        <v/>
      </c>
      <c r="I370" s="30">
        <f>IF(N(G370)=0,"",INDEX(pl_atividade,G370))</f>
        <v/>
      </c>
      <c r="J370" s="50">
        <f>IF(N(G370)=0,"",INDEX(pl_especialidade,G370))</f>
        <v/>
      </c>
      <c r="K370" s="28">
        <f>IF(N(G370)=0,"",INDEX(pl_duracao,G370))</f>
        <v/>
      </c>
      <c r="L370" s="39">
        <f>IF(ISNUMBER(C370),YEAR(C370),"")</f>
        <v/>
      </c>
      <c r="M370" s="39">
        <f>IF(ISNUMBER(C370),MONTH(C370),"")</f>
        <v/>
      </c>
      <c r="N370" s="23">
        <f>IF(L370="","",IF(NOT(ISNUMBER(crono_ano)),"Informe o ano",IF(L370&lt;crono_ano,"Antes do ano",IF(L370&gt;crono_ano,"Depois do ano","No ano"))))</f>
        <v/>
      </c>
      <c r="O370" s="39">
        <f>IF(F370="","",IF(COUNTIF(F$7:F370,F370)=1,1,0))</f>
        <v/>
      </c>
      <c r="P370" s="39">
        <f>IF(A370&amp;B370&amp;C370="","",IF(AND(O370=1,N(G370)&gt;0),IF(INDEX(pl_ativa,MAX(1,N(G370)))="Sim",1,0),0))</f>
        <v/>
      </c>
      <c r="Q370" s="39">
        <f>IF(F370="","",COUNTIFS(ex_chave_oc,F370,ex_cancelada,"&lt;&gt;Sim"))</f>
        <v/>
      </c>
      <c r="R370" s="51">
        <f>IF(P370="","",IF(AND(P370=1,N(Q370)&gt;0),1,0))</f>
        <v/>
      </c>
      <c r="S370" s="30">
        <f>IF(P370="","",IF(F370="","ERRO: data prevista ausente ou inválida",IF(O370=0,"Duplicada: contada uma vez",IF(N(G370)=0,"ERRO: tarefa fora do Plano Mestre",IF(P370=0,"Tarefa retirada do plano: não conta","OK")))))</f>
        <v/>
      </c>
    </row>
    <row r="371">
      <c r="A371" s="29" t="inlineStr">
        <is>
          <t>eq-demo-004</t>
        </is>
      </c>
      <c r="B371" s="25" t="inlineStr">
        <is>
          <t>PRL-11</t>
        </is>
      </c>
      <c r="C371" s="49" t="n">
        <v>46132</v>
      </c>
      <c r="D371" s="29" t="inlineStr">
        <is>
          <t>Cronograma PCM Direto</t>
        </is>
      </c>
      <c r="E371" s="23">
        <f>IF(OR(A371="",B371=""),"",A371&amp;"|"&amp;B371)</f>
        <v/>
      </c>
      <c r="F371" s="30">
        <f>IF(OR(E371="",NOT(ISNUMBER(C371))),"",E371&amp;"|"&amp;YEAR(C371)&amp;"-"&amp;RIGHT("0"&amp;MONTH(C371),2)&amp;"-"&amp;RIGHT("0"&amp;DAY(C371),2))</f>
        <v/>
      </c>
      <c r="G371" s="26">
        <f>IF(E371="","",IFERROR(MATCH(E371,pl_chave,0),0))</f>
        <v/>
      </c>
      <c r="H371" s="23">
        <f>IF(G371="","",IF(G371=0,"Tarefa fora do plano",INDEX(pl_tag,G371)))</f>
        <v/>
      </c>
      <c r="I371" s="30">
        <f>IF(N(G371)=0,"",INDEX(pl_atividade,G371))</f>
        <v/>
      </c>
      <c r="J371" s="50">
        <f>IF(N(G371)=0,"",INDEX(pl_especialidade,G371))</f>
        <v/>
      </c>
      <c r="K371" s="28">
        <f>IF(N(G371)=0,"",INDEX(pl_duracao,G371))</f>
        <v/>
      </c>
      <c r="L371" s="39">
        <f>IF(ISNUMBER(C371),YEAR(C371),"")</f>
        <v/>
      </c>
      <c r="M371" s="39">
        <f>IF(ISNUMBER(C371),MONTH(C371),"")</f>
        <v/>
      </c>
      <c r="N371" s="23">
        <f>IF(L371="","",IF(NOT(ISNUMBER(crono_ano)),"Informe o ano",IF(L371&lt;crono_ano,"Antes do ano",IF(L371&gt;crono_ano,"Depois do ano","No ano"))))</f>
        <v/>
      </c>
      <c r="O371" s="39">
        <f>IF(F371="","",IF(COUNTIF(F$7:F371,F371)=1,1,0))</f>
        <v/>
      </c>
      <c r="P371" s="39">
        <f>IF(A371&amp;B371&amp;C371="","",IF(AND(O371=1,N(G371)&gt;0),IF(INDEX(pl_ativa,MAX(1,N(G371)))="Sim",1,0),0))</f>
        <v/>
      </c>
      <c r="Q371" s="39">
        <f>IF(F371="","",COUNTIFS(ex_chave_oc,F371,ex_cancelada,"&lt;&gt;Sim"))</f>
        <v/>
      </c>
      <c r="R371" s="51">
        <f>IF(P371="","",IF(AND(P371=1,N(Q371)&gt;0),1,0))</f>
        <v/>
      </c>
      <c r="S371" s="30">
        <f>IF(P371="","",IF(F371="","ERRO: data prevista ausente ou inválida",IF(O371=0,"Duplicada: contada uma vez",IF(N(G371)=0,"ERRO: tarefa fora do Plano Mestre",IF(P371=0,"Tarefa retirada do plano: não conta","OK")))))</f>
        <v/>
      </c>
    </row>
    <row r="372">
      <c r="A372" s="29" t="inlineStr">
        <is>
          <t>eq-demo-004</t>
        </is>
      </c>
      <c r="B372" s="25" t="inlineStr">
        <is>
          <t>PRL-11</t>
        </is>
      </c>
      <c r="C372" s="49" t="n">
        <v>46133</v>
      </c>
      <c r="D372" s="29" t="inlineStr">
        <is>
          <t>Cronograma PCM Direto</t>
        </is>
      </c>
      <c r="E372" s="23">
        <f>IF(OR(A372="",B372=""),"",A372&amp;"|"&amp;B372)</f>
        <v/>
      </c>
      <c r="F372" s="30">
        <f>IF(OR(E372="",NOT(ISNUMBER(C372))),"",E372&amp;"|"&amp;YEAR(C372)&amp;"-"&amp;RIGHT("0"&amp;MONTH(C372),2)&amp;"-"&amp;RIGHT("0"&amp;DAY(C372),2))</f>
        <v/>
      </c>
      <c r="G372" s="26">
        <f>IF(E372="","",IFERROR(MATCH(E372,pl_chave,0),0))</f>
        <v/>
      </c>
      <c r="H372" s="23">
        <f>IF(G372="","",IF(G372=0,"Tarefa fora do plano",INDEX(pl_tag,G372)))</f>
        <v/>
      </c>
      <c r="I372" s="30">
        <f>IF(N(G372)=0,"",INDEX(pl_atividade,G372))</f>
        <v/>
      </c>
      <c r="J372" s="50">
        <f>IF(N(G372)=0,"",INDEX(pl_especialidade,G372))</f>
        <v/>
      </c>
      <c r="K372" s="28">
        <f>IF(N(G372)=0,"",INDEX(pl_duracao,G372))</f>
        <v/>
      </c>
      <c r="L372" s="39">
        <f>IF(ISNUMBER(C372),YEAR(C372),"")</f>
        <v/>
      </c>
      <c r="M372" s="39">
        <f>IF(ISNUMBER(C372),MONTH(C372),"")</f>
        <v/>
      </c>
      <c r="N372" s="23">
        <f>IF(L372="","",IF(NOT(ISNUMBER(crono_ano)),"Informe o ano",IF(L372&lt;crono_ano,"Antes do ano",IF(L372&gt;crono_ano,"Depois do ano","No ano"))))</f>
        <v/>
      </c>
      <c r="O372" s="39">
        <f>IF(F372="","",IF(COUNTIF(F$7:F372,F372)=1,1,0))</f>
        <v/>
      </c>
      <c r="P372" s="39">
        <f>IF(A372&amp;B372&amp;C372="","",IF(AND(O372=1,N(G372)&gt;0),IF(INDEX(pl_ativa,MAX(1,N(G372)))="Sim",1,0),0))</f>
        <v/>
      </c>
      <c r="Q372" s="39">
        <f>IF(F372="","",COUNTIFS(ex_chave_oc,F372,ex_cancelada,"&lt;&gt;Sim"))</f>
        <v/>
      </c>
      <c r="R372" s="51">
        <f>IF(P372="","",IF(AND(P372=1,N(Q372)&gt;0),1,0))</f>
        <v/>
      </c>
      <c r="S372" s="30">
        <f>IF(P372="","",IF(F372="","ERRO: data prevista ausente ou inválida",IF(O372=0,"Duplicada: contada uma vez",IF(N(G372)=0,"ERRO: tarefa fora do Plano Mestre",IF(P372=0,"Tarefa retirada do plano: não conta","OK")))))</f>
        <v/>
      </c>
    </row>
    <row r="373">
      <c r="A373" s="29" t="inlineStr">
        <is>
          <t>eq-demo-004</t>
        </is>
      </c>
      <c r="B373" s="25" t="inlineStr">
        <is>
          <t>PRL-11</t>
        </is>
      </c>
      <c r="C373" s="49" t="n">
        <v>46134</v>
      </c>
      <c r="D373" s="29" t="inlineStr">
        <is>
          <t>Cronograma PCM Direto</t>
        </is>
      </c>
      <c r="E373" s="23">
        <f>IF(OR(A373="",B373=""),"",A373&amp;"|"&amp;B373)</f>
        <v/>
      </c>
      <c r="F373" s="30">
        <f>IF(OR(E373="",NOT(ISNUMBER(C373))),"",E373&amp;"|"&amp;YEAR(C373)&amp;"-"&amp;RIGHT("0"&amp;MONTH(C373),2)&amp;"-"&amp;RIGHT("0"&amp;DAY(C373),2))</f>
        <v/>
      </c>
      <c r="G373" s="26">
        <f>IF(E373="","",IFERROR(MATCH(E373,pl_chave,0),0))</f>
        <v/>
      </c>
      <c r="H373" s="23">
        <f>IF(G373="","",IF(G373=0,"Tarefa fora do plano",INDEX(pl_tag,G373)))</f>
        <v/>
      </c>
      <c r="I373" s="30">
        <f>IF(N(G373)=0,"",INDEX(pl_atividade,G373))</f>
        <v/>
      </c>
      <c r="J373" s="50">
        <f>IF(N(G373)=0,"",INDEX(pl_especialidade,G373))</f>
        <v/>
      </c>
      <c r="K373" s="28">
        <f>IF(N(G373)=0,"",INDEX(pl_duracao,G373))</f>
        <v/>
      </c>
      <c r="L373" s="39">
        <f>IF(ISNUMBER(C373),YEAR(C373),"")</f>
        <v/>
      </c>
      <c r="M373" s="39">
        <f>IF(ISNUMBER(C373),MONTH(C373),"")</f>
        <v/>
      </c>
      <c r="N373" s="23">
        <f>IF(L373="","",IF(NOT(ISNUMBER(crono_ano)),"Informe o ano",IF(L373&lt;crono_ano,"Antes do ano",IF(L373&gt;crono_ano,"Depois do ano","No ano"))))</f>
        <v/>
      </c>
      <c r="O373" s="39">
        <f>IF(F373="","",IF(COUNTIF(F$7:F373,F373)=1,1,0))</f>
        <v/>
      </c>
      <c r="P373" s="39">
        <f>IF(A373&amp;B373&amp;C373="","",IF(AND(O373=1,N(G373)&gt;0),IF(INDEX(pl_ativa,MAX(1,N(G373)))="Sim",1,0),0))</f>
        <v/>
      </c>
      <c r="Q373" s="39">
        <f>IF(F373="","",COUNTIFS(ex_chave_oc,F373,ex_cancelada,"&lt;&gt;Sim"))</f>
        <v/>
      </c>
      <c r="R373" s="51">
        <f>IF(P373="","",IF(AND(P373=1,N(Q373)&gt;0),1,0))</f>
        <v/>
      </c>
      <c r="S373" s="30">
        <f>IF(P373="","",IF(F373="","ERRO: data prevista ausente ou inválida",IF(O373=0,"Duplicada: contada uma vez",IF(N(G373)=0,"ERRO: tarefa fora do Plano Mestre",IF(P373=0,"Tarefa retirada do plano: não conta","OK")))))</f>
        <v/>
      </c>
    </row>
    <row r="374">
      <c r="A374" s="29" t="inlineStr">
        <is>
          <t>eq-demo-004</t>
        </is>
      </c>
      <c r="B374" s="25" t="inlineStr">
        <is>
          <t>PRL-11</t>
        </is>
      </c>
      <c r="C374" s="49" t="n">
        <v>46135</v>
      </c>
      <c r="D374" s="29" t="inlineStr">
        <is>
          <t>Cronograma PCM Direto</t>
        </is>
      </c>
      <c r="E374" s="23">
        <f>IF(OR(A374="",B374=""),"",A374&amp;"|"&amp;B374)</f>
        <v/>
      </c>
      <c r="F374" s="30">
        <f>IF(OR(E374="",NOT(ISNUMBER(C374))),"",E374&amp;"|"&amp;YEAR(C374)&amp;"-"&amp;RIGHT("0"&amp;MONTH(C374),2)&amp;"-"&amp;RIGHT("0"&amp;DAY(C374),2))</f>
        <v/>
      </c>
      <c r="G374" s="26">
        <f>IF(E374="","",IFERROR(MATCH(E374,pl_chave,0),0))</f>
        <v/>
      </c>
      <c r="H374" s="23">
        <f>IF(G374="","",IF(G374=0,"Tarefa fora do plano",INDEX(pl_tag,G374)))</f>
        <v/>
      </c>
      <c r="I374" s="30">
        <f>IF(N(G374)=0,"",INDEX(pl_atividade,G374))</f>
        <v/>
      </c>
      <c r="J374" s="50">
        <f>IF(N(G374)=0,"",INDEX(pl_especialidade,G374))</f>
        <v/>
      </c>
      <c r="K374" s="28">
        <f>IF(N(G374)=0,"",INDEX(pl_duracao,G374))</f>
        <v/>
      </c>
      <c r="L374" s="39">
        <f>IF(ISNUMBER(C374),YEAR(C374),"")</f>
        <v/>
      </c>
      <c r="M374" s="39">
        <f>IF(ISNUMBER(C374),MONTH(C374),"")</f>
        <v/>
      </c>
      <c r="N374" s="23">
        <f>IF(L374="","",IF(NOT(ISNUMBER(crono_ano)),"Informe o ano",IF(L374&lt;crono_ano,"Antes do ano",IF(L374&gt;crono_ano,"Depois do ano","No ano"))))</f>
        <v/>
      </c>
      <c r="O374" s="39">
        <f>IF(F374="","",IF(COUNTIF(F$7:F374,F374)=1,1,0))</f>
        <v/>
      </c>
      <c r="P374" s="39">
        <f>IF(A374&amp;B374&amp;C374="","",IF(AND(O374=1,N(G374)&gt;0),IF(INDEX(pl_ativa,MAX(1,N(G374)))="Sim",1,0),0))</f>
        <v/>
      </c>
      <c r="Q374" s="39">
        <f>IF(F374="","",COUNTIFS(ex_chave_oc,F374,ex_cancelada,"&lt;&gt;Sim"))</f>
        <v/>
      </c>
      <c r="R374" s="51">
        <f>IF(P374="","",IF(AND(P374=1,N(Q374)&gt;0),1,0))</f>
        <v/>
      </c>
      <c r="S374" s="30">
        <f>IF(P374="","",IF(F374="","ERRO: data prevista ausente ou inválida",IF(O374=0,"Duplicada: contada uma vez",IF(N(G374)=0,"ERRO: tarefa fora do Plano Mestre",IF(P374=0,"Tarefa retirada do plano: não conta","OK")))))</f>
        <v/>
      </c>
    </row>
    <row r="375">
      <c r="A375" s="29" t="inlineStr">
        <is>
          <t>eq-demo-004</t>
        </is>
      </c>
      <c r="B375" s="25" t="inlineStr">
        <is>
          <t>PRL-11</t>
        </is>
      </c>
      <c r="C375" s="49" t="n">
        <v>46136</v>
      </c>
      <c r="D375" s="29" t="inlineStr">
        <is>
          <t>Cronograma PCM Direto</t>
        </is>
      </c>
      <c r="E375" s="23">
        <f>IF(OR(A375="",B375=""),"",A375&amp;"|"&amp;B375)</f>
        <v/>
      </c>
      <c r="F375" s="30">
        <f>IF(OR(E375="",NOT(ISNUMBER(C375))),"",E375&amp;"|"&amp;YEAR(C375)&amp;"-"&amp;RIGHT("0"&amp;MONTH(C375),2)&amp;"-"&amp;RIGHT("0"&amp;DAY(C375),2))</f>
        <v/>
      </c>
      <c r="G375" s="26">
        <f>IF(E375="","",IFERROR(MATCH(E375,pl_chave,0),0))</f>
        <v/>
      </c>
      <c r="H375" s="23">
        <f>IF(G375="","",IF(G375=0,"Tarefa fora do plano",INDEX(pl_tag,G375)))</f>
        <v/>
      </c>
      <c r="I375" s="30">
        <f>IF(N(G375)=0,"",INDEX(pl_atividade,G375))</f>
        <v/>
      </c>
      <c r="J375" s="50">
        <f>IF(N(G375)=0,"",INDEX(pl_especialidade,G375))</f>
        <v/>
      </c>
      <c r="K375" s="28">
        <f>IF(N(G375)=0,"",INDEX(pl_duracao,G375))</f>
        <v/>
      </c>
      <c r="L375" s="39">
        <f>IF(ISNUMBER(C375),YEAR(C375),"")</f>
        <v/>
      </c>
      <c r="M375" s="39">
        <f>IF(ISNUMBER(C375),MONTH(C375),"")</f>
        <v/>
      </c>
      <c r="N375" s="23">
        <f>IF(L375="","",IF(NOT(ISNUMBER(crono_ano)),"Informe o ano",IF(L375&lt;crono_ano,"Antes do ano",IF(L375&gt;crono_ano,"Depois do ano","No ano"))))</f>
        <v/>
      </c>
      <c r="O375" s="39">
        <f>IF(F375="","",IF(COUNTIF(F$7:F375,F375)=1,1,0))</f>
        <v/>
      </c>
      <c r="P375" s="39">
        <f>IF(A375&amp;B375&amp;C375="","",IF(AND(O375=1,N(G375)&gt;0),IF(INDEX(pl_ativa,MAX(1,N(G375)))="Sim",1,0),0))</f>
        <v/>
      </c>
      <c r="Q375" s="39">
        <f>IF(F375="","",COUNTIFS(ex_chave_oc,F375,ex_cancelada,"&lt;&gt;Sim"))</f>
        <v/>
      </c>
      <c r="R375" s="51">
        <f>IF(P375="","",IF(AND(P375=1,N(Q375)&gt;0),1,0))</f>
        <v/>
      </c>
      <c r="S375" s="30">
        <f>IF(P375="","",IF(F375="","ERRO: data prevista ausente ou inválida",IF(O375=0,"Duplicada: contada uma vez",IF(N(G375)=0,"ERRO: tarefa fora do Plano Mestre",IF(P375=0,"Tarefa retirada do plano: não conta","OK")))))</f>
        <v/>
      </c>
    </row>
    <row r="376">
      <c r="A376" s="29" t="inlineStr">
        <is>
          <t>eq-demo-001</t>
        </is>
      </c>
      <c r="B376" s="25" t="inlineStr">
        <is>
          <t>CMP-01</t>
        </is>
      </c>
      <c r="C376" s="49" t="n">
        <v>46139</v>
      </c>
      <c r="D376" s="29" t="inlineStr">
        <is>
          <t>Cronograma PCM Direto</t>
        </is>
      </c>
      <c r="E376" s="23">
        <f>IF(OR(A376="",B376=""),"",A376&amp;"|"&amp;B376)</f>
        <v/>
      </c>
      <c r="F376" s="30">
        <f>IF(OR(E376="",NOT(ISNUMBER(C376))),"",E376&amp;"|"&amp;YEAR(C376)&amp;"-"&amp;RIGHT("0"&amp;MONTH(C376),2)&amp;"-"&amp;RIGHT("0"&amp;DAY(C376),2))</f>
        <v/>
      </c>
      <c r="G376" s="26">
        <f>IF(E376="","",IFERROR(MATCH(E376,pl_chave,0),0))</f>
        <v/>
      </c>
      <c r="H376" s="23">
        <f>IF(G376="","",IF(G376=0,"Tarefa fora do plano",INDEX(pl_tag,G376)))</f>
        <v/>
      </c>
      <c r="I376" s="30">
        <f>IF(N(G376)=0,"",INDEX(pl_atividade,G376))</f>
        <v/>
      </c>
      <c r="J376" s="50">
        <f>IF(N(G376)=0,"",INDEX(pl_especialidade,G376))</f>
        <v/>
      </c>
      <c r="K376" s="28">
        <f>IF(N(G376)=0,"",INDEX(pl_duracao,G376))</f>
        <v/>
      </c>
      <c r="L376" s="39">
        <f>IF(ISNUMBER(C376),YEAR(C376),"")</f>
        <v/>
      </c>
      <c r="M376" s="39">
        <f>IF(ISNUMBER(C376),MONTH(C376),"")</f>
        <v/>
      </c>
      <c r="N376" s="23">
        <f>IF(L376="","",IF(NOT(ISNUMBER(crono_ano)),"Informe o ano",IF(L376&lt;crono_ano,"Antes do ano",IF(L376&gt;crono_ano,"Depois do ano","No ano"))))</f>
        <v/>
      </c>
      <c r="O376" s="39">
        <f>IF(F376="","",IF(COUNTIF(F$7:F376,F376)=1,1,0))</f>
        <v/>
      </c>
      <c r="P376" s="39">
        <f>IF(A376&amp;B376&amp;C376="","",IF(AND(O376=1,N(G376)&gt;0),IF(INDEX(pl_ativa,MAX(1,N(G376)))="Sim",1,0),0))</f>
        <v/>
      </c>
      <c r="Q376" s="39">
        <f>IF(F376="","",COUNTIFS(ex_chave_oc,F376,ex_cancelada,"&lt;&gt;Sim"))</f>
        <v/>
      </c>
      <c r="R376" s="51">
        <f>IF(P376="","",IF(AND(P376=1,N(Q376)&gt;0),1,0))</f>
        <v/>
      </c>
      <c r="S376" s="30">
        <f>IF(P376="","",IF(F376="","ERRO: data prevista ausente ou inválida",IF(O376=0,"Duplicada: contada uma vez",IF(N(G376)=0,"ERRO: tarefa fora do Plano Mestre",IF(P376=0,"Tarefa retirada do plano: não conta","OK")))))</f>
        <v/>
      </c>
    </row>
    <row r="377">
      <c r="A377" s="29" t="inlineStr">
        <is>
          <t>eq-demo-001</t>
        </is>
      </c>
      <c r="B377" s="25" t="inlineStr">
        <is>
          <t>CMP-02</t>
        </is>
      </c>
      <c r="C377" s="49" t="n">
        <v>46139</v>
      </c>
      <c r="D377" s="29" t="inlineStr">
        <is>
          <t>Cronograma PCM Direto</t>
        </is>
      </c>
      <c r="E377" s="23">
        <f>IF(OR(A377="",B377=""),"",A377&amp;"|"&amp;B377)</f>
        <v/>
      </c>
      <c r="F377" s="30">
        <f>IF(OR(E377="",NOT(ISNUMBER(C377))),"",E377&amp;"|"&amp;YEAR(C377)&amp;"-"&amp;RIGHT("0"&amp;MONTH(C377),2)&amp;"-"&amp;RIGHT("0"&amp;DAY(C377),2))</f>
        <v/>
      </c>
      <c r="G377" s="26">
        <f>IF(E377="","",IFERROR(MATCH(E377,pl_chave,0),0))</f>
        <v/>
      </c>
      <c r="H377" s="23">
        <f>IF(G377="","",IF(G377=0,"Tarefa fora do plano",INDEX(pl_tag,G377)))</f>
        <v/>
      </c>
      <c r="I377" s="30">
        <f>IF(N(G377)=0,"",INDEX(pl_atividade,G377))</f>
        <v/>
      </c>
      <c r="J377" s="50">
        <f>IF(N(G377)=0,"",INDEX(pl_especialidade,G377))</f>
        <v/>
      </c>
      <c r="K377" s="28">
        <f>IF(N(G377)=0,"",INDEX(pl_duracao,G377))</f>
        <v/>
      </c>
      <c r="L377" s="39">
        <f>IF(ISNUMBER(C377),YEAR(C377),"")</f>
        <v/>
      </c>
      <c r="M377" s="39">
        <f>IF(ISNUMBER(C377),MONTH(C377),"")</f>
        <v/>
      </c>
      <c r="N377" s="23">
        <f>IF(L377="","",IF(NOT(ISNUMBER(crono_ano)),"Informe o ano",IF(L377&lt;crono_ano,"Antes do ano",IF(L377&gt;crono_ano,"Depois do ano","No ano"))))</f>
        <v/>
      </c>
      <c r="O377" s="39">
        <f>IF(F377="","",IF(COUNTIF(F$7:F377,F377)=1,1,0))</f>
        <v/>
      </c>
      <c r="P377" s="39">
        <f>IF(A377&amp;B377&amp;C377="","",IF(AND(O377=1,N(G377)&gt;0),IF(INDEX(pl_ativa,MAX(1,N(G377)))="Sim",1,0),0))</f>
        <v/>
      </c>
      <c r="Q377" s="39">
        <f>IF(F377="","",COUNTIFS(ex_chave_oc,F377,ex_cancelada,"&lt;&gt;Sim"))</f>
        <v/>
      </c>
      <c r="R377" s="51">
        <f>IF(P377="","",IF(AND(P377=1,N(Q377)&gt;0),1,0))</f>
        <v/>
      </c>
      <c r="S377" s="30">
        <f>IF(P377="","",IF(F377="","ERRO: data prevista ausente ou inválida",IF(O377=0,"Duplicada: contada uma vez",IF(N(G377)=0,"ERRO: tarefa fora do Plano Mestre",IF(P377=0,"Tarefa retirada do plano: não conta","OK")))))</f>
        <v/>
      </c>
    </row>
    <row r="378">
      <c r="A378" s="29" t="inlineStr">
        <is>
          <t>eq-demo-001</t>
        </is>
      </c>
      <c r="B378" s="25" t="inlineStr">
        <is>
          <t>CMP-07</t>
        </is>
      </c>
      <c r="C378" s="49" t="n">
        <v>46139</v>
      </c>
      <c r="D378" s="29" t="inlineStr">
        <is>
          <t>Cronograma PCM Direto</t>
        </is>
      </c>
      <c r="E378" s="23">
        <f>IF(OR(A378="",B378=""),"",A378&amp;"|"&amp;B378)</f>
        <v/>
      </c>
      <c r="F378" s="30">
        <f>IF(OR(E378="",NOT(ISNUMBER(C378))),"",E378&amp;"|"&amp;YEAR(C378)&amp;"-"&amp;RIGHT("0"&amp;MONTH(C378),2)&amp;"-"&amp;RIGHT("0"&amp;DAY(C378),2))</f>
        <v/>
      </c>
      <c r="G378" s="26">
        <f>IF(E378="","",IFERROR(MATCH(E378,pl_chave,0),0))</f>
        <v/>
      </c>
      <c r="H378" s="23">
        <f>IF(G378="","",IF(G378=0,"Tarefa fora do plano",INDEX(pl_tag,G378)))</f>
        <v/>
      </c>
      <c r="I378" s="30">
        <f>IF(N(G378)=0,"",INDEX(pl_atividade,G378))</f>
        <v/>
      </c>
      <c r="J378" s="50">
        <f>IF(N(G378)=0,"",INDEX(pl_especialidade,G378))</f>
        <v/>
      </c>
      <c r="K378" s="28">
        <f>IF(N(G378)=0,"",INDEX(pl_duracao,G378))</f>
        <v/>
      </c>
      <c r="L378" s="39">
        <f>IF(ISNUMBER(C378),YEAR(C378),"")</f>
        <v/>
      </c>
      <c r="M378" s="39">
        <f>IF(ISNUMBER(C378),MONTH(C378),"")</f>
        <v/>
      </c>
      <c r="N378" s="23">
        <f>IF(L378="","",IF(NOT(ISNUMBER(crono_ano)),"Informe o ano",IF(L378&lt;crono_ano,"Antes do ano",IF(L378&gt;crono_ano,"Depois do ano","No ano"))))</f>
        <v/>
      </c>
      <c r="O378" s="39">
        <f>IF(F378="","",IF(COUNTIF(F$7:F378,F378)=1,1,0))</f>
        <v/>
      </c>
      <c r="P378" s="39">
        <f>IF(A378&amp;B378&amp;C378="","",IF(AND(O378=1,N(G378)&gt;0),IF(INDEX(pl_ativa,MAX(1,N(G378)))="Sim",1,0),0))</f>
        <v/>
      </c>
      <c r="Q378" s="39">
        <f>IF(F378="","",COUNTIFS(ex_chave_oc,F378,ex_cancelada,"&lt;&gt;Sim"))</f>
        <v/>
      </c>
      <c r="R378" s="51">
        <f>IF(P378="","",IF(AND(P378=1,N(Q378)&gt;0),1,0))</f>
        <v/>
      </c>
      <c r="S378" s="30">
        <f>IF(P378="","",IF(F378="","ERRO: data prevista ausente ou inválida",IF(O378=0,"Duplicada: contada uma vez",IF(N(G378)=0,"ERRO: tarefa fora do Plano Mestre",IF(P378=0,"Tarefa retirada do plano: não conta","OK")))))</f>
        <v/>
      </c>
    </row>
    <row r="379">
      <c r="A379" s="29" t="inlineStr">
        <is>
          <t>eq-demo-002</t>
        </is>
      </c>
      <c r="B379" s="25" t="inlineStr">
        <is>
          <t>BCF-01</t>
        </is>
      </c>
      <c r="C379" s="49" t="n">
        <v>46139</v>
      </c>
      <c r="D379" s="29" t="inlineStr">
        <is>
          <t>Cronograma PCM Direto</t>
        </is>
      </c>
      <c r="E379" s="23">
        <f>IF(OR(A379="",B379=""),"",A379&amp;"|"&amp;B379)</f>
        <v/>
      </c>
      <c r="F379" s="30">
        <f>IF(OR(E379="",NOT(ISNUMBER(C379))),"",E379&amp;"|"&amp;YEAR(C379)&amp;"-"&amp;RIGHT("0"&amp;MONTH(C379),2)&amp;"-"&amp;RIGHT("0"&amp;DAY(C379),2))</f>
        <v/>
      </c>
      <c r="G379" s="26">
        <f>IF(E379="","",IFERROR(MATCH(E379,pl_chave,0),0))</f>
        <v/>
      </c>
      <c r="H379" s="23">
        <f>IF(G379="","",IF(G379=0,"Tarefa fora do plano",INDEX(pl_tag,G379)))</f>
        <v/>
      </c>
      <c r="I379" s="30">
        <f>IF(N(G379)=0,"",INDEX(pl_atividade,G379))</f>
        <v/>
      </c>
      <c r="J379" s="50">
        <f>IF(N(G379)=0,"",INDEX(pl_especialidade,G379))</f>
        <v/>
      </c>
      <c r="K379" s="28">
        <f>IF(N(G379)=0,"",INDEX(pl_duracao,G379))</f>
        <v/>
      </c>
      <c r="L379" s="39">
        <f>IF(ISNUMBER(C379),YEAR(C379),"")</f>
        <v/>
      </c>
      <c r="M379" s="39">
        <f>IF(ISNUMBER(C379),MONTH(C379),"")</f>
        <v/>
      </c>
      <c r="N379" s="23">
        <f>IF(L379="","",IF(NOT(ISNUMBER(crono_ano)),"Informe o ano",IF(L379&lt;crono_ano,"Antes do ano",IF(L379&gt;crono_ano,"Depois do ano","No ano"))))</f>
        <v/>
      </c>
      <c r="O379" s="39">
        <f>IF(F379="","",IF(COUNTIF(F$7:F379,F379)=1,1,0))</f>
        <v/>
      </c>
      <c r="P379" s="39">
        <f>IF(A379&amp;B379&amp;C379="","",IF(AND(O379=1,N(G379)&gt;0),IF(INDEX(pl_ativa,MAX(1,N(G379)))="Sim",1,0),0))</f>
        <v/>
      </c>
      <c r="Q379" s="39">
        <f>IF(F379="","",COUNTIFS(ex_chave_oc,F379,ex_cancelada,"&lt;&gt;Sim"))</f>
        <v/>
      </c>
      <c r="R379" s="51">
        <f>IF(P379="","",IF(AND(P379=1,N(Q379)&gt;0),1,0))</f>
        <v/>
      </c>
      <c r="S379" s="30">
        <f>IF(P379="","",IF(F379="","ERRO: data prevista ausente ou inválida",IF(O379=0,"Duplicada: contada uma vez",IF(N(G379)=0,"ERRO: tarefa fora do Plano Mestre",IF(P379=0,"Tarefa retirada do plano: não conta","OK")))))</f>
        <v/>
      </c>
    </row>
    <row r="380">
      <c r="A380" s="29" t="inlineStr">
        <is>
          <t>eq-demo-002</t>
        </is>
      </c>
      <c r="B380" s="25" t="inlineStr">
        <is>
          <t>BCF-03</t>
        </is>
      </c>
      <c r="C380" s="49" t="n">
        <v>46139</v>
      </c>
      <c r="D380" s="29" t="inlineStr">
        <is>
          <t>Cronograma PCM Direto</t>
        </is>
      </c>
      <c r="E380" s="23">
        <f>IF(OR(A380="",B380=""),"",A380&amp;"|"&amp;B380)</f>
        <v/>
      </c>
      <c r="F380" s="30">
        <f>IF(OR(E380="",NOT(ISNUMBER(C380))),"",E380&amp;"|"&amp;YEAR(C380)&amp;"-"&amp;RIGHT("0"&amp;MONTH(C380),2)&amp;"-"&amp;RIGHT("0"&amp;DAY(C380),2))</f>
        <v/>
      </c>
      <c r="G380" s="26">
        <f>IF(E380="","",IFERROR(MATCH(E380,pl_chave,0),0))</f>
        <v/>
      </c>
      <c r="H380" s="23">
        <f>IF(G380="","",IF(G380=0,"Tarefa fora do plano",INDEX(pl_tag,G380)))</f>
        <v/>
      </c>
      <c r="I380" s="30">
        <f>IF(N(G380)=0,"",INDEX(pl_atividade,G380))</f>
        <v/>
      </c>
      <c r="J380" s="50">
        <f>IF(N(G380)=0,"",INDEX(pl_especialidade,G380))</f>
        <v/>
      </c>
      <c r="K380" s="28">
        <f>IF(N(G380)=0,"",INDEX(pl_duracao,G380))</f>
        <v/>
      </c>
      <c r="L380" s="39">
        <f>IF(ISNUMBER(C380),YEAR(C380),"")</f>
        <v/>
      </c>
      <c r="M380" s="39">
        <f>IF(ISNUMBER(C380),MONTH(C380),"")</f>
        <v/>
      </c>
      <c r="N380" s="23">
        <f>IF(L380="","",IF(NOT(ISNUMBER(crono_ano)),"Informe o ano",IF(L380&lt;crono_ano,"Antes do ano",IF(L380&gt;crono_ano,"Depois do ano","No ano"))))</f>
        <v/>
      </c>
      <c r="O380" s="39">
        <f>IF(F380="","",IF(COUNTIF(F$7:F380,F380)=1,1,0))</f>
        <v/>
      </c>
      <c r="P380" s="39">
        <f>IF(A380&amp;B380&amp;C380="","",IF(AND(O380=1,N(G380)&gt;0),IF(INDEX(pl_ativa,MAX(1,N(G380)))="Sim",1,0),0))</f>
        <v/>
      </c>
      <c r="Q380" s="39">
        <f>IF(F380="","",COUNTIFS(ex_chave_oc,F380,ex_cancelada,"&lt;&gt;Sim"))</f>
        <v/>
      </c>
      <c r="R380" s="51">
        <f>IF(P380="","",IF(AND(P380=1,N(Q380)&gt;0),1,0))</f>
        <v/>
      </c>
      <c r="S380" s="30">
        <f>IF(P380="","",IF(F380="","ERRO: data prevista ausente ou inválida",IF(O380=0,"Duplicada: contada uma vez",IF(N(G380)=0,"ERRO: tarefa fora do Plano Mestre",IF(P380=0,"Tarefa retirada do plano: não conta","OK")))))</f>
        <v/>
      </c>
    </row>
    <row r="381">
      <c r="A381" s="29" t="inlineStr">
        <is>
          <t>eq-demo-002</t>
        </is>
      </c>
      <c r="B381" s="25" t="inlineStr">
        <is>
          <t>BCF-04</t>
        </is>
      </c>
      <c r="C381" s="49" t="n">
        <v>46139</v>
      </c>
      <c r="D381" s="29" t="inlineStr">
        <is>
          <t>Cronograma PCM Direto</t>
        </is>
      </c>
      <c r="E381" s="23">
        <f>IF(OR(A381="",B381=""),"",A381&amp;"|"&amp;B381)</f>
        <v/>
      </c>
      <c r="F381" s="30">
        <f>IF(OR(E381="",NOT(ISNUMBER(C381))),"",E381&amp;"|"&amp;YEAR(C381)&amp;"-"&amp;RIGHT("0"&amp;MONTH(C381),2)&amp;"-"&amp;RIGHT("0"&amp;DAY(C381),2))</f>
        <v/>
      </c>
      <c r="G381" s="26">
        <f>IF(E381="","",IFERROR(MATCH(E381,pl_chave,0),0))</f>
        <v/>
      </c>
      <c r="H381" s="23">
        <f>IF(G381="","",IF(G381=0,"Tarefa fora do plano",INDEX(pl_tag,G381)))</f>
        <v/>
      </c>
      <c r="I381" s="30">
        <f>IF(N(G381)=0,"",INDEX(pl_atividade,G381))</f>
        <v/>
      </c>
      <c r="J381" s="50">
        <f>IF(N(G381)=0,"",INDEX(pl_especialidade,G381))</f>
        <v/>
      </c>
      <c r="K381" s="28">
        <f>IF(N(G381)=0,"",INDEX(pl_duracao,G381))</f>
        <v/>
      </c>
      <c r="L381" s="39">
        <f>IF(ISNUMBER(C381),YEAR(C381),"")</f>
        <v/>
      </c>
      <c r="M381" s="39">
        <f>IF(ISNUMBER(C381),MONTH(C381),"")</f>
        <v/>
      </c>
      <c r="N381" s="23">
        <f>IF(L381="","",IF(NOT(ISNUMBER(crono_ano)),"Informe o ano",IF(L381&lt;crono_ano,"Antes do ano",IF(L381&gt;crono_ano,"Depois do ano","No ano"))))</f>
        <v/>
      </c>
      <c r="O381" s="39">
        <f>IF(F381="","",IF(COUNTIF(F$7:F381,F381)=1,1,0))</f>
        <v/>
      </c>
      <c r="P381" s="39">
        <f>IF(A381&amp;B381&amp;C381="","",IF(AND(O381=1,N(G381)&gt;0),IF(INDEX(pl_ativa,MAX(1,N(G381)))="Sim",1,0),0))</f>
        <v/>
      </c>
      <c r="Q381" s="39">
        <f>IF(F381="","",COUNTIFS(ex_chave_oc,F381,ex_cancelada,"&lt;&gt;Sim"))</f>
        <v/>
      </c>
      <c r="R381" s="51">
        <f>IF(P381="","",IF(AND(P381=1,N(Q381)&gt;0),1,0))</f>
        <v/>
      </c>
      <c r="S381" s="30">
        <f>IF(P381="","",IF(F381="","ERRO: data prevista ausente ou inválida",IF(O381=0,"Duplicada: contada uma vez",IF(N(G381)=0,"ERRO: tarefa fora do Plano Mestre",IF(P381=0,"Tarefa retirada do plano: não conta","OK")))))</f>
        <v/>
      </c>
    </row>
    <row r="382">
      <c r="A382" s="29" t="inlineStr">
        <is>
          <t>eq-demo-004</t>
        </is>
      </c>
      <c r="B382" s="25" t="inlineStr">
        <is>
          <t>PRL-01</t>
        </is>
      </c>
      <c r="C382" s="49" t="n">
        <v>46139</v>
      </c>
      <c r="D382" s="29" t="inlineStr">
        <is>
          <t>Cronograma PCM Direto</t>
        </is>
      </c>
      <c r="E382" s="23">
        <f>IF(OR(A382="",B382=""),"",A382&amp;"|"&amp;B382)</f>
        <v/>
      </c>
      <c r="F382" s="30">
        <f>IF(OR(E382="",NOT(ISNUMBER(C382))),"",E382&amp;"|"&amp;YEAR(C382)&amp;"-"&amp;RIGHT("0"&amp;MONTH(C382),2)&amp;"-"&amp;RIGHT("0"&amp;DAY(C382),2))</f>
        <v/>
      </c>
      <c r="G382" s="26">
        <f>IF(E382="","",IFERROR(MATCH(E382,pl_chave,0),0))</f>
        <v/>
      </c>
      <c r="H382" s="23">
        <f>IF(G382="","",IF(G382=0,"Tarefa fora do plano",INDEX(pl_tag,G382)))</f>
        <v/>
      </c>
      <c r="I382" s="30">
        <f>IF(N(G382)=0,"",INDEX(pl_atividade,G382))</f>
        <v/>
      </c>
      <c r="J382" s="50">
        <f>IF(N(G382)=0,"",INDEX(pl_especialidade,G382))</f>
        <v/>
      </c>
      <c r="K382" s="28">
        <f>IF(N(G382)=0,"",INDEX(pl_duracao,G382))</f>
        <v/>
      </c>
      <c r="L382" s="39">
        <f>IF(ISNUMBER(C382),YEAR(C382),"")</f>
        <v/>
      </c>
      <c r="M382" s="39">
        <f>IF(ISNUMBER(C382),MONTH(C382),"")</f>
        <v/>
      </c>
      <c r="N382" s="23">
        <f>IF(L382="","",IF(NOT(ISNUMBER(crono_ano)),"Informe o ano",IF(L382&lt;crono_ano,"Antes do ano",IF(L382&gt;crono_ano,"Depois do ano","No ano"))))</f>
        <v/>
      </c>
      <c r="O382" s="39">
        <f>IF(F382="","",IF(COUNTIF(F$7:F382,F382)=1,1,0))</f>
        <v/>
      </c>
      <c r="P382" s="39">
        <f>IF(A382&amp;B382&amp;C382="","",IF(AND(O382=1,N(G382)&gt;0),IF(INDEX(pl_ativa,MAX(1,N(G382)))="Sim",1,0),0))</f>
        <v/>
      </c>
      <c r="Q382" s="39">
        <f>IF(F382="","",COUNTIFS(ex_chave_oc,F382,ex_cancelada,"&lt;&gt;Sim"))</f>
        <v/>
      </c>
      <c r="R382" s="51">
        <f>IF(P382="","",IF(AND(P382=1,N(Q382)&gt;0),1,0))</f>
        <v/>
      </c>
      <c r="S382" s="30">
        <f>IF(P382="","",IF(F382="","ERRO: data prevista ausente ou inválida",IF(O382=0,"Duplicada: contada uma vez",IF(N(G382)=0,"ERRO: tarefa fora do Plano Mestre",IF(P382=0,"Tarefa retirada do plano: não conta","OK")))))</f>
        <v/>
      </c>
    </row>
    <row r="383">
      <c r="A383" s="29" t="inlineStr">
        <is>
          <t>eq-demo-004</t>
        </is>
      </c>
      <c r="B383" s="25" t="inlineStr">
        <is>
          <t>PRL-02</t>
        </is>
      </c>
      <c r="C383" s="49" t="n">
        <v>46139</v>
      </c>
      <c r="D383" s="29" t="inlineStr">
        <is>
          <t>Cronograma PCM Direto</t>
        </is>
      </c>
      <c r="E383" s="23">
        <f>IF(OR(A383="",B383=""),"",A383&amp;"|"&amp;B383)</f>
        <v/>
      </c>
      <c r="F383" s="30">
        <f>IF(OR(E383="",NOT(ISNUMBER(C383))),"",E383&amp;"|"&amp;YEAR(C383)&amp;"-"&amp;RIGHT("0"&amp;MONTH(C383),2)&amp;"-"&amp;RIGHT("0"&amp;DAY(C383),2))</f>
        <v/>
      </c>
      <c r="G383" s="26">
        <f>IF(E383="","",IFERROR(MATCH(E383,pl_chave,0),0))</f>
        <v/>
      </c>
      <c r="H383" s="23">
        <f>IF(G383="","",IF(G383=0,"Tarefa fora do plano",INDEX(pl_tag,G383)))</f>
        <v/>
      </c>
      <c r="I383" s="30">
        <f>IF(N(G383)=0,"",INDEX(pl_atividade,G383))</f>
        <v/>
      </c>
      <c r="J383" s="50">
        <f>IF(N(G383)=0,"",INDEX(pl_especialidade,G383))</f>
        <v/>
      </c>
      <c r="K383" s="28">
        <f>IF(N(G383)=0,"",INDEX(pl_duracao,G383))</f>
        <v/>
      </c>
      <c r="L383" s="39">
        <f>IF(ISNUMBER(C383),YEAR(C383),"")</f>
        <v/>
      </c>
      <c r="M383" s="39">
        <f>IF(ISNUMBER(C383),MONTH(C383),"")</f>
        <v/>
      </c>
      <c r="N383" s="23">
        <f>IF(L383="","",IF(NOT(ISNUMBER(crono_ano)),"Informe o ano",IF(L383&lt;crono_ano,"Antes do ano",IF(L383&gt;crono_ano,"Depois do ano","No ano"))))</f>
        <v/>
      </c>
      <c r="O383" s="39">
        <f>IF(F383="","",IF(COUNTIF(F$7:F383,F383)=1,1,0))</f>
        <v/>
      </c>
      <c r="P383" s="39">
        <f>IF(A383&amp;B383&amp;C383="","",IF(AND(O383=1,N(G383)&gt;0),IF(INDEX(pl_ativa,MAX(1,N(G383)))="Sim",1,0),0))</f>
        <v/>
      </c>
      <c r="Q383" s="39">
        <f>IF(F383="","",COUNTIFS(ex_chave_oc,F383,ex_cancelada,"&lt;&gt;Sim"))</f>
        <v/>
      </c>
      <c r="R383" s="51">
        <f>IF(P383="","",IF(AND(P383=1,N(Q383)&gt;0),1,0))</f>
        <v/>
      </c>
      <c r="S383" s="30">
        <f>IF(P383="","",IF(F383="","ERRO: data prevista ausente ou inválida",IF(O383=0,"Duplicada: contada uma vez",IF(N(G383)=0,"ERRO: tarefa fora do Plano Mestre",IF(P383=0,"Tarefa retirada do plano: não conta","OK")))))</f>
        <v/>
      </c>
    </row>
    <row r="384">
      <c r="A384" s="29" t="inlineStr">
        <is>
          <t>eq-demo-004</t>
        </is>
      </c>
      <c r="B384" s="25" t="inlineStr">
        <is>
          <t>PRL-03</t>
        </is>
      </c>
      <c r="C384" s="49" t="n">
        <v>46139</v>
      </c>
      <c r="D384" s="29" t="inlineStr">
        <is>
          <t>Cronograma PCM Direto</t>
        </is>
      </c>
      <c r="E384" s="23">
        <f>IF(OR(A384="",B384=""),"",A384&amp;"|"&amp;B384)</f>
        <v/>
      </c>
      <c r="F384" s="30">
        <f>IF(OR(E384="",NOT(ISNUMBER(C384))),"",E384&amp;"|"&amp;YEAR(C384)&amp;"-"&amp;RIGHT("0"&amp;MONTH(C384),2)&amp;"-"&amp;RIGHT("0"&amp;DAY(C384),2))</f>
        <v/>
      </c>
      <c r="G384" s="26">
        <f>IF(E384="","",IFERROR(MATCH(E384,pl_chave,0),0))</f>
        <v/>
      </c>
      <c r="H384" s="23">
        <f>IF(G384="","",IF(G384=0,"Tarefa fora do plano",INDEX(pl_tag,G384)))</f>
        <v/>
      </c>
      <c r="I384" s="30">
        <f>IF(N(G384)=0,"",INDEX(pl_atividade,G384))</f>
        <v/>
      </c>
      <c r="J384" s="50">
        <f>IF(N(G384)=0,"",INDEX(pl_especialidade,G384))</f>
        <v/>
      </c>
      <c r="K384" s="28">
        <f>IF(N(G384)=0,"",INDEX(pl_duracao,G384))</f>
        <v/>
      </c>
      <c r="L384" s="39">
        <f>IF(ISNUMBER(C384),YEAR(C384),"")</f>
        <v/>
      </c>
      <c r="M384" s="39">
        <f>IF(ISNUMBER(C384),MONTH(C384),"")</f>
        <v/>
      </c>
      <c r="N384" s="23">
        <f>IF(L384="","",IF(NOT(ISNUMBER(crono_ano)),"Informe o ano",IF(L384&lt;crono_ano,"Antes do ano",IF(L384&gt;crono_ano,"Depois do ano","No ano"))))</f>
        <v/>
      </c>
      <c r="O384" s="39">
        <f>IF(F384="","",IF(COUNTIF(F$7:F384,F384)=1,1,0))</f>
        <v/>
      </c>
      <c r="P384" s="39">
        <f>IF(A384&amp;B384&amp;C384="","",IF(AND(O384=1,N(G384)&gt;0),IF(INDEX(pl_ativa,MAX(1,N(G384)))="Sim",1,0),0))</f>
        <v/>
      </c>
      <c r="Q384" s="39">
        <f>IF(F384="","",COUNTIFS(ex_chave_oc,F384,ex_cancelada,"&lt;&gt;Sim"))</f>
        <v/>
      </c>
      <c r="R384" s="51">
        <f>IF(P384="","",IF(AND(P384=1,N(Q384)&gt;0),1,0))</f>
        <v/>
      </c>
      <c r="S384" s="30">
        <f>IF(P384="","",IF(F384="","ERRO: data prevista ausente ou inválida",IF(O384=0,"Duplicada: contada uma vez",IF(N(G384)=0,"ERRO: tarefa fora do Plano Mestre",IF(P384=0,"Tarefa retirada do plano: não conta","OK")))))</f>
        <v/>
      </c>
    </row>
    <row r="385">
      <c r="A385" s="29" t="inlineStr">
        <is>
          <t>eq-demo-004</t>
        </is>
      </c>
      <c r="B385" s="25" t="inlineStr">
        <is>
          <t>PRL-05</t>
        </is>
      </c>
      <c r="C385" s="49" t="n">
        <v>46139</v>
      </c>
      <c r="D385" s="29" t="inlineStr">
        <is>
          <t>Cronograma PCM Direto</t>
        </is>
      </c>
      <c r="E385" s="23">
        <f>IF(OR(A385="",B385=""),"",A385&amp;"|"&amp;B385)</f>
        <v/>
      </c>
      <c r="F385" s="30">
        <f>IF(OR(E385="",NOT(ISNUMBER(C385))),"",E385&amp;"|"&amp;YEAR(C385)&amp;"-"&amp;RIGHT("0"&amp;MONTH(C385),2)&amp;"-"&amp;RIGHT("0"&amp;DAY(C385),2))</f>
        <v/>
      </c>
      <c r="G385" s="26">
        <f>IF(E385="","",IFERROR(MATCH(E385,pl_chave,0),0))</f>
        <v/>
      </c>
      <c r="H385" s="23">
        <f>IF(G385="","",IF(G385=0,"Tarefa fora do plano",INDEX(pl_tag,G385)))</f>
        <v/>
      </c>
      <c r="I385" s="30">
        <f>IF(N(G385)=0,"",INDEX(pl_atividade,G385))</f>
        <v/>
      </c>
      <c r="J385" s="50">
        <f>IF(N(G385)=0,"",INDEX(pl_especialidade,G385))</f>
        <v/>
      </c>
      <c r="K385" s="28">
        <f>IF(N(G385)=0,"",INDEX(pl_duracao,G385))</f>
        <v/>
      </c>
      <c r="L385" s="39">
        <f>IF(ISNUMBER(C385),YEAR(C385),"")</f>
        <v/>
      </c>
      <c r="M385" s="39">
        <f>IF(ISNUMBER(C385),MONTH(C385),"")</f>
        <v/>
      </c>
      <c r="N385" s="23">
        <f>IF(L385="","",IF(NOT(ISNUMBER(crono_ano)),"Informe o ano",IF(L385&lt;crono_ano,"Antes do ano",IF(L385&gt;crono_ano,"Depois do ano","No ano"))))</f>
        <v/>
      </c>
      <c r="O385" s="39">
        <f>IF(F385="","",IF(COUNTIF(F$7:F385,F385)=1,1,0))</f>
        <v/>
      </c>
      <c r="P385" s="39">
        <f>IF(A385&amp;B385&amp;C385="","",IF(AND(O385=1,N(G385)&gt;0),IF(INDEX(pl_ativa,MAX(1,N(G385)))="Sim",1,0),0))</f>
        <v/>
      </c>
      <c r="Q385" s="39">
        <f>IF(F385="","",COUNTIFS(ex_chave_oc,F385,ex_cancelada,"&lt;&gt;Sim"))</f>
        <v/>
      </c>
      <c r="R385" s="51">
        <f>IF(P385="","",IF(AND(P385=1,N(Q385)&gt;0),1,0))</f>
        <v/>
      </c>
      <c r="S385" s="30">
        <f>IF(P385="","",IF(F385="","ERRO: data prevista ausente ou inválida",IF(O385=0,"Duplicada: contada uma vez",IF(N(G385)=0,"ERRO: tarefa fora do Plano Mestre",IF(P385=0,"Tarefa retirada do plano: não conta","OK")))))</f>
        <v/>
      </c>
    </row>
    <row r="386">
      <c r="A386" s="29" t="inlineStr">
        <is>
          <t>eq-demo-004</t>
        </is>
      </c>
      <c r="B386" s="25" t="inlineStr">
        <is>
          <t>PRL-11</t>
        </is>
      </c>
      <c r="C386" s="49" t="n">
        <v>46139</v>
      </c>
      <c r="D386" s="29" t="inlineStr">
        <is>
          <t>Cronograma PCM Direto</t>
        </is>
      </c>
      <c r="E386" s="23">
        <f>IF(OR(A386="",B386=""),"",A386&amp;"|"&amp;B386)</f>
        <v/>
      </c>
      <c r="F386" s="30">
        <f>IF(OR(E386="",NOT(ISNUMBER(C386))),"",E386&amp;"|"&amp;YEAR(C386)&amp;"-"&amp;RIGHT("0"&amp;MONTH(C386),2)&amp;"-"&amp;RIGHT("0"&amp;DAY(C386),2))</f>
        <v/>
      </c>
      <c r="G386" s="26">
        <f>IF(E386="","",IFERROR(MATCH(E386,pl_chave,0),0))</f>
        <v/>
      </c>
      <c r="H386" s="23">
        <f>IF(G386="","",IF(G386=0,"Tarefa fora do plano",INDEX(pl_tag,G386)))</f>
        <v/>
      </c>
      <c r="I386" s="30">
        <f>IF(N(G386)=0,"",INDEX(pl_atividade,G386))</f>
        <v/>
      </c>
      <c r="J386" s="50">
        <f>IF(N(G386)=0,"",INDEX(pl_especialidade,G386))</f>
        <v/>
      </c>
      <c r="K386" s="28">
        <f>IF(N(G386)=0,"",INDEX(pl_duracao,G386))</f>
        <v/>
      </c>
      <c r="L386" s="39">
        <f>IF(ISNUMBER(C386),YEAR(C386),"")</f>
        <v/>
      </c>
      <c r="M386" s="39">
        <f>IF(ISNUMBER(C386),MONTH(C386),"")</f>
        <v/>
      </c>
      <c r="N386" s="23">
        <f>IF(L386="","",IF(NOT(ISNUMBER(crono_ano)),"Informe o ano",IF(L386&lt;crono_ano,"Antes do ano",IF(L386&gt;crono_ano,"Depois do ano","No ano"))))</f>
        <v/>
      </c>
      <c r="O386" s="39">
        <f>IF(F386="","",IF(COUNTIF(F$7:F386,F386)=1,1,0))</f>
        <v/>
      </c>
      <c r="P386" s="39">
        <f>IF(A386&amp;B386&amp;C386="","",IF(AND(O386=1,N(G386)&gt;0),IF(INDEX(pl_ativa,MAX(1,N(G386)))="Sim",1,0),0))</f>
        <v/>
      </c>
      <c r="Q386" s="39">
        <f>IF(F386="","",COUNTIFS(ex_chave_oc,F386,ex_cancelada,"&lt;&gt;Sim"))</f>
        <v/>
      </c>
      <c r="R386" s="51">
        <f>IF(P386="","",IF(AND(P386=1,N(Q386)&gt;0),1,0))</f>
        <v/>
      </c>
      <c r="S386" s="30">
        <f>IF(P386="","",IF(F386="","ERRO: data prevista ausente ou inválida",IF(O386=0,"Duplicada: contada uma vez",IF(N(G386)=0,"ERRO: tarefa fora do Plano Mestre",IF(P386=0,"Tarefa retirada do plano: não conta","OK")))))</f>
        <v/>
      </c>
    </row>
    <row r="387">
      <c r="A387" s="29" t="inlineStr">
        <is>
          <t>eq-demo-004</t>
        </is>
      </c>
      <c r="B387" s="25" t="inlineStr">
        <is>
          <t>PRL-11</t>
        </is>
      </c>
      <c r="C387" s="49" t="n">
        <v>46140</v>
      </c>
      <c r="D387" s="29" t="inlineStr">
        <is>
          <t>Cronograma PCM Direto</t>
        </is>
      </c>
      <c r="E387" s="23">
        <f>IF(OR(A387="",B387=""),"",A387&amp;"|"&amp;B387)</f>
        <v/>
      </c>
      <c r="F387" s="30">
        <f>IF(OR(E387="",NOT(ISNUMBER(C387))),"",E387&amp;"|"&amp;YEAR(C387)&amp;"-"&amp;RIGHT("0"&amp;MONTH(C387),2)&amp;"-"&amp;RIGHT("0"&amp;DAY(C387),2))</f>
        <v/>
      </c>
      <c r="G387" s="26">
        <f>IF(E387="","",IFERROR(MATCH(E387,pl_chave,0),0))</f>
        <v/>
      </c>
      <c r="H387" s="23">
        <f>IF(G387="","",IF(G387=0,"Tarefa fora do plano",INDEX(pl_tag,G387)))</f>
        <v/>
      </c>
      <c r="I387" s="30">
        <f>IF(N(G387)=0,"",INDEX(pl_atividade,G387))</f>
        <v/>
      </c>
      <c r="J387" s="50">
        <f>IF(N(G387)=0,"",INDEX(pl_especialidade,G387))</f>
        <v/>
      </c>
      <c r="K387" s="28">
        <f>IF(N(G387)=0,"",INDEX(pl_duracao,G387))</f>
        <v/>
      </c>
      <c r="L387" s="39">
        <f>IF(ISNUMBER(C387),YEAR(C387),"")</f>
        <v/>
      </c>
      <c r="M387" s="39">
        <f>IF(ISNUMBER(C387),MONTH(C387),"")</f>
        <v/>
      </c>
      <c r="N387" s="23">
        <f>IF(L387="","",IF(NOT(ISNUMBER(crono_ano)),"Informe o ano",IF(L387&lt;crono_ano,"Antes do ano",IF(L387&gt;crono_ano,"Depois do ano","No ano"))))</f>
        <v/>
      </c>
      <c r="O387" s="39">
        <f>IF(F387="","",IF(COUNTIF(F$7:F387,F387)=1,1,0))</f>
        <v/>
      </c>
      <c r="P387" s="39">
        <f>IF(A387&amp;B387&amp;C387="","",IF(AND(O387=1,N(G387)&gt;0),IF(INDEX(pl_ativa,MAX(1,N(G387)))="Sim",1,0),0))</f>
        <v/>
      </c>
      <c r="Q387" s="39">
        <f>IF(F387="","",COUNTIFS(ex_chave_oc,F387,ex_cancelada,"&lt;&gt;Sim"))</f>
        <v/>
      </c>
      <c r="R387" s="51">
        <f>IF(P387="","",IF(AND(P387=1,N(Q387)&gt;0),1,0))</f>
        <v/>
      </c>
      <c r="S387" s="30">
        <f>IF(P387="","",IF(F387="","ERRO: data prevista ausente ou inválida",IF(O387=0,"Duplicada: contada uma vez",IF(N(G387)=0,"ERRO: tarefa fora do Plano Mestre",IF(P387=0,"Tarefa retirada do plano: não conta","OK")))))</f>
        <v/>
      </c>
    </row>
    <row r="388">
      <c r="A388" s="29" t="inlineStr">
        <is>
          <t>eq-demo-004</t>
        </is>
      </c>
      <c r="B388" s="25" t="inlineStr">
        <is>
          <t>PRL-11</t>
        </is>
      </c>
      <c r="C388" s="49" t="n">
        <v>46141</v>
      </c>
      <c r="D388" s="29" t="inlineStr">
        <is>
          <t>Cronograma PCM Direto</t>
        </is>
      </c>
      <c r="E388" s="23">
        <f>IF(OR(A388="",B388=""),"",A388&amp;"|"&amp;B388)</f>
        <v/>
      </c>
      <c r="F388" s="30">
        <f>IF(OR(E388="",NOT(ISNUMBER(C388))),"",E388&amp;"|"&amp;YEAR(C388)&amp;"-"&amp;RIGHT("0"&amp;MONTH(C388),2)&amp;"-"&amp;RIGHT("0"&amp;DAY(C388),2))</f>
        <v/>
      </c>
      <c r="G388" s="26">
        <f>IF(E388="","",IFERROR(MATCH(E388,pl_chave,0),0))</f>
        <v/>
      </c>
      <c r="H388" s="23">
        <f>IF(G388="","",IF(G388=0,"Tarefa fora do plano",INDEX(pl_tag,G388)))</f>
        <v/>
      </c>
      <c r="I388" s="30">
        <f>IF(N(G388)=0,"",INDEX(pl_atividade,G388))</f>
        <v/>
      </c>
      <c r="J388" s="50">
        <f>IF(N(G388)=0,"",INDEX(pl_especialidade,G388))</f>
        <v/>
      </c>
      <c r="K388" s="28">
        <f>IF(N(G388)=0,"",INDEX(pl_duracao,G388))</f>
        <v/>
      </c>
      <c r="L388" s="39">
        <f>IF(ISNUMBER(C388),YEAR(C388),"")</f>
        <v/>
      </c>
      <c r="M388" s="39">
        <f>IF(ISNUMBER(C388),MONTH(C388),"")</f>
        <v/>
      </c>
      <c r="N388" s="23">
        <f>IF(L388="","",IF(NOT(ISNUMBER(crono_ano)),"Informe o ano",IF(L388&lt;crono_ano,"Antes do ano",IF(L388&gt;crono_ano,"Depois do ano","No ano"))))</f>
        <v/>
      </c>
      <c r="O388" s="39">
        <f>IF(F388="","",IF(COUNTIF(F$7:F388,F388)=1,1,0))</f>
        <v/>
      </c>
      <c r="P388" s="39">
        <f>IF(A388&amp;B388&amp;C388="","",IF(AND(O388=1,N(G388)&gt;0),IF(INDEX(pl_ativa,MAX(1,N(G388)))="Sim",1,0),0))</f>
        <v/>
      </c>
      <c r="Q388" s="39">
        <f>IF(F388="","",COUNTIFS(ex_chave_oc,F388,ex_cancelada,"&lt;&gt;Sim"))</f>
        <v/>
      </c>
      <c r="R388" s="51">
        <f>IF(P388="","",IF(AND(P388=1,N(Q388)&gt;0),1,0))</f>
        <v/>
      </c>
      <c r="S388" s="30">
        <f>IF(P388="","",IF(F388="","ERRO: data prevista ausente ou inválida",IF(O388=0,"Duplicada: contada uma vez",IF(N(G388)=0,"ERRO: tarefa fora do Plano Mestre",IF(P388=0,"Tarefa retirada do plano: não conta","OK")))))</f>
        <v/>
      </c>
    </row>
    <row r="389">
      <c r="A389" s="29" t="inlineStr">
        <is>
          <t>eq-demo-004</t>
        </is>
      </c>
      <c r="B389" s="25" t="inlineStr">
        <is>
          <t>PRL-11</t>
        </is>
      </c>
      <c r="C389" s="49" t="n">
        <v>46142</v>
      </c>
      <c r="D389" s="29" t="inlineStr">
        <is>
          <t>Cronograma PCM Direto</t>
        </is>
      </c>
      <c r="E389" s="23">
        <f>IF(OR(A389="",B389=""),"",A389&amp;"|"&amp;B389)</f>
        <v/>
      </c>
      <c r="F389" s="30">
        <f>IF(OR(E389="",NOT(ISNUMBER(C389))),"",E389&amp;"|"&amp;YEAR(C389)&amp;"-"&amp;RIGHT("0"&amp;MONTH(C389),2)&amp;"-"&amp;RIGHT("0"&amp;DAY(C389),2))</f>
        <v/>
      </c>
      <c r="G389" s="26">
        <f>IF(E389="","",IFERROR(MATCH(E389,pl_chave,0),0))</f>
        <v/>
      </c>
      <c r="H389" s="23">
        <f>IF(G389="","",IF(G389=0,"Tarefa fora do plano",INDEX(pl_tag,G389)))</f>
        <v/>
      </c>
      <c r="I389" s="30">
        <f>IF(N(G389)=0,"",INDEX(pl_atividade,G389))</f>
        <v/>
      </c>
      <c r="J389" s="50">
        <f>IF(N(G389)=0,"",INDEX(pl_especialidade,G389))</f>
        <v/>
      </c>
      <c r="K389" s="28">
        <f>IF(N(G389)=0,"",INDEX(pl_duracao,G389))</f>
        <v/>
      </c>
      <c r="L389" s="39">
        <f>IF(ISNUMBER(C389),YEAR(C389),"")</f>
        <v/>
      </c>
      <c r="M389" s="39">
        <f>IF(ISNUMBER(C389),MONTH(C389),"")</f>
        <v/>
      </c>
      <c r="N389" s="23">
        <f>IF(L389="","",IF(NOT(ISNUMBER(crono_ano)),"Informe o ano",IF(L389&lt;crono_ano,"Antes do ano",IF(L389&gt;crono_ano,"Depois do ano","No ano"))))</f>
        <v/>
      </c>
      <c r="O389" s="39">
        <f>IF(F389="","",IF(COUNTIF(F$7:F389,F389)=1,1,0))</f>
        <v/>
      </c>
      <c r="P389" s="39">
        <f>IF(A389&amp;B389&amp;C389="","",IF(AND(O389=1,N(G389)&gt;0),IF(INDEX(pl_ativa,MAX(1,N(G389)))="Sim",1,0),0))</f>
        <v/>
      </c>
      <c r="Q389" s="39">
        <f>IF(F389="","",COUNTIFS(ex_chave_oc,F389,ex_cancelada,"&lt;&gt;Sim"))</f>
        <v/>
      </c>
      <c r="R389" s="51">
        <f>IF(P389="","",IF(AND(P389=1,N(Q389)&gt;0),1,0))</f>
        <v/>
      </c>
      <c r="S389" s="30">
        <f>IF(P389="","",IF(F389="","ERRO: data prevista ausente ou inválida",IF(O389=0,"Duplicada: contada uma vez",IF(N(G389)=0,"ERRO: tarefa fora do Plano Mestre",IF(P389=0,"Tarefa retirada do plano: não conta","OK")))))</f>
        <v/>
      </c>
    </row>
    <row r="390">
      <c r="A390" s="29" t="inlineStr">
        <is>
          <t>eq-demo-004</t>
        </is>
      </c>
      <c r="B390" s="25" t="inlineStr">
        <is>
          <t>PRL-11</t>
        </is>
      </c>
      <c r="C390" s="49" t="n">
        <v>46143</v>
      </c>
      <c r="D390" s="29" t="inlineStr">
        <is>
          <t>Cronograma PCM Direto</t>
        </is>
      </c>
      <c r="E390" s="23">
        <f>IF(OR(A390="",B390=""),"",A390&amp;"|"&amp;B390)</f>
        <v/>
      </c>
      <c r="F390" s="30">
        <f>IF(OR(E390="",NOT(ISNUMBER(C390))),"",E390&amp;"|"&amp;YEAR(C390)&amp;"-"&amp;RIGHT("0"&amp;MONTH(C390),2)&amp;"-"&amp;RIGHT("0"&amp;DAY(C390),2))</f>
        <v/>
      </c>
      <c r="G390" s="26">
        <f>IF(E390="","",IFERROR(MATCH(E390,pl_chave,0),0))</f>
        <v/>
      </c>
      <c r="H390" s="23">
        <f>IF(G390="","",IF(G390=0,"Tarefa fora do plano",INDEX(pl_tag,G390)))</f>
        <v/>
      </c>
      <c r="I390" s="30">
        <f>IF(N(G390)=0,"",INDEX(pl_atividade,G390))</f>
        <v/>
      </c>
      <c r="J390" s="50">
        <f>IF(N(G390)=0,"",INDEX(pl_especialidade,G390))</f>
        <v/>
      </c>
      <c r="K390" s="28">
        <f>IF(N(G390)=0,"",INDEX(pl_duracao,G390))</f>
        <v/>
      </c>
      <c r="L390" s="39">
        <f>IF(ISNUMBER(C390),YEAR(C390),"")</f>
        <v/>
      </c>
      <c r="M390" s="39">
        <f>IF(ISNUMBER(C390),MONTH(C390),"")</f>
        <v/>
      </c>
      <c r="N390" s="23">
        <f>IF(L390="","",IF(NOT(ISNUMBER(crono_ano)),"Informe o ano",IF(L390&lt;crono_ano,"Antes do ano",IF(L390&gt;crono_ano,"Depois do ano","No ano"))))</f>
        <v/>
      </c>
      <c r="O390" s="39">
        <f>IF(F390="","",IF(COUNTIF(F$7:F390,F390)=1,1,0))</f>
        <v/>
      </c>
      <c r="P390" s="39">
        <f>IF(A390&amp;B390&amp;C390="","",IF(AND(O390=1,N(G390)&gt;0),IF(INDEX(pl_ativa,MAX(1,N(G390)))="Sim",1,0),0))</f>
        <v/>
      </c>
      <c r="Q390" s="39">
        <f>IF(F390="","",COUNTIFS(ex_chave_oc,F390,ex_cancelada,"&lt;&gt;Sim"))</f>
        <v/>
      </c>
      <c r="R390" s="51">
        <f>IF(P390="","",IF(AND(P390=1,N(Q390)&gt;0),1,0))</f>
        <v/>
      </c>
      <c r="S390" s="30">
        <f>IF(P390="","",IF(F390="","ERRO: data prevista ausente ou inválida",IF(O390=0,"Duplicada: contada uma vez",IF(N(G390)=0,"ERRO: tarefa fora do Plano Mestre",IF(P390=0,"Tarefa retirada do plano: não conta","OK")))))</f>
        <v/>
      </c>
    </row>
    <row r="391">
      <c r="A391" s="29" t="inlineStr">
        <is>
          <t>eq-demo-001</t>
        </is>
      </c>
      <c r="B391" s="25" t="inlineStr">
        <is>
          <t>CMP-01</t>
        </is>
      </c>
      <c r="C391" s="49" t="n">
        <v>46146</v>
      </c>
      <c r="D391" s="29" t="inlineStr">
        <is>
          <t>Cronograma PCM Direto</t>
        </is>
      </c>
      <c r="E391" s="23">
        <f>IF(OR(A391="",B391=""),"",A391&amp;"|"&amp;B391)</f>
        <v/>
      </c>
      <c r="F391" s="30">
        <f>IF(OR(E391="",NOT(ISNUMBER(C391))),"",E391&amp;"|"&amp;YEAR(C391)&amp;"-"&amp;RIGHT("0"&amp;MONTH(C391),2)&amp;"-"&amp;RIGHT("0"&amp;DAY(C391),2))</f>
        <v/>
      </c>
      <c r="G391" s="26">
        <f>IF(E391="","",IFERROR(MATCH(E391,pl_chave,0),0))</f>
        <v/>
      </c>
      <c r="H391" s="23">
        <f>IF(G391="","",IF(G391=0,"Tarefa fora do plano",INDEX(pl_tag,G391)))</f>
        <v/>
      </c>
      <c r="I391" s="30">
        <f>IF(N(G391)=0,"",INDEX(pl_atividade,G391))</f>
        <v/>
      </c>
      <c r="J391" s="50">
        <f>IF(N(G391)=0,"",INDEX(pl_especialidade,G391))</f>
        <v/>
      </c>
      <c r="K391" s="28">
        <f>IF(N(G391)=0,"",INDEX(pl_duracao,G391))</f>
        <v/>
      </c>
      <c r="L391" s="39">
        <f>IF(ISNUMBER(C391),YEAR(C391),"")</f>
        <v/>
      </c>
      <c r="M391" s="39">
        <f>IF(ISNUMBER(C391),MONTH(C391),"")</f>
        <v/>
      </c>
      <c r="N391" s="23">
        <f>IF(L391="","",IF(NOT(ISNUMBER(crono_ano)),"Informe o ano",IF(L391&lt;crono_ano,"Antes do ano",IF(L391&gt;crono_ano,"Depois do ano","No ano"))))</f>
        <v/>
      </c>
      <c r="O391" s="39">
        <f>IF(F391="","",IF(COUNTIF(F$7:F391,F391)=1,1,0))</f>
        <v/>
      </c>
      <c r="P391" s="39">
        <f>IF(A391&amp;B391&amp;C391="","",IF(AND(O391=1,N(G391)&gt;0),IF(INDEX(pl_ativa,MAX(1,N(G391)))="Sim",1,0),0))</f>
        <v/>
      </c>
      <c r="Q391" s="39">
        <f>IF(F391="","",COUNTIFS(ex_chave_oc,F391,ex_cancelada,"&lt;&gt;Sim"))</f>
        <v/>
      </c>
      <c r="R391" s="51">
        <f>IF(P391="","",IF(AND(P391=1,N(Q391)&gt;0),1,0))</f>
        <v/>
      </c>
      <c r="S391" s="30">
        <f>IF(P391="","",IF(F391="","ERRO: data prevista ausente ou inválida",IF(O391=0,"Duplicada: contada uma vez",IF(N(G391)=0,"ERRO: tarefa fora do Plano Mestre",IF(P391=0,"Tarefa retirada do plano: não conta","OK")))))</f>
        <v/>
      </c>
    </row>
    <row r="392">
      <c r="A392" s="29" t="inlineStr">
        <is>
          <t>eq-demo-001</t>
        </is>
      </c>
      <c r="B392" s="25" t="inlineStr">
        <is>
          <t>CMP-02</t>
        </is>
      </c>
      <c r="C392" s="49" t="n">
        <v>46146</v>
      </c>
      <c r="D392" s="29" t="inlineStr">
        <is>
          <t>Cronograma PCM Direto</t>
        </is>
      </c>
      <c r="E392" s="23">
        <f>IF(OR(A392="",B392=""),"",A392&amp;"|"&amp;B392)</f>
        <v/>
      </c>
      <c r="F392" s="30">
        <f>IF(OR(E392="",NOT(ISNUMBER(C392))),"",E392&amp;"|"&amp;YEAR(C392)&amp;"-"&amp;RIGHT("0"&amp;MONTH(C392),2)&amp;"-"&amp;RIGHT("0"&amp;DAY(C392),2))</f>
        <v/>
      </c>
      <c r="G392" s="26">
        <f>IF(E392="","",IFERROR(MATCH(E392,pl_chave,0),0))</f>
        <v/>
      </c>
      <c r="H392" s="23">
        <f>IF(G392="","",IF(G392=0,"Tarefa fora do plano",INDEX(pl_tag,G392)))</f>
        <v/>
      </c>
      <c r="I392" s="30">
        <f>IF(N(G392)=0,"",INDEX(pl_atividade,G392))</f>
        <v/>
      </c>
      <c r="J392" s="50">
        <f>IF(N(G392)=0,"",INDEX(pl_especialidade,G392))</f>
        <v/>
      </c>
      <c r="K392" s="28">
        <f>IF(N(G392)=0,"",INDEX(pl_duracao,G392))</f>
        <v/>
      </c>
      <c r="L392" s="39">
        <f>IF(ISNUMBER(C392),YEAR(C392),"")</f>
        <v/>
      </c>
      <c r="M392" s="39">
        <f>IF(ISNUMBER(C392),MONTH(C392),"")</f>
        <v/>
      </c>
      <c r="N392" s="23">
        <f>IF(L392="","",IF(NOT(ISNUMBER(crono_ano)),"Informe o ano",IF(L392&lt;crono_ano,"Antes do ano",IF(L392&gt;crono_ano,"Depois do ano","No ano"))))</f>
        <v/>
      </c>
      <c r="O392" s="39">
        <f>IF(F392="","",IF(COUNTIF(F$7:F392,F392)=1,1,0))</f>
        <v/>
      </c>
      <c r="P392" s="39">
        <f>IF(A392&amp;B392&amp;C392="","",IF(AND(O392=1,N(G392)&gt;0),IF(INDEX(pl_ativa,MAX(1,N(G392)))="Sim",1,0),0))</f>
        <v/>
      </c>
      <c r="Q392" s="39">
        <f>IF(F392="","",COUNTIFS(ex_chave_oc,F392,ex_cancelada,"&lt;&gt;Sim"))</f>
        <v/>
      </c>
      <c r="R392" s="51">
        <f>IF(P392="","",IF(AND(P392=1,N(Q392)&gt;0),1,0))</f>
        <v/>
      </c>
      <c r="S392" s="30">
        <f>IF(P392="","",IF(F392="","ERRO: data prevista ausente ou inválida",IF(O392=0,"Duplicada: contada uma vez",IF(N(G392)=0,"ERRO: tarefa fora do Plano Mestre",IF(P392=0,"Tarefa retirada do plano: não conta","OK")))))</f>
        <v/>
      </c>
    </row>
    <row r="393">
      <c r="A393" s="29" t="inlineStr">
        <is>
          <t>eq-demo-002</t>
        </is>
      </c>
      <c r="B393" s="25" t="inlineStr">
        <is>
          <t>BCF-01</t>
        </is>
      </c>
      <c r="C393" s="49" t="n">
        <v>46146</v>
      </c>
      <c r="D393" s="29" t="inlineStr">
        <is>
          <t>Cronograma PCM Direto</t>
        </is>
      </c>
      <c r="E393" s="23">
        <f>IF(OR(A393="",B393=""),"",A393&amp;"|"&amp;B393)</f>
        <v/>
      </c>
      <c r="F393" s="30">
        <f>IF(OR(E393="",NOT(ISNUMBER(C393))),"",E393&amp;"|"&amp;YEAR(C393)&amp;"-"&amp;RIGHT("0"&amp;MONTH(C393),2)&amp;"-"&amp;RIGHT("0"&amp;DAY(C393),2))</f>
        <v/>
      </c>
      <c r="G393" s="26">
        <f>IF(E393="","",IFERROR(MATCH(E393,pl_chave,0),0))</f>
        <v/>
      </c>
      <c r="H393" s="23">
        <f>IF(G393="","",IF(G393=0,"Tarefa fora do plano",INDEX(pl_tag,G393)))</f>
        <v/>
      </c>
      <c r="I393" s="30">
        <f>IF(N(G393)=0,"",INDEX(pl_atividade,G393))</f>
        <v/>
      </c>
      <c r="J393" s="50">
        <f>IF(N(G393)=0,"",INDEX(pl_especialidade,G393))</f>
        <v/>
      </c>
      <c r="K393" s="28">
        <f>IF(N(G393)=0,"",INDEX(pl_duracao,G393))</f>
        <v/>
      </c>
      <c r="L393" s="39">
        <f>IF(ISNUMBER(C393),YEAR(C393),"")</f>
        <v/>
      </c>
      <c r="M393" s="39">
        <f>IF(ISNUMBER(C393),MONTH(C393),"")</f>
        <v/>
      </c>
      <c r="N393" s="23">
        <f>IF(L393="","",IF(NOT(ISNUMBER(crono_ano)),"Informe o ano",IF(L393&lt;crono_ano,"Antes do ano",IF(L393&gt;crono_ano,"Depois do ano","No ano"))))</f>
        <v/>
      </c>
      <c r="O393" s="39">
        <f>IF(F393="","",IF(COUNTIF(F$7:F393,F393)=1,1,0))</f>
        <v/>
      </c>
      <c r="P393" s="39">
        <f>IF(A393&amp;B393&amp;C393="","",IF(AND(O393=1,N(G393)&gt;0),IF(INDEX(pl_ativa,MAX(1,N(G393)))="Sim",1,0),0))</f>
        <v/>
      </c>
      <c r="Q393" s="39">
        <f>IF(F393="","",COUNTIFS(ex_chave_oc,F393,ex_cancelada,"&lt;&gt;Sim"))</f>
        <v/>
      </c>
      <c r="R393" s="51">
        <f>IF(P393="","",IF(AND(P393=1,N(Q393)&gt;0),1,0))</f>
        <v/>
      </c>
      <c r="S393" s="30">
        <f>IF(P393="","",IF(F393="","ERRO: data prevista ausente ou inválida",IF(O393=0,"Duplicada: contada uma vez",IF(N(G393)=0,"ERRO: tarefa fora do Plano Mestre",IF(P393=0,"Tarefa retirada do plano: não conta","OK")))))</f>
        <v/>
      </c>
    </row>
    <row r="394">
      <c r="A394" s="29" t="inlineStr">
        <is>
          <t>eq-demo-002</t>
        </is>
      </c>
      <c r="B394" s="25" t="inlineStr">
        <is>
          <t>BCF-02</t>
        </is>
      </c>
      <c r="C394" s="49" t="n">
        <v>46146</v>
      </c>
      <c r="D394" s="29" t="inlineStr">
        <is>
          <t>Cronograma PCM Direto</t>
        </is>
      </c>
      <c r="E394" s="23">
        <f>IF(OR(A394="",B394=""),"",A394&amp;"|"&amp;B394)</f>
        <v/>
      </c>
      <c r="F394" s="30">
        <f>IF(OR(E394="",NOT(ISNUMBER(C394))),"",E394&amp;"|"&amp;YEAR(C394)&amp;"-"&amp;RIGHT("0"&amp;MONTH(C394),2)&amp;"-"&amp;RIGHT("0"&amp;DAY(C394),2))</f>
        <v/>
      </c>
      <c r="G394" s="26">
        <f>IF(E394="","",IFERROR(MATCH(E394,pl_chave,0),0))</f>
        <v/>
      </c>
      <c r="H394" s="23">
        <f>IF(G394="","",IF(G394=0,"Tarefa fora do plano",INDEX(pl_tag,G394)))</f>
        <v/>
      </c>
      <c r="I394" s="30">
        <f>IF(N(G394)=0,"",INDEX(pl_atividade,G394))</f>
        <v/>
      </c>
      <c r="J394" s="50">
        <f>IF(N(G394)=0,"",INDEX(pl_especialidade,G394))</f>
        <v/>
      </c>
      <c r="K394" s="28">
        <f>IF(N(G394)=0,"",INDEX(pl_duracao,G394))</f>
        <v/>
      </c>
      <c r="L394" s="39">
        <f>IF(ISNUMBER(C394),YEAR(C394),"")</f>
        <v/>
      </c>
      <c r="M394" s="39">
        <f>IF(ISNUMBER(C394),MONTH(C394),"")</f>
        <v/>
      </c>
      <c r="N394" s="23">
        <f>IF(L394="","",IF(NOT(ISNUMBER(crono_ano)),"Informe o ano",IF(L394&lt;crono_ano,"Antes do ano",IF(L394&gt;crono_ano,"Depois do ano","No ano"))))</f>
        <v/>
      </c>
      <c r="O394" s="39">
        <f>IF(F394="","",IF(COUNTIF(F$7:F394,F394)=1,1,0))</f>
        <v/>
      </c>
      <c r="P394" s="39">
        <f>IF(A394&amp;B394&amp;C394="","",IF(AND(O394=1,N(G394)&gt;0),IF(INDEX(pl_ativa,MAX(1,N(G394)))="Sim",1,0),0))</f>
        <v/>
      </c>
      <c r="Q394" s="39">
        <f>IF(F394="","",COUNTIFS(ex_chave_oc,F394,ex_cancelada,"&lt;&gt;Sim"))</f>
        <v/>
      </c>
      <c r="R394" s="51">
        <f>IF(P394="","",IF(AND(P394=1,N(Q394)&gt;0),1,0))</f>
        <v/>
      </c>
      <c r="S394" s="30">
        <f>IF(P394="","",IF(F394="","ERRO: data prevista ausente ou inválida",IF(O394=0,"Duplicada: contada uma vez",IF(N(G394)=0,"ERRO: tarefa fora do Plano Mestre",IF(P394=0,"Tarefa retirada do plano: não conta","OK")))))</f>
        <v/>
      </c>
    </row>
    <row r="395">
      <c r="A395" s="29" t="inlineStr">
        <is>
          <t>eq-demo-004</t>
        </is>
      </c>
      <c r="B395" s="25" t="inlineStr">
        <is>
          <t>PRL-01</t>
        </is>
      </c>
      <c r="C395" s="49" t="n">
        <v>46146</v>
      </c>
      <c r="D395" s="29" t="inlineStr">
        <is>
          <t>Cronograma PCM Direto</t>
        </is>
      </c>
      <c r="E395" s="23">
        <f>IF(OR(A395="",B395=""),"",A395&amp;"|"&amp;B395)</f>
        <v/>
      </c>
      <c r="F395" s="30">
        <f>IF(OR(E395="",NOT(ISNUMBER(C395))),"",E395&amp;"|"&amp;YEAR(C395)&amp;"-"&amp;RIGHT("0"&amp;MONTH(C395),2)&amp;"-"&amp;RIGHT("0"&amp;DAY(C395),2))</f>
        <v/>
      </c>
      <c r="G395" s="26">
        <f>IF(E395="","",IFERROR(MATCH(E395,pl_chave,0),0))</f>
        <v/>
      </c>
      <c r="H395" s="23">
        <f>IF(G395="","",IF(G395=0,"Tarefa fora do plano",INDEX(pl_tag,G395)))</f>
        <v/>
      </c>
      <c r="I395" s="30">
        <f>IF(N(G395)=0,"",INDEX(pl_atividade,G395))</f>
        <v/>
      </c>
      <c r="J395" s="50">
        <f>IF(N(G395)=0,"",INDEX(pl_especialidade,G395))</f>
        <v/>
      </c>
      <c r="K395" s="28">
        <f>IF(N(G395)=0,"",INDEX(pl_duracao,G395))</f>
        <v/>
      </c>
      <c r="L395" s="39">
        <f>IF(ISNUMBER(C395),YEAR(C395),"")</f>
        <v/>
      </c>
      <c r="M395" s="39">
        <f>IF(ISNUMBER(C395),MONTH(C395),"")</f>
        <v/>
      </c>
      <c r="N395" s="23">
        <f>IF(L395="","",IF(NOT(ISNUMBER(crono_ano)),"Informe o ano",IF(L395&lt;crono_ano,"Antes do ano",IF(L395&gt;crono_ano,"Depois do ano","No ano"))))</f>
        <v/>
      </c>
      <c r="O395" s="39">
        <f>IF(F395="","",IF(COUNTIF(F$7:F395,F395)=1,1,0))</f>
        <v/>
      </c>
      <c r="P395" s="39">
        <f>IF(A395&amp;B395&amp;C395="","",IF(AND(O395=1,N(G395)&gt;0),IF(INDEX(pl_ativa,MAX(1,N(G395)))="Sim",1,0),0))</f>
        <v/>
      </c>
      <c r="Q395" s="39">
        <f>IF(F395="","",COUNTIFS(ex_chave_oc,F395,ex_cancelada,"&lt;&gt;Sim"))</f>
        <v/>
      </c>
      <c r="R395" s="51">
        <f>IF(P395="","",IF(AND(P395=1,N(Q395)&gt;0),1,0))</f>
        <v/>
      </c>
      <c r="S395" s="30">
        <f>IF(P395="","",IF(F395="","ERRO: data prevista ausente ou inválida",IF(O395=0,"Duplicada: contada uma vez",IF(N(G395)=0,"ERRO: tarefa fora do Plano Mestre",IF(P395=0,"Tarefa retirada do plano: não conta","OK")))))</f>
        <v/>
      </c>
    </row>
    <row r="396">
      <c r="A396" s="29" t="inlineStr">
        <is>
          <t>eq-demo-004</t>
        </is>
      </c>
      <c r="B396" s="25" t="inlineStr">
        <is>
          <t>PRL-02</t>
        </is>
      </c>
      <c r="C396" s="49" t="n">
        <v>46146</v>
      </c>
      <c r="D396" s="29" t="inlineStr">
        <is>
          <t>Cronograma PCM Direto</t>
        </is>
      </c>
      <c r="E396" s="23">
        <f>IF(OR(A396="",B396=""),"",A396&amp;"|"&amp;B396)</f>
        <v/>
      </c>
      <c r="F396" s="30">
        <f>IF(OR(E396="",NOT(ISNUMBER(C396))),"",E396&amp;"|"&amp;YEAR(C396)&amp;"-"&amp;RIGHT("0"&amp;MONTH(C396),2)&amp;"-"&amp;RIGHT("0"&amp;DAY(C396),2))</f>
        <v/>
      </c>
      <c r="G396" s="26">
        <f>IF(E396="","",IFERROR(MATCH(E396,pl_chave,0),0))</f>
        <v/>
      </c>
      <c r="H396" s="23">
        <f>IF(G396="","",IF(G396=0,"Tarefa fora do plano",INDEX(pl_tag,G396)))</f>
        <v/>
      </c>
      <c r="I396" s="30">
        <f>IF(N(G396)=0,"",INDEX(pl_atividade,G396))</f>
        <v/>
      </c>
      <c r="J396" s="50">
        <f>IF(N(G396)=0,"",INDEX(pl_especialidade,G396))</f>
        <v/>
      </c>
      <c r="K396" s="28">
        <f>IF(N(G396)=0,"",INDEX(pl_duracao,G396))</f>
        <v/>
      </c>
      <c r="L396" s="39">
        <f>IF(ISNUMBER(C396),YEAR(C396),"")</f>
        <v/>
      </c>
      <c r="M396" s="39">
        <f>IF(ISNUMBER(C396),MONTH(C396),"")</f>
        <v/>
      </c>
      <c r="N396" s="23">
        <f>IF(L396="","",IF(NOT(ISNUMBER(crono_ano)),"Informe o ano",IF(L396&lt;crono_ano,"Antes do ano",IF(L396&gt;crono_ano,"Depois do ano","No ano"))))</f>
        <v/>
      </c>
      <c r="O396" s="39">
        <f>IF(F396="","",IF(COUNTIF(F$7:F396,F396)=1,1,0))</f>
        <v/>
      </c>
      <c r="P396" s="39">
        <f>IF(A396&amp;B396&amp;C396="","",IF(AND(O396=1,N(G396)&gt;0),IF(INDEX(pl_ativa,MAX(1,N(G396)))="Sim",1,0),0))</f>
        <v/>
      </c>
      <c r="Q396" s="39">
        <f>IF(F396="","",COUNTIFS(ex_chave_oc,F396,ex_cancelada,"&lt;&gt;Sim"))</f>
        <v/>
      </c>
      <c r="R396" s="51">
        <f>IF(P396="","",IF(AND(P396=1,N(Q396)&gt;0),1,0))</f>
        <v/>
      </c>
      <c r="S396" s="30">
        <f>IF(P396="","",IF(F396="","ERRO: data prevista ausente ou inválida",IF(O396=0,"Duplicada: contada uma vez",IF(N(G396)=0,"ERRO: tarefa fora do Plano Mestre",IF(P396=0,"Tarefa retirada do plano: não conta","OK")))))</f>
        <v/>
      </c>
    </row>
    <row r="397">
      <c r="A397" s="29" t="inlineStr">
        <is>
          <t>eq-demo-004</t>
        </is>
      </c>
      <c r="B397" s="25" t="inlineStr">
        <is>
          <t>PRL-03</t>
        </is>
      </c>
      <c r="C397" s="49" t="n">
        <v>46146</v>
      </c>
      <c r="D397" s="29" t="inlineStr">
        <is>
          <t>Cronograma PCM Direto</t>
        </is>
      </c>
      <c r="E397" s="23">
        <f>IF(OR(A397="",B397=""),"",A397&amp;"|"&amp;B397)</f>
        <v/>
      </c>
      <c r="F397" s="30">
        <f>IF(OR(E397="",NOT(ISNUMBER(C397))),"",E397&amp;"|"&amp;YEAR(C397)&amp;"-"&amp;RIGHT("0"&amp;MONTH(C397),2)&amp;"-"&amp;RIGHT("0"&amp;DAY(C397),2))</f>
        <v/>
      </c>
      <c r="G397" s="26">
        <f>IF(E397="","",IFERROR(MATCH(E397,pl_chave,0),0))</f>
        <v/>
      </c>
      <c r="H397" s="23">
        <f>IF(G397="","",IF(G397=0,"Tarefa fora do plano",INDEX(pl_tag,G397)))</f>
        <v/>
      </c>
      <c r="I397" s="30">
        <f>IF(N(G397)=0,"",INDEX(pl_atividade,G397))</f>
        <v/>
      </c>
      <c r="J397" s="50">
        <f>IF(N(G397)=0,"",INDEX(pl_especialidade,G397))</f>
        <v/>
      </c>
      <c r="K397" s="28">
        <f>IF(N(G397)=0,"",INDEX(pl_duracao,G397))</f>
        <v/>
      </c>
      <c r="L397" s="39">
        <f>IF(ISNUMBER(C397),YEAR(C397),"")</f>
        <v/>
      </c>
      <c r="M397" s="39">
        <f>IF(ISNUMBER(C397),MONTH(C397),"")</f>
        <v/>
      </c>
      <c r="N397" s="23">
        <f>IF(L397="","",IF(NOT(ISNUMBER(crono_ano)),"Informe o ano",IF(L397&lt;crono_ano,"Antes do ano",IF(L397&gt;crono_ano,"Depois do ano","No ano"))))</f>
        <v/>
      </c>
      <c r="O397" s="39">
        <f>IF(F397="","",IF(COUNTIF(F$7:F397,F397)=1,1,0))</f>
        <v/>
      </c>
      <c r="P397" s="39">
        <f>IF(A397&amp;B397&amp;C397="","",IF(AND(O397=1,N(G397)&gt;0),IF(INDEX(pl_ativa,MAX(1,N(G397)))="Sim",1,0),0))</f>
        <v/>
      </c>
      <c r="Q397" s="39">
        <f>IF(F397="","",COUNTIFS(ex_chave_oc,F397,ex_cancelada,"&lt;&gt;Sim"))</f>
        <v/>
      </c>
      <c r="R397" s="51">
        <f>IF(P397="","",IF(AND(P397=1,N(Q397)&gt;0),1,0))</f>
        <v/>
      </c>
      <c r="S397" s="30">
        <f>IF(P397="","",IF(F397="","ERRO: data prevista ausente ou inválida",IF(O397=0,"Duplicada: contada uma vez",IF(N(G397)=0,"ERRO: tarefa fora do Plano Mestre",IF(P397=0,"Tarefa retirada do plano: não conta","OK")))))</f>
        <v/>
      </c>
    </row>
    <row r="398">
      <c r="A398" s="29" t="inlineStr">
        <is>
          <t>eq-demo-004</t>
        </is>
      </c>
      <c r="B398" s="25" t="inlineStr">
        <is>
          <t>PRL-04</t>
        </is>
      </c>
      <c r="C398" s="49" t="n">
        <v>46146</v>
      </c>
      <c r="D398" s="29" t="inlineStr">
        <is>
          <t>Cronograma PCM Direto</t>
        </is>
      </c>
      <c r="E398" s="23">
        <f>IF(OR(A398="",B398=""),"",A398&amp;"|"&amp;B398)</f>
        <v/>
      </c>
      <c r="F398" s="30">
        <f>IF(OR(E398="",NOT(ISNUMBER(C398))),"",E398&amp;"|"&amp;YEAR(C398)&amp;"-"&amp;RIGHT("0"&amp;MONTH(C398),2)&amp;"-"&amp;RIGHT("0"&amp;DAY(C398),2))</f>
        <v/>
      </c>
      <c r="G398" s="26">
        <f>IF(E398="","",IFERROR(MATCH(E398,pl_chave,0),0))</f>
        <v/>
      </c>
      <c r="H398" s="23">
        <f>IF(G398="","",IF(G398=0,"Tarefa fora do plano",INDEX(pl_tag,G398)))</f>
        <v/>
      </c>
      <c r="I398" s="30">
        <f>IF(N(G398)=0,"",INDEX(pl_atividade,G398))</f>
        <v/>
      </c>
      <c r="J398" s="50">
        <f>IF(N(G398)=0,"",INDEX(pl_especialidade,G398))</f>
        <v/>
      </c>
      <c r="K398" s="28">
        <f>IF(N(G398)=0,"",INDEX(pl_duracao,G398))</f>
        <v/>
      </c>
      <c r="L398" s="39">
        <f>IF(ISNUMBER(C398),YEAR(C398),"")</f>
        <v/>
      </c>
      <c r="M398" s="39">
        <f>IF(ISNUMBER(C398),MONTH(C398),"")</f>
        <v/>
      </c>
      <c r="N398" s="23">
        <f>IF(L398="","",IF(NOT(ISNUMBER(crono_ano)),"Informe o ano",IF(L398&lt;crono_ano,"Antes do ano",IF(L398&gt;crono_ano,"Depois do ano","No ano"))))</f>
        <v/>
      </c>
      <c r="O398" s="39">
        <f>IF(F398="","",IF(COUNTIF(F$7:F398,F398)=1,1,0))</f>
        <v/>
      </c>
      <c r="P398" s="39">
        <f>IF(A398&amp;B398&amp;C398="","",IF(AND(O398=1,N(G398)&gt;0),IF(INDEX(pl_ativa,MAX(1,N(G398)))="Sim",1,0),0))</f>
        <v/>
      </c>
      <c r="Q398" s="39">
        <f>IF(F398="","",COUNTIFS(ex_chave_oc,F398,ex_cancelada,"&lt;&gt;Sim"))</f>
        <v/>
      </c>
      <c r="R398" s="51">
        <f>IF(P398="","",IF(AND(P398=1,N(Q398)&gt;0),1,0))</f>
        <v/>
      </c>
      <c r="S398" s="30">
        <f>IF(P398="","",IF(F398="","ERRO: data prevista ausente ou inválida",IF(O398=0,"Duplicada: contada uma vez",IF(N(G398)=0,"ERRO: tarefa fora do Plano Mestre",IF(P398=0,"Tarefa retirada do plano: não conta","OK")))))</f>
        <v/>
      </c>
    </row>
    <row r="399">
      <c r="A399" s="29" t="inlineStr">
        <is>
          <t>eq-demo-004</t>
        </is>
      </c>
      <c r="B399" s="25" t="inlineStr">
        <is>
          <t>PRL-08</t>
        </is>
      </c>
      <c r="C399" s="49" t="n">
        <v>46146</v>
      </c>
      <c r="D399" s="29" t="inlineStr">
        <is>
          <t>Cronograma PCM Direto</t>
        </is>
      </c>
      <c r="E399" s="23">
        <f>IF(OR(A399="",B399=""),"",A399&amp;"|"&amp;B399)</f>
        <v/>
      </c>
      <c r="F399" s="30">
        <f>IF(OR(E399="",NOT(ISNUMBER(C399))),"",E399&amp;"|"&amp;YEAR(C399)&amp;"-"&amp;RIGHT("0"&amp;MONTH(C399),2)&amp;"-"&amp;RIGHT("0"&amp;DAY(C399),2))</f>
        <v/>
      </c>
      <c r="G399" s="26">
        <f>IF(E399="","",IFERROR(MATCH(E399,pl_chave,0),0))</f>
        <v/>
      </c>
      <c r="H399" s="23">
        <f>IF(G399="","",IF(G399=0,"Tarefa fora do plano",INDEX(pl_tag,G399)))</f>
        <v/>
      </c>
      <c r="I399" s="30">
        <f>IF(N(G399)=0,"",INDEX(pl_atividade,G399))</f>
        <v/>
      </c>
      <c r="J399" s="50">
        <f>IF(N(G399)=0,"",INDEX(pl_especialidade,G399))</f>
        <v/>
      </c>
      <c r="K399" s="28">
        <f>IF(N(G399)=0,"",INDEX(pl_duracao,G399))</f>
        <v/>
      </c>
      <c r="L399" s="39">
        <f>IF(ISNUMBER(C399),YEAR(C399),"")</f>
        <v/>
      </c>
      <c r="M399" s="39">
        <f>IF(ISNUMBER(C399),MONTH(C399),"")</f>
        <v/>
      </c>
      <c r="N399" s="23">
        <f>IF(L399="","",IF(NOT(ISNUMBER(crono_ano)),"Informe o ano",IF(L399&lt;crono_ano,"Antes do ano",IF(L399&gt;crono_ano,"Depois do ano","No ano"))))</f>
        <v/>
      </c>
      <c r="O399" s="39">
        <f>IF(F399="","",IF(COUNTIF(F$7:F399,F399)=1,1,0))</f>
        <v/>
      </c>
      <c r="P399" s="39">
        <f>IF(A399&amp;B399&amp;C399="","",IF(AND(O399=1,N(G399)&gt;0),IF(INDEX(pl_ativa,MAX(1,N(G399)))="Sim",1,0),0))</f>
        <v/>
      </c>
      <c r="Q399" s="39">
        <f>IF(F399="","",COUNTIFS(ex_chave_oc,F399,ex_cancelada,"&lt;&gt;Sim"))</f>
        <v/>
      </c>
      <c r="R399" s="51">
        <f>IF(P399="","",IF(AND(P399=1,N(Q399)&gt;0),1,0))</f>
        <v/>
      </c>
      <c r="S399" s="30">
        <f>IF(P399="","",IF(F399="","ERRO: data prevista ausente ou inválida",IF(O399=0,"Duplicada: contada uma vez",IF(N(G399)=0,"ERRO: tarefa fora do Plano Mestre",IF(P399=0,"Tarefa retirada do plano: não conta","OK")))))</f>
        <v/>
      </c>
    </row>
    <row r="400">
      <c r="A400" s="29" t="inlineStr">
        <is>
          <t>eq-demo-004</t>
        </is>
      </c>
      <c r="B400" s="25" t="inlineStr">
        <is>
          <t>PRL-11</t>
        </is>
      </c>
      <c r="C400" s="49" t="n">
        <v>46146</v>
      </c>
      <c r="D400" s="29" t="inlineStr">
        <is>
          <t>Cronograma PCM Direto</t>
        </is>
      </c>
      <c r="E400" s="23">
        <f>IF(OR(A400="",B400=""),"",A400&amp;"|"&amp;B400)</f>
        <v/>
      </c>
      <c r="F400" s="30">
        <f>IF(OR(E400="",NOT(ISNUMBER(C400))),"",E400&amp;"|"&amp;YEAR(C400)&amp;"-"&amp;RIGHT("0"&amp;MONTH(C400),2)&amp;"-"&amp;RIGHT("0"&amp;DAY(C400),2))</f>
        <v/>
      </c>
      <c r="G400" s="26">
        <f>IF(E400="","",IFERROR(MATCH(E400,pl_chave,0),0))</f>
        <v/>
      </c>
      <c r="H400" s="23">
        <f>IF(G400="","",IF(G400=0,"Tarefa fora do plano",INDEX(pl_tag,G400)))</f>
        <v/>
      </c>
      <c r="I400" s="30">
        <f>IF(N(G400)=0,"",INDEX(pl_atividade,G400))</f>
        <v/>
      </c>
      <c r="J400" s="50">
        <f>IF(N(G400)=0,"",INDEX(pl_especialidade,G400))</f>
        <v/>
      </c>
      <c r="K400" s="28">
        <f>IF(N(G400)=0,"",INDEX(pl_duracao,G400))</f>
        <v/>
      </c>
      <c r="L400" s="39">
        <f>IF(ISNUMBER(C400),YEAR(C400),"")</f>
        <v/>
      </c>
      <c r="M400" s="39">
        <f>IF(ISNUMBER(C400),MONTH(C400),"")</f>
        <v/>
      </c>
      <c r="N400" s="23">
        <f>IF(L400="","",IF(NOT(ISNUMBER(crono_ano)),"Informe o ano",IF(L400&lt;crono_ano,"Antes do ano",IF(L400&gt;crono_ano,"Depois do ano","No ano"))))</f>
        <v/>
      </c>
      <c r="O400" s="39">
        <f>IF(F400="","",IF(COUNTIF(F$7:F400,F400)=1,1,0))</f>
        <v/>
      </c>
      <c r="P400" s="39">
        <f>IF(A400&amp;B400&amp;C400="","",IF(AND(O400=1,N(G400)&gt;0),IF(INDEX(pl_ativa,MAX(1,N(G400)))="Sim",1,0),0))</f>
        <v/>
      </c>
      <c r="Q400" s="39">
        <f>IF(F400="","",COUNTIFS(ex_chave_oc,F400,ex_cancelada,"&lt;&gt;Sim"))</f>
        <v/>
      </c>
      <c r="R400" s="51">
        <f>IF(P400="","",IF(AND(P400=1,N(Q400)&gt;0),1,0))</f>
        <v/>
      </c>
      <c r="S400" s="30">
        <f>IF(P400="","",IF(F400="","ERRO: data prevista ausente ou inválida",IF(O400=0,"Duplicada: contada uma vez",IF(N(G400)=0,"ERRO: tarefa fora do Plano Mestre",IF(P400=0,"Tarefa retirada do plano: não conta","OK")))))</f>
        <v/>
      </c>
    </row>
    <row r="401">
      <c r="A401" s="29" t="inlineStr">
        <is>
          <t>eq-demo-004</t>
        </is>
      </c>
      <c r="B401" s="25" t="inlineStr">
        <is>
          <t>PRL-11</t>
        </is>
      </c>
      <c r="C401" s="49" t="n">
        <v>46147</v>
      </c>
      <c r="D401" s="29" t="inlineStr">
        <is>
          <t>Cronograma PCM Direto</t>
        </is>
      </c>
      <c r="E401" s="23">
        <f>IF(OR(A401="",B401=""),"",A401&amp;"|"&amp;B401)</f>
        <v/>
      </c>
      <c r="F401" s="30">
        <f>IF(OR(E401="",NOT(ISNUMBER(C401))),"",E401&amp;"|"&amp;YEAR(C401)&amp;"-"&amp;RIGHT("0"&amp;MONTH(C401),2)&amp;"-"&amp;RIGHT("0"&amp;DAY(C401),2))</f>
        <v/>
      </c>
      <c r="G401" s="26">
        <f>IF(E401="","",IFERROR(MATCH(E401,pl_chave,0),0))</f>
        <v/>
      </c>
      <c r="H401" s="23">
        <f>IF(G401="","",IF(G401=0,"Tarefa fora do plano",INDEX(pl_tag,G401)))</f>
        <v/>
      </c>
      <c r="I401" s="30">
        <f>IF(N(G401)=0,"",INDEX(pl_atividade,G401))</f>
        <v/>
      </c>
      <c r="J401" s="50">
        <f>IF(N(G401)=0,"",INDEX(pl_especialidade,G401))</f>
        <v/>
      </c>
      <c r="K401" s="28">
        <f>IF(N(G401)=0,"",INDEX(pl_duracao,G401))</f>
        <v/>
      </c>
      <c r="L401" s="39">
        <f>IF(ISNUMBER(C401),YEAR(C401),"")</f>
        <v/>
      </c>
      <c r="M401" s="39">
        <f>IF(ISNUMBER(C401),MONTH(C401),"")</f>
        <v/>
      </c>
      <c r="N401" s="23">
        <f>IF(L401="","",IF(NOT(ISNUMBER(crono_ano)),"Informe o ano",IF(L401&lt;crono_ano,"Antes do ano",IF(L401&gt;crono_ano,"Depois do ano","No ano"))))</f>
        <v/>
      </c>
      <c r="O401" s="39">
        <f>IF(F401="","",IF(COUNTIF(F$7:F401,F401)=1,1,0))</f>
        <v/>
      </c>
      <c r="P401" s="39">
        <f>IF(A401&amp;B401&amp;C401="","",IF(AND(O401=1,N(G401)&gt;0),IF(INDEX(pl_ativa,MAX(1,N(G401)))="Sim",1,0),0))</f>
        <v/>
      </c>
      <c r="Q401" s="39">
        <f>IF(F401="","",COUNTIFS(ex_chave_oc,F401,ex_cancelada,"&lt;&gt;Sim"))</f>
        <v/>
      </c>
      <c r="R401" s="51">
        <f>IF(P401="","",IF(AND(P401=1,N(Q401)&gt;0),1,0))</f>
        <v/>
      </c>
      <c r="S401" s="30">
        <f>IF(P401="","",IF(F401="","ERRO: data prevista ausente ou inválida",IF(O401=0,"Duplicada: contada uma vez",IF(N(G401)=0,"ERRO: tarefa fora do Plano Mestre",IF(P401=0,"Tarefa retirada do plano: não conta","OK")))))</f>
        <v/>
      </c>
    </row>
    <row r="402">
      <c r="A402" s="29" t="inlineStr">
        <is>
          <t>eq-demo-004</t>
        </is>
      </c>
      <c r="B402" s="25" t="inlineStr">
        <is>
          <t>PRL-11</t>
        </is>
      </c>
      <c r="C402" s="49" t="n">
        <v>46148</v>
      </c>
      <c r="D402" s="29" t="inlineStr">
        <is>
          <t>Cronograma PCM Direto</t>
        </is>
      </c>
      <c r="E402" s="23">
        <f>IF(OR(A402="",B402=""),"",A402&amp;"|"&amp;B402)</f>
        <v/>
      </c>
      <c r="F402" s="30">
        <f>IF(OR(E402="",NOT(ISNUMBER(C402))),"",E402&amp;"|"&amp;YEAR(C402)&amp;"-"&amp;RIGHT("0"&amp;MONTH(C402),2)&amp;"-"&amp;RIGHT("0"&amp;DAY(C402),2))</f>
        <v/>
      </c>
      <c r="G402" s="26">
        <f>IF(E402="","",IFERROR(MATCH(E402,pl_chave,0),0))</f>
        <v/>
      </c>
      <c r="H402" s="23">
        <f>IF(G402="","",IF(G402=0,"Tarefa fora do plano",INDEX(pl_tag,G402)))</f>
        <v/>
      </c>
      <c r="I402" s="30">
        <f>IF(N(G402)=0,"",INDEX(pl_atividade,G402))</f>
        <v/>
      </c>
      <c r="J402" s="50">
        <f>IF(N(G402)=0,"",INDEX(pl_especialidade,G402))</f>
        <v/>
      </c>
      <c r="K402" s="28">
        <f>IF(N(G402)=0,"",INDEX(pl_duracao,G402))</f>
        <v/>
      </c>
      <c r="L402" s="39">
        <f>IF(ISNUMBER(C402),YEAR(C402),"")</f>
        <v/>
      </c>
      <c r="M402" s="39">
        <f>IF(ISNUMBER(C402),MONTH(C402),"")</f>
        <v/>
      </c>
      <c r="N402" s="23">
        <f>IF(L402="","",IF(NOT(ISNUMBER(crono_ano)),"Informe o ano",IF(L402&lt;crono_ano,"Antes do ano",IF(L402&gt;crono_ano,"Depois do ano","No ano"))))</f>
        <v/>
      </c>
      <c r="O402" s="39">
        <f>IF(F402="","",IF(COUNTIF(F$7:F402,F402)=1,1,0))</f>
        <v/>
      </c>
      <c r="P402" s="39">
        <f>IF(A402&amp;B402&amp;C402="","",IF(AND(O402=1,N(G402)&gt;0),IF(INDEX(pl_ativa,MAX(1,N(G402)))="Sim",1,0),0))</f>
        <v/>
      </c>
      <c r="Q402" s="39">
        <f>IF(F402="","",COUNTIFS(ex_chave_oc,F402,ex_cancelada,"&lt;&gt;Sim"))</f>
        <v/>
      </c>
      <c r="R402" s="51">
        <f>IF(P402="","",IF(AND(P402=1,N(Q402)&gt;0),1,0))</f>
        <v/>
      </c>
      <c r="S402" s="30">
        <f>IF(P402="","",IF(F402="","ERRO: data prevista ausente ou inválida",IF(O402=0,"Duplicada: contada uma vez",IF(N(G402)=0,"ERRO: tarefa fora do Plano Mestre",IF(P402=0,"Tarefa retirada do plano: não conta","OK")))))</f>
        <v/>
      </c>
    </row>
    <row r="403">
      <c r="A403" s="29" t="inlineStr">
        <is>
          <t>eq-demo-004</t>
        </is>
      </c>
      <c r="B403" s="25" t="inlineStr">
        <is>
          <t>PRL-11</t>
        </is>
      </c>
      <c r="C403" s="49" t="n">
        <v>46149</v>
      </c>
      <c r="D403" s="29" t="inlineStr">
        <is>
          <t>Cronograma PCM Direto</t>
        </is>
      </c>
      <c r="E403" s="23">
        <f>IF(OR(A403="",B403=""),"",A403&amp;"|"&amp;B403)</f>
        <v/>
      </c>
      <c r="F403" s="30">
        <f>IF(OR(E403="",NOT(ISNUMBER(C403))),"",E403&amp;"|"&amp;YEAR(C403)&amp;"-"&amp;RIGHT("0"&amp;MONTH(C403),2)&amp;"-"&amp;RIGHT("0"&amp;DAY(C403),2))</f>
        <v/>
      </c>
      <c r="G403" s="26">
        <f>IF(E403="","",IFERROR(MATCH(E403,pl_chave,0),0))</f>
        <v/>
      </c>
      <c r="H403" s="23">
        <f>IF(G403="","",IF(G403=0,"Tarefa fora do plano",INDEX(pl_tag,G403)))</f>
        <v/>
      </c>
      <c r="I403" s="30">
        <f>IF(N(G403)=0,"",INDEX(pl_atividade,G403))</f>
        <v/>
      </c>
      <c r="J403" s="50">
        <f>IF(N(G403)=0,"",INDEX(pl_especialidade,G403))</f>
        <v/>
      </c>
      <c r="K403" s="28">
        <f>IF(N(G403)=0,"",INDEX(pl_duracao,G403))</f>
        <v/>
      </c>
      <c r="L403" s="39">
        <f>IF(ISNUMBER(C403),YEAR(C403),"")</f>
        <v/>
      </c>
      <c r="M403" s="39">
        <f>IF(ISNUMBER(C403),MONTH(C403),"")</f>
        <v/>
      </c>
      <c r="N403" s="23">
        <f>IF(L403="","",IF(NOT(ISNUMBER(crono_ano)),"Informe o ano",IF(L403&lt;crono_ano,"Antes do ano",IF(L403&gt;crono_ano,"Depois do ano","No ano"))))</f>
        <v/>
      </c>
      <c r="O403" s="39">
        <f>IF(F403="","",IF(COUNTIF(F$7:F403,F403)=1,1,0))</f>
        <v/>
      </c>
      <c r="P403" s="39">
        <f>IF(A403&amp;B403&amp;C403="","",IF(AND(O403=1,N(G403)&gt;0),IF(INDEX(pl_ativa,MAX(1,N(G403)))="Sim",1,0),0))</f>
        <v/>
      </c>
      <c r="Q403" s="39">
        <f>IF(F403="","",COUNTIFS(ex_chave_oc,F403,ex_cancelada,"&lt;&gt;Sim"))</f>
        <v/>
      </c>
      <c r="R403" s="51">
        <f>IF(P403="","",IF(AND(P403=1,N(Q403)&gt;0),1,0))</f>
        <v/>
      </c>
      <c r="S403" s="30">
        <f>IF(P403="","",IF(F403="","ERRO: data prevista ausente ou inválida",IF(O403=0,"Duplicada: contada uma vez",IF(N(G403)=0,"ERRO: tarefa fora do Plano Mestre",IF(P403=0,"Tarefa retirada do plano: não conta","OK")))))</f>
        <v/>
      </c>
    </row>
    <row r="404">
      <c r="A404" s="29" t="inlineStr">
        <is>
          <t>eq-demo-004</t>
        </is>
      </c>
      <c r="B404" s="25" t="inlineStr">
        <is>
          <t>PRL-11</t>
        </is>
      </c>
      <c r="C404" s="49" t="n">
        <v>46150</v>
      </c>
      <c r="D404" s="29" t="inlineStr">
        <is>
          <t>Cronograma PCM Direto</t>
        </is>
      </c>
      <c r="E404" s="23">
        <f>IF(OR(A404="",B404=""),"",A404&amp;"|"&amp;B404)</f>
        <v/>
      </c>
      <c r="F404" s="30">
        <f>IF(OR(E404="",NOT(ISNUMBER(C404))),"",E404&amp;"|"&amp;YEAR(C404)&amp;"-"&amp;RIGHT("0"&amp;MONTH(C404),2)&amp;"-"&amp;RIGHT("0"&amp;DAY(C404),2))</f>
        <v/>
      </c>
      <c r="G404" s="26">
        <f>IF(E404="","",IFERROR(MATCH(E404,pl_chave,0),0))</f>
        <v/>
      </c>
      <c r="H404" s="23">
        <f>IF(G404="","",IF(G404=0,"Tarefa fora do plano",INDEX(pl_tag,G404)))</f>
        <v/>
      </c>
      <c r="I404" s="30">
        <f>IF(N(G404)=0,"",INDEX(pl_atividade,G404))</f>
        <v/>
      </c>
      <c r="J404" s="50">
        <f>IF(N(G404)=0,"",INDEX(pl_especialidade,G404))</f>
        <v/>
      </c>
      <c r="K404" s="28">
        <f>IF(N(G404)=0,"",INDEX(pl_duracao,G404))</f>
        <v/>
      </c>
      <c r="L404" s="39">
        <f>IF(ISNUMBER(C404),YEAR(C404),"")</f>
        <v/>
      </c>
      <c r="M404" s="39">
        <f>IF(ISNUMBER(C404),MONTH(C404),"")</f>
        <v/>
      </c>
      <c r="N404" s="23">
        <f>IF(L404="","",IF(NOT(ISNUMBER(crono_ano)),"Informe o ano",IF(L404&lt;crono_ano,"Antes do ano",IF(L404&gt;crono_ano,"Depois do ano","No ano"))))</f>
        <v/>
      </c>
      <c r="O404" s="39">
        <f>IF(F404="","",IF(COUNTIF(F$7:F404,F404)=1,1,0))</f>
        <v/>
      </c>
      <c r="P404" s="39">
        <f>IF(A404&amp;B404&amp;C404="","",IF(AND(O404=1,N(G404)&gt;0),IF(INDEX(pl_ativa,MAX(1,N(G404)))="Sim",1,0),0))</f>
        <v/>
      </c>
      <c r="Q404" s="39">
        <f>IF(F404="","",COUNTIFS(ex_chave_oc,F404,ex_cancelada,"&lt;&gt;Sim"))</f>
        <v/>
      </c>
      <c r="R404" s="51">
        <f>IF(P404="","",IF(AND(P404=1,N(Q404)&gt;0),1,0))</f>
        <v/>
      </c>
      <c r="S404" s="30">
        <f>IF(P404="","",IF(F404="","ERRO: data prevista ausente ou inválida",IF(O404=0,"Duplicada: contada uma vez",IF(N(G404)=0,"ERRO: tarefa fora do Plano Mestre",IF(P404=0,"Tarefa retirada do plano: não conta","OK")))))</f>
        <v/>
      </c>
    </row>
    <row r="405">
      <c r="A405" s="29" t="inlineStr">
        <is>
          <t>eq-demo-001</t>
        </is>
      </c>
      <c r="B405" s="25" t="inlineStr">
        <is>
          <t>CMP-01</t>
        </is>
      </c>
      <c r="C405" s="49" t="n">
        <v>46153</v>
      </c>
      <c r="D405" s="29" t="inlineStr">
        <is>
          <t>Cronograma PCM Direto</t>
        </is>
      </c>
      <c r="E405" s="23">
        <f>IF(OR(A405="",B405=""),"",A405&amp;"|"&amp;B405)</f>
        <v/>
      </c>
      <c r="F405" s="30">
        <f>IF(OR(E405="",NOT(ISNUMBER(C405))),"",E405&amp;"|"&amp;YEAR(C405)&amp;"-"&amp;RIGHT("0"&amp;MONTH(C405),2)&amp;"-"&amp;RIGHT("0"&amp;DAY(C405),2))</f>
        <v/>
      </c>
      <c r="G405" s="26">
        <f>IF(E405="","",IFERROR(MATCH(E405,pl_chave,0),0))</f>
        <v/>
      </c>
      <c r="H405" s="23">
        <f>IF(G405="","",IF(G405=0,"Tarefa fora do plano",INDEX(pl_tag,G405)))</f>
        <v/>
      </c>
      <c r="I405" s="30">
        <f>IF(N(G405)=0,"",INDEX(pl_atividade,G405))</f>
        <v/>
      </c>
      <c r="J405" s="50">
        <f>IF(N(G405)=0,"",INDEX(pl_especialidade,G405))</f>
        <v/>
      </c>
      <c r="K405" s="28">
        <f>IF(N(G405)=0,"",INDEX(pl_duracao,G405))</f>
        <v/>
      </c>
      <c r="L405" s="39">
        <f>IF(ISNUMBER(C405),YEAR(C405),"")</f>
        <v/>
      </c>
      <c r="M405" s="39">
        <f>IF(ISNUMBER(C405),MONTH(C405),"")</f>
        <v/>
      </c>
      <c r="N405" s="23">
        <f>IF(L405="","",IF(NOT(ISNUMBER(crono_ano)),"Informe o ano",IF(L405&lt;crono_ano,"Antes do ano",IF(L405&gt;crono_ano,"Depois do ano","No ano"))))</f>
        <v/>
      </c>
      <c r="O405" s="39">
        <f>IF(F405="","",IF(COUNTIF(F$7:F405,F405)=1,1,0))</f>
        <v/>
      </c>
      <c r="P405" s="39">
        <f>IF(A405&amp;B405&amp;C405="","",IF(AND(O405=1,N(G405)&gt;0),IF(INDEX(pl_ativa,MAX(1,N(G405)))="Sim",1,0),0))</f>
        <v/>
      </c>
      <c r="Q405" s="39">
        <f>IF(F405="","",COUNTIFS(ex_chave_oc,F405,ex_cancelada,"&lt;&gt;Sim"))</f>
        <v/>
      </c>
      <c r="R405" s="51">
        <f>IF(P405="","",IF(AND(P405=1,N(Q405)&gt;0),1,0))</f>
        <v/>
      </c>
      <c r="S405" s="30">
        <f>IF(P405="","",IF(F405="","ERRO: data prevista ausente ou inválida",IF(O405=0,"Duplicada: contada uma vez",IF(N(G405)=0,"ERRO: tarefa fora do Plano Mestre",IF(P405=0,"Tarefa retirada do plano: não conta","OK")))))</f>
        <v/>
      </c>
    </row>
    <row r="406">
      <c r="A406" s="29" t="inlineStr">
        <is>
          <t>eq-demo-001</t>
        </is>
      </c>
      <c r="B406" s="25" t="inlineStr">
        <is>
          <t>CMP-02</t>
        </is>
      </c>
      <c r="C406" s="49" t="n">
        <v>46153</v>
      </c>
      <c r="D406" s="29" t="inlineStr">
        <is>
          <t>Cronograma PCM Direto</t>
        </is>
      </c>
      <c r="E406" s="23">
        <f>IF(OR(A406="",B406=""),"",A406&amp;"|"&amp;B406)</f>
        <v/>
      </c>
      <c r="F406" s="30">
        <f>IF(OR(E406="",NOT(ISNUMBER(C406))),"",E406&amp;"|"&amp;YEAR(C406)&amp;"-"&amp;RIGHT("0"&amp;MONTH(C406),2)&amp;"-"&amp;RIGHT("0"&amp;DAY(C406),2))</f>
        <v/>
      </c>
      <c r="G406" s="26">
        <f>IF(E406="","",IFERROR(MATCH(E406,pl_chave,0),0))</f>
        <v/>
      </c>
      <c r="H406" s="23">
        <f>IF(G406="","",IF(G406=0,"Tarefa fora do plano",INDEX(pl_tag,G406)))</f>
        <v/>
      </c>
      <c r="I406" s="30">
        <f>IF(N(G406)=0,"",INDEX(pl_atividade,G406))</f>
        <v/>
      </c>
      <c r="J406" s="50">
        <f>IF(N(G406)=0,"",INDEX(pl_especialidade,G406))</f>
        <v/>
      </c>
      <c r="K406" s="28">
        <f>IF(N(G406)=0,"",INDEX(pl_duracao,G406))</f>
        <v/>
      </c>
      <c r="L406" s="39">
        <f>IF(ISNUMBER(C406),YEAR(C406),"")</f>
        <v/>
      </c>
      <c r="M406" s="39">
        <f>IF(ISNUMBER(C406),MONTH(C406),"")</f>
        <v/>
      </c>
      <c r="N406" s="23">
        <f>IF(L406="","",IF(NOT(ISNUMBER(crono_ano)),"Informe o ano",IF(L406&lt;crono_ano,"Antes do ano",IF(L406&gt;crono_ano,"Depois do ano","No ano"))))</f>
        <v/>
      </c>
      <c r="O406" s="39">
        <f>IF(F406="","",IF(COUNTIF(F$7:F406,F406)=1,1,0))</f>
        <v/>
      </c>
      <c r="P406" s="39">
        <f>IF(A406&amp;B406&amp;C406="","",IF(AND(O406=1,N(G406)&gt;0),IF(INDEX(pl_ativa,MAX(1,N(G406)))="Sim",1,0),0))</f>
        <v/>
      </c>
      <c r="Q406" s="39">
        <f>IF(F406="","",COUNTIFS(ex_chave_oc,F406,ex_cancelada,"&lt;&gt;Sim"))</f>
        <v/>
      </c>
      <c r="R406" s="51">
        <f>IF(P406="","",IF(AND(P406=1,N(Q406)&gt;0),1,0))</f>
        <v/>
      </c>
      <c r="S406" s="30">
        <f>IF(P406="","",IF(F406="","ERRO: data prevista ausente ou inválida",IF(O406=0,"Duplicada: contada uma vez",IF(N(G406)=0,"ERRO: tarefa fora do Plano Mestre",IF(P406=0,"Tarefa retirada do plano: não conta","OK")))))</f>
        <v/>
      </c>
    </row>
    <row r="407">
      <c r="A407" s="29" t="inlineStr">
        <is>
          <t>eq-demo-001</t>
        </is>
      </c>
      <c r="B407" s="25" t="inlineStr">
        <is>
          <t>CMP-04</t>
        </is>
      </c>
      <c r="C407" s="49" t="n">
        <v>46153</v>
      </c>
      <c r="D407" s="29" t="inlineStr">
        <is>
          <t>Cronograma PCM Direto</t>
        </is>
      </c>
      <c r="E407" s="23">
        <f>IF(OR(A407="",B407=""),"",A407&amp;"|"&amp;B407)</f>
        <v/>
      </c>
      <c r="F407" s="30">
        <f>IF(OR(E407="",NOT(ISNUMBER(C407))),"",E407&amp;"|"&amp;YEAR(C407)&amp;"-"&amp;RIGHT("0"&amp;MONTH(C407),2)&amp;"-"&amp;RIGHT("0"&amp;DAY(C407),2))</f>
        <v/>
      </c>
      <c r="G407" s="26">
        <f>IF(E407="","",IFERROR(MATCH(E407,pl_chave,0),0))</f>
        <v/>
      </c>
      <c r="H407" s="23">
        <f>IF(G407="","",IF(G407=0,"Tarefa fora do plano",INDEX(pl_tag,G407)))</f>
        <v/>
      </c>
      <c r="I407" s="30">
        <f>IF(N(G407)=0,"",INDEX(pl_atividade,G407))</f>
        <v/>
      </c>
      <c r="J407" s="50">
        <f>IF(N(G407)=0,"",INDEX(pl_especialidade,G407))</f>
        <v/>
      </c>
      <c r="K407" s="28">
        <f>IF(N(G407)=0,"",INDEX(pl_duracao,G407))</f>
        <v/>
      </c>
      <c r="L407" s="39">
        <f>IF(ISNUMBER(C407),YEAR(C407),"")</f>
        <v/>
      </c>
      <c r="M407" s="39">
        <f>IF(ISNUMBER(C407),MONTH(C407),"")</f>
        <v/>
      </c>
      <c r="N407" s="23">
        <f>IF(L407="","",IF(NOT(ISNUMBER(crono_ano)),"Informe o ano",IF(L407&lt;crono_ano,"Antes do ano",IF(L407&gt;crono_ano,"Depois do ano","No ano"))))</f>
        <v/>
      </c>
      <c r="O407" s="39">
        <f>IF(F407="","",IF(COUNTIF(F$7:F407,F407)=1,1,0))</f>
        <v/>
      </c>
      <c r="P407" s="39">
        <f>IF(A407&amp;B407&amp;C407="","",IF(AND(O407=1,N(G407)&gt;0),IF(INDEX(pl_ativa,MAX(1,N(G407)))="Sim",1,0),0))</f>
        <v/>
      </c>
      <c r="Q407" s="39">
        <f>IF(F407="","",COUNTIFS(ex_chave_oc,F407,ex_cancelada,"&lt;&gt;Sim"))</f>
        <v/>
      </c>
      <c r="R407" s="51">
        <f>IF(P407="","",IF(AND(P407=1,N(Q407)&gt;0),1,0))</f>
        <v/>
      </c>
      <c r="S407" s="30">
        <f>IF(P407="","",IF(F407="","ERRO: data prevista ausente ou inválida",IF(O407=0,"Duplicada: contada uma vez",IF(N(G407)=0,"ERRO: tarefa fora do Plano Mestre",IF(P407=0,"Tarefa retirada do plano: não conta","OK")))))</f>
        <v/>
      </c>
    </row>
    <row r="408">
      <c r="A408" s="29" t="inlineStr">
        <is>
          <t>eq-demo-001</t>
        </is>
      </c>
      <c r="B408" s="25" t="inlineStr">
        <is>
          <t>CMP-06</t>
        </is>
      </c>
      <c r="C408" s="49" t="n">
        <v>46153</v>
      </c>
      <c r="D408" s="29" t="inlineStr">
        <is>
          <t>Cronograma PCM Direto</t>
        </is>
      </c>
      <c r="E408" s="23">
        <f>IF(OR(A408="",B408=""),"",A408&amp;"|"&amp;B408)</f>
        <v/>
      </c>
      <c r="F408" s="30">
        <f>IF(OR(E408="",NOT(ISNUMBER(C408))),"",E408&amp;"|"&amp;YEAR(C408)&amp;"-"&amp;RIGHT("0"&amp;MONTH(C408),2)&amp;"-"&amp;RIGHT("0"&amp;DAY(C408),2))</f>
        <v/>
      </c>
      <c r="G408" s="26">
        <f>IF(E408="","",IFERROR(MATCH(E408,pl_chave,0),0))</f>
        <v/>
      </c>
      <c r="H408" s="23">
        <f>IF(G408="","",IF(G408=0,"Tarefa fora do plano",INDEX(pl_tag,G408)))</f>
        <v/>
      </c>
      <c r="I408" s="30">
        <f>IF(N(G408)=0,"",INDEX(pl_atividade,G408))</f>
        <v/>
      </c>
      <c r="J408" s="50">
        <f>IF(N(G408)=0,"",INDEX(pl_especialidade,G408))</f>
        <v/>
      </c>
      <c r="K408" s="28">
        <f>IF(N(G408)=0,"",INDEX(pl_duracao,G408))</f>
        <v/>
      </c>
      <c r="L408" s="39">
        <f>IF(ISNUMBER(C408),YEAR(C408),"")</f>
        <v/>
      </c>
      <c r="M408" s="39">
        <f>IF(ISNUMBER(C408),MONTH(C408),"")</f>
        <v/>
      </c>
      <c r="N408" s="23">
        <f>IF(L408="","",IF(NOT(ISNUMBER(crono_ano)),"Informe o ano",IF(L408&lt;crono_ano,"Antes do ano",IF(L408&gt;crono_ano,"Depois do ano","No ano"))))</f>
        <v/>
      </c>
      <c r="O408" s="39">
        <f>IF(F408="","",IF(COUNTIF(F$7:F408,F408)=1,1,0))</f>
        <v/>
      </c>
      <c r="P408" s="39">
        <f>IF(A408&amp;B408&amp;C408="","",IF(AND(O408=1,N(G408)&gt;0),IF(INDEX(pl_ativa,MAX(1,N(G408)))="Sim",1,0),0))</f>
        <v/>
      </c>
      <c r="Q408" s="39">
        <f>IF(F408="","",COUNTIFS(ex_chave_oc,F408,ex_cancelada,"&lt;&gt;Sim"))</f>
        <v/>
      </c>
      <c r="R408" s="51">
        <f>IF(P408="","",IF(AND(P408=1,N(Q408)&gt;0),1,0))</f>
        <v/>
      </c>
      <c r="S408" s="30">
        <f>IF(P408="","",IF(F408="","ERRO: data prevista ausente ou inválida",IF(O408=0,"Duplicada: contada uma vez",IF(N(G408)=0,"ERRO: tarefa fora do Plano Mestre",IF(P408=0,"Tarefa retirada do plano: não conta","OK")))))</f>
        <v/>
      </c>
    </row>
    <row r="409">
      <c r="A409" s="29" t="inlineStr">
        <is>
          <t>eq-demo-002</t>
        </is>
      </c>
      <c r="B409" s="25" t="inlineStr">
        <is>
          <t>BCF-01</t>
        </is>
      </c>
      <c r="C409" s="49" t="n">
        <v>46153</v>
      </c>
      <c r="D409" s="29" t="inlineStr">
        <is>
          <t>Cronograma PCM Direto</t>
        </is>
      </c>
      <c r="E409" s="23">
        <f>IF(OR(A409="",B409=""),"",A409&amp;"|"&amp;B409)</f>
        <v/>
      </c>
      <c r="F409" s="30">
        <f>IF(OR(E409="",NOT(ISNUMBER(C409))),"",E409&amp;"|"&amp;YEAR(C409)&amp;"-"&amp;RIGHT("0"&amp;MONTH(C409),2)&amp;"-"&amp;RIGHT("0"&amp;DAY(C409),2))</f>
        <v/>
      </c>
      <c r="G409" s="26">
        <f>IF(E409="","",IFERROR(MATCH(E409,pl_chave,0),0))</f>
        <v/>
      </c>
      <c r="H409" s="23">
        <f>IF(G409="","",IF(G409=0,"Tarefa fora do plano",INDEX(pl_tag,G409)))</f>
        <v/>
      </c>
      <c r="I409" s="30">
        <f>IF(N(G409)=0,"",INDEX(pl_atividade,G409))</f>
        <v/>
      </c>
      <c r="J409" s="50">
        <f>IF(N(G409)=0,"",INDEX(pl_especialidade,G409))</f>
        <v/>
      </c>
      <c r="K409" s="28">
        <f>IF(N(G409)=0,"",INDEX(pl_duracao,G409))</f>
        <v/>
      </c>
      <c r="L409" s="39">
        <f>IF(ISNUMBER(C409),YEAR(C409),"")</f>
        <v/>
      </c>
      <c r="M409" s="39">
        <f>IF(ISNUMBER(C409),MONTH(C409),"")</f>
        <v/>
      </c>
      <c r="N409" s="23">
        <f>IF(L409="","",IF(NOT(ISNUMBER(crono_ano)),"Informe o ano",IF(L409&lt;crono_ano,"Antes do ano",IF(L409&gt;crono_ano,"Depois do ano","No ano"))))</f>
        <v/>
      </c>
      <c r="O409" s="39">
        <f>IF(F409="","",IF(COUNTIF(F$7:F409,F409)=1,1,0))</f>
        <v/>
      </c>
      <c r="P409" s="39">
        <f>IF(A409&amp;B409&amp;C409="","",IF(AND(O409=1,N(G409)&gt;0),IF(INDEX(pl_ativa,MAX(1,N(G409)))="Sim",1,0),0))</f>
        <v/>
      </c>
      <c r="Q409" s="39">
        <f>IF(F409="","",COUNTIFS(ex_chave_oc,F409,ex_cancelada,"&lt;&gt;Sim"))</f>
        <v/>
      </c>
      <c r="R409" s="51">
        <f>IF(P409="","",IF(AND(P409=1,N(Q409)&gt;0),1,0))</f>
        <v/>
      </c>
      <c r="S409" s="30">
        <f>IF(P409="","",IF(F409="","ERRO: data prevista ausente ou inválida",IF(O409=0,"Duplicada: contada uma vez",IF(N(G409)=0,"ERRO: tarefa fora do Plano Mestre",IF(P409=0,"Tarefa retirada do plano: não conta","OK")))))</f>
        <v/>
      </c>
    </row>
    <row r="410">
      <c r="A410" s="29" t="inlineStr">
        <is>
          <t>eq-demo-002</t>
        </is>
      </c>
      <c r="B410" s="25" t="inlineStr">
        <is>
          <t>BCF-06</t>
        </is>
      </c>
      <c r="C410" s="49" t="n">
        <v>46153</v>
      </c>
      <c r="D410" s="29" t="inlineStr">
        <is>
          <t>Cronograma PCM Direto</t>
        </is>
      </c>
      <c r="E410" s="23">
        <f>IF(OR(A410="",B410=""),"",A410&amp;"|"&amp;B410)</f>
        <v/>
      </c>
      <c r="F410" s="30">
        <f>IF(OR(E410="",NOT(ISNUMBER(C410))),"",E410&amp;"|"&amp;YEAR(C410)&amp;"-"&amp;RIGHT("0"&amp;MONTH(C410),2)&amp;"-"&amp;RIGHT("0"&amp;DAY(C410),2))</f>
        <v/>
      </c>
      <c r="G410" s="26">
        <f>IF(E410="","",IFERROR(MATCH(E410,pl_chave,0),0))</f>
        <v/>
      </c>
      <c r="H410" s="23">
        <f>IF(G410="","",IF(G410=0,"Tarefa fora do plano",INDEX(pl_tag,G410)))</f>
        <v/>
      </c>
      <c r="I410" s="30">
        <f>IF(N(G410)=0,"",INDEX(pl_atividade,G410))</f>
        <v/>
      </c>
      <c r="J410" s="50">
        <f>IF(N(G410)=0,"",INDEX(pl_especialidade,G410))</f>
        <v/>
      </c>
      <c r="K410" s="28">
        <f>IF(N(G410)=0,"",INDEX(pl_duracao,G410))</f>
        <v/>
      </c>
      <c r="L410" s="39">
        <f>IF(ISNUMBER(C410),YEAR(C410),"")</f>
        <v/>
      </c>
      <c r="M410" s="39">
        <f>IF(ISNUMBER(C410),MONTH(C410),"")</f>
        <v/>
      </c>
      <c r="N410" s="23">
        <f>IF(L410="","",IF(NOT(ISNUMBER(crono_ano)),"Informe o ano",IF(L410&lt;crono_ano,"Antes do ano",IF(L410&gt;crono_ano,"Depois do ano","No ano"))))</f>
        <v/>
      </c>
      <c r="O410" s="39">
        <f>IF(F410="","",IF(COUNTIF(F$7:F410,F410)=1,1,0))</f>
        <v/>
      </c>
      <c r="P410" s="39">
        <f>IF(A410&amp;B410&amp;C410="","",IF(AND(O410=1,N(G410)&gt;0),IF(INDEX(pl_ativa,MAX(1,N(G410)))="Sim",1,0),0))</f>
        <v/>
      </c>
      <c r="Q410" s="39">
        <f>IF(F410="","",COUNTIFS(ex_chave_oc,F410,ex_cancelada,"&lt;&gt;Sim"))</f>
        <v/>
      </c>
      <c r="R410" s="51">
        <f>IF(P410="","",IF(AND(P410=1,N(Q410)&gt;0),1,0))</f>
        <v/>
      </c>
      <c r="S410" s="30">
        <f>IF(P410="","",IF(F410="","ERRO: data prevista ausente ou inválida",IF(O410=0,"Duplicada: contada uma vez",IF(N(G410)=0,"ERRO: tarefa fora do Plano Mestre",IF(P410=0,"Tarefa retirada do plano: não conta","OK")))))</f>
        <v/>
      </c>
    </row>
    <row r="411">
      <c r="A411" s="29" t="inlineStr">
        <is>
          <t>eq-demo-003</t>
        </is>
      </c>
      <c r="B411" s="25" t="inlineStr">
        <is>
          <t>MOT-01</t>
        </is>
      </c>
      <c r="C411" s="49" t="n">
        <v>46153</v>
      </c>
      <c r="D411" s="29" t="inlineStr">
        <is>
          <t>Cronograma PCM Direto</t>
        </is>
      </c>
      <c r="E411" s="23">
        <f>IF(OR(A411="",B411=""),"",A411&amp;"|"&amp;B411)</f>
        <v/>
      </c>
      <c r="F411" s="30">
        <f>IF(OR(E411="",NOT(ISNUMBER(C411))),"",E411&amp;"|"&amp;YEAR(C411)&amp;"-"&amp;RIGHT("0"&amp;MONTH(C411),2)&amp;"-"&amp;RIGHT("0"&amp;DAY(C411),2))</f>
        <v/>
      </c>
      <c r="G411" s="26">
        <f>IF(E411="","",IFERROR(MATCH(E411,pl_chave,0),0))</f>
        <v/>
      </c>
      <c r="H411" s="23">
        <f>IF(G411="","",IF(G411=0,"Tarefa fora do plano",INDEX(pl_tag,G411)))</f>
        <v/>
      </c>
      <c r="I411" s="30">
        <f>IF(N(G411)=0,"",INDEX(pl_atividade,G411))</f>
        <v/>
      </c>
      <c r="J411" s="50">
        <f>IF(N(G411)=0,"",INDEX(pl_especialidade,G411))</f>
        <v/>
      </c>
      <c r="K411" s="28">
        <f>IF(N(G411)=0,"",INDEX(pl_duracao,G411))</f>
        <v/>
      </c>
      <c r="L411" s="39">
        <f>IF(ISNUMBER(C411),YEAR(C411),"")</f>
        <v/>
      </c>
      <c r="M411" s="39">
        <f>IF(ISNUMBER(C411),MONTH(C411),"")</f>
        <v/>
      </c>
      <c r="N411" s="23">
        <f>IF(L411="","",IF(NOT(ISNUMBER(crono_ano)),"Informe o ano",IF(L411&lt;crono_ano,"Antes do ano",IF(L411&gt;crono_ano,"Depois do ano","No ano"))))</f>
        <v/>
      </c>
      <c r="O411" s="39">
        <f>IF(F411="","",IF(COUNTIF(F$7:F411,F411)=1,1,0))</f>
        <v/>
      </c>
      <c r="P411" s="39">
        <f>IF(A411&amp;B411&amp;C411="","",IF(AND(O411=1,N(G411)&gt;0),IF(INDEX(pl_ativa,MAX(1,N(G411)))="Sim",1,0),0))</f>
        <v/>
      </c>
      <c r="Q411" s="39">
        <f>IF(F411="","",COUNTIFS(ex_chave_oc,F411,ex_cancelada,"&lt;&gt;Sim"))</f>
        <v/>
      </c>
      <c r="R411" s="51">
        <f>IF(P411="","",IF(AND(P411=1,N(Q411)&gt;0),1,0))</f>
        <v/>
      </c>
      <c r="S411" s="30">
        <f>IF(P411="","",IF(F411="","ERRO: data prevista ausente ou inválida",IF(O411=0,"Duplicada: contada uma vez",IF(N(G411)=0,"ERRO: tarefa fora do Plano Mestre",IF(P411=0,"Tarefa retirada do plano: não conta","OK")))))</f>
        <v/>
      </c>
    </row>
    <row r="412">
      <c r="A412" s="29" t="inlineStr">
        <is>
          <t>eq-demo-004</t>
        </is>
      </c>
      <c r="B412" s="25" t="inlineStr">
        <is>
          <t>PRL-01</t>
        </is>
      </c>
      <c r="C412" s="49" t="n">
        <v>46153</v>
      </c>
      <c r="D412" s="29" t="inlineStr">
        <is>
          <t>Cronograma PCM Direto</t>
        </is>
      </c>
      <c r="E412" s="23">
        <f>IF(OR(A412="",B412=""),"",A412&amp;"|"&amp;B412)</f>
        <v/>
      </c>
      <c r="F412" s="30">
        <f>IF(OR(E412="",NOT(ISNUMBER(C412))),"",E412&amp;"|"&amp;YEAR(C412)&amp;"-"&amp;RIGHT("0"&amp;MONTH(C412),2)&amp;"-"&amp;RIGHT("0"&amp;DAY(C412),2))</f>
        <v/>
      </c>
      <c r="G412" s="26">
        <f>IF(E412="","",IFERROR(MATCH(E412,pl_chave,0),0))</f>
        <v/>
      </c>
      <c r="H412" s="23">
        <f>IF(G412="","",IF(G412=0,"Tarefa fora do plano",INDEX(pl_tag,G412)))</f>
        <v/>
      </c>
      <c r="I412" s="30">
        <f>IF(N(G412)=0,"",INDEX(pl_atividade,G412))</f>
        <v/>
      </c>
      <c r="J412" s="50">
        <f>IF(N(G412)=0,"",INDEX(pl_especialidade,G412))</f>
        <v/>
      </c>
      <c r="K412" s="28">
        <f>IF(N(G412)=0,"",INDEX(pl_duracao,G412))</f>
        <v/>
      </c>
      <c r="L412" s="39">
        <f>IF(ISNUMBER(C412),YEAR(C412),"")</f>
        <v/>
      </c>
      <c r="M412" s="39">
        <f>IF(ISNUMBER(C412),MONTH(C412),"")</f>
        <v/>
      </c>
      <c r="N412" s="23">
        <f>IF(L412="","",IF(NOT(ISNUMBER(crono_ano)),"Informe o ano",IF(L412&lt;crono_ano,"Antes do ano",IF(L412&gt;crono_ano,"Depois do ano","No ano"))))</f>
        <v/>
      </c>
      <c r="O412" s="39">
        <f>IF(F412="","",IF(COUNTIF(F$7:F412,F412)=1,1,0))</f>
        <v/>
      </c>
      <c r="P412" s="39">
        <f>IF(A412&amp;B412&amp;C412="","",IF(AND(O412=1,N(G412)&gt;0),IF(INDEX(pl_ativa,MAX(1,N(G412)))="Sim",1,0),0))</f>
        <v/>
      </c>
      <c r="Q412" s="39">
        <f>IF(F412="","",COUNTIFS(ex_chave_oc,F412,ex_cancelada,"&lt;&gt;Sim"))</f>
        <v/>
      </c>
      <c r="R412" s="51">
        <f>IF(P412="","",IF(AND(P412=1,N(Q412)&gt;0),1,0))</f>
        <v/>
      </c>
      <c r="S412" s="30">
        <f>IF(P412="","",IF(F412="","ERRO: data prevista ausente ou inválida",IF(O412=0,"Duplicada: contada uma vez",IF(N(G412)=0,"ERRO: tarefa fora do Plano Mestre",IF(P412=0,"Tarefa retirada do plano: não conta","OK")))))</f>
        <v/>
      </c>
    </row>
    <row r="413">
      <c r="A413" s="29" t="inlineStr">
        <is>
          <t>eq-demo-004</t>
        </is>
      </c>
      <c r="B413" s="25" t="inlineStr">
        <is>
          <t>PRL-02</t>
        </is>
      </c>
      <c r="C413" s="49" t="n">
        <v>46153</v>
      </c>
      <c r="D413" s="29" t="inlineStr">
        <is>
          <t>Cronograma PCM Direto</t>
        </is>
      </c>
      <c r="E413" s="23">
        <f>IF(OR(A413="",B413=""),"",A413&amp;"|"&amp;B413)</f>
        <v/>
      </c>
      <c r="F413" s="30">
        <f>IF(OR(E413="",NOT(ISNUMBER(C413))),"",E413&amp;"|"&amp;YEAR(C413)&amp;"-"&amp;RIGHT("0"&amp;MONTH(C413),2)&amp;"-"&amp;RIGHT("0"&amp;DAY(C413),2))</f>
        <v/>
      </c>
      <c r="G413" s="26">
        <f>IF(E413="","",IFERROR(MATCH(E413,pl_chave,0),0))</f>
        <v/>
      </c>
      <c r="H413" s="23">
        <f>IF(G413="","",IF(G413=0,"Tarefa fora do plano",INDEX(pl_tag,G413)))</f>
        <v/>
      </c>
      <c r="I413" s="30">
        <f>IF(N(G413)=0,"",INDEX(pl_atividade,G413))</f>
        <v/>
      </c>
      <c r="J413" s="50">
        <f>IF(N(G413)=0,"",INDEX(pl_especialidade,G413))</f>
        <v/>
      </c>
      <c r="K413" s="28">
        <f>IF(N(G413)=0,"",INDEX(pl_duracao,G413))</f>
        <v/>
      </c>
      <c r="L413" s="39">
        <f>IF(ISNUMBER(C413),YEAR(C413),"")</f>
        <v/>
      </c>
      <c r="M413" s="39">
        <f>IF(ISNUMBER(C413),MONTH(C413),"")</f>
        <v/>
      </c>
      <c r="N413" s="23">
        <f>IF(L413="","",IF(NOT(ISNUMBER(crono_ano)),"Informe o ano",IF(L413&lt;crono_ano,"Antes do ano",IF(L413&gt;crono_ano,"Depois do ano","No ano"))))</f>
        <v/>
      </c>
      <c r="O413" s="39">
        <f>IF(F413="","",IF(COUNTIF(F$7:F413,F413)=1,1,0))</f>
        <v/>
      </c>
      <c r="P413" s="39">
        <f>IF(A413&amp;B413&amp;C413="","",IF(AND(O413=1,N(G413)&gt;0),IF(INDEX(pl_ativa,MAX(1,N(G413)))="Sim",1,0),0))</f>
        <v/>
      </c>
      <c r="Q413" s="39">
        <f>IF(F413="","",COUNTIFS(ex_chave_oc,F413,ex_cancelada,"&lt;&gt;Sim"))</f>
        <v/>
      </c>
      <c r="R413" s="51">
        <f>IF(P413="","",IF(AND(P413=1,N(Q413)&gt;0),1,0))</f>
        <v/>
      </c>
      <c r="S413" s="30">
        <f>IF(P413="","",IF(F413="","ERRO: data prevista ausente ou inválida",IF(O413=0,"Duplicada: contada uma vez",IF(N(G413)=0,"ERRO: tarefa fora do Plano Mestre",IF(P413=0,"Tarefa retirada do plano: não conta","OK")))))</f>
        <v/>
      </c>
    </row>
    <row r="414">
      <c r="A414" s="29" t="inlineStr">
        <is>
          <t>eq-demo-004</t>
        </is>
      </c>
      <c r="B414" s="25" t="inlineStr">
        <is>
          <t>PRL-03</t>
        </is>
      </c>
      <c r="C414" s="49" t="n">
        <v>46153</v>
      </c>
      <c r="D414" s="29" t="inlineStr">
        <is>
          <t>Cronograma PCM Direto</t>
        </is>
      </c>
      <c r="E414" s="23">
        <f>IF(OR(A414="",B414=""),"",A414&amp;"|"&amp;B414)</f>
        <v/>
      </c>
      <c r="F414" s="30">
        <f>IF(OR(E414="",NOT(ISNUMBER(C414))),"",E414&amp;"|"&amp;YEAR(C414)&amp;"-"&amp;RIGHT("0"&amp;MONTH(C414),2)&amp;"-"&amp;RIGHT("0"&amp;DAY(C414),2))</f>
        <v/>
      </c>
      <c r="G414" s="26">
        <f>IF(E414="","",IFERROR(MATCH(E414,pl_chave,0),0))</f>
        <v/>
      </c>
      <c r="H414" s="23">
        <f>IF(G414="","",IF(G414=0,"Tarefa fora do plano",INDEX(pl_tag,G414)))</f>
        <v/>
      </c>
      <c r="I414" s="30">
        <f>IF(N(G414)=0,"",INDEX(pl_atividade,G414))</f>
        <v/>
      </c>
      <c r="J414" s="50">
        <f>IF(N(G414)=0,"",INDEX(pl_especialidade,G414))</f>
        <v/>
      </c>
      <c r="K414" s="28">
        <f>IF(N(G414)=0,"",INDEX(pl_duracao,G414))</f>
        <v/>
      </c>
      <c r="L414" s="39">
        <f>IF(ISNUMBER(C414),YEAR(C414),"")</f>
        <v/>
      </c>
      <c r="M414" s="39">
        <f>IF(ISNUMBER(C414),MONTH(C414),"")</f>
        <v/>
      </c>
      <c r="N414" s="23">
        <f>IF(L414="","",IF(NOT(ISNUMBER(crono_ano)),"Informe o ano",IF(L414&lt;crono_ano,"Antes do ano",IF(L414&gt;crono_ano,"Depois do ano","No ano"))))</f>
        <v/>
      </c>
      <c r="O414" s="39">
        <f>IF(F414="","",IF(COUNTIF(F$7:F414,F414)=1,1,0))</f>
        <v/>
      </c>
      <c r="P414" s="39">
        <f>IF(A414&amp;B414&amp;C414="","",IF(AND(O414=1,N(G414)&gt;0),IF(INDEX(pl_ativa,MAX(1,N(G414)))="Sim",1,0),0))</f>
        <v/>
      </c>
      <c r="Q414" s="39">
        <f>IF(F414="","",COUNTIFS(ex_chave_oc,F414,ex_cancelada,"&lt;&gt;Sim"))</f>
        <v/>
      </c>
      <c r="R414" s="51">
        <f>IF(P414="","",IF(AND(P414=1,N(Q414)&gt;0),1,0))</f>
        <v/>
      </c>
      <c r="S414" s="30">
        <f>IF(P414="","",IF(F414="","ERRO: data prevista ausente ou inválida",IF(O414=0,"Duplicada: contada uma vez",IF(N(G414)=0,"ERRO: tarefa fora do Plano Mestre",IF(P414=0,"Tarefa retirada do plano: não conta","OK")))))</f>
        <v/>
      </c>
    </row>
    <row r="415">
      <c r="A415" s="29" t="inlineStr">
        <is>
          <t>eq-demo-004</t>
        </is>
      </c>
      <c r="B415" s="25" t="inlineStr">
        <is>
          <t>PRL-06</t>
        </is>
      </c>
      <c r="C415" s="49" t="n">
        <v>46153</v>
      </c>
      <c r="D415" s="29" t="inlineStr">
        <is>
          <t>Cronograma PCM Direto</t>
        </is>
      </c>
      <c r="E415" s="23">
        <f>IF(OR(A415="",B415=""),"",A415&amp;"|"&amp;B415)</f>
        <v/>
      </c>
      <c r="F415" s="30">
        <f>IF(OR(E415="",NOT(ISNUMBER(C415))),"",E415&amp;"|"&amp;YEAR(C415)&amp;"-"&amp;RIGHT("0"&amp;MONTH(C415),2)&amp;"-"&amp;RIGHT("0"&amp;DAY(C415),2))</f>
        <v/>
      </c>
      <c r="G415" s="26">
        <f>IF(E415="","",IFERROR(MATCH(E415,pl_chave,0),0))</f>
        <v/>
      </c>
      <c r="H415" s="23">
        <f>IF(G415="","",IF(G415=0,"Tarefa fora do plano",INDEX(pl_tag,G415)))</f>
        <v/>
      </c>
      <c r="I415" s="30">
        <f>IF(N(G415)=0,"",INDEX(pl_atividade,G415))</f>
        <v/>
      </c>
      <c r="J415" s="50">
        <f>IF(N(G415)=0,"",INDEX(pl_especialidade,G415))</f>
        <v/>
      </c>
      <c r="K415" s="28">
        <f>IF(N(G415)=0,"",INDEX(pl_duracao,G415))</f>
        <v/>
      </c>
      <c r="L415" s="39">
        <f>IF(ISNUMBER(C415),YEAR(C415),"")</f>
        <v/>
      </c>
      <c r="M415" s="39">
        <f>IF(ISNUMBER(C415),MONTH(C415),"")</f>
        <v/>
      </c>
      <c r="N415" s="23">
        <f>IF(L415="","",IF(NOT(ISNUMBER(crono_ano)),"Informe o ano",IF(L415&lt;crono_ano,"Antes do ano",IF(L415&gt;crono_ano,"Depois do ano","No ano"))))</f>
        <v/>
      </c>
      <c r="O415" s="39">
        <f>IF(F415="","",IF(COUNTIF(F$7:F415,F415)=1,1,0))</f>
        <v/>
      </c>
      <c r="P415" s="39">
        <f>IF(A415&amp;B415&amp;C415="","",IF(AND(O415=1,N(G415)&gt;0),IF(INDEX(pl_ativa,MAX(1,N(G415)))="Sim",1,0),0))</f>
        <v/>
      </c>
      <c r="Q415" s="39">
        <f>IF(F415="","",COUNTIFS(ex_chave_oc,F415,ex_cancelada,"&lt;&gt;Sim"))</f>
        <v/>
      </c>
      <c r="R415" s="51">
        <f>IF(P415="","",IF(AND(P415=1,N(Q415)&gt;0),1,0))</f>
        <v/>
      </c>
      <c r="S415" s="30">
        <f>IF(P415="","",IF(F415="","ERRO: data prevista ausente ou inválida",IF(O415=0,"Duplicada: contada uma vez",IF(N(G415)=0,"ERRO: tarefa fora do Plano Mestre",IF(P415=0,"Tarefa retirada do plano: não conta","OK")))))</f>
        <v/>
      </c>
    </row>
    <row r="416">
      <c r="A416" s="29" t="inlineStr">
        <is>
          <t>eq-demo-004</t>
        </is>
      </c>
      <c r="B416" s="25" t="inlineStr">
        <is>
          <t>PRL-11</t>
        </is>
      </c>
      <c r="C416" s="49" t="n">
        <v>46153</v>
      </c>
      <c r="D416" s="29" t="inlineStr">
        <is>
          <t>Cronograma PCM Direto</t>
        </is>
      </c>
      <c r="E416" s="23">
        <f>IF(OR(A416="",B416=""),"",A416&amp;"|"&amp;B416)</f>
        <v/>
      </c>
      <c r="F416" s="30">
        <f>IF(OR(E416="",NOT(ISNUMBER(C416))),"",E416&amp;"|"&amp;YEAR(C416)&amp;"-"&amp;RIGHT("0"&amp;MONTH(C416),2)&amp;"-"&amp;RIGHT("0"&amp;DAY(C416),2))</f>
        <v/>
      </c>
      <c r="G416" s="26">
        <f>IF(E416="","",IFERROR(MATCH(E416,pl_chave,0),0))</f>
        <v/>
      </c>
      <c r="H416" s="23">
        <f>IF(G416="","",IF(G416=0,"Tarefa fora do plano",INDEX(pl_tag,G416)))</f>
        <v/>
      </c>
      <c r="I416" s="30">
        <f>IF(N(G416)=0,"",INDEX(pl_atividade,G416))</f>
        <v/>
      </c>
      <c r="J416" s="50">
        <f>IF(N(G416)=0,"",INDEX(pl_especialidade,G416))</f>
        <v/>
      </c>
      <c r="K416" s="28">
        <f>IF(N(G416)=0,"",INDEX(pl_duracao,G416))</f>
        <v/>
      </c>
      <c r="L416" s="39">
        <f>IF(ISNUMBER(C416),YEAR(C416),"")</f>
        <v/>
      </c>
      <c r="M416" s="39">
        <f>IF(ISNUMBER(C416),MONTH(C416),"")</f>
        <v/>
      </c>
      <c r="N416" s="23">
        <f>IF(L416="","",IF(NOT(ISNUMBER(crono_ano)),"Informe o ano",IF(L416&lt;crono_ano,"Antes do ano",IF(L416&gt;crono_ano,"Depois do ano","No ano"))))</f>
        <v/>
      </c>
      <c r="O416" s="39">
        <f>IF(F416="","",IF(COUNTIF(F$7:F416,F416)=1,1,0))</f>
        <v/>
      </c>
      <c r="P416" s="39">
        <f>IF(A416&amp;B416&amp;C416="","",IF(AND(O416=1,N(G416)&gt;0),IF(INDEX(pl_ativa,MAX(1,N(G416)))="Sim",1,0),0))</f>
        <v/>
      </c>
      <c r="Q416" s="39">
        <f>IF(F416="","",COUNTIFS(ex_chave_oc,F416,ex_cancelada,"&lt;&gt;Sim"))</f>
        <v/>
      </c>
      <c r="R416" s="51">
        <f>IF(P416="","",IF(AND(P416=1,N(Q416)&gt;0),1,0))</f>
        <v/>
      </c>
      <c r="S416" s="30">
        <f>IF(P416="","",IF(F416="","ERRO: data prevista ausente ou inválida",IF(O416=0,"Duplicada: contada uma vez",IF(N(G416)=0,"ERRO: tarefa fora do Plano Mestre",IF(P416=0,"Tarefa retirada do plano: não conta","OK")))))</f>
        <v/>
      </c>
    </row>
    <row r="417">
      <c r="A417" s="29" t="inlineStr">
        <is>
          <t>eq-demo-004</t>
        </is>
      </c>
      <c r="B417" s="25" t="inlineStr">
        <is>
          <t>PRL-11</t>
        </is>
      </c>
      <c r="C417" s="49" t="n">
        <v>46154</v>
      </c>
      <c r="D417" s="29" t="inlineStr">
        <is>
          <t>Cronograma PCM Direto</t>
        </is>
      </c>
      <c r="E417" s="23">
        <f>IF(OR(A417="",B417=""),"",A417&amp;"|"&amp;B417)</f>
        <v/>
      </c>
      <c r="F417" s="30">
        <f>IF(OR(E417="",NOT(ISNUMBER(C417))),"",E417&amp;"|"&amp;YEAR(C417)&amp;"-"&amp;RIGHT("0"&amp;MONTH(C417),2)&amp;"-"&amp;RIGHT("0"&amp;DAY(C417),2))</f>
        <v/>
      </c>
      <c r="G417" s="26">
        <f>IF(E417="","",IFERROR(MATCH(E417,pl_chave,0),0))</f>
        <v/>
      </c>
      <c r="H417" s="23">
        <f>IF(G417="","",IF(G417=0,"Tarefa fora do plano",INDEX(pl_tag,G417)))</f>
        <v/>
      </c>
      <c r="I417" s="30">
        <f>IF(N(G417)=0,"",INDEX(pl_atividade,G417))</f>
        <v/>
      </c>
      <c r="J417" s="50">
        <f>IF(N(G417)=0,"",INDEX(pl_especialidade,G417))</f>
        <v/>
      </c>
      <c r="K417" s="28">
        <f>IF(N(G417)=0,"",INDEX(pl_duracao,G417))</f>
        <v/>
      </c>
      <c r="L417" s="39">
        <f>IF(ISNUMBER(C417),YEAR(C417),"")</f>
        <v/>
      </c>
      <c r="M417" s="39">
        <f>IF(ISNUMBER(C417),MONTH(C417),"")</f>
        <v/>
      </c>
      <c r="N417" s="23">
        <f>IF(L417="","",IF(NOT(ISNUMBER(crono_ano)),"Informe o ano",IF(L417&lt;crono_ano,"Antes do ano",IF(L417&gt;crono_ano,"Depois do ano","No ano"))))</f>
        <v/>
      </c>
      <c r="O417" s="39">
        <f>IF(F417="","",IF(COUNTIF(F$7:F417,F417)=1,1,0))</f>
        <v/>
      </c>
      <c r="P417" s="39">
        <f>IF(A417&amp;B417&amp;C417="","",IF(AND(O417=1,N(G417)&gt;0),IF(INDEX(pl_ativa,MAX(1,N(G417)))="Sim",1,0),0))</f>
        <v/>
      </c>
      <c r="Q417" s="39">
        <f>IF(F417="","",COUNTIFS(ex_chave_oc,F417,ex_cancelada,"&lt;&gt;Sim"))</f>
        <v/>
      </c>
      <c r="R417" s="51">
        <f>IF(P417="","",IF(AND(P417=1,N(Q417)&gt;0),1,0))</f>
        <v/>
      </c>
      <c r="S417" s="30">
        <f>IF(P417="","",IF(F417="","ERRO: data prevista ausente ou inválida",IF(O417=0,"Duplicada: contada uma vez",IF(N(G417)=0,"ERRO: tarefa fora do Plano Mestre",IF(P417=0,"Tarefa retirada do plano: não conta","OK")))))</f>
        <v/>
      </c>
    </row>
    <row r="418">
      <c r="A418" s="29" t="inlineStr">
        <is>
          <t>eq-demo-004</t>
        </is>
      </c>
      <c r="B418" s="25" t="inlineStr">
        <is>
          <t>PRL-11</t>
        </is>
      </c>
      <c r="C418" s="49" t="n">
        <v>46155</v>
      </c>
      <c r="D418" s="29" t="inlineStr">
        <is>
          <t>Cronograma PCM Direto</t>
        </is>
      </c>
      <c r="E418" s="23">
        <f>IF(OR(A418="",B418=""),"",A418&amp;"|"&amp;B418)</f>
        <v/>
      </c>
      <c r="F418" s="30">
        <f>IF(OR(E418="",NOT(ISNUMBER(C418))),"",E418&amp;"|"&amp;YEAR(C418)&amp;"-"&amp;RIGHT("0"&amp;MONTH(C418),2)&amp;"-"&amp;RIGHT("0"&amp;DAY(C418),2))</f>
        <v/>
      </c>
      <c r="G418" s="26">
        <f>IF(E418="","",IFERROR(MATCH(E418,pl_chave,0),0))</f>
        <v/>
      </c>
      <c r="H418" s="23">
        <f>IF(G418="","",IF(G418=0,"Tarefa fora do plano",INDEX(pl_tag,G418)))</f>
        <v/>
      </c>
      <c r="I418" s="30">
        <f>IF(N(G418)=0,"",INDEX(pl_atividade,G418))</f>
        <v/>
      </c>
      <c r="J418" s="50">
        <f>IF(N(G418)=0,"",INDEX(pl_especialidade,G418))</f>
        <v/>
      </c>
      <c r="K418" s="28">
        <f>IF(N(G418)=0,"",INDEX(pl_duracao,G418))</f>
        <v/>
      </c>
      <c r="L418" s="39">
        <f>IF(ISNUMBER(C418),YEAR(C418),"")</f>
        <v/>
      </c>
      <c r="M418" s="39">
        <f>IF(ISNUMBER(C418),MONTH(C418),"")</f>
        <v/>
      </c>
      <c r="N418" s="23">
        <f>IF(L418="","",IF(NOT(ISNUMBER(crono_ano)),"Informe o ano",IF(L418&lt;crono_ano,"Antes do ano",IF(L418&gt;crono_ano,"Depois do ano","No ano"))))</f>
        <v/>
      </c>
      <c r="O418" s="39">
        <f>IF(F418="","",IF(COUNTIF(F$7:F418,F418)=1,1,0))</f>
        <v/>
      </c>
      <c r="P418" s="39">
        <f>IF(A418&amp;B418&amp;C418="","",IF(AND(O418=1,N(G418)&gt;0),IF(INDEX(pl_ativa,MAX(1,N(G418)))="Sim",1,0),0))</f>
        <v/>
      </c>
      <c r="Q418" s="39">
        <f>IF(F418="","",COUNTIFS(ex_chave_oc,F418,ex_cancelada,"&lt;&gt;Sim"))</f>
        <v/>
      </c>
      <c r="R418" s="51">
        <f>IF(P418="","",IF(AND(P418=1,N(Q418)&gt;0),1,0))</f>
        <v/>
      </c>
      <c r="S418" s="30">
        <f>IF(P418="","",IF(F418="","ERRO: data prevista ausente ou inválida",IF(O418=0,"Duplicada: contada uma vez",IF(N(G418)=0,"ERRO: tarefa fora do Plano Mestre",IF(P418=0,"Tarefa retirada do plano: não conta","OK")))))</f>
        <v/>
      </c>
    </row>
    <row r="419">
      <c r="A419" s="29" t="inlineStr">
        <is>
          <t>eq-demo-004</t>
        </is>
      </c>
      <c r="B419" s="25" t="inlineStr">
        <is>
          <t>PRL-11</t>
        </is>
      </c>
      <c r="C419" s="49" t="n">
        <v>46156</v>
      </c>
      <c r="D419" s="29" t="inlineStr">
        <is>
          <t>Cronograma PCM Direto</t>
        </is>
      </c>
      <c r="E419" s="23">
        <f>IF(OR(A419="",B419=""),"",A419&amp;"|"&amp;B419)</f>
        <v/>
      </c>
      <c r="F419" s="30">
        <f>IF(OR(E419="",NOT(ISNUMBER(C419))),"",E419&amp;"|"&amp;YEAR(C419)&amp;"-"&amp;RIGHT("0"&amp;MONTH(C419),2)&amp;"-"&amp;RIGHT("0"&amp;DAY(C419),2))</f>
        <v/>
      </c>
      <c r="G419" s="26">
        <f>IF(E419="","",IFERROR(MATCH(E419,pl_chave,0),0))</f>
        <v/>
      </c>
      <c r="H419" s="23">
        <f>IF(G419="","",IF(G419=0,"Tarefa fora do plano",INDEX(pl_tag,G419)))</f>
        <v/>
      </c>
      <c r="I419" s="30">
        <f>IF(N(G419)=0,"",INDEX(pl_atividade,G419))</f>
        <v/>
      </c>
      <c r="J419" s="50">
        <f>IF(N(G419)=0,"",INDEX(pl_especialidade,G419))</f>
        <v/>
      </c>
      <c r="K419" s="28">
        <f>IF(N(G419)=0,"",INDEX(pl_duracao,G419))</f>
        <v/>
      </c>
      <c r="L419" s="39">
        <f>IF(ISNUMBER(C419),YEAR(C419),"")</f>
        <v/>
      </c>
      <c r="M419" s="39">
        <f>IF(ISNUMBER(C419),MONTH(C419),"")</f>
        <v/>
      </c>
      <c r="N419" s="23">
        <f>IF(L419="","",IF(NOT(ISNUMBER(crono_ano)),"Informe o ano",IF(L419&lt;crono_ano,"Antes do ano",IF(L419&gt;crono_ano,"Depois do ano","No ano"))))</f>
        <v/>
      </c>
      <c r="O419" s="39">
        <f>IF(F419="","",IF(COUNTIF(F$7:F419,F419)=1,1,0))</f>
        <v/>
      </c>
      <c r="P419" s="39">
        <f>IF(A419&amp;B419&amp;C419="","",IF(AND(O419=1,N(G419)&gt;0),IF(INDEX(pl_ativa,MAX(1,N(G419)))="Sim",1,0),0))</f>
        <v/>
      </c>
      <c r="Q419" s="39">
        <f>IF(F419="","",COUNTIFS(ex_chave_oc,F419,ex_cancelada,"&lt;&gt;Sim"))</f>
        <v/>
      </c>
      <c r="R419" s="51">
        <f>IF(P419="","",IF(AND(P419=1,N(Q419)&gt;0),1,0))</f>
        <v/>
      </c>
      <c r="S419" s="30">
        <f>IF(P419="","",IF(F419="","ERRO: data prevista ausente ou inválida",IF(O419=0,"Duplicada: contada uma vez",IF(N(G419)=0,"ERRO: tarefa fora do Plano Mestre",IF(P419=0,"Tarefa retirada do plano: não conta","OK")))))</f>
        <v/>
      </c>
    </row>
    <row r="420">
      <c r="A420" s="29" t="inlineStr">
        <is>
          <t>eq-demo-004</t>
        </is>
      </c>
      <c r="B420" s="25" t="inlineStr">
        <is>
          <t>PRL-11</t>
        </is>
      </c>
      <c r="C420" s="49" t="n">
        <v>46157</v>
      </c>
      <c r="D420" s="29" t="inlineStr">
        <is>
          <t>Cronograma PCM Direto</t>
        </is>
      </c>
      <c r="E420" s="23">
        <f>IF(OR(A420="",B420=""),"",A420&amp;"|"&amp;B420)</f>
        <v/>
      </c>
      <c r="F420" s="30">
        <f>IF(OR(E420="",NOT(ISNUMBER(C420))),"",E420&amp;"|"&amp;YEAR(C420)&amp;"-"&amp;RIGHT("0"&amp;MONTH(C420),2)&amp;"-"&amp;RIGHT("0"&amp;DAY(C420),2))</f>
        <v/>
      </c>
      <c r="G420" s="26">
        <f>IF(E420="","",IFERROR(MATCH(E420,pl_chave,0),0))</f>
        <v/>
      </c>
      <c r="H420" s="23">
        <f>IF(G420="","",IF(G420=0,"Tarefa fora do plano",INDEX(pl_tag,G420)))</f>
        <v/>
      </c>
      <c r="I420" s="30">
        <f>IF(N(G420)=0,"",INDEX(pl_atividade,G420))</f>
        <v/>
      </c>
      <c r="J420" s="50">
        <f>IF(N(G420)=0,"",INDEX(pl_especialidade,G420))</f>
        <v/>
      </c>
      <c r="K420" s="28">
        <f>IF(N(G420)=0,"",INDEX(pl_duracao,G420))</f>
        <v/>
      </c>
      <c r="L420" s="39">
        <f>IF(ISNUMBER(C420),YEAR(C420),"")</f>
        <v/>
      </c>
      <c r="M420" s="39">
        <f>IF(ISNUMBER(C420),MONTH(C420),"")</f>
        <v/>
      </c>
      <c r="N420" s="23">
        <f>IF(L420="","",IF(NOT(ISNUMBER(crono_ano)),"Informe o ano",IF(L420&lt;crono_ano,"Antes do ano",IF(L420&gt;crono_ano,"Depois do ano","No ano"))))</f>
        <v/>
      </c>
      <c r="O420" s="39">
        <f>IF(F420="","",IF(COUNTIF(F$7:F420,F420)=1,1,0))</f>
        <v/>
      </c>
      <c r="P420" s="39">
        <f>IF(A420&amp;B420&amp;C420="","",IF(AND(O420=1,N(G420)&gt;0),IF(INDEX(pl_ativa,MAX(1,N(G420)))="Sim",1,0),0))</f>
        <v/>
      </c>
      <c r="Q420" s="39">
        <f>IF(F420="","",COUNTIFS(ex_chave_oc,F420,ex_cancelada,"&lt;&gt;Sim"))</f>
        <v/>
      </c>
      <c r="R420" s="51">
        <f>IF(P420="","",IF(AND(P420=1,N(Q420)&gt;0),1,0))</f>
        <v/>
      </c>
      <c r="S420" s="30">
        <f>IF(P420="","",IF(F420="","ERRO: data prevista ausente ou inválida",IF(O420=0,"Duplicada: contada uma vez",IF(N(G420)=0,"ERRO: tarefa fora do Plano Mestre",IF(P420=0,"Tarefa retirada do plano: não conta","OK")))))</f>
        <v/>
      </c>
    </row>
    <row r="421">
      <c r="A421" s="29" t="inlineStr">
        <is>
          <t>eq-demo-001</t>
        </is>
      </c>
      <c r="B421" s="25" t="inlineStr">
        <is>
          <t>CMP-01</t>
        </is>
      </c>
      <c r="C421" s="49" t="n">
        <v>46160</v>
      </c>
      <c r="D421" s="29" t="inlineStr">
        <is>
          <t>Cronograma PCM Direto</t>
        </is>
      </c>
      <c r="E421" s="23">
        <f>IF(OR(A421="",B421=""),"",A421&amp;"|"&amp;B421)</f>
        <v/>
      </c>
      <c r="F421" s="30">
        <f>IF(OR(E421="",NOT(ISNUMBER(C421))),"",E421&amp;"|"&amp;YEAR(C421)&amp;"-"&amp;RIGHT("0"&amp;MONTH(C421),2)&amp;"-"&amp;RIGHT("0"&amp;DAY(C421),2))</f>
        <v/>
      </c>
      <c r="G421" s="26">
        <f>IF(E421="","",IFERROR(MATCH(E421,pl_chave,0),0))</f>
        <v/>
      </c>
      <c r="H421" s="23">
        <f>IF(G421="","",IF(G421=0,"Tarefa fora do plano",INDEX(pl_tag,G421)))</f>
        <v/>
      </c>
      <c r="I421" s="30">
        <f>IF(N(G421)=0,"",INDEX(pl_atividade,G421))</f>
        <v/>
      </c>
      <c r="J421" s="50">
        <f>IF(N(G421)=0,"",INDEX(pl_especialidade,G421))</f>
        <v/>
      </c>
      <c r="K421" s="28">
        <f>IF(N(G421)=0,"",INDEX(pl_duracao,G421))</f>
        <v/>
      </c>
      <c r="L421" s="39">
        <f>IF(ISNUMBER(C421),YEAR(C421),"")</f>
        <v/>
      </c>
      <c r="M421" s="39">
        <f>IF(ISNUMBER(C421),MONTH(C421),"")</f>
        <v/>
      </c>
      <c r="N421" s="23">
        <f>IF(L421="","",IF(NOT(ISNUMBER(crono_ano)),"Informe o ano",IF(L421&lt;crono_ano,"Antes do ano",IF(L421&gt;crono_ano,"Depois do ano","No ano"))))</f>
        <v/>
      </c>
      <c r="O421" s="39">
        <f>IF(F421="","",IF(COUNTIF(F$7:F421,F421)=1,1,0))</f>
        <v/>
      </c>
      <c r="P421" s="39">
        <f>IF(A421&amp;B421&amp;C421="","",IF(AND(O421=1,N(G421)&gt;0),IF(INDEX(pl_ativa,MAX(1,N(G421)))="Sim",1,0),0))</f>
        <v/>
      </c>
      <c r="Q421" s="39">
        <f>IF(F421="","",COUNTIFS(ex_chave_oc,F421,ex_cancelada,"&lt;&gt;Sim"))</f>
        <v/>
      </c>
      <c r="R421" s="51">
        <f>IF(P421="","",IF(AND(P421=1,N(Q421)&gt;0),1,0))</f>
        <v/>
      </c>
      <c r="S421" s="30">
        <f>IF(P421="","",IF(F421="","ERRO: data prevista ausente ou inválida",IF(O421=0,"Duplicada: contada uma vez",IF(N(G421)=0,"ERRO: tarefa fora do Plano Mestre",IF(P421=0,"Tarefa retirada do plano: não conta","OK")))))</f>
        <v/>
      </c>
    </row>
    <row r="422">
      <c r="A422" s="29" t="inlineStr">
        <is>
          <t>eq-demo-001</t>
        </is>
      </c>
      <c r="B422" s="25" t="inlineStr">
        <is>
          <t>CMP-02</t>
        </is>
      </c>
      <c r="C422" s="49" t="n">
        <v>46160</v>
      </c>
      <c r="D422" s="29" t="inlineStr">
        <is>
          <t>Cronograma PCM Direto</t>
        </is>
      </c>
      <c r="E422" s="23">
        <f>IF(OR(A422="",B422=""),"",A422&amp;"|"&amp;B422)</f>
        <v/>
      </c>
      <c r="F422" s="30">
        <f>IF(OR(E422="",NOT(ISNUMBER(C422))),"",E422&amp;"|"&amp;YEAR(C422)&amp;"-"&amp;RIGHT("0"&amp;MONTH(C422),2)&amp;"-"&amp;RIGHT("0"&amp;DAY(C422),2))</f>
        <v/>
      </c>
      <c r="G422" s="26">
        <f>IF(E422="","",IFERROR(MATCH(E422,pl_chave,0),0))</f>
        <v/>
      </c>
      <c r="H422" s="23">
        <f>IF(G422="","",IF(G422=0,"Tarefa fora do plano",INDEX(pl_tag,G422)))</f>
        <v/>
      </c>
      <c r="I422" s="30">
        <f>IF(N(G422)=0,"",INDEX(pl_atividade,G422))</f>
        <v/>
      </c>
      <c r="J422" s="50">
        <f>IF(N(G422)=0,"",INDEX(pl_especialidade,G422))</f>
        <v/>
      </c>
      <c r="K422" s="28">
        <f>IF(N(G422)=0,"",INDEX(pl_duracao,G422))</f>
        <v/>
      </c>
      <c r="L422" s="39">
        <f>IF(ISNUMBER(C422),YEAR(C422),"")</f>
        <v/>
      </c>
      <c r="M422" s="39">
        <f>IF(ISNUMBER(C422),MONTH(C422),"")</f>
        <v/>
      </c>
      <c r="N422" s="23">
        <f>IF(L422="","",IF(NOT(ISNUMBER(crono_ano)),"Informe o ano",IF(L422&lt;crono_ano,"Antes do ano",IF(L422&gt;crono_ano,"Depois do ano","No ano"))))</f>
        <v/>
      </c>
      <c r="O422" s="39">
        <f>IF(F422="","",IF(COUNTIF(F$7:F422,F422)=1,1,0))</f>
        <v/>
      </c>
      <c r="P422" s="39">
        <f>IF(A422&amp;B422&amp;C422="","",IF(AND(O422=1,N(G422)&gt;0),IF(INDEX(pl_ativa,MAX(1,N(G422)))="Sim",1,0),0))</f>
        <v/>
      </c>
      <c r="Q422" s="39">
        <f>IF(F422="","",COUNTIFS(ex_chave_oc,F422,ex_cancelada,"&lt;&gt;Sim"))</f>
        <v/>
      </c>
      <c r="R422" s="51">
        <f>IF(P422="","",IF(AND(P422=1,N(Q422)&gt;0),1,0))</f>
        <v/>
      </c>
      <c r="S422" s="30">
        <f>IF(P422="","",IF(F422="","ERRO: data prevista ausente ou inválida",IF(O422=0,"Duplicada: contada uma vez",IF(N(G422)=0,"ERRO: tarefa fora do Plano Mestre",IF(P422=0,"Tarefa retirada do plano: não conta","OK")))))</f>
        <v/>
      </c>
    </row>
    <row r="423">
      <c r="A423" s="29" t="inlineStr">
        <is>
          <t>eq-demo-001</t>
        </is>
      </c>
      <c r="B423" s="25" t="inlineStr">
        <is>
          <t>CMP-03</t>
        </is>
      </c>
      <c r="C423" s="49" t="n">
        <v>46160</v>
      </c>
      <c r="D423" s="29" t="inlineStr">
        <is>
          <t>Cronograma PCM Direto</t>
        </is>
      </c>
      <c r="E423" s="23">
        <f>IF(OR(A423="",B423=""),"",A423&amp;"|"&amp;B423)</f>
        <v/>
      </c>
      <c r="F423" s="30">
        <f>IF(OR(E423="",NOT(ISNUMBER(C423))),"",E423&amp;"|"&amp;YEAR(C423)&amp;"-"&amp;RIGHT("0"&amp;MONTH(C423),2)&amp;"-"&amp;RIGHT("0"&amp;DAY(C423),2))</f>
        <v/>
      </c>
      <c r="G423" s="26">
        <f>IF(E423="","",IFERROR(MATCH(E423,pl_chave,0),0))</f>
        <v/>
      </c>
      <c r="H423" s="23">
        <f>IF(G423="","",IF(G423=0,"Tarefa fora do plano",INDEX(pl_tag,G423)))</f>
        <v/>
      </c>
      <c r="I423" s="30">
        <f>IF(N(G423)=0,"",INDEX(pl_atividade,G423))</f>
        <v/>
      </c>
      <c r="J423" s="50">
        <f>IF(N(G423)=0,"",INDEX(pl_especialidade,G423))</f>
        <v/>
      </c>
      <c r="K423" s="28">
        <f>IF(N(G423)=0,"",INDEX(pl_duracao,G423))</f>
        <v/>
      </c>
      <c r="L423" s="39">
        <f>IF(ISNUMBER(C423),YEAR(C423),"")</f>
        <v/>
      </c>
      <c r="M423" s="39">
        <f>IF(ISNUMBER(C423),MONTH(C423),"")</f>
        <v/>
      </c>
      <c r="N423" s="23">
        <f>IF(L423="","",IF(NOT(ISNUMBER(crono_ano)),"Informe o ano",IF(L423&lt;crono_ano,"Antes do ano",IF(L423&gt;crono_ano,"Depois do ano","No ano"))))</f>
        <v/>
      </c>
      <c r="O423" s="39">
        <f>IF(F423="","",IF(COUNTIF(F$7:F423,F423)=1,1,0))</f>
        <v/>
      </c>
      <c r="P423" s="39">
        <f>IF(A423&amp;B423&amp;C423="","",IF(AND(O423=1,N(G423)&gt;0),IF(INDEX(pl_ativa,MAX(1,N(G423)))="Sim",1,0),0))</f>
        <v/>
      </c>
      <c r="Q423" s="39">
        <f>IF(F423="","",COUNTIFS(ex_chave_oc,F423,ex_cancelada,"&lt;&gt;Sim"))</f>
        <v/>
      </c>
      <c r="R423" s="51">
        <f>IF(P423="","",IF(AND(P423=1,N(Q423)&gt;0),1,0))</f>
        <v/>
      </c>
      <c r="S423" s="30">
        <f>IF(P423="","",IF(F423="","ERRO: data prevista ausente ou inválida",IF(O423=0,"Duplicada: contada uma vez",IF(N(G423)=0,"ERRO: tarefa fora do Plano Mestre",IF(P423=0,"Tarefa retirada do plano: não conta","OK")))))</f>
        <v/>
      </c>
    </row>
    <row r="424">
      <c r="A424" s="29" t="inlineStr">
        <is>
          <t>eq-demo-001</t>
        </is>
      </c>
      <c r="B424" s="25" t="inlineStr">
        <is>
          <t>CMP-05</t>
        </is>
      </c>
      <c r="C424" s="49" t="n">
        <v>46160</v>
      </c>
      <c r="D424" s="29" t="inlineStr">
        <is>
          <t>Cronograma PCM Direto</t>
        </is>
      </c>
      <c r="E424" s="23">
        <f>IF(OR(A424="",B424=""),"",A424&amp;"|"&amp;B424)</f>
        <v/>
      </c>
      <c r="F424" s="30">
        <f>IF(OR(E424="",NOT(ISNUMBER(C424))),"",E424&amp;"|"&amp;YEAR(C424)&amp;"-"&amp;RIGHT("0"&amp;MONTH(C424),2)&amp;"-"&amp;RIGHT("0"&amp;DAY(C424),2))</f>
        <v/>
      </c>
      <c r="G424" s="26">
        <f>IF(E424="","",IFERROR(MATCH(E424,pl_chave,0),0))</f>
        <v/>
      </c>
      <c r="H424" s="23">
        <f>IF(G424="","",IF(G424=0,"Tarefa fora do plano",INDEX(pl_tag,G424)))</f>
        <v/>
      </c>
      <c r="I424" s="30">
        <f>IF(N(G424)=0,"",INDEX(pl_atividade,G424))</f>
        <v/>
      </c>
      <c r="J424" s="50">
        <f>IF(N(G424)=0,"",INDEX(pl_especialidade,G424))</f>
        <v/>
      </c>
      <c r="K424" s="28">
        <f>IF(N(G424)=0,"",INDEX(pl_duracao,G424))</f>
        <v/>
      </c>
      <c r="L424" s="39">
        <f>IF(ISNUMBER(C424),YEAR(C424),"")</f>
        <v/>
      </c>
      <c r="M424" s="39">
        <f>IF(ISNUMBER(C424),MONTH(C424),"")</f>
        <v/>
      </c>
      <c r="N424" s="23">
        <f>IF(L424="","",IF(NOT(ISNUMBER(crono_ano)),"Informe o ano",IF(L424&lt;crono_ano,"Antes do ano",IF(L424&gt;crono_ano,"Depois do ano","No ano"))))</f>
        <v/>
      </c>
      <c r="O424" s="39">
        <f>IF(F424="","",IF(COUNTIF(F$7:F424,F424)=1,1,0))</f>
        <v/>
      </c>
      <c r="P424" s="39">
        <f>IF(A424&amp;B424&amp;C424="","",IF(AND(O424=1,N(G424)&gt;0),IF(INDEX(pl_ativa,MAX(1,N(G424)))="Sim",1,0),0))</f>
        <v/>
      </c>
      <c r="Q424" s="39">
        <f>IF(F424="","",COUNTIFS(ex_chave_oc,F424,ex_cancelada,"&lt;&gt;Sim"))</f>
        <v/>
      </c>
      <c r="R424" s="51">
        <f>IF(P424="","",IF(AND(P424=1,N(Q424)&gt;0),1,0))</f>
        <v/>
      </c>
      <c r="S424" s="30">
        <f>IF(P424="","",IF(F424="","ERRO: data prevista ausente ou inválida",IF(O424=0,"Duplicada: contada uma vez",IF(N(G424)=0,"ERRO: tarefa fora do Plano Mestre",IF(P424=0,"Tarefa retirada do plano: não conta","OK")))))</f>
        <v/>
      </c>
    </row>
    <row r="425">
      <c r="A425" s="29" t="inlineStr">
        <is>
          <t>eq-demo-001</t>
        </is>
      </c>
      <c r="B425" s="25" t="inlineStr">
        <is>
          <t>CMP-08</t>
        </is>
      </c>
      <c r="C425" s="49" t="n">
        <v>46160</v>
      </c>
      <c r="D425" s="29" t="inlineStr">
        <is>
          <t>Cronograma PCM Direto</t>
        </is>
      </c>
      <c r="E425" s="23">
        <f>IF(OR(A425="",B425=""),"",A425&amp;"|"&amp;B425)</f>
        <v/>
      </c>
      <c r="F425" s="30">
        <f>IF(OR(E425="",NOT(ISNUMBER(C425))),"",E425&amp;"|"&amp;YEAR(C425)&amp;"-"&amp;RIGHT("0"&amp;MONTH(C425),2)&amp;"-"&amp;RIGHT("0"&amp;DAY(C425),2))</f>
        <v/>
      </c>
      <c r="G425" s="26">
        <f>IF(E425="","",IFERROR(MATCH(E425,pl_chave,0),0))</f>
        <v/>
      </c>
      <c r="H425" s="23">
        <f>IF(G425="","",IF(G425=0,"Tarefa fora do plano",INDEX(pl_tag,G425)))</f>
        <v/>
      </c>
      <c r="I425" s="30">
        <f>IF(N(G425)=0,"",INDEX(pl_atividade,G425))</f>
        <v/>
      </c>
      <c r="J425" s="50">
        <f>IF(N(G425)=0,"",INDEX(pl_especialidade,G425))</f>
        <v/>
      </c>
      <c r="K425" s="28">
        <f>IF(N(G425)=0,"",INDEX(pl_duracao,G425))</f>
        <v/>
      </c>
      <c r="L425" s="39">
        <f>IF(ISNUMBER(C425),YEAR(C425),"")</f>
        <v/>
      </c>
      <c r="M425" s="39">
        <f>IF(ISNUMBER(C425),MONTH(C425),"")</f>
        <v/>
      </c>
      <c r="N425" s="23">
        <f>IF(L425="","",IF(NOT(ISNUMBER(crono_ano)),"Informe o ano",IF(L425&lt;crono_ano,"Antes do ano",IF(L425&gt;crono_ano,"Depois do ano","No ano"))))</f>
        <v/>
      </c>
      <c r="O425" s="39">
        <f>IF(F425="","",IF(COUNTIF(F$7:F425,F425)=1,1,0))</f>
        <v/>
      </c>
      <c r="P425" s="39">
        <f>IF(A425&amp;B425&amp;C425="","",IF(AND(O425=1,N(G425)&gt;0),IF(INDEX(pl_ativa,MAX(1,N(G425)))="Sim",1,0),0))</f>
        <v/>
      </c>
      <c r="Q425" s="39">
        <f>IF(F425="","",COUNTIFS(ex_chave_oc,F425,ex_cancelada,"&lt;&gt;Sim"))</f>
        <v/>
      </c>
      <c r="R425" s="51">
        <f>IF(P425="","",IF(AND(P425=1,N(Q425)&gt;0),1,0))</f>
        <v/>
      </c>
      <c r="S425" s="30">
        <f>IF(P425="","",IF(F425="","ERRO: data prevista ausente ou inválida",IF(O425=0,"Duplicada: contada uma vez",IF(N(G425)=0,"ERRO: tarefa fora do Plano Mestre",IF(P425=0,"Tarefa retirada do plano: não conta","OK")))))</f>
        <v/>
      </c>
    </row>
    <row r="426">
      <c r="A426" s="29" t="inlineStr">
        <is>
          <t>eq-demo-002</t>
        </is>
      </c>
      <c r="B426" s="25" t="inlineStr">
        <is>
          <t>BCF-01</t>
        </is>
      </c>
      <c r="C426" s="49" t="n">
        <v>46160</v>
      </c>
      <c r="D426" s="29" t="inlineStr">
        <is>
          <t>Cronograma PCM Direto</t>
        </is>
      </c>
      <c r="E426" s="23">
        <f>IF(OR(A426="",B426=""),"",A426&amp;"|"&amp;B426)</f>
        <v/>
      </c>
      <c r="F426" s="30">
        <f>IF(OR(E426="",NOT(ISNUMBER(C426))),"",E426&amp;"|"&amp;YEAR(C426)&amp;"-"&amp;RIGHT("0"&amp;MONTH(C426),2)&amp;"-"&amp;RIGHT("0"&amp;DAY(C426),2))</f>
        <v/>
      </c>
      <c r="G426" s="26">
        <f>IF(E426="","",IFERROR(MATCH(E426,pl_chave,0),0))</f>
        <v/>
      </c>
      <c r="H426" s="23">
        <f>IF(G426="","",IF(G426=0,"Tarefa fora do plano",INDEX(pl_tag,G426)))</f>
        <v/>
      </c>
      <c r="I426" s="30">
        <f>IF(N(G426)=0,"",INDEX(pl_atividade,G426))</f>
        <v/>
      </c>
      <c r="J426" s="50">
        <f>IF(N(G426)=0,"",INDEX(pl_especialidade,G426))</f>
        <v/>
      </c>
      <c r="K426" s="28">
        <f>IF(N(G426)=0,"",INDEX(pl_duracao,G426))</f>
        <v/>
      </c>
      <c r="L426" s="39">
        <f>IF(ISNUMBER(C426),YEAR(C426),"")</f>
        <v/>
      </c>
      <c r="M426" s="39">
        <f>IF(ISNUMBER(C426),MONTH(C426),"")</f>
        <v/>
      </c>
      <c r="N426" s="23">
        <f>IF(L426="","",IF(NOT(ISNUMBER(crono_ano)),"Informe o ano",IF(L426&lt;crono_ano,"Antes do ano",IF(L426&gt;crono_ano,"Depois do ano","No ano"))))</f>
        <v/>
      </c>
      <c r="O426" s="39">
        <f>IF(F426="","",IF(COUNTIF(F$7:F426,F426)=1,1,0))</f>
        <v/>
      </c>
      <c r="P426" s="39">
        <f>IF(A426&amp;B426&amp;C426="","",IF(AND(O426=1,N(G426)&gt;0),IF(INDEX(pl_ativa,MAX(1,N(G426)))="Sim",1,0),0))</f>
        <v/>
      </c>
      <c r="Q426" s="39">
        <f>IF(F426="","",COUNTIFS(ex_chave_oc,F426,ex_cancelada,"&lt;&gt;Sim"))</f>
        <v/>
      </c>
      <c r="R426" s="51">
        <f>IF(P426="","",IF(AND(P426=1,N(Q426)&gt;0),1,0))</f>
        <v/>
      </c>
      <c r="S426" s="30">
        <f>IF(P426="","",IF(F426="","ERRO: data prevista ausente ou inválida",IF(O426=0,"Duplicada: contada uma vez",IF(N(G426)=0,"ERRO: tarefa fora do Plano Mestre",IF(P426=0,"Tarefa retirada do plano: não conta","OK")))))</f>
        <v/>
      </c>
    </row>
    <row r="427">
      <c r="A427" s="29" t="inlineStr">
        <is>
          <t>eq-demo-003</t>
        </is>
      </c>
      <c r="B427" s="25" t="inlineStr">
        <is>
          <t>MOT-02</t>
        </is>
      </c>
      <c r="C427" s="49" t="n">
        <v>46160</v>
      </c>
      <c r="D427" s="29" t="inlineStr">
        <is>
          <t>Cronograma PCM Direto</t>
        </is>
      </c>
      <c r="E427" s="23">
        <f>IF(OR(A427="",B427=""),"",A427&amp;"|"&amp;B427)</f>
        <v/>
      </c>
      <c r="F427" s="30">
        <f>IF(OR(E427="",NOT(ISNUMBER(C427))),"",E427&amp;"|"&amp;YEAR(C427)&amp;"-"&amp;RIGHT("0"&amp;MONTH(C427),2)&amp;"-"&amp;RIGHT("0"&amp;DAY(C427),2))</f>
        <v/>
      </c>
      <c r="G427" s="26">
        <f>IF(E427="","",IFERROR(MATCH(E427,pl_chave,0),0))</f>
        <v/>
      </c>
      <c r="H427" s="23">
        <f>IF(G427="","",IF(G427=0,"Tarefa fora do plano",INDEX(pl_tag,G427)))</f>
        <v/>
      </c>
      <c r="I427" s="30">
        <f>IF(N(G427)=0,"",INDEX(pl_atividade,G427))</f>
        <v/>
      </c>
      <c r="J427" s="50">
        <f>IF(N(G427)=0,"",INDEX(pl_especialidade,G427))</f>
        <v/>
      </c>
      <c r="K427" s="28">
        <f>IF(N(G427)=0,"",INDEX(pl_duracao,G427))</f>
        <v/>
      </c>
      <c r="L427" s="39">
        <f>IF(ISNUMBER(C427),YEAR(C427),"")</f>
        <v/>
      </c>
      <c r="M427" s="39">
        <f>IF(ISNUMBER(C427),MONTH(C427),"")</f>
        <v/>
      </c>
      <c r="N427" s="23">
        <f>IF(L427="","",IF(NOT(ISNUMBER(crono_ano)),"Informe o ano",IF(L427&lt;crono_ano,"Antes do ano",IF(L427&gt;crono_ano,"Depois do ano","No ano"))))</f>
        <v/>
      </c>
      <c r="O427" s="39">
        <f>IF(F427="","",IF(COUNTIF(F$7:F427,F427)=1,1,0))</f>
        <v/>
      </c>
      <c r="P427" s="39">
        <f>IF(A427&amp;B427&amp;C427="","",IF(AND(O427=1,N(G427)&gt;0),IF(INDEX(pl_ativa,MAX(1,N(G427)))="Sim",1,0),0))</f>
        <v/>
      </c>
      <c r="Q427" s="39">
        <f>IF(F427="","",COUNTIFS(ex_chave_oc,F427,ex_cancelada,"&lt;&gt;Sim"))</f>
        <v/>
      </c>
      <c r="R427" s="51">
        <f>IF(P427="","",IF(AND(P427=1,N(Q427)&gt;0),1,0))</f>
        <v/>
      </c>
      <c r="S427" s="30">
        <f>IF(P427="","",IF(F427="","ERRO: data prevista ausente ou inválida",IF(O427=0,"Duplicada: contada uma vez",IF(N(G427)=0,"ERRO: tarefa fora do Plano Mestre",IF(P427=0,"Tarefa retirada do plano: não conta","OK")))))</f>
        <v/>
      </c>
    </row>
    <row r="428">
      <c r="A428" s="29" t="inlineStr">
        <is>
          <t>eq-demo-004</t>
        </is>
      </c>
      <c r="B428" s="25" t="inlineStr">
        <is>
          <t>PRL-01</t>
        </is>
      </c>
      <c r="C428" s="49" t="n">
        <v>46160</v>
      </c>
      <c r="D428" s="29" t="inlineStr">
        <is>
          <t>Cronograma PCM Direto</t>
        </is>
      </c>
      <c r="E428" s="23">
        <f>IF(OR(A428="",B428=""),"",A428&amp;"|"&amp;B428)</f>
        <v/>
      </c>
      <c r="F428" s="30">
        <f>IF(OR(E428="",NOT(ISNUMBER(C428))),"",E428&amp;"|"&amp;YEAR(C428)&amp;"-"&amp;RIGHT("0"&amp;MONTH(C428),2)&amp;"-"&amp;RIGHT("0"&amp;DAY(C428),2))</f>
        <v/>
      </c>
      <c r="G428" s="26">
        <f>IF(E428="","",IFERROR(MATCH(E428,pl_chave,0),0))</f>
        <v/>
      </c>
      <c r="H428" s="23">
        <f>IF(G428="","",IF(G428=0,"Tarefa fora do plano",INDEX(pl_tag,G428)))</f>
        <v/>
      </c>
      <c r="I428" s="30">
        <f>IF(N(G428)=0,"",INDEX(pl_atividade,G428))</f>
        <v/>
      </c>
      <c r="J428" s="50">
        <f>IF(N(G428)=0,"",INDEX(pl_especialidade,G428))</f>
        <v/>
      </c>
      <c r="K428" s="28">
        <f>IF(N(G428)=0,"",INDEX(pl_duracao,G428))</f>
        <v/>
      </c>
      <c r="L428" s="39">
        <f>IF(ISNUMBER(C428),YEAR(C428),"")</f>
        <v/>
      </c>
      <c r="M428" s="39">
        <f>IF(ISNUMBER(C428),MONTH(C428),"")</f>
        <v/>
      </c>
      <c r="N428" s="23">
        <f>IF(L428="","",IF(NOT(ISNUMBER(crono_ano)),"Informe o ano",IF(L428&lt;crono_ano,"Antes do ano",IF(L428&gt;crono_ano,"Depois do ano","No ano"))))</f>
        <v/>
      </c>
      <c r="O428" s="39">
        <f>IF(F428="","",IF(COUNTIF(F$7:F428,F428)=1,1,0))</f>
        <v/>
      </c>
      <c r="P428" s="39">
        <f>IF(A428&amp;B428&amp;C428="","",IF(AND(O428=1,N(G428)&gt;0),IF(INDEX(pl_ativa,MAX(1,N(G428)))="Sim",1,0),0))</f>
        <v/>
      </c>
      <c r="Q428" s="39">
        <f>IF(F428="","",COUNTIFS(ex_chave_oc,F428,ex_cancelada,"&lt;&gt;Sim"))</f>
        <v/>
      </c>
      <c r="R428" s="51">
        <f>IF(P428="","",IF(AND(P428=1,N(Q428)&gt;0),1,0))</f>
        <v/>
      </c>
      <c r="S428" s="30">
        <f>IF(P428="","",IF(F428="","ERRO: data prevista ausente ou inválida",IF(O428=0,"Duplicada: contada uma vez",IF(N(G428)=0,"ERRO: tarefa fora do Plano Mestre",IF(P428=0,"Tarefa retirada do plano: não conta","OK")))))</f>
        <v/>
      </c>
    </row>
    <row r="429">
      <c r="A429" s="29" t="inlineStr">
        <is>
          <t>eq-demo-004</t>
        </is>
      </c>
      <c r="B429" s="25" t="inlineStr">
        <is>
          <t>PRL-02</t>
        </is>
      </c>
      <c r="C429" s="49" t="n">
        <v>46160</v>
      </c>
      <c r="D429" s="29" t="inlineStr">
        <is>
          <t>Cronograma PCM Direto</t>
        </is>
      </c>
      <c r="E429" s="23">
        <f>IF(OR(A429="",B429=""),"",A429&amp;"|"&amp;B429)</f>
        <v/>
      </c>
      <c r="F429" s="30">
        <f>IF(OR(E429="",NOT(ISNUMBER(C429))),"",E429&amp;"|"&amp;YEAR(C429)&amp;"-"&amp;RIGHT("0"&amp;MONTH(C429),2)&amp;"-"&amp;RIGHT("0"&amp;DAY(C429),2))</f>
        <v/>
      </c>
      <c r="G429" s="26">
        <f>IF(E429="","",IFERROR(MATCH(E429,pl_chave,0),0))</f>
        <v/>
      </c>
      <c r="H429" s="23">
        <f>IF(G429="","",IF(G429=0,"Tarefa fora do plano",INDEX(pl_tag,G429)))</f>
        <v/>
      </c>
      <c r="I429" s="30">
        <f>IF(N(G429)=0,"",INDEX(pl_atividade,G429))</f>
        <v/>
      </c>
      <c r="J429" s="50">
        <f>IF(N(G429)=0,"",INDEX(pl_especialidade,G429))</f>
        <v/>
      </c>
      <c r="K429" s="28">
        <f>IF(N(G429)=0,"",INDEX(pl_duracao,G429))</f>
        <v/>
      </c>
      <c r="L429" s="39">
        <f>IF(ISNUMBER(C429),YEAR(C429),"")</f>
        <v/>
      </c>
      <c r="M429" s="39">
        <f>IF(ISNUMBER(C429),MONTH(C429),"")</f>
        <v/>
      </c>
      <c r="N429" s="23">
        <f>IF(L429="","",IF(NOT(ISNUMBER(crono_ano)),"Informe o ano",IF(L429&lt;crono_ano,"Antes do ano",IF(L429&gt;crono_ano,"Depois do ano","No ano"))))</f>
        <v/>
      </c>
      <c r="O429" s="39">
        <f>IF(F429="","",IF(COUNTIF(F$7:F429,F429)=1,1,0))</f>
        <v/>
      </c>
      <c r="P429" s="39">
        <f>IF(A429&amp;B429&amp;C429="","",IF(AND(O429=1,N(G429)&gt;0),IF(INDEX(pl_ativa,MAX(1,N(G429)))="Sim",1,0),0))</f>
        <v/>
      </c>
      <c r="Q429" s="39">
        <f>IF(F429="","",COUNTIFS(ex_chave_oc,F429,ex_cancelada,"&lt;&gt;Sim"))</f>
        <v/>
      </c>
      <c r="R429" s="51">
        <f>IF(P429="","",IF(AND(P429=1,N(Q429)&gt;0),1,0))</f>
        <v/>
      </c>
      <c r="S429" s="30">
        <f>IF(P429="","",IF(F429="","ERRO: data prevista ausente ou inválida",IF(O429=0,"Duplicada: contada uma vez",IF(N(G429)=0,"ERRO: tarefa fora do Plano Mestre",IF(P429=0,"Tarefa retirada do plano: não conta","OK")))))</f>
        <v/>
      </c>
    </row>
    <row r="430">
      <c r="A430" s="29" t="inlineStr">
        <is>
          <t>eq-demo-004</t>
        </is>
      </c>
      <c r="B430" s="25" t="inlineStr">
        <is>
          <t>PRL-03</t>
        </is>
      </c>
      <c r="C430" s="49" t="n">
        <v>46160</v>
      </c>
      <c r="D430" s="29" t="inlineStr">
        <is>
          <t>Cronograma PCM Direto</t>
        </is>
      </c>
      <c r="E430" s="23">
        <f>IF(OR(A430="",B430=""),"",A430&amp;"|"&amp;B430)</f>
        <v/>
      </c>
      <c r="F430" s="30">
        <f>IF(OR(E430="",NOT(ISNUMBER(C430))),"",E430&amp;"|"&amp;YEAR(C430)&amp;"-"&amp;RIGHT("0"&amp;MONTH(C430),2)&amp;"-"&amp;RIGHT("0"&amp;DAY(C430),2))</f>
        <v/>
      </c>
      <c r="G430" s="26">
        <f>IF(E430="","",IFERROR(MATCH(E430,pl_chave,0),0))</f>
        <v/>
      </c>
      <c r="H430" s="23">
        <f>IF(G430="","",IF(G430=0,"Tarefa fora do plano",INDEX(pl_tag,G430)))</f>
        <v/>
      </c>
      <c r="I430" s="30">
        <f>IF(N(G430)=0,"",INDEX(pl_atividade,G430))</f>
        <v/>
      </c>
      <c r="J430" s="50">
        <f>IF(N(G430)=0,"",INDEX(pl_especialidade,G430))</f>
        <v/>
      </c>
      <c r="K430" s="28">
        <f>IF(N(G430)=0,"",INDEX(pl_duracao,G430))</f>
        <v/>
      </c>
      <c r="L430" s="39">
        <f>IF(ISNUMBER(C430),YEAR(C430),"")</f>
        <v/>
      </c>
      <c r="M430" s="39">
        <f>IF(ISNUMBER(C430),MONTH(C430),"")</f>
        <v/>
      </c>
      <c r="N430" s="23">
        <f>IF(L430="","",IF(NOT(ISNUMBER(crono_ano)),"Informe o ano",IF(L430&lt;crono_ano,"Antes do ano",IF(L430&gt;crono_ano,"Depois do ano","No ano"))))</f>
        <v/>
      </c>
      <c r="O430" s="39">
        <f>IF(F430="","",IF(COUNTIF(F$7:F430,F430)=1,1,0))</f>
        <v/>
      </c>
      <c r="P430" s="39">
        <f>IF(A430&amp;B430&amp;C430="","",IF(AND(O430=1,N(G430)&gt;0),IF(INDEX(pl_ativa,MAX(1,N(G430)))="Sim",1,0),0))</f>
        <v/>
      </c>
      <c r="Q430" s="39">
        <f>IF(F430="","",COUNTIFS(ex_chave_oc,F430,ex_cancelada,"&lt;&gt;Sim"))</f>
        <v/>
      </c>
      <c r="R430" s="51">
        <f>IF(P430="","",IF(AND(P430=1,N(Q430)&gt;0),1,0))</f>
        <v/>
      </c>
      <c r="S430" s="30">
        <f>IF(P430="","",IF(F430="","ERRO: data prevista ausente ou inválida",IF(O430=0,"Duplicada: contada uma vez",IF(N(G430)=0,"ERRO: tarefa fora do Plano Mestre",IF(P430=0,"Tarefa retirada do plano: não conta","OK")))))</f>
        <v/>
      </c>
    </row>
    <row r="431">
      <c r="A431" s="29" t="inlineStr">
        <is>
          <t>eq-demo-004</t>
        </is>
      </c>
      <c r="B431" s="25" t="inlineStr">
        <is>
          <t>PRL-11</t>
        </is>
      </c>
      <c r="C431" s="49" t="n">
        <v>46160</v>
      </c>
      <c r="D431" s="29" t="inlineStr">
        <is>
          <t>Cronograma PCM Direto</t>
        </is>
      </c>
      <c r="E431" s="23">
        <f>IF(OR(A431="",B431=""),"",A431&amp;"|"&amp;B431)</f>
        <v/>
      </c>
      <c r="F431" s="30">
        <f>IF(OR(E431="",NOT(ISNUMBER(C431))),"",E431&amp;"|"&amp;YEAR(C431)&amp;"-"&amp;RIGHT("0"&amp;MONTH(C431),2)&amp;"-"&amp;RIGHT("0"&amp;DAY(C431),2))</f>
        <v/>
      </c>
      <c r="G431" s="26">
        <f>IF(E431="","",IFERROR(MATCH(E431,pl_chave,0),0))</f>
        <v/>
      </c>
      <c r="H431" s="23">
        <f>IF(G431="","",IF(G431=0,"Tarefa fora do plano",INDEX(pl_tag,G431)))</f>
        <v/>
      </c>
      <c r="I431" s="30">
        <f>IF(N(G431)=0,"",INDEX(pl_atividade,G431))</f>
        <v/>
      </c>
      <c r="J431" s="50">
        <f>IF(N(G431)=0,"",INDEX(pl_especialidade,G431))</f>
        <v/>
      </c>
      <c r="K431" s="28">
        <f>IF(N(G431)=0,"",INDEX(pl_duracao,G431))</f>
        <v/>
      </c>
      <c r="L431" s="39">
        <f>IF(ISNUMBER(C431),YEAR(C431),"")</f>
        <v/>
      </c>
      <c r="M431" s="39">
        <f>IF(ISNUMBER(C431),MONTH(C431),"")</f>
        <v/>
      </c>
      <c r="N431" s="23">
        <f>IF(L431="","",IF(NOT(ISNUMBER(crono_ano)),"Informe o ano",IF(L431&lt;crono_ano,"Antes do ano",IF(L431&gt;crono_ano,"Depois do ano","No ano"))))</f>
        <v/>
      </c>
      <c r="O431" s="39">
        <f>IF(F431="","",IF(COUNTIF(F$7:F431,F431)=1,1,0))</f>
        <v/>
      </c>
      <c r="P431" s="39">
        <f>IF(A431&amp;B431&amp;C431="","",IF(AND(O431=1,N(G431)&gt;0),IF(INDEX(pl_ativa,MAX(1,N(G431)))="Sim",1,0),0))</f>
        <v/>
      </c>
      <c r="Q431" s="39">
        <f>IF(F431="","",COUNTIFS(ex_chave_oc,F431,ex_cancelada,"&lt;&gt;Sim"))</f>
        <v/>
      </c>
      <c r="R431" s="51">
        <f>IF(P431="","",IF(AND(P431=1,N(Q431)&gt;0),1,0))</f>
        <v/>
      </c>
      <c r="S431" s="30">
        <f>IF(P431="","",IF(F431="","ERRO: data prevista ausente ou inválida",IF(O431=0,"Duplicada: contada uma vez",IF(N(G431)=0,"ERRO: tarefa fora do Plano Mestre",IF(P431=0,"Tarefa retirada do plano: não conta","OK")))))</f>
        <v/>
      </c>
    </row>
    <row r="432">
      <c r="A432" s="29" t="inlineStr">
        <is>
          <t>eq-demo-004</t>
        </is>
      </c>
      <c r="B432" s="25" t="inlineStr">
        <is>
          <t>PRL-11</t>
        </is>
      </c>
      <c r="C432" s="49" t="n">
        <v>46161</v>
      </c>
      <c r="D432" s="29" t="inlineStr">
        <is>
          <t>Cronograma PCM Direto</t>
        </is>
      </c>
      <c r="E432" s="23">
        <f>IF(OR(A432="",B432=""),"",A432&amp;"|"&amp;B432)</f>
        <v/>
      </c>
      <c r="F432" s="30">
        <f>IF(OR(E432="",NOT(ISNUMBER(C432))),"",E432&amp;"|"&amp;YEAR(C432)&amp;"-"&amp;RIGHT("0"&amp;MONTH(C432),2)&amp;"-"&amp;RIGHT("0"&amp;DAY(C432),2))</f>
        <v/>
      </c>
      <c r="G432" s="26">
        <f>IF(E432="","",IFERROR(MATCH(E432,pl_chave,0),0))</f>
        <v/>
      </c>
      <c r="H432" s="23">
        <f>IF(G432="","",IF(G432=0,"Tarefa fora do plano",INDEX(pl_tag,G432)))</f>
        <v/>
      </c>
      <c r="I432" s="30">
        <f>IF(N(G432)=0,"",INDEX(pl_atividade,G432))</f>
        <v/>
      </c>
      <c r="J432" s="50">
        <f>IF(N(G432)=0,"",INDEX(pl_especialidade,G432))</f>
        <v/>
      </c>
      <c r="K432" s="28">
        <f>IF(N(G432)=0,"",INDEX(pl_duracao,G432))</f>
        <v/>
      </c>
      <c r="L432" s="39">
        <f>IF(ISNUMBER(C432),YEAR(C432),"")</f>
        <v/>
      </c>
      <c r="M432" s="39">
        <f>IF(ISNUMBER(C432),MONTH(C432),"")</f>
        <v/>
      </c>
      <c r="N432" s="23">
        <f>IF(L432="","",IF(NOT(ISNUMBER(crono_ano)),"Informe o ano",IF(L432&lt;crono_ano,"Antes do ano",IF(L432&gt;crono_ano,"Depois do ano","No ano"))))</f>
        <v/>
      </c>
      <c r="O432" s="39">
        <f>IF(F432="","",IF(COUNTIF(F$7:F432,F432)=1,1,0))</f>
        <v/>
      </c>
      <c r="P432" s="39">
        <f>IF(A432&amp;B432&amp;C432="","",IF(AND(O432=1,N(G432)&gt;0),IF(INDEX(pl_ativa,MAX(1,N(G432)))="Sim",1,0),0))</f>
        <v/>
      </c>
      <c r="Q432" s="39">
        <f>IF(F432="","",COUNTIFS(ex_chave_oc,F432,ex_cancelada,"&lt;&gt;Sim"))</f>
        <v/>
      </c>
      <c r="R432" s="51">
        <f>IF(P432="","",IF(AND(P432=1,N(Q432)&gt;0),1,0))</f>
        <v/>
      </c>
      <c r="S432" s="30">
        <f>IF(P432="","",IF(F432="","ERRO: data prevista ausente ou inválida",IF(O432=0,"Duplicada: contada uma vez",IF(N(G432)=0,"ERRO: tarefa fora do Plano Mestre",IF(P432=0,"Tarefa retirada do plano: não conta","OK")))))</f>
        <v/>
      </c>
    </row>
    <row r="433">
      <c r="A433" s="29" t="inlineStr">
        <is>
          <t>eq-demo-004</t>
        </is>
      </c>
      <c r="B433" s="25" t="inlineStr">
        <is>
          <t>PRL-11</t>
        </is>
      </c>
      <c r="C433" s="49" t="n">
        <v>46162</v>
      </c>
      <c r="D433" s="29" t="inlineStr">
        <is>
          <t>Cronograma PCM Direto</t>
        </is>
      </c>
      <c r="E433" s="23">
        <f>IF(OR(A433="",B433=""),"",A433&amp;"|"&amp;B433)</f>
        <v/>
      </c>
      <c r="F433" s="30">
        <f>IF(OR(E433="",NOT(ISNUMBER(C433))),"",E433&amp;"|"&amp;YEAR(C433)&amp;"-"&amp;RIGHT("0"&amp;MONTH(C433),2)&amp;"-"&amp;RIGHT("0"&amp;DAY(C433),2))</f>
        <v/>
      </c>
      <c r="G433" s="26">
        <f>IF(E433="","",IFERROR(MATCH(E433,pl_chave,0),0))</f>
        <v/>
      </c>
      <c r="H433" s="23">
        <f>IF(G433="","",IF(G433=0,"Tarefa fora do plano",INDEX(pl_tag,G433)))</f>
        <v/>
      </c>
      <c r="I433" s="30">
        <f>IF(N(G433)=0,"",INDEX(pl_atividade,G433))</f>
        <v/>
      </c>
      <c r="J433" s="50">
        <f>IF(N(G433)=0,"",INDEX(pl_especialidade,G433))</f>
        <v/>
      </c>
      <c r="K433" s="28">
        <f>IF(N(G433)=0,"",INDEX(pl_duracao,G433))</f>
        <v/>
      </c>
      <c r="L433" s="39">
        <f>IF(ISNUMBER(C433),YEAR(C433),"")</f>
        <v/>
      </c>
      <c r="M433" s="39">
        <f>IF(ISNUMBER(C433),MONTH(C433),"")</f>
        <v/>
      </c>
      <c r="N433" s="23">
        <f>IF(L433="","",IF(NOT(ISNUMBER(crono_ano)),"Informe o ano",IF(L433&lt;crono_ano,"Antes do ano",IF(L433&gt;crono_ano,"Depois do ano","No ano"))))</f>
        <v/>
      </c>
      <c r="O433" s="39">
        <f>IF(F433="","",IF(COUNTIF(F$7:F433,F433)=1,1,0))</f>
        <v/>
      </c>
      <c r="P433" s="39">
        <f>IF(A433&amp;B433&amp;C433="","",IF(AND(O433=1,N(G433)&gt;0),IF(INDEX(pl_ativa,MAX(1,N(G433)))="Sim",1,0),0))</f>
        <v/>
      </c>
      <c r="Q433" s="39">
        <f>IF(F433="","",COUNTIFS(ex_chave_oc,F433,ex_cancelada,"&lt;&gt;Sim"))</f>
        <v/>
      </c>
      <c r="R433" s="51">
        <f>IF(P433="","",IF(AND(P433=1,N(Q433)&gt;0),1,0))</f>
        <v/>
      </c>
      <c r="S433" s="30">
        <f>IF(P433="","",IF(F433="","ERRO: data prevista ausente ou inválida",IF(O433=0,"Duplicada: contada uma vez",IF(N(G433)=0,"ERRO: tarefa fora do Plano Mestre",IF(P433=0,"Tarefa retirada do plano: não conta","OK")))))</f>
        <v/>
      </c>
    </row>
    <row r="434">
      <c r="A434" s="29" t="inlineStr">
        <is>
          <t>eq-demo-004</t>
        </is>
      </c>
      <c r="B434" s="25" t="inlineStr">
        <is>
          <t>PRL-11</t>
        </is>
      </c>
      <c r="C434" s="49" t="n">
        <v>46163</v>
      </c>
      <c r="D434" s="29" t="inlineStr">
        <is>
          <t>Cronograma PCM Direto</t>
        </is>
      </c>
      <c r="E434" s="23">
        <f>IF(OR(A434="",B434=""),"",A434&amp;"|"&amp;B434)</f>
        <v/>
      </c>
      <c r="F434" s="30">
        <f>IF(OR(E434="",NOT(ISNUMBER(C434))),"",E434&amp;"|"&amp;YEAR(C434)&amp;"-"&amp;RIGHT("0"&amp;MONTH(C434),2)&amp;"-"&amp;RIGHT("0"&amp;DAY(C434),2))</f>
        <v/>
      </c>
      <c r="G434" s="26">
        <f>IF(E434="","",IFERROR(MATCH(E434,pl_chave,0),0))</f>
        <v/>
      </c>
      <c r="H434" s="23">
        <f>IF(G434="","",IF(G434=0,"Tarefa fora do plano",INDEX(pl_tag,G434)))</f>
        <v/>
      </c>
      <c r="I434" s="30">
        <f>IF(N(G434)=0,"",INDEX(pl_atividade,G434))</f>
        <v/>
      </c>
      <c r="J434" s="50">
        <f>IF(N(G434)=0,"",INDEX(pl_especialidade,G434))</f>
        <v/>
      </c>
      <c r="K434" s="28">
        <f>IF(N(G434)=0,"",INDEX(pl_duracao,G434))</f>
        <v/>
      </c>
      <c r="L434" s="39">
        <f>IF(ISNUMBER(C434),YEAR(C434),"")</f>
        <v/>
      </c>
      <c r="M434" s="39">
        <f>IF(ISNUMBER(C434),MONTH(C434),"")</f>
        <v/>
      </c>
      <c r="N434" s="23">
        <f>IF(L434="","",IF(NOT(ISNUMBER(crono_ano)),"Informe o ano",IF(L434&lt;crono_ano,"Antes do ano",IF(L434&gt;crono_ano,"Depois do ano","No ano"))))</f>
        <v/>
      </c>
      <c r="O434" s="39">
        <f>IF(F434="","",IF(COUNTIF(F$7:F434,F434)=1,1,0))</f>
        <v/>
      </c>
      <c r="P434" s="39">
        <f>IF(A434&amp;B434&amp;C434="","",IF(AND(O434=1,N(G434)&gt;0),IF(INDEX(pl_ativa,MAX(1,N(G434)))="Sim",1,0),0))</f>
        <v/>
      </c>
      <c r="Q434" s="39">
        <f>IF(F434="","",COUNTIFS(ex_chave_oc,F434,ex_cancelada,"&lt;&gt;Sim"))</f>
        <v/>
      </c>
      <c r="R434" s="51">
        <f>IF(P434="","",IF(AND(P434=1,N(Q434)&gt;0),1,0))</f>
        <v/>
      </c>
      <c r="S434" s="30">
        <f>IF(P434="","",IF(F434="","ERRO: data prevista ausente ou inválida",IF(O434=0,"Duplicada: contada uma vez",IF(N(G434)=0,"ERRO: tarefa fora do Plano Mestre",IF(P434=0,"Tarefa retirada do plano: não conta","OK")))))</f>
        <v/>
      </c>
    </row>
    <row r="435">
      <c r="A435" s="29" t="inlineStr">
        <is>
          <t>eq-demo-004</t>
        </is>
      </c>
      <c r="B435" s="25" t="inlineStr">
        <is>
          <t>PRL-11</t>
        </is>
      </c>
      <c r="C435" s="49" t="n">
        <v>46164</v>
      </c>
      <c r="D435" s="29" t="inlineStr">
        <is>
          <t>Cronograma PCM Direto</t>
        </is>
      </c>
      <c r="E435" s="23">
        <f>IF(OR(A435="",B435=""),"",A435&amp;"|"&amp;B435)</f>
        <v/>
      </c>
      <c r="F435" s="30">
        <f>IF(OR(E435="",NOT(ISNUMBER(C435))),"",E435&amp;"|"&amp;YEAR(C435)&amp;"-"&amp;RIGHT("0"&amp;MONTH(C435),2)&amp;"-"&amp;RIGHT("0"&amp;DAY(C435),2))</f>
        <v/>
      </c>
      <c r="G435" s="26">
        <f>IF(E435="","",IFERROR(MATCH(E435,pl_chave,0),0))</f>
        <v/>
      </c>
      <c r="H435" s="23">
        <f>IF(G435="","",IF(G435=0,"Tarefa fora do plano",INDEX(pl_tag,G435)))</f>
        <v/>
      </c>
      <c r="I435" s="30">
        <f>IF(N(G435)=0,"",INDEX(pl_atividade,G435))</f>
        <v/>
      </c>
      <c r="J435" s="50">
        <f>IF(N(G435)=0,"",INDEX(pl_especialidade,G435))</f>
        <v/>
      </c>
      <c r="K435" s="28">
        <f>IF(N(G435)=0,"",INDEX(pl_duracao,G435))</f>
        <v/>
      </c>
      <c r="L435" s="39">
        <f>IF(ISNUMBER(C435),YEAR(C435),"")</f>
        <v/>
      </c>
      <c r="M435" s="39">
        <f>IF(ISNUMBER(C435),MONTH(C435),"")</f>
        <v/>
      </c>
      <c r="N435" s="23">
        <f>IF(L435="","",IF(NOT(ISNUMBER(crono_ano)),"Informe o ano",IF(L435&lt;crono_ano,"Antes do ano",IF(L435&gt;crono_ano,"Depois do ano","No ano"))))</f>
        <v/>
      </c>
      <c r="O435" s="39">
        <f>IF(F435="","",IF(COUNTIF(F$7:F435,F435)=1,1,0))</f>
        <v/>
      </c>
      <c r="P435" s="39">
        <f>IF(A435&amp;B435&amp;C435="","",IF(AND(O435=1,N(G435)&gt;0),IF(INDEX(pl_ativa,MAX(1,N(G435)))="Sim",1,0),0))</f>
        <v/>
      </c>
      <c r="Q435" s="39">
        <f>IF(F435="","",COUNTIFS(ex_chave_oc,F435,ex_cancelada,"&lt;&gt;Sim"))</f>
        <v/>
      </c>
      <c r="R435" s="51">
        <f>IF(P435="","",IF(AND(P435=1,N(Q435)&gt;0),1,0))</f>
        <v/>
      </c>
      <c r="S435" s="30">
        <f>IF(P435="","",IF(F435="","ERRO: data prevista ausente ou inválida",IF(O435=0,"Duplicada: contada uma vez",IF(N(G435)=0,"ERRO: tarefa fora do Plano Mestre",IF(P435=0,"Tarefa retirada do plano: não conta","OK")))))</f>
        <v/>
      </c>
    </row>
    <row r="436">
      <c r="A436" s="29" t="inlineStr">
        <is>
          <t>eq-demo-001</t>
        </is>
      </c>
      <c r="B436" s="25" t="inlineStr">
        <is>
          <t>CMP-01</t>
        </is>
      </c>
      <c r="C436" s="49" t="n">
        <v>46167</v>
      </c>
      <c r="D436" s="29" t="inlineStr">
        <is>
          <t>Cronograma PCM Direto</t>
        </is>
      </c>
      <c r="E436" s="23">
        <f>IF(OR(A436="",B436=""),"",A436&amp;"|"&amp;B436)</f>
        <v/>
      </c>
      <c r="F436" s="30">
        <f>IF(OR(E436="",NOT(ISNUMBER(C436))),"",E436&amp;"|"&amp;YEAR(C436)&amp;"-"&amp;RIGHT("0"&amp;MONTH(C436),2)&amp;"-"&amp;RIGHT("0"&amp;DAY(C436),2))</f>
        <v/>
      </c>
      <c r="G436" s="26">
        <f>IF(E436="","",IFERROR(MATCH(E436,pl_chave,0),0))</f>
        <v/>
      </c>
      <c r="H436" s="23">
        <f>IF(G436="","",IF(G436=0,"Tarefa fora do plano",INDEX(pl_tag,G436)))</f>
        <v/>
      </c>
      <c r="I436" s="30">
        <f>IF(N(G436)=0,"",INDEX(pl_atividade,G436))</f>
        <v/>
      </c>
      <c r="J436" s="50">
        <f>IF(N(G436)=0,"",INDEX(pl_especialidade,G436))</f>
        <v/>
      </c>
      <c r="K436" s="28">
        <f>IF(N(G436)=0,"",INDEX(pl_duracao,G436))</f>
        <v/>
      </c>
      <c r="L436" s="39">
        <f>IF(ISNUMBER(C436),YEAR(C436),"")</f>
        <v/>
      </c>
      <c r="M436" s="39">
        <f>IF(ISNUMBER(C436),MONTH(C436),"")</f>
        <v/>
      </c>
      <c r="N436" s="23">
        <f>IF(L436="","",IF(NOT(ISNUMBER(crono_ano)),"Informe o ano",IF(L436&lt;crono_ano,"Antes do ano",IF(L436&gt;crono_ano,"Depois do ano","No ano"))))</f>
        <v/>
      </c>
      <c r="O436" s="39">
        <f>IF(F436="","",IF(COUNTIF(F$7:F436,F436)=1,1,0))</f>
        <v/>
      </c>
      <c r="P436" s="39">
        <f>IF(A436&amp;B436&amp;C436="","",IF(AND(O436=1,N(G436)&gt;0),IF(INDEX(pl_ativa,MAX(1,N(G436)))="Sim",1,0),0))</f>
        <v/>
      </c>
      <c r="Q436" s="39">
        <f>IF(F436="","",COUNTIFS(ex_chave_oc,F436,ex_cancelada,"&lt;&gt;Sim"))</f>
        <v/>
      </c>
      <c r="R436" s="51">
        <f>IF(P436="","",IF(AND(P436=1,N(Q436)&gt;0),1,0))</f>
        <v/>
      </c>
      <c r="S436" s="30">
        <f>IF(P436="","",IF(F436="","ERRO: data prevista ausente ou inválida",IF(O436=0,"Duplicada: contada uma vez",IF(N(G436)=0,"ERRO: tarefa fora do Plano Mestre",IF(P436=0,"Tarefa retirada do plano: não conta","OK")))))</f>
        <v/>
      </c>
    </row>
    <row r="437">
      <c r="A437" s="29" t="inlineStr">
        <is>
          <t>eq-demo-001</t>
        </is>
      </c>
      <c r="B437" s="25" t="inlineStr">
        <is>
          <t>CMP-02</t>
        </is>
      </c>
      <c r="C437" s="49" t="n">
        <v>46167</v>
      </c>
      <c r="D437" s="29" t="inlineStr">
        <is>
          <t>Cronograma PCM Direto</t>
        </is>
      </c>
      <c r="E437" s="23">
        <f>IF(OR(A437="",B437=""),"",A437&amp;"|"&amp;B437)</f>
        <v/>
      </c>
      <c r="F437" s="30">
        <f>IF(OR(E437="",NOT(ISNUMBER(C437))),"",E437&amp;"|"&amp;YEAR(C437)&amp;"-"&amp;RIGHT("0"&amp;MONTH(C437),2)&amp;"-"&amp;RIGHT("0"&amp;DAY(C437),2))</f>
        <v/>
      </c>
      <c r="G437" s="26">
        <f>IF(E437="","",IFERROR(MATCH(E437,pl_chave,0),0))</f>
        <v/>
      </c>
      <c r="H437" s="23">
        <f>IF(G437="","",IF(G437=0,"Tarefa fora do plano",INDEX(pl_tag,G437)))</f>
        <v/>
      </c>
      <c r="I437" s="30">
        <f>IF(N(G437)=0,"",INDEX(pl_atividade,G437))</f>
        <v/>
      </c>
      <c r="J437" s="50">
        <f>IF(N(G437)=0,"",INDEX(pl_especialidade,G437))</f>
        <v/>
      </c>
      <c r="K437" s="28">
        <f>IF(N(G437)=0,"",INDEX(pl_duracao,G437))</f>
        <v/>
      </c>
      <c r="L437" s="39">
        <f>IF(ISNUMBER(C437),YEAR(C437),"")</f>
        <v/>
      </c>
      <c r="M437" s="39">
        <f>IF(ISNUMBER(C437),MONTH(C437),"")</f>
        <v/>
      </c>
      <c r="N437" s="23">
        <f>IF(L437="","",IF(NOT(ISNUMBER(crono_ano)),"Informe o ano",IF(L437&lt;crono_ano,"Antes do ano",IF(L437&gt;crono_ano,"Depois do ano","No ano"))))</f>
        <v/>
      </c>
      <c r="O437" s="39">
        <f>IF(F437="","",IF(COUNTIF(F$7:F437,F437)=1,1,0))</f>
        <v/>
      </c>
      <c r="P437" s="39">
        <f>IF(A437&amp;B437&amp;C437="","",IF(AND(O437=1,N(G437)&gt;0),IF(INDEX(pl_ativa,MAX(1,N(G437)))="Sim",1,0),0))</f>
        <v/>
      </c>
      <c r="Q437" s="39">
        <f>IF(F437="","",COUNTIFS(ex_chave_oc,F437,ex_cancelada,"&lt;&gt;Sim"))</f>
        <v/>
      </c>
      <c r="R437" s="51">
        <f>IF(P437="","",IF(AND(P437=1,N(Q437)&gt;0),1,0))</f>
        <v/>
      </c>
      <c r="S437" s="30">
        <f>IF(P437="","",IF(F437="","ERRO: data prevista ausente ou inválida",IF(O437=0,"Duplicada: contada uma vez",IF(N(G437)=0,"ERRO: tarefa fora do Plano Mestre",IF(P437=0,"Tarefa retirada do plano: não conta","OK")))))</f>
        <v/>
      </c>
    </row>
    <row r="438">
      <c r="A438" s="29" t="inlineStr">
        <is>
          <t>eq-demo-002</t>
        </is>
      </c>
      <c r="B438" s="25" t="inlineStr">
        <is>
          <t>BCF-01</t>
        </is>
      </c>
      <c r="C438" s="49" t="n">
        <v>46167</v>
      </c>
      <c r="D438" s="29" t="inlineStr">
        <is>
          <t>Cronograma PCM Direto</t>
        </is>
      </c>
      <c r="E438" s="23">
        <f>IF(OR(A438="",B438=""),"",A438&amp;"|"&amp;B438)</f>
        <v/>
      </c>
      <c r="F438" s="30">
        <f>IF(OR(E438="",NOT(ISNUMBER(C438))),"",E438&amp;"|"&amp;YEAR(C438)&amp;"-"&amp;RIGHT("0"&amp;MONTH(C438),2)&amp;"-"&amp;RIGHT("0"&amp;DAY(C438),2))</f>
        <v/>
      </c>
      <c r="G438" s="26">
        <f>IF(E438="","",IFERROR(MATCH(E438,pl_chave,0),0))</f>
        <v/>
      </c>
      <c r="H438" s="23">
        <f>IF(G438="","",IF(G438=0,"Tarefa fora do plano",INDEX(pl_tag,G438)))</f>
        <v/>
      </c>
      <c r="I438" s="30">
        <f>IF(N(G438)=0,"",INDEX(pl_atividade,G438))</f>
        <v/>
      </c>
      <c r="J438" s="50">
        <f>IF(N(G438)=0,"",INDEX(pl_especialidade,G438))</f>
        <v/>
      </c>
      <c r="K438" s="28">
        <f>IF(N(G438)=0,"",INDEX(pl_duracao,G438))</f>
        <v/>
      </c>
      <c r="L438" s="39">
        <f>IF(ISNUMBER(C438),YEAR(C438),"")</f>
        <v/>
      </c>
      <c r="M438" s="39">
        <f>IF(ISNUMBER(C438),MONTH(C438),"")</f>
        <v/>
      </c>
      <c r="N438" s="23">
        <f>IF(L438="","",IF(NOT(ISNUMBER(crono_ano)),"Informe o ano",IF(L438&lt;crono_ano,"Antes do ano",IF(L438&gt;crono_ano,"Depois do ano","No ano"))))</f>
        <v/>
      </c>
      <c r="O438" s="39">
        <f>IF(F438="","",IF(COUNTIF(F$7:F438,F438)=1,1,0))</f>
        <v/>
      </c>
      <c r="P438" s="39">
        <f>IF(A438&amp;B438&amp;C438="","",IF(AND(O438=1,N(G438)&gt;0),IF(INDEX(pl_ativa,MAX(1,N(G438)))="Sim",1,0),0))</f>
        <v/>
      </c>
      <c r="Q438" s="39">
        <f>IF(F438="","",COUNTIFS(ex_chave_oc,F438,ex_cancelada,"&lt;&gt;Sim"))</f>
        <v/>
      </c>
      <c r="R438" s="51">
        <f>IF(P438="","",IF(AND(P438=1,N(Q438)&gt;0),1,0))</f>
        <v/>
      </c>
      <c r="S438" s="30">
        <f>IF(P438="","",IF(F438="","ERRO: data prevista ausente ou inválida",IF(O438=0,"Duplicada: contada uma vez",IF(N(G438)=0,"ERRO: tarefa fora do Plano Mestre",IF(P438=0,"Tarefa retirada do plano: não conta","OK")))))</f>
        <v/>
      </c>
    </row>
    <row r="439">
      <c r="A439" s="29" t="inlineStr">
        <is>
          <t>eq-demo-002</t>
        </is>
      </c>
      <c r="B439" s="25" t="inlineStr">
        <is>
          <t>BCF-03</t>
        </is>
      </c>
      <c r="C439" s="49" t="n">
        <v>46167</v>
      </c>
      <c r="D439" s="29" t="inlineStr">
        <is>
          <t>Cronograma PCM Direto</t>
        </is>
      </c>
      <c r="E439" s="23">
        <f>IF(OR(A439="",B439=""),"",A439&amp;"|"&amp;B439)</f>
        <v/>
      </c>
      <c r="F439" s="30">
        <f>IF(OR(E439="",NOT(ISNUMBER(C439))),"",E439&amp;"|"&amp;YEAR(C439)&amp;"-"&amp;RIGHT("0"&amp;MONTH(C439),2)&amp;"-"&amp;RIGHT("0"&amp;DAY(C439),2))</f>
        <v/>
      </c>
      <c r="G439" s="26">
        <f>IF(E439="","",IFERROR(MATCH(E439,pl_chave,0),0))</f>
        <v/>
      </c>
      <c r="H439" s="23">
        <f>IF(G439="","",IF(G439=0,"Tarefa fora do plano",INDEX(pl_tag,G439)))</f>
        <v/>
      </c>
      <c r="I439" s="30">
        <f>IF(N(G439)=0,"",INDEX(pl_atividade,G439))</f>
        <v/>
      </c>
      <c r="J439" s="50">
        <f>IF(N(G439)=0,"",INDEX(pl_especialidade,G439))</f>
        <v/>
      </c>
      <c r="K439" s="28">
        <f>IF(N(G439)=0,"",INDEX(pl_duracao,G439))</f>
        <v/>
      </c>
      <c r="L439" s="39">
        <f>IF(ISNUMBER(C439),YEAR(C439),"")</f>
        <v/>
      </c>
      <c r="M439" s="39">
        <f>IF(ISNUMBER(C439),MONTH(C439),"")</f>
        <v/>
      </c>
      <c r="N439" s="23">
        <f>IF(L439="","",IF(NOT(ISNUMBER(crono_ano)),"Informe o ano",IF(L439&lt;crono_ano,"Antes do ano",IF(L439&gt;crono_ano,"Depois do ano","No ano"))))</f>
        <v/>
      </c>
      <c r="O439" s="39">
        <f>IF(F439="","",IF(COUNTIF(F$7:F439,F439)=1,1,0))</f>
        <v/>
      </c>
      <c r="P439" s="39">
        <f>IF(A439&amp;B439&amp;C439="","",IF(AND(O439=1,N(G439)&gt;0),IF(INDEX(pl_ativa,MAX(1,N(G439)))="Sim",1,0),0))</f>
        <v/>
      </c>
      <c r="Q439" s="39">
        <f>IF(F439="","",COUNTIFS(ex_chave_oc,F439,ex_cancelada,"&lt;&gt;Sim"))</f>
        <v/>
      </c>
      <c r="R439" s="51">
        <f>IF(P439="","",IF(AND(P439=1,N(Q439)&gt;0),1,0))</f>
        <v/>
      </c>
      <c r="S439" s="30">
        <f>IF(P439="","",IF(F439="","ERRO: data prevista ausente ou inválida",IF(O439=0,"Duplicada: contada uma vez",IF(N(G439)=0,"ERRO: tarefa fora do Plano Mestre",IF(P439=0,"Tarefa retirada do plano: não conta","OK")))))</f>
        <v/>
      </c>
    </row>
    <row r="440">
      <c r="A440" s="29" t="inlineStr">
        <is>
          <t>eq-demo-002</t>
        </is>
      </c>
      <c r="B440" s="25" t="inlineStr">
        <is>
          <t>BCF-04</t>
        </is>
      </c>
      <c r="C440" s="49" t="n">
        <v>46167</v>
      </c>
      <c r="D440" s="29" t="inlineStr">
        <is>
          <t>Cronograma PCM Direto</t>
        </is>
      </c>
      <c r="E440" s="23">
        <f>IF(OR(A440="",B440=""),"",A440&amp;"|"&amp;B440)</f>
        <v/>
      </c>
      <c r="F440" s="30">
        <f>IF(OR(E440="",NOT(ISNUMBER(C440))),"",E440&amp;"|"&amp;YEAR(C440)&amp;"-"&amp;RIGHT("0"&amp;MONTH(C440),2)&amp;"-"&amp;RIGHT("0"&amp;DAY(C440),2))</f>
        <v/>
      </c>
      <c r="G440" s="26">
        <f>IF(E440="","",IFERROR(MATCH(E440,pl_chave,0),0))</f>
        <v/>
      </c>
      <c r="H440" s="23">
        <f>IF(G440="","",IF(G440=0,"Tarefa fora do plano",INDEX(pl_tag,G440)))</f>
        <v/>
      </c>
      <c r="I440" s="30">
        <f>IF(N(G440)=0,"",INDEX(pl_atividade,G440))</f>
        <v/>
      </c>
      <c r="J440" s="50">
        <f>IF(N(G440)=0,"",INDEX(pl_especialidade,G440))</f>
        <v/>
      </c>
      <c r="K440" s="28">
        <f>IF(N(G440)=0,"",INDEX(pl_duracao,G440))</f>
        <v/>
      </c>
      <c r="L440" s="39">
        <f>IF(ISNUMBER(C440),YEAR(C440),"")</f>
        <v/>
      </c>
      <c r="M440" s="39">
        <f>IF(ISNUMBER(C440),MONTH(C440),"")</f>
        <v/>
      </c>
      <c r="N440" s="23">
        <f>IF(L440="","",IF(NOT(ISNUMBER(crono_ano)),"Informe o ano",IF(L440&lt;crono_ano,"Antes do ano",IF(L440&gt;crono_ano,"Depois do ano","No ano"))))</f>
        <v/>
      </c>
      <c r="O440" s="39">
        <f>IF(F440="","",IF(COUNTIF(F$7:F440,F440)=1,1,0))</f>
        <v/>
      </c>
      <c r="P440" s="39">
        <f>IF(A440&amp;B440&amp;C440="","",IF(AND(O440=1,N(G440)&gt;0),IF(INDEX(pl_ativa,MAX(1,N(G440)))="Sim",1,0),0))</f>
        <v/>
      </c>
      <c r="Q440" s="39">
        <f>IF(F440="","",COUNTIFS(ex_chave_oc,F440,ex_cancelada,"&lt;&gt;Sim"))</f>
        <v/>
      </c>
      <c r="R440" s="51">
        <f>IF(P440="","",IF(AND(P440=1,N(Q440)&gt;0),1,0))</f>
        <v/>
      </c>
      <c r="S440" s="30">
        <f>IF(P440="","",IF(F440="","ERRO: data prevista ausente ou inválida",IF(O440=0,"Duplicada: contada uma vez",IF(N(G440)=0,"ERRO: tarefa fora do Plano Mestre",IF(P440=0,"Tarefa retirada do plano: não conta","OK")))))</f>
        <v/>
      </c>
    </row>
    <row r="441">
      <c r="A441" s="29" t="inlineStr">
        <is>
          <t>eq-demo-003</t>
        </is>
      </c>
      <c r="B441" s="25" t="inlineStr">
        <is>
          <t>MOT-03</t>
        </is>
      </c>
      <c r="C441" s="49" t="n">
        <v>46167</v>
      </c>
      <c r="D441" s="29" t="inlineStr">
        <is>
          <t>Cronograma PCM Direto</t>
        </is>
      </c>
      <c r="E441" s="23">
        <f>IF(OR(A441="",B441=""),"",A441&amp;"|"&amp;B441)</f>
        <v/>
      </c>
      <c r="F441" s="30">
        <f>IF(OR(E441="",NOT(ISNUMBER(C441))),"",E441&amp;"|"&amp;YEAR(C441)&amp;"-"&amp;RIGHT("0"&amp;MONTH(C441),2)&amp;"-"&amp;RIGHT("0"&amp;DAY(C441),2))</f>
        <v/>
      </c>
      <c r="G441" s="26">
        <f>IF(E441="","",IFERROR(MATCH(E441,pl_chave,0),0))</f>
        <v/>
      </c>
      <c r="H441" s="23">
        <f>IF(G441="","",IF(G441=0,"Tarefa fora do plano",INDEX(pl_tag,G441)))</f>
        <v/>
      </c>
      <c r="I441" s="30">
        <f>IF(N(G441)=0,"",INDEX(pl_atividade,G441))</f>
        <v/>
      </c>
      <c r="J441" s="50">
        <f>IF(N(G441)=0,"",INDEX(pl_especialidade,G441))</f>
        <v/>
      </c>
      <c r="K441" s="28">
        <f>IF(N(G441)=0,"",INDEX(pl_duracao,G441))</f>
        <v/>
      </c>
      <c r="L441" s="39">
        <f>IF(ISNUMBER(C441),YEAR(C441),"")</f>
        <v/>
      </c>
      <c r="M441" s="39">
        <f>IF(ISNUMBER(C441),MONTH(C441),"")</f>
        <v/>
      </c>
      <c r="N441" s="23">
        <f>IF(L441="","",IF(NOT(ISNUMBER(crono_ano)),"Informe o ano",IF(L441&lt;crono_ano,"Antes do ano",IF(L441&gt;crono_ano,"Depois do ano","No ano"))))</f>
        <v/>
      </c>
      <c r="O441" s="39">
        <f>IF(F441="","",IF(COUNTIF(F$7:F441,F441)=1,1,0))</f>
        <v/>
      </c>
      <c r="P441" s="39">
        <f>IF(A441&amp;B441&amp;C441="","",IF(AND(O441=1,N(G441)&gt;0),IF(INDEX(pl_ativa,MAX(1,N(G441)))="Sim",1,0),0))</f>
        <v/>
      </c>
      <c r="Q441" s="39">
        <f>IF(F441="","",COUNTIFS(ex_chave_oc,F441,ex_cancelada,"&lt;&gt;Sim"))</f>
        <v/>
      </c>
      <c r="R441" s="51">
        <f>IF(P441="","",IF(AND(P441=1,N(Q441)&gt;0),1,0))</f>
        <v/>
      </c>
      <c r="S441" s="30">
        <f>IF(P441="","",IF(F441="","ERRO: data prevista ausente ou inválida",IF(O441=0,"Duplicada: contada uma vez",IF(N(G441)=0,"ERRO: tarefa fora do Plano Mestre",IF(P441=0,"Tarefa retirada do plano: não conta","OK")))))</f>
        <v/>
      </c>
    </row>
    <row r="442">
      <c r="A442" s="29" t="inlineStr">
        <is>
          <t>eq-demo-004</t>
        </is>
      </c>
      <c r="B442" s="25" t="inlineStr">
        <is>
          <t>PRL-01</t>
        </is>
      </c>
      <c r="C442" s="49" t="n">
        <v>46167</v>
      </c>
      <c r="D442" s="29" t="inlineStr">
        <is>
          <t>Cronograma PCM Direto</t>
        </is>
      </c>
      <c r="E442" s="23">
        <f>IF(OR(A442="",B442=""),"",A442&amp;"|"&amp;B442)</f>
        <v/>
      </c>
      <c r="F442" s="30">
        <f>IF(OR(E442="",NOT(ISNUMBER(C442))),"",E442&amp;"|"&amp;YEAR(C442)&amp;"-"&amp;RIGHT("0"&amp;MONTH(C442),2)&amp;"-"&amp;RIGHT("0"&amp;DAY(C442),2))</f>
        <v/>
      </c>
      <c r="G442" s="26">
        <f>IF(E442="","",IFERROR(MATCH(E442,pl_chave,0),0))</f>
        <v/>
      </c>
      <c r="H442" s="23">
        <f>IF(G442="","",IF(G442=0,"Tarefa fora do plano",INDEX(pl_tag,G442)))</f>
        <v/>
      </c>
      <c r="I442" s="30">
        <f>IF(N(G442)=0,"",INDEX(pl_atividade,G442))</f>
        <v/>
      </c>
      <c r="J442" s="50">
        <f>IF(N(G442)=0,"",INDEX(pl_especialidade,G442))</f>
        <v/>
      </c>
      <c r="K442" s="28">
        <f>IF(N(G442)=0,"",INDEX(pl_duracao,G442))</f>
        <v/>
      </c>
      <c r="L442" s="39">
        <f>IF(ISNUMBER(C442),YEAR(C442),"")</f>
        <v/>
      </c>
      <c r="M442" s="39">
        <f>IF(ISNUMBER(C442),MONTH(C442),"")</f>
        <v/>
      </c>
      <c r="N442" s="23">
        <f>IF(L442="","",IF(NOT(ISNUMBER(crono_ano)),"Informe o ano",IF(L442&lt;crono_ano,"Antes do ano",IF(L442&gt;crono_ano,"Depois do ano","No ano"))))</f>
        <v/>
      </c>
      <c r="O442" s="39">
        <f>IF(F442="","",IF(COUNTIF(F$7:F442,F442)=1,1,0))</f>
        <v/>
      </c>
      <c r="P442" s="39">
        <f>IF(A442&amp;B442&amp;C442="","",IF(AND(O442=1,N(G442)&gt;0),IF(INDEX(pl_ativa,MAX(1,N(G442)))="Sim",1,0),0))</f>
        <v/>
      </c>
      <c r="Q442" s="39">
        <f>IF(F442="","",COUNTIFS(ex_chave_oc,F442,ex_cancelada,"&lt;&gt;Sim"))</f>
        <v/>
      </c>
      <c r="R442" s="51">
        <f>IF(P442="","",IF(AND(P442=1,N(Q442)&gt;0),1,0))</f>
        <v/>
      </c>
      <c r="S442" s="30">
        <f>IF(P442="","",IF(F442="","ERRO: data prevista ausente ou inválida",IF(O442=0,"Duplicada: contada uma vez",IF(N(G442)=0,"ERRO: tarefa fora do Plano Mestre",IF(P442=0,"Tarefa retirada do plano: não conta","OK")))))</f>
        <v/>
      </c>
    </row>
    <row r="443">
      <c r="A443" s="29" t="inlineStr">
        <is>
          <t>eq-demo-004</t>
        </is>
      </c>
      <c r="B443" s="25" t="inlineStr">
        <is>
          <t>PRL-02</t>
        </is>
      </c>
      <c r="C443" s="49" t="n">
        <v>46167</v>
      </c>
      <c r="D443" s="29" t="inlineStr">
        <is>
          <t>Cronograma PCM Direto</t>
        </is>
      </c>
      <c r="E443" s="23">
        <f>IF(OR(A443="",B443=""),"",A443&amp;"|"&amp;B443)</f>
        <v/>
      </c>
      <c r="F443" s="30">
        <f>IF(OR(E443="",NOT(ISNUMBER(C443))),"",E443&amp;"|"&amp;YEAR(C443)&amp;"-"&amp;RIGHT("0"&amp;MONTH(C443),2)&amp;"-"&amp;RIGHT("0"&amp;DAY(C443),2))</f>
        <v/>
      </c>
      <c r="G443" s="26">
        <f>IF(E443="","",IFERROR(MATCH(E443,pl_chave,0),0))</f>
        <v/>
      </c>
      <c r="H443" s="23">
        <f>IF(G443="","",IF(G443=0,"Tarefa fora do plano",INDEX(pl_tag,G443)))</f>
        <v/>
      </c>
      <c r="I443" s="30">
        <f>IF(N(G443)=0,"",INDEX(pl_atividade,G443))</f>
        <v/>
      </c>
      <c r="J443" s="50">
        <f>IF(N(G443)=0,"",INDEX(pl_especialidade,G443))</f>
        <v/>
      </c>
      <c r="K443" s="28">
        <f>IF(N(G443)=0,"",INDEX(pl_duracao,G443))</f>
        <v/>
      </c>
      <c r="L443" s="39">
        <f>IF(ISNUMBER(C443),YEAR(C443),"")</f>
        <v/>
      </c>
      <c r="M443" s="39">
        <f>IF(ISNUMBER(C443),MONTH(C443),"")</f>
        <v/>
      </c>
      <c r="N443" s="23">
        <f>IF(L443="","",IF(NOT(ISNUMBER(crono_ano)),"Informe o ano",IF(L443&lt;crono_ano,"Antes do ano",IF(L443&gt;crono_ano,"Depois do ano","No ano"))))</f>
        <v/>
      </c>
      <c r="O443" s="39">
        <f>IF(F443="","",IF(COUNTIF(F$7:F443,F443)=1,1,0))</f>
        <v/>
      </c>
      <c r="P443" s="39">
        <f>IF(A443&amp;B443&amp;C443="","",IF(AND(O443=1,N(G443)&gt;0),IF(INDEX(pl_ativa,MAX(1,N(G443)))="Sim",1,0),0))</f>
        <v/>
      </c>
      <c r="Q443" s="39">
        <f>IF(F443="","",COUNTIFS(ex_chave_oc,F443,ex_cancelada,"&lt;&gt;Sim"))</f>
        <v/>
      </c>
      <c r="R443" s="51">
        <f>IF(P443="","",IF(AND(P443=1,N(Q443)&gt;0),1,0))</f>
        <v/>
      </c>
      <c r="S443" s="30">
        <f>IF(P443="","",IF(F443="","ERRO: data prevista ausente ou inválida",IF(O443=0,"Duplicada: contada uma vez",IF(N(G443)=0,"ERRO: tarefa fora do Plano Mestre",IF(P443=0,"Tarefa retirada do plano: não conta","OK")))))</f>
        <v/>
      </c>
    </row>
    <row r="444">
      <c r="A444" s="29" t="inlineStr">
        <is>
          <t>eq-demo-004</t>
        </is>
      </c>
      <c r="B444" s="25" t="inlineStr">
        <is>
          <t>PRL-03</t>
        </is>
      </c>
      <c r="C444" s="49" t="n">
        <v>46167</v>
      </c>
      <c r="D444" s="29" t="inlineStr">
        <is>
          <t>Cronograma PCM Direto</t>
        </is>
      </c>
      <c r="E444" s="23">
        <f>IF(OR(A444="",B444=""),"",A444&amp;"|"&amp;B444)</f>
        <v/>
      </c>
      <c r="F444" s="30">
        <f>IF(OR(E444="",NOT(ISNUMBER(C444))),"",E444&amp;"|"&amp;YEAR(C444)&amp;"-"&amp;RIGHT("0"&amp;MONTH(C444),2)&amp;"-"&amp;RIGHT("0"&amp;DAY(C444),2))</f>
        <v/>
      </c>
      <c r="G444" s="26">
        <f>IF(E444="","",IFERROR(MATCH(E444,pl_chave,0),0))</f>
        <v/>
      </c>
      <c r="H444" s="23">
        <f>IF(G444="","",IF(G444=0,"Tarefa fora do plano",INDEX(pl_tag,G444)))</f>
        <v/>
      </c>
      <c r="I444" s="30">
        <f>IF(N(G444)=0,"",INDEX(pl_atividade,G444))</f>
        <v/>
      </c>
      <c r="J444" s="50">
        <f>IF(N(G444)=0,"",INDEX(pl_especialidade,G444))</f>
        <v/>
      </c>
      <c r="K444" s="28">
        <f>IF(N(G444)=0,"",INDEX(pl_duracao,G444))</f>
        <v/>
      </c>
      <c r="L444" s="39">
        <f>IF(ISNUMBER(C444),YEAR(C444),"")</f>
        <v/>
      </c>
      <c r="M444" s="39">
        <f>IF(ISNUMBER(C444),MONTH(C444),"")</f>
        <v/>
      </c>
      <c r="N444" s="23">
        <f>IF(L444="","",IF(NOT(ISNUMBER(crono_ano)),"Informe o ano",IF(L444&lt;crono_ano,"Antes do ano",IF(L444&gt;crono_ano,"Depois do ano","No ano"))))</f>
        <v/>
      </c>
      <c r="O444" s="39">
        <f>IF(F444="","",IF(COUNTIF(F$7:F444,F444)=1,1,0))</f>
        <v/>
      </c>
      <c r="P444" s="39">
        <f>IF(A444&amp;B444&amp;C444="","",IF(AND(O444=1,N(G444)&gt;0),IF(INDEX(pl_ativa,MAX(1,N(G444)))="Sim",1,0),0))</f>
        <v/>
      </c>
      <c r="Q444" s="39">
        <f>IF(F444="","",COUNTIFS(ex_chave_oc,F444,ex_cancelada,"&lt;&gt;Sim"))</f>
        <v/>
      </c>
      <c r="R444" s="51">
        <f>IF(P444="","",IF(AND(P444=1,N(Q444)&gt;0),1,0))</f>
        <v/>
      </c>
      <c r="S444" s="30">
        <f>IF(P444="","",IF(F444="","ERRO: data prevista ausente ou inválida",IF(O444=0,"Duplicada: contada uma vez",IF(N(G444)=0,"ERRO: tarefa fora do Plano Mestre",IF(P444=0,"Tarefa retirada do plano: não conta","OK")))))</f>
        <v/>
      </c>
    </row>
    <row r="445">
      <c r="A445" s="29" t="inlineStr">
        <is>
          <t>eq-demo-004</t>
        </is>
      </c>
      <c r="B445" s="25" t="inlineStr">
        <is>
          <t>PRL-05</t>
        </is>
      </c>
      <c r="C445" s="49" t="n">
        <v>46167</v>
      </c>
      <c r="D445" s="29" t="inlineStr">
        <is>
          <t>Cronograma PCM Direto</t>
        </is>
      </c>
      <c r="E445" s="23">
        <f>IF(OR(A445="",B445=""),"",A445&amp;"|"&amp;B445)</f>
        <v/>
      </c>
      <c r="F445" s="30">
        <f>IF(OR(E445="",NOT(ISNUMBER(C445))),"",E445&amp;"|"&amp;YEAR(C445)&amp;"-"&amp;RIGHT("0"&amp;MONTH(C445),2)&amp;"-"&amp;RIGHT("0"&amp;DAY(C445),2))</f>
        <v/>
      </c>
      <c r="G445" s="26">
        <f>IF(E445="","",IFERROR(MATCH(E445,pl_chave,0),0))</f>
        <v/>
      </c>
      <c r="H445" s="23">
        <f>IF(G445="","",IF(G445=0,"Tarefa fora do plano",INDEX(pl_tag,G445)))</f>
        <v/>
      </c>
      <c r="I445" s="30">
        <f>IF(N(G445)=0,"",INDEX(pl_atividade,G445))</f>
        <v/>
      </c>
      <c r="J445" s="50">
        <f>IF(N(G445)=0,"",INDEX(pl_especialidade,G445))</f>
        <v/>
      </c>
      <c r="K445" s="28">
        <f>IF(N(G445)=0,"",INDEX(pl_duracao,G445))</f>
        <v/>
      </c>
      <c r="L445" s="39">
        <f>IF(ISNUMBER(C445),YEAR(C445),"")</f>
        <v/>
      </c>
      <c r="M445" s="39">
        <f>IF(ISNUMBER(C445),MONTH(C445),"")</f>
        <v/>
      </c>
      <c r="N445" s="23">
        <f>IF(L445="","",IF(NOT(ISNUMBER(crono_ano)),"Informe o ano",IF(L445&lt;crono_ano,"Antes do ano",IF(L445&gt;crono_ano,"Depois do ano","No ano"))))</f>
        <v/>
      </c>
      <c r="O445" s="39">
        <f>IF(F445="","",IF(COUNTIF(F$7:F445,F445)=1,1,0))</f>
        <v/>
      </c>
      <c r="P445" s="39">
        <f>IF(A445&amp;B445&amp;C445="","",IF(AND(O445=1,N(G445)&gt;0),IF(INDEX(pl_ativa,MAX(1,N(G445)))="Sim",1,0),0))</f>
        <v/>
      </c>
      <c r="Q445" s="39">
        <f>IF(F445="","",COUNTIFS(ex_chave_oc,F445,ex_cancelada,"&lt;&gt;Sim"))</f>
        <v/>
      </c>
      <c r="R445" s="51">
        <f>IF(P445="","",IF(AND(P445=1,N(Q445)&gt;0),1,0))</f>
        <v/>
      </c>
      <c r="S445" s="30">
        <f>IF(P445="","",IF(F445="","ERRO: data prevista ausente ou inválida",IF(O445=0,"Duplicada: contada uma vez",IF(N(G445)=0,"ERRO: tarefa fora do Plano Mestre",IF(P445=0,"Tarefa retirada do plano: não conta","OK")))))</f>
        <v/>
      </c>
    </row>
    <row r="446">
      <c r="A446" s="29" t="inlineStr">
        <is>
          <t>eq-demo-004</t>
        </is>
      </c>
      <c r="B446" s="25" t="inlineStr">
        <is>
          <t>PRL-11</t>
        </is>
      </c>
      <c r="C446" s="49" t="n">
        <v>46167</v>
      </c>
      <c r="D446" s="29" t="inlineStr">
        <is>
          <t>Cronograma PCM Direto</t>
        </is>
      </c>
      <c r="E446" s="23">
        <f>IF(OR(A446="",B446=""),"",A446&amp;"|"&amp;B446)</f>
        <v/>
      </c>
      <c r="F446" s="30">
        <f>IF(OR(E446="",NOT(ISNUMBER(C446))),"",E446&amp;"|"&amp;YEAR(C446)&amp;"-"&amp;RIGHT("0"&amp;MONTH(C446),2)&amp;"-"&amp;RIGHT("0"&amp;DAY(C446),2))</f>
        <v/>
      </c>
      <c r="G446" s="26">
        <f>IF(E446="","",IFERROR(MATCH(E446,pl_chave,0),0))</f>
        <v/>
      </c>
      <c r="H446" s="23">
        <f>IF(G446="","",IF(G446=0,"Tarefa fora do plano",INDEX(pl_tag,G446)))</f>
        <v/>
      </c>
      <c r="I446" s="30">
        <f>IF(N(G446)=0,"",INDEX(pl_atividade,G446))</f>
        <v/>
      </c>
      <c r="J446" s="50">
        <f>IF(N(G446)=0,"",INDEX(pl_especialidade,G446))</f>
        <v/>
      </c>
      <c r="K446" s="28">
        <f>IF(N(G446)=0,"",INDEX(pl_duracao,G446))</f>
        <v/>
      </c>
      <c r="L446" s="39">
        <f>IF(ISNUMBER(C446),YEAR(C446),"")</f>
        <v/>
      </c>
      <c r="M446" s="39">
        <f>IF(ISNUMBER(C446),MONTH(C446),"")</f>
        <v/>
      </c>
      <c r="N446" s="23">
        <f>IF(L446="","",IF(NOT(ISNUMBER(crono_ano)),"Informe o ano",IF(L446&lt;crono_ano,"Antes do ano",IF(L446&gt;crono_ano,"Depois do ano","No ano"))))</f>
        <v/>
      </c>
      <c r="O446" s="39">
        <f>IF(F446="","",IF(COUNTIF(F$7:F446,F446)=1,1,0))</f>
        <v/>
      </c>
      <c r="P446" s="39">
        <f>IF(A446&amp;B446&amp;C446="","",IF(AND(O446=1,N(G446)&gt;0),IF(INDEX(pl_ativa,MAX(1,N(G446)))="Sim",1,0),0))</f>
        <v/>
      </c>
      <c r="Q446" s="39">
        <f>IF(F446="","",COUNTIFS(ex_chave_oc,F446,ex_cancelada,"&lt;&gt;Sim"))</f>
        <v/>
      </c>
      <c r="R446" s="51">
        <f>IF(P446="","",IF(AND(P446=1,N(Q446)&gt;0),1,0))</f>
        <v/>
      </c>
      <c r="S446" s="30">
        <f>IF(P446="","",IF(F446="","ERRO: data prevista ausente ou inválida",IF(O446=0,"Duplicada: contada uma vez",IF(N(G446)=0,"ERRO: tarefa fora do Plano Mestre",IF(P446=0,"Tarefa retirada do plano: não conta","OK")))))</f>
        <v/>
      </c>
    </row>
    <row r="447">
      <c r="A447" s="29" t="inlineStr">
        <is>
          <t>eq-demo-004</t>
        </is>
      </c>
      <c r="B447" s="25" t="inlineStr">
        <is>
          <t>PRL-11</t>
        </is>
      </c>
      <c r="C447" s="49" t="n">
        <v>46168</v>
      </c>
      <c r="D447" s="29" t="inlineStr">
        <is>
          <t>Cronograma PCM Direto</t>
        </is>
      </c>
      <c r="E447" s="23">
        <f>IF(OR(A447="",B447=""),"",A447&amp;"|"&amp;B447)</f>
        <v/>
      </c>
      <c r="F447" s="30">
        <f>IF(OR(E447="",NOT(ISNUMBER(C447))),"",E447&amp;"|"&amp;YEAR(C447)&amp;"-"&amp;RIGHT("0"&amp;MONTH(C447),2)&amp;"-"&amp;RIGHT("0"&amp;DAY(C447),2))</f>
        <v/>
      </c>
      <c r="G447" s="26">
        <f>IF(E447="","",IFERROR(MATCH(E447,pl_chave,0),0))</f>
        <v/>
      </c>
      <c r="H447" s="23">
        <f>IF(G447="","",IF(G447=0,"Tarefa fora do plano",INDEX(pl_tag,G447)))</f>
        <v/>
      </c>
      <c r="I447" s="30">
        <f>IF(N(G447)=0,"",INDEX(pl_atividade,G447))</f>
        <v/>
      </c>
      <c r="J447" s="50">
        <f>IF(N(G447)=0,"",INDEX(pl_especialidade,G447))</f>
        <v/>
      </c>
      <c r="K447" s="28">
        <f>IF(N(G447)=0,"",INDEX(pl_duracao,G447))</f>
        <v/>
      </c>
      <c r="L447" s="39">
        <f>IF(ISNUMBER(C447),YEAR(C447),"")</f>
        <v/>
      </c>
      <c r="M447" s="39">
        <f>IF(ISNUMBER(C447),MONTH(C447),"")</f>
        <v/>
      </c>
      <c r="N447" s="23">
        <f>IF(L447="","",IF(NOT(ISNUMBER(crono_ano)),"Informe o ano",IF(L447&lt;crono_ano,"Antes do ano",IF(L447&gt;crono_ano,"Depois do ano","No ano"))))</f>
        <v/>
      </c>
      <c r="O447" s="39">
        <f>IF(F447="","",IF(COUNTIF(F$7:F447,F447)=1,1,0))</f>
        <v/>
      </c>
      <c r="P447" s="39">
        <f>IF(A447&amp;B447&amp;C447="","",IF(AND(O447=1,N(G447)&gt;0),IF(INDEX(pl_ativa,MAX(1,N(G447)))="Sim",1,0),0))</f>
        <v/>
      </c>
      <c r="Q447" s="39">
        <f>IF(F447="","",COUNTIFS(ex_chave_oc,F447,ex_cancelada,"&lt;&gt;Sim"))</f>
        <v/>
      </c>
      <c r="R447" s="51">
        <f>IF(P447="","",IF(AND(P447=1,N(Q447)&gt;0),1,0))</f>
        <v/>
      </c>
      <c r="S447" s="30">
        <f>IF(P447="","",IF(F447="","ERRO: data prevista ausente ou inválida",IF(O447=0,"Duplicada: contada uma vez",IF(N(G447)=0,"ERRO: tarefa fora do Plano Mestre",IF(P447=0,"Tarefa retirada do plano: não conta","OK")))))</f>
        <v/>
      </c>
    </row>
    <row r="448">
      <c r="A448" s="29" t="inlineStr">
        <is>
          <t>eq-demo-004</t>
        </is>
      </c>
      <c r="B448" s="25" t="inlineStr">
        <is>
          <t>PRL-11</t>
        </is>
      </c>
      <c r="C448" s="49" t="n">
        <v>46169</v>
      </c>
      <c r="D448" s="29" t="inlineStr">
        <is>
          <t>Cronograma PCM Direto</t>
        </is>
      </c>
      <c r="E448" s="23">
        <f>IF(OR(A448="",B448=""),"",A448&amp;"|"&amp;B448)</f>
        <v/>
      </c>
      <c r="F448" s="30">
        <f>IF(OR(E448="",NOT(ISNUMBER(C448))),"",E448&amp;"|"&amp;YEAR(C448)&amp;"-"&amp;RIGHT("0"&amp;MONTH(C448),2)&amp;"-"&amp;RIGHT("0"&amp;DAY(C448),2))</f>
        <v/>
      </c>
      <c r="G448" s="26">
        <f>IF(E448="","",IFERROR(MATCH(E448,pl_chave,0),0))</f>
        <v/>
      </c>
      <c r="H448" s="23">
        <f>IF(G448="","",IF(G448=0,"Tarefa fora do plano",INDEX(pl_tag,G448)))</f>
        <v/>
      </c>
      <c r="I448" s="30">
        <f>IF(N(G448)=0,"",INDEX(pl_atividade,G448))</f>
        <v/>
      </c>
      <c r="J448" s="50">
        <f>IF(N(G448)=0,"",INDEX(pl_especialidade,G448))</f>
        <v/>
      </c>
      <c r="K448" s="28">
        <f>IF(N(G448)=0,"",INDEX(pl_duracao,G448))</f>
        <v/>
      </c>
      <c r="L448" s="39">
        <f>IF(ISNUMBER(C448),YEAR(C448),"")</f>
        <v/>
      </c>
      <c r="M448" s="39">
        <f>IF(ISNUMBER(C448),MONTH(C448),"")</f>
        <v/>
      </c>
      <c r="N448" s="23">
        <f>IF(L448="","",IF(NOT(ISNUMBER(crono_ano)),"Informe o ano",IF(L448&lt;crono_ano,"Antes do ano",IF(L448&gt;crono_ano,"Depois do ano","No ano"))))</f>
        <v/>
      </c>
      <c r="O448" s="39">
        <f>IF(F448="","",IF(COUNTIF(F$7:F448,F448)=1,1,0))</f>
        <v/>
      </c>
      <c r="P448" s="39">
        <f>IF(A448&amp;B448&amp;C448="","",IF(AND(O448=1,N(G448)&gt;0),IF(INDEX(pl_ativa,MAX(1,N(G448)))="Sim",1,0),0))</f>
        <v/>
      </c>
      <c r="Q448" s="39">
        <f>IF(F448="","",COUNTIFS(ex_chave_oc,F448,ex_cancelada,"&lt;&gt;Sim"))</f>
        <v/>
      </c>
      <c r="R448" s="51">
        <f>IF(P448="","",IF(AND(P448=1,N(Q448)&gt;0),1,0))</f>
        <v/>
      </c>
      <c r="S448" s="30">
        <f>IF(P448="","",IF(F448="","ERRO: data prevista ausente ou inválida",IF(O448=0,"Duplicada: contada uma vez",IF(N(G448)=0,"ERRO: tarefa fora do Plano Mestre",IF(P448=0,"Tarefa retirada do plano: não conta","OK")))))</f>
        <v/>
      </c>
    </row>
    <row r="449">
      <c r="A449" s="29" t="inlineStr">
        <is>
          <t>eq-demo-004</t>
        </is>
      </c>
      <c r="B449" s="25" t="inlineStr">
        <is>
          <t>PRL-11</t>
        </is>
      </c>
      <c r="C449" s="49" t="n">
        <v>46170</v>
      </c>
      <c r="D449" s="29" t="inlineStr">
        <is>
          <t>Cronograma PCM Direto</t>
        </is>
      </c>
      <c r="E449" s="23">
        <f>IF(OR(A449="",B449=""),"",A449&amp;"|"&amp;B449)</f>
        <v/>
      </c>
      <c r="F449" s="30">
        <f>IF(OR(E449="",NOT(ISNUMBER(C449))),"",E449&amp;"|"&amp;YEAR(C449)&amp;"-"&amp;RIGHT("0"&amp;MONTH(C449),2)&amp;"-"&amp;RIGHT("0"&amp;DAY(C449),2))</f>
        <v/>
      </c>
      <c r="G449" s="26">
        <f>IF(E449="","",IFERROR(MATCH(E449,pl_chave,0),0))</f>
        <v/>
      </c>
      <c r="H449" s="23">
        <f>IF(G449="","",IF(G449=0,"Tarefa fora do plano",INDEX(pl_tag,G449)))</f>
        <v/>
      </c>
      <c r="I449" s="30">
        <f>IF(N(G449)=0,"",INDEX(pl_atividade,G449))</f>
        <v/>
      </c>
      <c r="J449" s="50">
        <f>IF(N(G449)=0,"",INDEX(pl_especialidade,G449))</f>
        <v/>
      </c>
      <c r="K449" s="28">
        <f>IF(N(G449)=0,"",INDEX(pl_duracao,G449))</f>
        <v/>
      </c>
      <c r="L449" s="39">
        <f>IF(ISNUMBER(C449),YEAR(C449),"")</f>
        <v/>
      </c>
      <c r="M449" s="39">
        <f>IF(ISNUMBER(C449),MONTH(C449),"")</f>
        <v/>
      </c>
      <c r="N449" s="23">
        <f>IF(L449="","",IF(NOT(ISNUMBER(crono_ano)),"Informe o ano",IF(L449&lt;crono_ano,"Antes do ano",IF(L449&gt;crono_ano,"Depois do ano","No ano"))))</f>
        <v/>
      </c>
      <c r="O449" s="39">
        <f>IF(F449="","",IF(COUNTIF(F$7:F449,F449)=1,1,0))</f>
        <v/>
      </c>
      <c r="P449" s="39">
        <f>IF(A449&amp;B449&amp;C449="","",IF(AND(O449=1,N(G449)&gt;0),IF(INDEX(pl_ativa,MAX(1,N(G449)))="Sim",1,0),0))</f>
        <v/>
      </c>
      <c r="Q449" s="39">
        <f>IF(F449="","",COUNTIFS(ex_chave_oc,F449,ex_cancelada,"&lt;&gt;Sim"))</f>
        <v/>
      </c>
      <c r="R449" s="51">
        <f>IF(P449="","",IF(AND(P449=1,N(Q449)&gt;0),1,0))</f>
        <v/>
      </c>
      <c r="S449" s="30">
        <f>IF(P449="","",IF(F449="","ERRO: data prevista ausente ou inválida",IF(O449=0,"Duplicada: contada uma vez",IF(N(G449)=0,"ERRO: tarefa fora do Plano Mestre",IF(P449=0,"Tarefa retirada do plano: não conta","OK")))))</f>
        <v/>
      </c>
    </row>
    <row r="450">
      <c r="A450" s="29" t="inlineStr">
        <is>
          <t>eq-demo-004</t>
        </is>
      </c>
      <c r="B450" s="25" t="inlineStr">
        <is>
          <t>PRL-11</t>
        </is>
      </c>
      <c r="C450" s="49" t="n">
        <v>46171</v>
      </c>
      <c r="D450" s="29" t="inlineStr">
        <is>
          <t>Cronograma PCM Direto</t>
        </is>
      </c>
      <c r="E450" s="23">
        <f>IF(OR(A450="",B450=""),"",A450&amp;"|"&amp;B450)</f>
        <v/>
      </c>
      <c r="F450" s="30">
        <f>IF(OR(E450="",NOT(ISNUMBER(C450))),"",E450&amp;"|"&amp;YEAR(C450)&amp;"-"&amp;RIGHT("0"&amp;MONTH(C450),2)&amp;"-"&amp;RIGHT("0"&amp;DAY(C450),2))</f>
        <v/>
      </c>
      <c r="G450" s="26">
        <f>IF(E450="","",IFERROR(MATCH(E450,pl_chave,0),0))</f>
        <v/>
      </c>
      <c r="H450" s="23">
        <f>IF(G450="","",IF(G450=0,"Tarefa fora do plano",INDEX(pl_tag,G450)))</f>
        <v/>
      </c>
      <c r="I450" s="30">
        <f>IF(N(G450)=0,"",INDEX(pl_atividade,G450))</f>
        <v/>
      </c>
      <c r="J450" s="50">
        <f>IF(N(G450)=0,"",INDEX(pl_especialidade,G450))</f>
        <v/>
      </c>
      <c r="K450" s="28">
        <f>IF(N(G450)=0,"",INDEX(pl_duracao,G450))</f>
        <v/>
      </c>
      <c r="L450" s="39">
        <f>IF(ISNUMBER(C450),YEAR(C450),"")</f>
        <v/>
      </c>
      <c r="M450" s="39">
        <f>IF(ISNUMBER(C450),MONTH(C450),"")</f>
        <v/>
      </c>
      <c r="N450" s="23">
        <f>IF(L450="","",IF(NOT(ISNUMBER(crono_ano)),"Informe o ano",IF(L450&lt;crono_ano,"Antes do ano",IF(L450&gt;crono_ano,"Depois do ano","No ano"))))</f>
        <v/>
      </c>
      <c r="O450" s="39">
        <f>IF(F450="","",IF(COUNTIF(F$7:F450,F450)=1,1,0))</f>
        <v/>
      </c>
      <c r="P450" s="39">
        <f>IF(A450&amp;B450&amp;C450="","",IF(AND(O450=1,N(G450)&gt;0),IF(INDEX(pl_ativa,MAX(1,N(G450)))="Sim",1,0),0))</f>
        <v/>
      </c>
      <c r="Q450" s="39">
        <f>IF(F450="","",COUNTIFS(ex_chave_oc,F450,ex_cancelada,"&lt;&gt;Sim"))</f>
        <v/>
      </c>
      <c r="R450" s="51">
        <f>IF(P450="","",IF(AND(P450=1,N(Q450)&gt;0),1,0))</f>
        <v/>
      </c>
      <c r="S450" s="30">
        <f>IF(P450="","",IF(F450="","ERRO: data prevista ausente ou inválida",IF(O450=0,"Duplicada: contada uma vez",IF(N(G450)=0,"ERRO: tarefa fora do Plano Mestre",IF(P450=0,"Tarefa retirada do plano: não conta","OK")))))</f>
        <v/>
      </c>
    </row>
    <row r="451">
      <c r="A451" s="29" t="inlineStr">
        <is>
          <t>eq-demo-001</t>
        </is>
      </c>
      <c r="B451" s="25" t="inlineStr">
        <is>
          <t>CMP-01</t>
        </is>
      </c>
      <c r="C451" s="49" t="n">
        <v>46174</v>
      </c>
      <c r="D451" s="29" t="inlineStr">
        <is>
          <t>Cronograma PCM Direto</t>
        </is>
      </c>
      <c r="E451" s="23">
        <f>IF(OR(A451="",B451=""),"",A451&amp;"|"&amp;B451)</f>
        <v/>
      </c>
      <c r="F451" s="30">
        <f>IF(OR(E451="",NOT(ISNUMBER(C451))),"",E451&amp;"|"&amp;YEAR(C451)&amp;"-"&amp;RIGHT("0"&amp;MONTH(C451),2)&amp;"-"&amp;RIGHT("0"&amp;DAY(C451),2))</f>
        <v/>
      </c>
      <c r="G451" s="26">
        <f>IF(E451="","",IFERROR(MATCH(E451,pl_chave,0),0))</f>
        <v/>
      </c>
      <c r="H451" s="23">
        <f>IF(G451="","",IF(G451=0,"Tarefa fora do plano",INDEX(pl_tag,G451)))</f>
        <v/>
      </c>
      <c r="I451" s="30">
        <f>IF(N(G451)=0,"",INDEX(pl_atividade,G451))</f>
        <v/>
      </c>
      <c r="J451" s="50">
        <f>IF(N(G451)=0,"",INDEX(pl_especialidade,G451))</f>
        <v/>
      </c>
      <c r="K451" s="28">
        <f>IF(N(G451)=0,"",INDEX(pl_duracao,G451))</f>
        <v/>
      </c>
      <c r="L451" s="39">
        <f>IF(ISNUMBER(C451),YEAR(C451),"")</f>
        <v/>
      </c>
      <c r="M451" s="39">
        <f>IF(ISNUMBER(C451),MONTH(C451),"")</f>
        <v/>
      </c>
      <c r="N451" s="23">
        <f>IF(L451="","",IF(NOT(ISNUMBER(crono_ano)),"Informe o ano",IF(L451&lt;crono_ano,"Antes do ano",IF(L451&gt;crono_ano,"Depois do ano","No ano"))))</f>
        <v/>
      </c>
      <c r="O451" s="39">
        <f>IF(F451="","",IF(COUNTIF(F$7:F451,F451)=1,1,0))</f>
        <v/>
      </c>
      <c r="P451" s="39">
        <f>IF(A451&amp;B451&amp;C451="","",IF(AND(O451=1,N(G451)&gt;0),IF(INDEX(pl_ativa,MAX(1,N(G451)))="Sim",1,0),0))</f>
        <v/>
      </c>
      <c r="Q451" s="39">
        <f>IF(F451="","",COUNTIFS(ex_chave_oc,F451,ex_cancelada,"&lt;&gt;Sim"))</f>
        <v/>
      </c>
      <c r="R451" s="51">
        <f>IF(P451="","",IF(AND(P451=1,N(Q451)&gt;0),1,0))</f>
        <v/>
      </c>
      <c r="S451" s="30">
        <f>IF(P451="","",IF(F451="","ERRO: data prevista ausente ou inválida",IF(O451=0,"Duplicada: contada uma vez",IF(N(G451)=0,"ERRO: tarefa fora do Plano Mestre",IF(P451=0,"Tarefa retirada do plano: não conta","OK")))))</f>
        <v/>
      </c>
    </row>
    <row r="452">
      <c r="A452" s="29" t="inlineStr">
        <is>
          <t>eq-demo-001</t>
        </is>
      </c>
      <c r="B452" s="25" t="inlineStr">
        <is>
          <t>CMP-02</t>
        </is>
      </c>
      <c r="C452" s="49" t="n">
        <v>46174</v>
      </c>
      <c r="D452" s="29" t="inlineStr">
        <is>
          <t>Cronograma PCM Direto</t>
        </is>
      </c>
      <c r="E452" s="23">
        <f>IF(OR(A452="",B452=""),"",A452&amp;"|"&amp;B452)</f>
        <v/>
      </c>
      <c r="F452" s="30">
        <f>IF(OR(E452="",NOT(ISNUMBER(C452))),"",E452&amp;"|"&amp;YEAR(C452)&amp;"-"&amp;RIGHT("0"&amp;MONTH(C452),2)&amp;"-"&amp;RIGHT("0"&amp;DAY(C452),2))</f>
        <v/>
      </c>
      <c r="G452" s="26">
        <f>IF(E452="","",IFERROR(MATCH(E452,pl_chave,0),0))</f>
        <v/>
      </c>
      <c r="H452" s="23">
        <f>IF(G452="","",IF(G452=0,"Tarefa fora do plano",INDEX(pl_tag,G452)))</f>
        <v/>
      </c>
      <c r="I452" s="30">
        <f>IF(N(G452)=0,"",INDEX(pl_atividade,G452))</f>
        <v/>
      </c>
      <c r="J452" s="50">
        <f>IF(N(G452)=0,"",INDEX(pl_especialidade,G452))</f>
        <v/>
      </c>
      <c r="K452" s="28">
        <f>IF(N(G452)=0,"",INDEX(pl_duracao,G452))</f>
        <v/>
      </c>
      <c r="L452" s="39">
        <f>IF(ISNUMBER(C452),YEAR(C452),"")</f>
        <v/>
      </c>
      <c r="M452" s="39">
        <f>IF(ISNUMBER(C452),MONTH(C452),"")</f>
        <v/>
      </c>
      <c r="N452" s="23">
        <f>IF(L452="","",IF(NOT(ISNUMBER(crono_ano)),"Informe o ano",IF(L452&lt;crono_ano,"Antes do ano",IF(L452&gt;crono_ano,"Depois do ano","No ano"))))</f>
        <v/>
      </c>
      <c r="O452" s="39">
        <f>IF(F452="","",IF(COUNTIF(F$7:F452,F452)=1,1,0))</f>
        <v/>
      </c>
      <c r="P452" s="39">
        <f>IF(A452&amp;B452&amp;C452="","",IF(AND(O452=1,N(G452)&gt;0),IF(INDEX(pl_ativa,MAX(1,N(G452)))="Sim",1,0),0))</f>
        <v/>
      </c>
      <c r="Q452" s="39">
        <f>IF(F452="","",COUNTIFS(ex_chave_oc,F452,ex_cancelada,"&lt;&gt;Sim"))</f>
        <v/>
      </c>
      <c r="R452" s="51">
        <f>IF(P452="","",IF(AND(P452=1,N(Q452)&gt;0),1,0))</f>
        <v/>
      </c>
      <c r="S452" s="30">
        <f>IF(P452="","",IF(F452="","ERRO: data prevista ausente ou inválida",IF(O452=0,"Duplicada: contada uma vez",IF(N(G452)=0,"ERRO: tarefa fora do Plano Mestre",IF(P452=0,"Tarefa retirada do plano: não conta","OK")))))</f>
        <v/>
      </c>
    </row>
    <row r="453">
      <c r="A453" s="29" t="inlineStr">
        <is>
          <t>eq-demo-002</t>
        </is>
      </c>
      <c r="B453" s="25" t="inlineStr">
        <is>
          <t>BCF-01</t>
        </is>
      </c>
      <c r="C453" s="49" t="n">
        <v>46174</v>
      </c>
      <c r="D453" s="29" t="inlineStr">
        <is>
          <t>Cronograma PCM Direto</t>
        </is>
      </c>
      <c r="E453" s="23">
        <f>IF(OR(A453="",B453=""),"",A453&amp;"|"&amp;B453)</f>
        <v/>
      </c>
      <c r="F453" s="30">
        <f>IF(OR(E453="",NOT(ISNUMBER(C453))),"",E453&amp;"|"&amp;YEAR(C453)&amp;"-"&amp;RIGHT("0"&amp;MONTH(C453),2)&amp;"-"&amp;RIGHT("0"&amp;DAY(C453),2))</f>
        <v/>
      </c>
      <c r="G453" s="26">
        <f>IF(E453="","",IFERROR(MATCH(E453,pl_chave,0),0))</f>
        <v/>
      </c>
      <c r="H453" s="23">
        <f>IF(G453="","",IF(G453=0,"Tarefa fora do plano",INDEX(pl_tag,G453)))</f>
        <v/>
      </c>
      <c r="I453" s="30">
        <f>IF(N(G453)=0,"",INDEX(pl_atividade,G453))</f>
        <v/>
      </c>
      <c r="J453" s="50">
        <f>IF(N(G453)=0,"",INDEX(pl_especialidade,G453))</f>
        <v/>
      </c>
      <c r="K453" s="28">
        <f>IF(N(G453)=0,"",INDEX(pl_duracao,G453))</f>
        <v/>
      </c>
      <c r="L453" s="39">
        <f>IF(ISNUMBER(C453),YEAR(C453),"")</f>
        <v/>
      </c>
      <c r="M453" s="39">
        <f>IF(ISNUMBER(C453),MONTH(C453),"")</f>
        <v/>
      </c>
      <c r="N453" s="23">
        <f>IF(L453="","",IF(NOT(ISNUMBER(crono_ano)),"Informe o ano",IF(L453&lt;crono_ano,"Antes do ano",IF(L453&gt;crono_ano,"Depois do ano","No ano"))))</f>
        <v/>
      </c>
      <c r="O453" s="39">
        <f>IF(F453="","",IF(COUNTIF(F$7:F453,F453)=1,1,0))</f>
        <v/>
      </c>
      <c r="P453" s="39">
        <f>IF(A453&amp;B453&amp;C453="","",IF(AND(O453=1,N(G453)&gt;0),IF(INDEX(pl_ativa,MAX(1,N(G453)))="Sim",1,0),0))</f>
        <v/>
      </c>
      <c r="Q453" s="39">
        <f>IF(F453="","",COUNTIFS(ex_chave_oc,F453,ex_cancelada,"&lt;&gt;Sim"))</f>
        <v/>
      </c>
      <c r="R453" s="51">
        <f>IF(P453="","",IF(AND(P453=1,N(Q453)&gt;0),1,0))</f>
        <v/>
      </c>
      <c r="S453" s="30">
        <f>IF(P453="","",IF(F453="","ERRO: data prevista ausente ou inválida",IF(O453=0,"Duplicada: contada uma vez",IF(N(G453)=0,"ERRO: tarefa fora do Plano Mestre",IF(P453=0,"Tarefa retirada do plano: não conta","OK")))))</f>
        <v/>
      </c>
    </row>
    <row r="454">
      <c r="A454" s="29" t="inlineStr">
        <is>
          <t>eq-demo-002</t>
        </is>
      </c>
      <c r="B454" s="25" t="inlineStr">
        <is>
          <t>BCF-02</t>
        </is>
      </c>
      <c r="C454" s="49" t="n">
        <v>46174</v>
      </c>
      <c r="D454" s="29" t="inlineStr">
        <is>
          <t>Cronograma PCM Direto</t>
        </is>
      </c>
      <c r="E454" s="23">
        <f>IF(OR(A454="",B454=""),"",A454&amp;"|"&amp;B454)</f>
        <v/>
      </c>
      <c r="F454" s="30">
        <f>IF(OR(E454="",NOT(ISNUMBER(C454))),"",E454&amp;"|"&amp;YEAR(C454)&amp;"-"&amp;RIGHT("0"&amp;MONTH(C454),2)&amp;"-"&amp;RIGHT("0"&amp;DAY(C454),2))</f>
        <v/>
      </c>
      <c r="G454" s="26">
        <f>IF(E454="","",IFERROR(MATCH(E454,pl_chave,0),0))</f>
        <v/>
      </c>
      <c r="H454" s="23">
        <f>IF(G454="","",IF(G454=0,"Tarefa fora do plano",INDEX(pl_tag,G454)))</f>
        <v/>
      </c>
      <c r="I454" s="30">
        <f>IF(N(G454)=0,"",INDEX(pl_atividade,G454))</f>
        <v/>
      </c>
      <c r="J454" s="50">
        <f>IF(N(G454)=0,"",INDEX(pl_especialidade,G454))</f>
        <v/>
      </c>
      <c r="K454" s="28">
        <f>IF(N(G454)=0,"",INDEX(pl_duracao,G454))</f>
        <v/>
      </c>
      <c r="L454" s="39">
        <f>IF(ISNUMBER(C454),YEAR(C454),"")</f>
        <v/>
      </c>
      <c r="M454" s="39">
        <f>IF(ISNUMBER(C454),MONTH(C454),"")</f>
        <v/>
      </c>
      <c r="N454" s="23">
        <f>IF(L454="","",IF(NOT(ISNUMBER(crono_ano)),"Informe o ano",IF(L454&lt;crono_ano,"Antes do ano",IF(L454&gt;crono_ano,"Depois do ano","No ano"))))</f>
        <v/>
      </c>
      <c r="O454" s="39">
        <f>IF(F454="","",IF(COUNTIF(F$7:F454,F454)=1,1,0))</f>
        <v/>
      </c>
      <c r="P454" s="39">
        <f>IF(A454&amp;B454&amp;C454="","",IF(AND(O454=1,N(G454)&gt;0),IF(INDEX(pl_ativa,MAX(1,N(G454)))="Sim",1,0),0))</f>
        <v/>
      </c>
      <c r="Q454" s="39">
        <f>IF(F454="","",COUNTIFS(ex_chave_oc,F454,ex_cancelada,"&lt;&gt;Sim"))</f>
        <v/>
      </c>
      <c r="R454" s="51">
        <f>IF(P454="","",IF(AND(P454=1,N(Q454)&gt;0),1,0))</f>
        <v/>
      </c>
      <c r="S454" s="30">
        <f>IF(P454="","",IF(F454="","ERRO: data prevista ausente ou inválida",IF(O454=0,"Duplicada: contada uma vez",IF(N(G454)=0,"ERRO: tarefa fora do Plano Mestre",IF(P454=0,"Tarefa retirada do plano: não conta","OK")))))</f>
        <v/>
      </c>
    </row>
    <row r="455">
      <c r="A455" s="29" t="inlineStr">
        <is>
          <t>eq-demo-003</t>
        </is>
      </c>
      <c r="B455" s="25" t="inlineStr">
        <is>
          <t>MOT-04</t>
        </is>
      </c>
      <c r="C455" s="49" t="n">
        <v>46174</v>
      </c>
      <c r="D455" s="29" t="inlineStr">
        <is>
          <t>Cronograma PCM Direto</t>
        </is>
      </c>
      <c r="E455" s="23">
        <f>IF(OR(A455="",B455=""),"",A455&amp;"|"&amp;B455)</f>
        <v/>
      </c>
      <c r="F455" s="30">
        <f>IF(OR(E455="",NOT(ISNUMBER(C455))),"",E455&amp;"|"&amp;YEAR(C455)&amp;"-"&amp;RIGHT("0"&amp;MONTH(C455),2)&amp;"-"&amp;RIGHT("0"&amp;DAY(C455),2))</f>
        <v/>
      </c>
      <c r="G455" s="26">
        <f>IF(E455="","",IFERROR(MATCH(E455,pl_chave,0),0))</f>
        <v/>
      </c>
      <c r="H455" s="23">
        <f>IF(G455="","",IF(G455=0,"Tarefa fora do plano",INDEX(pl_tag,G455)))</f>
        <v/>
      </c>
      <c r="I455" s="30">
        <f>IF(N(G455)=0,"",INDEX(pl_atividade,G455))</f>
        <v/>
      </c>
      <c r="J455" s="50">
        <f>IF(N(G455)=0,"",INDEX(pl_especialidade,G455))</f>
        <v/>
      </c>
      <c r="K455" s="28">
        <f>IF(N(G455)=0,"",INDEX(pl_duracao,G455))</f>
        <v/>
      </c>
      <c r="L455" s="39">
        <f>IF(ISNUMBER(C455),YEAR(C455),"")</f>
        <v/>
      </c>
      <c r="M455" s="39">
        <f>IF(ISNUMBER(C455),MONTH(C455),"")</f>
        <v/>
      </c>
      <c r="N455" s="23">
        <f>IF(L455="","",IF(NOT(ISNUMBER(crono_ano)),"Informe o ano",IF(L455&lt;crono_ano,"Antes do ano",IF(L455&gt;crono_ano,"Depois do ano","No ano"))))</f>
        <v/>
      </c>
      <c r="O455" s="39">
        <f>IF(F455="","",IF(COUNTIF(F$7:F455,F455)=1,1,0))</f>
        <v/>
      </c>
      <c r="P455" s="39">
        <f>IF(A455&amp;B455&amp;C455="","",IF(AND(O455=1,N(G455)&gt;0),IF(INDEX(pl_ativa,MAX(1,N(G455)))="Sim",1,0),0))</f>
        <v/>
      </c>
      <c r="Q455" s="39">
        <f>IF(F455="","",COUNTIFS(ex_chave_oc,F455,ex_cancelada,"&lt;&gt;Sim"))</f>
        <v/>
      </c>
      <c r="R455" s="51">
        <f>IF(P455="","",IF(AND(P455=1,N(Q455)&gt;0),1,0))</f>
        <v/>
      </c>
      <c r="S455" s="30">
        <f>IF(P455="","",IF(F455="","ERRO: data prevista ausente ou inválida",IF(O455=0,"Duplicada: contada uma vez",IF(N(G455)=0,"ERRO: tarefa fora do Plano Mestre",IF(P455=0,"Tarefa retirada do plano: não conta","OK")))))</f>
        <v/>
      </c>
    </row>
    <row r="456">
      <c r="A456" s="29" t="inlineStr">
        <is>
          <t>eq-demo-004</t>
        </is>
      </c>
      <c r="B456" s="25" t="inlineStr">
        <is>
          <t>PRL-01</t>
        </is>
      </c>
      <c r="C456" s="49" t="n">
        <v>46174</v>
      </c>
      <c r="D456" s="29" t="inlineStr">
        <is>
          <t>Cronograma PCM Direto</t>
        </is>
      </c>
      <c r="E456" s="23">
        <f>IF(OR(A456="",B456=""),"",A456&amp;"|"&amp;B456)</f>
        <v/>
      </c>
      <c r="F456" s="30">
        <f>IF(OR(E456="",NOT(ISNUMBER(C456))),"",E456&amp;"|"&amp;YEAR(C456)&amp;"-"&amp;RIGHT("0"&amp;MONTH(C456),2)&amp;"-"&amp;RIGHT("0"&amp;DAY(C456),2))</f>
        <v/>
      </c>
      <c r="G456" s="26">
        <f>IF(E456="","",IFERROR(MATCH(E456,pl_chave,0),0))</f>
        <v/>
      </c>
      <c r="H456" s="23">
        <f>IF(G456="","",IF(G456=0,"Tarefa fora do plano",INDEX(pl_tag,G456)))</f>
        <v/>
      </c>
      <c r="I456" s="30">
        <f>IF(N(G456)=0,"",INDEX(pl_atividade,G456))</f>
        <v/>
      </c>
      <c r="J456" s="50">
        <f>IF(N(G456)=0,"",INDEX(pl_especialidade,G456))</f>
        <v/>
      </c>
      <c r="K456" s="28">
        <f>IF(N(G456)=0,"",INDEX(pl_duracao,G456))</f>
        <v/>
      </c>
      <c r="L456" s="39">
        <f>IF(ISNUMBER(C456),YEAR(C456),"")</f>
        <v/>
      </c>
      <c r="M456" s="39">
        <f>IF(ISNUMBER(C456),MONTH(C456),"")</f>
        <v/>
      </c>
      <c r="N456" s="23">
        <f>IF(L456="","",IF(NOT(ISNUMBER(crono_ano)),"Informe o ano",IF(L456&lt;crono_ano,"Antes do ano",IF(L456&gt;crono_ano,"Depois do ano","No ano"))))</f>
        <v/>
      </c>
      <c r="O456" s="39">
        <f>IF(F456="","",IF(COUNTIF(F$7:F456,F456)=1,1,0))</f>
        <v/>
      </c>
      <c r="P456" s="39">
        <f>IF(A456&amp;B456&amp;C456="","",IF(AND(O456=1,N(G456)&gt;0),IF(INDEX(pl_ativa,MAX(1,N(G456)))="Sim",1,0),0))</f>
        <v/>
      </c>
      <c r="Q456" s="39">
        <f>IF(F456="","",COUNTIFS(ex_chave_oc,F456,ex_cancelada,"&lt;&gt;Sim"))</f>
        <v/>
      </c>
      <c r="R456" s="51">
        <f>IF(P456="","",IF(AND(P456=1,N(Q456)&gt;0),1,0))</f>
        <v/>
      </c>
      <c r="S456" s="30">
        <f>IF(P456="","",IF(F456="","ERRO: data prevista ausente ou inválida",IF(O456=0,"Duplicada: contada uma vez",IF(N(G456)=0,"ERRO: tarefa fora do Plano Mestre",IF(P456=0,"Tarefa retirada do plano: não conta","OK")))))</f>
        <v/>
      </c>
    </row>
    <row r="457">
      <c r="A457" s="29" t="inlineStr">
        <is>
          <t>eq-demo-004</t>
        </is>
      </c>
      <c r="B457" s="25" t="inlineStr">
        <is>
          <t>PRL-02</t>
        </is>
      </c>
      <c r="C457" s="49" t="n">
        <v>46174</v>
      </c>
      <c r="D457" s="29" t="inlineStr">
        <is>
          <t>Cronograma PCM Direto</t>
        </is>
      </c>
      <c r="E457" s="23">
        <f>IF(OR(A457="",B457=""),"",A457&amp;"|"&amp;B457)</f>
        <v/>
      </c>
      <c r="F457" s="30">
        <f>IF(OR(E457="",NOT(ISNUMBER(C457))),"",E457&amp;"|"&amp;YEAR(C457)&amp;"-"&amp;RIGHT("0"&amp;MONTH(C457),2)&amp;"-"&amp;RIGHT("0"&amp;DAY(C457),2))</f>
        <v/>
      </c>
      <c r="G457" s="26">
        <f>IF(E457="","",IFERROR(MATCH(E457,pl_chave,0),0))</f>
        <v/>
      </c>
      <c r="H457" s="23">
        <f>IF(G457="","",IF(G457=0,"Tarefa fora do plano",INDEX(pl_tag,G457)))</f>
        <v/>
      </c>
      <c r="I457" s="30">
        <f>IF(N(G457)=0,"",INDEX(pl_atividade,G457))</f>
        <v/>
      </c>
      <c r="J457" s="50">
        <f>IF(N(G457)=0,"",INDEX(pl_especialidade,G457))</f>
        <v/>
      </c>
      <c r="K457" s="28">
        <f>IF(N(G457)=0,"",INDEX(pl_duracao,G457))</f>
        <v/>
      </c>
      <c r="L457" s="39">
        <f>IF(ISNUMBER(C457),YEAR(C457),"")</f>
        <v/>
      </c>
      <c r="M457" s="39">
        <f>IF(ISNUMBER(C457),MONTH(C457),"")</f>
        <v/>
      </c>
      <c r="N457" s="23">
        <f>IF(L457="","",IF(NOT(ISNUMBER(crono_ano)),"Informe o ano",IF(L457&lt;crono_ano,"Antes do ano",IF(L457&gt;crono_ano,"Depois do ano","No ano"))))</f>
        <v/>
      </c>
      <c r="O457" s="39">
        <f>IF(F457="","",IF(COUNTIF(F$7:F457,F457)=1,1,0))</f>
        <v/>
      </c>
      <c r="P457" s="39">
        <f>IF(A457&amp;B457&amp;C457="","",IF(AND(O457=1,N(G457)&gt;0),IF(INDEX(pl_ativa,MAX(1,N(G457)))="Sim",1,0),0))</f>
        <v/>
      </c>
      <c r="Q457" s="39">
        <f>IF(F457="","",COUNTIFS(ex_chave_oc,F457,ex_cancelada,"&lt;&gt;Sim"))</f>
        <v/>
      </c>
      <c r="R457" s="51">
        <f>IF(P457="","",IF(AND(P457=1,N(Q457)&gt;0),1,0))</f>
        <v/>
      </c>
      <c r="S457" s="30">
        <f>IF(P457="","",IF(F457="","ERRO: data prevista ausente ou inválida",IF(O457=0,"Duplicada: contada uma vez",IF(N(G457)=0,"ERRO: tarefa fora do Plano Mestre",IF(P457=0,"Tarefa retirada do plano: não conta","OK")))))</f>
        <v/>
      </c>
    </row>
    <row r="458">
      <c r="A458" s="29" t="inlineStr">
        <is>
          <t>eq-demo-004</t>
        </is>
      </c>
      <c r="B458" s="25" t="inlineStr">
        <is>
          <t>PRL-03</t>
        </is>
      </c>
      <c r="C458" s="49" t="n">
        <v>46174</v>
      </c>
      <c r="D458" s="29" t="inlineStr">
        <is>
          <t>Cronograma PCM Direto</t>
        </is>
      </c>
      <c r="E458" s="23">
        <f>IF(OR(A458="",B458=""),"",A458&amp;"|"&amp;B458)</f>
        <v/>
      </c>
      <c r="F458" s="30">
        <f>IF(OR(E458="",NOT(ISNUMBER(C458))),"",E458&amp;"|"&amp;YEAR(C458)&amp;"-"&amp;RIGHT("0"&amp;MONTH(C458),2)&amp;"-"&amp;RIGHT("0"&amp;DAY(C458),2))</f>
        <v/>
      </c>
      <c r="G458" s="26">
        <f>IF(E458="","",IFERROR(MATCH(E458,pl_chave,0),0))</f>
        <v/>
      </c>
      <c r="H458" s="23">
        <f>IF(G458="","",IF(G458=0,"Tarefa fora do plano",INDEX(pl_tag,G458)))</f>
        <v/>
      </c>
      <c r="I458" s="30">
        <f>IF(N(G458)=0,"",INDEX(pl_atividade,G458))</f>
        <v/>
      </c>
      <c r="J458" s="50">
        <f>IF(N(G458)=0,"",INDEX(pl_especialidade,G458))</f>
        <v/>
      </c>
      <c r="K458" s="28">
        <f>IF(N(G458)=0,"",INDEX(pl_duracao,G458))</f>
        <v/>
      </c>
      <c r="L458" s="39">
        <f>IF(ISNUMBER(C458),YEAR(C458),"")</f>
        <v/>
      </c>
      <c r="M458" s="39">
        <f>IF(ISNUMBER(C458),MONTH(C458),"")</f>
        <v/>
      </c>
      <c r="N458" s="23">
        <f>IF(L458="","",IF(NOT(ISNUMBER(crono_ano)),"Informe o ano",IF(L458&lt;crono_ano,"Antes do ano",IF(L458&gt;crono_ano,"Depois do ano","No ano"))))</f>
        <v/>
      </c>
      <c r="O458" s="39">
        <f>IF(F458="","",IF(COUNTIF(F$7:F458,F458)=1,1,0))</f>
        <v/>
      </c>
      <c r="P458" s="39">
        <f>IF(A458&amp;B458&amp;C458="","",IF(AND(O458=1,N(G458)&gt;0),IF(INDEX(pl_ativa,MAX(1,N(G458)))="Sim",1,0),0))</f>
        <v/>
      </c>
      <c r="Q458" s="39">
        <f>IF(F458="","",COUNTIFS(ex_chave_oc,F458,ex_cancelada,"&lt;&gt;Sim"))</f>
        <v/>
      </c>
      <c r="R458" s="51">
        <f>IF(P458="","",IF(AND(P458=1,N(Q458)&gt;0),1,0))</f>
        <v/>
      </c>
      <c r="S458" s="30">
        <f>IF(P458="","",IF(F458="","ERRO: data prevista ausente ou inválida",IF(O458=0,"Duplicada: contada uma vez",IF(N(G458)=0,"ERRO: tarefa fora do Plano Mestre",IF(P458=0,"Tarefa retirada do plano: não conta","OK")))))</f>
        <v/>
      </c>
    </row>
    <row r="459">
      <c r="A459" s="29" t="inlineStr">
        <is>
          <t>eq-demo-004</t>
        </is>
      </c>
      <c r="B459" s="25" t="inlineStr">
        <is>
          <t>PRL-04</t>
        </is>
      </c>
      <c r="C459" s="49" t="n">
        <v>46174</v>
      </c>
      <c r="D459" s="29" t="inlineStr">
        <is>
          <t>Cronograma PCM Direto</t>
        </is>
      </c>
      <c r="E459" s="23">
        <f>IF(OR(A459="",B459=""),"",A459&amp;"|"&amp;B459)</f>
        <v/>
      </c>
      <c r="F459" s="30">
        <f>IF(OR(E459="",NOT(ISNUMBER(C459))),"",E459&amp;"|"&amp;YEAR(C459)&amp;"-"&amp;RIGHT("0"&amp;MONTH(C459),2)&amp;"-"&amp;RIGHT("0"&amp;DAY(C459),2))</f>
        <v/>
      </c>
      <c r="G459" s="26">
        <f>IF(E459="","",IFERROR(MATCH(E459,pl_chave,0),0))</f>
        <v/>
      </c>
      <c r="H459" s="23">
        <f>IF(G459="","",IF(G459=0,"Tarefa fora do plano",INDEX(pl_tag,G459)))</f>
        <v/>
      </c>
      <c r="I459" s="30">
        <f>IF(N(G459)=0,"",INDEX(pl_atividade,G459))</f>
        <v/>
      </c>
      <c r="J459" s="50">
        <f>IF(N(G459)=0,"",INDEX(pl_especialidade,G459))</f>
        <v/>
      </c>
      <c r="K459" s="28">
        <f>IF(N(G459)=0,"",INDEX(pl_duracao,G459))</f>
        <v/>
      </c>
      <c r="L459" s="39">
        <f>IF(ISNUMBER(C459),YEAR(C459),"")</f>
        <v/>
      </c>
      <c r="M459" s="39">
        <f>IF(ISNUMBER(C459),MONTH(C459),"")</f>
        <v/>
      </c>
      <c r="N459" s="23">
        <f>IF(L459="","",IF(NOT(ISNUMBER(crono_ano)),"Informe o ano",IF(L459&lt;crono_ano,"Antes do ano",IF(L459&gt;crono_ano,"Depois do ano","No ano"))))</f>
        <v/>
      </c>
      <c r="O459" s="39">
        <f>IF(F459="","",IF(COUNTIF(F$7:F459,F459)=1,1,0))</f>
        <v/>
      </c>
      <c r="P459" s="39">
        <f>IF(A459&amp;B459&amp;C459="","",IF(AND(O459=1,N(G459)&gt;0),IF(INDEX(pl_ativa,MAX(1,N(G459)))="Sim",1,0),0))</f>
        <v/>
      </c>
      <c r="Q459" s="39">
        <f>IF(F459="","",COUNTIFS(ex_chave_oc,F459,ex_cancelada,"&lt;&gt;Sim"))</f>
        <v/>
      </c>
      <c r="R459" s="51">
        <f>IF(P459="","",IF(AND(P459=1,N(Q459)&gt;0),1,0))</f>
        <v/>
      </c>
      <c r="S459" s="30">
        <f>IF(P459="","",IF(F459="","ERRO: data prevista ausente ou inválida",IF(O459=0,"Duplicada: contada uma vez",IF(N(G459)=0,"ERRO: tarefa fora do Plano Mestre",IF(P459=0,"Tarefa retirada do plano: não conta","OK")))))</f>
        <v/>
      </c>
    </row>
    <row r="460">
      <c r="A460" s="29" t="inlineStr">
        <is>
          <t>eq-demo-004</t>
        </is>
      </c>
      <c r="B460" s="25" t="inlineStr">
        <is>
          <t>PRL-11</t>
        </is>
      </c>
      <c r="C460" s="49" t="n">
        <v>46174</v>
      </c>
      <c r="D460" s="29" t="inlineStr">
        <is>
          <t>Cronograma PCM Direto</t>
        </is>
      </c>
      <c r="E460" s="23">
        <f>IF(OR(A460="",B460=""),"",A460&amp;"|"&amp;B460)</f>
        <v/>
      </c>
      <c r="F460" s="30">
        <f>IF(OR(E460="",NOT(ISNUMBER(C460))),"",E460&amp;"|"&amp;YEAR(C460)&amp;"-"&amp;RIGHT("0"&amp;MONTH(C460),2)&amp;"-"&amp;RIGHT("0"&amp;DAY(C460),2))</f>
        <v/>
      </c>
      <c r="G460" s="26">
        <f>IF(E460="","",IFERROR(MATCH(E460,pl_chave,0),0))</f>
        <v/>
      </c>
      <c r="H460" s="23">
        <f>IF(G460="","",IF(G460=0,"Tarefa fora do plano",INDEX(pl_tag,G460)))</f>
        <v/>
      </c>
      <c r="I460" s="30">
        <f>IF(N(G460)=0,"",INDEX(pl_atividade,G460))</f>
        <v/>
      </c>
      <c r="J460" s="50">
        <f>IF(N(G460)=0,"",INDEX(pl_especialidade,G460))</f>
        <v/>
      </c>
      <c r="K460" s="28">
        <f>IF(N(G460)=0,"",INDEX(pl_duracao,G460))</f>
        <v/>
      </c>
      <c r="L460" s="39">
        <f>IF(ISNUMBER(C460),YEAR(C460),"")</f>
        <v/>
      </c>
      <c r="M460" s="39">
        <f>IF(ISNUMBER(C460),MONTH(C460),"")</f>
        <v/>
      </c>
      <c r="N460" s="23">
        <f>IF(L460="","",IF(NOT(ISNUMBER(crono_ano)),"Informe o ano",IF(L460&lt;crono_ano,"Antes do ano",IF(L460&gt;crono_ano,"Depois do ano","No ano"))))</f>
        <v/>
      </c>
      <c r="O460" s="39">
        <f>IF(F460="","",IF(COUNTIF(F$7:F460,F460)=1,1,0))</f>
        <v/>
      </c>
      <c r="P460" s="39">
        <f>IF(A460&amp;B460&amp;C460="","",IF(AND(O460=1,N(G460)&gt;0),IF(INDEX(pl_ativa,MAX(1,N(G460)))="Sim",1,0),0))</f>
        <v/>
      </c>
      <c r="Q460" s="39">
        <f>IF(F460="","",COUNTIFS(ex_chave_oc,F460,ex_cancelada,"&lt;&gt;Sim"))</f>
        <v/>
      </c>
      <c r="R460" s="51">
        <f>IF(P460="","",IF(AND(P460=1,N(Q460)&gt;0),1,0))</f>
        <v/>
      </c>
      <c r="S460" s="30">
        <f>IF(P460="","",IF(F460="","ERRO: data prevista ausente ou inválida",IF(O460=0,"Duplicada: contada uma vez",IF(N(G460)=0,"ERRO: tarefa fora do Plano Mestre",IF(P460=0,"Tarefa retirada do plano: não conta","OK")))))</f>
        <v/>
      </c>
    </row>
    <row r="461">
      <c r="A461" s="29" t="inlineStr">
        <is>
          <t>eq-demo-004</t>
        </is>
      </c>
      <c r="B461" s="25" t="inlineStr">
        <is>
          <t>PRL-11</t>
        </is>
      </c>
      <c r="C461" s="49" t="n">
        <v>46175</v>
      </c>
      <c r="D461" s="29" t="inlineStr">
        <is>
          <t>Cronograma PCM Direto</t>
        </is>
      </c>
      <c r="E461" s="23">
        <f>IF(OR(A461="",B461=""),"",A461&amp;"|"&amp;B461)</f>
        <v/>
      </c>
      <c r="F461" s="30">
        <f>IF(OR(E461="",NOT(ISNUMBER(C461))),"",E461&amp;"|"&amp;YEAR(C461)&amp;"-"&amp;RIGHT("0"&amp;MONTH(C461),2)&amp;"-"&amp;RIGHT("0"&amp;DAY(C461),2))</f>
        <v/>
      </c>
      <c r="G461" s="26">
        <f>IF(E461="","",IFERROR(MATCH(E461,pl_chave,0),0))</f>
        <v/>
      </c>
      <c r="H461" s="23">
        <f>IF(G461="","",IF(G461=0,"Tarefa fora do plano",INDEX(pl_tag,G461)))</f>
        <v/>
      </c>
      <c r="I461" s="30">
        <f>IF(N(G461)=0,"",INDEX(pl_atividade,G461))</f>
        <v/>
      </c>
      <c r="J461" s="50">
        <f>IF(N(G461)=0,"",INDEX(pl_especialidade,G461))</f>
        <v/>
      </c>
      <c r="K461" s="28">
        <f>IF(N(G461)=0,"",INDEX(pl_duracao,G461))</f>
        <v/>
      </c>
      <c r="L461" s="39">
        <f>IF(ISNUMBER(C461),YEAR(C461),"")</f>
        <v/>
      </c>
      <c r="M461" s="39">
        <f>IF(ISNUMBER(C461),MONTH(C461),"")</f>
        <v/>
      </c>
      <c r="N461" s="23">
        <f>IF(L461="","",IF(NOT(ISNUMBER(crono_ano)),"Informe o ano",IF(L461&lt;crono_ano,"Antes do ano",IF(L461&gt;crono_ano,"Depois do ano","No ano"))))</f>
        <v/>
      </c>
      <c r="O461" s="39">
        <f>IF(F461="","",IF(COUNTIF(F$7:F461,F461)=1,1,0))</f>
        <v/>
      </c>
      <c r="P461" s="39">
        <f>IF(A461&amp;B461&amp;C461="","",IF(AND(O461=1,N(G461)&gt;0),IF(INDEX(pl_ativa,MAX(1,N(G461)))="Sim",1,0),0))</f>
        <v/>
      </c>
      <c r="Q461" s="39">
        <f>IF(F461="","",COUNTIFS(ex_chave_oc,F461,ex_cancelada,"&lt;&gt;Sim"))</f>
        <v/>
      </c>
      <c r="R461" s="51">
        <f>IF(P461="","",IF(AND(P461=1,N(Q461)&gt;0),1,0))</f>
        <v/>
      </c>
      <c r="S461" s="30">
        <f>IF(P461="","",IF(F461="","ERRO: data prevista ausente ou inválida",IF(O461=0,"Duplicada: contada uma vez",IF(N(G461)=0,"ERRO: tarefa fora do Plano Mestre",IF(P461=0,"Tarefa retirada do plano: não conta","OK")))))</f>
        <v/>
      </c>
    </row>
    <row r="462">
      <c r="A462" s="29" t="inlineStr">
        <is>
          <t>eq-demo-004</t>
        </is>
      </c>
      <c r="B462" s="25" t="inlineStr">
        <is>
          <t>PRL-11</t>
        </is>
      </c>
      <c r="C462" s="49" t="n">
        <v>46176</v>
      </c>
      <c r="D462" s="29" t="inlineStr">
        <is>
          <t>Cronograma PCM Direto</t>
        </is>
      </c>
      <c r="E462" s="23">
        <f>IF(OR(A462="",B462=""),"",A462&amp;"|"&amp;B462)</f>
        <v/>
      </c>
      <c r="F462" s="30">
        <f>IF(OR(E462="",NOT(ISNUMBER(C462))),"",E462&amp;"|"&amp;YEAR(C462)&amp;"-"&amp;RIGHT("0"&amp;MONTH(C462),2)&amp;"-"&amp;RIGHT("0"&amp;DAY(C462),2))</f>
        <v/>
      </c>
      <c r="G462" s="26">
        <f>IF(E462="","",IFERROR(MATCH(E462,pl_chave,0),0))</f>
        <v/>
      </c>
      <c r="H462" s="23">
        <f>IF(G462="","",IF(G462=0,"Tarefa fora do plano",INDEX(pl_tag,G462)))</f>
        <v/>
      </c>
      <c r="I462" s="30">
        <f>IF(N(G462)=0,"",INDEX(pl_atividade,G462))</f>
        <v/>
      </c>
      <c r="J462" s="50">
        <f>IF(N(G462)=0,"",INDEX(pl_especialidade,G462))</f>
        <v/>
      </c>
      <c r="K462" s="28">
        <f>IF(N(G462)=0,"",INDEX(pl_duracao,G462))</f>
        <v/>
      </c>
      <c r="L462" s="39">
        <f>IF(ISNUMBER(C462),YEAR(C462),"")</f>
        <v/>
      </c>
      <c r="M462" s="39">
        <f>IF(ISNUMBER(C462),MONTH(C462),"")</f>
        <v/>
      </c>
      <c r="N462" s="23">
        <f>IF(L462="","",IF(NOT(ISNUMBER(crono_ano)),"Informe o ano",IF(L462&lt;crono_ano,"Antes do ano",IF(L462&gt;crono_ano,"Depois do ano","No ano"))))</f>
        <v/>
      </c>
      <c r="O462" s="39">
        <f>IF(F462="","",IF(COUNTIF(F$7:F462,F462)=1,1,0))</f>
        <v/>
      </c>
      <c r="P462" s="39">
        <f>IF(A462&amp;B462&amp;C462="","",IF(AND(O462=1,N(G462)&gt;0),IF(INDEX(pl_ativa,MAX(1,N(G462)))="Sim",1,0),0))</f>
        <v/>
      </c>
      <c r="Q462" s="39">
        <f>IF(F462="","",COUNTIFS(ex_chave_oc,F462,ex_cancelada,"&lt;&gt;Sim"))</f>
        <v/>
      </c>
      <c r="R462" s="51">
        <f>IF(P462="","",IF(AND(P462=1,N(Q462)&gt;0),1,0))</f>
        <v/>
      </c>
      <c r="S462" s="30">
        <f>IF(P462="","",IF(F462="","ERRO: data prevista ausente ou inválida",IF(O462=0,"Duplicada: contada uma vez",IF(N(G462)=0,"ERRO: tarefa fora do Plano Mestre",IF(P462=0,"Tarefa retirada do plano: não conta","OK")))))</f>
        <v/>
      </c>
    </row>
    <row r="463">
      <c r="A463" s="29" t="inlineStr">
        <is>
          <t>eq-demo-004</t>
        </is>
      </c>
      <c r="B463" s="25" t="inlineStr">
        <is>
          <t>PRL-11</t>
        </is>
      </c>
      <c r="C463" s="49" t="n">
        <v>46177</v>
      </c>
      <c r="D463" s="29" t="inlineStr">
        <is>
          <t>Cronograma PCM Direto</t>
        </is>
      </c>
      <c r="E463" s="23">
        <f>IF(OR(A463="",B463=""),"",A463&amp;"|"&amp;B463)</f>
        <v/>
      </c>
      <c r="F463" s="30">
        <f>IF(OR(E463="",NOT(ISNUMBER(C463))),"",E463&amp;"|"&amp;YEAR(C463)&amp;"-"&amp;RIGHT("0"&amp;MONTH(C463),2)&amp;"-"&amp;RIGHT("0"&amp;DAY(C463),2))</f>
        <v/>
      </c>
      <c r="G463" s="26">
        <f>IF(E463="","",IFERROR(MATCH(E463,pl_chave,0),0))</f>
        <v/>
      </c>
      <c r="H463" s="23">
        <f>IF(G463="","",IF(G463=0,"Tarefa fora do plano",INDEX(pl_tag,G463)))</f>
        <v/>
      </c>
      <c r="I463" s="30">
        <f>IF(N(G463)=0,"",INDEX(pl_atividade,G463))</f>
        <v/>
      </c>
      <c r="J463" s="50">
        <f>IF(N(G463)=0,"",INDEX(pl_especialidade,G463))</f>
        <v/>
      </c>
      <c r="K463" s="28">
        <f>IF(N(G463)=0,"",INDEX(pl_duracao,G463))</f>
        <v/>
      </c>
      <c r="L463" s="39">
        <f>IF(ISNUMBER(C463),YEAR(C463),"")</f>
        <v/>
      </c>
      <c r="M463" s="39">
        <f>IF(ISNUMBER(C463),MONTH(C463),"")</f>
        <v/>
      </c>
      <c r="N463" s="23">
        <f>IF(L463="","",IF(NOT(ISNUMBER(crono_ano)),"Informe o ano",IF(L463&lt;crono_ano,"Antes do ano",IF(L463&gt;crono_ano,"Depois do ano","No ano"))))</f>
        <v/>
      </c>
      <c r="O463" s="39">
        <f>IF(F463="","",IF(COUNTIF(F$7:F463,F463)=1,1,0))</f>
        <v/>
      </c>
      <c r="P463" s="39">
        <f>IF(A463&amp;B463&amp;C463="","",IF(AND(O463=1,N(G463)&gt;0),IF(INDEX(pl_ativa,MAX(1,N(G463)))="Sim",1,0),0))</f>
        <v/>
      </c>
      <c r="Q463" s="39">
        <f>IF(F463="","",COUNTIFS(ex_chave_oc,F463,ex_cancelada,"&lt;&gt;Sim"))</f>
        <v/>
      </c>
      <c r="R463" s="51">
        <f>IF(P463="","",IF(AND(P463=1,N(Q463)&gt;0),1,0))</f>
        <v/>
      </c>
      <c r="S463" s="30">
        <f>IF(P463="","",IF(F463="","ERRO: data prevista ausente ou inválida",IF(O463=0,"Duplicada: contada uma vez",IF(N(G463)=0,"ERRO: tarefa fora do Plano Mestre",IF(P463=0,"Tarefa retirada do plano: não conta","OK")))))</f>
        <v/>
      </c>
    </row>
    <row r="464">
      <c r="A464" s="29" t="inlineStr">
        <is>
          <t>eq-demo-004</t>
        </is>
      </c>
      <c r="B464" s="25" t="inlineStr">
        <is>
          <t>PRL-11</t>
        </is>
      </c>
      <c r="C464" s="49" t="n">
        <v>46178</v>
      </c>
      <c r="D464" s="29" t="inlineStr">
        <is>
          <t>Cronograma PCM Direto</t>
        </is>
      </c>
      <c r="E464" s="23">
        <f>IF(OR(A464="",B464=""),"",A464&amp;"|"&amp;B464)</f>
        <v/>
      </c>
      <c r="F464" s="30">
        <f>IF(OR(E464="",NOT(ISNUMBER(C464))),"",E464&amp;"|"&amp;YEAR(C464)&amp;"-"&amp;RIGHT("0"&amp;MONTH(C464),2)&amp;"-"&amp;RIGHT("0"&amp;DAY(C464),2))</f>
        <v/>
      </c>
      <c r="G464" s="26">
        <f>IF(E464="","",IFERROR(MATCH(E464,pl_chave,0),0))</f>
        <v/>
      </c>
      <c r="H464" s="23">
        <f>IF(G464="","",IF(G464=0,"Tarefa fora do plano",INDEX(pl_tag,G464)))</f>
        <v/>
      </c>
      <c r="I464" s="30">
        <f>IF(N(G464)=0,"",INDEX(pl_atividade,G464))</f>
        <v/>
      </c>
      <c r="J464" s="50">
        <f>IF(N(G464)=0,"",INDEX(pl_especialidade,G464))</f>
        <v/>
      </c>
      <c r="K464" s="28">
        <f>IF(N(G464)=0,"",INDEX(pl_duracao,G464))</f>
        <v/>
      </c>
      <c r="L464" s="39">
        <f>IF(ISNUMBER(C464),YEAR(C464),"")</f>
        <v/>
      </c>
      <c r="M464" s="39">
        <f>IF(ISNUMBER(C464),MONTH(C464),"")</f>
        <v/>
      </c>
      <c r="N464" s="23">
        <f>IF(L464="","",IF(NOT(ISNUMBER(crono_ano)),"Informe o ano",IF(L464&lt;crono_ano,"Antes do ano",IF(L464&gt;crono_ano,"Depois do ano","No ano"))))</f>
        <v/>
      </c>
      <c r="O464" s="39">
        <f>IF(F464="","",IF(COUNTIF(F$7:F464,F464)=1,1,0))</f>
        <v/>
      </c>
      <c r="P464" s="39">
        <f>IF(A464&amp;B464&amp;C464="","",IF(AND(O464=1,N(G464)&gt;0),IF(INDEX(pl_ativa,MAX(1,N(G464)))="Sim",1,0),0))</f>
        <v/>
      </c>
      <c r="Q464" s="39">
        <f>IF(F464="","",COUNTIFS(ex_chave_oc,F464,ex_cancelada,"&lt;&gt;Sim"))</f>
        <v/>
      </c>
      <c r="R464" s="51">
        <f>IF(P464="","",IF(AND(P464=1,N(Q464)&gt;0),1,0))</f>
        <v/>
      </c>
      <c r="S464" s="30">
        <f>IF(P464="","",IF(F464="","ERRO: data prevista ausente ou inválida",IF(O464=0,"Duplicada: contada uma vez",IF(N(G464)=0,"ERRO: tarefa fora do Plano Mestre",IF(P464=0,"Tarefa retirada do plano: não conta","OK")))))</f>
        <v/>
      </c>
    </row>
    <row r="465">
      <c r="A465" s="29" t="inlineStr">
        <is>
          <t>eq-demo-001</t>
        </is>
      </c>
      <c r="B465" s="25" t="inlineStr">
        <is>
          <t>CMP-01</t>
        </is>
      </c>
      <c r="C465" s="49" t="n">
        <v>46181</v>
      </c>
      <c r="D465" s="29" t="inlineStr">
        <is>
          <t>Cronograma PCM Direto</t>
        </is>
      </c>
      <c r="E465" s="23">
        <f>IF(OR(A465="",B465=""),"",A465&amp;"|"&amp;B465)</f>
        <v/>
      </c>
      <c r="F465" s="30">
        <f>IF(OR(E465="",NOT(ISNUMBER(C465))),"",E465&amp;"|"&amp;YEAR(C465)&amp;"-"&amp;RIGHT("0"&amp;MONTH(C465),2)&amp;"-"&amp;RIGHT("0"&amp;DAY(C465),2))</f>
        <v/>
      </c>
      <c r="G465" s="26">
        <f>IF(E465="","",IFERROR(MATCH(E465,pl_chave,0),0))</f>
        <v/>
      </c>
      <c r="H465" s="23">
        <f>IF(G465="","",IF(G465=0,"Tarefa fora do plano",INDEX(pl_tag,G465)))</f>
        <v/>
      </c>
      <c r="I465" s="30">
        <f>IF(N(G465)=0,"",INDEX(pl_atividade,G465))</f>
        <v/>
      </c>
      <c r="J465" s="50">
        <f>IF(N(G465)=0,"",INDEX(pl_especialidade,G465))</f>
        <v/>
      </c>
      <c r="K465" s="28">
        <f>IF(N(G465)=0,"",INDEX(pl_duracao,G465))</f>
        <v/>
      </c>
      <c r="L465" s="39">
        <f>IF(ISNUMBER(C465),YEAR(C465),"")</f>
        <v/>
      </c>
      <c r="M465" s="39">
        <f>IF(ISNUMBER(C465),MONTH(C465),"")</f>
        <v/>
      </c>
      <c r="N465" s="23">
        <f>IF(L465="","",IF(NOT(ISNUMBER(crono_ano)),"Informe o ano",IF(L465&lt;crono_ano,"Antes do ano",IF(L465&gt;crono_ano,"Depois do ano","No ano"))))</f>
        <v/>
      </c>
      <c r="O465" s="39">
        <f>IF(F465="","",IF(COUNTIF(F$7:F465,F465)=1,1,0))</f>
        <v/>
      </c>
      <c r="P465" s="39">
        <f>IF(A465&amp;B465&amp;C465="","",IF(AND(O465=1,N(G465)&gt;0),IF(INDEX(pl_ativa,MAX(1,N(G465)))="Sim",1,0),0))</f>
        <v/>
      </c>
      <c r="Q465" s="39">
        <f>IF(F465="","",COUNTIFS(ex_chave_oc,F465,ex_cancelada,"&lt;&gt;Sim"))</f>
        <v/>
      </c>
      <c r="R465" s="51">
        <f>IF(P465="","",IF(AND(P465=1,N(Q465)&gt;0),1,0))</f>
        <v/>
      </c>
      <c r="S465" s="30">
        <f>IF(P465="","",IF(F465="","ERRO: data prevista ausente ou inválida",IF(O465=0,"Duplicada: contada uma vez",IF(N(G465)=0,"ERRO: tarefa fora do Plano Mestre",IF(P465=0,"Tarefa retirada do plano: não conta","OK")))))</f>
        <v/>
      </c>
    </row>
    <row r="466">
      <c r="A466" s="29" t="inlineStr">
        <is>
          <t>eq-demo-001</t>
        </is>
      </c>
      <c r="B466" s="25" t="inlineStr">
        <is>
          <t>CMP-02</t>
        </is>
      </c>
      <c r="C466" s="49" t="n">
        <v>46181</v>
      </c>
      <c r="D466" s="29" t="inlineStr">
        <is>
          <t>Cronograma PCM Direto</t>
        </is>
      </c>
      <c r="E466" s="23">
        <f>IF(OR(A466="",B466=""),"",A466&amp;"|"&amp;B466)</f>
        <v/>
      </c>
      <c r="F466" s="30">
        <f>IF(OR(E466="",NOT(ISNUMBER(C466))),"",E466&amp;"|"&amp;YEAR(C466)&amp;"-"&amp;RIGHT("0"&amp;MONTH(C466),2)&amp;"-"&amp;RIGHT("0"&amp;DAY(C466),2))</f>
        <v/>
      </c>
      <c r="G466" s="26">
        <f>IF(E466="","",IFERROR(MATCH(E466,pl_chave,0),0))</f>
        <v/>
      </c>
      <c r="H466" s="23">
        <f>IF(G466="","",IF(G466=0,"Tarefa fora do plano",INDEX(pl_tag,G466)))</f>
        <v/>
      </c>
      <c r="I466" s="30">
        <f>IF(N(G466)=0,"",INDEX(pl_atividade,G466))</f>
        <v/>
      </c>
      <c r="J466" s="50">
        <f>IF(N(G466)=0,"",INDEX(pl_especialidade,G466))</f>
        <v/>
      </c>
      <c r="K466" s="28">
        <f>IF(N(G466)=0,"",INDEX(pl_duracao,G466))</f>
        <v/>
      </c>
      <c r="L466" s="39">
        <f>IF(ISNUMBER(C466),YEAR(C466),"")</f>
        <v/>
      </c>
      <c r="M466" s="39">
        <f>IF(ISNUMBER(C466),MONTH(C466),"")</f>
        <v/>
      </c>
      <c r="N466" s="23">
        <f>IF(L466="","",IF(NOT(ISNUMBER(crono_ano)),"Informe o ano",IF(L466&lt;crono_ano,"Antes do ano",IF(L466&gt;crono_ano,"Depois do ano","No ano"))))</f>
        <v/>
      </c>
      <c r="O466" s="39">
        <f>IF(F466="","",IF(COUNTIF(F$7:F466,F466)=1,1,0))</f>
        <v/>
      </c>
      <c r="P466" s="39">
        <f>IF(A466&amp;B466&amp;C466="","",IF(AND(O466=1,N(G466)&gt;0),IF(INDEX(pl_ativa,MAX(1,N(G466)))="Sim",1,0),0))</f>
        <v/>
      </c>
      <c r="Q466" s="39">
        <f>IF(F466="","",COUNTIFS(ex_chave_oc,F466,ex_cancelada,"&lt;&gt;Sim"))</f>
        <v/>
      </c>
      <c r="R466" s="51">
        <f>IF(P466="","",IF(AND(P466=1,N(Q466)&gt;0),1,0))</f>
        <v/>
      </c>
      <c r="S466" s="30">
        <f>IF(P466="","",IF(F466="","ERRO: data prevista ausente ou inválida",IF(O466=0,"Duplicada: contada uma vez",IF(N(G466)=0,"ERRO: tarefa fora do Plano Mestre",IF(P466=0,"Tarefa retirada do plano: não conta","OK")))))</f>
        <v/>
      </c>
    </row>
    <row r="467">
      <c r="A467" s="29" t="inlineStr">
        <is>
          <t>eq-demo-001</t>
        </is>
      </c>
      <c r="B467" s="25" t="inlineStr">
        <is>
          <t>CMP-04</t>
        </is>
      </c>
      <c r="C467" s="49" t="n">
        <v>46181</v>
      </c>
      <c r="D467" s="29" t="inlineStr">
        <is>
          <t>Cronograma PCM Direto</t>
        </is>
      </c>
      <c r="E467" s="23">
        <f>IF(OR(A467="",B467=""),"",A467&amp;"|"&amp;B467)</f>
        <v/>
      </c>
      <c r="F467" s="30">
        <f>IF(OR(E467="",NOT(ISNUMBER(C467))),"",E467&amp;"|"&amp;YEAR(C467)&amp;"-"&amp;RIGHT("0"&amp;MONTH(C467),2)&amp;"-"&amp;RIGHT("0"&amp;DAY(C467),2))</f>
        <v/>
      </c>
      <c r="G467" s="26">
        <f>IF(E467="","",IFERROR(MATCH(E467,pl_chave,0),0))</f>
        <v/>
      </c>
      <c r="H467" s="23">
        <f>IF(G467="","",IF(G467=0,"Tarefa fora do plano",INDEX(pl_tag,G467)))</f>
        <v/>
      </c>
      <c r="I467" s="30">
        <f>IF(N(G467)=0,"",INDEX(pl_atividade,G467))</f>
        <v/>
      </c>
      <c r="J467" s="50">
        <f>IF(N(G467)=0,"",INDEX(pl_especialidade,G467))</f>
        <v/>
      </c>
      <c r="K467" s="28">
        <f>IF(N(G467)=0,"",INDEX(pl_duracao,G467))</f>
        <v/>
      </c>
      <c r="L467" s="39">
        <f>IF(ISNUMBER(C467),YEAR(C467),"")</f>
        <v/>
      </c>
      <c r="M467" s="39">
        <f>IF(ISNUMBER(C467),MONTH(C467),"")</f>
        <v/>
      </c>
      <c r="N467" s="23">
        <f>IF(L467="","",IF(NOT(ISNUMBER(crono_ano)),"Informe o ano",IF(L467&lt;crono_ano,"Antes do ano",IF(L467&gt;crono_ano,"Depois do ano","No ano"))))</f>
        <v/>
      </c>
      <c r="O467" s="39">
        <f>IF(F467="","",IF(COUNTIF(F$7:F467,F467)=1,1,0))</f>
        <v/>
      </c>
      <c r="P467" s="39">
        <f>IF(A467&amp;B467&amp;C467="","",IF(AND(O467=1,N(G467)&gt;0),IF(INDEX(pl_ativa,MAX(1,N(G467)))="Sim",1,0),0))</f>
        <v/>
      </c>
      <c r="Q467" s="39">
        <f>IF(F467="","",COUNTIFS(ex_chave_oc,F467,ex_cancelada,"&lt;&gt;Sim"))</f>
        <v/>
      </c>
      <c r="R467" s="51">
        <f>IF(P467="","",IF(AND(P467=1,N(Q467)&gt;0),1,0))</f>
        <v/>
      </c>
      <c r="S467" s="30">
        <f>IF(P467="","",IF(F467="","ERRO: data prevista ausente ou inválida",IF(O467=0,"Duplicada: contada uma vez",IF(N(G467)=0,"ERRO: tarefa fora do Plano Mestre",IF(P467=0,"Tarefa retirada do plano: não conta","OK")))))</f>
        <v/>
      </c>
    </row>
    <row r="468">
      <c r="A468" s="29" t="inlineStr">
        <is>
          <t>eq-demo-001</t>
        </is>
      </c>
      <c r="B468" s="25" t="inlineStr">
        <is>
          <t>CMP-06</t>
        </is>
      </c>
      <c r="C468" s="49" t="n">
        <v>46181</v>
      </c>
      <c r="D468" s="29" t="inlineStr">
        <is>
          <t>Cronograma PCM Direto</t>
        </is>
      </c>
      <c r="E468" s="23">
        <f>IF(OR(A468="",B468=""),"",A468&amp;"|"&amp;B468)</f>
        <v/>
      </c>
      <c r="F468" s="30">
        <f>IF(OR(E468="",NOT(ISNUMBER(C468))),"",E468&amp;"|"&amp;YEAR(C468)&amp;"-"&amp;RIGHT("0"&amp;MONTH(C468),2)&amp;"-"&amp;RIGHT("0"&amp;DAY(C468),2))</f>
        <v/>
      </c>
      <c r="G468" s="26">
        <f>IF(E468="","",IFERROR(MATCH(E468,pl_chave,0),0))</f>
        <v/>
      </c>
      <c r="H468" s="23">
        <f>IF(G468="","",IF(G468=0,"Tarefa fora do plano",INDEX(pl_tag,G468)))</f>
        <v/>
      </c>
      <c r="I468" s="30">
        <f>IF(N(G468)=0,"",INDEX(pl_atividade,G468))</f>
        <v/>
      </c>
      <c r="J468" s="50">
        <f>IF(N(G468)=0,"",INDEX(pl_especialidade,G468))</f>
        <v/>
      </c>
      <c r="K468" s="28">
        <f>IF(N(G468)=0,"",INDEX(pl_duracao,G468))</f>
        <v/>
      </c>
      <c r="L468" s="39">
        <f>IF(ISNUMBER(C468),YEAR(C468),"")</f>
        <v/>
      </c>
      <c r="M468" s="39">
        <f>IF(ISNUMBER(C468),MONTH(C468),"")</f>
        <v/>
      </c>
      <c r="N468" s="23">
        <f>IF(L468="","",IF(NOT(ISNUMBER(crono_ano)),"Informe o ano",IF(L468&lt;crono_ano,"Antes do ano",IF(L468&gt;crono_ano,"Depois do ano","No ano"))))</f>
        <v/>
      </c>
      <c r="O468" s="39">
        <f>IF(F468="","",IF(COUNTIF(F$7:F468,F468)=1,1,0))</f>
        <v/>
      </c>
      <c r="P468" s="39">
        <f>IF(A468&amp;B468&amp;C468="","",IF(AND(O468=1,N(G468)&gt;0),IF(INDEX(pl_ativa,MAX(1,N(G468)))="Sim",1,0),0))</f>
        <v/>
      </c>
      <c r="Q468" s="39">
        <f>IF(F468="","",COUNTIFS(ex_chave_oc,F468,ex_cancelada,"&lt;&gt;Sim"))</f>
        <v/>
      </c>
      <c r="R468" s="51">
        <f>IF(P468="","",IF(AND(P468=1,N(Q468)&gt;0),1,0))</f>
        <v/>
      </c>
      <c r="S468" s="30">
        <f>IF(P468="","",IF(F468="","ERRO: data prevista ausente ou inválida",IF(O468=0,"Duplicada: contada uma vez",IF(N(G468)=0,"ERRO: tarefa fora do Plano Mestre",IF(P468=0,"Tarefa retirada do plano: não conta","OK")))))</f>
        <v/>
      </c>
    </row>
    <row r="469">
      <c r="A469" s="29" t="inlineStr">
        <is>
          <t>eq-demo-002</t>
        </is>
      </c>
      <c r="B469" s="25" t="inlineStr">
        <is>
          <t>BCF-01</t>
        </is>
      </c>
      <c r="C469" s="49" t="n">
        <v>46181</v>
      </c>
      <c r="D469" s="29" t="inlineStr">
        <is>
          <t>Cronograma PCM Direto</t>
        </is>
      </c>
      <c r="E469" s="23">
        <f>IF(OR(A469="",B469=""),"",A469&amp;"|"&amp;B469)</f>
        <v/>
      </c>
      <c r="F469" s="30">
        <f>IF(OR(E469="",NOT(ISNUMBER(C469))),"",E469&amp;"|"&amp;YEAR(C469)&amp;"-"&amp;RIGHT("0"&amp;MONTH(C469),2)&amp;"-"&amp;RIGHT("0"&amp;DAY(C469),2))</f>
        <v/>
      </c>
      <c r="G469" s="26">
        <f>IF(E469="","",IFERROR(MATCH(E469,pl_chave,0),0))</f>
        <v/>
      </c>
      <c r="H469" s="23">
        <f>IF(G469="","",IF(G469=0,"Tarefa fora do plano",INDEX(pl_tag,G469)))</f>
        <v/>
      </c>
      <c r="I469" s="30">
        <f>IF(N(G469)=0,"",INDEX(pl_atividade,G469))</f>
        <v/>
      </c>
      <c r="J469" s="50">
        <f>IF(N(G469)=0,"",INDEX(pl_especialidade,G469))</f>
        <v/>
      </c>
      <c r="K469" s="28">
        <f>IF(N(G469)=0,"",INDEX(pl_duracao,G469))</f>
        <v/>
      </c>
      <c r="L469" s="39">
        <f>IF(ISNUMBER(C469),YEAR(C469),"")</f>
        <v/>
      </c>
      <c r="M469" s="39">
        <f>IF(ISNUMBER(C469),MONTH(C469),"")</f>
        <v/>
      </c>
      <c r="N469" s="23">
        <f>IF(L469="","",IF(NOT(ISNUMBER(crono_ano)),"Informe o ano",IF(L469&lt;crono_ano,"Antes do ano",IF(L469&gt;crono_ano,"Depois do ano","No ano"))))</f>
        <v/>
      </c>
      <c r="O469" s="39">
        <f>IF(F469="","",IF(COUNTIF(F$7:F469,F469)=1,1,0))</f>
        <v/>
      </c>
      <c r="P469" s="39">
        <f>IF(A469&amp;B469&amp;C469="","",IF(AND(O469=1,N(G469)&gt;0),IF(INDEX(pl_ativa,MAX(1,N(G469)))="Sim",1,0),0))</f>
        <v/>
      </c>
      <c r="Q469" s="39">
        <f>IF(F469="","",COUNTIFS(ex_chave_oc,F469,ex_cancelada,"&lt;&gt;Sim"))</f>
        <v/>
      </c>
      <c r="R469" s="51">
        <f>IF(P469="","",IF(AND(P469=1,N(Q469)&gt;0),1,0))</f>
        <v/>
      </c>
      <c r="S469" s="30">
        <f>IF(P469="","",IF(F469="","ERRO: data prevista ausente ou inválida",IF(O469=0,"Duplicada: contada uma vez",IF(N(G469)=0,"ERRO: tarefa fora do Plano Mestre",IF(P469=0,"Tarefa retirada do plano: não conta","OK")))))</f>
        <v/>
      </c>
    </row>
    <row r="470">
      <c r="A470" s="29" t="inlineStr">
        <is>
          <t>eq-demo-003</t>
        </is>
      </c>
      <c r="B470" s="25" t="inlineStr">
        <is>
          <t>MOT-01</t>
        </is>
      </c>
      <c r="C470" s="49" t="n">
        <v>46181</v>
      </c>
      <c r="D470" s="29" t="inlineStr">
        <is>
          <t>Cronograma PCM Direto</t>
        </is>
      </c>
      <c r="E470" s="23">
        <f>IF(OR(A470="",B470=""),"",A470&amp;"|"&amp;B470)</f>
        <v/>
      </c>
      <c r="F470" s="30">
        <f>IF(OR(E470="",NOT(ISNUMBER(C470))),"",E470&amp;"|"&amp;YEAR(C470)&amp;"-"&amp;RIGHT("0"&amp;MONTH(C470),2)&amp;"-"&amp;RIGHT("0"&amp;DAY(C470),2))</f>
        <v/>
      </c>
      <c r="G470" s="26">
        <f>IF(E470="","",IFERROR(MATCH(E470,pl_chave,0),0))</f>
        <v/>
      </c>
      <c r="H470" s="23">
        <f>IF(G470="","",IF(G470=0,"Tarefa fora do plano",INDEX(pl_tag,G470)))</f>
        <v/>
      </c>
      <c r="I470" s="30">
        <f>IF(N(G470)=0,"",INDEX(pl_atividade,G470))</f>
        <v/>
      </c>
      <c r="J470" s="50">
        <f>IF(N(G470)=0,"",INDEX(pl_especialidade,G470))</f>
        <v/>
      </c>
      <c r="K470" s="28">
        <f>IF(N(G470)=0,"",INDEX(pl_duracao,G470))</f>
        <v/>
      </c>
      <c r="L470" s="39">
        <f>IF(ISNUMBER(C470),YEAR(C470),"")</f>
        <v/>
      </c>
      <c r="M470" s="39">
        <f>IF(ISNUMBER(C470),MONTH(C470),"")</f>
        <v/>
      </c>
      <c r="N470" s="23">
        <f>IF(L470="","",IF(NOT(ISNUMBER(crono_ano)),"Informe o ano",IF(L470&lt;crono_ano,"Antes do ano",IF(L470&gt;crono_ano,"Depois do ano","No ano"))))</f>
        <v/>
      </c>
      <c r="O470" s="39">
        <f>IF(F470="","",IF(COUNTIF(F$7:F470,F470)=1,1,0))</f>
        <v/>
      </c>
      <c r="P470" s="39">
        <f>IF(A470&amp;B470&amp;C470="","",IF(AND(O470=1,N(G470)&gt;0),IF(INDEX(pl_ativa,MAX(1,N(G470)))="Sim",1,0),0))</f>
        <v/>
      </c>
      <c r="Q470" s="39">
        <f>IF(F470="","",COUNTIFS(ex_chave_oc,F470,ex_cancelada,"&lt;&gt;Sim"))</f>
        <v/>
      </c>
      <c r="R470" s="51">
        <f>IF(P470="","",IF(AND(P470=1,N(Q470)&gt;0),1,0))</f>
        <v/>
      </c>
      <c r="S470" s="30">
        <f>IF(P470="","",IF(F470="","ERRO: data prevista ausente ou inválida",IF(O470=0,"Duplicada: contada uma vez",IF(N(G470)=0,"ERRO: tarefa fora do Plano Mestre",IF(P470=0,"Tarefa retirada do plano: não conta","OK")))))</f>
        <v/>
      </c>
    </row>
    <row r="471">
      <c r="A471" s="29" t="inlineStr">
        <is>
          <t>eq-demo-004</t>
        </is>
      </c>
      <c r="B471" s="25" t="inlineStr">
        <is>
          <t>PRL-01</t>
        </is>
      </c>
      <c r="C471" s="49" t="n">
        <v>46181</v>
      </c>
      <c r="D471" s="29" t="inlineStr">
        <is>
          <t>Cronograma PCM Direto</t>
        </is>
      </c>
      <c r="E471" s="23">
        <f>IF(OR(A471="",B471=""),"",A471&amp;"|"&amp;B471)</f>
        <v/>
      </c>
      <c r="F471" s="30">
        <f>IF(OR(E471="",NOT(ISNUMBER(C471))),"",E471&amp;"|"&amp;YEAR(C471)&amp;"-"&amp;RIGHT("0"&amp;MONTH(C471),2)&amp;"-"&amp;RIGHT("0"&amp;DAY(C471),2))</f>
        <v/>
      </c>
      <c r="G471" s="26">
        <f>IF(E471="","",IFERROR(MATCH(E471,pl_chave,0),0))</f>
        <v/>
      </c>
      <c r="H471" s="23">
        <f>IF(G471="","",IF(G471=0,"Tarefa fora do plano",INDEX(pl_tag,G471)))</f>
        <v/>
      </c>
      <c r="I471" s="30">
        <f>IF(N(G471)=0,"",INDEX(pl_atividade,G471))</f>
        <v/>
      </c>
      <c r="J471" s="50">
        <f>IF(N(G471)=0,"",INDEX(pl_especialidade,G471))</f>
        <v/>
      </c>
      <c r="K471" s="28">
        <f>IF(N(G471)=0,"",INDEX(pl_duracao,G471))</f>
        <v/>
      </c>
      <c r="L471" s="39">
        <f>IF(ISNUMBER(C471),YEAR(C471),"")</f>
        <v/>
      </c>
      <c r="M471" s="39">
        <f>IF(ISNUMBER(C471),MONTH(C471),"")</f>
        <v/>
      </c>
      <c r="N471" s="23">
        <f>IF(L471="","",IF(NOT(ISNUMBER(crono_ano)),"Informe o ano",IF(L471&lt;crono_ano,"Antes do ano",IF(L471&gt;crono_ano,"Depois do ano","No ano"))))</f>
        <v/>
      </c>
      <c r="O471" s="39">
        <f>IF(F471="","",IF(COUNTIF(F$7:F471,F471)=1,1,0))</f>
        <v/>
      </c>
      <c r="P471" s="39">
        <f>IF(A471&amp;B471&amp;C471="","",IF(AND(O471=1,N(G471)&gt;0),IF(INDEX(pl_ativa,MAX(1,N(G471)))="Sim",1,0),0))</f>
        <v/>
      </c>
      <c r="Q471" s="39">
        <f>IF(F471="","",COUNTIFS(ex_chave_oc,F471,ex_cancelada,"&lt;&gt;Sim"))</f>
        <v/>
      </c>
      <c r="R471" s="51">
        <f>IF(P471="","",IF(AND(P471=1,N(Q471)&gt;0),1,0))</f>
        <v/>
      </c>
      <c r="S471" s="30">
        <f>IF(P471="","",IF(F471="","ERRO: data prevista ausente ou inválida",IF(O471=0,"Duplicada: contada uma vez",IF(N(G471)=0,"ERRO: tarefa fora do Plano Mestre",IF(P471=0,"Tarefa retirada do plano: não conta","OK")))))</f>
        <v/>
      </c>
    </row>
    <row r="472">
      <c r="A472" s="29" t="inlineStr">
        <is>
          <t>eq-demo-004</t>
        </is>
      </c>
      <c r="B472" s="25" t="inlineStr">
        <is>
          <t>PRL-02</t>
        </is>
      </c>
      <c r="C472" s="49" t="n">
        <v>46181</v>
      </c>
      <c r="D472" s="29" t="inlineStr">
        <is>
          <t>Cronograma PCM Direto</t>
        </is>
      </c>
      <c r="E472" s="23">
        <f>IF(OR(A472="",B472=""),"",A472&amp;"|"&amp;B472)</f>
        <v/>
      </c>
      <c r="F472" s="30">
        <f>IF(OR(E472="",NOT(ISNUMBER(C472))),"",E472&amp;"|"&amp;YEAR(C472)&amp;"-"&amp;RIGHT("0"&amp;MONTH(C472),2)&amp;"-"&amp;RIGHT("0"&amp;DAY(C472),2))</f>
        <v/>
      </c>
      <c r="G472" s="26">
        <f>IF(E472="","",IFERROR(MATCH(E472,pl_chave,0),0))</f>
        <v/>
      </c>
      <c r="H472" s="23">
        <f>IF(G472="","",IF(G472=0,"Tarefa fora do plano",INDEX(pl_tag,G472)))</f>
        <v/>
      </c>
      <c r="I472" s="30">
        <f>IF(N(G472)=0,"",INDEX(pl_atividade,G472))</f>
        <v/>
      </c>
      <c r="J472" s="50">
        <f>IF(N(G472)=0,"",INDEX(pl_especialidade,G472))</f>
        <v/>
      </c>
      <c r="K472" s="28">
        <f>IF(N(G472)=0,"",INDEX(pl_duracao,G472))</f>
        <v/>
      </c>
      <c r="L472" s="39">
        <f>IF(ISNUMBER(C472),YEAR(C472),"")</f>
        <v/>
      </c>
      <c r="M472" s="39">
        <f>IF(ISNUMBER(C472),MONTH(C472),"")</f>
        <v/>
      </c>
      <c r="N472" s="23">
        <f>IF(L472="","",IF(NOT(ISNUMBER(crono_ano)),"Informe o ano",IF(L472&lt;crono_ano,"Antes do ano",IF(L472&gt;crono_ano,"Depois do ano","No ano"))))</f>
        <v/>
      </c>
      <c r="O472" s="39">
        <f>IF(F472="","",IF(COUNTIF(F$7:F472,F472)=1,1,0))</f>
        <v/>
      </c>
      <c r="P472" s="39">
        <f>IF(A472&amp;B472&amp;C472="","",IF(AND(O472=1,N(G472)&gt;0),IF(INDEX(pl_ativa,MAX(1,N(G472)))="Sim",1,0),0))</f>
        <v/>
      </c>
      <c r="Q472" s="39">
        <f>IF(F472="","",COUNTIFS(ex_chave_oc,F472,ex_cancelada,"&lt;&gt;Sim"))</f>
        <v/>
      </c>
      <c r="R472" s="51">
        <f>IF(P472="","",IF(AND(P472=1,N(Q472)&gt;0),1,0))</f>
        <v/>
      </c>
      <c r="S472" s="30">
        <f>IF(P472="","",IF(F472="","ERRO: data prevista ausente ou inválida",IF(O472=0,"Duplicada: contada uma vez",IF(N(G472)=0,"ERRO: tarefa fora do Plano Mestre",IF(P472=0,"Tarefa retirada do plano: não conta","OK")))))</f>
        <v/>
      </c>
    </row>
    <row r="473">
      <c r="A473" s="29" t="inlineStr">
        <is>
          <t>eq-demo-004</t>
        </is>
      </c>
      <c r="B473" s="25" t="inlineStr">
        <is>
          <t>PRL-03</t>
        </is>
      </c>
      <c r="C473" s="49" t="n">
        <v>46181</v>
      </c>
      <c r="D473" s="29" t="inlineStr">
        <is>
          <t>Cronograma PCM Direto</t>
        </is>
      </c>
      <c r="E473" s="23">
        <f>IF(OR(A473="",B473=""),"",A473&amp;"|"&amp;B473)</f>
        <v/>
      </c>
      <c r="F473" s="30">
        <f>IF(OR(E473="",NOT(ISNUMBER(C473))),"",E473&amp;"|"&amp;YEAR(C473)&amp;"-"&amp;RIGHT("0"&amp;MONTH(C473),2)&amp;"-"&amp;RIGHT("0"&amp;DAY(C473),2))</f>
        <v/>
      </c>
      <c r="G473" s="26">
        <f>IF(E473="","",IFERROR(MATCH(E473,pl_chave,0),0))</f>
        <v/>
      </c>
      <c r="H473" s="23">
        <f>IF(G473="","",IF(G473=0,"Tarefa fora do plano",INDEX(pl_tag,G473)))</f>
        <v/>
      </c>
      <c r="I473" s="30">
        <f>IF(N(G473)=0,"",INDEX(pl_atividade,G473))</f>
        <v/>
      </c>
      <c r="J473" s="50">
        <f>IF(N(G473)=0,"",INDEX(pl_especialidade,G473))</f>
        <v/>
      </c>
      <c r="K473" s="28">
        <f>IF(N(G473)=0,"",INDEX(pl_duracao,G473))</f>
        <v/>
      </c>
      <c r="L473" s="39">
        <f>IF(ISNUMBER(C473),YEAR(C473),"")</f>
        <v/>
      </c>
      <c r="M473" s="39">
        <f>IF(ISNUMBER(C473),MONTH(C473),"")</f>
        <v/>
      </c>
      <c r="N473" s="23">
        <f>IF(L473="","",IF(NOT(ISNUMBER(crono_ano)),"Informe o ano",IF(L473&lt;crono_ano,"Antes do ano",IF(L473&gt;crono_ano,"Depois do ano","No ano"))))</f>
        <v/>
      </c>
      <c r="O473" s="39">
        <f>IF(F473="","",IF(COUNTIF(F$7:F473,F473)=1,1,0))</f>
        <v/>
      </c>
      <c r="P473" s="39">
        <f>IF(A473&amp;B473&amp;C473="","",IF(AND(O473=1,N(G473)&gt;0),IF(INDEX(pl_ativa,MAX(1,N(G473)))="Sim",1,0),0))</f>
        <v/>
      </c>
      <c r="Q473" s="39">
        <f>IF(F473="","",COUNTIFS(ex_chave_oc,F473,ex_cancelada,"&lt;&gt;Sim"))</f>
        <v/>
      </c>
      <c r="R473" s="51">
        <f>IF(P473="","",IF(AND(P473=1,N(Q473)&gt;0),1,0))</f>
        <v/>
      </c>
      <c r="S473" s="30">
        <f>IF(P473="","",IF(F473="","ERRO: data prevista ausente ou inválida",IF(O473=0,"Duplicada: contada uma vez",IF(N(G473)=0,"ERRO: tarefa fora do Plano Mestre",IF(P473=0,"Tarefa retirada do plano: não conta","OK")))))</f>
        <v/>
      </c>
    </row>
    <row r="474">
      <c r="A474" s="29" t="inlineStr">
        <is>
          <t>eq-demo-004</t>
        </is>
      </c>
      <c r="B474" s="25" t="inlineStr">
        <is>
          <t>PRL-06</t>
        </is>
      </c>
      <c r="C474" s="49" t="n">
        <v>46181</v>
      </c>
      <c r="D474" s="29" t="inlineStr">
        <is>
          <t>Cronograma PCM Direto</t>
        </is>
      </c>
      <c r="E474" s="23">
        <f>IF(OR(A474="",B474=""),"",A474&amp;"|"&amp;B474)</f>
        <v/>
      </c>
      <c r="F474" s="30">
        <f>IF(OR(E474="",NOT(ISNUMBER(C474))),"",E474&amp;"|"&amp;YEAR(C474)&amp;"-"&amp;RIGHT("0"&amp;MONTH(C474),2)&amp;"-"&amp;RIGHT("0"&amp;DAY(C474),2))</f>
        <v/>
      </c>
      <c r="G474" s="26">
        <f>IF(E474="","",IFERROR(MATCH(E474,pl_chave,0),0))</f>
        <v/>
      </c>
      <c r="H474" s="23">
        <f>IF(G474="","",IF(G474=0,"Tarefa fora do plano",INDEX(pl_tag,G474)))</f>
        <v/>
      </c>
      <c r="I474" s="30">
        <f>IF(N(G474)=0,"",INDEX(pl_atividade,G474))</f>
        <v/>
      </c>
      <c r="J474" s="50">
        <f>IF(N(G474)=0,"",INDEX(pl_especialidade,G474))</f>
        <v/>
      </c>
      <c r="K474" s="28">
        <f>IF(N(G474)=0,"",INDEX(pl_duracao,G474))</f>
        <v/>
      </c>
      <c r="L474" s="39">
        <f>IF(ISNUMBER(C474),YEAR(C474),"")</f>
        <v/>
      </c>
      <c r="M474" s="39">
        <f>IF(ISNUMBER(C474),MONTH(C474),"")</f>
        <v/>
      </c>
      <c r="N474" s="23">
        <f>IF(L474="","",IF(NOT(ISNUMBER(crono_ano)),"Informe o ano",IF(L474&lt;crono_ano,"Antes do ano",IF(L474&gt;crono_ano,"Depois do ano","No ano"))))</f>
        <v/>
      </c>
      <c r="O474" s="39">
        <f>IF(F474="","",IF(COUNTIF(F$7:F474,F474)=1,1,0))</f>
        <v/>
      </c>
      <c r="P474" s="39">
        <f>IF(A474&amp;B474&amp;C474="","",IF(AND(O474=1,N(G474)&gt;0),IF(INDEX(pl_ativa,MAX(1,N(G474)))="Sim",1,0),0))</f>
        <v/>
      </c>
      <c r="Q474" s="39">
        <f>IF(F474="","",COUNTIFS(ex_chave_oc,F474,ex_cancelada,"&lt;&gt;Sim"))</f>
        <v/>
      </c>
      <c r="R474" s="51">
        <f>IF(P474="","",IF(AND(P474=1,N(Q474)&gt;0),1,0))</f>
        <v/>
      </c>
      <c r="S474" s="30">
        <f>IF(P474="","",IF(F474="","ERRO: data prevista ausente ou inválida",IF(O474=0,"Duplicada: contada uma vez",IF(N(G474)=0,"ERRO: tarefa fora do Plano Mestre",IF(P474=0,"Tarefa retirada do plano: não conta","OK")))))</f>
        <v/>
      </c>
    </row>
    <row r="475">
      <c r="A475" s="29" t="inlineStr">
        <is>
          <t>eq-demo-004</t>
        </is>
      </c>
      <c r="B475" s="25" t="inlineStr">
        <is>
          <t>PRL-11</t>
        </is>
      </c>
      <c r="C475" s="49" t="n">
        <v>46181</v>
      </c>
      <c r="D475" s="29" t="inlineStr">
        <is>
          <t>Cronograma PCM Direto</t>
        </is>
      </c>
      <c r="E475" s="23">
        <f>IF(OR(A475="",B475=""),"",A475&amp;"|"&amp;B475)</f>
        <v/>
      </c>
      <c r="F475" s="30">
        <f>IF(OR(E475="",NOT(ISNUMBER(C475))),"",E475&amp;"|"&amp;YEAR(C475)&amp;"-"&amp;RIGHT("0"&amp;MONTH(C475),2)&amp;"-"&amp;RIGHT("0"&amp;DAY(C475),2))</f>
        <v/>
      </c>
      <c r="G475" s="26">
        <f>IF(E475="","",IFERROR(MATCH(E475,pl_chave,0),0))</f>
        <v/>
      </c>
      <c r="H475" s="23">
        <f>IF(G475="","",IF(G475=0,"Tarefa fora do plano",INDEX(pl_tag,G475)))</f>
        <v/>
      </c>
      <c r="I475" s="30">
        <f>IF(N(G475)=0,"",INDEX(pl_atividade,G475))</f>
        <v/>
      </c>
      <c r="J475" s="50">
        <f>IF(N(G475)=0,"",INDEX(pl_especialidade,G475))</f>
        <v/>
      </c>
      <c r="K475" s="28">
        <f>IF(N(G475)=0,"",INDEX(pl_duracao,G475))</f>
        <v/>
      </c>
      <c r="L475" s="39">
        <f>IF(ISNUMBER(C475),YEAR(C475),"")</f>
        <v/>
      </c>
      <c r="M475" s="39">
        <f>IF(ISNUMBER(C475),MONTH(C475),"")</f>
        <v/>
      </c>
      <c r="N475" s="23">
        <f>IF(L475="","",IF(NOT(ISNUMBER(crono_ano)),"Informe o ano",IF(L475&lt;crono_ano,"Antes do ano",IF(L475&gt;crono_ano,"Depois do ano","No ano"))))</f>
        <v/>
      </c>
      <c r="O475" s="39">
        <f>IF(F475="","",IF(COUNTIF(F$7:F475,F475)=1,1,0))</f>
        <v/>
      </c>
      <c r="P475" s="39">
        <f>IF(A475&amp;B475&amp;C475="","",IF(AND(O475=1,N(G475)&gt;0),IF(INDEX(pl_ativa,MAX(1,N(G475)))="Sim",1,0),0))</f>
        <v/>
      </c>
      <c r="Q475" s="39">
        <f>IF(F475="","",COUNTIFS(ex_chave_oc,F475,ex_cancelada,"&lt;&gt;Sim"))</f>
        <v/>
      </c>
      <c r="R475" s="51">
        <f>IF(P475="","",IF(AND(P475=1,N(Q475)&gt;0),1,0))</f>
        <v/>
      </c>
      <c r="S475" s="30">
        <f>IF(P475="","",IF(F475="","ERRO: data prevista ausente ou inválida",IF(O475=0,"Duplicada: contada uma vez",IF(N(G475)=0,"ERRO: tarefa fora do Plano Mestre",IF(P475=0,"Tarefa retirada do plano: não conta","OK")))))</f>
        <v/>
      </c>
    </row>
    <row r="476">
      <c r="A476" s="29" t="inlineStr">
        <is>
          <t>eq-demo-004</t>
        </is>
      </c>
      <c r="B476" s="25" t="inlineStr">
        <is>
          <t>PRL-11</t>
        </is>
      </c>
      <c r="C476" s="49" t="n">
        <v>46182</v>
      </c>
      <c r="D476" s="29" t="inlineStr">
        <is>
          <t>Cronograma PCM Direto</t>
        </is>
      </c>
      <c r="E476" s="23">
        <f>IF(OR(A476="",B476=""),"",A476&amp;"|"&amp;B476)</f>
        <v/>
      </c>
      <c r="F476" s="30">
        <f>IF(OR(E476="",NOT(ISNUMBER(C476))),"",E476&amp;"|"&amp;YEAR(C476)&amp;"-"&amp;RIGHT("0"&amp;MONTH(C476),2)&amp;"-"&amp;RIGHT("0"&amp;DAY(C476),2))</f>
        <v/>
      </c>
      <c r="G476" s="26">
        <f>IF(E476="","",IFERROR(MATCH(E476,pl_chave,0),0))</f>
        <v/>
      </c>
      <c r="H476" s="23">
        <f>IF(G476="","",IF(G476=0,"Tarefa fora do plano",INDEX(pl_tag,G476)))</f>
        <v/>
      </c>
      <c r="I476" s="30">
        <f>IF(N(G476)=0,"",INDEX(pl_atividade,G476))</f>
        <v/>
      </c>
      <c r="J476" s="50">
        <f>IF(N(G476)=0,"",INDEX(pl_especialidade,G476))</f>
        <v/>
      </c>
      <c r="K476" s="28">
        <f>IF(N(G476)=0,"",INDEX(pl_duracao,G476))</f>
        <v/>
      </c>
      <c r="L476" s="39">
        <f>IF(ISNUMBER(C476),YEAR(C476),"")</f>
        <v/>
      </c>
      <c r="M476" s="39">
        <f>IF(ISNUMBER(C476),MONTH(C476),"")</f>
        <v/>
      </c>
      <c r="N476" s="23">
        <f>IF(L476="","",IF(NOT(ISNUMBER(crono_ano)),"Informe o ano",IF(L476&lt;crono_ano,"Antes do ano",IF(L476&gt;crono_ano,"Depois do ano","No ano"))))</f>
        <v/>
      </c>
      <c r="O476" s="39">
        <f>IF(F476="","",IF(COUNTIF(F$7:F476,F476)=1,1,0))</f>
        <v/>
      </c>
      <c r="P476" s="39">
        <f>IF(A476&amp;B476&amp;C476="","",IF(AND(O476=1,N(G476)&gt;0),IF(INDEX(pl_ativa,MAX(1,N(G476)))="Sim",1,0),0))</f>
        <v/>
      </c>
      <c r="Q476" s="39">
        <f>IF(F476="","",COUNTIFS(ex_chave_oc,F476,ex_cancelada,"&lt;&gt;Sim"))</f>
        <v/>
      </c>
      <c r="R476" s="51">
        <f>IF(P476="","",IF(AND(P476=1,N(Q476)&gt;0),1,0))</f>
        <v/>
      </c>
      <c r="S476" s="30">
        <f>IF(P476="","",IF(F476="","ERRO: data prevista ausente ou inválida",IF(O476=0,"Duplicada: contada uma vez",IF(N(G476)=0,"ERRO: tarefa fora do Plano Mestre",IF(P476=0,"Tarefa retirada do plano: não conta","OK")))))</f>
        <v/>
      </c>
    </row>
    <row r="477">
      <c r="A477" s="29" t="inlineStr">
        <is>
          <t>eq-demo-004</t>
        </is>
      </c>
      <c r="B477" s="25" t="inlineStr">
        <is>
          <t>PRL-11</t>
        </is>
      </c>
      <c r="C477" s="49" t="n">
        <v>46183</v>
      </c>
      <c r="D477" s="29" t="inlineStr">
        <is>
          <t>Cronograma PCM Direto</t>
        </is>
      </c>
      <c r="E477" s="23">
        <f>IF(OR(A477="",B477=""),"",A477&amp;"|"&amp;B477)</f>
        <v/>
      </c>
      <c r="F477" s="30">
        <f>IF(OR(E477="",NOT(ISNUMBER(C477))),"",E477&amp;"|"&amp;YEAR(C477)&amp;"-"&amp;RIGHT("0"&amp;MONTH(C477),2)&amp;"-"&amp;RIGHT("0"&amp;DAY(C477),2))</f>
        <v/>
      </c>
      <c r="G477" s="26">
        <f>IF(E477="","",IFERROR(MATCH(E477,pl_chave,0),0))</f>
        <v/>
      </c>
      <c r="H477" s="23">
        <f>IF(G477="","",IF(G477=0,"Tarefa fora do plano",INDEX(pl_tag,G477)))</f>
        <v/>
      </c>
      <c r="I477" s="30">
        <f>IF(N(G477)=0,"",INDEX(pl_atividade,G477))</f>
        <v/>
      </c>
      <c r="J477" s="50">
        <f>IF(N(G477)=0,"",INDEX(pl_especialidade,G477))</f>
        <v/>
      </c>
      <c r="K477" s="28">
        <f>IF(N(G477)=0,"",INDEX(pl_duracao,G477))</f>
        <v/>
      </c>
      <c r="L477" s="39">
        <f>IF(ISNUMBER(C477),YEAR(C477),"")</f>
        <v/>
      </c>
      <c r="M477" s="39">
        <f>IF(ISNUMBER(C477),MONTH(C477),"")</f>
        <v/>
      </c>
      <c r="N477" s="23">
        <f>IF(L477="","",IF(NOT(ISNUMBER(crono_ano)),"Informe o ano",IF(L477&lt;crono_ano,"Antes do ano",IF(L477&gt;crono_ano,"Depois do ano","No ano"))))</f>
        <v/>
      </c>
      <c r="O477" s="39">
        <f>IF(F477="","",IF(COUNTIF(F$7:F477,F477)=1,1,0))</f>
        <v/>
      </c>
      <c r="P477" s="39">
        <f>IF(A477&amp;B477&amp;C477="","",IF(AND(O477=1,N(G477)&gt;0),IF(INDEX(pl_ativa,MAX(1,N(G477)))="Sim",1,0),0))</f>
        <v/>
      </c>
      <c r="Q477" s="39">
        <f>IF(F477="","",COUNTIFS(ex_chave_oc,F477,ex_cancelada,"&lt;&gt;Sim"))</f>
        <v/>
      </c>
      <c r="R477" s="51">
        <f>IF(P477="","",IF(AND(P477=1,N(Q477)&gt;0),1,0))</f>
        <v/>
      </c>
      <c r="S477" s="30">
        <f>IF(P477="","",IF(F477="","ERRO: data prevista ausente ou inválida",IF(O477=0,"Duplicada: contada uma vez",IF(N(G477)=0,"ERRO: tarefa fora do Plano Mestre",IF(P477=0,"Tarefa retirada do plano: não conta","OK")))))</f>
        <v/>
      </c>
    </row>
    <row r="478">
      <c r="A478" s="29" t="inlineStr">
        <is>
          <t>eq-demo-004</t>
        </is>
      </c>
      <c r="B478" s="25" t="inlineStr">
        <is>
          <t>PRL-11</t>
        </is>
      </c>
      <c r="C478" s="49" t="n">
        <v>46184</v>
      </c>
      <c r="D478" s="29" t="inlineStr">
        <is>
          <t>Cronograma PCM Direto</t>
        </is>
      </c>
      <c r="E478" s="23">
        <f>IF(OR(A478="",B478=""),"",A478&amp;"|"&amp;B478)</f>
        <v/>
      </c>
      <c r="F478" s="30">
        <f>IF(OR(E478="",NOT(ISNUMBER(C478))),"",E478&amp;"|"&amp;YEAR(C478)&amp;"-"&amp;RIGHT("0"&amp;MONTH(C478),2)&amp;"-"&amp;RIGHT("0"&amp;DAY(C478),2))</f>
        <v/>
      </c>
      <c r="G478" s="26">
        <f>IF(E478="","",IFERROR(MATCH(E478,pl_chave,0),0))</f>
        <v/>
      </c>
      <c r="H478" s="23">
        <f>IF(G478="","",IF(G478=0,"Tarefa fora do plano",INDEX(pl_tag,G478)))</f>
        <v/>
      </c>
      <c r="I478" s="30">
        <f>IF(N(G478)=0,"",INDEX(pl_atividade,G478))</f>
        <v/>
      </c>
      <c r="J478" s="50">
        <f>IF(N(G478)=0,"",INDEX(pl_especialidade,G478))</f>
        <v/>
      </c>
      <c r="K478" s="28">
        <f>IF(N(G478)=0,"",INDEX(pl_duracao,G478))</f>
        <v/>
      </c>
      <c r="L478" s="39">
        <f>IF(ISNUMBER(C478),YEAR(C478),"")</f>
        <v/>
      </c>
      <c r="M478" s="39">
        <f>IF(ISNUMBER(C478),MONTH(C478),"")</f>
        <v/>
      </c>
      <c r="N478" s="23">
        <f>IF(L478="","",IF(NOT(ISNUMBER(crono_ano)),"Informe o ano",IF(L478&lt;crono_ano,"Antes do ano",IF(L478&gt;crono_ano,"Depois do ano","No ano"))))</f>
        <v/>
      </c>
      <c r="O478" s="39">
        <f>IF(F478="","",IF(COUNTIF(F$7:F478,F478)=1,1,0))</f>
        <v/>
      </c>
      <c r="P478" s="39">
        <f>IF(A478&amp;B478&amp;C478="","",IF(AND(O478=1,N(G478)&gt;0),IF(INDEX(pl_ativa,MAX(1,N(G478)))="Sim",1,0),0))</f>
        <v/>
      </c>
      <c r="Q478" s="39">
        <f>IF(F478="","",COUNTIFS(ex_chave_oc,F478,ex_cancelada,"&lt;&gt;Sim"))</f>
        <v/>
      </c>
      <c r="R478" s="51">
        <f>IF(P478="","",IF(AND(P478=1,N(Q478)&gt;0),1,0))</f>
        <v/>
      </c>
      <c r="S478" s="30">
        <f>IF(P478="","",IF(F478="","ERRO: data prevista ausente ou inválida",IF(O478=0,"Duplicada: contada uma vez",IF(N(G478)=0,"ERRO: tarefa fora do Plano Mestre",IF(P478=0,"Tarefa retirada do plano: não conta","OK")))))</f>
        <v/>
      </c>
    </row>
    <row r="479">
      <c r="A479" s="29" t="inlineStr">
        <is>
          <t>eq-demo-004</t>
        </is>
      </c>
      <c r="B479" s="25" t="inlineStr">
        <is>
          <t>PRL-11</t>
        </is>
      </c>
      <c r="C479" s="49" t="n">
        <v>46185</v>
      </c>
      <c r="D479" s="29" t="inlineStr">
        <is>
          <t>Cronograma PCM Direto</t>
        </is>
      </c>
      <c r="E479" s="23">
        <f>IF(OR(A479="",B479=""),"",A479&amp;"|"&amp;B479)</f>
        <v/>
      </c>
      <c r="F479" s="30">
        <f>IF(OR(E479="",NOT(ISNUMBER(C479))),"",E479&amp;"|"&amp;YEAR(C479)&amp;"-"&amp;RIGHT("0"&amp;MONTH(C479),2)&amp;"-"&amp;RIGHT("0"&amp;DAY(C479),2))</f>
        <v/>
      </c>
      <c r="G479" s="26">
        <f>IF(E479="","",IFERROR(MATCH(E479,pl_chave,0),0))</f>
        <v/>
      </c>
      <c r="H479" s="23">
        <f>IF(G479="","",IF(G479=0,"Tarefa fora do plano",INDEX(pl_tag,G479)))</f>
        <v/>
      </c>
      <c r="I479" s="30">
        <f>IF(N(G479)=0,"",INDEX(pl_atividade,G479))</f>
        <v/>
      </c>
      <c r="J479" s="50">
        <f>IF(N(G479)=0,"",INDEX(pl_especialidade,G479))</f>
        <v/>
      </c>
      <c r="K479" s="28">
        <f>IF(N(G479)=0,"",INDEX(pl_duracao,G479))</f>
        <v/>
      </c>
      <c r="L479" s="39">
        <f>IF(ISNUMBER(C479),YEAR(C479),"")</f>
        <v/>
      </c>
      <c r="M479" s="39">
        <f>IF(ISNUMBER(C479),MONTH(C479),"")</f>
        <v/>
      </c>
      <c r="N479" s="23">
        <f>IF(L479="","",IF(NOT(ISNUMBER(crono_ano)),"Informe o ano",IF(L479&lt;crono_ano,"Antes do ano",IF(L479&gt;crono_ano,"Depois do ano","No ano"))))</f>
        <v/>
      </c>
      <c r="O479" s="39">
        <f>IF(F479="","",IF(COUNTIF(F$7:F479,F479)=1,1,0))</f>
        <v/>
      </c>
      <c r="P479" s="39">
        <f>IF(A479&amp;B479&amp;C479="","",IF(AND(O479=1,N(G479)&gt;0),IF(INDEX(pl_ativa,MAX(1,N(G479)))="Sim",1,0),0))</f>
        <v/>
      </c>
      <c r="Q479" s="39">
        <f>IF(F479="","",COUNTIFS(ex_chave_oc,F479,ex_cancelada,"&lt;&gt;Sim"))</f>
        <v/>
      </c>
      <c r="R479" s="51">
        <f>IF(P479="","",IF(AND(P479=1,N(Q479)&gt;0),1,0))</f>
        <v/>
      </c>
      <c r="S479" s="30">
        <f>IF(P479="","",IF(F479="","ERRO: data prevista ausente ou inválida",IF(O479=0,"Duplicada: contada uma vez",IF(N(G479)=0,"ERRO: tarefa fora do Plano Mestre",IF(P479=0,"Tarefa retirada do plano: não conta","OK")))))</f>
        <v/>
      </c>
    </row>
    <row r="480">
      <c r="A480" s="29" t="inlineStr">
        <is>
          <t>eq-demo-001</t>
        </is>
      </c>
      <c r="B480" s="25" t="inlineStr">
        <is>
          <t>CMP-01</t>
        </is>
      </c>
      <c r="C480" s="49" t="n">
        <v>46188</v>
      </c>
      <c r="D480" s="29" t="inlineStr">
        <is>
          <t>Cronograma PCM Direto</t>
        </is>
      </c>
      <c r="E480" s="23">
        <f>IF(OR(A480="",B480=""),"",A480&amp;"|"&amp;B480)</f>
        <v/>
      </c>
      <c r="F480" s="30">
        <f>IF(OR(E480="",NOT(ISNUMBER(C480))),"",E480&amp;"|"&amp;YEAR(C480)&amp;"-"&amp;RIGHT("0"&amp;MONTH(C480),2)&amp;"-"&amp;RIGHT("0"&amp;DAY(C480),2))</f>
        <v/>
      </c>
      <c r="G480" s="26">
        <f>IF(E480="","",IFERROR(MATCH(E480,pl_chave,0),0))</f>
        <v/>
      </c>
      <c r="H480" s="23">
        <f>IF(G480="","",IF(G480=0,"Tarefa fora do plano",INDEX(pl_tag,G480)))</f>
        <v/>
      </c>
      <c r="I480" s="30">
        <f>IF(N(G480)=0,"",INDEX(pl_atividade,G480))</f>
        <v/>
      </c>
      <c r="J480" s="50">
        <f>IF(N(G480)=0,"",INDEX(pl_especialidade,G480))</f>
        <v/>
      </c>
      <c r="K480" s="28">
        <f>IF(N(G480)=0,"",INDEX(pl_duracao,G480))</f>
        <v/>
      </c>
      <c r="L480" s="39">
        <f>IF(ISNUMBER(C480),YEAR(C480),"")</f>
        <v/>
      </c>
      <c r="M480" s="39">
        <f>IF(ISNUMBER(C480),MONTH(C480),"")</f>
        <v/>
      </c>
      <c r="N480" s="23">
        <f>IF(L480="","",IF(NOT(ISNUMBER(crono_ano)),"Informe o ano",IF(L480&lt;crono_ano,"Antes do ano",IF(L480&gt;crono_ano,"Depois do ano","No ano"))))</f>
        <v/>
      </c>
      <c r="O480" s="39">
        <f>IF(F480="","",IF(COUNTIF(F$7:F480,F480)=1,1,0))</f>
        <v/>
      </c>
      <c r="P480" s="39">
        <f>IF(A480&amp;B480&amp;C480="","",IF(AND(O480=1,N(G480)&gt;0),IF(INDEX(pl_ativa,MAX(1,N(G480)))="Sim",1,0),0))</f>
        <v/>
      </c>
      <c r="Q480" s="39">
        <f>IF(F480="","",COUNTIFS(ex_chave_oc,F480,ex_cancelada,"&lt;&gt;Sim"))</f>
        <v/>
      </c>
      <c r="R480" s="51">
        <f>IF(P480="","",IF(AND(P480=1,N(Q480)&gt;0),1,0))</f>
        <v/>
      </c>
      <c r="S480" s="30">
        <f>IF(P480="","",IF(F480="","ERRO: data prevista ausente ou inválida",IF(O480=0,"Duplicada: contada uma vez",IF(N(G480)=0,"ERRO: tarefa fora do Plano Mestre",IF(P480=0,"Tarefa retirada do plano: não conta","OK")))))</f>
        <v/>
      </c>
    </row>
    <row r="481">
      <c r="A481" s="29" t="inlineStr">
        <is>
          <t>eq-demo-001</t>
        </is>
      </c>
      <c r="B481" s="25" t="inlineStr">
        <is>
          <t>CMP-02</t>
        </is>
      </c>
      <c r="C481" s="49" t="n">
        <v>46188</v>
      </c>
      <c r="D481" s="29" t="inlineStr">
        <is>
          <t>Cronograma PCM Direto</t>
        </is>
      </c>
      <c r="E481" s="23">
        <f>IF(OR(A481="",B481=""),"",A481&amp;"|"&amp;B481)</f>
        <v/>
      </c>
      <c r="F481" s="30">
        <f>IF(OR(E481="",NOT(ISNUMBER(C481))),"",E481&amp;"|"&amp;YEAR(C481)&amp;"-"&amp;RIGHT("0"&amp;MONTH(C481),2)&amp;"-"&amp;RIGHT("0"&amp;DAY(C481),2))</f>
        <v/>
      </c>
      <c r="G481" s="26">
        <f>IF(E481="","",IFERROR(MATCH(E481,pl_chave,0),0))</f>
        <v/>
      </c>
      <c r="H481" s="23">
        <f>IF(G481="","",IF(G481=0,"Tarefa fora do plano",INDEX(pl_tag,G481)))</f>
        <v/>
      </c>
      <c r="I481" s="30">
        <f>IF(N(G481)=0,"",INDEX(pl_atividade,G481))</f>
        <v/>
      </c>
      <c r="J481" s="50">
        <f>IF(N(G481)=0,"",INDEX(pl_especialidade,G481))</f>
        <v/>
      </c>
      <c r="K481" s="28">
        <f>IF(N(G481)=0,"",INDEX(pl_duracao,G481))</f>
        <v/>
      </c>
      <c r="L481" s="39">
        <f>IF(ISNUMBER(C481),YEAR(C481),"")</f>
        <v/>
      </c>
      <c r="M481" s="39">
        <f>IF(ISNUMBER(C481),MONTH(C481),"")</f>
        <v/>
      </c>
      <c r="N481" s="23">
        <f>IF(L481="","",IF(NOT(ISNUMBER(crono_ano)),"Informe o ano",IF(L481&lt;crono_ano,"Antes do ano",IF(L481&gt;crono_ano,"Depois do ano","No ano"))))</f>
        <v/>
      </c>
      <c r="O481" s="39">
        <f>IF(F481="","",IF(COUNTIF(F$7:F481,F481)=1,1,0))</f>
        <v/>
      </c>
      <c r="P481" s="39">
        <f>IF(A481&amp;B481&amp;C481="","",IF(AND(O481=1,N(G481)&gt;0),IF(INDEX(pl_ativa,MAX(1,N(G481)))="Sim",1,0),0))</f>
        <v/>
      </c>
      <c r="Q481" s="39">
        <f>IF(F481="","",COUNTIFS(ex_chave_oc,F481,ex_cancelada,"&lt;&gt;Sim"))</f>
        <v/>
      </c>
      <c r="R481" s="51">
        <f>IF(P481="","",IF(AND(P481=1,N(Q481)&gt;0),1,0))</f>
        <v/>
      </c>
      <c r="S481" s="30">
        <f>IF(P481="","",IF(F481="","ERRO: data prevista ausente ou inválida",IF(O481=0,"Duplicada: contada uma vez",IF(N(G481)=0,"ERRO: tarefa fora do Plano Mestre",IF(P481=0,"Tarefa retirada do plano: não conta","OK")))))</f>
        <v/>
      </c>
    </row>
    <row r="482">
      <c r="A482" s="29" t="inlineStr">
        <is>
          <t>eq-demo-001</t>
        </is>
      </c>
      <c r="B482" s="25" t="inlineStr">
        <is>
          <t>CMP-03</t>
        </is>
      </c>
      <c r="C482" s="49" t="n">
        <v>46188</v>
      </c>
      <c r="D482" s="29" t="inlineStr">
        <is>
          <t>Cronograma PCM Direto</t>
        </is>
      </c>
      <c r="E482" s="23">
        <f>IF(OR(A482="",B482=""),"",A482&amp;"|"&amp;B482)</f>
        <v/>
      </c>
      <c r="F482" s="30">
        <f>IF(OR(E482="",NOT(ISNUMBER(C482))),"",E482&amp;"|"&amp;YEAR(C482)&amp;"-"&amp;RIGHT("0"&amp;MONTH(C482),2)&amp;"-"&amp;RIGHT("0"&amp;DAY(C482),2))</f>
        <v/>
      </c>
      <c r="G482" s="26">
        <f>IF(E482="","",IFERROR(MATCH(E482,pl_chave,0),0))</f>
        <v/>
      </c>
      <c r="H482" s="23">
        <f>IF(G482="","",IF(G482=0,"Tarefa fora do plano",INDEX(pl_tag,G482)))</f>
        <v/>
      </c>
      <c r="I482" s="30">
        <f>IF(N(G482)=0,"",INDEX(pl_atividade,G482))</f>
        <v/>
      </c>
      <c r="J482" s="50">
        <f>IF(N(G482)=0,"",INDEX(pl_especialidade,G482))</f>
        <v/>
      </c>
      <c r="K482" s="28">
        <f>IF(N(G482)=0,"",INDEX(pl_duracao,G482))</f>
        <v/>
      </c>
      <c r="L482" s="39">
        <f>IF(ISNUMBER(C482),YEAR(C482),"")</f>
        <v/>
      </c>
      <c r="M482" s="39">
        <f>IF(ISNUMBER(C482),MONTH(C482),"")</f>
        <v/>
      </c>
      <c r="N482" s="23">
        <f>IF(L482="","",IF(NOT(ISNUMBER(crono_ano)),"Informe o ano",IF(L482&lt;crono_ano,"Antes do ano",IF(L482&gt;crono_ano,"Depois do ano","No ano"))))</f>
        <v/>
      </c>
      <c r="O482" s="39">
        <f>IF(F482="","",IF(COUNTIF(F$7:F482,F482)=1,1,0))</f>
        <v/>
      </c>
      <c r="P482" s="39">
        <f>IF(A482&amp;B482&amp;C482="","",IF(AND(O482=1,N(G482)&gt;0),IF(INDEX(pl_ativa,MAX(1,N(G482)))="Sim",1,0),0))</f>
        <v/>
      </c>
      <c r="Q482" s="39">
        <f>IF(F482="","",COUNTIFS(ex_chave_oc,F482,ex_cancelada,"&lt;&gt;Sim"))</f>
        <v/>
      </c>
      <c r="R482" s="51">
        <f>IF(P482="","",IF(AND(P482=1,N(Q482)&gt;0),1,0))</f>
        <v/>
      </c>
      <c r="S482" s="30">
        <f>IF(P482="","",IF(F482="","ERRO: data prevista ausente ou inválida",IF(O482=0,"Duplicada: contada uma vez",IF(N(G482)=0,"ERRO: tarefa fora do Plano Mestre",IF(P482=0,"Tarefa retirada do plano: não conta","OK")))))</f>
        <v/>
      </c>
    </row>
    <row r="483">
      <c r="A483" s="29" t="inlineStr">
        <is>
          <t>eq-demo-001</t>
        </is>
      </c>
      <c r="B483" s="25" t="inlineStr">
        <is>
          <t>CMP-05</t>
        </is>
      </c>
      <c r="C483" s="49" t="n">
        <v>46188</v>
      </c>
      <c r="D483" s="29" t="inlineStr">
        <is>
          <t>Cronograma PCM Direto</t>
        </is>
      </c>
      <c r="E483" s="23">
        <f>IF(OR(A483="",B483=""),"",A483&amp;"|"&amp;B483)</f>
        <v/>
      </c>
      <c r="F483" s="30">
        <f>IF(OR(E483="",NOT(ISNUMBER(C483))),"",E483&amp;"|"&amp;YEAR(C483)&amp;"-"&amp;RIGHT("0"&amp;MONTH(C483),2)&amp;"-"&amp;RIGHT("0"&amp;DAY(C483),2))</f>
        <v/>
      </c>
      <c r="G483" s="26">
        <f>IF(E483="","",IFERROR(MATCH(E483,pl_chave,0),0))</f>
        <v/>
      </c>
      <c r="H483" s="23">
        <f>IF(G483="","",IF(G483=0,"Tarefa fora do plano",INDEX(pl_tag,G483)))</f>
        <v/>
      </c>
      <c r="I483" s="30">
        <f>IF(N(G483)=0,"",INDEX(pl_atividade,G483))</f>
        <v/>
      </c>
      <c r="J483" s="50">
        <f>IF(N(G483)=0,"",INDEX(pl_especialidade,G483))</f>
        <v/>
      </c>
      <c r="K483" s="28">
        <f>IF(N(G483)=0,"",INDEX(pl_duracao,G483))</f>
        <v/>
      </c>
      <c r="L483" s="39">
        <f>IF(ISNUMBER(C483),YEAR(C483),"")</f>
        <v/>
      </c>
      <c r="M483" s="39">
        <f>IF(ISNUMBER(C483),MONTH(C483),"")</f>
        <v/>
      </c>
      <c r="N483" s="23">
        <f>IF(L483="","",IF(NOT(ISNUMBER(crono_ano)),"Informe o ano",IF(L483&lt;crono_ano,"Antes do ano",IF(L483&gt;crono_ano,"Depois do ano","No ano"))))</f>
        <v/>
      </c>
      <c r="O483" s="39">
        <f>IF(F483="","",IF(COUNTIF(F$7:F483,F483)=1,1,0))</f>
        <v/>
      </c>
      <c r="P483" s="39">
        <f>IF(A483&amp;B483&amp;C483="","",IF(AND(O483=1,N(G483)&gt;0),IF(INDEX(pl_ativa,MAX(1,N(G483)))="Sim",1,0),0))</f>
        <v/>
      </c>
      <c r="Q483" s="39">
        <f>IF(F483="","",COUNTIFS(ex_chave_oc,F483,ex_cancelada,"&lt;&gt;Sim"))</f>
        <v/>
      </c>
      <c r="R483" s="51">
        <f>IF(P483="","",IF(AND(P483=1,N(Q483)&gt;0),1,0))</f>
        <v/>
      </c>
      <c r="S483" s="30">
        <f>IF(P483="","",IF(F483="","ERRO: data prevista ausente ou inválida",IF(O483=0,"Duplicada: contada uma vez",IF(N(G483)=0,"ERRO: tarefa fora do Plano Mestre",IF(P483=0,"Tarefa retirada do plano: não conta","OK")))))</f>
        <v/>
      </c>
    </row>
    <row r="484">
      <c r="A484" s="29" t="inlineStr">
        <is>
          <t>eq-demo-002</t>
        </is>
      </c>
      <c r="B484" s="25" t="inlineStr">
        <is>
          <t>BCF-01</t>
        </is>
      </c>
      <c r="C484" s="49" t="n">
        <v>46188</v>
      </c>
      <c r="D484" s="29" t="inlineStr">
        <is>
          <t>Cronograma PCM Direto</t>
        </is>
      </c>
      <c r="E484" s="23">
        <f>IF(OR(A484="",B484=""),"",A484&amp;"|"&amp;B484)</f>
        <v/>
      </c>
      <c r="F484" s="30">
        <f>IF(OR(E484="",NOT(ISNUMBER(C484))),"",E484&amp;"|"&amp;YEAR(C484)&amp;"-"&amp;RIGHT("0"&amp;MONTH(C484),2)&amp;"-"&amp;RIGHT("0"&amp;DAY(C484),2))</f>
        <v/>
      </c>
      <c r="G484" s="26">
        <f>IF(E484="","",IFERROR(MATCH(E484,pl_chave,0),0))</f>
        <v/>
      </c>
      <c r="H484" s="23">
        <f>IF(G484="","",IF(G484=0,"Tarefa fora do plano",INDEX(pl_tag,G484)))</f>
        <v/>
      </c>
      <c r="I484" s="30">
        <f>IF(N(G484)=0,"",INDEX(pl_atividade,G484))</f>
        <v/>
      </c>
      <c r="J484" s="50">
        <f>IF(N(G484)=0,"",INDEX(pl_especialidade,G484))</f>
        <v/>
      </c>
      <c r="K484" s="28">
        <f>IF(N(G484)=0,"",INDEX(pl_duracao,G484))</f>
        <v/>
      </c>
      <c r="L484" s="39">
        <f>IF(ISNUMBER(C484),YEAR(C484),"")</f>
        <v/>
      </c>
      <c r="M484" s="39">
        <f>IF(ISNUMBER(C484),MONTH(C484),"")</f>
        <v/>
      </c>
      <c r="N484" s="23">
        <f>IF(L484="","",IF(NOT(ISNUMBER(crono_ano)),"Informe o ano",IF(L484&lt;crono_ano,"Antes do ano",IF(L484&gt;crono_ano,"Depois do ano","No ano"))))</f>
        <v/>
      </c>
      <c r="O484" s="39">
        <f>IF(F484="","",IF(COUNTIF(F$7:F484,F484)=1,1,0))</f>
        <v/>
      </c>
      <c r="P484" s="39">
        <f>IF(A484&amp;B484&amp;C484="","",IF(AND(O484=1,N(G484)&gt;0),IF(INDEX(pl_ativa,MAX(1,N(G484)))="Sim",1,0),0))</f>
        <v/>
      </c>
      <c r="Q484" s="39">
        <f>IF(F484="","",COUNTIFS(ex_chave_oc,F484,ex_cancelada,"&lt;&gt;Sim"))</f>
        <v/>
      </c>
      <c r="R484" s="51">
        <f>IF(P484="","",IF(AND(P484=1,N(Q484)&gt;0),1,0))</f>
        <v/>
      </c>
      <c r="S484" s="30">
        <f>IF(P484="","",IF(F484="","ERRO: data prevista ausente ou inválida",IF(O484=0,"Duplicada: contada uma vez",IF(N(G484)=0,"ERRO: tarefa fora do Plano Mestre",IF(P484=0,"Tarefa retirada do plano: não conta","OK")))))</f>
        <v/>
      </c>
    </row>
    <row r="485">
      <c r="A485" s="29" t="inlineStr">
        <is>
          <t>eq-demo-003</t>
        </is>
      </c>
      <c r="B485" s="25" t="inlineStr">
        <is>
          <t>MOT-02</t>
        </is>
      </c>
      <c r="C485" s="49" t="n">
        <v>46188</v>
      </c>
      <c r="D485" s="29" t="inlineStr">
        <is>
          <t>Cronograma PCM Direto</t>
        </is>
      </c>
      <c r="E485" s="23">
        <f>IF(OR(A485="",B485=""),"",A485&amp;"|"&amp;B485)</f>
        <v/>
      </c>
      <c r="F485" s="30">
        <f>IF(OR(E485="",NOT(ISNUMBER(C485))),"",E485&amp;"|"&amp;YEAR(C485)&amp;"-"&amp;RIGHT("0"&amp;MONTH(C485),2)&amp;"-"&amp;RIGHT("0"&amp;DAY(C485),2))</f>
        <v/>
      </c>
      <c r="G485" s="26">
        <f>IF(E485="","",IFERROR(MATCH(E485,pl_chave,0),0))</f>
        <v/>
      </c>
      <c r="H485" s="23">
        <f>IF(G485="","",IF(G485=0,"Tarefa fora do plano",INDEX(pl_tag,G485)))</f>
        <v/>
      </c>
      <c r="I485" s="30">
        <f>IF(N(G485)=0,"",INDEX(pl_atividade,G485))</f>
        <v/>
      </c>
      <c r="J485" s="50">
        <f>IF(N(G485)=0,"",INDEX(pl_especialidade,G485))</f>
        <v/>
      </c>
      <c r="K485" s="28">
        <f>IF(N(G485)=0,"",INDEX(pl_duracao,G485))</f>
        <v/>
      </c>
      <c r="L485" s="39">
        <f>IF(ISNUMBER(C485),YEAR(C485),"")</f>
        <v/>
      </c>
      <c r="M485" s="39">
        <f>IF(ISNUMBER(C485),MONTH(C485),"")</f>
        <v/>
      </c>
      <c r="N485" s="23">
        <f>IF(L485="","",IF(NOT(ISNUMBER(crono_ano)),"Informe o ano",IF(L485&lt;crono_ano,"Antes do ano",IF(L485&gt;crono_ano,"Depois do ano","No ano"))))</f>
        <v/>
      </c>
      <c r="O485" s="39">
        <f>IF(F485="","",IF(COUNTIF(F$7:F485,F485)=1,1,0))</f>
        <v/>
      </c>
      <c r="P485" s="39">
        <f>IF(A485&amp;B485&amp;C485="","",IF(AND(O485=1,N(G485)&gt;0),IF(INDEX(pl_ativa,MAX(1,N(G485)))="Sim",1,0),0))</f>
        <v/>
      </c>
      <c r="Q485" s="39">
        <f>IF(F485="","",COUNTIFS(ex_chave_oc,F485,ex_cancelada,"&lt;&gt;Sim"))</f>
        <v/>
      </c>
      <c r="R485" s="51">
        <f>IF(P485="","",IF(AND(P485=1,N(Q485)&gt;0),1,0))</f>
        <v/>
      </c>
      <c r="S485" s="30">
        <f>IF(P485="","",IF(F485="","ERRO: data prevista ausente ou inválida",IF(O485=0,"Duplicada: contada uma vez",IF(N(G485)=0,"ERRO: tarefa fora do Plano Mestre",IF(P485=0,"Tarefa retirada do plano: não conta","OK")))))</f>
        <v/>
      </c>
    </row>
    <row r="486">
      <c r="A486" s="29" t="inlineStr">
        <is>
          <t>eq-demo-003</t>
        </is>
      </c>
      <c r="B486" s="25" t="inlineStr">
        <is>
          <t>MOT-06</t>
        </is>
      </c>
      <c r="C486" s="49" t="n">
        <v>46188</v>
      </c>
      <c r="D486" s="29" t="inlineStr">
        <is>
          <t>Cronograma PCM Direto</t>
        </is>
      </c>
      <c r="E486" s="23">
        <f>IF(OR(A486="",B486=""),"",A486&amp;"|"&amp;B486)</f>
        <v/>
      </c>
      <c r="F486" s="30">
        <f>IF(OR(E486="",NOT(ISNUMBER(C486))),"",E486&amp;"|"&amp;YEAR(C486)&amp;"-"&amp;RIGHT("0"&amp;MONTH(C486),2)&amp;"-"&amp;RIGHT("0"&amp;DAY(C486),2))</f>
        <v/>
      </c>
      <c r="G486" s="26">
        <f>IF(E486="","",IFERROR(MATCH(E486,pl_chave,0),0))</f>
        <v/>
      </c>
      <c r="H486" s="23">
        <f>IF(G486="","",IF(G486=0,"Tarefa fora do plano",INDEX(pl_tag,G486)))</f>
        <v/>
      </c>
      <c r="I486" s="30">
        <f>IF(N(G486)=0,"",INDEX(pl_atividade,G486))</f>
        <v/>
      </c>
      <c r="J486" s="50">
        <f>IF(N(G486)=0,"",INDEX(pl_especialidade,G486))</f>
        <v/>
      </c>
      <c r="K486" s="28">
        <f>IF(N(G486)=0,"",INDEX(pl_duracao,G486))</f>
        <v/>
      </c>
      <c r="L486" s="39">
        <f>IF(ISNUMBER(C486),YEAR(C486),"")</f>
        <v/>
      </c>
      <c r="M486" s="39">
        <f>IF(ISNUMBER(C486),MONTH(C486),"")</f>
        <v/>
      </c>
      <c r="N486" s="23">
        <f>IF(L486="","",IF(NOT(ISNUMBER(crono_ano)),"Informe o ano",IF(L486&lt;crono_ano,"Antes do ano",IF(L486&gt;crono_ano,"Depois do ano","No ano"))))</f>
        <v/>
      </c>
      <c r="O486" s="39">
        <f>IF(F486="","",IF(COUNTIF(F$7:F486,F486)=1,1,0))</f>
        <v/>
      </c>
      <c r="P486" s="39">
        <f>IF(A486&amp;B486&amp;C486="","",IF(AND(O486=1,N(G486)&gt;0),IF(INDEX(pl_ativa,MAX(1,N(G486)))="Sim",1,0),0))</f>
        <v/>
      </c>
      <c r="Q486" s="39">
        <f>IF(F486="","",COUNTIFS(ex_chave_oc,F486,ex_cancelada,"&lt;&gt;Sim"))</f>
        <v/>
      </c>
      <c r="R486" s="51">
        <f>IF(P486="","",IF(AND(P486=1,N(Q486)&gt;0),1,0))</f>
        <v/>
      </c>
      <c r="S486" s="30">
        <f>IF(P486="","",IF(F486="","ERRO: data prevista ausente ou inválida",IF(O486=0,"Duplicada: contada uma vez",IF(N(G486)=0,"ERRO: tarefa fora do Plano Mestre",IF(P486=0,"Tarefa retirada do plano: não conta","OK")))))</f>
        <v/>
      </c>
    </row>
    <row r="487">
      <c r="A487" s="29" t="inlineStr">
        <is>
          <t>eq-demo-004</t>
        </is>
      </c>
      <c r="B487" s="25" t="inlineStr">
        <is>
          <t>PRL-01</t>
        </is>
      </c>
      <c r="C487" s="49" t="n">
        <v>46188</v>
      </c>
      <c r="D487" s="29" t="inlineStr">
        <is>
          <t>Cronograma PCM Direto</t>
        </is>
      </c>
      <c r="E487" s="23">
        <f>IF(OR(A487="",B487=""),"",A487&amp;"|"&amp;B487)</f>
        <v/>
      </c>
      <c r="F487" s="30">
        <f>IF(OR(E487="",NOT(ISNUMBER(C487))),"",E487&amp;"|"&amp;YEAR(C487)&amp;"-"&amp;RIGHT("0"&amp;MONTH(C487),2)&amp;"-"&amp;RIGHT("0"&amp;DAY(C487),2))</f>
        <v/>
      </c>
      <c r="G487" s="26">
        <f>IF(E487="","",IFERROR(MATCH(E487,pl_chave,0),0))</f>
        <v/>
      </c>
      <c r="H487" s="23">
        <f>IF(G487="","",IF(G487=0,"Tarefa fora do plano",INDEX(pl_tag,G487)))</f>
        <v/>
      </c>
      <c r="I487" s="30">
        <f>IF(N(G487)=0,"",INDEX(pl_atividade,G487))</f>
        <v/>
      </c>
      <c r="J487" s="50">
        <f>IF(N(G487)=0,"",INDEX(pl_especialidade,G487))</f>
        <v/>
      </c>
      <c r="K487" s="28">
        <f>IF(N(G487)=0,"",INDEX(pl_duracao,G487))</f>
        <v/>
      </c>
      <c r="L487" s="39">
        <f>IF(ISNUMBER(C487),YEAR(C487),"")</f>
        <v/>
      </c>
      <c r="M487" s="39">
        <f>IF(ISNUMBER(C487),MONTH(C487),"")</f>
        <v/>
      </c>
      <c r="N487" s="23">
        <f>IF(L487="","",IF(NOT(ISNUMBER(crono_ano)),"Informe o ano",IF(L487&lt;crono_ano,"Antes do ano",IF(L487&gt;crono_ano,"Depois do ano","No ano"))))</f>
        <v/>
      </c>
      <c r="O487" s="39">
        <f>IF(F487="","",IF(COUNTIF(F$7:F487,F487)=1,1,0))</f>
        <v/>
      </c>
      <c r="P487" s="39">
        <f>IF(A487&amp;B487&amp;C487="","",IF(AND(O487=1,N(G487)&gt;0),IF(INDEX(pl_ativa,MAX(1,N(G487)))="Sim",1,0),0))</f>
        <v/>
      </c>
      <c r="Q487" s="39">
        <f>IF(F487="","",COUNTIFS(ex_chave_oc,F487,ex_cancelada,"&lt;&gt;Sim"))</f>
        <v/>
      </c>
      <c r="R487" s="51">
        <f>IF(P487="","",IF(AND(P487=1,N(Q487)&gt;0),1,0))</f>
        <v/>
      </c>
      <c r="S487" s="30">
        <f>IF(P487="","",IF(F487="","ERRO: data prevista ausente ou inválida",IF(O487=0,"Duplicada: contada uma vez",IF(N(G487)=0,"ERRO: tarefa fora do Plano Mestre",IF(P487=0,"Tarefa retirada do plano: não conta","OK")))))</f>
        <v/>
      </c>
    </row>
    <row r="488">
      <c r="A488" s="29" t="inlineStr">
        <is>
          <t>eq-demo-004</t>
        </is>
      </c>
      <c r="B488" s="25" t="inlineStr">
        <is>
          <t>PRL-02</t>
        </is>
      </c>
      <c r="C488" s="49" t="n">
        <v>46188</v>
      </c>
      <c r="D488" s="29" t="inlineStr">
        <is>
          <t>Cronograma PCM Direto</t>
        </is>
      </c>
      <c r="E488" s="23">
        <f>IF(OR(A488="",B488=""),"",A488&amp;"|"&amp;B488)</f>
        <v/>
      </c>
      <c r="F488" s="30">
        <f>IF(OR(E488="",NOT(ISNUMBER(C488))),"",E488&amp;"|"&amp;YEAR(C488)&amp;"-"&amp;RIGHT("0"&amp;MONTH(C488),2)&amp;"-"&amp;RIGHT("0"&amp;DAY(C488),2))</f>
        <v/>
      </c>
      <c r="G488" s="26">
        <f>IF(E488="","",IFERROR(MATCH(E488,pl_chave,0),0))</f>
        <v/>
      </c>
      <c r="H488" s="23">
        <f>IF(G488="","",IF(G488=0,"Tarefa fora do plano",INDEX(pl_tag,G488)))</f>
        <v/>
      </c>
      <c r="I488" s="30">
        <f>IF(N(G488)=0,"",INDEX(pl_atividade,G488))</f>
        <v/>
      </c>
      <c r="J488" s="50">
        <f>IF(N(G488)=0,"",INDEX(pl_especialidade,G488))</f>
        <v/>
      </c>
      <c r="K488" s="28">
        <f>IF(N(G488)=0,"",INDEX(pl_duracao,G488))</f>
        <v/>
      </c>
      <c r="L488" s="39">
        <f>IF(ISNUMBER(C488),YEAR(C488),"")</f>
        <v/>
      </c>
      <c r="M488" s="39">
        <f>IF(ISNUMBER(C488),MONTH(C488),"")</f>
        <v/>
      </c>
      <c r="N488" s="23">
        <f>IF(L488="","",IF(NOT(ISNUMBER(crono_ano)),"Informe o ano",IF(L488&lt;crono_ano,"Antes do ano",IF(L488&gt;crono_ano,"Depois do ano","No ano"))))</f>
        <v/>
      </c>
      <c r="O488" s="39">
        <f>IF(F488="","",IF(COUNTIF(F$7:F488,F488)=1,1,0))</f>
        <v/>
      </c>
      <c r="P488" s="39">
        <f>IF(A488&amp;B488&amp;C488="","",IF(AND(O488=1,N(G488)&gt;0),IF(INDEX(pl_ativa,MAX(1,N(G488)))="Sim",1,0),0))</f>
        <v/>
      </c>
      <c r="Q488" s="39">
        <f>IF(F488="","",COUNTIFS(ex_chave_oc,F488,ex_cancelada,"&lt;&gt;Sim"))</f>
        <v/>
      </c>
      <c r="R488" s="51">
        <f>IF(P488="","",IF(AND(P488=1,N(Q488)&gt;0),1,0))</f>
        <v/>
      </c>
      <c r="S488" s="30">
        <f>IF(P488="","",IF(F488="","ERRO: data prevista ausente ou inválida",IF(O488=0,"Duplicada: contada uma vez",IF(N(G488)=0,"ERRO: tarefa fora do Plano Mestre",IF(P488=0,"Tarefa retirada do plano: não conta","OK")))))</f>
        <v/>
      </c>
    </row>
    <row r="489">
      <c r="A489" s="29" t="inlineStr">
        <is>
          <t>eq-demo-004</t>
        </is>
      </c>
      <c r="B489" s="25" t="inlineStr">
        <is>
          <t>PRL-03</t>
        </is>
      </c>
      <c r="C489" s="49" t="n">
        <v>46188</v>
      </c>
      <c r="D489" s="29" t="inlineStr">
        <is>
          <t>Cronograma PCM Direto</t>
        </is>
      </c>
      <c r="E489" s="23">
        <f>IF(OR(A489="",B489=""),"",A489&amp;"|"&amp;B489)</f>
        <v/>
      </c>
      <c r="F489" s="30">
        <f>IF(OR(E489="",NOT(ISNUMBER(C489))),"",E489&amp;"|"&amp;YEAR(C489)&amp;"-"&amp;RIGHT("0"&amp;MONTH(C489),2)&amp;"-"&amp;RIGHT("0"&amp;DAY(C489),2))</f>
        <v/>
      </c>
      <c r="G489" s="26">
        <f>IF(E489="","",IFERROR(MATCH(E489,pl_chave,0),0))</f>
        <v/>
      </c>
      <c r="H489" s="23">
        <f>IF(G489="","",IF(G489=0,"Tarefa fora do plano",INDEX(pl_tag,G489)))</f>
        <v/>
      </c>
      <c r="I489" s="30">
        <f>IF(N(G489)=0,"",INDEX(pl_atividade,G489))</f>
        <v/>
      </c>
      <c r="J489" s="50">
        <f>IF(N(G489)=0,"",INDEX(pl_especialidade,G489))</f>
        <v/>
      </c>
      <c r="K489" s="28">
        <f>IF(N(G489)=0,"",INDEX(pl_duracao,G489))</f>
        <v/>
      </c>
      <c r="L489" s="39">
        <f>IF(ISNUMBER(C489),YEAR(C489),"")</f>
        <v/>
      </c>
      <c r="M489" s="39">
        <f>IF(ISNUMBER(C489),MONTH(C489),"")</f>
        <v/>
      </c>
      <c r="N489" s="23">
        <f>IF(L489="","",IF(NOT(ISNUMBER(crono_ano)),"Informe o ano",IF(L489&lt;crono_ano,"Antes do ano",IF(L489&gt;crono_ano,"Depois do ano","No ano"))))</f>
        <v/>
      </c>
      <c r="O489" s="39">
        <f>IF(F489="","",IF(COUNTIF(F$7:F489,F489)=1,1,0))</f>
        <v/>
      </c>
      <c r="P489" s="39">
        <f>IF(A489&amp;B489&amp;C489="","",IF(AND(O489=1,N(G489)&gt;0),IF(INDEX(pl_ativa,MAX(1,N(G489)))="Sim",1,0),0))</f>
        <v/>
      </c>
      <c r="Q489" s="39">
        <f>IF(F489="","",COUNTIFS(ex_chave_oc,F489,ex_cancelada,"&lt;&gt;Sim"))</f>
        <v/>
      </c>
      <c r="R489" s="51">
        <f>IF(P489="","",IF(AND(P489=1,N(Q489)&gt;0),1,0))</f>
        <v/>
      </c>
      <c r="S489" s="30">
        <f>IF(P489="","",IF(F489="","ERRO: data prevista ausente ou inválida",IF(O489=0,"Duplicada: contada uma vez",IF(N(G489)=0,"ERRO: tarefa fora do Plano Mestre",IF(P489=0,"Tarefa retirada do plano: não conta","OK")))))</f>
        <v/>
      </c>
    </row>
    <row r="490">
      <c r="A490" s="29" t="inlineStr">
        <is>
          <t>eq-demo-004</t>
        </is>
      </c>
      <c r="B490" s="25" t="inlineStr">
        <is>
          <t>PRL-11</t>
        </is>
      </c>
      <c r="C490" s="49" t="n">
        <v>46188</v>
      </c>
      <c r="D490" s="29" t="inlineStr">
        <is>
          <t>Cronograma PCM Direto</t>
        </is>
      </c>
      <c r="E490" s="23">
        <f>IF(OR(A490="",B490=""),"",A490&amp;"|"&amp;B490)</f>
        <v/>
      </c>
      <c r="F490" s="30">
        <f>IF(OR(E490="",NOT(ISNUMBER(C490))),"",E490&amp;"|"&amp;YEAR(C490)&amp;"-"&amp;RIGHT("0"&amp;MONTH(C490),2)&amp;"-"&amp;RIGHT("0"&amp;DAY(C490),2))</f>
        <v/>
      </c>
      <c r="G490" s="26">
        <f>IF(E490="","",IFERROR(MATCH(E490,pl_chave,0),0))</f>
        <v/>
      </c>
      <c r="H490" s="23">
        <f>IF(G490="","",IF(G490=0,"Tarefa fora do plano",INDEX(pl_tag,G490)))</f>
        <v/>
      </c>
      <c r="I490" s="30">
        <f>IF(N(G490)=0,"",INDEX(pl_atividade,G490))</f>
        <v/>
      </c>
      <c r="J490" s="50">
        <f>IF(N(G490)=0,"",INDEX(pl_especialidade,G490))</f>
        <v/>
      </c>
      <c r="K490" s="28">
        <f>IF(N(G490)=0,"",INDEX(pl_duracao,G490))</f>
        <v/>
      </c>
      <c r="L490" s="39">
        <f>IF(ISNUMBER(C490),YEAR(C490),"")</f>
        <v/>
      </c>
      <c r="M490" s="39">
        <f>IF(ISNUMBER(C490),MONTH(C490),"")</f>
        <v/>
      </c>
      <c r="N490" s="23">
        <f>IF(L490="","",IF(NOT(ISNUMBER(crono_ano)),"Informe o ano",IF(L490&lt;crono_ano,"Antes do ano",IF(L490&gt;crono_ano,"Depois do ano","No ano"))))</f>
        <v/>
      </c>
      <c r="O490" s="39">
        <f>IF(F490="","",IF(COUNTIF(F$7:F490,F490)=1,1,0))</f>
        <v/>
      </c>
      <c r="P490" s="39">
        <f>IF(A490&amp;B490&amp;C490="","",IF(AND(O490=1,N(G490)&gt;0),IF(INDEX(pl_ativa,MAX(1,N(G490)))="Sim",1,0),0))</f>
        <v/>
      </c>
      <c r="Q490" s="39">
        <f>IF(F490="","",COUNTIFS(ex_chave_oc,F490,ex_cancelada,"&lt;&gt;Sim"))</f>
        <v/>
      </c>
      <c r="R490" s="51">
        <f>IF(P490="","",IF(AND(P490=1,N(Q490)&gt;0),1,0))</f>
        <v/>
      </c>
      <c r="S490" s="30">
        <f>IF(P490="","",IF(F490="","ERRO: data prevista ausente ou inválida",IF(O490=0,"Duplicada: contada uma vez",IF(N(G490)=0,"ERRO: tarefa fora do Plano Mestre",IF(P490=0,"Tarefa retirada do plano: não conta","OK")))))</f>
        <v/>
      </c>
    </row>
    <row r="491">
      <c r="A491" s="29" t="inlineStr">
        <is>
          <t>eq-demo-004</t>
        </is>
      </c>
      <c r="B491" s="25" t="inlineStr">
        <is>
          <t>PRL-11</t>
        </is>
      </c>
      <c r="C491" s="49" t="n">
        <v>46189</v>
      </c>
      <c r="D491" s="29" t="inlineStr">
        <is>
          <t>Cronograma PCM Direto</t>
        </is>
      </c>
      <c r="E491" s="23">
        <f>IF(OR(A491="",B491=""),"",A491&amp;"|"&amp;B491)</f>
        <v/>
      </c>
      <c r="F491" s="30">
        <f>IF(OR(E491="",NOT(ISNUMBER(C491))),"",E491&amp;"|"&amp;YEAR(C491)&amp;"-"&amp;RIGHT("0"&amp;MONTH(C491),2)&amp;"-"&amp;RIGHT("0"&amp;DAY(C491),2))</f>
        <v/>
      </c>
      <c r="G491" s="26">
        <f>IF(E491="","",IFERROR(MATCH(E491,pl_chave,0),0))</f>
        <v/>
      </c>
      <c r="H491" s="23">
        <f>IF(G491="","",IF(G491=0,"Tarefa fora do plano",INDEX(pl_tag,G491)))</f>
        <v/>
      </c>
      <c r="I491" s="30">
        <f>IF(N(G491)=0,"",INDEX(pl_atividade,G491))</f>
        <v/>
      </c>
      <c r="J491" s="50">
        <f>IF(N(G491)=0,"",INDEX(pl_especialidade,G491))</f>
        <v/>
      </c>
      <c r="K491" s="28">
        <f>IF(N(G491)=0,"",INDEX(pl_duracao,G491))</f>
        <v/>
      </c>
      <c r="L491" s="39">
        <f>IF(ISNUMBER(C491),YEAR(C491),"")</f>
        <v/>
      </c>
      <c r="M491" s="39">
        <f>IF(ISNUMBER(C491),MONTH(C491),"")</f>
        <v/>
      </c>
      <c r="N491" s="23">
        <f>IF(L491="","",IF(NOT(ISNUMBER(crono_ano)),"Informe o ano",IF(L491&lt;crono_ano,"Antes do ano",IF(L491&gt;crono_ano,"Depois do ano","No ano"))))</f>
        <v/>
      </c>
      <c r="O491" s="39">
        <f>IF(F491="","",IF(COUNTIF(F$7:F491,F491)=1,1,0))</f>
        <v/>
      </c>
      <c r="P491" s="39">
        <f>IF(A491&amp;B491&amp;C491="","",IF(AND(O491=1,N(G491)&gt;0),IF(INDEX(pl_ativa,MAX(1,N(G491)))="Sim",1,0),0))</f>
        <v/>
      </c>
      <c r="Q491" s="39">
        <f>IF(F491="","",COUNTIFS(ex_chave_oc,F491,ex_cancelada,"&lt;&gt;Sim"))</f>
        <v/>
      </c>
      <c r="R491" s="51">
        <f>IF(P491="","",IF(AND(P491=1,N(Q491)&gt;0),1,0))</f>
        <v/>
      </c>
      <c r="S491" s="30">
        <f>IF(P491="","",IF(F491="","ERRO: data prevista ausente ou inválida",IF(O491=0,"Duplicada: contada uma vez",IF(N(G491)=0,"ERRO: tarefa fora do Plano Mestre",IF(P491=0,"Tarefa retirada do plano: não conta","OK")))))</f>
        <v/>
      </c>
    </row>
    <row r="492">
      <c r="A492" s="29" t="inlineStr">
        <is>
          <t>eq-demo-004</t>
        </is>
      </c>
      <c r="B492" s="25" t="inlineStr">
        <is>
          <t>PRL-11</t>
        </is>
      </c>
      <c r="C492" s="49" t="n">
        <v>46190</v>
      </c>
      <c r="D492" s="29" t="inlineStr">
        <is>
          <t>Cronograma PCM Direto</t>
        </is>
      </c>
      <c r="E492" s="23">
        <f>IF(OR(A492="",B492=""),"",A492&amp;"|"&amp;B492)</f>
        <v/>
      </c>
      <c r="F492" s="30">
        <f>IF(OR(E492="",NOT(ISNUMBER(C492))),"",E492&amp;"|"&amp;YEAR(C492)&amp;"-"&amp;RIGHT("0"&amp;MONTH(C492),2)&amp;"-"&amp;RIGHT("0"&amp;DAY(C492),2))</f>
        <v/>
      </c>
      <c r="G492" s="26">
        <f>IF(E492="","",IFERROR(MATCH(E492,pl_chave,0),0))</f>
        <v/>
      </c>
      <c r="H492" s="23">
        <f>IF(G492="","",IF(G492=0,"Tarefa fora do plano",INDEX(pl_tag,G492)))</f>
        <v/>
      </c>
      <c r="I492" s="30">
        <f>IF(N(G492)=0,"",INDEX(pl_atividade,G492))</f>
        <v/>
      </c>
      <c r="J492" s="50">
        <f>IF(N(G492)=0,"",INDEX(pl_especialidade,G492))</f>
        <v/>
      </c>
      <c r="K492" s="28">
        <f>IF(N(G492)=0,"",INDEX(pl_duracao,G492))</f>
        <v/>
      </c>
      <c r="L492" s="39">
        <f>IF(ISNUMBER(C492),YEAR(C492),"")</f>
        <v/>
      </c>
      <c r="M492" s="39">
        <f>IF(ISNUMBER(C492),MONTH(C492),"")</f>
        <v/>
      </c>
      <c r="N492" s="23">
        <f>IF(L492="","",IF(NOT(ISNUMBER(crono_ano)),"Informe o ano",IF(L492&lt;crono_ano,"Antes do ano",IF(L492&gt;crono_ano,"Depois do ano","No ano"))))</f>
        <v/>
      </c>
      <c r="O492" s="39">
        <f>IF(F492="","",IF(COUNTIF(F$7:F492,F492)=1,1,0))</f>
        <v/>
      </c>
      <c r="P492" s="39">
        <f>IF(A492&amp;B492&amp;C492="","",IF(AND(O492=1,N(G492)&gt;0),IF(INDEX(pl_ativa,MAX(1,N(G492)))="Sim",1,0),0))</f>
        <v/>
      </c>
      <c r="Q492" s="39">
        <f>IF(F492="","",COUNTIFS(ex_chave_oc,F492,ex_cancelada,"&lt;&gt;Sim"))</f>
        <v/>
      </c>
      <c r="R492" s="51">
        <f>IF(P492="","",IF(AND(P492=1,N(Q492)&gt;0),1,0))</f>
        <v/>
      </c>
      <c r="S492" s="30">
        <f>IF(P492="","",IF(F492="","ERRO: data prevista ausente ou inválida",IF(O492=0,"Duplicada: contada uma vez",IF(N(G492)=0,"ERRO: tarefa fora do Plano Mestre",IF(P492=0,"Tarefa retirada do plano: não conta","OK")))))</f>
        <v/>
      </c>
    </row>
    <row r="493">
      <c r="A493" s="29" t="inlineStr">
        <is>
          <t>eq-demo-004</t>
        </is>
      </c>
      <c r="B493" s="25" t="inlineStr">
        <is>
          <t>PRL-11</t>
        </is>
      </c>
      <c r="C493" s="49" t="n">
        <v>46191</v>
      </c>
      <c r="D493" s="29" t="inlineStr">
        <is>
          <t>Cronograma PCM Direto</t>
        </is>
      </c>
      <c r="E493" s="23">
        <f>IF(OR(A493="",B493=""),"",A493&amp;"|"&amp;B493)</f>
        <v/>
      </c>
      <c r="F493" s="30">
        <f>IF(OR(E493="",NOT(ISNUMBER(C493))),"",E493&amp;"|"&amp;YEAR(C493)&amp;"-"&amp;RIGHT("0"&amp;MONTH(C493),2)&amp;"-"&amp;RIGHT("0"&amp;DAY(C493),2))</f>
        <v/>
      </c>
      <c r="G493" s="26">
        <f>IF(E493="","",IFERROR(MATCH(E493,pl_chave,0),0))</f>
        <v/>
      </c>
      <c r="H493" s="23">
        <f>IF(G493="","",IF(G493=0,"Tarefa fora do plano",INDEX(pl_tag,G493)))</f>
        <v/>
      </c>
      <c r="I493" s="30">
        <f>IF(N(G493)=0,"",INDEX(pl_atividade,G493))</f>
        <v/>
      </c>
      <c r="J493" s="50">
        <f>IF(N(G493)=0,"",INDEX(pl_especialidade,G493))</f>
        <v/>
      </c>
      <c r="K493" s="28">
        <f>IF(N(G493)=0,"",INDEX(pl_duracao,G493))</f>
        <v/>
      </c>
      <c r="L493" s="39">
        <f>IF(ISNUMBER(C493),YEAR(C493),"")</f>
        <v/>
      </c>
      <c r="M493" s="39">
        <f>IF(ISNUMBER(C493),MONTH(C493),"")</f>
        <v/>
      </c>
      <c r="N493" s="23">
        <f>IF(L493="","",IF(NOT(ISNUMBER(crono_ano)),"Informe o ano",IF(L493&lt;crono_ano,"Antes do ano",IF(L493&gt;crono_ano,"Depois do ano","No ano"))))</f>
        <v/>
      </c>
      <c r="O493" s="39">
        <f>IF(F493="","",IF(COUNTIF(F$7:F493,F493)=1,1,0))</f>
        <v/>
      </c>
      <c r="P493" s="39">
        <f>IF(A493&amp;B493&amp;C493="","",IF(AND(O493=1,N(G493)&gt;0),IF(INDEX(pl_ativa,MAX(1,N(G493)))="Sim",1,0),0))</f>
        <v/>
      </c>
      <c r="Q493" s="39">
        <f>IF(F493="","",COUNTIFS(ex_chave_oc,F493,ex_cancelada,"&lt;&gt;Sim"))</f>
        <v/>
      </c>
      <c r="R493" s="51">
        <f>IF(P493="","",IF(AND(P493=1,N(Q493)&gt;0),1,0))</f>
        <v/>
      </c>
      <c r="S493" s="30">
        <f>IF(P493="","",IF(F493="","ERRO: data prevista ausente ou inválida",IF(O493=0,"Duplicada: contada uma vez",IF(N(G493)=0,"ERRO: tarefa fora do Plano Mestre",IF(P493=0,"Tarefa retirada do plano: não conta","OK")))))</f>
        <v/>
      </c>
    </row>
    <row r="494">
      <c r="A494" s="29" t="inlineStr">
        <is>
          <t>eq-demo-004</t>
        </is>
      </c>
      <c r="B494" s="25" t="inlineStr">
        <is>
          <t>PRL-11</t>
        </is>
      </c>
      <c r="C494" s="49" t="n">
        <v>46192</v>
      </c>
      <c r="D494" s="29" t="inlineStr">
        <is>
          <t>Cronograma PCM Direto</t>
        </is>
      </c>
      <c r="E494" s="23">
        <f>IF(OR(A494="",B494=""),"",A494&amp;"|"&amp;B494)</f>
        <v/>
      </c>
      <c r="F494" s="30">
        <f>IF(OR(E494="",NOT(ISNUMBER(C494))),"",E494&amp;"|"&amp;YEAR(C494)&amp;"-"&amp;RIGHT("0"&amp;MONTH(C494),2)&amp;"-"&amp;RIGHT("0"&amp;DAY(C494),2))</f>
        <v/>
      </c>
      <c r="G494" s="26">
        <f>IF(E494="","",IFERROR(MATCH(E494,pl_chave,0),0))</f>
        <v/>
      </c>
      <c r="H494" s="23">
        <f>IF(G494="","",IF(G494=0,"Tarefa fora do plano",INDEX(pl_tag,G494)))</f>
        <v/>
      </c>
      <c r="I494" s="30">
        <f>IF(N(G494)=0,"",INDEX(pl_atividade,G494))</f>
        <v/>
      </c>
      <c r="J494" s="50">
        <f>IF(N(G494)=0,"",INDEX(pl_especialidade,G494))</f>
        <v/>
      </c>
      <c r="K494" s="28">
        <f>IF(N(G494)=0,"",INDEX(pl_duracao,G494))</f>
        <v/>
      </c>
      <c r="L494" s="39">
        <f>IF(ISNUMBER(C494),YEAR(C494),"")</f>
        <v/>
      </c>
      <c r="M494" s="39">
        <f>IF(ISNUMBER(C494),MONTH(C494),"")</f>
        <v/>
      </c>
      <c r="N494" s="23">
        <f>IF(L494="","",IF(NOT(ISNUMBER(crono_ano)),"Informe o ano",IF(L494&lt;crono_ano,"Antes do ano",IF(L494&gt;crono_ano,"Depois do ano","No ano"))))</f>
        <v/>
      </c>
      <c r="O494" s="39">
        <f>IF(F494="","",IF(COUNTIF(F$7:F494,F494)=1,1,0))</f>
        <v/>
      </c>
      <c r="P494" s="39">
        <f>IF(A494&amp;B494&amp;C494="","",IF(AND(O494=1,N(G494)&gt;0),IF(INDEX(pl_ativa,MAX(1,N(G494)))="Sim",1,0),0))</f>
        <v/>
      </c>
      <c r="Q494" s="39">
        <f>IF(F494="","",COUNTIFS(ex_chave_oc,F494,ex_cancelada,"&lt;&gt;Sim"))</f>
        <v/>
      </c>
      <c r="R494" s="51">
        <f>IF(P494="","",IF(AND(P494=1,N(Q494)&gt;0),1,0))</f>
        <v/>
      </c>
      <c r="S494" s="30">
        <f>IF(P494="","",IF(F494="","ERRO: data prevista ausente ou inválida",IF(O494=0,"Duplicada: contada uma vez",IF(N(G494)=0,"ERRO: tarefa fora do Plano Mestre",IF(P494=0,"Tarefa retirada do plano: não conta","OK")))))</f>
        <v/>
      </c>
    </row>
    <row r="495">
      <c r="A495" s="29" t="inlineStr">
        <is>
          <t>eq-demo-001</t>
        </is>
      </c>
      <c r="B495" s="25" t="inlineStr">
        <is>
          <t>CMP-01</t>
        </is>
      </c>
      <c r="C495" s="49" t="n">
        <v>46195</v>
      </c>
      <c r="D495" s="29" t="inlineStr">
        <is>
          <t>Cronograma PCM Direto</t>
        </is>
      </c>
      <c r="E495" s="23">
        <f>IF(OR(A495="",B495=""),"",A495&amp;"|"&amp;B495)</f>
        <v/>
      </c>
      <c r="F495" s="30">
        <f>IF(OR(E495="",NOT(ISNUMBER(C495))),"",E495&amp;"|"&amp;YEAR(C495)&amp;"-"&amp;RIGHT("0"&amp;MONTH(C495),2)&amp;"-"&amp;RIGHT("0"&amp;DAY(C495),2))</f>
        <v/>
      </c>
      <c r="G495" s="26">
        <f>IF(E495="","",IFERROR(MATCH(E495,pl_chave,0),0))</f>
        <v/>
      </c>
      <c r="H495" s="23">
        <f>IF(G495="","",IF(G495=0,"Tarefa fora do plano",INDEX(pl_tag,G495)))</f>
        <v/>
      </c>
      <c r="I495" s="30">
        <f>IF(N(G495)=0,"",INDEX(pl_atividade,G495))</f>
        <v/>
      </c>
      <c r="J495" s="50">
        <f>IF(N(G495)=0,"",INDEX(pl_especialidade,G495))</f>
        <v/>
      </c>
      <c r="K495" s="28">
        <f>IF(N(G495)=0,"",INDEX(pl_duracao,G495))</f>
        <v/>
      </c>
      <c r="L495" s="39">
        <f>IF(ISNUMBER(C495),YEAR(C495),"")</f>
        <v/>
      </c>
      <c r="M495" s="39">
        <f>IF(ISNUMBER(C495),MONTH(C495),"")</f>
        <v/>
      </c>
      <c r="N495" s="23">
        <f>IF(L495="","",IF(NOT(ISNUMBER(crono_ano)),"Informe o ano",IF(L495&lt;crono_ano,"Antes do ano",IF(L495&gt;crono_ano,"Depois do ano","No ano"))))</f>
        <v/>
      </c>
      <c r="O495" s="39">
        <f>IF(F495="","",IF(COUNTIF(F$7:F495,F495)=1,1,0))</f>
        <v/>
      </c>
      <c r="P495" s="39">
        <f>IF(A495&amp;B495&amp;C495="","",IF(AND(O495=1,N(G495)&gt;0),IF(INDEX(pl_ativa,MAX(1,N(G495)))="Sim",1,0),0))</f>
        <v/>
      </c>
      <c r="Q495" s="39">
        <f>IF(F495="","",COUNTIFS(ex_chave_oc,F495,ex_cancelada,"&lt;&gt;Sim"))</f>
        <v/>
      </c>
      <c r="R495" s="51">
        <f>IF(P495="","",IF(AND(P495=1,N(Q495)&gt;0),1,0))</f>
        <v/>
      </c>
      <c r="S495" s="30">
        <f>IF(P495="","",IF(F495="","ERRO: data prevista ausente ou inválida",IF(O495=0,"Duplicada: contada uma vez",IF(N(G495)=0,"ERRO: tarefa fora do Plano Mestre",IF(P495=0,"Tarefa retirada do plano: não conta","OK")))))</f>
        <v/>
      </c>
    </row>
    <row r="496">
      <c r="A496" s="29" t="inlineStr">
        <is>
          <t>eq-demo-001</t>
        </is>
      </c>
      <c r="B496" s="25" t="inlineStr">
        <is>
          <t>CMP-02</t>
        </is>
      </c>
      <c r="C496" s="49" t="n">
        <v>46195</v>
      </c>
      <c r="D496" s="29" t="inlineStr">
        <is>
          <t>Cronograma PCM Direto</t>
        </is>
      </c>
      <c r="E496" s="23">
        <f>IF(OR(A496="",B496=""),"",A496&amp;"|"&amp;B496)</f>
        <v/>
      </c>
      <c r="F496" s="30">
        <f>IF(OR(E496="",NOT(ISNUMBER(C496))),"",E496&amp;"|"&amp;YEAR(C496)&amp;"-"&amp;RIGHT("0"&amp;MONTH(C496),2)&amp;"-"&amp;RIGHT("0"&amp;DAY(C496),2))</f>
        <v/>
      </c>
      <c r="G496" s="26">
        <f>IF(E496="","",IFERROR(MATCH(E496,pl_chave,0),0))</f>
        <v/>
      </c>
      <c r="H496" s="23">
        <f>IF(G496="","",IF(G496=0,"Tarefa fora do plano",INDEX(pl_tag,G496)))</f>
        <v/>
      </c>
      <c r="I496" s="30">
        <f>IF(N(G496)=0,"",INDEX(pl_atividade,G496))</f>
        <v/>
      </c>
      <c r="J496" s="50">
        <f>IF(N(G496)=0,"",INDEX(pl_especialidade,G496))</f>
        <v/>
      </c>
      <c r="K496" s="28">
        <f>IF(N(G496)=0,"",INDEX(pl_duracao,G496))</f>
        <v/>
      </c>
      <c r="L496" s="39">
        <f>IF(ISNUMBER(C496),YEAR(C496),"")</f>
        <v/>
      </c>
      <c r="M496" s="39">
        <f>IF(ISNUMBER(C496),MONTH(C496),"")</f>
        <v/>
      </c>
      <c r="N496" s="23">
        <f>IF(L496="","",IF(NOT(ISNUMBER(crono_ano)),"Informe o ano",IF(L496&lt;crono_ano,"Antes do ano",IF(L496&gt;crono_ano,"Depois do ano","No ano"))))</f>
        <v/>
      </c>
      <c r="O496" s="39">
        <f>IF(F496="","",IF(COUNTIF(F$7:F496,F496)=1,1,0))</f>
        <v/>
      </c>
      <c r="P496" s="39">
        <f>IF(A496&amp;B496&amp;C496="","",IF(AND(O496=1,N(G496)&gt;0),IF(INDEX(pl_ativa,MAX(1,N(G496)))="Sim",1,0),0))</f>
        <v/>
      </c>
      <c r="Q496" s="39">
        <f>IF(F496="","",COUNTIFS(ex_chave_oc,F496,ex_cancelada,"&lt;&gt;Sim"))</f>
        <v/>
      </c>
      <c r="R496" s="51">
        <f>IF(P496="","",IF(AND(P496=1,N(Q496)&gt;0),1,0))</f>
        <v/>
      </c>
      <c r="S496" s="30">
        <f>IF(P496="","",IF(F496="","ERRO: data prevista ausente ou inválida",IF(O496=0,"Duplicada: contada uma vez",IF(N(G496)=0,"ERRO: tarefa fora do Plano Mestre",IF(P496=0,"Tarefa retirada do plano: não conta","OK")))))</f>
        <v/>
      </c>
    </row>
    <row r="497">
      <c r="A497" s="29" t="inlineStr">
        <is>
          <t>eq-demo-002</t>
        </is>
      </c>
      <c r="B497" s="25" t="inlineStr">
        <is>
          <t>BCF-01</t>
        </is>
      </c>
      <c r="C497" s="49" t="n">
        <v>46195</v>
      </c>
      <c r="D497" s="29" t="inlineStr">
        <is>
          <t>Cronograma PCM Direto</t>
        </is>
      </c>
      <c r="E497" s="23">
        <f>IF(OR(A497="",B497=""),"",A497&amp;"|"&amp;B497)</f>
        <v/>
      </c>
      <c r="F497" s="30">
        <f>IF(OR(E497="",NOT(ISNUMBER(C497))),"",E497&amp;"|"&amp;YEAR(C497)&amp;"-"&amp;RIGHT("0"&amp;MONTH(C497),2)&amp;"-"&amp;RIGHT("0"&amp;DAY(C497),2))</f>
        <v/>
      </c>
      <c r="G497" s="26">
        <f>IF(E497="","",IFERROR(MATCH(E497,pl_chave,0),0))</f>
        <v/>
      </c>
      <c r="H497" s="23">
        <f>IF(G497="","",IF(G497=0,"Tarefa fora do plano",INDEX(pl_tag,G497)))</f>
        <v/>
      </c>
      <c r="I497" s="30">
        <f>IF(N(G497)=0,"",INDEX(pl_atividade,G497))</f>
        <v/>
      </c>
      <c r="J497" s="50">
        <f>IF(N(G497)=0,"",INDEX(pl_especialidade,G497))</f>
        <v/>
      </c>
      <c r="K497" s="28">
        <f>IF(N(G497)=0,"",INDEX(pl_duracao,G497))</f>
        <v/>
      </c>
      <c r="L497" s="39">
        <f>IF(ISNUMBER(C497),YEAR(C497),"")</f>
        <v/>
      </c>
      <c r="M497" s="39">
        <f>IF(ISNUMBER(C497),MONTH(C497),"")</f>
        <v/>
      </c>
      <c r="N497" s="23">
        <f>IF(L497="","",IF(NOT(ISNUMBER(crono_ano)),"Informe o ano",IF(L497&lt;crono_ano,"Antes do ano",IF(L497&gt;crono_ano,"Depois do ano","No ano"))))</f>
        <v/>
      </c>
      <c r="O497" s="39">
        <f>IF(F497="","",IF(COUNTIF(F$7:F497,F497)=1,1,0))</f>
        <v/>
      </c>
      <c r="P497" s="39">
        <f>IF(A497&amp;B497&amp;C497="","",IF(AND(O497=1,N(G497)&gt;0),IF(INDEX(pl_ativa,MAX(1,N(G497)))="Sim",1,0),0))</f>
        <v/>
      </c>
      <c r="Q497" s="39">
        <f>IF(F497="","",COUNTIFS(ex_chave_oc,F497,ex_cancelada,"&lt;&gt;Sim"))</f>
        <v/>
      </c>
      <c r="R497" s="51">
        <f>IF(P497="","",IF(AND(P497=1,N(Q497)&gt;0),1,0))</f>
        <v/>
      </c>
      <c r="S497" s="30">
        <f>IF(P497="","",IF(F497="","ERRO: data prevista ausente ou inválida",IF(O497=0,"Duplicada: contada uma vez",IF(N(G497)=0,"ERRO: tarefa fora do Plano Mestre",IF(P497=0,"Tarefa retirada do plano: não conta","OK")))))</f>
        <v/>
      </c>
    </row>
    <row r="498">
      <c r="A498" s="29" t="inlineStr">
        <is>
          <t>eq-demo-002</t>
        </is>
      </c>
      <c r="B498" s="25" t="inlineStr">
        <is>
          <t>BCF-03</t>
        </is>
      </c>
      <c r="C498" s="49" t="n">
        <v>46195</v>
      </c>
      <c r="D498" s="29" t="inlineStr">
        <is>
          <t>Cronograma PCM Direto</t>
        </is>
      </c>
      <c r="E498" s="23">
        <f>IF(OR(A498="",B498=""),"",A498&amp;"|"&amp;B498)</f>
        <v/>
      </c>
      <c r="F498" s="30">
        <f>IF(OR(E498="",NOT(ISNUMBER(C498))),"",E498&amp;"|"&amp;YEAR(C498)&amp;"-"&amp;RIGHT("0"&amp;MONTH(C498),2)&amp;"-"&amp;RIGHT("0"&amp;DAY(C498),2))</f>
        <v/>
      </c>
      <c r="G498" s="26">
        <f>IF(E498="","",IFERROR(MATCH(E498,pl_chave,0),0))</f>
        <v/>
      </c>
      <c r="H498" s="23">
        <f>IF(G498="","",IF(G498=0,"Tarefa fora do plano",INDEX(pl_tag,G498)))</f>
        <v/>
      </c>
      <c r="I498" s="30">
        <f>IF(N(G498)=0,"",INDEX(pl_atividade,G498))</f>
        <v/>
      </c>
      <c r="J498" s="50">
        <f>IF(N(G498)=0,"",INDEX(pl_especialidade,G498))</f>
        <v/>
      </c>
      <c r="K498" s="28">
        <f>IF(N(G498)=0,"",INDEX(pl_duracao,G498))</f>
        <v/>
      </c>
      <c r="L498" s="39">
        <f>IF(ISNUMBER(C498),YEAR(C498),"")</f>
        <v/>
      </c>
      <c r="M498" s="39">
        <f>IF(ISNUMBER(C498),MONTH(C498),"")</f>
        <v/>
      </c>
      <c r="N498" s="23">
        <f>IF(L498="","",IF(NOT(ISNUMBER(crono_ano)),"Informe o ano",IF(L498&lt;crono_ano,"Antes do ano",IF(L498&gt;crono_ano,"Depois do ano","No ano"))))</f>
        <v/>
      </c>
      <c r="O498" s="39">
        <f>IF(F498="","",IF(COUNTIF(F$7:F498,F498)=1,1,0))</f>
        <v/>
      </c>
      <c r="P498" s="39">
        <f>IF(A498&amp;B498&amp;C498="","",IF(AND(O498=1,N(G498)&gt;0),IF(INDEX(pl_ativa,MAX(1,N(G498)))="Sim",1,0),0))</f>
        <v/>
      </c>
      <c r="Q498" s="39">
        <f>IF(F498="","",COUNTIFS(ex_chave_oc,F498,ex_cancelada,"&lt;&gt;Sim"))</f>
        <v/>
      </c>
      <c r="R498" s="51">
        <f>IF(P498="","",IF(AND(P498=1,N(Q498)&gt;0),1,0))</f>
        <v/>
      </c>
      <c r="S498" s="30">
        <f>IF(P498="","",IF(F498="","ERRO: data prevista ausente ou inválida",IF(O498=0,"Duplicada: contada uma vez",IF(N(G498)=0,"ERRO: tarefa fora do Plano Mestre",IF(P498=0,"Tarefa retirada do plano: não conta","OK")))))</f>
        <v/>
      </c>
    </row>
    <row r="499">
      <c r="A499" s="29" t="inlineStr">
        <is>
          <t>eq-demo-002</t>
        </is>
      </c>
      <c r="B499" s="25" t="inlineStr">
        <is>
          <t>BCF-04</t>
        </is>
      </c>
      <c r="C499" s="49" t="n">
        <v>46195</v>
      </c>
      <c r="D499" s="29" t="inlineStr">
        <is>
          <t>Cronograma PCM Direto</t>
        </is>
      </c>
      <c r="E499" s="23">
        <f>IF(OR(A499="",B499=""),"",A499&amp;"|"&amp;B499)</f>
        <v/>
      </c>
      <c r="F499" s="30">
        <f>IF(OR(E499="",NOT(ISNUMBER(C499))),"",E499&amp;"|"&amp;YEAR(C499)&amp;"-"&amp;RIGHT("0"&amp;MONTH(C499),2)&amp;"-"&amp;RIGHT("0"&amp;DAY(C499),2))</f>
        <v/>
      </c>
      <c r="G499" s="26">
        <f>IF(E499="","",IFERROR(MATCH(E499,pl_chave,0),0))</f>
        <v/>
      </c>
      <c r="H499" s="23">
        <f>IF(G499="","",IF(G499=0,"Tarefa fora do plano",INDEX(pl_tag,G499)))</f>
        <v/>
      </c>
      <c r="I499" s="30">
        <f>IF(N(G499)=0,"",INDEX(pl_atividade,G499))</f>
        <v/>
      </c>
      <c r="J499" s="50">
        <f>IF(N(G499)=0,"",INDEX(pl_especialidade,G499))</f>
        <v/>
      </c>
      <c r="K499" s="28">
        <f>IF(N(G499)=0,"",INDEX(pl_duracao,G499))</f>
        <v/>
      </c>
      <c r="L499" s="39">
        <f>IF(ISNUMBER(C499),YEAR(C499),"")</f>
        <v/>
      </c>
      <c r="M499" s="39">
        <f>IF(ISNUMBER(C499),MONTH(C499),"")</f>
        <v/>
      </c>
      <c r="N499" s="23">
        <f>IF(L499="","",IF(NOT(ISNUMBER(crono_ano)),"Informe o ano",IF(L499&lt;crono_ano,"Antes do ano",IF(L499&gt;crono_ano,"Depois do ano","No ano"))))</f>
        <v/>
      </c>
      <c r="O499" s="39">
        <f>IF(F499="","",IF(COUNTIF(F$7:F499,F499)=1,1,0))</f>
        <v/>
      </c>
      <c r="P499" s="39">
        <f>IF(A499&amp;B499&amp;C499="","",IF(AND(O499=1,N(G499)&gt;0),IF(INDEX(pl_ativa,MAX(1,N(G499)))="Sim",1,0),0))</f>
        <v/>
      </c>
      <c r="Q499" s="39">
        <f>IF(F499="","",COUNTIFS(ex_chave_oc,F499,ex_cancelada,"&lt;&gt;Sim"))</f>
        <v/>
      </c>
      <c r="R499" s="51">
        <f>IF(P499="","",IF(AND(P499=1,N(Q499)&gt;0),1,0))</f>
        <v/>
      </c>
      <c r="S499" s="30">
        <f>IF(P499="","",IF(F499="","ERRO: data prevista ausente ou inválida",IF(O499=0,"Duplicada: contada uma vez",IF(N(G499)=0,"ERRO: tarefa fora do Plano Mestre",IF(P499=0,"Tarefa retirada do plano: não conta","OK")))))</f>
        <v/>
      </c>
    </row>
    <row r="500">
      <c r="A500" s="29" t="inlineStr">
        <is>
          <t>eq-demo-003</t>
        </is>
      </c>
      <c r="B500" s="25" t="inlineStr">
        <is>
          <t>MOT-05</t>
        </is>
      </c>
      <c r="C500" s="49" t="n">
        <v>46195</v>
      </c>
      <c r="D500" s="29" t="inlineStr">
        <is>
          <t>Cronograma PCM Direto</t>
        </is>
      </c>
      <c r="E500" s="23">
        <f>IF(OR(A500="",B500=""),"",A500&amp;"|"&amp;B500)</f>
        <v/>
      </c>
      <c r="F500" s="30">
        <f>IF(OR(E500="",NOT(ISNUMBER(C500))),"",E500&amp;"|"&amp;YEAR(C500)&amp;"-"&amp;RIGHT("0"&amp;MONTH(C500),2)&amp;"-"&amp;RIGHT("0"&amp;DAY(C500),2))</f>
        <v/>
      </c>
      <c r="G500" s="26">
        <f>IF(E500="","",IFERROR(MATCH(E500,pl_chave,0),0))</f>
        <v/>
      </c>
      <c r="H500" s="23">
        <f>IF(G500="","",IF(G500=0,"Tarefa fora do plano",INDEX(pl_tag,G500)))</f>
        <v/>
      </c>
      <c r="I500" s="30">
        <f>IF(N(G500)=0,"",INDEX(pl_atividade,G500))</f>
        <v/>
      </c>
      <c r="J500" s="50">
        <f>IF(N(G500)=0,"",INDEX(pl_especialidade,G500))</f>
        <v/>
      </c>
      <c r="K500" s="28">
        <f>IF(N(G500)=0,"",INDEX(pl_duracao,G500))</f>
        <v/>
      </c>
      <c r="L500" s="39">
        <f>IF(ISNUMBER(C500),YEAR(C500),"")</f>
        <v/>
      </c>
      <c r="M500" s="39">
        <f>IF(ISNUMBER(C500),MONTH(C500),"")</f>
        <v/>
      </c>
      <c r="N500" s="23">
        <f>IF(L500="","",IF(NOT(ISNUMBER(crono_ano)),"Informe o ano",IF(L500&lt;crono_ano,"Antes do ano",IF(L500&gt;crono_ano,"Depois do ano","No ano"))))</f>
        <v/>
      </c>
      <c r="O500" s="39">
        <f>IF(F500="","",IF(COUNTIF(F$7:F500,F500)=1,1,0))</f>
        <v/>
      </c>
      <c r="P500" s="39">
        <f>IF(A500&amp;B500&amp;C500="","",IF(AND(O500=1,N(G500)&gt;0),IF(INDEX(pl_ativa,MAX(1,N(G500)))="Sim",1,0),0))</f>
        <v/>
      </c>
      <c r="Q500" s="39">
        <f>IF(F500="","",COUNTIFS(ex_chave_oc,F500,ex_cancelada,"&lt;&gt;Sim"))</f>
        <v/>
      </c>
      <c r="R500" s="51">
        <f>IF(P500="","",IF(AND(P500=1,N(Q500)&gt;0),1,0))</f>
        <v/>
      </c>
      <c r="S500" s="30">
        <f>IF(P500="","",IF(F500="","ERRO: data prevista ausente ou inválida",IF(O500=0,"Duplicada: contada uma vez",IF(N(G500)=0,"ERRO: tarefa fora do Plano Mestre",IF(P500=0,"Tarefa retirada do plano: não conta","OK")))))</f>
        <v/>
      </c>
    </row>
    <row r="501">
      <c r="A501" s="29" t="inlineStr">
        <is>
          <t>eq-demo-004</t>
        </is>
      </c>
      <c r="B501" s="25" t="inlineStr">
        <is>
          <t>PRL-01</t>
        </is>
      </c>
      <c r="C501" s="49" t="n">
        <v>46195</v>
      </c>
      <c r="D501" s="29" t="inlineStr">
        <is>
          <t>Cronograma PCM Direto</t>
        </is>
      </c>
      <c r="E501" s="23">
        <f>IF(OR(A501="",B501=""),"",A501&amp;"|"&amp;B501)</f>
        <v/>
      </c>
      <c r="F501" s="30">
        <f>IF(OR(E501="",NOT(ISNUMBER(C501))),"",E501&amp;"|"&amp;YEAR(C501)&amp;"-"&amp;RIGHT("0"&amp;MONTH(C501),2)&amp;"-"&amp;RIGHT("0"&amp;DAY(C501),2))</f>
        <v/>
      </c>
      <c r="G501" s="26">
        <f>IF(E501="","",IFERROR(MATCH(E501,pl_chave,0),0))</f>
        <v/>
      </c>
      <c r="H501" s="23">
        <f>IF(G501="","",IF(G501=0,"Tarefa fora do plano",INDEX(pl_tag,G501)))</f>
        <v/>
      </c>
      <c r="I501" s="30">
        <f>IF(N(G501)=0,"",INDEX(pl_atividade,G501))</f>
        <v/>
      </c>
      <c r="J501" s="50">
        <f>IF(N(G501)=0,"",INDEX(pl_especialidade,G501))</f>
        <v/>
      </c>
      <c r="K501" s="28">
        <f>IF(N(G501)=0,"",INDEX(pl_duracao,G501))</f>
        <v/>
      </c>
      <c r="L501" s="39">
        <f>IF(ISNUMBER(C501),YEAR(C501),"")</f>
        <v/>
      </c>
      <c r="M501" s="39">
        <f>IF(ISNUMBER(C501),MONTH(C501),"")</f>
        <v/>
      </c>
      <c r="N501" s="23">
        <f>IF(L501="","",IF(NOT(ISNUMBER(crono_ano)),"Informe o ano",IF(L501&lt;crono_ano,"Antes do ano",IF(L501&gt;crono_ano,"Depois do ano","No ano"))))</f>
        <v/>
      </c>
      <c r="O501" s="39">
        <f>IF(F501="","",IF(COUNTIF(F$7:F501,F501)=1,1,0))</f>
        <v/>
      </c>
      <c r="P501" s="39">
        <f>IF(A501&amp;B501&amp;C501="","",IF(AND(O501=1,N(G501)&gt;0),IF(INDEX(pl_ativa,MAX(1,N(G501)))="Sim",1,0),0))</f>
        <v/>
      </c>
      <c r="Q501" s="39">
        <f>IF(F501="","",COUNTIFS(ex_chave_oc,F501,ex_cancelada,"&lt;&gt;Sim"))</f>
        <v/>
      </c>
      <c r="R501" s="51">
        <f>IF(P501="","",IF(AND(P501=1,N(Q501)&gt;0),1,0))</f>
        <v/>
      </c>
      <c r="S501" s="30">
        <f>IF(P501="","",IF(F501="","ERRO: data prevista ausente ou inválida",IF(O501=0,"Duplicada: contada uma vez",IF(N(G501)=0,"ERRO: tarefa fora do Plano Mestre",IF(P501=0,"Tarefa retirada do plano: não conta","OK")))))</f>
        <v/>
      </c>
    </row>
    <row r="502">
      <c r="A502" s="29" t="inlineStr">
        <is>
          <t>eq-demo-004</t>
        </is>
      </c>
      <c r="B502" s="25" t="inlineStr">
        <is>
          <t>PRL-02</t>
        </is>
      </c>
      <c r="C502" s="49" t="n">
        <v>46195</v>
      </c>
      <c r="D502" s="29" t="inlineStr">
        <is>
          <t>Cronograma PCM Direto</t>
        </is>
      </c>
      <c r="E502" s="23">
        <f>IF(OR(A502="",B502=""),"",A502&amp;"|"&amp;B502)</f>
        <v/>
      </c>
      <c r="F502" s="30">
        <f>IF(OR(E502="",NOT(ISNUMBER(C502))),"",E502&amp;"|"&amp;YEAR(C502)&amp;"-"&amp;RIGHT("0"&amp;MONTH(C502),2)&amp;"-"&amp;RIGHT("0"&amp;DAY(C502),2))</f>
        <v/>
      </c>
      <c r="G502" s="26">
        <f>IF(E502="","",IFERROR(MATCH(E502,pl_chave,0),0))</f>
        <v/>
      </c>
      <c r="H502" s="23">
        <f>IF(G502="","",IF(G502=0,"Tarefa fora do plano",INDEX(pl_tag,G502)))</f>
        <v/>
      </c>
      <c r="I502" s="30">
        <f>IF(N(G502)=0,"",INDEX(pl_atividade,G502))</f>
        <v/>
      </c>
      <c r="J502" s="50">
        <f>IF(N(G502)=0,"",INDEX(pl_especialidade,G502))</f>
        <v/>
      </c>
      <c r="K502" s="28">
        <f>IF(N(G502)=0,"",INDEX(pl_duracao,G502))</f>
        <v/>
      </c>
      <c r="L502" s="39">
        <f>IF(ISNUMBER(C502),YEAR(C502),"")</f>
        <v/>
      </c>
      <c r="M502" s="39">
        <f>IF(ISNUMBER(C502),MONTH(C502),"")</f>
        <v/>
      </c>
      <c r="N502" s="23">
        <f>IF(L502="","",IF(NOT(ISNUMBER(crono_ano)),"Informe o ano",IF(L502&lt;crono_ano,"Antes do ano",IF(L502&gt;crono_ano,"Depois do ano","No ano"))))</f>
        <v/>
      </c>
      <c r="O502" s="39">
        <f>IF(F502="","",IF(COUNTIF(F$7:F502,F502)=1,1,0))</f>
        <v/>
      </c>
      <c r="P502" s="39">
        <f>IF(A502&amp;B502&amp;C502="","",IF(AND(O502=1,N(G502)&gt;0),IF(INDEX(pl_ativa,MAX(1,N(G502)))="Sim",1,0),0))</f>
        <v/>
      </c>
      <c r="Q502" s="39">
        <f>IF(F502="","",COUNTIFS(ex_chave_oc,F502,ex_cancelada,"&lt;&gt;Sim"))</f>
        <v/>
      </c>
      <c r="R502" s="51">
        <f>IF(P502="","",IF(AND(P502=1,N(Q502)&gt;0),1,0))</f>
        <v/>
      </c>
      <c r="S502" s="30">
        <f>IF(P502="","",IF(F502="","ERRO: data prevista ausente ou inválida",IF(O502=0,"Duplicada: contada uma vez",IF(N(G502)=0,"ERRO: tarefa fora do Plano Mestre",IF(P502=0,"Tarefa retirada do plano: não conta","OK")))))</f>
        <v/>
      </c>
    </row>
    <row r="503">
      <c r="A503" s="29" t="inlineStr">
        <is>
          <t>eq-demo-004</t>
        </is>
      </c>
      <c r="B503" s="25" t="inlineStr">
        <is>
          <t>PRL-03</t>
        </is>
      </c>
      <c r="C503" s="49" t="n">
        <v>46195</v>
      </c>
      <c r="D503" s="29" t="inlineStr">
        <is>
          <t>Cronograma PCM Direto</t>
        </is>
      </c>
      <c r="E503" s="23">
        <f>IF(OR(A503="",B503=""),"",A503&amp;"|"&amp;B503)</f>
        <v/>
      </c>
      <c r="F503" s="30">
        <f>IF(OR(E503="",NOT(ISNUMBER(C503))),"",E503&amp;"|"&amp;YEAR(C503)&amp;"-"&amp;RIGHT("0"&amp;MONTH(C503),2)&amp;"-"&amp;RIGHT("0"&amp;DAY(C503),2))</f>
        <v/>
      </c>
      <c r="G503" s="26">
        <f>IF(E503="","",IFERROR(MATCH(E503,pl_chave,0),0))</f>
        <v/>
      </c>
      <c r="H503" s="23">
        <f>IF(G503="","",IF(G503=0,"Tarefa fora do plano",INDEX(pl_tag,G503)))</f>
        <v/>
      </c>
      <c r="I503" s="30">
        <f>IF(N(G503)=0,"",INDEX(pl_atividade,G503))</f>
        <v/>
      </c>
      <c r="J503" s="50">
        <f>IF(N(G503)=0,"",INDEX(pl_especialidade,G503))</f>
        <v/>
      </c>
      <c r="K503" s="28">
        <f>IF(N(G503)=0,"",INDEX(pl_duracao,G503))</f>
        <v/>
      </c>
      <c r="L503" s="39">
        <f>IF(ISNUMBER(C503),YEAR(C503),"")</f>
        <v/>
      </c>
      <c r="M503" s="39">
        <f>IF(ISNUMBER(C503),MONTH(C503),"")</f>
        <v/>
      </c>
      <c r="N503" s="23">
        <f>IF(L503="","",IF(NOT(ISNUMBER(crono_ano)),"Informe o ano",IF(L503&lt;crono_ano,"Antes do ano",IF(L503&gt;crono_ano,"Depois do ano","No ano"))))</f>
        <v/>
      </c>
      <c r="O503" s="39">
        <f>IF(F503="","",IF(COUNTIF(F$7:F503,F503)=1,1,0))</f>
        <v/>
      </c>
      <c r="P503" s="39">
        <f>IF(A503&amp;B503&amp;C503="","",IF(AND(O503=1,N(G503)&gt;0),IF(INDEX(pl_ativa,MAX(1,N(G503)))="Sim",1,0),0))</f>
        <v/>
      </c>
      <c r="Q503" s="39">
        <f>IF(F503="","",COUNTIFS(ex_chave_oc,F503,ex_cancelada,"&lt;&gt;Sim"))</f>
        <v/>
      </c>
      <c r="R503" s="51">
        <f>IF(P503="","",IF(AND(P503=1,N(Q503)&gt;0),1,0))</f>
        <v/>
      </c>
      <c r="S503" s="30">
        <f>IF(P503="","",IF(F503="","ERRO: data prevista ausente ou inválida",IF(O503=0,"Duplicada: contada uma vez",IF(N(G503)=0,"ERRO: tarefa fora do Plano Mestre",IF(P503=0,"Tarefa retirada do plano: não conta","OK")))))</f>
        <v/>
      </c>
    </row>
    <row r="504">
      <c r="A504" s="29" t="inlineStr">
        <is>
          <t>eq-demo-004</t>
        </is>
      </c>
      <c r="B504" s="25" t="inlineStr">
        <is>
          <t>PRL-05</t>
        </is>
      </c>
      <c r="C504" s="49" t="n">
        <v>46195</v>
      </c>
      <c r="D504" s="29" t="inlineStr">
        <is>
          <t>Cronograma PCM Direto</t>
        </is>
      </c>
      <c r="E504" s="23">
        <f>IF(OR(A504="",B504=""),"",A504&amp;"|"&amp;B504)</f>
        <v/>
      </c>
      <c r="F504" s="30">
        <f>IF(OR(E504="",NOT(ISNUMBER(C504))),"",E504&amp;"|"&amp;YEAR(C504)&amp;"-"&amp;RIGHT("0"&amp;MONTH(C504),2)&amp;"-"&amp;RIGHT("0"&amp;DAY(C504),2))</f>
        <v/>
      </c>
      <c r="G504" s="26">
        <f>IF(E504="","",IFERROR(MATCH(E504,pl_chave,0),0))</f>
        <v/>
      </c>
      <c r="H504" s="23">
        <f>IF(G504="","",IF(G504=0,"Tarefa fora do plano",INDEX(pl_tag,G504)))</f>
        <v/>
      </c>
      <c r="I504" s="30">
        <f>IF(N(G504)=0,"",INDEX(pl_atividade,G504))</f>
        <v/>
      </c>
      <c r="J504" s="50">
        <f>IF(N(G504)=0,"",INDEX(pl_especialidade,G504))</f>
        <v/>
      </c>
      <c r="K504" s="28">
        <f>IF(N(G504)=0,"",INDEX(pl_duracao,G504))</f>
        <v/>
      </c>
      <c r="L504" s="39">
        <f>IF(ISNUMBER(C504),YEAR(C504),"")</f>
        <v/>
      </c>
      <c r="M504" s="39">
        <f>IF(ISNUMBER(C504),MONTH(C504),"")</f>
        <v/>
      </c>
      <c r="N504" s="23">
        <f>IF(L504="","",IF(NOT(ISNUMBER(crono_ano)),"Informe o ano",IF(L504&lt;crono_ano,"Antes do ano",IF(L504&gt;crono_ano,"Depois do ano","No ano"))))</f>
        <v/>
      </c>
      <c r="O504" s="39">
        <f>IF(F504="","",IF(COUNTIF(F$7:F504,F504)=1,1,0))</f>
        <v/>
      </c>
      <c r="P504" s="39">
        <f>IF(A504&amp;B504&amp;C504="","",IF(AND(O504=1,N(G504)&gt;0),IF(INDEX(pl_ativa,MAX(1,N(G504)))="Sim",1,0),0))</f>
        <v/>
      </c>
      <c r="Q504" s="39">
        <f>IF(F504="","",COUNTIFS(ex_chave_oc,F504,ex_cancelada,"&lt;&gt;Sim"))</f>
        <v/>
      </c>
      <c r="R504" s="51">
        <f>IF(P504="","",IF(AND(P504=1,N(Q504)&gt;0),1,0))</f>
        <v/>
      </c>
      <c r="S504" s="30">
        <f>IF(P504="","",IF(F504="","ERRO: data prevista ausente ou inválida",IF(O504=0,"Duplicada: contada uma vez",IF(N(G504)=0,"ERRO: tarefa fora do Plano Mestre",IF(P504=0,"Tarefa retirada do plano: não conta","OK")))))</f>
        <v/>
      </c>
    </row>
    <row r="505">
      <c r="A505" s="29" t="inlineStr">
        <is>
          <t>eq-demo-004</t>
        </is>
      </c>
      <c r="B505" s="25" t="inlineStr">
        <is>
          <t>PRL-11</t>
        </is>
      </c>
      <c r="C505" s="49" t="n">
        <v>46195</v>
      </c>
      <c r="D505" s="29" t="inlineStr">
        <is>
          <t>Cronograma PCM Direto</t>
        </is>
      </c>
      <c r="E505" s="23">
        <f>IF(OR(A505="",B505=""),"",A505&amp;"|"&amp;B505)</f>
        <v/>
      </c>
      <c r="F505" s="30">
        <f>IF(OR(E505="",NOT(ISNUMBER(C505))),"",E505&amp;"|"&amp;YEAR(C505)&amp;"-"&amp;RIGHT("0"&amp;MONTH(C505),2)&amp;"-"&amp;RIGHT("0"&amp;DAY(C505),2))</f>
        <v/>
      </c>
      <c r="G505" s="26">
        <f>IF(E505="","",IFERROR(MATCH(E505,pl_chave,0),0))</f>
        <v/>
      </c>
      <c r="H505" s="23">
        <f>IF(G505="","",IF(G505=0,"Tarefa fora do plano",INDEX(pl_tag,G505)))</f>
        <v/>
      </c>
      <c r="I505" s="30">
        <f>IF(N(G505)=0,"",INDEX(pl_atividade,G505))</f>
        <v/>
      </c>
      <c r="J505" s="50">
        <f>IF(N(G505)=0,"",INDEX(pl_especialidade,G505))</f>
        <v/>
      </c>
      <c r="K505" s="28">
        <f>IF(N(G505)=0,"",INDEX(pl_duracao,G505))</f>
        <v/>
      </c>
      <c r="L505" s="39">
        <f>IF(ISNUMBER(C505),YEAR(C505),"")</f>
        <v/>
      </c>
      <c r="M505" s="39">
        <f>IF(ISNUMBER(C505),MONTH(C505),"")</f>
        <v/>
      </c>
      <c r="N505" s="23">
        <f>IF(L505="","",IF(NOT(ISNUMBER(crono_ano)),"Informe o ano",IF(L505&lt;crono_ano,"Antes do ano",IF(L505&gt;crono_ano,"Depois do ano","No ano"))))</f>
        <v/>
      </c>
      <c r="O505" s="39">
        <f>IF(F505="","",IF(COUNTIF(F$7:F505,F505)=1,1,0))</f>
        <v/>
      </c>
      <c r="P505" s="39">
        <f>IF(A505&amp;B505&amp;C505="","",IF(AND(O505=1,N(G505)&gt;0),IF(INDEX(pl_ativa,MAX(1,N(G505)))="Sim",1,0),0))</f>
        <v/>
      </c>
      <c r="Q505" s="39">
        <f>IF(F505="","",COUNTIFS(ex_chave_oc,F505,ex_cancelada,"&lt;&gt;Sim"))</f>
        <v/>
      </c>
      <c r="R505" s="51">
        <f>IF(P505="","",IF(AND(P505=1,N(Q505)&gt;0),1,0))</f>
        <v/>
      </c>
      <c r="S505" s="30">
        <f>IF(P505="","",IF(F505="","ERRO: data prevista ausente ou inválida",IF(O505=0,"Duplicada: contada uma vez",IF(N(G505)=0,"ERRO: tarefa fora do Plano Mestre",IF(P505=0,"Tarefa retirada do plano: não conta","OK")))))</f>
        <v/>
      </c>
    </row>
    <row r="506">
      <c r="A506" s="29" t="inlineStr">
        <is>
          <t>eq-demo-004</t>
        </is>
      </c>
      <c r="B506" s="25" t="inlineStr">
        <is>
          <t>PRL-11</t>
        </is>
      </c>
      <c r="C506" s="49" t="n">
        <v>46196</v>
      </c>
      <c r="D506" s="29" t="inlineStr">
        <is>
          <t>Cronograma PCM Direto</t>
        </is>
      </c>
      <c r="E506" s="23">
        <f>IF(OR(A506="",B506=""),"",A506&amp;"|"&amp;B506)</f>
        <v/>
      </c>
      <c r="F506" s="30">
        <f>IF(OR(E506="",NOT(ISNUMBER(C506))),"",E506&amp;"|"&amp;YEAR(C506)&amp;"-"&amp;RIGHT("0"&amp;MONTH(C506),2)&amp;"-"&amp;RIGHT("0"&amp;DAY(C506),2))</f>
        <v/>
      </c>
      <c r="G506" s="26">
        <f>IF(E506="","",IFERROR(MATCH(E506,pl_chave,0),0))</f>
        <v/>
      </c>
      <c r="H506" s="23">
        <f>IF(G506="","",IF(G506=0,"Tarefa fora do plano",INDEX(pl_tag,G506)))</f>
        <v/>
      </c>
      <c r="I506" s="30">
        <f>IF(N(G506)=0,"",INDEX(pl_atividade,G506))</f>
        <v/>
      </c>
      <c r="J506" s="50">
        <f>IF(N(G506)=0,"",INDEX(pl_especialidade,G506))</f>
        <v/>
      </c>
      <c r="K506" s="28">
        <f>IF(N(G506)=0,"",INDEX(pl_duracao,G506))</f>
        <v/>
      </c>
      <c r="L506" s="39">
        <f>IF(ISNUMBER(C506),YEAR(C506),"")</f>
        <v/>
      </c>
      <c r="M506" s="39">
        <f>IF(ISNUMBER(C506),MONTH(C506),"")</f>
        <v/>
      </c>
      <c r="N506" s="23">
        <f>IF(L506="","",IF(NOT(ISNUMBER(crono_ano)),"Informe o ano",IF(L506&lt;crono_ano,"Antes do ano",IF(L506&gt;crono_ano,"Depois do ano","No ano"))))</f>
        <v/>
      </c>
      <c r="O506" s="39">
        <f>IF(F506="","",IF(COUNTIF(F$7:F506,F506)=1,1,0))</f>
        <v/>
      </c>
      <c r="P506" s="39">
        <f>IF(A506&amp;B506&amp;C506="","",IF(AND(O506=1,N(G506)&gt;0),IF(INDEX(pl_ativa,MAX(1,N(G506)))="Sim",1,0),0))</f>
        <v/>
      </c>
      <c r="Q506" s="39">
        <f>IF(F506="","",COUNTIFS(ex_chave_oc,F506,ex_cancelada,"&lt;&gt;Sim"))</f>
        <v/>
      </c>
      <c r="R506" s="51">
        <f>IF(P506="","",IF(AND(P506=1,N(Q506)&gt;0),1,0))</f>
        <v/>
      </c>
      <c r="S506" s="30">
        <f>IF(P506="","",IF(F506="","ERRO: data prevista ausente ou inválida",IF(O506=0,"Duplicada: contada uma vez",IF(N(G506)=0,"ERRO: tarefa fora do Plano Mestre",IF(P506=0,"Tarefa retirada do plano: não conta","OK")))))</f>
        <v/>
      </c>
    </row>
    <row r="507">
      <c r="A507" s="29" t="inlineStr">
        <is>
          <t>eq-demo-004</t>
        </is>
      </c>
      <c r="B507" s="25" t="inlineStr">
        <is>
          <t>PRL-11</t>
        </is>
      </c>
      <c r="C507" s="49" t="n">
        <v>46197</v>
      </c>
      <c r="D507" s="29" t="inlineStr">
        <is>
          <t>Cronograma PCM Direto</t>
        </is>
      </c>
      <c r="E507" s="23">
        <f>IF(OR(A507="",B507=""),"",A507&amp;"|"&amp;B507)</f>
        <v/>
      </c>
      <c r="F507" s="30">
        <f>IF(OR(E507="",NOT(ISNUMBER(C507))),"",E507&amp;"|"&amp;YEAR(C507)&amp;"-"&amp;RIGHT("0"&amp;MONTH(C507),2)&amp;"-"&amp;RIGHT("0"&amp;DAY(C507),2))</f>
        <v/>
      </c>
      <c r="G507" s="26">
        <f>IF(E507="","",IFERROR(MATCH(E507,pl_chave,0),0))</f>
        <v/>
      </c>
      <c r="H507" s="23">
        <f>IF(G507="","",IF(G507=0,"Tarefa fora do plano",INDEX(pl_tag,G507)))</f>
        <v/>
      </c>
      <c r="I507" s="30">
        <f>IF(N(G507)=0,"",INDEX(pl_atividade,G507))</f>
        <v/>
      </c>
      <c r="J507" s="50">
        <f>IF(N(G507)=0,"",INDEX(pl_especialidade,G507))</f>
        <v/>
      </c>
      <c r="K507" s="28">
        <f>IF(N(G507)=0,"",INDEX(pl_duracao,G507))</f>
        <v/>
      </c>
      <c r="L507" s="39">
        <f>IF(ISNUMBER(C507),YEAR(C507),"")</f>
        <v/>
      </c>
      <c r="M507" s="39">
        <f>IF(ISNUMBER(C507),MONTH(C507),"")</f>
        <v/>
      </c>
      <c r="N507" s="23">
        <f>IF(L507="","",IF(NOT(ISNUMBER(crono_ano)),"Informe o ano",IF(L507&lt;crono_ano,"Antes do ano",IF(L507&gt;crono_ano,"Depois do ano","No ano"))))</f>
        <v/>
      </c>
      <c r="O507" s="39">
        <f>IF(F507="","",IF(COUNTIF(F$7:F507,F507)=1,1,0))</f>
        <v/>
      </c>
      <c r="P507" s="39">
        <f>IF(A507&amp;B507&amp;C507="","",IF(AND(O507=1,N(G507)&gt;0),IF(INDEX(pl_ativa,MAX(1,N(G507)))="Sim",1,0),0))</f>
        <v/>
      </c>
      <c r="Q507" s="39">
        <f>IF(F507="","",COUNTIFS(ex_chave_oc,F507,ex_cancelada,"&lt;&gt;Sim"))</f>
        <v/>
      </c>
      <c r="R507" s="51">
        <f>IF(P507="","",IF(AND(P507=1,N(Q507)&gt;0),1,0))</f>
        <v/>
      </c>
      <c r="S507" s="30">
        <f>IF(P507="","",IF(F507="","ERRO: data prevista ausente ou inválida",IF(O507=0,"Duplicada: contada uma vez",IF(N(G507)=0,"ERRO: tarefa fora do Plano Mestre",IF(P507=0,"Tarefa retirada do plano: não conta","OK")))))</f>
        <v/>
      </c>
    </row>
    <row r="508">
      <c r="A508" s="29" t="inlineStr">
        <is>
          <t>eq-demo-004</t>
        </is>
      </c>
      <c r="B508" s="25" t="inlineStr">
        <is>
          <t>PRL-11</t>
        </is>
      </c>
      <c r="C508" s="49" t="n">
        <v>46198</v>
      </c>
      <c r="D508" s="29" t="inlineStr">
        <is>
          <t>Cronograma PCM Direto</t>
        </is>
      </c>
      <c r="E508" s="23">
        <f>IF(OR(A508="",B508=""),"",A508&amp;"|"&amp;B508)</f>
        <v/>
      </c>
      <c r="F508" s="30">
        <f>IF(OR(E508="",NOT(ISNUMBER(C508))),"",E508&amp;"|"&amp;YEAR(C508)&amp;"-"&amp;RIGHT("0"&amp;MONTH(C508),2)&amp;"-"&amp;RIGHT("0"&amp;DAY(C508),2))</f>
        <v/>
      </c>
      <c r="G508" s="26">
        <f>IF(E508="","",IFERROR(MATCH(E508,pl_chave,0),0))</f>
        <v/>
      </c>
      <c r="H508" s="23">
        <f>IF(G508="","",IF(G508=0,"Tarefa fora do plano",INDEX(pl_tag,G508)))</f>
        <v/>
      </c>
      <c r="I508" s="30">
        <f>IF(N(G508)=0,"",INDEX(pl_atividade,G508))</f>
        <v/>
      </c>
      <c r="J508" s="50">
        <f>IF(N(G508)=0,"",INDEX(pl_especialidade,G508))</f>
        <v/>
      </c>
      <c r="K508" s="28">
        <f>IF(N(G508)=0,"",INDEX(pl_duracao,G508))</f>
        <v/>
      </c>
      <c r="L508" s="39">
        <f>IF(ISNUMBER(C508),YEAR(C508),"")</f>
        <v/>
      </c>
      <c r="M508" s="39">
        <f>IF(ISNUMBER(C508),MONTH(C508),"")</f>
        <v/>
      </c>
      <c r="N508" s="23">
        <f>IF(L508="","",IF(NOT(ISNUMBER(crono_ano)),"Informe o ano",IF(L508&lt;crono_ano,"Antes do ano",IF(L508&gt;crono_ano,"Depois do ano","No ano"))))</f>
        <v/>
      </c>
      <c r="O508" s="39">
        <f>IF(F508="","",IF(COUNTIF(F$7:F508,F508)=1,1,0))</f>
        <v/>
      </c>
      <c r="P508" s="39">
        <f>IF(A508&amp;B508&amp;C508="","",IF(AND(O508=1,N(G508)&gt;0),IF(INDEX(pl_ativa,MAX(1,N(G508)))="Sim",1,0),0))</f>
        <v/>
      </c>
      <c r="Q508" s="39">
        <f>IF(F508="","",COUNTIFS(ex_chave_oc,F508,ex_cancelada,"&lt;&gt;Sim"))</f>
        <v/>
      </c>
      <c r="R508" s="51">
        <f>IF(P508="","",IF(AND(P508=1,N(Q508)&gt;0),1,0))</f>
        <v/>
      </c>
      <c r="S508" s="30">
        <f>IF(P508="","",IF(F508="","ERRO: data prevista ausente ou inválida",IF(O508=0,"Duplicada: contada uma vez",IF(N(G508)=0,"ERRO: tarefa fora do Plano Mestre",IF(P508=0,"Tarefa retirada do plano: não conta","OK")))))</f>
        <v/>
      </c>
    </row>
    <row r="509">
      <c r="A509" s="29" t="inlineStr">
        <is>
          <t>eq-demo-004</t>
        </is>
      </c>
      <c r="B509" s="25" t="inlineStr">
        <is>
          <t>PRL-11</t>
        </is>
      </c>
      <c r="C509" s="49" t="n">
        <v>46199</v>
      </c>
      <c r="D509" s="29" t="inlineStr">
        <is>
          <t>Cronograma PCM Direto</t>
        </is>
      </c>
      <c r="E509" s="23">
        <f>IF(OR(A509="",B509=""),"",A509&amp;"|"&amp;B509)</f>
        <v/>
      </c>
      <c r="F509" s="30">
        <f>IF(OR(E509="",NOT(ISNUMBER(C509))),"",E509&amp;"|"&amp;YEAR(C509)&amp;"-"&amp;RIGHT("0"&amp;MONTH(C509),2)&amp;"-"&amp;RIGHT("0"&amp;DAY(C509),2))</f>
        <v/>
      </c>
      <c r="G509" s="26">
        <f>IF(E509="","",IFERROR(MATCH(E509,pl_chave,0),0))</f>
        <v/>
      </c>
      <c r="H509" s="23">
        <f>IF(G509="","",IF(G509=0,"Tarefa fora do plano",INDEX(pl_tag,G509)))</f>
        <v/>
      </c>
      <c r="I509" s="30">
        <f>IF(N(G509)=0,"",INDEX(pl_atividade,G509))</f>
        <v/>
      </c>
      <c r="J509" s="50">
        <f>IF(N(G509)=0,"",INDEX(pl_especialidade,G509))</f>
        <v/>
      </c>
      <c r="K509" s="28">
        <f>IF(N(G509)=0,"",INDEX(pl_duracao,G509))</f>
        <v/>
      </c>
      <c r="L509" s="39">
        <f>IF(ISNUMBER(C509),YEAR(C509),"")</f>
        <v/>
      </c>
      <c r="M509" s="39">
        <f>IF(ISNUMBER(C509),MONTH(C509),"")</f>
        <v/>
      </c>
      <c r="N509" s="23">
        <f>IF(L509="","",IF(NOT(ISNUMBER(crono_ano)),"Informe o ano",IF(L509&lt;crono_ano,"Antes do ano",IF(L509&gt;crono_ano,"Depois do ano","No ano"))))</f>
        <v/>
      </c>
      <c r="O509" s="39">
        <f>IF(F509="","",IF(COUNTIF(F$7:F509,F509)=1,1,0))</f>
        <v/>
      </c>
      <c r="P509" s="39">
        <f>IF(A509&amp;B509&amp;C509="","",IF(AND(O509=1,N(G509)&gt;0),IF(INDEX(pl_ativa,MAX(1,N(G509)))="Sim",1,0),0))</f>
        <v/>
      </c>
      <c r="Q509" s="39">
        <f>IF(F509="","",COUNTIFS(ex_chave_oc,F509,ex_cancelada,"&lt;&gt;Sim"))</f>
        <v/>
      </c>
      <c r="R509" s="51">
        <f>IF(P509="","",IF(AND(P509=1,N(Q509)&gt;0),1,0))</f>
        <v/>
      </c>
      <c r="S509" s="30">
        <f>IF(P509="","",IF(F509="","ERRO: data prevista ausente ou inválida",IF(O509=0,"Duplicada: contada uma vez",IF(N(G509)=0,"ERRO: tarefa fora do Plano Mestre",IF(P509=0,"Tarefa retirada do plano: não conta","OK")))))</f>
        <v/>
      </c>
    </row>
    <row r="510">
      <c r="A510" s="29" t="inlineStr">
        <is>
          <t>eq-demo-001</t>
        </is>
      </c>
      <c r="B510" s="25" t="inlineStr">
        <is>
          <t>CMP-01</t>
        </is>
      </c>
      <c r="C510" s="49" t="n">
        <v>46202</v>
      </c>
      <c r="D510" s="29" t="inlineStr">
        <is>
          <t>Cronograma PCM Direto</t>
        </is>
      </c>
      <c r="E510" s="23">
        <f>IF(OR(A510="",B510=""),"",A510&amp;"|"&amp;B510)</f>
        <v/>
      </c>
      <c r="F510" s="30">
        <f>IF(OR(E510="",NOT(ISNUMBER(C510))),"",E510&amp;"|"&amp;YEAR(C510)&amp;"-"&amp;RIGHT("0"&amp;MONTH(C510),2)&amp;"-"&amp;RIGHT("0"&amp;DAY(C510),2))</f>
        <v/>
      </c>
      <c r="G510" s="26">
        <f>IF(E510="","",IFERROR(MATCH(E510,pl_chave,0),0))</f>
        <v/>
      </c>
      <c r="H510" s="23">
        <f>IF(G510="","",IF(G510=0,"Tarefa fora do plano",INDEX(pl_tag,G510)))</f>
        <v/>
      </c>
      <c r="I510" s="30">
        <f>IF(N(G510)=0,"",INDEX(pl_atividade,G510))</f>
        <v/>
      </c>
      <c r="J510" s="50">
        <f>IF(N(G510)=0,"",INDEX(pl_especialidade,G510))</f>
        <v/>
      </c>
      <c r="K510" s="28">
        <f>IF(N(G510)=0,"",INDEX(pl_duracao,G510))</f>
        <v/>
      </c>
      <c r="L510" s="39">
        <f>IF(ISNUMBER(C510),YEAR(C510),"")</f>
        <v/>
      </c>
      <c r="M510" s="39">
        <f>IF(ISNUMBER(C510),MONTH(C510),"")</f>
        <v/>
      </c>
      <c r="N510" s="23">
        <f>IF(L510="","",IF(NOT(ISNUMBER(crono_ano)),"Informe o ano",IF(L510&lt;crono_ano,"Antes do ano",IF(L510&gt;crono_ano,"Depois do ano","No ano"))))</f>
        <v/>
      </c>
      <c r="O510" s="39">
        <f>IF(F510="","",IF(COUNTIF(F$7:F510,F510)=1,1,0))</f>
        <v/>
      </c>
      <c r="P510" s="39">
        <f>IF(A510&amp;B510&amp;C510="","",IF(AND(O510=1,N(G510)&gt;0),IF(INDEX(pl_ativa,MAX(1,N(G510)))="Sim",1,0),0))</f>
        <v/>
      </c>
      <c r="Q510" s="39">
        <f>IF(F510="","",COUNTIFS(ex_chave_oc,F510,ex_cancelada,"&lt;&gt;Sim"))</f>
        <v/>
      </c>
      <c r="R510" s="51">
        <f>IF(P510="","",IF(AND(P510=1,N(Q510)&gt;0),1,0))</f>
        <v/>
      </c>
      <c r="S510" s="30">
        <f>IF(P510="","",IF(F510="","ERRO: data prevista ausente ou inválida",IF(O510=0,"Duplicada: contada uma vez",IF(N(G510)=0,"ERRO: tarefa fora do Plano Mestre",IF(P510=0,"Tarefa retirada do plano: não conta","OK")))))</f>
        <v/>
      </c>
    </row>
    <row r="511">
      <c r="A511" s="29" t="inlineStr">
        <is>
          <t>eq-demo-001</t>
        </is>
      </c>
      <c r="B511" s="25" t="inlineStr">
        <is>
          <t>CMP-02</t>
        </is>
      </c>
      <c r="C511" s="49" t="n">
        <v>46202</v>
      </c>
      <c r="D511" s="29" t="inlineStr">
        <is>
          <t>Cronograma PCM Direto</t>
        </is>
      </c>
      <c r="E511" s="23">
        <f>IF(OR(A511="",B511=""),"",A511&amp;"|"&amp;B511)</f>
        <v/>
      </c>
      <c r="F511" s="30">
        <f>IF(OR(E511="",NOT(ISNUMBER(C511))),"",E511&amp;"|"&amp;YEAR(C511)&amp;"-"&amp;RIGHT("0"&amp;MONTH(C511),2)&amp;"-"&amp;RIGHT("0"&amp;DAY(C511),2))</f>
        <v/>
      </c>
      <c r="G511" s="26">
        <f>IF(E511="","",IFERROR(MATCH(E511,pl_chave,0),0))</f>
        <v/>
      </c>
      <c r="H511" s="23">
        <f>IF(G511="","",IF(G511=0,"Tarefa fora do plano",INDEX(pl_tag,G511)))</f>
        <v/>
      </c>
      <c r="I511" s="30">
        <f>IF(N(G511)=0,"",INDEX(pl_atividade,G511))</f>
        <v/>
      </c>
      <c r="J511" s="50">
        <f>IF(N(G511)=0,"",INDEX(pl_especialidade,G511))</f>
        <v/>
      </c>
      <c r="K511" s="28">
        <f>IF(N(G511)=0,"",INDEX(pl_duracao,G511))</f>
        <v/>
      </c>
      <c r="L511" s="39">
        <f>IF(ISNUMBER(C511),YEAR(C511),"")</f>
        <v/>
      </c>
      <c r="M511" s="39">
        <f>IF(ISNUMBER(C511),MONTH(C511),"")</f>
        <v/>
      </c>
      <c r="N511" s="23">
        <f>IF(L511="","",IF(NOT(ISNUMBER(crono_ano)),"Informe o ano",IF(L511&lt;crono_ano,"Antes do ano",IF(L511&gt;crono_ano,"Depois do ano","No ano"))))</f>
        <v/>
      </c>
      <c r="O511" s="39">
        <f>IF(F511="","",IF(COUNTIF(F$7:F511,F511)=1,1,0))</f>
        <v/>
      </c>
      <c r="P511" s="39">
        <f>IF(A511&amp;B511&amp;C511="","",IF(AND(O511=1,N(G511)&gt;0),IF(INDEX(pl_ativa,MAX(1,N(G511)))="Sim",1,0),0))</f>
        <v/>
      </c>
      <c r="Q511" s="39">
        <f>IF(F511="","",COUNTIFS(ex_chave_oc,F511,ex_cancelada,"&lt;&gt;Sim"))</f>
        <v/>
      </c>
      <c r="R511" s="51">
        <f>IF(P511="","",IF(AND(P511=1,N(Q511)&gt;0),1,0))</f>
        <v/>
      </c>
      <c r="S511" s="30">
        <f>IF(P511="","",IF(F511="","ERRO: data prevista ausente ou inválida",IF(O511=0,"Duplicada: contada uma vez",IF(N(G511)=0,"ERRO: tarefa fora do Plano Mestre",IF(P511=0,"Tarefa retirada do plano: não conta","OK")))))</f>
        <v/>
      </c>
    </row>
    <row r="512">
      <c r="A512" s="29" t="inlineStr">
        <is>
          <t>eq-demo-002</t>
        </is>
      </c>
      <c r="B512" s="25" t="inlineStr">
        <is>
          <t>BCF-01</t>
        </is>
      </c>
      <c r="C512" s="49" t="n">
        <v>46202</v>
      </c>
      <c r="D512" s="29" t="inlineStr">
        <is>
          <t>Cronograma PCM Direto</t>
        </is>
      </c>
      <c r="E512" s="23">
        <f>IF(OR(A512="",B512=""),"",A512&amp;"|"&amp;B512)</f>
        <v/>
      </c>
      <c r="F512" s="30">
        <f>IF(OR(E512="",NOT(ISNUMBER(C512))),"",E512&amp;"|"&amp;YEAR(C512)&amp;"-"&amp;RIGHT("0"&amp;MONTH(C512),2)&amp;"-"&amp;RIGHT("0"&amp;DAY(C512),2))</f>
        <v/>
      </c>
      <c r="G512" s="26">
        <f>IF(E512="","",IFERROR(MATCH(E512,pl_chave,0),0))</f>
        <v/>
      </c>
      <c r="H512" s="23">
        <f>IF(G512="","",IF(G512=0,"Tarefa fora do plano",INDEX(pl_tag,G512)))</f>
        <v/>
      </c>
      <c r="I512" s="30">
        <f>IF(N(G512)=0,"",INDEX(pl_atividade,G512))</f>
        <v/>
      </c>
      <c r="J512" s="50">
        <f>IF(N(G512)=0,"",INDEX(pl_especialidade,G512))</f>
        <v/>
      </c>
      <c r="K512" s="28">
        <f>IF(N(G512)=0,"",INDEX(pl_duracao,G512))</f>
        <v/>
      </c>
      <c r="L512" s="39">
        <f>IF(ISNUMBER(C512),YEAR(C512),"")</f>
        <v/>
      </c>
      <c r="M512" s="39">
        <f>IF(ISNUMBER(C512),MONTH(C512),"")</f>
        <v/>
      </c>
      <c r="N512" s="23">
        <f>IF(L512="","",IF(NOT(ISNUMBER(crono_ano)),"Informe o ano",IF(L512&lt;crono_ano,"Antes do ano",IF(L512&gt;crono_ano,"Depois do ano","No ano"))))</f>
        <v/>
      </c>
      <c r="O512" s="39">
        <f>IF(F512="","",IF(COUNTIF(F$7:F512,F512)=1,1,0))</f>
        <v/>
      </c>
      <c r="P512" s="39">
        <f>IF(A512&amp;B512&amp;C512="","",IF(AND(O512=1,N(G512)&gt;0),IF(INDEX(pl_ativa,MAX(1,N(G512)))="Sim",1,0),0))</f>
        <v/>
      </c>
      <c r="Q512" s="39">
        <f>IF(F512="","",COUNTIFS(ex_chave_oc,F512,ex_cancelada,"&lt;&gt;Sim"))</f>
        <v/>
      </c>
      <c r="R512" s="51">
        <f>IF(P512="","",IF(AND(P512=1,N(Q512)&gt;0),1,0))</f>
        <v/>
      </c>
      <c r="S512" s="30">
        <f>IF(P512="","",IF(F512="","ERRO: data prevista ausente ou inválida",IF(O512=0,"Duplicada: contada uma vez",IF(N(G512)=0,"ERRO: tarefa fora do Plano Mestre",IF(P512=0,"Tarefa retirada do plano: não conta","OK")))))</f>
        <v/>
      </c>
    </row>
    <row r="513">
      <c r="A513" s="29" t="inlineStr">
        <is>
          <t>eq-demo-004</t>
        </is>
      </c>
      <c r="B513" s="25" t="inlineStr">
        <is>
          <t>PRL-01</t>
        </is>
      </c>
      <c r="C513" s="49" t="n">
        <v>46202</v>
      </c>
      <c r="D513" s="29" t="inlineStr">
        <is>
          <t>Cronograma PCM Direto</t>
        </is>
      </c>
      <c r="E513" s="23">
        <f>IF(OR(A513="",B513=""),"",A513&amp;"|"&amp;B513)</f>
        <v/>
      </c>
      <c r="F513" s="30">
        <f>IF(OR(E513="",NOT(ISNUMBER(C513))),"",E513&amp;"|"&amp;YEAR(C513)&amp;"-"&amp;RIGHT("0"&amp;MONTH(C513),2)&amp;"-"&amp;RIGHT("0"&amp;DAY(C513),2))</f>
        <v/>
      </c>
      <c r="G513" s="26">
        <f>IF(E513="","",IFERROR(MATCH(E513,pl_chave,0),0))</f>
        <v/>
      </c>
      <c r="H513" s="23">
        <f>IF(G513="","",IF(G513=0,"Tarefa fora do plano",INDEX(pl_tag,G513)))</f>
        <v/>
      </c>
      <c r="I513" s="30">
        <f>IF(N(G513)=0,"",INDEX(pl_atividade,G513))</f>
        <v/>
      </c>
      <c r="J513" s="50">
        <f>IF(N(G513)=0,"",INDEX(pl_especialidade,G513))</f>
        <v/>
      </c>
      <c r="K513" s="28">
        <f>IF(N(G513)=0,"",INDEX(pl_duracao,G513))</f>
        <v/>
      </c>
      <c r="L513" s="39">
        <f>IF(ISNUMBER(C513),YEAR(C513),"")</f>
        <v/>
      </c>
      <c r="M513" s="39">
        <f>IF(ISNUMBER(C513),MONTH(C513),"")</f>
        <v/>
      </c>
      <c r="N513" s="23">
        <f>IF(L513="","",IF(NOT(ISNUMBER(crono_ano)),"Informe o ano",IF(L513&lt;crono_ano,"Antes do ano",IF(L513&gt;crono_ano,"Depois do ano","No ano"))))</f>
        <v/>
      </c>
      <c r="O513" s="39">
        <f>IF(F513="","",IF(COUNTIF(F$7:F513,F513)=1,1,0))</f>
        <v/>
      </c>
      <c r="P513" s="39">
        <f>IF(A513&amp;B513&amp;C513="","",IF(AND(O513=1,N(G513)&gt;0),IF(INDEX(pl_ativa,MAX(1,N(G513)))="Sim",1,0),0))</f>
        <v/>
      </c>
      <c r="Q513" s="39">
        <f>IF(F513="","",COUNTIFS(ex_chave_oc,F513,ex_cancelada,"&lt;&gt;Sim"))</f>
        <v/>
      </c>
      <c r="R513" s="51">
        <f>IF(P513="","",IF(AND(P513=1,N(Q513)&gt;0),1,0))</f>
        <v/>
      </c>
      <c r="S513" s="30">
        <f>IF(P513="","",IF(F513="","ERRO: data prevista ausente ou inválida",IF(O513=0,"Duplicada: contada uma vez",IF(N(G513)=0,"ERRO: tarefa fora do Plano Mestre",IF(P513=0,"Tarefa retirada do plano: não conta","OK")))))</f>
        <v/>
      </c>
    </row>
    <row r="514">
      <c r="A514" s="29" t="inlineStr">
        <is>
          <t>eq-demo-004</t>
        </is>
      </c>
      <c r="B514" s="25" t="inlineStr">
        <is>
          <t>PRL-02</t>
        </is>
      </c>
      <c r="C514" s="49" t="n">
        <v>46202</v>
      </c>
      <c r="D514" s="29" t="inlineStr">
        <is>
          <t>Cronograma PCM Direto</t>
        </is>
      </c>
      <c r="E514" s="23">
        <f>IF(OR(A514="",B514=""),"",A514&amp;"|"&amp;B514)</f>
        <v/>
      </c>
      <c r="F514" s="30">
        <f>IF(OR(E514="",NOT(ISNUMBER(C514))),"",E514&amp;"|"&amp;YEAR(C514)&amp;"-"&amp;RIGHT("0"&amp;MONTH(C514),2)&amp;"-"&amp;RIGHT("0"&amp;DAY(C514),2))</f>
        <v/>
      </c>
      <c r="G514" s="26">
        <f>IF(E514="","",IFERROR(MATCH(E514,pl_chave,0),0))</f>
        <v/>
      </c>
      <c r="H514" s="23">
        <f>IF(G514="","",IF(G514=0,"Tarefa fora do plano",INDEX(pl_tag,G514)))</f>
        <v/>
      </c>
      <c r="I514" s="30">
        <f>IF(N(G514)=0,"",INDEX(pl_atividade,G514))</f>
        <v/>
      </c>
      <c r="J514" s="50">
        <f>IF(N(G514)=0,"",INDEX(pl_especialidade,G514))</f>
        <v/>
      </c>
      <c r="K514" s="28">
        <f>IF(N(G514)=0,"",INDEX(pl_duracao,G514))</f>
        <v/>
      </c>
      <c r="L514" s="39">
        <f>IF(ISNUMBER(C514),YEAR(C514),"")</f>
        <v/>
      </c>
      <c r="M514" s="39">
        <f>IF(ISNUMBER(C514),MONTH(C514),"")</f>
        <v/>
      </c>
      <c r="N514" s="23">
        <f>IF(L514="","",IF(NOT(ISNUMBER(crono_ano)),"Informe o ano",IF(L514&lt;crono_ano,"Antes do ano",IF(L514&gt;crono_ano,"Depois do ano","No ano"))))</f>
        <v/>
      </c>
      <c r="O514" s="39">
        <f>IF(F514="","",IF(COUNTIF(F$7:F514,F514)=1,1,0))</f>
        <v/>
      </c>
      <c r="P514" s="39">
        <f>IF(A514&amp;B514&amp;C514="","",IF(AND(O514=1,N(G514)&gt;0),IF(INDEX(pl_ativa,MAX(1,N(G514)))="Sim",1,0),0))</f>
        <v/>
      </c>
      <c r="Q514" s="39">
        <f>IF(F514="","",COUNTIFS(ex_chave_oc,F514,ex_cancelada,"&lt;&gt;Sim"))</f>
        <v/>
      </c>
      <c r="R514" s="51">
        <f>IF(P514="","",IF(AND(P514=1,N(Q514)&gt;0),1,0))</f>
        <v/>
      </c>
      <c r="S514" s="30">
        <f>IF(P514="","",IF(F514="","ERRO: data prevista ausente ou inválida",IF(O514=0,"Duplicada: contada uma vez",IF(N(G514)=0,"ERRO: tarefa fora do Plano Mestre",IF(P514=0,"Tarefa retirada do plano: não conta","OK")))))</f>
        <v/>
      </c>
    </row>
    <row r="515">
      <c r="A515" s="29" t="inlineStr">
        <is>
          <t>eq-demo-004</t>
        </is>
      </c>
      <c r="B515" s="25" t="inlineStr">
        <is>
          <t>PRL-03</t>
        </is>
      </c>
      <c r="C515" s="49" t="n">
        <v>46202</v>
      </c>
      <c r="D515" s="29" t="inlineStr">
        <is>
          <t>Cronograma PCM Direto</t>
        </is>
      </c>
      <c r="E515" s="23">
        <f>IF(OR(A515="",B515=""),"",A515&amp;"|"&amp;B515)</f>
        <v/>
      </c>
      <c r="F515" s="30">
        <f>IF(OR(E515="",NOT(ISNUMBER(C515))),"",E515&amp;"|"&amp;YEAR(C515)&amp;"-"&amp;RIGHT("0"&amp;MONTH(C515),2)&amp;"-"&amp;RIGHT("0"&amp;DAY(C515),2))</f>
        <v/>
      </c>
      <c r="G515" s="26">
        <f>IF(E515="","",IFERROR(MATCH(E515,pl_chave,0),0))</f>
        <v/>
      </c>
      <c r="H515" s="23">
        <f>IF(G515="","",IF(G515=0,"Tarefa fora do plano",INDEX(pl_tag,G515)))</f>
        <v/>
      </c>
      <c r="I515" s="30">
        <f>IF(N(G515)=0,"",INDEX(pl_atividade,G515))</f>
        <v/>
      </c>
      <c r="J515" s="50">
        <f>IF(N(G515)=0,"",INDEX(pl_especialidade,G515))</f>
        <v/>
      </c>
      <c r="K515" s="28">
        <f>IF(N(G515)=0,"",INDEX(pl_duracao,G515))</f>
        <v/>
      </c>
      <c r="L515" s="39">
        <f>IF(ISNUMBER(C515),YEAR(C515),"")</f>
        <v/>
      </c>
      <c r="M515" s="39">
        <f>IF(ISNUMBER(C515),MONTH(C515),"")</f>
        <v/>
      </c>
      <c r="N515" s="23">
        <f>IF(L515="","",IF(NOT(ISNUMBER(crono_ano)),"Informe o ano",IF(L515&lt;crono_ano,"Antes do ano",IF(L515&gt;crono_ano,"Depois do ano","No ano"))))</f>
        <v/>
      </c>
      <c r="O515" s="39">
        <f>IF(F515="","",IF(COUNTIF(F$7:F515,F515)=1,1,0))</f>
        <v/>
      </c>
      <c r="P515" s="39">
        <f>IF(A515&amp;B515&amp;C515="","",IF(AND(O515=1,N(G515)&gt;0),IF(INDEX(pl_ativa,MAX(1,N(G515)))="Sim",1,0),0))</f>
        <v/>
      </c>
      <c r="Q515" s="39">
        <f>IF(F515="","",COUNTIFS(ex_chave_oc,F515,ex_cancelada,"&lt;&gt;Sim"))</f>
        <v/>
      </c>
      <c r="R515" s="51">
        <f>IF(P515="","",IF(AND(P515=1,N(Q515)&gt;0),1,0))</f>
        <v/>
      </c>
      <c r="S515" s="30">
        <f>IF(P515="","",IF(F515="","ERRO: data prevista ausente ou inválida",IF(O515=0,"Duplicada: contada uma vez",IF(N(G515)=0,"ERRO: tarefa fora do Plano Mestre",IF(P515=0,"Tarefa retirada do plano: não conta","OK")))))</f>
        <v/>
      </c>
    </row>
    <row r="516">
      <c r="A516" s="29" t="inlineStr">
        <is>
          <t>eq-demo-004</t>
        </is>
      </c>
      <c r="B516" s="25" t="inlineStr">
        <is>
          <t>PRL-07</t>
        </is>
      </c>
      <c r="C516" s="49" t="n">
        <v>46202</v>
      </c>
      <c r="D516" s="29" t="inlineStr">
        <is>
          <t>Cronograma PCM Direto</t>
        </is>
      </c>
      <c r="E516" s="23">
        <f>IF(OR(A516="",B516=""),"",A516&amp;"|"&amp;B516)</f>
        <v/>
      </c>
      <c r="F516" s="30">
        <f>IF(OR(E516="",NOT(ISNUMBER(C516))),"",E516&amp;"|"&amp;YEAR(C516)&amp;"-"&amp;RIGHT("0"&amp;MONTH(C516),2)&amp;"-"&amp;RIGHT("0"&amp;DAY(C516),2))</f>
        <v/>
      </c>
      <c r="G516" s="26">
        <f>IF(E516="","",IFERROR(MATCH(E516,pl_chave,0),0))</f>
        <v/>
      </c>
      <c r="H516" s="23">
        <f>IF(G516="","",IF(G516=0,"Tarefa fora do plano",INDEX(pl_tag,G516)))</f>
        <v/>
      </c>
      <c r="I516" s="30">
        <f>IF(N(G516)=0,"",INDEX(pl_atividade,G516))</f>
        <v/>
      </c>
      <c r="J516" s="50">
        <f>IF(N(G516)=0,"",INDEX(pl_especialidade,G516))</f>
        <v/>
      </c>
      <c r="K516" s="28">
        <f>IF(N(G516)=0,"",INDEX(pl_duracao,G516))</f>
        <v/>
      </c>
      <c r="L516" s="39">
        <f>IF(ISNUMBER(C516),YEAR(C516),"")</f>
        <v/>
      </c>
      <c r="M516" s="39">
        <f>IF(ISNUMBER(C516),MONTH(C516),"")</f>
        <v/>
      </c>
      <c r="N516" s="23">
        <f>IF(L516="","",IF(NOT(ISNUMBER(crono_ano)),"Informe o ano",IF(L516&lt;crono_ano,"Antes do ano",IF(L516&gt;crono_ano,"Depois do ano","No ano"))))</f>
        <v/>
      </c>
      <c r="O516" s="39">
        <f>IF(F516="","",IF(COUNTIF(F$7:F516,F516)=1,1,0))</f>
        <v/>
      </c>
      <c r="P516" s="39">
        <f>IF(A516&amp;B516&amp;C516="","",IF(AND(O516=1,N(G516)&gt;0),IF(INDEX(pl_ativa,MAX(1,N(G516)))="Sim",1,0),0))</f>
        <v/>
      </c>
      <c r="Q516" s="39">
        <f>IF(F516="","",COUNTIFS(ex_chave_oc,F516,ex_cancelada,"&lt;&gt;Sim"))</f>
        <v/>
      </c>
      <c r="R516" s="51">
        <f>IF(P516="","",IF(AND(P516=1,N(Q516)&gt;0),1,0))</f>
        <v/>
      </c>
      <c r="S516" s="30">
        <f>IF(P516="","",IF(F516="","ERRO: data prevista ausente ou inválida",IF(O516=0,"Duplicada: contada uma vez",IF(N(G516)=0,"ERRO: tarefa fora do Plano Mestre",IF(P516=0,"Tarefa retirada do plano: não conta","OK")))))</f>
        <v/>
      </c>
    </row>
    <row r="517">
      <c r="A517" s="29" t="inlineStr">
        <is>
          <t>eq-demo-004</t>
        </is>
      </c>
      <c r="B517" s="25" t="inlineStr">
        <is>
          <t>PRL-09</t>
        </is>
      </c>
      <c r="C517" s="49" t="n">
        <v>46202</v>
      </c>
      <c r="D517" s="29" t="inlineStr">
        <is>
          <t>Cronograma PCM Direto</t>
        </is>
      </c>
      <c r="E517" s="23">
        <f>IF(OR(A517="",B517=""),"",A517&amp;"|"&amp;B517)</f>
        <v/>
      </c>
      <c r="F517" s="30">
        <f>IF(OR(E517="",NOT(ISNUMBER(C517))),"",E517&amp;"|"&amp;YEAR(C517)&amp;"-"&amp;RIGHT("0"&amp;MONTH(C517),2)&amp;"-"&amp;RIGHT("0"&amp;DAY(C517),2))</f>
        <v/>
      </c>
      <c r="G517" s="26">
        <f>IF(E517="","",IFERROR(MATCH(E517,pl_chave,0),0))</f>
        <v/>
      </c>
      <c r="H517" s="23">
        <f>IF(G517="","",IF(G517=0,"Tarefa fora do plano",INDEX(pl_tag,G517)))</f>
        <v/>
      </c>
      <c r="I517" s="30">
        <f>IF(N(G517)=0,"",INDEX(pl_atividade,G517))</f>
        <v/>
      </c>
      <c r="J517" s="50">
        <f>IF(N(G517)=0,"",INDEX(pl_especialidade,G517))</f>
        <v/>
      </c>
      <c r="K517" s="28">
        <f>IF(N(G517)=0,"",INDEX(pl_duracao,G517))</f>
        <v/>
      </c>
      <c r="L517" s="39">
        <f>IF(ISNUMBER(C517),YEAR(C517),"")</f>
        <v/>
      </c>
      <c r="M517" s="39">
        <f>IF(ISNUMBER(C517),MONTH(C517),"")</f>
        <v/>
      </c>
      <c r="N517" s="23">
        <f>IF(L517="","",IF(NOT(ISNUMBER(crono_ano)),"Informe o ano",IF(L517&lt;crono_ano,"Antes do ano",IF(L517&gt;crono_ano,"Depois do ano","No ano"))))</f>
        <v/>
      </c>
      <c r="O517" s="39">
        <f>IF(F517="","",IF(COUNTIF(F$7:F517,F517)=1,1,0))</f>
        <v/>
      </c>
      <c r="P517" s="39">
        <f>IF(A517&amp;B517&amp;C517="","",IF(AND(O517=1,N(G517)&gt;0),IF(INDEX(pl_ativa,MAX(1,N(G517)))="Sim",1,0),0))</f>
        <v/>
      </c>
      <c r="Q517" s="39">
        <f>IF(F517="","",COUNTIFS(ex_chave_oc,F517,ex_cancelada,"&lt;&gt;Sim"))</f>
        <v/>
      </c>
      <c r="R517" s="51">
        <f>IF(P517="","",IF(AND(P517=1,N(Q517)&gt;0),1,0))</f>
        <v/>
      </c>
      <c r="S517" s="30">
        <f>IF(P517="","",IF(F517="","ERRO: data prevista ausente ou inválida",IF(O517=0,"Duplicada: contada uma vez",IF(N(G517)=0,"ERRO: tarefa fora do Plano Mestre",IF(P517=0,"Tarefa retirada do plano: não conta","OK")))))</f>
        <v/>
      </c>
    </row>
    <row r="518">
      <c r="A518" s="29" t="inlineStr">
        <is>
          <t>eq-demo-004</t>
        </is>
      </c>
      <c r="B518" s="25" t="inlineStr">
        <is>
          <t>PRL-11</t>
        </is>
      </c>
      <c r="C518" s="49" t="n">
        <v>46202</v>
      </c>
      <c r="D518" s="29" t="inlineStr">
        <is>
          <t>Cronograma PCM Direto</t>
        </is>
      </c>
      <c r="E518" s="23">
        <f>IF(OR(A518="",B518=""),"",A518&amp;"|"&amp;B518)</f>
        <v/>
      </c>
      <c r="F518" s="30">
        <f>IF(OR(E518="",NOT(ISNUMBER(C518))),"",E518&amp;"|"&amp;YEAR(C518)&amp;"-"&amp;RIGHT("0"&amp;MONTH(C518),2)&amp;"-"&amp;RIGHT("0"&amp;DAY(C518),2))</f>
        <v/>
      </c>
      <c r="G518" s="26">
        <f>IF(E518="","",IFERROR(MATCH(E518,pl_chave,0),0))</f>
        <v/>
      </c>
      <c r="H518" s="23">
        <f>IF(G518="","",IF(G518=0,"Tarefa fora do plano",INDEX(pl_tag,G518)))</f>
        <v/>
      </c>
      <c r="I518" s="30">
        <f>IF(N(G518)=0,"",INDEX(pl_atividade,G518))</f>
        <v/>
      </c>
      <c r="J518" s="50">
        <f>IF(N(G518)=0,"",INDEX(pl_especialidade,G518))</f>
        <v/>
      </c>
      <c r="K518" s="28">
        <f>IF(N(G518)=0,"",INDEX(pl_duracao,G518))</f>
        <v/>
      </c>
      <c r="L518" s="39">
        <f>IF(ISNUMBER(C518),YEAR(C518),"")</f>
        <v/>
      </c>
      <c r="M518" s="39">
        <f>IF(ISNUMBER(C518),MONTH(C518),"")</f>
        <v/>
      </c>
      <c r="N518" s="23">
        <f>IF(L518="","",IF(NOT(ISNUMBER(crono_ano)),"Informe o ano",IF(L518&lt;crono_ano,"Antes do ano",IF(L518&gt;crono_ano,"Depois do ano","No ano"))))</f>
        <v/>
      </c>
      <c r="O518" s="39">
        <f>IF(F518="","",IF(COUNTIF(F$7:F518,F518)=1,1,0))</f>
        <v/>
      </c>
      <c r="P518" s="39">
        <f>IF(A518&amp;B518&amp;C518="","",IF(AND(O518=1,N(G518)&gt;0),IF(INDEX(pl_ativa,MAX(1,N(G518)))="Sim",1,0),0))</f>
        <v/>
      </c>
      <c r="Q518" s="39">
        <f>IF(F518="","",COUNTIFS(ex_chave_oc,F518,ex_cancelada,"&lt;&gt;Sim"))</f>
        <v/>
      </c>
      <c r="R518" s="51">
        <f>IF(P518="","",IF(AND(P518=1,N(Q518)&gt;0),1,0))</f>
        <v/>
      </c>
      <c r="S518" s="30">
        <f>IF(P518="","",IF(F518="","ERRO: data prevista ausente ou inválida",IF(O518=0,"Duplicada: contada uma vez",IF(N(G518)=0,"ERRO: tarefa fora do Plano Mestre",IF(P518=0,"Tarefa retirada do plano: não conta","OK")))))</f>
        <v/>
      </c>
    </row>
    <row r="519">
      <c r="A519" s="29" t="inlineStr">
        <is>
          <t>eq-demo-004</t>
        </is>
      </c>
      <c r="B519" s="25" t="inlineStr">
        <is>
          <t>PRL-11</t>
        </is>
      </c>
      <c r="C519" s="49" t="n">
        <v>46203</v>
      </c>
      <c r="D519" s="29" t="inlineStr">
        <is>
          <t>Cronograma PCM Direto</t>
        </is>
      </c>
      <c r="E519" s="23">
        <f>IF(OR(A519="",B519=""),"",A519&amp;"|"&amp;B519)</f>
        <v/>
      </c>
      <c r="F519" s="30">
        <f>IF(OR(E519="",NOT(ISNUMBER(C519))),"",E519&amp;"|"&amp;YEAR(C519)&amp;"-"&amp;RIGHT("0"&amp;MONTH(C519),2)&amp;"-"&amp;RIGHT("0"&amp;DAY(C519),2))</f>
        <v/>
      </c>
      <c r="G519" s="26">
        <f>IF(E519="","",IFERROR(MATCH(E519,pl_chave,0),0))</f>
        <v/>
      </c>
      <c r="H519" s="23">
        <f>IF(G519="","",IF(G519=0,"Tarefa fora do plano",INDEX(pl_tag,G519)))</f>
        <v/>
      </c>
      <c r="I519" s="30">
        <f>IF(N(G519)=0,"",INDEX(pl_atividade,G519))</f>
        <v/>
      </c>
      <c r="J519" s="50">
        <f>IF(N(G519)=0,"",INDEX(pl_especialidade,G519))</f>
        <v/>
      </c>
      <c r="K519" s="28">
        <f>IF(N(G519)=0,"",INDEX(pl_duracao,G519))</f>
        <v/>
      </c>
      <c r="L519" s="39">
        <f>IF(ISNUMBER(C519),YEAR(C519),"")</f>
        <v/>
      </c>
      <c r="M519" s="39">
        <f>IF(ISNUMBER(C519),MONTH(C519),"")</f>
        <v/>
      </c>
      <c r="N519" s="23">
        <f>IF(L519="","",IF(NOT(ISNUMBER(crono_ano)),"Informe o ano",IF(L519&lt;crono_ano,"Antes do ano",IF(L519&gt;crono_ano,"Depois do ano","No ano"))))</f>
        <v/>
      </c>
      <c r="O519" s="39">
        <f>IF(F519="","",IF(COUNTIF(F$7:F519,F519)=1,1,0))</f>
        <v/>
      </c>
      <c r="P519" s="39">
        <f>IF(A519&amp;B519&amp;C519="","",IF(AND(O519=1,N(G519)&gt;0),IF(INDEX(pl_ativa,MAX(1,N(G519)))="Sim",1,0),0))</f>
        <v/>
      </c>
      <c r="Q519" s="39">
        <f>IF(F519="","",COUNTIFS(ex_chave_oc,F519,ex_cancelada,"&lt;&gt;Sim"))</f>
        <v/>
      </c>
      <c r="R519" s="51">
        <f>IF(P519="","",IF(AND(P519=1,N(Q519)&gt;0),1,0))</f>
        <v/>
      </c>
      <c r="S519" s="30">
        <f>IF(P519="","",IF(F519="","ERRO: data prevista ausente ou inválida",IF(O519=0,"Duplicada: contada uma vez",IF(N(G519)=0,"ERRO: tarefa fora do Plano Mestre",IF(P519=0,"Tarefa retirada do plano: não conta","OK")))))</f>
        <v/>
      </c>
    </row>
    <row r="520">
      <c r="A520" s="29" t="inlineStr">
        <is>
          <t>eq-demo-004</t>
        </is>
      </c>
      <c r="B520" s="25" t="inlineStr">
        <is>
          <t>PRL-11</t>
        </is>
      </c>
      <c r="C520" s="49" t="n">
        <v>46204</v>
      </c>
      <c r="D520" s="29" t="inlineStr">
        <is>
          <t>Cronograma PCM Direto</t>
        </is>
      </c>
      <c r="E520" s="23">
        <f>IF(OR(A520="",B520=""),"",A520&amp;"|"&amp;B520)</f>
        <v/>
      </c>
      <c r="F520" s="30">
        <f>IF(OR(E520="",NOT(ISNUMBER(C520))),"",E520&amp;"|"&amp;YEAR(C520)&amp;"-"&amp;RIGHT("0"&amp;MONTH(C520),2)&amp;"-"&amp;RIGHT("0"&amp;DAY(C520),2))</f>
        <v/>
      </c>
      <c r="G520" s="26">
        <f>IF(E520="","",IFERROR(MATCH(E520,pl_chave,0),0))</f>
        <v/>
      </c>
      <c r="H520" s="23">
        <f>IF(G520="","",IF(G520=0,"Tarefa fora do plano",INDEX(pl_tag,G520)))</f>
        <v/>
      </c>
      <c r="I520" s="30">
        <f>IF(N(G520)=0,"",INDEX(pl_atividade,G520))</f>
        <v/>
      </c>
      <c r="J520" s="50">
        <f>IF(N(G520)=0,"",INDEX(pl_especialidade,G520))</f>
        <v/>
      </c>
      <c r="K520" s="28">
        <f>IF(N(G520)=0,"",INDEX(pl_duracao,G520))</f>
        <v/>
      </c>
      <c r="L520" s="39">
        <f>IF(ISNUMBER(C520),YEAR(C520),"")</f>
        <v/>
      </c>
      <c r="M520" s="39">
        <f>IF(ISNUMBER(C520),MONTH(C520),"")</f>
        <v/>
      </c>
      <c r="N520" s="23">
        <f>IF(L520="","",IF(NOT(ISNUMBER(crono_ano)),"Informe o ano",IF(L520&lt;crono_ano,"Antes do ano",IF(L520&gt;crono_ano,"Depois do ano","No ano"))))</f>
        <v/>
      </c>
      <c r="O520" s="39">
        <f>IF(F520="","",IF(COUNTIF(F$7:F520,F520)=1,1,0))</f>
        <v/>
      </c>
      <c r="P520" s="39">
        <f>IF(A520&amp;B520&amp;C520="","",IF(AND(O520=1,N(G520)&gt;0),IF(INDEX(pl_ativa,MAX(1,N(G520)))="Sim",1,0),0))</f>
        <v/>
      </c>
      <c r="Q520" s="39">
        <f>IF(F520="","",COUNTIFS(ex_chave_oc,F520,ex_cancelada,"&lt;&gt;Sim"))</f>
        <v/>
      </c>
      <c r="R520" s="51">
        <f>IF(P520="","",IF(AND(P520=1,N(Q520)&gt;0),1,0))</f>
        <v/>
      </c>
      <c r="S520" s="30">
        <f>IF(P520="","",IF(F520="","ERRO: data prevista ausente ou inválida",IF(O520=0,"Duplicada: contada uma vez",IF(N(G520)=0,"ERRO: tarefa fora do Plano Mestre",IF(P520=0,"Tarefa retirada do plano: não conta","OK")))))</f>
        <v/>
      </c>
    </row>
    <row r="521">
      <c r="A521" s="29" t="inlineStr">
        <is>
          <t>eq-demo-004</t>
        </is>
      </c>
      <c r="B521" s="25" t="inlineStr">
        <is>
          <t>PRL-11</t>
        </is>
      </c>
      <c r="C521" s="49" t="n">
        <v>46205</v>
      </c>
      <c r="D521" s="29" t="inlineStr">
        <is>
          <t>Cronograma PCM Direto</t>
        </is>
      </c>
      <c r="E521" s="23">
        <f>IF(OR(A521="",B521=""),"",A521&amp;"|"&amp;B521)</f>
        <v/>
      </c>
      <c r="F521" s="30">
        <f>IF(OR(E521="",NOT(ISNUMBER(C521))),"",E521&amp;"|"&amp;YEAR(C521)&amp;"-"&amp;RIGHT("0"&amp;MONTH(C521),2)&amp;"-"&amp;RIGHT("0"&amp;DAY(C521),2))</f>
        <v/>
      </c>
      <c r="G521" s="26">
        <f>IF(E521="","",IFERROR(MATCH(E521,pl_chave,0),0))</f>
        <v/>
      </c>
      <c r="H521" s="23">
        <f>IF(G521="","",IF(G521=0,"Tarefa fora do plano",INDEX(pl_tag,G521)))</f>
        <v/>
      </c>
      <c r="I521" s="30">
        <f>IF(N(G521)=0,"",INDEX(pl_atividade,G521))</f>
        <v/>
      </c>
      <c r="J521" s="50">
        <f>IF(N(G521)=0,"",INDEX(pl_especialidade,G521))</f>
        <v/>
      </c>
      <c r="K521" s="28">
        <f>IF(N(G521)=0,"",INDEX(pl_duracao,G521))</f>
        <v/>
      </c>
      <c r="L521" s="39">
        <f>IF(ISNUMBER(C521),YEAR(C521),"")</f>
        <v/>
      </c>
      <c r="M521" s="39">
        <f>IF(ISNUMBER(C521),MONTH(C521),"")</f>
        <v/>
      </c>
      <c r="N521" s="23">
        <f>IF(L521="","",IF(NOT(ISNUMBER(crono_ano)),"Informe o ano",IF(L521&lt;crono_ano,"Antes do ano",IF(L521&gt;crono_ano,"Depois do ano","No ano"))))</f>
        <v/>
      </c>
      <c r="O521" s="39">
        <f>IF(F521="","",IF(COUNTIF(F$7:F521,F521)=1,1,0))</f>
        <v/>
      </c>
      <c r="P521" s="39">
        <f>IF(A521&amp;B521&amp;C521="","",IF(AND(O521=1,N(G521)&gt;0),IF(INDEX(pl_ativa,MAX(1,N(G521)))="Sim",1,0),0))</f>
        <v/>
      </c>
      <c r="Q521" s="39">
        <f>IF(F521="","",COUNTIFS(ex_chave_oc,F521,ex_cancelada,"&lt;&gt;Sim"))</f>
        <v/>
      </c>
      <c r="R521" s="51">
        <f>IF(P521="","",IF(AND(P521=1,N(Q521)&gt;0),1,0))</f>
        <v/>
      </c>
      <c r="S521" s="30">
        <f>IF(P521="","",IF(F521="","ERRO: data prevista ausente ou inválida",IF(O521=0,"Duplicada: contada uma vez",IF(N(G521)=0,"ERRO: tarefa fora do Plano Mestre",IF(P521=0,"Tarefa retirada do plano: não conta","OK")))))</f>
        <v/>
      </c>
    </row>
    <row r="522">
      <c r="A522" s="29" t="inlineStr">
        <is>
          <t>eq-demo-004</t>
        </is>
      </c>
      <c r="B522" s="25" t="inlineStr">
        <is>
          <t>PRL-11</t>
        </is>
      </c>
      <c r="C522" s="49" t="n">
        <v>46206</v>
      </c>
      <c r="D522" s="29" t="inlineStr">
        <is>
          <t>Cronograma PCM Direto</t>
        </is>
      </c>
      <c r="E522" s="23">
        <f>IF(OR(A522="",B522=""),"",A522&amp;"|"&amp;B522)</f>
        <v/>
      </c>
      <c r="F522" s="30">
        <f>IF(OR(E522="",NOT(ISNUMBER(C522))),"",E522&amp;"|"&amp;YEAR(C522)&amp;"-"&amp;RIGHT("0"&amp;MONTH(C522),2)&amp;"-"&amp;RIGHT("0"&amp;DAY(C522),2))</f>
        <v/>
      </c>
      <c r="G522" s="26">
        <f>IF(E522="","",IFERROR(MATCH(E522,pl_chave,0),0))</f>
        <v/>
      </c>
      <c r="H522" s="23">
        <f>IF(G522="","",IF(G522=0,"Tarefa fora do plano",INDEX(pl_tag,G522)))</f>
        <v/>
      </c>
      <c r="I522" s="30">
        <f>IF(N(G522)=0,"",INDEX(pl_atividade,G522))</f>
        <v/>
      </c>
      <c r="J522" s="50">
        <f>IF(N(G522)=0,"",INDEX(pl_especialidade,G522))</f>
        <v/>
      </c>
      <c r="K522" s="28">
        <f>IF(N(G522)=0,"",INDEX(pl_duracao,G522))</f>
        <v/>
      </c>
      <c r="L522" s="39">
        <f>IF(ISNUMBER(C522),YEAR(C522),"")</f>
        <v/>
      </c>
      <c r="M522" s="39">
        <f>IF(ISNUMBER(C522),MONTH(C522),"")</f>
        <v/>
      </c>
      <c r="N522" s="23">
        <f>IF(L522="","",IF(NOT(ISNUMBER(crono_ano)),"Informe o ano",IF(L522&lt;crono_ano,"Antes do ano",IF(L522&gt;crono_ano,"Depois do ano","No ano"))))</f>
        <v/>
      </c>
      <c r="O522" s="39">
        <f>IF(F522="","",IF(COUNTIF(F$7:F522,F522)=1,1,0))</f>
        <v/>
      </c>
      <c r="P522" s="39">
        <f>IF(A522&amp;B522&amp;C522="","",IF(AND(O522=1,N(G522)&gt;0),IF(INDEX(pl_ativa,MAX(1,N(G522)))="Sim",1,0),0))</f>
        <v/>
      </c>
      <c r="Q522" s="39">
        <f>IF(F522="","",COUNTIFS(ex_chave_oc,F522,ex_cancelada,"&lt;&gt;Sim"))</f>
        <v/>
      </c>
      <c r="R522" s="51">
        <f>IF(P522="","",IF(AND(P522=1,N(Q522)&gt;0),1,0))</f>
        <v/>
      </c>
      <c r="S522" s="30">
        <f>IF(P522="","",IF(F522="","ERRO: data prevista ausente ou inválida",IF(O522=0,"Duplicada: contada uma vez",IF(N(G522)=0,"ERRO: tarefa fora do Plano Mestre",IF(P522=0,"Tarefa retirada do plano: não conta","OK")))))</f>
        <v/>
      </c>
    </row>
    <row r="523">
      <c r="A523" s="29" t="inlineStr">
        <is>
          <t>eq-demo-001</t>
        </is>
      </c>
      <c r="B523" s="25" t="inlineStr">
        <is>
          <t>CMP-01</t>
        </is>
      </c>
      <c r="C523" s="49" t="n">
        <v>46209</v>
      </c>
      <c r="D523" s="29" t="inlineStr">
        <is>
          <t>Cronograma PCM Direto</t>
        </is>
      </c>
      <c r="E523" s="23">
        <f>IF(OR(A523="",B523=""),"",A523&amp;"|"&amp;B523)</f>
        <v/>
      </c>
      <c r="F523" s="30">
        <f>IF(OR(E523="",NOT(ISNUMBER(C523))),"",E523&amp;"|"&amp;YEAR(C523)&amp;"-"&amp;RIGHT("0"&amp;MONTH(C523),2)&amp;"-"&amp;RIGHT("0"&amp;DAY(C523),2))</f>
        <v/>
      </c>
      <c r="G523" s="26">
        <f>IF(E523="","",IFERROR(MATCH(E523,pl_chave,0),0))</f>
        <v/>
      </c>
      <c r="H523" s="23">
        <f>IF(G523="","",IF(G523=0,"Tarefa fora do plano",INDEX(pl_tag,G523)))</f>
        <v/>
      </c>
      <c r="I523" s="30">
        <f>IF(N(G523)=0,"",INDEX(pl_atividade,G523))</f>
        <v/>
      </c>
      <c r="J523" s="50">
        <f>IF(N(G523)=0,"",INDEX(pl_especialidade,G523))</f>
        <v/>
      </c>
      <c r="K523" s="28">
        <f>IF(N(G523)=0,"",INDEX(pl_duracao,G523))</f>
        <v/>
      </c>
      <c r="L523" s="39">
        <f>IF(ISNUMBER(C523),YEAR(C523),"")</f>
        <v/>
      </c>
      <c r="M523" s="39">
        <f>IF(ISNUMBER(C523),MONTH(C523),"")</f>
        <v/>
      </c>
      <c r="N523" s="23">
        <f>IF(L523="","",IF(NOT(ISNUMBER(crono_ano)),"Informe o ano",IF(L523&lt;crono_ano,"Antes do ano",IF(L523&gt;crono_ano,"Depois do ano","No ano"))))</f>
        <v/>
      </c>
      <c r="O523" s="39">
        <f>IF(F523="","",IF(COUNTIF(F$7:F523,F523)=1,1,0))</f>
        <v/>
      </c>
      <c r="P523" s="39">
        <f>IF(A523&amp;B523&amp;C523="","",IF(AND(O523=1,N(G523)&gt;0),IF(INDEX(pl_ativa,MAX(1,N(G523)))="Sim",1,0),0))</f>
        <v/>
      </c>
      <c r="Q523" s="39">
        <f>IF(F523="","",COUNTIFS(ex_chave_oc,F523,ex_cancelada,"&lt;&gt;Sim"))</f>
        <v/>
      </c>
      <c r="R523" s="51">
        <f>IF(P523="","",IF(AND(P523=1,N(Q523)&gt;0),1,0))</f>
        <v/>
      </c>
      <c r="S523" s="30">
        <f>IF(P523="","",IF(F523="","ERRO: data prevista ausente ou inválida",IF(O523=0,"Duplicada: contada uma vez",IF(N(G523)=0,"ERRO: tarefa fora do Plano Mestre",IF(P523=0,"Tarefa retirada do plano: não conta","OK")))))</f>
        <v/>
      </c>
    </row>
    <row r="524">
      <c r="A524" s="29" t="inlineStr">
        <is>
          <t>eq-demo-001</t>
        </is>
      </c>
      <c r="B524" s="25" t="inlineStr">
        <is>
          <t>CMP-02</t>
        </is>
      </c>
      <c r="C524" s="49" t="n">
        <v>46209</v>
      </c>
      <c r="D524" s="29" t="inlineStr">
        <is>
          <t>Cronograma PCM Direto</t>
        </is>
      </c>
      <c r="E524" s="23">
        <f>IF(OR(A524="",B524=""),"",A524&amp;"|"&amp;B524)</f>
        <v/>
      </c>
      <c r="F524" s="30">
        <f>IF(OR(E524="",NOT(ISNUMBER(C524))),"",E524&amp;"|"&amp;YEAR(C524)&amp;"-"&amp;RIGHT("0"&amp;MONTH(C524),2)&amp;"-"&amp;RIGHT("0"&amp;DAY(C524),2))</f>
        <v/>
      </c>
      <c r="G524" s="26">
        <f>IF(E524="","",IFERROR(MATCH(E524,pl_chave,0),0))</f>
        <v/>
      </c>
      <c r="H524" s="23">
        <f>IF(G524="","",IF(G524=0,"Tarefa fora do plano",INDEX(pl_tag,G524)))</f>
        <v/>
      </c>
      <c r="I524" s="30">
        <f>IF(N(G524)=0,"",INDEX(pl_atividade,G524))</f>
        <v/>
      </c>
      <c r="J524" s="50">
        <f>IF(N(G524)=0,"",INDEX(pl_especialidade,G524))</f>
        <v/>
      </c>
      <c r="K524" s="28">
        <f>IF(N(G524)=0,"",INDEX(pl_duracao,G524))</f>
        <v/>
      </c>
      <c r="L524" s="39">
        <f>IF(ISNUMBER(C524),YEAR(C524),"")</f>
        <v/>
      </c>
      <c r="M524" s="39">
        <f>IF(ISNUMBER(C524),MONTH(C524),"")</f>
        <v/>
      </c>
      <c r="N524" s="23">
        <f>IF(L524="","",IF(NOT(ISNUMBER(crono_ano)),"Informe o ano",IF(L524&lt;crono_ano,"Antes do ano",IF(L524&gt;crono_ano,"Depois do ano","No ano"))))</f>
        <v/>
      </c>
      <c r="O524" s="39">
        <f>IF(F524="","",IF(COUNTIF(F$7:F524,F524)=1,1,0))</f>
        <v/>
      </c>
      <c r="P524" s="39">
        <f>IF(A524&amp;B524&amp;C524="","",IF(AND(O524=1,N(G524)&gt;0),IF(INDEX(pl_ativa,MAX(1,N(G524)))="Sim",1,0),0))</f>
        <v/>
      </c>
      <c r="Q524" s="39">
        <f>IF(F524="","",COUNTIFS(ex_chave_oc,F524,ex_cancelada,"&lt;&gt;Sim"))</f>
        <v/>
      </c>
      <c r="R524" s="51">
        <f>IF(P524="","",IF(AND(P524=1,N(Q524)&gt;0),1,0))</f>
        <v/>
      </c>
      <c r="S524" s="30">
        <f>IF(P524="","",IF(F524="","ERRO: data prevista ausente ou inválida",IF(O524=0,"Duplicada: contada uma vez",IF(N(G524)=0,"ERRO: tarefa fora do Plano Mestre",IF(P524=0,"Tarefa retirada do plano: não conta","OK")))))</f>
        <v/>
      </c>
    </row>
    <row r="525">
      <c r="A525" s="29" t="inlineStr">
        <is>
          <t>eq-demo-002</t>
        </is>
      </c>
      <c r="B525" s="25" t="inlineStr">
        <is>
          <t>BCF-01</t>
        </is>
      </c>
      <c r="C525" s="49" t="n">
        <v>46209</v>
      </c>
      <c r="D525" s="29" t="inlineStr">
        <is>
          <t>Cronograma PCM Direto</t>
        </is>
      </c>
      <c r="E525" s="23">
        <f>IF(OR(A525="",B525=""),"",A525&amp;"|"&amp;B525)</f>
        <v/>
      </c>
      <c r="F525" s="30">
        <f>IF(OR(E525="",NOT(ISNUMBER(C525))),"",E525&amp;"|"&amp;YEAR(C525)&amp;"-"&amp;RIGHT("0"&amp;MONTH(C525),2)&amp;"-"&amp;RIGHT("0"&amp;DAY(C525),2))</f>
        <v/>
      </c>
      <c r="G525" s="26">
        <f>IF(E525="","",IFERROR(MATCH(E525,pl_chave,0),0))</f>
        <v/>
      </c>
      <c r="H525" s="23">
        <f>IF(G525="","",IF(G525=0,"Tarefa fora do plano",INDEX(pl_tag,G525)))</f>
        <v/>
      </c>
      <c r="I525" s="30">
        <f>IF(N(G525)=0,"",INDEX(pl_atividade,G525))</f>
        <v/>
      </c>
      <c r="J525" s="50">
        <f>IF(N(G525)=0,"",INDEX(pl_especialidade,G525))</f>
        <v/>
      </c>
      <c r="K525" s="28">
        <f>IF(N(G525)=0,"",INDEX(pl_duracao,G525))</f>
        <v/>
      </c>
      <c r="L525" s="39">
        <f>IF(ISNUMBER(C525),YEAR(C525),"")</f>
        <v/>
      </c>
      <c r="M525" s="39">
        <f>IF(ISNUMBER(C525),MONTH(C525),"")</f>
        <v/>
      </c>
      <c r="N525" s="23">
        <f>IF(L525="","",IF(NOT(ISNUMBER(crono_ano)),"Informe o ano",IF(L525&lt;crono_ano,"Antes do ano",IF(L525&gt;crono_ano,"Depois do ano","No ano"))))</f>
        <v/>
      </c>
      <c r="O525" s="39">
        <f>IF(F525="","",IF(COUNTIF(F$7:F525,F525)=1,1,0))</f>
        <v/>
      </c>
      <c r="P525" s="39">
        <f>IF(A525&amp;B525&amp;C525="","",IF(AND(O525=1,N(G525)&gt;0),IF(INDEX(pl_ativa,MAX(1,N(G525)))="Sim",1,0),0))</f>
        <v/>
      </c>
      <c r="Q525" s="39">
        <f>IF(F525="","",COUNTIFS(ex_chave_oc,F525,ex_cancelada,"&lt;&gt;Sim"))</f>
        <v/>
      </c>
      <c r="R525" s="51">
        <f>IF(P525="","",IF(AND(P525=1,N(Q525)&gt;0),1,0))</f>
        <v/>
      </c>
      <c r="S525" s="30">
        <f>IF(P525="","",IF(F525="","ERRO: data prevista ausente ou inválida",IF(O525=0,"Duplicada: contada uma vez",IF(N(G525)=0,"ERRO: tarefa fora do Plano Mestre",IF(P525=0,"Tarefa retirada do plano: não conta","OK")))))</f>
        <v/>
      </c>
    </row>
    <row r="526">
      <c r="A526" s="29" t="inlineStr">
        <is>
          <t>eq-demo-002</t>
        </is>
      </c>
      <c r="B526" s="25" t="inlineStr">
        <is>
          <t>BCF-02</t>
        </is>
      </c>
      <c r="C526" s="49" t="n">
        <v>46209</v>
      </c>
      <c r="D526" s="29" t="inlineStr">
        <is>
          <t>Cronograma PCM Direto</t>
        </is>
      </c>
      <c r="E526" s="23">
        <f>IF(OR(A526="",B526=""),"",A526&amp;"|"&amp;B526)</f>
        <v/>
      </c>
      <c r="F526" s="30">
        <f>IF(OR(E526="",NOT(ISNUMBER(C526))),"",E526&amp;"|"&amp;YEAR(C526)&amp;"-"&amp;RIGHT("0"&amp;MONTH(C526),2)&amp;"-"&amp;RIGHT("0"&amp;DAY(C526),2))</f>
        <v/>
      </c>
      <c r="G526" s="26">
        <f>IF(E526="","",IFERROR(MATCH(E526,pl_chave,0),0))</f>
        <v/>
      </c>
      <c r="H526" s="23">
        <f>IF(G526="","",IF(G526=0,"Tarefa fora do plano",INDEX(pl_tag,G526)))</f>
        <v/>
      </c>
      <c r="I526" s="30">
        <f>IF(N(G526)=0,"",INDEX(pl_atividade,G526))</f>
        <v/>
      </c>
      <c r="J526" s="50">
        <f>IF(N(G526)=0,"",INDEX(pl_especialidade,G526))</f>
        <v/>
      </c>
      <c r="K526" s="28">
        <f>IF(N(G526)=0,"",INDEX(pl_duracao,G526))</f>
        <v/>
      </c>
      <c r="L526" s="39">
        <f>IF(ISNUMBER(C526),YEAR(C526),"")</f>
        <v/>
      </c>
      <c r="M526" s="39">
        <f>IF(ISNUMBER(C526),MONTH(C526),"")</f>
        <v/>
      </c>
      <c r="N526" s="23">
        <f>IF(L526="","",IF(NOT(ISNUMBER(crono_ano)),"Informe o ano",IF(L526&lt;crono_ano,"Antes do ano",IF(L526&gt;crono_ano,"Depois do ano","No ano"))))</f>
        <v/>
      </c>
      <c r="O526" s="39">
        <f>IF(F526="","",IF(COUNTIF(F$7:F526,F526)=1,1,0))</f>
        <v/>
      </c>
      <c r="P526" s="39">
        <f>IF(A526&amp;B526&amp;C526="","",IF(AND(O526=1,N(G526)&gt;0),IF(INDEX(pl_ativa,MAX(1,N(G526)))="Sim",1,0),0))</f>
        <v/>
      </c>
      <c r="Q526" s="39">
        <f>IF(F526="","",COUNTIFS(ex_chave_oc,F526,ex_cancelada,"&lt;&gt;Sim"))</f>
        <v/>
      </c>
      <c r="R526" s="51">
        <f>IF(P526="","",IF(AND(P526=1,N(Q526)&gt;0),1,0))</f>
        <v/>
      </c>
      <c r="S526" s="30">
        <f>IF(P526="","",IF(F526="","ERRO: data prevista ausente ou inválida",IF(O526=0,"Duplicada: contada uma vez",IF(N(G526)=0,"ERRO: tarefa fora do Plano Mestre",IF(P526=0,"Tarefa retirada do plano: não conta","OK")))))</f>
        <v/>
      </c>
    </row>
    <row r="527">
      <c r="A527" s="29" t="inlineStr">
        <is>
          <t>eq-demo-002</t>
        </is>
      </c>
      <c r="B527" s="25" t="inlineStr">
        <is>
          <t>BCF-05</t>
        </is>
      </c>
      <c r="C527" s="49" t="n">
        <v>46209</v>
      </c>
      <c r="D527" s="29" t="inlineStr">
        <is>
          <t>Cronograma PCM Direto</t>
        </is>
      </c>
      <c r="E527" s="23">
        <f>IF(OR(A527="",B527=""),"",A527&amp;"|"&amp;B527)</f>
        <v/>
      </c>
      <c r="F527" s="30">
        <f>IF(OR(E527="",NOT(ISNUMBER(C527))),"",E527&amp;"|"&amp;YEAR(C527)&amp;"-"&amp;RIGHT("0"&amp;MONTH(C527),2)&amp;"-"&amp;RIGHT("0"&amp;DAY(C527),2))</f>
        <v/>
      </c>
      <c r="G527" s="26">
        <f>IF(E527="","",IFERROR(MATCH(E527,pl_chave,0),0))</f>
        <v/>
      </c>
      <c r="H527" s="23">
        <f>IF(G527="","",IF(G527=0,"Tarefa fora do plano",INDEX(pl_tag,G527)))</f>
        <v/>
      </c>
      <c r="I527" s="30">
        <f>IF(N(G527)=0,"",INDEX(pl_atividade,G527))</f>
        <v/>
      </c>
      <c r="J527" s="50">
        <f>IF(N(G527)=0,"",INDEX(pl_especialidade,G527))</f>
        <v/>
      </c>
      <c r="K527" s="28">
        <f>IF(N(G527)=0,"",INDEX(pl_duracao,G527))</f>
        <v/>
      </c>
      <c r="L527" s="39">
        <f>IF(ISNUMBER(C527),YEAR(C527),"")</f>
        <v/>
      </c>
      <c r="M527" s="39">
        <f>IF(ISNUMBER(C527),MONTH(C527),"")</f>
        <v/>
      </c>
      <c r="N527" s="23">
        <f>IF(L527="","",IF(NOT(ISNUMBER(crono_ano)),"Informe o ano",IF(L527&lt;crono_ano,"Antes do ano",IF(L527&gt;crono_ano,"Depois do ano","No ano"))))</f>
        <v/>
      </c>
      <c r="O527" s="39">
        <f>IF(F527="","",IF(COUNTIF(F$7:F527,F527)=1,1,0))</f>
        <v/>
      </c>
      <c r="P527" s="39">
        <f>IF(A527&amp;B527&amp;C527="","",IF(AND(O527=1,N(G527)&gt;0),IF(INDEX(pl_ativa,MAX(1,N(G527)))="Sim",1,0),0))</f>
        <v/>
      </c>
      <c r="Q527" s="39">
        <f>IF(F527="","",COUNTIFS(ex_chave_oc,F527,ex_cancelada,"&lt;&gt;Sim"))</f>
        <v/>
      </c>
      <c r="R527" s="51">
        <f>IF(P527="","",IF(AND(P527=1,N(Q527)&gt;0),1,0))</f>
        <v/>
      </c>
      <c r="S527" s="30">
        <f>IF(P527="","",IF(F527="","ERRO: data prevista ausente ou inválida",IF(O527=0,"Duplicada: contada uma vez",IF(N(G527)=0,"ERRO: tarefa fora do Plano Mestre",IF(P527=0,"Tarefa retirada do plano: não conta","OK")))))</f>
        <v/>
      </c>
    </row>
    <row r="528">
      <c r="A528" s="29" t="inlineStr">
        <is>
          <t>eq-demo-004</t>
        </is>
      </c>
      <c r="B528" s="25" t="inlineStr">
        <is>
          <t>PRL-01</t>
        </is>
      </c>
      <c r="C528" s="49" t="n">
        <v>46209</v>
      </c>
      <c r="D528" s="29" t="inlineStr">
        <is>
          <t>Cronograma PCM Direto</t>
        </is>
      </c>
      <c r="E528" s="23">
        <f>IF(OR(A528="",B528=""),"",A528&amp;"|"&amp;B528)</f>
        <v/>
      </c>
      <c r="F528" s="30">
        <f>IF(OR(E528="",NOT(ISNUMBER(C528))),"",E528&amp;"|"&amp;YEAR(C528)&amp;"-"&amp;RIGHT("0"&amp;MONTH(C528),2)&amp;"-"&amp;RIGHT("0"&amp;DAY(C528),2))</f>
        <v/>
      </c>
      <c r="G528" s="26">
        <f>IF(E528="","",IFERROR(MATCH(E528,pl_chave,0),0))</f>
        <v/>
      </c>
      <c r="H528" s="23">
        <f>IF(G528="","",IF(G528=0,"Tarefa fora do plano",INDEX(pl_tag,G528)))</f>
        <v/>
      </c>
      <c r="I528" s="30">
        <f>IF(N(G528)=0,"",INDEX(pl_atividade,G528))</f>
        <v/>
      </c>
      <c r="J528" s="50">
        <f>IF(N(G528)=0,"",INDEX(pl_especialidade,G528))</f>
        <v/>
      </c>
      <c r="K528" s="28">
        <f>IF(N(G528)=0,"",INDEX(pl_duracao,G528))</f>
        <v/>
      </c>
      <c r="L528" s="39">
        <f>IF(ISNUMBER(C528),YEAR(C528),"")</f>
        <v/>
      </c>
      <c r="M528" s="39">
        <f>IF(ISNUMBER(C528),MONTH(C528),"")</f>
        <v/>
      </c>
      <c r="N528" s="23">
        <f>IF(L528="","",IF(NOT(ISNUMBER(crono_ano)),"Informe o ano",IF(L528&lt;crono_ano,"Antes do ano",IF(L528&gt;crono_ano,"Depois do ano","No ano"))))</f>
        <v/>
      </c>
      <c r="O528" s="39">
        <f>IF(F528="","",IF(COUNTIF(F$7:F528,F528)=1,1,0))</f>
        <v/>
      </c>
      <c r="P528" s="39">
        <f>IF(A528&amp;B528&amp;C528="","",IF(AND(O528=1,N(G528)&gt;0),IF(INDEX(pl_ativa,MAX(1,N(G528)))="Sim",1,0),0))</f>
        <v/>
      </c>
      <c r="Q528" s="39">
        <f>IF(F528="","",COUNTIFS(ex_chave_oc,F528,ex_cancelada,"&lt;&gt;Sim"))</f>
        <v/>
      </c>
      <c r="R528" s="51">
        <f>IF(P528="","",IF(AND(P528=1,N(Q528)&gt;0),1,0))</f>
        <v/>
      </c>
      <c r="S528" s="30">
        <f>IF(P528="","",IF(F528="","ERRO: data prevista ausente ou inválida",IF(O528=0,"Duplicada: contada uma vez",IF(N(G528)=0,"ERRO: tarefa fora do Plano Mestre",IF(P528=0,"Tarefa retirada do plano: não conta","OK")))))</f>
        <v/>
      </c>
    </row>
    <row r="529">
      <c r="A529" s="29" t="inlineStr">
        <is>
          <t>eq-demo-004</t>
        </is>
      </c>
      <c r="B529" s="25" t="inlineStr">
        <is>
          <t>PRL-02</t>
        </is>
      </c>
      <c r="C529" s="49" t="n">
        <v>46209</v>
      </c>
      <c r="D529" s="29" t="inlineStr">
        <is>
          <t>Cronograma PCM Direto</t>
        </is>
      </c>
      <c r="E529" s="23">
        <f>IF(OR(A529="",B529=""),"",A529&amp;"|"&amp;B529)</f>
        <v/>
      </c>
      <c r="F529" s="30">
        <f>IF(OR(E529="",NOT(ISNUMBER(C529))),"",E529&amp;"|"&amp;YEAR(C529)&amp;"-"&amp;RIGHT("0"&amp;MONTH(C529),2)&amp;"-"&amp;RIGHT("0"&amp;DAY(C529),2))</f>
        <v/>
      </c>
      <c r="G529" s="26">
        <f>IF(E529="","",IFERROR(MATCH(E529,pl_chave,0),0))</f>
        <v/>
      </c>
      <c r="H529" s="23">
        <f>IF(G529="","",IF(G529=0,"Tarefa fora do plano",INDEX(pl_tag,G529)))</f>
        <v/>
      </c>
      <c r="I529" s="30">
        <f>IF(N(G529)=0,"",INDEX(pl_atividade,G529))</f>
        <v/>
      </c>
      <c r="J529" s="50">
        <f>IF(N(G529)=0,"",INDEX(pl_especialidade,G529))</f>
        <v/>
      </c>
      <c r="K529" s="28">
        <f>IF(N(G529)=0,"",INDEX(pl_duracao,G529))</f>
        <v/>
      </c>
      <c r="L529" s="39">
        <f>IF(ISNUMBER(C529),YEAR(C529),"")</f>
        <v/>
      </c>
      <c r="M529" s="39">
        <f>IF(ISNUMBER(C529),MONTH(C529),"")</f>
        <v/>
      </c>
      <c r="N529" s="23">
        <f>IF(L529="","",IF(NOT(ISNUMBER(crono_ano)),"Informe o ano",IF(L529&lt;crono_ano,"Antes do ano",IF(L529&gt;crono_ano,"Depois do ano","No ano"))))</f>
        <v/>
      </c>
      <c r="O529" s="39">
        <f>IF(F529="","",IF(COUNTIF(F$7:F529,F529)=1,1,0))</f>
        <v/>
      </c>
      <c r="P529" s="39">
        <f>IF(A529&amp;B529&amp;C529="","",IF(AND(O529=1,N(G529)&gt;0),IF(INDEX(pl_ativa,MAX(1,N(G529)))="Sim",1,0),0))</f>
        <v/>
      </c>
      <c r="Q529" s="39">
        <f>IF(F529="","",COUNTIFS(ex_chave_oc,F529,ex_cancelada,"&lt;&gt;Sim"))</f>
        <v/>
      </c>
      <c r="R529" s="51">
        <f>IF(P529="","",IF(AND(P529=1,N(Q529)&gt;0),1,0))</f>
        <v/>
      </c>
      <c r="S529" s="30">
        <f>IF(P529="","",IF(F529="","ERRO: data prevista ausente ou inválida",IF(O529=0,"Duplicada: contada uma vez",IF(N(G529)=0,"ERRO: tarefa fora do Plano Mestre",IF(P529=0,"Tarefa retirada do plano: não conta","OK")))))</f>
        <v/>
      </c>
    </row>
    <row r="530">
      <c r="A530" s="29" t="inlineStr">
        <is>
          <t>eq-demo-004</t>
        </is>
      </c>
      <c r="B530" s="25" t="inlineStr">
        <is>
          <t>PRL-03</t>
        </is>
      </c>
      <c r="C530" s="49" t="n">
        <v>46209</v>
      </c>
      <c r="D530" s="29" t="inlineStr">
        <is>
          <t>Cronograma PCM Direto</t>
        </is>
      </c>
      <c r="E530" s="23">
        <f>IF(OR(A530="",B530=""),"",A530&amp;"|"&amp;B530)</f>
        <v/>
      </c>
      <c r="F530" s="30">
        <f>IF(OR(E530="",NOT(ISNUMBER(C530))),"",E530&amp;"|"&amp;YEAR(C530)&amp;"-"&amp;RIGHT("0"&amp;MONTH(C530),2)&amp;"-"&amp;RIGHT("0"&amp;DAY(C530),2))</f>
        <v/>
      </c>
      <c r="G530" s="26">
        <f>IF(E530="","",IFERROR(MATCH(E530,pl_chave,0),0))</f>
        <v/>
      </c>
      <c r="H530" s="23">
        <f>IF(G530="","",IF(G530=0,"Tarefa fora do plano",INDEX(pl_tag,G530)))</f>
        <v/>
      </c>
      <c r="I530" s="30">
        <f>IF(N(G530)=0,"",INDEX(pl_atividade,G530))</f>
        <v/>
      </c>
      <c r="J530" s="50">
        <f>IF(N(G530)=0,"",INDEX(pl_especialidade,G530))</f>
        <v/>
      </c>
      <c r="K530" s="28">
        <f>IF(N(G530)=0,"",INDEX(pl_duracao,G530))</f>
        <v/>
      </c>
      <c r="L530" s="39">
        <f>IF(ISNUMBER(C530),YEAR(C530),"")</f>
        <v/>
      </c>
      <c r="M530" s="39">
        <f>IF(ISNUMBER(C530),MONTH(C530),"")</f>
        <v/>
      </c>
      <c r="N530" s="23">
        <f>IF(L530="","",IF(NOT(ISNUMBER(crono_ano)),"Informe o ano",IF(L530&lt;crono_ano,"Antes do ano",IF(L530&gt;crono_ano,"Depois do ano","No ano"))))</f>
        <v/>
      </c>
      <c r="O530" s="39">
        <f>IF(F530="","",IF(COUNTIF(F$7:F530,F530)=1,1,0))</f>
        <v/>
      </c>
      <c r="P530" s="39">
        <f>IF(A530&amp;B530&amp;C530="","",IF(AND(O530=1,N(G530)&gt;0),IF(INDEX(pl_ativa,MAX(1,N(G530)))="Sim",1,0),0))</f>
        <v/>
      </c>
      <c r="Q530" s="39">
        <f>IF(F530="","",COUNTIFS(ex_chave_oc,F530,ex_cancelada,"&lt;&gt;Sim"))</f>
        <v/>
      </c>
      <c r="R530" s="51">
        <f>IF(P530="","",IF(AND(P530=1,N(Q530)&gt;0),1,0))</f>
        <v/>
      </c>
      <c r="S530" s="30">
        <f>IF(P530="","",IF(F530="","ERRO: data prevista ausente ou inválida",IF(O530=0,"Duplicada: contada uma vez",IF(N(G530)=0,"ERRO: tarefa fora do Plano Mestre",IF(P530=0,"Tarefa retirada do plano: não conta","OK")))))</f>
        <v/>
      </c>
    </row>
    <row r="531">
      <c r="A531" s="29" t="inlineStr">
        <is>
          <t>eq-demo-004</t>
        </is>
      </c>
      <c r="B531" s="25" t="inlineStr">
        <is>
          <t>PRL-04</t>
        </is>
      </c>
      <c r="C531" s="49" t="n">
        <v>46209</v>
      </c>
      <c r="D531" s="29" t="inlineStr">
        <is>
          <t>Cronograma PCM Direto</t>
        </is>
      </c>
      <c r="E531" s="23">
        <f>IF(OR(A531="",B531=""),"",A531&amp;"|"&amp;B531)</f>
        <v/>
      </c>
      <c r="F531" s="30">
        <f>IF(OR(E531="",NOT(ISNUMBER(C531))),"",E531&amp;"|"&amp;YEAR(C531)&amp;"-"&amp;RIGHT("0"&amp;MONTH(C531),2)&amp;"-"&amp;RIGHT("0"&amp;DAY(C531),2))</f>
        <v/>
      </c>
      <c r="G531" s="26">
        <f>IF(E531="","",IFERROR(MATCH(E531,pl_chave,0),0))</f>
        <v/>
      </c>
      <c r="H531" s="23">
        <f>IF(G531="","",IF(G531=0,"Tarefa fora do plano",INDEX(pl_tag,G531)))</f>
        <v/>
      </c>
      <c r="I531" s="30">
        <f>IF(N(G531)=0,"",INDEX(pl_atividade,G531))</f>
        <v/>
      </c>
      <c r="J531" s="50">
        <f>IF(N(G531)=0,"",INDEX(pl_especialidade,G531))</f>
        <v/>
      </c>
      <c r="K531" s="28">
        <f>IF(N(G531)=0,"",INDEX(pl_duracao,G531))</f>
        <v/>
      </c>
      <c r="L531" s="39">
        <f>IF(ISNUMBER(C531),YEAR(C531),"")</f>
        <v/>
      </c>
      <c r="M531" s="39">
        <f>IF(ISNUMBER(C531),MONTH(C531),"")</f>
        <v/>
      </c>
      <c r="N531" s="23">
        <f>IF(L531="","",IF(NOT(ISNUMBER(crono_ano)),"Informe o ano",IF(L531&lt;crono_ano,"Antes do ano",IF(L531&gt;crono_ano,"Depois do ano","No ano"))))</f>
        <v/>
      </c>
      <c r="O531" s="39">
        <f>IF(F531="","",IF(COUNTIF(F$7:F531,F531)=1,1,0))</f>
        <v/>
      </c>
      <c r="P531" s="39">
        <f>IF(A531&amp;B531&amp;C531="","",IF(AND(O531=1,N(G531)&gt;0),IF(INDEX(pl_ativa,MAX(1,N(G531)))="Sim",1,0),0))</f>
        <v/>
      </c>
      <c r="Q531" s="39">
        <f>IF(F531="","",COUNTIFS(ex_chave_oc,F531,ex_cancelada,"&lt;&gt;Sim"))</f>
        <v/>
      </c>
      <c r="R531" s="51">
        <f>IF(P531="","",IF(AND(P531=1,N(Q531)&gt;0),1,0))</f>
        <v/>
      </c>
      <c r="S531" s="30">
        <f>IF(P531="","",IF(F531="","ERRO: data prevista ausente ou inválida",IF(O531=0,"Duplicada: contada uma vez",IF(N(G531)=0,"ERRO: tarefa fora do Plano Mestre",IF(P531=0,"Tarefa retirada do plano: não conta","OK")))))</f>
        <v/>
      </c>
    </row>
    <row r="532">
      <c r="A532" s="29" t="inlineStr">
        <is>
          <t>eq-demo-004</t>
        </is>
      </c>
      <c r="B532" s="25" t="inlineStr">
        <is>
          <t>PRL-11</t>
        </is>
      </c>
      <c r="C532" s="49" t="n">
        <v>46209</v>
      </c>
      <c r="D532" s="29" t="inlineStr">
        <is>
          <t>Cronograma PCM Direto</t>
        </is>
      </c>
      <c r="E532" s="23">
        <f>IF(OR(A532="",B532=""),"",A532&amp;"|"&amp;B532)</f>
        <v/>
      </c>
      <c r="F532" s="30">
        <f>IF(OR(E532="",NOT(ISNUMBER(C532))),"",E532&amp;"|"&amp;YEAR(C532)&amp;"-"&amp;RIGHT("0"&amp;MONTH(C532),2)&amp;"-"&amp;RIGHT("0"&amp;DAY(C532),2))</f>
        <v/>
      </c>
      <c r="G532" s="26">
        <f>IF(E532="","",IFERROR(MATCH(E532,pl_chave,0),0))</f>
        <v/>
      </c>
      <c r="H532" s="23">
        <f>IF(G532="","",IF(G532=0,"Tarefa fora do plano",INDEX(pl_tag,G532)))</f>
        <v/>
      </c>
      <c r="I532" s="30">
        <f>IF(N(G532)=0,"",INDEX(pl_atividade,G532))</f>
        <v/>
      </c>
      <c r="J532" s="50">
        <f>IF(N(G532)=0,"",INDEX(pl_especialidade,G532))</f>
        <v/>
      </c>
      <c r="K532" s="28">
        <f>IF(N(G532)=0,"",INDEX(pl_duracao,G532))</f>
        <v/>
      </c>
      <c r="L532" s="39">
        <f>IF(ISNUMBER(C532),YEAR(C532),"")</f>
        <v/>
      </c>
      <c r="M532" s="39">
        <f>IF(ISNUMBER(C532),MONTH(C532),"")</f>
        <v/>
      </c>
      <c r="N532" s="23">
        <f>IF(L532="","",IF(NOT(ISNUMBER(crono_ano)),"Informe o ano",IF(L532&lt;crono_ano,"Antes do ano",IF(L532&gt;crono_ano,"Depois do ano","No ano"))))</f>
        <v/>
      </c>
      <c r="O532" s="39">
        <f>IF(F532="","",IF(COUNTIF(F$7:F532,F532)=1,1,0))</f>
        <v/>
      </c>
      <c r="P532" s="39">
        <f>IF(A532&amp;B532&amp;C532="","",IF(AND(O532=1,N(G532)&gt;0),IF(INDEX(pl_ativa,MAX(1,N(G532)))="Sim",1,0),0))</f>
        <v/>
      </c>
      <c r="Q532" s="39">
        <f>IF(F532="","",COUNTIFS(ex_chave_oc,F532,ex_cancelada,"&lt;&gt;Sim"))</f>
        <v/>
      </c>
      <c r="R532" s="51">
        <f>IF(P532="","",IF(AND(P532=1,N(Q532)&gt;0),1,0))</f>
        <v/>
      </c>
      <c r="S532" s="30">
        <f>IF(P532="","",IF(F532="","ERRO: data prevista ausente ou inválida",IF(O532=0,"Duplicada: contada uma vez",IF(N(G532)=0,"ERRO: tarefa fora do Plano Mestre",IF(P532=0,"Tarefa retirada do plano: não conta","OK")))))</f>
        <v/>
      </c>
    </row>
    <row r="533">
      <c r="A533" s="29" t="inlineStr">
        <is>
          <t>eq-demo-004</t>
        </is>
      </c>
      <c r="B533" s="25" t="inlineStr">
        <is>
          <t>PRL-11</t>
        </is>
      </c>
      <c r="C533" s="49" t="n">
        <v>46210</v>
      </c>
      <c r="D533" s="29" t="inlineStr">
        <is>
          <t>Cronograma PCM Direto</t>
        </is>
      </c>
      <c r="E533" s="23">
        <f>IF(OR(A533="",B533=""),"",A533&amp;"|"&amp;B533)</f>
        <v/>
      </c>
      <c r="F533" s="30">
        <f>IF(OR(E533="",NOT(ISNUMBER(C533))),"",E533&amp;"|"&amp;YEAR(C533)&amp;"-"&amp;RIGHT("0"&amp;MONTH(C533),2)&amp;"-"&amp;RIGHT("0"&amp;DAY(C533),2))</f>
        <v/>
      </c>
      <c r="G533" s="26">
        <f>IF(E533="","",IFERROR(MATCH(E533,pl_chave,0),0))</f>
        <v/>
      </c>
      <c r="H533" s="23">
        <f>IF(G533="","",IF(G533=0,"Tarefa fora do plano",INDEX(pl_tag,G533)))</f>
        <v/>
      </c>
      <c r="I533" s="30">
        <f>IF(N(G533)=0,"",INDEX(pl_atividade,G533))</f>
        <v/>
      </c>
      <c r="J533" s="50">
        <f>IF(N(G533)=0,"",INDEX(pl_especialidade,G533))</f>
        <v/>
      </c>
      <c r="K533" s="28">
        <f>IF(N(G533)=0,"",INDEX(pl_duracao,G533))</f>
        <v/>
      </c>
      <c r="L533" s="39">
        <f>IF(ISNUMBER(C533),YEAR(C533),"")</f>
        <v/>
      </c>
      <c r="M533" s="39">
        <f>IF(ISNUMBER(C533),MONTH(C533),"")</f>
        <v/>
      </c>
      <c r="N533" s="23">
        <f>IF(L533="","",IF(NOT(ISNUMBER(crono_ano)),"Informe o ano",IF(L533&lt;crono_ano,"Antes do ano",IF(L533&gt;crono_ano,"Depois do ano","No ano"))))</f>
        <v/>
      </c>
      <c r="O533" s="39">
        <f>IF(F533="","",IF(COUNTIF(F$7:F533,F533)=1,1,0))</f>
        <v/>
      </c>
      <c r="P533" s="39">
        <f>IF(A533&amp;B533&amp;C533="","",IF(AND(O533=1,N(G533)&gt;0),IF(INDEX(pl_ativa,MAX(1,N(G533)))="Sim",1,0),0))</f>
        <v/>
      </c>
      <c r="Q533" s="39">
        <f>IF(F533="","",COUNTIFS(ex_chave_oc,F533,ex_cancelada,"&lt;&gt;Sim"))</f>
        <v/>
      </c>
      <c r="R533" s="51">
        <f>IF(P533="","",IF(AND(P533=1,N(Q533)&gt;0),1,0))</f>
        <v/>
      </c>
      <c r="S533" s="30">
        <f>IF(P533="","",IF(F533="","ERRO: data prevista ausente ou inválida",IF(O533=0,"Duplicada: contada uma vez",IF(N(G533)=0,"ERRO: tarefa fora do Plano Mestre",IF(P533=0,"Tarefa retirada do plano: não conta","OK")))))</f>
        <v/>
      </c>
    </row>
    <row r="534">
      <c r="A534" s="29" t="inlineStr">
        <is>
          <t>eq-demo-004</t>
        </is>
      </c>
      <c r="B534" s="25" t="inlineStr">
        <is>
          <t>PRL-11</t>
        </is>
      </c>
      <c r="C534" s="49" t="n">
        <v>46211</v>
      </c>
      <c r="D534" s="29" t="inlineStr">
        <is>
          <t>Cronograma PCM Direto</t>
        </is>
      </c>
      <c r="E534" s="23">
        <f>IF(OR(A534="",B534=""),"",A534&amp;"|"&amp;B534)</f>
        <v/>
      </c>
      <c r="F534" s="30">
        <f>IF(OR(E534="",NOT(ISNUMBER(C534))),"",E534&amp;"|"&amp;YEAR(C534)&amp;"-"&amp;RIGHT("0"&amp;MONTH(C534),2)&amp;"-"&amp;RIGHT("0"&amp;DAY(C534),2))</f>
        <v/>
      </c>
      <c r="G534" s="26">
        <f>IF(E534="","",IFERROR(MATCH(E534,pl_chave,0),0))</f>
        <v/>
      </c>
      <c r="H534" s="23">
        <f>IF(G534="","",IF(G534=0,"Tarefa fora do plano",INDEX(pl_tag,G534)))</f>
        <v/>
      </c>
      <c r="I534" s="30">
        <f>IF(N(G534)=0,"",INDEX(pl_atividade,G534))</f>
        <v/>
      </c>
      <c r="J534" s="50">
        <f>IF(N(G534)=0,"",INDEX(pl_especialidade,G534))</f>
        <v/>
      </c>
      <c r="K534" s="28">
        <f>IF(N(G534)=0,"",INDEX(pl_duracao,G534))</f>
        <v/>
      </c>
      <c r="L534" s="39">
        <f>IF(ISNUMBER(C534),YEAR(C534),"")</f>
        <v/>
      </c>
      <c r="M534" s="39">
        <f>IF(ISNUMBER(C534),MONTH(C534),"")</f>
        <v/>
      </c>
      <c r="N534" s="23">
        <f>IF(L534="","",IF(NOT(ISNUMBER(crono_ano)),"Informe o ano",IF(L534&lt;crono_ano,"Antes do ano",IF(L534&gt;crono_ano,"Depois do ano","No ano"))))</f>
        <v/>
      </c>
      <c r="O534" s="39">
        <f>IF(F534="","",IF(COUNTIF(F$7:F534,F534)=1,1,0))</f>
        <v/>
      </c>
      <c r="P534" s="39">
        <f>IF(A534&amp;B534&amp;C534="","",IF(AND(O534=1,N(G534)&gt;0),IF(INDEX(pl_ativa,MAX(1,N(G534)))="Sim",1,0),0))</f>
        <v/>
      </c>
      <c r="Q534" s="39">
        <f>IF(F534="","",COUNTIFS(ex_chave_oc,F534,ex_cancelada,"&lt;&gt;Sim"))</f>
        <v/>
      </c>
      <c r="R534" s="51">
        <f>IF(P534="","",IF(AND(P534=1,N(Q534)&gt;0),1,0))</f>
        <v/>
      </c>
      <c r="S534" s="30">
        <f>IF(P534="","",IF(F534="","ERRO: data prevista ausente ou inválida",IF(O534=0,"Duplicada: contada uma vez",IF(N(G534)=0,"ERRO: tarefa fora do Plano Mestre",IF(P534=0,"Tarefa retirada do plano: não conta","OK")))))</f>
        <v/>
      </c>
    </row>
    <row r="535">
      <c r="A535" s="29" t="inlineStr">
        <is>
          <t>eq-demo-004</t>
        </is>
      </c>
      <c r="B535" s="25" t="inlineStr">
        <is>
          <t>PRL-11</t>
        </is>
      </c>
      <c r="C535" s="49" t="n">
        <v>46212</v>
      </c>
      <c r="D535" s="29" t="inlineStr">
        <is>
          <t>Cronograma PCM Direto</t>
        </is>
      </c>
      <c r="E535" s="23">
        <f>IF(OR(A535="",B535=""),"",A535&amp;"|"&amp;B535)</f>
        <v/>
      </c>
      <c r="F535" s="30">
        <f>IF(OR(E535="",NOT(ISNUMBER(C535))),"",E535&amp;"|"&amp;YEAR(C535)&amp;"-"&amp;RIGHT("0"&amp;MONTH(C535),2)&amp;"-"&amp;RIGHT("0"&amp;DAY(C535),2))</f>
        <v/>
      </c>
      <c r="G535" s="26">
        <f>IF(E535="","",IFERROR(MATCH(E535,pl_chave,0),0))</f>
        <v/>
      </c>
      <c r="H535" s="23">
        <f>IF(G535="","",IF(G535=0,"Tarefa fora do plano",INDEX(pl_tag,G535)))</f>
        <v/>
      </c>
      <c r="I535" s="30">
        <f>IF(N(G535)=0,"",INDEX(pl_atividade,G535))</f>
        <v/>
      </c>
      <c r="J535" s="50">
        <f>IF(N(G535)=0,"",INDEX(pl_especialidade,G535))</f>
        <v/>
      </c>
      <c r="K535" s="28">
        <f>IF(N(G535)=0,"",INDEX(pl_duracao,G535))</f>
        <v/>
      </c>
      <c r="L535" s="39">
        <f>IF(ISNUMBER(C535),YEAR(C535),"")</f>
        <v/>
      </c>
      <c r="M535" s="39">
        <f>IF(ISNUMBER(C535),MONTH(C535),"")</f>
        <v/>
      </c>
      <c r="N535" s="23">
        <f>IF(L535="","",IF(NOT(ISNUMBER(crono_ano)),"Informe o ano",IF(L535&lt;crono_ano,"Antes do ano",IF(L535&gt;crono_ano,"Depois do ano","No ano"))))</f>
        <v/>
      </c>
      <c r="O535" s="39">
        <f>IF(F535="","",IF(COUNTIF(F$7:F535,F535)=1,1,0))</f>
        <v/>
      </c>
      <c r="P535" s="39">
        <f>IF(A535&amp;B535&amp;C535="","",IF(AND(O535=1,N(G535)&gt;0),IF(INDEX(pl_ativa,MAX(1,N(G535)))="Sim",1,0),0))</f>
        <v/>
      </c>
      <c r="Q535" s="39">
        <f>IF(F535="","",COUNTIFS(ex_chave_oc,F535,ex_cancelada,"&lt;&gt;Sim"))</f>
        <v/>
      </c>
      <c r="R535" s="51">
        <f>IF(P535="","",IF(AND(P535=1,N(Q535)&gt;0),1,0))</f>
        <v/>
      </c>
      <c r="S535" s="30">
        <f>IF(P535="","",IF(F535="","ERRO: data prevista ausente ou inválida",IF(O535=0,"Duplicada: contada uma vez",IF(N(G535)=0,"ERRO: tarefa fora do Plano Mestre",IF(P535=0,"Tarefa retirada do plano: não conta","OK")))))</f>
        <v/>
      </c>
    </row>
    <row r="536">
      <c r="A536" s="29" t="inlineStr">
        <is>
          <t>eq-demo-004</t>
        </is>
      </c>
      <c r="B536" s="25" t="inlineStr">
        <is>
          <t>PRL-11</t>
        </is>
      </c>
      <c r="C536" s="49" t="n">
        <v>46213</v>
      </c>
      <c r="D536" s="29" t="inlineStr">
        <is>
          <t>Cronograma PCM Direto</t>
        </is>
      </c>
      <c r="E536" s="23">
        <f>IF(OR(A536="",B536=""),"",A536&amp;"|"&amp;B536)</f>
        <v/>
      </c>
      <c r="F536" s="30">
        <f>IF(OR(E536="",NOT(ISNUMBER(C536))),"",E536&amp;"|"&amp;YEAR(C536)&amp;"-"&amp;RIGHT("0"&amp;MONTH(C536),2)&amp;"-"&amp;RIGHT("0"&amp;DAY(C536),2))</f>
        <v/>
      </c>
      <c r="G536" s="26">
        <f>IF(E536="","",IFERROR(MATCH(E536,pl_chave,0),0))</f>
        <v/>
      </c>
      <c r="H536" s="23">
        <f>IF(G536="","",IF(G536=0,"Tarefa fora do plano",INDEX(pl_tag,G536)))</f>
        <v/>
      </c>
      <c r="I536" s="30">
        <f>IF(N(G536)=0,"",INDEX(pl_atividade,G536))</f>
        <v/>
      </c>
      <c r="J536" s="50">
        <f>IF(N(G536)=0,"",INDEX(pl_especialidade,G536))</f>
        <v/>
      </c>
      <c r="K536" s="28">
        <f>IF(N(G536)=0,"",INDEX(pl_duracao,G536))</f>
        <v/>
      </c>
      <c r="L536" s="39">
        <f>IF(ISNUMBER(C536),YEAR(C536),"")</f>
        <v/>
      </c>
      <c r="M536" s="39">
        <f>IF(ISNUMBER(C536),MONTH(C536),"")</f>
        <v/>
      </c>
      <c r="N536" s="23">
        <f>IF(L536="","",IF(NOT(ISNUMBER(crono_ano)),"Informe o ano",IF(L536&lt;crono_ano,"Antes do ano",IF(L536&gt;crono_ano,"Depois do ano","No ano"))))</f>
        <v/>
      </c>
      <c r="O536" s="39">
        <f>IF(F536="","",IF(COUNTIF(F$7:F536,F536)=1,1,0))</f>
        <v/>
      </c>
      <c r="P536" s="39">
        <f>IF(A536&amp;B536&amp;C536="","",IF(AND(O536=1,N(G536)&gt;0),IF(INDEX(pl_ativa,MAX(1,N(G536)))="Sim",1,0),0))</f>
        <v/>
      </c>
      <c r="Q536" s="39">
        <f>IF(F536="","",COUNTIFS(ex_chave_oc,F536,ex_cancelada,"&lt;&gt;Sim"))</f>
        <v/>
      </c>
      <c r="R536" s="51">
        <f>IF(P536="","",IF(AND(P536=1,N(Q536)&gt;0),1,0))</f>
        <v/>
      </c>
      <c r="S536" s="30">
        <f>IF(P536="","",IF(F536="","ERRO: data prevista ausente ou inválida",IF(O536=0,"Duplicada: contada uma vez",IF(N(G536)=0,"ERRO: tarefa fora do Plano Mestre",IF(P536=0,"Tarefa retirada do plano: não conta","OK")))))</f>
        <v/>
      </c>
    </row>
    <row r="537">
      <c r="A537" s="29" t="inlineStr">
        <is>
          <t>eq-demo-001</t>
        </is>
      </c>
      <c r="B537" s="25" t="inlineStr">
        <is>
          <t>CMP-01</t>
        </is>
      </c>
      <c r="C537" s="49" t="n">
        <v>46216</v>
      </c>
      <c r="D537" s="29" t="inlineStr">
        <is>
          <t>Cronograma PCM Direto</t>
        </is>
      </c>
      <c r="E537" s="23">
        <f>IF(OR(A537="",B537=""),"",A537&amp;"|"&amp;B537)</f>
        <v/>
      </c>
      <c r="F537" s="30">
        <f>IF(OR(E537="",NOT(ISNUMBER(C537))),"",E537&amp;"|"&amp;YEAR(C537)&amp;"-"&amp;RIGHT("0"&amp;MONTH(C537),2)&amp;"-"&amp;RIGHT("0"&amp;DAY(C537),2))</f>
        <v/>
      </c>
      <c r="G537" s="26">
        <f>IF(E537="","",IFERROR(MATCH(E537,pl_chave,0),0))</f>
        <v/>
      </c>
      <c r="H537" s="23">
        <f>IF(G537="","",IF(G537=0,"Tarefa fora do plano",INDEX(pl_tag,G537)))</f>
        <v/>
      </c>
      <c r="I537" s="30">
        <f>IF(N(G537)=0,"",INDEX(pl_atividade,G537))</f>
        <v/>
      </c>
      <c r="J537" s="50">
        <f>IF(N(G537)=0,"",INDEX(pl_especialidade,G537))</f>
        <v/>
      </c>
      <c r="K537" s="28">
        <f>IF(N(G537)=0,"",INDEX(pl_duracao,G537))</f>
        <v/>
      </c>
      <c r="L537" s="39">
        <f>IF(ISNUMBER(C537),YEAR(C537),"")</f>
        <v/>
      </c>
      <c r="M537" s="39">
        <f>IF(ISNUMBER(C537),MONTH(C537),"")</f>
        <v/>
      </c>
      <c r="N537" s="23">
        <f>IF(L537="","",IF(NOT(ISNUMBER(crono_ano)),"Informe o ano",IF(L537&lt;crono_ano,"Antes do ano",IF(L537&gt;crono_ano,"Depois do ano","No ano"))))</f>
        <v/>
      </c>
      <c r="O537" s="39">
        <f>IF(F537="","",IF(COUNTIF(F$7:F537,F537)=1,1,0))</f>
        <v/>
      </c>
      <c r="P537" s="39">
        <f>IF(A537&amp;B537&amp;C537="","",IF(AND(O537=1,N(G537)&gt;0),IF(INDEX(pl_ativa,MAX(1,N(G537)))="Sim",1,0),0))</f>
        <v/>
      </c>
      <c r="Q537" s="39">
        <f>IF(F537="","",COUNTIFS(ex_chave_oc,F537,ex_cancelada,"&lt;&gt;Sim"))</f>
        <v/>
      </c>
      <c r="R537" s="51">
        <f>IF(P537="","",IF(AND(P537=1,N(Q537)&gt;0),1,0))</f>
        <v/>
      </c>
      <c r="S537" s="30">
        <f>IF(P537="","",IF(F537="","ERRO: data prevista ausente ou inválida",IF(O537=0,"Duplicada: contada uma vez",IF(N(G537)=0,"ERRO: tarefa fora do Plano Mestre",IF(P537=0,"Tarefa retirada do plano: não conta","OK")))))</f>
        <v/>
      </c>
    </row>
    <row r="538">
      <c r="A538" s="29" t="inlineStr">
        <is>
          <t>eq-demo-001</t>
        </is>
      </c>
      <c r="B538" s="25" t="inlineStr">
        <is>
          <t>CMP-02</t>
        </is>
      </c>
      <c r="C538" s="49" t="n">
        <v>46216</v>
      </c>
      <c r="D538" s="29" t="inlineStr">
        <is>
          <t>Cronograma PCM Direto</t>
        </is>
      </c>
      <c r="E538" s="23">
        <f>IF(OR(A538="",B538=""),"",A538&amp;"|"&amp;B538)</f>
        <v/>
      </c>
      <c r="F538" s="30">
        <f>IF(OR(E538="",NOT(ISNUMBER(C538))),"",E538&amp;"|"&amp;YEAR(C538)&amp;"-"&amp;RIGHT("0"&amp;MONTH(C538),2)&amp;"-"&amp;RIGHT("0"&amp;DAY(C538),2))</f>
        <v/>
      </c>
      <c r="G538" s="26">
        <f>IF(E538="","",IFERROR(MATCH(E538,pl_chave,0),0))</f>
        <v/>
      </c>
      <c r="H538" s="23">
        <f>IF(G538="","",IF(G538=0,"Tarefa fora do plano",INDEX(pl_tag,G538)))</f>
        <v/>
      </c>
      <c r="I538" s="30">
        <f>IF(N(G538)=0,"",INDEX(pl_atividade,G538))</f>
        <v/>
      </c>
      <c r="J538" s="50">
        <f>IF(N(G538)=0,"",INDEX(pl_especialidade,G538))</f>
        <v/>
      </c>
      <c r="K538" s="28">
        <f>IF(N(G538)=0,"",INDEX(pl_duracao,G538))</f>
        <v/>
      </c>
      <c r="L538" s="39">
        <f>IF(ISNUMBER(C538),YEAR(C538),"")</f>
        <v/>
      </c>
      <c r="M538" s="39">
        <f>IF(ISNUMBER(C538),MONTH(C538),"")</f>
        <v/>
      </c>
      <c r="N538" s="23">
        <f>IF(L538="","",IF(NOT(ISNUMBER(crono_ano)),"Informe o ano",IF(L538&lt;crono_ano,"Antes do ano",IF(L538&gt;crono_ano,"Depois do ano","No ano"))))</f>
        <v/>
      </c>
      <c r="O538" s="39">
        <f>IF(F538="","",IF(COUNTIF(F$7:F538,F538)=1,1,0))</f>
        <v/>
      </c>
      <c r="P538" s="39">
        <f>IF(A538&amp;B538&amp;C538="","",IF(AND(O538=1,N(G538)&gt;0),IF(INDEX(pl_ativa,MAX(1,N(G538)))="Sim",1,0),0))</f>
        <v/>
      </c>
      <c r="Q538" s="39">
        <f>IF(F538="","",COUNTIFS(ex_chave_oc,F538,ex_cancelada,"&lt;&gt;Sim"))</f>
        <v/>
      </c>
      <c r="R538" s="51">
        <f>IF(P538="","",IF(AND(P538=1,N(Q538)&gt;0),1,0))</f>
        <v/>
      </c>
      <c r="S538" s="30">
        <f>IF(P538="","",IF(F538="","ERRO: data prevista ausente ou inválida",IF(O538=0,"Duplicada: contada uma vez",IF(N(G538)=0,"ERRO: tarefa fora do Plano Mestre",IF(P538=0,"Tarefa retirada do plano: não conta","OK")))))</f>
        <v/>
      </c>
    </row>
    <row r="539">
      <c r="A539" s="29" t="inlineStr">
        <is>
          <t>eq-demo-001</t>
        </is>
      </c>
      <c r="B539" s="25" t="inlineStr">
        <is>
          <t>CMP-04</t>
        </is>
      </c>
      <c r="C539" s="49" t="n">
        <v>46216</v>
      </c>
      <c r="D539" s="29" t="inlineStr">
        <is>
          <t>Cronograma PCM Direto</t>
        </is>
      </c>
      <c r="E539" s="23">
        <f>IF(OR(A539="",B539=""),"",A539&amp;"|"&amp;B539)</f>
        <v/>
      </c>
      <c r="F539" s="30">
        <f>IF(OR(E539="",NOT(ISNUMBER(C539))),"",E539&amp;"|"&amp;YEAR(C539)&amp;"-"&amp;RIGHT("0"&amp;MONTH(C539),2)&amp;"-"&amp;RIGHT("0"&amp;DAY(C539),2))</f>
        <v/>
      </c>
      <c r="G539" s="26">
        <f>IF(E539="","",IFERROR(MATCH(E539,pl_chave,0),0))</f>
        <v/>
      </c>
      <c r="H539" s="23">
        <f>IF(G539="","",IF(G539=0,"Tarefa fora do plano",INDEX(pl_tag,G539)))</f>
        <v/>
      </c>
      <c r="I539" s="30">
        <f>IF(N(G539)=0,"",INDEX(pl_atividade,G539))</f>
        <v/>
      </c>
      <c r="J539" s="50">
        <f>IF(N(G539)=0,"",INDEX(pl_especialidade,G539))</f>
        <v/>
      </c>
      <c r="K539" s="28">
        <f>IF(N(G539)=0,"",INDEX(pl_duracao,G539))</f>
        <v/>
      </c>
      <c r="L539" s="39">
        <f>IF(ISNUMBER(C539),YEAR(C539),"")</f>
        <v/>
      </c>
      <c r="M539" s="39">
        <f>IF(ISNUMBER(C539),MONTH(C539),"")</f>
        <v/>
      </c>
      <c r="N539" s="23">
        <f>IF(L539="","",IF(NOT(ISNUMBER(crono_ano)),"Informe o ano",IF(L539&lt;crono_ano,"Antes do ano",IF(L539&gt;crono_ano,"Depois do ano","No ano"))))</f>
        <v/>
      </c>
      <c r="O539" s="39">
        <f>IF(F539="","",IF(COUNTIF(F$7:F539,F539)=1,1,0))</f>
        <v/>
      </c>
      <c r="P539" s="39">
        <f>IF(A539&amp;B539&amp;C539="","",IF(AND(O539=1,N(G539)&gt;0),IF(INDEX(pl_ativa,MAX(1,N(G539)))="Sim",1,0),0))</f>
        <v/>
      </c>
      <c r="Q539" s="39">
        <f>IF(F539="","",COUNTIFS(ex_chave_oc,F539,ex_cancelada,"&lt;&gt;Sim"))</f>
        <v/>
      </c>
      <c r="R539" s="51">
        <f>IF(P539="","",IF(AND(P539=1,N(Q539)&gt;0),1,0))</f>
        <v/>
      </c>
      <c r="S539" s="30">
        <f>IF(P539="","",IF(F539="","ERRO: data prevista ausente ou inválida",IF(O539=0,"Duplicada: contada uma vez",IF(N(G539)=0,"ERRO: tarefa fora do Plano Mestre",IF(P539=0,"Tarefa retirada do plano: não conta","OK")))))</f>
        <v/>
      </c>
    </row>
    <row r="540">
      <c r="A540" s="29" t="inlineStr">
        <is>
          <t>eq-demo-001</t>
        </is>
      </c>
      <c r="B540" s="25" t="inlineStr">
        <is>
          <t>CMP-06</t>
        </is>
      </c>
      <c r="C540" s="49" t="n">
        <v>46216</v>
      </c>
      <c r="D540" s="29" t="inlineStr">
        <is>
          <t>Cronograma PCM Direto</t>
        </is>
      </c>
      <c r="E540" s="23">
        <f>IF(OR(A540="",B540=""),"",A540&amp;"|"&amp;B540)</f>
        <v/>
      </c>
      <c r="F540" s="30">
        <f>IF(OR(E540="",NOT(ISNUMBER(C540))),"",E540&amp;"|"&amp;YEAR(C540)&amp;"-"&amp;RIGHT("0"&amp;MONTH(C540),2)&amp;"-"&amp;RIGHT("0"&amp;DAY(C540),2))</f>
        <v/>
      </c>
      <c r="G540" s="26">
        <f>IF(E540="","",IFERROR(MATCH(E540,pl_chave,0),0))</f>
        <v/>
      </c>
      <c r="H540" s="23">
        <f>IF(G540="","",IF(G540=0,"Tarefa fora do plano",INDEX(pl_tag,G540)))</f>
        <v/>
      </c>
      <c r="I540" s="30">
        <f>IF(N(G540)=0,"",INDEX(pl_atividade,G540))</f>
        <v/>
      </c>
      <c r="J540" s="50">
        <f>IF(N(G540)=0,"",INDEX(pl_especialidade,G540))</f>
        <v/>
      </c>
      <c r="K540" s="28">
        <f>IF(N(G540)=0,"",INDEX(pl_duracao,G540))</f>
        <v/>
      </c>
      <c r="L540" s="39">
        <f>IF(ISNUMBER(C540),YEAR(C540),"")</f>
        <v/>
      </c>
      <c r="M540" s="39">
        <f>IF(ISNUMBER(C540),MONTH(C540),"")</f>
        <v/>
      </c>
      <c r="N540" s="23">
        <f>IF(L540="","",IF(NOT(ISNUMBER(crono_ano)),"Informe o ano",IF(L540&lt;crono_ano,"Antes do ano",IF(L540&gt;crono_ano,"Depois do ano","No ano"))))</f>
        <v/>
      </c>
      <c r="O540" s="39">
        <f>IF(F540="","",IF(COUNTIF(F$7:F540,F540)=1,1,0))</f>
        <v/>
      </c>
      <c r="P540" s="39">
        <f>IF(A540&amp;B540&amp;C540="","",IF(AND(O540=1,N(G540)&gt;0),IF(INDEX(pl_ativa,MAX(1,N(G540)))="Sim",1,0),0))</f>
        <v/>
      </c>
      <c r="Q540" s="39">
        <f>IF(F540="","",COUNTIFS(ex_chave_oc,F540,ex_cancelada,"&lt;&gt;Sim"))</f>
        <v/>
      </c>
      <c r="R540" s="51">
        <f>IF(P540="","",IF(AND(P540=1,N(Q540)&gt;0),1,0))</f>
        <v/>
      </c>
      <c r="S540" s="30">
        <f>IF(P540="","",IF(F540="","ERRO: data prevista ausente ou inválida",IF(O540=0,"Duplicada: contada uma vez",IF(N(G540)=0,"ERRO: tarefa fora do Plano Mestre",IF(P540=0,"Tarefa retirada do plano: não conta","OK")))))</f>
        <v/>
      </c>
    </row>
    <row r="541">
      <c r="A541" s="29" t="inlineStr">
        <is>
          <t>eq-demo-002</t>
        </is>
      </c>
      <c r="B541" s="25" t="inlineStr">
        <is>
          <t>BCF-01</t>
        </is>
      </c>
      <c r="C541" s="49" t="n">
        <v>46216</v>
      </c>
      <c r="D541" s="29" t="inlineStr">
        <is>
          <t>Cronograma PCM Direto</t>
        </is>
      </c>
      <c r="E541" s="23">
        <f>IF(OR(A541="",B541=""),"",A541&amp;"|"&amp;B541)</f>
        <v/>
      </c>
      <c r="F541" s="30">
        <f>IF(OR(E541="",NOT(ISNUMBER(C541))),"",E541&amp;"|"&amp;YEAR(C541)&amp;"-"&amp;RIGHT("0"&amp;MONTH(C541),2)&amp;"-"&amp;RIGHT("0"&amp;DAY(C541),2))</f>
        <v/>
      </c>
      <c r="G541" s="26">
        <f>IF(E541="","",IFERROR(MATCH(E541,pl_chave,0),0))</f>
        <v/>
      </c>
      <c r="H541" s="23">
        <f>IF(G541="","",IF(G541=0,"Tarefa fora do plano",INDEX(pl_tag,G541)))</f>
        <v/>
      </c>
      <c r="I541" s="30">
        <f>IF(N(G541)=0,"",INDEX(pl_atividade,G541))</f>
        <v/>
      </c>
      <c r="J541" s="50">
        <f>IF(N(G541)=0,"",INDEX(pl_especialidade,G541))</f>
        <v/>
      </c>
      <c r="K541" s="28">
        <f>IF(N(G541)=0,"",INDEX(pl_duracao,G541))</f>
        <v/>
      </c>
      <c r="L541" s="39">
        <f>IF(ISNUMBER(C541),YEAR(C541),"")</f>
        <v/>
      </c>
      <c r="M541" s="39">
        <f>IF(ISNUMBER(C541),MONTH(C541),"")</f>
        <v/>
      </c>
      <c r="N541" s="23">
        <f>IF(L541="","",IF(NOT(ISNUMBER(crono_ano)),"Informe o ano",IF(L541&lt;crono_ano,"Antes do ano",IF(L541&gt;crono_ano,"Depois do ano","No ano"))))</f>
        <v/>
      </c>
      <c r="O541" s="39">
        <f>IF(F541="","",IF(COUNTIF(F$7:F541,F541)=1,1,0))</f>
        <v/>
      </c>
      <c r="P541" s="39">
        <f>IF(A541&amp;B541&amp;C541="","",IF(AND(O541=1,N(G541)&gt;0),IF(INDEX(pl_ativa,MAX(1,N(G541)))="Sim",1,0),0))</f>
        <v/>
      </c>
      <c r="Q541" s="39">
        <f>IF(F541="","",COUNTIFS(ex_chave_oc,F541,ex_cancelada,"&lt;&gt;Sim"))</f>
        <v/>
      </c>
      <c r="R541" s="51">
        <f>IF(P541="","",IF(AND(P541=1,N(Q541)&gt;0),1,0))</f>
        <v/>
      </c>
      <c r="S541" s="30">
        <f>IF(P541="","",IF(F541="","ERRO: data prevista ausente ou inválida",IF(O541=0,"Duplicada: contada uma vez",IF(N(G541)=0,"ERRO: tarefa fora do Plano Mestre",IF(P541=0,"Tarefa retirada do plano: não conta","OK")))))</f>
        <v/>
      </c>
    </row>
    <row r="542">
      <c r="A542" s="29" t="inlineStr">
        <is>
          <t>eq-demo-003</t>
        </is>
      </c>
      <c r="B542" s="25" t="inlineStr">
        <is>
          <t>MOT-01</t>
        </is>
      </c>
      <c r="C542" s="49" t="n">
        <v>46216</v>
      </c>
      <c r="D542" s="29" t="inlineStr">
        <is>
          <t>Cronograma PCM Direto</t>
        </is>
      </c>
      <c r="E542" s="23">
        <f>IF(OR(A542="",B542=""),"",A542&amp;"|"&amp;B542)</f>
        <v/>
      </c>
      <c r="F542" s="30">
        <f>IF(OR(E542="",NOT(ISNUMBER(C542))),"",E542&amp;"|"&amp;YEAR(C542)&amp;"-"&amp;RIGHT("0"&amp;MONTH(C542),2)&amp;"-"&amp;RIGHT("0"&amp;DAY(C542),2))</f>
        <v/>
      </c>
      <c r="G542" s="26">
        <f>IF(E542="","",IFERROR(MATCH(E542,pl_chave,0),0))</f>
        <v/>
      </c>
      <c r="H542" s="23">
        <f>IF(G542="","",IF(G542=0,"Tarefa fora do plano",INDEX(pl_tag,G542)))</f>
        <v/>
      </c>
      <c r="I542" s="30">
        <f>IF(N(G542)=0,"",INDEX(pl_atividade,G542))</f>
        <v/>
      </c>
      <c r="J542" s="50">
        <f>IF(N(G542)=0,"",INDEX(pl_especialidade,G542))</f>
        <v/>
      </c>
      <c r="K542" s="28">
        <f>IF(N(G542)=0,"",INDEX(pl_duracao,G542))</f>
        <v/>
      </c>
      <c r="L542" s="39">
        <f>IF(ISNUMBER(C542),YEAR(C542),"")</f>
        <v/>
      </c>
      <c r="M542" s="39">
        <f>IF(ISNUMBER(C542),MONTH(C542),"")</f>
        <v/>
      </c>
      <c r="N542" s="23">
        <f>IF(L542="","",IF(NOT(ISNUMBER(crono_ano)),"Informe o ano",IF(L542&lt;crono_ano,"Antes do ano",IF(L542&gt;crono_ano,"Depois do ano","No ano"))))</f>
        <v/>
      </c>
      <c r="O542" s="39">
        <f>IF(F542="","",IF(COUNTIF(F$7:F542,F542)=1,1,0))</f>
        <v/>
      </c>
      <c r="P542" s="39">
        <f>IF(A542&amp;B542&amp;C542="","",IF(AND(O542=1,N(G542)&gt;0),IF(INDEX(pl_ativa,MAX(1,N(G542)))="Sim",1,0),0))</f>
        <v/>
      </c>
      <c r="Q542" s="39">
        <f>IF(F542="","",COUNTIFS(ex_chave_oc,F542,ex_cancelada,"&lt;&gt;Sim"))</f>
        <v/>
      </c>
      <c r="R542" s="51">
        <f>IF(P542="","",IF(AND(P542=1,N(Q542)&gt;0),1,0))</f>
        <v/>
      </c>
      <c r="S542" s="30">
        <f>IF(P542="","",IF(F542="","ERRO: data prevista ausente ou inválida",IF(O542=0,"Duplicada: contada uma vez",IF(N(G542)=0,"ERRO: tarefa fora do Plano Mestre",IF(P542=0,"Tarefa retirada do plano: não conta","OK")))))</f>
        <v/>
      </c>
    </row>
    <row r="543">
      <c r="A543" s="29" t="inlineStr">
        <is>
          <t>eq-demo-004</t>
        </is>
      </c>
      <c r="B543" s="25" t="inlineStr">
        <is>
          <t>PRL-01</t>
        </is>
      </c>
      <c r="C543" s="49" t="n">
        <v>46216</v>
      </c>
      <c r="D543" s="29" t="inlineStr">
        <is>
          <t>Cronograma PCM Direto</t>
        </is>
      </c>
      <c r="E543" s="23">
        <f>IF(OR(A543="",B543=""),"",A543&amp;"|"&amp;B543)</f>
        <v/>
      </c>
      <c r="F543" s="30">
        <f>IF(OR(E543="",NOT(ISNUMBER(C543))),"",E543&amp;"|"&amp;YEAR(C543)&amp;"-"&amp;RIGHT("0"&amp;MONTH(C543),2)&amp;"-"&amp;RIGHT("0"&amp;DAY(C543),2))</f>
        <v/>
      </c>
      <c r="G543" s="26">
        <f>IF(E543="","",IFERROR(MATCH(E543,pl_chave,0),0))</f>
        <v/>
      </c>
      <c r="H543" s="23">
        <f>IF(G543="","",IF(G543=0,"Tarefa fora do plano",INDEX(pl_tag,G543)))</f>
        <v/>
      </c>
      <c r="I543" s="30">
        <f>IF(N(G543)=0,"",INDEX(pl_atividade,G543))</f>
        <v/>
      </c>
      <c r="J543" s="50">
        <f>IF(N(G543)=0,"",INDEX(pl_especialidade,G543))</f>
        <v/>
      </c>
      <c r="K543" s="28">
        <f>IF(N(G543)=0,"",INDEX(pl_duracao,G543))</f>
        <v/>
      </c>
      <c r="L543" s="39">
        <f>IF(ISNUMBER(C543),YEAR(C543),"")</f>
        <v/>
      </c>
      <c r="M543" s="39">
        <f>IF(ISNUMBER(C543),MONTH(C543),"")</f>
        <v/>
      </c>
      <c r="N543" s="23">
        <f>IF(L543="","",IF(NOT(ISNUMBER(crono_ano)),"Informe o ano",IF(L543&lt;crono_ano,"Antes do ano",IF(L543&gt;crono_ano,"Depois do ano","No ano"))))</f>
        <v/>
      </c>
      <c r="O543" s="39">
        <f>IF(F543="","",IF(COUNTIF(F$7:F543,F543)=1,1,0))</f>
        <v/>
      </c>
      <c r="P543" s="39">
        <f>IF(A543&amp;B543&amp;C543="","",IF(AND(O543=1,N(G543)&gt;0),IF(INDEX(pl_ativa,MAX(1,N(G543)))="Sim",1,0),0))</f>
        <v/>
      </c>
      <c r="Q543" s="39">
        <f>IF(F543="","",COUNTIFS(ex_chave_oc,F543,ex_cancelada,"&lt;&gt;Sim"))</f>
        <v/>
      </c>
      <c r="R543" s="51">
        <f>IF(P543="","",IF(AND(P543=1,N(Q543)&gt;0),1,0))</f>
        <v/>
      </c>
      <c r="S543" s="30">
        <f>IF(P543="","",IF(F543="","ERRO: data prevista ausente ou inválida",IF(O543=0,"Duplicada: contada uma vez",IF(N(G543)=0,"ERRO: tarefa fora do Plano Mestre",IF(P543=0,"Tarefa retirada do plano: não conta","OK")))))</f>
        <v/>
      </c>
    </row>
    <row r="544">
      <c r="A544" s="29" t="inlineStr">
        <is>
          <t>eq-demo-004</t>
        </is>
      </c>
      <c r="B544" s="25" t="inlineStr">
        <is>
          <t>PRL-02</t>
        </is>
      </c>
      <c r="C544" s="49" t="n">
        <v>46216</v>
      </c>
      <c r="D544" s="29" t="inlineStr">
        <is>
          <t>Cronograma PCM Direto</t>
        </is>
      </c>
      <c r="E544" s="23">
        <f>IF(OR(A544="",B544=""),"",A544&amp;"|"&amp;B544)</f>
        <v/>
      </c>
      <c r="F544" s="30">
        <f>IF(OR(E544="",NOT(ISNUMBER(C544))),"",E544&amp;"|"&amp;YEAR(C544)&amp;"-"&amp;RIGHT("0"&amp;MONTH(C544),2)&amp;"-"&amp;RIGHT("0"&amp;DAY(C544),2))</f>
        <v/>
      </c>
      <c r="G544" s="26">
        <f>IF(E544="","",IFERROR(MATCH(E544,pl_chave,0),0))</f>
        <v/>
      </c>
      <c r="H544" s="23">
        <f>IF(G544="","",IF(G544=0,"Tarefa fora do plano",INDEX(pl_tag,G544)))</f>
        <v/>
      </c>
      <c r="I544" s="30">
        <f>IF(N(G544)=0,"",INDEX(pl_atividade,G544))</f>
        <v/>
      </c>
      <c r="J544" s="50">
        <f>IF(N(G544)=0,"",INDEX(pl_especialidade,G544))</f>
        <v/>
      </c>
      <c r="K544" s="28">
        <f>IF(N(G544)=0,"",INDEX(pl_duracao,G544))</f>
        <v/>
      </c>
      <c r="L544" s="39">
        <f>IF(ISNUMBER(C544),YEAR(C544),"")</f>
        <v/>
      </c>
      <c r="M544" s="39">
        <f>IF(ISNUMBER(C544),MONTH(C544),"")</f>
        <v/>
      </c>
      <c r="N544" s="23">
        <f>IF(L544="","",IF(NOT(ISNUMBER(crono_ano)),"Informe o ano",IF(L544&lt;crono_ano,"Antes do ano",IF(L544&gt;crono_ano,"Depois do ano","No ano"))))</f>
        <v/>
      </c>
      <c r="O544" s="39">
        <f>IF(F544="","",IF(COUNTIF(F$7:F544,F544)=1,1,0))</f>
        <v/>
      </c>
      <c r="P544" s="39">
        <f>IF(A544&amp;B544&amp;C544="","",IF(AND(O544=1,N(G544)&gt;0),IF(INDEX(pl_ativa,MAX(1,N(G544)))="Sim",1,0),0))</f>
        <v/>
      </c>
      <c r="Q544" s="39">
        <f>IF(F544="","",COUNTIFS(ex_chave_oc,F544,ex_cancelada,"&lt;&gt;Sim"))</f>
        <v/>
      </c>
      <c r="R544" s="51">
        <f>IF(P544="","",IF(AND(P544=1,N(Q544)&gt;0),1,0))</f>
        <v/>
      </c>
      <c r="S544" s="30">
        <f>IF(P544="","",IF(F544="","ERRO: data prevista ausente ou inválida",IF(O544=0,"Duplicada: contada uma vez",IF(N(G544)=0,"ERRO: tarefa fora do Plano Mestre",IF(P544=0,"Tarefa retirada do plano: não conta","OK")))))</f>
        <v/>
      </c>
    </row>
    <row r="545">
      <c r="A545" s="29" t="inlineStr">
        <is>
          <t>eq-demo-004</t>
        </is>
      </c>
      <c r="B545" s="25" t="inlineStr">
        <is>
          <t>PRL-03</t>
        </is>
      </c>
      <c r="C545" s="49" t="n">
        <v>46216</v>
      </c>
      <c r="D545" s="29" t="inlineStr">
        <is>
          <t>Cronograma PCM Direto</t>
        </is>
      </c>
      <c r="E545" s="23">
        <f>IF(OR(A545="",B545=""),"",A545&amp;"|"&amp;B545)</f>
        <v/>
      </c>
      <c r="F545" s="30">
        <f>IF(OR(E545="",NOT(ISNUMBER(C545))),"",E545&amp;"|"&amp;YEAR(C545)&amp;"-"&amp;RIGHT("0"&amp;MONTH(C545),2)&amp;"-"&amp;RIGHT("0"&amp;DAY(C545),2))</f>
        <v/>
      </c>
      <c r="G545" s="26">
        <f>IF(E545="","",IFERROR(MATCH(E545,pl_chave,0),0))</f>
        <v/>
      </c>
      <c r="H545" s="23">
        <f>IF(G545="","",IF(G545=0,"Tarefa fora do plano",INDEX(pl_tag,G545)))</f>
        <v/>
      </c>
      <c r="I545" s="30">
        <f>IF(N(G545)=0,"",INDEX(pl_atividade,G545))</f>
        <v/>
      </c>
      <c r="J545" s="50">
        <f>IF(N(G545)=0,"",INDEX(pl_especialidade,G545))</f>
        <v/>
      </c>
      <c r="K545" s="28">
        <f>IF(N(G545)=0,"",INDEX(pl_duracao,G545))</f>
        <v/>
      </c>
      <c r="L545" s="39">
        <f>IF(ISNUMBER(C545),YEAR(C545),"")</f>
        <v/>
      </c>
      <c r="M545" s="39">
        <f>IF(ISNUMBER(C545),MONTH(C545),"")</f>
        <v/>
      </c>
      <c r="N545" s="23">
        <f>IF(L545="","",IF(NOT(ISNUMBER(crono_ano)),"Informe o ano",IF(L545&lt;crono_ano,"Antes do ano",IF(L545&gt;crono_ano,"Depois do ano","No ano"))))</f>
        <v/>
      </c>
      <c r="O545" s="39">
        <f>IF(F545="","",IF(COUNTIF(F$7:F545,F545)=1,1,0))</f>
        <v/>
      </c>
      <c r="P545" s="39">
        <f>IF(A545&amp;B545&amp;C545="","",IF(AND(O545=1,N(G545)&gt;0),IF(INDEX(pl_ativa,MAX(1,N(G545)))="Sim",1,0),0))</f>
        <v/>
      </c>
      <c r="Q545" s="39">
        <f>IF(F545="","",COUNTIFS(ex_chave_oc,F545,ex_cancelada,"&lt;&gt;Sim"))</f>
        <v/>
      </c>
      <c r="R545" s="51">
        <f>IF(P545="","",IF(AND(P545=1,N(Q545)&gt;0),1,0))</f>
        <v/>
      </c>
      <c r="S545" s="30">
        <f>IF(P545="","",IF(F545="","ERRO: data prevista ausente ou inválida",IF(O545=0,"Duplicada: contada uma vez",IF(N(G545)=0,"ERRO: tarefa fora do Plano Mestre",IF(P545=0,"Tarefa retirada do plano: não conta","OK")))))</f>
        <v/>
      </c>
    </row>
    <row r="546">
      <c r="A546" s="29" t="inlineStr">
        <is>
          <t>eq-demo-004</t>
        </is>
      </c>
      <c r="B546" s="25" t="inlineStr">
        <is>
          <t>PRL-06</t>
        </is>
      </c>
      <c r="C546" s="49" t="n">
        <v>46216</v>
      </c>
      <c r="D546" s="29" t="inlineStr">
        <is>
          <t>Cronograma PCM Direto</t>
        </is>
      </c>
      <c r="E546" s="23">
        <f>IF(OR(A546="",B546=""),"",A546&amp;"|"&amp;B546)</f>
        <v/>
      </c>
      <c r="F546" s="30">
        <f>IF(OR(E546="",NOT(ISNUMBER(C546))),"",E546&amp;"|"&amp;YEAR(C546)&amp;"-"&amp;RIGHT("0"&amp;MONTH(C546),2)&amp;"-"&amp;RIGHT("0"&amp;DAY(C546),2))</f>
        <v/>
      </c>
      <c r="G546" s="26">
        <f>IF(E546="","",IFERROR(MATCH(E546,pl_chave,0),0))</f>
        <v/>
      </c>
      <c r="H546" s="23">
        <f>IF(G546="","",IF(G546=0,"Tarefa fora do plano",INDEX(pl_tag,G546)))</f>
        <v/>
      </c>
      <c r="I546" s="30">
        <f>IF(N(G546)=0,"",INDEX(pl_atividade,G546))</f>
        <v/>
      </c>
      <c r="J546" s="50">
        <f>IF(N(G546)=0,"",INDEX(pl_especialidade,G546))</f>
        <v/>
      </c>
      <c r="K546" s="28">
        <f>IF(N(G546)=0,"",INDEX(pl_duracao,G546))</f>
        <v/>
      </c>
      <c r="L546" s="39">
        <f>IF(ISNUMBER(C546),YEAR(C546),"")</f>
        <v/>
      </c>
      <c r="M546" s="39">
        <f>IF(ISNUMBER(C546),MONTH(C546),"")</f>
        <v/>
      </c>
      <c r="N546" s="23">
        <f>IF(L546="","",IF(NOT(ISNUMBER(crono_ano)),"Informe o ano",IF(L546&lt;crono_ano,"Antes do ano",IF(L546&gt;crono_ano,"Depois do ano","No ano"))))</f>
        <v/>
      </c>
      <c r="O546" s="39">
        <f>IF(F546="","",IF(COUNTIF(F$7:F546,F546)=1,1,0))</f>
        <v/>
      </c>
      <c r="P546" s="39">
        <f>IF(A546&amp;B546&amp;C546="","",IF(AND(O546=1,N(G546)&gt;0),IF(INDEX(pl_ativa,MAX(1,N(G546)))="Sim",1,0),0))</f>
        <v/>
      </c>
      <c r="Q546" s="39">
        <f>IF(F546="","",COUNTIFS(ex_chave_oc,F546,ex_cancelada,"&lt;&gt;Sim"))</f>
        <v/>
      </c>
      <c r="R546" s="51">
        <f>IF(P546="","",IF(AND(P546=1,N(Q546)&gt;0),1,0))</f>
        <v/>
      </c>
      <c r="S546" s="30">
        <f>IF(P546="","",IF(F546="","ERRO: data prevista ausente ou inválida",IF(O546=0,"Duplicada: contada uma vez",IF(N(G546)=0,"ERRO: tarefa fora do Plano Mestre",IF(P546=0,"Tarefa retirada do plano: não conta","OK")))))</f>
        <v/>
      </c>
    </row>
    <row r="547">
      <c r="A547" s="29" t="inlineStr">
        <is>
          <t>eq-demo-004</t>
        </is>
      </c>
      <c r="B547" s="25" t="inlineStr">
        <is>
          <t>PRL-11</t>
        </is>
      </c>
      <c r="C547" s="49" t="n">
        <v>46216</v>
      </c>
      <c r="D547" s="29" t="inlineStr">
        <is>
          <t>Cronograma PCM Direto</t>
        </is>
      </c>
      <c r="E547" s="23">
        <f>IF(OR(A547="",B547=""),"",A547&amp;"|"&amp;B547)</f>
        <v/>
      </c>
      <c r="F547" s="30">
        <f>IF(OR(E547="",NOT(ISNUMBER(C547))),"",E547&amp;"|"&amp;YEAR(C547)&amp;"-"&amp;RIGHT("0"&amp;MONTH(C547),2)&amp;"-"&amp;RIGHT("0"&amp;DAY(C547),2))</f>
        <v/>
      </c>
      <c r="G547" s="26">
        <f>IF(E547="","",IFERROR(MATCH(E547,pl_chave,0),0))</f>
        <v/>
      </c>
      <c r="H547" s="23">
        <f>IF(G547="","",IF(G547=0,"Tarefa fora do plano",INDEX(pl_tag,G547)))</f>
        <v/>
      </c>
      <c r="I547" s="30">
        <f>IF(N(G547)=0,"",INDEX(pl_atividade,G547))</f>
        <v/>
      </c>
      <c r="J547" s="50">
        <f>IF(N(G547)=0,"",INDEX(pl_especialidade,G547))</f>
        <v/>
      </c>
      <c r="K547" s="28">
        <f>IF(N(G547)=0,"",INDEX(pl_duracao,G547))</f>
        <v/>
      </c>
      <c r="L547" s="39">
        <f>IF(ISNUMBER(C547),YEAR(C547),"")</f>
        <v/>
      </c>
      <c r="M547" s="39">
        <f>IF(ISNUMBER(C547),MONTH(C547),"")</f>
        <v/>
      </c>
      <c r="N547" s="23">
        <f>IF(L547="","",IF(NOT(ISNUMBER(crono_ano)),"Informe o ano",IF(L547&lt;crono_ano,"Antes do ano",IF(L547&gt;crono_ano,"Depois do ano","No ano"))))</f>
        <v/>
      </c>
      <c r="O547" s="39">
        <f>IF(F547="","",IF(COUNTIF(F$7:F547,F547)=1,1,0))</f>
        <v/>
      </c>
      <c r="P547" s="39">
        <f>IF(A547&amp;B547&amp;C547="","",IF(AND(O547=1,N(G547)&gt;0),IF(INDEX(pl_ativa,MAX(1,N(G547)))="Sim",1,0),0))</f>
        <v/>
      </c>
      <c r="Q547" s="39">
        <f>IF(F547="","",COUNTIFS(ex_chave_oc,F547,ex_cancelada,"&lt;&gt;Sim"))</f>
        <v/>
      </c>
      <c r="R547" s="51">
        <f>IF(P547="","",IF(AND(P547=1,N(Q547)&gt;0),1,0))</f>
        <v/>
      </c>
      <c r="S547" s="30">
        <f>IF(P547="","",IF(F547="","ERRO: data prevista ausente ou inválida",IF(O547=0,"Duplicada: contada uma vez",IF(N(G547)=0,"ERRO: tarefa fora do Plano Mestre",IF(P547=0,"Tarefa retirada do plano: não conta","OK")))))</f>
        <v/>
      </c>
    </row>
    <row r="548">
      <c r="A548" s="29" t="inlineStr">
        <is>
          <t>eq-demo-004</t>
        </is>
      </c>
      <c r="B548" s="25" t="inlineStr">
        <is>
          <t>PRL-11</t>
        </is>
      </c>
      <c r="C548" s="49" t="n">
        <v>46217</v>
      </c>
      <c r="D548" s="29" t="inlineStr">
        <is>
          <t>Cronograma PCM Direto</t>
        </is>
      </c>
      <c r="E548" s="23">
        <f>IF(OR(A548="",B548=""),"",A548&amp;"|"&amp;B548)</f>
        <v/>
      </c>
      <c r="F548" s="30">
        <f>IF(OR(E548="",NOT(ISNUMBER(C548))),"",E548&amp;"|"&amp;YEAR(C548)&amp;"-"&amp;RIGHT("0"&amp;MONTH(C548),2)&amp;"-"&amp;RIGHT("0"&amp;DAY(C548),2))</f>
        <v/>
      </c>
      <c r="G548" s="26">
        <f>IF(E548="","",IFERROR(MATCH(E548,pl_chave,0),0))</f>
        <v/>
      </c>
      <c r="H548" s="23">
        <f>IF(G548="","",IF(G548=0,"Tarefa fora do plano",INDEX(pl_tag,G548)))</f>
        <v/>
      </c>
      <c r="I548" s="30">
        <f>IF(N(G548)=0,"",INDEX(pl_atividade,G548))</f>
        <v/>
      </c>
      <c r="J548" s="50">
        <f>IF(N(G548)=0,"",INDEX(pl_especialidade,G548))</f>
        <v/>
      </c>
      <c r="K548" s="28">
        <f>IF(N(G548)=0,"",INDEX(pl_duracao,G548))</f>
        <v/>
      </c>
      <c r="L548" s="39">
        <f>IF(ISNUMBER(C548),YEAR(C548),"")</f>
        <v/>
      </c>
      <c r="M548" s="39">
        <f>IF(ISNUMBER(C548),MONTH(C548),"")</f>
        <v/>
      </c>
      <c r="N548" s="23">
        <f>IF(L548="","",IF(NOT(ISNUMBER(crono_ano)),"Informe o ano",IF(L548&lt;crono_ano,"Antes do ano",IF(L548&gt;crono_ano,"Depois do ano","No ano"))))</f>
        <v/>
      </c>
      <c r="O548" s="39">
        <f>IF(F548="","",IF(COUNTIF(F$7:F548,F548)=1,1,0))</f>
        <v/>
      </c>
      <c r="P548" s="39">
        <f>IF(A548&amp;B548&amp;C548="","",IF(AND(O548=1,N(G548)&gt;0),IF(INDEX(pl_ativa,MAX(1,N(G548)))="Sim",1,0),0))</f>
        <v/>
      </c>
      <c r="Q548" s="39">
        <f>IF(F548="","",COUNTIFS(ex_chave_oc,F548,ex_cancelada,"&lt;&gt;Sim"))</f>
        <v/>
      </c>
      <c r="R548" s="51">
        <f>IF(P548="","",IF(AND(P548=1,N(Q548)&gt;0),1,0))</f>
        <v/>
      </c>
      <c r="S548" s="30">
        <f>IF(P548="","",IF(F548="","ERRO: data prevista ausente ou inválida",IF(O548=0,"Duplicada: contada uma vez",IF(N(G548)=0,"ERRO: tarefa fora do Plano Mestre",IF(P548=0,"Tarefa retirada do plano: não conta","OK")))))</f>
        <v/>
      </c>
    </row>
    <row r="549">
      <c r="A549" s="29" t="inlineStr">
        <is>
          <t>eq-demo-004</t>
        </is>
      </c>
      <c r="B549" s="25" t="inlineStr">
        <is>
          <t>PRL-11</t>
        </is>
      </c>
      <c r="C549" s="49" t="n">
        <v>46218</v>
      </c>
      <c r="D549" s="29" t="inlineStr">
        <is>
          <t>Cronograma PCM Direto</t>
        </is>
      </c>
      <c r="E549" s="23">
        <f>IF(OR(A549="",B549=""),"",A549&amp;"|"&amp;B549)</f>
        <v/>
      </c>
      <c r="F549" s="30">
        <f>IF(OR(E549="",NOT(ISNUMBER(C549))),"",E549&amp;"|"&amp;YEAR(C549)&amp;"-"&amp;RIGHT("0"&amp;MONTH(C549),2)&amp;"-"&amp;RIGHT("0"&amp;DAY(C549),2))</f>
        <v/>
      </c>
      <c r="G549" s="26">
        <f>IF(E549="","",IFERROR(MATCH(E549,pl_chave,0),0))</f>
        <v/>
      </c>
      <c r="H549" s="23">
        <f>IF(G549="","",IF(G549=0,"Tarefa fora do plano",INDEX(pl_tag,G549)))</f>
        <v/>
      </c>
      <c r="I549" s="30">
        <f>IF(N(G549)=0,"",INDEX(pl_atividade,G549))</f>
        <v/>
      </c>
      <c r="J549" s="50">
        <f>IF(N(G549)=0,"",INDEX(pl_especialidade,G549))</f>
        <v/>
      </c>
      <c r="K549" s="28">
        <f>IF(N(G549)=0,"",INDEX(pl_duracao,G549))</f>
        <v/>
      </c>
      <c r="L549" s="39">
        <f>IF(ISNUMBER(C549),YEAR(C549),"")</f>
        <v/>
      </c>
      <c r="M549" s="39">
        <f>IF(ISNUMBER(C549),MONTH(C549),"")</f>
        <v/>
      </c>
      <c r="N549" s="23">
        <f>IF(L549="","",IF(NOT(ISNUMBER(crono_ano)),"Informe o ano",IF(L549&lt;crono_ano,"Antes do ano",IF(L549&gt;crono_ano,"Depois do ano","No ano"))))</f>
        <v/>
      </c>
      <c r="O549" s="39">
        <f>IF(F549="","",IF(COUNTIF(F$7:F549,F549)=1,1,0))</f>
        <v/>
      </c>
      <c r="P549" s="39">
        <f>IF(A549&amp;B549&amp;C549="","",IF(AND(O549=1,N(G549)&gt;0),IF(INDEX(pl_ativa,MAX(1,N(G549)))="Sim",1,0),0))</f>
        <v/>
      </c>
      <c r="Q549" s="39">
        <f>IF(F549="","",COUNTIFS(ex_chave_oc,F549,ex_cancelada,"&lt;&gt;Sim"))</f>
        <v/>
      </c>
      <c r="R549" s="51">
        <f>IF(P549="","",IF(AND(P549=1,N(Q549)&gt;0),1,0))</f>
        <v/>
      </c>
      <c r="S549" s="30">
        <f>IF(P549="","",IF(F549="","ERRO: data prevista ausente ou inválida",IF(O549=0,"Duplicada: contada uma vez",IF(N(G549)=0,"ERRO: tarefa fora do Plano Mestre",IF(P549=0,"Tarefa retirada do plano: não conta","OK")))))</f>
        <v/>
      </c>
    </row>
    <row r="550">
      <c r="A550" s="29" t="inlineStr">
        <is>
          <t>eq-demo-004</t>
        </is>
      </c>
      <c r="B550" s="25" t="inlineStr">
        <is>
          <t>PRL-11</t>
        </is>
      </c>
      <c r="C550" s="49" t="n">
        <v>46219</v>
      </c>
      <c r="D550" s="29" t="inlineStr">
        <is>
          <t>Cronograma PCM Direto</t>
        </is>
      </c>
      <c r="E550" s="23">
        <f>IF(OR(A550="",B550=""),"",A550&amp;"|"&amp;B550)</f>
        <v/>
      </c>
      <c r="F550" s="30">
        <f>IF(OR(E550="",NOT(ISNUMBER(C550))),"",E550&amp;"|"&amp;YEAR(C550)&amp;"-"&amp;RIGHT("0"&amp;MONTH(C550),2)&amp;"-"&amp;RIGHT("0"&amp;DAY(C550),2))</f>
        <v/>
      </c>
      <c r="G550" s="26">
        <f>IF(E550="","",IFERROR(MATCH(E550,pl_chave,0),0))</f>
        <v/>
      </c>
      <c r="H550" s="23">
        <f>IF(G550="","",IF(G550=0,"Tarefa fora do plano",INDEX(pl_tag,G550)))</f>
        <v/>
      </c>
      <c r="I550" s="30">
        <f>IF(N(G550)=0,"",INDEX(pl_atividade,G550))</f>
        <v/>
      </c>
      <c r="J550" s="50">
        <f>IF(N(G550)=0,"",INDEX(pl_especialidade,G550))</f>
        <v/>
      </c>
      <c r="K550" s="28">
        <f>IF(N(G550)=0,"",INDEX(pl_duracao,G550))</f>
        <v/>
      </c>
      <c r="L550" s="39">
        <f>IF(ISNUMBER(C550),YEAR(C550),"")</f>
        <v/>
      </c>
      <c r="M550" s="39">
        <f>IF(ISNUMBER(C550),MONTH(C550),"")</f>
        <v/>
      </c>
      <c r="N550" s="23">
        <f>IF(L550="","",IF(NOT(ISNUMBER(crono_ano)),"Informe o ano",IF(L550&lt;crono_ano,"Antes do ano",IF(L550&gt;crono_ano,"Depois do ano","No ano"))))</f>
        <v/>
      </c>
      <c r="O550" s="39">
        <f>IF(F550="","",IF(COUNTIF(F$7:F550,F550)=1,1,0))</f>
        <v/>
      </c>
      <c r="P550" s="39">
        <f>IF(A550&amp;B550&amp;C550="","",IF(AND(O550=1,N(G550)&gt;0),IF(INDEX(pl_ativa,MAX(1,N(G550)))="Sim",1,0),0))</f>
        <v/>
      </c>
      <c r="Q550" s="39">
        <f>IF(F550="","",COUNTIFS(ex_chave_oc,F550,ex_cancelada,"&lt;&gt;Sim"))</f>
        <v/>
      </c>
      <c r="R550" s="51">
        <f>IF(P550="","",IF(AND(P550=1,N(Q550)&gt;0),1,0))</f>
        <v/>
      </c>
      <c r="S550" s="30">
        <f>IF(P550="","",IF(F550="","ERRO: data prevista ausente ou inválida",IF(O550=0,"Duplicada: contada uma vez",IF(N(G550)=0,"ERRO: tarefa fora do Plano Mestre",IF(P550=0,"Tarefa retirada do plano: não conta","OK")))))</f>
        <v/>
      </c>
    </row>
    <row r="551">
      <c r="A551" s="29" t="inlineStr">
        <is>
          <t>eq-demo-004</t>
        </is>
      </c>
      <c r="B551" s="25" t="inlineStr">
        <is>
          <t>PRL-11</t>
        </is>
      </c>
      <c r="C551" s="49" t="n">
        <v>46220</v>
      </c>
      <c r="D551" s="29" t="inlineStr">
        <is>
          <t>Cronograma PCM Direto</t>
        </is>
      </c>
      <c r="E551" s="23">
        <f>IF(OR(A551="",B551=""),"",A551&amp;"|"&amp;B551)</f>
        <v/>
      </c>
      <c r="F551" s="30">
        <f>IF(OR(E551="",NOT(ISNUMBER(C551))),"",E551&amp;"|"&amp;YEAR(C551)&amp;"-"&amp;RIGHT("0"&amp;MONTH(C551),2)&amp;"-"&amp;RIGHT("0"&amp;DAY(C551),2))</f>
        <v/>
      </c>
      <c r="G551" s="26">
        <f>IF(E551="","",IFERROR(MATCH(E551,pl_chave,0),0))</f>
        <v/>
      </c>
      <c r="H551" s="23">
        <f>IF(G551="","",IF(G551=0,"Tarefa fora do plano",INDEX(pl_tag,G551)))</f>
        <v/>
      </c>
      <c r="I551" s="30">
        <f>IF(N(G551)=0,"",INDEX(pl_atividade,G551))</f>
        <v/>
      </c>
      <c r="J551" s="50">
        <f>IF(N(G551)=0,"",INDEX(pl_especialidade,G551))</f>
        <v/>
      </c>
      <c r="K551" s="28">
        <f>IF(N(G551)=0,"",INDEX(pl_duracao,G551))</f>
        <v/>
      </c>
      <c r="L551" s="39">
        <f>IF(ISNUMBER(C551),YEAR(C551),"")</f>
        <v/>
      </c>
      <c r="M551" s="39">
        <f>IF(ISNUMBER(C551),MONTH(C551),"")</f>
        <v/>
      </c>
      <c r="N551" s="23">
        <f>IF(L551="","",IF(NOT(ISNUMBER(crono_ano)),"Informe o ano",IF(L551&lt;crono_ano,"Antes do ano",IF(L551&gt;crono_ano,"Depois do ano","No ano"))))</f>
        <v/>
      </c>
      <c r="O551" s="39">
        <f>IF(F551="","",IF(COUNTIF(F$7:F551,F551)=1,1,0))</f>
        <v/>
      </c>
      <c r="P551" s="39">
        <f>IF(A551&amp;B551&amp;C551="","",IF(AND(O551=1,N(G551)&gt;0),IF(INDEX(pl_ativa,MAX(1,N(G551)))="Sim",1,0),0))</f>
        <v/>
      </c>
      <c r="Q551" s="39">
        <f>IF(F551="","",COUNTIFS(ex_chave_oc,F551,ex_cancelada,"&lt;&gt;Sim"))</f>
        <v/>
      </c>
      <c r="R551" s="51">
        <f>IF(P551="","",IF(AND(P551=1,N(Q551)&gt;0),1,0))</f>
        <v/>
      </c>
      <c r="S551" s="30">
        <f>IF(P551="","",IF(F551="","ERRO: data prevista ausente ou inválida",IF(O551=0,"Duplicada: contada uma vez",IF(N(G551)=0,"ERRO: tarefa fora do Plano Mestre",IF(P551=0,"Tarefa retirada do plano: não conta","OK")))))</f>
        <v/>
      </c>
    </row>
    <row r="552">
      <c r="A552" s="29" t="inlineStr">
        <is>
          <t>eq-demo-001</t>
        </is>
      </c>
      <c r="B552" s="25" t="inlineStr">
        <is>
          <t>CMP-01</t>
        </is>
      </c>
      <c r="C552" s="49" t="n">
        <v>46223</v>
      </c>
      <c r="D552" s="29" t="inlineStr">
        <is>
          <t>Cronograma PCM Direto</t>
        </is>
      </c>
      <c r="E552" s="23">
        <f>IF(OR(A552="",B552=""),"",A552&amp;"|"&amp;B552)</f>
        <v/>
      </c>
      <c r="F552" s="30">
        <f>IF(OR(E552="",NOT(ISNUMBER(C552))),"",E552&amp;"|"&amp;YEAR(C552)&amp;"-"&amp;RIGHT("0"&amp;MONTH(C552),2)&amp;"-"&amp;RIGHT("0"&amp;DAY(C552),2))</f>
        <v/>
      </c>
      <c r="G552" s="26">
        <f>IF(E552="","",IFERROR(MATCH(E552,pl_chave,0),0))</f>
        <v/>
      </c>
      <c r="H552" s="23">
        <f>IF(G552="","",IF(G552=0,"Tarefa fora do plano",INDEX(pl_tag,G552)))</f>
        <v/>
      </c>
      <c r="I552" s="30">
        <f>IF(N(G552)=0,"",INDEX(pl_atividade,G552))</f>
        <v/>
      </c>
      <c r="J552" s="50">
        <f>IF(N(G552)=0,"",INDEX(pl_especialidade,G552))</f>
        <v/>
      </c>
      <c r="K552" s="28">
        <f>IF(N(G552)=0,"",INDEX(pl_duracao,G552))</f>
        <v/>
      </c>
      <c r="L552" s="39">
        <f>IF(ISNUMBER(C552),YEAR(C552),"")</f>
        <v/>
      </c>
      <c r="M552" s="39">
        <f>IF(ISNUMBER(C552),MONTH(C552),"")</f>
        <v/>
      </c>
      <c r="N552" s="23">
        <f>IF(L552="","",IF(NOT(ISNUMBER(crono_ano)),"Informe o ano",IF(L552&lt;crono_ano,"Antes do ano",IF(L552&gt;crono_ano,"Depois do ano","No ano"))))</f>
        <v/>
      </c>
      <c r="O552" s="39">
        <f>IF(F552="","",IF(COUNTIF(F$7:F552,F552)=1,1,0))</f>
        <v/>
      </c>
      <c r="P552" s="39">
        <f>IF(A552&amp;B552&amp;C552="","",IF(AND(O552=1,N(G552)&gt;0),IF(INDEX(pl_ativa,MAX(1,N(G552)))="Sim",1,0),0))</f>
        <v/>
      </c>
      <c r="Q552" s="39">
        <f>IF(F552="","",COUNTIFS(ex_chave_oc,F552,ex_cancelada,"&lt;&gt;Sim"))</f>
        <v/>
      </c>
      <c r="R552" s="51">
        <f>IF(P552="","",IF(AND(P552=1,N(Q552)&gt;0),1,0))</f>
        <v/>
      </c>
      <c r="S552" s="30">
        <f>IF(P552="","",IF(F552="","ERRO: data prevista ausente ou inválida",IF(O552=0,"Duplicada: contada uma vez",IF(N(G552)=0,"ERRO: tarefa fora do Plano Mestre",IF(P552=0,"Tarefa retirada do plano: não conta","OK")))))</f>
        <v/>
      </c>
    </row>
    <row r="553">
      <c r="A553" s="29" t="inlineStr">
        <is>
          <t>eq-demo-001</t>
        </is>
      </c>
      <c r="B553" s="25" t="inlineStr">
        <is>
          <t>CMP-02</t>
        </is>
      </c>
      <c r="C553" s="49" t="n">
        <v>46223</v>
      </c>
      <c r="D553" s="29" t="inlineStr">
        <is>
          <t>Cronograma PCM Direto</t>
        </is>
      </c>
      <c r="E553" s="23">
        <f>IF(OR(A553="",B553=""),"",A553&amp;"|"&amp;B553)</f>
        <v/>
      </c>
      <c r="F553" s="30">
        <f>IF(OR(E553="",NOT(ISNUMBER(C553))),"",E553&amp;"|"&amp;YEAR(C553)&amp;"-"&amp;RIGHT("0"&amp;MONTH(C553),2)&amp;"-"&amp;RIGHT("0"&amp;DAY(C553),2))</f>
        <v/>
      </c>
      <c r="G553" s="26">
        <f>IF(E553="","",IFERROR(MATCH(E553,pl_chave,0),0))</f>
        <v/>
      </c>
      <c r="H553" s="23">
        <f>IF(G553="","",IF(G553=0,"Tarefa fora do plano",INDEX(pl_tag,G553)))</f>
        <v/>
      </c>
      <c r="I553" s="30">
        <f>IF(N(G553)=0,"",INDEX(pl_atividade,G553))</f>
        <v/>
      </c>
      <c r="J553" s="50">
        <f>IF(N(G553)=0,"",INDEX(pl_especialidade,G553))</f>
        <v/>
      </c>
      <c r="K553" s="28">
        <f>IF(N(G553)=0,"",INDEX(pl_duracao,G553))</f>
        <v/>
      </c>
      <c r="L553" s="39">
        <f>IF(ISNUMBER(C553),YEAR(C553),"")</f>
        <v/>
      </c>
      <c r="M553" s="39">
        <f>IF(ISNUMBER(C553),MONTH(C553),"")</f>
        <v/>
      </c>
      <c r="N553" s="23">
        <f>IF(L553="","",IF(NOT(ISNUMBER(crono_ano)),"Informe o ano",IF(L553&lt;crono_ano,"Antes do ano",IF(L553&gt;crono_ano,"Depois do ano","No ano"))))</f>
        <v/>
      </c>
      <c r="O553" s="39">
        <f>IF(F553="","",IF(COUNTIF(F$7:F553,F553)=1,1,0))</f>
        <v/>
      </c>
      <c r="P553" s="39">
        <f>IF(A553&amp;B553&amp;C553="","",IF(AND(O553=1,N(G553)&gt;0),IF(INDEX(pl_ativa,MAX(1,N(G553)))="Sim",1,0),0))</f>
        <v/>
      </c>
      <c r="Q553" s="39">
        <f>IF(F553="","",COUNTIFS(ex_chave_oc,F553,ex_cancelada,"&lt;&gt;Sim"))</f>
        <v/>
      </c>
      <c r="R553" s="51">
        <f>IF(P553="","",IF(AND(P553=1,N(Q553)&gt;0),1,0))</f>
        <v/>
      </c>
      <c r="S553" s="30">
        <f>IF(P553="","",IF(F553="","ERRO: data prevista ausente ou inválida",IF(O553=0,"Duplicada: contada uma vez",IF(N(G553)=0,"ERRO: tarefa fora do Plano Mestre",IF(P553=0,"Tarefa retirada do plano: não conta","OK")))))</f>
        <v/>
      </c>
    </row>
    <row r="554">
      <c r="A554" s="29" t="inlineStr">
        <is>
          <t>eq-demo-001</t>
        </is>
      </c>
      <c r="B554" s="25" t="inlineStr">
        <is>
          <t>CMP-03</t>
        </is>
      </c>
      <c r="C554" s="49" t="n">
        <v>46223</v>
      </c>
      <c r="D554" s="29" t="inlineStr">
        <is>
          <t>Cronograma PCM Direto</t>
        </is>
      </c>
      <c r="E554" s="23">
        <f>IF(OR(A554="",B554=""),"",A554&amp;"|"&amp;B554)</f>
        <v/>
      </c>
      <c r="F554" s="30">
        <f>IF(OR(E554="",NOT(ISNUMBER(C554))),"",E554&amp;"|"&amp;YEAR(C554)&amp;"-"&amp;RIGHT("0"&amp;MONTH(C554),2)&amp;"-"&amp;RIGHT("0"&amp;DAY(C554),2))</f>
        <v/>
      </c>
      <c r="G554" s="26">
        <f>IF(E554="","",IFERROR(MATCH(E554,pl_chave,0),0))</f>
        <v/>
      </c>
      <c r="H554" s="23">
        <f>IF(G554="","",IF(G554=0,"Tarefa fora do plano",INDEX(pl_tag,G554)))</f>
        <v/>
      </c>
      <c r="I554" s="30">
        <f>IF(N(G554)=0,"",INDEX(pl_atividade,G554))</f>
        <v/>
      </c>
      <c r="J554" s="50">
        <f>IF(N(G554)=0,"",INDEX(pl_especialidade,G554))</f>
        <v/>
      </c>
      <c r="K554" s="28">
        <f>IF(N(G554)=0,"",INDEX(pl_duracao,G554))</f>
        <v/>
      </c>
      <c r="L554" s="39">
        <f>IF(ISNUMBER(C554),YEAR(C554),"")</f>
        <v/>
      </c>
      <c r="M554" s="39">
        <f>IF(ISNUMBER(C554),MONTH(C554),"")</f>
        <v/>
      </c>
      <c r="N554" s="23">
        <f>IF(L554="","",IF(NOT(ISNUMBER(crono_ano)),"Informe o ano",IF(L554&lt;crono_ano,"Antes do ano",IF(L554&gt;crono_ano,"Depois do ano","No ano"))))</f>
        <v/>
      </c>
      <c r="O554" s="39">
        <f>IF(F554="","",IF(COUNTIF(F$7:F554,F554)=1,1,0))</f>
        <v/>
      </c>
      <c r="P554" s="39">
        <f>IF(A554&amp;B554&amp;C554="","",IF(AND(O554=1,N(G554)&gt;0),IF(INDEX(pl_ativa,MAX(1,N(G554)))="Sim",1,0),0))</f>
        <v/>
      </c>
      <c r="Q554" s="39">
        <f>IF(F554="","",COUNTIFS(ex_chave_oc,F554,ex_cancelada,"&lt;&gt;Sim"))</f>
        <v/>
      </c>
      <c r="R554" s="51">
        <f>IF(P554="","",IF(AND(P554=1,N(Q554)&gt;0),1,0))</f>
        <v/>
      </c>
      <c r="S554" s="30">
        <f>IF(P554="","",IF(F554="","ERRO: data prevista ausente ou inválida",IF(O554=0,"Duplicada: contada uma vez",IF(N(G554)=0,"ERRO: tarefa fora do Plano Mestre",IF(P554=0,"Tarefa retirada do plano: não conta","OK")))))</f>
        <v/>
      </c>
    </row>
    <row r="555">
      <c r="A555" s="29" t="inlineStr">
        <is>
          <t>eq-demo-001</t>
        </is>
      </c>
      <c r="B555" s="25" t="inlineStr">
        <is>
          <t>CMP-05</t>
        </is>
      </c>
      <c r="C555" s="49" t="n">
        <v>46223</v>
      </c>
      <c r="D555" s="29" t="inlineStr">
        <is>
          <t>Cronograma PCM Direto</t>
        </is>
      </c>
      <c r="E555" s="23">
        <f>IF(OR(A555="",B555=""),"",A555&amp;"|"&amp;B555)</f>
        <v/>
      </c>
      <c r="F555" s="30">
        <f>IF(OR(E555="",NOT(ISNUMBER(C555))),"",E555&amp;"|"&amp;YEAR(C555)&amp;"-"&amp;RIGHT("0"&amp;MONTH(C555),2)&amp;"-"&amp;RIGHT("0"&amp;DAY(C555),2))</f>
        <v/>
      </c>
      <c r="G555" s="26">
        <f>IF(E555="","",IFERROR(MATCH(E555,pl_chave,0),0))</f>
        <v/>
      </c>
      <c r="H555" s="23">
        <f>IF(G555="","",IF(G555=0,"Tarefa fora do plano",INDEX(pl_tag,G555)))</f>
        <v/>
      </c>
      <c r="I555" s="30">
        <f>IF(N(G555)=0,"",INDEX(pl_atividade,G555))</f>
        <v/>
      </c>
      <c r="J555" s="50">
        <f>IF(N(G555)=0,"",INDEX(pl_especialidade,G555))</f>
        <v/>
      </c>
      <c r="K555" s="28">
        <f>IF(N(G555)=0,"",INDEX(pl_duracao,G555))</f>
        <v/>
      </c>
      <c r="L555" s="39">
        <f>IF(ISNUMBER(C555),YEAR(C555),"")</f>
        <v/>
      </c>
      <c r="M555" s="39">
        <f>IF(ISNUMBER(C555),MONTH(C555),"")</f>
        <v/>
      </c>
      <c r="N555" s="23">
        <f>IF(L555="","",IF(NOT(ISNUMBER(crono_ano)),"Informe o ano",IF(L555&lt;crono_ano,"Antes do ano",IF(L555&gt;crono_ano,"Depois do ano","No ano"))))</f>
        <v/>
      </c>
      <c r="O555" s="39">
        <f>IF(F555="","",IF(COUNTIF(F$7:F555,F555)=1,1,0))</f>
        <v/>
      </c>
      <c r="P555" s="39">
        <f>IF(A555&amp;B555&amp;C555="","",IF(AND(O555=1,N(G555)&gt;0),IF(INDEX(pl_ativa,MAX(1,N(G555)))="Sim",1,0),0))</f>
        <v/>
      </c>
      <c r="Q555" s="39">
        <f>IF(F555="","",COUNTIFS(ex_chave_oc,F555,ex_cancelada,"&lt;&gt;Sim"))</f>
        <v/>
      </c>
      <c r="R555" s="51">
        <f>IF(P555="","",IF(AND(P555=1,N(Q555)&gt;0),1,0))</f>
        <v/>
      </c>
      <c r="S555" s="30">
        <f>IF(P555="","",IF(F555="","ERRO: data prevista ausente ou inválida",IF(O555=0,"Duplicada: contada uma vez",IF(N(G555)=0,"ERRO: tarefa fora do Plano Mestre",IF(P555=0,"Tarefa retirada do plano: não conta","OK")))))</f>
        <v/>
      </c>
    </row>
    <row r="556">
      <c r="A556" s="29" t="inlineStr">
        <is>
          <t>eq-demo-002</t>
        </is>
      </c>
      <c r="B556" s="25" t="inlineStr">
        <is>
          <t>BCF-01</t>
        </is>
      </c>
      <c r="C556" s="49" t="n">
        <v>46223</v>
      </c>
      <c r="D556" s="29" t="inlineStr">
        <is>
          <t>Cronograma PCM Direto</t>
        </is>
      </c>
      <c r="E556" s="23">
        <f>IF(OR(A556="",B556=""),"",A556&amp;"|"&amp;B556)</f>
        <v/>
      </c>
      <c r="F556" s="30">
        <f>IF(OR(E556="",NOT(ISNUMBER(C556))),"",E556&amp;"|"&amp;YEAR(C556)&amp;"-"&amp;RIGHT("0"&amp;MONTH(C556),2)&amp;"-"&amp;RIGHT("0"&amp;DAY(C556),2))</f>
        <v/>
      </c>
      <c r="G556" s="26">
        <f>IF(E556="","",IFERROR(MATCH(E556,pl_chave,0),0))</f>
        <v/>
      </c>
      <c r="H556" s="23">
        <f>IF(G556="","",IF(G556=0,"Tarefa fora do plano",INDEX(pl_tag,G556)))</f>
        <v/>
      </c>
      <c r="I556" s="30">
        <f>IF(N(G556)=0,"",INDEX(pl_atividade,G556))</f>
        <v/>
      </c>
      <c r="J556" s="50">
        <f>IF(N(G556)=0,"",INDEX(pl_especialidade,G556))</f>
        <v/>
      </c>
      <c r="K556" s="28">
        <f>IF(N(G556)=0,"",INDEX(pl_duracao,G556))</f>
        <v/>
      </c>
      <c r="L556" s="39">
        <f>IF(ISNUMBER(C556),YEAR(C556),"")</f>
        <v/>
      </c>
      <c r="M556" s="39">
        <f>IF(ISNUMBER(C556),MONTH(C556),"")</f>
        <v/>
      </c>
      <c r="N556" s="23">
        <f>IF(L556="","",IF(NOT(ISNUMBER(crono_ano)),"Informe o ano",IF(L556&lt;crono_ano,"Antes do ano",IF(L556&gt;crono_ano,"Depois do ano","No ano"))))</f>
        <v/>
      </c>
      <c r="O556" s="39">
        <f>IF(F556="","",IF(COUNTIF(F$7:F556,F556)=1,1,0))</f>
        <v/>
      </c>
      <c r="P556" s="39">
        <f>IF(A556&amp;B556&amp;C556="","",IF(AND(O556=1,N(G556)&gt;0),IF(INDEX(pl_ativa,MAX(1,N(G556)))="Sim",1,0),0))</f>
        <v/>
      </c>
      <c r="Q556" s="39">
        <f>IF(F556="","",COUNTIFS(ex_chave_oc,F556,ex_cancelada,"&lt;&gt;Sim"))</f>
        <v/>
      </c>
      <c r="R556" s="51">
        <f>IF(P556="","",IF(AND(P556=1,N(Q556)&gt;0),1,0))</f>
        <v/>
      </c>
      <c r="S556" s="30">
        <f>IF(P556="","",IF(F556="","ERRO: data prevista ausente ou inválida",IF(O556=0,"Duplicada: contada uma vez",IF(N(G556)=0,"ERRO: tarefa fora do Plano Mestre",IF(P556=0,"Tarefa retirada do plano: não conta","OK")))))</f>
        <v/>
      </c>
    </row>
    <row r="557">
      <c r="A557" s="29" t="inlineStr">
        <is>
          <t>eq-demo-003</t>
        </is>
      </c>
      <c r="B557" s="25" t="inlineStr">
        <is>
          <t>MOT-02</t>
        </is>
      </c>
      <c r="C557" s="49" t="n">
        <v>46223</v>
      </c>
      <c r="D557" s="29" t="inlineStr">
        <is>
          <t>Cronograma PCM Direto</t>
        </is>
      </c>
      <c r="E557" s="23">
        <f>IF(OR(A557="",B557=""),"",A557&amp;"|"&amp;B557)</f>
        <v/>
      </c>
      <c r="F557" s="30">
        <f>IF(OR(E557="",NOT(ISNUMBER(C557))),"",E557&amp;"|"&amp;YEAR(C557)&amp;"-"&amp;RIGHT("0"&amp;MONTH(C557),2)&amp;"-"&amp;RIGHT("0"&amp;DAY(C557),2))</f>
        <v/>
      </c>
      <c r="G557" s="26">
        <f>IF(E557="","",IFERROR(MATCH(E557,pl_chave,0),0))</f>
        <v/>
      </c>
      <c r="H557" s="23">
        <f>IF(G557="","",IF(G557=0,"Tarefa fora do plano",INDEX(pl_tag,G557)))</f>
        <v/>
      </c>
      <c r="I557" s="30">
        <f>IF(N(G557)=0,"",INDEX(pl_atividade,G557))</f>
        <v/>
      </c>
      <c r="J557" s="50">
        <f>IF(N(G557)=0,"",INDEX(pl_especialidade,G557))</f>
        <v/>
      </c>
      <c r="K557" s="28">
        <f>IF(N(G557)=0,"",INDEX(pl_duracao,G557))</f>
        <v/>
      </c>
      <c r="L557" s="39">
        <f>IF(ISNUMBER(C557),YEAR(C557),"")</f>
        <v/>
      </c>
      <c r="M557" s="39">
        <f>IF(ISNUMBER(C557),MONTH(C557),"")</f>
        <v/>
      </c>
      <c r="N557" s="23">
        <f>IF(L557="","",IF(NOT(ISNUMBER(crono_ano)),"Informe o ano",IF(L557&lt;crono_ano,"Antes do ano",IF(L557&gt;crono_ano,"Depois do ano","No ano"))))</f>
        <v/>
      </c>
      <c r="O557" s="39">
        <f>IF(F557="","",IF(COUNTIF(F$7:F557,F557)=1,1,0))</f>
        <v/>
      </c>
      <c r="P557" s="39">
        <f>IF(A557&amp;B557&amp;C557="","",IF(AND(O557=1,N(G557)&gt;0),IF(INDEX(pl_ativa,MAX(1,N(G557)))="Sim",1,0),0))</f>
        <v/>
      </c>
      <c r="Q557" s="39">
        <f>IF(F557="","",COUNTIFS(ex_chave_oc,F557,ex_cancelada,"&lt;&gt;Sim"))</f>
        <v/>
      </c>
      <c r="R557" s="51">
        <f>IF(P557="","",IF(AND(P557=1,N(Q557)&gt;0),1,0))</f>
        <v/>
      </c>
      <c r="S557" s="30">
        <f>IF(P557="","",IF(F557="","ERRO: data prevista ausente ou inválida",IF(O557=0,"Duplicada: contada uma vez",IF(N(G557)=0,"ERRO: tarefa fora do Plano Mestre",IF(P557=0,"Tarefa retirada do plano: não conta","OK")))))</f>
        <v/>
      </c>
    </row>
    <row r="558">
      <c r="A558" s="29" t="inlineStr">
        <is>
          <t>eq-demo-004</t>
        </is>
      </c>
      <c r="B558" s="25" t="inlineStr">
        <is>
          <t>PRL-01</t>
        </is>
      </c>
      <c r="C558" s="49" t="n">
        <v>46223</v>
      </c>
      <c r="D558" s="29" t="inlineStr">
        <is>
          <t>Cronograma PCM Direto</t>
        </is>
      </c>
      <c r="E558" s="23">
        <f>IF(OR(A558="",B558=""),"",A558&amp;"|"&amp;B558)</f>
        <v/>
      </c>
      <c r="F558" s="30">
        <f>IF(OR(E558="",NOT(ISNUMBER(C558))),"",E558&amp;"|"&amp;YEAR(C558)&amp;"-"&amp;RIGHT("0"&amp;MONTH(C558),2)&amp;"-"&amp;RIGHT("0"&amp;DAY(C558),2))</f>
        <v/>
      </c>
      <c r="G558" s="26">
        <f>IF(E558="","",IFERROR(MATCH(E558,pl_chave,0),0))</f>
        <v/>
      </c>
      <c r="H558" s="23">
        <f>IF(G558="","",IF(G558=0,"Tarefa fora do plano",INDEX(pl_tag,G558)))</f>
        <v/>
      </c>
      <c r="I558" s="30">
        <f>IF(N(G558)=0,"",INDEX(pl_atividade,G558))</f>
        <v/>
      </c>
      <c r="J558" s="50">
        <f>IF(N(G558)=0,"",INDEX(pl_especialidade,G558))</f>
        <v/>
      </c>
      <c r="K558" s="28">
        <f>IF(N(G558)=0,"",INDEX(pl_duracao,G558))</f>
        <v/>
      </c>
      <c r="L558" s="39">
        <f>IF(ISNUMBER(C558),YEAR(C558),"")</f>
        <v/>
      </c>
      <c r="M558" s="39">
        <f>IF(ISNUMBER(C558),MONTH(C558),"")</f>
        <v/>
      </c>
      <c r="N558" s="23">
        <f>IF(L558="","",IF(NOT(ISNUMBER(crono_ano)),"Informe o ano",IF(L558&lt;crono_ano,"Antes do ano",IF(L558&gt;crono_ano,"Depois do ano","No ano"))))</f>
        <v/>
      </c>
      <c r="O558" s="39">
        <f>IF(F558="","",IF(COUNTIF(F$7:F558,F558)=1,1,0))</f>
        <v/>
      </c>
      <c r="P558" s="39">
        <f>IF(A558&amp;B558&amp;C558="","",IF(AND(O558=1,N(G558)&gt;0),IF(INDEX(pl_ativa,MAX(1,N(G558)))="Sim",1,0),0))</f>
        <v/>
      </c>
      <c r="Q558" s="39">
        <f>IF(F558="","",COUNTIFS(ex_chave_oc,F558,ex_cancelada,"&lt;&gt;Sim"))</f>
        <v/>
      </c>
      <c r="R558" s="51">
        <f>IF(P558="","",IF(AND(P558=1,N(Q558)&gt;0),1,0))</f>
        <v/>
      </c>
      <c r="S558" s="30">
        <f>IF(P558="","",IF(F558="","ERRO: data prevista ausente ou inválida",IF(O558=0,"Duplicada: contada uma vez",IF(N(G558)=0,"ERRO: tarefa fora do Plano Mestre",IF(P558=0,"Tarefa retirada do plano: não conta","OK")))))</f>
        <v/>
      </c>
    </row>
    <row r="559">
      <c r="A559" s="29" t="inlineStr">
        <is>
          <t>eq-demo-004</t>
        </is>
      </c>
      <c r="B559" s="25" t="inlineStr">
        <is>
          <t>PRL-02</t>
        </is>
      </c>
      <c r="C559" s="49" t="n">
        <v>46223</v>
      </c>
      <c r="D559" s="29" t="inlineStr">
        <is>
          <t>Cronograma PCM Direto</t>
        </is>
      </c>
      <c r="E559" s="23">
        <f>IF(OR(A559="",B559=""),"",A559&amp;"|"&amp;B559)</f>
        <v/>
      </c>
      <c r="F559" s="30">
        <f>IF(OR(E559="",NOT(ISNUMBER(C559))),"",E559&amp;"|"&amp;YEAR(C559)&amp;"-"&amp;RIGHT("0"&amp;MONTH(C559),2)&amp;"-"&amp;RIGHT("0"&amp;DAY(C559),2))</f>
        <v/>
      </c>
      <c r="G559" s="26">
        <f>IF(E559="","",IFERROR(MATCH(E559,pl_chave,0),0))</f>
        <v/>
      </c>
      <c r="H559" s="23">
        <f>IF(G559="","",IF(G559=0,"Tarefa fora do plano",INDEX(pl_tag,G559)))</f>
        <v/>
      </c>
      <c r="I559" s="30">
        <f>IF(N(G559)=0,"",INDEX(pl_atividade,G559))</f>
        <v/>
      </c>
      <c r="J559" s="50">
        <f>IF(N(G559)=0,"",INDEX(pl_especialidade,G559))</f>
        <v/>
      </c>
      <c r="K559" s="28">
        <f>IF(N(G559)=0,"",INDEX(pl_duracao,G559))</f>
        <v/>
      </c>
      <c r="L559" s="39">
        <f>IF(ISNUMBER(C559),YEAR(C559),"")</f>
        <v/>
      </c>
      <c r="M559" s="39">
        <f>IF(ISNUMBER(C559),MONTH(C559),"")</f>
        <v/>
      </c>
      <c r="N559" s="23">
        <f>IF(L559="","",IF(NOT(ISNUMBER(crono_ano)),"Informe o ano",IF(L559&lt;crono_ano,"Antes do ano",IF(L559&gt;crono_ano,"Depois do ano","No ano"))))</f>
        <v/>
      </c>
      <c r="O559" s="39">
        <f>IF(F559="","",IF(COUNTIF(F$7:F559,F559)=1,1,0))</f>
        <v/>
      </c>
      <c r="P559" s="39">
        <f>IF(A559&amp;B559&amp;C559="","",IF(AND(O559=1,N(G559)&gt;0),IF(INDEX(pl_ativa,MAX(1,N(G559)))="Sim",1,0),0))</f>
        <v/>
      </c>
      <c r="Q559" s="39">
        <f>IF(F559="","",COUNTIFS(ex_chave_oc,F559,ex_cancelada,"&lt;&gt;Sim"))</f>
        <v/>
      </c>
      <c r="R559" s="51">
        <f>IF(P559="","",IF(AND(P559=1,N(Q559)&gt;0),1,0))</f>
        <v/>
      </c>
      <c r="S559" s="30">
        <f>IF(P559="","",IF(F559="","ERRO: data prevista ausente ou inválida",IF(O559=0,"Duplicada: contada uma vez",IF(N(G559)=0,"ERRO: tarefa fora do Plano Mestre",IF(P559=0,"Tarefa retirada do plano: não conta","OK")))))</f>
        <v/>
      </c>
    </row>
    <row r="560">
      <c r="A560" s="29" t="inlineStr">
        <is>
          <t>eq-demo-004</t>
        </is>
      </c>
      <c r="B560" s="25" t="inlineStr">
        <is>
          <t>PRL-03</t>
        </is>
      </c>
      <c r="C560" s="49" t="n">
        <v>46223</v>
      </c>
      <c r="D560" s="29" t="inlineStr">
        <is>
          <t>Cronograma PCM Direto</t>
        </is>
      </c>
      <c r="E560" s="23">
        <f>IF(OR(A560="",B560=""),"",A560&amp;"|"&amp;B560)</f>
        <v/>
      </c>
      <c r="F560" s="30">
        <f>IF(OR(E560="",NOT(ISNUMBER(C560))),"",E560&amp;"|"&amp;YEAR(C560)&amp;"-"&amp;RIGHT("0"&amp;MONTH(C560),2)&amp;"-"&amp;RIGHT("0"&amp;DAY(C560),2))</f>
        <v/>
      </c>
      <c r="G560" s="26">
        <f>IF(E560="","",IFERROR(MATCH(E560,pl_chave,0),0))</f>
        <v/>
      </c>
      <c r="H560" s="23">
        <f>IF(G560="","",IF(G560=0,"Tarefa fora do plano",INDEX(pl_tag,G560)))</f>
        <v/>
      </c>
      <c r="I560" s="30">
        <f>IF(N(G560)=0,"",INDEX(pl_atividade,G560))</f>
        <v/>
      </c>
      <c r="J560" s="50">
        <f>IF(N(G560)=0,"",INDEX(pl_especialidade,G560))</f>
        <v/>
      </c>
      <c r="K560" s="28">
        <f>IF(N(G560)=0,"",INDEX(pl_duracao,G560))</f>
        <v/>
      </c>
      <c r="L560" s="39">
        <f>IF(ISNUMBER(C560),YEAR(C560),"")</f>
        <v/>
      </c>
      <c r="M560" s="39">
        <f>IF(ISNUMBER(C560),MONTH(C560),"")</f>
        <v/>
      </c>
      <c r="N560" s="23">
        <f>IF(L560="","",IF(NOT(ISNUMBER(crono_ano)),"Informe o ano",IF(L560&lt;crono_ano,"Antes do ano",IF(L560&gt;crono_ano,"Depois do ano","No ano"))))</f>
        <v/>
      </c>
      <c r="O560" s="39">
        <f>IF(F560="","",IF(COUNTIF(F$7:F560,F560)=1,1,0))</f>
        <v/>
      </c>
      <c r="P560" s="39">
        <f>IF(A560&amp;B560&amp;C560="","",IF(AND(O560=1,N(G560)&gt;0),IF(INDEX(pl_ativa,MAX(1,N(G560)))="Sim",1,0),0))</f>
        <v/>
      </c>
      <c r="Q560" s="39">
        <f>IF(F560="","",COUNTIFS(ex_chave_oc,F560,ex_cancelada,"&lt;&gt;Sim"))</f>
        <v/>
      </c>
      <c r="R560" s="51">
        <f>IF(P560="","",IF(AND(P560=1,N(Q560)&gt;0),1,0))</f>
        <v/>
      </c>
      <c r="S560" s="30">
        <f>IF(P560="","",IF(F560="","ERRO: data prevista ausente ou inválida",IF(O560=0,"Duplicada: contada uma vez",IF(N(G560)=0,"ERRO: tarefa fora do Plano Mestre",IF(P560=0,"Tarefa retirada do plano: não conta","OK")))))</f>
        <v/>
      </c>
    </row>
    <row r="561">
      <c r="A561" s="29" t="inlineStr">
        <is>
          <t>eq-demo-004</t>
        </is>
      </c>
      <c r="B561" s="25" t="inlineStr">
        <is>
          <t>PRL-11</t>
        </is>
      </c>
      <c r="C561" s="49" t="n">
        <v>46223</v>
      </c>
      <c r="D561" s="29" t="inlineStr">
        <is>
          <t>Cronograma PCM Direto</t>
        </is>
      </c>
      <c r="E561" s="23">
        <f>IF(OR(A561="",B561=""),"",A561&amp;"|"&amp;B561)</f>
        <v/>
      </c>
      <c r="F561" s="30">
        <f>IF(OR(E561="",NOT(ISNUMBER(C561))),"",E561&amp;"|"&amp;YEAR(C561)&amp;"-"&amp;RIGHT("0"&amp;MONTH(C561),2)&amp;"-"&amp;RIGHT("0"&amp;DAY(C561),2))</f>
        <v/>
      </c>
      <c r="G561" s="26">
        <f>IF(E561="","",IFERROR(MATCH(E561,pl_chave,0),0))</f>
        <v/>
      </c>
      <c r="H561" s="23">
        <f>IF(G561="","",IF(G561=0,"Tarefa fora do plano",INDEX(pl_tag,G561)))</f>
        <v/>
      </c>
      <c r="I561" s="30">
        <f>IF(N(G561)=0,"",INDEX(pl_atividade,G561))</f>
        <v/>
      </c>
      <c r="J561" s="50">
        <f>IF(N(G561)=0,"",INDEX(pl_especialidade,G561))</f>
        <v/>
      </c>
      <c r="K561" s="28">
        <f>IF(N(G561)=0,"",INDEX(pl_duracao,G561))</f>
        <v/>
      </c>
      <c r="L561" s="39">
        <f>IF(ISNUMBER(C561),YEAR(C561),"")</f>
        <v/>
      </c>
      <c r="M561" s="39">
        <f>IF(ISNUMBER(C561),MONTH(C561),"")</f>
        <v/>
      </c>
      <c r="N561" s="23">
        <f>IF(L561="","",IF(NOT(ISNUMBER(crono_ano)),"Informe o ano",IF(L561&lt;crono_ano,"Antes do ano",IF(L561&gt;crono_ano,"Depois do ano","No ano"))))</f>
        <v/>
      </c>
      <c r="O561" s="39">
        <f>IF(F561="","",IF(COUNTIF(F$7:F561,F561)=1,1,0))</f>
        <v/>
      </c>
      <c r="P561" s="39">
        <f>IF(A561&amp;B561&amp;C561="","",IF(AND(O561=1,N(G561)&gt;0),IF(INDEX(pl_ativa,MAX(1,N(G561)))="Sim",1,0),0))</f>
        <v/>
      </c>
      <c r="Q561" s="39">
        <f>IF(F561="","",COUNTIFS(ex_chave_oc,F561,ex_cancelada,"&lt;&gt;Sim"))</f>
        <v/>
      </c>
      <c r="R561" s="51">
        <f>IF(P561="","",IF(AND(P561=1,N(Q561)&gt;0),1,0))</f>
        <v/>
      </c>
      <c r="S561" s="30">
        <f>IF(P561="","",IF(F561="","ERRO: data prevista ausente ou inválida",IF(O561=0,"Duplicada: contada uma vez",IF(N(G561)=0,"ERRO: tarefa fora do Plano Mestre",IF(P561=0,"Tarefa retirada do plano: não conta","OK")))))</f>
        <v/>
      </c>
    </row>
    <row r="562">
      <c r="A562" s="29" t="inlineStr">
        <is>
          <t>eq-demo-004</t>
        </is>
      </c>
      <c r="B562" s="25" t="inlineStr">
        <is>
          <t>PRL-11</t>
        </is>
      </c>
      <c r="C562" s="49" t="n">
        <v>46224</v>
      </c>
      <c r="D562" s="29" t="inlineStr">
        <is>
          <t>Cronograma PCM Direto</t>
        </is>
      </c>
      <c r="E562" s="23">
        <f>IF(OR(A562="",B562=""),"",A562&amp;"|"&amp;B562)</f>
        <v/>
      </c>
      <c r="F562" s="30">
        <f>IF(OR(E562="",NOT(ISNUMBER(C562))),"",E562&amp;"|"&amp;YEAR(C562)&amp;"-"&amp;RIGHT("0"&amp;MONTH(C562),2)&amp;"-"&amp;RIGHT("0"&amp;DAY(C562),2))</f>
        <v/>
      </c>
      <c r="G562" s="26">
        <f>IF(E562="","",IFERROR(MATCH(E562,pl_chave,0),0))</f>
        <v/>
      </c>
      <c r="H562" s="23">
        <f>IF(G562="","",IF(G562=0,"Tarefa fora do plano",INDEX(pl_tag,G562)))</f>
        <v/>
      </c>
      <c r="I562" s="30">
        <f>IF(N(G562)=0,"",INDEX(pl_atividade,G562))</f>
        <v/>
      </c>
      <c r="J562" s="50">
        <f>IF(N(G562)=0,"",INDEX(pl_especialidade,G562))</f>
        <v/>
      </c>
      <c r="K562" s="28">
        <f>IF(N(G562)=0,"",INDEX(pl_duracao,G562))</f>
        <v/>
      </c>
      <c r="L562" s="39">
        <f>IF(ISNUMBER(C562),YEAR(C562),"")</f>
        <v/>
      </c>
      <c r="M562" s="39">
        <f>IF(ISNUMBER(C562),MONTH(C562),"")</f>
        <v/>
      </c>
      <c r="N562" s="23">
        <f>IF(L562="","",IF(NOT(ISNUMBER(crono_ano)),"Informe o ano",IF(L562&lt;crono_ano,"Antes do ano",IF(L562&gt;crono_ano,"Depois do ano","No ano"))))</f>
        <v/>
      </c>
      <c r="O562" s="39">
        <f>IF(F562="","",IF(COUNTIF(F$7:F562,F562)=1,1,0))</f>
        <v/>
      </c>
      <c r="P562" s="39">
        <f>IF(A562&amp;B562&amp;C562="","",IF(AND(O562=1,N(G562)&gt;0),IF(INDEX(pl_ativa,MAX(1,N(G562)))="Sim",1,0),0))</f>
        <v/>
      </c>
      <c r="Q562" s="39">
        <f>IF(F562="","",COUNTIFS(ex_chave_oc,F562,ex_cancelada,"&lt;&gt;Sim"))</f>
        <v/>
      </c>
      <c r="R562" s="51">
        <f>IF(P562="","",IF(AND(P562=1,N(Q562)&gt;0),1,0))</f>
        <v/>
      </c>
      <c r="S562" s="30">
        <f>IF(P562="","",IF(F562="","ERRO: data prevista ausente ou inválida",IF(O562=0,"Duplicada: contada uma vez",IF(N(G562)=0,"ERRO: tarefa fora do Plano Mestre",IF(P562=0,"Tarefa retirada do plano: não conta","OK")))))</f>
        <v/>
      </c>
    </row>
    <row r="563">
      <c r="A563" s="29" t="inlineStr">
        <is>
          <t>eq-demo-004</t>
        </is>
      </c>
      <c r="B563" s="25" t="inlineStr">
        <is>
          <t>PRL-11</t>
        </is>
      </c>
      <c r="C563" s="49" t="n">
        <v>46225</v>
      </c>
      <c r="D563" s="29" t="inlineStr">
        <is>
          <t>Cronograma PCM Direto</t>
        </is>
      </c>
      <c r="E563" s="23">
        <f>IF(OR(A563="",B563=""),"",A563&amp;"|"&amp;B563)</f>
        <v/>
      </c>
      <c r="F563" s="30">
        <f>IF(OR(E563="",NOT(ISNUMBER(C563))),"",E563&amp;"|"&amp;YEAR(C563)&amp;"-"&amp;RIGHT("0"&amp;MONTH(C563),2)&amp;"-"&amp;RIGHT("0"&amp;DAY(C563),2))</f>
        <v/>
      </c>
      <c r="G563" s="26">
        <f>IF(E563="","",IFERROR(MATCH(E563,pl_chave,0),0))</f>
        <v/>
      </c>
      <c r="H563" s="23">
        <f>IF(G563="","",IF(G563=0,"Tarefa fora do plano",INDEX(pl_tag,G563)))</f>
        <v/>
      </c>
      <c r="I563" s="30">
        <f>IF(N(G563)=0,"",INDEX(pl_atividade,G563))</f>
        <v/>
      </c>
      <c r="J563" s="50">
        <f>IF(N(G563)=0,"",INDEX(pl_especialidade,G563))</f>
        <v/>
      </c>
      <c r="K563" s="28">
        <f>IF(N(G563)=0,"",INDEX(pl_duracao,G563))</f>
        <v/>
      </c>
      <c r="L563" s="39">
        <f>IF(ISNUMBER(C563),YEAR(C563),"")</f>
        <v/>
      </c>
      <c r="M563" s="39">
        <f>IF(ISNUMBER(C563),MONTH(C563),"")</f>
        <v/>
      </c>
      <c r="N563" s="23">
        <f>IF(L563="","",IF(NOT(ISNUMBER(crono_ano)),"Informe o ano",IF(L563&lt;crono_ano,"Antes do ano",IF(L563&gt;crono_ano,"Depois do ano","No ano"))))</f>
        <v/>
      </c>
      <c r="O563" s="39">
        <f>IF(F563="","",IF(COUNTIF(F$7:F563,F563)=1,1,0))</f>
        <v/>
      </c>
      <c r="P563" s="39">
        <f>IF(A563&amp;B563&amp;C563="","",IF(AND(O563=1,N(G563)&gt;0),IF(INDEX(pl_ativa,MAX(1,N(G563)))="Sim",1,0),0))</f>
        <v/>
      </c>
      <c r="Q563" s="39">
        <f>IF(F563="","",COUNTIFS(ex_chave_oc,F563,ex_cancelada,"&lt;&gt;Sim"))</f>
        <v/>
      </c>
      <c r="R563" s="51">
        <f>IF(P563="","",IF(AND(P563=1,N(Q563)&gt;0),1,0))</f>
        <v/>
      </c>
      <c r="S563" s="30">
        <f>IF(P563="","",IF(F563="","ERRO: data prevista ausente ou inválida",IF(O563=0,"Duplicada: contada uma vez",IF(N(G563)=0,"ERRO: tarefa fora do Plano Mestre",IF(P563=0,"Tarefa retirada do plano: não conta","OK")))))</f>
        <v/>
      </c>
    </row>
    <row r="564">
      <c r="A564" s="29" t="inlineStr">
        <is>
          <t>eq-demo-004</t>
        </is>
      </c>
      <c r="B564" s="25" t="inlineStr">
        <is>
          <t>PRL-11</t>
        </is>
      </c>
      <c r="C564" s="49" t="n">
        <v>46226</v>
      </c>
      <c r="D564" s="29" t="inlineStr">
        <is>
          <t>Cronograma PCM Direto</t>
        </is>
      </c>
      <c r="E564" s="23">
        <f>IF(OR(A564="",B564=""),"",A564&amp;"|"&amp;B564)</f>
        <v/>
      </c>
      <c r="F564" s="30">
        <f>IF(OR(E564="",NOT(ISNUMBER(C564))),"",E564&amp;"|"&amp;YEAR(C564)&amp;"-"&amp;RIGHT("0"&amp;MONTH(C564),2)&amp;"-"&amp;RIGHT("0"&amp;DAY(C564),2))</f>
        <v/>
      </c>
      <c r="G564" s="26">
        <f>IF(E564="","",IFERROR(MATCH(E564,pl_chave,0),0))</f>
        <v/>
      </c>
      <c r="H564" s="23">
        <f>IF(G564="","",IF(G564=0,"Tarefa fora do plano",INDEX(pl_tag,G564)))</f>
        <v/>
      </c>
      <c r="I564" s="30">
        <f>IF(N(G564)=0,"",INDEX(pl_atividade,G564))</f>
        <v/>
      </c>
      <c r="J564" s="50">
        <f>IF(N(G564)=0,"",INDEX(pl_especialidade,G564))</f>
        <v/>
      </c>
      <c r="K564" s="28">
        <f>IF(N(G564)=0,"",INDEX(pl_duracao,G564))</f>
        <v/>
      </c>
      <c r="L564" s="39">
        <f>IF(ISNUMBER(C564),YEAR(C564),"")</f>
        <v/>
      </c>
      <c r="M564" s="39">
        <f>IF(ISNUMBER(C564),MONTH(C564),"")</f>
        <v/>
      </c>
      <c r="N564" s="23">
        <f>IF(L564="","",IF(NOT(ISNUMBER(crono_ano)),"Informe o ano",IF(L564&lt;crono_ano,"Antes do ano",IF(L564&gt;crono_ano,"Depois do ano","No ano"))))</f>
        <v/>
      </c>
      <c r="O564" s="39">
        <f>IF(F564="","",IF(COUNTIF(F$7:F564,F564)=1,1,0))</f>
        <v/>
      </c>
      <c r="P564" s="39">
        <f>IF(A564&amp;B564&amp;C564="","",IF(AND(O564=1,N(G564)&gt;0),IF(INDEX(pl_ativa,MAX(1,N(G564)))="Sim",1,0),0))</f>
        <v/>
      </c>
      <c r="Q564" s="39">
        <f>IF(F564="","",COUNTIFS(ex_chave_oc,F564,ex_cancelada,"&lt;&gt;Sim"))</f>
        <v/>
      </c>
      <c r="R564" s="51">
        <f>IF(P564="","",IF(AND(P564=1,N(Q564)&gt;0),1,0))</f>
        <v/>
      </c>
      <c r="S564" s="30">
        <f>IF(P564="","",IF(F564="","ERRO: data prevista ausente ou inválida",IF(O564=0,"Duplicada: contada uma vez",IF(N(G564)=0,"ERRO: tarefa fora do Plano Mestre",IF(P564=0,"Tarefa retirada do plano: não conta","OK")))))</f>
        <v/>
      </c>
    </row>
    <row r="565">
      <c r="A565" s="29" t="inlineStr">
        <is>
          <t>eq-demo-004</t>
        </is>
      </c>
      <c r="B565" s="25" t="inlineStr">
        <is>
          <t>PRL-11</t>
        </is>
      </c>
      <c r="C565" s="49" t="n">
        <v>46227</v>
      </c>
      <c r="D565" s="29" t="inlineStr">
        <is>
          <t>Cronograma PCM Direto</t>
        </is>
      </c>
      <c r="E565" s="23">
        <f>IF(OR(A565="",B565=""),"",A565&amp;"|"&amp;B565)</f>
        <v/>
      </c>
      <c r="F565" s="30">
        <f>IF(OR(E565="",NOT(ISNUMBER(C565))),"",E565&amp;"|"&amp;YEAR(C565)&amp;"-"&amp;RIGHT("0"&amp;MONTH(C565),2)&amp;"-"&amp;RIGHT("0"&amp;DAY(C565),2))</f>
        <v/>
      </c>
      <c r="G565" s="26">
        <f>IF(E565="","",IFERROR(MATCH(E565,pl_chave,0),0))</f>
        <v/>
      </c>
      <c r="H565" s="23">
        <f>IF(G565="","",IF(G565=0,"Tarefa fora do plano",INDEX(pl_tag,G565)))</f>
        <v/>
      </c>
      <c r="I565" s="30">
        <f>IF(N(G565)=0,"",INDEX(pl_atividade,G565))</f>
        <v/>
      </c>
      <c r="J565" s="50">
        <f>IF(N(G565)=0,"",INDEX(pl_especialidade,G565))</f>
        <v/>
      </c>
      <c r="K565" s="28">
        <f>IF(N(G565)=0,"",INDEX(pl_duracao,G565))</f>
        <v/>
      </c>
      <c r="L565" s="39">
        <f>IF(ISNUMBER(C565),YEAR(C565),"")</f>
        <v/>
      </c>
      <c r="M565" s="39">
        <f>IF(ISNUMBER(C565),MONTH(C565),"")</f>
        <v/>
      </c>
      <c r="N565" s="23">
        <f>IF(L565="","",IF(NOT(ISNUMBER(crono_ano)),"Informe o ano",IF(L565&lt;crono_ano,"Antes do ano",IF(L565&gt;crono_ano,"Depois do ano","No ano"))))</f>
        <v/>
      </c>
      <c r="O565" s="39">
        <f>IF(F565="","",IF(COUNTIF(F$7:F565,F565)=1,1,0))</f>
        <v/>
      </c>
      <c r="P565" s="39">
        <f>IF(A565&amp;B565&amp;C565="","",IF(AND(O565=1,N(G565)&gt;0),IF(INDEX(pl_ativa,MAX(1,N(G565)))="Sim",1,0),0))</f>
        <v/>
      </c>
      <c r="Q565" s="39">
        <f>IF(F565="","",COUNTIFS(ex_chave_oc,F565,ex_cancelada,"&lt;&gt;Sim"))</f>
        <v/>
      </c>
      <c r="R565" s="51">
        <f>IF(P565="","",IF(AND(P565=1,N(Q565)&gt;0),1,0))</f>
        <v/>
      </c>
      <c r="S565" s="30">
        <f>IF(P565="","",IF(F565="","ERRO: data prevista ausente ou inválida",IF(O565=0,"Duplicada: contada uma vez",IF(N(G565)=0,"ERRO: tarefa fora do Plano Mestre",IF(P565=0,"Tarefa retirada do plano: não conta","OK")))))</f>
        <v/>
      </c>
    </row>
    <row r="566">
      <c r="A566" s="29" t="inlineStr">
        <is>
          <t>eq-demo-001</t>
        </is>
      </c>
      <c r="B566" s="25" t="inlineStr">
        <is>
          <t>CMP-01</t>
        </is>
      </c>
      <c r="C566" s="49" t="n">
        <v>46230</v>
      </c>
      <c r="D566" s="29" t="inlineStr">
        <is>
          <t>Cronograma PCM Direto</t>
        </is>
      </c>
      <c r="E566" s="23">
        <f>IF(OR(A566="",B566=""),"",A566&amp;"|"&amp;B566)</f>
        <v/>
      </c>
      <c r="F566" s="30">
        <f>IF(OR(E566="",NOT(ISNUMBER(C566))),"",E566&amp;"|"&amp;YEAR(C566)&amp;"-"&amp;RIGHT("0"&amp;MONTH(C566),2)&amp;"-"&amp;RIGHT("0"&amp;DAY(C566),2))</f>
        <v/>
      </c>
      <c r="G566" s="26">
        <f>IF(E566="","",IFERROR(MATCH(E566,pl_chave,0),0))</f>
        <v/>
      </c>
      <c r="H566" s="23">
        <f>IF(G566="","",IF(G566=0,"Tarefa fora do plano",INDEX(pl_tag,G566)))</f>
        <v/>
      </c>
      <c r="I566" s="30">
        <f>IF(N(G566)=0,"",INDEX(pl_atividade,G566))</f>
        <v/>
      </c>
      <c r="J566" s="50">
        <f>IF(N(G566)=0,"",INDEX(pl_especialidade,G566))</f>
        <v/>
      </c>
      <c r="K566" s="28">
        <f>IF(N(G566)=0,"",INDEX(pl_duracao,G566))</f>
        <v/>
      </c>
      <c r="L566" s="39">
        <f>IF(ISNUMBER(C566),YEAR(C566),"")</f>
        <v/>
      </c>
      <c r="M566" s="39">
        <f>IF(ISNUMBER(C566),MONTH(C566),"")</f>
        <v/>
      </c>
      <c r="N566" s="23">
        <f>IF(L566="","",IF(NOT(ISNUMBER(crono_ano)),"Informe o ano",IF(L566&lt;crono_ano,"Antes do ano",IF(L566&gt;crono_ano,"Depois do ano","No ano"))))</f>
        <v/>
      </c>
      <c r="O566" s="39">
        <f>IF(F566="","",IF(COUNTIF(F$7:F566,F566)=1,1,0))</f>
        <v/>
      </c>
      <c r="P566" s="39">
        <f>IF(A566&amp;B566&amp;C566="","",IF(AND(O566=1,N(G566)&gt;0),IF(INDEX(pl_ativa,MAX(1,N(G566)))="Sim",1,0),0))</f>
        <v/>
      </c>
      <c r="Q566" s="39">
        <f>IF(F566="","",COUNTIFS(ex_chave_oc,F566,ex_cancelada,"&lt;&gt;Sim"))</f>
        <v/>
      </c>
      <c r="R566" s="51">
        <f>IF(P566="","",IF(AND(P566=1,N(Q566)&gt;0),1,0))</f>
        <v/>
      </c>
      <c r="S566" s="30">
        <f>IF(P566="","",IF(F566="","ERRO: data prevista ausente ou inválida",IF(O566=0,"Duplicada: contada uma vez",IF(N(G566)=0,"ERRO: tarefa fora do Plano Mestre",IF(P566=0,"Tarefa retirada do plano: não conta","OK")))))</f>
        <v/>
      </c>
    </row>
    <row r="567">
      <c r="A567" s="29" t="inlineStr">
        <is>
          <t>eq-demo-001</t>
        </is>
      </c>
      <c r="B567" s="25" t="inlineStr">
        <is>
          <t>CMP-02</t>
        </is>
      </c>
      <c r="C567" s="49" t="n">
        <v>46230</v>
      </c>
      <c r="D567" s="29" t="inlineStr">
        <is>
          <t>Cronograma PCM Direto</t>
        </is>
      </c>
      <c r="E567" s="23">
        <f>IF(OR(A567="",B567=""),"",A567&amp;"|"&amp;B567)</f>
        <v/>
      </c>
      <c r="F567" s="30">
        <f>IF(OR(E567="",NOT(ISNUMBER(C567))),"",E567&amp;"|"&amp;YEAR(C567)&amp;"-"&amp;RIGHT("0"&amp;MONTH(C567),2)&amp;"-"&amp;RIGHT("0"&amp;DAY(C567),2))</f>
        <v/>
      </c>
      <c r="G567" s="26">
        <f>IF(E567="","",IFERROR(MATCH(E567,pl_chave,0),0))</f>
        <v/>
      </c>
      <c r="H567" s="23">
        <f>IF(G567="","",IF(G567=0,"Tarefa fora do plano",INDEX(pl_tag,G567)))</f>
        <v/>
      </c>
      <c r="I567" s="30">
        <f>IF(N(G567)=0,"",INDEX(pl_atividade,G567))</f>
        <v/>
      </c>
      <c r="J567" s="50">
        <f>IF(N(G567)=0,"",INDEX(pl_especialidade,G567))</f>
        <v/>
      </c>
      <c r="K567" s="28">
        <f>IF(N(G567)=0,"",INDEX(pl_duracao,G567))</f>
        <v/>
      </c>
      <c r="L567" s="39">
        <f>IF(ISNUMBER(C567),YEAR(C567),"")</f>
        <v/>
      </c>
      <c r="M567" s="39">
        <f>IF(ISNUMBER(C567),MONTH(C567),"")</f>
        <v/>
      </c>
      <c r="N567" s="23">
        <f>IF(L567="","",IF(NOT(ISNUMBER(crono_ano)),"Informe o ano",IF(L567&lt;crono_ano,"Antes do ano",IF(L567&gt;crono_ano,"Depois do ano","No ano"))))</f>
        <v/>
      </c>
      <c r="O567" s="39">
        <f>IF(F567="","",IF(COUNTIF(F$7:F567,F567)=1,1,0))</f>
        <v/>
      </c>
      <c r="P567" s="39">
        <f>IF(A567&amp;B567&amp;C567="","",IF(AND(O567=1,N(G567)&gt;0),IF(INDEX(pl_ativa,MAX(1,N(G567)))="Sim",1,0),0))</f>
        <v/>
      </c>
      <c r="Q567" s="39">
        <f>IF(F567="","",COUNTIFS(ex_chave_oc,F567,ex_cancelada,"&lt;&gt;Sim"))</f>
        <v/>
      </c>
      <c r="R567" s="51">
        <f>IF(P567="","",IF(AND(P567=1,N(Q567)&gt;0),1,0))</f>
        <v/>
      </c>
      <c r="S567" s="30">
        <f>IF(P567="","",IF(F567="","ERRO: data prevista ausente ou inválida",IF(O567=0,"Duplicada: contada uma vez",IF(N(G567)=0,"ERRO: tarefa fora do Plano Mestre",IF(P567=0,"Tarefa retirada do plano: não conta","OK")))))</f>
        <v/>
      </c>
    </row>
    <row r="568">
      <c r="A568" s="29" t="inlineStr">
        <is>
          <t>eq-demo-001</t>
        </is>
      </c>
      <c r="B568" s="25" t="inlineStr">
        <is>
          <t>CMP-07</t>
        </is>
      </c>
      <c r="C568" s="49" t="n">
        <v>46230</v>
      </c>
      <c r="D568" s="29" t="inlineStr">
        <is>
          <t>Cronograma PCM Direto</t>
        </is>
      </c>
      <c r="E568" s="23">
        <f>IF(OR(A568="",B568=""),"",A568&amp;"|"&amp;B568)</f>
        <v/>
      </c>
      <c r="F568" s="30">
        <f>IF(OR(E568="",NOT(ISNUMBER(C568))),"",E568&amp;"|"&amp;YEAR(C568)&amp;"-"&amp;RIGHT("0"&amp;MONTH(C568),2)&amp;"-"&amp;RIGHT("0"&amp;DAY(C568),2))</f>
        <v/>
      </c>
      <c r="G568" s="26">
        <f>IF(E568="","",IFERROR(MATCH(E568,pl_chave,0),0))</f>
        <v/>
      </c>
      <c r="H568" s="23">
        <f>IF(G568="","",IF(G568=0,"Tarefa fora do plano",INDEX(pl_tag,G568)))</f>
        <v/>
      </c>
      <c r="I568" s="30">
        <f>IF(N(G568)=0,"",INDEX(pl_atividade,G568))</f>
        <v/>
      </c>
      <c r="J568" s="50">
        <f>IF(N(G568)=0,"",INDEX(pl_especialidade,G568))</f>
        <v/>
      </c>
      <c r="K568" s="28">
        <f>IF(N(G568)=0,"",INDEX(pl_duracao,G568))</f>
        <v/>
      </c>
      <c r="L568" s="39">
        <f>IF(ISNUMBER(C568),YEAR(C568),"")</f>
        <v/>
      </c>
      <c r="M568" s="39">
        <f>IF(ISNUMBER(C568),MONTH(C568),"")</f>
        <v/>
      </c>
      <c r="N568" s="23">
        <f>IF(L568="","",IF(NOT(ISNUMBER(crono_ano)),"Informe o ano",IF(L568&lt;crono_ano,"Antes do ano",IF(L568&gt;crono_ano,"Depois do ano","No ano"))))</f>
        <v/>
      </c>
      <c r="O568" s="39">
        <f>IF(F568="","",IF(COUNTIF(F$7:F568,F568)=1,1,0))</f>
        <v/>
      </c>
      <c r="P568" s="39">
        <f>IF(A568&amp;B568&amp;C568="","",IF(AND(O568=1,N(G568)&gt;0),IF(INDEX(pl_ativa,MAX(1,N(G568)))="Sim",1,0),0))</f>
        <v/>
      </c>
      <c r="Q568" s="39">
        <f>IF(F568="","",COUNTIFS(ex_chave_oc,F568,ex_cancelada,"&lt;&gt;Sim"))</f>
        <v/>
      </c>
      <c r="R568" s="51">
        <f>IF(P568="","",IF(AND(P568=1,N(Q568)&gt;0),1,0))</f>
        <v/>
      </c>
      <c r="S568" s="30">
        <f>IF(P568="","",IF(F568="","ERRO: data prevista ausente ou inválida",IF(O568=0,"Duplicada: contada uma vez",IF(N(G568)=0,"ERRO: tarefa fora do Plano Mestre",IF(P568=0,"Tarefa retirada do plano: não conta","OK")))))</f>
        <v/>
      </c>
    </row>
    <row r="569">
      <c r="A569" s="29" t="inlineStr">
        <is>
          <t>eq-demo-002</t>
        </is>
      </c>
      <c r="B569" s="25" t="inlineStr">
        <is>
          <t>BCF-01</t>
        </is>
      </c>
      <c r="C569" s="49" t="n">
        <v>46230</v>
      </c>
      <c r="D569" s="29" t="inlineStr">
        <is>
          <t>Cronograma PCM Direto</t>
        </is>
      </c>
      <c r="E569" s="23">
        <f>IF(OR(A569="",B569=""),"",A569&amp;"|"&amp;B569)</f>
        <v/>
      </c>
      <c r="F569" s="30">
        <f>IF(OR(E569="",NOT(ISNUMBER(C569))),"",E569&amp;"|"&amp;YEAR(C569)&amp;"-"&amp;RIGHT("0"&amp;MONTH(C569),2)&amp;"-"&amp;RIGHT("0"&amp;DAY(C569),2))</f>
        <v/>
      </c>
      <c r="G569" s="26">
        <f>IF(E569="","",IFERROR(MATCH(E569,pl_chave,0),0))</f>
        <v/>
      </c>
      <c r="H569" s="23">
        <f>IF(G569="","",IF(G569=0,"Tarefa fora do plano",INDEX(pl_tag,G569)))</f>
        <v/>
      </c>
      <c r="I569" s="30">
        <f>IF(N(G569)=0,"",INDEX(pl_atividade,G569))</f>
        <v/>
      </c>
      <c r="J569" s="50">
        <f>IF(N(G569)=0,"",INDEX(pl_especialidade,G569))</f>
        <v/>
      </c>
      <c r="K569" s="28">
        <f>IF(N(G569)=0,"",INDEX(pl_duracao,G569))</f>
        <v/>
      </c>
      <c r="L569" s="39">
        <f>IF(ISNUMBER(C569),YEAR(C569),"")</f>
        <v/>
      </c>
      <c r="M569" s="39">
        <f>IF(ISNUMBER(C569),MONTH(C569),"")</f>
        <v/>
      </c>
      <c r="N569" s="23">
        <f>IF(L569="","",IF(NOT(ISNUMBER(crono_ano)),"Informe o ano",IF(L569&lt;crono_ano,"Antes do ano",IF(L569&gt;crono_ano,"Depois do ano","No ano"))))</f>
        <v/>
      </c>
      <c r="O569" s="39">
        <f>IF(F569="","",IF(COUNTIF(F$7:F569,F569)=1,1,0))</f>
        <v/>
      </c>
      <c r="P569" s="39">
        <f>IF(A569&amp;B569&amp;C569="","",IF(AND(O569=1,N(G569)&gt;0),IF(INDEX(pl_ativa,MAX(1,N(G569)))="Sim",1,0),0))</f>
        <v/>
      </c>
      <c r="Q569" s="39">
        <f>IF(F569="","",COUNTIFS(ex_chave_oc,F569,ex_cancelada,"&lt;&gt;Sim"))</f>
        <v/>
      </c>
      <c r="R569" s="51">
        <f>IF(P569="","",IF(AND(P569=1,N(Q569)&gt;0),1,0))</f>
        <v/>
      </c>
      <c r="S569" s="30">
        <f>IF(P569="","",IF(F569="","ERRO: data prevista ausente ou inválida",IF(O569=0,"Duplicada: contada uma vez",IF(N(G569)=0,"ERRO: tarefa fora do Plano Mestre",IF(P569=0,"Tarefa retirada do plano: não conta","OK")))))</f>
        <v/>
      </c>
    </row>
    <row r="570">
      <c r="A570" s="29" t="inlineStr">
        <is>
          <t>eq-demo-002</t>
        </is>
      </c>
      <c r="B570" s="25" t="inlineStr">
        <is>
          <t>BCF-03</t>
        </is>
      </c>
      <c r="C570" s="49" t="n">
        <v>46230</v>
      </c>
      <c r="D570" s="29" t="inlineStr">
        <is>
          <t>Cronograma PCM Direto</t>
        </is>
      </c>
      <c r="E570" s="23">
        <f>IF(OR(A570="",B570=""),"",A570&amp;"|"&amp;B570)</f>
        <v/>
      </c>
      <c r="F570" s="30">
        <f>IF(OR(E570="",NOT(ISNUMBER(C570))),"",E570&amp;"|"&amp;YEAR(C570)&amp;"-"&amp;RIGHT("0"&amp;MONTH(C570),2)&amp;"-"&amp;RIGHT("0"&amp;DAY(C570),2))</f>
        <v/>
      </c>
      <c r="G570" s="26">
        <f>IF(E570="","",IFERROR(MATCH(E570,pl_chave,0),0))</f>
        <v/>
      </c>
      <c r="H570" s="23">
        <f>IF(G570="","",IF(G570=0,"Tarefa fora do plano",INDEX(pl_tag,G570)))</f>
        <v/>
      </c>
      <c r="I570" s="30">
        <f>IF(N(G570)=0,"",INDEX(pl_atividade,G570))</f>
        <v/>
      </c>
      <c r="J570" s="50">
        <f>IF(N(G570)=0,"",INDEX(pl_especialidade,G570))</f>
        <v/>
      </c>
      <c r="K570" s="28">
        <f>IF(N(G570)=0,"",INDEX(pl_duracao,G570))</f>
        <v/>
      </c>
      <c r="L570" s="39">
        <f>IF(ISNUMBER(C570),YEAR(C570),"")</f>
        <v/>
      </c>
      <c r="M570" s="39">
        <f>IF(ISNUMBER(C570),MONTH(C570),"")</f>
        <v/>
      </c>
      <c r="N570" s="23">
        <f>IF(L570="","",IF(NOT(ISNUMBER(crono_ano)),"Informe o ano",IF(L570&lt;crono_ano,"Antes do ano",IF(L570&gt;crono_ano,"Depois do ano","No ano"))))</f>
        <v/>
      </c>
      <c r="O570" s="39">
        <f>IF(F570="","",IF(COUNTIF(F$7:F570,F570)=1,1,0))</f>
        <v/>
      </c>
      <c r="P570" s="39">
        <f>IF(A570&amp;B570&amp;C570="","",IF(AND(O570=1,N(G570)&gt;0),IF(INDEX(pl_ativa,MAX(1,N(G570)))="Sim",1,0),0))</f>
        <v/>
      </c>
      <c r="Q570" s="39">
        <f>IF(F570="","",COUNTIFS(ex_chave_oc,F570,ex_cancelada,"&lt;&gt;Sim"))</f>
        <v/>
      </c>
      <c r="R570" s="51">
        <f>IF(P570="","",IF(AND(P570=1,N(Q570)&gt;0),1,0))</f>
        <v/>
      </c>
      <c r="S570" s="30">
        <f>IF(P570="","",IF(F570="","ERRO: data prevista ausente ou inválida",IF(O570=0,"Duplicada: contada uma vez",IF(N(G570)=0,"ERRO: tarefa fora do Plano Mestre",IF(P570=0,"Tarefa retirada do plano: não conta","OK")))))</f>
        <v/>
      </c>
    </row>
    <row r="571">
      <c r="A571" s="29" t="inlineStr">
        <is>
          <t>eq-demo-002</t>
        </is>
      </c>
      <c r="B571" s="25" t="inlineStr">
        <is>
          <t>BCF-04</t>
        </is>
      </c>
      <c r="C571" s="49" t="n">
        <v>46230</v>
      </c>
      <c r="D571" s="29" t="inlineStr">
        <is>
          <t>Cronograma PCM Direto</t>
        </is>
      </c>
      <c r="E571" s="23">
        <f>IF(OR(A571="",B571=""),"",A571&amp;"|"&amp;B571)</f>
        <v/>
      </c>
      <c r="F571" s="30">
        <f>IF(OR(E571="",NOT(ISNUMBER(C571))),"",E571&amp;"|"&amp;YEAR(C571)&amp;"-"&amp;RIGHT("0"&amp;MONTH(C571),2)&amp;"-"&amp;RIGHT("0"&amp;DAY(C571),2))</f>
        <v/>
      </c>
      <c r="G571" s="26">
        <f>IF(E571="","",IFERROR(MATCH(E571,pl_chave,0),0))</f>
        <v/>
      </c>
      <c r="H571" s="23">
        <f>IF(G571="","",IF(G571=0,"Tarefa fora do plano",INDEX(pl_tag,G571)))</f>
        <v/>
      </c>
      <c r="I571" s="30">
        <f>IF(N(G571)=0,"",INDEX(pl_atividade,G571))</f>
        <v/>
      </c>
      <c r="J571" s="50">
        <f>IF(N(G571)=0,"",INDEX(pl_especialidade,G571))</f>
        <v/>
      </c>
      <c r="K571" s="28">
        <f>IF(N(G571)=0,"",INDEX(pl_duracao,G571))</f>
        <v/>
      </c>
      <c r="L571" s="39">
        <f>IF(ISNUMBER(C571),YEAR(C571),"")</f>
        <v/>
      </c>
      <c r="M571" s="39">
        <f>IF(ISNUMBER(C571),MONTH(C571),"")</f>
        <v/>
      </c>
      <c r="N571" s="23">
        <f>IF(L571="","",IF(NOT(ISNUMBER(crono_ano)),"Informe o ano",IF(L571&lt;crono_ano,"Antes do ano",IF(L571&gt;crono_ano,"Depois do ano","No ano"))))</f>
        <v/>
      </c>
      <c r="O571" s="39">
        <f>IF(F571="","",IF(COUNTIF(F$7:F571,F571)=1,1,0))</f>
        <v/>
      </c>
      <c r="P571" s="39">
        <f>IF(A571&amp;B571&amp;C571="","",IF(AND(O571=1,N(G571)&gt;0),IF(INDEX(pl_ativa,MAX(1,N(G571)))="Sim",1,0),0))</f>
        <v/>
      </c>
      <c r="Q571" s="39">
        <f>IF(F571="","",COUNTIFS(ex_chave_oc,F571,ex_cancelada,"&lt;&gt;Sim"))</f>
        <v/>
      </c>
      <c r="R571" s="51">
        <f>IF(P571="","",IF(AND(P571=1,N(Q571)&gt;0),1,0))</f>
        <v/>
      </c>
      <c r="S571" s="30">
        <f>IF(P571="","",IF(F571="","ERRO: data prevista ausente ou inválida",IF(O571=0,"Duplicada: contada uma vez",IF(N(G571)=0,"ERRO: tarefa fora do Plano Mestre",IF(P571=0,"Tarefa retirada do plano: não conta","OK")))))</f>
        <v/>
      </c>
    </row>
    <row r="572">
      <c r="A572" s="29" t="inlineStr">
        <is>
          <t>eq-demo-004</t>
        </is>
      </c>
      <c r="B572" s="25" t="inlineStr">
        <is>
          <t>PRL-01</t>
        </is>
      </c>
      <c r="C572" s="49" t="n">
        <v>46230</v>
      </c>
      <c r="D572" s="29" t="inlineStr">
        <is>
          <t>Cronograma PCM Direto</t>
        </is>
      </c>
      <c r="E572" s="23">
        <f>IF(OR(A572="",B572=""),"",A572&amp;"|"&amp;B572)</f>
        <v/>
      </c>
      <c r="F572" s="30">
        <f>IF(OR(E572="",NOT(ISNUMBER(C572))),"",E572&amp;"|"&amp;YEAR(C572)&amp;"-"&amp;RIGHT("0"&amp;MONTH(C572),2)&amp;"-"&amp;RIGHT("0"&amp;DAY(C572),2))</f>
        <v/>
      </c>
      <c r="G572" s="26">
        <f>IF(E572="","",IFERROR(MATCH(E572,pl_chave,0),0))</f>
        <v/>
      </c>
      <c r="H572" s="23">
        <f>IF(G572="","",IF(G572=0,"Tarefa fora do plano",INDEX(pl_tag,G572)))</f>
        <v/>
      </c>
      <c r="I572" s="30">
        <f>IF(N(G572)=0,"",INDEX(pl_atividade,G572))</f>
        <v/>
      </c>
      <c r="J572" s="50">
        <f>IF(N(G572)=0,"",INDEX(pl_especialidade,G572))</f>
        <v/>
      </c>
      <c r="K572" s="28">
        <f>IF(N(G572)=0,"",INDEX(pl_duracao,G572))</f>
        <v/>
      </c>
      <c r="L572" s="39">
        <f>IF(ISNUMBER(C572),YEAR(C572),"")</f>
        <v/>
      </c>
      <c r="M572" s="39">
        <f>IF(ISNUMBER(C572),MONTH(C572),"")</f>
        <v/>
      </c>
      <c r="N572" s="23">
        <f>IF(L572="","",IF(NOT(ISNUMBER(crono_ano)),"Informe o ano",IF(L572&lt;crono_ano,"Antes do ano",IF(L572&gt;crono_ano,"Depois do ano","No ano"))))</f>
        <v/>
      </c>
      <c r="O572" s="39">
        <f>IF(F572="","",IF(COUNTIF(F$7:F572,F572)=1,1,0))</f>
        <v/>
      </c>
      <c r="P572" s="39">
        <f>IF(A572&amp;B572&amp;C572="","",IF(AND(O572=1,N(G572)&gt;0),IF(INDEX(pl_ativa,MAX(1,N(G572)))="Sim",1,0),0))</f>
        <v/>
      </c>
      <c r="Q572" s="39">
        <f>IF(F572="","",COUNTIFS(ex_chave_oc,F572,ex_cancelada,"&lt;&gt;Sim"))</f>
        <v/>
      </c>
      <c r="R572" s="51">
        <f>IF(P572="","",IF(AND(P572=1,N(Q572)&gt;0),1,0))</f>
        <v/>
      </c>
      <c r="S572" s="30">
        <f>IF(P572="","",IF(F572="","ERRO: data prevista ausente ou inválida",IF(O572=0,"Duplicada: contada uma vez",IF(N(G572)=0,"ERRO: tarefa fora do Plano Mestre",IF(P572=0,"Tarefa retirada do plano: não conta","OK")))))</f>
        <v/>
      </c>
    </row>
    <row r="573">
      <c r="A573" s="29" t="inlineStr">
        <is>
          <t>eq-demo-004</t>
        </is>
      </c>
      <c r="B573" s="25" t="inlineStr">
        <is>
          <t>PRL-02</t>
        </is>
      </c>
      <c r="C573" s="49" t="n">
        <v>46230</v>
      </c>
      <c r="D573" s="29" t="inlineStr">
        <is>
          <t>Cronograma PCM Direto</t>
        </is>
      </c>
      <c r="E573" s="23">
        <f>IF(OR(A573="",B573=""),"",A573&amp;"|"&amp;B573)</f>
        <v/>
      </c>
      <c r="F573" s="30">
        <f>IF(OR(E573="",NOT(ISNUMBER(C573))),"",E573&amp;"|"&amp;YEAR(C573)&amp;"-"&amp;RIGHT("0"&amp;MONTH(C573),2)&amp;"-"&amp;RIGHT("0"&amp;DAY(C573),2))</f>
        <v/>
      </c>
      <c r="G573" s="26">
        <f>IF(E573="","",IFERROR(MATCH(E573,pl_chave,0),0))</f>
        <v/>
      </c>
      <c r="H573" s="23">
        <f>IF(G573="","",IF(G573=0,"Tarefa fora do plano",INDEX(pl_tag,G573)))</f>
        <v/>
      </c>
      <c r="I573" s="30">
        <f>IF(N(G573)=0,"",INDEX(pl_atividade,G573))</f>
        <v/>
      </c>
      <c r="J573" s="50">
        <f>IF(N(G573)=0,"",INDEX(pl_especialidade,G573))</f>
        <v/>
      </c>
      <c r="K573" s="28">
        <f>IF(N(G573)=0,"",INDEX(pl_duracao,G573))</f>
        <v/>
      </c>
      <c r="L573" s="39">
        <f>IF(ISNUMBER(C573),YEAR(C573),"")</f>
        <v/>
      </c>
      <c r="M573" s="39">
        <f>IF(ISNUMBER(C573),MONTH(C573),"")</f>
        <v/>
      </c>
      <c r="N573" s="23">
        <f>IF(L573="","",IF(NOT(ISNUMBER(crono_ano)),"Informe o ano",IF(L573&lt;crono_ano,"Antes do ano",IF(L573&gt;crono_ano,"Depois do ano","No ano"))))</f>
        <v/>
      </c>
      <c r="O573" s="39">
        <f>IF(F573="","",IF(COUNTIF(F$7:F573,F573)=1,1,0))</f>
        <v/>
      </c>
      <c r="P573" s="39">
        <f>IF(A573&amp;B573&amp;C573="","",IF(AND(O573=1,N(G573)&gt;0),IF(INDEX(pl_ativa,MAX(1,N(G573)))="Sim",1,0),0))</f>
        <v/>
      </c>
      <c r="Q573" s="39">
        <f>IF(F573="","",COUNTIFS(ex_chave_oc,F573,ex_cancelada,"&lt;&gt;Sim"))</f>
        <v/>
      </c>
      <c r="R573" s="51">
        <f>IF(P573="","",IF(AND(P573=1,N(Q573)&gt;0),1,0))</f>
        <v/>
      </c>
      <c r="S573" s="30">
        <f>IF(P573="","",IF(F573="","ERRO: data prevista ausente ou inválida",IF(O573=0,"Duplicada: contada uma vez",IF(N(G573)=0,"ERRO: tarefa fora do Plano Mestre",IF(P573=0,"Tarefa retirada do plano: não conta","OK")))))</f>
        <v/>
      </c>
    </row>
    <row r="574">
      <c r="A574" s="29" t="inlineStr">
        <is>
          <t>eq-demo-004</t>
        </is>
      </c>
      <c r="B574" s="25" t="inlineStr">
        <is>
          <t>PRL-03</t>
        </is>
      </c>
      <c r="C574" s="49" t="n">
        <v>46230</v>
      </c>
      <c r="D574" s="29" t="inlineStr">
        <is>
          <t>Cronograma PCM Direto</t>
        </is>
      </c>
      <c r="E574" s="23">
        <f>IF(OR(A574="",B574=""),"",A574&amp;"|"&amp;B574)</f>
        <v/>
      </c>
      <c r="F574" s="30">
        <f>IF(OR(E574="",NOT(ISNUMBER(C574))),"",E574&amp;"|"&amp;YEAR(C574)&amp;"-"&amp;RIGHT("0"&amp;MONTH(C574),2)&amp;"-"&amp;RIGHT("0"&amp;DAY(C574),2))</f>
        <v/>
      </c>
      <c r="G574" s="26">
        <f>IF(E574="","",IFERROR(MATCH(E574,pl_chave,0),0))</f>
        <v/>
      </c>
      <c r="H574" s="23">
        <f>IF(G574="","",IF(G574=0,"Tarefa fora do plano",INDEX(pl_tag,G574)))</f>
        <v/>
      </c>
      <c r="I574" s="30">
        <f>IF(N(G574)=0,"",INDEX(pl_atividade,G574))</f>
        <v/>
      </c>
      <c r="J574" s="50">
        <f>IF(N(G574)=0,"",INDEX(pl_especialidade,G574))</f>
        <v/>
      </c>
      <c r="K574" s="28">
        <f>IF(N(G574)=0,"",INDEX(pl_duracao,G574))</f>
        <v/>
      </c>
      <c r="L574" s="39">
        <f>IF(ISNUMBER(C574),YEAR(C574),"")</f>
        <v/>
      </c>
      <c r="M574" s="39">
        <f>IF(ISNUMBER(C574),MONTH(C574),"")</f>
        <v/>
      </c>
      <c r="N574" s="23">
        <f>IF(L574="","",IF(NOT(ISNUMBER(crono_ano)),"Informe o ano",IF(L574&lt;crono_ano,"Antes do ano",IF(L574&gt;crono_ano,"Depois do ano","No ano"))))</f>
        <v/>
      </c>
      <c r="O574" s="39">
        <f>IF(F574="","",IF(COUNTIF(F$7:F574,F574)=1,1,0))</f>
        <v/>
      </c>
      <c r="P574" s="39">
        <f>IF(A574&amp;B574&amp;C574="","",IF(AND(O574=1,N(G574)&gt;0),IF(INDEX(pl_ativa,MAX(1,N(G574)))="Sim",1,0),0))</f>
        <v/>
      </c>
      <c r="Q574" s="39">
        <f>IF(F574="","",COUNTIFS(ex_chave_oc,F574,ex_cancelada,"&lt;&gt;Sim"))</f>
        <v/>
      </c>
      <c r="R574" s="51">
        <f>IF(P574="","",IF(AND(P574=1,N(Q574)&gt;0),1,0))</f>
        <v/>
      </c>
      <c r="S574" s="30">
        <f>IF(P574="","",IF(F574="","ERRO: data prevista ausente ou inválida",IF(O574=0,"Duplicada: contada uma vez",IF(N(G574)=0,"ERRO: tarefa fora do Plano Mestre",IF(P574=0,"Tarefa retirada do plano: não conta","OK")))))</f>
        <v/>
      </c>
    </row>
    <row r="575">
      <c r="A575" s="29" t="inlineStr">
        <is>
          <t>eq-demo-004</t>
        </is>
      </c>
      <c r="B575" s="25" t="inlineStr">
        <is>
          <t>PRL-05</t>
        </is>
      </c>
      <c r="C575" s="49" t="n">
        <v>46230</v>
      </c>
      <c r="D575" s="29" t="inlineStr">
        <is>
          <t>Cronograma PCM Direto</t>
        </is>
      </c>
      <c r="E575" s="23">
        <f>IF(OR(A575="",B575=""),"",A575&amp;"|"&amp;B575)</f>
        <v/>
      </c>
      <c r="F575" s="30">
        <f>IF(OR(E575="",NOT(ISNUMBER(C575))),"",E575&amp;"|"&amp;YEAR(C575)&amp;"-"&amp;RIGHT("0"&amp;MONTH(C575),2)&amp;"-"&amp;RIGHT("0"&amp;DAY(C575),2))</f>
        <v/>
      </c>
      <c r="G575" s="26">
        <f>IF(E575="","",IFERROR(MATCH(E575,pl_chave,0),0))</f>
        <v/>
      </c>
      <c r="H575" s="23">
        <f>IF(G575="","",IF(G575=0,"Tarefa fora do plano",INDEX(pl_tag,G575)))</f>
        <v/>
      </c>
      <c r="I575" s="30">
        <f>IF(N(G575)=0,"",INDEX(pl_atividade,G575))</f>
        <v/>
      </c>
      <c r="J575" s="50">
        <f>IF(N(G575)=0,"",INDEX(pl_especialidade,G575))</f>
        <v/>
      </c>
      <c r="K575" s="28">
        <f>IF(N(G575)=0,"",INDEX(pl_duracao,G575))</f>
        <v/>
      </c>
      <c r="L575" s="39">
        <f>IF(ISNUMBER(C575),YEAR(C575),"")</f>
        <v/>
      </c>
      <c r="M575" s="39">
        <f>IF(ISNUMBER(C575),MONTH(C575),"")</f>
        <v/>
      </c>
      <c r="N575" s="23">
        <f>IF(L575="","",IF(NOT(ISNUMBER(crono_ano)),"Informe o ano",IF(L575&lt;crono_ano,"Antes do ano",IF(L575&gt;crono_ano,"Depois do ano","No ano"))))</f>
        <v/>
      </c>
      <c r="O575" s="39">
        <f>IF(F575="","",IF(COUNTIF(F$7:F575,F575)=1,1,0))</f>
        <v/>
      </c>
      <c r="P575" s="39">
        <f>IF(A575&amp;B575&amp;C575="","",IF(AND(O575=1,N(G575)&gt;0),IF(INDEX(pl_ativa,MAX(1,N(G575)))="Sim",1,0),0))</f>
        <v/>
      </c>
      <c r="Q575" s="39">
        <f>IF(F575="","",COUNTIFS(ex_chave_oc,F575,ex_cancelada,"&lt;&gt;Sim"))</f>
        <v/>
      </c>
      <c r="R575" s="51">
        <f>IF(P575="","",IF(AND(P575=1,N(Q575)&gt;0),1,0))</f>
        <v/>
      </c>
      <c r="S575" s="30">
        <f>IF(P575="","",IF(F575="","ERRO: data prevista ausente ou inválida",IF(O575=0,"Duplicada: contada uma vez",IF(N(G575)=0,"ERRO: tarefa fora do Plano Mestre",IF(P575=0,"Tarefa retirada do plano: não conta","OK")))))</f>
        <v/>
      </c>
    </row>
    <row r="576">
      <c r="A576" s="29" t="inlineStr">
        <is>
          <t>eq-demo-004</t>
        </is>
      </c>
      <c r="B576" s="25" t="inlineStr">
        <is>
          <t>PRL-11</t>
        </is>
      </c>
      <c r="C576" s="49" t="n">
        <v>46230</v>
      </c>
      <c r="D576" s="29" t="inlineStr">
        <is>
          <t>Cronograma PCM Direto</t>
        </is>
      </c>
      <c r="E576" s="23">
        <f>IF(OR(A576="",B576=""),"",A576&amp;"|"&amp;B576)</f>
        <v/>
      </c>
      <c r="F576" s="30">
        <f>IF(OR(E576="",NOT(ISNUMBER(C576))),"",E576&amp;"|"&amp;YEAR(C576)&amp;"-"&amp;RIGHT("0"&amp;MONTH(C576),2)&amp;"-"&amp;RIGHT("0"&amp;DAY(C576),2))</f>
        <v/>
      </c>
      <c r="G576" s="26">
        <f>IF(E576="","",IFERROR(MATCH(E576,pl_chave,0),0))</f>
        <v/>
      </c>
      <c r="H576" s="23">
        <f>IF(G576="","",IF(G576=0,"Tarefa fora do plano",INDEX(pl_tag,G576)))</f>
        <v/>
      </c>
      <c r="I576" s="30">
        <f>IF(N(G576)=0,"",INDEX(pl_atividade,G576))</f>
        <v/>
      </c>
      <c r="J576" s="50">
        <f>IF(N(G576)=0,"",INDEX(pl_especialidade,G576))</f>
        <v/>
      </c>
      <c r="K576" s="28">
        <f>IF(N(G576)=0,"",INDEX(pl_duracao,G576))</f>
        <v/>
      </c>
      <c r="L576" s="39">
        <f>IF(ISNUMBER(C576),YEAR(C576),"")</f>
        <v/>
      </c>
      <c r="M576" s="39">
        <f>IF(ISNUMBER(C576),MONTH(C576),"")</f>
        <v/>
      </c>
      <c r="N576" s="23">
        <f>IF(L576="","",IF(NOT(ISNUMBER(crono_ano)),"Informe o ano",IF(L576&lt;crono_ano,"Antes do ano",IF(L576&gt;crono_ano,"Depois do ano","No ano"))))</f>
        <v/>
      </c>
      <c r="O576" s="39">
        <f>IF(F576="","",IF(COUNTIF(F$7:F576,F576)=1,1,0))</f>
        <v/>
      </c>
      <c r="P576" s="39">
        <f>IF(A576&amp;B576&amp;C576="","",IF(AND(O576=1,N(G576)&gt;0),IF(INDEX(pl_ativa,MAX(1,N(G576)))="Sim",1,0),0))</f>
        <v/>
      </c>
      <c r="Q576" s="39">
        <f>IF(F576="","",COUNTIFS(ex_chave_oc,F576,ex_cancelada,"&lt;&gt;Sim"))</f>
        <v/>
      </c>
      <c r="R576" s="51">
        <f>IF(P576="","",IF(AND(P576=1,N(Q576)&gt;0),1,0))</f>
        <v/>
      </c>
      <c r="S576" s="30">
        <f>IF(P576="","",IF(F576="","ERRO: data prevista ausente ou inválida",IF(O576=0,"Duplicada: contada uma vez",IF(N(G576)=0,"ERRO: tarefa fora do Plano Mestre",IF(P576=0,"Tarefa retirada do plano: não conta","OK")))))</f>
        <v/>
      </c>
    </row>
    <row r="577">
      <c r="A577" s="29" t="inlineStr">
        <is>
          <t>eq-demo-004</t>
        </is>
      </c>
      <c r="B577" s="25" t="inlineStr">
        <is>
          <t>PRL-11</t>
        </is>
      </c>
      <c r="C577" s="49" t="n">
        <v>46231</v>
      </c>
      <c r="D577" s="29" t="inlineStr">
        <is>
          <t>Cronograma PCM Direto</t>
        </is>
      </c>
      <c r="E577" s="23">
        <f>IF(OR(A577="",B577=""),"",A577&amp;"|"&amp;B577)</f>
        <v/>
      </c>
      <c r="F577" s="30">
        <f>IF(OR(E577="",NOT(ISNUMBER(C577))),"",E577&amp;"|"&amp;YEAR(C577)&amp;"-"&amp;RIGHT("0"&amp;MONTH(C577),2)&amp;"-"&amp;RIGHT("0"&amp;DAY(C577),2))</f>
        <v/>
      </c>
      <c r="G577" s="26">
        <f>IF(E577="","",IFERROR(MATCH(E577,pl_chave,0),0))</f>
        <v/>
      </c>
      <c r="H577" s="23">
        <f>IF(G577="","",IF(G577=0,"Tarefa fora do plano",INDEX(pl_tag,G577)))</f>
        <v/>
      </c>
      <c r="I577" s="30">
        <f>IF(N(G577)=0,"",INDEX(pl_atividade,G577))</f>
        <v/>
      </c>
      <c r="J577" s="50">
        <f>IF(N(G577)=0,"",INDEX(pl_especialidade,G577))</f>
        <v/>
      </c>
      <c r="K577" s="28">
        <f>IF(N(G577)=0,"",INDEX(pl_duracao,G577))</f>
        <v/>
      </c>
      <c r="L577" s="39">
        <f>IF(ISNUMBER(C577),YEAR(C577),"")</f>
        <v/>
      </c>
      <c r="M577" s="39">
        <f>IF(ISNUMBER(C577),MONTH(C577),"")</f>
        <v/>
      </c>
      <c r="N577" s="23">
        <f>IF(L577="","",IF(NOT(ISNUMBER(crono_ano)),"Informe o ano",IF(L577&lt;crono_ano,"Antes do ano",IF(L577&gt;crono_ano,"Depois do ano","No ano"))))</f>
        <v/>
      </c>
      <c r="O577" s="39">
        <f>IF(F577="","",IF(COUNTIF(F$7:F577,F577)=1,1,0))</f>
        <v/>
      </c>
      <c r="P577" s="39">
        <f>IF(A577&amp;B577&amp;C577="","",IF(AND(O577=1,N(G577)&gt;0),IF(INDEX(pl_ativa,MAX(1,N(G577)))="Sim",1,0),0))</f>
        <v/>
      </c>
      <c r="Q577" s="39">
        <f>IF(F577="","",COUNTIFS(ex_chave_oc,F577,ex_cancelada,"&lt;&gt;Sim"))</f>
        <v/>
      </c>
      <c r="R577" s="51">
        <f>IF(P577="","",IF(AND(P577=1,N(Q577)&gt;0),1,0))</f>
        <v/>
      </c>
      <c r="S577" s="30">
        <f>IF(P577="","",IF(F577="","ERRO: data prevista ausente ou inválida",IF(O577=0,"Duplicada: contada uma vez",IF(N(G577)=0,"ERRO: tarefa fora do Plano Mestre",IF(P577=0,"Tarefa retirada do plano: não conta","OK")))))</f>
        <v/>
      </c>
    </row>
    <row r="578">
      <c r="A578" s="29" t="inlineStr">
        <is>
          <t>eq-demo-004</t>
        </is>
      </c>
      <c r="B578" s="25" t="inlineStr">
        <is>
          <t>PRL-11</t>
        </is>
      </c>
      <c r="C578" s="49" t="n">
        <v>46232</v>
      </c>
      <c r="D578" s="29" t="inlineStr">
        <is>
          <t>Cronograma PCM Direto</t>
        </is>
      </c>
      <c r="E578" s="23">
        <f>IF(OR(A578="",B578=""),"",A578&amp;"|"&amp;B578)</f>
        <v/>
      </c>
      <c r="F578" s="30">
        <f>IF(OR(E578="",NOT(ISNUMBER(C578))),"",E578&amp;"|"&amp;YEAR(C578)&amp;"-"&amp;RIGHT("0"&amp;MONTH(C578),2)&amp;"-"&amp;RIGHT("0"&amp;DAY(C578),2))</f>
        <v/>
      </c>
      <c r="G578" s="26">
        <f>IF(E578="","",IFERROR(MATCH(E578,pl_chave,0),0))</f>
        <v/>
      </c>
      <c r="H578" s="23">
        <f>IF(G578="","",IF(G578=0,"Tarefa fora do plano",INDEX(pl_tag,G578)))</f>
        <v/>
      </c>
      <c r="I578" s="30">
        <f>IF(N(G578)=0,"",INDEX(pl_atividade,G578))</f>
        <v/>
      </c>
      <c r="J578" s="50">
        <f>IF(N(G578)=0,"",INDEX(pl_especialidade,G578))</f>
        <v/>
      </c>
      <c r="K578" s="28">
        <f>IF(N(G578)=0,"",INDEX(pl_duracao,G578))</f>
        <v/>
      </c>
      <c r="L578" s="39">
        <f>IF(ISNUMBER(C578),YEAR(C578),"")</f>
        <v/>
      </c>
      <c r="M578" s="39">
        <f>IF(ISNUMBER(C578),MONTH(C578),"")</f>
        <v/>
      </c>
      <c r="N578" s="23">
        <f>IF(L578="","",IF(NOT(ISNUMBER(crono_ano)),"Informe o ano",IF(L578&lt;crono_ano,"Antes do ano",IF(L578&gt;crono_ano,"Depois do ano","No ano"))))</f>
        <v/>
      </c>
      <c r="O578" s="39">
        <f>IF(F578="","",IF(COUNTIF(F$7:F578,F578)=1,1,0))</f>
        <v/>
      </c>
      <c r="P578" s="39">
        <f>IF(A578&amp;B578&amp;C578="","",IF(AND(O578=1,N(G578)&gt;0),IF(INDEX(pl_ativa,MAX(1,N(G578)))="Sim",1,0),0))</f>
        <v/>
      </c>
      <c r="Q578" s="39">
        <f>IF(F578="","",COUNTIFS(ex_chave_oc,F578,ex_cancelada,"&lt;&gt;Sim"))</f>
        <v/>
      </c>
      <c r="R578" s="51">
        <f>IF(P578="","",IF(AND(P578=1,N(Q578)&gt;0),1,0))</f>
        <v/>
      </c>
      <c r="S578" s="30">
        <f>IF(P578="","",IF(F578="","ERRO: data prevista ausente ou inválida",IF(O578=0,"Duplicada: contada uma vez",IF(N(G578)=0,"ERRO: tarefa fora do Plano Mestre",IF(P578=0,"Tarefa retirada do plano: não conta","OK")))))</f>
        <v/>
      </c>
    </row>
    <row r="579">
      <c r="A579" s="29" t="inlineStr">
        <is>
          <t>eq-demo-004</t>
        </is>
      </c>
      <c r="B579" s="25" t="inlineStr">
        <is>
          <t>PRL-11</t>
        </is>
      </c>
      <c r="C579" s="49" t="n">
        <v>46233</v>
      </c>
      <c r="D579" s="29" t="inlineStr">
        <is>
          <t>Cronograma PCM Direto</t>
        </is>
      </c>
      <c r="E579" s="23">
        <f>IF(OR(A579="",B579=""),"",A579&amp;"|"&amp;B579)</f>
        <v/>
      </c>
      <c r="F579" s="30">
        <f>IF(OR(E579="",NOT(ISNUMBER(C579))),"",E579&amp;"|"&amp;YEAR(C579)&amp;"-"&amp;RIGHT("0"&amp;MONTH(C579),2)&amp;"-"&amp;RIGHT("0"&amp;DAY(C579),2))</f>
        <v/>
      </c>
      <c r="G579" s="26">
        <f>IF(E579="","",IFERROR(MATCH(E579,pl_chave,0),0))</f>
        <v/>
      </c>
      <c r="H579" s="23">
        <f>IF(G579="","",IF(G579=0,"Tarefa fora do plano",INDEX(pl_tag,G579)))</f>
        <v/>
      </c>
      <c r="I579" s="30">
        <f>IF(N(G579)=0,"",INDEX(pl_atividade,G579))</f>
        <v/>
      </c>
      <c r="J579" s="50">
        <f>IF(N(G579)=0,"",INDEX(pl_especialidade,G579))</f>
        <v/>
      </c>
      <c r="K579" s="28">
        <f>IF(N(G579)=0,"",INDEX(pl_duracao,G579))</f>
        <v/>
      </c>
      <c r="L579" s="39">
        <f>IF(ISNUMBER(C579),YEAR(C579),"")</f>
        <v/>
      </c>
      <c r="M579" s="39">
        <f>IF(ISNUMBER(C579),MONTH(C579),"")</f>
        <v/>
      </c>
      <c r="N579" s="23">
        <f>IF(L579="","",IF(NOT(ISNUMBER(crono_ano)),"Informe o ano",IF(L579&lt;crono_ano,"Antes do ano",IF(L579&gt;crono_ano,"Depois do ano","No ano"))))</f>
        <v/>
      </c>
      <c r="O579" s="39">
        <f>IF(F579="","",IF(COUNTIF(F$7:F579,F579)=1,1,0))</f>
        <v/>
      </c>
      <c r="P579" s="39">
        <f>IF(A579&amp;B579&amp;C579="","",IF(AND(O579=1,N(G579)&gt;0),IF(INDEX(pl_ativa,MAX(1,N(G579)))="Sim",1,0),0))</f>
        <v/>
      </c>
      <c r="Q579" s="39">
        <f>IF(F579="","",COUNTIFS(ex_chave_oc,F579,ex_cancelada,"&lt;&gt;Sim"))</f>
        <v/>
      </c>
      <c r="R579" s="51">
        <f>IF(P579="","",IF(AND(P579=1,N(Q579)&gt;0),1,0))</f>
        <v/>
      </c>
      <c r="S579" s="30">
        <f>IF(P579="","",IF(F579="","ERRO: data prevista ausente ou inválida",IF(O579=0,"Duplicada: contada uma vez",IF(N(G579)=0,"ERRO: tarefa fora do Plano Mestre",IF(P579=0,"Tarefa retirada do plano: não conta","OK")))))</f>
        <v/>
      </c>
    </row>
    <row r="580">
      <c r="A580" s="29" t="inlineStr">
        <is>
          <t>eq-demo-004</t>
        </is>
      </c>
      <c r="B580" s="25" t="inlineStr">
        <is>
          <t>PRL-11</t>
        </is>
      </c>
      <c r="C580" s="49" t="n">
        <v>46234</v>
      </c>
      <c r="D580" s="29" t="inlineStr">
        <is>
          <t>Cronograma PCM Direto</t>
        </is>
      </c>
      <c r="E580" s="23">
        <f>IF(OR(A580="",B580=""),"",A580&amp;"|"&amp;B580)</f>
        <v/>
      </c>
      <c r="F580" s="30">
        <f>IF(OR(E580="",NOT(ISNUMBER(C580))),"",E580&amp;"|"&amp;YEAR(C580)&amp;"-"&amp;RIGHT("0"&amp;MONTH(C580),2)&amp;"-"&amp;RIGHT("0"&amp;DAY(C580),2))</f>
        <v/>
      </c>
      <c r="G580" s="26">
        <f>IF(E580="","",IFERROR(MATCH(E580,pl_chave,0),0))</f>
        <v/>
      </c>
      <c r="H580" s="23">
        <f>IF(G580="","",IF(G580=0,"Tarefa fora do plano",INDEX(pl_tag,G580)))</f>
        <v/>
      </c>
      <c r="I580" s="30">
        <f>IF(N(G580)=0,"",INDEX(pl_atividade,G580))</f>
        <v/>
      </c>
      <c r="J580" s="50">
        <f>IF(N(G580)=0,"",INDEX(pl_especialidade,G580))</f>
        <v/>
      </c>
      <c r="K580" s="28">
        <f>IF(N(G580)=0,"",INDEX(pl_duracao,G580))</f>
        <v/>
      </c>
      <c r="L580" s="39">
        <f>IF(ISNUMBER(C580),YEAR(C580),"")</f>
        <v/>
      </c>
      <c r="M580" s="39">
        <f>IF(ISNUMBER(C580),MONTH(C580),"")</f>
        <v/>
      </c>
      <c r="N580" s="23">
        <f>IF(L580="","",IF(NOT(ISNUMBER(crono_ano)),"Informe o ano",IF(L580&lt;crono_ano,"Antes do ano",IF(L580&gt;crono_ano,"Depois do ano","No ano"))))</f>
        <v/>
      </c>
      <c r="O580" s="39">
        <f>IF(F580="","",IF(COUNTIF(F$7:F580,F580)=1,1,0))</f>
        <v/>
      </c>
      <c r="P580" s="39">
        <f>IF(A580&amp;B580&amp;C580="","",IF(AND(O580=1,N(G580)&gt;0),IF(INDEX(pl_ativa,MAX(1,N(G580)))="Sim",1,0),0))</f>
        <v/>
      </c>
      <c r="Q580" s="39">
        <f>IF(F580="","",COUNTIFS(ex_chave_oc,F580,ex_cancelada,"&lt;&gt;Sim"))</f>
        <v/>
      </c>
      <c r="R580" s="51">
        <f>IF(P580="","",IF(AND(P580=1,N(Q580)&gt;0),1,0))</f>
        <v/>
      </c>
      <c r="S580" s="30">
        <f>IF(P580="","",IF(F580="","ERRO: data prevista ausente ou inválida",IF(O580=0,"Duplicada: contada uma vez",IF(N(G580)=0,"ERRO: tarefa fora do Plano Mestre",IF(P580=0,"Tarefa retirada do plano: não conta","OK")))))</f>
        <v/>
      </c>
    </row>
    <row r="581">
      <c r="A581" s="29" t="inlineStr">
        <is>
          <t>eq-demo-001</t>
        </is>
      </c>
      <c r="B581" s="25" t="inlineStr">
        <is>
          <t>CMP-01</t>
        </is>
      </c>
      <c r="C581" s="49" t="n">
        <v>46237</v>
      </c>
      <c r="D581" s="29" t="inlineStr">
        <is>
          <t>Cronograma PCM Direto</t>
        </is>
      </c>
      <c r="E581" s="23">
        <f>IF(OR(A581="",B581=""),"",A581&amp;"|"&amp;B581)</f>
        <v/>
      </c>
      <c r="F581" s="30">
        <f>IF(OR(E581="",NOT(ISNUMBER(C581))),"",E581&amp;"|"&amp;YEAR(C581)&amp;"-"&amp;RIGHT("0"&amp;MONTH(C581),2)&amp;"-"&amp;RIGHT("0"&amp;DAY(C581),2))</f>
        <v/>
      </c>
      <c r="G581" s="26">
        <f>IF(E581="","",IFERROR(MATCH(E581,pl_chave,0),0))</f>
        <v/>
      </c>
      <c r="H581" s="23">
        <f>IF(G581="","",IF(G581=0,"Tarefa fora do plano",INDEX(pl_tag,G581)))</f>
        <v/>
      </c>
      <c r="I581" s="30">
        <f>IF(N(G581)=0,"",INDEX(pl_atividade,G581))</f>
        <v/>
      </c>
      <c r="J581" s="50">
        <f>IF(N(G581)=0,"",INDEX(pl_especialidade,G581))</f>
        <v/>
      </c>
      <c r="K581" s="28">
        <f>IF(N(G581)=0,"",INDEX(pl_duracao,G581))</f>
        <v/>
      </c>
      <c r="L581" s="39">
        <f>IF(ISNUMBER(C581),YEAR(C581),"")</f>
        <v/>
      </c>
      <c r="M581" s="39">
        <f>IF(ISNUMBER(C581),MONTH(C581),"")</f>
        <v/>
      </c>
      <c r="N581" s="23">
        <f>IF(L581="","",IF(NOT(ISNUMBER(crono_ano)),"Informe o ano",IF(L581&lt;crono_ano,"Antes do ano",IF(L581&gt;crono_ano,"Depois do ano","No ano"))))</f>
        <v/>
      </c>
      <c r="O581" s="39">
        <f>IF(F581="","",IF(COUNTIF(F$7:F581,F581)=1,1,0))</f>
        <v/>
      </c>
      <c r="P581" s="39">
        <f>IF(A581&amp;B581&amp;C581="","",IF(AND(O581=1,N(G581)&gt;0),IF(INDEX(pl_ativa,MAX(1,N(G581)))="Sim",1,0),0))</f>
        <v/>
      </c>
      <c r="Q581" s="39">
        <f>IF(F581="","",COUNTIFS(ex_chave_oc,F581,ex_cancelada,"&lt;&gt;Sim"))</f>
        <v/>
      </c>
      <c r="R581" s="51">
        <f>IF(P581="","",IF(AND(P581=1,N(Q581)&gt;0),1,0))</f>
        <v/>
      </c>
      <c r="S581" s="30">
        <f>IF(P581="","",IF(F581="","ERRO: data prevista ausente ou inválida",IF(O581=0,"Duplicada: contada uma vez",IF(N(G581)=0,"ERRO: tarefa fora do Plano Mestre",IF(P581=0,"Tarefa retirada do plano: não conta","OK")))))</f>
        <v/>
      </c>
    </row>
    <row r="582">
      <c r="A582" s="29" t="inlineStr">
        <is>
          <t>eq-demo-001</t>
        </is>
      </c>
      <c r="B582" s="25" t="inlineStr">
        <is>
          <t>CMP-02</t>
        </is>
      </c>
      <c r="C582" s="49" t="n">
        <v>46237</v>
      </c>
      <c r="D582" s="29" t="inlineStr">
        <is>
          <t>Cronograma PCM Direto</t>
        </is>
      </c>
      <c r="E582" s="23">
        <f>IF(OR(A582="",B582=""),"",A582&amp;"|"&amp;B582)</f>
        <v/>
      </c>
      <c r="F582" s="30">
        <f>IF(OR(E582="",NOT(ISNUMBER(C582))),"",E582&amp;"|"&amp;YEAR(C582)&amp;"-"&amp;RIGHT("0"&amp;MONTH(C582),2)&amp;"-"&amp;RIGHT("0"&amp;DAY(C582),2))</f>
        <v/>
      </c>
      <c r="G582" s="26">
        <f>IF(E582="","",IFERROR(MATCH(E582,pl_chave,0),0))</f>
        <v/>
      </c>
      <c r="H582" s="23">
        <f>IF(G582="","",IF(G582=0,"Tarefa fora do plano",INDEX(pl_tag,G582)))</f>
        <v/>
      </c>
      <c r="I582" s="30">
        <f>IF(N(G582)=0,"",INDEX(pl_atividade,G582))</f>
        <v/>
      </c>
      <c r="J582" s="50">
        <f>IF(N(G582)=0,"",INDEX(pl_especialidade,G582))</f>
        <v/>
      </c>
      <c r="K582" s="28">
        <f>IF(N(G582)=0,"",INDEX(pl_duracao,G582))</f>
        <v/>
      </c>
      <c r="L582" s="39">
        <f>IF(ISNUMBER(C582),YEAR(C582),"")</f>
        <v/>
      </c>
      <c r="M582" s="39">
        <f>IF(ISNUMBER(C582),MONTH(C582),"")</f>
        <v/>
      </c>
      <c r="N582" s="23">
        <f>IF(L582="","",IF(NOT(ISNUMBER(crono_ano)),"Informe o ano",IF(L582&lt;crono_ano,"Antes do ano",IF(L582&gt;crono_ano,"Depois do ano","No ano"))))</f>
        <v/>
      </c>
      <c r="O582" s="39">
        <f>IF(F582="","",IF(COUNTIF(F$7:F582,F582)=1,1,0))</f>
        <v/>
      </c>
      <c r="P582" s="39">
        <f>IF(A582&amp;B582&amp;C582="","",IF(AND(O582=1,N(G582)&gt;0),IF(INDEX(pl_ativa,MAX(1,N(G582)))="Sim",1,0),0))</f>
        <v/>
      </c>
      <c r="Q582" s="39">
        <f>IF(F582="","",COUNTIFS(ex_chave_oc,F582,ex_cancelada,"&lt;&gt;Sim"))</f>
        <v/>
      </c>
      <c r="R582" s="51">
        <f>IF(P582="","",IF(AND(P582=1,N(Q582)&gt;0),1,0))</f>
        <v/>
      </c>
      <c r="S582" s="30">
        <f>IF(P582="","",IF(F582="","ERRO: data prevista ausente ou inválida",IF(O582=0,"Duplicada: contada uma vez",IF(N(G582)=0,"ERRO: tarefa fora do Plano Mestre",IF(P582=0,"Tarefa retirada do plano: não conta","OK")))))</f>
        <v/>
      </c>
    </row>
    <row r="583">
      <c r="A583" s="29" t="inlineStr">
        <is>
          <t>eq-demo-002</t>
        </is>
      </c>
      <c r="B583" s="25" t="inlineStr">
        <is>
          <t>BCF-01</t>
        </is>
      </c>
      <c r="C583" s="49" t="n">
        <v>46237</v>
      </c>
      <c r="D583" s="29" t="inlineStr">
        <is>
          <t>Cronograma PCM Direto</t>
        </is>
      </c>
      <c r="E583" s="23">
        <f>IF(OR(A583="",B583=""),"",A583&amp;"|"&amp;B583)</f>
        <v/>
      </c>
      <c r="F583" s="30">
        <f>IF(OR(E583="",NOT(ISNUMBER(C583))),"",E583&amp;"|"&amp;YEAR(C583)&amp;"-"&amp;RIGHT("0"&amp;MONTH(C583),2)&amp;"-"&amp;RIGHT("0"&amp;DAY(C583),2))</f>
        <v/>
      </c>
      <c r="G583" s="26">
        <f>IF(E583="","",IFERROR(MATCH(E583,pl_chave,0),0))</f>
        <v/>
      </c>
      <c r="H583" s="23">
        <f>IF(G583="","",IF(G583=0,"Tarefa fora do plano",INDEX(pl_tag,G583)))</f>
        <v/>
      </c>
      <c r="I583" s="30">
        <f>IF(N(G583)=0,"",INDEX(pl_atividade,G583))</f>
        <v/>
      </c>
      <c r="J583" s="50">
        <f>IF(N(G583)=0,"",INDEX(pl_especialidade,G583))</f>
        <v/>
      </c>
      <c r="K583" s="28">
        <f>IF(N(G583)=0,"",INDEX(pl_duracao,G583))</f>
        <v/>
      </c>
      <c r="L583" s="39">
        <f>IF(ISNUMBER(C583),YEAR(C583),"")</f>
        <v/>
      </c>
      <c r="M583" s="39">
        <f>IF(ISNUMBER(C583),MONTH(C583),"")</f>
        <v/>
      </c>
      <c r="N583" s="23">
        <f>IF(L583="","",IF(NOT(ISNUMBER(crono_ano)),"Informe o ano",IF(L583&lt;crono_ano,"Antes do ano",IF(L583&gt;crono_ano,"Depois do ano","No ano"))))</f>
        <v/>
      </c>
      <c r="O583" s="39">
        <f>IF(F583="","",IF(COUNTIF(F$7:F583,F583)=1,1,0))</f>
        <v/>
      </c>
      <c r="P583" s="39">
        <f>IF(A583&amp;B583&amp;C583="","",IF(AND(O583=1,N(G583)&gt;0),IF(INDEX(pl_ativa,MAX(1,N(G583)))="Sim",1,0),0))</f>
        <v/>
      </c>
      <c r="Q583" s="39">
        <f>IF(F583="","",COUNTIFS(ex_chave_oc,F583,ex_cancelada,"&lt;&gt;Sim"))</f>
        <v/>
      </c>
      <c r="R583" s="51">
        <f>IF(P583="","",IF(AND(P583=1,N(Q583)&gt;0),1,0))</f>
        <v/>
      </c>
      <c r="S583" s="30">
        <f>IF(P583="","",IF(F583="","ERRO: data prevista ausente ou inválida",IF(O583=0,"Duplicada: contada uma vez",IF(N(G583)=0,"ERRO: tarefa fora do Plano Mestre",IF(P583=0,"Tarefa retirada do plano: não conta","OK")))))</f>
        <v/>
      </c>
    </row>
    <row r="584">
      <c r="A584" s="29" t="inlineStr">
        <is>
          <t>eq-demo-002</t>
        </is>
      </c>
      <c r="B584" s="25" t="inlineStr">
        <is>
          <t>BCF-02</t>
        </is>
      </c>
      <c r="C584" s="49" t="n">
        <v>46237</v>
      </c>
      <c r="D584" s="29" t="inlineStr">
        <is>
          <t>Cronograma PCM Direto</t>
        </is>
      </c>
      <c r="E584" s="23">
        <f>IF(OR(A584="",B584=""),"",A584&amp;"|"&amp;B584)</f>
        <v/>
      </c>
      <c r="F584" s="30">
        <f>IF(OR(E584="",NOT(ISNUMBER(C584))),"",E584&amp;"|"&amp;YEAR(C584)&amp;"-"&amp;RIGHT("0"&amp;MONTH(C584),2)&amp;"-"&amp;RIGHT("0"&amp;DAY(C584),2))</f>
        <v/>
      </c>
      <c r="G584" s="26">
        <f>IF(E584="","",IFERROR(MATCH(E584,pl_chave,0),0))</f>
        <v/>
      </c>
      <c r="H584" s="23">
        <f>IF(G584="","",IF(G584=0,"Tarefa fora do plano",INDEX(pl_tag,G584)))</f>
        <v/>
      </c>
      <c r="I584" s="30">
        <f>IF(N(G584)=0,"",INDEX(pl_atividade,G584))</f>
        <v/>
      </c>
      <c r="J584" s="50">
        <f>IF(N(G584)=0,"",INDEX(pl_especialidade,G584))</f>
        <v/>
      </c>
      <c r="K584" s="28">
        <f>IF(N(G584)=0,"",INDEX(pl_duracao,G584))</f>
        <v/>
      </c>
      <c r="L584" s="39">
        <f>IF(ISNUMBER(C584),YEAR(C584),"")</f>
        <v/>
      </c>
      <c r="M584" s="39">
        <f>IF(ISNUMBER(C584),MONTH(C584),"")</f>
        <v/>
      </c>
      <c r="N584" s="23">
        <f>IF(L584="","",IF(NOT(ISNUMBER(crono_ano)),"Informe o ano",IF(L584&lt;crono_ano,"Antes do ano",IF(L584&gt;crono_ano,"Depois do ano","No ano"))))</f>
        <v/>
      </c>
      <c r="O584" s="39">
        <f>IF(F584="","",IF(COUNTIF(F$7:F584,F584)=1,1,0))</f>
        <v/>
      </c>
      <c r="P584" s="39">
        <f>IF(A584&amp;B584&amp;C584="","",IF(AND(O584=1,N(G584)&gt;0),IF(INDEX(pl_ativa,MAX(1,N(G584)))="Sim",1,0),0))</f>
        <v/>
      </c>
      <c r="Q584" s="39">
        <f>IF(F584="","",COUNTIFS(ex_chave_oc,F584,ex_cancelada,"&lt;&gt;Sim"))</f>
        <v/>
      </c>
      <c r="R584" s="51">
        <f>IF(P584="","",IF(AND(P584=1,N(Q584)&gt;0),1,0))</f>
        <v/>
      </c>
      <c r="S584" s="30">
        <f>IF(P584="","",IF(F584="","ERRO: data prevista ausente ou inválida",IF(O584=0,"Duplicada: contada uma vez",IF(N(G584)=0,"ERRO: tarefa fora do Plano Mestre",IF(P584=0,"Tarefa retirada do plano: não conta","OK")))))</f>
        <v/>
      </c>
    </row>
    <row r="585">
      <c r="A585" s="29" t="inlineStr">
        <is>
          <t>eq-demo-004</t>
        </is>
      </c>
      <c r="B585" s="25" t="inlineStr">
        <is>
          <t>PRL-01</t>
        </is>
      </c>
      <c r="C585" s="49" t="n">
        <v>46237</v>
      </c>
      <c r="D585" s="29" t="inlineStr">
        <is>
          <t>Cronograma PCM Direto</t>
        </is>
      </c>
      <c r="E585" s="23">
        <f>IF(OR(A585="",B585=""),"",A585&amp;"|"&amp;B585)</f>
        <v/>
      </c>
      <c r="F585" s="30">
        <f>IF(OR(E585="",NOT(ISNUMBER(C585))),"",E585&amp;"|"&amp;YEAR(C585)&amp;"-"&amp;RIGHT("0"&amp;MONTH(C585),2)&amp;"-"&amp;RIGHT("0"&amp;DAY(C585),2))</f>
        <v/>
      </c>
      <c r="G585" s="26">
        <f>IF(E585="","",IFERROR(MATCH(E585,pl_chave,0),0))</f>
        <v/>
      </c>
      <c r="H585" s="23">
        <f>IF(G585="","",IF(G585=0,"Tarefa fora do plano",INDEX(pl_tag,G585)))</f>
        <v/>
      </c>
      <c r="I585" s="30">
        <f>IF(N(G585)=0,"",INDEX(pl_atividade,G585))</f>
        <v/>
      </c>
      <c r="J585" s="50">
        <f>IF(N(G585)=0,"",INDEX(pl_especialidade,G585))</f>
        <v/>
      </c>
      <c r="K585" s="28">
        <f>IF(N(G585)=0,"",INDEX(pl_duracao,G585))</f>
        <v/>
      </c>
      <c r="L585" s="39">
        <f>IF(ISNUMBER(C585),YEAR(C585),"")</f>
        <v/>
      </c>
      <c r="M585" s="39">
        <f>IF(ISNUMBER(C585),MONTH(C585),"")</f>
        <v/>
      </c>
      <c r="N585" s="23">
        <f>IF(L585="","",IF(NOT(ISNUMBER(crono_ano)),"Informe o ano",IF(L585&lt;crono_ano,"Antes do ano",IF(L585&gt;crono_ano,"Depois do ano","No ano"))))</f>
        <v/>
      </c>
      <c r="O585" s="39">
        <f>IF(F585="","",IF(COUNTIF(F$7:F585,F585)=1,1,0))</f>
        <v/>
      </c>
      <c r="P585" s="39">
        <f>IF(A585&amp;B585&amp;C585="","",IF(AND(O585=1,N(G585)&gt;0),IF(INDEX(pl_ativa,MAX(1,N(G585)))="Sim",1,0),0))</f>
        <v/>
      </c>
      <c r="Q585" s="39">
        <f>IF(F585="","",COUNTIFS(ex_chave_oc,F585,ex_cancelada,"&lt;&gt;Sim"))</f>
        <v/>
      </c>
      <c r="R585" s="51">
        <f>IF(P585="","",IF(AND(P585=1,N(Q585)&gt;0),1,0))</f>
        <v/>
      </c>
      <c r="S585" s="30">
        <f>IF(P585="","",IF(F585="","ERRO: data prevista ausente ou inválida",IF(O585=0,"Duplicada: contada uma vez",IF(N(G585)=0,"ERRO: tarefa fora do Plano Mestre",IF(P585=0,"Tarefa retirada do plano: não conta","OK")))))</f>
        <v/>
      </c>
    </row>
    <row r="586">
      <c r="A586" s="29" t="inlineStr">
        <is>
          <t>eq-demo-004</t>
        </is>
      </c>
      <c r="B586" s="25" t="inlineStr">
        <is>
          <t>PRL-02</t>
        </is>
      </c>
      <c r="C586" s="49" t="n">
        <v>46237</v>
      </c>
      <c r="D586" s="29" t="inlineStr">
        <is>
          <t>Cronograma PCM Direto</t>
        </is>
      </c>
      <c r="E586" s="23">
        <f>IF(OR(A586="",B586=""),"",A586&amp;"|"&amp;B586)</f>
        <v/>
      </c>
      <c r="F586" s="30">
        <f>IF(OR(E586="",NOT(ISNUMBER(C586))),"",E586&amp;"|"&amp;YEAR(C586)&amp;"-"&amp;RIGHT("0"&amp;MONTH(C586),2)&amp;"-"&amp;RIGHT("0"&amp;DAY(C586),2))</f>
        <v/>
      </c>
      <c r="G586" s="26">
        <f>IF(E586="","",IFERROR(MATCH(E586,pl_chave,0),0))</f>
        <v/>
      </c>
      <c r="H586" s="23">
        <f>IF(G586="","",IF(G586=0,"Tarefa fora do plano",INDEX(pl_tag,G586)))</f>
        <v/>
      </c>
      <c r="I586" s="30">
        <f>IF(N(G586)=0,"",INDEX(pl_atividade,G586))</f>
        <v/>
      </c>
      <c r="J586" s="50">
        <f>IF(N(G586)=0,"",INDEX(pl_especialidade,G586))</f>
        <v/>
      </c>
      <c r="K586" s="28">
        <f>IF(N(G586)=0,"",INDEX(pl_duracao,G586))</f>
        <v/>
      </c>
      <c r="L586" s="39">
        <f>IF(ISNUMBER(C586),YEAR(C586),"")</f>
        <v/>
      </c>
      <c r="M586" s="39">
        <f>IF(ISNUMBER(C586),MONTH(C586),"")</f>
        <v/>
      </c>
      <c r="N586" s="23">
        <f>IF(L586="","",IF(NOT(ISNUMBER(crono_ano)),"Informe o ano",IF(L586&lt;crono_ano,"Antes do ano",IF(L586&gt;crono_ano,"Depois do ano","No ano"))))</f>
        <v/>
      </c>
      <c r="O586" s="39">
        <f>IF(F586="","",IF(COUNTIF(F$7:F586,F586)=1,1,0))</f>
        <v/>
      </c>
      <c r="P586" s="39">
        <f>IF(A586&amp;B586&amp;C586="","",IF(AND(O586=1,N(G586)&gt;0),IF(INDEX(pl_ativa,MAX(1,N(G586)))="Sim",1,0),0))</f>
        <v/>
      </c>
      <c r="Q586" s="39">
        <f>IF(F586="","",COUNTIFS(ex_chave_oc,F586,ex_cancelada,"&lt;&gt;Sim"))</f>
        <v/>
      </c>
      <c r="R586" s="51">
        <f>IF(P586="","",IF(AND(P586=1,N(Q586)&gt;0),1,0))</f>
        <v/>
      </c>
      <c r="S586" s="30">
        <f>IF(P586="","",IF(F586="","ERRO: data prevista ausente ou inválida",IF(O586=0,"Duplicada: contada uma vez",IF(N(G586)=0,"ERRO: tarefa fora do Plano Mestre",IF(P586=0,"Tarefa retirada do plano: não conta","OK")))))</f>
        <v/>
      </c>
    </row>
    <row r="587">
      <c r="A587" s="29" t="inlineStr">
        <is>
          <t>eq-demo-004</t>
        </is>
      </c>
      <c r="B587" s="25" t="inlineStr">
        <is>
          <t>PRL-03</t>
        </is>
      </c>
      <c r="C587" s="49" t="n">
        <v>46237</v>
      </c>
      <c r="D587" s="29" t="inlineStr">
        <is>
          <t>Cronograma PCM Direto</t>
        </is>
      </c>
      <c r="E587" s="23">
        <f>IF(OR(A587="",B587=""),"",A587&amp;"|"&amp;B587)</f>
        <v/>
      </c>
      <c r="F587" s="30">
        <f>IF(OR(E587="",NOT(ISNUMBER(C587))),"",E587&amp;"|"&amp;YEAR(C587)&amp;"-"&amp;RIGHT("0"&amp;MONTH(C587),2)&amp;"-"&amp;RIGHT("0"&amp;DAY(C587),2))</f>
        <v/>
      </c>
      <c r="G587" s="26">
        <f>IF(E587="","",IFERROR(MATCH(E587,pl_chave,0),0))</f>
        <v/>
      </c>
      <c r="H587" s="23">
        <f>IF(G587="","",IF(G587=0,"Tarefa fora do plano",INDEX(pl_tag,G587)))</f>
        <v/>
      </c>
      <c r="I587" s="30">
        <f>IF(N(G587)=0,"",INDEX(pl_atividade,G587))</f>
        <v/>
      </c>
      <c r="J587" s="50">
        <f>IF(N(G587)=0,"",INDEX(pl_especialidade,G587))</f>
        <v/>
      </c>
      <c r="K587" s="28">
        <f>IF(N(G587)=0,"",INDEX(pl_duracao,G587))</f>
        <v/>
      </c>
      <c r="L587" s="39">
        <f>IF(ISNUMBER(C587),YEAR(C587),"")</f>
        <v/>
      </c>
      <c r="M587" s="39">
        <f>IF(ISNUMBER(C587),MONTH(C587),"")</f>
        <v/>
      </c>
      <c r="N587" s="23">
        <f>IF(L587="","",IF(NOT(ISNUMBER(crono_ano)),"Informe o ano",IF(L587&lt;crono_ano,"Antes do ano",IF(L587&gt;crono_ano,"Depois do ano","No ano"))))</f>
        <v/>
      </c>
      <c r="O587" s="39">
        <f>IF(F587="","",IF(COUNTIF(F$7:F587,F587)=1,1,0))</f>
        <v/>
      </c>
      <c r="P587" s="39">
        <f>IF(A587&amp;B587&amp;C587="","",IF(AND(O587=1,N(G587)&gt;0),IF(INDEX(pl_ativa,MAX(1,N(G587)))="Sim",1,0),0))</f>
        <v/>
      </c>
      <c r="Q587" s="39">
        <f>IF(F587="","",COUNTIFS(ex_chave_oc,F587,ex_cancelada,"&lt;&gt;Sim"))</f>
        <v/>
      </c>
      <c r="R587" s="51">
        <f>IF(P587="","",IF(AND(P587=1,N(Q587)&gt;0),1,0))</f>
        <v/>
      </c>
      <c r="S587" s="30">
        <f>IF(P587="","",IF(F587="","ERRO: data prevista ausente ou inválida",IF(O587=0,"Duplicada: contada uma vez",IF(N(G587)=0,"ERRO: tarefa fora do Plano Mestre",IF(P587=0,"Tarefa retirada do plano: não conta","OK")))))</f>
        <v/>
      </c>
    </row>
    <row r="588">
      <c r="A588" s="29" t="inlineStr">
        <is>
          <t>eq-demo-004</t>
        </is>
      </c>
      <c r="B588" s="25" t="inlineStr">
        <is>
          <t>PRL-04</t>
        </is>
      </c>
      <c r="C588" s="49" t="n">
        <v>46237</v>
      </c>
      <c r="D588" s="29" t="inlineStr">
        <is>
          <t>Cronograma PCM Direto</t>
        </is>
      </c>
      <c r="E588" s="23">
        <f>IF(OR(A588="",B588=""),"",A588&amp;"|"&amp;B588)</f>
        <v/>
      </c>
      <c r="F588" s="30">
        <f>IF(OR(E588="",NOT(ISNUMBER(C588))),"",E588&amp;"|"&amp;YEAR(C588)&amp;"-"&amp;RIGHT("0"&amp;MONTH(C588),2)&amp;"-"&amp;RIGHT("0"&amp;DAY(C588),2))</f>
        <v/>
      </c>
      <c r="G588" s="26">
        <f>IF(E588="","",IFERROR(MATCH(E588,pl_chave,0),0))</f>
        <v/>
      </c>
      <c r="H588" s="23">
        <f>IF(G588="","",IF(G588=0,"Tarefa fora do plano",INDEX(pl_tag,G588)))</f>
        <v/>
      </c>
      <c r="I588" s="30">
        <f>IF(N(G588)=0,"",INDEX(pl_atividade,G588))</f>
        <v/>
      </c>
      <c r="J588" s="50">
        <f>IF(N(G588)=0,"",INDEX(pl_especialidade,G588))</f>
        <v/>
      </c>
      <c r="K588" s="28">
        <f>IF(N(G588)=0,"",INDEX(pl_duracao,G588))</f>
        <v/>
      </c>
      <c r="L588" s="39">
        <f>IF(ISNUMBER(C588),YEAR(C588),"")</f>
        <v/>
      </c>
      <c r="M588" s="39">
        <f>IF(ISNUMBER(C588),MONTH(C588),"")</f>
        <v/>
      </c>
      <c r="N588" s="23">
        <f>IF(L588="","",IF(NOT(ISNUMBER(crono_ano)),"Informe o ano",IF(L588&lt;crono_ano,"Antes do ano",IF(L588&gt;crono_ano,"Depois do ano","No ano"))))</f>
        <v/>
      </c>
      <c r="O588" s="39">
        <f>IF(F588="","",IF(COUNTIF(F$7:F588,F588)=1,1,0))</f>
        <v/>
      </c>
      <c r="P588" s="39">
        <f>IF(A588&amp;B588&amp;C588="","",IF(AND(O588=1,N(G588)&gt;0),IF(INDEX(pl_ativa,MAX(1,N(G588)))="Sim",1,0),0))</f>
        <v/>
      </c>
      <c r="Q588" s="39">
        <f>IF(F588="","",COUNTIFS(ex_chave_oc,F588,ex_cancelada,"&lt;&gt;Sim"))</f>
        <v/>
      </c>
      <c r="R588" s="51">
        <f>IF(P588="","",IF(AND(P588=1,N(Q588)&gt;0),1,0))</f>
        <v/>
      </c>
      <c r="S588" s="30">
        <f>IF(P588="","",IF(F588="","ERRO: data prevista ausente ou inválida",IF(O588=0,"Duplicada: contada uma vez",IF(N(G588)=0,"ERRO: tarefa fora do Plano Mestre",IF(P588=0,"Tarefa retirada do plano: não conta","OK")))))</f>
        <v/>
      </c>
    </row>
    <row r="589">
      <c r="A589" s="29" t="inlineStr">
        <is>
          <t>eq-demo-004</t>
        </is>
      </c>
      <c r="B589" s="25" t="inlineStr">
        <is>
          <t>PRL-08</t>
        </is>
      </c>
      <c r="C589" s="49" t="n">
        <v>46237</v>
      </c>
      <c r="D589" s="29" t="inlineStr">
        <is>
          <t>Cronograma PCM Direto</t>
        </is>
      </c>
      <c r="E589" s="23">
        <f>IF(OR(A589="",B589=""),"",A589&amp;"|"&amp;B589)</f>
        <v/>
      </c>
      <c r="F589" s="30">
        <f>IF(OR(E589="",NOT(ISNUMBER(C589))),"",E589&amp;"|"&amp;YEAR(C589)&amp;"-"&amp;RIGHT("0"&amp;MONTH(C589),2)&amp;"-"&amp;RIGHT("0"&amp;DAY(C589),2))</f>
        <v/>
      </c>
      <c r="G589" s="26">
        <f>IF(E589="","",IFERROR(MATCH(E589,pl_chave,0),0))</f>
        <v/>
      </c>
      <c r="H589" s="23">
        <f>IF(G589="","",IF(G589=0,"Tarefa fora do plano",INDEX(pl_tag,G589)))</f>
        <v/>
      </c>
      <c r="I589" s="30">
        <f>IF(N(G589)=0,"",INDEX(pl_atividade,G589))</f>
        <v/>
      </c>
      <c r="J589" s="50">
        <f>IF(N(G589)=0,"",INDEX(pl_especialidade,G589))</f>
        <v/>
      </c>
      <c r="K589" s="28">
        <f>IF(N(G589)=0,"",INDEX(pl_duracao,G589))</f>
        <v/>
      </c>
      <c r="L589" s="39">
        <f>IF(ISNUMBER(C589),YEAR(C589),"")</f>
        <v/>
      </c>
      <c r="M589" s="39">
        <f>IF(ISNUMBER(C589),MONTH(C589),"")</f>
        <v/>
      </c>
      <c r="N589" s="23">
        <f>IF(L589="","",IF(NOT(ISNUMBER(crono_ano)),"Informe o ano",IF(L589&lt;crono_ano,"Antes do ano",IF(L589&gt;crono_ano,"Depois do ano","No ano"))))</f>
        <v/>
      </c>
      <c r="O589" s="39">
        <f>IF(F589="","",IF(COUNTIF(F$7:F589,F589)=1,1,0))</f>
        <v/>
      </c>
      <c r="P589" s="39">
        <f>IF(A589&amp;B589&amp;C589="","",IF(AND(O589=1,N(G589)&gt;0),IF(INDEX(pl_ativa,MAX(1,N(G589)))="Sim",1,0),0))</f>
        <v/>
      </c>
      <c r="Q589" s="39">
        <f>IF(F589="","",COUNTIFS(ex_chave_oc,F589,ex_cancelada,"&lt;&gt;Sim"))</f>
        <v/>
      </c>
      <c r="R589" s="51">
        <f>IF(P589="","",IF(AND(P589=1,N(Q589)&gt;0),1,0))</f>
        <v/>
      </c>
      <c r="S589" s="30">
        <f>IF(P589="","",IF(F589="","ERRO: data prevista ausente ou inválida",IF(O589=0,"Duplicada: contada uma vez",IF(N(G589)=0,"ERRO: tarefa fora do Plano Mestre",IF(P589=0,"Tarefa retirada do plano: não conta","OK")))))</f>
        <v/>
      </c>
    </row>
    <row r="590">
      <c r="A590" s="29" t="inlineStr">
        <is>
          <t>eq-demo-004</t>
        </is>
      </c>
      <c r="B590" s="25" t="inlineStr">
        <is>
          <t>PRL-11</t>
        </is>
      </c>
      <c r="C590" s="49" t="n">
        <v>46237</v>
      </c>
      <c r="D590" s="29" t="inlineStr">
        <is>
          <t>Cronograma PCM Direto</t>
        </is>
      </c>
      <c r="E590" s="23">
        <f>IF(OR(A590="",B590=""),"",A590&amp;"|"&amp;B590)</f>
        <v/>
      </c>
      <c r="F590" s="30">
        <f>IF(OR(E590="",NOT(ISNUMBER(C590))),"",E590&amp;"|"&amp;YEAR(C590)&amp;"-"&amp;RIGHT("0"&amp;MONTH(C590),2)&amp;"-"&amp;RIGHT("0"&amp;DAY(C590),2))</f>
        <v/>
      </c>
      <c r="G590" s="26">
        <f>IF(E590="","",IFERROR(MATCH(E590,pl_chave,0),0))</f>
        <v/>
      </c>
      <c r="H590" s="23">
        <f>IF(G590="","",IF(G590=0,"Tarefa fora do plano",INDEX(pl_tag,G590)))</f>
        <v/>
      </c>
      <c r="I590" s="30">
        <f>IF(N(G590)=0,"",INDEX(pl_atividade,G590))</f>
        <v/>
      </c>
      <c r="J590" s="50">
        <f>IF(N(G590)=0,"",INDEX(pl_especialidade,G590))</f>
        <v/>
      </c>
      <c r="K590" s="28">
        <f>IF(N(G590)=0,"",INDEX(pl_duracao,G590))</f>
        <v/>
      </c>
      <c r="L590" s="39">
        <f>IF(ISNUMBER(C590),YEAR(C590),"")</f>
        <v/>
      </c>
      <c r="M590" s="39">
        <f>IF(ISNUMBER(C590),MONTH(C590),"")</f>
        <v/>
      </c>
      <c r="N590" s="23">
        <f>IF(L590="","",IF(NOT(ISNUMBER(crono_ano)),"Informe o ano",IF(L590&lt;crono_ano,"Antes do ano",IF(L590&gt;crono_ano,"Depois do ano","No ano"))))</f>
        <v/>
      </c>
      <c r="O590" s="39">
        <f>IF(F590="","",IF(COUNTIF(F$7:F590,F590)=1,1,0))</f>
        <v/>
      </c>
      <c r="P590" s="39">
        <f>IF(A590&amp;B590&amp;C590="","",IF(AND(O590=1,N(G590)&gt;0),IF(INDEX(pl_ativa,MAX(1,N(G590)))="Sim",1,0),0))</f>
        <v/>
      </c>
      <c r="Q590" s="39">
        <f>IF(F590="","",COUNTIFS(ex_chave_oc,F590,ex_cancelada,"&lt;&gt;Sim"))</f>
        <v/>
      </c>
      <c r="R590" s="51">
        <f>IF(P590="","",IF(AND(P590=1,N(Q590)&gt;0),1,0))</f>
        <v/>
      </c>
      <c r="S590" s="30">
        <f>IF(P590="","",IF(F590="","ERRO: data prevista ausente ou inválida",IF(O590=0,"Duplicada: contada uma vez",IF(N(G590)=0,"ERRO: tarefa fora do Plano Mestre",IF(P590=0,"Tarefa retirada do plano: não conta","OK")))))</f>
        <v/>
      </c>
    </row>
    <row r="591">
      <c r="A591" s="29" t="inlineStr">
        <is>
          <t>eq-demo-004</t>
        </is>
      </c>
      <c r="B591" s="25" t="inlineStr">
        <is>
          <t>PRL-11</t>
        </is>
      </c>
      <c r="C591" s="49" t="n">
        <v>46238</v>
      </c>
      <c r="D591" s="29" t="inlineStr">
        <is>
          <t>Cronograma PCM Direto</t>
        </is>
      </c>
      <c r="E591" s="23">
        <f>IF(OR(A591="",B591=""),"",A591&amp;"|"&amp;B591)</f>
        <v/>
      </c>
      <c r="F591" s="30">
        <f>IF(OR(E591="",NOT(ISNUMBER(C591))),"",E591&amp;"|"&amp;YEAR(C591)&amp;"-"&amp;RIGHT("0"&amp;MONTH(C591),2)&amp;"-"&amp;RIGHT("0"&amp;DAY(C591),2))</f>
        <v/>
      </c>
      <c r="G591" s="26">
        <f>IF(E591="","",IFERROR(MATCH(E591,pl_chave,0),0))</f>
        <v/>
      </c>
      <c r="H591" s="23">
        <f>IF(G591="","",IF(G591=0,"Tarefa fora do plano",INDEX(pl_tag,G591)))</f>
        <v/>
      </c>
      <c r="I591" s="30">
        <f>IF(N(G591)=0,"",INDEX(pl_atividade,G591))</f>
        <v/>
      </c>
      <c r="J591" s="50">
        <f>IF(N(G591)=0,"",INDEX(pl_especialidade,G591))</f>
        <v/>
      </c>
      <c r="K591" s="28">
        <f>IF(N(G591)=0,"",INDEX(pl_duracao,G591))</f>
        <v/>
      </c>
      <c r="L591" s="39">
        <f>IF(ISNUMBER(C591),YEAR(C591),"")</f>
        <v/>
      </c>
      <c r="M591" s="39">
        <f>IF(ISNUMBER(C591),MONTH(C591),"")</f>
        <v/>
      </c>
      <c r="N591" s="23">
        <f>IF(L591="","",IF(NOT(ISNUMBER(crono_ano)),"Informe o ano",IF(L591&lt;crono_ano,"Antes do ano",IF(L591&gt;crono_ano,"Depois do ano","No ano"))))</f>
        <v/>
      </c>
      <c r="O591" s="39">
        <f>IF(F591="","",IF(COUNTIF(F$7:F591,F591)=1,1,0))</f>
        <v/>
      </c>
      <c r="P591" s="39">
        <f>IF(A591&amp;B591&amp;C591="","",IF(AND(O591=1,N(G591)&gt;0),IF(INDEX(pl_ativa,MAX(1,N(G591)))="Sim",1,0),0))</f>
        <v/>
      </c>
      <c r="Q591" s="39">
        <f>IF(F591="","",COUNTIFS(ex_chave_oc,F591,ex_cancelada,"&lt;&gt;Sim"))</f>
        <v/>
      </c>
      <c r="R591" s="51">
        <f>IF(P591="","",IF(AND(P591=1,N(Q591)&gt;0),1,0))</f>
        <v/>
      </c>
      <c r="S591" s="30">
        <f>IF(P591="","",IF(F591="","ERRO: data prevista ausente ou inválida",IF(O591=0,"Duplicada: contada uma vez",IF(N(G591)=0,"ERRO: tarefa fora do Plano Mestre",IF(P591=0,"Tarefa retirada do plano: não conta","OK")))))</f>
        <v/>
      </c>
    </row>
    <row r="592">
      <c r="A592" s="29" t="inlineStr">
        <is>
          <t>eq-demo-004</t>
        </is>
      </c>
      <c r="B592" s="25" t="inlineStr">
        <is>
          <t>PRL-11</t>
        </is>
      </c>
      <c r="C592" s="49" t="n">
        <v>46239</v>
      </c>
      <c r="D592" s="29" t="inlineStr">
        <is>
          <t>Cronograma PCM Direto</t>
        </is>
      </c>
      <c r="E592" s="23">
        <f>IF(OR(A592="",B592=""),"",A592&amp;"|"&amp;B592)</f>
        <v/>
      </c>
      <c r="F592" s="30">
        <f>IF(OR(E592="",NOT(ISNUMBER(C592))),"",E592&amp;"|"&amp;YEAR(C592)&amp;"-"&amp;RIGHT("0"&amp;MONTH(C592),2)&amp;"-"&amp;RIGHT("0"&amp;DAY(C592),2))</f>
        <v/>
      </c>
      <c r="G592" s="26">
        <f>IF(E592="","",IFERROR(MATCH(E592,pl_chave,0),0))</f>
        <v/>
      </c>
      <c r="H592" s="23">
        <f>IF(G592="","",IF(G592=0,"Tarefa fora do plano",INDEX(pl_tag,G592)))</f>
        <v/>
      </c>
      <c r="I592" s="30">
        <f>IF(N(G592)=0,"",INDEX(pl_atividade,G592))</f>
        <v/>
      </c>
      <c r="J592" s="50">
        <f>IF(N(G592)=0,"",INDEX(pl_especialidade,G592))</f>
        <v/>
      </c>
      <c r="K592" s="28">
        <f>IF(N(G592)=0,"",INDEX(pl_duracao,G592))</f>
        <v/>
      </c>
      <c r="L592" s="39">
        <f>IF(ISNUMBER(C592),YEAR(C592),"")</f>
        <v/>
      </c>
      <c r="M592" s="39">
        <f>IF(ISNUMBER(C592),MONTH(C592),"")</f>
        <v/>
      </c>
      <c r="N592" s="23">
        <f>IF(L592="","",IF(NOT(ISNUMBER(crono_ano)),"Informe o ano",IF(L592&lt;crono_ano,"Antes do ano",IF(L592&gt;crono_ano,"Depois do ano","No ano"))))</f>
        <v/>
      </c>
      <c r="O592" s="39">
        <f>IF(F592="","",IF(COUNTIF(F$7:F592,F592)=1,1,0))</f>
        <v/>
      </c>
      <c r="P592" s="39">
        <f>IF(A592&amp;B592&amp;C592="","",IF(AND(O592=1,N(G592)&gt;0),IF(INDEX(pl_ativa,MAX(1,N(G592)))="Sim",1,0),0))</f>
        <v/>
      </c>
      <c r="Q592" s="39">
        <f>IF(F592="","",COUNTIFS(ex_chave_oc,F592,ex_cancelada,"&lt;&gt;Sim"))</f>
        <v/>
      </c>
      <c r="R592" s="51">
        <f>IF(P592="","",IF(AND(P592=1,N(Q592)&gt;0),1,0))</f>
        <v/>
      </c>
      <c r="S592" s="30">
        <f>IF(P592="","",IF(F592="","ERRO: data prevista ausente ou inválida",IF(O592=0,"Duplicada: contada uma vez",IF(N(G592)=0,"ERRO: tarefa fora do Plano Mestre",IF(P592=0,"Tarefa retirada do plano: não conta","OK")))))</f>
        <v/>
      </c>
    </row>
    <row r="593">
      <c r="A593" s="29" t="inlineStr">
        <is>
          <t>eq-demo-004</t>
        </is>
      </c>
      <c r="B593" s="25" t="inlineStr">
        <is>
          <t>PRL-11</t>
        </is>
      </c>
      <c r="C593" s="49" t="n">
        <v>46240</v>
      </c>
      <c r="D593" s="29" t="inlineStr">
        <is>
          <t>Cronograma PCM Direto</t>
        </is>
      </c>
      <c r="E593" s="23">
        <f>IF(OR(A593="",B593=""),"",A593&amp;"|"&amp;B593)</f>
        <v/>
      </c>
      <c r="F593" s="30">
        <f>IF(OR(E593="",NOT(ISNUMBER(C593))),"",E593&amp;"|"&amp;YEAR(C593)&amp;"-"&amp;RIGHT("0"&amp;MONTH(C593),2)&amp;"-"&amp;RIGHT("0"&amp;DAY(C593),2))</f>
        <v/>
      </c>
      <c r="G593" s="26">
        <f>IF(E593="","",IFERROR(MATCH(E593,pl_chave,0),0))</f>
        <v/>
      </c>
      <c r="H593" s="23">
        <f>IF(G593="","",IF(G593=0,"Tarefa fora do plano",INDEX(pl_tag,G593)))</f>
        <v/>
      </c>
      <c r="I593" s="30">
        <f>IF(N(G593)=0,"",INDEX(pl_atividade,G593))</f>
        <v/>
      </c>
      <c r="J593" s="50">
        <f>IF(N(G593)=0,"",INDEX(pl_especialidade,G593))</f>
        <v/>
      </c>
      <c r="K593" s="28">
        <f>IF(N(G593)=0,"",INDEX(pl_duracao,G593))</f>
        <v/>
      </c>
      <c r="L593" s="39">
        <f>IF(ISNUMBER(C593),YEAR(C593),"")</f>
        <v/>
      </c>
      <c r="M593" s="39">
        <f>IF(ISNUMBER(C593),MONTH(C593),"")</f>
        <v/>
      </c>
      <c r="N593" s="23">
        <f>IF(L593="","",IF(NOT(ISNUMBER(crono_ano)),"Informe o ano",IF(L593&lt;crono_ano,"Antes do ano",IF(L593&gt;crono_ano,"Depois do ano","No ano"))))</f>
        <v/>
      </c>
      <c r="O593" s="39">
        <f>IF(F593="","",IF(COUNTIF(F$7:F593,F593)=1,1,0))</f>
        <v/>
      </c>
      <c r="P593" s="39">
        <f>IF(A593&amp;B593&amp;C593="","",IF(AND(O593=1,N(G593)&gt;0),IF(INDEX(pl_ativa,MAX(1,N(G593)))="Sim",1,0),0))</f>
        <v/>
      </c>
      <c r="Q593" s="39">
        <f>IF(F593="","",COUNTIFS(ex_chave_oc,F593,ex_cancelada,"&lt;&gt;Sim"))</f>
        <v/>
      </c>
      <c r="R593" s="51">
        <f>IF(P593="","",IF(AND(P593=1,N(Q593)&gt;0),1,0))</f>
        <v/>
      </c>
      <c r="S593" s="30">
        <f>IF(P593="","",IF(F593="","ERRO: data prevista ausente ou inválida",IF(O593=0,"Duplicada: contada uma vez",IF(N(G593)=0,"ERRO: tarefa fora do Plano Mestre",IF(P593=0,"Tarefa retirada do plano: não conta","OK")))))</f>
        <v/>
      </c>
    </row>
    <row r="594">
      <c r="A594" s="29" t="inlineStr">
        <is>
          <t>eq-demo-004</t>
        </is>
      </c>
      <c r="B594" s="25" t="inlineStr">
        <is>
          <t>PRL-11</t>
        </is>
      </c>
      <c r="C594" s="49" t="n">
        <v>46241</v>
      </c>
      <c r="D594" s="29" t="inlineStr">
        <is>
          <t>Cronograma PCM Direto</t>
        </is>
      </c>
      <c r="E594" s="23">
        <f>IF(OR(A594="",B594=""),"",A594&amp;"|"&amp;B594)</f>
        <v/>
      </c>
      <c r="F594" s="30">
        <f>IF(OR(E594="",NOT(ISNUMBER(C594))),"",E594&amp;"|"&amp;YEAR(C594)&amp;"-"&amp;RIGHT("0"&amp;MONTH(C594),2)&amp;"-"&amp;RIGHT("0"&amp;DAY(C594),2))</f>
        <v/>
      </c>
      <c r="G594" s="26">
        <f>IF(E594="","",IFERROR(MATCH(E594,pl_chave,0),0))</f>
        <v/>
      </c>
      <c r="H594" s="23">
        <f>IF(G594="","",IF(G594=0,"Tarefa fora do plano",INDEX(pl_tag,G594)))</f>
        <v/>
      </c>
      <c r="I594" s="30">
        <f>IF(N(G594)=0,"",INDEX(pl_atividade,G594))</f>
        <v/>
      </c>
      <c r="J594" s="50">
        <f>IF(N(G594)=0,"",INDEX(pl_especialidade,G594))</f>
        <v/>
      </c>
      <c r="K594" s="28">
        <f>IF(N(G594)=0,"",INDEX(pl_duracao,G594))</f>
        <v/>
      </c>
      <c r="L594" s="39">
        <f>IF(ISNUMBER(C594),YEAR(C594),"")</f>
        <v/>
      </c>
      <c r="M594" s="39">
        <f>IF(ISNUMBER(C594),MONTH(C594),"")</f>
        <v/>
      </c>
      <c r="N594" s="23">
        <f>IF(L594="","",IF(NOT(ISNUMBER(crono_ano)),"Informe o ano",IF(L594&lt;crono_ano,"Antes do ano",IF(L594&gt;crono_ano,"Depois do ano","No ano"))))</f>
        <v/>
      </c>
      <c r="O594" s="39">
        <f>IF(F594="","",IF(COUNTIF(F$7:F594,F594)=1,1,0))</f>
        <v/>
      </c>
      <c r="P594" s="39">
        <f>IF(A594&amp;B594&amp;C594="","",IF(AND(O594=1,N(G594)&gt;0),IF(INDEX(pl_ativa,MAX(1,N(G594)))="Sim",1,0),0))</f>
        <v/>
      </c>
      <c r="Q594" s="39">
        <f>IF(F594="","",COUNTIFS(ex_chave_oc,F594,ex_cancelada,"&lt;&gt;Sim"))</f>
        <v/>
      </c>
      <c r="R594" s="51">
        <f>IF(P594="","",IF(AND(P594=1,N(Q594)&gt;0),1,0))</f>
        <v/>
      </c>
      <c r="S594" s="30">
        <f>IF(P594="","",IF(F594="","ERRO: data prevista ausente ou inválida",IF(O594=0,"Duplicada: contada uma vez",IF(N(G594)=0,"ERRO: tarefa fora do Plano Mestre",IF(P594=0,"Tarefa retirada do plano: não conta","OK")))))</f>
        <v/>
      </c>
    </row>
    <row r="595">
      <c r="A595" s="29" t="inlineStr">
        <is>
          <t>eq-demo-001</t>
        </is>
      </c>
      <c r="B595" s="25" t="inlineStr">
        <is>
          <t>CMP-01</t>
        </is>
      </c>
      <c r="C595" s="49" t="n">
        <v>46244</v>
      </c>
      <c r="D595" s="29" t="inlineStr">
        <is>
          <t>Cronograma PCM Direto</t>
        </is>
      </c>
      <c r="E595" s="23">
        <f>IF(OR(A595="",B595=""),"",A595&amp;"|"&amp;B595)</f>
        <v/>
      </c>
      <c r="F595" s="30">
        <f>IF(OR(E595="",NOT(ISNUMBER(C595))),"",E595&amp;"|"&amp;YEAR(C595)&amp;"-"&amp;RIGHT("0"&amp;MONTH(C595),2)&amp;"-"&amp;RIGHT("0"&amp;DAY(C595),2))</f>
        <v/>
      </c>
      <c r="G595" s="26">
        <f>IF(E595="","",IFERROR(MATCH(E595,pl_chave,0),0))</f>
        <v/>
      </c>
      <c r="H595" s="23">
        <f>IF(G595="","",IF(G595=0,"Tarefa fora do plano",INDEX(pl_tag,G595)))</f>
        <v/>
      </c>
      <c r="I595" s="30">
        <f>IF(N(G595)=0,"",INDEX(pl_atividade,G595))</f>
        <v/>
      </c>
      <c r="J595" s="50">
        <f>IF(N(G595)=0,"",INDEX(pl_especialidade,G595))</f>
        <v/>
      </c>
      <c r="K595" s="28">
        <f>IF(N(G595)=0,"",INDEX(pl_duracao,G595))</f>
        <v/>
      </c>
      <c r="L595" s="39">
        <f>IF(ISNUMBER(C595),YEAR(C595),"")</f>
        <v/>
      </c>
      <c r="M595" s="39">
        <f>IF(ISNUMBER(C595),MONTH(C595),"")</f>
        <v/>
      </c>
      <c r="N595" s="23">
        <f>IF(L595="","",IF(NOT(ISNUMBER(crono_ano)),"Informe o ano",IF(L595&lt;crono_ano,"Antes do ano",IF(L595&gt;crono_ano,"Depois do ano","No ano"))))</f>
        <v/>
      </c>
      <c r="O595" s="39">
        <f>IF(F595="","",IF(COUNTIF(F$7:F595,F595)=1,1,0))</f>
        <v/>
      </c>
      <c r="P595" s="39">
        <f>IF(A595&amp;B595&amp;C595="","",IF(AND(O595=1,N(G595)&gt;0),IF(INDEX(pl_ativa,MAX(1,N(G595)))="Sim",1,0),0))</f>
        <v/>
      </c>
      <c r="Q595" s="39">
        <f>IF(F595="","",COUNTIFS(ex_chave_oc,F595,ex_cancelada,"&lt;&gt;Sim"))</f>
        <v/>
      </c>
      <c r="R595" s="51">
        <f>IF(P595="","",IF(AND(P595=1,N(Q595)&gt;0),1,0))</f>
        <v/>
      </c>
      <c r="S595" s="30">
        <f>IF(P595="","",IF(F595="","ERRO: data prevista ausente ou inválida",IF(O595=0,"Duplicada: contada uma vez",IF(N(G595)=0,"ERRO: tarefa fora do Plano Mestre",IF(P595=0,"Tarefa retirada do plano: não conta","OK")))))</f>
        <v/>
      </c>
    </row>
    <row r="596">
      <c r="A596" s="29" t="inlineStr">
        <is>
          <t>eq-demo-001</t>
        </is>
      </c>
      <c r="B596" s="25" t="inlineStr">
        <is>
          <t>CMP-02</t>
        </is>
      </c>
      <c r="C596" s="49" t="n">
        <v>46244</v>
      </c>
      <c r="D596" s="29" t="inlineStr">
        <is>
          <t>Cronograma PCM Direto</t>
        </is>
      </c>
      <c r="E596" s="23">
        <f>IF(OR(A596="",B596=""),"",A596&amp;"|"&amp;B596)</f>
        <v/>
      </c>
      <c r="F596" s="30">
        <f>IF(OR(E596="",NOT(ISNUMBER(C596))),"",E596&amp;"|"&amp;YEAR(C596)&amp;"-"&amp;RIGHT("0"&amp;MONTH(C596),2)&amp;"-"&amp;RIGHT("0"&amp;DAY(C596),2))</f>
        <v/>
      </c>
      <c r="G596" s="26">
        <f>IF(E596="","",IFERROR(MATCH(E596,pl_chave,0),0))</f>
        <v/>
      </c>
      <c r="H596" s="23">
        <f>IF(G596="","",IF(G596=0,"Tarefa fora do plano",INDEX(pl_tag,G596)))</f>
        <v/>
      </c>
      <c r="I596" s="30">
        <f>IF(N(G596)=0,"",INDEX(pl_atividade,G596))</f>
        <v/>
      </c>
      <c r="J596" s="50">
        <f>IF(N(G596)=0,"",INDEX(pl_especialidade,G596))</f>
        <v/>
      </c>
      <c r="K596" s="28">
        <f>IF(N(G596)=0,"",INDEX(pl_duracao,G596))</f>
        <v/>
      </c>
      <c r="L596" s="39">
        <f>IF(ISNUMBER(C596),YEAR(C596),"")</f>
        <v/>
      </c>
      <c r="M596" s="39">
        <f>IF(ISNUMBER(C596),MONTH(C596),"")</f>
        <v/>
      </c>
      <c r="N596" s="23">
        <f>IF(L596="","",IF(NOT(ISNUMBER(crono_ano)),"Informe o ano",IF(L596&lt;crono_ano,"Antes do ano",IF(L596&gt;crono_ano,"Depois do ano","No ano"))))</f>
        <v/>
      </c>
      <c r="O596" s="39">
        <f>IF(F596="","",IF(COUNTIF(F$7:F596,F596)=1,1,0))</f>
        <v/>
      </c>
      <c r="P596" s="39">
        <f>IF(A596&amp;B596&amp;C596="","",IF(AND(O596=1,N(G596)&gt;0),IF(INDEX(pl_ativa,MAX(1,N(G596)))="Sim",1,0),0))</f>
        <v/>
      </c>
      <c r="Q596" s="39">
        <f>IF(F596="","",COUNTIFS(ex_chave_oc,F596,ex_cancelada,"&lt;&gt;Sim"))</f>
        <v/>
      </c>
      <c r="R596" s="51">
        <f>IF(P596="","",IF(AND(P596=1,N(Q596)&gt;0),1,0))</f>
        <v/>
      </c>
      <c r="S596" s="30">
        <f>IF(P596="","",IF(F596="","ERRO: data prevista ausente ou inválida",IF(O596=0,"Duplicada: contada uma vez",IF(N(G596)=0,"ERRO: tarefa fora do Plano Mestre",IF(P596=0,"Tarefa retirada do plano: não conta","OK")))))</f>
        <v/>
      </c>
    </row>
    <row r="597">
      <c r="A597" s="29" t="inlineStr">
        <is>
          <t>eq-demo-001</t>
        </is>
      </c>
      <c r="B597" s="25" t="inlineStr">
        <is>
          <t>CMP-04</t>
        </is>
      </c>
      <c r="C597" s="49" t="n">
        <v>46244</v>
      </c>
      <c r="D597" s="29" t="inlineStr">
        <is>
          <t>Cronograma PCM Direto</t>
        </is>
      </c>
      <c r="E597" s="23">
        <f>IF(OR(A597="",B597=""),"",A597&amp;"|"&amp;B597)</f>
        <v/>
      </c>
      <c r="F597" s="30">
        <f>IF(OR(E597="",NOT(ISNUMBER(C597))),"",E597&amp;"|"&amp;YEAR(C597)&amp;"-"&amp;RIGHT("0"&amp;MONTH(C597),2)&amp;"-"&amp;RIGHT("0"&amp;DAY(C597),2))</f>
        <v/>
      </c>
      <c r="G597" s="26">
        <f>IF(E597="","",IFERROR(MATCH(E597,pl_chave,0),0))</f>
        <v/>
      </c>
      <c r="H597" s="23">
        <f>IF(G597="","",IF(G597=0,"Tarefa fora do plano",INDEX(pl_tag,G597)))</f>
        <v/>
      </c>
      <c r="I597" s="30">
        <f>IF(N(G597)=0,"",INDEX(pl_atividade,G597))</f>
        <v/>
      </c>
      <c r="J597" s="50">
        <f>IF(N(G597)=0,"",INDEX(pl_especialidade,G597))</f>
        <v/>
      </c>
      <c r="K597" s="28">
        <f>IF(N(G597)=0,"",INDEX(pl_duracao,G597))</f>
        <v/>
      </c>
      <c r="L597" s="39">
        <f>IF(ISNUMBER(C597),YEAR(C597),"")</f>
        <v/>
      </c>
      <c r="M597" s="39">
        <f>IF(ISNUMBER(C597),MONTH(C597),"")</f>
        <v/>
      </c>
      <c r="N597" s="23">
        <f>IF(L597="","",IF(NOT(ISNUMBER(crono_ano)),"Informe o ano",IF(L597&lt;crono_ano,"Antes do ano",IF(L597&gt;crono_ano,"Depois do ano","No ano"))))</f>
        <v/>
      </c>
      <c r="O597" s="39">
        <f>IF(F597="","",IF(COUNTIF(F$7:F597,F597)=1,1,0))</f>
        <v/>
      </c>
      <c r="P597" s="39">
        <f>IF(A597&amp;B597&amp;C597="","",IF(AND(O597=1,N(G597)&gt;0),IF(INDEX(pl_ativa,MAX(1,N(G597)))="Sim",1,0),0))</f>
        <v/>
      </c>
      <c r="Q597" s="39">
        <f>IF(F597="","",COUNTIFS(ex_chave_oc,F597,ex_cancelada,"&lt;&gt;Sim"))</f>
        <v/>
      </c>
      <c r="R597" s="51">
        <f>IF(P597="","",IF(AND(P597=1,N(Q597)&gt;0),1,0))</f>
        <v/>
      </c>
      <c r="S597" s="30">
        <f>IF(P597="","",IF(F597="","ERRO: data prevista ausente ou inválida",IF(O597=0,"Duplicada: contada uma vez",IF(N(G597)=0,"ERRO: tarefa fora do Plano Mestre",IF(P597=0,"Tarefa retirada do plano: não conta","OK")))))</f>
        <v/>
      </c>
    </row>
    <row r="598">
      <c r="A598" s="29" t="inlineStr">
        <is>
          <t>eq-demo-001</t>
        </is>
      </c>
      <c r="B598" s="25" t="inlineStr">
        <is>
          <t>CMP-06</t>
        </is>
      </c>
      <c r="C598" s="49" t="n">
        <v>46244</v>
      </c>
      <c r="D598" s="29" t="inlineStr">
        <is>
          <t>Cronograma PCM Direto</t>
        </is>
      </c>
      <c r="E598" s="23">
        <f>IF(OR(A598="",B598=""),"",A598&amp;"|"&amp;B598)</f>
        <v/>
      </c>
      <c r="F598" s="30">
        <f>IF(OR(E598="",NOT(ISNUMBER(C598))),"",E598&amp;"|"&amp;YEAR(C598)&amp;"-"&amp;RIGHT("0"&amp;MONTH(C598),2)&amp;"-"&amp;RIGHT("0"&amp;DAY(C598),2))</f>
        <v/>
      </c>
      <c r="G598" s="26">
        <f>IF(E598="","",IFERROR(MATCH(E598,pl_chave,0),0))</f>
        <v/>
      </c>
      <c r="H598" s="23">
        <f>IF(G598="","",IF(G598=0,"Tarefa fora do plano",INDEX(pl_tag,G598)))</f>
        <v/>
      </c>
      <c r="I598" s="30">
        <f>IF(N(G598)=0,"",INDEX(pl_atividade,G598))</f>
        <v/>
      </c>
      <c r="J598" s="50">
        <f>IF(N(G598)=0,"",INDEX(pl_especialidade,G598))</f>
        <v/>
      </c>
      <c r="K598" s="28">
        <f>IF(N(G598)=0,"",INDEX(pl_duracao,G598))</f>
        <v/>
      </c>
      <c r="L598" s="39">
        <f>IF(ISNUMBER(C598),YEAR(C598),"")</f>
        <v/>
      </c>
      <c r="M598" s="39">
        <f>IF(ISNUMBER(C598),MONTH(C598),"")</f>
        <v/>
      </c>
      <c r="N598" s="23">
        <f>IF(L598="","",IF(NOT(ISNUMBER(crono_ano)),"Informe o ano",IF(L598&lt;crono_ano,"Antes do ano",IF(L598&gt;crono_ano,"Depois do ano","No ano"))))</f>
        <v/>
      </c>
      <c r="O598" s="39">
        <f>IF(F598="","",IF(COUNTIF(F$7:F598,F598)=1,1,0))</f>
        <v/>
      </c>
      <c r="P598" s="39">
        <f>IF(A598&amp;B598&amp;C598="","",IF(AND(O598=1,N(G598)&gt;0),IF(INDEX(pl_ativa,MAX(1,N(G598)))="Sim",1,0),0))</f>
        <v/>
      </c>
      <c r="Q598" s="39">
        <f>IF(F598="","",COUNTIFS(ex_chave_oc,F598,ex_cancelada,"&lt;&gt;Sim"))</f>
        <v/>
      </c>
      <c r="R598" s="51">
        <f>IF(P598="","",IF(AND(P598=1,N(Q598)&gt;0),1,0))</f>
        <v/>
      </c>
      <c r="S598" s="30">
        <f>IF(P598="","",IF(F598="","ERRO: data prevista ausente ou inválida",IF(O598=0,"Duplicada: contada uma vez",IF(N(G598)=0,"ERRO: tarefa fora do Plano Mestre",IF(P598=0,"Tarefa retirada do plano: não conta","OK")))))</f>
        <v/>
      </c>
    </row>
    <row r="599">
      <c r="A599" s="29" t="inlineStr">
        <is>
          <t>eq-demo-002</t>
        </is>
      </c>
      <c r="B599" s="25" t="inlineStr">
        <is>
          <t>BCF-01</t>
        </is>
      </c>
      <c r="C599" s="49" t="n">
        <v>46244</v>
      </c>
      <c r="D599" s="29" t="inlineStr">
        <is>
          <t>Cronograma PCM Direto</t>
        </is>
      </c>
      <c r="E599" s="23">
        <f>IF(OR(A599="",B599=""),"",A599&amp;"|"&amp;B599)</f>
        <v/>
      </c>
      <c r="F599" s="30">
        <f>IF(OR(E599="",NOT(ISNUMBER(C599))),"",E599&amp;"|"&amp;YEAR(C599)&amp;"-"&amp;RIGHT("0"&amp;MONTH(C599),2)&amp;"-"&amp;RIGHT("0"&amp;DAY(C599),2))</f>
        <v/>
      </c>
      <c r="G599" s="26">
        <f>IF(E599="","",IFERROR(MATCH(E599,pl_chave,0),0))</f>
        <v/>
      </c>
      <c r="H599" s="23">
        <f>IF(G599="","",IF(G599=0,"Tarefa fora do plano",INDEX(pl_tag,G599)))</f>
        <v/>
      </c>
      <c r="I599" s="30">
        <f>IF(N(G599)=0,"",INDEX(pl_atividade,G599))</f>
        <v/>
      </c>
      <c r="J599" s="50">
        <f>IF(N(G599)=0,"",INDEX(pl_especialidade,G599))</f>
        <v/>
      </c>
      <c r="K599" s="28">
        <f>IF(N(G599)=0,"",INDEX(pl_duracao,G599))</f>
        <v/>
      </c>
      <c r="L599" s="39">
        <f>IF(ISNUMBER(C599),YEAR(C599),"")</f>
        <v/>
      </c>
      <c r="M599" s="39">
        <f>IF(ISNUMBER(C599),MONTH(C599),"")</f>
        <v/>
      </c>
      <c r="N599" s="23">
        <f>IF(L599="","",IF(NOT(ISNUMBER(crono_ano)),"Informe o ano",IF(L599&lt;crono_ano,"Antes do ano",IF(L599&gt;crono_ano,"Depois do ano","No ano"))))</f>
        <v/>
      </c>
      <c r="O599" s="39">
        <f>IF(F599="","",IF(COUNTIF(F$7:F599,F599)=1,1,0))</f>
        <v/>
      </c>
      <c r="P599" s="39">
        <f>IF(A599&amp;B599&amp;C599="","",IF(AND(O599=1,N(G599)&gt;0),IF(INDEX(pl_ativa,MAX(1,N(G599)))="Sim",1,0),0))</f>
        <v/>
      </c>
      <c r="Q599" s="39">
        <f>IF(F599="","",COUNTIFS(ex_chave_oc,F599,ex_cancelada,"&lt;&gt;Sim"))</f>
        <v/>
      </c>
      <c r="R599" s="51">
        <f>IF(P599="","",IF(AND(P599=1,N(Q599)&gt;0),1,0))</f>
        <v/>
      </c>
      <c r="S599" s="30">
        <f>IF(P599="","",IF(F599="","ERRO: data prevista ausente ou inválida",IF(O599=0,"Duplicada: contada uma vez",IF(N(G599)=0,"ERRO: tarefa fora do Plano Mestre",IF(P599=0,"Tarefa retirada do plano: não conta","OK")))))</f>
        <v/>
      </c>
    </row>
    <row r="600">
      <c r="A600" s="29" t="inlineStr">
        <is>
          <t>eq-demo-003</t>
        </is>
      </c>
      <c r="B600" s="25" t="inlineStr">
        <is>
          <t>MOT-01</t>
        </is>
      </c>
      <c r="C600" s="49" t="n">
        <v>46244</v>
      </c>
      <c r="D600" s="29" t="inlineStr">
        <is>
          <t>Cronograma PCM Direto</t>
        </is>
      </c>
      <c r="E600" s="23">
        <f>IF(OR(A600="",B600=""),"",A600&amp;"|"&amp;B600)</f>
        <v/>
      </c>
      <c r="F600" s="30">
        <f>IF(OR(E600="",NOT(ISNUMBER(C600))),"",E600&amp;"|"&amp;YEAR(C600)&amp;"-"&amp;RIGHT("0"&amp;MONTH(C600),2)&amp;"-"&amp;RIGHT("0"&amp;DAY(C600),2))</f>
        <v/>
      </c>
      <c r="G600" s="26">
        <f>IF(E600="","",IFERROR(MATCH(E600,pl_chave,0),0))</f>
        <v/>
      </c>
      <c r="H600" s="23">
        <f>IF(G600="","",IF(G600=0,"Tarefa fora do plano",INDEX(pl_tag,G600)))</f>
        <v/>
      </c>
      <c r="I600" s="30">
        <f>IF(N(G600)=0,"",INDEX(pl_atividade,G600))</f>
        <v/>
      </c>
      <c r="J600" s="50">
        <f>IF(N(G600)=0,"",INDEX(pl_especialidade,G600))</f>
        <v/>
      </c>
      <c r="K600" s="28">
        <f>IF(N(G600)=0,"",INDEX(pl_duracao,G600))</f>
        <v/>
      </c>
      <c r="L600" s="39">
        <f>IF(ISNUMBER(C600),YEAR(C600),"")</f>
        <v/>
      </c>
      <c r="M600" s="39">
        <f>IF(ISNUMBER(C600),MONTH(C600),"")</f>
        <v/>
      </c>
      <c r="N600" s="23">
        <f>IF(L600="","",IF(NOT(ISNUMBER(crono_ano)),"Informe o ano",IF(L600&lt;crono_ano,"Antes do ano",IF(L600&gt;crono_ano,"Depois do ano","No ano"))))</f>
        <v/>
      </c>
      <c r="O600" s="39">
        <f>IF(F600="","",IF(COUNTIF(F$7:F600,F600)=1,1,0))</f>
        <v/>
      </c>
      <c r="P600" s="39">
        <f>IF(A600&amp;B600&amp;C600="","",IF(AND(O600=1,N(G600)&gt;0),IF(INDEX(pl_ativa,MAX(1,N(G600)))="Sim",1,0),0))</f>
        <v/>
      </c>
      <c r="Q600" s="39">
        <f>IF(F600="","",COUNTIFS(ex_chave_oc,F600,ex_cancelada,"&lt;&gt;Sim"))</f>
        <v/>
      </c>
      <c r="R600" s="51">
        <f>IF(P600="","",IF(AND(P600=1,N(Q600)&gt;0),1,0))</f>
        <v/>
      </c>
      <c r="S600" s="30">
        <f>IF(P600="","",IF(F600="","ERRO: data prevista ausente ou inválida",IF(O600=0,"Duplicada: contada uma vez",IF(N(G600)=0,"ERRO: tarefa fora do Plano Mestre",IF(P600=0,"Tarefa retirada do plano: não conta","OK")))))</f>
        <v/>
      </c>
    </row>
    <row r="601">
      <c r="A601" s="29" t="inlineStr">
        <is>
          <t>eq-demo-004</t>
        </is>
      </c>
      <c r="B601" s="25" t="inlineStr">
        <is>
          <t>PRL-01</t>
        </is>
      </c>
      <c r="C601" s="49" t="n">
        <v>46244</v>
      </c>
      <c r="D601" s="29" t="inlineStr">
        <is>
          <t>Cronograma PCM Direto</t>
        </is>
      </c>
      <c r="E601" s="23">
        <f>IF(OR(A601="",B601=""),"",A601&amp;"|"&amp;B601)</f>
        <v/>
      </c>
      <c r="F601" s="30">
        <f>IF(OR(E601="",NOT(ISNUMBER(C601))),"",E601&amp;"|"&amp;YEAR(C601)&amp;"-"&amp;RIGHT("0"&amp;MONTH(C601),2)&amp;"-"&amp;RIGHT("0"&amp;DAY(C601),2))</f>
        <v/>
      </c>
      <c r="G601" s="26">
        <f>IF(E601="","",IFERROR(MATCH(E601,pl_chave,0),0))</f>
        <v/>
      </c>
      <c r="H601" s="23">
        <f>IF(G601="","",IF(G601=0,"Tarefa fora do plano",INDEX(pl_tag,G601)))</f>
        <v/>
      </c>
      <c r="I601" s="30">
        <f>IF(N(G601)=0,"",INDEX(pl_atividade,G601))</f>
        <v/>
      </c>
      <c r="J601" s="50">
        <f>IF(N(G601)=0,"",INDEX(pl_especialidade,G601))</f>
        <v/>
      </c>
      <c r="K601" s="28">
        <f>IF(N(G601)=0,"",INDEX(pl_duracao,G601))</f>
        <v/>
      </c>
      <c r="L601" s="39">
        <f>IF(ISNUMBER(C601),YEAR(C601),"")</f>
        <v/>
      </c>
      <c r="M601" s="39">
        <f>IF(ISNUMBER(C601),MONTH(C601),"")</f>
        <v/>
      </c>
      <c r="N601" s="23">
        <f>IF(L601="","",IF(NOT(ISNUMBER(crono_ano)),"Informe o ano",IF(L601&lt;crono_ano,"Antes do ano",IF(L601&gt;crono_ano,"Depois do ano","No ano"))))</f>
        <v/>
      </c>
      <c r="O601" s="39">
        <f>IF(F601="","",IF(COUNTIF(F$7:F601,F601)=1,1,0))</f>
        <v/>
      </c>
      <c r="P601" s="39">
        <f>IF(A601&amp;B601&amp;C601="","",IF(AND(O601=1,N(G601)&gt;0),IF(INDEX(pl_ativa,MAX(1,N(G601)))="Sim",1,0),0))</f>
        <v/>
      </c>
      <c r="Q601" s="39">
        <f>IF(F601="","",COUNTIFS(ex_chave_oc,F601,ex_cancelada,"&lt;&gt;Sim"))</f>
        <v/>
      </c>
      <c r="R601" s="51">
        <f>IF(P601="","",IF(AND(P601=1,N(Q601)&gt;0),1,0))</f>
        <v/>
      </c>
      <c r="S601" s="30">
        <f>IF(P601="","",IF(F601="","ERRO: data prevista ausente ou inválida",IF(O601=0,"Duplicada: contada uma vez",IF(N(G601)=0,"ERRO: tarefa fora do Plano Mestre",IF(P601=0,"Tarefa retirada do plano: não conta","OK")))))</f>
        <v/>
      </c>
    </row>
    <row r="602">
      <c r="A602" s="29" t="inlineStr">
        <is>
          <t>eq-demo-004</t>
        </is>
      </c>
      <c r="B602" s="25" t="inlineStr">
        <is>
          <t>PRL-02</t>
        </is>
      </c>
      <c r="C602" s="49" t="n">
        <v>46244</v>
      </c>
      <c r="D602" s="29" t="inlineStr">
        <is>
          <t>Cronograma PCM Direto</t>
        </is>
      </c>
      <c r="E602" s="23">
        <f>IF(OR(A602="",B602=""),"",A602&amp;"|"&amp;B602)</f>
        <v/>
      </c>
      <c r="F602" s="30">
        <f>IF(OR(E602="",NOT(ISNUMBER(C602))),"",E602&amp;"|"&amp;YEAR(C602)&amp;"-"&amp;RIGHT("0"&amp;MONTH(C602),2)&amp;"-"&amp;RIGHT("0"&amp;DAY(C602),2))</f>
        <v/>
      </c>
      <c r="G602" s="26">
        <f>IF(E602="","",IFERROR(MATCH(E602,pl_chave,0),0))</f>
        <v/>
      </c>
      <c r="H602" s="23">
        <f>IF(G602="","",IF(G602=0,"Tarefa fora do plano",INDEX(pl_tag,G602)))</f>
        <v/>
      </c>
      <c r="I602" s="30">
        <f>IF(N(G602)=0,"",INDEX(pl_atividade,G602))</f>
        <v/>
      </c>
      <c r="J602" s="50">
        <f>IF(N(G602)=0,"",INDEX(pl_especialidade,G602))</f>
        <v/>
      </c>
      <c r="K602" s="28">
        <f>IF(N(G602)=0,"",INDEX(pl_duracao,G602))</f>
        <v/>
      </c>
      <c r="L602" s="39">
        <f>IF(ISNUMBER(C602),YEAR(C602),"")</f>
        <v/>
      </c>
      <c r="M602" s="39">
        <f>IF(ISNUMBER(C602),MONTH(C602),"")</f>
        <v/>
      </c>
      <c r="N602" s="23">
        <f>IF(L602="","",IF(NOT(ISNUMBER(crono_ano)),"Informe o ano",IF(L602&lt;crono_ano,"Antes do ano",IF(L602&gt;crono_ano,"Depois do ano","No ano"))))</f>
        <v/>
      </c>
      <c r="O602" s="39">
        <f>IF(F602="","",IF(COUNTIF(F$7:F602,F602)=1,1,0))</f>
        <v/>
      </c>
      <c r="P602" s="39">
        <f>IF(A602&amp;B602&amp;C602="","",IF(AND(O602=1,N(G602)&gt;0),IF(INDEX(pl_ativa,MAX(1,N(G602)))="Sim",1,0),0))</f>
        <v/>
      </c>
      <c r="Q602" s="39">
        <f>IF(F602="","",COUNTIFS(ex_chave_oc,F602,ex_cancelada,"&lt;&gt;Sim"))</f>
        <v/>
      </c>
      <c r="R602" s="51">
        <f>IF(P602="","",IF(AND(P602=1,N(Q602)&gt;0),1,0))</f>
        <v/>
      </c>
      <c r="S602" s="30">
        <f>IF(P602="","",IF(F602="","ERRO: data prevista ausente ou inválida",IF(O602=0,"Duplicada: contada uma vez",IF(N(G602)=0,"ERRO: tarefa fora do Plano Mestre",IF(P602=0,"Tarefa retirada do plano: não conta","OK")))))</f>
        <v/>
      </c>
    </row>
    <row r="603">
      <c r="A603" s="29" t="inlineStr">
        <is>
          <t>eq-demo-004</t>
        </is>
      </c>
      <c r="B603" s="25" t="inlineStr">
        <is>
          <t>PRL-03</t>
        </is>
      </c>
      <c r="C603" s="49" t="n">
        <v>46244</v>
      </c>
      <c r="D603" s="29" t="inlineStr">
        <is>
          <t>Cronograma PCM Direto</t>
        </is>
      </c>
      <c r="E603" s="23">
        <f>IF(OR(A603="",B603=""),"",A603&amp;"|"&amp;B603)</f>
        <v/>
      </c>
      <c r="F603" s="30">
        <f>IF(OR(E603="",NOT(ISNUMBER(C603))),"",E603&amp;"|"&amp;YEAR(C603)&amp;"-"&amp;RIGHT("0"&amp;MONTH(C603),2)&amp;"-"&amp;RIGHT("0"&amp;DAY(C603),2))</f>
        <v/>
      </c>
      <c r="G603" s="26">
        <f>IF(E603="","",IFERROR(MATCH(E603,pl_chave,0),0))</f>
        <v/>
      </c>
      <c r="H603" s="23">
        <f>IF(G603="","",IF(G603=0,"Tarefa fora do plano",INDEX(pl_tag,G603)))</f>
        <v/>
      </c>
      <c r="I603" s="30">
        <f>IF(N(G603)=0,"",INDEX(pl_atividade,G603))</f>
        <v/>
      </c>
      <c r="J603" s="50">
        <f>IF(N(G603)=0,"",INDEX(pl_especialidade,G603))</f>
        <v/>
      </c>
      <c r="K603" s="28">
        <f>IF(N(G603)=0,"",INDEX(pl_duracao,G603))</f>
        <v/>
      </c>
      <c r="L603" s="39">
        <f>IF(ISNUMBER(C603),YEAR(C603),"")</f>
        <v/>
      </c>
      <c r="M603" s="39">
        <f>IF(ISNUMBER(C603),MONTH(C603),"")</f>
        <v/>
      </c>
      <c r="N603" s="23">
        <f>IF(L603="","",IF(NOT(ISNUMBER(crono_ano)),"Informe o ano",IF(L603&lt;crono_ano,"Antes do ano",IF(L603&gt;crono_ano,"Depois do ano","No ano"))))</f>
        <v/>
      </c>
      <c r="O603" s="39">
        <f>IF(F603="","",IF(COUNTIF(F$7:F603,F603)=1,1,0))</f>
        <v/>
      </c>
      <c r="P603" s="39">
        <f>IF(A603&amp;B603&amp;C603="","",IF(AND(O603=1,N(G603)&gt;0),IF(INDEX(pl_ativa,MAX(1,N(G603)))="Sim",1,0),0))</f>
        <v/>
      </c>
      <c r="Q603" s="39">
        <f>IF(F603="","",COUNTIFS(ex_chave_oc,F603,ex_cancelada,"&lt;&gt;Sim"))</f>
        <v/>
      </c>
      <c r="R603" s="51">
        <f>IF(P603="","",IF(AND(P603=1,N(Q603)&gt;0),1,0))</f>
        <v/>
      </c>
      <c r="S603" s="30">
        <f>IF(P603="","",IF(F603="","ERRO: data prevista ausente ou inválida",IF(O603=0,"Duplicada: contada uma vez",IF(N(G603)=0,"ERRO: tarefa fora do Plano Mestre",IF(P603=0,"Tarefa retirada do plano: não conta","OK")))))</f>
        <v/>
      </c>
    </row>
    <row r="604">
      <c r="A604" s="29" t="inlineStr">
        <is>
          <t>eq-demo-004</t>
        </is>
      </c>
      <c r="B604" s="25" t="inlineStr">
        <is>
          <t>PRL-06</t>
        </is>
      </c>
      <c r="C604" s="49" t="n">
        <v>46244</v>
      </c>
      <c r="D604" s="29" t="inlineStr">
        <is>
          <t>Cronograma PCM Direto</t>
        </is>
      </c>
      <c r="E604" s="23">
        <f>IF(OR(A604="",B604=""),"",A604&amp;"|"&amp;B604)</f>
        <v/>
      </c>
      <c r="F604" s="30">
        <f>IF(OR(E604="",NOT(ISNUMBER(C604))),"",E604&amp;"|"&amp;YEAR(C604)&amp;"-"&amp;RIGHT("0"&amp;MONTH(C604),2)&amp;"-"&amp;RIGHT("0"&amp;DAY(C604),2))</f>
        <v/>
      </c>
      <c r="G604" s="26">
        <f>IF(E604="","",IFERROR(MATCH(E604,pl_chave,0),0))</f>
        <v/>
      </c>
      <c r="H604" s="23">
        <f>IF(G604="","",IF(G604=0,"Tarefa fora do plano",INDEX(pl_tag,G604)))</f>
        <v/>
      </c>
      <c r="I604" s="30">
        <f>IF(N(G604)=0,"",INDEX(pl_atividade,G604))</f>
        <v/>
      </c>
      <c r="J604" s="50">
        <f>IF(N(G604)=0,"",INDEX(pl_especialidade,G604))</f>
        <v/>
      </c>
      <c r="K604" s="28">
        <f>IF(N(G604)=0,"",INDEX(pl_duracao,G604))</f>
        <v/>
      </c>
      <c r="L604" s="39">
        <f>IF(ISNUMBER(C604),YEAR(C604),"")</f>
        <v/>
      </c>
      <c r="M604" s="39">
        <f>IF(ISNUMBER(C604),MONTH(C604),"")</f>
        <v/>
      </c>
      <c r="N604" s="23">
        <f>IF(L604="","",IF(NOT(ISNUMBER(crono_ano)),"Informe o ano",IF(L604&lt;crono_ano,"Antes do ano",IF(L604&gt;crono_ano,"Depois do ano","No ano"))))</f>
        <v/>
      </c>
      <c r="O604" s="39">
        <f>IF(F604="","",IF(COUNTIF(F$7:F604,F604)=1,1,0))</f>
        <v/>
      </c>
      <c r="P604" s="39">
        <f>IF(A604&amp;B604&amp;C604="","",IF(AND(O604=1,N(G604)&gt;0),IF(INDEX(pl_ativa,MAX(1,N(G604)))="Sim",1,0),0))</f>
        <v/>
      </c>
      <c r="Q604" s="39">
        <f>IF(F604="","",COUNTIFS(ex_chave_oc,F604,ex_cancelada,"&lt;&gt;Sim"))</f>
        <v/>
      </c>
      <c r="R604" s="51">
        <f>IF(P604="","",IF(AND(P604=1,N(Q604)&gt;0),1,0))</f>
        <v/>
      </c>
      <c r="S604" s="30">
        <f>IF(P604="","",IF(F604="","ERRO: data prevista ausente ou inválida",IF(O604=0,"Duplicada: contada uma vez",IF(N(G604)=0,"ERRO: tarefa fora do Plano Mestre",IF(P604=0,"Tarefa retirada do plano: não conta","OK")))))</f>
        <v/>
      </c>
    </row>
    <row r="605">
      <c r="A605" s="29" t="inlineStr">
        <is>
          <t>eq-demo-004</t>
        </is>
      </c>
      <c r="B605" s="25" t="inlineStr">
        <is>
          <t>PRL-11</t>
        </is>
      </c>
      <c r="C605" s="49" t="n">
        <v>46244</v>
      </c>
      <c r="D605" s="29" t="inlineStr">
        <is>
          <t>Cronograma PCM Direto</t>
        </is>
      </c>
      <c r="E605" s="23">
        <f>IF(OR(A605="",B605=""),"",A605&amp;"|"&amp;B605)</f>
        <v/>
      </c>
      <c r="F605" s="30">
        <f>IF(OR(E605="",NOT(ISNUMBER(C605))),"",E605&amp;"|"&amp;YEAR(C605)&amp;"-"&amp;RIGHT("0"&amp;MONTH(C605),2)&amp;"-"&amp;RIGHT("0"&amp;DAY(C605),2))</f>
        <v/>
      </c>
      <c r="G605" s="26">
        <f>IF(E605="","",IFERROR(MATCH(E605,pl_chave,0),0))</f>
        <v/>
      </c>
      <c r="H605" s="23">
        <f>IF(G605="","",IF(G605=0,"Tarefa fora do plano",INDEX(pl_tag,G605)))</f>
        <v/>
      </c>
      <c r="I605" s="30">
        <f>IF(N(G605)=0,"",INDEX(pl_atividade,G605))</f>
        <v/>
      </c>
      <c r="J605" s="50">
        <f>IF(N(G605)=0,"",INDEX(pl_especialidade,G605))</f>
        <v/>
      </c>
      <c r="K605" s="28">
        <f>IF(N(G605)=0,"",INDEX(pl_duracao,G605))</f>
        <v/>
      </c>
      <c r="L605" s="39">
        <f>IF(ISNUMBER(C605),YEAR(C605),"")</f>
        <v/>
      </c>
      <c r="M605" s="39">
        <f>IF(ISNUMBER(C605),MONTH(C605),"")</f>
        <v/>
      </c>
      <c r="N605" s="23">
        <f>IF(L605="","",IF(NOT(ISNUMBER(crono_ano)),"Informe o ano",IF(L605&lt;crono_ano,"Antes do ano",IF(L605&gt;crono_ano,"Depois do ano","No ano"))))</f>
        <v/>
      </c>
      <c r="O605" s="39">
        <f>IF(F605="","",IF(COUNTIF(F$7:F605,F605)=1,1,0))</f>
        <v/>
      </c>
      <c r="P605" s="39">
        <f>IF(A605&amp;B605&amp;C605="","",IF(AND(O605=1,N(G605)&gt;0),IF(INDEX(pl_ativa,MAX(1,N(G605)))="Sim",1,0),0))</f>
        <v/>
      </c>
      <c r="Q605" s="39">
        <f>IF(F605="","",COUNTIFS(ex_chave_oc,F605,ex_cancelada,"&lt;&gt;Sim"))</f>
        <v/>
      </c>
      <c r="R605" s="51">
        <f>IF(P605="","",IF(AND(P605=1,N(Q605)&gt;0),1,0))</f>
        <v/>
      </c>
      <c r="S605" s="30">
        <f>IF(P605="","",IF(F605="","ERRO: data prevista ausente ou inválida",IF(O605=0,"Duplicada: contada uma vez",IF(N(G605)=0,"ERRO: tarefa fora do Plano Mestre",IF(P605=0,"Tarefa retirada do plano: não conta","OK")))))</f>
        <v/>
      </c>
    </row>
    <row r="606">
      <c r="A606" s="29" t="inlineStr">
        <is>
          <t>eq-demo-004</t>
        </is>
      </c>
      <c r="B606" s="25" t="inlineStr">
        <is>
          <t>PRL-11</t>
        </is>
      </c>
      <c r="C606" s="49" t="n">
        <v>46245</v>
      </c>
      <c r="D606" s="29" t="inlineStr">
        <is>
          <t>Cronograma PCM Direto</t>
        </is>
      </c>
      <c r="E606" s="23">
        <f>IF(OR(A606="",B606=""),"",A606&amp;"|"&amp;B606)</f>
        <v/>
      </c>
      <c r="F606" s="30">
        <f>IF(OR(E606="",NOT(ISNUMBER(C606))),"",E606&amp;"|"&amp;YEAR(C606)&amp;"-"&amp;RIGHT("0"&amp;MONTH(C606),2)&amp;"-"&amp;RIGHT("0"&amp;DAY(C606),2))</f>
        <v/>
      </c>
      <c r="G606" s="26">
        <f>IF(E606="","",IFERROR(MATCH(E606,pl_chave,0),0))</f>
        <v/>
      </c>
      <c r="H606" s="23">
        <f>IF(G606="","",IF(G606=0,"Tarefa fora do plano",INDEX(pl_tag,G606)))</f>
        <v/>
      </c>
      <c r="I606" s="30">
        <f>IF(N(G606)=0,"",INDEX(pl_atividade,G606))</f>
        <v/>
      </c>
      <c r="J606" s="50">
        <f>IF(N(G606)=0,"",INDEX(pl_especialidade,G606))</f>
        <v/>
      </c>
      <c r="K606" s="28">
        <f>IF(N(G606)=0,"",INDEX(pl_duracao,G606))</f>
        <v/>
      </c>
      <c r="L606" s="39">
        <f>IF(ISNUMBER(C606),YEAR(C606),"")</f>
        <v/>
      </c>
      <c r="M606" s="39">
        <f>IF(ISNUMBER(C606),MONTH(C606),"")</f>
        <v/>
      </c>
      <c r="N606" s="23">
        <f>IF(L606="","",IF(NOT(ISNUMBER(crono_ano)),"Informe o ano",IF(L606&lt;crono_ano,"Antes do ano",IF(L606&gt;crono_ano,"Depois do ano","No ano"))))</f>
        <v/>
      </c>
      <c r="O606" s="39">
        <f>IF(F606="","",IF(COUNTIF(F$7:F606,F606)=1,1,0))</f>
        <v/>
      </c>
      <c r="P606" s="39">
        <f>IF(A606&amp;B606&amp;C606="","",IF(AND(O606=1,N(G606)&gt;0),IF(INDEX(pl_ativa,MAX(1,N(G606)))="Sim",1,0),0))</f>
        <v/>
      </c>
      <c r="Q606" s="39">
        <f>IF(F606="","",COUNTIFS(ex_chave_oc,F606,ex_cancelada,"&lt;&gt;Sim"))</f>
        <v/>
      </c>
      <c r="R606" s="51">
        <f>IF(P606="","",IF(AND(P606=1,N(Q606)&gt;0),1,0))</f>
        <v/>
      </c>
      <c r="S606" s="30">
        <f>IF(P606="","",IF(F606="","ERRO: data prevista ausente ou inválida",IF(O606=0,"Duplicada: contada uma vez",IF(N(G606)=0,"ERRO: tarefa fora do Plano Mestre",IF(P606=0,"Tarefa retirada do plano: não conta","OK")))))</f>
        <v/>
      </c>
    </row>
    <row r="607">
      <c r="A607" s="29" t="inlineStr">
        <is>
          <t>eq-demo-004</t>
        </is>
      </c>
      <c r="B607" s="25" t="inlineStr">
        <is>
          <t>PRL-11</t>
        </is>
      </c>
      <c r="C607" s="49" t="n">
        <v>46246</v>
      </c>
      <c r="D607" s="29" t="inlineStr">
        <is>
          <t>Cronograma PCM Direto</t>
        </is>
      </c>
      <c r="E607" s="23">
        <f>IF(OR(A607="",B607=""),"",A607&amp;"|"&amp;B607)</f>
        <v/>
      </c>
      <c r="F607" s="30">
        <f>IF(OR(E607="",NOT(ISNUMBER(C607))),"",E607&amp;"|"&amp;YEAR(C607)&amp;"-"&amp;RIGHT("0"&amp;MONTH(C607),2)&amp;"-"&amp;RIGHT("0"&amp;DAY(C607),2))</f>
        <v/>
      </c>
      <c r="G607" s="26">
        <f>IF(E607="","",IFERROR(MATCH(E607,pl_chave,0),0))</f>
        <v/>
      </c>
      <c r="H607" s="23">
        <f>IF(G607="","",IF(G607=0,"Tarefa fora do plano",INDEX(pl_tag,G607)))</f>
        <v/>
      </c>
      <c r="I607" s="30">
        <f>IF(N(G607)=0,"",INDEX(pl_atividade,G607))</f>
        <v/>
      </c>
      <c r="J607" s="50">
        <f>IF(N(G607)=0,"",INDEX(pl_especialidade,G607))</f>
        <v/>
      </c>
      <c r="K607" s="28">
        <f>IF(N(G607)=0,"",INDEX(pl_duracao,G607))</f>
        <v/>
      </c>
      <c r="L607" s="39">
        <f>IF(ISNUMBER(C607),YEAR(C607),"")</f>
        <v/>
      </c>
      <c r="M607" s="39">
        <f>IF(ISNUMBER(C607),MONTH(C607),"")</f>
        <v/>
      </c>
      <c r="N607" s="23">
        <f>IF(L607="","",IF(NOT(ISNUMBER(crono_ano)),"Informe o ano",IF(L607&lt;crono_ano,"Antes do ano",IF(L607&gt;crono_ano,"Depois do ano","No ano"))))</f>
        <v/>
      </c>
      <c r="O607" s="39">
        <f>IF(F607="","",IF(COUNTIF(F$7:F607,F607)=1,1,0))</f>
        <v/>
      </c>
      <c r="P607" s="39">
        <f>IF(A607&amp;B607&amp;C607="","",IF(AND(O607=1,N(G607)&gt;0),IF(INDEX(pl_ativa,MAX(1,N(G607)))="Sim",1,0),0))</f>
        <v/>
      </c>
      <c r="Q607" s="39">
        <f>IF(F607="","",COUNTIFS(ex_chave_oc,F607,ex_cancelada,"&lt;&gt;Sim"))</f>
        <v/>
      </c>
      <c r="R607" s="51">
        <f>IF(P607="","",IF(AND(P607=1,N(Q607)&gt;0),1,0))</f>
        <v/>
      </c>
      <c r="S607" s="30">
        <f>IF(P607="","",IF(F607="","ERRO: data prevista ausente ou inválida",IF(O607=0,"Duplicada: contada uma vez",IF(N(G607)=0,"ERRO: tarefa fora do Plano Mestre",IF(P607=0,"Tarefa retirada do plano: não conta","OK")))))</f>
        <v/>
      </c>
    </row>
    <row r="608">
      <c r="A608" s="29" t="inlineStr">
        <is>
          <t>eq-demo-004</t>
        </is>
      </c>
      <c r="B608" s="25" t="inlineStr">
        <is>
          <t>PRL-11</t>
        </is>
      </c>
      <c r="C608" s="49" t="n">
        <v>46247</v>
      </c>
      <c r="D608" s="29" t="inlineStr">
        <is>
          <t>Cronograma PCM Direto</t>
        </is>
      </c>
      <c r="E608" s="23">
        <f>IF(OR(A608="",B608=""),"",A608&amp;"|"&amp;B608)</f>
        <v/>
      </c>
      <c r="F608" s="30">
        <f>IF(OR(E608="",NOT(ISNUMBER(C608))),"",E608&amp;"|"&amp;YEAR(C608)&amp;"-"&amp;RIGHT("0"&amp;MONTH(C608),2)&amp;"-"&amp;RIGHT("0"&amp;DAY(C608),2))</f>
        <v/>
      </c>
      <c r="G608" s="26">
        <f>IF(E608="","",IFERROR(MATCH(E608,pl_chave,0),0))</f>
        <v/>
      </c>
      <c r="H608" s="23">
        <f>IF(G608="","",IF(G608=0,"Tarefa fora do plano",INDEX(pl_tag,G608)))</f>
        <v/>
      </c>
      <c r="I608" s="30">
        <f>IF(N(G608)=0,"",INDEX(pl_atividade,G608))</f>
        <v/>
      </c>
      <c r="J608" s="50">
        <f>IF(N(G608)=0,"",INDEX(pl_especialidade,G608))</f>
        <v/>
      </c>
      <c r="K608" s="28">
        <f>IF(N(G608)=0,"",INDEX(pl_duracao,G608))</f>
        <v/>
      </c>
      <c r="L608" s="39">
        <f>IF(ISNUMBER(C608),YEAR(C608),"")</f>
        <v/>
      </c>
      <c r="M608" s="39">
        <f>IF(ISNUMBER(C608),MONTH(C608),"")</f>
        <v/>
      </c>
      <c r="N608" s="23">
        <f>IF(L608="","",IF(NOT(ISNUMBER(crono_ano)),"Informe o ano",IF(L608&lt;crono_ano,"Antes do ano",IF(L608&gt;crono_ano,"Depois do ano","No ano"))))</f>
        <v/>
      </c>
      <c r="O608" s="39">
        <f>IF(F608="","",IF(COUNTIF(F$7:F608,F608)=1,1,0))</f>
        <v/>
      </c>
      <c r="P608" s="39">
        <f>IF(A608&amp;B608&amp;C608="","",IF(AND(O608=1,N(G608)&gt;0),IF(INDEX(pl_ativa,MAX(1,N(G608)))="Sim",1,0),0))</f>
        <v/>
      </c>
      <c r="Q608" s="39">
        <f>IF(F608="","",COUNTIFS(ex_chave_oc,F608,ex_cancelada,"&lt;&gt;Sim"))</f>
        <v/>
      </c>
      <c r="R608" s="51">
        <f>IF(P608="","",IF(AND(P608=1,N(Q608)&gt;0),1,0))</f>
        <v/>
      </c>
      <c r="S608" s="30">
        <f>IF(P608="","",IF(F608="","ERRO: data prevista ausente ou inválida",IF(O608=0,"Duplicada: contada uma vez",IF(N(G608)=0,"ERRO: tarefa fora do Plano Mestre",IF(P608=0,"Tarefa retirada do plano: não conta","OK")))))</f>
        <v/>
      </c>
    </row>
    <row r="609">
      <c r="A609" s="29" t="inlineStr">
        <is>
          <t>eq-demo-004</t>
        </is>
      </c>
      <c r="B609" s="25" t="inlineStr">
        <is>
          <t>PRL-11</t>
        </is>
      </c>
      <c r="C609" s="49" t="n">
        <v>46248</v>
      </c>
      <c r="D609" s="29" t="inlineStr">
        <is>
          <t>Cronograma PCM Direto</t>
        </is>
      </c>
      <c r="E609" s="23">
        <f>IF(OR(A609="",B609=""),"",A609&amp;"|"&amp;B609)</f>
        <v/>
      </c>
      <c r="F609" s="30">
        <f>IF(OR(E609="",NOT(ISNUMBER(C609))),"",E609&amp;"|"&amp;YEAR(C609)&amp;"-"&amp;RIGHT("0"&amp;MONTH(C609),2)&amp;"-"&amp;RIGHT("0"&amp;DAY(C609),2))</f>
        <v/>
      </c>
      <c r="G609" s="26">
        <f>IF(E609="","",IFERROR(MATCH(E609,pl_chave,0),0))</f>
        <v/>
      </c>
      <c r="H609" s="23">
        <f>IF(G609="","",IF(G609=0,"Tarefa fora do plano",INDEX(pl_tag,G609)))</f>
        <v/>
      </c>
      <c r="I609" s="30">
        <f>IF(N(G609)=0,"",INDEX(pl_atividade,G609))</f>
        <v/>
      </c>
      <c r="J609" s="50">
        <f>IF(N(G609)=0,"",INDEX(pl_especialidade,G609))</f>
        <v/>
      </c>
      <c r="K609" s="28">
        <f>IF(N(G609)=0,"",INDEX(pl_duracao,G609))</f>
        <v/>
      </c>
      <c r="L609" s="39">
        <f>IF(ISNUMBER(C609),YEAR(C609),"")</f>
        <v/>
      </c>
      <c r="M609" s="39">
        <f>IF(ISNUMBER(C609),MONTH(C609),"")</f>
        <v/>
      </c>
      <c r="N609" s="23">
        <f>IF(L609="","",IF(NOT(ISNUMBER(crono_ano)),"Informe o ano",IF(L609&lt;crono_ano,"Antes do ano",IF(L609&gt;crono_ano,"Depois do ano","No ano"))))</f>
        <v/>
      </c>
      <c r="O609" s="39">
        <f>IF(F609="","",IF(COUNTIF(F$7:F609,F609)=1,1,0))</f>
        <v/>
      </c>
      <c r="P609" s="39">
        <f>IF(A609&amp;B609&amp;C609="","",IF(AND(O609=1,N(G609)&gt;0),IF(INDEX(pl_ativa,MAX(1,N(G609)))="Sim",1,0),0))</f>
        <v/>
      </c>
      <c r="Q609" s="39">
        <f>IF(F609="","",COUNTIFS(ex_chave_oc,F609,ex_cancelada,"&lt;&gt;Sim"))</f>
        <v/>
      </c>
      <c r="R609" s="51">
        <f>IF(P609="","",IF(AND(P609=1,N(Q609)&gt;0),1,0))</f>
        <v/>
      </c>
      <c r="S609" s="30">
        <f>IF(P609="","",IF(F609="","ERRO: data prevista ausente ou inválida",IF(O609=0,"Duplicada: contada uma vez",IF(N(G609)=0,"ERRO: tarefa fora do Plano Mestre",IF(P609=0,"Tarefa retirada do plano: não conta","OK")))))</f>
        <v/>
      </c>
    </row>
    <row r="610">
      <c r="A610" s="29" t="inlineStr">
        <is>
          <t>eq-demo-001</t>
        </is>
      </c>
      <c r="B610" s="25" t="inlineStr">
        <is>
          <t>CMP-01</t>
        </is>
      </c>
      <c r="C610" s="49" t="n">
        <v>46251</v>
      </c>
      <c r="D610" s="29" t="inlineStr">
        <is>
          <t>Cronograma PCM Direto</t>
        </is>
      </c>
      <c r="E610" s="23">
        <f>IF(OR(A610="",B610=""),"",A610&amp;"|"&amp;B610)</f>
        <v/>
      </c>
      <c r="F610" s="30">
        <f>IF(OR(E610="",NOT(ISNUMBER(C610))),"",E610&amp;"|"&amp;YEAR(C610)&amp;"-"&amp;RIGHT("0"&amp;MONTH(C610),2)&amp;"-"&amp;RIGHT("0"&amp;DAY(C610),2))</f>
        <v/>
      </c>
      <c r="G610" s="26">
        <f>IF(E610="","",IFERROR(MATCH(E610,pl_chave,0),0))</f>
        <v/>
      </c>
      <c r="H610" s="23">
        <f>IF(G610="","",IF(G610=0,"Tarefa fora do plano",INDEX(pl_tag,G610)))</f>
        <v/>
      </c>
      <c r="I610" s="30">
        <f>IF(N(G610)=0,"",INDEX(pl_atividade,G610))</f>
        <v/>
      </c>
      <c r="J610" s="50">
        <f>IF(N(G610)=0,"",INDEX(pl_especialidade,G610))</f>
        <v/>
      </c>
      <c r="K610" s="28">
        <f>IF(N(G610)=0,"",INDEX(pl_duracao,G610))</f>
        <v/>
      </c>
      <c r="L610" s="39">
        <f>IF(ISNUMBER(C610),YEAR(C610),"")</f>
        <v/>
      </c>
      <c r="M610" s="39">
        <f>IF(ISNUMBER(C610),MONTH(C610),"")</f>
        <v/>
      </c>
      <c r="N610" s="23">
        <f>IF(L610="","",IF(NOT(ISNUMBER(crono_ano)),"Informe o ano",IF(L610&lt;crono_ano,"Antes do ano",IF(L610&gt;crono_ano,"Depois do ano","No ano"))))</f>
        <v/>
      </c>
      <c r="O610" s="39">
        <f>IF(F610="","",IF(COUNTIF(F$7:F610,F610)=1,1,0))</f>
        <v/>
      </c>
      <c r="P610" s="39">
        <f>IF(A610&amp;B610&amp;C610="","",IF(AND(O610=1,N(G610)&gt;0),IF(INDEX(pl_ativa,MAX(1,N(G610)))="Sim",1,0),0))</f>
        <v/>
      </c>
      <c r="Q610" s="39">
        <f>IF(F610="","",COUNTIFS(ex_chave_oc,F610,ex_cancelada,"&lt;&gt;Sim"))</f>
        <v/>
      </c>
      <c r="R610" s="51">
        <f>IF(P610="","",IF(AND(P610=1,N(Q610)&gt;0),1,0))</f>
        <v/>
      </c>
      <c r="S610" s="30">
        <f>IF(P610="","",IF(F610="","ERRO: data prevista ausente ou inválida",IF(O610=0,"Duplicada: contada uma vez",IF(N(G610)=0,"ERRO: tarefa fora do Plano Mestre",IF(P610=0,"Tarefa retirada do plano: não conta","OK")))))</f>
        <v/>
      </c>
    </row>
    <row r="611">
      <c r="A611" s="29" t="inlineStr">
        <is>
          <t>eq-demo-001</t>
        </is>
      </c>
      <c r="B611" s="25" t="inlineStr">
        <is>
          <t>CMP-02</t>
        </is>
      </c>
      <c r="C611" s="49" t="n">
        <v>46251</v>
      </c>
      <c r="D611" s="29" t="inlineStr">
        <is>
          <t>Cronograma PCM Direto</t>
        </is>
      </c>
      <c r="E611" s="23">
        <f>IF(OR(A611="",B611=""),"",A611&amp;"|"&amp;B611)</f>
        <v/>
      </c>
      <c r="F611" s="30">
        <f>IF(OR(E611="",NOT(ISNUMBER(C611))),"",E611&amp;"|"&amp;YEAR(C611)&amp;"-"&amp;RIGHT("0"&amp;MONTH(C611),2)&amp;"-"&amp;RIGHT("0"&amp;DAY(C611),2))</f>
        <v/>
      </c>
      <c r="G611" s="26">
        <f>IF(E611="","",IFERROR(MATCH(E611,pl_chave,0),0))</f>
        <v/>
      </c>
      <c r="H611" s="23">
        <f>IF(G611="","",IF(G611=0,"Tarefa fora do plano",INDEX(pl_tag,G611)))</f>
        <v/>
      </c>
      <c r="I611" s="30">
        <f>IF(N(G611)=0,"",INDEX(pl_atividade,G611))</f>
        <v/>
      </c>
      <c r="J611" s="50">
        <f>IF(N(G611)=0,"",INDEX(pl_especialidade,G611))</f>
        <v/>
      </c>
      <c r="K611" s="28">
        <f>IF(N(G611)=0,"",INDEX(pl_duracao,G611))</f>
        <v/>
      </c>
      <c r="L611" s="39">
        <f>IF(ISNUMBER(C611),YEAR(C611),"")</f>
        <v/>
      </c>
      <c r="M611" s="39">
        <f>IF(ISNUMBER(C611),MONTH(C611),"")</f>
        <v/>
      </c>
      <c r="N611" s="23">
        <f>IF(L611="","",IF(NOT(ISNUMBER(crono_ano)),"Informe o ano",IF(L611&lt;crono_ano,"Antes do ano",IF(L611&gt;crono_ano,"Depois do ano","No ano"))))</f>
        <v/>
      </c>
      <c r="O611" s="39">
        <f>IF(F611="","",IF(COUNTIF(F$7:F611,F611)=1,1,0))</f>
        <v/>
      </c>
      <c r="P611" s="39">
        <f>IF(A611&amp;B611&amp;C611="","",IF(AND(O611=1,N(G611)&gt;0),IF(INDEX(pl_ativa,MAX(1,N(G611)))="Sim",1,0),0))</f>
        <v/>
      </c>
      <c r="Q611" s="39">
        <f>IF(F611="","",COUNTIFS(ex_chave_oc,F611,ex_cancelada,"&lt;&gt;Sim"))</f>
        <v/>
      </c>
      <c r="R611" s="51">
        <f>IF(P611="","",IF(AND(P611=1,N(Q611)&gt;0),1,0))</f>
        <v/>
      </c>
      <c r="S611" s="30">
        <f>IF(P611="","",IF(F611="","ERRO: data prevista ausente ou inválida",IF(O611=0,"Duplicada: contada uma vez",IF(N(G611)=0,"ERRO: tarefa fora do Plano Mestre",IF(P611=0,"Tarefa retirada do plano: não conta","OK")))))</f>
        <v/>
      </c>
    </row>
    <row r="612">
      <c r="A612" s="29" t="inlineStr">
        <is>
          <t>eq-demo-001</t>
        </is>
      </c>
      <c r="B612" s="25" t="inlineStr">
        <is>
          <t>CMP-03</t>
        </is>
      </c>
      <c r="C612" s="49" t="n">
        <v>46251</v>
      </c>
      <c r="D612" s="29" t="inlineStr">
        <is>
          <t>Cronograma PCM Direto</t>
        </is>
      </c>
      <c r="E612" s="23">
        <f>IF(OR(A612="",B612=""),"",A612&amp;"|"&amp;B612)</f>
        <v/>
      </c>
      <c r="F612" s="30">
        <f>IF(OR(E612="",NOT(ISNUMBER(C612))),"",E612&amp;"|"&amp;YEAR(C612)&amp;"-"&amp;RIGHT("0"&amp;MONTH(C612),2)&amp;"-"&amp;RIGHT("0"&amp;DAY(C612),2))</f>
        <v/>
      </c>
      <c r="G612" s="26">
        <f>IF(E612="","",IFERROR(MATCH(E612,pl_chave,0),0))</f>
        <v/>
      </c>
      <c r="H612" s="23">
        <f>IF(G612="","",IF(G612=0,"Tarefa fora do plano",INDEX(pl_tag,G612)))</f>
        <v/>
      </c>
      <c r="I612" s="30">
        <f>IF(N(G612)=0,"",INDEX(pl_atividade,G612))</f>
        <v/>
      </c>
      <c r="J612" s="50">
        <f>IF(N(G612)=0,"",INDEX(pl_especialidade,G612))</f>
        <v/>
      </c>
      <c r="K612" s="28">
        <f>IF(N(G612)=0,"",INDEX(pl_duracao,G612))</f>
        <v/>
      </c>
      <c r="L612" s="39">
        <f>IF(ISNUMBER(C612),YEAR(C612),"")</f>
        <v/>
      </c>
      <c r="M612" s="39">
        <f>IF(ISNUMBER(C612),MONTH(C612),"")</f>
        <v/>
      </c>
      <c r="N612" s="23">
        <f>IF(L612="","",IF(NOT(ISNUMBER(crono_ano)),"Informe o ano",IF(L612&lt;crono_ano,"Antes do ano",IF(L612&gt;crono_ano,"Depois do ano","No ano"))))</f>
        <v/>
      </c>
      <c r="O612" s="39">
        <f>IF(F612="","",IF(COUNTIF(F$7:F612,F612)=1,1,0))</f>
        <v/>
      </c>
      <c r="P612" s="39">
        <f>IF(A612&amp;B612&amp;C612="","",IF(AND(O612=1,N(G612)&gt;0),IF(INDEX(pl_ativa,MAX(1,N(G612)))="Sim",1,0),0))</f>
        <v/>
      </c>
      <c r="Q612" s="39">
        <f>IF(F612="","",COUNTIFS(ex_chave_oc,F612,ex_cancelada,"&lt;&gt;Sim"))</f>
        <v/>
      </c>
      <c r="R612" s="51">
        <f>IF(P612="","",IF(AND(P612=1,N(Q612)&gt;0),1,0))</f>
        <v/>
      </c>
      <c r="S612" s="30">
        <f>IF(P612="","",IF(F612="","ERRO: data prevista ausente ou inválida",IF(O612=0,"Duplicada: contada uma vez",IF(N(G612)=0,"ERRO: tarefa fora do Plano Mestre",IF(P612=0,"Tarefa retirada do plano: não conta","OK")))))</f>
        <v/>
      </c>
    </row>
    <row r="613">
      <c r="A613" s="29" t="inlineStr">
        <is>
          <t>eq-demo-001</t>
        </is>
      </c>
      <c r="B613" s="25" t="inlineStr">
        <is>
          <t>CMP-05</t>
        </is>
      </c>
      <c r="C613" s="49" t="n">
        <v>46251</v>
      </c>
      <c r="D613" s="29" t="inlineStr">
        <is>
          <t>Cronograma PCM Direto</t>
        </is>
      </c>
      <c r="E613" s="23">
        <f>IF(OR(A613="",B613=""),"",A613&amp;"|"&amp;B613)</f>
        <v/>
      </c>
      <c r="F613" s="30">
        <f>IF(OR(E613="",NOT(ISNUMBER(C613))),"",E613&amp;"|"&amp;YEAR(C613)&amp;"-"&amp;RIGHT("0"&amp;MONTH(C613),2)&amp;"-"&amp;RIGHT("0"&amp;DAY(C613),2))</f>
        <v/>
      </c>
      <c r="G613" s="26">
        <f>IF(E613="","",IFERROR(MATCH(E613,pl_chave,0),0))</f>
        <v/>
      </c>
      <c r="H613" s="23">
        <f>IF(G613="","",IF(G613=0,"Tarefa fora do plano",INDEX(pl_tag,G613)))</f>
        <v/>
      </c>
      <c r="I613" s="30">
        <f>IF(N(G613)=0,"",INDEX(pl_atividade,G613))</f>
        <v/>
      </c>
      <c r="J613" s="50">
        <f>IF(N(G613)=0,"",INDEX(pl_especialidade,G613))</f>
        <v/>
      </c>
      <c r="K613" s="28">
        <f>IF(N(G613)=0,"",INDEX(pl_duracao,G613))</f>
        <v/>
      </c>
      <c r="L613" s="39">
        <f>IF(ISNUMBER(C613),YEAR(C613),"")</f>
        <v/>
      </c>
      <c r="M613" s="39">
        <f>IF(ISNUMBER(C613),MONTH(C613),"")</f>
        <v/>
      </c>
      <c r="N613" s="23">
        <f>IF(L613="","",IF(NOT(ISNUMBER(crono_ano)),"Informe o ano",IF(L613&lt;crono_ano,"Antes do ano",IF(L613&gt;crono_ano,"Depois do ano","No ano"))))</f>
        <v/>
      </c>
      <c r="O613" s="39">
        <f>IF(F613="","",IF(COUNTIF(F$7:F613,F613)=1,1,0))</f>
        <v/>
      </c>
      <c r="P613" s="39">
        <f>IF(A613&amp;B613&amp;C613="","",IF(AND(O613=1,N(G613)&gt;0),IF(INDEX(pl_ativa,MAX(1,N(G613)))="Sim",1,0),0))</f>
        <v/>
      </c>
      <c r="Q613" s="39">
        <f>IF(F613="","",COUNTIFS(ex_chave_oc,F613,ex_cancelada,"&lt;&gt;Sim"))</f>
        <v/>
      </c>
      <c r="R613" s="51">
        <f>IF(P613="","",IF(AND(P613=1,N(Q613)&gt;0),1,0))</f>
        <v/>
      </c>
      <c r="S613" s="30">
        <f>IF(P613="","",IF(F613="","ERRO: data prevista ausente ou inválida",IF(O613=0,"Duplicada: contada uma vez",IF(N(G613)=0,"ERRO: tarefa fora do Plano Mestre",IF(P613=0,"Tarefa retirada do plano: não conta","OK")))))</f>
        <v/>
      </c>
    </row>
    <row r="614">
      <c r="A614" s="29" t="inlineStr">
        <is>
          <t>eq-demo-002</t>
        </is>
      </c>
      <c r="B614" s="25" t="inlineStr">
        <is>
          <t>BCF-01</t>
        </is>
      </c>
      <c r="C614" s="49" t="n">
        <v>46251</v>
      </c>
      <c r="D614" s="29" t="inlineStr">
        <is>
          <t>Cronograma PCM Direto</t>
        </is>
      </c>
      <c r="E614" s="23">
        <f>IF(OR(A614="",B614=""),"",A614&amp;"|"&amp;B614)</f>
        <v/>
      </c>
      <c r="F614" s="30">
        <f>IF(OR(E614="",NOT(ISNUMBER(C614))),"",E614&amp;"|"&amp;YEAR(C614)&amp;"-"&amp;RIGHT("0"&amp;MONTH(C614),2)&amp;"-"&amp;RIGHT("0"&amp;DAY(C614),2))</f>
        <v/>
      </c>
      <c r="G614" s="26">
        <f>IF(E614="","",IFERROR(MATCH(E614,pl_chave,0),0))</f>
        <v/>
      </c>
      <c r="H614" s="23">
        <f>IF(G614="","",IF(G614=0,"Tarefa fora do plano",INDEX(pl_tag,G614)))</f>
        <v/>
      </c>
      <c r="I614" s="30">
        <f>IF(N(G614)=0,"",INDEX(pl_atividade,G614))</f>
        <v/>
      </c>
      <c r="J614" s="50">
        <f>IF(N(G614)=0,"",INDEX(pl_especialidade,G614))</f>
        <v/>
      </c>
      <c r="K614" s="28">
        <f>IF(N(G614)=0,"",INDEX(pl_duracao,G614))</f>
        <v/>
      </c>
      <c r="L614" s="39">
        <f>IF(ISNUMBER(C614),YEAR(C614),"")</f>
        <v/>
      </c>
      <c r="M614" s="39">
        <f>IF(ISNUMBER(C614),MONTH(C614),"")</f>
        <v/>
      </c>
      <c r="N614" s="23">
        <f>IF(L614="","",IF(NOT(ISNUMBER(crono_ano)),"Informe o ano",IF(L614&lt;crono_ano,"Antes do ano",IF(L614&gt;crono_ano,"Depois do ano","No ano"))))</f>
        <v/>
      </c>
      <c r="O614" s="39">
        <f>IF(F614="","",IF(COUNTIF(F$7:F614,F614)=1,1,0))</f>
        <v/>
      </c>
      <c r="P614" s="39">
        <f>IF(A614&amp;B614&amp;C614="","",IF(AND(O614=1,N(G614)&gt;0),IF(INDEX(pl_ativa,MAX(1,N(G614)))="Sim",1,0),0))</f>
        <v/>
      </c>
      <c r="Q614" s="39">
        <f>IF(F614="","",COUNTIFS(ex_chave_oc,F614,ex_cancelada,"&lt;&gt;Sim"))</f>
        <v/>
      </c>
      <c r="R614" s="51">
        <f>IF(P614="","",IF(AND(P614=1,N(Q614)&gt;0),1,0))</f>
        <v/>
      </c>
      <c r="S614" s="30">
        <f>IF(P614="","",IF(F614="","ERRO: data prevista ausente ou inválida",IF(O614=0,"Duplicada: contada uma vez",IF(N(G614)=0,"ERRO: tarefa fora do Plano Mestre",IF(P614=0,"Tarefa retirada do plano: não conta","OK")))))</f>
        <v/>
      </c>
    </row>
    <row r="615">
      <c r="A615" s="29" t="inlineStr">
        <is>
          <t>eq-demo-003</t>
        </is>
      </c>
      <c r="B615" s="25" t="inlineStr">
        <is>
          <t>MOT-02</t>
        </is>
      </c>
      <c r="C615" s="49" t="n">
        <v>46251</v>
      </c>
      <c r="D615" s="29" t="inlineStr">
        <is>
          <t>Cronograma PCM Direto</t>
        </is>
      </c>
      <c r="E615" s="23">
        <f>IF(OR(A615="",B615=""),"",A615&amp;"|"&amp;B615)</f>
        <v/>
      </c>
      <c r="F615" s="30">
        <f>IF(OR(E615="",NOT(ISNUMBER(C615))),"",E615&amp;"|"&amp;YEAR(C615)&amp;"-"&amp;RIGHT("0"&amp;MONTH(C615),2)&amp;"-"&amp;RIGHT("0"&amp;DAY(C615),2))</f>
        <v/>
      </c>
      <c r="G615" s="26">
        <f>IF(E615="","",IFERROR(MATCH(E615,pl_chave,0),0))</f>
        <v/>
      </c>
      <c r="H615" s="23">
        <f>IF(G615="","",IF(G615=0,"Tarefa fora do plano",INDEX(pl_tag,G615)))</f>
        <v/>
      </c>
      <c r="I615" s="30">
        <f>IF(N(G615)=0,"",INDEX(pl_atividade,G615))</f>
        <v/>
      </c>
      <c r="J615" s="50">
        <f>IF(N(G615)=0,"",INDEX(pl_especialidade,G615))</f>
        <v/>
      </c>
      <c r="K615" s="28">
        <f>IF(N(G615)=0,"",INDEX(pl_duracao,G615))</f>
        <v/>
      </c>
      <c r="L615" s="39">
        <f>IF(ISNUMBER(C615),YEAR(C615),"")</f>
        <v/>
      </c>
      <c r="M615" s="39">
        <f>IF(ISNUMBER(C615),MONTH(C615),"")</f>
        <v/>
      </c>
      <c r="N615" s="23">
        <f>IF(L615="","",IF(NOT(ISNUMBER(crono_ano)),"Informe o ano",IF(L615&lt;crono_ano,"Antes do ano",IF(L615&gt;crono_ano,"Depois do ano","No ano"))))</f>
        <v/>
      </c>
      <c r="O615" s="39">
        <f>IF(F615="","",IF(COUNTIF(F$7:F615,F615)=1,1,0))</f>
        <v/>
      </c>
      <c r="P615" s="39">
        <f>IF(A615&amp;B615&amp;C615="","",IF(AND(O615=1,N(G615)&gt;0),IF(INDEX(pl_ativa,MAX(1,N(G615)))="Sim",1,0),0))</f>
        <v/>
      </c>
      <c r="Q615" s="39">
        <f>IF(F615="","",COUNTIFS(ex_chave_oc,F615,ex_cancelada,"&lt;&gt;Sim"))</f>
        <v/>
      </c>
      <c r="R615" s="51">
        <f>IF(P615="","",IF(AND(P615=1,N(Q615)&gt;0),1,0))</f>
        <v/>
      </c>
      <c r="S615" s="30">
        <f>IF(P615="","",IF(F615="","ERRO: data prevista ausente ou inválida",IF(O615=0,"Duplicada: contada uma vez",IF(N(G615)=0,"ERRO: tarefa fora do Plano Mestre",IF(P615=0,"Tarefa retirada do plano: não conta","OK")))))</f>
        <v/>
      </c>
    </row>
    <row r="616">
      <c r="A616" s="29" t="inlineStr">
        <is>
          <t>eq-demo-004</t>
        </is>
      </c>
      <c r="B616" s="25" t="inlineStr">
        <is>
          <t>PRL-01</t>
        </is>
      </c>
      <c r="C616" s="49" t="n">
        <v>46251</v>
      </c>
      <c r="D616" s="29" t="inlineStr">
        <is>
          <t>Cronograma PCM Direto</t>
        </is>
      </c>
      <c r="E616" s="23">
        <f>IF(OR(A616="",B616=""),"",A616&amp;"|"&amp;B616)</f>
        <v/>
      </c>
      <c r="F616" s="30">
        <f>IF(OR(E616="",NOT(ISNUMBER(C616))),"",E616&amp;"|"&amp;YEAR(C616)&amp;"-"&amp;RIGHT("0"&amp;MONTH(C616),2)&amp;"-"&amp;RIGHT("0"&amp;DAY(C616),2))</f>
        <v/>
      </c>
      <c r="G616" s="26">
        <f>IF(E616="","",IFERROR(MATCH(E616,pl_chave,0),0))</f>
        <v/>
      </c>
      <c r="H616" s="23">
        <f>IF(G616="","",IF(G616=0,"Tarefa fora do plano",INDEX(pl_tag,G616)))</f>
        <v/>
      </c>
      <c r="I616" s="30">
        <f>IF(N(G616)=0,"",INDEX(pl_atividade,G616))</f>
        <v/>
      </c>
      <c r="J616" s="50">
        <f>IF(N(G616)=0,"",INDEX(pl_especialidade,G616))</f>
        <v/>
      </c>
      <c r="K616" s="28">
        <f>IF(N(G616)=0,"",INDEX(pl_duracao,G616))</f>
        <v/>
      </c>
      <c r="L616" s="39">
        <f>IF(ISNUMBER(C616),YEAR(C616),"")</f>
        <v/>
      </c>
      <c r="M616" s="39">
        <f>IF(ISNUMBER(C616),MONTH(C616),"")</f>
        <v/>
      </c>
      <c r="N616" s="23">
        <f>IF(L616="","",IF(NOT(ISNUMBER(crono_ano)),"Informe o ano",IF(L616&lt;crono_ano,"Antes do ano",IF(L616&gt;crono_ano,"Depois do ano","No ano"))))</f>
        <v/>
      </c>
      <c r="O616" s="39">
        <f>IF(F616="","",IF(COUNTIF(F$7:F616,F616)=1,1,0))</f>
        <v/>
      </c>
      <c r="P616" s="39">
        <f>IF(A616&amp;B616&amp;C616="","",IF(AND(O616=1,N(G616)&gt;0),IF(INDEX(pl_ativa,MAX(1,N(G616)))="Sim",1,0),0))</f>
        <v/>
      </c>
      <c r="Q616" s="39">
        <f>IF(F616="","",COUNTIFS(ex_chave_oc,F616,ex_cancelada,"&lt;&gt;Sim"))</f>
        <v/>
      </c>
      <c r="R616" s="51">
        <f>IF(P616="","",IF(AND(P616=1,N(Q616)&gt;0),1,0))</f>
        <v/>
      </c>
      <c r="S616" s="30">
        <f>IF(P616="","",IF(F616="","ERRO: data prevista ausente ou inválida",IF(O616=0,"Duplicada: contada uma vez",IF(N(G616)=0,"ERRO: tarefa fora do Plano Mestre",IF(P616=0,"Tarefa retirada do plano: não conta","OK")))))</f>
        <v/>
      </c>
    </row>
    <row r="617">
      <c r="A617" s="29" t="inlineStr">
        <is>
          <t>eq-demo-004</t>
        </is>
      </c>
      <c r="B617" s="25" t="inlineStr">
        <is>
          <t>PRL-02</t>
        </is>
      </c>
      <c r="C617" s="49" t="n">
        <v>46251</v>
      </c>
      <c r="D617" s="29" t="inlineStr">
        <is>
          <t>Cronograma PCM Direto</t>
        </is>
      </c>
      <c r="E617" s="23">
        <f>IF(OR(A617="",B617=""),"",A617&amp;"|"&amp;B617)</f>
        <v/>
      </c>
      <c r="F617" s="30">
        <f>IF(OR(E617="",NOT(ISNUMBER(C617))),"",E617&amp;"|"&amp;YEAR(C617)&amp;"-"&amp;RIGHT("0"&amp;MONTH(C617),2)&amp;"-"&amp;RIGHT("0"&amp;DAY(C617),2))</f>
        <v/>
      </c>
      <c r="G617" s="26">
        <f>IF(E617="","",IFERROR(MATCH(E617,pl_chave,0),0))</f>
        <v/>
      </c>
      <c r="H617" s="23">
        <f>IF(G617="","",IF(G617=0,"Tarefa fora do plano",INDEX(pl_tag,G617)))</f>
        <v/>
      </c>
      <c r="I617" s="30">
        <f>IF(N(G617)=0,"",INDEX(pl_atividade,G617))</f>
        <v/>
      </c>
      <c r="J617" s="50">
        <f>IF(N(G617)=0,"",INDEX(pl_especialidade,G617))</f>
        <v/>
      </c>
      <c r="K617" s="28">
        <f>IF(N(G617)=0,"",INDEX(pl_duracao,G617))</f>
        <v/>
      </c>
      <c r="L617" s="39">
        <f>IF(ISNUMBER(C617),YEAR(C617),"")</f>
        <v/>
      </c>
      <c r="M617" s="39">
        <f>IF(ISNUMBER(C617),MONTH(C617),"")</f>
        <v/>
      </c>
      <c r="N617" s="23">
        <f>IF(L617="","",IF(NOT(ISNUMBER(crono_ano)),"Informe o ano",IF(L617&lt;crono_ano,"Antes do ano",IF(L617&gt;crono_ano,"Depois do ano","No ano"))))</f>
        <v/>
      </c>
      <c r="O617" s="39">
        <f>IF(F617="","",IF(COUNTIF(F$7:F617,F617)=1,1,0))</f>
        <v/>
      </c>
      <c r="P617" s="39">
        <f>IF(A617&amp;B617&amp;C617="","",IF(AND(O617=1,N(G617)&gt;0),IF(INDEX(pl_ativa,MAX(1,N(G617)))="Sim",1,0),0))</f>
        <v/>
      </c>
      <c r="Q617" s="39">
        <f>IF(F617="","",COUNTIFS(ex_chave_oc,F617,ex_cancelada,"&lt;&gt;Sim"))</f>
        <v/>
      </c>
      <c r="R617" s="51">
        <f>IF(P617="","",IF(AND(P617=1,N(Q617)&gt;0),1,0))</f>
        <v/>
      </c>
      <c r="S617" s="30">
        <f>IF(P617="","",IF(F617="","ERRO: data prevista ausente ou inválida",IF(O617=0,"Duplicada: contada uma vez",IF(N(G617)=0,"ERRO: tarefa fora do Plano Mestre",IF(P617=0,"Tarefa retirada do plano: não conta","OK")))))</f>
        <v/>
      </c>
    </row>
    <row r="618">
      <c r="A618" s="29" t="inlineStr">
        <is>
          <t>eq-demo-004</t>
        </is>
      </c>
      <c r="B618" s="25" t="inlineStr">
        <is>
          <t>PRL-03</t>
        </is>
      </c>
      <c r="C618" s="49" t="n">
        <v>46251</v>
      </c>
      <c r="D618" s="29" t="inlineStr">
        <is>
          <t>Cronograma PCM Direto</t>
        </is>
      </c>
      <c r="E618" s="23">
        <f>IF(OR(A618="",B618=""),"",A618&amp;"|"&amp;B618)</f>
        <v/>
      </c>
      <c r="F618" s="30">
        <f>IF(OR(E618="",NOT(ISNUMBER(C618))),"",E618&amp;"|"&amp;YEAR(C618)&amp;"-"&amp;RIGHT("0"&amp;MONTH(C618),2)&amp;"-"&amp;RIGHT("0"&amp;DAY(C618),2))</f>
        <v/>
      </c>
      <c r="G618" s="26">
        <f>IF(E618="","",IFERROR(MATCH(E618,pl_chave,0),0))</f>
        <v/>
      </c>
      <c r="H618" s="23">
        <f>IF(G618="","",IF(G618=0,"Tarefa fora do plano",INDEX(pl_tag,G618)))</f>
        <v/>
      </c>
      <c r="I618" s="30">
        <f>IF(N(G618)=0,"",INDEX(pl_atividade,G618))</f>
        <v/>
      </c>
      <c r="J618" s="50">
        <f>IF(N(G618)=0,"",INDEX(pl_especialidade,G618))</f>
        <v/>
      </c>
      <c r="K618" s="28">
        <f>IF(N(G618)=0,"",INDEX(pl_duracao,G618))</f>
        <v/>
      </c>
      <c r="L618" s="39">
        <f>IF(ISNUMBER(C618),YEAR(C618),"")</f>
        <v/>
      </c>
      <c r="M618" s="39">
        <f>IF(ISNUMBER(C618),MONTH(C618),"")</f>
        <v/>
      </c>
      <c r="N618" s="23">
        <f>IF(L618="","",IF(NOT(ISNUMBER(crono_ano)),"Informe o ano",IF(L618&lt;crono_ano,"Antes do ano",IF(L618&gt;crono_ano,"Depois do ano","No ano"))))</f>
        <v/>
      </c>
      <c r="O618" s="39">
        <f>IF(F618="","",IF(COUNTIF(F$7:F618,F618)=1,1,0))</f>
        <v/>
      </c>
      <c r="P618" s="39">
        <f>IF(A618&amp;B618&amp;C618="","",IF(AND(O618=1,N(G618)&gt;0),IF(INDEX(pl_ativa,MAX(1,N(G618)))="Sim",1,0),0))</f>
        <v/>
      </c>
      <c r="Q618" s="39">
        <f>IF(F618="","",COUNTIFS(ex_chave_oc,F618,ex_cancelada,"&lt;&gt;Sim"))</f>
        <v/>
      </c>
      <c r="R618" s="51">
        <f>IF(P618="","",IF(AND(P618=1,N(Q618)&gt;0),1,0))</f>
        <v/>
      </c>
      <c r="S618" s="30">
        <f>IF(P618="","",IF(F618="","ERRO: data prevista ausente ou inválida",IF(O618=0,"Duplicada: contada uma vez",IF(N(G618)=0,"ERRO: tarefa fora do Plano Mestre",IF(P618=0,"Tarefa retirada do plano: não conta","OK")))))</f>
        <v/>
      </c>
    </row>
    <row r="619">
      <c r="A619" s="29" t="inlineStr">
        <is>
          <t>eq-demo-004</t>
        </is>
      </c>
      <c r="B619" s="25" t="inlineStr">
        <is>
          <t>PRL-11</t>
        </is>
      </c>
      <c r="C619" s="49" t="n">
        <v>46251</v>
      </c>
      <c r="D619" s="29" t="inlineStr">
        <is>
          <t>Cronograma PCM Direto</t>
        </is>
      </c>
      <c r="E619" s="23">
        <f>IF(OR(A619="",B619=""),"",A619&amp;"|"&amp;B619)</f>
        <v/>
      </c>
      <c r="F619" s="30">
        <f>IF(OR(E619="",NOT(ISNUMBER(C619))),"",E619&amp;"|"&amp;YEAR(C619)&amp;"-"&amp;RIGHT("0"&amp;MONTH(C619),2)&amp;"-"&amp;RIGHT("0"&amp;DAY(C619),2))</f>
        <v/>
      </c>
      <c r="G619" s="26">
        <f>IF(E619="","",IFERROR(MATCH(E619,pl_chave,0),0))</f>
        <v/>
      </c>
      <c r="H619" s="23">
        <f>IF(G619="","",IF(G619=0,"Tarefa fora do plano",INDEX(pl_tag,G619)))</f>
        <v/>
      </c>
      <c r="I619" s="30">
        <f>IF(N(G619)=0,"",INDEX(pl_atividade,G619))</f>
        <v/>
      </c>
      <c r="J619" s="50">
        <f>IF(N(G619)=0,"",INDEX(pl_especialidade,G619))</f>
        <v/>
      </c>
      <c r="K619" s="28">
        <f>IF(N(G619)=0,"",INDEX(pl_duracao,G619))</f>
        <v/>
      </c>
      <c r="L619" s="39">
        <f>IF(ISNUMBER(C619),YEAR(C619),"")</f>
        <v/>
      </c>
      <c r="M619" s="39">
        <f>IF(ISNUMBER(C619),MONTH(C619),"")</f>
        <v/>
      </c>
      <c r="N619" s="23">
        <f>IF(L619="","",IF(NOT(ISNUMBER(crono_ano)),"Informe o ano",IF(L619&lt;crono_ano,"Antes do ano",IF(L619&gt;crono_ano,"Depois do ano","No ano"))))</f>
        <v/>
      </c>
      <c r="O619" s="39">
        <f>IF(F619="","",IF(COUNTIF(F$7:F619,F619)=1,1,0))</f>
        <v/>
      </c>
      <c r="P619" s="39">
        <f>IF(A619&amp;B619&amp;C619="","",IF(AND(O619=1,N(G619)&gt;0),IF(INDEX(pl_ativa,MAX(1,N(G619)))="Sim",1,0),0))</f>
        <v/>
      </c>
      <c r="Q619" s="39">
        <f>IF(F619="","",COUNTIFS(ex_chave_oc,F619,ex_cancelada,"&lt;&gt;Sim"))</f>
        <v/>
      </c>
      <c r="R619" s="51">
        <f>IF(P619="","",IF(AND(P619=1,N(Q619)&gt;0),1,0))</f>
        <v/>
      </c>
      <c r="S619" s="30">
        <f>IF(P619="","",IF(F619="","ERRO: data prevista ausente ou inválida",IF(O619=0,"Duplicada: contada uma vez",IF(N(G619)=0,"ERRO: tarefa fora do Plano Mestre",IF(P619=0,"Tarefa retirada do plano: não conta","OK")))))</f>
        <v/>
      </c>
    </row>
    <row r="620">
      <c r="A620" s="29" t="inlineStr">
        <is>
          <t>eq-demo-004</t>
        </is>
      </c>
      <c r="B620" s="25" t="inlineStr">
        <is>
          <t>PRL-11</t>
        </is>
      </c>
      <c r="C620" s="49" t="n">
        <v>46252</v>
      </c>
      <c r="D620" s="29" t="inlineStr">
        <is>
          <t>Cronograma PCM Direto</t>
        </is>
      </c>
      <c r="E620" s="23">
        <f>IF(OR(A620="",B620=""),"",A620&amp;"|"&amp;B620)</f>
        <v/>
      </c>
      <c r="F620" s="30">
        <f>IF(OR(E620="",NOT(ISNUMBER(C620))),"",E620&amp;"|"&amp;YEAR(C620)&amp;"-"&amp;RIGHT("0"&amp;MONTH(C620),2)&amp;"-"&amp;RIGHT("0"&amp;DAY(C620),2))</f>
        <v/>
      </c>
      <c r="G620" s="26">
        <f>IF(E620="","",IFERROR(MATCH(E620,pl_chave,0),0))</f>
        <v/>
      </c>
      <c r="H620" s="23">
        <f>IF(G620="","",IF(G620=0,"Tarefa fora do plano",INDEX(pl_tag,G620)))</f>
        <v/>
      </c>
      <c r="I620" s="30">
        <f>IF(N(G620)=0,"",INDEX(pl_atividade,G620))</f>
        <v/>
      </c>
      <c r="J620" s="50">
        <f>IF(N(G620)=0,"",INDEX(pl_especialidade,G620))</f>
        <v/>
      </c>
      <c r="K620" s="28">
        <f>IF(N(G620)=0,"",INDEX(pl_duracao,G620))</f>
        <v/>
      </c>
      <c r="L620" s="39">
        <f>IF(ISNUMBER(C620),YEAR(C620),"")</f>
        <v/>
      </c>
      <c r="M620" s="39">
        <f>IF(ISNUMBER(C620),MONTH(C620),"")</f>
        <v/>
      </c>
      <c r="N620" s="23">
        <f>IF(L620="","",IF(NOT(ISNUMBER(crono_ano)),"Informe o ano",IF(L620&lt;crono_ano,"Antes do ano",IF(L620&gt;crono_ano,"Depois do ano","No ano"))))</f>
        <v/>
      </c>
      <c r="O620" s="39">
        <f>IF(F620="","",IF(COUNTIF(F$7:F620,F620)=1,1,0))</f>
        <v/>
      </c>
      <c r="P620" s="39">
        <f>IF(A620&amp;B620&amp;C620="","",IF(AND(O620=1,N(G620)&gt;0),IF(INDEX(pl_ativa,MAX(1,N(G620)))="Sim",1,0),0))</f>
        <v/>
      </c>
      <c r="Q620" s="39">
        <f>IF(F620="","",COUNTIFS(ex_chave_oc,F620,ex_cancelada,"&lt;&gt;Sim"))</f>
        <v/>
      </c>
      <c r="R620" s="51">
        <f>IF(P620="","",IF(AND(P620=1,N(Q620)&gt;0),1,0))</f>
        <v/>
      </c>
      <c r="S620" s="30">
        <f>IF(P620="","",IF(F620="","ERRO: data prevista ausente ou inválida",IF(O620=0,"Duplicada: contada uma vez",IF(N(G620)=0,"ERRO: tarefa fora do Plano Mestre",IF(P620=0,"Tarefa retirada do plano: não conta","OK")))))</f>
        <v/>
      </c>
    </row>
    <row r="621">
      <c r="A621" s="29" t="inlineStr">
        <is>
          <t>eq-demo-004</t>
        </is>
      </c>
      <c r="B621" s="25" t="inlineStr">
        <is>
          <t>PRL-11</t>
        </is>
      </c>
      <c r="C621" s="49" t="n">
        <v>46253</v>
      </c>
      <c r="D621" s="29" t="inlineStr">
        <is>
          <t>Cronograma PCM Direto</t>
        </is>
      </c>
      <c r="E621" s="23">
        <f>IF(OR(A621="",B621=""),"",A621&amp;"|"&amp;B621)</f>
        <v/>
      </c>
      <c r="F621" s="30">
        <f>IF(OR(E621="",NOT(ISNUMBER(C621))),"",E621&amp;"|"&amp;YEAR(C621)&amp;"-"&amp;RIGHT("0"&amp;MONTH(C621),2)&amp;"-"&amp;RIGHT("0"&amp;DAY(C621),2))</f>
        <v/>
      </c>
      <c r="G621" s="26">
        <f>IF(E621="","",IFERROR(MATCH(E621,pl_chave,0),0))</f>
        <v/>
      </c>
      <c r="H621" s="23">
        <f>IF(G621="","",IF(G621=0,"Tarefa fora do plano",INDEX(pl_tag,G621)))</f>
        <v/>
      </c>
      <c r="I621" s="30">
        <f>IF(N(G621)=0,"",INDEX(pl_atividade,G621))</f>
        <v/>
      </c>
      <c r="J621" s="50">
        <f>IF(N(G621)=0,"",INDEX(pl_especialidade,G621))</f>
        <v/>
      </c>
      <c r="K621" s="28">
        <f>IF(N(G621)=0,"",INDEX(pl_duracao,G621))</f>
        <v/>
      </c>
      <c r="L621" s="39">
        <f>IF(ISNUMBER(C621),YEAR(C621),"")</f>
        <v/>
      </c>
      <c r="M621" s="39">
        <f>IF(ISNUMBER(C621),MONTH(C621),"")</f>
        <v/>
      </c>
      <c r="N621" s="23">
        <f>IF(L621="","",IF(NOT(ISNUMBER(crono_ano)),"Informe o ano",IF(L621&lt;crono_ano,"Antes do ano",IF(L621&gt;crono_ano,"Depois do ano","No ano"))))</f>
        <v/>
      </c>
      <c r="O621" s="39">
        <f>IF(F621="","",IF(COUNTIF(F$7:F621,F621)=1,1,0))</f>
        <v/>
      </c>
      <c r="P621" s="39">
        <f>IF(A621&amp;B621&amp;C621="","",IF(AND(O621=1,N(G621)&gt;0),IF(INDEX(pl_ativa,MAX(1,N(G621)))="Sim",1,0),0))</f>
        <v/>
      </c>
      <c r="Q621" s="39">
        <f>IF(F621="","",COUNTIFS(ex_chave_oc,F621,ex_cancelada,"&lt;&gt;Sim"))</f>
        <v/>
      </c>
      <c r="R621" s="51">
        <f>IF(P621="","",IF(AND(P621=1,N(Q621)&gt;0),1,0))</f>
        <v/>
      </c>
      <c r="S621" s="30">
        <f>IF(P621="","",IF(F621="","ERRO: data prevista ausente ou inválida",IF(O621=0,"Duplicada: contada uma vez",IF(N(G621)=0,"ERRO: tarefa fora do Plano Mestre",IF(P621=0,"Tarefa retirada do plano: não conta","OK")))))</f>
        <v/>
      </c>
    </row>
    <row r="622">
      <c r="A622" s="29" t="inlineStr">
        <is>
          <t>eq-demo-004</t>
        </is>
      </c>
      <c r="B622" s="25" t="inlineStr">
        <is>
          <t>PRL-11</t>
        </is>
      </c>
      <c r="C622" s="49" t="n">
        <v>46254</v>
      </c>
      <c r="D622" s="29" t="inlineStr">
        <is>
          <t>Cronograma PCM Direto</t>
        </is>
      </c>
      <c r="E622" s="23">
        <f>IF(OR(A622="",B622=""),"",A622&amp;"|"&amp;B622)</f>
        <v/>
      </c>
      <c r="F622" s="30">
        <f>IF(OR(E622="",NOT(ISNUMBER(C622))),"",E622&amp;"|"&amp;YEAR(C622)&amp;"-"&amp;RIGHT("0"&amp;MONTH(C622),2)&amp;"-"&amp;RIGHT("0"&amp;DAY(C622),2))</f>
        <v/>
      </c>
      <c r="G622" s="26">
        <f>IF(E622="","",IFERROR(MATCH(E622,pl_chave,0),0))</f>
        <v/>
      </c>
      <c r="H622" s="23">
        <f>IF(G622="","",IF(G622=0,"Tarefa fora do plano",INDEX(pl_tag,G622)))</f>
        <v/>
      </c>
      <c r="I622" s="30">
        <f>IF(N(G622)=0,"",INDEX(pl_atividade,G622))</f>
        <v/>
      </c>
      <c r="J622" s="50">
        <f>IF(N(G622)=0,"",INDEX(pl_especialidade,G622))</f>
        <v/>
      </c>
      <c r="K622" s="28">
        <f>IF(N(G622)=0,"",INDEX(pl_duracao,G622))</f>
        <v/>
      </c>
      <c r="L622" s="39">
        <f>IF(ISNUMBER(C622),YEAR(C622),"")</f>
        <v/>
      </c>
      <c r="M622" s="39">
        <f>IF(ISNUMBER(C622),MONTH(C622),"")</f>
        <v/>
      </c>
      <c r="N622" s="23">
        <f>IF(L622="","",IF(NOT(ISNUMBER(crono_ano)),"Informe o ano",IF(L622&lt;crono_ano,"Antes do ano",IF(L622&gt;crono_ano,"Depois do ano","No ano"))))</f>
        <v/>
      </c>
      <c r="O622" s="39">
        <f>IF(F622="","",IF(COUNTIF(F$7:F622,F622)=1,1,0))</f>
        <v/>
      </c>
      <c r="P622" s="39">
        <f>IF(A622&amp;B622&amp;C622="","",IF(AND(O622=1,N(G622)&gt;0),IF(INDEX(pl_ativa,MAX(1,N(G622)))="Sim",1,0),0))</f>
        <v/>
      </c>
      <c r="Q622" s="39">
        <f>IF(F622="","",COUNTIFS(ex_chave_oc,F622,ex_cancelada,"&lt;&gt;Sim"))</f>
        <v/>
      </c>
      <c r="R622" s="51">
        <f>IF(P622="","",IF(AND(P622=1,N(Q622)&gt;0),1,0))</f>
        <v/>
      </c>
      <c r="S622" s="30">
        <f>IF(P622="","",IF(F622="","ERRO: data prevista ausente ou inválida",IF(O622=0,"Duplicada: contada uma vez",IF(N(G622)=0,"ERRO: tarefa fora do Plano Mestre",IF(P622=0,"Tarefa retirada do plano: não conta","OK")))))</f>
        <v/>
      </c>
    </row>
    <row r="623">
      <c r="A623" s="29" t="inlineStr">
        <is>
          <t>eq-demo-004</t>
        </is>
      </c>
      <c r="B623" s="25" t="inlineStr">
        <is>
          <t>PRL-11</t>
        </is>
      </c>
      <c r="C623" s="49" t="n">
        <v>46255</v>
      </c>
      <c r="D623" s="29" t="inlineStr">
        <is>
          <t>Cronograma PCM Direto</t>
        </is>
      </c>
      <c r="E623" s="23">
        <f>IF(OR(A623="",B623=""),"",A623&amp;"|"&amp;B623)</f>
        <v/>
      </c>
      <c r="F623" s="30">
        <f>IF(OR(E623="",NOT(ISNUMBER(C623))),"",E623&amp;"|"&amp;YEAR(C623)&amp;"-"&amp;RIGHT("0"&amp;MONTH(C623),2)&amp;"-"&amp;RIGHT("0"&amp;DAY(C623),2))</f>
        <v/>
      </c>
      <c r="G623" s="26">
        <f>IF(E623="","",IFERROR(MATCH(E623,pl_chave,0),0))</f>
        <v/>
      </c>
      <c r="H623" s="23">
        <f>IF(G623="","",IF(G623=0,"Tarefa fora do plano",INDEX(pl_tag,G623)))</f>
        <v/>
      </c>
      <c r="I623" s="30">
        <f>IF(N(G623)=0,"",INDEX(pl_atividade,G623))</f>
        <v/>
      </c>
      <c r="J623" s="50">
        <f>IF(N(G623)=0,"",INDEX(pl_especialidade,G623))</f>
        <v/>
      </c>
      <c r="K623" s="28">
        <f>IF(N(G623)=0,"",INDEX(pl_duracao,G623))</f>
        <v/>
      </c>
      <c r="L623" s="39">
        <f>IF(ISNUMBER(C623),YEAR(C623),"")</f>
        <v/>
      </c>
      <c r="M623" s="39">
        <f>IF(ISNUMBER(C623),MONTH(C623),"")</f>
        <v/>
      </c>
      <c r="N623" s="23">
        <f>IF(L623="","",IF(NOT(ISNUMBER(crono_ano)),"Informe o ano",IF(L623&lt;crono_ano,"Antes do ano",IF(L623&gt;crono_ano,"Depois do ano","No ano"))))</f>
        <v/>
      </c>
      <c r="O623" s="39">
        <f>IF(F623="","",IF(COUNTIF(F$7:F623,F623)=1,1,0))</f>
        <v/>
      </c>
      <c r="P623" s="39">
        <f>IF(A623&amp;B623&amp;C623="","",IF(AND(O623=1,N(G623)&gt;0),IF(INDEX(pl_ativa,MAX(1,N(G623)))="Sim",1,0),0))</f>
        <v/>
      </c>
      <c r="Q623" s="39">
        <f>IF(F623="","",COUNTIFS(ex_chave_oc,F623,ex_cancelada,"&lt;&gt;Sim"))</f>
        <v/>
      </c>
      <c r="R623" s="51">
        <f>IF(P623="","",IF(AND(P623=1,N(Q623)&gt;0),1,0))</f>
        <v/>
      </c>
      <c r="S623" s="30">
        <f>IF(P623="","",IF(F623="","ERRO: data prevista ausente ou inválida",IF(O623=0,"Duplicada: contada uma vez",IF(N(G623)=0,"ERRO: tarefa fora do Plano Mestre",IF(P623=0,"Tarefa retirada do plano: não conta","OK")))))</f>
        <v/>
      </c>
    </row>
    <row r="624">
      <c r="A624" s="29" t="inlineStr">
        <is>
          <t>eq-demo-001</t>
        </is>
      </c>
      <c r="B624" s="25" t="inlineStr">
        <is>
          <t>CMP-01</t>
        </is>
      </c>
      <c r="C624" s="49" t="n">
        <v>46258</v>
      </c>
      <c r="D624" s="29" t="inlineStr">
        <is>
          <t>Cronograma PCM Direto</t>
        </is>
      </c>
      <c r="E624" s="23">
        <f>IF(OR(A624="",B624=""),"",A624&amp;"|"&amp;B624)</f>
        <v/>
      </c>
      <c r="F624" s="30">
        <f>IF(OR(E624="",NOT(ISNUMBER(C624))),"",E624&amp;"|"&amp;YEAR(C624)&amp;"-"&amp;RIGHT("0"&amp;MONTH(C624),2)&amp;"-"&amp;RIGHT("0"&amp;DAY(C624),2))</f>
        <v/>
      </c>
      <c r="G624" s="26">
        <f>IF(E624="","",IFERROR(MATCH(E624,pl_chave,0),0))</f>
        <v/>
      </c>
      <c r="H624" s="23">
        <f>IF(G624="","",IF(G624=0,"Tarefa fora do plano",INDEX(pl_tag,G624)))</f>
        <v/>
      </c>
      <c r="I624" s="30">
        <f>IF(N(G624)=0,"",INDEX(pl_atividade,G624))</f>
        <v/>
      </c>
      <c r="J624" s="50">
        <f>IF(N(G624)=0,"",INDEX(pl_especialidade,G624))</f>
        <v/>
      </c>
      <c r="K624" s="28">
        <f>IF(N(G624)=0,"",INDEX(pl_duracao,G624))</f>
        <v/>
      </c>
      <c r="L624" s="39">
        <f>IF(ISNUMBER(C624),YEAR(C624),"")</f>
        <v/>
      </c>
      <c r="M624" s="39">
        <f>IF(ISNUMBER(C624),MONTH(C624),"")</f>
        <v/>
      </c>
      <c r="N624" s="23">
        <f>IF(L624="","",IF(NOT(ISNUMBER(crono_ano)),"Informe o ano",IF(L624&lt;crono_ano,"Antes do ano",IF(L624&gt;crono_ano,"Depois do ano","No ano"))))</f>
        <v/>
      </c>
      <c r="O624" s="39">
        <f>IF(F624="","",IF(COUNTIF(F$7:F624,F624)=1,1,0))</f>
        <v/>
      </c>
      <c r="P624" s="39">
        <f>IF(A624&amp;B624&amp;C624="","",IF(AND(O624=1,N(G624)&gt;0),IF(INDEX(pl_ativa,MAX(1,N(G624)))="Sim",1,0),0))</f>
        <v/>
      </c>
      <c r="Q624" s="39">
        <f>IF(F624="","",COUNTIFS(ex_chave_oc,F624,ex_cancelada,"&lt;&gt;Sim"))</f>
        <v/>
      </c>
      <c r="R624" s="51">
        <f>IF(P624="","",IF(AND(P624=1,N(Q624)&gt;0),1,0))</f>
        <v/>
      </c>
      <c r="S624" s="30">
        <f>IF(P624="","",IF(F624="","ERRO: data prevista ausente ou inválida",IF(O624=0,"Duplicada: contada uma vez",IF(N(G624)=0,"ERRO: tarefa fora do Plano Mestre",IF(P624=0,"Tarefa retirada do plano: não conta","OK")))))</f>
        <v/>
      </c>
    </row>
    <row r="625">
      <c r="A625" s="29" t="inlineStr">
        <is>
          <t>eq-demo-001</t>
        </is>
      </c>
      <c r="B625" s="25" t="inlineStr">
        <is>
          <t>CMP-02</t>
        </is>
      </c>
      <c r="C625" s="49" t="n">
        <v>46258</v>
      </c>
      <c r="D625" s="29" t="inlineStr">
        <is>
          <t>Cronograma PCM Direto</t>
        </is>
      </c>
      <c r="E625" s="23">
        <f>IF(OR(A625="",B625=""),"",A625&amp;"|"&amp;B625)</f>
        <v/>
      </c>
      <c r="F625" s="30">
        <f>IF(OR(E625="",NOT(ISNUMBER(C625))),"",E625&amp;"|"&amp;YEAR(C625)&amp;"-"&amp;RIGHT("0"&amp;MONTH(C625),2)&amp;"-"&amp;RIGHT("0"&amp;DAY(C625),2))</f>
        <v/>
      </c>
      <c r="G625" s="26">
        <f>IF(E625="","",IFERROR(MATCH(E625,pl_chave,0),0))</f>
        <v/>
      </c>
      <c r="H625" s="23">
        <f>IF(G625="","",IF(G625=0,"Tarefa fora do plano",INDEX(pl_tag,G625)))</f>
        <v/>
      </c>
      <c r="I625" s="30">
        <f>IF(N(G625)=0,"",INDEX(pl_atividade,G625))</f>
        <v/>
      </c>
      <c r="J625" s="50">
        <f>IF(N(G625)=0,"",INDEX(pl_especialidade,G625))</f>
        <v/>
      </c>
      <c r="K625" s="28">
        <f>IF(N(G625)=0,"",INDEX(pl_duracao,G625))</f>
        <v/>
      </c>
      <c r="L625" s="39">
        <f>IF(ISNUMBER(C625),YEAR(C625),"")</f>
        <v/>
      </c>
      <c r="M625" s="39">
        <f>IF(ISNUMBER(C625),MONTH(C625),"")</f>
        <v/>
      </c>
      <c r="N625" s="23">
        <f>IF(L625="","",IF(NOT(ISNUMBER(crono_ano)),"Informe o ano",IF(L625&lt;crono_ano,"Antes do ano",IF(L625&gt;crono_ano,"Depois do ano","No ano"))))</f>
        <v/>
      </c>
      <c r="O625" s="39">
        <f>IF(F625="","",IF(COUNTIF(F$7:F625,F625)=1,1,0))</f>
        <v/>
      </c>
      <c r="P625" s="39">
        <f>IF(A625&amp;B625&amp;C625="","",IF(AND(O625=1,N(G625)&gt;0),IF(INDEX(pl_ativa,MAX(1,N(G625)))="Sim",1,0),0))</f>
        <v/>
      </c>
      <c r="Q625" s="39">
        <f>IF(F625="","",COUNTIFS(ex_chave_oc,F625,ex_cancelada,"&lt;&gt;Sim"))</f>
        <v/>
      </c>
      <c r="R625" s="51">
        <f>IF(P625="","",IF(AND(P625=1,N(Q625)&gt;0),1,0))</f>
        <v/>
      </c>
      <c r="S625" s="30">
        <f>IF(P625="","",IF(F625="","ERRO: data prevista ausente ou inválida",IF(O625=0,"Duplicada: contada uma vez",IF(N(G625)=0,"ERRO: tarefa fora do Plano Mestre",IF(P625=0,"Tarefa retirada do plano: não conta","OK")))))</f>
        <v/>
      </c>
    </row>
    <row r="626">
      <c r="A626" s="29" t="inlineStr">
        <is>
          <t>eq-demo-002</t>
        </is>
      </c>
      <c r="B626" s="25" t="inlineStr">
        <is>
          <t>BCF-01</t>
        </is>
      </c>
      <c r="C626" s="49" t="n">
        <v>46258</v>
      </c>
      <c r="D626" s="29" t="inlineStr">
        <is>
          <t>Cronograma PCM Direto</t>
        </is>
      </c>
      <c r="E626" s="23">
        <f>IF(OR(A626="",B626=""),"",A626&amp;"|"&amp;B626)</f>
        <v/>
      </c>
      <c r="F626" s="30">
        <f>IF(OR(E626="",NOT(ISNUMBER(C626))),"",E626&amp;"|"&amp;YEAR(C626)&amp;"-"&amp;RIGHT("0"&amp;MONTH(C626),2)&amp;"-"&amp;RIGHT("0"&amp;DAY(C626),2))</f>
        <v/>
      </c>
      <c r="G626" s="26">
        <f>IF(E626="","",IFERROR(MATCH(E626,pl_chave,0),0))</f>
        <v/>
      </c>
      <c r="H626" s="23">
        <f>IF(G626="","",IF(G626=0,"Tarefa fora do plano",INDEX(pl_tag,G626)))</f>
        <v/>
      </c>
      <c r="I626" s="30">
        <f>IF(N(G626)=0,"",INDEX(pl_atividade,G626))</f>
        <v/>
      </c>
      <c r="J626" s="50">
        <f>IF(N(G626)=0,"",INDEX(pl_especialidade,G626))</f>
        <v/>
      </c>
      <c r="K626" s="28">
        <f>IF(N(G626)=0,"",INDEX(pl_duracao,G626))</f>
        <v/>
      </c>
      <c r="L626" s="39">
        <f>IF(ISNUMBER(C626),YEAR(C626),"")</f>
        <v/>
      </c>
      <c r="M626" s="39">
        <f>IF(ISNUMBER(C626),MONTH(C626),"")</f>
        <v/>
      </c>
      <c r="N626" s="23">
        <f>IF(L626="","",IF(NOT(ISNUMBER(crono_ano)),"Informe o ano",IF(L626&lt;crono_ano,"Antes do ano",IF(L626&gt;crono_ano,"Depois do ano","No ano"))))</f>
        <v/>
      </c>
      <c r="O626" s="39">
        <f>IF(F626="","",IF(COUNTIF(F$7:F626,F626)=1,1,0))</f>
        <v/>
      </c>
      <c r="P626" s="39">
        <f>IF(A626&amp;B626&amp;C626="","",IF(AND(O626=1,N(G626)&gt;0),IF(INDEX(pl_ativa,MAX(1,N(G626)))="Sim",1,0),0))</f>
        <v/>
      </c>
      <c r="Q626" s="39">
        <f>IF(F626="","",COUNTIFS(ex_chave_oc,F626,ex_cancelada,"&lt;&gt;Sim"))</f>
        <v/>
      </c>
      <c r="R626" s="51">
        <f>IF(P626="","",IF(AND(P626=1,N(Q626)&gt;0),1,0))</f>
        <v/>
      </c>
      <c r="S626" s="30">
        <f>IF(P626="","",IF(F626="","ERRO: data prevista ausente ou inválida",IF(O626=0,"Duplicada: contada uma vez",IF(N(G626)=0,"ERRO: tarefa fora do Plano Mestre",IF(P626=0,"Tarefa retirada do plano: não conta","OK")))))</f>
        <v/>
      </c>
    </row>
    <row r="627">
      <c r="A627" s="29" t="inlineStr">
        <is>
          <t>eq-demo-002</t>
        </is>
      </c>
      <c r="B627" s="25" t="inlineStr">
        <is>
          <t>BCF-03</t>
        </is>
      </c>
      <c r="C627" s="49" t="n">
        <v>46258</v>
      </c>
      <c r="D627" s="29" t="inlineStr">
        <is>
          <t>Cronograma PCM Direto</t>
        </is>
      </c>
      <c r="E627" s="23">
        <f>IF(OR(A627="",B627=""),"",A627&amp;"|"&amp;B627)</f>
        <v/>
      </c>
      <c r="F627" s="30">
        <f>IF(OR(E627="",NOT(ISNUMBER(C627))),"",E627&amp;"|"&amp;YEAR(C627)&amp;"-"&amp;RIGHT("0"&amp;MONTH(C627),2)&amp;"-"&amp;RIGHT("0"&amp;DAY(C627),2))</f>
        <v/>
      </c>
      <c r="G627" s="26">
        <f>IF(E627="","",IFERROR(MATCH(E627,pl_chave,0),0))</f>
        <v/>
      </c>
      <c r="H627" s="23">
        <f>IF(G627="","",IF(G627=0,"Tarefa fora do plano",INDEX(pl_tag,G627)))</f>
        <v/>
      </c>
      <c r="I627" s="30">
        <f>IF(N(G627)=0,"",INDEX(pl_atividade,G627))</f>
        <v/>
      </c>
      <c r="J627" s="50">
        <f>IF(N(G627)=0,"",INDEX(pl_especialidade,G627))</f>
        <v/>
      </c>
      <c r="K627" s="28">
        <f>IF(N(G627)=0,"",INDEX(pl_duracao,G627))</f>
        <v/>
      </c>
      <c r="L627" s="39">
        <f>IF(ISNUMBER(C627),YEAR(C627),"")</f>
        <v/>
      </c>
      <c r="M627" s="39">
        <f>IF(ISNUMBER(C627),MONTH(C627),"")</f>
        <v/>
      </c>
      <c r="N627" s="23">
        <f>IF(L627="","",IF(NOT(ISNUMBER(crono_ano)),"Informe o ano",IF(L627&lt;crono_ano,"Antes do ano",IF(L627&gt;crono_ano,"Depois do ano","No ano"))))</f>
        <v/>
      </c>
      <c r="O627" s="39">
        <f>IF(F627="","",IF(COUNTIF(F$7:F627,F627)=1,1,0))</f>
        <v/>
      </c>
      <c r="P627" s="39">
        <f>IF(A627&amp;B627&amp;C627="","",IF(AND(O627=1,N(G627)&gt;0),IF(INDEX(pl_ativa,MAX(1,N(G627)))="Sim",1,0),0))</f>
        <v/>
      </c>
      <c r="Q627" s="39">
        <f>IF(F627="","",COUNTIFS(ex_chave_oc,F627,ex_cancelada,"&lt;&gt;Sim"))</f>
        <v/>
      </c>
      <c r="R627" s="51">
        <f>IF(P627="","",IF(AND(P627=1,N(Q627)&gt;0),1,0))</f>
        <v/>
      </c>
      <c r="S627" s="30">
        <f>IF(P627="","",IF(F627="","ERRO: data prevista ausente ou inválida",IF(O627=0,"Duplicada: contada uma vez",IF(N(G627)=0,"ERRO: tarefa fora do Plano Mestre",IF(P627=0,"Tarefa retirada do plano: não conta","OK")))))</f>
        <v/>
      </c>
    </row>
    <row r="628">
      <c r="A628" s="29" t="inlineStr">
        <is>
          <t>eq-demo-002</t>
        </is>
      </c>
      <c r="B628" s="25" t="inlineStr">
        <is>
          <t>BCF-04</t>
        </is>
      </c>
      <c r="C628" s="49" t="n">
        <v>46258</v>
      </c>
      <c r="D628" s="29" t="inlineStr">
        <is>
          <t>Cronograma PCM Direto</t>
        </is>
      </c>
      <c r="E628" s="23">
        <f>IF(OR(A628="",B628=""),"",A628&amp;"|"&amp;B628)</f>
        <v/>
      </c>
      <c r="F628" s="30">
        <f>IF(OR(E628="",NOT(ISNUMBER(C628))),"",E628&amp;"|"&amp;YEAR(C628)&amp;"-"&amp;RIGHT("0"&amp;MONTH(C628),2)&amp;"-"&amp;RIGHT("0"&amp;DAY(C628),2))</f>
        <v/>
      </c>
      <c r="G628" s="26">
        <f>IF(E628="","",IFERROR(MATCH(E628,pl_chave,0),0))</f>
        <v/>
      </c>
      <c r="H628" s="23">
        <f>IF(G628="","",IF(G628=0,"Tarefa fora do plano",INDEX(pl_tag,G628)))</f>
        <v/>
      </c>
      <c r="I628" s="30">
        <f>IF(N(G628)=0,"",INDEX(pl_atividade,G628))</f>
        <v/>
      </c>
      <c r="J628" s="50">
        <f>IF(N(G628)=0,"",INDEX(pl_especialidade,G628))</f>
        <v/>
      </c>
      <c r="K628" s="28">
        <f>IF(N(G628)=0,"",INDEX(pl_duracao,G628))</f>
        <v/>
      </c>
      <c r="L628" s="39">
        <f>IF(ISNUMBER(C628),YEAR(C628),"")</f>
        <v/>
      </c>
      <c r="M628" s="39">
        <f>IF(ISNUMBER(C628),MONTH(C628),"")</f>
        <v/>
      </c>
      <c r="N628" s="23">
        <f>IF(L628="","",IF(NOT(ISNUMBER(crono_ano)),"Informe o ano",IF(L628&lt;crono_ano,"Antes do ano",IF(L628&gt;crono_ano,"Depois do ano","No ano"))))</f>
        <v/>
      </c>
      <c r="O628" s="39">
        <f>IF(F628="","",IF(COUNTIF(F$7:F628,F628)=1,1,0))</f>
        <v/>
      </c>
      <c r="P628" s="39">
        <f>IF(A628&amp;B628&amp;C628="","",IF(AND(O628=1,N(G628)&gt;0),IF(INDEX(pl_ativa,MAX(1,N(G628)))="Sim",1,0),0))</f>
        <v/>
      </c>
      <c r="Q628" s="39">
        <f>IF(F628="","",COUNTIFS(ex_chave_oc,F628,ex_cancelada,"&lt;&gt;Sim"))</f>
        <v/>
      </c>
      <c r="R628" s="51">
        <f>IF(P628="","",IF(AND(P628=1,N(Q628)&gt;0),1,0))</f>
        <v/>
      </c>
      <c r="S628" s="30">
        <f>IF(P628="","",IF(F628="","ERRO: data prevista ausente ou inválida",IF(O628=0,"Duplicada: contada uma vez",IF(N(G628)=0,"ERRO: tarefa fora do Plano Mestre",IF(P628=0,"Tarefa retirada do plano: não conta","OK")))))</f>
        <v/>
      </c>
    </row>
    <row r="629">
      <c r="A629" s="29" t="inlineStr">
        <is>
          <t>eq-demo-003</t>
        </is>
      </c>
      <c r="B629" s="25" t="inlineStr">
        <is>
          <t>MOT-03</t>
        </is>
      </c>
      <c r="C629" s="49" t="n">
        <v>46258</v>
      </c>
      <c r="D629" s="29" t="inlineStr">
        <is>
          <t>Cronograma PCM Direto</t>
        </is>
      </c>
      <c r="E629" s="23">
        <f>IF(OR(A629="",B629=""),"",A629&amp;"|"&amp;B629)</f>
        <v/>
      </c>
      <c r="F629" s="30">
        <f>IF(OR(E629="",NOT(ISNUMBER(C629))),"",E629&amp;"|"&amp;YEAR(C629)&amp;"-"&amp;RIGHT("0"&amp;MONTH(C629),2)&amp;"-"&amp;RIGHT("0"&amp;DAY(C629),2))</f>
        <v/>
      </c>
      <c r="G629" s="26">
        <f>IF(E629="","",IFERROR(MATCH(E629,pl_chave,0),0))</f>
        <v/>
      </c>
      <c r="H629" s="23">
        <f>IF(G629="","",IF(G629=0,"Tarefa fora do plano",INDEX(pl_tag,G629)))</f>
        <v/>
      </c>
      <c r="I629" s="30">
        <f>IF(N(G629)=0,"",INDEX(pl_atividade,G629))</f>
        <v/>
      </c>
      <c r="J629" s="50">
        <f>IF(N(G629)=0,"",INDEX(pl_especialidade,G629))</f>
        <v/>
      </c>
      <c r="K629" s="28">
        <f>IF(N(G629)=0,"",INDEX(pl_duracao,G629))</f>
        <v/>
      </c>
      <c r="L629" s="39">
        <f>IF(ISNUMBER(C629),YEAR(C629),"")</f>
        <v/>
      </c>
      <c r="M629" s="39">
        <f>IF(ISNUMBER(C629),MONTH(C629),"")</f>
        <v/>
      </c>
      <c r="N629" s="23">
        <f>IF(L629="","",IF(NOT(ISNUMBER(crono_ano)),"Informe o ano",IF(L629&lt;crono_ano,"Antes do ano",IF(L629&gt;crono_ano,"Depois do ano","No ano"))))</f>
        <v/>
      </c>
      <c r="O629" s="39">
        <f>IF(F629="","",IF(COUNTIF(F$7:F629,F629)=1,1,0))</f>
        <v/>
      </c>
      <c r="P629" s="39">
        <f>IF(A629&amp;B629&amp;C629="","",IF(AND(O629=1,N(G629)&gt;0),IF(INDEX(pl_ativa,MAX(1,N(G629)))="Sim",1,0),0))</f>
        <v/>
      </c>
      <c r="Q629" s="39">
        <f>IF(F629="","",COUNTIFS(ex_chave_oc,F629,ex_cancelada,"&lt;&gt;Sim"))</f>
        <v/>
      </c>
      <c r="R629" s="51">
        <f>IF(P629="","",IF(AND(P629=1,N(Q629)&gt;0),1,0))</f>
        <v/>
      </c>
      <c r="S629" s="30">
        <f>IF(P629="","",IF(F629="","ERRO: data prevista ausente ou inválida",IF(O629=0,"Duplicada: contada uma vez",IF(N(G629)=0,"ERRO: tarefa fora do Plano Mestre",IF(P629=0,"Tarefa retirada do plano: não conta","OK")))))</f>
        <v/>
      </c>
    </row>
    <row r="630">
      <c r="A630" s="29" t="inlineStr">
        <is>
          <t>eq-demo-004</t>
        </is>
      </c>
      <c r="B630" s="25" t="inlineStr">
        <is>
          <t>PRL-01</t>
        </is>
      </c>
      <c r="C630" s="49" t="n">
        <v>46258</v>
      </c>
      <c r="D630" s="29" t="inlineStr">
        <is>
          <t>Cronograma PCM Direto</t>
        </is>
      </c>
      <c r="E630" s="23">
        <f>IF(OR(A630="",B630=""),"",A630&amp;"|"&amp;B630)</f>
        <v/>
      </c>
      <c r="F630" s="30">
        <f>IF(OR(E630="",NOT(ISNUMBER(C630))),"",E630&amp;"|"&amp;YEAR(C630)&amp;"-"&amp;RIGHT("0"&amp;MONTH(C630),2)&amp;"-"&amp;RIGHT("0"&amp;DAY(C630),2))</f>
        <v/>
      </c>
      <c r="G630" s="26">
        <f>IF(E630="","",IFERROR(MATCH(E630,pl_chave,0),0))</f>
        <v/>
      </c>
      <c r="H630" s="23">
        <f>IF(G630="","",IF(G630=0,"Tarefa fora do plano",INDEX(pl_tag,G630)))</f>
        <v/>
      </c>
      <c r="I630" s="30">
        <f>IF(N(G630)=0,"",INDEX(pl_atividade,G630))</f>
        <v/>
      </c>
      <c r="J630" s="50">
        <f>IF(N(G630)=0,"",INDEX(pl_especialidade,G630))</f>
        <v/>
      </c>
      <c r="K630" s="28">
        <f>IF(N(G630)=0,"",INDEX(pl_duracao,G630))</f>
        <v/>
      </c>
      <c r="L630" s="39">
        <f>IF(ISNUMBER(C630),YEAR(C630),"")</f>
        <v/>
      </c>
      <c r="M630" s="39">
        <f>IF(ISNUMBER(C630),MONTH(C630),"")</f>
        <v/>
      </c>
      <c r="N630" s="23">
        <f>IF(L630="","",IF(NOT(ISNUMBER(crono_ano)),"Informe o ano",IF(L630&lt;crono_ano,"Antes do ano",IF(L630&gt;crono_ano,"Depois do ano","No ano"))))</f>
        <v/>
      </c>
      <c r="O630" s="39">
        <f>IF(F630="","",IF(COUNTIF(F$7:F630,F630)=1,1,0))</f>
        <v/>
      </c>
      <c r="P630" s="39">
        <f>IF(A630&amp;B630&amp;C630="","",IF(AND(O630=1,N(G630)&gt;0),IF(INDEX(pl_ativa,MAX(1,N(G630)))="Sim",1,0),0))</f>
        <v/>
      </c>
      <c r="Q630" s="39">
        <f>IF(F630="","",COUNTIFS(ex_chave_oc,F630,ex_cancelada,"&lt;&gt;Sim"))</f>
        <v/>
      </c>
      <c r="R630" s="51">
        <f>IF(P630="","",IF(AND(P630=1,N(Q630)&gt;0),1,0))</f>
        <v/>
      </c>
      <c r="S630" s="30">
        <f>IF(P630="","",IF(F630="","ERRO: data prevista ausente ou inválida",IF(O630=0,"Duplicada: contada uma vez",IF(N(G630)=0,"ERRO: tarefa fora do Plano Mestre",IF(P630=0,"Tarefa retirada do plano: não conta","OK")))))</f>
        <v/>
      </c>
    </row>
    <row r="631">
      <c r="A631" s="29" t="inlineStr">
        <is>
          <t>eq-demo-004</t>
        </is>
      </c>
      <c r="B631" s="25" t="inlineStr">
        <is>
          <t>PRL-02</t>
        </is>
      </c>
      <c r="C631" s="49" t="n">
        <v>46258</v>
      </c>
      <c r="D631" s="29" t="inlineStr">
        <is>
          <t>Cronograma PCM Direto</t>
        </is>
      </c>
      <c r="E631" s="23">
        <f>IF(OR(A631="",B631=""),"",A631&amp;"|"&amp;B631)</f>
        <v/>
      </c>
      <c r="F631" s="30">
        <f>IF(OR(E631="",NOT(ISNUMBER(C631))),"",E631&amp;"|"&amp;YEAR(C631)&amp;"-"&amp;RIGHT("0"&amp;MONTH(C631),2)&amp;"-"&amp;RIGHT("0"&amp;DAY(C631),2))</f>
        <v/>
      </c>
      <c r="G631" s="26">
        <f>IF(E631="","",IFERROR(MATCH(E631,pl_chave,0),0))</f>
        <v/>
      </c>
      <c r="H631" s="23">
        <f>IF(G631="","",IF(G631=0,"Tarefa fora do plano",INDEX(pl_tag,G631)))</f>
        <v/>
      </c>
      <c r="I631" s="30">
        <f>IF(N(G631)=0,"",INDEX(pl_atividade,G631))</f>
        <v/>
      </c>
      <c r="J631" s="50">
        <f>IF(N(G631)=0,"",INDEX(pl_especialidade,G631))</f>
        <v/>
      </c>
      <c r="K631" s="28">
        <f>IF(N(G631)=0,"",INDEX(pl_duracao,G631))</f>
        <v/>
      </c>
      <c r="L631" s="39">
        <f>IF(ISNUMBER(C631),YEAR(C631),"")</f>
        <v/>
      </c>
      <c r="M631" s="39">
        <f>IF(ISNUMBER(C631),MONTH(C631),"")</f>
        <v/>
      </c>
      <c r="N631" s="23">
        <f>IF(L631="","",IF(NOT(ISNUMBER(crono_ano)),"Informe o ano",IF(L631&lt;crono_ano,"Antes do ano",IF(L631&gt;crono_ano,"Depois do ano","No ano"))))</f>
        <v/>
      </c>
      <c r="O631" s="39">
        <f>IF(F631="","",IF(COUNTIF(F$7:F631,F631)=1,1,0))</f>
        <v/>
      </c>
      <c r="P631" s="39">
        <f>IF(A631&amp;B631&amp;C631="","",IF(AND(O631=1,N(G631)&gt;0),IF(INDEX(pl_ativa,MAX(1,N(G631)))="Sim",1,0),0))</f>
        <v/>
      </c>
      <c r="Q631" s="39">
        <f>IF(F631="","",COUNTIFS(ex_chave_oc,F631,ex_cancelada,"&lt;&gt;Sim"))</f>
        <v/>
      </c>
      <c r="R631" s="51">
        <f>IF(P631="","",IF(AND(P631=1,N(Q631)&gt;0),1,0))</f>
        <v/>
      </c>
      <c r="S631" s="30">
        <f>IF(P631="","",IF(F631="","ERRO: data prevista ausente ou inválida",IF(O631=0,"Duplicada: contada uma vez",IF(N(G631)=0,"ERRO: tarefa fora do Plano Mestre",IF(P631=0,"Tarefa retirada do plano: não conta","OK")))))</f>
        <v/>
      </c>
    </row>
    <row r="632">
      <c r="A632" s="29" t="inlineStr">
        <is>
          <t>eq-demo-004</t>
        </is>
      </c>
      <c r="B632" s="25" t="inlineStr">
        <is>
          <t>PRL-03</t>
        </is>
      </c>
      <c r="C632" s="49" t="n">
        <v>46258</v>
      </c>
      <c r="D632" s="29" t="inlineStr">
        <is>
          <t>Cronograma PCM Direto</t>
        </is>
      </c>
      <c r="E632" s="23">
        <f>IF(OR(A632="",B632=""),"",A632&amp;"|"&amp;B632)</f>
        <v/>
      </c>
      <c r="F632" s="30">
        <f>IF(OR(E632="",NOT(ISNUMBER(C632))),"",E632&amp;"|"&amp;YEAR(C632)&amp;"-"&amp;RIGHT("0"&amp;MONTH(C632),2)&amp;"-"&amp;RIGHT("0"&amp;DAY(C632),2))</f>
        <v/>
      </c>
      <c r="G632" s="26">
        <f>IF(E632="","",IFERROR(MATCH(E632,pl_chave,0),0))</f>
        <v/>
      </c>
      <c r="H632" s="23">
        <f>IF(G632="","",IF(G632=0,"Tarefa fora do plano",INDEX(pl_tag,G632)))</f>
        <v/>
      </c>
      <c r="I632" s="30">
        <f>IF(N(G632)=0,"",INDEX(pl_atividade,G632))</f>
        <v/>
      </c>
      <c r="J632" s="50">
        <f>IF(N(G632)=0,"",INDEX(pl_especialidade,G632))</f>
        <v/>
      </c>
      <c r="K632" s="28">
        <f>IF(N(G632)=0,"",INDEX(pl_duracao,G632))</f>
        <v/>
      </c>
      <c r="L632" s="39">
        <f>IF(ISNUMBER(C632),YEAR(C632),"")</f>
        <v/>
      </c>
      <c r="M632" s="39">
        <f>IF(ISNUMBER(C632),MONTH(C632),"")</f>
        <v/>
      </c>
      <c r="N632" s="23">
        <f>IF(L632="","",IF(NOT(ISNUMBER(crono_ano)),"Informe o ano",IF(L632&lt;crono_ano,"Antes do ano",IF(L632&gt;crono_ano,"Depois do ano","No ano"))))</f>
        <v/>
      </c>
      <c r="O632" s="39">
        <f>IF(F632="","",IF(COUNTIF(F$7:F632,F632)=1,1,0))</f>
        <v/>
      </c>
      <c r="P632" s="39">
        <f>IF(A632&amp;B632&amp;C632="","",IF(AND(O632=1,N(G632)&gt;0),IF(INDEX(pl_ativa,MAX(1,N(G632)))="Sim",1,0),0))</f>
        <v/>
      </c>
      <c r="Q632" s="39">
        <f>IF(F632="","",COUNTIFS(ex_chave_oc,F632,ex_cancelada,"&lt;&gt;Sim"))</f>
        <v/>
      </c>
      <c r="R632" s="51">
        <f>IF(P632="","",IF(AND(P632=1,N(Q632)&gt;0),1,0))</f>
        <v/>
      </c>
      <c r="S632" s="30">
        <f>IF(P632="","",IF(F632="","ERRO: data prevista ausente ou inválida",IF(O632=0,"Duplicada: contada uma vez",IF(N(G632)=0,"ERRO: tarefa fora do Plano Mestre",IF(P632=0,"Tarefa retirada do plano: não conta","OK")))))</f>
        <v/>
      </c>
    </row>
    <row r="633">
      <c r="A633" s="29" t="inlineStr">
        <is>
          <t>eq-demo-004</t>
        </is>
      </c>
      <c r="B633" s="25" t="inlineStr">
        <is>
          <t>PRL-05</t>
        </is>
      </c>
      <c r="C633" s="49" t="n">
        <v>46258</v>
      </c>
      <c r="D633" s="29" t="inlineStr">
        <is>
          <t>Cronograma PCM Direto</t>
        </is>
      </c>
      <c r="E633" s="23">
        <f>IF(OR(A633="",B633=""),"",A633&amp;"|"&amp;B633)</f>
        <v/>
      </c>
      <c r="F633" s="30">
        <f>IF(OR(E633="",NOT(ISNUMBER(C633))),"",E633&amp;"|"&amp;YEAR(C633)&amp;"-"&amp;RIGHT("0"&amp;MONTH(C633),2)&amp;"-"&amp;RIGHT("0"&amp;DAY(C633),2))</f>
        <v/>
      </c>
      <c r="G633" s="26">
        <f>IF(E633="","",IFERROR(MATCH(E633,pl_chave,0),0))</f>
        <v/>
      </c>
      <c r="H633" s="23">
        <f>IF(G633="","",IF(G633=0,"Tarefa fora do plano",INDEX(pl_tag,G633)))</f>
        <v/>
      </c>
      <c r="I633" s="30">
        <f>IF(N(G633)=0,"",INDEX(pl_atividade,G633))</f>
        <v/>
      </c>
      <c r="J633" s="50">
        <f>IF(N(G633)=0,"",INDEX(pl_especialidade,G633))</f>
        <v/>
      </c>
      <c r="K633" s="28">
        <f>IF(N(G633)=0,"",INDEX(pl_duracao,G633))</f>
        <v/>
      </c>
      <c r="L633" s="39">
        <f>IF(ISNUMBER(C633),YEAR(C633),"")</f>
        <v/>
      </c>
      <c r="M633" s="39">
        <f>IF(ISNUMBER(C633),MONTH(C633),"")</f>
        <v/>
      </c>
      <c r="N633" s="23">
        <f>IF(L633="","",IF(NOT(ISNUMBER(crono_ano)),"Informe o ano",IF(L633&lt;crono_ano,"Antes do ano",IF(L633&gt;crono_ano,"Depois do ano","No ano"))))</f>
        <v/>
      </c>
      <c r="O633" s="39">
        <f>IF(F633="","",IF(COUNTIF(F$7:F633,F633)=1,1,0))</f>
        <v/>
      </c>
      <c r="P633" s="39">
        <f>IF(A633&amp;B633&amp;C633="","",IF(AND(O633=1,N(G633)&gt;0),IF(INDEX(pl_ativa,MAX(1,N(G633)))="Sim",1,0),0))</f>
        <v/>
      </c>
      <c r="Q633" s="39">
        <f>IF(F633="","",COUNTIFS(ex_chave_oc,F633,ex_cancelada,"&lt;&gt;Sim"))</f>
        <v/>
      </c>
      <c r="R633" s="51">
        <f>IF(P633="","",IF(AND(P633=1,N(Q633)&gt;0),1,0))</f>
        <v/>
      </c>
      <c r="S633" s="30">
        <f>IF(P633="","",IF(F633="","ERRO: data prevista ausente ou inválida",IF(O633=0,"Duplicada: contada uma vez",IF(N(G633)=0,"ERRO: tarefa fora do Plano Mestre",IF(P633=0,"Tarefa retirada do plano: não conta","OK")))))</f>
        <v/>
      </c>
    </row>
    <row r="634">
      <c r="A634" s="29" t="inlineStr">
        <is>
          <t>eq-demo-004</t>
        </is>
      </c>
      <c r="B634" s="25" t="inlineStr">
        <is>
          <t>PRL-11</t>
        </is>
      </c>
      <c r="C634" s="49" t="n">
        <v>46258</v>
      </c>
      <c r="D634" s="29" t="inlineStr">
        <is>
          <t>Cronograma PCM Direto</t>
        </is>
      </c>
      <c r="E634" s="23">
        <f>IF(OR(A634="",B634=""),"",A634&amp;"|"&amp;B634)</f>
        <v/>
      </c>
      <c r="F634" s="30">
        <f>IF(OR(E634="",NOT(ISNUMBER(C634))),"",E634&amp;"|"&amp;YEAR(C634)&amp;"-"&amp;RIGHT("0"&amp;MONTH(C634),2)&amp;"-"&amp;RIGHT("0"&amp;DAY(C634),2))</f>
        <v/>
      </c>
      <c r="G634" s="26">
        <f>IF(E634="","",IFERROR(MATCH(E634,pl_chave,0),0))</f>
        <v/>
      </c>
      <c r="H634" s="23">
        <f>IF(G634="","",IF(G634=0,"Tarefa fora do plano",INDEX(pl_tag,G634)))</f>
        <v/>
      </c>
      <c r="I634" s="30">
        <f>IF(N(G634)=0,"",INDEX(pl_atividade,G634))</f>
        <v/>
      </c>
      <c r="J634" s="50">
        <f>IF(N(G634)=0,"",INDEX(pl_especialidade,G634))</f>
        <v/>
      </c>
      <c r="K634" s="28">
        <f>IF(N(G634)=0,"",INDEX(pl_duracao,G634))</f>
        <v/>
      </c>
      <c r="L634" s="39">
        <f>IF(ISNUMBER(C634),YEAR(C634),"")</f>
        <v/>
      </c>
      <c r="M634" s="39">
        <f>IF(ISNUMBER(C634),MONTH(C634),"")</f>
        <v/>
      </c>
      <c r="N634" s="23">
        <f>IF(L634="","",IF(NOT(ISNUMBER(crono_ano)),"Informe o ano",IF(L634&lt;crono_ano,"Antes do ano",IF(L634&gt;crono_ano,"Depois do ano","No ano"))))</f>
        <v/>
      </c>
      <c r="O634" s="39">
        <f>IF(F634="","",IF(COUNTIF(F$7:F634,F634)=1,1,0))</f>
        <v/>
      </c>
      <c r="P634" s="39">
        <f>IF(A634&amp;B634&amp;C634="","",IF(AND(O634=1,N(G634)&gt;0),IF(INDEX(pl_ativa,MAX(1,N(G634)))="Sim",1,0),0))</f>
        <v/>
      </c>
      <c r="Q634" s="39">
        <f>IF(F634="","",COUNTIFS(ex_chave_oc,F634,ex_cancelada,"&lt;&gt;Sim"))</f>
        <v/>
      </c>
      <c r="R634" s="51">
        <f>IF(P634="","",IF(AND(P634=1,N(Q634)&gt;0),1,0))</f>
        <v/>
      </c>
      <c r="S634" s="30">
        <f>IF(P634="","",IF(F634="","ERRO: data prevista ausente ou inválida",IF(O634=0,"Duplicada: contada uma vez",IF(N(G634)=0,"ERRO: tarefa fora do Plano Mestre",IF(P634=0,"Tarefa retirada do plano: não conta","OK")))))</f>
        <v/>
      </c>
    </row>
    <row r="635">
      <c r="A635" s="29" t="inlineStr">
        <is>
          <t>eq-demo-004</t>
        </is>
      </c>
      <c r="B635" s="25" t="inlineStr">
        <is>
          <t>PRL-11</t>
        </is>
      </c>
      <c r="C635" s="49" t="n">
        <v>46259</v>
      </c>
      <c r="D635" s="29" t="inlineStr">
        <is>
          <t>Cronograma PCM Direto</t>
        </is>
      </c>
      <c r="E635" s="23">
        <f>IF(OR(A635="",B635=""),"",A635&amp;"|"&amp;B635)</f>
        <v/>
      </c>
      <c r="F635" s="30">
        <f>IF(OR(E635="",NOT(ISNUMBER(C635))),"",E635&amp;"|"&amp;YEAR(C635)&amp;"-"&amp;RIGHT("0"&amp;MONTH(C635),2)&amp;"-"&amp;RIGHT("0"&amp;DAY(C635),2))</f>
        <v/>
      </c>
      <c r="G635" s="26">
        <f>IF(E635="","",IFERROR(MATCH(E635,pl_chave,0),0))</f>
        <v/>
      </c>
      <c r="H635" s="23">
        <f>IF(G635="","",IF(G635=0,"Tarefa fora do plano",INDEX(pl_tag,G635)))</f>
        <v/>
      </c>
      <c r="I635" s="30">
        <f>IF(N(G635)=0,"",INDEX(pl_atividade,G635))</f>
        <v/>
      </c>
      <c r="J635" s="50">
        <f>IF(N(G635)=0,"",INDEX(pl_especialidade,G635))</f>
        <v/>
      </c>
      <c r="K635" s="28">
        <f>IF(N(G635)=0,"",INDEX(pl_duracao,G635))</f>
        <v/>
      </c>
      <c r="L635" s="39">
        <f>IF(ISNUMBER(C635),YEAR(C635),"")</f>
        <v/>
      </c>
      <c r="M635" s="39">
        <f>IF(ISNUMBER(C635),MONTH(C635),"")</f>
        <v/>
      </c>
      <c r="N635" s="23">
        <f>IF(L635="","",IF(NOT(ISNUMBER(crono_ano)),"Informe o ano",IF(L635&lt;crono_ano,"Antes do ano",IF(L635&gt;crono_ano,"Depois do ano","No ano"))))</f>
        <v/>
      </c>
      <c r="O635" s="39">
        <f>IF(F635="","",IF(COUNTIF(F$7:F635,F635)=1,1,0))</f>
        <v/>
      </c>
      <c r="P635" s="39">
        <f>IF(A635&amp;B635&amp;C635="","",IF(AND(O635=1,N(G635)&gt;0),IF(INDEX(pl_ativa,MAX(1,N(G635)))="Sim",1,0),0))</f>
        <v/>
      </c>
      <c r="Q635" s="39">
        <f>IF(F635="","",COUNTIFS(ex_chave_oc,F635,ex_cancelada,"&lt;&gt;Sim"))</f>
        <v/>
      </c>
      <c r="R635" s="51">
        <f>IF(P635="","",IF(AND(P635=1,N(Q635)&gt;0),1,0))</f>
        <v/>
      </c>
      <c r="S635" s="30">
        <f>IF(P635="","",IF(F635="","ERRO: data prevista ausente ou inválida",IF(O635=0,"Duplicada: contada uma vez",IF(N(G635)=0,"ERRO: tarefa fora do Plano Mestre",IF(P635=0,"Tarefa retirada do plano: não conta","OK")))))</f>
        <v/>
      </c>
    </row>
    <row r="636">
      <c r="A636" s="29" t="inlineStr">
        <is>
          <t>eq-demo-004</t>
        </is>
      </c>
      <c r="B636" s="25" t="inlineStr">
        <is>
          <t>PRL-11</t>
        </is>
      </c>
      <c r="C636" s="49" t="n">
        <v>46260</v>
      </c>
      <c r="D636" s="29" t="inlineStr">
        <is>
          <t>Cronograma PCM Direto</t>
        </is>
      </c>
      <c r="E636" s="23">
        <f>IF(OR(A636="",B636=""),"",A636&amp;"|"&amp;B636)</f>
        <v/>
      </c>
      <c r="F636" s="30">
        <f>IF(OR(E636="",NOT(ISNUMBER(C636))),"",E636&amp;"|"&amp;YEAR(C636)&amp;"-"&amp;RIGHT("0"&amp;MONTH(C636),2)&amp;"-"&amp;RIGHT("0"&amp;DAY(C636),2))</f>
        <v/>
      </c>
      <c r="G636" s="26">
        <f>IF(E636="","",IFERROR(MATCH(E636,pl_chave,0),0))</f>
        <v/>
      </c>
      <c r="H636" s="23">
        <f>IF(G636="","",IF(G636=0,"Tarefa fora do plano",INDEX(pl_tag,G636)))</f>
        <v/>
      </c>
      <c r="I636" s="30">
        <f>IF(N(G636)=0,"",INDEX(pl_atividade,G636))</f>
        <v/>
      </c>
      <c r="J636" s="50">
        <f>IF(N(G636)=0,"",INDEX(pl_especialidade,G636))</f>
        <v/>
      </c>
      <c r="K636" s="28">
        <f>IF(N(G636)=0,"",INDEX(pl_duracao,G636))</f>
        <v/>
      </c>
      <c r="L636" s="39">
        <f>IF(ISNUMBER(C636),YEAR(C636),"")</f>
        <v/>
      </c>
      <c r="M636" s="39">
        <f>IF(ISNUMBER(C636),MONTH(C636),"")</f>
        <v/>
      </c>
      <c r="N636" s="23">
        <f>IF(L636="","",IF(NOT(ISNUMBER(crono_ano)),"Informe o ano",IF(L636&lt;crono_ano,"Antes do ano",IF(L636&gt;crono_ano,"Depois do ano","No ano"))))</f>
        <v/>
      </c>
      <c r="O636" s="39">
        <f>IF(F636="","",IF(COUNTIF(F$7:F636,F636)=1,1,0))</f>
        <v/>
      </c>
      <c r="P636" s="39">
        <f>IF(A636&amp;B636&amp;C636="","",IF(AND(O636=1,N(G636)&gt;0),IF(INDEX(pl_ativa,MAX(1,N(G636)))="Sim",1,0),0))</f>
        <v/>
      </c>
      <c r="Q636" s="39">
        <f>IF(F636="","",COUNTIFS(ex_chave_oc,F636,ex_cancelada,"&lt;&gt;Sim"))</f>
        <v/>
      </c>
      <c r="R636" s="51">
        <f>IF(P636="","",IF(AND(P636=1,N(Q636)&gt;0),1,0))</f>
        <v/>
      </c>
      <c r="S636" s="30">
        <f>IF(P636="","",IF(F636="","ERRO: data prevista ausente ou inválida",IF(O636=0,"Duplicada: contada uma vez",IF(N(G636)=0,"ERRO: tarefa fora do Plano Mestre",IF(P636=0,"Tarefa retirada do plano: não conta","OK")))))</f>
        <v/>
      </c>
    </row>
    <row r="637">
      <c r="A637" s="29" t="inlineStr">
        <is>
          <t>eq-demo-004</t>
        </is>
      </c>
      <c r="B637" s="25" t="inlineStr">
        <is>
          <t>PRL-11</t>
        </is>
      </c>
      <c r="C637" s="49" t="n">
        <v>46261</v>
      </c>
      <c r="D637" s="29" t="inlineStr">
        <is>
          <t>Cronograma PCM Direto</t>
        </is>
      </c>
      <c r="E637" s="23">
        <f>IF(OR(A637="",B637=""),"",A637&amp;"|"&amp;B637)</f>
        <v/>
      </c>
      <c r="F637" s="30">
        <f>IF(OR(E637="",NOT(ISNUMBER(C637))),"",E637&amp;"|"&amp;YEAR(C637)&amp;"-"&amp;RIGHT("0"&amp;MONTH(C637),2)&amp;"-"&amp;RIGHT("0"&amp;DAY(C637),2))</f>
        <v/>
      </c>
      <c r="G637" s="26">
        <f>IF(E637="","",IFERROR(MATCH(E637,pl_chave,0),0))</f>
        <v/>
      </c>
      <c r="H637" s="23">
        <f>IF(G637="","",IF(G637=0,"Tarefa fora do plano",INDEX(pl_tag,G637)))</f>
        <v/>
      </c>
      <c r="I637" s="30">
        <f>IF(N(G637)=0,"",INDEX(pl_atividade,G637))</f>
        <v/>
      </c>
      <c r="J637" s="50">
        <f>IF(N(G637)=0,"",INDEX(pl_especialidade,G637))</f>
        <v/>
      </c>
      <c r="K637" s="28">
        <f>IF(N(G637)=0,"",INDEX(pl_duracao,G637))</f>
        <v/>
      </c>
      <c r="L637" s="39">
        <f>IF(ISNUMBER(C637),YEAR(C637),"")</f>
        <v/>
      </c>
      <c r="M637" s="39">
        <f>IF(ISNUMBER(C637),MONTH(C637),"")</f>
        <v/>
      </c>
      <c r="N637" s="23">
        <f>IF(L637="","",IF(NOT(ISNUMBER(crono_ano)),"Informe o ano",IF(L637&lt;crono_ano,"Antes do ano",IF(L637&gt;crono_ano,"Depois do ano","No ano"))))</f>
        <v/>
      </c>
      <c r="O637" s="39">
        <f>IF(F637="","",IF(COUNTIF(F$7:F637,F637)=1,1,0))</f>
        <v/>
      </c>
      <c r="P637" s="39">
        <f>IF(A637&amp;B637&amp;C637="","",IF(AND(O637=1,N(G637)&gt;0),IF(INDEX(pl_ativa,MAX(1,N(G637)))="Sim",1,0),0))</f>
        <v/>
      </c>
      <c r="Q637" s="39">
        <f>IF(F637="","",COUNTIFS(ex_chave_oc,F637,ex_cancelada,"&lt;&gt;Sim"))</f>
        <v/>
      </c>
      <c r="R637" s="51">
        <f>IF(P637="","",IF(AND(P637=1,N(Q637)&gt;0),1,0))</f>
        <v/>
      </c>
      <c r="S637" s="30">
        <f>IF(P637="","",IF(F637="","ERRO: data prevista ausente ou inválida",IF(O637=0,"Duplicada: contada uma vez",IF(N(G637)=0,"ERRO: tarefa fora do Plano Mestre",IF(P637=0,"Tarefa retirada do plano: não conta","OK")))))</f>
        <v/>
      </c>
    </row>
    <row r="638">
      <c r="A638" s="29" t="inlineStr">
        <is>
          <t>eq-demo-004</t>
        </is>
      </c>
      <c r="B638" s="25" t="inlineStr">
        <is>
          <t>PRL-11</t>
        </is>
      </c>
      <c r="C638" s="49" t="n">
        <v>46262</v>
      </c>
      <c r="D638" s="29" t="inlineStr">
        <is>
          <t>Cronograma PCM Direto</t>
        </is>
      </c>
      <c r="E638" s="23">
        <f>IF(OR(A638="",B638=""),"",A638&amp;"|"&amp;B638)</f>
        <v/>
      </c>
      <c r="F638" s="30">
        <f>IF(OR(E638="",NOT(ISNUMBER(C638))),"",E638&amp;"|"&amp;YEAR(C638)&amp;"-"&amp;RIGHT("0"&amp;MONTH(C638),2)&amp;"-"&amp;RIGHT("0"&amp;DAY(C638),2))</f>
        <v/>
      </c>
      <c r="G638" s="26">
        <f>IF(E638="","",IFERROR(MATCH(E638,pl_chave,0),0))</f>
        <v/>
      </c>
      <c r="H638" s="23">
        <f>IF(G638="","",IF(G638=0,"Tarefa fora do plano",INDEX(pl_tag,G638)))</f>
        <v/>
      </c>
      <c r="I638" s="30">
        <f>IF(N(G638)=0,"",INDEX(pl_atividade,G638))</f>
        <v/>
      </c>
      <c r="J638" s="50">
        <f>IF(N(G638)=0,"",INDEX(pl_especialidade,G638))</f>
        <v/>
      </c>
      <c r="K638" s="28">
        <f>IF(N(G638)=0,"",INDEX(pl_duracao,G638))</f>
        <v/>
      </c>
      <c r="L638" s="39">
        <f>IF(ISNUMBER(C638),YEAR(C638),"")</f>
        <v/>
      </c>
      <c r="M638" s="39">
        <f>IF(ISNUMBER(C638),MONTH(C638),"")</f>
        <v/>
      </c>
      <c r="N638" s="23">
        <f>IF(L638="","",IF(NOT(ISNUMBER(crono_ano)),"Informe o ano",IF(L638&lt;crono_ano,"Antes do ano",IF(L638&gt;crono_ano,"Depois do ano","No ano"))))</f>
        <v/>
      </c>
      <c r="O638" s="39">
        <f>IF(F638="","",IF(COUNTIF(F$7:F638,F638)=1,1,0))</f>
        <v/>
      </c>
      <c r="P638" s="39">
        <f>IF(A638&amp;B638&amp;C638="","",IF(AND(O638=1,N(G638)&gt;0),IF(INDEX(pl_ativa,MAX(1,N(G638)))="Sim",1,0),0))</f>
        <v/>
      </c>
      <c r="Q638" s="39">
        <f>IF(F638="","",COUNTIFS(ex_chave_oc,F638,ex_cancelada,"&lt;&gt;Sim"))</f>
        <v/>
      </c>
      <c r="R638" s="51">
        <f>IF(P638="","",IF(AND(P638=1,N(Q638)&gt;0),1,0))</f>
        <v/>
      </c>
      <c r="S638" s="30">
        <f>IF(P638="","",IF(F638="","ERRO: data prevista ausente ou inválida",IF(O638=0,"Duplicada: contada uma vez",IF(N(G638)=0,"ERRO: tarefa fora do Plano Mestre",IF(P638=0,"Tarefa retirada do plano: não conta","OK")))))</f>
        <v/>
      </c>
    </row>
    <row r="639">
      <c r="A639" s="29" t="inlineStr">
        <is>
          <t>eq-demo-001</t>
        </is>
      </c>
      <c r="B639" s="25" t="inlineStr">
        <is>
          <t>CMP-01</t>
        </is>
      </c>
      <c r="C639" s="49" t="n">
        <v>46265</v>
      </c>
      <c r="D639" s="29" t="inlineStr">
        <is>
          <t>Cronograma PCM Direto</t>
        </is>
      </c>
      <c r="E639" s="23">
        <f>IF(OR(A639="",B639=""),"",A639&amp;"|"&amp;B639)</f>
        <v/>
      </c>
      <c r="F639" s="30">
        <f>IF(OR(E639="",NOT(ISNUMBER(C639))),"",E639&amp;"|"&amp;YEAR(C639)&amp;"-"&amp;RIGHT("0"&amp;MONTH(C639),2)&amp;"-"&amp;RIGHT("0"&amp;DAY(C639),2))</f>
        <v/>
      </c>
      <c r="G639" s="26">
        <f>IF(E639="","",IFERROR(MATCH(E639,pl_chave,0),0))</f>
        <v/>
      </c>
      <c r="H639" s="23">
        <f>IF(G639="","",IF(G639=0,"Tarefa fora do plano",INDEX(pl_tag,G639)))</f>
        <v/>
      </c>
      <c r="I639" s="30">
        <f>IF(N(G639)=0,"",INDEX(pl_atividade,G639))</f>
        <v/>
      </c>
      <c r="J639" s="50">
        <f>IF(N(G639)=0,"",INDEX(pl_especialidade,G639))</f>
        <v/>
      </c>
      <c r="K639" s="28">
        <f>IF(N(G639)=0,"",INDEX(pl_duracao,G639))</f>
        <v/>
      </c>
      <c r="L639" s="39">
        <f>IF(ISNUMBER(C639),YEAR(C639),"")</f>
        <v/>
      </c>
      <c r="M639" s="39">
        <f>IF(ISNUMBER(C639),MONTH(C639),"")</f>
        <v/>
      </c>
      <c r="N639" s="23">
        <f>IF(L639="","",IF(NOT(ISNUMBER(crono_ano)),"Informe o ano",IF(L639&lt;crono_ano,"Antes do ano",IF(L639&gt;crono_ano,"Depois do ano","No ano"))))</f>
        <v/>
      </c>
      <c r="O639" s="39">
        <f>IF(F639="","",IF(COUNTIF(F$7:F639,F639)=1,1,0))</f>
        <v/>
      </c>
      <c r="P639" s="39">
        <f>IF(A639&amp;B639&amp;C639="","",IF(AND(O639=1,N(G639)&gt;0),IF(INDEX(pl_ativa,MAX(1,N(G639)))="Sim",1,0),0))</f>
        <v/>
      </c>
      <c r="Q639" s="39">
        <f>IF(F639="","",COUNTIFS(ex_chave_oc,F639,ex_cancelada,"&lt;&gt;Sim"))</f>
        <v/>
      </c>
      <c r="R639" s="51">
        <f>IF(P639="","",IF(AND(P639=1,N(Q639)&gt;0),1,0))</f>
        <v/>
      </c>
      <c r="S639" s="30">
        <f>IF(P639="","",IF(F639="","ERRO: data prevista ausente ou inválida",IF(O639=0,"Duplicada: contada uma vez",IF(N(G639)=0,"ERRO: tarefa fora do Plano Mestre",IF(P639=0,"Tarefa retirada do plano: não conta","OK")))))</f>
        <v/>
      </c>
    </row>
    <row r="640">
      <c r="A640" s="29" t="inlineStr">
        <is>
          <t>eq-demo-001</t>
        </is>
      </c>
      <c r="B640" s="25" t="inlineStr">
        <is>
          <t>CMP-02</t>
        </is>
      </c>
      <c r="C640" s="49" t="n">
        <v>46265</v>
      </c>
      <c r="D640" s="29" t="inlineStr">
        <is>
          <t>Cronograma PCM Direto</t>
        </is>
      </c>
      <c r="E640" s="23">
        <f>IF(OR(A640="",B640=""),"",A640&amp;"|"&amp;B640)</f>
        <v/>
      </c>
      <c r="F640" s="30">
        <f>IF(OR(E640="",NOT(ISNUMBER(C640))),"",E640&amp;"|"&amp;YEAR(C640)&amp;"-"&amp;RIGHT("0"&amp;MONTH(C640),2)&amp;"-"&amp;RIGHT("0"&amp;DAY(C640),2))</f>
        <v/>
      </c>
      <c r="G640" s="26">
        <f>IF(E640="","",IFERROR(MATCH(E640,pl_chave,0),0))</f>
        <v/>
      </c>
      <c r="H640" s="23">
        <f>IF(G640="","",IF(G640=0,"Tarefa fora do plano",INDEX(pl_tag,G640)))</f>
        <v/>
      </c>
      <c r="I640" s="30">
        <f>IF(N(G640)=0,"",INDEX(pl_atividade,G640))</f>
        <v/>
      </c>
      <c r="J640" s="50">
        <f>IF(N(G640)=0,"",INDEX(pl_especialidade,G640))</f>
        <v/>
      </c>
      <c r="K640" s="28">
        <f>IF(N(G640)=0,"",INDEX(pl_duracao,G640))</f>
        <v/>
      </c>
      <c r="L640" s="39">
        <f>IF(ISNUMBER(C640),YEAR(C640),"")</f>
        <v/>
      </c>
      <c r="M640" s="39">
        <f>IF(ISNUMBER(C640),MONTH(C640),"")</f>
        <v/>
      </c>
      <c r="N640" s="23">
        <f>IF(L640="","",IF(NOT(ISNUMBER(crono_ano)),"Informe o ano",IF(L640&lt;crono_ano,"Antes do ano",IF(L640&gt;crono_ano,"Depois do ano","No ano"))))</f>
        <v/>
      </c>
      <c r="O640" s="39">
        <f>IF(F640="","",IF(COUNTIF(F$7:F640,F640)=1,1,0))</f>
        <v/>
      </c>
      <c r="P640" s="39">
        <f>IF(A640&amp;B640&amp;C640="","",IF(AND(O640=1,N(G640)&gt;0),IF(INDEX(pl_ativa,MAX(1,N(G640)))="Sim",1,0),0))</f>
        <v/>
      </c>
      <c r="Q640" s="39">
        <f>IF(F640="","",COUNTIFS(ex_chave_oc,F640,ex_cancelada,"&lt;&gt;Sim"))</f>
        <v/>
      </c>
      <c r="R640" s="51">
        <f>IF(P640="","",IF(AND(P640=1,N(Q640)&gt;0),1,0))</f>
        <v/>
      </c>
      <c r="S640" s="30">
        <f>IF(P640="","",IF(F640="","ERRO: data prevista ausente ou inválida",IF(O640=0,"Duplicada: contada uma vez",IF(N(G640)=0,"ERRO: tarefa fora do Plano Mestre",IF(P640=0,"Tarefa retirada do plano: não conta","OK")))))</f>
        <v/>
      </c>
    </row>
    <row r="641">
      <c r="A641" s="29" t="inlineStr">
        <is>
          <t>eq-demo-002</t>
        </is>
      </c>
      <c r="B641" s="25" t="inlineStr">
        <is>
          <t>BCF-01</t>
        </is>
      </c>
      <c r="C641" s="49" t="n">
        <v>46265</v>
      </c>
      <c r="D641" s="29" t="inlineStr">
        <is>
          <t>Cronograma PCM Direto</t>
        </is>
      </c>
      <c r="E641" s="23">
        <f>IF(OR(A641="",B641=""),"",A641&amp;"|"&amp;B641)</f>
        <v/>
      </c>
      <c r="F641" s="30">
        <f>IF(OR(E641="",NOT(ISNUMBER(C641))),"",E641&amp;"|"&amp;YEAR(C641)&amp;"-"&amp;RIGHT("0"&amp;MONTH(C641),2)&amp;"-"&amp;RIGHT("0"&amp;DAY(C641),2))</f>
        <v/>
      </c>
      <c r="G641" s="26">
        <f>IF(E641="","",IFERROR(MATCH(E641,pl_chave,0),0))</f>
        <v/>
      </c>
      <c r="H641" s="23">
        <f>IF(G641="","",IF(G641=0,"Tarefa fora do plano",INDEX(pl_tag,G641)))</f>
        <v/>
      </c>
      <c r="I641" s="30">
        <f>IF(N(G641)=0,"",INDEX(pl_atividade,G641))</f>
        <v/>
      </c>
      <c r="J641" s="50">
        <f>IF(N(G641)=0,"",INDEX(pl_especialidade,G641))</f>
        <v/>
      </c>
      <c r="K641" s="28">
        <f>IF(N(G641)=0,"",INDEX(pl_duracao,G641))</f>
        <v/>
      </c>
      <c r="L641" s="39">
        <f>IF(ISNUMBER(C641),YEAR(C641),"")</f>
        <v/>
      </c>
      <c r="M641" s="39">
        <f>IF(ISNUMBER(C641),MONTH(C641),"")</f>
        <v/>
      </c>
      <c r="N641" s="23">
        <f>IF(L641="","",IF(NOT(ISNUMBER(crono_ano)),"Informe o ano",IF(L641&lt;crono_ano,"Antes do ano",IF(L641&gt;crono_ano,"Depois do ano","No ano"))))</f>
        <v/>
      </c>
      <c r="O641" s="39">
        <f>IF(F641="","",IF(COUNTIF(F$7:F641,F641)=1,1,0))</f>
        <v/>
      </c>
      <c r="P641" s="39">
        <f>IF(A641&amp;B641&amp;C641="","",IF(AND(O641=1,N(G641)&gt;0),IF(INDEX(pl_ativa,MAX(1,N(G641)))="Sim",1,0),0))</f>
        <v/>
      </c>
      <c r="Q641" s="39">
        <f>IF(F641="","",COUNTIFS(ex_chave_oc,F641,ex_cancelada,"&lt;&gt;Sim"))</f>
        <v/>
      </c>
      <c r="R641" s="51">
        <f>IF(P641="","",IF(AND(P641=1,N(Q641)&gt;0),1,0))</f>
        <v/>
      </c>
      <c r="S641" s="30">
        <f>IF(P641="","",IF(F641="","ERRO: data prevista ausente ou inválida",IF(O641=0,"Duplicada: contada uma vez",IF(N(G641)=0,"ERRO: tarefa fora do Plano Mestre",IF(P641=0,"Tarefa retirada do plano: não conta","OK")))))</f>
        <v/>
      </c>
    </row>
    <row r="642">
      <c r="A642" s="29" t="inlineStr">
        <is>
          <t>eq-demo-002</t>
        </is>
      </c>
      <c r="B642" s="25" t="inlineStr">
        <is>
          <t>BCF-02</t>
        </is>
      </c>
      <c r="C642" s="49" t="n">
        <v>46265</v>
      </c>
      <c r="D642" s="29" t="inlineStr">
        <is>
          <t>Cronograma PCM Direto</t>
        </is>
      </c>
      <c r="E642" s="23">
        <f>IF(OR(A642="",B642=""),"",A642&amp;"|"&amp;B642)</f>
        <v/>
      </c>
      <c r="F642" s="30">
        <f>IF(OR(E642="",NOT(ISNUMBER(C642))),"",E642&amp;"|"&amp;YEAR(C642)&amp;"-"&amp;RIGHT("0"&amp;MONTH(C642),2)&amp;"-"&amp;RIGHT("0"&amp;DAY(C642),2))</f>
        <v/>
      </c>
      <c r="G642" s="26">
        <f>IF(E642="","",IFERROR(MATCH(E642,pl_chave,0),0))</f>
        <v/>
      </c>
      <c r="H642" s="23">
        <f>IF(G642="","",IF(G642=0,"Tarefa fora do plano",INDEX(pl_tag,G642)))</f>
        <v/>
      </c>
      <c r="I642" s="30">
        <f>IF(N(G642)=0,"",INDEX(pl_atividade,G642))</f>
        <v/>
      </c>
      <c r="J642" s="50">
        <f>IF(N(G642)=0,"",INDEX(pl_especialidade,G642))</f>
        <v/>
      </c>
      <c r="K642" s="28">
        <f>IF(N(G642)=0,"",INDEX(pl_duracao,G642))</f>
        <v/>
      </c>
      <c r="L642" s="39">
        <f>IF(ISNUMBER(C642),YEAR(C642),"")</f>
        <v/>
      </c>
      <c r="M642" s="39">
        <f>IF(ISNUMBER(C642),MONTH(C642),"")</f>
        <v/>
      </c>
      <c r="N642" s="23">
        <f>IF(L642="","",IF(NOT(ISNUMBER(crono_ano)),"Informe o ano",IF(L642&lt;crono_ano,"Antes do ano",IF(L642&gt;crono_ano,"Depois do ano","No ano"))))</f>
        <v/>
      </c>
      <c r="O642" s="39">
        <f>IF(F642="","",IF(COUNTIF(F$7:F642,F642)=1,1,0))</f>
        <v/>
      </c>
      <c r="P642" s="39">
        <f>IF(A642&amp;B642&amp;C642="","",IF(AND(O642=1,N(G642)&gt;0),IF(INDEX(pl_ativa,MAX(1,N(G642)))="Sim",1,0),0))</f>
        <v/>
      </c>
      <c r="Q642" s="39">
        <f>IF(F642="","",COUNTIFS(ex_chave_oc,F642,ex_cancelada,"&lt;&gt;Sim"))</f>
        <v/>
      </c>
      <c r="R642" s="51">
        <f>IF(P642="","",IF(AND(P642=1,N(Q642)&gt;0),1,0))</f>
        <v/>
      </c>
      <c r="S642" s="30">
        <f>IF(P642="","",IF(F642="","ERRO: data prevista ausente ou inválida",IF(O642=0,"Duplicada: contada uma vez",IF(N(G642)=0,"ERRO: tarefa fora do Plano Mestre",IF(P642=0,"Tarefa retirada do plano: não conta","OK")))))</f>
        <v/>
      </c>
    </row>
    <row r="643">
      <c r="A643" s="29" t="inlineStr">
        <is>
          <t>eq-demo-003</t>
        </is>
      </c>
      <c r="B643" s="25" t="inlineStr">
        <is>
          <t>MOT-04</t>
        </is>
      </c>
      <c r="C643" s="49" t="n">
        <v>46265</v>
      </c>
      <c r="D643" s="29" t="inlineStr">
        <is>
          <t>Cronograma PCM Direto</t>
        </is>
      </c>
      <c r="E643" s="23">
        <f>IF(OR(A643="",B643=""),"",A643&amp;"|"&amp;B643)</f>
        <v/>
      </c>
      <c r="F643" s="30">
        <f>IF(OR(E643="",NOT(ISNUMBER(C643))),"",E643&amp;"|"&amp;YEAR(C643)&amp;"-"&amp;RIGHT("0"&amp;MONTH(C643),2)&amp;"-"&amp;RIGHT("0"&amp;DAY(C643),2))</f>
        <v/>
      </c>
      <c r="G643" s="26">
        <f>IF(E643="","",IFERROR(MATCH(E643,pl_chave,0),0))</f>
        <v/>
      </c>
      <c r="H643" s="23">
        <f>IF(G643="","",IF(G643=0,"Tarefa fora do plano",INDEX(pl_tag,G643)))</f>
        <v/>
      </c>
      <c r="I643" s="30">
        <f>IF(N(G643)=0,"",INDEX(pl_atividade,G643))</f>
        <v/>
      </c>
      <c r="J643" s="50">
        <f>IF(N(G643)=0,"",INDEX(pl_especialidade,G643))</f>
        <v/>
      </c>
      <c r="K643" s="28">
        <f>IF(N(G643)=0,"",INDEX(pl_duracao,G643))</f>
        <v/>
      </c>
      <c r="L643" s="39">
        <f>IF(ISNUMBER(C643),YEAR(C643),"")</f>
        <v/>
      </c>
      <c r="M643" s="39">
        <f>IF(ISNUMBER(C643),MONTH(C643),"")</f>
        <v/>
      </c>
      <c r="N643" s="23">
        <f>IF(L643="","",IF(NOT(ISNUMBER(crono_ano)),"Informe o ano",IF(L643&lt;crono_ano,"Antes do ano",IF(L643&gt;crono_ano,"Depois do ano","No ano"))))</f>
        <v/>
      </c>
      <c r="O643" s="39">
        <f>IF(F643="","",IF(COUNTIF(F$7:F643,F643)=1,1,0))</f>
        <v/>
      </c>
      <c r="P643" s="39">
        <f>IF(A643&amp;B643&amp;C643="","",IF(AND(O643=1,N(G643)&gt;0),IF(INDEX(pl_ativa,MAX(1,N(G643)))="Sim",1,0),0))</f>
        <v/>
      </c>
      <c r="Q643" s="39">
        <f>IF(F643="","",COUNTIFS(ex_chave_oc,F643,ex_cancelada,"&lt;&gt;Sim"))</f>
        <v/>
      </c>
      <c r="R643" s="51">
        <f>IF(P643="","",IF(AND(P643=1,N(Q643)&gt;0),1,0))</f>
        <v/>
      </c>
      <c r="S643" s="30">
        <f>IF(P643="","",IF(F643="","ERRO: data prevista ausente ou inválida",IF(O643=0,"Duplicada: contada uma vez",IF(N(G643)=0,"ERRO: tarefa fora do Plano Mestre",IF(P643=0,"Tarefa retirada do plano: não conta","OK")))))</f>
        <v/>
      </c>
    </row>
    <row r="644">
      <c r="A644" s="29" t="inlineStr">
        <is>
          <t>eq-demo-004</t>
        </is>
      </c>
      <c r="B644" s="25" t="inlineStr">
        <is>
          <t>PRL-01</t>
        </is>
      </c>
      <c r="C644" s="49" t="n">
        <v>46265</v>
      </c>
      <c r="D644" s="29" t="inlineStr">
        <is>
          <t>Cronograma PCM Direto</t>
        </is>
      </c>
      <c r="E644" s="23">
        <f>IF(OR(A644="",B644=""),"",A644&amp;"|"&amp;B644)</f>
        <v/>
      </c>
      <c r="F644" s="30">
        <f>IF(OR(E644="",NOT(ISNUMBER(C644))),"",E644&amp;"|"&amp;YEAR(C644)&amp;"-"&amp;RIGHT("0"&amp;MONTH(C644),2)&amp;"-"&amp;RIGHT("0"&amp;DAY(C644),2))</f>
        <v/>
      </c>
      <c r="G644" s="26">
        <f>IF(E644="","",IFERROR(MATCH(E644,pl_chave,0),0))</f>
        <v/>
      </c>
      <c r="H644" s="23">
        <f>IF(G644="","",IF(G644=0,"Tarefa fora do plano",INDEX(pl_tag,G644)))</f>
        <v/>
      </c>
      <c r="I644" s="30">
        <f>IF(N(G644)=0,"",INDEX(pl_atividade,G644))</f>
        <v/>
      </c>
      <c r="J644" s="50">
        <f>IF(N(G644)=0,"",INDEX(pl_especialidade,G644))</f>
        <v/>
      </c>
      <c r="K644" s="28">
        <f>IF(N(G644)=0,"",INDEX(pl_duracao,G644))</f>
        <v/>
      </c>
      <c r="L644" s="39">
        <f>IF(ISNUMBER(C644),YEAR(C644),"")</f>
        <v/>
      </c>
      <c r="M644" s="39">
        <f>IF(ISNUMBER(C644),MONTH(C644),"")</f>
        <v/>
      </c>
      <c r="N644" s="23">
        <f>IF(L644="","",IF(NOT(ISNUMBER(crono_ano)),"Informe o ano",IF(L644&lt;crono_ano,"Antes do ano",IF(L644&gt;crono_ano,"Depois do ano","No ano"))))</f>
        <v/>
      </c>
      <c r="O644" s="39">
        <f>IF(F644="","",IF(COUNTIF(F$7:F644,F644)=1,1,0))</f>
        <v/>
      </c>
      <c r="P644" s="39">
        <f>IF(A644&amp;B644&amp;C644="","",IF(AND(O644=1,N(G644)&gt;0),IF(INDEX(pl_ativa,MAX(1,N(G644)))="Sim",1,0),0))</f>
        <v/>
      </c>
      <c r="Q644" s="39">
        <f>IF(F644="","",COUNTIFS(ex_chave_oc,F644,ex_cancelada,"&lt;&gt;Sim"))</f>
        <v/>
      </c>
      <c r="R644" s="51">
        <f>IF(P644="","",IF(AND(P644=1,N(Q644)&gt;0),1,0))</f>
        <v/>
      </c>
      <c r="S644" s="30">
        <f>IF(P644="","",IF(F644="","ERRO: data prevista ausente ou inválida",IF(O644=0,"Duplicada: contada uma vez",IF(N(G644)=0,"ERRO: tarefa fora do Plano Mestre",IF(P644=0,"Tarefa retirada do plano: não conta","OK")))))</f>
        <v/>
      </c>
    </row>
    <row r="645">
      <c r="A645" s="29" t="inlineStr">
        <is>
          <t>eq-demo-004</t>
        </is>
      </c>
      <c r="B645" s="25" t="inlineStr">
        <is>
          <t>PRL-02</t>
        </is>
      </c>
      <c r="C645" s="49" t="n">
        <v>46265</v>
      </c>
      <c r="D645" s="29" t="inlineStr">
        <is>
          <t>Cronograma PCM Direto</t>
        </is>
      </c>
      <c r="E645" s="23">
        <f>IF(OR(A645="",B645=""),"",A645&amp;"|"&amp;B645)</f>
        <v/>
      </c>
      <c r="F645" s="30">
        <f>IF(OR(E645="",NOT(ISNUMBER(C645))),"",E645&amp;"|"&amp;YEAR(C645)&amp;"-"&amp;RIGHT("0"&amp;MONTH(C645),2)&amp;"-"&amp;RIGHT("0"&amp;DAY(C645),2))</f>
        <v/>
      </c>
      <c r="G645" s="26">
        <f>IF(E645="","",IFERROR(MATCH(E645,pl_chave,0),0))</f>
        <v/>
      </c>
      <c r="H645" s="23">
        <f>IF(G645="","",IF(G645=0,"Tarefa fora do plano",INDEX(pl_tag,G645)))</f>
        <v/>
      </c>
      <c r="I645" s="30">
        <f>IF(N(G645)=0,"",INDEX(pl_atividade,G645))</f>
        <v/>
      </c>
      <c r="J645" s="50">
        <f>IF(N(G645)=0,"",INDEX(pl_especialidade,G645))</f>
        <v/>
      </c>
      <c r="K645" s="28">
        <f>IF(N(G645)=0,"",INDEX(pl_duracao,G645))</f>
        <v/>
      </c>
      <c r="L645" s="39">
        <f>IF(ISNUMBER(C645),YEAR(C645),"")</f>
        <v/>
      </c>
      <c r="M645" s="39">
        <f>IF(ISNUMBER(C645),MONTH(C645),"")</f>
        <v/>
      </c>
      <c r="N645" s="23">
        <f>IF(L645="","",IF(NOT(ISNUMBER(crono_ano)),"Informe o ano",IF(L645&lt;crono_ano,"Antes do ano",IF(L645&gt;crono_ano,"Depois do ano","No ano"))))</f>
        <v/>
      </c>
      <c r="O645" s="39">
        <f>IF(F645="","",IF(COUNTIF(F$7:F645,F645)=1,1,0))</f>
        <v/>
      </c>
      <c r="P645" s="39">
        <f>IF(A645&amp;B645&amp;C645="","",IF(AND(O645=1,N(G645)&gt;0),IF(INDEX(pl_ativa,MAX(1,N(G645)))="Sim",1,0),0))</f>
        <v/>
      </c>
      <c r="Q645" s="39">
        <f>IF(F645="","",COUNTIFS(ex_chave_oc,F645,ex_cancelada,"&lt;&gt;Sim"))</f>
        <v/>
      </c>
      <c r="R645" s="51">
        <f>IF(P645="","",IF(AND(P645=1,N(Q645)&gt;0),1,0))</f>
        <v/>
      </c>
      <c r="S645" s="30">
        <f>IF(P645="","",IF(F645="","ERRO: data prevista ausente ou inválida",IF(O645=0,"Duplicada: contada uma vez",IF(N(G645)=0,"ERRO: tarefa fora do Plano Mestre",IF(P645=0,"Tarefa retirada do plano: não conta","OK")))))</f>
        <v/>
      </c>
    </row>
    <row r="646">
      <c r="A646" s="29" t="inlineStr">
        <is>
          <t>eq-demo-004</t>
        </is>
      </c>
      <c r="B646" s="25" t="inlineStr">
        <is>
          <t>PRL-03</t>
        </is>
      </c>
      <c r="C646" s="49" t="n">
        <v>46265</v>
      </c>
      <c r="D646" s="29" t="inlineStr">
        <is>
          <t>Cronograma PCM Direto</t>
        </is>
      </c>
      <c r="E646" s="23">
        <f>IF(OR(A646="",B646=""),"",A646&amp;"|"&amp;B646)</f>
        <v/>
      </c>
      <c r="F646" s="30">
        <f>IF(OR(E646="",NOT(ISNUMBER(C646))),"",E646&amp;"|"&amp;YEAR(C646)&amp;"-"&amp;RIGHT("0"&amp;MONTH(C646),2)&amp;"-"&amp;RIGHT("0"&amp;DAY(C646),2))</f>
        <v/>
      </c>
      <c r="G646" s="26">
        <f>IF(E646="","",IFERROR(MATCH(E646,pl_chave,0),0))</f>
        <v/>
      </c>
      <c r="H646" s="23">
        <f>IF(G646="","",IF(G646=0,"Tarefa fora do plano",INDEX(pl_tag,G646)))</f>
        <v/>
      </c>
      <c r="I646" s="30">
        <f>IF(N(G646)=0,"",INDEX(pl_atividade,G646))</f>
        <v/>
      </c>
      <c r="J646" s="50">
        <f>IF(N(G646)=0,"",INDEX(pl_especialidade,G646))</f>
        <v/>
      </c>
      <c r="K646" s="28">
        <f>IF(N(G646)=0,"",INDEX(pl_duracao,G646))</f>
        <v/>
      </c>
      <c r="L646" s="39">
        <f>IF(ISNUMBER(C646),YEAR(C646),"")</f>
        <v/>
      </c>
      <c r="M646" s="39">
        <f>IF(ISNUMBER(C646),MONTH(C646),"")</f>
        <v/>
      </c>
      <c r="N646" s="23">
        <f>IF(L646="","",IF(NOT(ISNUMBER(crono_ano)),"Informe o ano",IF(L646&lt;crono_ano,"Antes do ano",IF(L646&gt;crono_ano,"Depois do ano","No ano"))))</f>
        <v/>
      </c>
      <c r="O646" s="39">
        <f>IF(F646="","",IF(COUNTIF(F$7:F646,F646)=1,1,0))</f>
        <v/>
      </c>
      <c r="P646" s="39">
        <f>IF(A646&amp;B646&amp;C646="","",IF(AND(O646=1,N(G646)&gt;0),IF(INDEX(pl_ativa,MAX(1,N(G646)))="Sim",1,0),0))</f>
        <v/>
      </c>
      <c r="Q646" s="39">
        <f>IF(F646="","",COUNTIFS(ex_chave_oc,F646,ex_cancelada,"&lt;&gt;Sim"))</f>
        <v/>
      </c>
      <c r="R646" s="51">
        <f>IF(P646="","",IF(AND(P646=1,N(Q646)&gt;0),1,0))</f>
        <v/>
      </c>
      <c r="S646" s="30">
        <f>IF(P646="","",IF(F646="","ERRO: data prevista ausente ou inválida",IF(O646=0,"Duplicada: contada uma vez",IF(N(G646)=0,"ERRO: tarefa fora do Plano Mestre",IF(P646=0,"Tarefa retirada do plano: não conta","OK")))))</f>
        <v/>
      </c>
    </row>
    <row r="647">
      <c r="A647" s="29" t="inlineStr">
        <is>
          <t>eq-demo-004</t>
        </is>
      </c>
      <c r="B647" s="25" t="inlineStr">
        <is>
          <t>PRL-04</t>
        </is>
      </c>
      <c r="C647" s="49" t="n">
        <v>46265</v>
      </c>
      <c r="D647" s="29" t="inlineStr">
        <is>
          <t>Cronograma PCM Direto</t>
        </is>
      </c>
      <c r="E647" s="23">
        <f>IF(OR(A647="",B647=""),"",A647&amp;"|"&amp;B647)</f>
        <v/>
      </c>
      <c r="F647" s="30">
        <f>IF(OR(E647="",NOT(ISNUMBER(C647))),"",E647&amp;"|"&amp;YEAR(C647)&amp;"-"&amp;RIGHT("0"&amp;MONTH(C647),2)&amp;"-"&amp;RIGHT("0"&amp;DAY(C647),2))</f>
        <v/>
      </c>
      <c r="G647" s="26">
        <f>IF(E647="","",IFERROR(MATCH(E647,pl_chave,0),0))</f>
        <v/>
      </c>
      <c r="H647" s="23">
        <f>IF(G647="","",IF(G647=0,"Tarefa fora do plano",INDEX(pl_tag,G647)))</f>
        <v/>
      </c>
      <c r="I647" s="30">
        <f>IF(N(G647)=0,"",INDEX(pl_atividade,G647))</f>
        <v/>
      </c>
      <c r="J647" s="50">
        <f>IF(N(G647)=0,"",INDEX(pl_especialidade,G647))</f>
        <v/>
      </c>
      <c r="K647" s="28">
        <f>IF(N(G647)=0,"",INDEX(pl_duracao,G647))</f>
        <v/>
      </c>
      <c r="L647" s="39">
        <f>IF(ISNUMBER(C647),YEAR(C647),"")</f>
        <v/>
      </c>
      <c r="M647" s="39">
        <f>IF(ISNUMBER(C647),MONTH(C647),"")</f>
        <v/>
      </c>
      <c r="N647" s="23">
        <f>IF(L647="","",IF(NOT(ISNUMBER(crono_ano)),"Informe o ano",IF(L647&lt;crono_ano,"Antes do ano",IF(L647&gt;crono_ano,"Depois do ano","No ano"))))</f>
        <v/>
      </c>
      <c r="O647" s="39">
        <f>IF(F647="","",IF(COUNTIF(F$7:F647,F647)=1,1,0))</f>
        <v/>
      </c>
      <c r="P647" s="39">
        <f>IF(A647&amp;B647&amp;C647="","",IF(AND(O647=1,N(G647)&gt;0),IF(INDEX(pl_ativa,MAX(1,N(G647)))="Sim",1,0),0))</f>
        <v/>
      </c>
      <c r="Q647" s="39">
        <f>IF(F647="","",COUNTIFS(ex_chave_oc,F647,ex_cancelada,"&lt;&gt;Sim"))</f>
        <v/>
      </c>
      <c r="R647" s="51">
        <f>IF(P647="","",IF(AND(P647=1,N(Q647)&gt;0),1,0))</f>
        <v/>
      </c>
      <c r="S647" s="30">
        <f>IF(P647="","",IF(F647="","ERRO: data prevista ausente ou inválida",IF(O647=0,"Duplicada: contada uma vez",IF(N(G647)=0,"ERRO: tarefa fora do Plano Mestre",IF(P647=0,"Tarefa retirada do plano: não conta","OK")))))</f>
        <v/>
      </c>
    </row>
    <row r="648">
      <c r="A648" s="29" t="inlineStr">
        <is>
          <t>eq-demo-004</t>
        </is>
      </c>
      <c r="B648" s="25" t="inlineStr">
        <is>
          <t>PRL-11</t>
        </is>
      </c>
      <c r="C648" s="49" t="n">
        <v>46265</v>
      </c>
      <c r="D648" s="29" t="inlineStr">
        <is>
          <t>Cronograma PCM Direto</t>
        </is>
      </c>
      <c r="E648" s="23">
        <f>IF(OR(A648="",B648=""),"",A648&amp;"|"&amp;B648)</f>
        <v/>
      </c>
      <c r="F648" s="30">
        <f>IF(OR(E648="",NOT(ISNUMBER(C648))),"",E648&amp;"|"&amp;YEAR(C648)&amp;"-"&amp;RIGHT("0"&amp;MONTH(C648),2)&amp;"-"&amp;RIGHT("0"&amp;DAY(C648),2))</f>
        <v/>
      </c>
      <c r="G648" s="26">
        <f>IF(E648="","",IFERROR(MATCH(E648,pl_chave,0),0))</f>
        <v/>
      </c>
      <c r="H648" s="23">
        <f>IF(G648="","",IF(G648=0,"Tarefa fora do plano",INDEX(pl_tag,G648)))</f>
        <v/>
      </c>
      <c r="I648" s="30">
        <f>IF(N(G648)=0,"",INDEX(pl_atividade,G648))</f>
        <v/>
      </c>
      <c r="J648" s="50">
        <f>IF(N(G648)=0,"",INDEX(pl_especialidade,G648))</f>
        <v/>
      </c>
      <c r="K648" s="28">
        <f>IF(N(G648)=0,"",INDEX(pl_duracao,G648))</f>
        <v/>
      </c>
      <c r="L648" s="39">
        <f>IF(ISNUMBER(C648),YEAR(C648),"")</f>
        <v/>
      </c>
      <c r="M648" s="39">
        <f>IF(ISNUMBER(C648),MONTH(C648),"")</f>
        <v/>
      </c>
      <c r="N648" s="23">
        <f>IF(L648="","",IF(NOT(ISNUMBER(crono_ano)),"Informe o ano",IF(L648&lt;crono_ano,"Antes do ano",IF(L648&gt;crono_ano,"Depois do ano","No ano"))))</f>
        <v/>
      </c>
      <c r="O648" s="39">
        <f>IF(F648="","",IF(COUNTIF(F$7:F648,F648)=1,1,0))</f>
        <v/>
      </c>
      <c r="P648" s="39">
        <f>IF(A648&amp;B648&amp;C648="","",IF(AND(O648=1,N(G648)&gt;0),IF(INDEX(pl_ativa,MAX(1,N(G648)))="Sim",1,0),0))</f>
        <v/>
      </c>
      <c r="Q648" s="39">
        <f>IF(F648="","",COUNTIFS(ex_chave_oc,F648,ex_cancelada,"&lt;&gt;Sim"))</f>
        <v/>
      </c>
      <c r="R648" s="51">
        <f>IF(P648="","",IF(AND(P648=1,N(Q648)&gt;0),1,0))</f>
        <v/>
      </c>
      <c r="S648" s="30">
        <f>IF(P648="","",IF(F648="","ERRO: data prevista ausente ou inválida",IF(O648=0,"Duplicada: contada uma vez",IF(N(G648)=0,"ERRO: tarefa fora do Plano Mestre",IF(P648=0,"Tarefa retirada do plano: não conta","OK")))))</f>
        <v/>
      </c>
    </row>
    <row r="649">
      <c r="A649" s="29" t="inlineStr">
        <is>
          <t>eq-demo-004</t>
        </is>
      </c>
      <c r="B649" s="25" t="inlineStr">
        <is>
          <t>PRL-11</t>
        </is>
      </c>
      <c r="C649" s="49" t="n">
        <v>46266</v>
      </c>
      <c r="D649" s="29" t="inlineStr">
        <is>
          <t>Cronograma PCM Direto</t>
        </is>
      </c>
      <c r="E649" s="23">
        <f>IF(OR(A649="",B649=""),"",A649&amp;"|"&amp;B649)</f>
        <v/>
      </c>
      <c r="F649" s="30">
        <f>IF(OR(E649="",NOT(ISNUMBER(C649))),"",E649&amp;"|"&amp;YEAR(C649)&amp;"-"&amp;RIGHT("0"&amp;MONTH(C649),2)&amp;"-"&amp;RIGHT("0"&amp;DAY(C649),2))</f>
        <v/>
      </c>
      <c r="G649" s="26">
        <f>IF(E649="","",IFERROR(MATCH(E649,pl_chave,0),0))</f>
        <v/>
      </c>
      <c r="H649" s="23">
        <f>IF(G649="","",IF(G649=0,"Tarefa fora do plano",INDEX(pl_tag,G649)))</f>
        <v/>
      </c>
      <c r="I649" s="30">
        <f>IF(N(G649)=0,"",INDEX(pl_atividade,G649))</f>
        <v/>
      </c>
      <c r="J649" s="50">
        <f>IF(N(G649)=0,"",INDEX(pl_especialidade,G649))</f>
        <v/>
      </c>
      <c r="K649" s="28">
        <f>IF(N(G649)=0,"",INDEX(pl_duracao,G649))</f>
        <v/>
      </c>
      <c r="L649" s="39">
        <f>IF(ISNUMBER(C649),YEAR(C649),"")</f>
        <v/>
      </c>
      <c r="M649" s="39">
        <f>IF(ISNUMBER(C649),MONTH(C649),"")</f>
        <v/>
      </c>
      <c r="N649" s="23">
        <f>IF(L649="","",IF(NOT(ISNUMBER(crono_ano)),"Informe o ano",IF(L649&lt;crono_ano,"Antes do ano",IF(L649&gt;crono_ano,"Depois do ano","No ano"))))</f>
        <v/>
      </c>
      <c r="O649" s="39">
        <f>IF(F649="","",IF(COUNTIF(F$7:F649,F649)=1,1,0))</f>
        <v/>
      </c>
      <c r="P649" s="39">
        <f>IF(A649&amp;B649&amp;C649="","",IF(AND(O649=1,N(G649)&gt;0),IF(INDEX(pl_ativa,MAX(1,N(G649)))="Sim",1,0),0))</f>
        <v/>
      </c>
      <c r="Q649" s="39">
        <f>IF(F649="","",COUNTIFS(ex_chave_oc,F649,ex_cancelada,"&lt;&gt;Sim"))</f>
        <v/>
      </c>
      <c r="R649" s="51">
        <f>IF(P649="","",IF(AND(P649=1,N(Q649)&gt;0),1,0))</f>
        <v/>
      </c>
      <c r="S649" s="30">
        <f>IF(P649="","",IF(F649="","ERRO: data prevista ausente ou inválida",IF(O649=0,"Duplicada: contada uma vez",IF(N(G649)=0,"ERRO: tarefa fora do Plano Mestre",IF(P649=0,"Tarefa retirada do plano: não conta","OK")))))</f>
        <v/>
      </c>
    </row>
    <row r="650">
      <c r="A650" s="29" t="inlineStr">
        <is>
          <t>eq-demo-004</t>
        </is>
      </c>
      <c r="B650" s="25" t="inlineStr">
        <is>
          <t>PRL-11</t>
        </is>
      </c>
      <c r="C650" s="49" t="n">
        <v>46267</v>
      </c>
      <c r="D650" s="29" t="inlineStr">
        <is>
          <t>Cronograma PCM Direto</t>
        </is>
      </c>
      <c r="E650" s="23">
        <f>IF(OR(A650="",B650=""),"",A650&amp;"|"&amp;B650)</f>
        <v/>
      </c>
      <c r="F650" s="30">
        <f>IF(OR(E650="",NOT(ISNUMBER(C650))),"",E650&amp;"|"&amp;YEAR(C650)&amp;"-"&amp;RIGHT("0"&amp;MONTH(C650),2)&amp;"-"&amp;RIGHT("0"&amp;DAY(C650),2))</f>
        <v/>
      </c>
      <c r="G650" s="26">
        <f>IF(E650="","",IFERROR(MATCH(E650,pl_chave,0),0))</f>
        <v/>
      </c>
      <c r="H650" s="23">
        <f>IF(G650="","",IF(G650=0,"Tarefa fora do plano",INDEX(pl_tag,G650)))</f>
        <v/>
      </c>
      <c r="I650" s="30">
        <f>IF(N(G650)=0,"",INDEX(pl_atividade,G650))</f>
        <v/>
      </c>
      <c r="J650" s="50">
        <f>IF(N(G650)=0,"",INDEX(pl_especialidade,G650))</f>
        <v/>
      </c>
      <c r="K650" s="28">
        <f>IF(N(G650)=0,"",INDEX(pl_duracao,G650))</f>
        <v/>
      </c>
      <c r="L650" s="39">
        <f>IF(ISNUMBER(C650),YEAR(C650),"")</f>
        <v/>
      </c>
      <c r="M650" s="39">
        <f>IF(ISNUMBER(C650),MONTH(C650),"")</f>
        <v/>
      </c>
      <c r="N650" s="23">
        <f>IF(L650="","",IF(NOT(ISNUMBER(crono_ano)),"Informe o ano",IF(L650&lt;crono_ano,"Antes do ano",IF(L650&gt;crono_ano,"Depois do ano","No ano"))))</f>
        <v/>
      </c>
      <c r="O650" s="39">
        <f>IF(F650="","",IF(COUNTIF(F$7:F650,F650)=1,1,0))</f>
        <v/>
      </c>
      <c r="P650" s="39">
        <f>IF(A650&amp;B650&amp;C650="","",IF(AND(O650=1,N(G650)&gt;0),IF(INDEX(pl_ativa,MAX(1,N(G650)))="Sim",1,0),0))</f>
        <v/>
      </c>
      <c r="Q650" s="39">
        <f>IF(F650="","",COUNTIFS(ex_chave_oc,F650,ex_cancelada,"&lt;&gt;Sim"))</f>
        <v/>
      </c>
      <c r="R650" s="51">
        <f>IF(P650="","",IF(AND(P650=1,N(Q650)&gt;0),1,0))</f>
        <v/>
      </c>
      <c r="S650" s="30">
        <f>IF(P650="","",IF(F650="","ERRO: data prevista ausente ou inválida",IF(O650=0,"Duplicada: contada uma vez",IF(N(G650)=0,"ERRO: tarefa fora do Plano Mestre",IF(P650=0,"Tarefa retirada do plano: não conta","OK")))))</f>
        <v/>
      </c>
    </row>
    <row r="651">
      <c r="A651" s="29" t="inlineStr">
        <is>
          <t>eq-demo-004</t>
        </is>
      </c>
      <c r="B651" s="25" t="inlineStr">
        <is>
          <t>PRL-11</t>
        </is>
      </c>
      <c r="C651" s="49" t="n">
        <v>46268</v>
      </c>
      <c r="D651" s="29" t="inlineStr">
        <is>
          <t>Cronograma PCM Direto</t>
        </is>
      </c>
      <c r="E651" s="23">
        <f>IF(OR(A651="",B651=""),"",A651&amp;"|"&amp;B651)</f>
        <v/>
      </c>
      <c r="F651" s="30">
        <f>IF(OR(E651="",NOT(ISNUMBER(C651))),"",E651&amp;"|"&amp;YEAR(C651)&amp;"-"&amp;RIGHT("0"&amp;MONTH(C651),2)&amp;"-"&amp;RIGHT("0"&amp;DAY(C651),2))</f>
        <v/>
      </c>
      <c r="G651" s="26">
        <f>IF(E651="","",IFERROR(MATCH(E651,pl_chave,0),0))</f>
        <v/>
      </c>
      <c r="H651" s="23">
        <f>IF(G651="","",IF(G651=0,"Tarefa fora do plano",INDEX(pl_tag,G651)))</f>
        <v/>
      </c>
      <c r="I651" s="30">
        <f>IF(N(G651)=0,"",INDEX(pl_atividade,G651))</f>
        <v/>
      </c>
      <c r="J651" s="50">
        <f>IF(N(G651)=0,"",INDEX(pl_especialidade,G651))</f>
        <v/>
      </c>
      <c r="K651" s="28">
        <f>IF(N(G651)=0,"",INDEX(pl_duracao,G651))</f>
        <v/>
      </c>
      <c r="L651" s="39">
        <f>IF(ISNUMBER(C651),YEAR(C651),"")</f>
        <v/>
      </c>
      <c r="M651" s="39">
        <f>IF(ISNUMBER(C651),MONTH(C651),"")</f>
        <v/>
      </c>
      <c r="N651" s="23">
        <f>IF(L651="","",IF(NOT(ISNUMBER(crono_ano)),"Informe o ano",IF(L651&lt;crono_ano,"Antes do ano",IF(L651&gt;crono_ano,"Depois do ano","No ano"))))</f>
        <v/>
      </c>
      <c r="O651" s="39">
        <f>IF(F651="","",IF(COUNTIF(F$7:F651,F651)=1,1,0))</f>
        <v/>
      </c>
      <c r="P651" s="39">
        <f>IF(A651&amp;B651&amp;C651="","",IF(AND(O651=1,N(G651)&gt;0),IF(INDEX(pl_ativa,MAX(1,N(G651)))="Sim",1,0),0))</f>
        <v/>
      </c>
      <c r="Q651" s="39">
        <f>IF(F651="","",COUNTIFS(ex_chave_oc,F651,ex_cancelada,"&lt;&gt;Sim"))</f>
        <v/>
      </c>
      <c r="R651" s="51">
        <f>IF(P651="","",IF(AND(P651=1,N(Q651)&gt;0),1,0))</f>
        <v/>
      </c>
      <c r="S651" s="30">
        <f>IF(P651="","",IF(F651="","ERRO: data prevista ausente ou inválida",IF(O651=0,"Duplicada: contada uma vez",IF(N(G651)=0,"ERRO: tarefa fora do Plano Mestre",IF(P651=0,"Tarefa retirada do plano: não conta","OK")))))</f>
        <v/>
      </c>
    </row>
    <row r="652">
      <c r="A652" s="29" t="inlineStr">
        <is>
          <t>eq-demo-004</t>
        </is>
      </c>
      <c r="B652" s="25" t="inlineStr">
        <is>
          <t>PRL-11</t>
        </is>
      </c>
      <c r="C652" s="49" t="n">
        <v>46269</v>
      </c>
      <c r="D652" s="29" t="inlineStr">
        <is>
          <t>Cronograma PCM Direto</t>
        </is>
      </c>
      <c r="E652" s="23">
        <f>IF(OR(A652="",B652=""),"",A652&amp;"|"&amp;B652)</f>
        <v/>
      </c>
      <c r="F652" s="30">
        <f>IF(OR(E652="",NOT(ISNUMBER(C652))),"",E652&amp;"|"&amp;YEAR(C652)&amp;"-"&amp;RIGHT("0"&amp;MONTH(C652),2)&amp;"-"&amp;RIGHT("0"&amp;DAY(C652),2))</f>
        <v/>
      </c>
      <c r="G652" s="26">
        <f>IF(E652="","",IFERROR(MATCH(E652,pl_chave,0),0))</f>
        <v/>
      </c>
      <c r="H652" s="23">
        <f>IF(G652="","",IF(G652=0,"Tarefa fora do plano",INDEX(pl_tag,G652)))</f>
        <v/>
      </c>
      <c r="I652" s="30">
        <f>IF(N(G652)=0,"",INDEX(pl_atividade,G652))</f>
        <v/>
      </c>
      <c r="J652" s="50">
        <f>IF(N(G652)=0,"",INDEX(pl_especialidade,G652))</f>
        <v/>
      </c>
      <c r="K652" s="28">
        <f>IF(N(G652)=0,"",INDEX(pl_duracao,G652))</f>
        <v/>
      </c>
      <c r="L652" s="39">
        <f>IF(ISNUMBER(C652),YEAR(C652),"")</f>
        <v/>
      </c>
      <c r="M652" s="39">
        <f>IF(ISNUMBER(C652),MONTH(C652),"")</f>
        <v/>
      </c>
      <c r="N652" s="23">
        <f>IF(L652="","",IF(NOT(ISNUMBER(crono_ano)),"Informe o ano",IF(L652&lt;crono_ano,"Antes do ano",IF(L652&gt;crono_ano,"Depois do ano","No ano"))))</f>
        <v/>
      </c>
      <c r="O652" s="39">
        <f>IF(F652="","",IF(COUNTIF(F$7:F652,F652)=1,1,0))</f>
        <v/>
      </c>
      <c r="P652" s="39">
        <f>IF(A652&amp;B652&amp;C652="","",IF(AND(O652=1,N(G652)&gt;0),IF(INDEX(pl_ativa,MAX(1,N(G652)))="Sim",1,0),0))</f>
        <v/>
      </c>
      <c r="Q652" s="39">
        <f>IF(F652="","",COUNTIFS(ex_chave_oc,F652,ex_cancelada,"&lt;&gt;Sim"))</f>
        <v/>
      </c>
      <c r="R652" s="51">
        <f>IF(P652="","",IF(AND(P652=1,N(Q652)&gt;0),1,0))</f>
        <v/>
      </c>
      <c r="S652" s="30">
        <f>IF(P652="","",IF(F652="","ERRO: data prevista ausente ou inválida",IF(O652=0,"Duplicada: contada uma vez",IF(N(G652)=0,"ERRO: tarefa fora do Plano Mestre",IF(P652=0,"Tarefa retirada do plano: não conta","OK")))))</f>
        <v/>
      </c>
    </row>
    <row r="653">
      <c r="A653" s="29" t="inlineStr">
        <is>
          <t>eq-demo-001</t>
        </is>
      </c>
      <c r="B653" s="25" t="inlineStr">
        <is>
          <t>CMP-01</t>
        </is>
      </c>
      <c r="C653" s="49" t="n">
        <v>46272</v>
      </c>
      <c r="D653" s="29" t="inlineStr">
        <is>
          <t>Cronograma PCM Direto</t>
        </is>
      </c>
      <c r="E653" s="23">
        <f>IF(OR(A653="",B653=""),"",A653&amp;"|"&amp;B653)</f>
        <v/>
      </c>
      <c r="F653" s="30">
        <f>IF(OR(E653="",NOT(ISNUMBER(C653))),"",E653&amp;"|"&amp;YEAR(C653)&amp;"-"&amp;RIGHT("0"&amp;MONTH(C653),2)&amp;"-"&amp;RIGHT("0"&amp;DAY(C653),2))</f>
        <v/>
      </c>
      <c r="G653" s="26">
        <f>IF(E653="","",IFERROR(MATCH(E653,pl_chave,0),0))</f>
        <v/>
      </c>
      <c r="H653" s="23">
        <f>IF(G653="","",IF(G653=0,"Tarefa fora do plano",INDEX(pl_tag,G653)))</f>
        <v/>
      </c>
      <c r="I653" s="30">
        <f>IF(N(G653)=0,"",INDEX(pl_atividade,G653))</f>
        <v/>
      </c>
      <c r="J653" s="50">
        <f>IF(N(G653)=0,"",INDEX(pl_especialidade,G653))</f>
        <v/>
      </c>
      <c r="K653" s="28">
        <f>IF(N(G653)=0,"",INDEX(pl_duracao,G653))</f>
        <v/>
      </c>
      <c r="L653" s="39">
        <f>IF(ISNUMBER(C653),YEAR(C653),"")</f>
        <v/>
      </c>
      <c r="M653" s="39">
        <f>IF(ISNUMBER(C653),MONTH(C653),"")</f>
        <v/>
      </c>
      <c r="N653" s="23">
        <f>IF(L653="","",IF(NOT(ISNUMBER(crono_ano)),"Informe o ano",IF(L653&lt;crono_ano,"Antes do ano",IF(L653&gt;crono_ano,"Depois do ano","No ano"))))</f>
        <v/>
      </c>
      <c r="O653" s="39">
        <f>IF(F653="","",IF(COUNTIF(F$7:F653,F653)=1,1,0))</f>
        <v/>
      </c>
      <c r="P653" s="39">
        <f>IF(A653&amp;B653&amp;C653="","",IF(AND(O653=1,N(G653)&gt;0),IF(INDEX(pl_ativa,MAX(1,N(G653)))="Sim",1,0),0))</f>
        <v/>
      </c>
      <c r="Q653" s="39">
        <f>IF(F653="","",COUNTIFS(ex_chave_oc,F653,ex_cancelada,"&lt;&gt;Sim"))</f>
        <v/>
      </c>
      <c r="R653" s="51">
        <f>IF(P653="","",IF(AND(P653=1,N(Q653)&gt;0),1,0))</f>
        <v/>
      </c>
      <c r="S653" s="30">
        <f>IF(P653="","",IF(F653="","ERRO: data prevista ausente ou inválida",IF(O653=0,"Duplicada: contada uma vez",IF(N(G653)=0,"ERRO: tarefa fora do Plano Mestre",IF(P653=0,"Tarefa retirada do plano: não conta","OK")))))</f>
        <v/>
      </c>
    </row>
    <row r="654">
      <c r="A654" s="29" t="inlineStr">
        <is>
          <t>eq-demo-001</t>
        </is>
      </c>
      <c r="B654" s="25" t="inlineStr">
        <is>
          <t>CMP-02</t>
        </is>
      </c>
      <c r="C654" s="49" t="n">
        <v>46272</v>
      </c>
      <c r="D654" s="29" t="inlineStr">
        <is>
          <t>Cronograma PCM Direto</t>
        </is>
      </c>
      <c r="E654" s="23">
        <f>IF(OR(A654="",B654=""),"",A654&amp;"|"&amp;B654)</f>
        <v/>
      </c>
      <c r="F654" s="30">
        <f>IF(OR(E654="",NOT(ISNUMBER(C654))),"",E654&amp;"|"&amp;YEAR(C654)&amp;"-"&amp;RIGHT("0"&amp;MONTH(C654),2)&amp;"-"&amp;RIGHT("0"&amp;DAY(C654),2))</f>
        <v/>
      </c>
      <c r="G654" s="26">
        <f>IF(E654="","",IFERROR(MATCH(E654,pl_chave,0),0))</f>
        <v/>
      </c>
      <c r="H654" s="23">
        <f>IF(G654="","",IF(G654=0,"Tarefa fora do plano",INDEX(pl_tag,G654)))</f>
        <v/>
      </c>
      <c r="I654" s="30">
        <f>IF(N(G654)=0,"",INDEX(pl_atividade,G654))</f>
        <v/>
      </c>
      <c r="J654" s="50">
        <f>IF(N(G654)=0,"",INDEX(pl_especialidade,G654))</f>
        <v/>
      </c>
      <c r="K654" s="28">
        <f>IF(N(G654)=0,"",INDEX(pl_duracao,G654))</f>
        <v/>
      </c>
      <c r="L654" s="39">
        <f>IF(ISNUMBER(C654),YEAR(C654),"")</f>
        <v/>
      </c>
      <c r="M654" s="39">
        <f>IF(ISNUMBER(C654),MONTH(C654),"")</f>
        <v/>
      </c>
      <c r="N654" s="23">
        <f>IF(L654="","",IF(NOT(ISNUMBER(crono_ano)),"Informe o ano",IF(L654&lt;crono_ano,"Antes do ano",IF(L654&gt;crono_ano,"Depois do ano","No ano"))))</f>
        <v/>
      </c>
      <c r="O654" s="39">
        <f>IF(F654="","",IF(COUNTIF(F$7:F654,F654)=1,1,0))</f>
        <v/>
      </c>
      <c r="P654" s="39">
        <f>IF(A654&amp;B654&amp;C654="","",IF(AND(O654=1,N(G654)&gt;0),IF(INDEX(pl_ativa,MAX(1,N(G654)))="Sim",1,0),0))</f>
        <v/>
      </c>
      <c r="Q654" s="39">
        <f>IF(F654="","",COUNTIFS(ex_chave_oc,F654,ex_cancelada,"&lt;&gt;Sim"))</f>
        <v/>
      </c>
      <c r="R654" s="51">
        <f>IF(P654="","",IF(AND(P654=1,N(Q654)&gt;0),1,0))</f>
        <v/>
      </c>
      <c r="S654" s="30">
        <f>IF(P654="","",IF(F654="","ERRO: data prevista ausente ou inválida",IF(O654=0,"Duplicada: contada uma vez",IF(N(G654)=0,"ERRO: tarefa fora do Plano Mestre",IF(P654=0,"Tarefa retirada do plano: não conta","OK")))))</f>
        <v/>
      </c>
    </row>
    <row r="655">
      <c r="A655" s="29" t="inlineStr">
        <is>
          <t>eq-demo-001</t>
        </is>
      </c>
      <c r="B655" s="25" t="inlineStr">
        <is>
          <t>CMP-04</t>
        </is>
      </c>
      <c r="C655" s="49" t="n">
        <v>46272</v>
      </c>
      <c r="D655" s="29" t="inlineStr">
        <is>
          <t>Cronograma PCM Direto</t>
        </is>
      </c>
      <c r="E655" s="23">
        <f>IF(OR(A655="",B655=""),"",A655&amp;"|"&amp;B655)</f>
        <v/>
      </c>
      <c r="F655" s="30">
        <f>IF(OR(E655="",NOT(ISNUMBER(C655))),"",E655&amp;"|"&amp;YEAR(C655)&amp;"-"&amp;RIGHT("0"&amp;MONTH(C655),2)&amp;"-"&amp;RIGHT("0"&amp;DAY(C655),2))</f>
        <v/>
      </c>
      <c r="G655" s="26">
        <f>IF(E655="","",IFERROR(MATCH(E655,pl_chave,0),0))</f>
        <v/>
      </c>
      <c r="H655" s="23">
        <f>IF(G655="","",IF(G655=0,"Tarefa fora do plano",INDEX(pl_tag,G655)))</f>
        <v/>
      </c>
      <c r="I655" s="30">
        <f>IF(N(G655)=0,"",INDEX(pl_atividade,G655))</f>
        <v/>
      </c>
      <c r="J655" s="50">
        <f>IF(N(G655)=0,"",INDEX(pl_especialidade,G655))</f>
        <v/>
      </c>
      <c r="K655" s="28">
        <f>IF(N(G655)=0,"",INDEX(pl_duracao,G655))</f>
        <v/>
      </c>
      <c r="L655" s="39">
        <f>IF(ISNUMBER(C655),YEAR(C655),"")</f>
        <v/>
      </c>
      <c r="M655" s="39">
        <f>IF(ISNUMBER(C655),MONTH(C655),"")</f>
        <v/>
      </c>
      <c r="N655" s="23">
        <f>IF(L655="","",IF(NOT(ISNUMBER(crono_ano)),"Informe o ano",IF(L655&lt;crono_ano,"Antes do ano",IF(L655&gt;crono_ano,"Depois do ano","No ano"))))</f>
        <v/>
      </c>
      <c r="O655" s="39">
        <f>IF(F655="","",IF(COUNTIF(F$7:F655,F655)=1,1,0))</f>
        <v/>
      </c>
      <c r="P655" s="39">
        <f>IF(A655&amp;B655&amp;C655="","",IF(AND(O655=1,N(G655)&gt;0),IF(INDEX(pl_ativa,MAX(1,N(G655)))="Sim",1,0),0))</f>
        <v/>
      </c>
      <c r="Q655" s="39">
        <f>IF(F655="","",COUNTIFS(ex_chave_oc,F655,ex_cancelada,"&lt;&gt;Sim"))</f>
        <v/>
      </c>
      <c r="R655" s="51">
        <f>IF(P655="","",IF(AND(P655=1,N(Q655)&gt;0),1,0))</f>
        <v/>
      </c>
      <c r="S655" s="30">
        <f>IF(P655="","",IF(F655="","ERRO: data prevista ausente ou inválida",IF(O655=0,"Duplicada: contada uma vez",IF(N(G655)=0,"ERRO: tarefa fora do Plano Mestre",IF(P655=0,"Tarefa retirada do plano: não conta","OK")))))</f>
        <v/>
      </c>
    </row>
    <row r="656">
      <c r="A656" s="29" t="inlineStr">
        <is>
          <t>eq-demo-001</t>
        </is>
      </c>
      <c r="B656" s="25" t="inlineStr">
        <is>
          <t>CMP-06</t>
        </is>
      </c>
      <c r="C656" s="49" t="n">
        <v>46272</v>
      </c>
      <c r="D656" s="29" t="inlineStr">
        <is>
          <t>Cronograma PCM Direto</t>
        </is>
      </c>
      <c r="E656" s="23">
        <f>IF(OR(A656="",B656=""),"",A656&amp;"|"&amp;B656)</f>
        <v/>
      </c>
      <c r="F656" s="30">
        <f>IF(OR(E656="",NOT(ISNUMBER(C656))),"",E656&amp;"|"&amp;YEAR(C656)&amp;"-"&amp;RIGHT("0"&amp;MONTH(C656),2)&amp;"-"&amp;RIGHT("0"&amp;DAY(C656),2))</f>
        <v/>
      </c>
      <c r="G656" s="26">
        <f>IF(E656="","",IFERROR(MATCH(E656,pl_chave,0),0))</f>
        <v/>
      </c>
      <c r="H656" s="23">
        <f>IF(G656="","",IF(G656=0,"Tarefa fora do plano",INDEX(pl_tag,G656)))</f>
        <v/>
      </c>
      <c r="I656" s="30">
        <f>IF(N(G656)=0,"",INDEX(pl_atividade,G656))</f>
        <v/>
      </c>
      <c r="J656" s="50">
        <f>IF(N(G656)=0,"",INDEX(pl_especialidade,G656))</f>
        <v/>
      </c>
      <c r="K656" s="28">
        <f>IF(N(G656)=0,"",INDEX(pl_duracao,G656))</f>
        <v/>
      </c>
      <c r="L656" s="39">
        <f>IF(ISNUMBER(C656),YEAR(C656),"")</f>
        <v/>
      </c>
      <c r="M656" s="39">
        <f>IF(ISNUMBER(C656),MONTH(C656),"")</f>
        <v/>
      </c>
      <c r="N656" s="23">
        <f>IF(L656="","",IF(NOT(ISNUMBER(crono_ano)),"Informe o ano",IF(L656&lt;crono_ano,"Antes do ano",IF(L656&gt;crono_ano,"Depois do ano","No ano"))))</f>
        <v/>
      </c>
      <c r="O656" s="39">
        <f>IF(F656="","",IF(COUNTIF(F$7:F656,F656)=1,1,0))</f>
        <v/>
      </c>
      <c r="P656" s="39">
        <f>IF(A656&amp;B656&amp;C656="","",IF(AND(O656=1,N(G656)&gt;0),IF(INDEX(pl_ativa,MAX(1,N(G656)))="Sim",1,0),0))</f>
        <v/>
      </c>
      <c r="Q656" s="39">
        <f>IF(F656="","",COUNTIFS(ex_chave_oc,F656,ex_cancelada,"&lt;&gt;Sim"))</f>
        <v/>
      </c>
      <c r="R656" s="51">
        <f>IF(P656="","",IF(AND(P656=1,N(Q656)&gt;0),1,0))</f>
        <v/>
      </c>
      <c r="S656" s="30">
        <f>IF(P656="","",IF(F656="","ERRO: data prevista ausente ou inválida",IF(O656=0,"Duplicada: contada uma vez",IF(N(G656)=0,"ERRO: tarefa fora do Plano Mestre",IF(P656=0,"Tarefa retirada do plano: não conta","OK")))))</f>
        <v/>
      </c>
    </row>
    <row r="657">
      <c r="A657" s="29" t="inlineStr">
        <is>
          <t>eq-demo-002</t>
        </is>
      </c>
      <c r="B657" s="25" t="inlineStr">
        <is>
          <t>BCF-01</t>
        </is>
      </c>
      <c r="C657" s="49" t="n">
        <v>46272</v>
      </c>
      <c r="D657" s="29" t="inlineStr">
        <is>
          <t>Cronograma PCM Direto</t>
        </is>
      </c>
      <c r="E657" s="23">
        <f>IF(OR(A657="",B657=""),"",A657&amp;"|"&amp;B657)</f>
        <v/>
      </c>
      <c r="F657" s="30">
        <f>IF(OR(E657="",NOT(ISNUMBER(C657))),"",E657&amp;"|"&amp;YEAR(C657)&amp;"-"&amp;RIGHT("0"&amp;MONTH(C657),2)&amp;"-"&amp;RIGHT("0"&amp;DAY(C657),2))</f>
        <v/>
      </c>
      <c r="G657" s="26">
        <f>IF(E657="","",IFERROR(MATCH(E657,pl_chave,0),0))</f>
        <v/>
      </c>
      <c r="H657" s="23">
        <f>IF(G657="","",IF(G657=0,"Tarefa fora do plano",INDEX(pl_tag,G657)))</f>
        <v/>
      </c>
      <c r="I657" s="30">
        <f>IF(N(G657)=0,"",INDEX(pl_atividade,G657))</f>
        <v/>
      </c>
      <c r="J657" s="50">
        <f>IF(N(G657)=0,"",INDEX(pl_especialidade,G657))</f>
        <v/>
      </c>
      <c r="K657" s="28">
        <f>IF(N(G657)=0,"",INDEX(pl_duracao,G657))</f>
        <v/>
      </c>
      <c r="L657" s="39">
        <f>IF(ISNUMBER(C657),YEAR(C657),"")</f>
        <v/>
      </c>
      <c r="M657" s="39">
        <f>IF(ISNUMBER(C657),MONTH(C657),"")</f>
        <v/>
      </c>
      <c r="N657" s="23">
        <f>IF(L657="","",IF(NOT(ISNUMBER(crono_ano)),"Informe o ano",IF(L657&lt;crono_ano,"Antes do ano",IF(L657&gt;crono_ano,"Depois do ano","No ano"))))</f>
        <v/>
      </c>
      <c r="O657" s="39">
        <f>IF(F657="","",IF(COUNTIF(F$7:F657,F657)=1,1,0))</f>
        <v/>
      </c>
      <c r="P657" s="39">
        <f>IF(A657&amp;B657&amp;C657="","",IF(AND(O657=1,N(G657)&gt;0),IF(INDEX(pl_ativa,MAX(1,N(G657)))="Sim",1,0),0))</f>
        <v/>
      </c>
      <c r="Q657" s="39">
        <f>IF(F657="","",COUNTIFS(ex_chave_oc,F657,ex_cancelada,"&lt;&gt;Sim"))</f>
        <v/>
      </c>
      <c r="R657" s="51">
        <f>IF(P657="","",IF(AND(P657=1,N(Q657)&gt;0),1,0))</f>
        <v/>
      </c>
      <c r="S657" s="30">
        <f>IF(P657="","",IF(F657="","ERRO: data prevista ausente ou inválida",IF(O657=0,"Duplicada: contada uma vez",IF(N(G657)=0,"ERRO: tarefa fora do Plano Mestre",IF(P657=0,"Tarefa retirada do plano: não conta","OK")))))</f>
        <v/>
      </c>
    </row>
    <row r="658">
      <c r="A658" s="29" t="inlineStr">
        <is>
          <t>eq-demo-003</t>
        </is>
      </c>
      <c r="B658" s="25" t="inlineStr">
        <is>
          <t>MOT-01</t>
        </is>
      </c>
      <c r="C658" s="49" t="n">
        <v>46272</v>
      </c>
      <c r="D658" s="29" t="inlineStr">
        <is>
          <t>Cronograma PCM Direto</t>
        </is>
      </c>
      <c r="E658" s="23">
        <f>IF(OR(A658="",B658=""),"",A658&amp;"|"&amp;B658)</f>
        <v/>
      </c>
      <c r="F658" s="30">
        <f>IF(OR(E658="",NOT(ISNUMBER(C658))),"",E658&amp;"|"&amp;YEAR(C658)&amp;"-"&amp;RIGHT("0"&amp;MONTH(C658),2)&amp;"-"&amp;RIGHT("0"&amp;DAY(C658),2))</f>
        <v/>
      </c>
      <c r="G658" s="26">
        <f>IF(E658="","",IFERROR(MATCH(E658,pl_chave,0),0))</f>
        <v/>
      </c>
      <c r="H658" s="23">
        <f>IF(G658="","",IF(G658=0,"Tarefa fora do plano",INDEX(pl_tag,G658)))</f>
        <v/>
      </c>
      <c r="I658" s="30">
        <f>IF(N(G658)=0,"",INDEX(pl_atividade,G658))</f>
        <v/>
      </c>
      <c r="J658" s="50">
        <f>IF(N(G658)=0,"",INDEX(pl_especialidade,G658))</f>
        <v/>
      </c>
      <c r="K658" s="28">
        <f>IF(N(G658)=0,"",INDEX(pl_duracao,G658))</f>
        <v/>
      </c>
      <c r="L658" s="39">
        <f>IF(ISNUMBER(C658),YEAR(C658),"")</f>
        <v/>
      </c>
      <c r="M658" s="39">
        <f>IF(ISNUMBER(C658),MONTH(C658),"")</f>
        <v/>
      </c>
      <c r="N658" s="23">
        <f>IF(L658="","",IF(NOT(ISNUMBER(crono_ano)),"Informe o ano",IF(L658&lt;crono_ano,"Antes do ano",IF(L658&gt;crono_ano,"Depois do ano","No ano"))))</f>
        <v/>
      </c>
      <c r="O658" s="39">
        <f>IF(F658="","",IF(COUNTIF(F$7:F658,F658)=1,1,0))</f>
        <v/>
      </c>
      <c r="P658" s="39">
        <f>IF(A658&amp;B658&amp;C658="","",IF(AND(O658=1,N(G658)&gt;0),IF(INDEX(pl_ativa,MAX(1,N(G658)))="Sim",1,0),0))</f>
        <v/>
      </c>
      <c r="Q658" s="39">
        <f>IF(F658="","",COUNTIFS(ex_chave_oc,F658,ex_cancelada,"&lt;&gt;Sim"))</f>
        <v/>
      </c>
      <c r="R658" s="51">
        <f>IF(P658="","",IF(AND(P658=1,N(Q658)&gt;0),1,0))</f>
        <v/>
      </c>
      <c r="S658" s="30">
        <f>IF(P658="","",IF(F658="","ERRO: data prevista ausente ou inválida",IF(O658=0,"Duplicada: contada uma vez",IF(N(G658)=0,"ERRO: tarefa fora do Plano Mestre",IF(P658=0,"Tarefa retirada do plano: não conta","OK")))))</f>
        <v/>
      </c>
    </row>
    <row r="659">
      <c r="A659" s="29" t="inlineStr">
        <is>
          <t>eq-demo-004</t>
        </is>
      </c>
      <c r="B659" s="25" t="inlineStr">
        <is>
          <t>PRL-01</t>
        </is>
      </c>
      <c r="C659" s="49" t="n">
        <v>46272</v>
      </c>
      <c r="D659" s="29" t="inlineStr">
        <is>
          <t>Cronograma PCM Direto</t>
        </is>
      </c>
      <c r="E659" s="23">
        <f>IF(OR(A659="",B659=""),"",A659&amp;"|"&amp;B659)</f>
        <v/>
      </c>
      <c r="F659" s="30">
        <f>IF(OR(E659="",NOT(ISNUMBER(C659))),"",E659&amp;"|"&amp;YEAR(C659)&amp;"-"&amp;RIGHT("0"&amp;MONTH(C659),2)&amp;"-"&amp;RIGHT("0"&amp;DAY(C659),2))</f>
        <v/>
      </c>
      <c r="G659" s="26">
        <f>IF(E659="","",IFERROR(MATCH(E659,pl_chave,0),0))</f>
        <v/>
      </c>
      <c r="H659" s="23">
        <f>IF(G659="","",IF(G659=0,"Tarefa fora do plano",INDEX(pl_tag,G659)))</f>
        <v/>
      </c>
      <c r="I659" s="30">
        <f>IF(N(G659)=0,"",INDEX(pl_atividade,G659))</f>
        <v/>
      </c>
      <c r="J659" s="50">
        <f>IF(N(G659)=0,"",INDEX(pl_especialidade,G659))</f>
        <v/>
      </c>
      <c r="K659" s="28">
        <f>IF(N(G659)=0,"",INDEX(pl_duracao,G659))</f>
        <v/>
      </c>
      <c r="L659" s="39">
        <f>IF(ISNUMBER(C659),YEAR(C659),"")</f>
        <v/>
      </c>
      <c r="M659" s="39">
        <f>IF(ISNUMBER(C659),MONTH(C659),"")</f>
        <v/>
      </c>
      <c r="N659" s="23">
        <f>IF(L659="","",IF(NOT(ISNUMBER(crono_ano)),"Informe o ano",IF(L659&lt;crono_ano,"Antes do ano",IF(L659&gt;crono_ano,"Depois do ano","No ano"))))</f>
        <v/>
      </c>
      <c r="O659" s="39">
        <f>IF(F659="","",IF(COUNTIF(F$7:F659,F659)=1,1,0))</f>
        <v/>
      </c>
      <c r="P659" s="39">
        <f>IF(A659&amp;B659&amp;C659="","",IF(AND(O659=1,N(G659)&gt;0),IF(INDEX(pl_ativa,MAX(1,N(G659)))="Sim",1,0),0))</f>
        <v/>
      </c>
      <c r="Q659" s="39">
        <f>IF(F659="","",COUNTIFS(ex_chave_oc,F659,ex_cancelada,"&lt;&gt;Sim"))</f>
        <v/>
      </c>
      <c r="R659" s="51">
        <f>IF(P659="","",IF(AND(P659=1,N(Q659)&gt;0),1,0))</f>
        <v/>
      </c>
      <c r="S659" s="30">
        <f>IF(P659="","",IF(F659="","ERRO: data prevista ausente ou inválida",IF(O659=0,"Duplicada: contada uma vez",IF(N(G659)=0,"ERRO: tarefa fora do Plano Mestre",IF(P659=0,"Tarefa retirada do plano: não conta","OK")))))</f>
        <v/>
      </c>
    </row>
    <row r="660">
      <c r="A660" s="29" t="inlineStr">
        <is>
          <t>eq-demo-004</t>
        </is>
      </c>
      <c r="B660" s="25" t="inlineStr">
        <is>
          <t>PRL-02</t>
        </is>
      </c>
      <c r="C660" s="49" t="n">
        <v>46272</v>
      </c>
      <c r="D660" s="29" t="inlineStr">
        <is>
          <t>Cronograma PCM Direto</t>
        </is>
      </c>
      <c r="E660" s="23">
        <f>IF(OR(A660="",B660=""),"",A660&amp;"|"&amp;B660)</f>
        <v/>
      </c>
      <c r="F660" s="30">
        <f>IF(OR(E660="",NOT(ISNUMBER(C660))),"",E660&amp;"|"&amp;YEAR(C660)&amp;"-"&amp;RIGHT("0"&amp;MONTH(C660),2)&amp;"-"&amp;RIGHT("0"&amp;DAY(C660),2))</f>
        <v/>
      </c>
      <c r="G660" s="26">
        <f>IF(E660="","",IFERROR(MATCH(E660,pl_chave,0),0))</f>
        <v/>
      </c>
      <c r="H660" s="23">
        <f>IF(G660="","",IF(G660=0,"Tarefa fora do plano",INDEX(pl_tag,G660)))</f>
        <v/>
      </c>
      <c r="I660" s="30">
        <f>IF(N(G660)=0,"",INDEX(pl_atividade,G660))</f>
        <v/>
      </c>
      <c r="J660" s="50">
        <f>IF(N(G660)=0,"",INDEX(pl_especialidade,G660))</f>
        <v/>
      </c>
      <c r="K660" s="28">
        <f>IF(N(G660)=0,"",INDEX(pl_duracao,G660))</f>
        <v/>
      </c>
      <c r="L660" s="39">
        <f>IF(ISNUMBER(C660),YEAR(C660),"")</f>
        <v/>
      </c>
      <c r="M660" s="39">
        <f>IF(ISNUMBER(C660),MONTH(C660),"")</f>
        <v/>
      </c>
      <c r="N660" s="23">
        <f>IF(L660="","",IF(NOT(ISNUMBER(crono_ano)),"Informe o ano",IF(L660&lt;crono_ano,"Antes do ano",IF(L660&gt;crono_ano,"Depois do ano","No ano"))))</f>
        <v/>
      </c>
      <c r="O660" s="39">
        <f>IF(F660="","",IF(COUNTIF(F$7:F660,F660)=1,1,0))</f>
        <v/>
      </c>
      <c r="P660" s="39">
        <f>IF(A660&amp;B660&amp;C660="","",IF(AND(O660=1,N(G660)&gt;0),IF(INDEX(pl_ativa,MAX(1,N(G660)))="Sim",1,0),0))</f>
        <v/>
      </c>
      <c r="Q660" s="39">
        <f>IF(F660="","",COUNTIFS(ex_chave_oc,F660,ex_cancelada,"&lt;&gt;Sim"))</f>
        <v/>
      </c>
      <c r="R660" s="51">
        <f>IF(P660="","",IF(AND(P660=1,N(Q660)&gt;0),1,0))</f>
        <v/>
      </c>
      <c r="S660" s="30">
        <f>IF(P660="","",IF(F660="","ERRO: data prevista ausente ou inválida",IF(O660=0,"Duplicada: contada uma vez",IF(N(G660)=0,"ERRO: tarefa fora do Plano Mestre",IF(P660=0,"Tarefa retirada do plano: não conta","OK")))))</f>
        <v/>
      </c>
    </row>
    <row r="661">
      <c r="A661" s="29" t="inlineStr">
        <is>
          <t>eq-demo-004</t>
        </is>
      </c>
      <c r="B661" s="25" t="inlineStr">
        <is>
          <t>PRL-03</t>
        </is>
      </c>
      <c r="C661" s="49" t="n">
        <v>46272</v>
      </c>
      <c r="D661" s="29" t="inlineStr">
        <is>
          <t>Cronograma PCM Direto</t>
        </is>
      </c>
      <c r="E661" s="23">
        <f>IF(OR(A661="",B661=""),"",A661&amp;"|"&amp;B661)</f>
        <v/>
      </c>
      <c r="F661" s="30">
        <f>IF(OR(E661="",NOT(ISNUMBER(C661))),"",E661&amp;"|"&amp;YEAR(C661)&amp;"-"&amp;RIGHT("0"&amp;MONTH(C661),2)&amp;"-"&amp;RIGHT("0"&amp;DAY(C661),2))</f>
        <v/>
      </c>
      <c r="G661" s="26">
        <f>IF(E661="","",IFERROR(MATCH(E661,pl_chave,0),0))</f>
        <v/>
      </c>
      <c r="H661" s="23">
        <f>IF(G661="","",IF(G661=0,"Tarefa fora do plano",INDEX(pl_tag,G661)))</f>
        <v/>
      </c>
      <c r="I661" s="30">
        <f>IF(N(G661)=0,"",INDEX(pl_atividade,G661))</f>
        <v/>
      </c>
      <c r="J661" s="50">
        <f>IF(N(G661)=0,"",INDEX(pl_especialidade,G661))</f>
        <v/>
      </c>
      <c r="K661" s="28">
        <f>IF(N(G661)=0,"",INDEX(pl_duracao,G661))</f>
        <v/>
      </c>
      <c r="L661" s="39">
        <f>IF(ISNUMBER(C661),YEAR(C661),"")</f>
        <v/>
      </c>
      <c r="M661" s="39">
        <f>IF(ISNUMBER(C661),MONTH(C661),"")</f>
        <v/>
      </c>
      <c r="N661" s="23">
        <f>IF(L661="","",IF(NOT(ISNUMBER(crono_ano)),"Informe o ano",IF(L661&lt;crono_ano,"Antes do ano",IF(L661&gt;crono_ano,"Depois do ano","No ano"))))</f>
        <v/>
      </c>
      <c r="O661" s="39">
        <f>IF(F661="","",IF(COUNTIF(F$7:F661,F661)=1,1,0))</f>
        <v/>
      </c>
      <c r="P661" s="39">
        <f>IF(A661&amp;B661&amp;C661="","",IF(AND(O661=1,N(G661)&gt;0),IF(INDEX(pl_ativa,MAX(1,N(G661)))="Sim",1,0),0))</f>
        <v/>
      </c>
      <c r="Q661" s="39">
        <f>IF(F661="","",COUNTIFS(ex_chave_oc,F661,ex_cancelada,"&lt;&gt;Sim"))</f>
        <v/>
      </c>
      <c r="R661" s="51">
        <f>IF(P661="","",IF(AND(P661=1,N(Q661)&gt;0),1,0))</f>
        <v/>
      </c>
      <c r="S661" s="30">
        <f>IF(P661="","",IF(F661="","ERRO: data prevista ausente ou inválida",IF(O661=0,"Duplicada: contada uma vez",IF(N(G661)=0,"ERRO: tarefa fora do Plano Mestre",IF(P661=0,"Tarefa retirada do plano: não conta","OK")))))</f>
        <v/>
      </c>
    </row>
    <row r="662">
      <c r="A662" s="29" t="inlineStr">
        <is>
          <t>eq-demo-004</t>
        </is>
      </c>
      <c r="B662" s="25" t="inlineStr">
        <is>
          <t>PRL-06</t>
        </is>
      </c>
      <c r="C662" s="49" t="n">
        <v>46272</v>
      </c>
      <c r="D662" s="29" t="inlineStr">
        <is>
          <t>Cronograma PCM Direto</t>
        </is>
      </c>
      <c r="E662" s="23">
        <f>IF(OR(A662="",B662=""),"",A662&amp;"|"&amp;B662)</f>
        <v/>
      </c>
      <c r="F662" s="30">
        <f>IF(OR(E662="",NOT(ISNUMBER(C662))),"",E662&amp;"|"&amp;YEAR(C662)&amp;"-"&amp;RIGHT("0"&amp;MONTH(C662),2)&amp;"-"&amp;RIGHT("0"&amp;DAY(C662),2))</f>
        <v/>
      </c>
      <c r="G662" s="26">
        <f>IF(E662="","",IFERROR(MATCH(E662,pl_chave,0),0))</f>
        <v/>
      </c>
      <c r="H662" s="23">
        <f>IF(G662="","",IF(G662=0,"Tarefa fora do plano",INDEX(pl_tag,G662)))</f>
        <v/>
      </c>
      <c r="I662" s="30">
        <f>IF(N(G662)=0,"",INDEX(pl_atividade,G662))</f>
        <v/>
      </c>
      <c r="J662" s="50">
        <f>IF(N(G662)=0,"",INDEX(pl_especialidade,G662))</f>
        <v/>
      </c>
      <c r="K662" s="28">
        <f>IF(N(G662)=0,"",INDEX(pl_duracao,G662))</f>
        <v/>
      </c>
      <c r="L662" s="39">
        <f>IF(ISNUMBER(C662),YEAR(C662),"")</f>
        <v/>
      </c>
      <c r="M662" s="39">
        <f>IF(ISNUMBER(C662),MONTH(C662),"")</f>
        <v/>
      </c>
      <c r="N662" s="23">
        <f>IF(L662="","",IF(NOT(ISNUMBER(crono_ano)),"Informe o ano",IF(L662&lt;crono_ano,"Antes do ano",IF(L662&gt;crono_ano,"Depois do ano","No ano"))))</f>
        <v/>
      </c>
      <c r="O662" s="39">
        <f>IF(F662="","",IF(COUNTIF(F$7:F662,F662)=1,1,0))</f>
        <v/>
      </c>
      <c r="P662" s="39">
        <f>IF(A662&amp;B662&amp;C662="","",IF(AND(O662=1,N(G662)&gt;0),IF(INDEX(pl_ativa,MAX(1,N(G662)))="Sim",1,0),0))</f>
        <v/>
      </c>
      <c r="Q662" s="39">
        <f>IF(F662="","",COUNTIFS(ex_chave_oc,F662,ex_cancelada,"&lt;&gt;Sim"))</f>
        <v/>
      </c>
      <c r="R662" s="51">
        <f>IF(P662="","",IF(AND(P662=1,N(Q662)&gt;0),1,0))</f>
        <v/>
      </c>
      <c r="S662" s="30">
        <f>IF(P662="","",IF(F662="","ERRO: data prevista ausente ou inválida",IF(O662=0,"Duplicada: contada uma vez",IF(N(G662)=0,"ERRO: tarefa fora do Plano Mestre",IF(P662=0,"Tarefa retirada do plano: não conta","OK")))))</f>
        <v/>
      </c>
    </row>
    <row r="663">
      <c r="A663" s="29" t="inlineStr">
        <is>
          <t>eq-demo-004</t>
        </is>
      </c>
      <c r="B663" s="25" t="inlineStr">
        <is>
          <t>PRL-11</t>
        </is>
      </c>
      <c r="C663" s="49" t="n">
        <v>46272</v>
      </c>
      <c r="D663" s="29" t="inlineStr">
        <is>
          <t>Cronograma PCM Direto</t>
        </is>
      </c>
      <c r="E663" s="23">
        <f>IF(OR(A663="",B663=""),"",A663&amp;"|"&amp;B663)</f>
        <v/>
      </c>
      <c r="F663" s="30">
        <f>IF(OR(E663="",NOT(ISNUMBER(C663))),"",E663&amp;"|"&amp;YEAR(C663)&amp;"-"&amp;RIGHT("0"&amp;MONTH(C663),2)&amp;"-"&amp;RIGHT("0"&amp;DAY(C663),2))</f>
        <v/>
      </c>
      <c r="G663" s="26">
        <f>IF(E663="","",IFERROR(MATCH(E663,pl_chave,0),0))</f>
        <v/>
      </c>
      <c r="H663" s="23">
        <f>IF(G663="","",IF(G663=0,"Tarefa fora do plano",INDEX(pl_tag,G663)))</f>
        <v/>
      </c>
      <c r="I663" s="30">
        <f>IF(N(G663)=0,"",INDEX(pl_atividade,G663))</f>
        <v/>
      </c>
      <c r="J663" s="50">
        <f>IF(N(G663)=0,"",INDEX(pl_especialidade,G663))</f>
        <v/>
      </c>
      <c r="K663" s="28">
        <f>IF(N(G663)=0,"",INDEX(pl_duracao,G663))</f>
        <v/>
      </c>
      <c r="L663" s="39">
        <f>IF(ISNUMBER(C663),YEAR(C663),"")</f>
        <v/>
      </c>
      <c r="M663" s="39">
        <f>IF(ISNUMBER(C663),MONTH(C663),"")</f>
        <v/>
      </c>
      <c r="N663" s="23">
        <f>IF(L663="","",IF(NOT(ISNUMBER(crono_ano)),"Informe o ano",IF(L663&lt;crono_ano,"Antes do ano",IF(L663&gt;crono_ano,"Depois do ano","No ano"))))</f>
        <v/>
      </c>
      <c r="O663" s="39">
        <f>IF(F663="","",IF(COUNTIF(F$7:F663,F663)=1,1,0))</f>
        <v/>
      </c>
      <c r="P663" s="39">
        <f>IF(A663&amp;B663&amp;C663="","",IF(AND(O663=1,N(G663)&gt;0),IF(INDEX(pl_ativa,MAX(1,N(G663)))="Sim",1,0),0))</f>
        <v/>
      </c>
      <c r="Q663" s="39">
        <f>IF(F663="","",COUNTIFS(ex_chave_oc,F663,ex_cancelada,"&lt;&gt;Sim"))</f>
        <v/>
      </c>
      <c r="R663" s="51">
        <f>IF(P663="","",IF(AND(P663=1,N(Q663)&gt;0),1,0))</f>
        <v/>
      </c>
      <c r="S663" s="30">
        <f>IF(P663="","",IF(F663="","ERRO: data prevista ausente ou inválida",IF(O663=0,"Duplicada: contada uma vez",IF(N(G663)=0,"ERRO: tarefa fora do Plano Mestre",IF(P663=0,"Tarefa retirada do plano: não conta","OK")))))</f>
        <v/>
      </c>
    </row>
    <row r="664">
      <c r="A664" s="29" t="inlineStr">
        <is>
          <t>eq-demo-004</t>
        </is>
      </c>
      <c r="B664" s="25" t="inlineStr">
        <is>
          <t>PRL-11</t>
        </is>
      </c>
      <c r="C664" s="49" t="n">
        <v>46273</v>
      </c>
      <c r="D664" s="29" t="inlineStr">
        <is>
          <t>Cronograma PCM Direto</t>
        </is>
      </c>
      <c r="E664" s="23">
        <f>IF(OR(A664="",B664=""),"",A664&amp;"|"&amp;B664)</f>
        <v/>
      </c>
      <c r="F664" s="30">
        <f>IF(OR(E664="",NOT(ISNUMBER(C664))),"",E664&amp;"|"&amp;YEAR(C664)&amp;"-"&amp;RIGHT("0"&amp;MONTH(C664),2)&amp;"-"&amp;RIGHT("0"&amp;DAY(C664),2))</f>
        <v/>
      </c>
      <c r="G664" s="26">
        <f>IF(E664="","",IFERROR(MATCH(E664,pl_chave,0),0))</f>
        <v/>
      </c>
      <c r="H664" s="23">
        <f>IF(G664="","",IF(G664=0,"Tarefa fora do plano",INDEX(pl_tag,G664)))</f>
        <v/>
      </c>
      <c r="I664" s="30">
        <f>IF(N(G664)=0,"",INDEX(pl_atividade,G664))</f>
        <v/>
      </c>
      <c r="J664" s="50">
        <f>IF(N(G664)=0,"",INDEX(pl_especialidade,G664))</f>
        <v/>
      </c>
      <c r="K664" s="28">
        <f>IF(N(G664)=0,"",INDEX(pl_duracao,G664))</f>
        <v/>
      </c>
      <c r="L664" s="39">
        <f>IF(ISNUMBER(C664),YEAR(C664),"")</f>
        <v/>
      </c>
      <c r="M664" s="39">
        <f>IF(ISNUMBER(C664),MONTH(C664),"")</f>
        <v/>
      </c>
      <c r="N664" s="23">
        <f>IF(L664="","",IF(NOT(ISNUMBER(crono_ano)),"Informe o ano",IF(L664&lt;crono_ano,"Antes do ano",IF(L664&gt;crono_ano,"Depois do ano","No ano"))))</f>
        <v/>
      </c>
      <c r="O664" s="39">
        <f>IF(F664="","",IF(COUNTIF(F$7:F664,F664)=1,1,0))</f>
        <v/>
      </c>
      <c r="P664" s="39">
        <f>IF(A664&amp;B664&amp;C664="","",IF(AND(O664=1,N(G664)&gt;0),IF(INDEX(pl_ativa,MAX(1,N(G664)))="Sim",1,0),0))</f>
        <v/>
      </c>
      <c r="Q664" s="39">
        <f>IF(F664="","",COUNTIFS(ex_chave_oc,F664,ex_cancelada,"&lt;&gt;Sim"))</f>
        <v/>
      </c>
      <c r="R664" s="51">
        <f>IF(P664="","",IF(AND(P664=1,N(Q664)&gt;0),1,0))</f>
        <v/>
      </c>
      <c r="S664" s="30">
        <f>IF(P664="","",IF(F664="","ERRO: data prevista ausente ou inválida",IF(O664=0,"Duplicada: contada uma vez",IF(N(G664)=0,"ERRO: tarefa fora do Plano Mestre",IF(P664=0,"Tarefa retirada do plano: não conta","OK")))))</f>
        <v/>
      </c>
    </row>
    <row r="665">
      <c r="A665" s="29" t="inlineStr">
        <is>
          <t>eq-demo-004</t>
        </is>
      </c>
      <c r="B665" s="25" t="inlineStr">
        <is>
          <t>PRL-11</t>
        </is>
      </c>
      <c r="C665" s="49" t="n">
        <v>46274</v>
      </c>
      <c r="D665" s="29" t="inlineStr">
        <is>
          <t>Cronograma PCM Direto</t>
        </is>
      </c>
      <c r="E665" s="23">
        <f>IF(OR(A665="",B665=""),"",A665&amp;"|"&amp;B665)</f>
        <v/>
      </c>
      <c r="F665" s="30">
        <f>IF(OR(E665="",NOT(ISNUMBER(C665))),"",E665&amp;"|"&amp;YEAR(C665)&amp;"-"&amp;RIGHT("0"&amp;MONTH(C665),2)&amp;"-"&amp;RIGHT("0"&amp;DAY(C665),2))</f>
        <v/>
      </c>
      <c r="G665" s="26">
        <f>IF(E665="","",IFERROR(MATCH(E665,pl_chave,0),0))</f>
        <v/>
      </c>
      <c r="H665" s="23">
        <f>IF(G665="","",IF(G665=0,"Tarefa fora do plano",INDEX(pl_tag,G665)))</f>
        <v/>
      </c>
      <c r="I665" s="30">
        <f>IF(N(G665)=0,"",INDEX(pl_atividade,G665))</f>
        <v/>
      </c>
      <c r="J665" s="50">
        <f>IF(N(G665)=0,"",INDEX(pl_especialidade,G665))</f>
        <v/>
      </c>
      <c r="K665" s="28">
        <f>IF(N(G665)=0,"",INDEX(pl_duracao,G665))</f>
        <v/>
      </c>
      <c r="L665" s="39">
        <f>IF(ISNUMBER(C665),YEAR(C665),"")</f>
        <v/>
      </c>
      <c r="M665" s="39">
        <f>IF(ISNUMBER(C665),MONTH(C665),"")</f>
        <v/>
      </c>
      <c r="N665" s="23">
        <f>IF(L665="","",IF(NOT(ISNUMBER(crono_ano)),"Informe o ano",IF(L665&lt;crono_ano,"Antes do ano",IF(L665&gt;crono_ano,"Depois do ano","No ano"))))</f>
        <v/>
      </c>
      <c r="O665" s="39">
        <f>IF(F665="","",IF(COUNTIF(F$7:F665,F665)=1,1,0))</f>
        <v/>
      </c>
      <c r="P665" s="39">
        <f>IF(A665&amp;B665&amp;C665="","",IF(AND(O665=1,N(G665)&gt;0),IF(INDEX(pl_ativa,MAX(1,N(G665)))="Sim",1,0),0))</f>
        <v/>
      </c>
      <c r="Q665" s="39">
        <f>IF(F665="","",COUNTIFS(ex_chave_oc,F665,ex_cancelada,"&lt;&gt;Sim"))</f>
        <v/>
      </c>
      <c r="R665" s="51">
        <f>IF(P665="","",IF(AND(P665=1,N(Q665)&gt;0),1,0))</f>
        <v/>
      </c>
      <c r="S665" s="30">
        <f>IF(P665="","",IF(F665="","ERRO: data prevista ausente ou inválida",IF(O665=0,"Duplicada: contada uma vez",IF(N(G665)=0,"ERRO: tarefa fora do Plano Mestre",IF(P665=0,"Tarefa retirada do plano: não conta","OK")))))</f>
        <v/>
      </c>
    </row>
    <row r="666">
      <c r="A666" s="29" t="inlineStr">
        <is>
          <t>eq-demo-004</t>
        </is>
      </c>
      <c r="B666" s="25" t="inlineStr">
        <is>
          <t>PRL-11</t>
        </is>
      </c>
      <c r="C666" s="49" t="n">
        <v>46275</v>
      </c>
      <c r="D666" s="29" t="inlineStr">
        <is>
          <t>Cronograma PCM Direto</t>
        </is>
      </c>
      <c r="E666" s="23">
        <f>IF(OR(A666="",B666=""),"",A666&amp;"|"&amp;B666)</f>
        <v/>
      </c>
      <c r="F666" s="30">
        <f>IF(OR(E666="",NOT(ISNUMBER(C666))),"",E666&amp;"|"&amp;YEAR(C666)&amp;"-"&amp;RIGHT("0"&amp;MONTH(C666),2)&amp;"-"&amp;RIGHT("0"&amp;DAY(C666),2))</f>
        <v/>
      </c>
      <c r="G666" s="26">
        <f>IF(E666="","",IFERROR(MATCH(E666,pl_chave,0),0))</f>
        <v/>
      </c>
      <c r="H666" s="23">
        <f>IF(G666="","",IF(G666=0,"Tarefa fora do plano",INDEX(pl_tag,G666)))</f>
        <v/>
      </c>
      <c r="I666" s="30">
        <f>IF(N(G666)=0,"",INDEX(pl_atividade,G666))</f>
        <v/>
      </c>
      <c r="J666" s="50">
        <f>IF(N(G666)=0,"",INDEX(pl_especialidade,G666))</f>
        <v/>
      </c>
      <c r="K666" s="28">
        <f>IF(N(G666)=0,"",INDEX(pl_duracao,G666))</f>
        <v/>
      </c>
      <c r="L666" s="39">
        <f>IF(ISNUMBER(C666),YEAR(C666),"")</f>
        <v/>
      </c>
      <c r="M666" s="39">
        <f>IF(ISNUMBER(C666),MONTH(C666),"")</f>
        <v/>
      </c>
      <c r="N666" s="23">
        <f>IF(L666="","",IF(NOT(ISNUMBER(crono_ano)),"Informe o ano",IF(L666&lt;crono_ano,"Antes do ano",IF(L666&gt;crono_ano,"Depois do ano","No ano"))))</f>
        <v/>
      </c>
      <c r="O666" s="39">
        <f>IF(F666="","",IF(COUNTIF(F$7:F666,F666)=1,1,0))</f>
        <v/>
      </c>
      <c r="P666" s="39">
        <f>IF(A666&amp;B666&amp;C666="","",IF(AND(O666=1,N(G666)&gt;0),IF(INDEX(pl_ativa,MAX(1,N(G666)))="Sim",1,0),0))</f>
        <v/>
      </c>
      <c r="Q666" s="39">
        <f>IF(F666="","",COUNTIFS(ex_chave_oc,F666,ex_cancelada,"&lt;&gt;Sim"))</f>
        <v/>
      </c>
      <c r="R666" s="51">
        <f>IF(P666="","",IF(AND(P666=1,N(Q666)&gt;0),1,0))</f>
        <v/>
      </c>
      <c r="S666" s="30">
        <f>IF(P666="","",IF(F666="","ERRO: data prevista ausente ou inválida",IF(O666=0,"Duplicada: contada uma vez",IF(N(G666)=0,"ERRO: tarefa fora do Plano Mestre",IF(P666=0,"Tarefa retirada do plano: não conta","OK")))))</f>
        <v/>
      </c>
    </row>
    <row r="667">
      <c r="A667" s="29" t="inlineStr">
        <is>
          <t>eq-demo-004</t>
        </is>
      </c>
      <c r="B667" s="25" t="inlineStr">
        <is>
          <t>PRL-11</t>
        </is>
      </c>
      <c r="C667" s="49" t="n">
        <v>46276</v>
      </c>
      <c r="D667" s="29" t="inlineStr">
        <is>
          <t>Cronograma PCM Direto</t>
        </is>
      </c>
      <c r="E667" s="23">
        <f>IF(OR(A667="",B667=""),"",A667&amp;"|"&amp;B667)</f>
        <v/>
      </c>
      <c r="F667" s="30">
        <f>IF(OR(E667="",NOT(ISNUMBER(C667))),"",E667&amp;"|"&amp;YEAR(C667)&amp;"-"&amp;RIGHT("0"&amp;MONTH(C667),2)&amp;"-"&amp;RIGHT("0"&amp;DAY(C667),2))</f>
        <v/>
      </c>
      <c r="G667" s="26">
        <f>IF(E667="","",IFERROR(MATCH(E667,pl_chave,0),0))</f>
        <v/>
      </c>
      <c r="H667" s="23">
        <f>IF(G667="","",IF(G667=0,"Tarefa fora do plano",INDEX(pl_tag,G667)))</f>
        <v/>
      </c>
      <c r="I667" s="30">
        <f>IF(N(G667)=0,"",INDEX(pl_atividade,G667))</f>
        <v/>
      </c>
      <c r="J667" s="50">
        <f>IF(N(G667)=0,"",INDEX(pl_especialidade,G667))</f>
        <v/>
      </c>
      <c r="K667" s="28">
        <f>IF(N(G667)=0,"",INDEX(pl_duracao,G667))</f>
        <v/>
      </c>
      <c r="L667" s="39">
        <f>IF(ISNUMBER(C667),YEAR(C667),"")</f>
        <v/>
      </c>
      <c r="M667" s="39">
        <f>IF(ISNUMBER(C667),MONTH(C667),"")</f>
        <v/>
      </c>
      <c r="N667" s="23">
        <f>IF(L667="","",IF(NOT(ISNUMBER(crono_ano)),"Informe o ano",IF(L667&lt;crono_ano,"Antes do ano",IF(L667&gt;crono_ano,"Depois do ano","No ano"))))</f>
        <v/>
      </c>
      <c r="O667" s="39">
        <f>IF(F667="","",IF(COUNTIF(F$7:F667,F667)=1,1,0))</f>
        <v/>
      </c>
      <c r="P667" s="39">
        <f>IF(A667&amp;B667&amp;C667="","",IF(AND(O667=1,N(G667)&gt;0),IF(INDEX(pl_ativa,MAX(1,N(G667)))="Sim",1,0),0))</f>
        <v/>
      </c>
      <c r="Q667" s="39">
        <f>IF(F667="","",COUNTIFS(ex_chave_oc,F667,ex_cancelada,"&lt;&gt;Sim"))</f>
        <v/>
      </c>
      <c r="R667" s="51">
        <f>IF(P667="","",IF(AND(P667=1,N(Q667)&gt;0),1,0))</f>
        <v/>
      </c>
      <c r="S667" s="30">
        <f>IF(P667="","",IF(F667="","ERRO: data prevista ausente ou inválida",IF(O667=0,"Duplicada: contada uma vez",IF(N(G667)=0,"ERRO: tarefa fora do Plano Mestre",IF(P667=0,"Tarefa retirada do plano: não conta","OK")))))</f>
        <v/>
      </c>
    </row>
    <row r="668">
      <c r="A668" s="29" t="inlineStr">
        <is>
          <t>eq-demo-001</t>
        </is>
      </c>
      <c r="B668" s="25" t="inlineStr">
        <is>
          <t>CMP-01</t>
        </is>
      </c>
      <c r="C668" s="49" t="n">
        <v>46279</v>
      </c>
      <c r="D668" s="29" t="inlineStr">
        <is>
          <t>Cronograma PCM Direto</t>
        </is>
      </c>
      <c r="E668" s="23">
        <f>IF(OR(A668="",B668=""),"",A668&amp;"|"&amp;B668)</f>
        <v/>
      </c>
      <c r="F668" s="30">
        <f>IF(OR(E668="",NOT(ISNUMBER(C668))),"",E668&amp;"|"&amp;YEAR(C668)&amp;"-"&amp;RIGHT("0"&amp;MONTH(C668),2)&amp;"-"&amp;RIGHT("0"&amp;DAY(C668),2))</f>
        <v/>
      </c>
      <c r="G668" s="26">
        <f>IF(E668="","",IFERROR(MATCH(E668,pl_chave,0),0))</f>
        <v/>
      </c>
      <c r="H668" s="23">
        <f>IF(G668="","",IF(G668=0,"Tarefa fora do plano",INDEX(pl_tag,G668)))</f>
        <v/>
      </c>
      <c r="I668" s="30">
        <f>IF(N(G668)=0,"",INDEX(pl_atividade,G668))</f>
        <v/>
      </c>
      <c r="J668" s="50">
        <f>IF(N(G668)=0,"",INDEX(pl_especialidade,G668))</f>
        <v/>
      </c>
      <c r="K668" s="28">
        <f>IF(N(G668)=0,"",INDEX(pl_duracao,G668))</f>
        <v/>
      </c>
      <c r="L668" s="39">
        <f>IF(ISNUMBER(C668),YEAR(C668),"")</f>
        <v/>
      </c>
      <c r="M668" s="39">
        <f>IF(ISNUMBER(C668),MONTH(C668),"")</f>
        <v/>
      </c>
      <c r="N668" s="23">
        <f>IF(L668="","",IF(NOT(ISNUMBER(crono_ano)),"Informe o ano",IF(L668&lt;crono_ano,"Antes do ano",IF(L668&gt;crono_ano,"Depois do ano","No ano"))))</f>
        <v/>
      </c>
      <c r="O668" s="39">
        <f>IF(F668="","",IF(COUNTIF(F$7:F668,F668)=1,1,0))</f>
        <v/>
      </c>
      <c r="P668" s="39">
        <f>IF(A668&amp;B668&amp;C668="","",IF(AND(O668=1,N(G668)&gt;0),IF(INDEX(pl_ativa,MAX(1,N(G668)))="Sim",1,0),0))</f>
        <v/>
      </c>
      <c r="Q668" s="39">
        <f>IF(F668="","",COUNTIFS(ex_chave_oc,F668,ex_cancelada,"&lt;&gt;Sim"))</f>
        <v/>
      </c>
      <c r="R668" s="51">
        <f>IF(P668="","",IF(AND(P668=1,N(Q668)&gt;0),1,0))</f>
        <v/>
      </c>
      <c r="S668" s="30">
        <f>IF(P668="","",IF(F668="","ERRO: data prevista ausente ou inválida",IF(O668=0,"Duplicada: contada uma vez",IF(N(G668)=0,"ERRO: tarefa fora do Plano Mestre",IF(P668=0,"Tarefa retirada do plano: não conta","OK")))))</f>
        <v/>
      </c>
    </row>
    <row r="669">
      <c r="A669" s="29" t="inlineStr">
        <is>
          <t>eq-demo-001</t>
        </is>
      </c>
      <c r="B669" s="25" t="inlineStr">
        <is>
          <t>CMP-02</t>
        </is>
      </c>
      <c r="C669" s="49" t="n">
        <v>46279</v>
      </c>
      <c r="D669" s="29" t="inlineStr">
        <is>
          <t>Cronograma PCM Direto</t>
        </is>
      </c>
      <c r="E669" s="23">
        <f>IF(OR(A669="",B669=""),"",A669&amp;"|"&amp;B669)</f>
        <v/>
      </c>
      <c r="F669" s="30">
        <f>IF(OR(E669="",NOT(ISNUMBER(C669))),"",E669&amp;"|"&amp;YEAR(C669)&amp;"-"&amp;RIGHT("0"&amp;MONTH(C669),2)&amp;"-"&amp;RIGHT("0"&amp;DAY(C669),2))</f>
        <v/>
      </c>
      <c r="G669" s="26">
        <f>IF(E669="","",IFERROR(MATCH(E669,pl_chave,0),0))</f>
        <v/>
      </c>
      <c r="H669" s="23">
        <f>IF(G669="","",IF(G669=0,"Tarefa fora do plano",INDEX(pl_tag,G669)))</f>
        <v/>
      </c>
      <c r="I669" s="30">
        <f>IF(N(G669)=0,"",INDEX(pl_atividade,G669))</f>
        <v/>
      </c>
      <c r="J669" s="50">
        <f>IF(N(G669)=0,"",INDEX(pl_especialidade,G669))</f>
        <v/>
      </c>
      <c r="K669" s="28">
        <f>IF(N(G669)=0,"",INDEX(pl_duracao,G669))</f>
        <v/>
      </c>
      <c r="L669" s="39">
        <f>IF(ISNUMBER(C669),YEAR(C669),"")</f>
        <v/>
      </c>
      <c r="M669" s="39">
        <f>IF(ISNUMBER(C669),MONTH(C669),"")</f>
        <v/>
      </c>
      <c r="N669" s="23">
        <f>IF(L669="","",IF(NOT(ISNUMBER(crono_ano)),"Informe o ano",IF(L669&lt;crono_ano,"Antes do ano",IF(L669&gt;crono_ano,"Depois do ano","No ano"))))</f>
        <v/>
      </c>
      <c r="O669" s="39">
        <f>IF(F669="","",IF(COUNTIF(F$7:F669,F669)=1,1,0))</f>
        <v/>
      </c>
      <c r="P669" s="39">
        <f>IF(A669&amp;B669&amp;C669="","",IF(AND(O669=1,N(G669)&gt;0),IF(INDEX(pl_ativa,MAX(1,N(G669)))="Sim",1,0),0))</f>
        <v/>
      </c>
      <c r="Q669" s="39">
        <f>IF(F669="","",COUNTIFS(ex_chave_oc,F669,ex_cancelada,"&lt;&gt;Sim"))</f>
        <v/>
      </c>
      <c r="R669" s="51">
        <f>IF(P669="","",IF(AND(P669=1,N(Q669)&gt;0),1,0))</f>
        <v/>
      </c>
      <c r="S669" s="30">
        <f>IF(P669="","",IF(F669="","ERRO: data prevista ausente ou inválida",IF(O669=0,"Duplicada: contada uma vez",IF(N(G669)=0,"ERRO: tarefa fora do Plano Mestre",IF(P669=0,"Tarefa retirada do plano: não conta","OK")))))</f>
        <v/>
      </c>
    </row>
    <row r="670">
      <c r="A670" s="29" t="inlineStr">
        <is>
          <t>eq-demo-001</t>
        </is>
      </c>
      <c r="B670" s="25" t="inlineStr">
        <is>
          <t>CMP-03</t>
        </is>
      </c>
      <c r="C670" s="49" t="n">
        <v>46279</v>
      </c>
      <c r="D670" s="29" t="inlineStr">
        <is>
          <t>Cronograma PCM Direto</t>
        </is>
      </c>
      <c r="E670" s="23">
        <f>IF(OR(A670="",B670=""),"",A670&amp;"|"&amp;B670)</f>
        <v/>
      </c>
      <c r="F670" s="30">
        <f>IF(OR(E670="",NOT(ISNUMBER(C670))),"",E670&amp;"|"&amp;YEAR(C670)&amp;"-"&amp;RIGHT("0"&amp;MONTH(C670),2)&amp;"-"&amp;RIGHT("0"&amp;DAY(C670),2))</f>
        <v/>
      </c>
      <c r="G670" s="26">
        <f>IF(E670="","",IFERROR(MATCH(E670,pl_chave,0),0))</f>
        <v/>
      </c>
      <c r="H670" s="23">
        <f>IF(G670="","",IF(G670=0,"Tarefa fora do plano",INDEX(pl_tag,G670)))</f>
        <v/>
      </c>
      <c r="I670" s="30">
        <f>IF(N(G670)=0,"",INDEX(pl_atividade,G670))</f>
        <v/>
      </c>
      <c r="J670" s="50">
        <f>IF(N(G670)=0,"",INDEX(pl_especialidade,G670))</f>
        <v/>
      </c>
      <c r="K670" s="28">
        <f>IF(N(G670)=0,"",INDEX(pl_duracao,G670))</f>
        <v/>
      </c>
      <c r="L670" s="39">
        <f>IF(ISNUMBER(C670),YEAR(C670),"")</f>
        <v/>
      </c>
      <c r="M670" s="39">
        <f>IF(ISNUMBER(C670),MONTH(C670),"")</f>
        <v/>
      </c>
      <c r="N670" s="23">
        <f>IF(L670="","",IF(NOT(ISNUMBER(crono_ano)),"Informe o ano",IF(L670&lt;crono_ano,"Antes do ano",IF(L670&gt;crono_ano,"Depois do ano","No ano"))))</f>
        <v/>
      </c>
      <c r="O670" s="39">
        <f>IF(F670="","",IF(COUNTIF(F$7:F670,F670)=1,1,0))</f>
        <v/>
      </c>
      <c r="P670" s="39">
        <f>IF(A670&amp;B670&amp;C670="","",IF(AND(O670=1,N(G670)&gt;0),IF(INDEX(pl_ativa,MAX(1,N(G670)))="Sim",1,0),0))</f>
        <v/>
      </c>
      <c r="Q670" s="39">
        <f>IF(F670="","",COUNTIFS(ex_chave_oc,F670,ex_cancelada,"&lt;&gt;Sim"))</f>
        <v/>
      </c>
      <c r="R670" s="51">
        <f>IF(P670="","",IF(AND(P670=1,N(Q670)&gt;0),1,0))</f>
        <v/>
      </c>
      <c r="S670" s="30">
        <f>IF(P670="","",IF(F670="","ERRO: data prevista ausente ou inválida",IF(O670=0,"Duplicada: contada uma vez",IF(N(G670)=0,"ERRO: tarefa fora do Plano Mestre",IF(P670=0,"Tarefa retirada do plano: não conta","OK")))))</f>
        <v/>
      </c>
    </row>
    <row r="671">
      <c r="A671" s="29" t="inlineStr">
        <is>
          <t>eq-demo-001</t>
        </is>
      </c>
      <c r="B671" s="25" t="inlineStr">
        <is>
          <t>CMP-05</t>
        </is>
      </c>
      <c r="C671" s="49" t="n">
        <v>46279</v>
      </c>
      <c r="D671" s="29" t="inlineStr">
        <is>
          <t>Cronograma PCM Direto</t>
        </is>
      </c>
      <c r="E671" s="23">
        <f>IF(OR(A671="",B671=""),"",A671&amp;"|"&amp;B671)</f>
        <v/>
      </c>
      <c r="F671" s="30">
        <f>IF(OR(E671="",NOT(ISNUMBER(C671))),"",E671&amp;"|"&amp;YEAR(C671)&amp;"-"&amp;RIGHT("0"&amp;MONTH(C671),2)&amp;"-"&amp;RIGHT("0"&amp;DAY(C671),2))</f>
        <v/>
      </c>
      <c r="G671" s="26">
        <f>IF(E671="","",IFERROR(MATCH(E671,pl_chave,0),0))</f>
        <v/>
      </c>
      <c r="H671" s="23">
        <f>IF(G671="","",IF(G671=0,"Tarefa fora do plano",INDEX(pl_tag,G671)))</f>
        <v/>
      </c>
      <c r="I671" s="30">
        <f>IF(N(G671)=0,"",INDEX(pl_atividade,G671))</f>
        <v/>
      </c>
      <c r="J671" s="50">
        <f>IF(N(G671)=0,"",INDEX(pl_especialidade,G671))</f>
        <v/>
      </c>
      <c r="K671" s="28">
        <f>IF(N(G671)=0,"",INDEX(pl_duracao,G671))</f>
        <v/>
      </c>
      <c r="L671" s="39">
        <f>IF(ISNUMBER(C671),YEAR(C671),"")</f>
        <v/>
      </c>
      <c r="M671" s="39">
        <f>IF(ISNUMBER(C671),MONTH(C671),"")</f>
        <v/>
      </c>
      <c r="N671" s="23">
        <f>IF(L671="","",IF(NOT(ISNUMBER(crono_ano)),"Informe o ano",IF(L671&lt;crono_ano,"Antes do ano",IF(L671&gt;crono_ano,"Depois do ano","No ano"))))</f>
        <v/>
      </c>
      <c r="O671" s="39">
        <f>IF(F671="","",IF(COUNTIF(F$7:F671,F671)=1,1,0))</f>
        <v/>
      </c>
      <c r="P671" s="39">
        <f>IF(A671&amp;B671&amp;C671="","",IF(AND(O671=1,N(G671)&gt;0),IF(INDEX(pl_ativa,MAX(1,N(G671)))="Sim",1,0),0))</f>
        <v/>
      </c>
      <c r="Q671" s="39">
        <f>IF(F671="","",COUNTIFS(ex_chave_oc,F671,ex_cancelada,"&lt;&gt;Sim"))</f>
        <v/>
      </c>
      <c r="R671" s="51">
        <f>IF(P671="","",IF(AND(P671=1,N(Q671)&gt;0),1,0))</f>
        <v/>
      </c>
      <c r="S671" s="30">
        <f>IF(P671="","",IF(F671="","ERRO: data prevista ausente ou inválida",IF(O671=0,"Duplicada: contada uma vez",IF(N(G671)=0,"ERRO: tarefa fora do Plano Mestre",IF(P671=0,"Tarefa retirada do plano: não conta","OK")))))</f>
        <v/>
      </c>
    </row>
    <row r="672">
      <c r="A672" s="29" t="inlineStr">
        <is>
          <t>eq-demo-002</t>
        </is>
      </c>
      <c r="B672" s="25" t="inlineStr">
        <is>
          <t>BCF-01</t>
        </is>
      </c>
      <c r="C672" s="49" t="n">
        <v>46279</v>
      </c>
      <c r="D672" s="29" t="inlineStr">
        <is>
          <t>Cronograma PCM Direto</t>
        </is>
      </c>
      <c r="E672" s="23">
        <f>IF(OR(A672="",B672=""),"",A672&amp;"|"&amp;B672)</f>
        <v/>
      </c>
      <c r="F672" s="30">
        <f>IF(OR(E672="",NOT(ISNUMBER(C672))),"",E672&amp;"|"&amp;YEAR(C672)&amp;"-"&amp;RIGHT("0"&amp;MONTH(C672),2)&amp;"-"&amp;RIGHT("0"&amp;DAY(C672),2))</f>
        <v/>
      </c>
      <c r="G672" s="26">
        <f>IF(E672="","",IFERROR(MATCH(E672,pl_chave,0),0))</f>
        <v/>
      </c>
      <c r="H672" s="23">
        <f>IF(G672="","",IF(G672=0,"Tarefa fora do plano",INDEX(pl_tag,G672)))</f>
        <v/>
      </c>
      <c r="I672" s="30">
        <f>IF(N(G672)=0,"",INDEX(pl_atividade,G672))</f>
        <v/>
      </c>
      <c r="J672" s="50">
        <f>IF(N(G672)=0,"",INDEX(pl_especialidade,G672))</f>
        <v/>
      </c>
      <c r="K672" s="28">
        <f>IF(N(G672)=0,"",INDEX(pl_duracao,G672))</f>
        <v/>
      </c>
      <c r="L672" s="39">
        <f>IF(ISNUMBER(C672),YEAR(C672),"")</f>
        <v/>
      </c>
      <c r="M672" s="39">
        <f>IF(ISNUMBER(C672),MONTH(C672),"")</f>
        <v/>
      </c>
      <c r="N672" s="23">
        <f>IF(L672="","",IF(NOT(ISNUMBER(crono_ano)),"Informe o ano",IF(L672&lt;crono_ano,"Antes do ano",IF(L672&gt;crono_ano,"Depois do ano","No ano"))))</f>
        <v/>
      </c>
      <c r="O672" s="39">
        <f>IF(F672="","",IF(COUNTIF(F$7:F672,F672)=1,1,0))</f>
        <v/>
      </c>
      <c r="P672" s="39">
        <f>IF(A672&amp;B672&amp;C672="","",IF(AND(O672=1,N(G672)&gt;0),IF(INDEX(pl_ativa,MAX(1,N(G672)))="Sim",1,0),0))</f>
        <v/>
      </c>
      <c r="Q672" s="39">
        <f>IF(F672="","",COUNTIFS(ex_chave_oc,F672,ex_cancelada,"&lt;&gt;Sim"))</f>
        <v/>
      </c>
      <c r="R672" s="51">
        <f>IF(P672="","",IF(AND(P672=1,N(Q672)&gt;0),1,0))</f>
        <v/>
      </c>
      <c r="S672" s="30">
        <f>IF(P672="","",IF(F672="","ERRO: data prevista ausente ou inválida",IF(O672=0,"Duplicada: contada uma vez",IF(N(G672)=0,"ERRO: tarefa fora do Plano Mestre",IF(P672=0,"Tarefa retirada do plano: não conta","OK")))))</f>
        <v/>
      </c>
    </row>
    <row r="673">
      <c r="A673" s="29" t="inlineStr">
        <is>
          <t>eq-demo-003</t>
        </is>
      </c>
      <c r="B673" s="25" t="inlineStr">
        <is>
          <t>MOT-02</t>
        </is>
      </c>
      <c r="C673" s="49" t="n">
        <v>46279</v>
      </c>
      <c r="D673" s="29" t="inlineStr">
        <is>
          <t>Cronograma PCM Direto</t>
        </is>
      </c>
      <c r="E673" s="23">
        <f>IF(OR(A673="",B673=""),"",A673&amp;"|"&amp;B673)</f>
        <v/>
      </c>
      <c r="F673" s="30">
        <f>IF(OR(E673="",NOT(ISNUMBER(C673))),"",E673&amp;"|"&amp;YEAR(C673)&amp;"-"&amp;RIGHT("0"&amp;MONTH(C673),2)&amp;"-"&amp;RIGHT("0"&amp;DAY(C673),2))</f>
        <v/>
      </c>
      <c r="G673" s="26">
        <f>IF(E673="","",IFERROR(MATCH(E673,pl_chave,0),0))</f>
        <v/>
      </c>
      <c r="H673" s="23">
        <f>IF(G673="","",IF(G673=0,"Tarefa fora do plano",INDEX(pl_tag,G673)))</f>
        <v/>
      </c>
      <c r="I673" s="30">
        <f>IF(N(G673)=0,"",INDEX(pl_atividade,G673))</f>
        <v/>
      </c>
      <c r="J673" s="50">
        <f>IF(N(G673)=0,"",INDEX(pl_especialidade,G673))</f>
        <v/>
      </c>
      <c r="K673" s="28">
        <f>IF(N(G673)=0,"",INDEX(pl_duracao,G673))</f>
        <v/>
      </c>
      <c r="L673" s="39">
        <f>IF(ISNUMBER(C673),YEAR(C673),"")</f>
        <v/>
      </c>
      <c r="M673" s="39">
        <f>IF(ISNUMBER(C673),MONTH(C673),"")</f>
        <v/>
      </c>
      <c r="N673" s="23">
        <f>IF(L673="","",IF(NOT(ISNUMBER(crono_ano)),"Informe o ano",IF(L673&lt;crono_ano,"Antes do ano",IF(L673&gt;crono_ano,"Depois do ano","No ano"))))</f>
        <v/>
      </c>
      <c r="O673" s="39">
        <f>IF(F673="","",IF(COUNTIF(F$7:F673,F673)=1,1,0))</f>
        <v/>
      </c>
      <c r="P673" s="39">
        <f>IF(A673&amp;B673&amp;C673="","",IF(AND(O673=1,N(G673)&gt;0),IF(INDEX(pl_ativa,MAX(1,N(G673)))="Sim",1,0),0))</f>
        <v/>
      </c>
      <c r="Q673" s="39">
        <f>IF(F673="","",COUNTIFS(ex_chave_oc,F673,ex_cancelada,"&lt;&gt;Sim"))</f>
        <v/>
      </c>
      <c r="R673" s="51">
        <f>IF(P673="","",IF(AND(P673=1,N(Q673)&gt;0),1,0))</f>
        <v/>
      </c>
      <c r="S673" s="30">
        <f>IF(P673="","",IF(F673="","ERRO: data prevista ausente ou inválida",IF(O673=0,"Duplicada: contada uma vez",IF(N(G673)=0,"ERRO: tarefa fora do Plano Mestre",IF(P673=0,"Tarefa retirada do plano: não conta","OK")))))</f>
        <v/>
      </c>
    </row>
    <row r="674">
      <c r="A674" s="29" t="inlineStr">
        <is>
          <t>eq-demo-004</t>
        </is>
      </c>
      <c r="B674" s="25" t="inlineStr">
        <is>
          <t>PRL-01</t>
        </is>
      </c>
      <c r="C674" s="49" t="n">
        <v>46279</v>
      </c>
      <c r="D674" s="29" t="inlineStr">
        <is>
          <t>Cronograma PCM Direto</t>
        </is>
      </c>
      <c r="E674" s="23">
        <f>IF(OR(A674="",B674=""),"",A674&amp;"|"&amp;B674)</f>
        <v/>
      </c>
      <c r="F674" s="30">
        <f>IF(OR(E674="",NOT(ISNUMBER(C674))),"",E674&amp;"|"&amp;YEAR(C674)&amp;"-"&amp;RIGHT("0"&amp;MONTH(C674),2)&amp;"-"&amp;RIGHT("0"&amp;DAY(C674),2))</f>
        <v/>
      </c>
      <c r="G674" s="26">
        <f>IF(E674="","",IFERROR(MATCH(E674,pl_chave,0),0))</f>
        <v/>
      </c>
      <c r="H674" s="23">
        <f>IF(G674="","",IF(G674=0,"Tarefa fora do plano",INDEX(pl_tag,G674)))</f>
        <v/>
      </c>
      <c r="I674" s="30">
        <f>IF(N(G674)=0,"",INDEX(pl_atividade,G674))</f>
        <v/>
      </c>
      <c r="J674" s="50">
        <f>IF(N(G674)=0,"",INDEX(pl_especialidade,G674))</f>
        <v/>
      </c>
      <c r="K674" s="28">
        <f>IF(N(G674)=0,"",INDEX(pl_duracao,G674))</f>
        <v/>
      </c>
      <c r="L674" s="39">
        <f>IF(ISNUMBER(C674),YEAR(C674),"")</f>
        <v/>
      </c>
      <c r="M674" s="39">
        <f>IF(ISNUMBER(C674),MONTH(C674),"")</f>
        <v/>
      </c>
      <c r="N674" s="23">
        <f>IF(L674="","",IF(NOT(ISNUMBER(crono_ano)),"Informe o ano",IF(L674&lt;crono_ano,"Antes do ano",IF(L674&gt;crono_ano,"Depois do ano","No ano"))))</f>
        <v/>
      </c>
      <c r="O674" s="39">
        <f>IF(F674="","",IF(COUNTIF(F$7:F674,F674)=1,1,0))</f>
        <v/>
      </c>
      <c r="P674" s="39">
        <f>IF(A674&amp;B674&amp;C674="","",IF(AND(O674=1,N(G674)&gt;0),IF(INDEX(pl_ativa,MAX(1,N(G674)))="Sim",1,0),0))</f>
        <v/>
      </c>
      <c r="Q674" s="39">
        <f>IF(F674="","",COUNTIFS(ex_chave_oc,F674,ex_cancelada,"&lt;&gt;Sim"))</f>
        <v/>
      </c>
      <c r="R674" s="51">
        <f>IF(P674="","",IF(AND(P674=1,N(Q674)&gt;0),1,0))</f>
        <v/>
      </c>
      <c r="S674" s="30">
        <f>IF(P674="","",IF(F674="","ERRO: data prevista ausente ou inválida",IF(O674=0,"Duplicada: contada uma vez",IF(N(G674)=0,"ERRO: tarefa fora do Plano Mestre",IF(P674=0,"Tarefa retirada do plano: não conta","OK")))))</f>
        <v/>
      </c>
    </row>
    <row r="675">
      <c r="A675" s="29" t="inlineStr">
        <is>
          <t>eq-demo-004</t>
        </is>
      </c>
      <c r="B675" s="25" t="inlineStr">
        <is>
          <t>PRL-02</t>
        </is>
      </c>
      <c r="C675" s="49" t="n">
        <v>46279</v>
      </c>
      <c r="D675" s="29" t="inlineStr">
        <is>
          <t>Cronograma PCM Direto</t>
        </is>
      </c>
      <c r="E675" s="23">
        <f>IF(OR(A675="",B675=""),"",A675&amp;"|"&amp;B675)</f>
        <v/>
      </c>
      <c r="F675" s="30">
        <f>IF(OR(E675="",NOT(ISNUMBER(C675))),"",E675&amp;"|"&amp;YEAR(C675)&amp;"-"&amp;RIGHT("0"&amp;MONTH(C675),2)&amp;"-"&amp;RIGHT("0"&amp;DAY(C675),2))</f>
        <v/>
      </c>
      <c r="G675" s="26">
        <f>IF(E675="","",IFERROR(MATCH(E675,pl_chave,0),0))</f>
        <v/>
      </c>
      <c r="H675" s="23">
        <f>IF(G675="","",IF(G675=0,"Tarefa fora do plano",INDEX(pl_tag,G675)))</f>
        <v/>
      </c>
      <c r="I675" s="30">
        <f>IF(N(G675)=0,"",INDEX(pl_atividade,G675))</f>
        <v/>
      </c>
      <c r="J675" s="50">
        <f>IF(N(G675)=0,"",INDEX(pl_especialidade,G675))</f>
        <v/>
      </c>
      <c r="K675" s="28">
        <f>IF(N(G675)=0,"",INDEX(pl_duracao,G675))</f>
        <v/>
      </c>
      <c r="L675" s="39">
        <f>IF(ISNUMBER(C675),YEAR(C675),"")</f>
        <v/>
      </c>
      <c r="M675" s="39">
        <f>IF(ISNUMBER(C675),MONTH(C675),"")</f>
        <v/>
      </c>
      <c r="N675" s="23">
        <f>IF(L675="","",IF(NOT(ISNUMBER(crono_ano)),"Informe o ano",IF(L675&lt;crono_ano,"Antes do ano",IF(L675&gt;crono_ano,"Depois do ano","No ano"))))</f>
        <v/>
      </c>
      <c r="O675" s="39">
        <f>IF(F675="","",IF(COUNTIF(F$7:F675,F675)=1,1,0))</f>
        <v/>
      </c>
      <c r="P675" s="39">
        <f>IF(A675&amp;B675&amp;C675="","",IF(AND(O675=1,N(G675)&gt;0),IF(INDEX(pl_ativa,MAX(1,N(G675)))="Sim",1,0),0))</f>
        <v/>
      </c>
      <c r="Q675" s="39">
        <f>IF(F675="","",COUNTIFS(ex_chave_oc,F675,ex_cancelada,"&lt;&gt;Sim"))</f>
        <v/>
      </c>
      <c r="R675" s="51">
        <f>IF(P675="","",IF(AND(P675=1,N(Q675)&gt;0),1,0))</f>
        <v/>
      </c>
      <c r="S675" s="30">
        <f>IF(P675="","",IF(F675="","ERRO: data prevista ausente ou inválida",IF(O675=0,"Duplicada: contada uma vez",IF(N(G675)=0,"ERRO: tarefa fora do Plano Mestre",IF(P675=0,"Tarefa retirada do plano: não conta","OK")))))</f>
        <v/>
      </c>
    </row>
    <row r="676">
      <c r="A676" s="29" t="inlineStr">
        <is>
          <t>eq-demo-004</t>
        </is>
      </c>
      <c r="B676" s="25" t="inlineStr">
        <is>
          <t>PRL-03</t>
        </is>
      </c>
      <c r="C676" s="49" t="n">
        <v>46279</v>
      </c>
      <c r="D676" s="29" t="inlineStr">
        <is>
          <t>Cronograma PCM Direto</t>
        </is>
      </c>
      <c r="E676" s="23">
        <f>IF(OR(A676="",B676=""),"",A676&amp;"|"&amp;B676)</f>
        <v/>
      </c>
      <c r="F676" s="30">
        <f>IF(OR(E676="",NOT(ISNUMBER(C676))),"",E676&amp;"|"&amp;YEAR(C676)&amp;"-"&amp;RIGHT("0"&amp;MONTH(C676),2)&amp;"-"&amp;RIGHT("0"&amp;DAY(C676),2))</f>
        <v/>
      </c>
      <c r="G676" s="26">
        <f>IF(E676="","",IFERROR(MATCH(E676,pl_chave,0),0))</f>
        <v/>
      </c>
      <c r="H676" s="23">
        <f>IF(G676="","",IF(G676=0,"Tarefa fora do plano",INDEX(pl_tag,G676)))</f>
        <v/>
      </c>
      <c r="I676" s="30">
        <f>IF(N(G676)=0,"",INDEX(pl_atividade,G676))</f>
        <v/>
      </c>
      <c r="J676" s="50">
        <f>IF(N(G676)=0,"",INDEX(pl_especialidade,G676))</f>
        <v/>
      </c>
      <c r="K676" s="28">
        <f>IF(N(G676)=0,"",INDEX(pl_duracao,G676))</f>
        <v/>
      </c>
      <c r="L676" s="39">
        <f>IF(ISNUMBER(C676),YEAR(C676),"")</f>
        <v/>
      </c>
      <c r="M676" s="39">
        <f>IF(ISNUMBER(C676),MONTH(C676),"")</f>
        <v/>
      </c>
      <c r="N676" s="23">
        <f>IF(L676="","",IF(NOT(ISNUMBER(crono_ano)),"Informe o ano",IF(L676&lt;crono_ano,"Antes do ano",IF(L676&gt;crono_ano,"Depois do ano","No ano"))))</f>
        <v/>
      </c>
      <c r="O676" s="39">
        <f>IF(F676="","",IF(COUNTIF(F$7:F676,F676)=1,1,0))</f>
        <v/>
      </c>
      <c r="P676" s="39">
        <f>IF(A676&amp;B676&amp;C676="","",IF(AND(O676=1,N(G676)&gt;0),IF(INDEX(pl_ativa,MAX(1,N(G676)))="Sim",1,0),0))</f>
        <v/>
      </c>
      <c r="Q676" s="39">
        <f>IF(F676="","",COUNTIFS(ex_chave_oc,F676,ex_cancelada,"&lt;&gt;Sim"))</f>
        <v/>
      </c>
      <c r="R676" s="51">
        <f>IF(P676="","",IF(AND(P676=1,N(Q676)&gt;0),1,0))</f>
        <v/>
      </c>
      <c r="S676" s="30">
        <f>IF(P676="","",IF(F676="","ERRO: data prevista ausente ou inválida",IF(O676=0,"Duplicada: contada uma vez",IF(N(G676)=0,"ERRO: tarefa fora do Plano Mestre",IF(P676=0,"Tarefa retirada do plano: não conta","OK")))))</f>
        <v/>
      </c>
    </row>
    <row r="677">
      <c r="A677" s="29" t="inlineStr">
        <is>
          <t>eq-demo-004</t>
        </is>
      </c>
      <c r="B677" s="25" t="inlineStr">
        <is>
          <t>PRL-11</t>
        </is>
      </c>
      <c r="C677" s="49" t="n">
        <v>46279</v>
      </c>
      <c r="D677" s="29" t="inlineStr">
        <is>
          <t>Cronograma PCM Direto</t>
        </is>
      </c>
      <c r="E677" s="23">
        <f>IF(OR(A677="",B677=""),"",A677&amp;"|"&amp;B677)</f>
        <v/>
      </c>
      <c r="F677" s="30">
        <f>IF(OR(E677="",NOT(ISNUMBER(C677))),"",E677&amp;"|"&amp;YEAR(C677)&amp;"-"&amp;RIGHT("0"&amp;MONTH(C677),2)&amp;"-"&amp;RIGHT("0"&amp;DAY(C677),2))</f>
        <v/>
      </c>
      <c r="G677" s="26">
        <f>IF(E677="","",IFERROR(MATCH(E677,pl_chave,0),0))</f>
        <v/>
      </c>
      <c r="H677" s="23">
        <f>IF(G677="","",IF(G677=0,"Tarefa fora do plano",INDEX(pl_tag,G677)))</f>
        <v/>
      </c>
      <c r="I677" s="30">
        <f>IF(N(G677)=0,"",INDEX(pl_atividade,G677))</f>
        <v/>
      </c>
      <c r="J677" s="50">
        <f>IF(N(G677)=0,"",INDEX(pl_especialidade,G677))</f>
        <v/>
      </c>
      <c r="K677" s="28">
        <f>IF(N(G677)=0,"",INDEX(pl_duracao,G677))</f>
        <v/>
      </c>
      <c r="L677" s="39">
        <f>IF(ISNUMBER(C677),YEAR(C677),"")</f>
        <v/>
      </c>
      <c r="M677" s="39">
        <f>IF(ISNUMBER(C677),MONTH(C677),"")</f>
        <v/>
      </c>
      <c r="N677" s="23">
        <f>IF(L677="","",IF(NOT(ISNUMBER(crono_ano)),"Informe o ano",IF(L677&lt;crono_ano,"Antes do ano",IF(L677&gt;crono_ano,"Depois do ano","No ano"))))</f>
        <v/>
      </c>
      <c r="O677" s="39">
        <f>IF(F677="","",IF(COUNTIF(F$7:F677,F677)=1,1,0))</f>
        <v/>
      </c>
      <c r="P677" s="39">
        <f>IF(A677&amp;B677&amp;C677="","",IF(AND(O677=1,N(G677)&gt;0),IF(INDEX(pl_ativa,MAX(1,N(G677)))="Sim",1,0),0))</f>
        <v/>
      </c>
      <c r="Q677" s="39">
        <f>IF(F677="","",COUNTIFS(ex_chave_oc,F677,ex_cancelada,"&lt;&gt;Sim"))</f>
        <v/>
      </c>
      <c r="R677" s="51">
        <f>IF(P677="","",IF(AND(P677=1,N(Q677)&gt;0),1,0))</f>
        <v/>
      </c>
      <c r="S677" s="30">
        <f>IF(P677="","",IF(F677="","ERRO: data prevista ausente ou inválida",IF(O677=0,"Duplicada: contada uma vez",IF(N(G677)=0,"ERRO: tarefa fora do Plano Mestre",IF(P677=0,"Tarefa retirada do plano: não conta","OK")))))</f>
        <v/>
      </c>
    </row>
    <row r="678">
      <c r="A678" s="29" t="inlineStr">
        <is>
          <t>eq-demo-004</t>
        </is>
      </c>
      <c r="B678" s="25" t="inlineStr">
        <is>
          <t>PRL-11</t>
        </is>
      </c>
      <c r="C678" s="49" t="n">
        <v>46280</v>
      </c>
      <c r="D678" s="29" t="inlineStr">
        <is>
          <t>Cronograma PCM Direto</t>
        </is>
      </c>
      <c r="E678" s="23">
        <f>IF(OR(A678="",B678=""),"",A678&amp;"|"&amp;B678)</f>
        <v/>
      </c>
      <c r="F678" s="30">
        <f>IF(OR(E678="",NOT(ISNUMBER(C678))),"",E678&amp;"|"&amp;YEAR(C678)&amp;"-"&amp;RIGHT("0"&amp;MONTH(C678),2)&amp;"-"&amp;RIGHT("0"&amp;DAY(C678),2))</f>
        <v/>
      </c>
      <c r="G678" s="26">
        <f>IF(E678="","",IFERROR(MATCH(E678,pl_chave,0),0))</f>
        <v/>
      </c>
      <c r="H678" s="23">
        <f>IF(G678="","",IF(G678=0,"Tarefa fora do plano",INDEX(pl_tag,G678)))</f>
        <v/>
      </c>
      <c r="I678" s="30">
        <f>IF(N(G678)=0,"",INDEX(pl_atividade,G678))</f>
        <v/>
      </c>
      <c r="J678" s="50">
        <f>IF(N(G678)=0,"",INDEX(pl_especialidade,G678))</f>
        <v/>
      </c>
      <c r="K678" s="28">
        <f>IF(N(G678)=0,"",INDEX(pl_duracao,G678))</f>
        <v/>
      </c>
      <c r="L678" s="39">
        <f>IF(ISNUMBER(C678),YEAR(C678),"")</f>
        <v/>
      </c>
      <c r="M678" s="39">
        <f>IF(ISNUMBER(C678),MONTH(C678),"")</f>
        <v/>
      </c>
      <c r="N678" s="23">
        <f>IF(L678="","",IF(NOT(ISNUMBER(crono_ano)),"Informe o ano",IF(L678&lt;crono_ano,"Antes do ano",IF(L678&gt;crono_ano,"Depois do ano","No ano"))))</f>
        <v/>
      </c>
      <c r="O678" s="39">
        <f>IF(F678="","",IF(COUNTIF(F$7:F678,F678)=1,1,0))</f>
        <v/>
      </c>
      <c r="P678" s="39">
        <f>IF(A678&amp;B678&amp;C678="","",IF(AND(O678=1,N(G678)&gt;0),IF(INDEX(pl_ativa,MAX(1,N(G678)))="Sim",1,0),0))</f>
        <v/>
      </c>
      <c r="Q678" s="39">
        <f>IF(F678="","",COUNTIFS(ex_chave_oc,F678,ex_cancelada,"&lt;&gt;Sim"))</f>
        <v/>
      </c>
      <c r="R678" s="51">
        <f>IF(P678="","",IF(AND(P678=1,N(Q678)&gt;0),1,0))</f>
        <v/>
      </c>
      <c r="S678" s="30">
        <f>IF(P678="","",IF(F678="","ERRO: data prevista ausente ou inválida",IF(O678=0,"Duplicada: contada uma vez",IF(N(G678)=0,"ERRO: tarefa fora do Plano Mestre",IF(P678=0,"Tarefa retirada do plano: não conta","OK")))))</f>
        <v/>
      </c>
    </row>
    <row r="679">
      <c r="A679" s="29" t="inlineStr">
        <is>
          <t>eq-demo-004</t>
        </is>
      </c>
      <c r="B679" s="25" t="inlineStr">
        <is>
          <t>PRL-11</t>
        </is>
      </c>
      <c r="C679" s="49" t="n">
        <v>46281</v>
      </c>
      <c r="D679" s="29" t="inlineStr">
        <is>
          <t>Cronograma PCM Direto</t>
        </is>
      </c>
      <c r="E679" s="23">
        <f>IF(OR(A679="",B679=""),"",A679&amp;"|"&amp;B679)</f>
        <v/>
      </c>
      <c r="F679" s="30">
        <f>IF(OR(E679="",NOT(ISNUMBER(C679))),"",E679&amp;"|"&amp;YEAR(C679)&amp;"-"&amp;RIGHT("0"&amp;MONTH(C679),2)&amp;"-"&amp;RIGHT("0"&amp;DAY(C679),2))</f>
        <v/>
      </c>
      <c r="G679" s="26">
        <f>IF(E679="","",IFERROR(MATCH(E679,pl_chave,0),0))</f>
        <v/>
      </c>
      <c r="H679" s="23">
        <f>IF(G679="","",IF(G679=0,"Tarefa fora do plano",INDEX(pl_tag,G679)))</f>
        <v/>
      </c>
      <c r="I679" s="30">
        <f>IF(N(G679)=0,"",INDEX(pl_atividade,G679))</f>
        <v/>
      </c>
      <c r="J679" s="50">
        <f>IF(N(G679)=0,"",INDEX(pl_especialidade,G679))</f>
        <v/>
      </c>
      <c r="K679" s="28">
        <f>IF(N(G679)=0,"",INDEX(pl_duracao,G679))</f>
        <v/>
      </c>
      <c r="L679" s="39">
        <f>IF(ISNUMBER(C679),YEAR(C679),"")</f>
        <v/>
      </c>
      <c r="M679" s="39">
        <f>IF(ISNUMBER(C679),MONTH(C679),"")</f>
        <v/>
      </c>
      <c r="N679" s="23">
        <f>IF(L679="","",IF(NOT(ISNUMBER(crono_ano)),"Informe o ano",IF(L679&lt;crono_ano,"Antes do ano",IF(L679&gt;crono_ano,"Depois do ano","No ano"))))</f>
        <v/>
      </c>
      <c r="O679" s="39">
        <f>IF(F679="","",IF(COUNTIF(F$7:F679,F679)=1,1,0))</f>
        <v/>
      </c>
      <c r="P679" s="39">
        <f>IF(A679&amp;B679&amp;C679="","",IF(AND(O679=1,N(G679)&gt;0),IF(INDEX(pl_ativa,MAX(1,N(G679)))="Sim",1,0),0))</f>
        <v/>
      </c>
      <c r="Q679" s="39">
        <f>IF(F679="","",COUNTIFS(ex_chave_oc,F679,ex_cancelada,"&lt;&gt;Sim"))</f>
        <v/>
      </c>
      <c r="R679" s="51">
        <f>IF(P679="","",IF(AND(P679=1,N(Q679)&gt;0),1,0))</f>
        <v/>
      </c>
      <c r="S679" s="30">
        <f>IF(P679="","",IF(F679="","ERRO: data prevista ausente ou inválida",IF(O679=0,"Duplicada: contada uma vez",IF(N(G679)=0,"ERRO: tarefa fora do Plano Mestre",IF(P679=0,"Tarefa retirada do plano: não conta","OK")))))</f>
        <v/>
      </c>
    </row>
    <row r="680">
      <c r="A680" s="29" t="inlineStr">
        <is>
          <t>eq-demo-004</t>
        </is>
      </c>
      <c r="B680" s="25" t="inlineStr">
        <is>
          <t>PRL-11</t>
        </is>
      </c>
      <c r="C680" s="49" t="n">
        <v>46282</v>
      </c>
      <c r="D680" s="29" t="inlineStr">
        <is>
          <t>Cronograma PCM Direto</t>
        </is>
      </c>
      <c r="E680" s="23">
        <f>IF(OR(A680="",B680=""),"",A680&amp;"|"&amp;B680)</f>
        <v/>
      </c>
      <c r="F680" s="30">
        <f>IF(OR(E680="",NOT(ISNUMBER(C680))),"",E680&amp;"|"&amp;YEAR(C680)&amp;"-"&amp;RIGHT("0"&amp;MONTH(C680),2)&amp;"-"&amp;RIGHT("0"&amp;DAY(C680),2))</f>
        <v/>
      </c>
      <c r="G680" s="26">
        <f>IF(E680="","",IFERROR(MATCH(E680,pl_chave,0),0))</f>
        <v/>
      </c>
      <c r="H680" s="23">
        <f>IF(G680="","",IF(G680=0,"Tarefa fora do plano",INDEX(pl_tag,G680)))</f>
        <v/>
      </c>
      <c r="I680" s="30">
        <f>IF(N(G680)=0,"",INDEX(pl_atividade,G680))</f>
        <v/>
      </c>
      <c r="J680" s="50">
        <f>IF(N(G680)=0,"",INDEX(pl_especialidade,G680))</f>
        <v/>
      </c>
      <c r="K680" s="28">
        <f>IF(N(G680)=0,"",INDEX(pl_duracao,G680))</f>
        <v/>
      </c>
      <c r="L680" s="39">
        <f>IF(ISNUMBER(C680),YEAR(C680),"")</f>
        <v/>
      </c>
      <c r="M680" s="39">
        <f>IF(ISNUMBER(C680),MONTH(C680),"")</f>
        <v/>
      </c>
      <c r="N680" s="23">
        <f>IF(L680="","",IF(NOT(ISNUMBER(crono_ano)),"Informe o ano",IF(L680&lt;crono_ano,"Antes do ano",IF(L680&gt;crono_ano,"Depois do ano","No ano"))))</f>
        <v/>
      </c>
      <c r="O680" s="39">
        <f>IF(F680="","",IF(COUNTIF(F$7:F680,F680)=1,1,0))</f>
        <v/>
      </c>
      <c r="P680" s="39">
        <f>IF(A680&amp;B680&amp;C680="","",IF(AND(O680=1,N(G680)&gt;0),IF(INDEX(pl_ativa,MAX(1,N(G680)))="Sim",1,0),0))</f>
        <v/>
      </c>
      <c r="Q680" s="39">
        <f>IF(F680="","",COUNTIFS(ex_chave_oc,F680,ex_cancelada,"&lt;&gt;Sim"))</f>
        <v/>
      </c>
      <c r="R680" s="51">
        <f>IF(P680="","",IF(AND(P680=1,N(Q680)&gt;0),1,0))</f>
        <v/>
      </c>
      <c r="S680" s="30">
        <f>IF(P680="","",IF(F680="","ERRO: data prevista ausente ou inválida",IF(O680=0,"Duplicada: contada uma vez",IF(N(G680)=0,"ERRO: tarefa fora do Plano Mestre",IF(P680=0,"Tarefa retirada do plano: não conta","OK")))))</f>
        <v/>
      </c>
    </row>
    <row r="681">
      <c r="A681" s="29" t="inlineStr">
        <is>
          <t>eq-demo-004</t>
        </is>
      </c>
      <c r="B681" s="25" t="inlineStr">
        <is>
          <t>PRL-11</t>
        </is>
      </c>
      <c r="C681" s="49" t="n">
        <v>46283</v>
      </c>
      <c r="D681" s="29" t="inlineStr">
        <is>
          <t>Cronograma PCM Direto</t>
        </is>
      </c>
      <c r="E681" s="23">
        <f>IF(OR(A681="",B681=""),"",A681&amp;"|"&amp;B681)</f>
        <v/>
      </c>
      <c r="F681" s="30">
        <f>IF(OR(E681="",NOT(ISNUMBER(C681))),"",E681&amp;"|"&amp;YEAR(C681)&amp;"-"&amp;RIGHT("0"&amp;MONTH(C681),2)&amp;"-"&amp;RIGHT("0"&amp;DAY(C681),2))</f>
        <v/>
      </c>
      <c r="G681" s="26">
        <f>IF(E681="","",IFERROR(MATCH(E681,pl_chave,0),0))</f>
        <v/>
      </c>
      <c r="H681" s="23">
        <f>IF(G681="","",IF(G681=0,"Tarefa fora do plano",INDEX(pl_tag,G681)))</f>
        <v/>
      </c>
      <c r="I681" s="30">
        <f>IF(N(G681)=0,"",INDEX(pl_atividade,G681))</f>
        <v/>
      </c>
      <c r="J681" s="50">
        <f>IF(N(G681)=0,"",INDEX(pl_especialidade,G681))</f>
        <v/>
      </c>
      <c r="K681" s="28">
        <f>IF(N(G681)=0,"",INDEX(pl_duracao,G681))</f>
        <v/>
      </c>
      <c r="L681" s="39">
        <f>IF(ISNUMBER(C681),YEAR(C681),"")</f>
        <v/>
      </c>
      <c r="M681" s="39">
        <f>IF(ISNUMBER(C681),MONTH(C681),"")</f>
        <v/>
      </c>
      <c r="N681" s="23">
        <f>IF(L681="","",IF(NOT(ISNUMBER(crono_ano)),"Informe o ano",IF(L681&lt;crono_ano,"Antes do ano",IF(L681&gt;crono_ano,"Depois do ano","No ano"))))</f>
        <v/>
      </c>
      <c r="O681" s="39">
        <f>IF(F681="","",IF(COUNTIF(F$7:F681,F681)=1,1,0))</f>
        <v/>
      </c>
      <c r="P681" s="39">
        <f>IF(A681&amp;B681&amp;C681="","",IF(AND(O681=1,N(G681)&gt;0),IF(INDEX(pl_ativa,MAX(1,N(G681)))="Sim",1,0),0))</f>
        <v/>
      </c>
      <c r="Q681" s="39">
        <f>IF(F681="","",COUNTIFS(ex_chave_oc,F681,ex_cancelada,"&lt;&gt;Sim"))</f>
        <v/>
      </c>
      <c r="R681" s="51">
        <f>IF(P681="","",IF(AND(P681=1,N(Q681)&gt;0),1,0))</f>
        <v/>
      </c>
      <c r="S681" s="30">
        <f>IF(P681="","",IF(F681="","ERRO: data prevista ausente ou inválida",IF(O681=0,"Duplicada: contada uma vez",IF(N(G681)=0,"ERRO: tarefa fora do Plano Mestre",IF(P681=0,"Tarefa retirada do plano: não conta","OK")))))</f>
        <v/>
      </c>
    </row>
    <row r="682">
      <c r="A682" s="29" t="inlineStr">
        <is>
          <t>eq-demo-001</t>
        </is>
      </c>
      <c r="B682" s="25" t="inlineStr">
        <is>
          <t>CMP-01</t>
        </is>
      </c>
      <c r="C682" s="49" t="n">
        <v>46286</v>
      </c>
      <c r="D682" s="29" t="inlineStr">
        <is>
          <t>Cronograma PCM Direto</t>
        </is>
      </c>
      <c r="E682" s="23">
        <f>IF(OR(A682="",B682=""),"",A682&amp;"|"&amp;B682)</f>
        <v/>
      </c>
      <c r="F682" s="30">
        <f>IF(OR(E682="",NOT(ISNUMBER(C682))),"",E682&amp;"|"&amp;YEAR(C682)&amp;"-"&amp;RIGHT("0"&amp;MONTH(C682),2)&amp;"-"&amp;RIGHT("0"&amp;DAY(C682),2))</f>
        <v/>
      </c>
      <c r="G682" s="26">
        <f>IF(E682="","",IFERROR(MATCH(E682,pl_chave,0),0))</f>
        <v/>
      </c>
      <c r="H682" s="23">
        <f>IF(G682="","",IF(G682=0,"Tarefa fora do plano",INDEX(pl_tag,G682)))</f>
        <v/>
      </c>
      <c r="I682" s="30">
        <f>IF(N(G682)=0,"",INDEX(pl_atividade,G682))</f>
        <v/>
      </c>
      <c r="J682" s="50">
        <f>IF(N(G682)=0,"",INDEX(pl_especialidade,G682))</f>
        <v/>
      </c>
      <c r="K682" s="28">
        <f>IF(N(G682)=0,"",INDEX(pl_duracao,G682))</f>
        <v/>
      </c>
      <c r="L682" s="39">
        <f>IF(ISNUMBER(C682),YEAR(C682),"")</f>
        <v/>
      </c>
      <c r="M682" s="39">
        <f>IF(ISNUMBER(C682),MONTH(C682),"")</f>
        <v/>
      </c>
      <c r="N682" s="23">
        <f>IF(L682="","",IF(NOT(ISNUMBER(crono_ano)),"Informe o ano",IF(L682&lt;crono_ano,"Antes do ano",IF(L682&gt;crono_ano,"Depois do ano","No ano"))))</f>
        <v/>
      </c>
      <c r="O682" s="39">
        <f>IF(F682="","",IF(COUNTIF(F$7:F682,F682)=1,1,0))</f>
        <v/>
      </c>
      <c r="P682" s="39">
        <f>IF(A682&amp;B682&amp;C682="","",IF(AND(O682=1,N(G682)&gt;0),IF(INDEX(pl_ativa,MAX(1,N(G682)))="Sim",1,0),0))</f>
        <v/>
      </c>
      <c r="Q682" s="39">
        <f>IF(F682="","",COUNTIFS(ex_chave_oc,F682,ex_cancelada,"&lt;&gt;Sim"))</f>
        <v/>
      </c>
      <c r="R682" s="51">
        <f>IF(P682="","",IF(AND(P682=1,N(Q682)&gt;0),1,0))</f>
        <v/>
      </c>
      <c r="S682" s="30">
        <f>IF(P682="","",IF(F682="","ERRO: data prevista ausente ou inválida",IF(O682=0,"Duplicada: contada uma vez",IF(N(G682)=0,"ERRO: tarefa fora do Plano Mestre",IF(P682=0,"Tarefa retirada do plano: não conta","OK")))))</f>
        <v/>
      </c>
    </row>
    <row r="683">
      <c r="A683" s="29" t="inlineStr">
        <is>
          <t>eq-demo-001</t>
        </is>
      </c>
      <c r="B683" s="25" t="inlineStr">
        <is>
          <t>CMP-02</t>
        </is>
      </c>
      <c r="C683" s="49" t="n">
        <v>46286</v>
      </c>
      <c r="D683" s="29" t="inlineStr">
        <is>
          <t>Cronograma PCM Direto</t>
        </is>
      </c>
      <c r="E683" s="23">
        <f>IF(OR(A683="",B683=""),"",A683&amp;"|"&amp;B683)</f>
        <v/>
      </c>
      <c r="F683" s="30">
        <f>IF(OR(E683="",NOT(ISNUMBER(C683))),"",E683&amp;"|"&amp;YEAR(C683)&amp;"-"&amp;RIGHT("0"&amp;MONTH(C683),2)&amp;"-"&amp;RIGHT("0"&amp;DAY(C683),2))</f>
        <v/>
      </c>
      <c r="G683" s="26">
        <f>IF(E683="","",IFERROR(MATCH(E683,pl_chave,0),0))</f>
        <v/>
      </c>
      <c r="H683" s="23">
        <f>IF(G683="","",IF(G683=0,"Tarefa fora do plano",INDEX(pl_tag,G683)))</f>
        <v/>
      </c>
      <c r="I683" s="30">
        <f>IF(N(G683)=0,"",INDEX(pl_atividade,G683))</f>
        <v/>
      </c>
      <c r="J683" s="50">
        <f>IF(N(G683)=0,"",INDEX(pl_especialidade,G683))</f>
        <v/>
      </c>
      <c r="K683" s="28">
        <f>IF(N(G683)=0,"",INDEX(pl_duracao,G683))</f>
        <v/>
      </c>
      <c r="L683" s="39">
        <f>IF(ISNUMBER(C683),YEAR(C683),"")</f>
        <v/>
      </c>
      <c r="M683" s="39">
        <f>IF(ISNUMBER(C683),MONTH(C683),"")</f>
        <v/>
      </c>
      <c r="N683" s="23">
        <f>IF(L683="","",IF(NOT(ISNUMBER(crono_ano)),"Informe o ano",IF(L683&lt;crono_ano,"Antes do ano",IF(L683&gt;crono_ano,"Depois do ano","No ano"))))</f>
        <v/>
      </c>
      <c r="O683" s="39">
        <f>IF(F683="","",IF(COUNTIF(F$7:F683,F683)=1,1,0))</f>
        <v/>
      </c>
      <c r="P683" s="39">
        <f>IF(A683&amp;B683&amp;C683="","",IF(AND(O683=1,N(G683)&gt;0),IF(INDEX(pl_ativa,MAX(1,N(G683)))="Sim",1,0),0))</f>
        <v/>
      </c>
      <c r="Q683" s="39">
        <f>IF(F683="","",COUNTIFS(ex_chave_oc,F683,ex_cancelada,"&lt;&gt;Sim"))</f>
        <v/>
      </c>
      <c r="R683" s="51">
        <f>IF(P683="","",IF(AND(P683=1,N(Q683)&gt;0),1,0))</f>
        <v/>
      </c>
      <c r="S683" s="30">
        <f>IF(P683="","",IF(F683="","ERRO: data prevista ausente ou inválida",IF(O683=0,"Duplicada: contada uma vez",IF(N(G683)=0,"ERRO: tarefa fora do Plano Mestre",IF(P683=0,"Tarefa retirada do plano: não conta","OK")))))</f>
        <v/>
      </c>
    </row>
    <row r="684">
      <c r="A684" s="29" t="inlineStr">
        <is>
          <t>eq-demo-002</t>
        </is>
      </c>
      <c r="B684" s="25" t="inlineStr">
        <is>
          <t>BCF-01</t>
        </is>
      </c>
      <c r="C684" s="49" t="n">
        <v>46286</v>
      </c>
      <c r="D684" s="29" t="inlineStr">
        <is>
          <t>Cronograma PCM Direto</t>
        </is>
      </c>
      <c r="E684" s="23">
        <f>IF(OR(A684="",B684=""),"",A684&amp;"|"&amp;B684)</f>
        <v/>
      </c>
      <c r="F684" s="30">
        <f>IF(OR(E684="",NOT(ISNUMBER(C684))),"",E684&amp;"|"&amp;YEAR(C684)&amp;"-"&amp;RIGHT("0"&amp;MONTH(C684),2)&amp;"-"&amp;RIGHT("0"&amp;DAY(C684),2))</f>
        <v/>
      </c>
      <c r="G684" s="26">
        <f>IF(E684="","",IFERROR(MATCH(E684,pl_chave,0),0))</f>
        <v/>
      </c>
      <c r="H684" s="23">
        <f>IF(G684="","",IF(G684=0,"Tarefa fora do plano",INDEX(pl_tag,G684)))</f>
        <v/>
      </c>
      <c r="I684" s="30">
        <f>IF(N(G684)=0,"",INDEX(pl_atividade,G684))</f>
        <v/>
      </c>
      <c r="J684" s="50">
        <f>IF(N(G684)=0,"",INDEX(pl_especialidade,G684))</f>
        <v/>
      </c>
      <c r="K684" s="28">
        <f>IF(N(G684)=0,"",INDEX(pl_duracao,G684))</f>
        <v/>
      </c>
      <c r="L684" s="39">
        <f>IF(ISNUMBER(C684),YEAR(C684),"")</f>
        <v/>
      </c>
      <c r="M684" s="39">
        <f>IF(ISNUMBER(C684),MONTH(C684),"")</f>
        <v/>
      </c>
      <c r="N684" s="23">
        <f>IF(L684="","",IF(NOT(ISNUMBER(crono_ano)),"Informe o ano",IF(L684&lt;crono_ano,"Antes do ano",IF(L684&gt;crono_ano,"Depois do ano","No ano"))))</f>
        <v/>
      </c>
      <c r="O684" s="39">
        <f>IF(F684="","",IF(COUNTIF(F$7:F684,F684)=1,1,0))</f>
        <v/>
      </c>
      <c r="P684" s="39">
        <f>IF(A684&amp;B684&amp;C684="","",IF(AND(O684=1,N(G684)&gt;0),IF(INDEX(pl_ativa,MAX(1,N(G684)))="Sim",1,0),0))</f>
        <v/>
      </c>
      <c r="Q684" s="39">
        <f>IF(F684="","",COUNTIFS(ex_chave_oc,F684,ex_cancelada,"&lt;&gt;Sim"))</f>
        <v/>
      </c>
      <c r="R684" s="51">
        <f>IF(P684="","",IF(AND(P684=1,N(Q684)&gt;0),1,0))</f>
        <v/>
      </c>
      <c r="S684" s="30">
        <f>IF(P684="","",IF(F684="","ERRO: data prevista ausente ou inválida",IF(O684=0,"Duplicada: contada uma vez",IF(N(G684)=0,"ERRO: tarefa fora do Plano Mestre",IF(P684=0,"Tarefa retirada do plano: não conta","OK")))))</f>
        <v/>
      </c>
    </row>
    <row r="685">
      <c r="A685" s="29" t="inlineStr">
        <is>
          <t>eq-demo-002</t>
        </is>
      </c>
      <c r="B685" s="25" t="inlineStr">
        <is>
          <t>BCF-03</t>
        </is>
      </c>
      <c r="C685" s="49" t="n">
        <v>46286</v>
      </c>
      <c r="D685" s="29" t="inlineStr">
        <is>
          <t>Cronograma PCM Direto</t>
        </is>
      </c>
      <c r="E685" s="23">
        <f>IF(OR(A685="",B685=""),"",A685&amp;"|"&amp;B685)</f>
        <v/>
      </c>
      <c r="F685" s="30">
        <f>IF(OR(E685="",NOT(ISNUMBER(C685))),"",E685&amp;"|"&amp;YEAR(C685)&amp;"-"&amp;RIGHT("0"&amp;MONTH(C685),2)&amp;"-"&amp;RIGHT("0"&amp;DAY(C685),2))</f>
        <v/>
      </c>
      <c r="G685" s="26">
        <f>IF(E685="","",IFERROR(MATCH(E685,pl_chave,0),0))</f>
        <v/>
      </c>
      <c r="H685" s="23">
        <f>IF(G685="","",IF(G685=0,"Tarefa fora do plano",INDEX(pl_tag,G685)))</f>
        <v/>
      </c>
      <c r="I685" s="30">
        <f>IF(N(G685)=0,"",INDEX(pl_atividade,G685))</f>
        <v/>
      </c>
      <c r="J685" s="50">
        <f>IF(N(G685)=0,"",INDEX(pl_especialidade,G685))</f>
        <v/>
      </c>
      <c r="K685" s="28">
        <f>IF(N(G685)=0,"",INDEX(pl_duracao,G685))</f>
        <v/>
      </c>
      <c r="L685" s="39">
        <f>IF(ISNUMBER(C685),YEAR(C685),"")</f>
        <v/>
      </c>
      <c r="M685" s="39">
        <f>IF(ISNUMBER(C685),MONTH(C685),"")</f>
        <v/>
      </c>
      <c r="N685" s="23">
        <f>IF(L685="","",IF(NOT(ISNUMBER(crono_ano)),"Informe o ano",IF(L685&lt;crono_ano,"Antes do ano",IF(L685&gt;crono_ano,"Depois do ano","No ano"))))</f>
        <v/>
      </c>
      <c r="O685" s="39">
        <f>IF(F685="","",IF(COUNTIF(F$7:F685,F685)=1,1,0))</f>
        <v/>
      </c>
      <c r="P685" s="39">
        <f>IF(A685&amp;B685&amp;C685="","",IF(AND(O685=1,N(G685)&gt;0),IF(INDEX(pl_ativa,MAX(1,N(G685)))="Sim",1,0),0))</f>
        <v/>
      </c>
      <c r="Q685" s="39">
        <f>IF(F685="","",COUNTIFS(ex_chave_oc,F685,ex_cancelada,"&lt;&gt;Sim"))</f>
        <v/>
      </c>
      <c r="R685" s="51">
        <f>IF(P685="","",IF(AND(P685=1,N(Q685)&gt;0),1,0))</f>
        <v/>
      </c>
      <c r="S685" s="30">
        <f>IF(P685="","",IF(F685="","ERRO: data prevista ausente ou inválida",IF(O685=0,"Duplicada: contada uma vez",IF(N(G685)=0,"ERRO: tarefa fora do Plano Mestre",IF(P685=0,"Tarefa retirada do plano: não conta","OK")))))</f>
        <v/>
      </c>
    </row>
    <row r="686">
      <c r="A686" s="29" t="inlineStr">
        <is>
          <t>eq-demo-002</t>
        </is>
      </c>
      <c r="B686" s="25" t="inlineStr">
        <is>
          <t>BCF-04</t>
        </is>
      </c>
      <c r="C686" s="49" t="n">
        <v>46286</v>
      </c>
      <c r="D686" s="29" t="inlineStr">
        <is>
          <t>Cronograma PCM Direto</t>
        </is>
      </c>
      <c r="E686" s="23">
        <f>IF(OR(A686="",B686=""),"",A686&amp;"|"&amp;B686)</f>
        <v/>
      </c>
      <c r="F686" s="30">
        <f>IF(OR(E686="",NOT(ISNUMBER(C686))),"",E686&amp;"|"&amp;YEAR(C686)&amp;"-"&amp;RIGHT("0"&amp;MONTH(C686),2)&amp;"-"&amp;RIGHT("0"&amp;DAY(C686),2))</f>
        <v/>
      </c>
      <c r="G686" s="26">
        <f>IF(E686="","",IFERROR(MATCH(E686,pl_chave,0),0))</f>
        <v/>
      </c>
      <c r="H686" s="23">
        <f>IF(G686="","",IF(G686=0,"Tarefa fora do plano",INDEX(pl_tag,G686)))</f>
        <v/>
      </c>
      <c r="I686" s="30">
        <f>IF(N(G686)=0,"",INDEX(pl_atividade,G686))</f>
        <v/>
      </c>
      <c r="J686" s="50">
        <f>IF(N(G686)=0,"",INDEX(pl_especialidade,G686))</f>
        <v/>
      </c>
      <c r="K686" s="28">
        <f>IF(N(G686)=0,"",INDEX(pl_duracao,G686))</f>
        <v/>
      </c>
      <c r="L686" s="39">
        <f>IF(ISNUMBER(C686),YEAR(C686),"")</f>
        <v/>
      </c>
      <c r="M686" s="39">
        <f>IF(ISNUMBER(C686),MONTH(C686),"")</f>
        <v/>
      </c>
      <c r="N686" s="23">
        <f>IF(L686="","",IF(NOT(ISNUMBER(crono_ano)),"Informe o ano",IF(L686&lt;crono_ano,"Antes do ano",IF(L686&gt;crono_ano,"Depois do ano","No ano"))))</f>
        <v/>
      </c>
      <c r="O686" s="39">
        <f>IF(F686="","",IF(COUNTIF(F$7:F686,F686)=1,1,0))</f>
        <v/>
      </c>
      <c r="P686" s="39">
        <f>IF(A686&amp;B686&amp;C686="","",IF(AND(O686=1,N(G686)&gt;0),IF(INDEX(pl_ativa,MAX(1,N(G686)))="Sim",1,0),0))</f>
        <v/>
      </c>
      <c r="Q686" s="39">
        <f>IF(F686="","",COUNTIFS(ex_chave_oc,F686,ex_cancelada,"&lt;&gt;Sim"))</f>
        <v/>
      </c>
      <c r="R686" s="51">
        <f>IF(P686="","",IF(AND(P686=1,N(Q686)&gt;0),1,0))</f>
        <v/>
      </c>
      <c r="S686" s="30">
        <f>IF(P686="","",IF(F686="","ERRO: data prevista ausente ou inválida",IF(O686=0,"Duplicada: contada uma vez",IF(N(G686)=0,"ERRO: tarefa fora do Plano Mestre",IF(P686=0,"Tarefa retirada do plano: não conta","OK")))))</f>
        <v/>
      </c>
    </row>
    <row r="687">
      <c r="A687" s="29" t="inlineStr">
        <is>
          <t>eq-demo-003</t>
        </is>
      </c>
      <c r="B687" s="25" t="inlineStr">
        <is>
          <t>MOT-05</t>
        </is>
      </c>
      <c r="C687" s="49" t="n">
        <v>46286</v>
      </c>
      <c r="D687" s="29" t="inlineStr">
        <is>
          <t>Cronograma PCM Direto</t>
        </is>
      </c>
      <c r="E687" s="23">
        <f>IF(OR(A687="",B687=""),"",A687&amp;"|"&amp;B687)</f>
        <v/>
      </c>
      <c r="F687" s="30">
        <f>IF(OR(E687="",NOT(ISNUMBER(C687))),"",E687&amp;"|"&amp;YEAR(C687)&amp;"-"&amp;RIGHT("0"&amp;MONTH(C687),2)&amp;"-"&amp;RIGHT("0"&amp;DAY(C687),2))</f>
        <v/>
      </c>
      <c r="G687" s="26">
        <f>IF(E687="","",IFERROR(MATCH(E687,pl_chave,0),0))</f>
        <v/>
      </c>
      <c r="H687" s="23">
        <f>IF(G687="","",IF(G687=0,"Tarefa fora do plano",INDEX(pl_tag,G687)))</f>
        <v/>
      </c>
      <c r="I687" s="30">
        <f>IF(N(G687)=0,"",INDEX(pl_atividade,G687))</f>
        <v/>
      </c>
      <c r="J687" s="50">
        <f>IF(N(G687)=0,"",INDEX(pl_especialidade,G687))</f>
        <v/>
      </c>
      <c r="K687" s="28">
        <f>IF(N(G687)=0,"",INDEX(pl_duracao,G687))</f>
        <v/>
      </c>
      <c r="L687" s="39">
        <f>IF(ISNUMBER(C687),YEAR(C687),"")</f>
        <v/>
      </c>
      <c r="M687" s="39">
        <f>IF(ISNUMBER(C687),MONTH(C687),"")</f>
        <v/>
      </c>
      <c r="N687" s="23">
        <f>IF(L687="","",IF(NOT(ISNUMBER(crono_ano)),"Informe o ano",IF(L687&lt;crono_ano,"Antes do ano",IF(L687&gt;crono_ano,"Depois do ano","No ano"))))</f>
        <v/>
      </c>
      <c r="O687" s="39">
        <f>IF(F687="","",IF(COUNTIF(F$7:F687,F687)=1,1,0))</f>
        <v/>
      </c>
      <c r="P687" s="39">
        <f>IF(A687&amp;B687&amp;C687="","",IF(AND(O687=1,N(G687)&gt;0),IF(INDEX(pl_ativa,MAX(1,N(G687)))="Sim",1,0),0))</f>
        <v/>
      </c>
      <c r="Q687" s="39">
        <f>IF(F687="","",COUNTIFS(ex_chave_oc,F687,ex_cancelada,"&lt;&gt;Sim"))</f>
        <v/>
      </c>
      <c r="R687" s="51">
        <f>IF(P687="","",IF(AND(P687=1,N(Q687)&gt;0),1,0))</f>
        <v/>
      </c>
      <c r="S687" s="30">
        <f>IF(P687="","",IF(F687="","ERRO: data prevista ausente ou inválida",IF(O687=0,"Duplicada: contada uma vez",IF(N(G687)=0,"ERRO: tarefa fora do Plano Mestre",IF(P687=0,"Tarefa retirada do plano: não conta","OK")))))</f>
        <v/>
      </c>
    </row>
    <row r="688">
      <c r="A688" s="29" t="inlineStr">
        <is>
          <t>eq-demo-004</t>
        </is>
      </c>
      <c r="B688" s="25" t="inlineStr">
        <is>
          <t>PRL-01</t>
        </is>
      </c>
      <c r="C688" s="49" t="n">
        <v>46286</v>
      </c>
      <c r="D688" s="29" t="inlineStr">
        <is>
          <t>Cronograma PCM Direto</t>
        </is>
      </c>
      <c r="E688" s="23">
        <f>IF(OR(A688="",B688=""),"",A688&amp;"|"&amp;B688)</f>
        <v/>
      </c>
      <c r="F688" s="30">
        <f>IF(OR(E688="",NOT(ISNUMBER(C688))),"",E688&amp;"|"&amp;YEAR(C688)&amp;"-"&amp;RIGHT("0"&amp;MONTH(C688),2)&amp;"-"&amp;RIGHT("0"&amp;DAY(C688),2))</f>
        <v/>
      </c>
      <c r="G688" s="26">
        <f>IF(E688="","",IFERROR(MATCH(E688,pl_chave,0),0))</f>
        <v/>
      </c>
      <c r="H688" s="23">
        <f>IF(G688="","",IF(G688=0,"Tarefa fora do plano",INDEX(pl_tag,G688)))</f>
        <v/>
      </c>
      <c r="I688" s="30">
        <f>IF(N(G688)=0,"",INDEX(pl_atividade,G688))</f>
        <v/>
      </c>
      <c r="J688" s="50">
        <f>IF(N(G688)=0,"",INDEX(pl_especialidade,G688))</f>
        <v/>
      </c>
      <c r="K688" s="28">
        <f>IF(N(G688)=0,"",INDEX(pl_duracao,G688))</f>
        <v/>
      </c>
      <c r="L688" s="39">
        <f>IF(ISNUMBER(C688),YEAR(C688),"")</f>
        <v/>
      </c>
      <c r="M688" s="39">
        <f>IF(ISNUMBER(C688),MONTH(C688),"")</f>
        <v/>
      </c>
      <c r="N688" s="23">
        <f>IF(L688="","",IF(NOT(ISNUMBER(crono_ano)),"Informe o ano",IF(L688&lt;crono_ano,"Antes do ano",IF(L688&gt;crono_ano,"Depois do ano","No ano"))))</f>
        <v/>
      </c>
      <c r="O688" s="39">
        <f>IF(F688="","",IF(COUNTIF(F$7:F688,F688)=1,1,0))</f>
        <v/>
      </c>
      <c r="P688" s="39">
        <f>IF(A688&amp;B688&amp;C688="","",IF(AND(O688=1,N(G688)&gt;0),IF(INDEX(pl_ativa,MAX(1,N(G688)))="Sim",1,0),0))</f>
        <v/>
      </c>
      <c r="Q688" s="39">
        <f>IF(F688="","",COUNTIFS(ex_chave_oc,F688,ex_cancelada,"&lt;&gt;Sim"))</f>
        <v/>
      </c>
      <c r="R688" s="51">
        <f>IF(P688="","",IF(AND(P688=1,N(Q688)&gt;0),1,0))</f>
        <v/>
      </c>
      <c r="S688" s="30">
        <f>IF(P688="","",IF(F688="","ERRO: data prevista ausente ou inválida",IF(O688=0,"Duplicada: contada uma vez",IF(N(G688)=0,"ERRO: tarefa fora do Plano Mestre",IF(P688=0,"Tarefa retirada do plano: não conta","OK")))))</f>
        <v/>
      </c>
    </row>
    <row r="689">
      <c r="A689" s="29" t="inlineStr">
        <is>
          <t>eq-demo-004</t>
        </is>
      </c>
      <c r="B689" s="25" t="inlineStr">
        <is>
          <t>PRL-02</t>
        </is>
      </c>
      <c r="C689" s="49" t="n">
        <v>46286</v>
      </c>
      <c r="D689" s="29" t="inlineStr">
        <is>
          <t>Cronograma PCM Direto</t>
        </is>
      </c>
      <c r="E689" s="23">
        <f>IF(OR(A689="",B689=""),"",A689&amp;"|"&amp;B689)</f>
        <v/>
      </c>
      <c r="F689" s="30">
        <f>IF(OR(E689="",NOT(ISNUMBER(C689))),"",E689&amp;"|"&amp;YEAR(C689)&amp;"-"&amp;RIGHT("0"&amp;MONTH(C689),2)&amp;"-"&amp;RIGHT("0"&amp;DAY(C689),2))</f>
        <v/>
      </c>
      <c r="G689" s="26">
        <f>IF(E689="","",IFERROR(MATCH(E689,pl_chave,0),0))</f>
        <v/>
      </c>
      <c r="H689" s="23">
        <f>IF(G689="","",IF(G689=0,"Tarefa fora do plano",INDEX(pl_tag,G689)))</f>
        <v/>
      </c>
      <c r="I689" s="30">
        <f>IF(N(G689)=0,"",INDEX(pl_atividade,G689))</f>
        <v/>
      </c>
      <c r="J689" s="50">
        <f>IF(N(G689)=0,"",INDEX(pl_especialidade,G689))</f>
        <v/>
      </c>
      <c r="K689" s="28">
        <f>IF(N(G689)=0,"",INDEX(pl_duracao,G689))</f>
        <v/>
      </c>
      <c r="L689" s="39">
        <f>IF(ISNUMBER(C689),YEAR(C689),"")</f>
        <v/>
      </c>
      <c r="M689" s="39">
        <f>IF(ISNUMBER(C689),MONTH(C689),"")</f>
        <v/>
      </c>
      <c r="N689" s="23">
        <f>IF(L689="","",IF(NOT(ISNUMBER(crono_ano)),"Informe o ano",IF(L689&lt;crono_ano,"Antes do ano",IF(L689&gt;crono_ano,"Depois do ano","No ano"))))</f>
        <v/>
      </c>
      <c r="O689" s="39">
        <f>IF(F689="","",IF(COUNTIF(F$7:F689,F689)=1,1,0))</f>
        <v/>
      </c>
      <c r="P689" s="39">
        <f>IF(A689&amp;B689&amp;C689="","",IF(AND(O689=1,N(G689)&gt;0),IF(INDEX(pl_ativa,MAX(1,N(G689)))="Sim",1,0),0))</f>
        <v/>
      </c>
      <c r="Q689" s="39">
        <f>IF(F689="","",COUNTIFS(ex_chave_oc,F689,ex_cancelada,"&lt;&gt;Sim"))</f>
        <v/>
      </c>
      <c r="R689" s="51">
        <f>IF(P689="","",IF(AND(P689=1,N(Q689)&gt;0),1,0))</f>
        <v/>
      </c>
      <c r="S689" s="30">
        <f>IF(P689="","",IF(F689="","ERRO: data prevista ausente ou inválida",IF(O689=0,"Duplicada: contada uma vez",IF(N(G689)=0,"ERRO: tarefa fora do Plano Mestre",IF(P689=0,"Tarefa retirada do plano: não conta","OK")))))</f>
        <v/>
      </c>
    </row>
    <row r="690">
      <c r="A690" s="29" t="inlineStr">
        <is>
          <t>eq-demo-004</t>
        </is>
      </c>
      <c r="B690" s="25" t="inlineStr">
        <is>
          <t>PRL-03</t>
        </is>
      </c>
      <c r="C690" s="49" t="n">
        <v>46286</v>
      </c>
      <c r="D690" s="29" t="inlineStr">
        <is>
          <t>Cronograma PCM Direto</t>
        </is>
      </c>
      <c r="E690" s="23">
        <f>IF(OR(A690="",B690=""),"",A690&amp;"|"&amp;B690)</f>
        <v/>
      </c>
      <c r="F690" s="30">
        <f>IF(OR(E690="",NOT(ISNUMBER(C690))),"",E690&amp;"|"&amp;YEAR(C690)&amp;"-"&amp;RIGHT("0"&amp;MONTH(C690),2)&amp;"-"&amp;RIGHT("0"&amp;DAY(C690),2))</f>
        <v/>
      </c>
      <c r="G690" s="26">
        <f>IF(E690="","",IFERROR(MATCH(E690,pl_chave,0),0))</f>
        <v/>
      </c>
      <c r="H690" s="23">
        <f>IF(G690="","",IF(G690=0,"Tarefa fora do plano",INDEX(pl_tag,G690)))</f>
        <v/>
      </c>
      <c r="I690" s="30">
        <f>IF(N(G690)=0,"",INDEX(pl_atividade,G690))</f>
        <v/>
      </c>
      <c r="J690" s="50">
        <f>IF(N(G690)=0,"",INDEX(pl_especialidade,G690))</f>
        <v/>
      </c>
      <c r="K690" s="28">
        <f>IF(N(G690)=0,"",INDEX(pl_duracao,G690))</f>
        <v/>
      </c>
      <c r="L690" s="39">
        <f>IF(ISNUMBER(C690),YEAR(C690),"")</f>
        <v/>
      </c>
      <c r="M690" s="39">
        <f>IF(ISNUMBER(C690),MONTH(C690),"")</f>
        <v/>
      </c>
      <c r="N690" s="23">
        <f>IF(L690="","",IF(NOT(ISNUMBER(crono_ano)),"Informe o ano",IF(L690&lt;crono_ano,"Antes do ano",IF(L690&gt;crono_ano,"Depois do ano","No ano"))))</f>
        <v/>
      </c>
      <c r="O690" s="39">
        <f>IF(F690="","",IF(COUNTIF(F$7:F690,F690)=1,1,0))</f>
        <v/>
      </c>
      <c r="P690" s="39">
        <f>IF(A690&amp;B690&amp;C690="","",IF(AND(O690=1,N(G690)&gt;0),IF(INDEX(pl_ativa,MAX(1,N(G690)))="Sim",1,0),0))</f>
        <v/>
      </c>
      <c r="Q690" s="39">
        <f>IF(F690="","",COUNTIFS(ex_chave_oc,F690,ex_cancelada,"&lt;&gt;Sim"))</f>
        <v/>
      </c>
      <c r="R690" s="51">
        <f>IF(P690="","",IF(AND(P690=1,N(Q690)&gt;0),1,0))</f>
        <v/>
      </c>
      <c r="S690" s="30">
        <f>IF(P690="","",IF(F690="","ERRO: data prevista ausente ou inválida",IF(O690=0,"Duplicada: contada uma vez",IF(N(G690)=0,"ERRO: tarefa fora do Plano Mestre",IF(P690=0,"Tarefa retirada do plano: não conta","OK")))))</f>
        <v/>
      </c>
    </row>
    <row r="691">
      <c r="A691" s="29" t="inlineStr">
        <is>
          <t>eq-demo-004</t>
        </is>
      </c>
      <c r="B691" s="25" t="inlineStr">
        <is>
          <t>PRL-05</t>
        </is>
      </c>
      <c r="C691" s="49" t="n">
        <v>46286</v>
      </c>
      <c r="D691" s="29" t="inlineStr">
        <is>
          <t>Cronograma PCM Direto</t>
        </is>
      </c>
      <c r="E691" s="23">
        <f>IF(OR(A691="",B691=""),"",A691&amp;"|"&amp;B691)</f>
        <v/>
      </c>
      <c r="F691" s="30">
        <f>IF(OR(E691="",NOT(ISNUMBER(C691))),"",E691&amp;"|"&amp;YEAR(C691)&amp;"-"&amp;RIGHT("0"&amp;MONTH(C691),2)&amp;"-"&amp;RIGHT("0"&amp;DAY(C691),2))</f>
        <v/>
      </c>
      <c r="G691" s="26">
        <f>IF(E691="","",IFERROR(MATCH(E691,pl_chave,0),0))</f>
        <v/>
      </c>
      <c r="H691" s="23">
        <f>IF(G691="","",IF(G691=0,"Tarefa fora do plano",INDEX(pl_tag,G691)))</f>
        <v/>
      </c>
      <c r="I691" s="30">
        <f>IF(N(G691)=0,"",INDEX(pl_atividade,G691))</f>
        <v/>
      </c>
      <c r="J691" s="50">
        <f>IF(N(G691)=0,"",INDEX(pl_especialidade,G691))</f>
        <v/>
      </c>
      <c r="K691" s="28">
        <f>IF(N(G691)=0,"",INDEX(pl_duracao,G691))</f>
        <v/>
      </c>
      <c r="L691" s="39">
        <f>IF(ISNUMBER(C691),YEAR(C691),"")</f>
        <v/>
      </c>
      <c r="M691" s="39">
        <f>IF(ISNUMBER(C691),MONTH(C691),"")</f>
        <v/>
      </c>
      <c r="N691" s="23">
        <f>IF(L691="","",IF(NOT(ISNUMBER(crono_ano)),"Informe o ano",IF(L691&lt;crono_ano,"Antes do ano",IF(L691&gt;crono_ano,"Depois do ano","No ano"))))</f>
        <v/>
      </c>
      <c r="O691" s="39">
        <f>IF(F691="","",IF(COUNTIF(F$7:F691,F691)=1,1,0))</f>
        <v/>
      </c>
      <c r="P691" s="39">
        <f>IF(A691&amp;B691&amp;C691="","",IF(AND(O691=1,N(G691)&gt;0),IF(INDEX(pl_ativa,MAX(1,N(G691)))="Sim",1,0),0))</f>
        <v/>
      </c>
      <c r="Q691" s="39">
        <f>IF(F691="","",COUNTIFS(ex_chave_oc,F691,ex_cancelada,"&lt;&gt;Sim"))</f>
        <v/>
      </c>
      <c r="R691" s="51">
        <f>IF(P691="","",IF(AND(P691=1,N(Q691)&gt;0),1,0))</f>
        <v/>
      </c>
      <c r="S691" s="30">
        <f>IF(P691="","",IF(F691="","ERRO: data prevista ausente ou inválida",IF(O691=0,"Duplicada: contada uma vez",IF(N(G691)=0,"ERRO: tarefa fora do Plano Mestre",IF(P691=0,"Tarefa retirada do plano: não conta","OK")))))</f>
        <v/>
      </c>
    </row>
    <row r="692">
      <c r="A692" s="29" t="inlineStr">
        <is>
          <t>eq-demo-004</t>
        </is>
      </c>
      <c r="B692" s="25" t="inlineStr">
        <is>
          <t>PRL-11</t>
        </is>
      </c>
      <c r="C692" s="49" t="n">
        <v>46286</v>
      </c>
      <c r="D692" s="29" t="inlineStr">
        <is>
          <t>Cronograma PCM Direto</t>
        </is>
      </c>
      <c r="E692" s="23">
        <f>IF(OR(A692="",B692=""),"",A692&amp;"|"&amp;B692)</f>
        <v/>
      </c>
      <c r="F692" s="30">
        <f>IF(OR(E692="",NOT(ISNUMBER(C692))),"",E692&amp;"|"&amp;YEAR(C692)&amp;"-"&amp;RIGHT("0"&amp;MONTH(C692),2)&amp;"-"&amp;RIGHT("0"&amp;DAY(C692),2))</f>
        <v/>
      </c>
      <c r="G692" s="26">
        <f>IF(E692="","",IFERROR(MATCH(E692,pl_chave,0),0))</f>
        <v/>
      </c>
      <c r="H692" s="23">
        <f>IF(G692="","",IF(G692=0,"Tarefa fora do plano",INDEX(pl_tag,G692)))</f>
        <v/>
      </c>
      <c r="I692" s="30">
        <f>IF(N(G692)=0,"",INDEX(pl_atividade,G692))</f>
        <v/>
      </c>
      <c r="J692" s="50">
        <f>IF(N(G692)=0,"",INDEX(pl_especialidade,G692))</f>
        <v/>
      </c>
      <c r="K692" s="28">
        <f>IF(N(G692)=0,"",INDEX(pl_duracao,G692))</f>
        <v/>
      </c>
      <c r="L692" s="39">
        <f>IF(ISNUMBER(C692),YEAR(C692),"")</f>
        <v/>
      </c>
      <c r="M692" s="39">
        <f>IF(ISNUMBER(C692),MONTH(C692),"")</f>
        <v/>
      </c>
      <c r="N692" s="23">
        <f>IF(L692="","",IF(NOT(ISNUMBER(crono_ano)),"Informe o ano",IF(L692&lt;crono_ano,"Antes do ano",IF(L692&gt;crono_ano,"Depois do ano","No ano"))))</f>
        <v/>
      </c>
      <c r="O692" s="39">
        <f>IF(F692="","",IF(COUNTIF(F$7:F692,F692)=1,1,0))</f>
        <v/>
      </c>
      <c r="P692" s="39">
        <f>IF(A692&amp;B692&amp;C692="","",IF(AND(O692=1,N(G692)&gt;0),IF(INDEX(pl_ativa,MAX(1,N(G692)))="Sim",1,0),0))</f>
        <v/>
      </c>
      <c r="Q692" s="39">
        <f>IF(F692="","",COUNTIFS(ex_chave_oc,F692,ex_cancelada,"&lt;&gt;Sim"))</f>
        <v/>
      </c>
      <c r="R692" s="51">
        <f>IF(P692="","",IF(AND(P692=1,N(Q692)&gt;0),1,0))</f>
        <v/>
      </c>
      <c r="S692" s="30">
        <f>IF(P692="","",IF(F692="","ERRO: data prevista ausente ou inválida",IF(O692=0,"Duplicada: contada uma vez",IF(N(G692)=0,"ERRO: tarefa fora do Plano Mestre",IF(P692=0,"Tarefa retirada do plano: não conta","OK")))))</f>
        <v/>
      </c>
    </row>
    <row r="693">
      <c r="A693" s="29" t="inlineStr">
        <is>
          <t>eq-demo-004</t>
        </is>
      </c>
      <c r="B693" s="25" t="inlineStr">
        <is>
          <t>PRL-11</t>
        </is>
      </c>
      <c r="C693" s="49" t="n">
        <v>46287</v>
      </c>
      <c r="D693" s="29" t="inlineStr">
        <is>
          <t>Cronograma PCM Direto</t>
        </is>
      </c>
      <c r="E693" s="23">
        <f>IF(OR(A693="",B693=""),"",A693&amp;"|"&amp;B693)</f>
        <v/>
      </c>
      <c r="F693" s="30">
        <f>IF(OR(E693="",NOT(ISNUMBER(C693))),"",E693&amp;"|"&amp;YEAR(C693)&amp;"-"&amp;RIGHT("0"&amp;MONTH(C693),2)&amp;"-"&amp;RIGHT("0"&amp;DAY(C693),2))</f>
        <v/>
      </c>
      <c r="G693" s="26">
        <f>IF(E693="","",IFERROR(MATCH(E693,pl_chave,0),0))</f>
        <v/>
      </c>
      <c r="H693" s="23">
        <f>IF(G693="","",IF(G693=0,"Tarefa fora do plano",INDEX(pl_tag,G693)))</f>
        <v/>
      </c>
      <c r="I693" s="30">
        <f>IF(N(G693)=0,"",INDEX(pl_atividade,G693))</f>
        <v/>
      </c>
      <c r="J693" s="50">
        <f>IF(N(G693)=0,"",INDEX(pl_especialidade,G693))</f>
        <v/>
      </c>
      <c r="K693" s="28">
        <f>IF(N(G693)=0,"",INDEX(pl_duracao,G693))</f>
        <v/>
      </c>
      <c r="L693" s="39">
        <f>IF(ISNUMBER(C693),YEAR(C693),"")</f>
        <v/>
      </c>
      <c r="M693" s="39">
        <f>IF(ISNUMBER(C693),MONTH(C693),"")</f>
        <v/>
      </c>
      <c r="N693" s="23">
        <f>IF(L693="","",IF(NOT(ISNUMBER(crono_ano)),"Informe o ano",IF(L693&lt;crono_ano,"Antes do ano",IF(L693&gt;crono_ano,"Depois do ano","No ano"))))</f>
        <v/>
      </c>
      <c r="O693" s="39">
        <f>IF(F693="","",IF(COUNTIF(F$7:F693,F693)=1,1,0))</f>
        <v/>
      </c>
      <c r="P693" s="39">
        <f>IF(A693&amp;B693&amp;C693="","",IF(AND(O693=1,N(G693)&gt;0),IF(INDEX(pl_ativa,MAX(1,N(G693)))="Sim",1,0),0))</f>
        <v/>
      </c>
      <c r="Q693" s="39">
        <f>IF(F693="","",COUNTIFS(ex_chave_oc,F693,ex_cancelada,"&lt;&gt;Sim"))</f>
        <v/>
      </c>
      <c r="R693" s="51">
        <f>IF(P693="","",IF(AND(P693=1,N(Q693)&gt;0),1,0))</f>
        <v/>
      </c>
      <c r="S693" s="30">
        <f>IF(P693="","",IF(F693="","ERRO: data prevista ausente ou inválida",IF(O693=0,"Duplicada: contada uma vez",IF(N(G693)=0,"ERRO: tarefa fora do Plano Mestre",IF(P693=0,"Tarefa retirada do plano: não conta","OK")))))</f>
        <v/>
      </c>
    </row>
    <row r="694">
      <c r="A694" s="29" t="inlineStr">
        <is>
          <t>eq-demo-004</t>
        </is>
      </c>
      <c r="B694" s="25" t="inlineStr">
        <is>
          <t>PRL-11</t>
        </is>
      </c>
      <c r="C694" s="49" t="n">
        <v>46288</v>
      </c>
      <c r="D694" s="29" t="inlineStr">
        <is>
          <t>Cronograma PCM Direto</t>
        </is>
      </c>
      <c r="E694" s="23">
        <f>IF(OR(A694="",B694=""),"",A694&amp;"|"&amp;B694)</f>
        <v/>
      </c>
      <c r="F694" s="30">
        <f>IF(OR(E694="",NOT(ISNUMBER(C694))),"",E694&amp;"|"&amp;YEAR(C694)&amp;"-"&amp;RIGHT("0"&amp;MONTH(C694),2)&amp;"-"&amp;RIGHT("0"&amp;DAY(C694),2))</f>
        <v/>
      </c>
      <c r="G694" s="26">
        <f>IF(E694="","",IFERROR(MATCH(E694,pl_chave,0),0))</f>
        <v/>
      </c>
      <c r="H694" s="23">
        <f>IF(G694="","",IF(G694=0,"Tarefa fora do plano",INDEX(pl_tag,G694)))</f>
        <v/>
      </c>
      <c r="I694" s="30">
        <f>IF(N(G694)=0,"",INDEX(pl_atividade,G694))</f>
        <v/>
      </c>
      <c r="J694" s="50">
        <f>IF(N(G694)=0,"",INDEX(pl_especialidade,G694))</f>
        <v/>
      </c>
      <c r="K694" s="28">
        <f>IF(N(G694)=0,"",INDEX(pl_duracao,G694))</f>
        <v/>
      </c>
      <c r="L694" s="39">
        <f>IF(ISNUMBER(C694),YEAR(C694),"")</f>
        <v/>
      </c>
      <c r="M694" s="39">
        <f>IF(ISNUMBER(C694),MONTH(C694),"")</f>
        <v/>
      </c>
      <c r="N694" s="23">
        <f>IF(L694="","",IF(NOT(ISNUMBER(crono_ano)),"Informe o ano",IF(L694&lt;crono_ano,"Antes do ano",IF(L694&gt;crono_ano,"Depois do ano","No ano"))))</f>
        <v/>
      </c>
      <c r="O694" s="39">
        <f>IF(F694="","",IF(COUNTIF(F$7:F694,F694)=1,1,0))</f>
        <v/>
      </c>
      <c r="P694" s="39">
        <f>IF(A694&amp;B694&amp;C694="","",IF(AND(O694=1,N(G694)&gt;0),IF(INDEX(pl_ativa,MAX(1,N(G694)))="Sim",1,0),0))</f>
        <v/>
      </c>
      <c r="Q694" s="39">
        <f>IF(F694="","",COUNTIFS(ex_chave_oc,F694,ex_cancelada,"&lt;&gt;Sim"))</f>
        <v/>
      </c>
      <c r="R694" s="51">
        <f>IF(P694="","",IF(AND(P694=1,N(Q694)&gt;0),1,0))</f>
        <v/>
      </c>
      <c r="S694" s="30">
        <f>IF(P694="","",IF(F694="","ERRO: data prevista ausente ou inválida",IF(O694=0,"Duplicada: contada uma vez",IF(N(G694)=0,"ERRO: tarefa fora do Plano Mestre",IF(P694=0,"Tarefa retirada do plano: não conta","OK")))))</f>
        <v/>
      </c>
    </row>
    <row r="695">
      <c r="A695" s="29" t="inlineStr">
        <is>
          <t>eq-demo-004</t>
        </is>
      </c>
      <c r="B695" s="25" t="inlineStr">
        <is>
          <t>PRL-11</t>
        </is>
      </c>
      <c r="C695" s="49" t="n">
        <v>46289</v>
      </c>
      <c r="D695" s="29" t="inlineStr">
        <is>
          <t>Cronograma PCM Direto</t>
        </is>
      </c>
      <c r="E695" s="23">
        <f>IF(OR(A695="",B695=""),"",A695&amp;"|"&amp;B695)</f>
        <v/>
      </c>
      <c r="F695" s="30">
        <f>IF(OR(E695="",NOT(ISNUMBER(C695))),"",E695&amp;"|"&amp;YEAR(C695)&amp;"-"&amp;RIGHT("0"&amp;MONTH(C695),2)&amp;"-"&amp;RIGHT("0"&amp;DAY(C695),2))</f>
        <v/>
      </c>
      <c r="G695" s="26">
        <f>IF(E695="","",IFERROR(MATCH(E695,pl_chave,0),0))</f>
        <v/>
      </c>
      <c r="H695" s="23">
        <f>IF(G695="","",IF(G695=0,"Tarefa fora do plano",INDEX(pl_tag,G695)))</f>
        <v/>
      </c>
      <c r="I695" s="30">
        <f>IF(N(G695)=0,"",INDEX(pl_atividade,G695))</f>
        <v/>
      </c>
      <c r="J695" s="50">
        <f>IF(N(G695)=0,"",INDEX(pl_especialidade,G695))</f>
        <v/>
      </c>
      <c r="K695" s="28">
        <f>IF(N(G695)=0,"",INDEX(pl_duracao,G695))</f>
        <v/>
      </c>
      <c r="L695" s="39">
        <f>IF(ISNUMBER(C695),YEAR(C695),"")</f>
        <v/>
      </c>
      <c r="M695" s="39">
        <f>IF(ISNUMBER(C695),MONTH(C695),"")</f>
        <v/>
      </c>
      <c r="N695" s="23">
        <f>IF(L695="","",IF(NOT(ISNUMBER(crono_ano)),"Informe o ano",IF(L695&lt;crono_ano,"Antes do ano",IF(L695&gt;crono_ano,"Depois do ano","No ano"))))</f>
        <v/>
      </c>
      <c r="O695" s="39">
        <f>IF(F695="","",IF(COUNTIF(F$7:F695,F695)=1,1,0))</f>
        <v/>
      </c>
      <c r="P695" s="39">
        <f>IF(A695&amp;B695&amp;C695="","",IF(AND(O695=1,N(G695)&gt;0),IF(INDEX(pl_ativa,MAX(1,N(G695)))="Sim",1,0),0))</f>
        <v/>
      </c>
      <c r="Q695" s="39">
        <f>IF(F695="","",COUNTIFS(ex_chave_oc,F695,ex_cancelada,"&lt;&gt;Sim"))</f>
        <v/>
      </c>
      <c r="R695" s="51">
        <f>IF(P695="","",IF(AND(P695=1,N(Q695)&gt;0),1,0))</f>
        <v/>
      </c>
      <c r="S695" s="30">
        <f>IF(P695="","",IF(F695="","ERRO: data prevista ausente ou inválida",IF(O695=0,"Duplicada: contada uma vez",IF(N(G695)=0,"ERRO: tarefa fora do Plano Mestre",IF(P695=0,"Tarefa retirada do plano: não conta","OK")))))</f>
        <v/>
      </c>
    </row>
    <row r="696">
      <c r="A696" s="29" t="inlineStr">
        <is>
          <t>eq-demo-004</t>
        </is>
      </c>
      <c r="B696" s="25" t="inlineStr">
        <is>
          <t>PRL-11</t>
        </is>
      </c>
      <c r="C696" s="49" t="n">
        <v>46290</v>
      </c>
      <c r="D696" s="29" t="inlineStr">
        <is>
          <t>Cronograma PCM Direto</t>
        </is>
      </c>
      <c r="E696" s="23">
        <f>IF(OR(A696="",B696=""),"",A696&amp;"|"&amp;B696)</f>
        <v/>
      </c>
      <c r="F696" s="30">
        <f>IF(OR(E696="",NOT(ISNUMBER(C696))),"",E696&amp;"|"&amp;YEAR(C696)&amp;"-"&amp;RIGHT("0"&amp;MONTH(C696),2)&amp;"-"&amp;RIGHT("0"&amp;DAY(C696),2))</f>
        <v/>
      </c>
      <c r="G696" s="26">
        <f>IF(E696="","",IFERROR(MATCH(E696,pl_chave,0),0))</f>
        <v/>
      </c>
      <c r="H696" s="23">
        <f>IF(G696="","",IF(G696=0,"Tarefa fora do plano",INDEX(pl_tag,G696)))</f>
        <v/>
      </c>
      <c r="I696" s="30">
        <f>IF(N(G696)=0,"",INDEX(pl_atividade,G696))</f>
        <v/>
      </c>
      <c r="J696" s="50">
        <f>IF(N(G696)=0,"",INDEX(pl_especialidade,G696))</f>
        <v/>
      </c>
      <c r="K696" s="28">
        <f>IF(N(G696)=0,"",INDEX(pl_duracao,G696))</f>
        <v/>
      </c>
      <c r="L696" s="39">
        <f>IF(ISNUMBER(C696),YEAR(C696),"")</f>
        <v/>
      </c>
      <c r="M696" s="39">
        <f>IF(ISNUMBER(C696),MONTH(C696),"")</f>
        <v/>
      </c>
      <c r="N696" s="23">
        <f>IF(L696="","",IF(NOT(ISNUMBER(crono_ano)),"Informe o ano",IF(L696&lt;crono_ano,"Antes do ano",IF(L696&gt;crono_ano,"Depois do ano","No ano"))))</f>
        <v/>
      </c>
      <c r="O696" s="39">
        <f>IF(F696="","",IF(COUNTIF(F$7:F696,F696)=1,1,0))</f>
        <v/>
      </c>
      <c r="P696" s="39">
        <f>IF(A696&amp;B696&amp;C696="","",IF(AND(O696=1,N(G696)&gt;0),IF(INDEX(pl_ativa,MAX(1,N(G696)))="Sim",1,0),0))</f>
        <v/>
      </c>
      <c r="Q696" s="39">
        <f>IF(F696="","",COUNTIFS(ex_chave_oc,F696,ex_cancelada,"&lt;&gt;Sim"))</f>
        <v/>
      </c>
      <c r="R696" s="51">
        <f>IF(P696="","",IF(AND(P696=1,N(Q696)&gt;0),1,0))</f>
        <v/>
      </c>
      <c r="S696" s="30">
        <f>IF(P696="","",IF(F696="","ERRO: data prevista ausente ou inválida",IF(O696=0,"Duplicada: contada uma vez",IF(N(G696)=0,"ERRO: tarefa fora do Plano Mestre",IF(P696=0,"Tarefa retirada do plano: não conta","OK")))))</f>
        <v/>
      </c>
    </row>
    <row r="697">
      <c r="A697" s="29" t="inlineStr">
        <is>
          <t>eq-demo-001</t>
        </is>
      </c>
      <c r="B697" s="25" t="inlineStr">
        <is>
          <t>CMP-01</t>
        </is>
      </c>
      <c r="C697" s="49" t="n">
        <v>46293</v>
      </c>
      <c r="D697" s="29" t="inlineStr">
        <is>
          <t>Cronograma PCM Direto</t>
        </is>
      </c>
      <c r="E697" s="23">
        <f>IF(OR(A697="",B697=""),"",A697&amp;"|"&amp;B697)</f>
        <v/>
      </c>
      <c r="F697" s="30">
        <f>IF(OR(E697="",NOT(ISNUMBER(C697))),"",E697&amp;"|"&amp;YEAR(C697)&amp;"-"&amp;RIGHT("0"&amp;MONTH(C697),2)&amp;"-"&amp;RIGHT("0"&amp;DAY(C697),2))</f>
        <v/>
      </c>
      <c r="G697" s="26">
        <f>IF(E697="","",IFERROR(MATCH(E697,pl_chave,0),0))</f>
        <v/>
      </c>
      <c r="H697" s="23">
        <f>IF(G697="","",IF(G697=0,"Tarefa fora do plano",INDEX(pl_tag,G697)))</f>
        <v/>
      </c>
      <c r="I697" s="30">
        <f>IF(N(G697)=0,"",INDEX(pl_atividade,G697))</f>
        <v/>
      </c>
      <c r="J697" s="50">
        <f>IF(N(G697)=0,"",INDEX(pl_especialidade,G697))</f>
        <v/>
      </c>
      <c r="K697" s="28">
        <f>IF(N(G697)=0,"",INDEX(pl_duracao,G697))</f>
        <v/>
      </c>
      <c r="L697" s="39">
        <f>IF(ISNUMBER(C697),YEAR(C697),"")</f>
        <v/>
      </c>
      <c r="M697" s="39">
        <f>IF(ISNUMBER(C697),MONTH(C697),"")</f>
        <v/>
      </c>
      <c r="N697" s="23">
        <f>IF(L697="","",IF(NOT(ISNUMBER(crono_ano)),"Informe o ano",IF(L697&lt;crono_ano,"Antes do ano",IF(L697&gt;crono_ano,"Depois do ano","No ano"))))</f>
        <v/>
      </c>
      <c r="O697" s="39">
        <f>IF(F697="","",IF(COUNTIF(F$7:F697,F697)=1,1,0))</f>
        <v/>
      </c>
      <c r="P697" s="39">
        <f>IF(A697&amp;B697&amp;C697="","",IF(AND(O697=1,N(G697)&gt;0),IF(INDEX(pl_ativa,MAX(1,N(G697)))="Sim",1,0),0))</f>
        <v/>
      </c>
      <c r="Q697" s="39">
        <f>IF(F697="","",COUNTIFS(ex_chave_oc,F697,ex_cancelada,"&lt;&gt;Sim"))</f>
        <v/>
      </c>
      <c r="R697" s="51">
        <f>IF(P697="","",IF(AND(P697=1,N(Q697)&gt;0),1,0))</f>
        <v/>
      </c>
      <c r="S697" s="30">
        <f>IF(P697="","",IF(F697="","ERRO: data prevista ausente ou inválida",IF(O697=0,"Duplicada: contada uma vez",IF(N(G697)=0,"ERRO: tarefa fora do Plano Mestre",IF(P697=0,"Tarefa retirada do plano: não conta","OK")))))</f>
        <v/>
      </c>
    </row>
    <row r="698">
      <c r="A698" s="29" t="inlineStr">
        <is>
          <t>eq-demo-001</t>
        </is>
      </c>
      <c r="B698" s="25" t="inlineStr">
        <is>
          <t>CMP-02</t>
        </is>
      </c>
      <c r="C698" s="49" t="n">
        <v>46293</v>
      </c>
      <c r="D698" s="29" t="inlineStr">
        <is>
          <t>Cronograma PCM Direto</t>
        </is>
      </c>
      <c r="E698" s="23">
        <f>IF(OR(A698="",B698=""),"",A698&amp;"|"&amp;B698)</f>
        <v/>
      </c>
      <c r="F698" s="30">
        <f>IF(OR(E698="",NOT(ISNUMBER(C698))),"",E698&amp;"|"&amp;YEAR(C698)&amp;"-"&amp;RIGHT("0"&amp;MONTH(C698),2)&amp;"-"&amp;RIGHT("0"&amp;DAY(C698),2))</f>
        <v/>
      </c>
      <c r="G698" s="26">
        <f>IF(E698="","",IFERROR(MATCH(E698,pl_chave,0),0))</f>
        <v/>
      </c>
      <c r="H698" s="23">
        <f>IF(G698="","",IF(G698=0,"Tarefa fora do plano",INDEX(pl_tag,G698)))</f>
        <v/>
      </c>
      <c r="I698" s="30">
        <f>IF(N(G698)=0,"",INDEX(pl_atividade,G698))</f>
        <v/>
      </c>
      <c r="J698" s="50">
        <f>IF(N(G698)=0,"",INDEX(pl_especialidade,G698))</f>
        <v/>
      </c>
      <c r="K698" s="28">
        <f>IF(N(G698)=0,"",INDEX(pl_duracao,G698))</f>
        <v/>
      </c>
      <c r="L698" s="39">
        <f>IF(ISNUMBER(C698),YEAR(C698),"")</f>
        <v/>
      </c>
      <c r="M698" s="39">
        <f>IF(ISNUMBER(C698),MONTH(C698),"")</f>
        <v/>
      </c>
      <c r="N698" s="23">
        <f>IF(L698="","",IF(NOT(ISNUMBER(crono_ano)),"Informe o ano",IF(L698&lt;crono_ano,"Antes do ano",IF(L698&gt;crono_ano,"Depois do ano","No ano"))))</f>
        <v/>
      </c>
      <c r="O698" s="39">
        <f>IF(F698="","",IF(COUNTIF(F$7:F698,F698)=1,1,0))</f>
        <v/>
      </c>
      <c r="P698" s="39">
        <f>IF(A698&amp;B698&amp;C698="","",IF(AND(O698=1,N(G698)&gt;0),IF(INDEX(pl_ativa,MAX(1,N(G698)))="Sim",1,0),0))</f>
        <v/>
      </c>
      <c r="Q698" s="39">
        <f>IF(F698="","",COUNTIFS(ex_chave_oc,F698,ex_cancelada,"&lt;&gt;Sim"))</f>
        <v/>
      </c>
      <c r="R698" s="51">
        <f>IF(P698="","",IF(AND(P698=1,N(Q698)&gt;0),1,0))</f>
        <v/>
      </c>
      <c r="S698" s="30">
        <f>IF(P698="","",IF(F698="","ERRO: data prevista ausente ou inválida",IF(O698=0,"Duplicada: contada uma vez",IF(N(G698)=0,"ERRO: tarefa fora do Plano Mestre",IF(P698=0,"Tarefa retirada do plano: não conta","OK")))))</f>
        <v/>
      </c>
    </row>
    <row r="699">
      <c r="A699" s="29" t="inlineStr">
        <is>
          <t>eq-demo-002</t>
        </is>
      </c>
      <c r="B699" s="25" t="inlineStr">
        <is>
          <t>BCF-01</t>
        </is>
      </c>
      <c r="C699" s="49" t="n">
        <v>46293</v>
      </c>
      <c r="D699" s="29" t="inlineStr">
        <is>
          <t>Cronograma PCM Direto</t>
        </is>
      </c>
      <c r="E699" s="23">
        <f>IF(OR(A699="",B699=""),"",A699&amp;"|"&amp;B699)</f>
        <v/>
      </c>
      <c r="F699" s="30">
        <f>IF(OR(E699="",NOT(ISNUMBER(C699))),"",E699&amp;"|"&amp;YEAR(C699)&amp;"-"&amp;RIGHT("0"&amp;MONTH(C699),2)&amp;"-"&amp;RIGHT("0"&amp;DAY(C699),2))</f>
        <v/>
      </c>
      <c r="G699" s="26">
        <f>IF(E699="","",IFERROR(MATCH(E699,pl_chave,0),0))</f>
        <v/>
      </c>
      <c r="H699" s="23">
        <f>IF(G699="","",IF(G699=0,"Tarefa fora do plano",INDEX(pl_tag,G699)))</f>
        <v/>
      </c>
      <c r="I699" s="30">
        <f>IF(N(G699)=0,"",INDEX(pl_atividade,G699))</f>
        <v/>
      </c>
      <c r="J699" s="50">
        <f>IF(N(G699)=0,"",INDEX(pl_especialidade,G699))</f>
        <v/>
      </c>
      <c r="K699" s="28">
        <f>IF(N(G699)=0,"",INDEX(pl_duracao,G699))</f>
        <v/>
      </c>
      <c r="L699" s="39">
        <f>IF(ISNUMBER(C699),YEAR(C699),"")</f>
        <v/>
      </c>
      <c r="M699" s="39">
        <f>IF(ISNUMBER(C699),MONTH(C699),"")</f>
        <v/>
      </c>
      <c r="N699" s="23">
        <f>IF(L699="","",IF(NOT(ISNUMBER(crono_ano)),"Informe o ano",IF(L699&lt;crono_ano,"Antes do ano",IF(L699&gt;crono_ano,"Depois do ano","No ano"))))</f>
        <v/>
      </c>
      <c r="O699" s="39">
        <f>IF(F699="","",IF(COUNTIF(F$7:F699,F699)=1,1,0))</f>
        <v/>
      </c>
      <c r="P699" s="39">
        <f>IF(A699&amp;B699&amp;C699="","",IF(AND(O699=1,N(G699)&gt;0),IF(INDEX(pl_ativa,MAX(1,N(G699)))="Sim",1,0),0))</f>
        <v/>
      </c>
      <c r="Q699" s="39">
        <f>IF(F699="","",COUNTIFS(ex_chave_oc,F699,ex_cancelada,"&lt;&gt;Sim"))</f>
        <v/>
      </c>
      <c r="R699" s="51">
        <f>IF(P699="","",IF(AND(P699=1,N(Q699)&gt;0),1,0))</f>
        <v/>
      </c>
      <c r="S699" s="30">
        <f>IF(P699="","",IF(F699="","ERRO: data prevista ausente ou inválida",IF(O699=0,"Duplicada: contada uma vez",IF(N(G699)=0,"ERRO: tarefa fora do Plano Mestre",IF(P699=0,"Tarefa retirada do plano: não conta","OK")))))</f>
        <v/>
      </c>
    </row>
    <row r="700">
      <c r="A700" s="29" t="inlineStr">
        <is>
          <t>eq-demo-002</t>
        </is>
      </c>
      <c r="B700" s="25" t="inlineStr">
        <is>
          <t>BCF-07</t>
        </is>
      </c>
      <c r="C700" s="49" t="n">
        <v>46293</v>
      </c>
      <c r="D700" s="29" t="inlineStr">
        <is>
          <t>Cronograma PCM Direto</t>
        </is>
      </c>
      <c r="E700" s="23">
        <f>IF(OR(A700="",B700=""),"",A700&amp;"|"&amp;B700)</f>
        <v/>
      </c>
      <c r="F700" s="30">
        <f>IF(OR(E700="",NOT(ISNUMBER(C700))),"",E700&amp;"|"&amp;YEAR(C700)&amp;"-"&amp;RIGHT("0"&amp;MONTH(C700),2)&amp;"-"&amp;RIGHT("0"&amp;DAY(C700),2))</f>
        <v/>
      </c>
      <c r="G700" s="26">
        <f>IF(E700="","",IFERROR(MATCH(E700,pl_chave,0),0))</f>
        <v/>
      </c>
      <c r="H700" s="23">
        <f>IF(G700="","",IF(G700=0,"Tarefa fora do plano",INDEX(pl_tag,G700)))</f>
        <v/>
      </c>
      <c r="I700" s="30">
        <f>IF(N(G700)=0,"",INDEX(pl_atividade,G700))</f>
        <v/>
      </c>
      <c r="J700" s="50">
        <f>IF(N(G700)=0,"",INDEX(pl_especialidade,G700))</f>
        <v/>
      </c>
      <c r="K700" s="28">
        <f>IF(N(G700)=0,"",INDEX(pl_duracao,G700))</f>
        <v/>
      </c>
      <c r="L700" s="39">
        <f>IF(ISNUMBER(C700),YEAR(C700),"")</f>
        <v/>
      </c>
      <c r="M700" s="39">
        <f>IF(ISNUMBER(C700),MONTH(C700),"")</f>
        <v/>
      </c>
      <c r="N700" s="23">
        <f>IF(L700="","",IF(NOT(ISNUMBER(crono_ano)),"Informe o ano",IF(L700&lt;crono_ano,"Antes do ano",IF(L700&gt;crono_ano,"Depois do ano","No ano"))))</f>
        <v/>
      </c>
      <c r="O700" s="39">
        <f>IF(F700="","",IF(COUNTIF(F$7:F700,F700)=1,1,0))</f>
        <v/>
      </c>
      <c r="P700" s="39">
        <f>IF(A700&amp;B700&amp;C700="","",IF(AND(O700=1,N(G700)&gt;0),IF(INDEX(pl_ativa,MAX(1,N(G700)))="Sim",1,0),0))</f>
        <v/>
      </c>
      <c r="Q700" s="39">
        <f>IF(F700="","",COUNTIFS(ex_chave_oc,F700,ex_cancelada,"&lt;&gt;Sim"))</f>
        <v/>
      </c>
      <c r="R700" s="51">
        <f>IF(P700="","",IF(AND(P700=1,N(Q700)&gt;0),1,0))</f>
        <v/>
      </c>
      <c r="S700" s="30">
        <f>IF(P700="","",IF(F700="","ERRO: data prevista ausente ou inválida",IF(O700=0,"Duplicada: contada uma vez",IF(N(G700)=0,"ERRO: tarefa fora do Plano Mestre",IF(P700=0,"Tarefa retirada do plano: não conta","OK")))))</f>
        <v/>
      </c>
    </row>
    <row r="701">
      <c r="A701" s="29" t="inlineStr">
        <is>
          <t>eq-demo-004</t>
        </is>
      </c>
      <c r="B701" s="25" t="inlineStr">
        <is>
          <t>PRL-01</t>
        </is>
      </c>
      <c r="C701" s="49" t="n">
        <v>46293</v>
      </c>
      <c r="D701" s="29" t="inlineStr">
        <is>
          <t>Cronograma PCM Direto</t>
        </is>
      </c>
      <c r="E701" s="23">
        <f>IF(OR(A701="",B701=""),"",A701&amp;"|"&amp;B701)</f>
        <v/>
      </c>
      <c r="F701" s="30">
        <f>IF(OR(E701="",NOT(ISNUMBER(C701))),"",E701&amp;"|"&amp;YEAR(C701)&amp;"-"&amp;RIGHT("0"&amp;MONTH(C701),2)&amp;"-"&amp;RIGHT("0"&amp;DAY(C701),2))</f>
        <v/>
      </c>
      <c r="G701" s="26">
        <f>IF(E701="","",IFERROR(MATCH(E701,pl_chave,0),0))</f>
        <v/>
      </c>
      <c r="H701" s="23">
        <f>IF(G701="","",IF(G701=0,"Tarefa fora do plano",INDEX(pl_tag,G701)))</f>
        <v/>
      </c>
      <c r="I701" s="30">
        <f>IF(N(G701)=0,"",INDEX(pl_atividade,G701))</f>
        <v/>
      </c>
      <c r="J701" s="50">
        <f>IF(N(G701)=0,"",INDEX(pl_especialidade,G701))</f>
        <v/>
      </c>
      <c r="K701" s="28">
        <f>IF(N(G701)=0,"",INDEX(pl_duracao,G701))</f>
        <v/>
      </c>
      <c r="L701" s="39">
        <f>IF(ISNUMBER(C701),YEAR(C701),"")</f>
        <v/>
      </c>
      <c r="M701" s="39">
        <f>IF(ISNUMBER(C701),MONTH(C701),"")</f>
        <v/>
      </c>
      <c r="N701" s="23">
        <f>IF(L701="","",IF(NOT(ISNUMBER(crono_ano)),"Informe o ano",IF(L701&lt;crono_ano,"Antes do ano",IF(L701&gt;crono_ano,"Depois do ano","No ano"))))</f>
        <v/>
      </c>
      <c r="O701" s="39">
        <f>IF(F701="","",IF(COUNTIF(F$7:F701,F701)=1,1,0))</f>
        <v/>
      </c>
      <c r="P701" s="39">
        <f>IF(A701&amp;B701&amp;C701="","",IF(AND(O701=1,N(G701)&gt;0),IF(INDEX(pl_ativa,MAX(1,N(G701)))="Sim",1,0),0))</f>
        <v/>
      </c>
      <c r="Q701" s="39">
        <f>IF(F701="","",COUNTIFS(ex_chave_oc,F701,ex_cancelada,"&lt;&gt;Sim"))</f>
        <v/>
      </c>
      <c r="R701" s="51">
        <f>IF(P701="","",IF(AND(P701=1,N(Q701)&gt;0),1,0))</f>
        <v/>
      </c>
      <c r="S701" s="30">
        <f>IF(P701="","",IF(F701="","ERRO: data prevista ausente ou inválida",IF(O701=0,"Duplicada: contada uma vez",IF(N(G701)=0,"ERRO: tarefa fora do Plano Mestre",IF(P701=0,"Tarefa retirada do plano: não conta","OK")))))</f>
        <v/>
      </c>
    </row>
    <row r="702">
      <c r="A702" s="29" t="inlineStr">
        <is>
          <t>eq-demo-004</t>
        </is>
      </c>
      <c r="B702" s="25" t="inlineStr">
        <is>
          <t>PRL-02</t>
        </is>
      </c>
      <c r="C702" s="49" t="n">
        <v>46293</v>
      </c>
      <c r="D702" s="29" t="inlineStr">
        <is>
          <t>Cronograma PCM Direto</t>
        </is>
      </c>
      <c r="E702" s="23">
        <f>IF(OR(A702="",B702=""),"",A702&amp;"|"&amp;B702)</f>
        <v/>
      </c>
      <c r="F702" s="30">
        <f>IF(OR(E702="",NOT(ISNUMBER(C702))),"",E702&amp;"|"&amp;YEAR(C702)&amp;"-"&amp;RIGHT("0"&amp;MONTH(C702),2)&amp;"-"&amp;RIGHT("0"&amp;DAY(C702),2))</f>
        <v/>
      </c>
      <c r="G702" s="26">
        <f>IF(E702="","",IFERROR(MATCH(E702,pl_chave,0),0))</f>
        <v/>
      </c>
      <c r="H702" s="23">
        <f>IF(G702="","",IF(G702=0,"Tarefa fora do plano",INDEX(pl_tag,G702)))</f>
        <v/>
      </c>
      <c r="I702" s="30">
        <f>IF(N(G702)=0,"",INDEX(pl_atividade,G702))</f>
        <v/>
      </c>
      <c r="J702" s="50">
        <f>IF(N(G702)=0,"",INDEX(pl_especialidade,G702))</f>
        <v/>
      </c>
      <c r="K702" s="28">
        <f>IF(N(G702)=0,"",INDEX(pl_duracao,G702))</f>
        <v/>
      </c>
      <c r="L702" s="39">
        <f>IF(ISNUMBER(C702),YEAR(C702),"")</f>
        <v/>
      </c>
      <c r="M702" s="39">
        <f>IF(ISNUMBER(C702),MONTH(C702),"")</f>
        <v/>
      </c>
      <c r="N702" s="23">
        <f>IF(L702="","",IF(NOT(ISNUMBER(crono_ano)),"Informe o ano",IF(L702&lt;crono_ano,"Antes do ano",IF(L702&gt;crono_ano,"Depois do ano","No ano"))))</f>
        <v/>
      </c>
      <c r="O702" s="39">
        <f>IF(F702="","",IF(COUNTIF(F$7:F702,F702)=1,1,0))</f>
        <v/>
      </c>
      <c r="P702" s="39">
        <f>IF(A702&amp;B702&amp;C702="","",IF(AND(O702=1,N(G702)&gt;0),IF(INDEX(pl_ativa,MAX(1,N(G702)))="Sim",1,0),0))</f>
        <v/>
      </c>
      <c r="Q702" s="39">
        <f>IF(F702="","",COUNTIFS(ex_chave_oc,F702,ex_cancelada,"&lt;&gt;Sim"))</f>
        <v/>
      </c>
      <c r="R702" s="51">
        <f>IF(P702="","",IF(AND(P702=1,N(Q702)&gt;0),1,0))</f>
        <v/>
      </c>
      <c r="S702" s="30">
        <f>IF(P702="","",IF(F702="","ERRO: data prevista ausente ou inválida",IF(O702=0,"Duplicada: contada uma vez",IF(N(G702)=0,"ERRO: tarefa fora do Plano Mestre",IF(P702=0,"Tarefa retirada do plano: não conta","OK")))))</f>
        <v/>
      </c>
    </row>
    <row r="703">
      <c r="A703" s="29" t="inlineStr">
        <is>
          <t>eq-demo-004</t>
        </is>
      </c>
      <c r="B703" s="25" t="inlineStr">
        <is>
          <t>PRL-03</t>
        </is>
      </c>
      <c r="C703" s="49" t="n">
        <v>46293</v>
      </c>
      <c r="D703" s="29" t="inlineStr">
        <is>
          <t>Cronograma PCM Direto</t>
        </is>
      </c>
      <c r="E703" s="23">
        <f>IF(OR(A703="",B703=""),"",A703&amp;"|"&amp;B703)</f>
        <v/>
      </c>
      <c r="F703" s="30">
        <f>IF(OR(E703="",NOT(ISNUMBER(C703))),"",E703&amp;"|"&amp;YEAR(C703)&amp;"-"&amp;RIGHT("0"&amp;MONTH(C703),2)&amp;"-"&amp;RIGHT("0"&amp;DAY(C703),2))</f>
        <v/>
      </c>
      <c r="G703" s="26">
        <f>IF(E703="","",IFERROR(MATCH(E703,pl_chave,0),0))</f>
        <v/>
      </c>
      <c r="H703" s="23">
        <f>IF(G703="","",IF(G703=0,"Tarefa fora do plano",INDEX(pl_tag,G703)))</f>
        <v/>
      </c>
      <c r="I703" s="30">
        <f>IF(N(G703)=0,"",INDEX(pl_atividade,G703))</f>
        <v/>
      </c>
      <c r="J703" s="50">
        <f>IF(N(G703)=0,"",INDEX(pl_especialidade,G703))</f>
        <v/>
      </c>
      <c r="K703" s="28">
        <f>IF(N(G703)=0,"",INDEX(pl_duracao,G703))</f>
        <v/>
      </c>
      <c r="L703" s="39">
        <f>IF(ISNUMBER(C703),YEAR(C703),"")</f>
        <v/>
      </c>
      <c r="M703" s="39">
        <f>IF(ISNUMBER(C703),MONTH(C703),"")</f>
        <v/>
      </c>
      <c r="N703" s="23">
        <f>IF(L703="","",IF(NOT(ISNUMBER(crono_ano)),"Informe o ano",IF(L703&lt;crono_ano,"Antes do ano",IF(L703&gt;crono_ano,"Depois do ano","No ano"))))</f>
        <v/>
      </c>
      <c r="O703" s="39">
        <f>IF(F703="","",IF(COUNTIF(F$7:F703,F703)=1,1,0))</f>
        <v/>
      </c>
      <c r="P703" s="39">
        <f>IF(A703&amp;B703&amp;C703="","",IF(AND(O703=1,N(G703)&gt;0),IF(INDEX(pl_ativa,MAX(1,N(G703)))="Sim",1,0),0))</f>
        <v/>
      </c>
      <c r="Q703" s="39">
        <f>IF(F703="","",COUNTIFS(ex_chave_oc,F703,ex_cancelada,"&lt;&gt;Sim"))</f>
        <v/>
      </c>
      <c r="R703" s="51">
        <f>IF(P703="","",IF(AND(P703=1,N(Q703)&gt;0),1,0))</f>
        <v/>
      </c>
      <c r="S703" s="30">
        <f>IF(P703="","",IF(F703="","ERRO: data prevista ausente ou inválida",IF(O703=0,"Duplicada: contada uma vez",IF(N(G703)=0,"ERRO: tarefa fora do Plano Mestre",IF(P703=0,"Tarefa retirada do plano: não conta","OK")))))</f>
        <v/>
      </c>
    </row>
    <row r="704">
      <c r="A704" s="29" t="inlineStr">
        <is>
          <t>eq-demo-004</t>
        </is>
      </c>
      <c r="B704" s="25" t="inlineStr">
        <is>
          <t>PRL-07</t>
        </is>
      </c>
      <c r="C704" s="49" t="n">
        <v>46293</v>
      </c>
      <c r="D704" s="29" t="inlineStr">
        <is>
          <t>Cronograma PCM Direto</t>
        </is>
      </c>
      <c r="E704" s="23">
        <f>IF(OR(A704="",B704=""),"",A704&amp;"|"&amp;B704)</f>
        <v/>
      </c>
      <c r="F704" s="30">
        <f>IF(OR(E704="",NOT(ISNUMBER(C704))),"",E704&amp;"|"&amp;YEAR(C704)&amp;"-"&amp;RIGHT("0"&amp;MONTH(C704),2)&amp;"-"&amp;RIGHT("0"&amp;DAY(C704),2))</f>
        <v/>
      </c>
      <c r="G704" s="26">
        <f>IF(E704="","",IFERROR(MATCH(E704,pl_chave,0),0))</f>
        <v/>
      </c>
      <c r="H704" s="23">
        <f>IF(G704="","",IF(G704=0,"Tarefa fora do plano",INDEX(pl_tag,G704)))</f>
        <v/>
      </c>
      <c r="I704" s="30">
        <f>IF(N(G704)=0,"",INDEX(pl_atividade,G704))</f>
        <v/>
      </c>
      <c r="J704" s="50">
        <f>IF(N(G704)=0,"",INDEX(pl_especialidade,G704))</f>
        <v/>
      </c>
      <c r="K704" s="28">
        <f>IF(N(G704)=0,"",INDEX(pl_duracao,G704))</f>
        <v/>
      </c>
      <c r="L704" s="39">
        <f>IF(ISNUMBER(C704),YEAR(C704),"")</f>
        <v/>
      </c>
      <c r="M704" s="39">
        <f>IF(ISNUMBER(C704),MONTH(C704),"")</f>
        <v/>
      </c>
      <c r="N704" s="23">
        <f>IF(L704="","",IF(NOT(ISNUMBER(crono_ano)),"Informe o ano",IF(L704&lt;crono_ano,"Antes do ano",IF(L704&gt;crono_ano,"Depois do ano","No ano"))))</f>
        <v/>
      </c>
      <c r="O704" s="39">
        <f>IF(F704="","",IF(COUNTIF(F$7:F704,F704)=1,1,0))</f>
        <v/>
      </c>
      <c r="P704" s="39">
        <f>IF(A704&amp;B704&amp;C704="","",IF(AND(O704=1,N(G704)&gt;0),IF(INDEX(pl_ativa,MAX(1,N(G704)))="Sim",1,0),0))</f>
        <v/>
      </c>
      <c r="Q704" s="39">
        <f>IF(F704="","",COUNTIFS(ex_chave_oc,F704,ex_cancelada,"&lt;&gt;Sim"))</f>
        <v/>
      </c>
      <c r="R704" s="51">
        <f>IF(P704="","",IF(AND(P704=1,N(Q704)&gt;0),1,0))</f>
        <v/>
      </c>
      <c r="S704" s="30">
        <f>IF(P704="","",IF(F704="","ERRO: data prevista ausente ou inválida",IF(O704=0,"Duplicada: contada uma vez",IF(N(G704)=0,"ERRO: tarefa fora do Plano Mestre",IF(P704=0,"Tarefa retirada do plano: não conta","OK")))))</f>
        <v/>
      </c>
    </row>
    <row r="705">
      <c r="A705" s="29" t="inlineStr">
        <is>
          <t>eq-demo-004</t>
        </is>
      </c>
      <c r="B705" s="25" t="inlineStr">
        <is>
          <t>PRL-11</t>
        </is>
      </c>
      <c r="C705" s="49" t="n">
        <v>46293</v>
      </c>
      <c r="D705" s="29" t="inlineStr">
        <is>
          <t>Cronograma PCM Direto</t>
        </is>
      </c>
      <c r="E705" s="23">
        <f>IF(OR(A705="",B705=""),"",A705&amp;"|"&amp;B705)</f>
        <v/>
      </c>
      <c r="F705" s="30">
        <f>IF(OR(E705="",NOT(ISNUMBER(C705))),"",E705&amp;"|"&amp;YEAR(C705)&amp;"-"&amp;RIGHT("0"&amp;MONTH(C705),2)&amp;"-"&amp;RIGHT("0"&amp;DAY(C705),2))</f>
        <v/>
      </c>
      <c r="G705" s="26">
        <f>IF(E705="","",IFERROR(MATCH(E705,pl_chave,0),0))</f>
        <v/>
      </c>
      <c r="H705" s="23">
        <f>IF(G705="","",IF(G705=0,"Tarefa fora do plano",INDEX(pl_tag,G705)))</f>
        <v/>
      </c>
      <c r="I705" s="30">
        <f>IF(N(G705)=0,"",INDEX(pl_atividade,G705))</f>
        <v/>
      </c>
      <c r="J705" s="50">
        <f>IF(N(G705)=0,"",INDEX(pl_especialidade,G705))</f>
        <v/>
      </c>
      <c r="K705" s="28">
        <f>IF(N(G705)=0,"",INDEX(pl_duracao,G705))</f>
        <v/>
      </c>
      <c r="L705" s="39">
        <f>IF(ISNUMBER(C705),YEAR(C705),"")</f>
        <v/>
      </c>
      <c r="M705" s="39">
        <f>IF(ISNUMBER(C705),MONTH(C705),"")</f>
        <v/>
      </c>
      <c r="N705" s="23">
        <f>IF(L705="","",IF(NOT(ISNUMBER(crono_ano)),"Informe o ano",IF(L705&lt;crono_ano,"Antes do ano",IF(L705&gt;crono_ano,"Depois do ano","No ano"))))</f>
        <v/>
      </c>
      <c r="O705" s="39">
        <f>IF(F705="","",IF(COUNTIF(F$7:F705,F705)=1,1,0))</f>
        <v/>
      </c>
      <c r="P705" s="39">
        <f>IF(A705&amp;B705&amp;C705="","",IF(AND(O705=1,N(G705)&gt;0),IF(INDEX(pl_ativa,MAX(1,N(G705)))="Sim",1,0),0))</f>
        <v/>
      </c>
      <c r="Q705" s="39">
        <f>IF(F705="","",COUNTIFS(ex_chave_oc,F705,ex_cancelada,"&lt;&gt;Sim"))</f>
        <v/>
      </c>
      <c r="R705" s="51">
        <f>IF(P705="","",IF(AND(P705=1,N(Q705)&gt;0),1,0))</f>
        <v/>
      </c>
      <c r="S705" s="30">
        <f>IF(P705="","",IF(F705="","ERRO: data prevista ausente ou inválida",IF(O705=0,"Duplicada: contada uma vez",IF(N(G705)=0,"ERRO: tarefa fora do Plano Mestre",IF(P705=0,"Tarefa retirada do plano: não conta","OK")))))</f>
        <v/>
      </c>
    </row>
    <row r="706">
      <c r="A706" s="29" t="inlineStr">
        <is>
          <t>eq-demo-004</t>
        </is>
      </c>
      <c r="B706" s="25" t="inlineStr">
        <is>
          <t>PRL-11</t>
        </is>
      </c>
      <c r="C706" s="49" t="n">
        <v>46294</v>
      </c>
      <c r="D706" s="29" t="inlineStr">
        <is>
          <t>Cronograma PCM Direto</t>
        </is>
      </c>
      <c r="E706" s="23">
        <f>IF(OR(A706="",B706=""),"",A706&amp;"|"&amp;B706)</f>
        <v/>
      </c>
      <c r="F706" s="30">
        <f>IF(OR(E706="",NOT(ISNUMBER(C706))),"",E706&amp;"|"&amp;YEAR(C706)&amp;"-"&amp;RIGHT("0"&amp;MONTH(C706),2)&amp;"-"&amp;RIGHT("0"&amp;DAY(C706),2))</f>
        <v/>
      </c>
      <c r="G706" s="26">
        <f>IF(E706="","",IFERROR(MATCH(E706,pl_chave,0),0))</f>
        <v/>
      </c>
      <c r="H706" s="23">
        <f>IF(G706="","",IF(G706=0,"Tarefa fora do plano",INDEX(pl_tag,G706)))</f>
        <v/>
      </c>
      <c r="I706" s="30">
        <f>IF(N(G706)=0,"",INDEX(pl_atividade,G706))</f>
        <v/>
      </c>
      <c r="J706" s="50">
        <f>IF(N(G706)=0,"",INDEX(pl_especialidade,G706))</f>
        <v/>
      </c>
      <c r="K706" s="28">
        <f>IF(N(G706)=0,"",INDEX(pl_duracao,G706))</f>
        <v/>
      </c>
      <c r="L706" s="39">
        <f>IF(ISNUMBER(C706),YEAR(C706),"")</f>
        <v/>
      </c>
      <c r="M706" s="39">
        <f>IF(ISNUMBER(C706),MONTH(C706),"")</f>
        <v/>
      </c>
      <c r="N706" s="23">
        <f>IF(L706="","",IF(NOT(ISNUMBER(crono_ano)),"Informe o ano",IF(L706&lt;crono_ano,"Antes do ano",IF(L706&gt;crono_ano,"Depois do ano","No ano"))))</f>
        <v/>
      </c>
      <c r="O706" s="39">
        <f>IF(F706="","",IF(COUNTIF(F$7:F706,F706)=1,1,0))</f>
        <v/>
      </c>
      <c r="P706" s="39">
        <f>IF(A706&amp;B706&amp;C706="","",IF(AND(O706=1,N(G706)&gt;0),IF(INDEX(pl_ativa,MAX(1,N(G706)))="Sim",1,0),0))</f>
        <v/>
      </c>
      <c r="Q706" s="39">
        <f>IF(F706="","",COUNTIFS(ex_chave_oc,F706,ex_cancelada,"&lt;&gt;Sim"))</f>
        <v/>
      </c>
      <c r="R706" s="51">
        <f>IF(P706="","",IF(AND(P706=1,N(Q706)&gt;0),1,0))</f>
        <v/>
      </c>
      <c r="S706" s="30">
        <f>IF(P706="","",IF(F706="","ERRO: data prevista ausente ou inválida",IF(O706=0,"Duplicada: contada uma vez",IF(N(G706)=0,"ERRO: tarefa fora do Plano Mestre",IF(P706=0,"Tarefa retirada do plano: não conta","OK")))))</f>
        <v/>
      </c>
    </row>
    <row r="707">
      <c r="A707" s="29" t="inlineStr">
        <is>
          <t>eq-demo-004</t>
        </is>
      </c>
      <c r="B707" s="25" t="inlineStr">
        <is>
          <t>PRL-11</t>
        </is>
      </c>
      <c r="C707" s="49" t="n">
        <v>46295</v>
      </c>
      <c r="D707" s="29" t="inlineStr">
        <is>
          <t>Cronograma PCM Direto</t>
        </is>
      </c>
      <c r="E707" s="23">
        <f>IF(OR(A707="",B707=""),"",A707&amp;"|"&amp;B707)</f>
        <v/>
      </c>
      <c r="F707" s="30">
        <f>IF(OR(E707="",NOT(ISNUMBER(C707))),"",E707&amp;"|"&amp;YEAR(C707)&amp;"-"&amp;RIGHT("0"&amp;MONTH(C707),2)&amp;"-"&amp;RIGHT("0"&amp;DAY(C707),2))</f>
        <v/>
      </c>
      <c r="G707" s="26">
        <f>IF(E707="","",IFERROR(MATCH(E707,pl_chave,0),0))</f>
        <v/>
      </c>
      <c r="H707" s="23">
        <f>IF(G707="","",IF(G707=0,"Tarefa fora do plano",INDEX(pl_tag,G707)))</f>
        <v/>
      </c>
      <c r="I707" s="30">
        <f>IF(N(G707)=0,"",INDEX(pl_atividade,G707))</f>
        <v/>
      </c>
      <c r="J707" s="50">
        <f>IF(N(G707)=0,"",INDEX(pl_especialidade,G707))</f>
        <v/>
      </c>
      <c r="K707" s="28">
        <f>IF(N(G707)=0,"",INDEX(pl_duracao,G707))</f>
        <v/>
      </c>
      <c r="L707" s="39">
        <f>IF(ISNUMBER(C707),YEAR(C707),"")</f>
        <v/>
      </c>
      <c r="M707" s="39">
        <f>IF(ISNUMBER(C707),MONTH(C707),"")</f>
        <v/>
      </c>
      <c r="N707" s="23">
        <f>IF(L707="","",IF(NOT(ISNUMBER(crono_ano)),"Informe o ano",IF(L707&lt;crono_ano,"Antes do ano",IF(L707&gt;crono_ano,"Depois do ano","No ano"))))</f>
        <v/>
      </c>
      <c r="O707" s="39">
        <f>IF(F707="","",IF(COUNTIF(F$7:F707,F707)=1,1,0))</f>
        <v/>
      </c>
      <c r="P707" s="39">
        <f>IF(A707&amp;B707&amp;C707="","",IF(AND(O707=1,N(G707)&gt;0),IF(INDEX(pl_ativa,MAX(1,N(G707)))="Sim",1,0),0))</f>
        <v/>
      </c>
      <c r="Q707" s="39">
        <f>IF(F707="","",COUNTIFS(ex_chave_oc,F707,ex_cancelada,"&lt;&gt;Sim"))</f>
        <v/>
      </c>
      <c r="R707" s="51">
        <f>IF(P707="","",IF(AND(P707=1,N(Q707)&gt;0),1,0))</f>
        <v/>
      </c>
      <c r="S707" s="30">
        <f>IF(P707="","",IF(F707="","ERRO: data prevista ausente ou inválida",IF(O707=0,"Duplicada: contada uma vez",IF(N(G707)=0,"ERRO: tarefa fora do Plano Mestre",IF(P707=0,"Tarefa retirada do plano: não conta","OK")))))</f>
        <v/>
      </c>
    </row>
    <row r="708">
      <c r="A708" s="29" t="inlineStr">
        <is>
          <t>eq-demo-004</t>
        </is>
      </c>
      <c r="B708" s="25" t="inlineStr">
        <is>
          <t>PRL-11</t>
        </is>
      </c>
      <c r="C708" s="49" t="n">
        <v>46296</v>
      </c>
      <c r="D708" s="29" t="inlineStr">
        <is>
          <t>Cronograma PCM Direto</t>
        </is>
      </c>
      <c r="E708" s="23">
        <f>IF(OR(A708="",B708=""),"",A708&amp;"|"&amp;B708)</f>
        <v/>
      </c>
      <c r="F708" s="30">
        <f>IF(OR(E708="",NOT(ISNUMBER(C708))),"",E708&amp;"|"&amp;YEAR(C708)&amp;"-"&amp;RIGHT("0"&amp;MONTH(C708),2)&amp;"-"&amp;RIGHT("0"&amp;DAY(C708),2))</f>
        <v/>
      </c>
      <c r="G708" s="26">
        <f>IF(E708="","",IFERROR(MATCH(E708,pl_chave,0),0))</f>
        <v/>
      </c>
      <c r="H708" s="23">
        <f>IF(G708="","",IF(G708=0,"Tarefa fora do plano",INDEX(pl_tag,G708)))</f>
        <v/>
      </c>
      <c r="I708" s="30">
        <f>IF(N(G708)=0,"",INDEX(pl_atividade,G708))</f>
        <v/>
      </c>
      <c r="J708" s="50">
        <f>IF(N(G708)=0,"",INDEX(pl_especialidade,G708))</f>
        <v/>
      </c>
      <c r="K708" s="28">
        <f>IF(N(G708)=0,"",INDEX(pl_duracao,G708))</f>
        <v/>
      </c>
      <c r="L708" s="39">
        <f>IF(ISNUMBER(C708),YEAR(C708),"")</f>
        <v/>
      </c>
      <c r="M708" s="39">
        <f>IF(ISNUMBER(C708),MONTH(C708),"")</f>
        <v/>
      </c>
      <c r="N708" s="23">
        <f>IF(L708="","",IF(NOT(ISNUMBER(crono_ano)),"Informe o ano",IF(L708&lt;crono_ano,"Antes do ano",IF(L708&gt;crono_ano,"Depois do ano","No ano"))))</f>
        <v/>
      </c>
      <c r="O708" s="39">
        <f>IF(F708="","",IF(COUNTIF(F$7:F708,F708)=1,1,0))</f>
        <v/>
      </c>
      <c r="P708" s="39">
        <f>IF(A708&amp;B708&amp;C708="","",IF(AND(O708=1,N(G708)&gt;0),IF(INDEX(pl_ativa,MAX(1,N(G708)))="Sim",1,0),0))</f>
        <v/>
      </c>
      <c r="Q708" s="39">
        <f>IF(F708="","",COUNTIFS(ex_chave_oc,F708,ex_cancelada,"&lt;&gt;Sim"))</f>
        <v/>
      </c>
      <c r="R708" s="51">
        <f>IF(P708="","",IF(AND(P708=1,N(Q708)&gt;0),1,0))</f>
        <v/>
      </c>
      <c r="S708" s="30">
        <f>IF(P708="","",IF(F708="","ERRO: data prevista ausente ou inválida",IF(O708=0,"Duplicada: contada uma vez",IF(N(G708)=0,"ERRO: tarefa fora do Plano Mestre",IF(P708=0,"Tarefa retirada do plano: não conta","OK")))))</f>
        <v/>
      </c>
    </row>
    <row r="709">
      <c r="A709" s="29" t="inlineStr">
        <is>
          <t>eq-demo-004</t>
        </is>
      </c>
      <c r="B709" s="25" t="inlineStr">
        <is>
          <t>PRL-11</t>
        </is>
      </c>
      <c r="C709" s="49" t="n">
        <v>46297</v>
      </c>
      <c r="D709" s="29" t="inlineStr">
        <is>
          <t>Cronograma PCM Direto</t>
        </is>
      </c>
      <c r="E709" s="23">
        <f>IF(OR(A709="",B709=""),"",A709&amp;"|"&amp;B709)</f>
        <v/>
      </c>
      <c r="F709" s="30">
        <f>IF(OR(E709="",NOT(ISNUMBER(C709))),"",E709&amp;"|"&amp;YEAR(C709)&amp;"-"&amp;RIGHT("0"&amp;MONTH(C709),2)&amp;"-"&amp;RIGHT("0"&amp;DAY(C709),2))</f>
        <v/>
      </c>
      <c r="G709" s="26">
        <f>IF(E709="","",IFERROR(MATCH(E709,pl_chave,0),0))</f>
        <v/>
      </c>
      <c r="H709" s="23">
        <f>IF(G709="","",IF(G709=0,"Tarefa fora do plano",INDEX(pl_tag,G709)))</f>
        <v/>
      </c>
      <c r="I709" s="30">
        <f>IF(N(G709)=0,"",INDEX(pl_atividade,G709))</f>
        <v/>
      </c>
      <c r="J709" s="50">
        <f>IF(N(G709)=0,"",INDEX(pl_especialidade,G709))</f>
        <v/>
      </c>
      <c r="K709" s="28">
        <f>IF(N(G709)=0,"",INDEX(pl_duracao,G709))</f>
        <v/>
      </c>
      <c r="L709" s="39">
        <f>IF(ISNUMBER(C709),YEAR(C709),"")</f>
        <v/>
      </c>
      <c r="M709" s="39">
        <f>IF(ISNUMBER(C709),MONTH(C709),"")</f>
        <v/>
      </c>
      <c r="N709" s="23">
        <f>IF(L709="","",IF(NOT(ISNUMBER(crono_ano)),"Informe o ano",IF(L709&lt;crono_ano,"Antes do ano",IF(L709&gt;crono_ano,"Depois do ano","No ano"))))</f>
        <v/>
      </c>
      <c r="O709" s="39">
        <f>IF(F709="","",IF(COUNTIF(F$7:F709,F709)=1,1,0))</f>
        <v/>
      </c>
      <c r="P709" s="39">
        <f>IF(A709&amp;B709&amp;C709="","",IF(AND(O709=1,N(G709)&gt;0),IF(INDEX(pl_ativa,MAX(1,N(G709)))="Sim",1,0),0))</f>
        <v/>
      </c>
      <c r="Q709" s="39">
        <f>IF(F709="","",COUNTIFS(ex_chave_oc,F709,ex_cancelada,"&lt;&gt;Sim"))</f>
        <v/>
      </c>
      <c r="R709" s="51">
        <f>IF(P709="","",IF(AND(P709=1,N(Q709)&gt;0),1,0))</f>
        <v/>
      </c>
      <c r="S709" s="30">
        <f>IF(P709="","",IF(F709="","ERRO: data prevista ausente ou inválida",IF(O709=0,"Duplicada: contada uma vez",IF(N(G709)=0,"ERRO: tarefa fora do Plano Mestre",IF(P709=0,"Tarefa retirada do plano: não conta","OK")))))</f>
        <v/>
      </c>
    </row>
    <row r="710">
      <c r="A710" s="29" t="inlineStr">
        <is>
          <t>eq-demo-001</t>
        </is>
      </c>
      <c r="B710" s="25" t="inlineStr">
        <is>
          <t>CMP-01</t>
        </is>
      </c>
      <c r="C710" s="49" t="n">
        <v>46300</v>
      </c>
      <c r="D710" s="29" t="inlineStr">
        <is>
          <t>Cronograma PCM Direto</t>
        </is>
      </c>
      <c r="E710" s="23">
        <f>IF(OR(A710="",B710=""),"",A710&amp;"|"&amp;B710)</f>
        <v/>
      </c>
      <c r="F710" s="30">
        <f>IF(OR(E710="",NOT(ISNUMBER(C710))),"",E710&amp;"|"&amp;YEAR(C710)&amp;"-"&amp;RIGHT("0"&amp;MONTH(C710),2)&amp;"-"&amp;RIGHT("0"&amp;DAY(C710),2))</f>
        <v/>
      </c>
      <c r="G710" s="26">
        <f>IF(E710="","",IFERROR(MATCH(E710,pl_chave,0),0))</f>
        <v/>
      </c>
      <c r="H710" s="23">
        <f>IF(G710="","",IF(G710=0,"Tarefa fora do plano",INDEX(pl_tag,G710)))</f>
        <v/>
      </c>
      <c r="I710" s="30">
        <f>IF(N(G710)=0,"",INDEX(pl_atividade,G710))</f>
        <v/>
      </c>
      <c r="J710" s="50">
        <f>IF(N(G710)=0,"",INDEX(pl_especialidade,G710))</f>
        <v/>
      </c>
      <c r="K710" s="28">
        <f>IF(N(G710)=0,"",INDEX(pl_duracao,G710))</f>
        <v/>
      </c>
      <c r="L710" s="39">
        <f>IF(ISNUMBER(C710),YEAR(C710),"")</f>
        <v/>
      </c>
      <c r="M710" s="39">
        <f>IF(ISNUMBER(C710),MONTH(C710),"")</f>
        <v/>
      </c>
      <c r="N710" s="23">
        <f>IF(L710="","",IF(NOT(ISNUMBER(crono_ano)),"Informe o ano",IF(L710&lt;crono_ano,"Antes do ano",IF(L710&gt;crono_ano,"Depois do ano","No ano"))))</f>
        <v/>
      </c>
      <c r="O710" s="39">
        <f>IF(F710="","",IF(COUNTIF(F$7:F710,F710)=1,1,0))</f>
        <v/>
      </c>
      <c r="P710" s="39">
        <f>IF(A710&amp;B710&amp;C710="","",IF(AND(O710=1,N(G710)&gt;0),IF(INDEX(pl_ativa,MAX(1,N(G710)))="Sim",1,0),0))</f>
        <v/>
      </c>
      <c r="Q710" s="39">
        <f>IF(F710="","",COUNTIFS(ex_chave_oc,F710,ex_cancelada,"&lt;&gt;Sim"))</f>
        <v/>
      </c>
      <c r="R710" s="51">
        <f>IF(P710="","",IF(AND(P710=1,N(Q710)&gt;0),1,0))</f>
        <v/>
      </c>
      <c r="S710" s="30">
        <f>IF(P710="","",IF(F710="","ERRO: data prevista ausente ou inválida",IF(O710=0,"Duplicada: contada uma vez",IF(N(G710)=0,"ERRO: tarefa fora do Plano Mestre",IF(P710=0,"Tarefa retirada do plano: não conta","OK")))))</f>
        <v/>
      </c>
    </row>
    <row r="711">
      <c r="A711" s="29" t="inlineStr">
        <is>
          <t>eq-demo-001</t>
        </is>
      </c>
      <c r="B711" s="25" t="inlineStr">
        <is>
          <t>CMP-02</t>
        </is>
      </c>
      <c r="C711" s="49" t="n">
        <v>46300</v>
      </c>
      <c r="D711" s="29" t="inlineStr">
        <is>
          <t>Cronograma PCM Direto</t>
        </is>
      </c>
      <c r="E711" s="23">
        <f>IF(OR(A711="",B711=""),"",A711&amp;"|"&amp;B711)</f>
        <v/>
      </c>
      <c r="F711" s="30">
        <f>IF(OR(E711="",NOT(ISNUMBER(C711))),"",E711&amp;"|"&amp;YEAR(C711)&amp;"-"&amp;RIGHT("0"&amp;MONTH(C711),2)&amp;"-"&amp;RIGHT("0"&amp;DAY(C711),2))</f>
        <v/>
      </c>
      <c r="G711" s="26">
        <f>IF(E711="","",IFERROR(MATCH(E711,pl_chave,0),0))</f>
        <v/>
      </c>
      <c r="H711" s="23">
        <f>IF(G711="","",IF(G711=0,"Tarefa fora do plano",INDEX(pl_tag,G711)))</f>
        <v/>
      </c>
      <c r="I711" s="30">
        <f>IF(N(G711)=0,"",INDEX(pl_atividade,G711))</f>
        <v/>
      </c>
      <c r="J711" s="50">
        <f>IF(N(G711)=0,"",INDEX(pl_especialidade,G711))</f>
        <v/>
      </c>
      <c r="K711" s="28">
        <f>IF(N(G711)=0,"",INDEX(pl_duracao,G711))</f>
        <v/>
      </c>
      <c r="L711" s="39">
        <f>IF(ISNUMBER(C711),YEAR(C711),"")</f>
        <v/>
      </c>
      <c r="M711" s="39">
        <f>IF(ISNUMBER(C711),MONTH(C711),"")</f>
        <v/>
      </c>
      <c r="N711" s="23">
        <f>IF(L711="","",IF(NOT(ISNUMBER(crono_ano)),"Informe o ano",IF(L711&lt;crono_ano,"Antes do ano",IF(L711&gt;crono_ano,"Depois do ano","No ano"))))</f>
        <v/>
      </c>
      <c r="O711" s="39">
        <f>IF(F711="","",IF(COUNTIF(F$7:F711,F711)=1,1,0))</f>
        <v/>
      </c>
      <c r="P711" s="39">
        <f>IF(A711&amp;B711&amp;C711="","",IF(AND(O711=1,N(G711)&gt;0),IF(INDEX(pl_ativa,MAX(1,N(G711)))="Sim",1,0),0))</f>
        <v/>
      </c>
      <c r="Q711" s="39">
        <f>IF(F711="","",COUNTIFS(ex_chave_oc,F711,ex_cancelada,"&lt;&gt;Sim"))</f>
        <v/>
      </c>
      <c r="R711" s="51">
        <f>IF(P711="","",IF(AND(P711=1,N(Q711)&gt;0),1,0))</f>
        <v/>
      </c>
      <c r="S711" s="30">
        <f>IF(P711="","",IF(F711="","ERRO: data prevista ausente ou inválida",IF(O711=0,"Duplicada: contada uma vez",IF(N(G711)=0,"ERRO: tarefa fora do Plano Mestre",IF(P711=0,"Tarefa retirada do plano: não conta","OK")))))</f>
        <v/>
      </c>
    </row>
    <row r="712">
      <c r="A712" s="29" t="inlineStr">
        <is>
          <t>eq-demo-002</t>
        </is>
      </c>
      <c r="B712" s="25" t="inlineStr">
        <is>
          <t>BCF-01</t>
        </is>
      </c>
      <c r="C712" s="49" t="n">
        <v>46300</v>
      </c>
      <c r="D712" s="29" t="inlineStr">
        <is>
          <t>Cronograma PCM Direto</t>
        </is>
      </c>
      <c r="E712" s="23">
        <f>IF(OR(A712="",B712=""),"",A712&amp;"|"&amp;B712)</f>
        <v/>
      </c>
      <c r="F712" s="30">
        <f>IF(OR(E712="",NOT(ISNUMBER(C712))),"",E712&amp;"|"&amp;YEAR(C712)&amp;"-"&amp;RIGHT("0"&amp;MONTH(C712),2)&amp;"-"&amp;RIGHT("0"&amp;DAY(C712),2))</f>
        <v/>
      </c>
      <c r="G712" s="26">
        <f>IF(E712="","",IFERROR(MATCH(E712,pl_chave,0),0))</f>
        <v/>
      </c>
      <c r="H712" s="23">
        <f>IF(G712="","",IF(G712=0,"Tarefa fora do plano",INDEX(pl_tag,G712)))</f>
        <v/>
      </c>
      <c r="I712" s="30">
        <f>IF(N(G712)=0,"",INDEX(pl_atividade,G712))</f>
        <v/>
      </c>
      <c r="J712" s="50">
        <f>IF(N(G712)=0,"",INDEX(pl_especialidade,G712))</f>
        <v/>
      </c>
      <c r="K712" s="28">
        <f>IF(N(G712)=0,"",INDEX(pl_duracao,G712))</f>
        <v/>
      </c>
      <c r="L712" s="39">
        <f>IF(ISNUMBER(C712),YEAR(C712),"")</f>
        <v/>
      </c>
      <c r="M712" s="39">
        <f>IF(ISNUMBER(C712),MONTH(C712),"")</f>
        <v/>
      </c>
      <c r="N712" s="23">
        <f>IF(L712="","",IF(NOT(ISNUMBER(crono_ano)),"Informe o ano",IF(L712&lt;crono_ano,"Antes do ano",IF(L712&gt;crono_ano,"Depois do ano","No ano"))))</f>
        <v/>
      </c>
      <c r="O712" s="39">
        <f>IF(F712="","",IF(COUNTIF(F$7:F712,F712)=1,1,0))</f>
        <v/>
      </c>
      <c r="P712" s="39">
        <f>IF(A712&amp;B712&amp;C712="","",IF(AND(O712=1,N(G712)&gt;0),IF(INDEX(pl_ativa,MAX(1,N(G712)))="Sim",1,0),0))</f>
        <v/>
      </c>
      <c r="Q712" s="39">
        <f>IF(F712="","",COUNTIFS(ex_chave_oc,F712,ex_cancelada,"&lt;&gt;Sim"))</f>
        <v/>
      </c>
      <c r="R712" s="51">
        <f>IF(P712="","",IF(AND(P712=1,N(Q712)&gt;0),1,0))</f>
        <v/>
      </c>
      <c r="S712" s="30">
        <f>IF(P712="","",IF(F712="","ERRO: data prevista ausente ou inválida",IF(O712=0,"Duplicada: contada uma vez",IF(N(G712)=0,"ERRO: tarefa fora do Plano Mestre",IF(P712=0,"Tarefa retirada do plano: não conta","OK")))))</f>
        <v/>
      </c>
    </row>
    <row r="713">
      <c r="A713" s="29" t="inlineStr">
        <is>
          <t>eq-demo-002</t>
        </is>
      </c>
      <c r="B713" s="25" t="inlineStr">
        <is>
          <t>BCF-02</t>
        </is>
      </c>
      <c r="C713" s="49" t="n">
        <v>46300</v>
      </c>
      <c r="D713" s="29" t="inlineStr">
        <is>
          <t>Cronograma PCM Direto</t>
        </is>
      </c>
      <c r="E713" s="23">
        <f>IF(OR(A713="",B713=""),"",A713&amp;"|"&amp;B713)</f>
        <v/>
      </c>
      <c r="F713" s="30">
        <f>IF(OR(E713="",NOT(ISNUMBER(C713))),"",E713&amp;"|"&amp;YEAR(C713)&amp;"-"&amp;RIGHT("0"&amp;MONTH(C713),2)&amp;"-"&amp;RIGHT("0"&amp;DAY(C713),2))</f>
        <v/>
      </c>
      <c r="G713" s="26">
        <f>IF(E713="","",IFERROR(MATCH(E713,pl_chave,0),0))</f>
        <v/>
      </c>
      <c r="H713" s="23">
        <f>IF(G713="","",IF(G713=0,"Tarefa fora do plano",INDEX(pl_tag,G713)))</f>
        <v/>
      </c>
      <c r="I713" s="30">
        <f>IF(N(G713)=0,"",INDEX(pl_atividade,G713))</f>
        <v/>
      </c>
      <c r="J713" s="50">
        <f>IF(N(G713)=0,"",INDEX(pl_especialidade,G713))</f>
        <v/>
      </c>
      <c r="K713" s="28">
        <f>IF(N(G713)=0,"",INDEX(pl_duracao,G713))</f>
        <v/>
      </c>
      <c r="L713" s="39">
        <f>IF(ISNUMBER(C713),YEAR(C713),"")</f>
        <v/>
      </c>
      <c r="M713" s="39">
        <f>IF(ISNUMBER(C713),MONTH(C713),"")</f>
        <v/>
      </c>
      <c r="N713" s="23">
        <f>IF(L713="","",IF(NOT(ISNUMBER(crono_ano)),"Informe o ano",IF(L713&lt;crono_ano,"Antes do ano",IF(L713&gt;crono_ano,"Depois do ano","No ano"))))</f>
        <v/>
      </c>
      <c r="O713" s="39">
        <f>IF(F713="","",IF(COUNTIF(F$7:F713,F713)=1,1,0))</f>
        <v/>
      </c>
      <c r="P713" s="39">
        <f>IF(A713&amp;B713&amp;C713="","",IF(AND(O713=1,N(G713)&gt;0),IF(INDEX(pl_ativa,MAX(1,N(G713)))="Sim",1,0),0))</f>
        <v/>
      </c>
      <c r="Q713" s="39">
        <f>IF(F713="","",COUNTIFS(ex_chave_oc,F713,ex_cancelada,"&lt;&gt;Sim"))</f>
        <v/>
      </c>
      <c r="R713" s="51">
        <f>IF(P713="","",IF(AND(P713=1,N(Q713)&gt;0),1,0))</f>
        <v/>
      </c>
      <c r="S713" s="30">
        <f>IF(P713="","",IF(F713="","ERRO: data prevista ausente ou inválida",IF(O713=0,"Duplicada: contada uma vez",IF(N(G713)=0,"ERRO: tarefa fora do Plano Mestre",IF(P713=0,"Tarefa retirada do plano: não conta","OK")))))</f>
        <v/>
      </c>
    </row>
    <row r="714">
      <c r="A714" s="29" t="inlineStr">
        <is>
          <t>eq-demo-002</t>
        </is>
      </c>
      <c r="B714" s="25" t="inlineStr">
        <is>
          <t>BCF-05</t>
        </is>
      </c>
      <c r="C714" s="49" t="n">
        <v>46300</v>
      </c>
      <c r="D714" s="29" t="inlineStr">
        <is>
          <t>Cronograma PCM Direto</t>
        </is>
      </c>
      <c r="E714" s="23">
        <f>IF(OR(A714="",B714=""),"",A714&amp;"|"&amp;B714)</f>
        <v/>
      </c>
      <c r="F714" s="30">
        <f>IF(OR(E714="",NOT(ISNUMBER(C714))),"",E714&amp;"|"&amp;YEAR(C714)&amp;"-"&amp;RIGHT("0"&amp;MONTH(C714),2)&amp;"-"&amp;RIGHT("0"&amp;DAY(C714),2))</f>
        <v/>
      </c>
      <c r="G714" s="26">
        <f>IF(E714="","",IFERROR(MATCH(E714,pl_chave,0),0))</f>
        <v/>
      </c>
      <c r="H714" s="23">
        <f>IF(G714="","",IF(G714=0,"Tarefa fora do plano",INDEX(pl_tag,G714)))</f>
        <v/>
      </c>
      <c r="I714" s="30">
        <f>IF(N(G714)=0,"",INDEX(pl_atividade,G714))</f>
        <v/>
      </c>
      <c r="J714" s="50">
        <f>IF(N(G714)=0,"",INDEX(pl_especialidade,G714))</f>
        <v/>
      </c>
      <c r="K714" s="28">
        <f>IF(N(G714)=0,"",INDEX(pl_duracao,G714))</f>
        <v/>
      </c>
      <c r="L714" s="39">
        <f>IF(ISNUMBER(C714),YEAR(C714),"")</f>
        <v/>
      </c>
      <c r="M714" s="39">
        <f>IF(ISNUMBER(C714),MONTH(C714),"")</f>
        <v/>
      </c>
      <c r="N714" s="23">
        <f>IF(L714="","",IF(NOT(ISNUMBER(crono_ano)),"Informe o ano",IF(L714&lt;crono_ano,"Antes do ano",IF(L714&gt;crono_ano,"Depois do ano","No ano"))))</f>
        <v/>
      </c>
      <c r="O714" s="39">
        <f>IF(F714="","",IF(COUNTIF(F$7:F714,F714)=1,1,0))</f>
        <v/>
      </c>
      <c r="P714" s="39">
        <f>IF(A714&amp;B714&amp;C714="","",IF(AND(O714=1,N(G714)&gt;0),IF(INDEX(pl_ativa,MAX(1,N(G714)))="Sim",1,0),0))</f>
        <v/>
      </c>
      <c r="Q714" s="39">
        <f>IF(F714="","",COUNTIFS(ex_chave_oc,F714,ex_cancelada,"&lt;&gt;Sim"))</f>
        <v/>
      </c>
      <c r="R714" s="51">
        <f>IF(P714="","",IF(AND(P714=1,N(Q714)&gt;0),1,0))</f>
        <v/>
      </c>
      <c r="S714" s="30">
        <f>IF(P714="","",IF(F714="","ERRO: data prevista ausente ou inválida",IF(O714=0,"Duplicada: contada uma vez",IF(N(G714)=0,"ERRO: tarefa fora do Plano Mestre",IF(P714=0,"Tarefa retirada do plano: não conta","OK")))))</f>
        <v/>
      </c>
    </row>
    <row r="715">
      <c r="A715" s="29" t="inlineStr">
        <is>
          <t>eq-demo-004</t>
        </is>
      </c>
      <c r="B715" s="25" t="inlineStr">
        <is>
          <t>PRL-01</t>
        </is>
      </c>
      <c r="C715" s="49" t="n">
        <v>46300</v>
      </c>
      <c r="D715" s="29" t="inlineStr">
        <is>
          <t>Cronograma PCM Direto</t>
        </is>
      </c>
      <c r="E715" s="23">
        <f>IF(OR(A715="",B715=""),"",A715&amp;"|"&amp;B715)</f>
        <v/>
      </c>
      <c r="F715" s="30">
        <f>IF(OR(E715="",NOT(ISNUMBER(C715))),"",E715&amp;"|"&amp;YEAR(C715)&amp;"-"&amp;RIGHT("0"&amp;MONTH(C715),2)&amp;"-"&amp;RIGHT("0"&amp;DAY(C715),2))</f>
        <v/>
      </c>
      <c r="G715" s="26">
        <f>IF(E715="","",IFERROR(MATCH(E715,pl_chave,0),0))</f>
        <v/>
      </c>
      <c r="H715" s="23">
        <f>IF(G715="","",IF(G715=0,"Tarefa fora do plano",INDEX(pl_tag,G715)))</f>
        <v/>
      </c>
      <c r="I715" s="30">
        <f>IF(N(G715)=0,"",INDEX(pl_atividade,G715))</f>
        <v/>
      </c>
      <c r="J715" s="50">
        <f>IF(N(G715)=0,"",INDEX(pl_especialidade,G715))</f>
        <v/>
      </c>
      <c r="K715" s="28">
        <f>IF(N(G715)=0,"",INDEX(pl_duracao,G715))</f>
        <v/>
      </c>
      <c r="L715" s="39">
        <f>IF(ISNUMBER(C715),YEAR(C715),"")</f>
        <v/>
      </c>
      <c r="M715" s="39">
        <f>IF(ISNUMBER(C715),MONTH(C715),"")</f>
        <v/>
      </c>
      <c r="N715" s="23">
        <f>IF(L715="","",IF(NOT(ISNUMBER(crono_ano)),"Informe o ano",IF(L715&lt;crono_ano,"Antes do ano",IF(L715&gt;crono_ano,"Depois do ano","No ano"))))</f>
        <v/>
      </c>
      <c r="O715" s="39">
        <f>IF(F715="","",IF(COUNTIF(F$7:F715,F715)=1,1,0))</f>
        <v/>
      </c>
      <c r="P715" s="39">
        <f>IF(A715&amp;B715&amp;C715="","",IF(AND(O715=1,N(G715)&gt;0),IF(INDEX(pl_ativa,MAX(1,N(G715)))="Sim",1,0),0))</f>
        <v/>
      </c>
      <c r="Q715" s="39">
        <f>IF(F715="","",COUNTIFS(ex_chave_oc,F715,ex_cancelada,"&lt;&gt;Sim"))</f>
        <v/>
      </c>
      <c r="R715" s="51">
        <f>IF(P715="","",IF(AND(P715=1,N(Q715)&gt;0),1,0))</f>
        <v/>
      </c>
      <c r="S715" s="30">
        <f>IF(P715="","",IF(F715="","ERRO: data prevista ausente ou inválida",IF(O715=0,"Duplicada: contada uma vez",IF(N(G715)=0,"ERRO: tarefa fora do Plano Mestre",IF(P715=0,"Tarefa retirada do plano: não conta","OK")))))</f>
        <v/>
      </c>
    </row>
    <row r="716">
      <c r="A716" s="29" t="inlineStr">
        <is>
          <t>eq-demo-004</t>
        </is>
      </c>
      <c r="B716" s="25" t="inlineStr">
        <is>
          <t>PRL-02</t>
        </is>
      </c>
      <c r="C716" s="49" t="n">
        <v>46300</v>
      </c>
      <c r="D716" s="29" t="inlineStr">
        <is>
          <t>Cronograma PCM Direto</t>
        </is>
      </c>
      <c r="E716" s="23">
        <f>IF(OR(A716="",B716=""),"",A716&amp;"|"&amp;B716)</f>
        <v/>
      </c>
      <c r="F716" s="30">
        <f>IF(OR(E716="",NOT(ISNUMBER(C716))),"",E716&amp;"|"&amp;YEAR(C716)&amp;"-"&amp;RIGHT("0"&amp;MONTH(C716),2)&amp;"-"&amp;RIGHT("0"&amp;DAY(C716),2))</f>
        <v/>
      </c>
      <c r="G716" s="26">
        <f>IF(E716="","",IFERROR(MATCH(E716,pl_chave,0),0))</f>
        <v/>
      </c>
      <c r="H716" s="23">
        <f>IF(G716="","",IF(G716=0,"Tarefa fora do plano",INDEX(pl_tag,G716)))</f>
        <v/>
      </c>
      <c r="I716" s="30">
        <f>IF(N(G716)=0,"",INDEX(pl_atividade,G716))</f>
        <v/>
      </c>
      <c r="J716" s="50">
        <f>IF(N(G716)=0,"",INDEX(pl_especialidade,G716))</f>
        <v/>
      </c>
      <c r="K716" s="28">
        <f>IF(N(G716)=0,"",INDEX(pl_duracao,G716))</f>
        <v/>
      </c>
      <c r="L716" s="39">
        <f>IF(ISNUMBER(C716),YEAR(C716),"")</f>
        <v/>
      </c>
      <c r="M716" s="39">
        <f>IF(ISNUMBER(C716),MONTH(C716),"")</f>
        <v/>
      </c>
      <c r="N716" s="23">
        <f>IF(L716="","",IF(NOT(ISNUMBER(crono_ano)),"Informe o ano",IF(L716&lt;crono_ano,"Antes do ano",IF(L716&gt;crono_ano,"Depois do ano","No ano"))))</f>
        <v/>
      </c>
      <c r="O716" s="39">
        <f>IF(F716="","",IF(COUNTIF(F$7:F716,F716)=1,1,0))</f>
        <v/>
      </c>
      <c r="P716" s="39">
        <f>IF(A716&amp;B716&amp;C716="","",IF(AND(O716=1,N(G716)&gt;0),IF(INDEX(pl_ativa,MAX(1,N(G716)))="Sim",1,0),0))</f>
        <v/>
      </c>
      <c r="Q716" s="39">
        <f>IF(F716="","",COUNTIFS(ex_chave_oc,F716,ex_cancelada,"&lt;&gt;Sim"))</f>
        <v/>
      </c>
      <c r="R716" s="51">
        <f>IF(P716="","",IF(AND(P716=1,N(Q716)&gt;0),1,0))</f>
        <v/>
      </c>
      <c r="S716" s="30">
        <f>IF(P716="","",IF(F716="","ERRO: data prevista ausente ou inválida",IF(O716=0,"Duplicada: contada uma vez",IF(N(G716)=0,"ERRO: tarefa fora do Plano Mestre",IF(P716=0,"Tarefa retirada do plano: não conta","OK")))))</f>
        <v/>
      </c>
    </row>
    <row r="717">
      <c r="A717" s="29" t="inlineStr">
        <is>
          <t>eq-demo-004</t>
        </is>
      </c>
      <c r="B717" s="25" t="inlineStr">
        <is>
          <t>PRL-03</t>
        </is>
      </c>
      <c r="C717" s="49" t="n">
        <v>46300</v>
      </c>
      <c r="D717" s="29" t="inlineStr">
        <is>
          <t>Cronograma PCM Direto</t>
        </is>
      </c>
      <c r="E717" s="23">
        <f>IF(OR(A717="",B717=""),"",A717&amp;"|"&amp;B717)</f>
        <v/>
      </c>
      <c r="F717" s="30">
        <f>IF(OR(E717="",NOT(ISNUMBER(C717))),"",E717&amp;"|"&amp;YEAR(C717)&amp;"-"&amp;RIGHT("0"&amp;MONTH(C717),2)&amp;"-"&amp;RIGHT("0"&amp;DAY(C717),2))</f>
        <v/>
      </c>
      <c r="G717" s="26">
        <f>IF(E717="","",IFERROR(MATCH(E717,pl_chave,0),0))</f>
        <v/>
      </c>
      <c r="H717" s="23">
        <f>IF(G717="","",IF(G717=0,"Tarefa fora do plano",INDEX(pl_tag,G717)))</f>
        <v/>
      </c>
      <c r="I717" s="30">
        <f>IF(N(G717)=0,"",INDEX(pl_atividade,G717))</f>
        <v/>
      </c>
      <c r="J717" s="50">
        <f>IF(N(G717)=0,"",INDEX(pl_especialidade,G717))</f>
        <v/>
      </c>
      <c r="K717" s="28">
        <f>IF(N(G717)=0,"",INDEX(pl_duracao,G717))</f>
        <v/>
      </c>
      <c r="L717" s="39">
        <f>IF(ISNUMBER(C717),YEAR(C717),"")</f>
        <v/>
      </c>
      <c r="M717" s="39">
        <f>IF(ISNUMBER(C717),MONTH(C717),"")</f>
        <v/>
      </c>
      <c r="N717" s="23">
        <f>IF(L717="","",IF(NOT(ISNUMBER(crono_ano)),"Informe o ano",IF(L717&lt;crono_ano,"Antes do ano",IF(L717&gt;crono_ano,"Depois do ano","No ano"))))</f>
        <v/>
      </c>
      <c r="O717" s="39">
        <f>IF(F717="","",IF(COUNTIF(F$7:F717,F717)=1,1,0))</f>
        <v/>
      </c>
      <c r="P717" s="39">
        <f>IF(A717&amp;B717&amp;C717="","",IF(AND(O717=1,N(G717)&gt;0),IF(INDEX(pl_ativa,MAX(1,N(G717)))="Sim",1,0),0))</f>
        <v/>
      </c>
      <c r="Q717" s="39">
        <f>IF(F717="","",COUNTIFS(ex_chave_oc,F717,ex_cancelada,"&lt;&gt;Sim"))</f>
        <v/>
      </c>
      <c r="R717" s="51">
        <f>IF(P717="","",IF(AND(P717=1,N(Q717)&gt;0),1,0))</f>
        <v/>
      </c>
      <c r="S717" s="30">
        <f>IF(P717="","",IF(F717="","ERRO: data prevista ausente ou inválida",IF(O717=0,"Duplicada: contada uma vez",IF(N(G717)=0,"ERRO: tarefa fora do Plano Mestre",IF(P717=0,"Tarefa retirada do plano: não conta","OK")))))</f>
        <v/>
      </c>
    </row>
    <row r="718">
      <c r="A718" s="29" t="inlineStr">
        <is>
          <t>eq-demo-004</t>
        </is>
      </c>
      <c r="B718" s="25" t="inlineStr">
        <is>
          <t>PRL-04</t>
        </is>
      </c>
      <c r="C718" s="49" t="n">
        <v>46300</v>
      </c>
      <c r="D718" s="29" t="inlineStr">
        <is>
          <t>Cronograma PCM Direto</t>
        </is>
      </c>
      <c r="E718" s="23">
        <f>IF(OR(A718="",B718=""),"",A718&amp;"|"&amp;B718)</f>
        <v/>
      </c>
      <c r="F718" s="30">
        <f>IF(OR(E718="",NOT(ISNUMBER(C718))),"",E718&amp;"|"&amp;YEAR(C718)&amp;"-"&amp;RIGHT("0"&amp;MONTH(C718),2)&amp;"-"&amp;RIGHT("0"&amp;DAY(C718),2))</f>
        <v/>
      </c>
      <c r="G718" s="26">
        <f>IF(E718="","",IFERROR(MATCH(E718,pl_chave,0),0))</f>
        <v/>
      </c>
      <c r="H718" s="23">
        <f>IF(G718="","",IF(G718=0,"Tarefa fora do plano",INDEX(pl_tag,G718)))</f>
        <v/>
      </c>
      <c r="I718" s="30">
        <f>IF(N(G718)=0,"",INDEX(pl_atividade,G718))</f>
        <v/>
      </c>
      <c r="J718" s="50">
        <f>IF(N(G718)=0,"",INDEX(pl_especialidade,G718))</f>
        <v/>
      </c>
      <c r="K718" s="28">
        <f>IF(N(G718)=0,"",INDEX(pl_duracao,G718))</f>
        <v/>
      </c>
      <c r="L718" s="39">
        <f>IF(ISNUMBER(C718),YEAR(C718),"")</f>
        <v/>
      </c>
      <c r="M718" s="39">
        <f>IF(ISNUMBER(C718),MONTH(C718),"")</f>
        <v/>
      </c>
      <c r="N718" s="23">
        <f>IF(L718="","",IF(NOT(ISNUMBER(crono_ano)),"Informe o ano",IF(L718&lt;crono_ano,"Antes do ano",IF(L718&gt;crono_ano,"Depois do ano","No ano"))))</f>
        <v/>
      </c>
      <c r="O718" s="39">
        <f>IF(F718="","",IF(COUNTIF(F$7:F718,F718)=1,1,0))</f>
        <v/>
      </c>
      <c r="P718" s="39">
        <f>IF(A718&amp;B718&amp;C718="","",IF(AND(O718=1,N(G718)&gt;0),IF(INDEX(pl_ativa,MAX(1,N(G718)))="Sim",1,0),0))</f>
        <v/>
      </c>
      <c r="Q718" s="39">
        <f>IF(F718="","",COUNTIFS(ex_chave_oc,F718,ex_cancelada,"&lt;&gt;Sim"))</f>
        <v/>
      </c>
      <c r="R718" s="51">
        <f>IF(P718="","",IF(AND(P718=1,N(Q718)&gt;0),1,0))</f>
        <v/>
      </c>
      <c r="S718" s="30">
        <f>IF(P718="","",IF(F718="","ERRO: data prevista ausente ou inválida",IF(O718=0,"Duplicada: contada uma vez",IF(N(G718)=0,"ERRO: tarefa fora do Plano Mestre",IF(P718=0,"Tarefa retirada do plano: não conta","OK")))))</f>
        <v/>
      </c>
    </row>
    <row r="719">
      <c r="A719" s="29" t="inlineStr">
        <is>
          <t>eq-demo-004</t>
        </is>
      </c>
      <c r="B719" s="25" t="inlineStr">
        <is>
          <t>PRL-11</t>
        </is>
      </c>
      <c r="C719" s="49" t="n">
        <v>46300</v>
      </c>
      <c r="D719" s="29" t="inlineStr">
        <is>
          <t>Cronograma PCM Direto</t>
        </is>
      </c>
      <c r="E719" s="23">
        <f>IF(OR(A719="",B719=""),"",A719&amp;"|"&amp;B719)</f>
        <v/>
      </c>
      <c r="F719" s="30">
        <f>IF(OR(E719="",NOT(ISNUMBER(C719))),"",E719&amp;"|"&amp;YEAR(C719)&amp;"-"&amp;RIGHT("0"&amp;MONTH(C719),2)&amp;"-"&amp;RIGHT("0"&amp;DAY(C719),2))</f>
        <v/>
      </c>
      <c r="G719" s="26">
        <f>IF(E719="","",IFERROR(MATCH(E719,pl_chave,0),0))</f>
        <v/>
      </c>
      <c r="H719" s="23">
        <f>IF(G719="","",IF(G719=0,"Tarefa fora do plano",INDEX(pl_tag,G719)))</f>
        <v/>
      </c>
      <c r="I719" s="30">
        <f>IF(N(G719)=0,"",INDEX(pl_atividade,G719))</f>
        <v/>
      </c>
      <c r="J719" s="50">
        <f>IF(N(G719)=0,"",INDEX(pl_especialidade,G719))</f>
        <v/>
      </c>
      <c r="K719" s="28">
        <f>IF(N(G719)=0,"",INDEX(pl_duracao,G719))</f>
        <v/>
      </c>
      <c r="L719" s="39">
        <f>IF(ISNUMBER(C719),YEAR(C719),"")</f>
        <v/>
      </c>
      <c r="M719" s="39">
        <f>IF(ISNUMBER(C719),MONTH(C719),"")</f>
        <v/>
      </c>
      <c r="N719" s="23">
        <f>IF(L719="","",IF(NOT(ISNUMBER(crono_ano)),"Informe o ano",IF(L719&lt;crono_ano,"Antes do ano",IF(L719&gt;crono_ano,"Depois do ano","No ano"))))</f>
        <v/>
      </c>
      <c r="O719" s="39">
        <f>IF(F719="","",IF(COUNTIF(F$7:F719,F719)=1,1,0))</f>
        <v/>
      </c>
      <c r="P719" s="39">
        <f>IF(A719&amp;B719&amp;C719="","",IF(AND(O719=1,N(G719)&gt;0),IF(INDEX(pl_ativa,MAX(1,N(G719)))="Sim",1,0),0))</f>
        <v/>
      </c>
      <c r="Q719" s="39">
        <f>IF(F719="","",COUNTIFS(ex_chave_oc,F719,ex_cancelada,"&lt;&gt;Sim"))</f>
        <v/>
      </c>
      <c r="R719" s="51">
        <f>IF(P719="","",IF(AND(P719=1,N(Q719)&gt;0),1,0))</f>
        <v/>
      </c>
      <c r="S719" s="30">
        <f>IF(P719="","",IF(F719="","ERRO: data prevista ausente ou inválida",IF(O719=0,"Duplicada: contada uma vez",IF(N(G719)=0,"ERRO: tarefa fora do Plano Mestre",IF(P719=0,"Tarefa retirada do plano: não conta","OK")))))</f>
        <v/>
      </c>
    </row>
    <row r="720">
      <c r="A720" s="29" t="inlineStr">
        <is>
          <t>eq-demo-004</t>
        </is>
      </c>
      <c r="B720" s="25" t="inlineStr">
        <is>
          <t>PRL-11</t>
        </is>
      </c>
      <c r="C720" s="49" t="n">
        <v>46301</v>
      </c>
      <c r="D720" s="29" t="inlineStr">
        <is>
          <t>Cronograma PCM Direto</t>
        </is>
      </c>
      <c r="E720" s="23">
        <f>IF(OR(A720="",B720=""),"",A720&amp;"|"&amp;B720)</f>
        <v/>
      </c>
      <c r="F720" s="30">
        <f>IF(OR(E720="",NOT(ISNUMBER(C720))),"",E720&amp;"|"&amp;YEAR(C720)&amp;"-"&amp;RIGHT("0"&amp;MONTH(C720),2)&amp;"-"&amp;RIGHT("0"&amp;DAY(C720),2))</f>
        <v/>
      </c>
      <c r="G720" s="26">
        <f>IF(E720="","",IFERROR(MATCH(E720,pl_chave,0),0))</f>
        <v/>
      </c>
      <c r="H720" s="23">
        <f>IF(G720="","",IF(G720=0,"Tarefa fora do plano",INDEX(pl_tag,G720)))</f>
        <v/>
      </c>
      <c r="I720" s="30">
        <f>IF(N(G720)=0,"",INDEX(pl_atividade,G720))</f>
        <v/>
      </c>
      <c r="J720" s="50">
        <f>IF(N(G720)=0,"",INDEX(pl_especialidade,G720))</f>
        <v/>
      </c>
      <c r="K720" s="28">
        <f>IF(N(G720)=0,"",INDEX(pl_duracao,G720))</f>
        <v/>
      </c>
      <c r="L720" s="39">
        <f>IF(ISNUMBER(C720),YEAR(C720),"")</f>
        <v/>
      </c>
      <c r="M720" s="39">
        <f>IF(ISNUMBER(C720),MONTH(C720),"")</f>
        <v/>
      </c>
      <c r="N720" s="23">
        <f>IF(L720="","",IF(NOT(ISNUMBER(crono_ano)),"Informe o ano",IF(L720&lt;crono_ano,"Antes do ano",IF(L720&gt;crono_ano,"Depois do ano","No ano"))))</f>
        <v/>
      </c>
      <c r="O720" s="39">
        <f>IF(F720="","",IF(COUNTIF(F$7:F720,F720)=1,1,0))</f>
        <v/>
      </c>
      <c r="P720" s="39">
        <f>IF(A720&amp;B720&amp;C720="","",IF(AND(O720=1,N(G720)&gt;0),IF(INDEX(pl_ativa,MAX(1,N(G720)))="Sim",1,0),0))</f>
        <v/>
      </c>
      <c r="Q720" s="39">
        <f>IF(F720="","",COUNTIFS(ex_chave_oc,F720,ex_cancelada,"&lt;&gt;Sim"))</f>
        <v/>
      </c>
      <c r="R720" s="51">
        <f>IF(P720="","",IF(AND(P720=1,N(Q720)&gt;0),1,0))</f>
        <v/>
      </c>
      <c r="S720" s="30">
        <f>IF(P720="","",IF(F720="","ERRO: data prevista ausente ou inválida",IF(O720=0,"Duplicada: contada uma vez",IF(N(G720)=0,"ERRO: tarefa fora do Plano Mestre",IF(P720=0,"Tarefa retirada do plano: não conta","OK")))))</f>
        <v/>
      </c>
    </row>
    <row r="721">
      <c r="A721" s="29" t="inlineStr">
        <is>
          <t>eq-demo-004</t>
        </is>
      </c>
      <c r="B721" s="25" t="inlineStr">
        <is>
          <t>PRL-11</t>
        </is>
      </c>
      <c r="C721" s="49" t="n">
        <v>46302</v>
      </c>
      <c r="D721" s="29" t="inlineStr">
        <is>
          <t>Cronograma PCM Direto</t>
        </is>
      </c>
      <c r="E721" s="23">
        <f>IF(OR(A721="",B721=""),"",A721&amp;"|"&amp;B721)</f>
        <v/>
      </c>
      <c r="F721" s="30">
        <f>IF(OR(E721="",NOT(ISNUMBER(C721))),"",E721&amp;"|"&amp;YEAR(C721)&amp;"-"&amp;RIGHT("0"&amp;MONTH(C721),2)&amp;"-"&amp;RIGHT("0"&amp;DAY(C721),2))</f>
        <v/>
      </c>
      <c r="G721" s="26">
        <f>IF(E721="","",IFERROR(MATCH(E721,pl_chave,0),0))</f>
        <v/>
      </c>
      <c r="H721" s="23">
        <f>IF(G721="","",IF(G721=0,"Tarefa fora do plano",INDEX(pl_tag,G721)))</f>
        <v/>
      </c>
      <c r="I721" s="30">
        <f>IF(N(G721)=0,"",INDEX(pl_atividade,G721))</f>
        <v/>
      </c>
      <c r="J721" s="50">
        <f>IF(N(G721)=0,"",INDEX(pl_especialidade,G721))</f>
        <v/>
      </c>
      <c r="K721" s="28">
        <f>IF(N(G721)=0,"",INDEX(pl_duracao,G721))</f>
        <v/>
      </c>
      <c r="L721" s="39">
        <f>IF(ISNUMBER(C721),YEAR(C721),"")</f>
        <v/>
      </c>
      <c r="M721" s="39">
        <f>IF(ISNUMBER(C721),MONTH(C721),"")</f>
        <v/>
      </c>
      <c r="N721" s="23">
        <f>IF(L721="","",IF(NOT(ISNUMBER(crono_ano)),"Informe o ano",IF(L721&lt;crono_ano,"Antes do ano",IF(L721&gt;crono_ano,"Depois do ano","No ano"))))</f>
        <v/>
      </c>
      <c r="O721" s="39">
        <f>IF(F721="","",IF(COUNTIF(F$7:F721,F721)=1,1,0))</f>
        <v/>
      </c>
      <c r="P721" s="39">
        <f>IF(A721&amp;B721&amp;C721="","",IF(AND(O721=1,N(G721)&gt;0),IF(INDEX(pl_ativa,MAX(1,N(G721)))="Sim",1,0),0))</f>
        <v/>
      </c>
      <c r="Q721" s="39">
        <f>IF(F721="","",COUNTIFS(ex_chave_oc,F721,ex_cancelada,"&lt;&gt;Sim"))</f>
        <v/>
      </c>
      <c r="R721" s="51">
        <f>IF(P721="","",IF(AND(P721=1,N(Q721)&gt;0),1,0))</f>
        <v/>
      </c>
      <c r="S721" s="30">
        <f>IF(P721="","",IF(F721="","ERRO: data prevista ausente ou inválida",IF(O721=0,"Duplicada: contada uma vez",IF(N(G721)=0,"ERRO: tarefa fora do Plano Mestre",IF(P721=0,"Tarefa retirada do plano: não conta","OK")))))</f>
        <v/>
      </c>
    </row>
    <row r="722">
      <c r="A722" s="29" t="inlineStr">
        <is>
          <t>eq-demo-004</t>
        </is>
      </c>
      <c r="B722" s="25" t="inlineStr">
        <is>
          <t>PRL-11</t>
        </is>
      </c>
      <c r="C722" s="49" t="n">
        <v>46303</v>
      </c>
      <c r="D722" s="29" t="inlineStr">
        <is>
          <t>Cronograma PCM Direto</t>
        </is>
      </c>
      <c r="E722" s="23">
        <f>IF(OR(A722="",B722=""),"",A722&amp;"|"&amp;B722)</f>
        <v/>
      </c>
      <c r="F722" s="30">
        <f>IF(OR(E722="",NOT(ISNUMBER(C722))),"",E722&amp;"|"&amp;YEAR(C722)&amp;"-"&amp;RIGHT("0"&amp;MONTH(C722),2)&amp;"-"&amp;RIGHT("0"&amp;DAY(C722),2))</f>
        <v/>
      </c>
      <c r="G722" s="26">
        <f>IF(E722="","",IFERROR(MATCH(E722,pl_chave,0),0))</f>
        <v/>
      </c>
      <c r="H722" s="23">
        <f>IF(G722="","",IF(G722=0,"Tarefa fora do plano",INDEX(pl_tag,G722)))</f>
        <v/>
      </c>
      <c r="I722" s="30">
        <f>IF(N(G722)=0,"",INDEX(pl_atividade,G722))</f>
        <v/>
      </c>
      <c r="J722" s="50">
        <f>IF(N(G722)=0,"",INDEX(pl_especialidade,G722))</f>
        <v/>
      </c>
      <c r="K722" s="28">
        <f>IF(N(G722)=0,"",INDEX(pl_duracao,G722))</f>
        <v/>
      </c>
      <c r="L722" s="39">
        <f>IF(ISNUMBER(C722),YEAR(C722),"")</f>
        <v/>
      </c>
      <c r="M722" s="39">
        <f>IF(ISNUMBER(C722),MONTH(C722),"")</f>
        <v/>
      </c>
      <c r="N722" s="23">
        <f>IF(L722="","",IF(NOT(ISNUMBER(crono_ano)),"Informe o ano",IF(L722&lt;crono_ano,"Antes do ano",IF(L722&gt;crono_ano,"Depois do ano","No ano"))))</f>
        <v/>
      </c>
      <c r="O722" s="39">
        <f>IF(F722="","",IF(COUNTIF(F$7:F722,F722)=1,1,0))</f>
        <v/>
      </c>
      <c r="P722" s="39">
        <f>IF(A722&amp;B722&amp;C722="","",IF(AND(O722=1,N(G722)&gt;0),IF(INDEX(pl_ativa,MAX(1,N(G722)))="Sim",1,0),0))</f>
        <v/>
      </c>
      <c r="Q722" s="39">
        <f>IF(F722="","",COUNTIFS(ex_chave_oc,F722,ex_cancelada,"&lt;&gt;Sim"))</f>
        <v/>
      </c>
      <c r="R722" s="51">
        <f>IF(P722="","",IF(AND(P722=1,N(Q722)&gt;0),1,0))</f>
        <v/>
      </c>
      <c r="S722" s="30">
        <f>IF(P722="","",IF(F722="","ERRO: data prevista ausente ou inválida",IF(O722=0,"Duplicada: contada uma vez",IF(N(G722)=0,"ERRO: tarefa fora do Plano Mestre",IF(P722=0,"Tarefa retirada do plano: não conta","OK")))))</f>
        <v/>
      </c>
    </row>
    <row r="723">
      <c r="A723" s="29" t="inlineStr">
        <is>
          <t>eq-demo-004</t>
        </is>
      </c>
      <c r="B723" s="25" t="inlineStr">
        <is>
          <t>PRL-11</t>
        </is>
      </c>
      <c r="C723" s="49" t="n">
        <v>46304</v>
      </c>
      <c r="D723" s="29" t="inlineStr">
        <is>
          <t>Cronograma PCM Direto</t>
        </is>
      </c>
      <c r="E723" s="23">
        <f>IF(OR(A723="",B723=""),"",A723&amp;"|"&amp;B723)</f>
        <v/>
      </c>
      <c r="F723" s="30">
        <f>IF(OR(E723="",NOT(ISNUMBER(C723))),"",E723&amp;"|"&amp;YEAR(C723)&amp;"-"&amp;RIGHT("0"&amp;MONTH(C723),2)&amp;"-"&amp;RIGHT("0"&amp;DAY(C723),2))</f>
        <v/>
      </c>
      <c r="G723" s="26">
        <f>IF(E723="","",IFERROR(MATCH(E723,pl_chave,0),0))</f>
        <v/>
      </c>
      <c r="H723" s="23">
        <f>IF(G723="","",IF(G723=0,"Tarefa fora do plano",INDEX(pl_tag,G723)))</f>
        <v/>
      </c>
      <c r="I723" s="30">
        <f>IF(N(G723)=0,"",INDEX(pl_atividade,G723))</f>
        <v/>
      </c>
      <c r="J723" s="50">
        <f>IF(N(G723)=0,"",INDEX(pl_especialidade,G723))</f>
        <v/>
      </c>
      <c r="K723" s="28">
        <f>IF(N(G723)=0,"",INDEX(pl_duracao,G723))</f>
        <v/>
      </c>
      <c r="L723" s="39">
        <f>IF(ISNUMBER(C723),YEAR(C723),"")</f>
        <v/>
      </c>
      <c r="M723" s="39">
        <f>IF(ISNUMBER(C723),MONTH(C723),"")</f>
        <v/>
      </c>
      <c r="N723" s="23">
        <f>IF(L723="","",IF(NOT(ISNUMBER(crono_ano)),"Informe o ano",IF(L723&lt;crono_ano,"Antes do ano",IF(L723&gt;crono_ano,"Depois do ano","No ano"))))</f>
        <v/>
      </c>
      <c r="O723" s="39">
        <f>IF(F723="","",IF(COUNTIF(F$7:F723,F723)=1,1,0))</f>
        <v/>
      </c>
      <c r="P723" s="39">
        <f>IF(A723&amp;B723&amp;C723="","",IF(AND(O723=1,N(G723)&gt;0),IF(INDEX(pl_ativa,MAX(1,N(G723)))="Sim",1,0),0))</f>
        <v/>
      </c>
      <c r="Q723" s="39">
        <f>IF(F723="","",COUNTIFS(ex_chave_oc,F723,ex_cancelada,"&lt;&gt;Sim"))</f>
        <v/>
      </c>
      <c r="R723" s="51">
        <f>IF(P723="","",IF(AND(P723=1,N(Q723)&gt;0),1,0))</f>
        <v/>
      </c>
      <c r="S723" s="30">
        <f>IF(P723="","",IF(F723="","ERRO: data prevista ausente ou inválida",IF(O723=0,"Duplicada: contada uma vez",IF(N(G723)=0,"ERRO: tarefa fora do Plano Mestre",IF(P723=0,"Tarefa retirada do plano: não conta","OK")))))</f>
        <v/>
      </c>
    </row>
    <row r="724">
      <c r="A724" s="29" t="inlineStr">
        <is>
          <t>eq-demo-001</t>
        </is>
      </c>
      <c r="B724" s="25" t="inlineStr">
        <is>
          <t>CMP-01</t>
        </is>
      </c>
      <c r="C724" s="49" t="n">
        <v>46307</v>
      </c>
      <c r="D724" s="29" t="inlineStr">
        <is>
          <t>Cronograma PCM Direto</t>
        </is>
      </c>
      <c r="E724" s="23">
        <f>IF(OR(A724="",B724=""),"",A724&amp;"|"&amp;B724)</f>
        <v/>
      </c>
      <c r="F724" s="30">
        <f>IF(OR(E724="",NOT(ISNUMBER(C724))),"",E724&amp;"|"&amp;YEAR(C724)&amp;"-"&amp;RIGHT("0"&amp;MONTH(C724),2)&amp;"-"&amp;RIGHT("0"&amp;DAY(C724),2))</f>
        <v/>
      </c>
      <c r="G724" s="26">
        <f>IF(E724="","",IFERROR(MATCH(E724,pl_chave,0),0))</f>
        <v/>
      </c>
      <c r="H724" s="23">
        <f>IF(G724="","",IF(G724=0,"Tarefa fora do plano",INDEX(pl_tag,G724)))</f>
        <v/>
      </c>
      <c r="I724" s="30">
        <f>IF(N(G724)=0,"",INDEX(pl_atividade,G724))</f>
        <v/>
      </c>
      <c r="J724" s="50">
        <f>IF(N(G724)=0,"",INDEX(pl_especialidade,G724))</f>
        <v/>
      </c>
      <c r="K724" s="28">
        <f>IF(N(G724)=0,"",INDEX(pl_duracao,G724))</f>
        <v/>
      </c>
      <c r="L724" s="39">
        <f>IF(ISNUMBER(C724),YEAR(C724),"")</f>
        <v/>
      </c>
      <c r="M724" s="39">
        <f>IF(ISNUMBER(C724),MONTH(C724),"")</f>
        <v/>
      </c>
      <c r="N724" s="23">
        <f>IF(L724="","",IF(NOT(ISNUMBER(crono_ano)),"Informe o ano",IF(L724&lt;crono_ano,"Antes do ano",IF(L724&gt;crono_ano,"Depois do ano","No ano"))))</f>
        <v/>
      </c>
      <c r="O724" s="39">
        <f>IF(F724="","",IF(COUNTIF(F$7:F724,F724)=1,1,0))</f>
        <v/>
      </c>
      <c r="P724" s="39">
        <f>IF(A724&amp;B724&amp;C724="","",IF(AND(O724=1,N(G724)&gt;0),IF(INDEX(pl_ativa,MAX(1,N(G724)))="Sim",1,0),0))</f>
        <v/>
      </c>
      <c r="Q724" s="39">
        <f>IF(F724="","",COUNTIFS(ex_chave_oc,F724,ex_cancelada,"&lt;&gt;Sim"))</f>
        <v/>
      </c>
      <c r="R724" s="51">
        <f>IF(P724="","",IF(AND(P724=1,N(Q724)&gt;0),1,0))</f>
        <v/>
      </c>
      <c r="S724" s="30">
        <f>IF(P724="","",IF(F724="","ERRO: data prevista ausente ou inválida",IF(O724=0,"Duplicada: contada uma vez",IF(N(G724)=0,"ERRO: tarefa fora do Plano Mestre",IF(P724=0,"Tarefa retirada do plano: não conta","OK")))))</f>
        <v/>
      </c>
    </row>
    <row r="725">
      <c r="A725" s="29" t="inlineStr">
        <is>
          <t>eq-demo-001</t>
        </is>
      </c>
      <c r="B725" s="25" t="inlineStr">
        <is>
          <t>CMP-02</t>
        </is>
      </c>
      <c r="C725" s="49" t="n">
        <v>46307</v>
      </c>
      <c r="D725" s="29" t="inlineStr">
        <is>
          <t>Cronograma PCM Direto</t>
        </is>
      </c>
      <c r="E725" s="23">
        <f>IF(OR(A725="",B725=""),"",A725&amp;"|"&amp;B725)</f>
        <v/>
      </c>
      <c r="F725" s="30">
        <f>IF(OR(E725="",NOT(ISNUMBER(C725))),"",E725&amp;"|"&amp;YEAR(C725)&amp;"-"&amp;RIGHT("0"&amp;MONTH(C725),2)&amp;"-"&amp;RIGHT("0"&amp;DAY(C725),2))</f>
        <v/>
      </c>
      <c r="G725" s="26">
        <f>IF(E725="","",IFERROR(MATCH(E725,pl_chave,0),0))</f>
        <v/>
      </c>
      <c r="H725" s="23">
        <f>IF(G725="","",IF(G725=0,"Tarefa fora do plano",INDEX(pl_tag,G725)))</f>
        <v/>
      </c>
      <c r="I725" s="30">
        <f>IF(N(G725)=0,"",INDEX(pl_atividade,G725))</f>
        <v/>
      </c>
      <c r="J725" s="50">
        <f>IF(N(G725)=0,"",INDEX(pl_especialidade,G725))</f>
        <v/>
      </c>
      <c r="K725" s="28">
        <f>IF(N(G725)=0,"",INDEX(pl_duracao,G725))</f>
        <v/>
      </c>
      <c r="L725" s="39">
        <f>IF(ISNUMBER(C725),YEAR(C725),"")</f>
        <v/>
      </c>
      <c r="M725" s="39">
        <f>IF(ISNUMBER(C725),MONTH(C725),"")</f>
        <v/>
      </c>
      <c r="N725" s="23">
        <f>IF(L725="","",IF(NOT(ISNUMBER(crono_ano)),"Informe o ano",IF(L725&lt;crono_ano,"Antes do ano",IF(L725&gt;crono_ano,"Depois do ano","No ano"))))</f>
        <v/>
      </c>
      <c r="O725" s="39">
        <f>IF(F725="","",IF(COUNTIF(F$7:F725,F725)=1,1,0))</f>
        <v/>
      </c>
      <c r="P725" s="39">
        <f>IF(A725&amp;B725&amp;C725="","",IF(AND(O725=1,N(G725)&gt;0),IF(INDEX(pl_ativa,MAX(1,N(G725)))="Sim",1,0),0))</f>
        <v/>
      </c>
      <c r="Q725" s="39">
        <f>IF(F725="","",COUNTIFS(ex_chave_oc,F725,ex_cancelada,"&lt;&gt;Sim"))</f>
        <v/>
      </c>
      <c r="R725" s="51">
        <f>IF(P725="","",IF(AND(P725=1,N(Q725)&gt;0),1,0))</f>
        <v/>
      </c>
      <c r="S725" s="30">
        <f>IF(P725="","",IF(F725="","ERRO: data prevista ausente ou inválida",IF(O725=0,"Duplicada: contada uma vez",IF(N(G725)=0,"ERRO: tarefa fora do Plano Mestre",IF(P725=0,"Tarefa retirada do plano: não conta","OK")))))</f>
        <v/>
      </c>
    </row>
    <row r="726">
      <c r="A726" s="29" t="inlineStr">
        <is>
          <t>eq-demo-001</t>
        </is>
      </c>
      <c r="B726" s="25" t="inlineStr">
        <is>
          <t>CMP-04</t>
        </is>
      </c>
      <c r="C726" s="49" t="n">
        <v>46307</v>
      </c>
      <c r="D726" s="29" t="inlineStr">
        <is>
          <t>Cronograma PCM Direto</t>
        </is>
      </c>
      <c r="E726" s="23">
        <f>IF(OR(A726="",B726=""),"",A726&amp;"|"&amp;B726)</f>
        <v/>
      </c>
      <c r="F726" s="30">
        <f>IF(OR(E726="",NOT(ISNUMBER(C726))),"",E726&amp;"|"&amp;YEAR(C726)&amp;"-"&amp;RIGHT("0"&amp;MONTH(C726),2)&amp;"-"&amp;RIGHT("0"&amp;DAY(C726),2))</f>
        <v/>
      </c>
      <c r="G726" s="26">
        <f>IF(E726="","",IFERROR(MATCH(E726,pl_chave,0),0))</f>
        <v/>
      </c>
      <c r="H726" s="23">
        <f>IF(G726="","",IF(G726=0,"Tarefa fora do plano",INDEX(pl_tag,G726)))</f>
        <v/>
      </c>
      <c r="I726" s="30">
        <f>IF(N(G726)=0,"",INDEX(pl_atividade,G726))</f>
        <v/>
      </c>
      <c r="J726" s="50">
        <f>IF(N(G726)=0,"",INDEX(pl_especialidade,G726))</f>
        <v/>
      </c>
      <c r="K726" s="28">
        <f>IF(N(G726)=0,"",INDEX(pl_duracao,G726))</f>
        <v/>
      </c>
      <c r="L726" s="39">
        <f>IF(ISNUMBER(C726),YEAR(C726),"")</f>
        <v/>
      </c>
      <c r="M726" s="39">
        <f>IF(ISNUMBER(C726),MONTH(C726),"")</f>
        <v/>
      </c>
      <c r="N726" s="23">
        <f>IF(L726="","",IF(NOT(ISNUMBER(crono_ano)),"Informe o ano",IF(L726&lt;crono_ano,"Antes do ano",IF(L726&gt;crono_ano,"Depois do ano","No ano"))))</f>
        <v/>
      </c>
      <c r="O726" s="39">
        <f>IF(F726="","",IF(COUNTIF(F$7:F726,F726)=1,1,0))</f>
        <v/>
      </c>
      <c r="P726" s="39">
        <f>IF(A726&amp;B726&amp;C726="","",IF(AND(O726=1,N(G726)&gt;0),IF(INDEX(pl_ativa,MAX(1,N(G726)))="Sim",1,0),0))</f>
        <v/>
      </c>
      <c r="Q726" s="39">
        <f>IF(F726="","",COUNTIFS(ex_chave_oc,F726,ex_cancelada,"&lt;&gt;Sim"))</f>
        <v/>
      </c>
      <c r="R726" s="51">
        <f>IF(P726="","",IF(AND(P726=1,N(Q726)&gt;0),1,0))</f>
        <v/>
      </c>
      <c r="S726" s="30">
        <f>IF(P726="","",IF(F726="","ERRO: data prevista ausente ou inválida",IF(O726=0,"Duplicada: contada uma vez",IF(N(G726)=0,"ERRO: tarefa fora do Plano Mestre",IF(P726=0,"Tarefa retirada do plano: não conta","OK")))))</f>
        <v/>
      </c>
    </row>
    <row r="727">
      <c r="A727" s="29" t="inlineStr">
        <is>
          <t>eq-demo-001</t>
        </is>
      </c>
      <c r="B727" s="25" t="inlineStr">
        <is>
          <t>CMP-06</t>
        </is>
      </c>
      <c r="C727" s="49" t="n">
        <v>46307</v>
      </c>
      <c r="D727" s="29" t="inlineStr">
        <is>
          <t>Cronograma PCM Direto</t>
        </is>
      </c>
      <c r="E727" s="23">
        <f>IF(OR(A727="",B727=""),"",A727&amp;"|"&amp;B727)</f>
        <v/>
      </c>
      <c r="F727" s="30">
        <f>IF(OR(E727="",NOT(ISNUMBER(C727))),"",E727&amp;"|"&amp;YEAR(C727)&amp;"-"&amp;RIGHT("0"&amp;MONTH(C727),2)&amp;"-"&amp;RIGHT("0"&amp;DAY(C727),2))</f>
        <v/>
      </c>
      <c r="G727" s="26">
        <f>IF(E727="","",IFERROR(MATCH(E727,pl_chave,0),0))</f>
        <v/>
      </c>
      <c r="H727" s="23">
        <f>IF(G727="","",IF(G727=0,"Tarefa fora do plano",INDEX(pl_tag,G727)))</f>
        <v/>
      </c>
      <c r="I727" s="30">
        <f>IF(N(G727)=0,"",INDEX(pl_atividade,G727))</f>
        <v/>
      </c>
      <c r="J727" s="50">
        <f>IF(N(G727)=0,"",INDEX(pl_especialidade,G727))</f>
        <v/>
      </c>
      <c r="K727" s="28">
        <f>IF(N(G727)=0,"",INDEX(pl_duracao,G727))</f>
        <v/>
      </c>
      <c r="L727" s="39">
        <f>IF(ISNUMBER(C727),YEAR(C727),"")</f>
        <v/>
      </c>
      <c r="M727" s="39">
        <f>IF(ISNUMBER(C727),MONTH(C727),"")</f>
        <v/>
      </c>
      <c r="N727" s="23">
        <f>IF(L727="","",IF(NOT(ISNUMBER(crono_ano)),"Informe o ano",IF(L727&lt;crono_ano,"Antes do ano",IF(L727&gt;crono_ano,"Depois do ano","No ano"))))</f>
        <v/>
      </c>
      <c r="O727" s="39">
        <f>IF(F727="","",IF(COUNTIF(F$7:F727,F727)=1,1,0))</f>
        <v/>
      </c>
      <c r="P727" s="39">
        <f>IF(A727&amp;B727&amp;C727="","",IF(AND(O727=1,N(G727)&gt;0),IF(INDEX(pl_ativa,MAX(1,N(G727)))="Sim",1,0),0))</f>
        <v/>
      </c>
      <c r="Q727" s="39">
        <f>IF(F727="","",COUNTIFS(ex_chave_oc,F727,ex_cancelada,"&lt;&gt;Sim"))</f>
        <v/>
      </c>
      <c r="R727" s="51">
        <f>IF(P727="","",IF(AND(P727=1,N(Q727)&gt;0),1,0))</f>
        <v/>
      </c>
      <c r="S727" s="30">
        <f>IF(P727="","",IF(F727="","ERRO: data prevista ausente ou inválida",IF(O727=0,"Duplicada: contada uma vez",IF(N(G727)=0,"ERRO: tarefa fora do Plano Mestre",IF(P727=0,"Tarefa retirada do plano: não conta","OK")))))</f>
        <v/>
      </c>
    </row>
    <row r="728">
      <c r="A728" s="29" t="inlineStr">
        <is>
          <t>eq-demo-002</t>
        </is>
      </c>
      <c r="B728" s="25" t="inlineStr">
        <is>
          <t>BCF-01</t>
        </is>
      </c>
      <c r="C728" s="49" t="n">
        <v>46307</v>
      </c>
      <c r="D728" s="29" t="inlineStr">
        <is>
          <t>Cronograma PCM Direto</t>
        </is>
      </c>
      <c r="E728" s="23">
        <f>IF(OR(A728="",B728=""),"",A728&amp;"|"&amp;B728)</f>
        <v/>
      </c>
      <c r="F728" s="30">
        <f>IF(OR(E728="",NOT(ISNUMBER(C728))),"",E728&amp;"|"&amp;YEAR(C728)&amp;"-"&amp;RIGHT("0"&amp;MONTH(C728),2)&amp;"-"&amp;RIGHT("0"&amp;DAY(C728),2))</f>
        <v/>
      </c>
      <c r="G728" s="26">
        <f>IF(E728="","",IFERROR(MATCH(E728,pl_chave,0),0))</f>
        <v/>
      </c>
      <c r="H728" s="23">
        <f>IF(G728="","",IF(G728=0,"Tarefa fora do plano",INDEX(pl_tag,G728)))</f>
        <v/>
      </c>
      <c r="I728" s="30">
        <f>IF(N(G728)=0,"",INDEX(pl_atividade,G728))</f>
        <v/>
      </c>
      <c r="J728" s="50">
        <f>IF(N(G728)=0,"",INDEX(pl_especialidade,G728))</f>
        <v/>
      </c>
      <c r="K728" s="28">
        <f>IF(N(G728)=0,"",INDEX(pl_duracao,G728))</f>
        <v/>
      </c>
      <c r="L728" s="39">
        <f>IF(ISNUMBER(C728),YEAR(C728),"")</f>
        <v/>
      </c>
      <c r="M728" s="39">
        <f>IF(ISNUMBER(C728),MONTH(C728),"")</f>
        <v/>
      </c>
      <c r="N728" s="23">
        <f>IF(L728="","",IF(NOT(ISNUMBER(crono_ano)),"Informe o ano",IF(L728&lt;crono_ano,"Antes do ano",IF(L728&gt;crono_ano,"Depois do ano","No ano"))))</f>
        <v/>
      </c>
      <c r="O728" s="39">
        <f>IF(F728="","",IF(COUNTIF(F$7:F728,F728)=1,1,0))</f>
        <v/>
      </c>
      <c r="P728" s="39">
        <f>IF(A728&amp;B728&amp;C728="","",IF(AND(O728=1,N(G728)&gt;0),IF(INDEX(pl_ativa,MAX(1,N(G728)))="Sim",1,0),0))</f>
        <v/>
      </c>
      <c r="Q728" s="39">
        <f>IF(F728="","",COUNTIFS(ex_chave_oc,F728,ex_cancelada,"&lt;&gt;Sim"))</f>
        <v/>
      </c>
      <c r="R728" s="51">
        <f>IF(P728="","",IF(AND(P728=1,N(Q728)&gt;0),1,0))</f>
        <v/>
      </c>
      <c r="S728" s="30">
        <f>IF(P728="","",IF(F728="","ERRO: data prevista ausente ou inválida",IF(O728=0,"Duplicada: contada uma vez",IF(N(G728)=0,"ERRO: tarefa fora do Plano Mestre",IF(P728=0,"Tarefa retirada do plano: não conta","OK")))))</f>
        <v/>
      </c>
    </row>
    <row r="729">
      <c r="A729" s="29" t="inlineStr">
        <is>
          <t>eq-demo-003</t>
        </is>
      </c>
      <c r="B729" s="25" t="inlineStr">
        <is>
          <t>MOT-01</t>
        </is>
      </c>
      <c r="C729" s="49" t="n">
        <v>46307</v>
      </c>
      <c r="D729" s="29" t="inlineStr">
        <is>
          <t>Cronograma PCM Direto</t>
        </is>
      </c>
      <c r="E729" s="23">
        <f>IF(OR(A729="",B729=""),"",A729&amp;"|"&amp;B729)</f>
        <v/>
      </c>
      <c r="F729" s="30">
        <f>IF(OR(E729="",NOT(ISNUMBER(C729))),"",E729&amp;"|"&amp;YEAR(C729)&amp;"-"&amp;RIGHT("0"&amp;MONTH(C729),2)&amp;"-"&amp;RIGHT("0"&amp;DAY(C729),2))</f>
        <v/>
      </c>
      <c r="G729" s="26">
        <f>IF(E729="","",IFERROR(MATCH(E729,pl_chave,0),0))</f>
        <v/>
      </c>
      <c r="H729" s="23">
        <f>IF(G729="","",IF(G729=0,"Tarefa fora do plano",INDEX(pl_tag,G729)))</f>
        <v/>
      </c>
      <c r="I729" s="30">
        <f>IF(N(G729)=0,"",INDEX(pl_atividade,G729))</f>
        <v/>
      </c>
      <c r="J729" s="50">
        <f>IF(N(G729)=0,"",INDEX(pl_especialidade,G729))</f>
        <v/>
      </c>
      <c r="K729" s="28">
        <f>IF(N(G729)=0,"",INDEX(pl_duracao,G729))</f>
        <v/>
      </c>
      <c r="L729" s="39">
        <f>IF(ISNUMBER(C729),YEAR(C729),"")</f>
        <v/>
      </c>
      <c r="M729" s="39">
        <f>IF(ISNUMBER(C729),MONTH(C729),"")</f>
        <v/>
      </c>
      <c r="N729" s="23">
        <f>IF(L729="","",IF(NOT(ISNUMBER(crono_ano)),"Informe o ano",IF(L729&lt;crono_ano,"Antes do ano",IF(L729&gt;crono_ano,"Depois do ano","No ano"))))</f>
        <v/>
      </c>
      <c r="O729" s="39">
        <f>IF(F729="","",IF(COUNTIF(F$7:F729,F729)=1,1,0))</f>
        <v/>
      </c>
      <c r="P729" s="39">
        <f>IF(A729&amp;B729&amp;C729="","",IF(AND(O729=1,N(G729)&gt;0),IF(INDEX(pl_ativa,MAX(1,N(G729)))="Sim",1,0),0))</f>
        <v/>
      </c>
      <c r="Q729" s="39">
        <f>IF(F729="","",COUNTIFS(ex_chave_oc,F729,ex_cancelada,"&lt;&gt;Sim"))</f>
        <v/>
      </c>
      <c r="R729" s="51">
        <f>IF(P729="","",IF(AND(P729=1,N(Q729)&gt;0),1,0))</f>
        <v/>
      </c>
      <c r="S729" s="30">
        <f>IF(P729="","",IF(F729="","ERRO: data prevista ausente ou inválida",IF(O729=0,"Duplicada: contada uma vez",IF(N(G729)=0,"ERRO: tarefa fora do Plano Mestre",IF(P729=0,"Tarefa retirada do plano: não conta","OK")))))</f>
        <v/>
      </c>
    </row>
    <row r="730">
      <c r="A730" s="29" t="inlineStr">
        <is>
          <t>eq-demo-004</t>
        </is>
      </c>
      <c r="B730" s="25" t="inlineStr">
        <is>
          <t>PRL-01</t>
        </is>
      </c>
      <c r="C730" s="49" t="n">
        <v>46307</v>
      </c>
      <c r="D730" s="29" t="inlineStr">
        <is>
          <t>Cronograma PCM Direto</t>
        </is>
      </c>
      <c r="E730" s="23">
        <f>IF(OR(A730="",B730=""),"",A730&amp;"|"&amp;B730)</f>
        <v/>
      </c>
      <c r="F730" s="30">
        <f>IF(OR(E730="",NOT(ISNUMBER(C730))),"",E730&amp;"|"&amp;YEAR(C730)&amp;"-"&amp;RIGHT("0"&amp;MONTH(C730),2)&amp;"-"&amp;RIGHT("0"&amp;DAY(C730),2))</f>
        <v/>
      </c>
      <c r="G730" s="26">
        <f>IF(E730="","",IFERROR(MATCH(E730,pl_chave,0),0))</f>
        <v/>
      </c>
      <c r="H730" s="23">
        <f>IF(G730="","",IF(G730=0,"Tarefa fora do plano",INDEX(pl_tag,G730)))</f>
        <v/>
      </c>
      <c r="I730" s="30">
        <f>IF(N(G730)=0,"",INDEX(pl_atividade,G730))</f>
        <v/>
      </c>
      <c r="J730" s="50">
        <f>IF(N(G730)=0,"",INDEX(pl_especialidade,G730))</f>
        <v/>
      </c>
      <c r="K730" s="28">
        <f>IF(N(G730)=0,"",INDEX(pl_duracao,G730))</f>
        <v/>
      </c>
      <c r="L730" s="39">
        <f>IF(ISNUMBER(C730),YEAR(C730),"")</f>
        <v/>
      </c>
      <c r="M730" s="39">
        <f>IF(ISNUMBER(C730),MONTH(C730),"")</f>
        <v/>
      </c>
      <c r="N730" s="23">
        <f>IF(L730="","",IF(NOT(ISNUMBER(crono_ano)),"Informe o ano",IF(L730&lt;crono_ano,"Antes do ano",IF(L730&gt;crono_ano,"Depois do ano","No ano"))))</f>
        <v/>
      </c>
      <c r="O730" s="39">
        <f>IF(F730="","",IF(COUNTIF(F$7:F730,F730)=1,1,0))</f>
        <v/>
      </c>
      <c r="P730" s="39">
        <f>IF(A730&amp;B730&amp;C730="","",IF(AND(O730=1,N(G730)&gt;0),IF(INDEX(pl_ativa,MAX(1,N(G730)))="Sim",1,0),0))</f>
        <v/>
      </c>
      <c r="Q730" s="39">
        <f>IF(F730="","",COUNTIFS(ex_chave_oc,F730,ex_cancelada,"&lt;&gt;Sim"))</f>
        <v/>
      </c>
      <c r="R730" s="51">
        <f>IF(P730="","",IF(AND(P730=1,N(Q730)&gt;0),1,0))</f>
        <v/>
      </c>
      <c r="S730" s="30">
        <f>IF(P730="","",IF(F730="","ERRO: data prevista ausente ou inválida",IF(O730=0,"Duplicada: contada uma vez",IF(N(G730)=0,"ERRO: tarefa fora do Plano Mestre",IF(P730=0,"Tarefa retirada do plano: não conta","OK")))))</f>
        <v/>
      </c>
    </row>
    <row r="731">
      <c r="A731" s="29" t="inlineStr">
        <is>
          <t>eq-demo-004</t>
        </is>
      </c>
      <c r="B731" s="25" t="inlineStr">
        <is>
          <t>PRL-02</t>
        </is>
      </c>
      <c r="C731" s="49" t="n">
        <v>46307</v>
      </c>
      <c r="D731" s="29" t="inlineStr">
        <is>
          <t>Cronograma PCM Direto</t>
        </is>
      </c>
      <c r="E731" s="23">
        <f>IF(OR(A731="",B731=""),"",A731&amp;"|"&amp;B731)</f>
        <v/>
      </c>
      <c r="F731" s="30">
        <f>IF(OR(E731="",NOT(ISNUMBER(C731))),"",E731&amp;"|"&amp;YEAR(C731)&amp;"-"&amp;RIGHT("0"&amp;MONTH(C731),2)&amp;"-"&amp;RIGHT("0"&amp;DAY(C731),2))</f>
        <v/>
      </c>
      <c r="G731" s="26">
        <f>IF(E731="","",IFERROR(MATCH(E731,pl_chave,0),0))</f>
        <v/>
      </c>
      <c r="H731" s="23">
        <f>IF(G731="","",IF(G731=0,"Tarefa fora do plano",INDEX(pl_tag,G731)))</f>
        <v/>
      </c>
      <c r="I731" s="30">
        <f>IF(N(G731)=0,"",INDEX(pl_atividade,G731))</f>
        <v/>
      </c>
      <c r="J731" s="50">
        <f>IF(N(G731)=0,"",INDEX(pl_especialidade,G731))</f>
        <v/>
      </c>
      <c r="K731" s="28">
        <f>IF(N(G731)=0,"",INDEX(pl_duracao,G731))</f>
        <v/>
      </c>
      <c r="L731" s="39">
        <f>IF(ISNUMBER(C731),YEAR(C731),"")</f>
        <v/>
      </c>
      <c r="M731" s="39">
        <f>IF(ISNUMBER(C731),MONTH(C731),"")</f>
        <v/>
      </c>
      <c r="N731" s="23">
        <f>IF(L731="","",IF(NOT(ISNUMBER(crono_ano)),"Informe o ano",IF(L731&lt;crono_ano,"Antes do ano",IF(L731&gt;crono_ano,"Depois do ano","No ano"))))</f>
        <v/>
      </c>
      <c r="O731" s="39">
        <f>IF(F731="","",IF(COUNTIF(F$7:F731,F731)=1,1,0))</f>
        <v/>
      </c>
      <c r="P731" s="39">
        <f>IF(A731&amp;B731&amp;C731="","",IF(AND(O731=1,N(G731)&gt;0),IF(INDEX(pl_ativa,MAX(1,N(G731)))="Sim",1,0),0))</f>
        <v/>
      </c>
      <c r="Q731" s="39">
        <f>IF(F731="","",COUNTIFS(ex_chave_oc,F731,ex_cancelada,"&lt;&gt;Sim"))</f>
        <v/>
      </c>
      <c r="R731" s="51">
        <f>IF(P731="","",IF(AND(P731=1,N(Q731)&gt;0),1,0))</f>
        <v/>
      </c>
      <c r="S731" s="30">
        <f>IF(P731="","",IF(F731="","ERRO: data prevista ausente ou inválida",IF(O731=0,"Duplicada: contada uma vez",IF(N(G731)=0,"ERRO: tarefa fora do Plano Mestre",IF(P731=0,"Tarefa retirada do plano: não conta","OK")))))</f>
        <v/>
      </c>
    </row>
    <row r="732">
      <c r="A732" s="29" t="inlineStr">
        <is>
          <t>eq-demo-004</t>
        </is>
      </c>
      <c r="B732" s="25" t="inlineStr">
        <is>
          <t>PRL-03</t>
        </is>
      </c>
      <c r="C732" s="49" t="n">
        <v>46307</v>
      </c>
      <c r="D732" s="29" t="inlineStr">
        <is>
          <t>Cronograma PCM Direto</t>
        </is>
      </c>
      <c r="E732" s="23">
        <f>IF(OR(A732="",B732=""),"",A732&amp;"|"&amp;B732)</f>
        <v/>
      </c>
      <c r="F732" s="30">
        <f>IF(OR(E732="",NOT(ISNUMBER(C732))),"",E732&amp;"|"&amp;YEAR(C732)&amp;"-"&amp;RIGHT("0"&amp;MONTH(C732),2)&amp;"-"&amp;RIGHT("0"&amp;DAY(C732),2))</f>
        <v/>
      </c>
      <c r="G732" s="26">
        <f>IF(E732="","",IFERROR(MATCH(E732,pl_chave,0),0))</f>
        <v/>
      </c>
      <c r="H732" s="23">
        <f>IF(G732="","",IF(G732=0,"Tarefa fora do plano",INDEX(pl_tag,G732)))</f>
        <v/>
      </c>
      <c r="I732" s="30">
        <f>IF(N(G732)=0,"",INDEX(pl_atividade,G732))</f>
        <v/>
      </c>
      <c r="J732" s="50">
        <f>IF(N(G732)=0,"",INDEX(pl_especialidade,G732))</f>
        <v/>
      </c>
      <c r="K732" s="28">
        <f>IF(N(G732)=0,"",INDEX(pl_duracao,G732))</f>
        <v/>
      </c>
      <c r="L732" s="39">
        <f>IF(ISNUMBER(C732),YEAR(C732),"")</f>
        <v/>
      </c>
      <c r="M732" s="39">
        <f>IF(ISNUMBER(C732),MONTH(C732),"")</f>
        <v/>
      </c>
      <c r="N732" s="23">
        <f>IF(L732="","",IF(NOT(ISNUMBER(crono_ano)),"Informe o ano",IF(L732&lt;crono_ano,"Antes do ano",IF(L732&gt;crono_ano,"Depois do ano","No ano"))))</f>
        <v/>
      </c>
      <c r="O732" s="39">
        <f>IF(F732="","",IF(COUNTIF(F$7:F732,F732)=1,1,0))</f>
        <v/>
      </c>
      <c r="P732" s="39">
        <f>IF(A732&amp;B732&amp;C732="","",IF(AND(O732=1,N(G732)&gt;0),IF(INDEX(pl_ativa,MAX(1,N(G732)))="Sim",1,0),0))</f>
        <v/>
      </c>
      <c r="Q732" s="39">
        <f>IF(F732="","",COUNTIFS(ex_chave_oc,F732,ex_cancelada,"&lt;&gt;Sim"))</f>
        <v/>
      </c>
      <c r="R732" s="51">
        <f>IF(P732="","",IF(AND(P732=1,N(Q732)&gt;0),1,0))</f>
        <v/>
      </c>
      <c r="S732" s="30">
        <f>IF(P732="","",IF(F732="","ERRO: data prevista ausente ou inválida",IF(O732=0,"Duplicada: contada uma vez",IF(N(G732)=0,"ERRO: tarefa fora do Plano Mestre",IF(P732=0,"Tarefa retirada do plano: não conta","OK")))))</f>
        <v/>
      </c>
    </row>
    <row r="733">
      <c r="A733" s="29" t="inlineStr">
        <is>
          <t>eq-demo-004</t>
        </is>
      </c>
      <c r="B733" s="25" t="inlineStr">
        <is>
          <t>PRL-06</t>
        </is>
      </c>
      <c r="C733" s="49" t="n">
        <v>46307</v>
      </c>
      <c r="D733" s="29" t="inlineStr">
        <is>
          <t>Cronograma PCM Direto</t>
        </is>
      </c>
      <c r="E733" s="23">
        <f>IF(OR(A733="",B733=""),"",A733&amp;"|"&amp;B733)</f>
        <v/>
      </c>
      <c r="F733" s="30">
        <f>IF(OR(E733="",NOT(ISNUMBER(C733))),"",E733&amp;"|"&amp;YEAR(C733)&amp;"-"&amp;RIGHT("0"&amp;MONTH(C733),2)&amp;"-"&amp;RIGHT("0"&amp;DAY(C733),2))</f>
        <v/>
      </c>
      <c r="G733" s="26">
        <f>IF(E733="","",IFERROR(MATCH(E733,pl_chave,0),0))</f>
        <v/>
      </c>
      <c r="H733" s="23">
        <f>IF(G733="","",IF(G733=0,"Tarefa fora do plano",INDEX(pl_tag,G733)))</f>
        <v/>
      </c>
      <c r="I733" s="30">
        <f>IF(N(G733)=0,"",INDEX(pl_atividade,G733))</f>
        <v/>
      </c>
      <c r="J733" s="50">
        <f>IF(N(G733)=0,"",INDEX(pl_especialidade,G733))</f>
        <v/>
      </c>
      <c r="K733" s="28">
        <f>IF(N(G733)=0,"",INDEX(pl_duracao,G733))</f>
        <v/>
      </c>
      <c r="L733" s="39">
        <f>IF(ISNUMBER(C733),YEAR(C733),"")</f>
        <v/>
      </c>
      <c r="M733" s="39">
        <f>IF(ISNUMBER(C733),MONTH(C733),"")</f>
        <v/>
      </c>
      <c r="N733" s="23">
        <f>IF(L733="","",IF(NOT(ISNUMBER(crono_ano)),"Informe o ano",IF(L733&lt;crono_ano,"Antes do ano",IF(L733&gt;crono_ano,"Depois do ano","No ano"))))</f>
        <v/>
      </c>
      <c r="O733" s="39">
        <f>IF(F733="","",IF(COUNTIF(F$7:F733,F733)=1,1,0))</f>
        <v/>
      </c>
      <c r="P733" s="39">
        <f>IF(A733&amp;B733&amp;C733="","",IF(AND(O733=1,N(G733)&gt;0),IF(INDEX(pl_ativa,MAX(1,N(G733)))="Sim",1,0),0))</f>
        <v/>
      </c>
      <c r="Q733" s="39">
        <f>IF(F733="","",COUNTIFS(ex_chave_oc,F733,ex_cancelada,"&lt;&gt;Sim"))</f>
        <v/>
      </c>
      <c r="R733" s="51">
        <f>IF(P733="","",IF(AND(P733=1,N(Q733)&gt;0),1,0))</f>
        <v/>
      </c>
      <c r="S733" s="30">
        <f>IF(P733="","",IF(F733="","ERRO: data prevista ausente ou inválida",IF(O733=0,"Duplicada: contada uma vez",IF(N(G733)=0,"ERRO: tarefa fora do Plano Mestre",IF(P733=0,"Tarefa retirada do plano: não conta","OK")))))</f>
        <v/>
      </c>
    </row>
    <row r="734">
      <c r="A734" s="29" t="inlineStr">
        <is>
          <t>eq-demo-004</t>
        </is>
      </c>
      <c r="B734" s="25" t="inlineStr">
        <is>
          <t>PRL-11</t>
        </is>
      </c>
      <c r="C734" s="49" t="n">
        <v>46307</v>
      </c>
      <c r="D734" s="29" t="inlineStr">
        <is>
          <t>Cronograma PCM Direto</t>
        </is>
      </c>
      <c r="E734" s="23">
        <f>IF(OR(A734="",B734=""),"",A734&amp;"|"&amp;B734)</f>
        <v/>
      </c>
      <c r="F734" s="30">
        <f>IF(OR(E734="",NOT(ISNUMBER(C734))),"",E734&amp;"|"&amp;YEAR(C734)&amp;"-"&amp;RIGHT("0"&amp;MONTH(C734),2)&amp;"-"&amp;RIGHT("0"&amp;DAY(C734),2))</f>
        <v/>
      </c>
      <c r="G734" s="26">
        <f>IF(E734="","",IFERROR(MATCH(E734,pl_chave,0),0))</f>
        <v/>
      </c>
      <c r="H734" s="23">
        <f>IF(G734="","",IF(G734=0,"Tarefa fora do plano",INDEX(pl_tag,G734)))</f>
        <v/>
      </c>
      <c r="I734" s="30">
        <f>IF(N(G734)=0,"",INDEX(pl_atividade,G734))</f>
        <v/>
      </c>
      <c r="J734" s="50">
        <f>IF(N(G734)=0,"",INDEX(pl_especialidade,G734))</f>
        <v/>
      </c>
      <c r="K734" s="28">
        <f>IF(N(G734)=0,"",INDEX(pl_duracao,G734))</f>
        <v/>
      </c>
      <c r="L734" s="39">
        <f>IF(ISNUMBER(C734),YEAR(C734),"")</f>
        <v/>
      </c>
      <c r="M734" s="39">
        <f>IF(ISNUMBER(C734),MONTH(C734),"")</f>
        <v/>
      </c>
      <c r="N734" s="23">
        <f>IF(L734="","",IF(NOT(ISNUMBER(crono_ano)),"Informe o ano",IF(L734&lt;crono_ano,"Antes do ano",IF(L734&gt;crono_ano,"Depois do ano","No ano"))))</f>
        <v/>
      </c>
      <c r="O734" s="39">
        <f>IF(F734="","",IF(COUNTIF(F$7:F734,F734)=1,1,0))</f>
        <v/>
      </c>
      <c r="P734" s="39">
        <f>IF(A734&amp;B734&amp;C734="","",IF(AND(O734=1,N(G734)&gt;0),IF(INDEX(pl_ativa,MAX(1,N(G734)))="Sim",1,0),0))</f>
        <v/>
      </c>
      <c r="Q734" s="39">
        <f>IF(F734="","",COUNTIFS(ex_chave_oc,F734,ex_cancelada,"&lt;&gt;Sim"))</f>
        <v/>
      </c>
      <c r="R734" s="51">
        <f>IF(P734="","",IF(AND(P734=1,N(Q734)&gt;0),1,0))</f>
        <v/>
      </c>
      <c r="S734" s="30">
        <f>IF(P734="","",IF(F734="","ERRO: data prevista ausente ou inválida",IF(O734=0,"Duplicada: contada uma vez",IF(N(G734)=0,"ERRO: tarefa fora do Plano Mestre",IF(P734=0,"Tarefa retirada do plano: não conta","OK")))))</f>
        <v/>
      </c>
    </row>
    <row r="735">
      <c r="A735" s="29" t="inlineStr">
        <is>
          <t>eq-demo-004</t>
        </is>
      </c>
      <c r="B735" s="25" t="inlineStr">
        <is>
          <t>PRL-11</t>
        </is>
      </c>
      <c r="C735" s="49" t="n">
        <v>46308</v>
      </c>
      <c r="D735" s="29" t="inlineStr">
        <is>
          <t>Cronograma PCM Direto</t>
        </is>
      </c>
      <c r="E735" s="23">
        <f>IF(OR(A735="",B735=""),"",A735&amp;"|"&amp;B735)</f>
        <v/>
      </c>
      <c r="F735" s="30">
        <f>IF(OR(E735="",NOT(ISNUMBER(C735))),"",E735&amp;"|"&amp;YEAR(C735)&amp;"-"&amp;RIGHT("0"&amp;MONTH(C735),2)&amp;"-"&amp;RIGHT("0"&amp;DAY(C735),2))</f>
        <v/>
      </c>
      <c r="G735" s="26">
        <f>IF(E735="","",IFERROR(MATCH(E735,pl_chave,0),0))</f>
        <v/>
      </c>
      <c r="H735" s="23">
        <f>IF(G735="","",IF(G735=0,"Tarefa fora do plano",INDEX(pl_tag,G735)))</f>
        <v/>
      </c>
      <c r="I735" s="30">
        <f>IF(N(G735)=0,"",INDEX(pl_atividade,G735))</f>
        <v/>
      </c>
      <c r="J735" s="50">
        <f>IF(N(G735)=0,"",INDEX(pl_especialidade,G735))</f>
        <v/>
      </c>
      <c r="K735" s="28">
        <f>IF(N(G735)=0,"",INDEX(pl_duracao,G735))</f>
        <v/>
      </c>
      <c r="L735" s="39">
        <f>IF(ISNUMBER(C735),YEAR(C735),"")</f>
        <v/>
      </c>
      <c r="M735" s="39">
        <f>IF(ISNUMBER(C735),MONTH(C735),"")</f>
        <v/>
      </c>
      <c r="N735" s="23">
        <f>IF(L735="","",IF(NOT(ISNUMBER(crono_ano)),"Informe o ano",IF(L735&lt;crono_ano,"Antes do ano",IF(L735&gt;crono_ano,"Depois do ano","No ano"))))</f>
        <v/>
      </c>
      <c r="O735" s="39">
        <f>IF(F735="","",IF(COUNTIF(F$7:F735,F735)=1,1,0))</f>
        <v/>
      </c>
      <c r="P735" s="39">
        <f>IF(A735&amp;B735&amp;C735="","",IF(AND(O735=1,N(G735)&gt;0),IF(INDEX(pl_ativa,MAX(1,N(G735)))="Sim",1,0),0))</f>
        <v/>
      </c>
      <c r="Q735" s="39">
        <f>IF(F735="","",COUNTIFS(ex_chave_oc,F735,ex_cancelada,"&lt;&gt;Sim"))</f>
        <v/>
      </c>
      <c r="R735" s="51">
        <f>IF(P735="","",IF(AND(P735=1,N(Q735)&gt;0),1,0))</f>
        <v/>
      </c>
      <c r="S735" s="30">
        <f>IF(P735="","",IF(F735="","ERRO: data prevista ausente ou inválida",IF(O735=0,"Duplicada: contada uma vez",IF(N(G735)=0,"ERRO: tarefa fora do Plano Mestre",IF(P735=0,"Tarefa retirada do plano: não conta","OK")))))</f>
        <v/>
      </c>
    </row>
    <row r="736">
      <c r="A736" s="29" t="inlineStr">
        <is>
          <t>eq-demo-004</t>
        </is>
      </c>
      <c r="B736" s="25" t="inlineStr">
        <is>
          <t>PRL-11</t>
        </is>
      </c>
      <c r="C736" s="49" t="n">
        <v>46309</v>
      </c>
      <c r="D736" s="29" t="inlineStr">
        <is>
          <t>Cronograma PCM Direto</t>
        </is>
      </c>
      <c r="E736" s="23">
        <f>IF(OR(A736="",B736=""),"",A736&amp;"|"&amp;B736)</f>
        <v/>
      </c>
      <c r="F736" s="30">
        <f>IF(OR(E736="",NOT(ISNUMBER(C736))),"",E736&amp;"|"&amp;YEAR(C736)&amp;"-"&amp;RIGHT("0"&amp;MONTH(C736),2)&amp;"-"&amp;RIGHT("0"&amp;DAY(C736),2))</f>
        <v/>
      </c>
      <c r="G736" s="26">
        <f>IF(E736="","",IFERROR(MATCH(E736,pl_chave,0),0))</f>
        <v/>
      </c>
      <c r="H736" s="23">
        <f>IF(G736="","",IF(G736=0,"Tarefa fora do plano",INDEX(pl_tag,G736)))</f>
        <v/>
      </c>
      <c r="I736" s="30">
        <f>IF(N(G736)=0,"",INDEX(pl_atividade,G736))</f>
        <v/>
      </c>
      <c r="J736" s="50">
        <f>IF(N(G736)=0,"",INDEX(pl_especialidade,G736))</f>
        <v/>
      </c>
      <c r="K736" s="28">
        <f>IF(N(G736)=0,"",INDEX(pl_duracao,G736))</f>
        <v/>
      </c>
      <c r="L736" s="39">
        <f>IF(ISNUMBER(C736),YEAR(C736),"")</f>
        <v/>
      </c>
      <c r="M736" s="39">
        <f>IF(ISNUMBER(C736),MONTH(C736),"")</f>
        <v/>
      </c>
      <c r="N736" s="23">
        <f>IF(L736="","",IF(NOT(ISNUMBER(crono_ano)),"Informe o ano",IF(L736&lt;crono_ano,"Antes do ano",IF(L736&gt;crono_ano,"Depois do ano","No ano"))))</f>
        <v/>
      </c>
      <c r="O736" s="39">
        <f>IF(F736="","",IF(COUNTIF(F$7:F736,F736)=1,1,0))</f>
        <v/>
      </c>
      <c r="P736" s="39">
        <f>IF(A736&amp;B736&amp;C736="","",IF(AND(O736=1,N(G736)&gt;0),IF(INDEX(pl_ativa,MAX(1,N(G736)))="Sim",1,0),0))</f>
        <v/>
      </c>
      <c r="Q736" s="39">
        <f>IF(F736="","",COUNTIFS(ex_chave_oc,F736,ex_cancelada,"&lt;&gt;Sim"))</f>
        <v/>
      </c>
      <c r="R736" s="51">
        <f>IF(P736="","",IF(AND(P736=1,N(Q736)&gt;0),1,0))</f>
        <v/>
      </c>
      <c r="S736" s="30">
        <f>IF(P736="","",IF(F736="","ERRO: data prevista ausente ou inválida",IF(O736=0,"Duplicada: contada uma vez",IF(N(G736)=0,"ERRO: tarefa fora do Plano Mestre",IF(P736=0,"Tarefa retirada do plano: não conta","OK")))))</f>
        <v/>
      </c>
    </row>
    <row r="737">
      <c r="A737" s="29" t="inlineStr">
        <is>
          <t>eq-demo-004</t>
        </is>
      </c>
      <c r="B737" s="25" t="inlineStr">
        <is>
          <t>PRL-11</t>
        </is>
      </c>
      <c r="C737" s="49" t="n">
        <v>46310</v>
      </c>
      <c r="D737" s="29" t="inlineStr">
        <is>
          <t>Cronograma PCM Direto</t>
        </is>
      </c>
      <c r="E737" s="23">
        <f>IF(OR(A737="",B737=""),"",A737&amp;"|"&amp;B737)</f>
        <v/>
      </c>
      <c r="F737" s="30">
        <f>IF(OR(E737="",NOT(ISNUMBER(C737))),"",E737&amp;"|"&amp;YEAR(C737)&amp;"-"&amp;RIGHT("0"&amp;MONTH(C737),2)&amp;"-"&amp;RIGHT("0"&amp;DAY(C737),2))</f>
        <v/>
      </c>
      <c r="G737" s="26">
        <f>IF(E737="","",IFERROR(MATCH(E737,pl_chave,0),0))</f>
        <v/>
      </c>
      <c r="H737" s="23">
        <f>IF(G737="","",IF(G737=0,"Tarefa fora do plano",INDEX(pl_tag,G737)))</f>
        <v/>
      </c>
      <c r="I737" s="30">
        <f>IF(N(G737)=0,"",INDEX(pl_atividade,G737))</f>
        <v/>
      </c>
      <c r="J737" s="50">
        <f>IF(N(G737)=0,"",INDEX(pl_especialidade,G737))</f>
        <v/>
      </c>
      <c r="K737" s="28">
        <f>IF(N(G737)=0,"",INDEX(pl_duracao,G737))</f>
        <v/>
      </c>
      <c r="L737" s="39">
        <f>IF(ISNUMBER(C737),YEAR(C737),"")</f>
        <v/>
      </c>
      <c r="M737" s="39">
        <f>IF(ISNUMBER(C737),MONTH(C737),"")</f>
        <v/>
      </c>
      <c r="N737" s="23">
        <f>IF(L737="","",IF(NOT(ISNUMBER(crono_ano)),"Informe o ano",IF(L737&lt;crono_ano,"Antes do ano",IF(L737&gt;crono_ano,"Depois do ano","No ano"))))</f>
        <v/>
      </c>
      <c r="O737" s="39">
        <f>IF(F737="","",IF(COUNTIF(F$7:F737,F737)=1,1,0))</f>
        <v/>
      </c>
      <c r="P737" s="39">
        <f>IF(A737&amp;B737&amp;C737="","",IF(AND(O737=1,N(G737)&gt;0),IF(INDEX(pl_ativa,MAX(1,N(G737)))="Sim",1,0),0))</f>
        <v/>
      </c>
      <c r="Q737" s="39">
        <f>IF(F737="","",COUNTIFS(ex_chave_oc,F737,ex_cancelada,"&lt;&gt;Sim"))</f>
        <v/>
      </c>
      <c r="R737" s="51">
        <f>IF(P737="","",IF(AND(P737=1,N(Q737)&gt;0),1,0))</f>
        <v/>
      </c>
      <c r="S737" s="30">
        <f>IF(P737="","",IF(F737="","ERRO: data prevista ausente ou inválida",IF(O737=0,"Duplicada: contada uma vez",IF(N(G737)=0,"ERRO: tarefa fora do Plano Mestre",IF(P737=0,"Tarefa retirada do plano: não conta","OK")))))</f>
        <v/>
      </c>
    </row>
    <row r="738">
      <c r="A738" s="29" t="inlineStr">
        <is>
          <t>eq-demo-004</t>
        </is>
      </c>
      <c r="B738" s="25" t="inlineStr">
        <is>
          <t>PRL-11</t>
        </is>
      </c>
      <c r="C738" s="49" t="n">
        <v>46311</v>
      </c>
      <c r="D738" s="29" t="inlineStr">
        <is>
          <t>Cronograma PCM Direto</t>
        </is>
      </c>
      <c r="E738" s="23">
        <f>IF(OR(A738="",B738=""),"",A738&amp;"|"&amp;B738)</f>
        <v/>
      </c>
      <c r="F738" s="30">
        <f>IF(OR(E738="",NOT(ISNUMBER(C738))),"",E738&amp;"|"&amp;YEAR(C738)&amp;"-"&amp;RIGHT("0"&amp;MONTH(C738),2)&amp;"-"&amp;RIGHT("0"&amp;DAY(C738),2))</f>
        <v/>
      </c>
      <c r="G738" s="26">
        <f>IF(E738="","",IFERROR(MATCH(E738,pl_chave,0),0))</f>
        <v/>
      </c>
      <c r="H738" s="23">
        <f>IF(G738="","",IF(G738=0,"Tarefa fora do plano",INDEX(pl_tag,G738)))</f>
        <v/>
      </c>
      <c r="I738" s="30">
        <f>IF(N(G738)=0,"",INDEX(pl_atividade,G738))</f>
        <v/>
      </c>
      <c r="J738" s="50">
        <f>IF(N(G738)=0,"",INDEX(pl_especialidade,G738))</f>
        <v/>
      </c>
      <c r="K738" s="28">
        <f>IF(N(G738)=0,"",INDEX(pl_duracao,G738))</f>
        <v/>
      </c>
      <c r="L738" s="39">
        <f>IF(ISNUMBER(C738),YEAR(C738),"")</f>
        <v/>
      </c>
      <c r="M738" s="39">
        <f>IF(ISNUMBER(C738),MONTH(C738),"")</f>
        <v/>
      </c>
      <c r="N738" s="23">
        <f>IF(L738="","",IF(NOT(ISNUMBER(crono_ano)),"Informe o ano",IF(L738&lt;crono_ano,"Antes do ano",IF(L738&gt;crono_ano,"Depois do ano","No ano"))))</f>
        <v/>
      </c>
      <c r="O738" s="39">
        <f>IF(F738="","",IF(COUNTIF(F$7:F738,F738)=1,1,0))</f>
        <v/>
      </c>
      <c r="P738" s="39">
        <f>IF(A738&amp;B738&amp;C738="","",IF(AND(O738=1,N(G738)&gt;0),IF(INDEX(pl_ativa,MAX(1,N(G738)))="Sim",1,0),0))</f>
        <v/>
      </c>
      <c r="Q738" s="39">
        <f>IF(F738="","",COUNTIFS(ex_chave_oc,F738,ex_cancelada,"&lt;&gt;Sim"))</f>
        <v/>
      </c>
      <c r="R738" s="51">
        <f>IF(P738="","",IF(AND(P738=1,N(Q738)&gt;0),1,0))</f>
        <v/>
      </c>
      <c r="S738" s="30">
        <f>IF(P738="","",IF(F738="","ERRO: data prevista ausente ou inválida",IF(O738=0,"Duplicada: contada uma vez",IF(N(G738)=0,"ERRO: tarefa fora do Plano Mestre",IF(P738=0,"Tarefa retirada do plano: não conta","OK")))))</f>
        <v/>
      </c>
    </row>
    <row r="739">
      <c r="A739" s="29" t="inlineStr">
        <is>
          <t>eq-demo-001</t>
        </is>
      </c>
      <c r="B739" s="25" t="inlineStr">
        <is>
          <t>CMP-01</t>
        </is>
      </c>
      <c r="C739" s="49" t="n">
        <v>46314</v>
      </c>
      <c r="D739" s="29" t="inlineStr">
        <is>
          <t>Cronograma PCM Direto</t>
        </is>
      </c>
      <c r="E739" s="23">
        <f>IF(OR(A739="",B739=""),"",A739&amp;"|"&amp;B739)</f>
        <v/>
      </c>
      <c r="F739" s="30">
        <f>IF(OR(E739="",NOT(ISNUMBER(C739))),"",E739&amp;"|"&amp;YEAR(C739)&amp;"-"&amp;RIGHT("0"&amp;MONTH(C739),2)&amp;"-"&amp;RIGHT("0"&amp;DAY(C739),2))</f>
        <v/>
      </c>
      <c r="G739" s="26">
        <f>IF(E739="","",IFERROR(MATCH(E739,pl_chave,0),0))</f>
        <v/>
      </c>
      <c r="H739" s="23">
        <f>IF(G739="","",IF(G739=0,"Tarefa fora do plano",INDEX(pl_tag,G739)))</f>
        <v/>
      </c>
      <c r="I739" s="30">
        <f>IF(N(G739)=0,"",INDEX(pl_atividade,G739))</f>
        <v/>
      </c>
      <c r="J739" s="50">
        <f>IF(N(G739)=0,"",INDEX(pl_especialidade,G739))</f>
        <v/>
      </c>
      <c r="K739" s="28">
        <f>IF(N(G739)=0,"",INDEX(pl_duracao,G739))</f>
        <v/>
      </c>
      <c r="L739" s="39">
        <f>IF(ISNUMBER(C739),YEAR(C739),"")</f>
        <v/>
      </c>
      <c r="M739" s="39">
        <f>IF(ISNUMBER(C739),MONTH(C739),"")</f>
        <v/>
      </c>
      <c r="N739" s="23">
        <f>IF(L739="","",IF(NOT(ISNUMBER(crono_ano)),"Informe o ano",IF(L739&lt;crono_ano,"Antes do ano",IF(L739&gt;crono_ano,"Depois do ano","No ano"))))</f>
        <v/>
      </c>
      <c r="O739" s="39">
        <f>IF(F739="","",IF(COUNTIF(F$7:F739,F739)=1,1,0))</f>
        <v/>
      </c>
      <c r="P739" s="39">
        <f>IF(A739&amp;B739&amp;C739="","",IF(AND(O739=1,N(G739)&gt;0),IF(INDEX(pl_ativa,MAX(1,N(G739)))="Sim",1,0),0))</f>
        <v/>
      </c>
      <c r="Q739" s="39">
        <f>IF(F739="","",COUNTIFS(ex_chave_oc,F739,ex_cancelada,"&lt;&gt;Sim"))</f>
        <v/>
      </c>
      <c r="R739" s="51">
        <f>IF(P739="","",IF(AND(P739=1,N(Q739)&gt;0),1,0))</f>
        <v/>
      </c>
      <c r="S739" s="30">
        <f>IF(P739="","",IF(F739="","ERRO: data prevista ausente ou inválida",IF(O739=0,"Duplicada: contada uma vez",IF(N(G739)=0,"ERRO: tarefa fora do Plano Mestre",IF(P739=0,"Tarefa retirada do plano: não conta","OK")))))</f>
        <v/>
      </c>
    </row>
    <row r="740">
      <c r="A740" s="29" t="inlineStr">
        <is>
          <t>eq-demo-001</t>
        </is>
      </c>
      <c r="B740" s="25" t="inlineStr">
        <is>
          <t>CMP-02</t>
        </is>
      </c>
      <c r="C740" s="49" t="n">
        <v>46314</v>
      </c>
      <c r="D740" s="29" t="inlineStr">
        <is>
          <t>Cronograma PCM Direto</t>
        </is>
      </c>
      <c r="E740" s="23">
        <f>IF(OR(A740="",B740=""),"",A740&amp;"|"&amp;B740)</f>
        <v/>
      </c>
      <c r="F740" s="30">
        <f>IF(OR(E740="",NOT(ISNUMBER(C740))),"",E740&amp;"|"&amp;YEAR(C740)&amp;"-"&amp;RIGHT("0"&amp;MONTH(C740),2)&amp;"-"&amp;RIGHT("0"&amp;DAY(C740),2))</f>
        <v/>
      </c>
      <c r="G740" s="26">
        <f>IF(E740="","",IFERROR(MATCH(E740,pl_chave,0),0))</f>
        <v/>
      </c>
      <c r="H740" s="23">
        <f>IF(G740="","",IF(G740=0,"Tarefa fora do plano",INDEX(pl_tag,G740)))</f>
        <v/>
      </c>
      <c r="I740" s="30">
        <f>IF(N(G740)=0,"",INDEX(pl_atividade,G740))</f>
        <v/>
      </c>
      <c r="J740" s="50">
        <f>IF(N(G740)=0,"",INDEX(pl_especialidade,G740))</f>
        <v/>
      </c>
      <c r="K740" s="28">
        <f>IF(N(G740)=0,"",INDEX(pl_duracao,G740))</f>
        <v/>
      </c>
      <c r="L740" s="39">
        <f>IF(ISNUMBER(C740),YEAR(C740),"")</f>
        <v/>
      </c>
      <c r="M740" s="39">
        <f>IF(ISNUMBER(C740),MONTH(C740),"")</f>
        <v/>
      </c>
      <c r="N740" s="23">
        <f>IF(L740="","",IF(NOT(ISNUMBER(crono_ano)),"Informe o ano",IF(L740&lt;crono_ano,"Antes do ano",IF(L740&gt;crono_ano,"Depois do ano","No ano"))))</f>
        <v/>
      </c>
      <c r="O740" s="39">
        <f>IF(F740="","",IF(COUNTIF(F$7:F740,F740)=1,1,0))</f>
        <v/>
      </c>
      <c r="P740" s="39">
        <f>IF(A740&amp;B740&amp;C740="","",IF(AND(O740=1,N(G740)&gt;0),IF(INDEX(pl_ativa,MAX(1,N(G740)))="Sim",1,0),0))</f>
        <v/>
      </c>
      <c r="Q740" s="39">
        <f>IF(F740="","",COUNTIFS(ex_chave_oc,F740,ex_cancelada,"&lt;&gt;Sim"))</f>
        <v/>
      </c>
      <c r="R740" s="51">
        <f>IF(P740="","",IF(AND(P740=1,N(Q740)&gt;0),1,0))</f>
        <v/>
      </c>
      <c r="S740" s="30">
        <f>IF(P740="","",IF(F740="","ERRO: data prevista ausente ou inválida",IF(O740=0,"Duplicada: contada uma vez",IF(N(G740)=0,"ERRO: tarefa fora do Plano Mestre",IF(P740=0,"Tarefa retirada do plano: não conta","OK")))))</f>
        <v/>
      </c>
    </row>
    <row r="741">
      <c r="A741" s="29" t="inlineStr">
        <is>
          <t>eq-demo-001</t>
        </is>
      </c>
      <c r="B741" s="25" t="inlineStr">
        <is>
          <t>CMP-03</t>
        </is>
      </c>
      <c r="C741" s="49" t="n">
        <v>46314</v>
      </c>
      <c r="D741" s="29" t="inlineStr">
        <is>
          <t>Cronograma PCM Direto</t>
        </is>
      </c>
      <c r="E741" s="23">
        <f>IF(OR(A741="",B741=""),"",A741&amp;"|"&amp;B741)</f>
        <v/>
      </c>
      <c r="F741" s="30">
        <f>IF(OR(E741="",NOT(ISNUMBER(C741))),"",E741&amp;"|"&amp;YEAR(C741)&amp;"-"&amp;RIGHT("0"&amp;MONTH(C741),2)&amp;"-"&amp;RIGHT("0"&amp;DAY(C741),2))</f>
        <v/>
      </c>
      <c r="G741" s="26">
        <f>IF(E741="","",IFERROR(MATCH(E741,pl_chave,0),0))</f>
        <v/>
      </c>
      <c r="H741" s="23">
        <f>IF(G741="","",IF(G741=0,"Tarefa fora do plano",INDEX(pl_tag,G741)))</f>
        <v/>
      </c>
      <c r="I741" s="30">
        <f>IF(N(G741)=0,"",INDEX(pl_atividade,G741))</f>
        <v/>
      </c>
      <c r="J741" s="50">
        <f>IF(N(G741)=0,"",INDEX(pl_especialidade,G741))</f>
        <v/>
      </c>
      <c r="K741" s="28">
        <f>IF(N(G741)=0,"",INDEX(pl_duracao,G741))</f>
        <v/>
      </c>
      <c r="L741" s="39">
        <f>IF(ISNUMBER(C741),YEAR(C741),"")</f>
        <v/>
      </c>
      <c r="M741" s="39">
        <f>IF(ISNUMBER(C741),MONTH(C741),"")</f>
        <v/>
      </c>
      <c r="N741" s="23">
        <f>IF(L741="","",IF(NOT(ISNUMBER(crono_ano)),"Informe o ano",IF(L741&lt;crono_ano,"Antes do ano",IF(L741&gt;crono_ano,"Depois do ano","No ano"))))</f>
        <v/>
      </c>
      <c r="O741" s="39">
        <f>IF(F741="","",IF(COUNTIF(F$7:F741,F741)=1,1,0))</f>
        <v/>
      </c>
      <c r="P741" s="39">
        <f>IF(A741&amp;B741&amp;C741="","",IF(AND(O741=1,N(G741)&gt;0),IF(INDEX(pl_ativa,MAX(1,N(G741)))="Sim",1,0),0))</f>
        <v/>
      </c>
      <c r="Q741" s="39">
        <f>IF(F741="","",COUNTIFS(ex_chave_oc,F741,ex_cancelada,"&lt;&gt;Sim"))</f>
        <v/>
      </c>
      <c r="R741" s="51">
        <f>IF(P741="","",IF(AND(P741=1,N(Q741)&gt;0),1,0))</f>
        <v/>
      </c>
      <c r="S741" s="30">
        <f>IF(P741="","",IF(F741="","ERRO: data prevista ausente ou inválida",IF(O741=0,"Duplicada: contada uma vez",IF(N(G741)=0,"ERRO: tarefa fora do Plano Mestre",IF(P741=0,"Tarefa retirada do plano: não conta","OK")))))</f>
        <v/>
      </c>
    </row>
    <row r="742">
      <c r="A742" s="29" t="inlineStr">
        <is>
          <t>eq-demo-001</t>
        </is>
      </c>
      <c r="B742" s="25" t="inlineStr">
        <is>
          <t>CMP-05</t>
        </is>
      </c>
      <c r="C742" s="49" t="n">
        <v>46314</v>
      </c>
      <c r="D742" s="29" t="inlineStr">
        <is>
          <t>Cronograma PCM Direto</t>
        </is>
      </c>
      <c r="E742" s="23">
        <f>IF(OR(A742="",B742=""),"",A742&amp;"|"&amp;B742)</f>
        <v/>
      </c>
      <c r="F742" s="30">
        <f>IF(OR(E742="",NOT(ISNUMBER(C742))),"",E742&amp;"|"&amp;YEAR(C742)&amp;"-"&amp;RIGHT("0"&amp;MONTH(C742),2)&amp;"-"&amp;RIGHT("0"&amp;DAY(C742),2))</f>
        <v/>
      </c>
      <c r="G742" s="26">
        <f>IF(E742="","",IFERROR(MATCH(E742,pl_chave,0),0))</f>
        <v/>
      </c>
      <c r="H742" s="23">
        <f>IF(G742="","",IF(G742=0,"Tarefa fora do plano",INDEX(pl_tag,G742)))</f>
        <v/>
      </c>
      <c r="I742" s="30">
        <f>IF(N(G742)=0,"",INDEX(pl_atividade,G742))</f>
        <v/>
      </c>
      <c r="J742" s="50">
        <f>IF(N(G742)=0,"",INDEX(pl_especialidade,G742))</f>
        <v/>
      </c>
      <c r="K742" s="28">
        <f>IF(N(G742)=0,"",INDEX(pl_duracao,G742))</f>
        <v/>
      </c>
      <c r="L742" s="39">
        <f>IF(ISNUMBER(C742),YEAR(C742),"")</f>
        <v/>
      </c>
      <c r="M742" s="39">
        <f>IF(ISNUMBER(C742),MONTH(C742),"")</f>
        <v/>
      </c>
      <c r="N742" s="23">
        <f>IF(L742="","",IF(NOT(ISNUMBER(crono_ano)),"Informe o ano",IF(L742&lt;crono_ano,"Antes do ano",IF(L742&gt;crono_ano,"Depois do ano","No ano"))))</f>
        <v/>
      </c>
      <c r="O742" s="39">
        <f>IF(F742="","",IF(COUNTIF(F$7:F742,F742)=1,1,0))</f>
        <v/>
      </c>
      <c r="P742" s="39">
        <f>IF(A742&amp;B742&amp;C742="","",IF(AND(O742=1,N(G742)&gt;0),IF(INDEX(pl_ativa,MAX(1,N(G742)))="Sim",1,0),0))</f>
        <v/>
      </c>
      <c r="Q742" s="39">
        <f>IF(F742="","",COUNTIFS(ex_chave_oc,F742,ex_cancelada,"&lt;&gt;Sim"))</f>
        <v/>
      </c>
      <c r="R742" s="51">
        <f>IF(P742="","",IF(AND(P742=1,N(Q742)&gt;0),1,0))</f>
        <v/>
      </c>
      <c r="S742" s="30">
        <f>IF(P742="","",IF(F742="","ERRO: data prevista ausente ou inválida",IF(O742=0,"Duplicada: contada uma vez",IF(N(G742)=0,"ERRO: tarefa fora do Plano Mestre",IF(P742=0,"Tarefa retirada do plano: não conta","OK")))))</f>
        <v/>
      </c>
    </row>
    <row r="743">
      <c r="A743" s="29" t="inlineStr">
        <is>
          <t>eq-demo-002</t>
        </is>
      </c>
      <c r="B743" s="25" t="inlineStr">
        <is>
          <t>BCF-01</t>
        </is>
      </c>
      <c r="C743" s="49" t="n">
        <v>46314</v>
      </c>
      <c r="D743" s="29" t="inlineStr">
        <is>
          <t>Cronograma PCM Direto</t>
        </is>
      </c>
      <c r="E743" s="23">
        <f>IF(OR(A743="",B743=""),"",A743&amp;"|"&amp;B743)</f>
        <v/>
      </c>
      <c r="F743" s="30">
        <f>IF(OR(E743="",NOT(ISNUMBER(C743))),"",E743&amp;"|"&amp;YEAR(C743)&amp;"-"&amp;RIGHT("0"&amp;MONTH(C743),2)&amp;"-"&amp;RIGHT("0"&amp;DAY(C743),2))</f>
        <v/>
      </c>
      <c r="G743" s="26">
        <f>IF(E743="","",IFERROR(MATCH(E743,pl_chave,0),0))</f>
        <v/>
      </c>
      <c r="H743" s="23">
        <f>IF(G743="","",IF(G743=0,"Tarefa fora do plano",INDEX(pl_tag,G743)))</f>
        <v/>
      </c>
      <c r="I743" s="30">
        <f>IF(N(G743)=0,"",INDEX(pl_atividade,G743))</f>
        <v/>
      </c>
      <c r="J743" s="50">
        <f>IF(N(G743)=0,"",INDEX(pl_especialidade,G743))</f>
        <v/>
      </c>
      <c r="K743" s="28">
        <f>IF(N(G743)=0,"",INDEX(pl_duracao,G743))</f>
        <v/>
      </c>
      <c r="L743" s="39">
        <f>IF(ISNUMBER(C743),YEAR(C743),"")</f>
        <v/>
      </c>
      <c r="M743" s="39">
        <f>IF(ISNUMBER(C743),MONTH(C743),"")</f>
        <v/>
      </c>
      <c r="N743" s="23">
        <f>IF(L743="","",IF(NOT(ISNUMBER(crono_ano)),"Informe o ano",IF(L743&lt;crono_ano,"Antes do ano",IF(L743&gt;crono_ano,"Depois do ano","No ano"))))</f>
        <v/>
      </c>
      <c r="O743" s="39">
        <f>IF(F743="","",IF(COUNTIF(F$7:F743,F743)=1,1,0))</f>
        <v/>
      </c>
      <c r="P743" s="39">
        <f>IF(A743&amp;B743&amp;C743="","",IF(AND(O743=1,N(G743)&gt;0),IF(INDEX(pl_ativa,MAX(1,N(G743)))="Sim",1,0),0))</f>
        <v/>
      </c>
      <c r="Q743" s="39">
        <f>IF(F743="","",COUNTIFS(ex_chave_oc,F743,ex_cancelada,"&lt;&gt;Sim"))</f>
        <v/>
      </c>
      <c r="R743" s="51">
        <f>IF(P743="","",IF(AND(P743=1,N(Q743)&gt;0),1,0))</f>
        <v/>
      </c>
      <c r="S743" s="30">
        <f>IF(P743="","",IF(F743="","ERRO: data prevista ausente ou inválida",IF(O743=0,"Duplicada: contada uma vez",IF(N(G743)=0,"ERRO: tarefa fora do Plano Mestre",IF(P743=0,"Tarefa retirada do plano: não conta","OK")))))</f>
        <v/>
      </c>
    </row>
    <row r="744">
      <c r="A744" s="29" t="inlineStr">
        <is>
          <t>eq-demo-003</t>
        </is>
      </c>
      <c r="B744" s="25" t="inlineStr">
        <is>
          <t>MOT-02</t>
        </is>
      </c>
      <c r="C744" s="49" t="n">
        <v>46314</v>
      </c>
      <c r="D744" s="29" t="inlineStr">
        <is>
          <t>Cronograma PCM Direto</t>
        </is>
      </c>
      <c r="E744" s="23">
        <f>IF(OR(A744="",B744=""),"",A744&amp;"|"&amp;B744)</f>
        <v/>
      </c>
      <c r="F744" s="30">
        <f>IF(OR(E744="",NOT(ISNUMBER(C744))),"",E744&amp;"|"&amp;YEAR(C744)&amp;"-"&amp;RIGHT("0"&amp;MONTH(C744),2)&amp;"-"&amp;RIGHT("0"&amp;DAY(C744),2))</f>
        <v/>
      </c>
      <c r="G744" s="26">
        <f>IF(E744="","",IFERROR(MATCH(E744,pl_chave,0),0))</f>
        <v/>
      </c>
      <c r="H744" s="23">
        <f>IF(G744="","",IF(G744=0,"Tarefa fora do plano",INDEX(pl_tag,G744)))</f>
        <v/>
      </c>
      <c r="I744" s="30">
        <f>IF(N(G744)=0,"",INDEX(pl_atividade,G744))</f>
        <v/>
      </c>
      <c r="J744" s="50">
        <f>IF(N(G744)=0,"",INDEX(pl_especialidade,G744))</f>
        <v/>
      </c>
      <c r="K744" s="28">
        <f>IF(N(G744)=0,"",INDEX(pl_duracao,G744))</f>
        <v/>
      </c>
      <c r="L744" s="39">
        <f>IF(ISNUMBER(C744),YEAR(C744),"")</f>
        <v/>
      </c>
      <c r="M744" s="39">
        <f>IF(ISNUMBER(C744),MONTH(C744),"")</f>
        <v/>
      </c>
      <c r="N744" s="23">
        <f>IF(L744="","",IF(NOT(ISNUMBER(crono_ano)),"Informe o ano",IF(L744&lt;crono_ano,"Antes do ano",IF(L744&gt;crono_ano,"Depois do ano","No ano"))))</f>
        <v/>
      </c>
      <c r="O744" s="39">
        <f>IF(F744="","",IF(COUNTIF(F$7:F744,F744)=1,1,0))</f>
        <v/>
      </c>
      <c r="P744" s="39">
        <f>IF(A744&amp;B744&amp;C744="","",IF(AND(O744=1,N(G744)&gt;0),IF(INDEX(pl_ativa,MAX(1,N(G744)))="Sim",1,0),0))</f>
        <v/>
      </c>
      <c r="Q744" s="39">
        <f>IF(F744="","",COUNTIFS(ex_chave_oc,F744,ex_cancelada,"&lt;&gt;Sim"))</f>
        <v/>
      </c>
      <c r="R744" s="51">
        <f>IF(P744="","",IF(AND(P744=1,N(Q744)&gt;0),1,0))</f>
        <v/>
      </c>
      <c r="S744" s="30">
        <f>IF(P744="","",IF(F744="","ERRO: data prevista ausente ou inválida",IF(O744=0,"Duplicada: contada uma vez",IF(N(G744)=0,"ERRO: tarefa fora do Plano Mestre",IF(P744=0,"Tarefa retirada do plano: não conta","OK")))))</f>
        <v/>
      </c>
    </row>
    <row r="745">
      <c r="A745" s="29" t="inlineStr">
        <is>
          <t>eq-demo-004</t>
        </is>
      </c>
      <c r="B745" s="25" t="inlineStr">
        <is>
          <t>PRL-01</t>
        </is>
      </c>
      <c r="C745" s="49" t="n">
        <v>46314</v>
      </c>
      <c r="D745" s="29" t="inlineStr">
        <is>
          <t>Cronograma PCM Direto</t>
        </is>
      </c>
      <c r="E745" s="23">
        <f>IF(OR(A745="",B745=""),"",A745&amp;"|"&amp;B745)</f>
        <v/>
      </c>
      <c r="F745" s="30">
        <f>IF(OR(E745="",NOT(ISNUMBER(C745))),"",E745&amp;"|"&amp;YEAR(C745)&amp;"-"&amp;RIGHT("0"&amp;MONTH(C745),2)&amp;"-"&amp;RIGHT("0"&amp;DAY(C745),2))</f>
        <v/>
      </c>
      <c r="G745" s="26">
        <f>IF(E745="","",IFERROR(MATCH(E745,pl_chave,0),0))</f>
        <v/>
      </c>
      <c r="H745" s="23">
        <f>IF(G745="","",IF(G745=0,"Tarefa fora do plano",INDEX(pl_tag,G745)))</f>
        <v/>
      </c>
      <c r="I745" s="30">
        <f>IF(N(G745)=0,"",INDEX(pl_atividade,G745))</f>
        <v/>
      </c>
      <c r="J745" s="50">
        <f>IF(N(G745)=0,"",INDEX(pl_especialidade,G745))</f>
        <v/>
      </c>
      <c r="K745" s="28">
        <f>IF(N(G745)=0,"",INDEX(pl_duracao,G745))</f>
        <v/>
      </c>
      <c r="L745" s="39">
        <f>IF(ISNUMBER(C745),YEAR(C745),"")</f>
        <v/>
      </c>
      <c r="M745" s="39">
        <f>IF(ISNUMBER(C745),MONTH(C745),"")</f>
        <v/>
      </c>
      <c r="N745" s="23">
        <f>IF(L745="","",IF(NOT(ISNUMBER(crono_ano)),"Informe o ano",IF(L745&lt;crono_ano,"Antes do ano",IF(L745&gt;crono_ano,"Depois do ano","No ano"))))</f>
        <v/>
      </c>
      <c r="O745" s="39">
        <f>IF(F745="","",IF(COUNTIF(F$7:F745,F745)=1,1,0))</f>
        <v/>
      </c>
      <c r="P745" s="39">
        <f>IF(A745&amp;B745&amp;C745="","",IF(AND(O745=1,N(G745)&gt;0),IF(INDEX(pl_ativa,MAX(1,N(G745)))="Sim",1,0),0))</f>
        <v/>
      </c>
      <c r="Q745" s="39">
        <f>IF(F745="","",COUNTIFS(ex_chave_oc,F745,ex_cancelada,"&lt;&gt;Sim"))</f>
        <v/>
      </c>
      <c r="R745" s="51">
        <f>IF(P745="","",IF(AND(P745=1,N(Q745)&gt;0),1,0))</f>
        <v/>
      </c>
      <c r="S745" s="30">
        <f>IF(P745="","",IF(F745="","ERRO: data prevista ausente ou inválida",IF(O745=0,"Duplicada: contada uma vez",IF(N(G745)=0,"ERRO: tarefa fora do Plano Mestre",IF(P745=0,"Tarefa retirada do plano: não conta","OK")))))</f>
        <v/>
      </c>
    </row>
    <row r="746">
      <c r="A746" s="29" t="inlineStr">
        <is>
          <t>eq-demo-004</t>
        </is>
      </c>
      <c r="B746" s="25" t="inlineStr">
        <is>
          <t>PRL-02</t>
        </is>
      </c>
      <c r="C746" s="49" t="n">
        <v>46314</v>
      </c>
      <c r="D746" s="29" t="inlineStr">
        <is>
          <t>Cronograma PCM Direto</t>
        </is>
      </c>
      <c r="E746" s="23">
        <f>IF(OR(A746="",B746=""),"",A746&amp;"|"&amp;B746)</f>
        <v/>
      </c>
      <c r="F746" s="30">
        <f>IF(OR(E746="",NOT(ISNUMBER(C746))),"",E746&amp;"|"&amp;YEAR(C746)&amp;"-"&amp;RIGHT("0"&amp;MONTH(C746),2)&amp;"-"&amp;RIGHT("0"&amp;DAY(C746),2))</f>
        <v/>
      </c>
      <c r="G746" s="26">
        <f>IF(E746="","",IFERROR(MATCH(E746,pl_chave,0),0))</f>
        <v/>
      </c>
      <c r="H746" s="23">
        <f>IF(G746="","",IF(G746=0,"Tarefa fora do plano",INDEX(pl_tag,G746)))</f>
        <v/>
      </c>
      <c r="I746" s="30">
        <f>IF(N(G746)=0,"",INDEX(pl_atividade,G746))</f>
        <v/>
      </c>
      <c r="J746" s="50">
        <f>IF(N(G746)=0,"",INDEX(pl_especialidade,G746))</f>
        <v/>
      </c>
      <c r="K746" s="28">
        <f>IF(N(G746)=0,"",INDEX(pl_duracao,G746))</f>
        <v/>
      </c>
      <c r="L746" s="39">
        <f>IF(ISNUMBER(C746),YEAR(C746),"")</f>
        <v/>
      </c>
      <c r="M746" s="39">
        <f>IF(ISNUMBER(C746),MONTH(C746),"")</f>
        <v/>
      </c>
      <c r="N746" s="23">
        <f>IF(L746="","",IF(NOT(ISNUMBER(crono_ano)),"Informe o ano",IF(L746&lt;crono_ano,"Antes do ano",IF(L746&gt;crono_ano,"Depois do ano","No ano"))))</f>
        <v/>
      </c>
      <c r="O746" s="39">
        <f>IF(F746="","",IF(COUNTIF(F$7:F746,F746)=1,1,0))</f>
        <v/>
      </c>
      <c r="P746" s="39">
        <f>IF(A746&amp;B746&amp;C746="","",IF(AND(O746=1,N(G746)&gt;0),IF(INDEX(pl_ativa,MAX(1,N(G746)))="Sim",1,0),0))</f>
        <v/>
      </c>
      <c r="Q746" s="39">
        <f>IF(F746="","",COUNTIFS(ex_chave_oc,F746,ex_cancelada,"&lt;&gt;Sim"))</f>
        <v/>
      </c>
      <c r="R746" s="51">
        <f>IF(P746="","",IF(AND(P746=1,N(Q746)&gt;0),1,0))</f>
        <v/>
      </c>
      <c r="S746" s="30">
        <f>IF(P746="","",IF(F746="","ERRO: data prevista ausente ou inválida",IF(O746=0,"Duplicada: contada uma vez",IF(N(G746)=0,"ERRO: tarefa fora do Plano Mestre",IF(P746=0,"Tarefa retirada do plano: não conta","OK")))))</f>
        <v/>
      </c>
    </row>
    <row r="747">
      <c r="A747" s="29" t="inlineStr">
        <is>
          <t>eq-demo-004</t>
        </is>
      </c>
      <c r="B747" s="25" t="inlineStr">
        <is>
          <t>PRL-03</t>
        </is>
      </c>
      <c r="C747" s="49" t="n">
        <v>46314</v>
      </c>
      <c r="D747" s="29" t="inlineStr">
        <is>
          <t>Cronograma PCM Direto</t>
        </is>
      </c>
      <c r="E747" s="23">
        <f>IF(OR(A747="",B747=""),"",A747&amp;"|"&amp;B747)</f>
        <v/>
      </c>
      <c r="F747" s="30">
        <f>IF(OR(E747="",NOT(ISNUMBER(C747))),"",E747&amp;"|"&amp;YEAR(C747)&amp;"-"&amp;RIGHT("0"&amp;MONTH(C747),2)&amp;"-"&amp;RIGHT("0"&amp;DAY(C747),2))</f>
        <v/>
      </c>
      <c r="G747" s="26">
        <f>IF(E747="","",IFERROR(MATCH(E747,pl_chave,0),0))</f>
        <v/>
      </c>
      <c r="H747" s="23">
        <f>IF(G747="","",IF(G747=0,"Tarefa fora do plano",INDEX(pl_tag,G747)))</f>
        <v/>
      </c>
      <c r="I747" s="30">
        <f>IF(N(G747)=0,"",INDEX(pl_atividade,G747))</f>
        <v/>
      </c>
      <c r="J747" s="50">
        <f>IF(N(G747)=0,"",INDEX(pl_especialidade,G747))</f>
        <v/>
      </c>
      <c r="K747" s="28">
        <f>IF(N(G747)=0,"",INDEX(pl_duracao,G747))</f>
        <v/>
      </c>
      <c r="L747" s="39">
        <f>IF(ISNUMBER(C747),YEAR(C747),"")</f>
        <v/>
      </c>
      <c r="M747" s="39">
        <f>IF(ISNUMBER(C747),MONTH(C747),"")</f>
        <v/>
      </c>
      <c r="N747" s="23">
        <f>IF(L747="","",IF(NOT(ISNUMBER(crono_ano)),"Informe o ano",IF(L747&lt;crono_ano,"Antes do ano",IF(L747&gt;crono_ano,"Depois do ano","No ano"))))</f>
        <v/>
      </c>
      <c r="O747" s="39">
        <f>IF(F747="","",IF(COUNTIF(F$7:F747,F747)=1,1,0))</f>
        <v/>
      </c>
      <c r="P747" s="39">
        <f>IF(A747&amp;B747&amp;C747="","",IF(AND(O747=1,N(G747)&gt;0),IF(INDEX(pl_ativa,MAX(1,N(G747)))="Sim",1,0),0))</f>
        <v/>
      </c>
      <c r="Q747" s="39">
        <f>IF(F747="","",COUNTIFS(ex_chave_oc,F747,ex_cancelada,"&lt;&gt;Sim"))</f>
        <v/>
      </c>
      <c r="R747" s="51">
        <f>IF(P747="","",IF(AND(P747=1,N(Q747)&gt;0),1,0))</f>
        <v/>
      </c>
      <c r="S747" s="30">
        <f>IF(P747="","",IF(F747="","ERRO: data prevista ausente ou inválida",IF(O747=0,"Duplicada: contada uma vez",IF(N(G747)=0,"ERRO: tarefa fora do Plano Mestre",IF(P747=0,"Tarefa retirada do plano: não conta","OK")))))</f>
        <v/>
      </c>
    </row>
    <row r="748">
      <c r="A748" s="29" t="inlineStr">
        <is>
          <t>eq-demo-004</t>
        </is>
      </c>
      <c r="B748" s="25" t="inlineStr">
        <is>
          <t>PRL-11</t>
        </is>
      </c>
      <c r="C748" s="49" t="n">
        <v>46314</v>
      </c>
      <c r="D748" s="29" t="inlineStr">
        <is>
          <t>Cronograma PCM Direto</t>
        </is>
      </c>
      <c r="E748" s="23">
        <f>IF(OR(A748="",B748=""),"",A748&amp;"|"&amp;B748)</f>
        <v/>
      </c>
      <c r="F748" s="30">
        <f>IF(OR(E748="",NOT(ISNUMBER(C748))),"",E748&amp;"|"&amp;YEAR(C748)&amp;"-"&amp;RIGHT("0"&amp;MONTH(C748),2)&amp;"-"&amp;RIGHT("0"&amp;DAY(C748),2))</f>
        <v/>
      </c>
      <c r="G748" s="26">
        <f>IF(E748="","",IFERROR(MATCH(E748,pl_chave,0),0))</f>
        <v/>
      </c>
      <c r="H748" s="23">
        <f>IF(G748="","",IF(G748=0,"Tarefa fora do plano",INDEX(pl_tag,G748)))</f>
        <v/>
      </c>
      <c r="I748" s="30">
        <f>IF(N(G748)=0,"",INDEX(pl_atividade,G748))</f>
        <v/>
      </c>
      <c r="J748" s="50">
        <f>IF(N(G748)=0,"",INDEX(pl_especialidade,G748))</f>
        <v/>
      </c>
      <c r="K748" s="28">
        <f>IF(N(G748)=0,"",INDEX(pl_duracao,G748))</f>
        <v/>
      </c>
      <c r="L748" s="39">
        <f>IF(ISNUMBER(C748),YEAR(C748),"")</f>
        <v/>
      </c>
      <c r="M748" s="39">
        <f>IF(ISNUMBER(C748),MONTH(C748),"")</f>
        <v/>
      </c>
      <c r="N748" s="23">
        <f>IF(L748="","",IF(NOT(ISNUMBER(crono_ano)),"Informe o ano",IF(L748&lt;crono_ano,"Antes do ano",IF(L748&gt;crono_ano,"Depois do ano","No ano"))))</f>
        <v/>
      </c>
      <c r="O748" s="39">
        <f>IF(F748="","",IF(COUNTIF(F$7:F748,F748)=1,1,0))</f>
        <v/>
      </c>
      <c r="P748" s="39">
        <f>IF(A748&amp;B748&amp;C748="","",IF(AND(O748=1,N(G748)&gt;0),IF(INDEX(pl_ativa,MAX(1,N(G748)))="Sim",1,0),0))</f>
        <v/>
      </c>
      <c r="Q748" s="39">
        <f>IF(F748="","",COUNTIFS(ex_chave_oc,F748,ex_cancelada,"&lt;&gt;Sim"))</f>
        <v/>
      </c>
      <c r="R748" s="51">
        <f>IF(P748="","",IF(AND(P748=1,N(Q748)&gt;0),1,0))</f>
        <v/>
      </c>
      <c r="S748" s="30">
        <f>IF(P748="","",IF(F748="","ERRO: data prevista ausente ou inválida",IF(O748=0,"Duplicada: contada uma vez",IF(N(G748)=0,"ERRO: tarefa fora do Plano Mestre",IF(P748=0,"Tarefa retirada do plano: não conta","OK")))))</f>
        <v/>
      </c>
    </row>
    <row r="749">
      <c r="A749" s="29" t="inlineStr">
        <is>
          <t>eq-demo-004</t>
        </is>
      </c>
      <c r="B749" s="25" t="inlineStr">
        <is>
          <t>PRL-11</t>
        </is>
      </c>
      <c r="C749" s="49" t="n">
        <v>46315</v>
      </c>
      <c r="D749" s="29" t="inlineStr">
        <is>
          <t>Cronograma PCM Direto</t>
        </is>
      </c>
      <c r="E749" s="23">
        <f>IF(OR(A749="",B749=""),"",A749&amp;"|"&amp;B749)</f>
        <v/>
      </c>
      <c r="F749" s="30">
        <f>IF(OR(E749="",NOT(ISNUMBER(C749))),"",E749&amp;"|"&amp;YEAR(C749)&amp;"-"&amp;RIGHT("0"&amp;MONTH(C749),2)&amp;"-"&amp;RIGHT("0"&amp;DAY(C749),2))</f>
        <v/>
      </c>
      <c r="G749" s="26">
        <f>IF(E749="","",IFERROR(MATCH(E749,pl_chave,0),0))</f>
        <v/>
      </c>
      <c r="H749" s="23">
        <f>IF(G749="","",IF(G749=0,"Tarefa fora do plano",INDEX(pl_tag,G749)))</f>
        <v/>
      </c>
      <c r="I749" s="30">
        <f>IF(N(G749)=0,"",INDEX(pl_atividade,G749))</f>
        <v/>
      </c>
      <c r="J749" s="50">
        <f>IF(N(G749)=0,"",INDEX(pl_especialidade,G749))</f>
        <v/>
      </c>
      <c r="K749" s="28">
        <f>IF(N(G749)=0,"",INDEX(pl_duracao,G749))</f>
        <v/>
      </c>
      <c r="L749" s="39">
        <f>IF(ISNUMBER(C749),YEAR(C749),"")</f>
        <v/>
      </c>
      <c r="M749" s="39">
        <f>IF(ISNUMBER(C749),MONTH(C749),"")</f>
        <v/>
      </c>
      <c r="N749" s="23">
        <f>IF(L749="","",IF(NOT(ISNUMBER(crono_ano)),"Informe o ano",IF(L749&lt;crono_ano,"Antes do ano",IF(L749&gt;crono_ano,"Depois do ano","No ano"))))</f>
        <v/>
      </c>
      <c r="O749" s="39">
        <f>IF(F749="","",IF(COUNTIF(F$7:F749,F749)=1,1,0))</f>
        <v/>
      </c>
      <c r="P749" s="39">
        <f>IF(A749&amp;B749&amp;C749="","",IF(AND(O749=1,N(G749)&gt;0),IF(INDEX(pl_ativa,MAX(1,N(G749)))="Sim",1,0),0))</f>
        <v/>
      </c>
      <c r="Q749" s="39">
        <f>IF(F749="","",COUNTIFS(ex_chave_oc,F749,ex_cancelada,"&lt;&gt;Sim"))</f>
        <v/>
      </c>
      <c r="R749" s="51">
        <f>IF(P749="","",IF(AND(P749=1,N(Q749)&gt;0),1,0))</f>
        <v/>
      </c>
      <c r="S749" s="30">
        <f>IF(P749="","",IF(F749="","ERRO: data prevista ausente ou inválida",IF(O749=0,"Duplicada: contada uma vez",IF(N(G749)=0,"ERRO: tarefa fora do Plano Mestre",IF(P749=0,"Tarefa retirada do plano: não conta","OK")))))</f>
        <v/>
      </c>
    </row>
    <row r="750">
      <c r="A750" s="29" t="inlineStr">
        <is>
          <t>eq-demo-004</t>
        </is>
      </c>
      <c r="B750" s="25" t="inlineStr">
        <is>
          <t>PRL-11</t>
        </is>
      </c>
      <c r="C750" s="49" t="n">
        <v>46316</v>
      </c>
      <c r="D750" s="29" t="inlineStr">
        <is>
          <t>Cronograma PCM Direto</t>
        </is>
      </c>
      <c r="E750" s="23">
        <f>IF(OR(A750="",B750=""),"",A750&amp;"|"&amp;B750)</f>
        <v/>
      </c>
      <c r="F750" s="30">
        <f>IF(OR(E750="",NOT(ISNUMBER(C750))),"",E750&amp;"|"&amp;YEAR(C750)&amp;"-"&amp;RIGHT("0"&amp;MONTH(C750),2)&amp;"-"&amp;RIGHT("0"&amp;DAY(C750),2))</f>
        <v/>
      </c>
      <c r="G750" s="26">
        <f>IF(E750="","",IFERROR(MATCH(E750,pl_chave,0),0))</f>
        <v/>
      </c>
      <c r="H750" s="23">
        <f>IF(G750="","",IF(G750=0,"Tarefa fora do plano",INDEX(pl_tag,G750)))</f>
        <v/>
      </c>
      <c r="I750" s="30">
        <f>IF(N(G750)=0,"",INDEX(pl_atividade,G750))</f>
        <v/>
      </c>
      <c r="J750" s="50">
        <f>IF(N(G750)=0,"",INDEX(pl_especialidade,G750))</f>
        <v/>
      </c>
      <c r="K750" s="28">
        <f>IF(N(G750)=0,"",INDEX(pl_duracao,G750))</f>
        <v/>
      </c>
      <c r="L750" s="39">
        <f>IF(ISNUMBER(C750),YEAR(C750),"")</f>
        <v/>
      </c>
      <c r="M750" s="39">
        <f>IF(ISNUMBER(C750),MONTH(C750),"")</f>
        <v/>
      </c>
      <c r="N750" s="23">
        <f>IF(L750="","",IF(NOT(ISNUMBER(crono_ano)),"Informe o ano",IF(L750&lt;crono_ano,"Antes do ano",IF(L750&gt;crono_ano,"Depois do ano","No ano"))))</f>
        <v/>
      </c>
      <c r="O750" s="39">
        <f>IF(F750="","",IF(COUNTIF(F$7:F750,F750)=1,1,0))</f>
        <v/>
      </c>
      <c r="P750" s="39">
        <f>IF(A750&amp;B750&amp;C750="","",IF(AND(O750=1,N(G750)&gt;0),IF(INDEX(pl_ativa,MAX(1,N(G750)))="Sim",1,0),0))</f>
        <v/>
      </c>
      <c r="Q750" s="39">
        <f>IF(F750="","",COUNTIFS(ex_chave_oc,F750,ex_cancelada,"&lt;&gt;Sim"))</f>
        <v/>
      </c>
      <c r="R750" s="51">
        <f>IF(P750="","",IF(AND(P750=1,N(Q750)&gt;0),1,0))</f>
        <v/>
      </c>
      <c r="S750" s="30">
        <f>IF(P750="","",IF(F750="","ERRO: data prevista ausente ou inválida",IF(O750=0,"Duplicada: contada uma vez",IF(N(G750)=0,"ERRO: tarefa fora do Plano Mestre",IF(P750=0,"Tarefa retirada do plano: não conta","OK")))))</f>
        <v/>
      </c>
    </row>
    <row r="751">
      <c r="A751" s="29" t="inlineStr">
        <is>
          <t>eq-demo-004</t>
        </is>
      </c>
      <c r="B751" s="25" t="inlineStr">
        <is>
          <t>PRL-11</t>
        </is>
      </c>
      <c r="C751" s="49" t="n">
        <v>46317</v>
      </c>
      <c r="D751" s="29" t="inlineStr">
        <is>
          <t>Cronograma PCM Direto</t>
        </is>
      </c>
      <c r="E751" s="23">
        <f>IF(OR(A751="",B751=""),"",A751&amp;"|"&amp;B751)</f>
        <v/>
      </c>
      <c r="F751" s="30">
        <f>IF(OR(E751="",NOT(ISNUMBER(C751))),"",E751&amp;"|"&amp;YEAR(C751)&amp;"-"&amp;RIGHT("0"&amp;MONTH(C751),2)&amp;"-"&amp;RIGHT("0"&amp;DAY(C751),2))</f>
        <v/>
      </c>
      <c r="G751" s="26">
        <f>IF(E751="","",IFERROR(MATCH(E751,pl_chave,0),0))</f>
        <v/>
      </c>
      <c r="H751" s="23">
        <f>IF(G751="","",IF(G751=0,"Tarefa fora do plano",INDEX(pl_tag,G751)))</f>
        <v/>
      </c>
      <c r="I751" s="30">
        <f>IF(N(G751)=0,"",INDEX(pl_atividade,G751))</f>
        <v/>
      </c>
      <c r="J751" s="50">
        <f>IF(N(G751)=0,"",INDEX(pl_especialidade,G751))</f>
        <v/>
      </c>
      <c r="K751" s="28">
        <f>IF(N(G751)=0,"",INDEX(pl_duracao,G751))</f>
        <v/>
      </c>
      <c r="L751" s="39">
        <f>IF(ISNUMBER(C751),YEAR(C751),"")</f>
        <v/>
      </c>
      <c r="M751" s="39">
        <f>IF(ISNUMBER(C751),MONTH(C751),"")</f>
        <v/>
      </c>
      <c r="N751" s="23">
        <f>IF(L751="","",IF(NOT(ISNUMBER(crono_ano)),"Informe o ano",IF(L751&lt;crono_ano,"Antes do ano",IF(L751&gt;crono_ano,"Depois do ano","No ano"))))</f>
        <v/>
      </c>
      <c r="O751" s="39">
        <f>IF(F751="","",IF(COUNTIF(F$7:F751,F751)=1,1,0))</f>
        <v/>
      </c>
      <c r="P751" s="39">
        <f>IF(A751&amp;B751&amp;C751="","",IF(AND(O751=1,N(G751)&gt;0),IF(INDEX(pl_ativa,MAX(1,N(G751)))="Sim",1,0),0))</f>
        <v/>
      </c>
      <c r="Q751" s="39">
        <f>IF(F751="","",COUNTIFS(ex_chave_oc,F751,ex_cancelada,"&lt;&gt;Sim"))</f>
        <v/>
      </c>
      <c r="R751" s="51">
        <f>IF(P751="","",IF(AND(P751=1,N(Q751)&gt;0),1,0))</f>
        <v/>
      </c>
      <c r="S751" s="30">
        <f>IF(P751="","",IF(F751="","ERRO: data prevista ausente ou inválida",IF(O751=0,"Duplicada: contada uma vez",IF(N(G751)=0,"ERRO: tarefa fora do Plano Mestre",IF(P751=0,"Tarefa retirada do plano: não conta","OK")))))</f>
        <v/>
      </c>
    </row>
    <row r="752">
      <c r="A752" s="29" t="inlineStr">
        <is>
          <t>eq-demo-004</t>
        </is>
      </c>
      <c r="B752" s="25" t="inlineStr">
        <is>
          <t>PRL-11</t>
        </is>
      </c>
      <c r="C752" s="49" t="n">
        <v>46318</v>
      </c>
      <c r="D752" s="29" t="inlineStr">
        <is>
          <t>Cronograma PCM Direto</t>
        </is>
      </c>
      <c r="E752" s="23">
        <f>IF(OR(A752="",B752=""),"",A752&amp;"|"&amp;B752)</f>
        <v/>
      </c>
      <c r="F752" s="30">
        <f>IF(OR(E752="",NOT(ISNUMBER(C752))),"",E752&amp;"|"&amp;YEAR(C752)&amp;"-"&amp;RIGHT("0"&amp;MONTH(C752),2)&amp;"-"&amp;RIGHT("0"&amp;DAY(C752),2))</f>
        <v/>
      </c>
      <c r="G752" s="26">
        <f>IF(E752="","",IFERROR(MATCH(E752,pl_chave,0),0))</f>
        <v/>
      </c>
      <c r="H752" s="23">
        <f>IF(G752="","",IF(G752=0,"Tarefa fora do plano",INDEX(pl_tag,G752)))</f>
        <v/>
      </c>
      <c r="I752" s="30">
        <f>IF(N(G752)=0,"",INDEX(pl_atividade,G752))</f>
        <v/>
      </c>
      <c r="J752" s="50">
        <f>IF(N(G752)=0,"",INDEX(pl_especialidade,G752))</f>
        <v/>
      </c>
      <c r="K752" s="28">
        <f>IF(N(G752)=0,"",INDEX(pl_duracao,G752))</f>
        <v/>
      </c>
      <c r="L752" s="39">
        <f>IF(ISNUMBER(C752),YEAR(C752),"")</f>
        <v/>
      </c>
      <c r="M752" s="39">
        <f>IF(ISNUMBER(C752),MONTH(C752),"")</f>
        <v/>
      </c>
      <c r="N752" s="23">
        <f>IF(L752="","",IF(NOT(ISNUMBER(crono_ano)),"Informe o ano",IF(L752&lt;crono_ano,"Antes do ano",IF(L752&gt;crono_ano,"Depois do ano","No ano"))))</f>
        <v/>
      </c>
      <c r="O752" s="39">
        <f>IF(F752="","",IF(COUNTIF(F$7:F752,F752)=1,1,0))</f>
        <v/>
      </c>
      <c r="P752" s="39">
        <f>IF(A752&amp;B752&amp;C752="","",IF(AND(O752=1,N(G752)&gt;0),IF(INDEX(pl_ativa,MAX(1,N(G752)))="Sim",1,0),0))</f>
        <v/>
      </c>
      <c r="Q752" s="39">
        <f>IF(F752="","",COUNTIFS(ex_chave_oc,F752,ex_cancelada,"&lt;&gt;Sim"))</f>
        <v/>
      </c>
      <c r="R752" s="51">
        <f>IF(P752="","",IF(AND(P752=1,N(Q752)&gt;0),1,0))</f>
        <v/>
      </c>
      <c r="S752" s="30">
        <f>IF(P752="","",IF(F752="","ERRO: data prevista ausente ou inválida",IF(O752=0,"Duplicada: contada uma vez",IF(N(G752)=0,"ERRO: tarefa fora do Plano Mestre",IF(P752=0,"Tarefa retirada do plano: não conta","OK")))))</f>
        <v/>
      </c>
    </row>
    <row r="753">
      <c r="A753" s="29" t="inlineStr">
        <is>
          <t>eq-demo-001</t>
        </is>
      </c>
      <c r="B753" s="25" t="inlineStr">
        <is>
          <t>CMP-01</t>
        </is>
      </c>
      <c r="C753" s="49" t="n">
        <v>46321</v>
      </c>
      <c r="D753" s="29" t="inlineStr">
        <is>
          <t>Cronograma PCM Direto</t>
        </is>
      </c>
      <c r="E753" s="23">
        <f>IF(OR(A753="",B753=""),"",A753&amp;"|"&amp;B753)</f>
        <v/>
      </c>
      <c r="F753" s="30">
        <f>IF(OR(E753="",NOT(ISNUMBER(C753))),"",E753&amp;"|"&amp;YEAR(C753)&amp;"-"&amp;RIGHT("0"&amp;MONTH(C753),2)&amp;"-"&amp;RIGHT("0"&amp;DAY(C753),2))</f>
        <v/>
      </c>
      <c r="G753" s="26">
        <f>IF(E753="","",IFERROR(MATCH(E753,pl_chave,0),0))</f>
        <v/>
      </c>
      <c r="H753" s="23">
        <f>IF(G753="","",IF(G753=0,"Tarefa fora do plano",INDEX(pl_tag,G753)))</f>
        <v/>
      </c>
      <c r="I753" s="30">
        <f>IF(N(G753)=0,"",INDEX(pl_atividade,G753))</f>
        <v/>
      </c>
      <c r="J753" s="50">
        <f>IF(N(G753)=0,"",INDEX(pl_especialidade,G753))</f>
        <v/>
      </c>
      <c r="K753" s="28">
        <f>IF(N(G753)=0,"",INDEX(pl_duracao,G753))</f>
        <v/>
      </c>
      <c r="L753" s="39">
        <f>IF(ISNUMBER(C753),YEAR(C753),"")</f>
        <v/>
      </c>
      <c r="M753" s="39">
        <f>IF(ISNUMBER(C753),MONTH(C753),"")</f>
        <v/>
      </c>
      <c r="N753" s="23">
        <f>IF(L753="","",IF(NOT(ISNUMBER(crono_ano)),"Informe o ano",IF(L753&lt;crono_ano,"Antes do ano",IF(L753&gt;crono_ano,"Depois do ano","No ano"))))</f>
        <v/>
      </c>
      <c r="O753" s="39">
        <f>IF(F753="","",IF(COUNTIF(F$7:F753,F753)=1,1,0))</f>
        <v/>
      </c>
      <c r="P753" s="39">
        <f>IF(A753&amp;B753&amp;C753="","",IF(AND(O753=1,N(G753)&gt;0),IF(INDEX(pl_ativa,MAX(1,N(G753)))="Sim",1,0),0))</f>
        <v/>
      </c>
      <c r="Q753" s="39">
        <f>IF(F753="","",COUNTIFS(ex_chave_oc,F753,ex_cancelada,"&lt;&gt;Sim"))</f>
        <v/>
      </c>
      <c r="R753" s="51">
        <f>IF(P753="","",IF(AND(P753=1,N(Q753)&gt;0),1,0))</f>
        <v/>
      </c>
      <c r="S753" s="30">
        <f>IF(P753="","",IF(F753="","ERRO: data prevista ausente ou inválida",IF(O753=0,"Duplicada: contada uma vez",IF(N(G753)=0,"ERRO: tarefa fora do Plano Mestre",IF(P753=0,"Tarefa retirada do plano: não conta","OK")))))</f>
        <v/>
      </c>
    </row>
    <row r="754">
      <c r="A754" s="29" t="inlineStr">
        <is>
          <t>eq-demo-001</t>
        </is>
      </c>
      <c r="B754" s="25" t="inlineStr">
        <is>
          <t>CMP-02</t>
        </is>
      </c>
      <c r="C754" s="49" t="n">
        <v>46321</v>
      </c>
      <c r="D754" s="29" t="inlineStr">
        <is>
          <t>Cronograma PCM Direto</t>
        </is>
      </c>
      <c r="E754" s="23">
        <f>IF(OR(A754="",B754=""),"",A754&amp;"|"&amp;B754)</f>
        <v/>
      </c>
      <c r="F754" s="30">
        <f>IF(OR(E754="",NOT(ISNUMBER(C754))),"",E754&amp;"|"&amp;YEAR(C754)&amp;"-"&amp;RIGHT("0"&amp;MONTH(C754),2)&amp;"-"&amp;RIGHT("0"&amp;DAY(C754),2))</f>
        <v/>
      </c>
      <c r="G754" s="26">
        <f>IF(E754="","",IFERROR(MATCH(E754,pl_chave,0),0))</f>
        <v/>
      </c>
      <c r="H754" s="23">
        <f>IF(G754="","",IF(G754=0,"Tarefa fora do plano",INDEX(pl_tag,G754)))</f>
        <v/>
      </c>
      <c r="I754" s="30">
        <f>IF(N(G754)=0,"",INDEX(pl_atividade,G754))</f>
        <v/>
      </c>
      <c r="J754" s="50">
        <f>IF(N(G754)=0,"",INDEX(pl_especialidade,G754))</f>
        <v/>
      </c>
      <c r="K754" s="28">
        <f>IF(N(G754)=0,"",INDEX(pl_duracao,G754))</f>
        <v/>
      </c>
      <c r="L754" s="39">
        <f>IF(ISNUMBER(C754),YEAR(C754),"")</f>
        <v/>
      </c>
      <c r="M754" s="39">
        <f>IF(ISNUMBER(C754),MONTH(C754),"")</f>
        <v/>
      </c>
      <c r="N754" s="23">
        <f>IF(L754="","",IF(NOT(ISNUMBER(crono_ano)),"Informe o ano",IF(L754&lt;crono_ano,"Antes do ano",IF(L754&gt;crono_ano,"Depois do ano","No ano"))))</f>
        <v/>
      </c>
      <c r="O754" s="39">
        <f>IF(F754="","",IF(COUNTIF(F$7:F754,F754)=1,1,0))</f>
        <v/>
      </c>
      <c r="P754" s="39">
        <f>IF(A754&amp;B754&amp;C754="","",IF(AND(O754=1,N(G754)&gt;0),IF(INDEX(pl_ativa,MAX(1,N(G754)))="Sim",1,0),0))</f>
        <v/>
      </c>
      <c r="Q754" s="39">
        <f>IF(F754="","",COUNTIFS(ex_chave_oc,F754,ex_cancelada,"&lt;&gt;Sim"))</f>
        <v/>
      </c>
      <c r="R754" s="51">
        <f>IF(P754="","",IF(AND(P754=1,N(Q754)&gt;0),1,0))</f>
        <v/>
      </c>
      <c r="S754" s="30">
        <f>IF(P754="","",IF(F754="","ERRO: data prevista ausente ou inválida",IF(O754=0,"Duplicada: contada uma vez",IF(N(G754)=0,"ERRO: tarefa fora do Plano Mestre",IF(P754=0,"Tarefa retirada do plano: não conta","OK")))))</f>
        <v/>
      </c>
    </row>
    <row r="755">
      <c r="A755" s="29" t="inlineStr">
        <is>
          <t>eq-demo-001</t>
        </is>
      </c>
      <c r="B755" s="25" t="inlineStr">
        <is>
          <t>CMP-07</t>
        </is>
      </c>
      <c r="C755" s="49" t="n">
        <v>46321</v>
      </c>
      <c r="D755" s="29" t="inlineStr">
        <is>
          <t>Cronograma PCM Direto</t>
        </is>
      </c>
      <c r="E755" s="23">
        <f>IF(OR(A755="",B755=""),"",A755&amp;"|"&amp;B755)</f>
        <v/>
      </c>
      <c r="F755" s="30">
        <f>IF(OR(E755="",NOT(ISNUMBER(C755))),"",E755&amp;"|"&amp;YEAR(C755)&amp;"-"&amp;RIGHT("0"&amp;MONTH(C755),2)&amp;"-"&amp;RIGHT("0"&amp;DAY(C755),2))</f>
        <v/>
      </c>
      <c r="G755" s="26">
        <f>IF(E755="","",IFERROR(MATCH(E755,pl_chave,0),0))</f>
        <v/>
      </c>
      <c r="H755" s="23">
        <f>IF(G755="","",IF(G755=0,"Tarefa fora do plano",INDEX(pl_tag,G755)))</f>
        <v/>
      </c>
      <c r="I755" s="30">
        <f>IF(N(G755)=0,"",INDEX(pl_atividade,G755))</f>
        <v/>
      </c>
      <c r="J755" s="50">
        <f>IF(N(G755)=0,"",INDEX(pl_especialidade,G755))</f>
        <v/>
      </c>
      <c r="K755" s="28">
        <f>IF(N(G755)=0,"",INDEX(pl_duracao,G755))</f>
        <v/>
      </c>
      <c r="L755" s="39">
        <f>IF(ISNUMBER(C755),YEAR(C755),"")</f>
        <v/>
      </c>
      <c r="M755" s="39">
        <f>IF(ISNUMBER(C755),MONTH(C755),"")</f>
        <v/>
      </c>
      <c r="N755" s="23">
        <f>IF(L755="","",IF(NOT(ISNUMBER(crono_ano)),"Informe o ano",IF(L755&lt;crono_ano,"Antes do ano",IF(L755&gt;crono_ano,"Depois do ano","No ano"))))</f>
        <v/>
      </c>
      <c r="O755" s="39">
        <f>IF(F755="","",IF(COUNTIF(F$7:F755,F755)=1,1,0))</f>
        <v/>
      </c>
      <c r="P755" s="39">
        <f>IF(A755&amp;B755&amp;C755="","",IF(AND(O755=1,N(G755)&gt;0),IF(INDEX(pl_ativa,MAX(1,N(G755)))="Sim",1,0),0))</f>
        <v/>
      </c>
      <c r="Q755" s="39">
        <f>IF(F755="","",COUNTIFS(ex_chave_oc,F755,ex_cancelada,"&lt;&gt;Sim"))</f>
        <v/>
      </c>
      <c r="R755" s="51">
        <f>IF(P755="","",IF(AND(P755=1,N(Q755)&gt;0),1,0))</f>
        <v/>
      </c>
      <c r="S755" s="30">
        <f>IF(P755="","",IF(F755="","ERRO: data prevista ausente ou inválida",IF(O755=0,"Duplicada: contada uma vez",IF(N(G755)=0,"ERRO: tarefa fora do Plano Mestre",IF(P755=0,"Tarefa retirada do plano: não conta","OK")))))</f>
        <v/>
      </c>
    </row>
    <row r="756">
      <c r="A756" s="29" t="inlineStr">
        <is>
          <t>eq-demo-002</t>
        </is>
      </c>
      <c r="B756" s="25" t="inlineStr">
        <is>
          <t>BCF-01</t>
        </is>
      </c>
      <c r="C756" s="49" t="n">
        <v>46321</v>
      </c>
      <c r="D756" s="29" t="inlineStr">
        <is>
          <t>Cronograma PCM Direto</t>
        </is>
      </c>
      <c r="E756" s="23">
        <f>IF(OR(A756="",B756=""),"",A756&amp;"|"&amp;B756)</f>
        <v/>
      </c>
      <c r="F756" s="30">
        <f>IF(OR(E756="",NOT(ISNUMBER(C756))),"",E756&amp;"|"&amp;YEAR(C756)&amp;"-"&amp;RIGHT("0"&amp;MONTH(C756),2)&amp;"-"&amp;RIGHT("0"&amp;DAY(C756),2))</f>
        <v/>
      </c>
      <c r="G756" s="26">
        <f>IF(E756="","",IFERROR(MATCH(E756,pl_chave,0),0))</f>
        <v/>
      </c>
      <c r="H756" s="23">
        <f>IF(G756="","",IF(G756=0,"Tarefa fora do plano",INDEX(pl_tag,G756)))</f>
        <v/>
      </c>
      <c r="I756" s="30">
        <f>IF(N(G756)=0,"",INDEX(pl_atividade,G756))</f>
        <v/>
      </c>
      <c r="J756" s="50">
        <f>IF(N(G756)=0,"",INDEX(pl_especialidade,G756))</f>
        <v/>
      </c>
      <c r="K756" s="28">
        <f>IF(N(G756)=0,"",INDEX(pl_duracao,G756))</f>
        <v/>
      </c>
      <c r="L756" s="39">
        <f>IF(ISNUMBER(C756),YEAR(C756),"")</f>
        <v/>
      </c>
      <c r="M756" s="39">
        <f>IF(ISNUMBER(C756),MONTH(C756),"")</f>
        <v/>
      </c>
      <c r="N756" s="23">
        <f>IF(L756="","",IF(NOT(ISNUMBER(crono_ano)),"Informe o ano",IF(L756&lt;crono_ano,"Antes do ano",IF(L756&gt;crono_ano,"Depois do ano","No ano"))))</f>
        <v/>
      </c>
      <c r="O756" s="39">
        <f>IF(F756="","",IF(COUNTIF(F$7:F756,F756)=1,1,0))</f>
        <v/>
      </c>
      <c r="P756" s="39">
        <f>IF(A756&amp;B756&amp;C756="","",IF(AND(O756=1,N(G756)&gt;0),IF(INDEX(pl_ativa,MAX(1,N(G756)))="Sim",1,0),0))</f>
        <v/>
      </c>
      <c r="Q756" s="39">
        <f>IF(F756="","",COUNTIFS(ex_chave_oc,F756,ex_cancelada,"&lt;&gt;Sim"))</f>
        <v/>
      </c>
      <c r="R756" s="51">
        <f>IF(P756="","",IF(AND(P756=1,N(Q756)&gt;0),1,0))</f>
        <v/>
      </c>
      <c r="S756" s="30">
        <f>IF(P756="","",IF(F756="","ERRO: data prevista ausente ou inválida",IF(O756=0,"Duplicada: contada uma vez",IF(N(G756)=0,"ERRO: tarefa fora do Plano Mestre",IF(P756=0,"Tarefa retirada do plano: não conta","OK")))))</f>
        <v/>
      </c>
    </row>
    <row r="757">
      <c r="A757" s="29" t="inlineStr">
        <is>
          <t>eq-demo-002</t>
        </is>
      </c>
      <c r="B757" s="25" t="inlineStr">
        <is>
          <t>BCF-03</t>
        </is>
      </c>
      <c r="C757" s="49" t="n">
        <v>46321</v>
      </c>
      <c r="D757" s="29" t="inlineStr">
        <is>
          <t>Cronograma PCM Direto</t>
        </is>
      </c>
      <c r="E757" s="23">
        <f>IF(OR(A757="",B757=""),"",A757&amp;"|"&amp;B757)</f>
        <v/>
      </c>
      <c r="F757" s="30">
        <f>IF(OR(E757="",NOT(ISNUMBER(C757))),"",E757&amp;"|"&amp;YEAR(C757)&amp;"-"&amp;RIGHT("0"&amp;MONTH(C757),2)&amp;"-"&amp;RIGHT("0"&amp;DAY(C757),2))</f>
        <v/>
      </c>
      <c r="G757" s="26">
        <f>IF(E757="","",IFERROR(MATCH(E757,pl_chave,0),0))</f>
        <v/>
      </c>
      <c r="H757" s="23">
        <f>IF(G757="","",IF(G757=0,"Tarefa fora do plano",INDEX(pl_tag,G757)))</f>
        <v/>
      </c>
      <c r="I757" s="30">
        <f>IF(N(G757)=0,"",INDEX(pl_atividade,G757))</f>
        <v/>
      </c>
      <c r="J757" s="50">
        <f>IF(N(G757)=0,"",INDEX(pl_especialidade,G757))</f>
        <v/>
      </c>
      <c r="K757" s="28">
        <f>IF(N(G757)=0,"",INDEX(pl_duracao,G757))</f>
        <v/>
      </c>
      <c r="L757" s="39">
        <f>IF(ISNUMBER(C757),YEAR(C757),"")</f>
        <v/>
      </c>
      <c r="M757" s="39">
        <f>IF(ISNUMBER(C757),MONTH(C757),"")</f>
        <v/>
      </c>
      <c r="N757" s="23">
        <f>IF(L757="","",IF(NOT(ISNUMBER(crono_ano)),"Informe o ano",IF(L757&lt;crono_ano,"Antes do ano",IF(L757&gt;crono_ano,"Depois do ano","No ano"))))</f>
        <v/>
      </c>
      <c r="O757" s="39">
        <f>IF(F757="","",IF(COUNTIF(F$7:F757,F757)=1,1,0))</f>
        <v/>
      </c>
      <c r="P757" s="39">
        <f>IF(A757&amp;B757&amp;C757="","",IF(AND(O757=1,N(G757)&gt;0),IF(INDEX(pl_ativa,MAX(1,N(G757)))="Sim",1,0),0))</f>
        <v/>
      </c>
      <c r="Q757" s="39">
        <f>IF(F757="","",COUNTIFS(ex_chave_oc,F757,ex_cancelada,"&lt;&gt;Sim"))</f>
        <v/>
      </c>
      <c r="R757" s="51">
        <f>IF(P757="","",IF(AND(P757=1,N(Q757)&gt;0),1,0))</f>
        <v/>
      </c>
      <c r="S757" s="30">
        <f>IF(P757="","",IF(F757="","ERRO: data prevista ausente ou inválida",IF(O757=0,"Duplicada: contada uma vez",IF(N(G757)=0,"ERRO: tarefa fora do Plano Mestre",IF(P757=0,"Tarefa retirada do plano: não conta","OK")))))</f>
        <v/>
      </c>
    </row>
    <row r="758">
      <c r="A758" s="29" t="inlineStr">
        <is>
          <t>eq-demo-002</t>
        </is>
      </c>
      <c r="B758" s="25" t="inlineStr">
        <is>
          <t>BCF-04</t>
        </is>
      </c>
      <c r="C758" s="49" t="n">
        <v>46321</v>
      </c>
      <c r="D758" s="29" t="inlineStr">
        <is>
          <t>Cronograma PCM Direto</t>
        </is>
      </c>
      <c r="E758" s="23">
        <f>IF(OR(A758="",B758=""),"",A758&amp;"|"&amp;B758)</f>
        <v/>
      </c>
      <c r="F758" s="30">
        <f>IF(OR(E758="",NOT(ISNUMBER(C758))),"",E758&amp;"|"&amp;YEAR(C758)&amp;"-"&amp;RIGHT("0"&amp;MONTH(C758),2)&amp;"-"&amp;RIGHT("0"&amp;DAY(C758),2))</f>
        <v/>
      </c>
      <c r="G758" s="26">
        <f>IF(E758="","",IFERROR(MATCH(E758,pl_chave,0),0))</f>
        <v/>
      </c>
      <c r="H758" s="23">
        <f>IF(G758="","",IF(G758=0,"Tarefa fora do plano",INDEX(pl_tag,G758)))</f>
        <v/>
      </c>
      <c r="I758" s="30">
        <f>IF(N(G758)=0,"",INDEX(pl_atividade,G758))</f>
        <v/>
      </c>
      <c r="J758" s="50">
        <f>IF(N(G758)=0,"",INDEX(pl_especialidade,G758))</f>
        <v/>
      </c>
      <c r="K758" s="28">
        <f>IF(N(G758)=0,"",INDEX(pl_duracao,G758))</f>
        <v/>
      </c>
      <c r="L758" s="39">
        <f>IF(ISNUMBER(C758),YEAR(C758),"")</f>
        <v/>
      </c>
      <c r="M758" s="39">
        <f>IF(ISNUMBER(C758),MONTH(C758),"")</f>
        <v/>
      </c>
      <c r="N758" s="23">
        <f>IF(L758="","",IF(NOT(ISNUMBER(crono_ano)),"Informe o ano",IF(L758&lt;crono_ano,"Antes do ano",IF(L758&gt;crono_ano,"Depois do ano","No ano"))))</f>
        <v/>
      </c>
      <c r="O758" s="39">
        <f>IF(F758="","",IF(COUNTIF(F$7:F758,F758)=1,1,0))</f>
        <v/>
      </c>
      <c r="P758" s="39">
        <f>IF(A758&amp;B758&amp;C758="","",IF(AND(O758=1,N(G758)&gt;0),IF(INDEX(pl_ativa,MAX(1,N(G758)))="Sim",1,0),0))</f>
        <v/>
      </c>
      <c r="Q758" s="39">
        <f>IF(F758="","",COUNTIFS(ex_chave_oc,F758,ex_cancelada,"&lt;&gt;Sim"))</f>
        <v/>
      </c>
      <c r="R758" s="51">
        <f>IF(P758="","",IF(AND(P758=1,N(Q758)&gt;0),1,0))</f>
        <v/>
      </c>
      <c r="S758" s="30">
        <f>IF(P758="","",IF(F758="","ERRO: data prevista ausente ou inválida",IF(O758=0,"Duplicada: contada uma vez",IF(N(G758)=0,"ERRO: tarefa fora do Plano Mestre",IF(P758=0,"Tarefa retirada do plano: não conta","OK")))))</f>
        <v/>
      </c>
    </row>
    <row r="759">
      <c r="A759" s="29" t="inlineStr">
        <is>
          <t>eq-demo-004</t>
        </is>
      </c>
      <c r="B759" s="25" t="inlineStr">
        <is>
          <t>PRL-01</t>
        </is>
      </c>
      <c r="C759" s="49" t="n">
        <v>46321</v>
      </c>
      <c r="D759" s="29" t="inlineStr">
        <is>
          <t>Cronograma PCM Direto</t>
        </is>
      </c>
      <c r="E759" s="23">
        <f>IF(OR(A759="",B759=""),"",A759&amp;"|"&amp;B759)</f>
        <v/>
      </c>
      <c r="F759" s="30">
        <f>IF(OR(E759="",NOT(ISNUMBER(C759))),"",E759&amp;"|"&amp;YEAR(C759)&amp;"-"&amp;RIGHT("0"&amp;MONTH(C759),2)&amp;"-"&amp;RIGHT("0"&amp;DAY(C759),2))</f>
        <v/>
      </c>
      <c r="G759" s="26">
        <f>IF(E759="","",IFERROR(MATCH(E759,pl_chave,0),0))</f>
        <v/>
      </c>
      <c r="H759" s="23">
        <f>IF(G759="","",IF(G759=0,"Tarefa fora do plano",INDEX(pl_tag,G759)))</f>
        <v/>
      </c>
      <c r="I759" s="30">
        <f>IF(N(G759)=0,"",INDEX(pl_atividade,G759))</f>
        <v/>
      </c>
      <c r="J759" s="50">
        <f>IF(N(G759)=0,"",INDEX(pl_especialidade,G759))</f>
        <v/>
      </c>
      <c r="K759" s="28">
        <f>IF(N(G759)=0,"",INDEX(pl_duracao,G759))</f>
        <v/>
      </c>
      <c r="L759" s="39">
        <f>IF(ISNUMBER(C759),YEAR(C759),"")</f>
        <v/>
      </c>
      <c r="M759" s="39">
        <f>IF(ISNUMBER(C759),MONTH(C759),"")</f>
        <v/>
      </c>
      <c r="N759" s="23">
        <f>IF(L759="","",IF(NOT(ISNUMBER(crono_ano)),"Informe o ano",IF(L759&lt;crono_ano,"Antes do ano",IF(L759&gt;crono_ano,"Depois do ano","No ano"))))</f>
        <v/>
      </c>
      <c r="O759" s="39">
        <f>IF(F759="","",IF(COUNTIF(F$7:F759,F759)=1,1,0))</f>
        <v/>
      </c>
      <c r="P759" s="39">
        <f>IF(A759&amp;B759&amp;C759="","",IF(AND(O759=1,N(G759)&gt;0),IF(INDEX(pl_ativa,MAX(1,N(G759)))="Sim",1,0),0))</f>
        <v/>
      </c>
      <c r="Q759" s="39">
        <f>IF(F759="","",COUNTIFS(ex_chave_oc,F759,ex_cancelada,"&lt;&gt;Sim"))</f>
        <v/>
      </c>
      <c r="R759" s="51">
        <f>IF(P759="","",IF(AND(P759=1,N(Q759)&gt;0),1,0))</f>
        <v/>
      </c>
      <c r="S759" s="30">
        <f>IF(P759="","",IF(F759="","ERRO: data prevista ausente ou inválida",IF(O759=0,"Duplicada: contada uma vez",IF(N(G759)=0,"ERRO: tarefa fora do Plano Mestre",IF(P759=0,"Tarefa retirada do plano: não conta","OK")))))</f>
        <v/>
      </c>
    </row>
    <row r="760">
      <c r="A760" s="29" t="inlineStr">
        <is>
          <t>eq-demo-004</t>
        </is>
      </c>
      <c r="B760" s="25" t="inlineStr">
        <is>
          <t>PRL-02</t>
        </is>
      </c>
      <c r="C760" s="49" t="n">
        <v>46321</v>
      </c>
      <c r="D760" s="29" t="inlineStr">
        <is>
          <t>Cronograma PCM Direto</t>
        </is>
      </c>
      <c r="E760" s="23">
        <f>IF(OR(A760="",B760=""),"",A760&amp;"|"&amp;B760)</f>
        <v/>
      </c>
      <c r="F760" s="30">
        <f>IF(OR(E760="",NOT(ISNUMBER(C760))),"",E760&amp;"|"&amp;YEAR(C760)&amp;"-"&amp;RIGHT("0"&amp;MONTH(C760),2)&amp;"-"&amp;RIGHT("0"&amp;DAY(C760),2))</f>
        <v/>
      </c>
      <c r="G760" s="26">
        <f>IF(E760="","",IFERROR(MATCH(E760,pl_chave,0),0))</f>
        <v/>
      </c>
      <c r="H760" s="23">
        <f>IF(G760="","",IF(G760=0,"Tarefa fora do plano",INDEX(pl_tag,G760)))</f>
        <v/>
      </c>
      <c r="I760" s="30">
        <f>IF(N(G760)=0,"",INDEX(pl_atividade,G760))</f>
        <v/>
      </c>
      <c r="J760" s="50">
        <f>IF(N(G760)=0,"",INDEX(pl_especialidade,G760))</f>
        <v/>
      </c>
      <c r="K760" s="28">
        <f>IF(N(G760)=0,"",INDEX(pl_duracao,G760))</f>
        <v/>
      </c>
      <c r="L760" s="39">
        <f>IF(ISNUMBER(C760),YEAR(C760),"")</f>
        <v/>
      </c>
      <c r="M760" s="39">
        <f>IF(ISNUMBER(C760),MONTH(C760),"")</f>
        <v/>
      </c>
      <c r="N760" s="23">
        <f>IF(L760="","",IF(NOT(ISNUMBER(crono_ano)),"Informe o ano",IF(L760&lt;crono_ano,"Antes do ano",IF(L760&gt;crono_ano,"Depois do ano","No ano"))))</f>
        <v/>
      </c>
      <c r="O760" s="39">
        <f>IF(F760="","",IF(COUNTIF(F$7:F760,F760)=1,1,0))</f>
        <v/>
      </c>
      <c r="P760" s="39">
        <f>IF(A760&amp;B760&amp;C760="","",IF(AND(O760=1,N(G760)&gt;0),IF(INDEX(pl_ativa,MAX(1,N(G760)))="Sim",1,0),0))</f>
        <v/>
      </c>
      <c r="Q760" s="39">
        <f>IF(F760="","",COUNTIFS(ex_chave_oc,F760,ex_cancelada,"&lt;&gt;Sim"))</f>
        <v/>
      </c>
      <c r="R760" s="51">
        <f>IF(P760="","",IF(AND(P760=1,N(Q760)&gt;0),1,0))</f>
        <v/>
      </c>
      <c r="S760" s="30">
        <f>IF(P760="","",IF(F760="","ERRO: data prevista ausente ou inválida",IF(O760=0,"Duplicada: contada uma vez",IF(N(G760)=0,"ERRO: tarefa fora do Plano Mestre",IF(P760=0,"Tarefa retirada do plano: não conta","OK")))))</f>
        <v/>
      </c>
    </row>
    <row r="761">
      <c r="A761" s="29" t="inlineStr">
        <is>
          <t>eq-demo-004</t>
        </is>
      </c>
      <c r="B761" s="25" t="inlineStr">
        <is>
          <t>PRL-03</t>
        </is>
      </c>
      <c r="C761" s="49" t="n">
        <v>46321</v>
      </c>
      <c r="D761" s="29" t="inlineStr">
        <is>
          <t>Cronograma PCM Direto</t>
        </is>
      </c>
      <c r="E761" s="23">
        <f>IF(OR(A761="",B761=""),"",A761&amp;"|"&amp;B761)</f>
        <v/>
      </c>
      <c r="F761" s="30">
        <f>IF(OR(E761="",NOT(ISNUMBER(C761))),"",E761&amp;"|"&amp;YEAR(C761)&amp;"-"&amp;RIGHT("0"&amp;MONTH(C761),2)&amp;"-"&amp;RIGHT("0"&amp;DAY(C761),2))</f>
        <v/>
      </c>
      <c r="G761" s="26">
        <f>IF(E761="","",IFERROR(MATCH(E761,pl_chave,0),0))</f>
        <v/>
      </c>
      <c r="H761" s="23">
        <f>IF(G761="","",IF(G761=0,"Tarefa fora do plano",INDEX(pl_tag,G761)))</f>
        <v/>
      </c>
      <c r="I761" s="30">
        <f>IF(N(G761)=0,"",INDEX(pl_atividade,G761))</f>
        <v/>
      </c>
      <c r="J761" s="50">
        <f>IF(N(G761)=0,"",INDEX(pl_especialidade,G761))</f>
        <v/>
      </c>
      <c r="K761" s="28">
        <f>IF(N(G761)=0,"",INDEX(pl_duracao,G761))</f>
        <v/>
      </c>
      <c r="L761" s="39">
        <f>IF(ISNUMBER(C761),YEAR(C761),"")</f>
        <v/>
      </c>
      <c r="M761" s="39">
        <f>IF(ISNUMBER(C761),MONTH(C761),"")</f>
        <v/>
      </c>
      <c r="N761" s="23">
        <f>IF(L761="","",IF(NOT(ISNUMBER(crono_ano)),"Informe o ano",IF(L761&lt;crono_ano,"Antes do ano",IF(L761&gt;crono_ano,"Depois do ano","No ano"))))</f>
        <v/>
      </c>
      <c r="O761" s="39">
        <f>IF(F761="","",IF(COUNTIF(F$7:F761,F761)=1,1,0))</f>
        <v/>
      </c>
      <c r="P761" s="39">
        <f>IF(A761&amp;B761&amp;C761="","",IF(AND(O761=1,N(G761)&gt;0),IF(INDEX(pl_ativa,MAX(1,N(G761)))="Sim",1,0),0))</f>
        <v/>
      </c>
      <c r="Q761" s="39">
        <f>IF(F761="","",COUNTIFS(ex_chave_oc,F761,ex_cancelada,"&lt;&gt;Sim"))</f>
        <v/>
      </c>
      <c r="R761" s="51">
        <f>IF(P761="","",IF(AND(P761=1,N(Q761)&gt;0),1,0))</f>
        <v/>
      </c>
      <c r="S761" s="30">
        <f>IF(P761="","",IF(F761="","ERRO: data prevista ausente ou inválida",IF(O761=0,"Duplicada: contada uma vez",IF(N(G761)=0,"ERRO: tarefa fora do Plano Mestre",IF(P761=0,"Tarefa retirada do plano: não conta","OK")))))</f>
        <v/>
      </c>
    </row>
    <row r="762">
      <c r="A762" s="29" t="inlineStr">
        <is>
          <t>eq-demo-004</t>
        </is>
      </c>
      <c r="B762" s="25" t="inlineStr">
        <is>
          <t>PRL-05</t>
        </is>
      </c>
      <c r="C762" s="49" t="n">
        <v>46321</v>
      </c>
      <c r="D762" s="29" t="inlineStr">
        <is>
          <t>Cronograma PCM Direto</t>
        </is>
      </c>
      <c r="E762" s="23">
        <f>IF(OR(A762="",B762=""),"",A762&amp;"|"&amp;B762)</f>
        <v/>
      </c>
      <c r="F762" s="30">
        <f>IF(OR(E762="",NOT(ISNUMBER(C762))),"",E762&amp;"|"&amp;YEAR(C762)&amp;"-"&amp;RIGHT("0"&amp;MONTH(C762),2)&amp;"-"&amp;RIGHT("0"&amp;DAY(C762),2))</f>
        <v/>
      </c>
      <c r="G762" s="26">
        <f>IF(E762="","",IFERROR(MATCH(E762,pl_chave,0),0))</f>
        <v/>
      </c>
      <c r="H762" s="23">
        <f>IF(G762="","",IF(G762=0,"Tarefa fora do plano",INDEX(pl_tag,G762)))</f>
        <v/>
      </c>
      <c r="I762" s="30">
        <f>IF(N(G762)=0,"",INDEX(pl_atividade,G762))</f>
        <v/>
      </c>
      <c r="J762" s="50">
        <f>IF(N(G762)=0,"",INDEX(pl_especialidade,G762))</f>
        <v/>
      </c>
      <c r="K762" s="28">
        <f>IF(N(G762)=0,"",INDEX(pl_duracao,G762))</f>
        <v/>
      </c>
      <c r="L762" s="39">
        <f>IF(ISNUMBER(C762),YEAR(C762),"")</f>
        <v/>
      </c>
      <c r="M762" s="39">
        <f>IF(ISNUMBER(C762),MONTH(C762),"")</f>
        <v/>
      </c>
      <c r="N762" s="23">
        <f>IF(L762="","",IF(NOT(ISNUMBER(crono_ano)),"Informe o ano",IF(L762&lt;crono_ano,"Antes do ano",IF(L762&gt;crono_ano,"Depois do ano","No ano"))))</f>
        <v/>
      </c>
      <c r="O762" s="39">
        <f>IF(F762="","",IF(COUNTIF(F$7:F762,F762)=1,1,0))</f>
        <v/>
      </c>
      <c r="P762" s="39">
        <f>IF(A762&amp;B762&amp;C762="","",IF(AND(O762=1,N(G762)&gt;0),IF(INDEX(pl_ativa,MAX(1,N(G762)))="Sim",1,0),0))</f>
        <v/>
      </c>
      <c r="Q762" s="39">
        <f>IF(F762="","",COUNTIFS(ex_chave_oc,F762,ex_cancelada,"&lt;&gt;Sim"))</f>
        <v/>
      </c>
      <c r="R762" s="51">
        <f>IF(P762="","",IF(AND(P762=1,N(Q762)&gt;0),1,0))</f>
        <v/>
      </c>
      <c r="S762" s="30">
        <f>IF(P762="","",IF(F762="","ERRO: data prevista ausente ou inválida",IF(O762=0,"Duplicada: contada uma vez",IF(N(G762)=0,"ERRO: tarefa fora do Plano Mestre",IF(P762=0,"Tarefa retirada do plano: não conta","OK")))))</f>
        <v/>
      </c>
    </row>
    <row r="763">
      <c r="A763" s="29" t="inlineStr">
        <is>
          <t>eq-demo-004</t>
        </is>
      </c>
      <c r="B763" s="25" t="inlineStr">
        <is>
          <t>PRL-11</t>
        </is>
      </c>
      <c r="C763" s="49" t="n">
        <v>46321</v>
      </c>
      <c r="D763" s="29" t="inlineStr">
        <is>
          <t>Cronograma PCM Direto</t>
        </is>
      </c>
      <c r="E763" s="23">
        <f>IF(OR(A763="",B763=""),"",A763&amp;"|"&amp;B763)</f>
        <v/>
      </c>
      <c r="F763" s="30">
        <f>IF(OR(E763="",NOT(ISNUMBER(C763))),"",E763&amp;"|"&amp;YEAR(C763)&amp;"-"&amp;RIGHT("0"&amp;MONTH(C763),2)&amp;"-"&amp;RIGHT("0"&amp;DAY(C763),2))</f>
        <v/>
      </c>
      <c r="G763" s="26">
        <f>IF(E763="","",IFERROR(MATCH(E763,pl_chave,0),0))</f>
        <v/>
      </c>
      <c r="H763" s="23">
        <f>IF(G763="","",IF(G763=0,"Tarefa fora do plano",INDEX(pl_tag,G763)))</f>
        <v/>
      </c>
      <c r="I763" s="30">
        <f>IF(N(G763)=0,"",INDEX(pl_atividade,G763))</f>
        <v/>
      </c>
      <c r="J763" s="50">
        <f>IF(N(G763)=0,"",INDEX(pl_especialidade,G763))</f>
        <v/>
      </c>
      <c r="K763" s="28">
        <f>IF(N(G763)=0,"",INDEX(pl_duracao,G763))</f>
        <v/>
      </c>
      <c r="L763" s="39">
        <f>IF(ISNUMBER(C763),YEAR(C763),"")</f>
        <v/>
      </c>
      <c r="M763" s="39">
        <f>IF(ISNUMBER(C763),MONTH(C763),"")</f>
        <v/>
      </c>
      <c r="N763" s="23">
        <f>IF(L763="","",IF(NOT(ISNUMBER(crono_ano)),"Informe o ano",IF(L763&lt;crono_ano,"Antes do ano",IF(L763&gt;crono_ano,"Depois do ano","No ano"))))</f>
        <v/>
      </c>
      <c r="O763" s="39">
        <f>IF(F763="","",IF(COUNTIF(F$7:F763,F763)=1,1,0))</f>
        <v/>
      </c>
      <c r="P763" s="39">
        <f>IF(A763&amp;B763&amp;C763="","",IF(AND(O763=1,N(G763)&gt;0),IF(INDEX(pl_ativa,MAX(1,N(G763)))="Sim",1,0),0))</f>
        <v/>
      </c>
      <c r="Q763" s="39">
        <f>IF(F763="","",COUNTIFS(ex_chave_oc,F763,ex_cancelada,"&lt;&gt;Sim"))</f>
        <v/>
      </c>
      <c r="R763" s="51">
        <f>IF(P763="","",IF(AND(P763=1,N(Q763)&gt;0),1,0))</f>
        <v/>
      </c>
      <c r="S763" s="30">
        <f>IF(P763="","",IF(F763="","ERRO: data prevista ausente ou inválida",IF(O763=0,"Duplicada: contada uma vez",IF(N(G763)=0,"ERRO: tarefa fora do Plano Mestre",IF(P763=0,"Tarefa retirada do plano: não conta","OK")))))</f>
        <v/>
      </c>
    </row>
    <row r="764">
      <c r="A764" s="29" t="inlineStr">
        <is>
          <t>eq-demo-004</t>
        </is>
      </c>
      <c r="B764" s="25" t="inlineStr">
        <is>
          <t>PRL-11</t>
        </is>
      </c>
      <c r="C764" s="49" t="n">
        <v>46322</v>
      </c>
      <c r="D764" s="29" t="inlineStr">
        <is>
          <t>Cronograma PCM Direto</t>
        </is>
      </c>
      <c r="E764" s="23">
        <f>IF(OR(A764="",B764=""),"",A764&amp;"|"&amp;B764)</f>
        <v/>
      </c>
      <c r="F764" s="30">
        <f>IF(OR(E764="",NOT(ISNUMBER(C764))),"",E764&amp;"|"&amp;YEAR(C764)&amp;"-"&amp;RIGHT("0"&amp;MONTH(C764),2)&amp;"-"&amp;RIGHT("0"&amp;DAY(C764),2))</f>
        <v/>
      </c>
      <c r="G764" s="26">
        <f>IF(E764="","",IFERROR(MATCH(E764,pl_chave,0),0))</f>
        <v/>
      </c>
      <c r="H764" s="23">
        <f>IF(G764="","",IF(G764=0,"Tarefa fora do plano",INDEX(pl_tag,G764)))</f>
        <v/>
      </c>
      <c r="I764" s="30">
        <f>IF(N(G764)=0,"",INDEX(pl_atividade,G764))</f>
        <v/>
      </c>
      <c r="J764" s="50">
        <f>IF(N(G764)=0,"",INDEX(pl_especialidade,G764))</f>
        <v/>
      </c>
      <c r="K764" s="28">
        <f>IF(N(G764)=0,"",INDEX(pl_duracao,G764))</f>
        <v/>
      </c>
      <c r="L764" s="39">
        <f>IF(ISNUMBER(C764),YEAR(C764),"")</f>
        <v/>
      </c>
      <c r="M764" s="39">
        <f>IF(ISNUMBER(C764),MONTH(C764),"")</f>
        <v/>
      </c>
      <c r="N764" s="23">
        <f>IF(L764="","",IF(NOT(ISNUMBER(crono_ano)),"Informe o ano",IF(L764&lt;crono_ano,"Antes do ano",IF(L764&gt;crono_ano,"Depois do ano","No ano"))))</f>
        <v/>
      </c>
      <c r="O764" s="39">
        <f>IF(F764="","",IF(COUNTIF(F$7:F764,F764)=1,1,0))</f>
        <v/>
      </c>
      <c r="P764" s="39">
        <f>IF(A764&amp;B764&amp;C764="","",IF(AND(O764=1,N(G764)&gt;0),IF(INDEX(pl_ativa,MAX(1,N(G764)))="Sim",1,0),0))</f>
        <v/>
      </c>
      <c r="Q764" s="39">
        <f>IF(F764="","",COUNTIFS(ex_chave_oc,F764,ex_cancelada,"&lt;&gt;Sim"))</f>
        <v/>
      </c>
      <c r="R764" s="51">
        <f>IF(P764="","",IF(AND(P764=1,N(Q764)&gt;0),1,0))</f>
        <v/>
      </c>
      <c r="S764" s="30">
        <f>IF(P764="","",IF(F764="","ERRO: data prevista ausente ou inválida",IF(O764=0,"Duplicada: contada uma vez",IF(N(G764)=0,"ERRO: tarefa fora do Plano Mestre",IF(P764=0,"Tarefa retirada do plano: não conta","OK")))))</f>
        <v/>
      </c>
    </row>
    <row r="765">
      <c r="A765" s="29" t="inlineStr">
        <is>
          <t>eq-demo-004</t>
        </is>
      </c>
      <c r="B765" s="25" t="inlineStr">
        <is>
          <t>PRL-11</t>
        </is>
      </c>
      <c r="C765" s="49" t="n">
        <v>46323</v>
      </c>
      <c r="D765" s="29" t="inlineStr">
        <is>
          <t>Cronograma PCM Direto</t>
        </is>
      </c>
      <c r="E765" s="23">
        <f>IF(OR(A765="",B765=""),"",A765&amp;"|"&amp;B765)</f>
        <v/>
      </c>
      <c r="F765" s="30">
        <f>IF(OR(E765="",NOT(ISNUMBER(C765))),"",E765&amp;"|"&amp;YEAR(C765)&amp;"-"&amp;RIGHT("0"&amp;MONTH(C765),2)&amp;"-"&amp;RIGHT("0"&amp;DAY(C765),2))</f>
        <v/>
      </c>
      <c r="G765" s="26">
        <f>IF(E765="","",IFERROR(MATCH(E765,pl_chave,0),0))</f>
        <v/>
      </c>
      <c r="H765" s="23">
        <f>IF(G765="","",IF(G765=0,"Tarefa fora do plano",INDEX(pl_tag,G765)))</f>
        <v/>
      </c>
      <c r="I765" s="30">
        <f>IF(N(G765)=0,"",INDEX(pl_atividade,G765))</f>
        <v/>
      </c>
      <c r="J765" s="50">
        <f>IF(N(G765)=0,"",INDEX(pl_especialidade,G765))</f>
        <v/>
      </c>
      <c r="K765" s="28">
        <f>IF(N(G765)=0,"",INDEX(pl_duracao,G765))</f>
        <v/>
      </c>
      <c r="L765" s="39">
        <f>IF(ISNUMBER(C765),YEAR(C765),"")</f>
        <v/>
      </c>
      <c r="M765" s="39">
        <f>IF(ISNUMBER(C765),MONTH(C765),"")</f>
        <v/>
      </c>
      <c r="N765" s="23">
        <f>IF(L765="","",IF(NOT(ISNUMBER(crono_ano)),"Informe o ano",IF(L765&lt;crono_ano,"Antes do ano",IF(L765&gt;crono_ano,"Depois do ano","No ano"))))</f>
        <v/>
      </c>
      <c r="O765" s="39">
        <f>IF(F765="","",IF(COUNTIF(F$7:F765,F765)=1,1,0))</f>
        <v/>
      </c>
      <c r="P765" s="39">
        <f>IF(A765&amp;B765&amp;C765="","",IF(AND(O765=1,N(G765)&gt;0),IF(INDEX(pl_ativa,MAX(1,N(G765)))="Sim",1,0),0))</f>
        <v/>
      </c>
      <c r="Q765" s="39">
        <f>IF(F765="","",COUNTIFS(ex_chave_oc,F765,ex_cancelada,"&lt;&gt;Sim"))</f>
        <v/>
      </c>
      <c r="R765" s="51">
        <f>IF(P765="","",IF(AND(P765=1,N(Q765)&gt;0),1,0))</f>
        <v/>
      </c>
      <c r="S765" s="30">
        <f>IF(P765="","",IF(F765="","ERRO: data prevista ausente ou inválida",IF(O765=0,"Duplicada: contada uma vez",IF(N(G765)=0,"ERRO: tarefa fora do Plano Mestre",IF(P765=0,"Tarefa retirada do plano: não conta","OK")))))</f>
        <v/>
      </c>
    </row>
    <row r="766">
      <c r="A766" s="29" t="inlineStr">
        <is>
          <t>eq-demo-004</t>
        </is>
      </c>
      <c r="B766" s="25" t="inlineStr">
        <is>
          <t>PRL-11</t>
        </is>
      </c>
      <c r="C766" s="49" t="n">
        <v>46324</v>
      </c>
      <c r="D766" s="29" t="inlineStr">
        <is>
          <t>Cronograma PCM Direto</t>
        </is>
      </c>
      <c r="E766" s="23">
        <f>IF(OR(A766="",B766=""),"",A766&amp;"|"&amp;B766)</f>
        <v/>
      </c>
      <c r="F766" s="30">
        <f>IF(OR(E766="",NOT(ISNUMBER(C766))),"",E766&amp;"|"&amp;YEAR(C766)&amp;"-"&amp;RIGHT("0"&amp;MONTH(C766),2)&amp;"-"&amp;RIGHT("0"&amp;DAY(C766),2))</f>
        <v/>
      </c>
      <c r="G766" s="26">
        <f>IF(E766="","",IFERROR(MATCH(E766,pl_chave,0),0))</f>
        <v/>
      </c>
      <c r="H766" s="23">
        <f>IF(G766="","",IF(G766=0,"Tarefa fora do plano",INDEX(pl_tag,G766)))</f>
        <v/>
      </c>
      <c r="I766" s="30">
        <f>IF(N(G766)=0,"",INDEX(pl_atividade,G766))</f>
        <v/>
      </c>
      <c r="J766" s="50">
        <f>IF(N(G766)=0,"",INDEX(pl_especialidade,G766))</f>
        <v/>
      </c>
      <c r="K766" s="28">
        <f>IF(N(G766)=0,"",INDEX(pl_duracao,G766))</f>
        <v/>
      </c>
      <c r="L766" s="39">
        <f>IF(ISNUMBER(C766),YEAR(C766),"")</f>
        <v/>
      </c>
      <c r="M766" s="39">
        <f>IF(ISNUMBER(C766),MONTH(C766),"")</f>
        <v/>
      </c>
      <c r="N766" s="23">
        <f>IF(L766="","",IF(NOT(ISNUMBER(crono_ano)),"Informe o ano",IF(L766&lt;crono_ano,"Antes do ano",IF(L766&gt;crono_ano,"Depois do ano","No ano"))))</f>
        <v/>
      </c>
      <c r="O766" s="39">
        <f>IF(F766="","",IF(COUNTIF(F$7:F766,F766)=1,1,0))</f>
        <v/>
      </c>
      <c r="P766" s="39">
        <f>IF(A766&amp;B766&amp;C766="","",IF(AND(O766=1,N(G766)&gt;0),IF(INDEX(pl_ativa,MAX(1,N(G766)))="Sim",1,0),0))</f>
        <v/>
      </c>
      <c r="Q766" s="39">
        <f>IF(F766="","",COUNTIFS(ex_chave_oc,F766,ex_cancelada,"&lt;&gt;Sim"))</f>
        <v/>
      </c>
      <c r="R766" s="51">
        <f>IF(P766="","",IF(AND(P766=1,N(Q766)&gt;0),1,0))</f>
        <v/>
      </c>
      <c r="S766" s="30">
        <f>IF(P766="","",IF(F766="","ERRO: data prevista ausente ou inválida",IF(O766=0,"Duplicada: contada uma vez",IF(N(G766)=0,"ERRO: tarefa fora do Plano Mestre",IF(P766=0,"Tarefa retirada do plano: não conta","OK")))))</f>
        <v/>
      </c>
    </row>
    <row r="767">
      <c r="A767" s="29" t="inlineStr">
        <is>
          <t>eq-demo-004</t>
        </is>
      </c>
      <c r="B767" s="25" t="inlineStr">
        <is>
          <t>PRL-11</t>
        </is>
      </c>
      <c r="C767" s="49" t="n">
        <v>46325</v>
      </c>
      <c r="D767" s="29" t="inlineStr">
        <is>
          <t>Cronograma PCM Direto</t>
        </is>
      </c>
      <c r="E767" s="23">
        <f>IF(OR(A767="",B767=""),"",A767&amp;"|"&amp;B767)</f>
        <v/>
      </c>
      <c r="F767" s="30">
        <f>IF(OR(E767="",NOT(ISNUMBER(C767))),"",E767&amp;"|"&amp;YEAR(C767)&amp;"-"&amp;RIGHT("0"&amp;MONTH(C767),2)&amp;"-"&amp;RIGHT("0"&amp;DAY(C767),2))</f>
        <v/>
      </c>
      <c r="G767" s="26">
        <f>IF(E767="","",IFERROR(MATCH(E767,pl_chave,0),0))</f>
        <v/>
      </c>
      <c r="H767" s="23">
        <f>IF(G767="","",IF(G767=0,"Tarefa fora do plano",INDEX(pl_tag,G767)))</f>
        <v/>
      </c>
      <c r="I767" s="30">
        <f>IF(N(G767)=0,"",INDEX(pl_atividade,G767))</f>
        <v/>
      </c>
      <c r="J767" s="50">
        <f>IF(N(G767)=0,"",INDEX(pl_especialidade,G767))</f>
        <v/>
      </c>
      <c r="K767" s="28">
        <f>IF(N(G767)=0,"",INDEX(pl_duracao,G767))</f>
        <v/>
      </c>
      <c r="L767" s="39">
        <f>IF(ISNUMBER(C767),YEAR(C767),"")</f>
        <v/>
      </c>
      <c r="M767" s="39">
        <f>IF(ISNUMBER(C767),MONTH(C767),"")</f>
        <v/>
      </c>
      <c r="N767" s="23">
        <f>IF(L767="","",IF(NOT(ISNUMBER(crono_ano)),"Informe o ano",IF(L767&lt;crono_ano,"Antes do ano",IF(L767&gt;crono_ano,"Depois do ano","No ano"))))</f>
        <v/>
      </c>
      <c r="O767" s="39">
        <f>IF(F767="","",IF(COUNTIF(F$7:F767,F767)=1,1,0))</f>
        <v/>
      </c>
      <c r="P767" s="39">
        <f>IF(A767&amp;B767&amp;C767="","",IF(AND(O767=1,N(G767)&gt;0),IF(INDEX(pl_ativa,MAX(1,N(G767)))="Sim",1,0),0))</f>
        <v/>
      </c>
      <c r="Q767" s="39">
        <f>IF(F767="","",COUNTIFS(ex_chave_oc,F767,ex_cancelada,"&lt;&gt;Sim"))</f>
        <v/>
      </c>
      <c r="R767" s="51">
        <f>IF(P767="","",IF(AND(P767=1,N(Q767)&gt;0),1,0))</f>
        <v/>
      </c>
      <c r="S767" s="30">
        <f>IF(P767="","",IF(F767="","ERRO: data prevista ausente ou inválida",IF(O767=0,"Duplicada: contada uma vez",IF(N(G767)=0,"ERRO: tarefa fora do Plano Mestre",IF(P767=0,"Tarefa retirada do plano: não conta","OK")))))</f>
        <v/>
      </c>
    </row>
    <row r="768">
      <c r="A768" s="29" t="n"/>
      <c r="B768" s="25" t="n"/>
      <c r="C768" s="49" t="n"/>
      <c r="D768" s="29" t="n"/>
      <c r="E768" s="23">
        <f>IF(OR(A768="",B768=""),"",A768&amp;"|"&amp;B768)</f>
        <v/>
      </c>
      <c r="F768" s="30">
        <f>IF(OR(E768="",NOT(ISNUMBER(C768))),"",E768&amp;"|"&amp;YEAR(C768)&amp;"-"&amp;RIGHT("0"&amp;MONTH(C768),2)&amp;"-"&amp;RIGHT("0"&amp;DAY(C768),2))</f>
        <v/>
      </c>
      <c r="G768" s="26">
        <f>IF(E768="","",IFERROR(MATCH(E768,pl_chave,0),0))</f>
        <v/>
      </c>
      <c r="H768" s="23">
        <f>IF(G768="","",IF(G768=0,"Tarefa fora do plano",INDEX(pl_tag,G768)))</f>
        <v/>
      </c>
      <c r="I768" s="30">
        <f>IF(N(G768)=0,"",INDEX(pl_atividade,G768))</f>
        <v/>
      </c>
      <c r="J768" s="50">
        <f>IF(N(G768)=0,"",INDEX(pl_especialidade,G768))</f>
        <v/>
      </c>
      <c r="K768" s="28">
        <f>IF(N(G768)=0,"",INDEX(pl_duracao,G768))</f>
        <v/>
      </c>
      <c r="L768" s="39">
        <f>IF(ISNUMBER(C768),YEAR(C768),"")</f>
        <v/>
      </c>
      <c r="M768" s="39">
        <f>IF(ISNUMBER(C768),MONTH(C768),"")</f>
        <v/>
      </c>
      <c r="N768" s="23">
        <f>IF(L768="","",IF(NOT(ISNUMBER(crono_ano)),"Informe o ano",IF(L768&lt;crono_ano,"Antes do ano",IF(L768&gt;crono_ano,"Depois do ano","No ano"))))</f>
        <v/>
      </c>
      <c r="O768" s="39">
        <f>IF(F768="","",IF(COUNTIF(F$7:F768,F768)=1,1,0))</f>
        <v/>
      </c>
      <c r="P768" s="39">
        <f>IF(A768&amp;B768&amp;C768="","",IF(AND(O768=1,N(G768)&gt;0),IF(INDEX(pl_ativa,MAX(1,N(G768)))="Sim",1,0),0))</f>
        <v/>
      </c>
      <c r="Q768" s="39">
        <f>IF(F768="","",COUNTIFS(ex_chave_oc,F768,ex_cancelada,"&lt;&gt;Sim"))</f>
        <v/>
      </c>
      <c r="R768" s="51">
        <f>IF(P768="","",IF(AND(P768=1,N(Q768)&gt;0),1,0))</f>
        <v/>
      </c>
      <c r="S768" s="30">
        <f>IF(P768="","",IF(F768="","ERRO: data prevista ausente ou inválida",IF(O768=0,"Duplicada: contada uma vez",IF(N(G768)=0,"ERRO: tarefa fora do Plano Mestre",IF(P768=0,"Tarefa retirada do plano: não conta","OK")))))</f>
        <v/>
      </c>
    </row>
    <row r="769">
      <c r="A769" s="29" t="n"/>
      <c r="B769" s="25" t="n"/>
      <c r="C769" s="49" t="n"/>
      <c r="D769" s="29" t="n"/>
      <c r="E769" s="23">
        <f>IF(OR(A769="",B769=""),"",A769&amp;"|"&amp;B769)</f>
        <v/>
      </c>
      <c r="F769" s="30">
        <f>IF(OR(E769="",NOT(ISNUMBER(C769))),"",E769&amp;"|"&amp;YEAR(C769)&amp;"-"&amp;RIGHT("0"&amp;MONTH(C769),2)&amp;"-"&amp;RIGHT("0"&amp;DAY(C769),2))</f>
        <v/>
      </c>
      <c r="G769" s="26">
        <f>IF(E769="","",IFERROR(MATCH(E769,pl_chave,0),0))</f>
        <v/>
      </c>
      <c r="H769" s="23">
        <f>IF(G769="","",IF(G769=0,"Tarefa fora do plano",INDEX(pl_tag,G769)))</f>
        <v/>
      </c>
      <c r="I769" s="30">
        <f>IF(N(G769)=0,"",INDEX(pl_atividade,G769))</f>
        <v/>
      </c>
      <c r="J769" s="50">
        <f>IF(N(G769)=0,"",INDEX(pl_especialidade,G769))</f>
        <v/>
      </c>
      <c r="K769" s="28">
        <f>IF(N(G769)=0,"",INDEX(pl_duracao,G769))</f>
        <v/>
      </c>
      <c r="L769" s="39">
        <f>IF(ISNUMBER(C769),YEAR(C769),"")</f>
        <v/>
      </c>
      <c r="M769" s="39">
        <f>IF(ISNUMBER(C769),MONTH(C769),"")</f>
        <v/>
      </c>
      <c r="N769" s="23">
        <f>IF(L769="","",IF(NOT(ISNUMBER(crono_ano)),"Informe o ano",IF(L769&lt;crono_ano,"Antes do ano",IF(L769&gt;crono_ano,"Depois do ano","No ano"))))</f>
        <v/>
      </c>
      <c r="O769" s="39">
        <f>IF(F769="","",IF(COUNTIF(F$7:F769,F769)=1,1,0))</f>
        <v/>
      </c>
      <c r="P769" s="39">
        <f>IF(A769&amp;B769&amp;C769="","",IF(AND(O769=1,N(G769)&gt;0),IF(INDEX(pl_ativa,MAX(1,N(G769)))="Sim",1,0),0))</f>
        <v/>
      </c>
      <c r="Q769" s="39">
        <f>IF(F769="","",COUNTIFS(ex_chave_oc,F769,ex_cancelada,"&lt;&gt;Sim"))</f>
        <v/>
      </c>
      <c r="R769" s="51">
        <f>IF(P769="","",IF(AND(P769=1,N(Q769)&gt;0),1,0))</f>
        <v/>
      </c>
      <c r="S769" s="30">
        <f>IF(P769="","",IF(F769="","ERRO: data prevista ausente ou inválida",IF(O769=0,"Duplicada: contada uma vez",IF(N(G769)=0,"ERRO: tarefa fora do Plano Mestre",IF(P769=0,"Tarefa retirada do plano: não conta","OK")))))</f>
        <v/>
      </c>
    </row>
    <row r="770">
      <c r="A770" s="29" t="n"/>
      <c r="B770" s="25" t="n"/>
      <c r="C770" s="49" t="n"/>
      <c r="D770" s="29" t="n"/>
      <c r="E770" s="23">
        <f>IF(OR(A770="",B770=""),"",A770&amp;"|"&amp;B770)</f>
        <v/>
      </c>
      <c r="F770" s="30">
        <f>IF(OR(E770="",NOT(ISNUMBER(C770))),"",E770&amp;"|"&amp;YEAR(C770)&amp;"-"&amp;RIGHT("0"&amp;MONTH(C770),2)&amp;"-"&amp;RIGHT("0"&amp;DAY(C770),2))</f>
        <v/>
      </c>
      <c r="G770" s="26">
        <f>IF(E770="","",IFERROR(MATCH(E770,pl_chave,0),0))</f>
        <v/>
      </c>
      <c r="H770" s="23">
        <f>IF(G770="","",IF(G770=0,"Tarefa fora do plano",INDEX(pl_tag,G770)))</f>
        <v/>
      </c>
      <c r="I770" s="30">
        <f>IF(N(G770)=0,"",INDEX(pl_atividade,G770))</f>
        <v/>
      </c>
      <c r="J770" s="50">
        <f>IF(N(G770)=0,"",INDEX(pl_especialidade,G770))</f>
        <v/>
      </c>
      <c r="K770" s="28">
        <f>IF(N(G770)=0,"",INDEX(pl_duracao,G770))</f>
        <v/>
      </c>
      <c r="L770" s="39">
        <f>IF(ISNUMBER(C770),YEAR(C770),"")</f>
        <v/>
      </c>
      <c r="M770" s="39">
        <f>IF(ISNUMBER(C770),MONTH(C770),"")</f>
        <v/>
      </c>
      <c r="N770" s="23">
        <f>IF(L770="","",IF(NOT(ISNUMBER(crono_ano)),"Informe o ano",IF(L770&lt;crono_ano,"Antes do ano",IF(L770&gt;crono_ano,"Depois do ano","No ano"))))</f>
        <v/>
      </c>
      <c r="O770" s="39">
        <f>IF(F770="","",IF(COUNTIF(F$7:F770,F770)=1,1,0))</f>
        <v/>
      </c>
      <c r="P770" s="39">
        <f>IF(A770&amp;B770&amp;C770="","",IF(AND(O770=1,N(G770)&gt;0),IF(INDEX(pl_ativa,MAX(1,N(G770)))="Sim",1,0),0))</f>
        <v/>
      </c>
      <c r="Q770" s="39">
        <f>IF(F770="","",COUNTIFS(ex_chave_oc,F770,ex_cancelada,"&lt;&gt;Sim"))</f>
        <v/>
      </c>
      <c r="R770" s="51">
        <f>IF(P770="","",IF(AND(P770=1,N(Q770)&gt;0),1,0))</f>
        <v/>
      </c>
      <c r="S770" s="30">
        <f>IF(P770="","",IF(F770="","ERRO: data prevista ausente ou inválida",IF(O770=0,"Duplicada: contada uma vez",IF(N(G770)=0,"ERRO: tarefa fora do Plano Mestre",IF(P770=0,"Tarefa retirada do plano: não conta","OK")))))</f>
        <v/>
      </c>
    </row>
    <row r="771">
      <c r="A771" s="29" t="n"/>
      <c r="B771" s="25" t="n"/>
      <c r="C771" s="49" t="n"/>
      <c r="D771" s="29" t="n"/>
      <c r="E771" s="23">
        <f>IF(OR(A771="",B771=""),"",A771&amp;"|"&amp;B771)</f>
        <v/>
      </c>
      <c r="F771" s="30">
        <f>IF(OR(E771="",NOT(ISNUMBER(C771))),"",E771&amp;"|"&amp;YEAR(C771)&amp;"-"&amp;RIGHT("0"&amp;MONTH(C771),2)&amp;"-"&amp;RIGHT("0"&amp;DAY(C771),2))</f>
        <v/>
      </c>
      <c r="G771" s="26">
        <f>IF(E771="","",IFERROR(MATCH(E771,pl_chave,0),0))</f>
        <v/>
      </c>
      <c r="H771" s="23">
        <f>IF(G771="","",IF(G771=0,"Tarefa fora do plano",INDEX(pl_tag,G771)))</f>
        <v/>
      </c>
      <c r="I771" s="30">
        <f>IF(N(G771)=0,"",INDEX(pl_atividade,G771))</f>
        <v/>
      </c>
      <c r="J771" s="50">
        <f>IF(N(G771)=0,"",INDEX(pl_especialidade,G771))</f>
        <v/>
      </c>
      <c r="K771" s="28">
        <f>IF(N(G771)=0,"",INDEX(pl_duracao,G771))</f>
        <v/>
      </c>
      <c r="L771" s="39">
        <f>IF(ISNUMBER(C771),YEAR(C771),"")</f>
        <v/>
      </c>
      <c r="M771" s="39">
        <f>IF(ISNUMBER(C771),MONTH(C771),"")</f>
        <v/>
      </c>
      <c r="N771" s="23">
        <f>IF(L771="","",IF(NOT(ISNUMBER(crono_ano)),"Informe o ano",IF(L771&lt;crono_ano,"Antes do ano",IF(L771&gt;crono_ano,"Depois do ano","No ano"))))</f>
        <v/>
      </c>
      <c r="O771" s="39">
        <f>IF(F771="","",IF(COUNTIF(F$7:F771,F771)=1,1,0))</f>
        <v/>
      </c>
      <c r="P771" s="39">
        <f>IF(A771&amp;B771&amp;C771="","",IF(AND(O771=1,N(G771)&gt;0),IF(INDEX(pl_ativa,MAX(1,N(G771)))="Sim",1,0),0))</f>
        <v/>
      </c>
      <c r="Q771" s="39">
        <f>IF(F771="","",COUNTIFS(ex_chave_oc,F771,ex_cancelada,"&lt;&gt;Sim"))</f>
        <v/>
      </c>
      <c r="R771" s="51">
        <f>IF(P771="","",IF(AND(P771=1,N(Q771)&gt;0),1,0))</f>
        <v/>
      </c>
      <c r="S771" s="30">
        <f>IF(P771="","",IF(F771="","ERRO: data prevista ausente ou inválida",IF(O771=0,"Duplicada: contada uma vez",IF(N(G771)=0,"ERRO: tarefa fora do Plano Mestre",IF(P771=0,"Tarefa retirada do plano: não conta","OK")))))</f>
        <v/>
      </c>
    </row>
    <row r="772">
      <c r="A772" s="29" t="n"/>
      <c r="B772" s="25" t="n"/>
      <c r="C772" s="49" t="n"/>
      <c r="D772" s="29" t="n"/>
      <c r="E772" s="23">
        <f>IF(OR(A772="",B772=""),"",A772&amp;"|"&amp;B772)</f>
        <v/>
      </c>
      <c r="F772" s="30">
        <f>IF(OR(E772="",NOT(ISNUMBER(C772))),"",E772&amp;"|"&amp;YEAR(C772)&amp;"-"&amp;RIGHT("0"&amp;MONTH(C772),2)&amp;"-"&amp;RIGHT("0"&amp;DAY(C772),2))</f>
        <v/>
      </c>
      <c r="G772" s="26">
        <f>IF(E772="","",IFERROR(MATCH(E772,pl_chave,0),0))</f>
        <v/>
      </c>
      <c r="H772" s="23">
        <f>IF(G772="","",IF(G772=0,"Tarefa fora do plano",INDEX(pl_tag,G772)))</f>
        <v/>
      </c>
      <c r="I772" s="30">
        <f>IF(N(G772)=0,"",INDEX(pl_atividade,G772))</f>
        <v/>
      </c>
      <c r="J772" s="50">
        <f>IF(N(G772)=0,"",INDEX(pl_especialidade,G772))</f>
        <v/>
      </c>
      <c r="K772" s="28">
        <f>IF(N(G772)=0,"",INDEX(pl_duracao,G772))</f>
        <v/>
      </c>
      <c r="L772" s="39">
        <f>IF(ISNUMBER(C772),YEAR(C772),"")</f>
        <v/>
      </c>
      <c r="M772" s="39">
        <f>IF(ISNUMBER(C772),MONTH(C772),"")</f>
        <v/>
      </c>
      <c r="N772" s="23">
        <f>IF(L772="","",IF(NOT(ISNUMBER(crono_ano)),"Informe o ano",IF(L772&lt;crono_ano,"Antes do ano",IF(L772&gt;crono_ano,"Depois do ano","No ano"))))</f>
        <v/>
      </c>
      <c r="O772" s="39">
        <f>IF(F772="","",IF(COUNTIF(F$7:F772,F772)=1,1,0))</f>
        <v/>
      </c>
      <c r="P772" s="39">
        <f>IF(A772&amp;B772&amp;C772="","",IF(AND(O772=1,N(G772)&gt;0),IF(INDEX(pl_ativa,MAX(1,N(G772)))="Sim",1,0),0))</f>
        <v/>
      </c>
      <c r="Q772" s="39">
        <f>IF(F772="","",COUNTIFS(ex_chave_oc,F772,ex_cancelada,"&lt;&gt;Sim"))</f>
        <v/>
      </c>
      <c r="R772" s="51">
        <f>IF(P772="","",IF(AND(P772=1,N(Q772)&gt;0),1,0))</f>
        <v/>
      </c>
      <c r="S772" s="30">
        <f>IF(P772="","",IF(F772="","ERRO: data prevista ausente ou inválida",IF(O772=0,"Duplicada: contada uma vez",IF(N(G772)=0,"ERRO: tarefa fora do Plano Mestre",IF(P772=0,"Tarefa retirada do plano: não conta","OK")))))</f>
        <v/>
      </c>
    </row>
    <row r="773">
      <c r="A773" s="29" t="n"/>
      <c r="B773" s="25" t="n"/>
      <c r="C773" s="49" t="n"/>
      <c r="D773" s="29" t="n"/>
      <c r="E773" s="23">
        <f>IF(OR(A773="",B773=""),"",A773&amp;"|"&amp;B773)</f>
        <v/>
      </c>
      <c r="F773" s="30">
        <f>IF(OR(E773="",NOT(ISNUMBER(C773))),"",E773&amp;"|"&amp;YEAR(C773)&amp;"-"&amp;RIGHT("0"&amp;MONTH(C773),2)&amp;"-"&amp;RIGHT("0"&amp;DAY(C773),2))</f>
        <v/>
      </c>
      <c r="G773" s="26">
        <f>IF(E773="","",IFERROR(MATCH(E773,pl_chave,0),0))</f>
        <v/>
      </c>
      <c r="H773" s="23">
        <f>IF(G773="","",IF(G773=0,"Tarefa fora do plano",INDEX(pl_tag,G773)))</f>
        <v/>
      </c>
      <c r="I773" s="30">
        <f>IF(N(G773)=0,"",INDEX(pl_atividade,G773))</f>
        <v/>
      </c>
      <c r="J773" s="50">
        <f>IF(N(G773)=0,"",INDEX(pl_especialidade,G773))</f>
        <v/>
      </c>
      <c r="K773" s="28">
        <f>IF(N(G773)=0,"",INDEX(pl_duracao,G773))</f>
        <v/>
      </c>
      <c r="L773" s="39">
        <f>IF(ISNUMBER(C773),YEAR(C773),"")</f>
        <v/>
      </c>
      <c r="M773" s="39">
        <f>IF(ISNUMBER(C773),MONTH(C773),"")</f>
        <v/>
      </c>
      <c r="N773" s="23">
        <f>IF(L773="","",IF(NOT(ISNUMBER(crono_ano)),"Informe o ano",IF(L773&lt;crono_ano,"Antes do ano",IF(L773&gt;crono_ano,"Depois do ano","No ano"))))</f>
        <v/>
      </c>
      <c r="O773" s="39">
        <f>IF(F773="","",IF(COUNTIF(F$7:F773,F773)=1,1,0))</f>
        <v/>
      </c>
      <c r="P773" s="39">
        <f>IF(A773&amp;B773&amp;C773="","",IF(AND(O773=1,N(G773)&gt;0),IF(INDEX(pl_ativa,MAX(1,N(G773)))="Sim",1,0),0))</f>
        <v/>
      </c>
      <c r="Q773" s="39">
        <f>IF(F773="","",COUNTIFS(ex_chave_oc,F773,ex_cancelada,"&lt;&gt;Sim"))</f>
        <v/>
      </c>
      <c r="R773" s="51">
        <f>IF(P773="","",IF(AND(P773=1,N(Q773)&gt;0),1,0))</f>
        <v/>
      </c>
      <c r="S773" s="30">
        <f>IF(P773="","",IF(F773="","ERRO: data prevista ausente ou inválida",IF(O773=0,"Duplicada: contada uma vez",IF(N(G773)=0,"ERRO: tarefa fora do Plano Mestre",IF(P773=0,"Tarefa retirada do plano: não conta","OK")))))</f>
        <v/>
      </c>
    </row>
    <row r="774">
      <c r="A774" s="29" t="n"/>
      <c r="B774" s="25" t="n"/>
      <c r="C774" s="49" t="n"/>
      <c r="D774" s="29" t="n"/>
      <c r="E774" s="23">
        <f>IF(OR(A774="",B774=""),"",A774&amp;"|"&amp;B774)</f>
        <v/>
      </c>
      <c r="F774" s="30">
        <f>IF(OR(E774="",NOT(ISNUMBER(C774))),"",E774&amp;"|"&amp;YEAR(C774)&amp;"-"&amp;RIGHT("0"&amp;MONTH(C774),2)&amp;"-"&amp;RIGHT("0"&amp;DAY(C774),2))</f>
        <v/>
      </c>
      <c r="G774" s="26">
        <f>IF(E774="","",IFERROR(MATCH(E774,pl_chave,0),0))</f>
        <v/>
      </c>
      <c r="H774" s="23">
        <f>IF(G774="","",IF(G774=0,"Tarefa fora do plano",INDEX(pl_tag,G774)))</f>
        <v/>
      </c>
      <c r="I774" s="30">
        <f>IF(N(G774)=0,"",INDEX(pl_atividade,G774))</f>
        <v/>
      </c>
      <c r="J774" s="50">
        <f>IF(N(G774)=0,"",INDEX(pl_especialidade,G774))</f>
        <v/>
      </c>
      <c r="K774" s="28">
        <f>IF(N(G774)=0,"",INDEX(pl_duracao,G774))</f>
        <v/>
      </c>
      <c r="L774" s="39">
        <f>IF(ISNUMBER(C774),YEAR(C774),"")</f>
        <v/>
      </c>
      <c r="M774" s="39">
        <f>IF(ISNUMBER(C774),MONTH(C774),"")</f>
        <v/>
      </c>
      <c r="N774" s="23">
        <f>IF(L774="","",IF(NOT(ISNUMBER(crono_ano)),"Informe o ano",IF(L774&lt;crono_ano,"Antes do ano",IF(L774&gt;crono_ano,"Depois do ano","No ano"))))</f>
        <v/>
      </c>
      <c r="O774" s="39">
        <f>IF(F774="","",IF(COUNTIF(F$7:F774,F774)=1,1,0))</f>
        <v/>
      </c>
      <c r="P774" s="39">
        <f>IF(A774&amp;B774&amp;C774="","",IF(AND(O774=1,N(G774)&gt;0),IF(INDEX(pl_ativa,MAX(1,N(G774)))="Sim",1,0),0))</f>
        <v/>
      </c>
      <c r="Q774" s="39">
        <f>IF(F774="","",COUNTIFS(ex_chave_oc,F774,ex_cancelada,"&lt;&gt;Sim"))</f>
        <v/>
      </c>
      <c r="R774" s="51">
        <f>IF(P774="","",IF(AND(P774=1,N(Q774)&gt;0),1,0))</f>
        <v/>
      </c>
      <c r="S774" s="30">
        <f>IF(P774="","",IF(F774="","ERRO: data prevista ausente ou inválida",IF(O774=0,"Duplicada: contada uma vez",IF(N(G774)=0,"ERRO: tarefa fora do Plano Mestre",IF(P774=0,"Tarefa retirada do plano: não conta","OK")))))</f>
        <v/>
      </c>
    </row>
    <row r="775">
      <c r="A775" s="29" t="n"/>
      <c r="B775" s="25" t="n"/>
      <c r="C775" s="49" t="n"/>
      <c r="D775" s="29" t="n"/>
      <c r="E775" s="23">
        <f>IF(OR(A775="",B775=""),"",A775&amp;"|"&amp;B775)</f>
        <v/>
      </c>
      <c r="F775" s="30">
        <f>IF(OR(E775="",NOT(ISNUMBER(C775))),"",E775&amp;"|"&amp;YEAR(C775)&amp;"-"&amp;RIGHT("0"&amp;MONTH(C775),2)&amp;"-"&amp;RIGHT("0"&amp;DAY(C775),2))</f>
        <v/>
      </c>
      <c r="G775" s="26">
        <f>IF(E775="","",IFERROR(MATCH(E775,pl_chave,0),0))</f>
        <v/>
      </c>
      <c r="H775" s="23">
        <f>IF(G775="","",IF(G775=0,"Tarefa fora do plano",INDEX(pl_tag,G775)))</f>
        <v/>
      </c>
      <c r="I775" s="30">
        <f>IF(N(G775)=0,"",INDEX(pl_atividade,G775))</f>
        <v/>
      </c>
      <c r="J775" s="50">
        <f>IF(N(G775)=0,"",INDEX(pl_especialidade,G775))</f>
        <v/>
      </c>
      <c r="K775" s="28">
        <f>IF(N(G775)=0,"",INDEX(pl_duracao,G775))</f>
        <v/>
      </c>
      <c r="L775" s="39">
        <f>IF(ISNUMBER(C775),YEAR(C775),"")</f>
        <v/>
      </c>
      <c r="M775" s="39">
        <f>IF(ISNUMBER(C775),MONTH(C775),"")</f>
        <v/>
      </c>
      <c r="N775" s="23">
        <f>IF(L775="","",IF(NOT(ISNUMBER(crono_ano)),"Informe o ano",IF(L775&lt;crono_ano,"Antes do ano",IF(L775&gt;crono_ano,"Depois do ano","No ano"))))</f>
        <v/>
      </c>
      <c r="O775" s="39">
        <f>IF(F775="","",IF(COUNTIF(F$7:F775,F775)=1,1,0))</f>
        <v/>
      </c>
      <c r="P775" s="39">
        <f>IF(A775&amp;B775&amp;C775="","",IF(AND(O775=1,N(G775)&gt;0),IF(INDEX(pl_ativa,MAX(1,N(G775)))="Sim",1,0),0))</f>
        <v/>
      </c>
      <c r="Q775" s="39">
        <f>IF(F775="","",COUNTIFS(ex_chave_oc,F775,ex_cancelada,"&lt;&gt;Sim"))</f>
        <v/>
      </c>
      <c r="R775" s="51">
        <f>IF(P775="","",IF(AND(P775=1,N(Q775)&gt;0),1,0))</f>
        <v/>
      </c>
      <c r="S775" s="30">
        <f>IF(P775="","",IF(F775="","ERRO: data prevista ausente ou inválida",IF(O775=0,"Duplicada: contada uma vez",IF(N(G775)=0,"ERRO: tarefa fora do Plano Mestre",IF(P775=0,"Tarefa retirada do plano: não conta","OK")))))</f>
        <v/>
      </c>
    </row>
    <row r="776">
      <c r="A776" s="29" t="n"/>
      <c r="B776" s="25" t="n"/>
      <c r="C776" s="49" t="n"/>
      <c r="D776" s="29" t="n"/>
      <c r="E776" s="23">
        <f>IF(OR(A776="",B776=""),"",A776&amp;"|"&amp;B776)</f>
        <v/>
      </c>
      <c r="F776" s="30">
        <f>IF(OR(E776="",NOT(ISNUMBER(C776))),"",E776&amp;"|"&amp;YEAR(C776)&amp;"-"&amp;RIGHT("0"&amp;MONTH(C776),2)&amp;"-"&amp;RIGHT("0"&amp;DAY(C776),2))</f>
        <v/>
      </c>
      <c r="G776" s="26">
        <f>IF(E776="","",IFERROR(MATCH(E776,pl_chave,0),0))</f>
        <v/>
      </c>
      <c r="H776" s="23">
        <f>IF(G776="","",IF(G776=0,"Tarefa fora do plano",INDEX(pl_tag,G776)))</f>
        <v/>
      </c>
      <c r="I776" s="30">
        <f>IF(N(G776)=0,"",INDEX(pl_atividade,G776))</f>
        <v/>
      </c>
      <c r="J776" s="50">
        <f>IF(N(G776)=0,"",INDEX(pl_especialidade,G776))</f>
        <v/>
      </c>
      <c r="K776" s="28">
        <f>IF(N(G776)=0,"",INDEX(pl_duracao,G776))</f>
        <v/>
      </c>
      <c r="L776" s="39">
        <f>IF(ISNUMBER(C776),YEAR(C776),"")</f>
        <v/>
      </c>
      <c r="M776" s="39">
        <f>IF(ISNUMBER(C776),MONTH(C776),"")</f>
        <v/>
      </c>
      <c r="N776" s="23">
        <f>IF(L776="","",IF(NOT(ISNUMBER(crono_ano)),"Informe o ano",IF(L776&lt;crono_ano,"Antes do ano",IF(L776&gt;crono_ano,"Depois do ano","No ano"))))</f>
        <v/>
      </c>
      <c r="O776" s="39">
        <f>IF(F776="","",IF(COUNTIF(F$7:F776,F776)=1,1,0))</f>
        <v/>
      </c>
      <c r="P776" s="39">
        <f>IF(A776&amp;B776&amp;C776="","",IF(AND(O776=1,N(G776)&gt;0),IF(INDEX(pl_ativa,MAX(1,N(G776)))="Sim",1,0),0))</f>
        <v/>
      </c>
      <c r="Q776" s="39">
        <f>IF(F776="","",COUNTIFS(ex_chave_oc,F776,ex_cancelada,"&lt;&gt;Sim"))</f>
        <v/>
      </c>
      <c r="R776" s="51">
        <f>IF(P776="","",IF(AND(P776=1,N(Q776)&gt;0),1,0))</f>
        <v/>
      </c>
      <c r="S776" s="30">
        <f>IF(P776="","",IF(F776="","ERRO: data prevista ausente ou inválida",IF(O776=0,"Duplicada: contada uma vez",IF(N(G776)=0,"ERRO: tarefa fora do Plano Mestre",IF(P776=0,"Tarefa retirada do plano: não conta","OK")))))</f>
        <v/>
      </c>
    </row>
    <row r="777">
      <c r="A777" s="29" t="n"/>
      <c r="B777" s="25" t="n"/>
      <c r="C777" s="49" t="n"/>
      <c r="D777" s="29" t="n"/>
      <c r="E777" s="23">
        <f>IF(OR(A777="",B777=""),"",A777&amp;"|"&amp;B777)</f>
        <v/>
      </c>
      <c r="F777" s="30">
        <f>IF(OR(E777="",NOT(ISNUMBER(C777))),"",E777&amp;"|"&amp;YEAR(C777)&amp;"-"&amp;RIGHT("0"&amp;MONTH(C777),2)&amp;"-"&amp;RIGHT("0"&amp;DAY(C777),2))</f>
        <v/>
      </c>
      <c r="G777" s="26">
        <f>IF(E777="","",IFERROR(MATCH(E777,pl_chave,0),0))</f>
        <v/>
      </c>
      <c r="H777" s="23">
        <f>IF(G777="","",IF(G777=0,"Tarefa fora do plano",INDEX(pl_tag,G777)))</f>
        <v/>
      </c>
      <c r="I777" s="30">
        <f>IF(N(G777)=0,"",INDEX(pl_atividade,G777))</f>
        <v/>
      </c>
      <c r="J777" s="50">
        <f>IF(N(G777)=0,"",INDEX(pl_especialidade,G777))</f>
        <v/>
      </c>
      <c r="K777" s="28">
        <f>IF(N(G777)=0,"",INDEX(pl_duracao,G777))</f>
        <v/>
      </c>
      <c r="L777" s="39">
        <f>IF(ISNUMBER(C777),YEAR(C777),"")</f>
        <v/>
      </c>
      <c r="M777" s="39">
        <f>IF(ISNUMBER(C777),MONTH(C777),"")</f>
        <v/>
      </c>
      <c r="N777" s="23">
        <f>IF(L777="","",IF(NOT(ISNUMBER(crono_ano)),"Informe o ano",IF(L777&lt;crono_ano,"Antes do ano",IF(L777&gt;crono_ano,"Depois do ano","No ano"))))</f>
        <v/>
      </c>
      <c r="O777" s="39">
        <f>IF(F777="","",IF(COUNTIF(F$7:F777,F777)=1,1,0))</f>
        <v/>
      </c>
      <c r="P777" s="39">
        <f>IF(A777&amp;B777&amp;C777="","",IF(AND(O777=1,N(G777)&gt;0),IF(INDEX(pl_ativa,MAX(1,N(G777)))="Sim",1,0),0))</f>
        <v/>
      </c>
      <c r="Q777" s="39">
        <f>IF(F777="","",COUNTIFS(ex_chave_oc,F777,ex_cancelada,"&lt;&gt;Sim"))</f>
        <v/>
      </c>
      <c r="R777" s="51">
        <f>IF(P777="","",IF(AND(P777=1,N(Q777)&gt;0),1,0))</f>
        <v/>
      </c>
      <c r="S777" s="30">
        <f>IF(P777="","",IF(F777="","ERRO: data prevista ausente ou inválida",IF(O777=0,"Duplicada: contada uma vez",IF(N(G777)=0,"ERRO: tarefa fora do Plano Mestre",IF(P777=0,"Tarefa retirada do plano: não conta","OK")))))</f>
        <v/>
      </c>
    </row>
    <row r="778">
      <c r="A778" s="29" t="n"/>
      <c r="B778" s="25" t="n"/>
      <c r="C778" s="49" t="n"/>
      <c r="D778" s="29" t="n"/>
      <c r="E778" s="23">
        <f>IF(OR(A778="",B778=""),"",A778&amp;"|"&amp;B778)</f>
        <v/>
      </c>
      <c r="F778" s="30">
        <f>IF(OR(E778="",NOT(ISNUMBER(C778))),"",E778&amp;"|"&amp;YEAR(C778)&amp;"-"&amp;RIGHT("0"&amp;MONTH(C778),2)&amp;"-"&amp;RIGHT("0"&amp;DAY(C778),2))</f>
        <v/>
      </c>
      <c r="G778" s="26">
        <f>IF(E778="","",IFERROR(MATCH(E778,pl_chave,0),0))</f>
        <v/>
      </c>
      <c r="H778" s="23">
        <f>IF(G778="","",IF(G778=0,"Tarefa fora do plano",INDEX(pl_tag,G778)))</f>
        <v/>
      </c>
      <c r="I778" s="30">
        <f>IF(N(G778)=0,"",INDEX(pl_atividade,G778))</f>
        <v/>
      </c>
      <c r="J778" s="50">
        <f>IF(N(G778)=0,"",INDEX(pl_especialidade,G778))</f>
        <v/>
      </c>
      <c r="K778" s="28">
        <f>IF(N(G778)=0,"",INDEX(pl_duracao,G778))</f>
        <v/>
      </c>
      <c r="L778" s="39">
        <f>IF(ISNUMBER(C778),YEAR(C778),"")</f>
        <v/>
      </c>
      <c r="M778" s="39">
        <f>IF(ISNUMBER(C778),MONTH(C778),"")</f>
        <v/>
      </c>
      <c r="N778" s="23">
        <f>IF(L778="","",IF(NOT(ISNUMBER(crono_ano)),"Informe o ano",IF(L778&lt;crono_ano,"Antes do ano",IF(L778&gt;crono_ano,"Depois do ano","No ano"))))</f>
        <v/>
      </c>
      <c r="O778" s="39">
        <f>IF(F778="","",IF(COUNTIF(F$7:F778,F778)=1,1,0))</f>
        <v/>
      </c>
      <c r="P778" s="39">
        <f>IF(A778&amp;B778&amp;C778="","",IF(AND(O778=1,N(G778)&gt;0),IF(INDEX(pl_ativa,MAX(1,N(G778)))="Sim",1,0),0))</f>
        <v/>
      </c>
      <c r="Q778" s="39">
        <f>IF(F778="","",COUNTIFS(ex_chave_oc,F778,ex_cancelada,"&lt;&gt;Sim"))</f>
        <v/>
      </c>
      <c r="R778" s="51">
        <f>IF(P778="","",IF(AND(P778=1,N(Q778)&gt;0),1,0))</f>
        <v/>
      </c>
      <c r="S778" s="30">
        <f>IF(P778="","",IF(F778="","ERRO: data prevista ausente ou inválida",IF(O778=0,"Duplicada: contada uma vez",IF(N(G778)=0,"ERRO: tarefa fora do Plano Mestre",IF(P778=0,"Tarefa retirada do plano: não conta","OK")))))</f>
        <v/>
      </c>
    </row>
    <row r="779">
      <c r="A779" s="29" t="n"/>
      <c r="B779" s="25" t="n"/>
      <c r="C779" s="49" t="n"/>
      <c r="D779" s="29" t="n"/>
      <c r="E779" s="23">
        <f>IF(OR(A779="",B779=""),"",A779&amp;"|"&amp;B779)</f>
        <v/>
      </c>
      <c r="F779" s="30">
        <f>IF(OR(E779="",NOT(ISNUMBER(C779))),"",E779&amp;"|"&amp;YEAR(C779)&amp;"-"&amp;RIGHT("0"&amp;MONTH(C779),2)&amp;"-"&amp;RIGHT("0"&amp;DAY(C779),2))</f>
        <v/>
      </c>
      <c r="G779" s="26">
        <f>IF(E779="","",IFERROR(MATCH(E779,pl_chave,0),0))</f>
        <v/>
      </c>
      <c r="H779" s="23">
        <f>IF(G779="","",IF(G779=0,"Tarefa fora do plano",INDEX(pl_tag,G779)))</f>
        <v/>
      </c>
      <c r="I779" s="30">
        <f>IF(N(G779)=0,"",INDEX(pl_atividade,G779))</f>
        <v/>
      </c>
      <c r="J779" s="50">
        <f>IF(N(G779)=0,"",INDEX(pl_especialidade,G779))</f>
        <v/>
      </c>
      <c r="K779" s="28">
        <f>IF(N(G779)=0,"",INDEX(pl_duracao,G779))</f>
        <v/>
      </c>
      <c r="L779" s="39">
        <f>IF(ISNUMBER(C779),YEAR(C779),"")</f>
        <v/>
      </c>
      <c r="M779" s="39">
        <f>IF(ISNUMBER(C779),MONTH(C779),"")</f>
        <v/>
      </c>
      <c r="N779" s="23">
        <f>IF(L779="","",IF(NOT(ISNUMBER(crono_ano)),"Informe o ano",IF(L779&lt;crono_ano,"Antes do ano",IF(L779&gt;crono_ano,"Depois do ano","No ano"))))</f>
        <v/>
      </c>
      <c r="O779" s="39">
        <f>IF(F779="","",IF(COUNTIF(F$7:F779,F779)=1,1,0))</f>
        <v/>
      </c>
      <c r="P779" s="39">
        <f>IF(A779&amp;B779&amp;C779="","",IF(AND(O779=1,N(G779)&gt;0),IF(INDEX(pl_ativa,MAX(1,N(G779)))="Sim",1,0),0))</f>
        <v/>
      </c>
      <c r="Q779" s="39">
        <f>IF(F779="","",COUNTIFS(ex_chave_oc,F779,ex_cancelada,"&lt;&gt;Sim"))</f>
        <v/>
      </c>
      <c r="R779" s="51">
        <f>IF(P779="","",IF(AND(P779=1,N(Q779)&gt;0),1,0))</f>
        <v/>
      </c>
      <c r="S779" s="30">
        <f>IF(P779="","",IF(F779="","ERRO: data prevista ausente ou inválida",IF(O779=0,"Duplicada: contada uma vez",IF(N(G779)=0,"ERRO: tarefa fora do Plano Mestre",IF(P779=0,"Tarefa retirada do plano: não conta","OK")))))</f>
        <v/>
      </c>
    </row>
    <row r="780">
      <c r="A780" s="29" t="n"/>
      <c r="B780" s="25" t="n"/>
      <c r="C780" s="49" t="n"/>
      <c r="D780" s="29" t="n"/>
      <c r="E780" s="23">
        <f>IF(OR(A780="",B780=""),"",A780&amp;"|"&amp;B780)</f>
        <v/>
      </c>
      <c r="F780" s="30">
        <f>IF(OR(E780="",NOT(ISNUMBER(C780))),"",E780&amp;"|"&amp;YEAR(C780)&amp;"-"&amp;RIGHT("0"&amp;MONTH(C780),2)&amp;"-"&amp;RIGHT("0"&amp;DAY(C780),2))</f>
        <v/>
      </c>
      <c r="G780" s="26">
        <f>IF(E780="","",IFERROR(MATCH(E780,pl_chave,0),0))</f>
        <v/>
      </c>
      <c r="H780" s="23">
        <f>IF(G780="","",IF(G780=0,"Tarefa fora do plano",INDEX(pl_tag,G780)))</f>
        <v/>
      </c>
      <c r="I780" s="30">
        <f>IF(N(G780)=0,"",INDEX(pl_atividade,G780))</f>
        <v/>
      </c>
      <c r="J780" s="50">
        <f>IF(N(G780)=0,"",INDEX(pl_especialidade,G780))</f>
        <v/>
      </c>
      <c r="K780" s="28">
        <f>IF(N(G780)=0,"",INDEX(pl_duracao,G780))</f>
        <v/>
      </c>
      <c r="L780" s="39">
        <f>IF(ISNUMBER(C780),YEAR(C780),"")</f>
        <v/>
      </c>
      <c r="M780" s="39">
        <f>IF(ISNUMBER(C780),MONTH(C780),"")</f>
        <v/>
      </c>
      <c r="N780" s="23">
        <f>IF(L780="","",IF(NOT(ISNUMBER(crono_ano)),"Informe o ano",IF(L780&lt;crono_ano,"Antes do ano",IF(L780&gt;crono_ano,"Depois do ano","No ano"))))</f>
        <v/>
      </c>
      <c r="O780" s="39">
        <f>IF(F780="","",IF(COUNTIF(F$7:F780,F780)=1,1,0))</f>
        <v/>
      </c>
      <c r="P780" s="39">
        <f>IF(A780&amp;B780&amp;C780="","",IF(AND(O780=1,N(G780)&gt;0),IF(INDEX(pl_ativa,MAX(1,N(G780)))="Sim",1,0),0))</f>
        <v/>
      </c>
      <c r="Q780" s="39">
        <f>IF(F780="","",COUNTIFS(ex_chave_oc,F780,ex_cancelada,"&lt;&gt;Sim"))</f>
        <v/>
      </c>
      <c r="R780" s="51">
        <f>IF(P780="","",IF(AND(P780=1,N(Q780)&gt;0),1,0))</f>
        <v/>
      </c>
      <c r="S780" s="30">
        <f>IF(P780="","",IF(F780="","ERRO: data prevista ausente ou inválida",IF(O780=0,"Duplicada: contada uma vez",IF(N(G780)=0,"ERRO: tarefa fora do Plano Mestre",IF(P780=0,"Tarefa retirada do plano: não conta","OK")))))</f>
        <v/>
      </c>
    </row>
    <row r="781">
      <c r="A781" s="29" t="n"/>
      <c r="B781" s="25" t="n"/>
      <c r="C781" s="49" t="n"/>
      <c r="D781" s="29" t="n"/>
      <c r="E781" s="23">
        <f>IF(OR(A781="",B781=""),"",A781&amp;"|"&amp;B781)</f>
        <v/>
      </c>
      <c r="F781" s="30">
        <f>IF(OR(E781="",NOT(ISNUMBER(C781))),"",E781&amp;"|"&amp;YEAR(C781)&amp;"-"&amp;RIGHT("0"&amp;MONTH(C781),2)&amp;"-"&amp;RIGHT("0"&amp;DAY(C781),2))</f>
        <v/>
      </c>
      <c r="G781" s="26">
        <f>IF(E781="","",IFERROR(MATCH(E781,pl_chave,0),0))</f>
        <v/>
      </c>
      <c r="H781" s="23">
        <f>IF(G781="","",IF(G781=0,"Tarefa fora do plano",INDEX(pl_tag,G781)))</f>
        <v/>
      </c>
      <c r="I781" s="30">
        <f>IF(N(G781)=0,"",INDEX(pl_atividade,G781))</f>
        <v/>
      </c>
      <c r="J781" s="50">
        <f>IF(N(G781)=0,"",INDEX(pl_especialidade,G781))</f>
        <v/>
      </c>
      <c r="K781" s="28">
        <f>IF(N(G781)=0,"",INDEX(pl_duracao,G781))</f>
        <v/>
      </c>
      <c r="L781" s="39">
        <f>IF(ISNUMBER(C781),YEAR(C781),"")</f>
        <v/>
      </c>
      <c r="M781" s="39">
        <f>IF(ISNUMBER(C781),MONTH(C781),"")</f>
        <v/>
      </c>
      <c r="N781" s="23">
        <f>IF(L781="","",IF(NOT(ISNUMBER(crono_ano)),"Informe o ano",IF(L781&lt;crono_ano,"Antes do ano",IF(L781&gt;crono_ano,"Depois do ano","No ano"))))</f>
        <v/>
      </c>
      <c r="O781" s="39">
        <f>IF(F781="","",IF(COUNTIF(F$7:F781,F781)=1,1,0))</f>
        <v/>
      </c>
      <c r="P781" s="39">
        <f>IF(A781&amp;B781&amp;C781="","",IF(AND(O781=1,N(G781)&gt;0),IF(INDEX(pl_ativa,MAX(1,N(G781)))="Sim",1,0),0))</f>
        <v/>
      </c>
      <c r="Q781" s="39">
        <f>IF(F781="","",COUNTIFS(ex_chave_oc,F781,ex_cancelada,"&lt;&gt;Sim"))</f>
        <v/>
      </c>
      <c r="R781" s="51">
        <f>IF(P781="","",IF(AND(P781=1,N(Q781)&gt;0),1,0))</f>
        <v/>
      </c>
      <c r="S781" s="30">
        <f>IF(P781="","",IF(F781="","ERRO: data prevista ausente ou inválida",IF(O781=0,"Duplicada: contada uma vez",IF(N(G781)=0,"ERRO: tarefa fora do Plano Mestre",IF(P781=0,"Tarefa retirada do plano: não conta","OK")))))</f>
        <v/>
      </c>
    </row>
    <row r="782">
      <c r="A782" s="29" t="n"/>
      <c r="B782" s="25" t="n"/>
      <c r="C782" s="49" t="n"/>
      <c r="D782" s="29" t="n"/>
      <c r="E782" s="23">
        <f>IF(OR(A782="",B782=""),"",A782&amp;"|"&amp;B782)</f>
        <v/>
      </c>
      <c r="F782" s="30">
        <f>IF(OR(E782="",NOT(ISNUMBER(C782))),"",E782&amp;"|"&amp;YEAR(C782)&amp;"-"&amp;RIGHT("0"&amp;MONTH(C782),2)&amp;"-"&amp;RIGHT("0"&amp;DAY(C782),2))</f>
        <v/>
      </c>
      <c r="G782" s="26">
        <f>IF(E782="","",IFERROR(MATCH(E782,pl_chave,0),0))</f>
        <v/>
      </c>
      <c r="H782" s="23">
        <f>IF(G782="","",IF(G782=0,"Tarefa fora do plano",INDEX(pl_tag,G782)))</f>
        <v/>
      </c>
      <c r="I782" s="30">
        <f>IF(N(G782)=0,"",INDEX(pl_atividade,G782))</f>
        <v/>
      </c>
      <c r="J782" s="50">
        <f>IF(N(G782)=0,"",INDEX(pl_especialidade,G782))</f>
        <v/>
      </c>
      <c r="K782" s="28">
        <f>IF(N(G782)=0,"",INDEX(pl_duracao,G782))</f>
        <v/>
      </c>
      <c r="L782" s="39">
        <f>IF(ISNUMBER(C782),YEAR(C782),"")</f>
        <v/>
      </c>
      <c r="M782" s="39">
        <f>IF(ISNUMBER(C782),MONTH(C782),"")</f>
        <v/>
      </c>
      <c r="N782" s="23">
        <f>IF(L782="","",IF(NOT(ISNUMBER(crono_ano)),"Informe o ano",IF(L782&lt;crono_ano,"Antes do ano",IF(L782&gt;crono_ano,"Depois do ano","No ano"))))</f>
        <v/>
      </c>
      <c r="O782" s="39">
        <f>IF(F782="","",IF(COUNTIF(F$7:F782,F782)=1,1,0))</f>
        <v/>
      </c>
      <c r="P782" s="39">
        <f>IF(A782&amp;B782&amp;C782="","",IF(AND(O782=1,N(G782)&gt;0),IF(INDEX(pl_ativa,MAX(1,N(G782)))="Sim",1,0),0))</f>
        <v/>
      </c>
      <c r="Q782" s="39">
        <f>IF(F782="","",COUNTIFS(ex_chave_oc,F782,ex_cancelada,"&lt;&gt;Sim"))</f>
        <v/>
      </c>
      <c r="R782" s="51">
        <f>IF(P782="","",IF(AND(P782=1,N(Q782)&gt;0),1,0))</f>
        <v/>
      </c>
      <c r="S782" s="30">
        <f>IF(P782="","",IF(F782="","ERRO: data prevista ausente ou inválida",IF(O782=0,"Duplicada: contada uma vez",IF(N(G782)=0,"ERRO: tarefa fora do Plano Mestre",IF(P782=0,"Tarefa retirada do plano: não conta","OK")))))</f>
        <v/>
      </c>
    </row>
    <row r="783">
      <c r="A783" s="29" t="n"/>
      <c r="B783" s="25" t="n"/>
      <c r="C783" s="49" t="n"/>
      <c r="D783" s="29" t="n"/>
      <c r="E783" s="23">
        <f>IF(OR(A783="",B783=""),"",A783&amp;"|"&amp;B783)</f>
        <v/>
      </c>
      <c r="F783" s="30">
        <f>IF(OR(E783="",NOT(ISNUMBER(C783))),"",E783&amp;"|"&amp;YEAR(C783)&amp;"-"&amp;RIGHT("0"&amp;MONTH(C783),2)&amp;"-"&amp;RIGHT("0"&amp;DAY(C783),2))</f>
        <v/>
      </c>
      <c r="G783" s="26">
        <f>IF(E783="","",IFERROR(MATCH(E783,pl_chave,0),0))</f>
        <v/>
      </c>
      <c r="H783" s="23">
        <f>IF(G783="","",IF(G783=0,"Tarefa fora do plano",INDEX(pl_tag,G783)))</f>
        <v/>
      </c>
      <c r="I783" s="30">
        <f>IF(N(G783)=0,"",INDEX(pl_atividade,G783))</f>
        <v/>
      </c>
      <c r="J783" s="50">
        <f>IF(N(G783)=0,"",INDEX(pl_especialidade,G783))</f>
        <v/>
      </c>
      <c r="K783" s="28">
        <f>IF(N(G783)=0,"",INDEX(pl_duracao,G783))</f>
        <v/>
      </c>
      <c r="L783" s="39">
        <f>IF(ISNUMBER(C783),YEAR(C783),"")</f>
        <v/>
      </c>
      <c r="M783" s="39">
        <f>IF(ISNUMBER(C783),MONTH(C783),"")</f>
        <v/>
      </c>
      <c r="N783" s="23">
        <f>IF(L783="","",IF(NOT(ISNUMBER(crono_ano)),"Informe o ano",IF(L783&lt;crono_ano,"Antes do ano",IF(L783&gt;crono_ano,"Depois do ano","No ano"))))</f>
        <v/>
      </c>
      <c r="O783" s="39">
        <f>IF(F783="","",IF(COUNTIF(F$7:F783,F783)=1,1,0))</f>
        <v/>
      </c>
      <c r="P783" s="39">
        <f>IF(A783&amp;B783&amp;C783="","",IF(AND(O783=1,N(G783)&gt;0),IF(INDEX(pl_ativa,MAX(1,N(G783)))="Sim",1,0),0))</f>
        <v/>
      </c>
      <c r="Q783" s="39">
        <f>IF(F783="","",COUNTIFS(ex_chave_oc,F783,ex_cancelada,"&lt;&gt;Sim"))</f>
        <v/>
      </c>
      <c r="R783" s="51">
        <f>IF(P783="","",IF(AND(P783=1,N(Q783)&gt;0),1,0))</f>
        <v/>
      </c>
      <c r="S783" s="30">
        <f>IF(P783="","",IF(F783="","ERRO: data prevista ausente ou inválida",IF(O783=0,"Duplicada: contada uma vez",IF(N(G783)=0,"ERRO: tarefa fora do Plano Mestre",IF(P783=0,"Tarefa retirada do plano: não conta","OK")))))</f>
        <v/>
      </c>
    </row>
    <row r="784">
      <c r="A784" s="29" t="n"/>
      <c r="B784" s="25" t="n"/>
      <c r="C784" s="49" t="n"/>
      <c r="D784" s="29" t="n"/>
      <c r="E784" s="23">
        <f>IF(OR(A784="",B784=""),"",A784&amp;"|"&amp;B784)</f>
        <v/>
      </c>
      <c r="F784" s="30">
        <f>IF(OR(E784="",NOT(ISNUMBER(C784))),"",E784&amp;"|"&amp;YEAR(C784)&amp;"-"&amp;RIGHT("0"&amp;MONTH(C784),2)&amp;"-"&amp;RIGHT("0"&amp;DAY(C784),2))</f>
        <v/>
      </c>
      <c r="G784" s="26">
        <f>IF(E784="","",IFERROR(MATCH(E784,pl_chave,0),0))</f>
        <v/>
      </c>
      <c r="H784" s="23">
        <f>IF(G784="","",IF(G784=0,"Tarefa fora do plano",INDEX(pl_tag,G784)))</f>
        <v/>
      </c>
      <c r="I784" s="30">
        <f>IF(N(G784)=0,"",INDEX(pl_atividade,G784))</f>
        <v/>
      </c>
      <c r="J784" s="50">
        <f>IF(N(G784)=0,"",INDEX(pl_especialidade,G784))</f>
        <v/>
      </c>
      <c r="K784" s="28">
        <f>IF(N(G784)=0,"",INDEX(pl_duracao,G784))</f>
        <v/>
      </c>
      <c r="L784" s="39">
        <f>IF(ISNUMBER(C784),YEAR(C784),"")</f>
        <v/>
      </c>
      <c r="M784" s="39">
        <f>IF(ISNUMBER(C784),MONTH(C784),"")</f>
        <v/>
      </c>
      <c r="N784" s="23">
        <f>IF(L784="","",IF(NOT(ISNUMBER(crono_ano)),"Informe o ano",IF(L784&lt;crono_ano,"Antes do ano",IF(L784&gt;crono_ano,"Depois do ano","No ano"))))</f>
        <v/>
      </c>
      <c r="O784" s="39">
        <f>IF(F784="","",IF(COUNTIF(F$7:F784,F784)=1,1,0))</f>
        <v/>
      </c>
      <c r="P784" s="39">
        <f>IF(A784&amp;B784&amp;C784="","",IF(AND(O784=1,N(G784)&gt;0),IF(INDEX(pl_ativa,MAX(1,N(G784)))="Sim",1,0),0))</f>
        <v/>
      </c>
      <c r="Q784" s="39">
        <f>IF(F784="","",COUNTIFS(ex_chave_oc,F784,ex_cancelada,"&lt;&gt;Sim"))</f>
        <v/>
      </c>
      <c r="R784" s="51">
        <f>IF(P784="","",IF(AND(P784=1,N(Q784)&gt;0),1,0))</f>
        <v/>
      </c>
      <c r="S784" s="30">
        <f>IF(P784="","",IF(F784="","ERRO: data prevista ausente ou inválida",IF(O784=0,"Duplicada: contada uma vez",IF(N(G784)=0,"ERRO: tarefa fora do Plano Mestre",IF(P784=0,"Tarefa retirada do plano: não conta","OK")))))</f>
        <v/>
      </c>
    </row>
    <row r="785">
      <c r="A785" s="29" t="n"/>
      <c r="B785" s="25" t="n"/>
      <c r="C785" s="49" t="n"/>
      <c r="D785" s="29" t="n"/>
      <c r="E785" s="23">
        <f>IF(OR(A785="",B785=""),"",A785&amp;"|"&amp;B785)</f>
        <v/>
      </c>
      <c r="F785" s="30">
        <f>IF(OR(E785="",NOT(ISNUMBER(C785))),"",E785&amp;"|"&amp;YEAR(C785)&amp;"-"&amp;RIGHT("0"&amp;MONTH(C785),2)&amp;"-"&amp;RIGHT("0"&amp;DAY(C785),2))</f>
        <v/>
      </c>
      <c r="G785" s="26">
        <f>IF(E785="","",IFERROR(MATCH(E785,pl_chave,0),0))</f>
        <v/>
      </c>
      <c r="H785" s="23">
        <f>IF(G785="","",IF(G785=0,"Tarefa fora do plano",INDEX(pl_tag,G785)))</f>
        <v/>
      </c>
      <c r="I785" s="30">
        <f>IF(N(G785)=0,"",INDEX(pl_atividade,G785))</f>
        <v/>
      </c>
      <c r="J785" s="50">
        <f>IF(N(G785)=0,"",INDEX(pl_especialidade,G785))</f>
        <v/>
      </c>
      <c r="K785" s="28">
        <f>IF(N(G785)=0,"",INDEX(pl_duracao,G785))</f>
        <v/>
      </c>
      <c r="L785" s="39">
        <f>IF(ISNUMBER(C785),YEAR(C785),"")</f>
        <v/>
      </c>
      <c r="M785" s="39">
        <f>IF(ISNUMBER(C785),MONTH(C785),"")</f>
        <v/>
      </c>
      <c r="N785" s="23">
        <f>IF(L785="","",IF(NOT(ISNUMBER(crono_ano)),"Informe o ano",IF(L785&lt;crono_ano,"Antes do ano",IF(L785&gt;crono_ano,"Depois do ano","No ano"))))</f>
        <v/>
      </c>
      <c r="O785" s="39">
        <f>IF(F785="","",IF(COUNTIF(F$7:F785,F785)=1,1,0))</f>
        <v/>
      </c>
      <c r="P785" s="39">
        <f>IF(A785&amp;B785&amp;C785="","",IF(AND(O785=1,N(G785)&gt;0),IF(INDEX(pl_ativa,MAX(1,N(G785)))="Sim",1,0),0))</f>
        <v/>
      </c>
      <c r="Q785" s="39">
        <f>IF(F785="","",COUNTIFS(ex_chave_oc,F785,ex_cancelada,"&lt;&gt;Sim"))</f>
        <v/>
      </c>
      <c r="R785" s="51">
        <f>IF(P785="","",IF(AND(P785=1,N(Q785)&gt;0),1,0))</f>
        <v/>
      </c>
      <c r="S785" s="30">
        <f>IF(P785="","",IF(F785="","ERRO: data prevista ausente ou inválida",IF(O785=0,"Duplicada: contada uma vez",IF(N(G785)=0,"ERRO: tarefa fora do Plano Mestre",IF(P785=0,"Tarefa retirada do plano: não conta","OK")))))</f>
        <v/>
      </c>
    </row>
    <row r="786">
      <c r="A786" s="29" t="n"/>
      <c r="B786" s="25" t="n"/>
      <c r="C786" s="49" t="n"/>
      <c r="D786" s="29" t="n"/>
      <c r="E786" s="23">
        <f>IF(OR(A786="",B786=""),"",A786&amp;"|"&amp;B786)</f>
        <v/>
      </c>
      <c r="F786" s="30">
        <f>IF(OR(E786="",NOT(ISNUMBER(C786))),"",E786&amp;"|"&amp;YEAR(C786)&amp;"-"&amp;RIGHT("0"&amp;MONTH(C786),2)&amp;"-"&amp;RIGHT("0"&amp;DAY(C786),2))</f>
        <v/>
      </c>
      <c r="G786" s="26">
        <f>IF(E786="","",IFERROR(MATCH(E786,pl_chave,0),0))</f>
        <v/>
      </c>
      <c r="H786" s="23">
        <f>IF(G786="","",IF(G786=0,"Tarefa fora do plano",INDEX(pl_tag,G786)))</f>
        <v/>
      </c>
      <c r="I786" s="30">
        <f>IF(N(G786)=0,"",INDEX(pl_atividade,G786))</f>
        <v/>
      </c>
      <c r="J786" s="50">
        <f>IF(N(G786)=0,"",INDEX(pl_especialidade,G786))</f>
        <v/>
      </c>
      <c r="K786" s="28">
        <f>IF(N(G786)=0,"",INDEX(pl_duracao,G786))</f>
        <v/>
      </c>
      <c r="L786" s="39">
        <f>IF(ISNUMBER(C786),YEAR(C786),"")</f>
        <v/>
      </c>
      <c r="M786" s="39">
        <f>IF(ISNUMBER(C786),MONTH(C786),"")</f>
        <v/>
      </c>
      <c r="N786" s="23">
        <f>IF(L786="","",IF(NOT(ISNUMBER(crono_ano)),"Informe o ano",IF(L786&lt;crono_ano,"Antes do ano",IF(L786&gt;crono_ano,"Depois do ano","No ano"))))</f>
        <v/>
      </c>
      <c r="O786" s="39">
        <f>IF(F786="","",IF(COUNTIF(F$7:F786,F786)=1,1,0))</f>
        <v/>
      </c>
      <c r="P786" s="39">
        <f>IF(A786&amp;B786&amp;C786="","",IF(AND(O786=1,N(G786)&gt;0),IF(INDEX(pl_ativa,MAX(1,N(G786)))="Sim",1,0),0))</f>
        <v/>
      </c>
      <c r="Q786" s="39">
        <f>IF(F786="","",COUNTIFS(ex_chave_oc,F786,ex_cancelada,"&lt;&gt;Sim"))</f>
        <v/>
      </c>
      <c r="R786" s="51">
        <f>IF(P786="","",IF(AND(P786=1,N(Q786)&gt;0),1,0))</f>
        <v/>
      </c>
      <c r="S786" s="30">
        <f>IF(P786="","",IF(F786="","ERRO: data prevista ausente ou inválida",IF(O786=0,"Duplicada: contada uma vez",IF(N(G786)=0,"ERRO: tarefa fora do Plano Mestre",IF(P786=0,"Tarefa retirada do plano: não conta","OK")))))</f>
        <v/>
      </c>
    </row>
    <row r="787">
      <c r="A787" s="29" t="n"/>
      <c r="B787" s="25" t="n"/>
      <c r="C787" s="49" t="n"/>
      <c r="D787" s="29" t="n"/>
      <c r="E787" s="23">
        <f>IF(OR(A787="",B787=""),"",A787&amp;"|"&amp;B787)</f>
        <v/>
      </c>
      <c r="F787" s="30">
        <f>IF(OR(E787="",NOT(ISNUMBER(C787))),"",E787&amp;"|"&amp;YEAR(C787)&amp;"-"&amp;RIGHT("0"&amp;MONTH(C787),2)&amp;"-"&amp;RIGHT("0"&amp;DAY(C787),2))</f>
        <v/>
      </c>
      <c r="G787" s="26">
        <f>IF(E787="","",IFERROR(MATCH(E787,pl_chave,0),0))</f>
        <v/>
      </c>
      <c r="H787" s="23">
        <f>IF(G787="","",IF(G787=0,"Tarefa fora do plano",INDEX(pl_tag,G787)))</f>
        <v/>
      </c>
      <c r="I787" s="30">
        <f>IF(N(G787)=0,"",INDEX(pl_atividade,G787))</f>
        <v/>
      </c>
      <c r="J787" s="50">
        <f>IF(N(G787)=0,"",INDEX(pl_especialidade,G787))</f>
        <v/>
      </c>
      <c r="K787" s="28">
        <f>IF(N(G787)=0,"",INDEX(pl_duracao,G787))</f>
        <v/>
      </c>
      <c r="L787" s="39">
        <f>IF(ISNUMBER(C787),YEAR(C787),"")</f>
        <v/>
      </c>
      <c r="M787" s="39">
        <f>IF(ISNUMBER(C787),MONTH(C787),"")</f>
        <v/>
      </c>
      <c r="N787" s="23">
        <f>IF(L787="","",IF(NOT(ISNUMBER(crono_ano)),"Informe o ano",IF(L787&lt;crono_ano,"Antes do ano",IF(L787&gt;crono_ano,"Depois do ano","No ano"))))</f>
        <v/>
      </c>
      <c r="O787" s="39">
        <f>IF(F787="","",IF(COUNTIF(F$7:F787,F787)=1,1,0))</f>
        <v/>
      </c>
      <c r="P787" s="39">
        <f>IF(A787&amp;B787&amp;C787="","",IF(AND(O787=1,N(G787)&gt;0),IF(INDEX(pl_ativa,MAX(1,N(G787)))="Sim",1,0),0))</f>
        <v/>
      </c>
      <c r="Q787" s="39">
        <f>IF(F787="","",COUNTIFS(ex_chave_oc,F787,ex_cancelada,"&lt;&gt;Sim"))</f>
        <v/>
      </c>
      <c r="R787" s="51">
        <f>IF(P787="","",IF(AND(P787=1,N(Q787)&gt;0),1,0))</f>
        <v/>
      </c>
      <c r="S787" s="30">
        <f>IF(P787="","",IF(F787="","ERRO: data prevista ausente ou inválida",IF(O787=0,"Duplicada: contada uma vez",IF(N(G787)=0,"ERRO: tarefa fora do Plano Mestre",IF(P787=0,"Tarefa retirada do plano: não conta","OK")))))</f>
        <v/>
      </c>
    </row>
    <row r="788">
      <c r="A788" s="29" t="n"/>
      <c r="B788" s="25" t="n"/>
      <c r="C788" s="49" t="n"/>
      <c r="D788" s="29" t="n"/>
      <c r="E788" s="23">
        <f>IF(OR(A788="",B788=""),"",A788&amp;"|"&amp;B788)</f>
        <v/>
      </c>
      <c r="F788" s="30">
        <f>IF(OR(E788="",NOT(ISNUMBER(C788))),"",E788&amp;"|"&amp;YEAR(C788)&amp;"-"&amp;RIGHT("0"&amp;MONTH(C788),2)&amp;"-"&amp;RIGHT("0"&amp;DAY(C788),2))</f>
        <v/>
      </c>
      <c r="G788" s="26">
        <f>IF(E788="","",IFERROR(MATCH(E788,pl_chave,0),0))</f>
        <v/>
      </c>
      <c r="H788" s="23">
        <f>IF(G788="","",IF(G788=0,"Tarefa fora do plano",INDEX(pl_tag,G788)))</f>
        <v/>
      </c>
      <c r="I788" s="30">
        <f>IF(N(G788)=0,"",INDEX(pl_atividade,G788))</f>
        <v/>
      </c>
      <c r="J788" s="50">
        <f>IF(N(G788)=0,"",INDEX(pl_especialidade,G788))</f>
        <v/>
      </c>
      <c r="K788" s="28">
        <f>IF(N(G788)=0,"",INDEX(pl_duracao,G788))</f>
        <v/>
      </c>
      <c r="L788" s="39">
        <f>IF(ISNUMBER(C788),YEAR(C788),"")</f>
        <v/>
      </c>
      <c r="M788" s="39">
        <f>IF(ISNUMBER(C788),MONTH(C788),"")</f>
        <v/>
      </c>
      <c r="N788" s="23">
        <f>IF(L788="","",IF(NOT(ISNUMBER(crono_ano)),"Informe o ano",IF(L788&lt;crono_ano,"Antes do ano",IF(L788&gt;crono_ano,"Depois do ano","No ano"))))</f>
        <v/>
      </c>
      <c r="O788" s="39">
        <f>IF(F788="","",IF(COUNTIF(F$7:F788,F788)=1,1,0))</f>
        <v/>
      </c>
      <c r="P788" s="39">
        <f>IF(A788&amp;B788&amp;C788="","",IF(AND(O788=1,N(G788)&gt;0),IF(INDEX(pl_ativa,MAX(1,N(G788)))="Sim",1,0),0))</f>
        <v/>
      </c>
      <c r="Q788" s="39">
        <f>IF(F788="","",COUNTIFS(ex_chave_oc,F788,ex_cancelada,"&lt;&gt;Sim"))</f>
        <v/>
      </c>
      <c r="R788" s="51">
        <f>IF(P788="","",IF(AND(P788=1,N(Q788)&gt;0),1,0))</f>
        <v/>
      </c>
      <c r="S788" s="30">
        <f>IF(P788="","",IF(F788="","ERRO: data prevista ausente ou inválida",IF(O788=0,"Duplicada: contada uma vez",IF(N(G788)=0,"ERRO: tarefa fora do Plano Mestre",IF(P788=0,"Tarefa retirada do plano: não conta","OK")))))</f>
        <v/>
      </c>
    </row>
    <row r="789">
      <c r="A789" s="29" t="n"/>
      <c r="B789" s="25" t="n"/>
      <c r="C789" s="49" t="n"/>
      <c r="D789" s="29" t="n"/>
      <c r="E789" s="23">
        <f>IF(OR(A789="",B789=""),"",A789&amp;"|"&amp;B789)</f>
        <v/>
      </c>
      <c r="F789" s="30">
        <f>IF(OR(E789="",NOT(ISNUMBER(C789))),"",E789&amp;"|"&amp;YEAR(C789)&amp;"-"&amp;RIGHT("0"&amp;MONTH(C789),2)&amp;"-"&amp;RIGHT("0"&amp;DAY(C789),2))</f>
        <v/>
      </c>
      <c r="G789" s="26">
        <f>IF(E789="","",IFERROR(MATCH(E789,pl_chave,0),0))</f>
        <v/>
      </c>
      <c r="H789" s="23">
        <f>IF(G789="","",IF(G789=0,"Tarefa fora do plano",INDEX(pl_tag,G789)))</f>
        <v/>
      </c>
      <c r="I789" s="30">
        <f>IF(N(G789)=0,"",INDEX(pl_atividade,G789))</f>
        <v/>
      </c>
      <c r="J789" s="50">
        <f>IF(N(G789)=0,"",INDEX(pl_especialidade,G789))</f>
        <v/>
      </c>
      <c r="K789" s="28">
        <f>IF(N(G789)=0,"",INDEX(pl_duracao,G789))</f>
        <v/>
      </c>
      <c r="L789" s="39">
        <f>IF(ISNUMBER(C789),YEAR(C789),"")</f>
        <v/>
      </c>
      <c r="M789" s="39">
        <f>IF(ISNUMBER(C789),MONTH(C789),"")</f>
        <v/>
      </c>
      <c r="N789" s="23">
        <f>IF(L789="","",IF(NOT(ISNUMBER(crono_ano)),"Informe o ano",IF(L789&lt;crono_ano,"Antes do ano",IF(L789&gt;crono_ano,"Depois do ano","No ano"))))</f>
        <v/>
      </c>
      <c r="O789" s="39">
        <f>IF(F789="","",IF(COUNTIF(F$7:F789,F789)=1,1,0))</f>
        <v/>
      </c>
      <c r="P789" s="39">
        <f>IF(A789&amp;B789&amp;C789="","",IF(AND(O789=1,N(G789)&gt;0),IF(INDEX(pl_ativa,MAX(1,N(G789)))="Sim",1,0),0))</f>
        <v/>
      </c>
      <c r="Q789" s="39">
        <f>IF(F789="","",COUNTIFS(ex_chave_oc,F789,ex_cancelada,"&lt;&gt;Sim"))</f>
        <v/>
      </c>
      <c r="R789" s="51">
        <f>IF(P789="","",IF(AND(P789=1,N(Q789)&gt;0),1,0))</f>
        <v/>
      </c>
      <c r="S789" s="30">
        <f>IF(P789="","",IF(F789="","ERRO: data prevista ausente ou inválida",IF(O789=0,"Duplicada: contada uma vez",IF(N(G789)=0,"ERRO: tarefa fora do Plano Mestre",IF(P789=0,"Tarefa retirada do plano: não conta","OK")))))</f>
        <v/>
      </c>
    </row>
    <row r="790">
      <c r="A790" s="29" t="n"/>
      <c r="B790" s="25" t="n"/>
      <c r="C790" s="49" t="n"/>
      <c r="D790" s="29" t="n"/>
      <c r="E790" s="23">
        <f>IF(OR(A790="",B790=""),"",A790&amp;"|"&amp;B790)</f>
        <v/>
      </c>
      <c r="F790" s="30">
        <f>IF(OR(E790="",NOT(ISNUMBER(C790))),"",E790&amp;"|"&amp;YEAR(C790)&amp;"-"&amp;RIGHT("0"&amp;MONTH(C790),2)&amp;"-"&amp;RIGHT("0"&amp;DAY(C790),2))</f>
        <v/>
      </c>
      <c r="G790" s="26">
        <f>IF(E790="","",IFERROR(MATCH(E790,pl_chave,0),0))</f>
        <v/>
      </c>
      <c r="H790" s="23">
        <f>IF(G790="","",IF(G790=0,"Tarefa fora do plano",INDEX(pl_tag,G790)))</f>
        <v/>
      </c>
      <c r="I790" s="30">
        <f>IF(N(G790)=0,"",INDEX(pl_atividade,G790))</f>
        <v/>
      </c>
      <c r="J790" s="50">
        <f>IF(N(G790)=0,"",INDEX(pl_especialidade,G790))</f>
        <v/>
      </c>
      <c r="K790" s="28">
        <f>IF(N(G790)=0,"",INDEX(pl_duracao,G790))</f>
        <v/>
      </c>
      <c r="L790" s="39">
        <f>IF(ISNUMBER(C790),YEAR(C790),"")</f>
        <v/>
      </c>
      <c r="M790" s="39">
        <f>IF(ISNUMBER(C790),MONTH(C790),"")</f>
        <v/>
      </c>
      <c r="N790" s="23">
        <f>IF(L790="","",IF(NOT(ISNUMBER(crono_ano)),"Informe o ano",IF(L790&lt;crono_ano,"Antes do ano",IF(L790&gt;crono_ano,"Depois do ano","No ano"))))</f>
        <v/>
      </c>
      <c r="O790" s="39">
        <f>IF(F790="","",IF(COUNTIF(F$7:F790,F790)=1,1,0))</f>
        <v/>
      </c>
      <c r="P790" s="39">
        <f>IF(A790&amp;B790&amp;C790="","",IF(AND(O790=1,N(G790)&gt;0),IF(INDEX(pl_ativa,MAX(1,N(G790)))="Sim",1,0),0))</f>
        <v/>
      </c>
      <c r="Q790" s="39">
        <f>IF(F790="","",COUNTIFS(ex_chave_oc,F790,ex_cancelada,"&lt;&gt;Sim"))</f>
        <v/>
      </c>
      <c r="R790" s="51">
        <f>IF(P790="","",IF(AND(P790=1,N(Q790)&gt;0),1,0))</f>
        <v/>
      </c>
      <c r="S790" s="30">
        <f>IF(P790="","",IF(F790="","ERRO: data prevista ausente ou inválida",IF(O790=0,"Duplicada: contada uma vez",IF(N(G790)=0,"ERRO: tarefa fora do Plano Mestre",IF(P790=0,"Tarefa retirada do plano: não conta","OK")))))</f>
        <v/>
      </c>
    </row>
    <row r="791">
      <c r="A791" s="29" t="n"/>
      <c r="B791" s="25" t="n"/>
      <c r="C791" s="49" t="n"/>
      <c r="D791" s="29" t="n"/>
      <c r="E791" s="23">
        <f>IF(OR(A791="",B791=""),"",A791&amp;"|"&amp;B791)</f>
        <v/>
      </c>
      <c r="F791" s="30">
        <f>IF(OR(E791="",NOT(ISNUMBER(C791))),"",E791&amp;"|"&amp;YEAR(C791)&amp;"-"&amp;RIGHT("0"&amp;MONTH(C791),2)&amp;"-"&amp;RIGHT("0"&amp;DAY(C791),2))</f>
        <v/>
      </c>
      <c r="G791" s="26">
        <f>IF(E791="","",IFERROR(MATCH(E791,pl_chave,0),0))</f>
        <v/>
      </c>
      <c r="H791" s="23">
        <f>IF(G791="","",IF(G791=0,"Tarefa fora do plano",INDEX(pl_tag,G791)))</f>
        <v/>
      </c>
      <c r="I791" s="30">
        <f>IF(N(G791)=0,"",INDEX(pl_atividade,G791))</f>
        <v/>
      </c>
      <c r="J791" s="50">
        <f>IF(N(G791)=0,"",INDEX(pl_especialidade,G791))</f>
        <v/>
      </c>
      <c r="K791" s="28">
        <f>IF(N(G791)=0,"",INDEX(pl_duracao,G791))</f>
        <v/>
      </c>
      <c r="L791" s="39">
        <f>IF(ISNUMBER(C791),YEAR(C791),"")</f>
        <v/>
      </c>
      <c r="M791" s="39">
        <f>IF(ISNUMBER(C791),MONTH(C791),"")</f>
        <v/>
      </c>
      <c r="N791" s="23">
        <f>IF(L791="","",IF(NOT(ISNUMBER(crono_ano)),"Informe o ano",IF(L791&lt;crono_ano,"Antes do ano",IF(L791&gt;crono_ano,"Depois do ano","No ano"))))</f>
        <v/>
      </c>
      <c r="O791" s="39">
        <f>IF(F791="","",IF(COUNTIF(F$7:F791,F791)=1,1,0))</f>
        <v/>
      </c>
      <c r="P791" s="39">
        <f>IF(A791&amp;B791&amp;C791="","",IF(AND(O791=1,N(G791)&gt;0),IF(INDEX(pl_ativa,MAX(1,N(G791)))="Sim",1,0),0))</f>
        <v/>
      </c>
      <c r="Q791" s="39">
        <f>IF(F791="","",COUNTIFS(ex_chave_oc,F791,ex_cancelada,"&lt;&gt;Sim"))</f>
        <v/>
      </c>
      <c r="R791" s="51">
        <f>IF(P791="","",IF(AND(P791=1,N(Q791)&gt;0),1,0))</f>
        <v/>
      </c>
      <c r="S791" s="30">
        <f>IF(P791="","",IF(F791="","ERRO: data prevista ausente ou inválida",IF(O791=0,"Duplicada: contada uma vez",IF(N(G791)=0,"ERRO: tarefa fora do Plano Mestre",IF(P791=0,"Tarefa retirada do plano: não conta","OK")))))</f>
        <v/>
      </c>
    </row>
    <row r="792">
      <c r="A792" s="29" t="n"/>
      <c r="B792" s="25" t="n"/>
      <c r="C792" s="49" t="n"/>
      <c r="D792" s="29" t="n"/>
      <c r="E792" s="23">
        <f>IF(OR(A792="",B792=""),"",A792&amp;"|"&amp;B792)</f>
        <v/>
      </c>
      <c r="F792" s="30">
        <f>IF(OR(E792="",NOT(ISNUMBER(C792))),"",E792&amp;"|"&amp;YEAR(C792)&amp;"-"&amp;RIGHT("0"&amp;MONTH(C792),2)&amp;"-"&amp;RIGHT("0"&amp;DAY(C792),2))</f>
        <v/>
      </c>
      <c r="G792" s="26">
        <f>IF(E792="","",IFERROR(MATCH(E792,pl_chave,0),0))</f>
        <v/>
      </c>
      <c r="H792" s="23">
        <f>IF(G792="","",IF(G792=0,"Tarefa fora do plano",INDEX(pl_tag,G792)))</f>
        <v/>
      </c>
      <c r="I792" s="30">
        <f>IF(N(G792)=0,"",INDEX(pl_atividade,G792))</f>
        <v/>
      </c>
      <c r="J792" s="50">
        <f>IF(N(G792)=0,"",INDEX(pl_especialidade,G792))</f>
        <v/>
      </c>
      <c r="K792" s="28">
        <f>IF(N(G792)=0,"",INDEX(pl_duracao,G792))</f>
        <v/>
      </c>
      <c r="L792" s="39">
        <f>IF(ISNUMBER(C792),YEAR(C792),"")</f>
        <v/>
      </c>
      <c r="M792" s="39">
        <f>IF(ISNUMBER(C792),MONTH(C792),"")</f>
        <v/>
      </c>
      <c r="N792" s="23">
        <f>IF(L792="","",IF(NOT(ISNUMBER(crono_ano)),"Informe o ano",IF(L792&lt;crono_ano,"Antes do ano",IF(L792&gt;crono_ano,"Depois do ano","No ano"))))</f>
        <v/>
      </c>
      <c r="O792" s="39">
        <f>IF(F792="","",IF(COUNTIF(F$7:F792,F792)=1,1,0))</f>
        <v/>
      </c>
      <c r="P792" s="39">
        <f>IF(A792&amp;B792&amp;C792="","",IF(AND(O792=1,N(G792)&gt;0),IF(INDEX(pl_ativa,MAX(1,N(G792)))="Sim",1,0),0))</f>
        <v/>
      </c>
      <c r="Q792" s="39">
        <f>IF(F792="","",COUNTIFS(ex_chave_oc,F792,ex_cancelada,"&lt;&gt;Sim"))</f>
        <v/>
      </c>
      <c r="R792" s="51">
        <f>IF(P792="","",IF(AND(P792=1,N(Q792)&gt;0),1,0))</f>
        <v/>
      </c>
      <c r="S792" s="30">
        <f>IF(P792="","",IF(F792="","ERRO: data prevista ausente ou inválida",IF(O792=0,"Duplicada: contada uma vez",IF(N(G792)=0,"ERRO: tarefa fora do Plano Mestre",IF(P792=0,"Tarefa retirada do plano: não conta","OK")))))</f>
        <v/>
      </c>
    </row>
    <row r="793">
      <c r="A793" s="29" t="n"/>
      <c r="B793" s="25" t="n"/>
      <c r="C793" s="49" t="n"/>
      <c r="D793" s="29" t="n"/>
      <c r="E793" s="23">
        <f>IF(OR(A793="",B793=""),"",A793&amp;"|"&amp;B793)</f>
        <v/>
      </c>
      <c r="F793" s="30">
        <f>IF(OR(E793="",NOT(ISNUMBER(C793))),"",E793&amp;"|"&amp;YEAR(C793)&amp;"-"&amp;RIGHT("0"&amp;MONTH(C793),2)&amp;"-"&amp;RIGHT("0"&amp;DAY(C793),2))</f>
        <v/>
      </c>
      <c r="G793" s="26">
        <f>IF(E793="","",IFERROR(MATCH(E793,pl_chave,0),0))</f>
        <v/>
      </c>
      <c r="H793" s="23">
        <f>IF(G793="","",IF(G793=0,"Tarefa fora do plano",INDEX(pl_tag,G793)))</f>
        <v/>
      </c>
      <c r="I793" s="30">
        <f>IF(N(G793)=0,"",INDEX(pl_atividade,G793))</f>
        <v/>
      </c>
      <c r="J793" s="50">
        <f>IF(N(G793)=0,"",INDEX(pl_especialidade,G793))</f>
        <v/>
      </c>
      <c r="K793" s="28">
        <f>IF(N(G793)=0,"",INDEX(pl_duracao,G793))</f>
        <v/>
      </c>
      <c r="L793" s="39">
        <f>IF(ISNUMBER(C793),YEAR(C793),"")</f>
        <v/>
      </c>
      <c r="M793" s="39">
        <f>IF(ISNUMBER(C793),MONTH(C793),"")</f>
        <v/>
      </c>
      <c r="N793" s="23">
        <f>IF(L793="","",IF(NOT(ISNUMBER(crono_ano)),"Informe o ano",IF(L793&lt;crono_ano,"Antes do ano",IF(L793&gt;crono_ano,"Depois do ano","No ano"))))</f>
        <v/>
      </c>
      <c r="O793" s="39">
        <f>IF(F793="","",IF(COUNTIF(F$7:F793,F793)=1,1,0))</f>
        <v/>
      </c>
      <c r="P793" s="39">
        <f>IF(A793&amp;B793&amp;C793="","",IF(AND(O793=1,N(G793)&gt;0),IF(INDEX(pl_ativa,MAX(1,N(G793)))="Sim",1,0),0))</f>
        <v/>
      </c>
      <c r="Q793" s="39">
        <f>IF(F793="","",COUNTIFS(ex_chave_oc,F793,ex_cancelada,"&lt;&gt;Sim"))</f>
        <v/>
      </c>
      <c r="R793" s="51">
        <f>IF(P793="","",IF(AND(P793=1,N(Q793)&gt;0),1,0))</f>
        <v/>
      </c>
      <c r="S793" s="30">
        <f>IF(P793="","",IF(F793="","ERRO: data prevista ausente ou inválida",IF(O793=0,"Duplicada: contada uma vez",IF(N(G793)=0,"ERRO: tarefa fora do Plano Mestre",IF(P793=0,"Tarefa retirada do plano: não conta","OK")))))</f>
        <v/>
      </c>
    </row>
    <row r="794">
      <c r="A794" s="29" t="n"/>
      <c r="B794" s="25" t="n"/>
      <c r="C794" s="49" t="n"/>
      <c r="D794" s="29" t="n"/>
      <c r="E794" s="23">
        <f>IF(OR(A794="",B794=""),"",A794&amp;"|"&amp;B794)</f>
        <v/>
      </c>
      <c r="F794" s="30">
        <f>IF(OR(E794="",NOT(ISNUMBER(C794))),"",E794&amp;"|"&amp;YEAR(C794)&amp;"-"&amp;RIGHT("0"&amp;MONTH(C794),2)&amp;"-"&amp;RIGHT("0"&amp;DAY(C794),2))</f>
        <v/>
      </c>
      <c r="G794" s="26">
        <f>IF(E794="","",IFERROR(MATCH(E794,pl_chave,0),0))</f>
        <v/>
      </c>
      <c r="H794" s="23">
        <f>IF(G794="","",IF(G794=0,"Tarefa fora do plano",INDEX(pl_tag,G794)))</f>
        <v/>
      </c>
      <c r="I794" s="30">
        <f>IF(N(G794)=0,"",INDEX(pl_atividade,G794))</f>
        <v/>
      </c>
      <c r="J794" s="50">
        <f>IF(N(G794)=0,"",INDEX(pl_especialidade,G794))</f>
        <v/>
      </c>
      <c r="K794" s="28">
        <f>IF(N(G794)=0,"",INDEX(pl_duracao,G794))</f>
        <v/>
      </c>
      <c r="L794" s="39">
        <f>IF(ISNUMBER(C794),YEAR(C794),"")</f>
        <v/>
      </c>
      <c r="M794" s="39">
        <f>IF(ISNUMBER(C794),MONTH(C794),"")</f>
        <v/>
      </c>
      <c r="N794" s="23">
        <f>IF(L794="","",IF(NOT(ISNUMBER(crono_ano)),"Informe o ano",IF(L794&lt;crono_ano,"Antes do ano",IF(L794&gt;crono_ano,"Depois do ano","No ano"))))</f>
        <v/>
      </c>
      <c r="O794" s="39">
        <f>IF(F794="","",IF(COUNTIF(F$7:F794,F794)=1,1,0))</f>
        <v/>
      </c>
      <c r="P794" s="39">
        <f>IF(A794&amp;B794&amp;C794="","",IF(AND(O794=1,N(G794)&gt;0),IF(INDEX(pl_ativa,MAX(1,N(G794)))="Sim",1,0),0))</f>
        <v/>
      </c>
      <c r="Q794" s="39">
        <f>IF(F794="","",COUNTIFS(ex_chave_oc,F794,ex_cancelada,"&lt;&gt;Sim"))</f>
        <v/>
      </c>
      <c r="R794" s="51">
        <f>IF(P794="","",IF(AND(P794=1,N(Q794)&gt;0),1,0))</f>
        <v/>
      </c>
      <c r="S794" s="30">
        <f>IF(P794="","",IF(F794="","ERRO: data prevista ausente ou inválida",IF(O794=0,"Duplicada: contada uma vez",IF(N(G794)=0,"ERRO: tarefa fora do Plano Mestre",IF(P794=0,"Tarefa retirada do plano: não conta","OK")))))</f>
        <v/>
      </c>
    </row>
    <row r="795">
      <c r="A795" s="29" t="n"/>
      <c r="B795" s="25" t="n"/>
      <c r="C795" s="49" t="n"/>
      <c r="D795" s="29" t="n"/>
      <c r="E795" s="23">
        <f>IF(OR(A795="",B795=""),"",A795&amp;"|"&amp;B795)</f>
        <v/>
      </c>
      <c r="F795" s="30">
        <f>IF(OR(E795="",NOT(ISNUMBER(C795))),"",E795&amp;"|"&amp;YEAR(C795)&amp;"-"&amp;RIGHT("0"&amp;MONTH(C795),2)&amp;"-"&amp;RIGHT("0"&amp;DAY(C795),2))</f>
        <v/>
      </c>
      <c r="G795" s="26">
        <f>IF(E795="","",IFERROR(MATCH(E795,pl_chave,0),0))</f>
        <v/>
      </c>
      <c r="H795" s="23">
        <f>IF(G795="","",IF(G795=0,"Tarefa fora do plano",INDEX(pl_tag,G795)))</f>
        <v/>
      </c>
      <c r="I795" s="30">
        <f>IF(N(G795)=0,"",INDEX(pl_atividade,G795))</f>
        <v/>
      </c>
      <c r="J795" s="50">
        <f>IF(N(G795)=0,"",INDEX(pl_especialidade,G795))</f>
        <v/>
      </c>
      <c r="K795" s="28">
        <f>IF(N(G795)=0,"",INDEX(pl_duracao,G795))</f>
        <v/>
      </c>
      <c r="L795" s="39">
        <f>IF(ISNUMBER(C795),YEAR(C795),"")</f>
        <v/>
      </c>
      <c r="M795" s="39">
        <f>IF(ISNUMBER(C795),MONTH(C795),"")</f>
        <v/>
      </c>
      <c r="N795" s="23">
        <f>IF(L795="","",IF(NOT(ISNUMBER(crono_ano)),"Informe o ano",IF(L795&lt;crono_ano,"Antes do ano",IF(L795&gt;crono_ano,"Depois do ano","No ano"))))</f>
        <v/>
      </c>
      <c r="O795" s="39">
        <f>IF(F795="","",IF(COUNTIF(F$7:F795,F795)=1,1,0))</f>
        <v/>
      </c>
      <c r="P795" s="39">
        <f>IF(A795&amp;B795&amp;C795="","",IF(AND(O795=1,N(G795)&gt;0),IF(INDEX(pl_ativa,MAX(1,N(G795)))="Sim",1,0),0))</f>
        <v/>
      </c>
      <c r="Q795" s="39">
        <f>IF(F795="","",COUNTIFS(ex_chave_oc,F795,ex_cancelada,"&lt;&gt;Sim"))</f>
        <v/>
      </c>
      <c r="R795" s="51">
        <f>IF(P795="","",IF(AND(P795=1,N(Q795)&gt;0),1,0))</f>
        <v/>
      </c>
      <c r="S795" s="30">
        <f>IF(P795="","",IF(F795="","ERRO: data prevista ausente ou inválida",IF(O795=0,"Duplicada: contada uma vez",IF(N(G795)=0,"ERRO: tarefa fora do Plano Mestre",IF(P795=0,"Tarefa retirada do plano: não conta","OK")))))</f>
        <v/>
      </c>
    </row>
    <row r="796">
      <c r="A796" s="29" t="n"/>
      <c r="B796" s="25" t="n"/>
      <c r="C796" s="49" t="n"/>
      <c r="D796" s="29" t="n"/>
      <c r="E796" s="23">
        <f>IF(OR(A796="",B796=""),"",A796&amp;"|"&amp;B796)</f>
        <v/>
      </c>
      <c r="F796" s="30">
        <f>IF(OR(E796="",NOT(ISNUMBER(C796))),"",E796&amp;"|"&amp;YEAR(C796)&amp;"-"&amp;RIGHT("0"&amp;MONTH(C796),2)&amp;"-"&amp;RIGHT("0"&amp;DAY(C796),2))</f>
        <v/>
      </c>
      <c r="G796" s="26">
        <f>IF(E796="","",IFERROR(MATCH(E796,pl_chave,0),0))</f>
        <v/>
      </c>
      <c r="H796" s="23">
        <f>IF(G796="","",IF(G796=0,"Tarefa fora do plano",INDEX(pl_tag,G796)))</f>
        <v/>
      </c>
      <c r="I796" s="30">
        <f>IF(N(G796)=0,"",INDEX(pl_atividade,G796))</f>
        <v/>
      </c>
      <c r="J796" s="50">
        <f>IF(N(G796)=0,"",INDEX(pl_especialidade,G796))</f>
        <v/>
      </c>
      <c r="K796" s="28">
        <f>IF(N(G796)=0,"",INDEX(pl_duracao,G796))</f>
        <v/>
      </c>
      <c r="L796" s="39">
        <f>IF(ISNUMBER(C796),YEAR(C796),"")</f>
        <v/>
      </c>
      <c r="M796" s="39">
        <f>IF(ISNUMBER(C796),MONTH(C796),"")</f>
        <v/>
      </c>
      <c r="N796" s="23">
        <f>IF(L796="","",IF(NOT(ISNUMBER(crono_ano)),"Informe o ano",IF(L796&lt;crono_ano,"Antes do ano",IF(L796&gt;crono_ano,"Depois do ano","No ano"))))</f>
        <v/>
      </c>
      <c r="O796" s="39">
        <f>IF(F796="","",IF(COUNTIF(F$7:F796,F796)=1,1,0))</f>
        <v/>
      </c>
      <c r="P796" s="39">
        <f>IF(A796&amp;B796&amp;C796="","",IF(AND(O796=1,N(G796)&gt;0),IF(INDEX(pl_ativa,MAX(1,N(G796)))="Sim",1,0),0))</f>
        <v/>
      </c>
      <c r="Q796" s="39">
        <f>IF(F796="","",COUNTIFS(ex_chave_oc,F796,ex_cancelada,"&lt;&gt;Sim"))</f>
        <v/>
      </c>
      <c r="R796" s="51">
        <f>IF(P796="","",IF(AND(P796=1,N(Q796)&gt;0),1,0))</f>
        <v/>
      </c>
      <c r="S796" s="30">
        <f>IF(P796="","",IF(F796="","ERRO: data prevista ausente ou inválida",IF(O796=0,"Duplicada: contada uma vez",IF(N(G796)=0,"ERRO: tarefa fora do Plano Mestre",IF(P796=0,"Tarefa retirada do plano: não conta","OK")))))</f>
        <v/>
      </c>
    </row>
    <row r="797">
      <c r="A797" s="29" t="n"/>
      <c r="B797" s="25" t="n"/>
      <c r="C797" s="49" t="n"/>
      <c r="D797" s="29" t="n"/>
      <c r="E797" s="23">
        <f>IF(OR(A797="",B797=""),"",A797&amp;"|"&amp;B797)</f>
        <v/>
      </c>
      <c r="F797" s="30">
        <f>IF(OR(E797="",NOT(ISNUMBER(C797))),"",E797&amp;"|"&amp;YEAR(C797)&amp;"-"&amp;RIGHT("0"&amp;MONTH(C797),2)&amp;"-"&amp;RIGHT("0"&amp;DAY(C797),2))</f>
        <v/>
      </c>
      <c r="G797" s="26">
        <f>IF(E797="","",IFERROR(MATCH(E797,pl_chave,0),0))</f>
        <v/>
      </c>
      <c r="H797" s="23">
        <f>IF(G797="","",IF(G797=0,"Tarefa fora do plano",INDEX(pl_tag,G797)))</f>
        <v/>
      </c>
      <c r="I797" s="30">
        <f>IF(N(G797)=0,"",INDEX(pl_atividade,G797))</f>
        <v/>
      </c>
      <c r="J797" s="50">
        <f>IF(N(G797)=0,"",INDEX(pl_especialidade,G797))</f>
        <v/>
      </c>
      <c r="K797" s="28">
        <f>IF(N(G797)=0,"",INDEX(pl_duracao,G797))</f>
        <v/>
      </c>
      <c r="L797" s="39">
        <f>IF(ISNUMBER(C797),YEAR(C797),"")</f>
        <v/>
      </c>
      <c r="M797" s="39">
        <f>IF(ISNUMBER(C797),MONTH(C797),"")</f>
        <v/>
      </c>
      <c r="N797" s="23">
        <f>IF(L797="","",IF(NOT(ISNUMBER(crono_ano)),"Informe o ano",IF(L797&lt;crono_ano,"Antes do ano",IF(L797&gt;crono_ano,"Depois do ano","No ano"))))</f>
        <v/>
      </c>
      <c r="O797" s="39">
        <f>IF(F797="","",IF(COUNTIF(F$7:F797,F797)=1,1,0))</f>
        <v/>
      </c>
      <c r="P797" s="39">
        <f>IF(A797&amp;B797&amp;C797="","",IF(AND(O797=1,N(G797)&gt;0),IF(INDEX(pl_ativa,MAX(1,N(G797)))="Sim",1,0),0))</f>
        <v/>
      </c>
      <c r="Q797" s="39">
        <f>IF(F797="","",COUNTIFS(ex_chave_oc,F797,ex_cancelada,"&lt;&gt;Sim"))</f>
        <v/>
      </c>
      <c r="R797" s="51">
        <f>IF(P797="","",IF(AND(P797=1,N(Q797)&gt;0),1,0))</f>
        <v/>
      </c>
      <c r="S797" s="30">
        <f>IF(P797="","",IF(F797="","ERRO: data prevista ausente ou inválida",IF(O797=0,"Duplicada: contada uma vez",IF(N(G797)=0,"ERRO: tarefa fora do Plano Mestre",IF(P797=0,"Tarefa retirada do plano: não conta","OK")))))</f>
        <v/>
      </c>
    </row>
    <row r="798">
      <c r="A798" s="29" t="n"/>
      <c r="B798" s="25" t="n"/>
      <c r="C798" s="49" t="n"/>
      <c r="D798" s="29" t="n"/>
      <c r="E798" s="23">
        <f>IF(OR(A798="",B798=""),"",A798&amp;"|"&amp;B798)</f>
        <v/>
      </c>
      <c r="F798" s="30">
        <f>IF(OR(E798="",NOT(ISNUMBER(C798))),"",E798&amp;"|"&amp;YEAR(C798)&amp;"-"&amp;RIGHT("0"&amp;MONTH(C798),2)&amp;"-"&amp;RIGHT("0"&amp;DAY(C798),2))</f>
        <v/>
      </c>
      <c r="G798" s="26">
        <f>IF(E798="","",IFERROR(MATCH(E798,pl_chave,0),0))</f>
        <v/>
      </c>
      <c r="H798" s="23">
        <f>IF(G798="","",IF(G798=0,"Tarefa fora do plano",INDEX(pl_tag,G798)))</f>
        <v/>
      </c>
      <c r="I798" s="30">
        <f>IF(N(G798)=0,"",INDEX(pl_atividade,G798))</f>
        <v/>
      </c>
      <c r="J798" s="50">
        <f>IF(N(G798)=0,"",INDEX(pl_especialidade,G798))</f>
        <v/>
      </c>
      <c r="K798" s="28">
        <f>IF(N(G798)=0,"",INDEX(pl_duracao,G798))</f>
        <v/>
      </c>
      <c r="L798" s="39">
        <f>IF(ISNUMBER(C798),YEAR(C798),"")</f>
        <v/>
      </c>
      <c r="M798" s="39">
        <f>IF(ISNUMBER(C798),MONTH(C798),"")</f>
        <v/>
      </c>
      <c r="N798" s="23">
        <f>IF(L798="","",IF(NOT(ISNUMBER(crono_ano)),"Informe o ano",IF(L798&lt;crono_ano,"Antes do ano",IF(L798&gt;crono_ano,"Depois do ano","No ano"))))</f>
        <v/>
      </c>
      <c r="O798" s="39">
        <f>IF(F798="","",IF(COUNTIF(F$7:F798,F798)=1,1,0))</f>
        <v/>
      </c>
      <c r="P798" s="39">
        <f>IF(A798&amp;B798&amp;C798="","",IF(AND(O798=1,N(G798)&gt;0),IF(INDEX(pl_ativa,MAX(1,N(G798)))="Sim",1,0),0))</f>
        <v/>
      </c>
      <c r="Q798" s="39">
        <f>IF(F798="","",COUNTIFS(ex_chave_oc,F798,ex_cancelada,"&lt;&gt;Sim"))</f>
        <v/>
      </c>
      <c r="R798" s="51">
        <f>IF(P798="","",IF(AND(P798=1,N(Q798)&gt;0),1,0))</f>
        <v/>
      </c>
      <c r="S798" s="30">
        <f>IF(P798="","",IF(F798="","ERRO: data prevista ausente ou inválida",IF(O798=0,"Duplicada: contada uma vez",IF(N(G798)=0,"ERRO: tarefa fora do Plano Mestre",IF(P798=0,"Tarefa retirada do plano: não conta","OK")))))</f>
        <v/>
      </c>
    </row>
    <row r="799">
      <c r="A799" s="29" t="n"/>
      <c r="B799" s="25" t="n"/>
      <c r="C799" s="49" t="n"/>
      <c r="D799" s="29" t="n"/>
      <c r="E799" s="23">
        <f>IF(OR(A799="",B799=""),"",A799&amp;"|"&amp;B799)</f>
        <v/>
      </c>
      <c r="F799" s="30">
        <f>IF(OR(E799="",NOT(ISNUMBER(C799))),"",E799&amp;"|"&amp;YEAR(C799)&amp;"-"&amp;RIGHT("0"&amp;MONTH(C799),2)&amp;"-"&amp;RIGHT("0"&amp;DAY(C799),2))</f>
        <v/>
      </c>
      <c r="G799" s="26">
        <f>IF(E799="","",IFERROR(MATCH(E799,pl_chave,0),0))</f>
        <v/>
      </c>
      <c r="H799" s="23">
        <f>IF(G799="","",IF(G799=0,"Tarefa fora do plano",INDEX(pl_tag,G799)))</f>
        <v/>
      </c>
      <c r="I799" s="30">
        <f>IF(N(G799)=0,"",INDEX(pl_atividade,G799))</f>
        <v/>
      </c>
      <c r="J799" s="50">
        <f>IF(N(G799)=0,"",INDEX(pl_especialidade,G799))</f>
        <v/>
      </c>
      <c r="K799" s="28">
        <f>IF(N(G799)=0,"",INDEX(pl_duracao,G799))</f>
        <v/>
      </c>
      <c r="L799" s="39">
        <f>IF(ISNUMBER(C799),YEAR(C799),"")</f>
        <v/>
      </c>
      <c r="M799" s="39">
        <f>IF(ISNUMBER(C799),MONTH(C799),"")</f>
        <v/>
      </c>
      <c r="N799" s="23">
        <f>IF(L799="","",IF(NOT(ISNUMBER(crono_ano)),"Informe o ano",IF(L799&lt;crono_ano,"Antes do ano",IF(L799&gt;crono_ano,"Depois do ano","No ano"))))</f>
        <v/>
      </c>
      <c r="O799" s="39">
        <f>IF(F799="","",IF(COUNTIF(F$7:F799,F799)=1,1,0))</f>
        <v/>
      </c>
      <c r="P799" s="39">
        <f>IF(A799&amp;B799&amp;C799="","",IF(AND(O799=1,N(G799)&gt;0),IF(INDEX(pl_ativa,MAX(1,N(G799)))="Sim",1,0),0))</f>
        <v/>
      </c>
      <c r="Q799" s="39">
        <f>IF(F799="","",COUNTIFS(ex_chave_oc,F799,ex_cancelada,"&lt;&gt;Sim"))</f>
        <v/>
      </c>
      <c r="R799" s="51">
        <f>IF(P799="","",IF(AND(P799=1,N(Q799)&gt;0),1,0))</f>
        <v/>
      </c>
      <c r="S799" s="30">
        <f>IF(P799="","",IF(F799="","ERRO: data prevista ausente ou inválida",IF(O799=0,"Duplicada: contada uma vez",IF(N(G799)=0,"ERRO: tarefa fora do Plano Mestre",IF(P799=0,"Tarefa retirada do plano: não conta","OK")))))</f>
        <v/>
      </c>
    </row>
    <row r="800">
      <c r="A800" s="29" t="n"/>
      <c r="B800" s="25" t="n"/>
      <c r="C800" s="49" t="n"/>
      <c r="D800" s="29" t="n"/>
      <c r="E800" s="23">
        <f>IF(OR(A800="",B800=""),"",A800&amp;"|"&amp;B800)</f>
        <v/>
      </c>
      <c r="F800" s="30">
        <f>IF(OR(E800="",NOT(ISNUMBER(C800))),"",E800&amp;"|"&amp;YEAR(C800)&amp;"-"&amp;RIGHT("0"&amp;MONTH(C800),2)&amp;"-"&amp;RIGHT("0"&amp;DAY(C800),2))</f>
        <v/>
      </c>
      <c r="G800" s="26">
        <f>IF(E800="","",IFERROR(MATCH(E800,pl_chave,0),0))</f>
        <v/>
      </c>
      <c r="H800" s="23">
        <f>IF(G800="","",IF(G800=0,"Tarefa fora do plano",INDEX(pl_tag,G800)))</f>
        <v/>
      </c>
      <c r="I800" s="30">
        <f>IF(N(G800)=0,"",INDEX(pl_atividade,G800))</f>
        <v/>
      </c>
      <c r="J800" s="50">
        <f>IF(N(G800)=0,"",INDEX(pl_especialidade,G800))</f>
        <v/>
      </c>
      <c r="K800" s="28">
        <f>IF(N(G800)=0,"",INDEX(pl_duracao,G800))</f>
        <v/>
      </c>
      <c r="L800" s="39">
        <f>IF(ISNUMBER(C800),YEAR(C800),"")</f>
        <v/>
      </c>
      <c r="M800" s="39">
        <f>IF(ISNUMBER(C800),MONTH(C800),"")</f>
        <v/>
      </c>
      <c r="N800" s="23">
        <f>IF(L800="","",IF(NOT(ISNUMBER(crono_ano)),"Informe o ano",IF(L800&lt;crono_ano,"Antes do ano",IF(L800&gt;crono_ano,"Depois do ano","No ano"))))</f>
        <v/>
      </c>
      <c r="O800" s="39">
        <f>IF(F800="","",IF(COUNTIF(F$7:F800,F800)=1,1,0))</f>
        <v/>
      </c>
      <c r="P800" s="39">
        <f>IF(A800&amp;B800&amp;C800="","",IF(AND(O800=1,N(G800)&gt;0),IF(INDEX(pl_ativa,MAX(1,N(G800)))="Sim",1,0),0))</f>
        <v/>
      </c>
      <c r="Q800" s="39">
        <f>IF(F800="","",COUNTIFS(ex_chave_oc,F800,ex_cancelada,"&lt;&gt;Sim"))</f>
        <v/>
      </c>
      <c r="R800" s="51">
        <f>IF(P800="","",IF(AND(P800=1,N(Q800)&gt;0),1,0))</f>
        <v/>
      </c>
      <c r="S800" s="30">
        <f>IF(P800="","",IF(F800="","ERRO: data prevista ausente ou inválida",IF(O800=0,"Duplicada: contada uma vez",IF(N(G800)=0,"ERRO: tarefa fora do Plano Mestre",IF(P800=0,"Tarefa retirada do plano: não conta","OK")))))</f>
        <v/>
      </c>
    </row>
    <row r="801">
      <c r="A801" s="29" t="n"/>
      <c r="B801" s="25" t="n"/>
      <c r="C801" s="49" t="n"/>
      <c r="D801" s="29" t="n"/>
      <c r="E801" s="23">
        <f>IF(OR(A801="",B801=""),"",A801&amp;"|"&amp;B801)</f>
        <v/>
      </c>
      <c r="F801" s="30">
        <f>IF(OR(E801="",NOT(ISNUMBER(C801))),"",E801&amp;"|"&amp;YEAR(C801)&amp;"-"&amp;RIGHT("0"&amp;MONTH(C801),2)&amp;"-"&amp;RIGHT("0"&amp;DAY(C801),2))</f>
        <v/>
      </c>
      <c r="G801" s="26">
        <f>IF(E801="","",IFERROR(MATCH(E801,pl_chave,0),0))</f>
        <v/>
      </c>
      <c r="H801" s="23">
        <f>IF(G801="","",IF(G801=0,"Tarefa fora do plano",INDEX(pl_tag,G801)))</f>
        <v/>
      </c>
      <c r="I801" s="30">
        <f>IF(N(G801)=0,"",INDEX(pl_atividade,G801))</f>
        <v/>
      </c>
      <c r="J801" s="50">
        <f>IF(N(G801)=0,"",INDEX(pl_especialidade,G801))</f>
        <v/>
      </c>
      <c r="K801" s="28">
        <f>IF(N(G801)=0,"",INDEX(pl_duracao,G801))</f>
        <v/>
      </c>
      <c r="L801" s="39">
        <f>IF(ISNUMBER(C801),YEAR(C801),"")</f>
        <v/>
      </c>
      <c r="M801" s="39">
        <f>IF(ISNUMBER(C801),MONTH(C801),"")</f>
        <v/>
      </c>
      <c r="N801" s="23">
        <f>IF(L801="","",IF(NOT(ISNUMBER(crono_ano)),"Informe o ano",IF(L801&lt;crono_ano,"Antes do ano",IF(L801&gt;crono_ano,"Depois do ano","No ano"))))</f>
        <v/>
      </c>
      <c r="O801" s="39">
        <f>IF(F801="","",IF(COUNTIF(F$7:F801,F801)=1,1,0))</f>
        <v/>
      </c>
      <c r="P801" s="39">
        <f>IF(A801&amp;B801&amp;C801="","",IF(AND(O801=1,N(G801)&gt;0),IF(INDEX(pl_ativa,MAX(1,N(G801)))="Sim",1,0),0))</f>
        <v/>
      </c>
      <c r="Q801" s="39">
        <f>IF(F801="","",COUNTIFS(ex_chave_oc,F801,ex_cancelada,"&lt;&gt;Sim"))</f>
        <v/>
      </c>
      <c r="R801" s="51">
        <f>IF(P801="","",IF(AND(P801=1,N(Q801)&gt;0),1,0))</f>
        <v/>
      </c>
      <c r="S801" s="30">
        <f>IF(P801="","",IF(F801="","ERRO: data prevista ausente ou inválida",IF(O801=0,"Duplicada: contada uma vez",IF(N(G801)=0,"ERRO: tarefa fora do Plano Mestre",IF(P801=0,"Tarefa retirada do plano: não conta","OK")))))</f>
        <v/>
      </c>
    </row>
    <row r="802">
      <c r="A802" s="29" t="n"/>
      <c r="B802" s="25" t="n"/>
      <c r="C802" s="49" t="n"/>
      <c r="D802" s="29" t="n"/>
      <c r="E802" s="23">
        <f>IF(OR(A802="",B802=""),"",A802&amp;"|"&amp;B802)</f>
        <v/>
      </c>
      <c r="F802" s="30">
        <f>IF(OR(E802="",NOT(ISNUMBER(C802))),"",E802&amp;"|"&amp;YEAR(C802)&amp;"-"&amp;RIGHT("0"&amp;MONTH(C802),2)&amp;"-"&amp;RIGHT("0"&amp;DAY(C802),2))</f>
        <v/>
      </c>
      <c r="G802" s="26">
        <f>IF(E802="","",IFERROR(MATCH(E802,pl_chave,0),0))</f>
        <v/>
      </c>
      <c r="H802" s="23">
        <f>IF(G802="","",IF(G802=0,"Tarefa fora do plano",INDEX(pl_tag,G802)))</f>
        <v/>
      </c>
      <c r="I802" s="30">
        <f>IF(N(G802)=0,"",INDEX(pl_atividade,G802))</f>
        <v/>
      </c>
      <c r="J802" s="50">
        <f>IF(N(G802)=0,"",INDEX(pl_especialidade,G802))</f>
        <v/>
      </c>
      <c r="K802" s="28">
        <f>IF(N(G802)=0,"",INDEX(pl_duracao,G802))</f>
        <v/>
      </c>
      <c r="L802" s="39">
        <f>IF(ISNUMBER(C802),YEAR(C802),"")</f>
        <v/>
      </c>
      <c r="M802" s="39">
        <f>IF(ISNUMBER(C802),MONTH(C802),"")</f>
        <v/>
      </c>
      <c r="N802" s="23">
        <f>IF(L802="","",IF(NOT(ISNUMBER(crono_ano)),"Informe o ano",IF(L802&lt;crono_ano,"Antes do ano",IF(L802&gt;crono_ano,"Depois do ano","No ano"))))</f>
        <v/>
      </c>
      <c r="O802" s="39">
        <f>IF(F802="","",IF(COUNTIF(F$7:F802,F802)=1,1,0))</f>
        <v/>
      </c>
      <c r="P802" s="39">
        <f>IF(A802&amp;B802&amp;C802="","",IF(AND(O802=1,N(G802)&gt;0),IF(INDEX(pl_ativa,MAX(1,N(G802)))="Sim",1,0),0))</f>
        <v/>
      </c>
      <c r="Q802" s="39">
        <f>IF(F802="","",COUNTIFS(ex_chave_oc,F802,ex_cancelada,"&lt;&gt;Sim"))</f>
        <v/>
      </c>
      <c r="R802" s="51">
        <f>IF(P802="","",IF(AND(P802=1,N(Q802)&gt;0),1,0))</f>
        <v/>
      </c>
      <c r="S802" s="30">
        <f>IF(P802="","",IF(F802="","ERRO: data prevista ausente ou inválida",IF(O802=0,"Duplicada: contada uma vez",IF(N(G802)=0,"ERRO: tarefa fora do Plano Mestre",IF(P802=0,"Tarefa retirada do plano: não conta","OK")))))</f>
        <v/>
      </c>
    </row>
    <row r="803">
      <c r="A803" s="29" t="n"/>
      <c r="B803" s="25" t="n"/>
      <c r="C803" s="49" t="n"/>
      <c r="D803" s="29" t="n"/>
      <c r="E803" s="23">
        <f>IF(OR(A803="",B803=""),"",A803&amp;"|"&amp;B803)</f>
        <v/>
      </c>
      <c r="F803" s="30">
        <f>IF(OR(E803="",NOT(ISNUMBER(C803))),"",E803&amp;"|"&amp;YEAR(C803)&amp;"-"&amp;RIGHT("0"&amp;MONTH(C803),2)&amp;"-"&amp;RIGHT("0"&amp;DAY(C803),2))</f>
        <v/>
      </c>
      <c r="G803" s="26">
        <f>IF(E803="","",IFERROR(MATCH(E803,pl_chave,0),0))</f>
        <v/>
      </c>
      <c r="H803" s="23">
        <f>IF(G803="","",IF(G803=0,"Tarefa fora do plano",INDEX(pl_tag,G803)))</f>
        <v/>
      </c>
      <c r="I803" s="30">
        <f>IF(N(G803)=0,"",INDEX(pl_atividade,G803))</f>
        <v/>
      </c>
      <c r="J803" s="50">
        <f>IF(N(G803)=0,"",INDEX(pl_especialidade,G803))</f>
        <v/>
      </c>
      <c r="K803" s="28">
        <f>IF(N(G803)=0,"",INDEX(pl_duracao,G803))</f>
        <v/>
      </c>
      <c r="L803" s="39">
        <f>IF(ISNUMBER(C803),YEAR(C803),"")</f>
        <v/>
      </c>
      <c r="M803" s="39">
        <f>IF(ISNUMBER(C803),MONTH(C803),"")</f>
        <v/>
      </c>
      <c r="N803" s="23">
        <f>IF(L803="","",IF(NOT(ISNUMBER(crono_ano)),"Informe o ano",IF(L803&lt;crono_ano,"Antes do ano",IF(L803&gt;crono_ano,"Depois do ano","No ano"))))</f>
        <v/>
      </c>
      <c r="O803" s="39">
        <f>IF(F803="","",IF(COUNTIF(F$7:F803,F803)=1,1,0))</f>
        <v/>
      </c>
      <c r="P803" s="39">
        <f>IF(A803&amp;B803&amp;C803="","",IF(AND(O803=1,N(G803)&gt;0),IF(INDEX(pl_ativa,MAX(1,N(G803)))="Sim",1,0),0))</f>
        <v/>
      </c>
      <c r="Q803" s="39">
        <f>IF(F803="","",COUNTIFS(ex_chave_oc,F803,ex_cancelada,"&lt;&gt;Sim"))</f>
        <v/>
      </c>
      <c r="R803" s="51">
        <f>IF(P803="","",IF(AND(P803=1,N(Q803)&gt;0),1,0))</f>
        <v/>
      </c>
      <c r="S803" s="30">
        <f>IF(P803="","",IF(F803="","ERRO: data prevista ausente ou inválida",IF(O803=0,"Duplicada: contada uma vez",IF(N(G803)=0,"ERRO: tarefa fora do Plano Mestre",IF(P803=0,"Tarefa retirada do plano: não conta","OK")))))</f>
        <v/>
      </c>
    </row>
    <row r="804">
      <c r="A804" s="29" t="n"/>
      <c r="B804" s="25" t="n"/>
      <c r="C804" s="49" t="n"/>
      <c r="D804" s="29" t="n"/>
      <c r="E804" s="23">
        <f>IF(OR(A804="",B804=""),"",A804&amp;"|"&amp;B804)</f>
        <v/>
      </c>
      <c r="F804" s="30">
        <f>IF(OR(E804="",NOT(ISNUMBER(C804))),"",E804&amp;"|"&amp;YEAR(C804)&amp;"-"&amp;RIGHT("0"&amp;MONTH(C804),2)&amp;"-"&amp;RIGHT("0"&amp;DAY(C804),2))</f>
        <v/>
      </c>
      <c r="G804" s="26">
        <f>IF(E804="","",IFERROR(MATCH(E804,pl_chave,0),0))</f>
        <v/>
      </c>
      <c r="H804" s="23">
        <f>IF(G804="","",IF(G804=0,"Tarefa fora do plano",INDEX(pl_tag,G804)))</f>
        <v/>
      </c>
      <c r="I804" s="30">
        <f>IF(N(G804)=0,"",INDEX(pl_atividade,G804))</f>
        <v/>
      </c>
      <c r="J804" s="50">
        <f>IF(N(G804)=0,"",INDEX(pl_especialidade,G804))</f>
        <v/>
      </c>
      <c r="K804" s="28">
        <f>IF(N(G804)=0,"",INDEX(pl_duracao,G804))</f>
        <v/>
      </c>
      <c r="L804" s="39">
        <f>IF(ISNUMBER(C804),YEAR(C804),"")</f>
        <v/>
      </c>
      <c r="M804" s="39">
        <f>IF(ISNUMBER(C804),MONTH(C804),"")</f>
        <v/>
      </c>
      <c r="N804" s="23">
        <f>IF(L804="","",IF(NOT(ISNUMBER(crono_ano)),"Informe o ano",IF(L804&lt;crono_ano,"Antes do ano",IF(L804&gt;crono_ano,"Depois do ano","No ano"))))</f>
        <v/>
      </c>
      <c r="O804" s="39">
        <f>IF(F804="","",IF(COUNTIF(F$7:F804,F804)=1,1,0))</f>
        <v/>
      </c>
      <c r="P804" s="39">
        <f>IF(A804&amp;B804&amp;C804="","",IF(AND(O804=1,N(G804)&gt;0),IF(INDEX(pl_ativa,MAX(1,N(G804)))="Sim",1,0),0))</f>
        <v/>
      </c>
      <c r="Q804" s="39">
        <f>IF(F804="","",COUNTIFS(ex_chave_oc,F804,ex_cancelada,"&lt;&gt;Sim"))</f>
        <v/>
      </c>
      <c r="R804" s="51">
        <f>IF(P804="","",IF(AND(P804=1,N(Q804)&gt;0),1,0))</f>
        <v/>
      </c>
      <c r="S804" s="30">
        <f>IF(P804="","",IF(F804="","ERRO: data prevista ausente ou inválida",IF(O804=0,"Duplicada: contada uma vez",IF(N(G804)=0,"ERRO: tarefa fora do Plano Mestre",IF(P804=0,"Tarefa retirada do plano: não conta","OK")))))</f>
        <v/>
      </c>
    </row>
    <row r="805">
      <c r="A805" s="29" t="n"/>
      <c r="B805" s="25" t="n"/>
      <c r="C805" s="49" t="n"/>
      <c r="D805" s="29" t="n"/>
      <c r="E805" s="23">
        <f>IF(OR(A805="",B805=""),"",A805&amp;"|"&amp;B805)</f>
        <v/>
      </c>
      <c r="F805" s="30">
        <f>IF(OR(E805="",NOT(ISNUMBER(C805))),"",E805&amp;"|"&amp;YEAR(C805)&amp;"-"&amp;RIGHT("0"&amp;MONTH(C805),2)&amp;"-"&amp;RIGHT("0"&amp;DAY(C805),2))</f>
        <v/>
      </c>
      <c r="G805" s="26">
        <f>IF(E805="","",IFERROR(MATCH(E805,pl_chave,0),0))</f>
        <v/>
      </c>
      <c r="H805" s="23">
        <f>IF(G805="","",IF(G805=0,"Tarefa fora do plano",INDEX(pl_tag,G805)))</f>
        <v/>
      </c>
      <c r="I805" s="30">
        <f>IF(N(G805)=0,"",INDEX(pl_atividade,G805))</f>
        <v/>
      </c>
      <c r="J805" s="50">
        <f>IF(N(G805)=0,"",INDEX(pl_especialidade,G805))</f>
        <v/>
      </c>
      <c r="K805" s="28">
        <f>IF(N(G805)=0,"",INDEX(pl_duracao,G805))</f>
        <v/>
      </c>
      <c r="L805" s="39">
        <f>IF(ISNUMBER(C805),YEAR(C805),"")</f>
        <v/>
      </c>
      <c r="M805" s="39">
        <f>IF(ISNUMBER(C805),MONTH(C805),"")</f>
        <v/>
      </c>
      <c r="N805" s="23">
        <f>IF(L805="","",IF(NOT(ISNUMBER(crono_ano)),"Informe o ano",IF(L805&lt;crono_ano,"Antes do ano",IF(L805&gt;crono_ano,"Depois do ano","No ano"))))</f>
        <v/>
      </c>
      <c r="O805" s="39">
        <f>IF(F805="","",IF(COUNTIF(F$7:F805,F805)=1,1,0))</f>
        <v/>
      </c>
      <c r="P805" s="39">
        <f>IF(A805&amp;B805&amp;C805="","",IF(AND(O805=1,N(G805)&gt;0),IF(INDEX(pl_ativa,MAX(1,N(G805)))="Sim",1,0),0))</f>
        <v/>
      </c>
      <c r="Q805" s="39">
        <f>IF(F805="","",COUNTIFS(ex_chave_oc,F805,ex_cancelada,"&lt;&gt;Sim"))</f>
        <v/>
      </c>
      <c r="R805" s="51">
        <f>IF(P805="","",IF(AND(P805=1,N(Q805)&gt;0),1,0))</f>
        <v/>
      </c>
      <c r="S805" s="30">
        <f>IF(P805="","",IF(F805="","ERRO: data prevista ausente ou inválida",IF(O805=0,"Duplicada: contada uma vez",IF(N(G805)=0,"ERRO: tarefa fora do Plano Mestre",IF(P805=0,"Tarefa retirada do plano: não conta","OK")))))</f>
        <v/>
      </c>
    </row>
    <row r="806">
      <c r="A806" s="29" t="n"/>
      <c r="B806" s="25" t="n"/>
      <c r="C806" s="49" t="n"/>
      <c r="D806" s="29" t="n"/>
      <c r="E806" s="23">
        <f>IF(OR(A806="",B806=""),"",A806&amp;"|"&amp;B806)</f>
        <v/>
      </c>
      <c r="F806" s="30">
        <f>IF(OR(E806="",NOT(ISNUMBER(C806))),"",E806&amp;"|"&amp;YEAR(C806)&amp;"-"&amp;RIGHT("0"&amp;MONTH(C806),2)&amp;"-"&amp;RIGHT("0"&amp;DAY(C806),2))</f>
        <v/>
      </c>
      <c r="G806" s="26">
        <f>IF(E806="","",IFERROR(MATCH(E806,pl_chave,0),0))</f>
        <v/>
      </c>
      <c r="H806" s="23">
        <f>IF(G806="","",IF(G806=0,"Tarefa fora do plano",INDEX(pl_tag,G806)))</f>
        <v/>
      </c>
      <c r="I806" s="30">
        <f>IF(N(G806)=0,"",INDEX(pl_atividade,G806))</f>
        <v/>
      </c>
      <c r="J806" s="50">
        <f>IF(N(G806)=0,"",INDEX(pl_especialidade,G806))</f>
        <v/>
      </c>
      <c r="K806" s="28">
        <f>IF(N(G806)=0,"",INDEX(pl_duracao,G806))</f>
        <v/>
      </c>
      <c r="L806" s="39">
        <f>IF(ISNUMBER(C806),YEAR(C806),"")</f>
        <v/>
      </c>
      <c r="M806" s="39">
        <f>IF(ISNUMBER(C806),MONTH(C806),"")</f>
        <v/>
      </c>
      <c r="N806" s="23">
        <f>IF(L806="","",IF(NOT(ISNUMBER(crono_ano)),"Informe o ano",IF(L806&lt;crono_ano,"Antes do ano",IF(L806&gt;crono_ano,"Depois do ano","No ano"))))</f>
        <v/>
      </c>
      <c r="O806" s="39">
        <f>IF(F806="","",IF(COUNTIF(F$7:F806,F806)=1,1,0))</f>
        <v/>
      </c>
      <c r="P806" s="39">
        <f>IF(A806&amp;B806&amp;C806="","",IF(AND(O806=1,N(G806)&gt;0),IF(INDEX(pl_ativa,MAX(1,N(G806)))="Sim",1,0),0))</f>
        <v/>
      </c>
      <c r="Q806" s="39">
        <f>IF(F806="","",COUNTIFS(ex_chave_oc,F806,ex_cancelada,"&lt;&gt;Sim"))</f>
        <v/>
      </c>
      <c r="R806" s="51">
        <f>IF(P806="","",IF(AND(P806=1,N(Q806)&gt;0),1,0))</f>
        <v/>
      </c>
      <c r="S806" s="30">
        <f>IF(P806="","",IF(F806="","ERRO: data prevista ausente ou inválida",IF(O806=0,"Duplicada: contada uma vez",IF(N(G806)=0,"ERRO: tarefa fora do Plano Mestre",IF(P806=0,"Tarefa retirada do plano: não conta","OK")))))</f>
        <v/>
      </c>
    </row>
    <row r="807">
      <c r="A807" s="29" t="n"/>
      <c r="B807" s="25" t="n"/>
      <c r="C807" s="49" t="n"/>
      <c r="D807" s="29" t="n"/>
      <c r="E807" s="23">
        <f>IF(OR(A807="",B807=""),"",A807&amp;"|"&amp;B807)</f>
        <v/>
      </c>
      <c r="F807" s="30">
        <f>IF(OR(E807="",NOT(ISNUMBER(C807))),"",E807&amp;"|"&amp;YEAR(C807)&amp;"-"&amp;RIGHT("0"&amp;MONTH(C807),2)&amp;"-"&amp;RIGHT("0"&amp;DAY(C807),2))</f>
        <v/>
      </c>
      <c r="G807" s="26">
        <f>IF(E807="","",IFERROR(MATCH(E807,pl_chave,0),0))</f>
        <v/>
      </c>
      <c r="H807" s="23">
        <f>IF(G807="","",IF(G807=0,"Tarefa fora do plano",INDEX(pl_tag,G807)))</f>
        <v/>
      </c>
      <c r="I807" s="30">
        <f>IF(N(G807)=0,"",INDEX(pl_atividade,G807))</f>
        <v/>
      </c>
      <c r="J807" s="50">
        <f>IF(N(G807)=0,"",INDEX(pl_especialidade,G807))</f>
        <v/>
      </c>
      <c r="K807" s="28">
        <f>IF(N(G807)=0,"",INDEX(pl_duracao,G807))</f>
        <v/>
      </c>
      <c r="L807" s="39">
        <f>IF(ISNUMBER(C807),YEAR(C807),"")</f>
        <v/>
      </c>
      <c r="M807" s="39">
        <f>IF(ISNUMBER(C807),MONTH(C807),"")</f>
        <v/>
      </c>
      <c r="N807" s="23">
        <f>IF(L807="","",IF(NOT(ISNUMBER(crono_ano)),"Informe o ano",IF(L807&lt;crono_ano,"Antes do ano",IF(L807&gt;crono_ano,"Depois do ano","No ano"))))</f>
        <v/>
      </c>
      <c r="O807" s="39">
        <f>IF(F807="","",IF(COUNTIF(F$7:F807,F807)=1,1,0))</f>
        <v/>
      </c>
      <c r="P807" s="39">
        <f>IF(A807&amp;B807&amp;C807="","",IF(AND(O807=1,N(G807)&gt;0),IF(INDEX(pl_ativa,MAX(1,N(G807)))="Sim",1,0),0))</f>
        <v/>
      </c>
      <c r="Q807" s="39">
        <f>IF(F807="","",COUNTIFS(ex_chave_oc,F807,ex_cancelada,"&lt;&gt;Sim"))</f>
        <v/>
      </c>
      <c r="R807" s="51">
        <f>IF(P807="","",IF(AND(P807=1,N(Q807)&gt;0),1,0))</f>
        <v/>
      </c>
      <c r="S807" s="30">
        <f>IF(P807="","",IF(F807="","ERRO: data prevista ausente ou inválida",IF(O807=0,"Duplicada: contada uma vez",IF(N(G807)=0,"ERRO: tarefa fora do Plano Mestre",IF(P807=0,"Tarefa retirada do plano: não conta","OK")))))</f>
        <v/>
      </c>
    </row>
    <row r="808">
      <c r="A808" s="29" t="n"/>
      <c r="B808" s="25" t="n"/>
      <c r="C808" s="49" t="n"/>
      <c r="D808" s="29" t="n"/>
      <c r="E808" s="23">
        <f>IF(OR(A808="",B808=""),"",A808&amp;"|"&amp;B808)</f>
        <v/>
      </c>
      <c r="F808" s="30">
        <f>IF(OR(E808="",NOT(ISNUMBER(C808))),"",E808&amp;"|"&amp;YEAR(C808)&amp;"-"&amp;RIGHT("0"&amp;MONTH(C808),2)&amp;"-"&amp;RIGHT("0"&amp;DAY(C808),2))</f>
        <v/>
      </c>
      <c r="G808" s="26">
        <f>IF(E808="","",IFERROR(MATCH(E808,pl_chave,0),0))</f>
        <v/>
      </c>
      <c r="H808" s="23">
        <f>IF(G808="","",IF(G808=0,"Tarefa fora do plano",INDEX(pl_tag,G808)))</f>
        <v/>
      </c>
      <c r="I808" s="30">
        <f>IF(N(G808)=0,"",INDEX(pl_atividade,G808))</f>
        <v/>
      </c>
      <c r="J808" s="50">
        <f>IF(N(G808)=0,"",INDEX(pl_especialidade,G808))</f>
        <v/>
      </c>
      <c r="K808" s="28">
        <f>IF(N(G808)=0,"",INDEX(pl_duracao,G808))</f>
        <v/>
      </c>
      <c r="L808" s="39">
        <f>IF(ISNUMBER(C808),YEAR(C808),"")</f>
        <v/>
      </c>
      <c r="M808" s="39">
        <f>IF(ISNUMBER(C808),MONTH(C808),"")</f>
        <v/>
      </c>
      <c r="N808" s="23">
        <f>IF(L808="","",IF(NOT(ISNUMBER(crono_ano)),"Informe o ano",IF(L808&lt;crono_ano,"Antes do ano",IF(L808&gt;crono_ano,"Depois do ano","No ano"))))</f>
        <v/>
      </c>
      <c r="O808" s="39">
        <f>IF(F808="","",IF(COUNTIF(F$7:F808,F808)=1,1,0))</f>
        <v/>
      </c>
      <c r="P808" s="39">
        <f>IF(A808&amp;B808&amp;C808="","",IF(AND(O808=1,N(G808)&gt;0),IF(INDEX(pl_ativa,MAX(1,N(G808)))="Sim",1,0),0))</f>
        <v/>
      </c>
      <c r="Q808" s="39">
        <f>IF(F808="","",COUNTIFS(ex_chave_oc,F808,ex_cancelada,"&lt;&gt;Sim"))</f>
        <v/>
      </c>
      <c r="R808" s="51">
        <f>IF(P808="","",IF(AND(P808=1,N(Q808)&gt;0),1,0))</f>
        <v/>
      </c>
      <c r="S808" s="30">
        <f>IF(P808="","",IF(F808="","ERRO: data prevista ausente ou inválida",IF(O808=0,"Duplicada: contada uma vez",IF(N(G808)=0,"ERRO: tarefa fora do Plano Mestre",IF(P808=0,"Tarefa retirada do plano: não conta","OK")))))</f>
        <v/>
      </c>
    </row>
    <row r="809">
      <c r="A809" s="29" t="n"/>
      <c r="B809" s="25" t="n"/>
      <c r="C809" s="49" t="n"/>
      <c r="D809" s="29" t="n"/>
      <c r="E809" s="23">
        <f>IF(OR(A809="",B809=""),"",A809&amp;"|"&amp;B809)</f>
        <v/>
      </c>
      <c r="F809" s="30">
        <f>IF(OR(E809="",NOT(ISNUMBER(C809))),"",E809&amp;"|"&amp;YEAR(C809)&amp;"-"&amp;RIGHT("0"&amp;MONTH(C809),2)&amp;"-"&amp;RIGHT("0"&amp;DAY(C809),2))</f>
        <v/>
      </c>
      <c r="G809" s="26">
        <f>IF(E809="","",IFERROR(MATCH(E809,pl_chave,0),0))</f>
        <v/>
      </c>
      <c r="H809" s="23">
        <f>IF(G809="","",IF(G809=0,"Tarefa fora do plano",INDEX(pl_tag,G809)))</f>
        <v/>
      </c>
      <c r="I809" s="30">
        <f>IF(N(G809)=0,"",INDEX(pl_atividade,G809))</f>
        <v/>
      </c>
      <c r="J809" s="50">
        <f>IF(N(G809)=0,"",INDEX(pl_especialidade,G809))</f>
        <v/>
      </c>
      <c r="K809" s="28">
        <f>IF(N(G809)=0,"",INDEX(pl_duracao,G809))</f>
        <v/>
      </c>
      <c r="L809" s="39">
        <f>IF(ISNUMBER(C809),YEAR(C809),"")</f>
        <v/>
      </c>
      <c r="M809" s="39">
        <f>IF(ISNUMBER(C809),MONTH(C809),"")</f>
        <v/>
      </c>
      <c r="N809" s="23">
        <f>IF(L809="","",IF(NOT(ISNUMBER(crono_ano)),"Informe o ano",IF(L809&lt;crono_ano,"Antes do ano",IF(L809&gt;crono_ano,"Depois do ano","No ano"))))</f>
        <v/>
      </c>
      <c r="O809" s="39">
        <f>IF(F809="","",IF(COUNTIF(F$7:F809,F809)=1,1,0))</f>
        <v/>
      </c>
      <c r="P809" s="39">
        <f>IF(A809&amp;B809&amp;C809="","",IF(AND(O809=1,N(G809)&gt;0),IF(INDEX(pl_ativa,MAX(1,N(G809)))="Sim",1,0),0))</f>
        <v/>
      </c>
      <c r="Q809" s="39">
        <f>IF(F809="","",COUNTIFS(ex_chave_oc,F809,ex_cancelada,"&lt;&gt;Sim"))</f>
        <v/>
      </c>
      <c r="R809" s="51">
        <f>IF(P809="","",IF(AND(P809=1,N(Q809)&gt;0),1,0))</f>
        <v/>
      </c>
      <c r="S809" s="30">
        <f>IF(P809="","",IF(F809="","ERRO: data prevista ausente ou inválida",IF(O809=0,"Duplicada: contada uma vez",IF(N(G809)=0,"ERRO: tarefa fora do Plano Mestre",IF(P809=0,"Tarefa retirada do plano: não conta","OK")))))</f>
        <v/>
      </c>
    </row>
    <row r="810">
      <c r="A810" s="29" t="n"/>
      <c r="B810" s="25" t="n"/>
      <c r="C810" s="49" t="n"/>
      <c r="D810" s="29" t="n"/>
      <c r="E810" s="23">
        <f>IF(OR(A810="",B810=""),"",A810&amp;"|"&amp;B810)</f>
        <v/>
      </c>
      <c r="F810" s="30">
        <f>IF(OR(E810="",NOT(ISNUMBER(C810))),"",E810&amp;"|"&amp;YEAR(C810)&amp;"-"&amp;RIGHT("0"&amp;MONTH(C810),2)&amp;"-"&amp;RIGHT("0"&amp;DAY(C810),2))</f>
        <v/>
      </c>
      <c r="G810" s="26">
        <f>IF(E810="","",IFERROR(MATCH(E810,pl_chave,0),0))</f>
        <v/>
      </c>
      <c r="H810" s="23">
        <f>IF(G810="","",IF(G810=0,"Tarefa fora do plano",INDEX(pl_tag,G810)))</f>
        <v/>
      </c>
      <c r="I810" s="30">
        <f>IF(N(G810)=0,"",INDEX(pl_atividade,G810))</f>
        <v/>
      </c>
      <c r="J810" s="50">
        <f>IF(N(G810)=0,"",INDEX(pl_especialidade,G810))</f>
        <v/>
      </c>
      <c r="K810" s="28">
        <f>IF(N(G810)=0,"",INDEX(pl_duracao,G810))</f>
        <v/>
      </c>
      <c r="L810" s="39">
        <f>IF(ISNUMBER(C810),YEAR(C810),"")</f>
        <v/>
      </c>
      <c r="M810" s="39">
        <f>IF(ISNUMBER(C810),MONTH(C810),"")</f>
        <v/>
      </c>
      <c r="N810" s="23">
        <f>IF(L810="","",IF(NOT(ISNUMBER(crono_ano)),"Informe o ano",IF(L810&lt;crono_ano,"Antes do ano",IF(L810&gt;crono_ano,"Depois do ano","No ano"))))</f>
        <v/>
      </c>
      <c r="O810" s="39">
        <f>IF(F810="","",IF(COUNTIF(F$7:F810,F810)=1,1,0))</f>
        <v/>
      </c>
      <c r="P810" s="39">
        <f>IF(A810&amp;B810&amp;C810="","",IF(AND(O810=1,N(G810)&gt;0),IF(INDEX(pl_ativa,MAX(1,N(G810)))="Sim",1,0),0))</f>
        <v/>
      </c>
      <c r="Q810" s="39">
        <f>IF(F810="","",COUNTIFS(ex_chave_oc,F810,ex_cancelada,"&lt;&gt;Sim"))</f>
        <v/>
      </c>
      <c r="R810" s="51">
        <f>IF(P810="","",IF(AND(P810=1,N(Q810)&gt;0),1,0))</f>
        <v/>
      </c>
      <c r="S810" s="30">
        <f>IF(P810="","",IF(F810="","ERRO: data prevista ausente ou inválida",IF(O810=0,"Duplicada: contada uma vez",IF(N(G810)=0,"ERRO: tarefa fora do Plano Mestre",IF(P810=0,"Tarefa retirada do plano: não conta","OK")))))</f>
        <v/>
      </c>
    </row>
    <row r="811">
      <c r="A811" s="29" t="n"/>
      <c r="B811" s="25" t="n"/>
      <c r="C811" s="49" t="n"/>
      <c r="D811" s="29" t="n"/>
      <c r="E811" s="23">
        <f>IF(OR(A811="",B811=""),"",A811&amp;"|"&amp;B811)</f>
        <v/>
      </c>
      <c r="F811" s="30">
        <f>IF(OR(E811="",NOT(ISNUMBER(C811))),"",E811&amp;"|"&amp;YEAR(C811)&amp;"-"&amp;RIGHT("0"&amp;MONTH(C811),2)&amp;"-"&amp;RIGHT("0"&amp;DAY(C811),2))</f>
        <v/>
      </c>
      <c r="G811" s="26">
        <f>IF(E811="","",IFERROR(MATCH(E811,pl_chave,0),0))</f>
        <v/>
      </c>
      <c r="H811" s="23">
        <f>IF(G811="","",IF(G811=0,"Tarefa fora do plano",INDEX(pl_tag,G811)))</f>
        <v/>
      </c>
      <c r="I811" s="30">
        <f>IF(N(G811)=0,"",INDEX(pl_atividade,G811))</f>
        <v/>
      </c>
      <c r="J811" s="50">
        <f>IF(N(G811)=0,"",INDEX(pl_especialidade,G811))</f>
        <v/>
      </c>
      <c r="K811" s="28">
        <f>IF(N(G811)=0,"",INDEX(pl_duracao,G811))</f>
        <v/>
      </c>
      <c r="L811" s="39">
        <f>IF(ISNUMBER(C811),YEAR(C811),"")</f>
        <v/>
      </c>
      <c r="M811" s="39">
        <f>IF(ISNUMBER(C811),MONTH(C811),"")</f>
        <v/>
      </c>
      <c r="N811" s="23">
        <f>IF(L811="","",IF(NOT(ISNUMBER(crono_ano)),"Informe o ano",IF(L811&lt;crono_ano,"Antes do ano",IF(L811&gt;crono_ano,"Depois do ano","No ano"))))</f>
        <v/>
      </c>
      <c r="O811" s="39">
        <f>IF(F811="","",IF(COUNTIF(F$7:F811,F811)=1,1,0))</f>
        <v/>
      </c>
      <c r="P811" s="39">
        <f>IF(A811&amp;B811&amp;C811="","",IF(AND(O811=1,N(G811)&gt;0),IF(INDEX(pl_ativa,MAX(1,N(G811)))="Sim",1,0),0))</f>
        <v/>
      </c>
      <c r="Q811" s="39">
        <f>IF(F811="","",COUNTIFS(ex_chave_oc,F811,ex_cancelada,"&lt;&gt;Sim"))</f>
        <v/>
      </c>
      <c r="R811" s="51">
        <f>IF(P811="","",IF(AND(P811=1,N(Q811)&gt;0),1,0))</f>
        <v/>
      </c>
      <c r="S811" s="30">
        <f>IF(P811="","",IF(F811="","ERRO: data prevista ausente ou inválida",IF(O811=0,"Duplicada: contada uma vez",IF(N(G811)=0,"ERRO: tarefa fora do Plano Mestre",IF(P811=0,"Tarefa retirada do plano: não conta","OK")))))</f>
        <v/>
      </c>
    </row>
    <row r="812">
      <c r="A812" s="29" t="n"/>
      <c r="B812" s="25" t="n"/>
      <c r="C812" s="49" t="n"/>
      <c r="D812" s="29" t="n"/>
      <c r="E812" s="23">
        <f>IF(OR(A812="",B812=""),"",A812&amp;"|"&amp;B812)</f>
        <v/>
      </c>
      <c r="F812" s="30">
        <f>IF(OR(E812="",NOT(ISNUMBER(C812))),"",E812&amp;"|"&amp;YEAR(C812)&amp;"-"&amp;RIGHT("0"&amp;MONTH(C812),2)&amp;"-"&amp;RIGHT("0"&amp;DAY(C812),2))</f>
        <v/>
      </c>
      <c r="G812" s="26">
        <f>IF(E812="","",IFERROR(MATCH(E812,pl_chave,0),0))</f>
        <v/>
      </c>
      <c r="H812" s="23">
        <f>IF(G812="","",IF(G812=0,"Tarefa fora do plano",INDEX(pl_tag,G812)))</f>
        <v/>
      </c>
      <c r="I812" s="30">
        <f>IF(N(G812)=0,"",INDEX(pl_atividade,G812))</f>
        <v/>
      </c>
      <c r="J812" s="50">
        <f>IF(N(G812)=0,"",INDEX(pl_especialidade,G812))</f>
        <v/>
      </c>
      <c r="K812" s="28">
        <f>IF(N(G812)=0,"",INDEX(pl_duracao,G812))</f>
        <v/>
      </c>
      <c r="L812" s="39">
        <f>IF(ISNUMBER(C812),YEAR(C812),"")</f>
        <v/>
      </c>
      <c r="M812" s="39">
        <f>IF(ISNUMBER(C812),MONTH(C812),"")</f>
        <v/>
      </c>
      <c r="N812" s="23">
        <f>IF(L812="","",IF(NOT(ISNUMBER(crono_ano)),"Informe o ano",IF(L812&lt;crono_ano,"Antes do ano",IF(L812&gt;crono_ano,"Depois do ano","No ano"))))</f>
        <v/>
      </c>
      <c r="O812" s="39">
        <f>IF(F812="","",IF(COUNTIF(F$7:F812,F812)=1,1,0))</f>
        <v/>
      </c>
      <c r="P812" s="39">
        <f>IF(A812&amp;B812&amp;C812="","",IF(AND(O812=1,N(G812)&gt;0),IF(INDEX(pl_ativa,MAX(1,N(G812)))="Sim",1,0),0))</f>
        <v/>
      </c>
      <c r="Q812" s="39">
        <f>IF(F812="","",COUNTIFS(ex_chave_oc,F812,ex_cancelada,"&lt;&gt;Sim"))</f>
        <v/>
      </c>
      <c r="R812" s="51">
        <f>IF(P812="","",IF(AND(P812=1,N(Q812)&gt;0),1,0))</f>
        <v/>
      </c>
      <c r="S812" s="30">
        <f>IF(P812="","",IF(F812="","ERRO: data prevista ausente ou inválida",IF(O812=0,"Duplicada: contada uma vez",IF(N(G812)=0,"ERRO: tarefa fora do Plano Mestre",IF(P812=0,"Tarefa retirada do plano: não conta","OK")))))</f>
        <v/>
      </c>
    </row>
    <row r="813">
      <c r="A813" s="29" t="n"/>
      <c r="B813" s="25" t="n"/>
      <c r="C813" s="49" t="n"/>
      <c r="D813" s="29" t="n"/>
      <c r="E813" s="23">
        <f>IF(OR(A813="",B813=""),"",A813&amp;"|"&amp;B813)</f>
        <v/>
      </c>
      <c r="F813" s="30">
        <f>IF(OR(E813="",NOT(ISNUMBER(C813))),"",E813&amp;"|"&amp;YEAR(C813)&amp;"-"&amp;RIGHT("0"&amp;MONTH(C813),2)&amp;"-"&amp;RIGHT("0"&amp;DAY(C813),2))</f>
        <v/>
      </c>
      <c r="G813" s="26">
        <f>IF(E813="","",IFERROR(MATCH(E813,pl_chave,0),0))</f>
        <v/>
      </c>
      <c r="H813" s="23">
        <f>IF(G813="","",IF(G813=0,"Tarefa fora do plano",INDEX(pl_tag,G813)))</f>
        <v/>
      </c>
      <c r="I813" s="30">
        <f>IF(N(G813)=0,"",INDEX(pl_atividade,G813))</f>
        <v/>
      </c>
      <c r="J813" s="50">
        <f>IF(N(G813)=0,"",INDEX(pl_especialidade,G813))</f>
        <v/>
      </c>
      <c r="K813" s="28">
        <f>IF(N(G813)=0,"",INDEX(pl_duracao,G813))</f>
        <v/>
      </c>
      <c r="L813" s="39">
        <f>IF(ISNUMBER(C813),YEAR(C813),"")</f>
        <v/>
      </c>
      <c r="M813" s="39">
        <f>IF(ISNUMBER(C813),MONTH(C813),"")</f>
        <v/>
      </c>
      <c r="N813" s="23">
        <f>IF(L813="","",IF(NOT(ISNUMBER(crono_ano)),"Informe o ano",IF(L813&lt;crono_ano,"Antes do ano",IF(L813&gt;crono_ano,"Depois do ano","No ano"))))</f>
        <v/>
      </c>
      <c r="O813" s="39">
        <f>IF(F813="","",IF(COUNTIF(F$7:F813,F813)=1,1,0))</f>
        <v/>
      </c>
      <c r="P813" s="39">
        <f>IF(A813&amp;B813&amp;C813="","",IF(AND(O813=1,N(G813)&gt;0),IF(INDEX(pl_ativa,MAX(1,N(G813)))="Sim",1,0),0))</f>
        <v/>
      </c>
      <c r="Q813" s="39">
        <f>IF(F813="","",COUNTIFS(ex_chave_oc,F813,ex_cancelada,"&lt;&gt;Sim"))</f>
        <v/>
      </c>
      <c r="R813" s="51">
        <f>IF(P813="","",IF(AND(P813=1,N(Q813)&gt;0),1,0))</f>
        <v/>
      </c>
      <c r="S813" s="30">
        <f>IF(P813="","",IF(F813="","ERRO: data prevista ausente ou inválida",IF(O813=0,"Duplicada: contada uma vez",IF(N(G813)=0,"ERRO: tarefa fora do Plano Mestre",IF(P813=0,"Tarefa retirada do plano: não conta","OK")))))</f>
        <v/>
      </c>
    </row>
    <row r="814">
      <c r="A814" s="29" t="n"/>
      <c r="B814" s="25" t="n"/>
      <c r="C814" s="49" t="n"/>
      <c r="D814" s="29" t="n"/>
      <c r="E814" s="23">
        <f>IF(OR(A814="",B814=""),"",A814&amp;"|"&amp;B814)</f>
        <v/>
      </c>
      <c r="F814" s="30">
        <f>IF(OR(E814="",NOT(ISNUMBER(C814))),"",E814&amp;"|"&amp;YEAR(C814)&amp;"-"&amp;RIGHT("0"&amp;MONTH(C814),2)&amp;"-"&amp;RIGHT("0"&amp;DAY(C814),2))</f>
        <v/>
      </c>
      <c r="G814" s="26">
        <f>IF(E814="","",IFERROR(MATCH(E814,pl_chave,0),0))</f>
        <v/>
      </c>
      <c r="H814" s="23">
        <f>IF(G814="","",IF(G814=0,"Tarefa fora do plano",INDEX(pl_tag,G814)))</f>
        <v/>
      </c>
      <c r="I814" s="30">
        <f>IF(N(G814)=0,"",INDEX(pl_atividade,G814))</f>
        <v/>
      </c>
      <c r="J814" s="50">
        <f>IF(N(G814)=0,"",INDEX(pl_especialidade,G814))</f>
        <v/>
      </c>
      <c r="K814" s="28">
        <f>IF(N(G814)=0,"",INDEX(pl_duracao,G814))</f>
        <v/>
      </c>
      <c r="L814" s="39">
        <f>IF(ISNUMBER(C814),YEAR(C814),"")</f>
        <v/>
      </c>
      <c r="M814" s="39">
        <f>IF(ISNUMBER(C814),MONTH(C814),"")</f>
        <v/>
      </c>
      <c r="N814" s="23">
        <f>IF(L814="","",IF(NOT(ISNUMBER(crono_ano)),"Informe o ano",IF(L814&lt;crono_ano,"Antes do ano",IF(L814&gt;crono_ano,"Depois do ano","No ano"))))</f>
        <v/>
      </c>
      <c r="O814" s="39">
        <f>IF(F814="","",IF(COUNTIF(F$7:F814,F814)=1,1,0))</f>
        <v/>
      </c>
      <c r="P814" s="39">
        <f>IF(A814&amp;B814&amp;C814="","",IF(AND(O814=1,N(G814)&gt;0),IF(INDEX(pl_ativa,MAX(1,N(G814)))="Sim",1,0),0))</f>
        <v/>
      </c>
      <c r="Q814" s="39">
        <f>IF(F814="","",COUNTIFS(ex_chave_oc,F814,ex_cancelada,"&lt;&gt;Sim"))</f>
        <v/>
      </c>
      <c r="R814" s="51">
        <f>IF(P814="","",IF(AND(P814=1,N(Q814)&gt;0),1,0))</f>
        <v/>
      </c>
      <c r="S814" s="30">
        <f>IF(P814="","",IF(F814="","ERRO: data prevista ausente ou inválida",IF(O814=0,"Duplicada: contada uma vez",IF(N(G814)=0,"ERRO: tarefa fora do Plano Mestre",IF(P814=0,"Tarefa retirada do plano: não conta","OK")))))</f>
        <v/>
      </c>
    </row>
    <row r="815">
      <c r="A815" s="29" t="n"/>
      <c r="B815" s="25" t="n"/>
      <c r="C815" s="49" t="n"/>
      <c r="D815" s="29" t="n"/>
      <c r="E815" s="23">
        <f>IF(OR(A815="",B815=""),"",A815&amp;"|"&amp;B815)</f>
        <v/>
      </c>
      <c r="F815" s="30">
        <f>IF(OR(E815="",NOT(ISNUMBER(C815))),"",E815&amp;"|"&amp;YEAR(C815)&amp;"-"&amp;RIGHT("0"&amp;MONTH(C815),2)&amp;"-"&amp;RIGHT("0"&amp;DAY(C815),2))</f>
        <v/>
      </c>
      <c r="G815" s="26">
        <f>IF(E815="","",IFERROR(MATCH(E815,pl_chave,0),0))</f>
        <v/>
      </c>
      <c r="H815" s="23">
        <f>IF(G815="","",IF(G815=0,"Tarefa fora do plano",INDEX(pl_tag,G815)))</f>
        <v/>
      </c>
      <c r="I815" s="30">
        <f>IF(N(G815)=0,"",INDEX(pl_atividade,G815))</f>
        <v/>
      </c>
      <c r="J815" s="50">
        <f>IF(N(G815)=0,"",INDEX(pl_especialidade,G815))</f>
        <v/>
      </c>
      <c r="K815" s="28">
        <f>IF(N(G815)=0,"",INDEX(pl_duracao,G815))</f>
        <v/>
      </c>
      <c r="L815" s="39">
        <f>IF(ISNUMBER(C815),YEAR(C815),"")</f>
        <v/>
      </c>
      <c r="M815" s="39">
        <f>IF(ISNUMBER(C815),MONTH(C815),"")</f>
        <v/>
      </c>
      <c r="N815" s="23">
        <f>IF(L815="","",IF(NOT(ISNUMBER(crono_ano)),"Informe o ano",IF(L815&lt;crono_ano,"Antes do ano",IF(L815&gt;crono_ano,"Depois do ano","No ano"))))</f>
        <v/>
      </c>
      <c r="O815" s="39">
        <f>IF(F815="","",IF(COUNTIF(F$7:F815,F815)=1,1,0))</f>
        <v/>
      </c>
      <c r="P815" s="39">
        <f>IF(A815&amp;B815&amp;C815="","",IF(AND(O815=1,N(G815)&gt;0),IF(INDEX(pl_ativa,MAX(1,N(G815)))="Sim",1,0),0))</f>
        <v/>
      </c>
      <c r="Q815" s="39">
        <f>IF(F815="","",COUNTIFS(ex_chave_oc,F815,ex_cancelada,"&lt;&gt;Sim"))</f>
        <v/>
      </c>
      <c r="R815" s="51">
        <f>IF(P815="","",IF(AND(P815=1,N(Q815)&gt;0),1,0))</f>
        <v/>
      </c>
      <c r="S815" s="30">
        <f>IF(P815="","",IF(F815="","ERRO: data prevista ausente ou inválida",IF(O815=0,"Duplicada: contada uma vez",IF(N(G815)=0,"ERRO: tarefa fora do Plano Mestre",IF(P815=0,"Tarefa retirada do plano: não conta","OK")))))</f>
        <v/>
      </c>
    </row>
    <row r="816">
      <c r="A816" s="29" t="n"/>
      <c r="B816" s="25" t="n"/>
      <c r="C816" s="49" t="n"/>
      <c r="D816" s="29" t="n"/>
      <c r="E816" s="23">
        <f>IF(OR(A816="",B816=""),"",A816&amp;"|"&amp;B816)</f>
        <v/>
      </c>
      <c r="F816" s="30">
        <f>IF(OR(E816="",NOT(ISNUMBER(C816))),"",E816&amp;"|"&amp;YEAR(C816)&amp;"-"&amp;RIGHT("0"&amp;MONTH(C816),2)&amp;"-"&amp;RIGHT("0"&amp;DAY(C816),2))</f>
        <v/>
      </c>
      <c r="G816" s="26">
        <f>IF(E816="","",IFERROR(MATCH(E816,pl_chave,0),0))</f>
        <v/>
      </c>
      <c r="H816" s="23">
        <f>IF(G816="","",IF(G816=0,"Tarefa fora do plano",INDEX(pl_tag,G816)))</f>
        <v/>
      </c>
      <c r="I816" s="30">
        <f>IF(N(G816)=0,"",INDEX(pl_atividade,G816))</f>
        <v/>
      </c>
      <c r="J816" s="50">
        <f>IF(N(G816)=0,"",INDEX(pl_especialidade,G816))</f>
        <v/>
      </c>
      <c r="K816" s="28">
        <f>IF(N(G816)=0,"",INDEX(pl_duracao,G816))</f>
        <v/>
      </c>
      <c r="L816" s="39">
        <f>IF(ISNUMBER(C816),YEAR(C816),"")</f>
        <v/>
      </c>
      <c r="M816" s="39">
        <f>IF(ISNUMBER(C816),MONTH(C816),"")</f>
        <v/>
      </c>
      <c r="N816" s="23">
        <f>IF(L816="","",IF(NOT(ISNUMBER(crono_ano)),"Informe o ano",IF(L816&lt;crono_ano,"Antes do ano",IF(L816&gt;crono_ano,"Depois do ano","No ano"))))</f>
        <v/>
      </c>
      <c r="O816" s="39">
        <f>IF(F816="","",IF(COUNTIF(F$7:F816,F816)=1,1,0))</f>
        <v/>
      </c>
      <c r="P816" s="39">
        <f>IF(A816&amp;B816&amp;C816="","",IF(AND(O816=1,N(G816)&gt;0),IF(INDEX(pl_ativa,MAX(1,N(G816)))="Sim",1,0),0))</f>
        <v/>
      </c>
      <c r="Q816" s="39">
        <f>IF(F816="","",COUNTIFS(ex_chave_oc,F816,ex_cancelada,"&lt;&gt;Sim"))</f>
        <v/>
      </c>
      <c r="R816" s="51">
        <f>IF(P816="","",IF(AND(P816=1,N(Q816)&gt;0),1,0))</f>
        <v/>
      </c>
      <c r="S816" s="30">
        <f>IF(P816="","",IF(F816="","ERRO: data prevista ausente ou inválida",IF(O816=0,"Duplicada: contada uma vez",IF(N(G816)=0,"ERRO: tarefa fora do Plano Mestre",IF(P816=0,"Tarefa retirada do plano: não conta","OK")))))</f>
        <v/>
      </c>
    </row>
    <row r="817">
      <c r="A817" s="29" t="n"/>
      <c r="B817" s="25" t="n"/>
      <c r="C817" s="49" t="n"/>
      <c r="D817" s="29" t="n"/>
      <c r="E817" s="23">
        <f>IF(OR(A817="",B817=""),"",A817&amp;"|"&amp;B817)</f>
        <v/>
      </c>
      <c r="F817" s="30">
        <f>IF(OR(E817="",NOT(ISNUMBER(C817))),"",E817&amp;"|"&amp;YEAR(C817)&amp;"-"&amp;RIGHT("0"&amp;MONTH(C817),2)&amp;"-"&amp;RIGHT("0"&amp;DAY(C817),2))</f>
        <v/>
      </c>
      <c r="G817" s="26">
        <f>IF(E817="","",IFERROR(MATCH(E817,pl_chave,0),0))</f>
        <v/>
      </c>
      <c r="H817" s="23">
        <f>IF(G817="","",IF(G817=0,"Tarefa fora do plano",INDEX(pl_tag,G817)))</f>
        <v/>
      </c>
      <c r="I817" s="30">
        <f>IF(N(G817)=0,"",INDEX(pl_atividade,G817))</f>
        <v/>
      </c>
      <c r="J817" s="50">
        <f>IF(N(G817)=0,"",INDEX(pl_especialidade,G817))</f>
        <v/>
      </c>
      <c r="K817" s="28">
        <f>IF(N(G817)=0,"",INDEX(pl_duracao,G817))</f>
        <v/>
      </c>
      <c r="L817" s="39">
        <f>IF(ISNUMBER(C817),YEAR(C817),"")</f>
        <v/>
      </c>
      <c r="M817" s="39">
        <f>IF(ISNUMBER(C817),MONTH(C817),"")</f>
        <v/>
      </c>
      <c r="N817" s="23">
        <f>IF(L817="","",IF(NOT(ISNUMBER(crono_ano)),"Informe o ano",IF(L817&lt;crono_ano,"Antes do ano",IF(L817&gt;crono_ano,"Depois do ano","No ano"))))</f>
        <v/>
      </c>
      <c r="O817" s="39">
        <f>IF(F817="","",IF(COUNTIF(F$7:F817,F817)=1,1,0))</f>
        <v/>
      </c>
      <c r="P817" s="39">
        <f>IF(A817&amp;B817&amp;C817="","",IF(AND(O817=1,N(G817)&gt;0),IF(INDEX(pl_ativa,MAX(1,N(G817)))="Sim",1,0),0))</f>
        <v/>
      </c>
      <c r="Q817" s="39">
        <f>IF(F817="","",COUNTIFS(ex_chave_oc,F817,ex_cancelada,"&lt;&gt;Sim"))</f>
        <v/>
      </c>
      <c r="R817" s="51">
        <f>IF(P817="","",IF(AND(P817=1,N(Q817)&gt;0),1,0))</f>
        <v/>
      </c>
      <c r="S817" s="30">
        <f>IF(P817="","",IF(F817="","ERRO: data prevista ausente ou inválida",IF(O817=0,"Duplicada: contada uma vez",IF(N(G817)=0,"ERRO: tarefa fora do Plano Mestre",IF(P817=0,"Tarefa retirada do plano: não conta","OK")))))</f>
        <v/>
      </c>
    </row>
    <row r="818">
      <c r="A818" s="29" t="n"/>
      <c r="B818" s="25" t="n"/>
      <c r="C818" s="49" t="n"/>
      <c r="D818" s="29" t="n"/>
      <c r="E818" s="23">
        <f>IF(OR(A818="",B818=""),"",A818&amp;"|"&amp;B818)</f>
        <v/>
      </c>
      <c r="F818" s="30">
        <f>IF(OR(E818="",NOT(ISNUMBER(C818))),"",E818&amp;"|"&amp;YEAR(C818)&amp;"-"&amp;RIGHT("0"&amp;MONTH(C818),2)&amp;"-"&amp;RIGHT("0"&amp;DAY(C818),2))</f>
        <v/>
      </c>
      <c r="G818" s="26">
        <f>IF(E818="","",IFERROR(MATCH(E818,pl_chave,0),0))</f>
        <v/>
      </c>
      <c r="H818" s="23">
        <f>IF(G818="","",IF(G818=0,"Tarefa fora do plano",INDEX(pl_tag,G818)))</f>
        <v/>
      </c>
      <c r="I818" s="30">
        <f>IF(N(G818)=0,"",INDEX(pl_atividade,G818))</f>
        <v/>
      </c>
      <c r="J818" s="50">
        <f>IF(N(G818)=0,"",INDEX(pl_especialidade,G818))</f>
        <v/>
      </c>
      <c r="K818" s="28">
        <f>IF(N(G818)=0,"",INDEX(pl_duracao,G818))</f>
        <v/>
      </c>
      <c r="L818" s="39">
        <f>IF(ISNUMBER(C818),YEAR(C818),"")</f>
        <v/>
      </c>
      <c r="M818" s="39">
        <f>IF(ISNUMBER(C818),MONTH(C818),"")</f>
        <v/>
      </c>
      <c r="N818" s="23">
        <f>IF(L818="","",IF(NOT(ISNUMBER(crono_ano)),"Informe o ano",IF(L818&lt;crono_ano,"Antes do ano",IF(L818&gt;crono_ano,"Depois do ano","No ano"))))</f>
        <v/>
      </c>
      <c r="O818" s="39">
        <f>IF(F818="","",IF(COUNTIF(F$7:F818,F818)=1,1,0))</f>
        <v/>
      </c>
      <c r="P818" s="39">
        <f>IF(A818&amp;B818&amp;C818="","",IF(AND(O818=1,N(G818)&gt;0),IF(INDEX(pl_ativa,MAX(1,N(G818)))="Sim",1,0),0))</f>
        <v/>
      </c>
      <c r="Q818" s="39">
        <f>IF(F818="","",COUNTIFS(ex_chave_oc,F818,ex_cancelada,"&lt;&gt;Sim"))</f>
        <v/>
      </c>
      <c r="R818" s="51">
        <f>IF(P818="","",IF(AND(P818=1,N(Q818)&gt;0),1,0))</f>
        <v/>
      </c>
      <c r="S818" s="30">
        <f>IF(P818="","",IF(F818="","ERRO: data prevista ausente ou inválida",IF(O818=0,"Duplicada: contada uma vez",IF(N(G818)=0,"ERRO: tarefa fora do Plano Mestre",IF(P818=0,"Tarefa retirada do plano: não conta","OK")))))</f>
        <v/>
      </c>
    </row>
    <row r="819">
      <c r="A819" s="29" t="n"/>
      <c r="B819" s="25" t="n"/>
      <c r="C819" s="49" t="n"/>
      <c r="D819" s="29" t="n"/>
      <c r="E819" s="23">
        <f>IF(OR(A819="",B819=""),"",A819&amp;"|"&amp;B819)</f>
        <v/>
      </c>
      <c r="F819" s="30">
        <f>IF(OR(E819="",NOT(ISNUMBER(C819))),"",E819&amp;"|"&amp;YEAR(C819)&amp;"-"&amp;RIGHT("0"&amp;MONTH(C819),2)&amp;"-"&amp;RIGHT("0"&amp;DAY(C819),2))</f>
        <v/>
      </c>
      <c r="G819" s="26">
        <f>IF(E819="","",IFERROR(MATCH(E819,pl_chave,0),0))</f>
        <v/>
      </c>
      <c r="H819" s="23">
        <f>IF(G819="","",IF(G819=0,"Tarefa fora do plano",INDEX(pl_tag,G819)))</f>
        <v/>
      </c>
      <c r="I819" s="30">
        <f>IF(N(G819)=0,"",INDEX(pl_atividade,G819))</f>
        <v/>
      </c>
      <c r="J819" s="50">
        <f>IF(N(G819)=0,"",INDEX(pl_especialidade,G819))</f>
        <v/>
      </c>
      <c r="K819" s="28">
        <f>IF(N(G819)=0,"",INDEX(pl_duracao,G819))</f>
        <v/>
      </c>
      <c r="L819" s="39">
        <f>IF(ISNUMBER(C819),YEAR(C819),"")</f>
        <v/>
      </c>
      <c r="M819" s="39">
        <f>IF(ISNUMBER(C819),MONTH(C819),"")</f>
        <v/>
      </c>
      <c r="N819" s="23">
        <f>IF(L819="","",IF(NOT(ISNUMBER(crono_ano)),"Informe o ano",IF(L819&lt;crono_ano,"Antes do ano",IF(L819&gt;crono_ano,"Depois do ano","No ano"))))</f>
        <v/>
      </c>
      <c r="O819" s="39">
        <f>IF(F819="","",IF(COUNTIF(F$7:F819,F819)=1,1,0))</f>
        <v/>
      </c>
      <c r="P819" s="39">
        <f>IF(A819&amp;B819&amp;C819="","",IF(AND(O819=1,N(G819)&gt;0),IF(INDEX(pl_ativa,MAX(1,N(G819)))="Sim",1,0),0))</f>
        <v/>
      </c>
      <c r="Q819" s="39">
        <f>IF(F819="","",COUNTIFS(ex_chave_oc,F819,ex_cancelada,"&lt;&gt;Sim"))</f>
        <v/>
      </c>
      <c r="R819" s="51">
        <f>IF(P819="","",IF(AND(P819=1,N(Q819)&gt;0),1,0))</f>
        <v/>
      </c>
      <c r="S819" s="30">
        <f>IF(P819="","",IF(F819="","ERRO: data prevista ausente ou inválida",IF(O819=0,"Duplicada: contada uma vez",IF(N(G819)=0,"ERRO: tarefa fora do Plano Mestre",IF(P819=0,"Tarefa retirada do plano: não conta","OK")))))</f>
        <v/>
      </c>
    </row>
    <row r="820">
      <c r="A820" s="29" t="n"/>
      <c r="B820" s="25" t="n"/>
      <c r="C820" s="49" t="n"/>
      <c r="D820" s="29" t="n"/>
      <c r="E820" s="23">
        <f>IF(OR(A820="",B820=""),"",A820&amp;"|"&amp;B820)</f>
        <v/>
      </c>
      <c r="F820" s="30">
        <f>IF(OR(E820="",NOT(ISNUMBER(C820))),"",E820&amp;"|"&amp;YEAR(C820)&amp;"-"&amp;RIGHT("0"&amp;MONTH(C820),2)&amp;"-"&amp;RIGHT("0"&amp;DAY(C820),2))</f>
        <v/>
      </c>
      <c r="G820" s="26">
        <f>IF(E820="","",IFERROR(MATCH(E820,pl_chave,0),0))</f>
        <v/>
      </c>
      <c r="H820" s="23">
        <f>IF(G820="","",IF(G820=0,"Tarefa fora do plano",INDEX(pl_tag,G820)))</f>
        <v/>
      </c>
      <c r="I820" s="30">
        <f>IF(N(G820)=0,"",INDEX(pl_atividade,G820))</f>
        <v/>
      </c>
      <c r="J820" s="50">
        <f>IF(N(G820)=0,"",INDEX(pl_especialidade,G820))</f>
        <v/>
      </c>
      <c r="K820" s="28">
        <f>IF(N(G820)=0,"",INDEX(pl_duracao,G820))</f>
        <v/>
      </c>
      <c r="L820" s="39">
        <f>IF(ISNUMBER(C820),YEAR(C820),"")</f>
        <v/>
      </c>
      <c r="M820" s="39">
        <f>IF(ISNUMBER(C820),MONTH(C820),"")</f>
        <v/>
      </c>
      <c r="N820" s="23">
        <f>IF(L820="","",IF(NOT(ISNUMBER(crono_ano)),"Informe o ano",IF(L820&lt;crono_ano,"Antes do ano",IF(L820&gt;crono_ano,"Depois do ano","No ano"))))</f>
        <v/>
      </c>
      <c r="O820" s="39">
        <f>IF(F820="","",IF(COUNTIF(F$7:F820,F820)=1,1,0))</f>
        <v/>
      </c>
      <c r="P820" s="39">
        <f>IF(A820&amp;B820&amp;C820="","",IF(AND(O820=1,N(G820)&gt;0),IF(INDEX(pl_ativa,MAX(1,N(G820)))="Sim",1,0),0))</f>
        <v/>
      </c>
      <c r="Q820" s="39">
        <f>IF(F820="","",COUNTIFS(ex_chave_oc,F820,ex_cancelada,"&lt;&gt;Sim"))</f>
        <v/>
      </c>
      <c r="R820" s="51">
        <f>IF(P820="","",IF(AND(P820=1,N(Q820)&gt;0),1,0))</f>
        <v/>
      </c>
      <c r="S820" s="30">
        <f>IF(P820="","",IF(F820="","ERRO: data prevista ausente ou inválida",IF(O820=0,"Duplicada: contada uma vez",IF(N(G820)=0,"ERRO: tarefa fora do Plano Mestre",IF(P820=0,"Tarefa retirada do plano: não conta","OK")))))</f>
        <v/>
      </c>
    </row>
    <row r="821">
      <c r="A821" s="29" t="n"/>
      <c r="B821" s="25" t="n"/>
      <c r="C821" s="49" t="n"/>
      <c r="D821" s="29" t="n"/>
      <c r="E821" s="23">
        <f>IF(OR(A821="",B821=""),"",A821&amp;"|"&amp;B821)</f>
        <v/>
      </c>
      <c r="F821" s="30">
        <f>IF(OR(E821="",NOT(ISNUMBER(C821))),"",E821&amp;"|"&amp;YEAR(C821)&amp;"-"&amp;RIGHT("0"&amp;MONTH(C821),2)&amp;"-"&amp;RIGHT("0"&amp;DAY(C821),2))</f>
        <v/>
      </c>
      <c r="G821" s="26">
        <f>IF(E821="","",IFERROR(MATCH(E821,pl_chave,0),0))</f>
        <v/>
      </c>
      <c r="H821" s="23">
        <f>IF(G821="","",IF(G821=0,"Tarefa fora do plano",INDEX(pl_tag,G821)))</f>
        <v/>
      </c>
      <c r="I821" s="30">
        <f>IF(N(G821)=0,"",INDEX(pl_atividade,G821))</f>
        <v/>
      </c>
      <c r="J821" s="50">
        <f>IF(N(G821)=0,"",INDEX(pl_especialidade,G821))</f>
        <v/>
      </c>
      <c r="K821" s="28">
        <f>IF(N(G821)=0,"",INDEX(pl_duracao,G821))</f>
        <v/>
      </c>
      <c r="L821" s="39">
        <f>IF(ISNUMBER(C821),YEAR(C821),"")</f>
        <v/>
      </c>
      <c r="M821" s="39">
        <f>IF(ISNUMBER(C821),MONTH(C821),"")</f>
        <v/>
      </c>
      <c r="N821" s="23">
        <f>IF(L821="","",IF(NOT(ISNUMBER(crono_ano)),"Informe o ano",IF(L821&lt;crono_ano,"Antes do ano",IF(L821&gt;crono_ano,"Depois do ano","No ano"))))</f>
        <v/>
      </c>
      <c r="O821" s="39">
        <f>IF(F821="","",IF(COUNTIF(F$7:F821,F821)=1,1,0))</f>
        <v/>
      </c>
      <c r="P821" s="39">
        <f>IF(A821&amp;B821&amp;C821="","",IF(AND(O821=1,N(G821)&gt;0),IF(INDEX(pl_ativa,MAX(1,N(G821)))="Sim",1,0),0))</f>
        <v/>
      </c>
      <c r="Q821" s="39">
        <f>IF(F821="","",COUNTIFS(ex_chave_oc,F821,ex_cancelada,"&lt;&gt;Sim"))</f>
        <v/>
      </c>
      <c r="R821" s="51">
        <f>IF(P821="","",IF(AND(P821=1,N(Q821)&gt;0),1,0))</f>
        <v/>
      </c>
      <c r="S821" s="30">
        <f>IF(P821="","",IF(F821="","ERRO: data prevista ausente ou inválida",IF(O821=0,"Duplicada: contada uma vez",IF(N(G821)=0,"ERRO: tarefa fora do Plano Mestre",IF(P821=0,"Tarefa retirada do plano: não conta","OK")))))</f>
        <v/>
      </c>
    </row>
    <row r="822">
      <c r="A822" s="29" t="n"/>
      <c r="B822" s="25" t="n"/>
      <c r="C822" s="49" t="n"/>
      <c r="D822" s="29" t="n"/>
      <c r="E822" s="23">
        <f>IF(OR(A822="",B822=""),"",A822&amp;"|"&amp;B822)</f>
        <v/>
      </c>
      <c r="F822" s="30">
        <f>IF(OR(E822="",NOT(ISNUMBER(C822))),"",E822&amp;"|"&amp;YEAR(C822)&amp;"-"&amp;RIGHT("0"&amp;MONTH(C822),2)&amp;"-"&amp;RIGHT("0"&amp;DAY(C822),2))</f>
        <v/>
      </c>
      <c r="G822" s="26">
        <f>IF(E822="","",IFERROR(MATCH(E822,pl_chave,0),0))</f>
        <v/>
      </c>
      <c r="H822" s="23">
        <f>IF(G822="","",IF(G822=0,"Tarefa fora do plano",INDEX(pl_tag,G822)))</f>
        <v/>
      </c>
      <c r="I822" s="30">
        <f>IF(N(G822)=0,"",INDEX(pl_atividade,G822))</f>
        <v/>
      </c>
      <c r="J822" s="50">
        <f>IF(N(G822)=0,"",INDEX(pl_especialidade,G822))</f>
        <v/>
      </c>
      <c r="K822" s="28">
        <f>IF(N(G822)=0,"",INDEX(pl_duracao,G822))</f>
        <v/>
      </c>
      <c r="L822" s="39">
        <f>IF(ISNUMBER(C822),YEAR(C822),"")</f>
        <v/>
      </c>
      <c r="M822" s="39">
        <f>IF(ISNUMBER(C822),MONTH(C822),"")</f>
        <v/>
      </c>
      <c r="N822" s="23">
        <f>IF(L822="","",IF(NOT(ISNUMBER(crono_ano)),"Informe o ano",IF(L822&lt;crono_ano,"Antes do ano",IF(L822&gt;crono_ano,"Depois do ano","No ano"))))</f>
        <v/>
      </c>
      <c r="O822" s="39">
        <f>IF(F822="","",IF(COUNTIF(F$7:F822,F822)=1,1,0))</f>
        <v/>
      </c>
      <c r="P822" s="39">
        <f>IF(A822&amp;B822&amp;C822="","",IF(AND(O822=1,N(G822)&gt;0),IF(INDEX(pl_ativa,MAX(1,N(G822)))="Sim",1,0),0))</f>
        <v/>
      </c>
      <c r="Q822" s="39">
        <f>IF(F822="","",COUNTIFS(ex_chave_oc,F822,ex_cancelada,"&lt;&gt;Sim"))</f>
        <v/>
      </c>
      <c r="R822" s="51">
        <f>IF(P822="","",IF(AND(P822=1,N(Q822)&gt;0),1,0))</f>
        <v/>
      </c>
      <c r="S822" s="30">
        <f>IF(P822="","",IF(F822="","ERRO: data prevista ausente ou inválida",IF(O822=0,"Duplicada: contada uma vez",IF(N(G822)=0,"ERRO: tarefa fora do Plano Mestre",IF(P822=0,"Tarefa retirada do plano: não conta","OK")))))</f>
        <v/>
      </c>
    </row>
    <row r="823">
      <c r="A823" s="29" t="n"/>
      <c r="B823" s="25" t="n"/>
      <c r="C823" s="49" t="n"/>
      <c r="D823" s="29" t="n"/>
      <c r="E823" s="23">
        <f>IF(OR(A823="",B823=""),"",A823&amp;"|"&amp;B823)</f>
        <v/>
      </c>
      <c r="F823" s="30">
        <f>IF(OR(E823="",NOT(ISNUMBER(C823))),"",E823&amp;"|"&amp;YEAR(C823)&amp;"-"&amp;RIGHT("0"&amp;MONTH(C823),2)&amp;"-"&amp;RIGHT("0"&amp;DAY(C823),2))</f>
        <v/>
      </c>
      <c r="G823" s="26">
        <f>IF(E823="","",IFERROR(MATCH(E823,pl_chave,0),0))</f>
        <v/>
      </c>
      <c r="H823" s="23">
        <f>IF(G823="","",IF(G823=0,"Tarefa fora do plano",INDEX(pl_tag,G823)))</f>
        <v/>
      </c>
      <c r="I823" s="30">
        <f>IF(N(G823)=0,"",INDEX(pl_atividade,G823))</f>
        <v/>
      </c>
      <c r="J823" s="50">
        <f>IF(N(G823)=0,"",INDEX(pl_especialidade,G823))</f>
        <v/>
      </c>
      <c r="K823" s="28">
        <f>IF(N(G823)=0,"",INDEX(pl_duracao,G823))</f>
        <v/>
      </c>
      <c r="L823" s="39">
        <f>IF(ISNUMBER(C823),YEAR(C823),"")</f>
        <v/>
      </c>
      <c r="M823" s="39">
        <f>IF(ISNUMBER(C823),MONTH(C823),"")</f>
        <v/>
      </c>
      <c r="N823" s="23">
        <f>IF(L823="","",IF(NOT(ISNUMBER(crono_ano)),"Informe o ano",IF(L823&lt;crono_ano,"Antes do ano",IF(L823&gt;crono_ano,"Depois do ano","No ano"))))</f>
        <v/>
      </c>
      <c r="O823" s="39">
        <f>IF(F823="","",IF(COUNTIF(F$7:F823,F823)=1,1,0))</f>
        <v/>
      </c>
      <c r="P823" s="39">
        <f>IF(A823&amp;B823&amp;C823="","",IF(AND(O823=1,N(G823)&gt;0),IF(INDEX(pl_ativa,MAX(1,N(G823)))="Sim",1,0),0))</f>
        <v/>
      </c>
      <c r="Q823" s="39">
        <f>IF(F823="","",COUNTIFS(ex_chave_oc,F823,ex_cancelada,"&lt;&gt;Sim"))</f>
        <v/>
      </c>
      <c r="R823" s="51">
        <f>IF(P823="","",IF(AND(P823=1,N(Q823)&gt;0),1,0))</f>
        <v/>
      </c>
      <c r="S823" s="30">
        <f>IF(P823="","",IF(F823="","ERRO: data prevista ausente ou inválida",IF(O823=0,"Duplicada: contada uma vez",IF(N(G823)=0,"ERRO: tarefa fora do Plano Mestre",IF(P823=0,"Tarefa retirada do plano: não conta","OK")))))</f>
        <v/>
      </c>
    </row>
    <row r="824">
      <c r="A824" s="29" t="n"/>
      <c r="B824" s="25" t="n"/>
      <c r="C824" s="49" t="n"/>
      <c r="D824" s="29" t="n"/>
      <c r="E824" s="23">
        <f>IF(OR(A824="",B824=""),"",A824&amp;"|"&amp;B824)</f>
        <v/>
      </c>
      <c r="F824" s="30">
        <f>IF(OR(E824="",NOT(ISNUMBER(C824))),"",E824&amp;"|"&amp;YEAR(C824)&amp;"-"&amp;RIGHT("0"&amp;MONTH(C824),2)&amp;"-"&amp;RIGHT("0"&amp;DAY(C824),2))</f>
        <v/>
      </c>
      <c r="G824" s="26">
        <f>IF(E824="","",IFERROR(MATCH(E824,pl_chave,0),0))</f>
        <v/>
      </c>
      <c r="H824" s="23">
        <f>IF(G824="","",IF(G824=0,"Tarefa fora do plano",INDEX(pl_tag,G824)))</f>
        <v/>
      </c>
      <c r="I824" s="30">
        <f>IF(N(G824)=0,"",INDEX(pl_atividade,G824))</f>
        <v/>
      </c>
      <c r="J824" s="50">
        <f>IF(N(G824)=0,"",INDEX(pl_especialidade,G824))</f>
        <v/>
      </c>
      <c r="K824" s="28">
        <f>IF(N(G824)=0,"",INDEX(pl_duracao,G824))</f>
        <v/>
      </c>
      <c r="L824" s="39">
        <f>IF(ISNUMBER(C824),YEAR(C824),"")</f>
        <v/>
      </c>
      <c r="M824" s="39">
        <f>IF(ISNUMBER(C824),MONTH(C824),"")</f>
        <v/>
      </c>
      <c r="N824" s="23">
        <f>IF(L824="","",IF(NOT(ISNUMBER(crono_ano)),"Informe o ano",IF(L824&lt;crono_ano,"Antes do ano",IF(L824&gt;crono_ano,"Depois do ano","No ano"))))</f>
        <v/>
      </c>
      <c r="O824" s="39">
        <f>IF(F824="","",IF(COUNTIF(F$7:F824,F824)=1,1,0))</f>
        <v/>
      </c>
      <c r="P824" s="39">
        <f>IF(A824&amp;B824&amp;C824="","",IF(AND(O824=1,N(G824)&gt;0),IF(INDEX(pl_ativa,MAX(1,N(G824)))="Sim",1,0),0))</f>
        <v/>
      </c>
      <c r="Q824" s="39">
        <f>IF(F824="","",COUNTIFS(ex_chave_oc,F824,ex_cancelada,"&lt;&gt;Sim"))</f>
        <v/>
      </c>
      <c r="R824" s="51">
        <f>IF(P824="","",IF(AND(P824=1,N(Q824)&gt;0),1,0))</f>
        <v/>
      </c>
      <c r="S824" s="30">
        <f>IF(P824="","",IF(F824="","ERRO: data prevista ausente ou inválida",IF(O824=0,"Duplicada: contada uma vez",IF(N(G824)=0,"ERRO: tarefa fora do Plano Mestre",IF(P824=0,"Tarefa retirada do plano: não conta","OK")))))</f>
        <v/>
      </c>
    </row>
    <row r="825">
      <c r="A825" s="29" t="n"/>
      <c r="B825" s="25" t="n"/>
      <c r="C825" s="49" t="n"/>
      <c r="D825" s="29" t="n"/>
      <c r="E825" s="23">
        <f>IF(OR(A825="",B825=""),"",A825&amp;"|"&amp;B825)</f>
        <v/>
      </c>
      <c r="F825" s="30">
        <f>IF(OR(E825="",NOT(ISNUMBER(C825))),"",E825&amp;"|"&amp;YEAR(C825)&amp;"-"&amp;RIGHT("0"&amp;MONTH(C825),2)&amp;"-"&amp;RIGHT("0"&amp;DAY(C825),2))</f>
        <v/>
      </c>
      <c r="G825" s="26">
        <f>IF(E825="","",IFERROR(MATCH(E825,pl_chave,0),0))</f>
        <v/>
      </c>
      <c r="H825" s="23">
        <f>IF(G825="","",IF(G825=0,"Tarefa fora do plano",INDEX(pl_tag,G825)))</f>
        <v/>
      </c>
      <c r="I825" s="30">
        <f>IF(N(G825)=0,"",INDEX(pl_atividade,G825))</f>
        <v/>
      </c>
      <c r="J825" s="50">
        <f>IF(N(G825)=0,"",INDEX(pl_especialidade,G825))</f>
        <v/>
      </c>
      <c r="K825" s="28">
        <f>IF(N(G825)=0,"",INDEX(pl_duracao,G825))</f>
        <v/>
      </c>
      <c r="L825" s="39">
        <f>IF(ISNUMBER(C825),YEAR(C825),"")</f>
        <v/>
      </c>
      <c r="M825" s="39">
        <f>IF(ISNUMBER(C825),MONTH(C825),"")</f>
        <v/>
      </c>
      <c r="N825" s="23">
        <f>IF(L825="","",IF(NOT(ISNUMBER(crono_ano)),"Informe o ano",IF(L825&lt;crono_ano,"Antes do ano",IF(L825&gt;crono_ano,"Depois do ano","No ano"))))</f>
        <v/>
      </c>
      <c r="O825" s="39">
        <f>IF(F825="","",IF(COUNTIF(F$7:F825,F825)=1,1,0))</f>
        <v/>
      </c>
      <c r="P825" s="39">
        <f>IF(A825&amp;B825&amp;C825="","",IF(AND(O825=1,N(G825)&gt;0),IF(INDEX(pl_ativa,MAX(1,N(G825)))="Sim",1,0),0))</f>
        <v/>
      </c>
      <c r="Q825" s="39">
        <f>IF(F825="","",COUNTIFS(ex_chave_oc,F825,ex_cancelada,"&lt;&gt;Sim"))</f>
        <v/>
      </c>
      <c r="R825" s="51">
        <f>IF(P825="","",IF(AND(P825=1,N(Q825)&gt;0),1,0))</f>
        <v/>
      </c>
      <c r="S825" s="30">
        <f>IF(P825="","",IF(F825="","ERRO: data prevista ausente ou inválida",IF(O825=0,"Duplicada: contada uma vez",IF(N(G825)=0,"ERRO: tarefa fora do Plano Mestre",IF(P825=0,"Tarefa retirada do plano: não conta","OK")))))</f>
        <v/>
      </c>
    </row>
    <row r="826">
      <c r="A826" s="29" t="n"/>
      <c r="B826" s="25" t="n"/>
      <c r="C826" s="49" t="n"/>
      <c r="D826" s="29" t="n"/>
      <c r="E826" s="23">
        <f>IF(OR(A826="",B826=""),"",A826&amp;"|"&amp;B826)</f>
        <v/>
      </c>
      <c r="F826" s="30">
        <f>IF(OR(E826="",NOT(ISNUMBER(C826))),"",E826&amp;"|"&amp;YEAR(C826)&amp;"-"&amp;RIGHT("0"&amp;MONTH(C826),2)&amp;"-"&amp;RIGHT("0"&amp;DAY(C826),2))</f>
        <v/>
      </c>
      <c r="G826" s="26">
        <f>IF(E826="","",IFERROR(MATCH(E826,pl_chave,0),0))</f>
        <v/>
      </c>
      <c r="H826" s="23">
        <f>IF(G826="","",IF(G826=0,"Tarefa fora do plano",INDEX(pl_tag,G826)))</f>
        <v/>
      </c>
      <c r="I826" s="30">
        <f>IF(N(G826)=0,"",INDEX(pl_atividade,G826))</f>
        <v/>
      </c>
      <c r="J826" s="50">
        <f>IF(N(G826)=0,"",INDEX(pl_especialidade,G826))</f>
        <v/>
      </c>
      <c r="K826" s="28">
        <f>IF(N(G826)=0,"",INDEX(pl_duracao,G826))</f>
        <v/>
      </c>
      <c r="L826" s="39">
        <f>IF(ISNUMBER(C826),YEAR(C826),"")</f>
        <v/>
      </c>
      <c r="M826" s="39">
        <f>IF(ISNUMBER(C826),MONTH(C826),"")</f>
        <v/>
      </c>
      <c r="N826" s="23">
        <f>IF(L826="","",IF(NOT(ISNUMBER(crono_ano)),"Informe o ano",IF(L826&lt;crono_ano,"Antes do ano",IF(L826&gt;crono_ano,"Depois do ano","No ano"))))</f>
        <v/>
      </c>
      <c r="O826" s="39">
        <f>IF(F826="","",IF(COUNTIF(F$7:F826,F826)=1,1,0))</f>
        <v/>
      </c>
      <c r="P826" s="39">
        <f>IF(A826&amp;B826&amp;C826="","",IF(AND(O826=1,N(G826)&gt;0),IF(INDEX(pl_ativa,MAX(1,N(G826)))="Sim",1,0),0))</f>
        <v/>
      </c>
      <c r="Q826" s="39">
        <f>IF(F826="","",COUNTIFS(ex_chave_oc,F826,ex_cancelada,"&lt;&gt;Sim"))</f>
        <v/>
      </c>
      <c r="R826" s="51">
        <f>IF(P826="","",IF(AND(P826=1,N(Q826)&gt;0),1,0))</f>
        <v/>
      </c>
      <c r="S826" s="30">
        <f>IF(P826="","",IF(F826="","ERRO: data prevista ausente ou inválida",IF(O826=0,"Duplicada: contada uma vez",IF(N(G826)=0,"ERRO: tarefa fora do Plano Mestre",IF(P826=0,"Tarefa retirada do plano: não conta","OK")))))</f>
        <v/>
      </c>
    </row>
    <row r="827">
      <c r="A827" s="29" t="n"/>
      <c r="B827" s="25" t="n"/>
      <c r="C827" s="49" t="n"/>
      <c r="D827" s="29" t="n"/>
      <c r="E827" s="23">
        <f>IF(OR(A827="",B827=""),"",A827&amp;"|"&amp;B827)</f>
        <v/>
      </c>
      <c r="F827" s="30">
        <f>IF(OR(E827="",NOT(ISNUMBER(C827))),"",E827&amp;"|"&amp;YEAR(C827)&amp;"-"&amp;RIGHT("0"&amp;MONTH(C827),2)&amp;"-"&amp;RIGHT("0"&amp;DAY(C827),2))</f>
        <v/>
      </c>
      <c r="G827" s="26">
        <f>IF(E827="","",IFERROR(MATCH(E827,pl_chave,0),0))</f>
        <v/>
      </c>
      <c r="H827" s="23">
        <f>IF(G827="","",IF(G827=0,"Tarefa fora do plano",INDEX(pl_tag,G827)))</f>
        <v/>
      </c>
      <c r="I827" s="30">
        <f>IF(N(G827)=0,"",INDEX(pl_atividade,G827))</f>
        <v/>
      </c>
      <c r="J827" s="50">
        <f>IF(N(G827)=0,"",INDEX(pl_especialidade,G827))</f>
        <v/>
      </c>
      <c r="K827" s="28">
        <f>IF(N(G827)=0,"",INDEX(pl_duracao,G827))</f>
        <v/>
      </c>
      <c r="L827" s="39">
        <f>IF(ISNUMBER(C827),YEAR(C827),"")</f>
        <v/>
      </c>
      <c r="M827" s="39">
        <f>IF(ISNUMBER(C827),MONTH(C827),"")</f>
        <v/>
      </c>
      <c r="N827" s="23">
        <f>IF(L827="","",IF(NOT(ISNUMBER(crono_ano)),"Informe o ano",IF(L827&lt;crono_ano,"Antes do ano",IF(L827&gt;crono_ano,"Depois do ano","No ano"))))</f>
        <v/>
      </c>
      <c r="O827" s="39">
        <f>IF(F827="","",IF(COUNTIF(F$7:F827,F827)=1,1,0))</f>
        <v/>
      </c>
      <c r="P827" s="39">
        <f>IF(A827&amp;B827&amp;C827="","",IF(AND(O827=1,N(G827)&gt;0),IF(INDEX(pl_ativa,MAX(1,N(G827)))="Sim",1,0),0))</f>
        <v/>
      </c>
      <c r="Q827" s="39">
        <f>IF(F827="","",COUNTIFS(ex_chave_oc,F827,ex_cancelada,"&lt;&gt;Sim"))</f>
        <v/>
      </c>
      <c r="R827" s="51">
        <f>IF(P827="","",IF(AND(P827=1,N(Q827)&gt;0),1,0))</f>
        <v/>
      </c>
      <c r="S827" s="30">
        <f>IF(P827="","",IF(F827="","ERRO: data prevista ausente ou inválida",IF(O827=0,"Duplicada: contada uma vez",IF(N(G827)=0,"ERRO: tarefa fora do Plano Mestre",IF(P827=0,"Tarefa retirada do plano: não conta","OK")))))</f>
        <v/>
      </c>
    </row>
    <row r="828">
      <c r="A828" s="29" t="n"/>
      <c r="B828" s="25" t="n"/>
      <c r="C828" s="49" t="n"/>
      <c r="D828" s="29" t="n"/>
      <c r="E828" s="23">
        <f>IF(OR(A828="",B828=""),"",A828&amp;"|"&amp;B828)</f>
        <v/>
      </c>
      <c r="F828" s="30">
        <f>IF(OR(E828="",NOT(ISNUMBER(C828))),"",E828&amp;"|"&amp;YEAR(C828)&amp;"-"&amp;RIGHT("0"&amp;MONTH(C828),2)&amp;"-"&amp;RIGHT("0"&amp;DAY(C828),2))</f>
        <v/>
      </c>
      <c r="G828" s="26">
        <f>IF(E828="","",IFERROR(MATCH(E828,pl_chave,0),0))</f>
        <v/>
      </c>
      <c r="H828" s="23">
        <f>IF(G828="","",IF(G828=0,"Tarefa fora do plano",INDEX(pl_tag,G828)))</f>
        <v/>
      </c>
      <c r="I828" s="30">
        <f>IF(N(G828)=0,"",INDEX(pl_atividade,G828))</f>
        <v/>
      </c>
      <c r="J828" s="50">
        <f>IF(N(G828)=0,"",INDEX(pl_especialidade,G828))</f>
        <v/>
      </c>
      <c r="K828" s="28">
        <f>IF(N(G828)=0,"",INDEX(pl_duracao,G828))</f>
        <v/>
      </c>
      <c r="L828" s="39">
        <f>IF(ISNUMBER(C828),YEAR(C828),"")</f>
        <v/>
      </c>
      <c r="M828" s="39">
        <f>IF(ISNUMBER(C828),MONTH(C828),"")</f>
        <v/>
      </c>
      <c r="N828" s="23">
        <f>IF(L828="","",IF(NOT(ISNUMBER(crono_ano)),"Informe o ano",IF(L828&lt;crono_ano,"Antes do ano",IF(L828&gt;crono_ano,"Depois do ano","No ano"))))</f>
        <v/>
      </c>
      <c r="O828" s="39">
        <f>IF(F828="","",IF(COUNTIF(F$7:F828,F828)=1,1,0))</f>
        <v/>
      </c>
      <c r="P828" s="39">
        <f>IF(A828&amp;B828&amp;C828="","",IF(AND(O828=1,N(G828)&gt;0),IF(INDEX(pl_ativa,MAX(1,N(G828)))="Sim",1,0),0))</f>
        <v/>
      </c>
      <c r="Q828" s="39">
        <f>IF(F828="","",COUNTIFS(ex_chave_oc,F828,ex_cancelada,"&lt;&gt;Sim"))</f>
        <v/>
      </c>
      <c r="R828" s="51">
        <f>IF(P828="","",IF(AND(P828=1,N(Q828)&gt;0),1,0))</f>
        <v/>
      </c>
      <c r="S828" s="30">
        <f>IF(P828="","",IF(F828="","ERRO: data prevista ausente ou inválida",IF(O828=0,"Duplicada: contada uma vez",IF(N(G828)=0,"ERRO: tarefa fora do Plano Mestre",IF(P828=0,"Tarefa retirada do plano: não conta","OK")))))</f>
        <v/>
      </c>
    </row>
    <row r="829">
      <c r="A829" s="29" t="n"/>
      <c r="B829" s="25" t="n"/>
      <c r="C829" s="49" t="n"/>
      <c r="D829" s="29" t="n"/>
      <c r="E829" s="23">
        <f>IF(OR(A829="",B829=""),"",A829&amp;"|"&amp;B829)</f>
        <v/>
      </c>
      <c r="F829" s="30">
        <f>IF(OR(E829="",NOT(ISNUMBER(C829))),"",E829&amp;"|"&amp;YEAR(C829)&amp;"-"&amp;RIGHT("0"&amp;MONTH(C829),2)&amp;"-"&amp;RIGHT("0"&amp;DAY(C829),2))</f>
        <v/>
      </c>
      <c r="G829" s="26">
        <f>IF(E829="","",IFERROR(MATCH(E829,pl_chave,0),0))</f>
        <v/>
      </c>
      <c r="H829" s="23">
        <f>IF(G829="","",IF(G829=0,"Tarefa fora do plano",INDEX(pl_tag,G829)))</f>
        <v/>
      </c>
      <c r="I829" s="30">
        <f>IF(N(G829)=0,"",INDEX(pl_atividade,G829))</f>
        <v/>
      </c>
      <c r="J829" s="50">
        <f>IF(N(G829)=0,"",INDEX(pl_especialidade,G829))</f>
        <v/>
      </c>
      <c r="K829" s="28">
        <f>IF(N(G829)=0,"",INDEX(pl_duracao,G829))</f>
        <v/>
      </c>
      <c r="L829" s="39">
        <f>IF(ISNUMBER(C829),YEAR(C829),"")</f>
        <v/>
      </c>
      <c r="M829" s="39">
        <f>IF(ISNUMBER(C829),MONTH(C829),"")</f>
        <v/>
      </c>
      <c r="N829" s="23">
        <f>IF(L829="","",IF(NOT(ISNUMBER(crono_ano)),"Informe o ano",IF(L829&lt;crono_ano,"Antes do ano",IF(L829&gt;crono_ano,"Depois do ano","No ano"))))</f>
        <v/>
      </c>
      <c r="O829" s="39">
        <f>IF(F829="","",IF(COUNTIF(F$7:F829,F829)=1,1,0))</f>
        <v/>
      </c>
      <c r="P829" s="39">
        <f>IF(A829&amp;B829&amp;C829="","",IF(AND(O829=1,N(G829)&gt;0),IF(INDEX(pl_ativa,MAX(1,N(G829)))="Sim",1,0),0))</f>
        <v/>
      </c>
      <c r="Q829" s="39">
        <f>IF(F829="","",COUNTIFS(ex_chave_oc,F829,ex_cancelada,"&lt;&gt;Sim"))</f>
        <v/>
      </c>
      <c r="R829" s="51">
        <f>IF(P829="","",IF(AND(P829=1,N(Q829)&gt;0),1,0))</f>
        <v/>
      </c>
      <c r="S829" s="30">
        <f>IF(P829="","",IF(F829="","ERRO: data prevista ausente ou inválida",IF(O829=0,"Duplicada: contada uma vez",IF(N(G829)=0,"ERRO: tarefa fora do Plano Mestre",IF(P829=0,"Tarefa retirada do plano: não conta","OK")))))</f>
        <v/>
      </c>
    </row>
    <row r="830">
      <c r="A830" s="29" t="n"/>
      <c r="B830" s="25" t="n"/>
      <c r="C830" s="49" t="n"/>
      <c r="D830" s="29" t="n"/>
      <c r="E830" s="23">
        <f>IF(OR(A830="",B830=""),"",A830&amp;"|"&amp;B830)</f>
        <v/>
      </c>
      <c r="F830" s="30">
        <f>IF(OR(E830="",NOT(ISNUMBER(C830))),"",E830&amp;"|"&amp;YEAR(C830)&amp;"-"&amp;RIGHT("0"&amp;MONTH(C830),2)&amp;"-"&amp;RIGHT("0"&amp;DAY(C830),2))</f>
        <v/>
      </c>
      <c r="G830" s="26">
        <f>IF(E830="","",IFERROR(MATCH(E830,pl_chave,0),0))</f>
        <v/>
      </c>
      <c r="H830" s="23">
        <f>IF(G830="","",IF(G830=0,"Tarefa fora do plano",INDEX(pl_tag,G830)))</f>
        <v/>
      </c>
      <c r="I830" s="30">
        <f>IF(N(G830)=0,"",INDEX(pl_atividade,G830))</f>
        <v/>
      </c>
      <c r="J830" s="50">
        <f>IF(N(G830)=0,"",INDEX(pl_especialidade,G830))</f>
        <v/>
      </c>
      <c r="K830" s="28">
        <f>IF(N(G830)=0,"",INDEX(pl_duracao,G830))</f>
        <v/>
      </c>
      <c r="L830" s="39">
        <f>IF(ISNUMBER(C830),YEAR(C830),"")</f>
        <v/>
      </c>
      <c r="M830" s="39">
        <f>IF(ISNUMBER(C830),MONTH(C830),"")</f>
        <v/>
      </c>
      <c r="N830" s="23">
        <f>IF(L830="","",IF(NOT(ISNUMBER(crono_ano)),"Informe o ano",IF(L830&lt;crono_ano,"Antes do ano",IF(L830&gt;crono_ano,"Depois do ano","No ano"))))</f>
        <v/>
      </c>
      <c r="O830" s="39">
        <f>IF(F830="","",IF(COUNTIF(F$7:F830,F830)=1,1,0))</f>
        <v/>
      </c>
      <c r="P830" s="39">
        <f>IF(A830&amp;B830&amp;C830="","",IF(AND(O830=1,N(G830)&gt;0),IF(INDEX(pl_ativa,MAX(1,N(G830)))="Sim",1,0),0))</f>
        <v/>
      </c>
      <c r="Q830" s="39">
        <f>IF(F830="","",COUNTIFS(ex_chave_oc,F830,ex_cancelada,"&lt;&gt;Sim"))</f>
        <v/>
      </c>
      <c r="R830" s="51">
        <f>IF(P830="","",IF(AND(P830=1,N(Q830)&gt;0),1,0))</f>
        <v/>
      </c>
      <c r="S830" s="30">
        <f>IF(P830="","",IF(F830="","ERRO: data prevista ausente ou inválida",IF(O830=0,"Duplicada: contada uma vez",IF(N(G830)=0,"ERRO: tarefa fora do Plano Mestre",IF(P830=0,"Tarefa retirada do plano: não conta","OK")))))</f>
        <v/>
      </c>
    </row>
    <row r="831">
      <c r="A831" s="29" t="n"/>
      <c r="B831" s="25" t="n"/>
      <c r="C831" s="49" t="n"/>
      <c r="D831" s="29" t="n"/>
      <c r="E831" s="23">
        <f>IF(OR(A831="",B831=""),"",A831&amp;"|"&amp;B831)</f>
        <v/>
      </c>
      <c r="F831" s="30">
        <f>IF(OR(E831="",NOT(ISNUMBER(C831))),"",E831&amp;"|"&amp;YEAR(C831)&amp;"-"&amp;RIGHT("0"&amp;MONTH(C831),2)&amp;"-"&amp;RIGHT("0"&amp;DAY(C831),2))</f>
        <v/>
      </c>
      <c r="G831" s="26">
        <f>IF(E831="","",IFERROR(MATCH(E831,pl_chave,0),0))</f>
        <v/>
      </c>
      <c r="H831" s="23">
        <f>IF(G831="","",IF(G831=0,"Tarefa fora do plano",INDEX(pl_tag,G831)))</f>
        <v/>
      </c>
      <c r="I831" s="30">
        <f>IF(N(G831)=0,"",INDEX(pl_atividade,G831))</f>
        <v/>
      </c>
      <c r="J831" s="50">
        <f>IF(N(G831)=0,"",INDEX(pl_especialidade,G831))</f>
        <v/>
      </c>
      <c r="K831" s="28">
        <f>IF(N(G831)=0,"",INDEX(pl_duracao,G831))</f>
        <v/>
      </c>
      <c r="L831" s="39">
        <f>IF(ISNUMBER(C831),YEAR(C831),"")</f>
        <v/>
      </c>
      <c r="M831" s="39">
        <f>IF(ISNUMBER(C831),MONTH(C831),"")</f>
        <v/>
      </c>
      <c r="N831" s="23">
        <f>IF(L831="","",IF(NOT(ISNUMBER(crono_ano)),"Informe o ano",IF(L831&lt;crono_ano,"Antes do ano",IF(L831&gt;crono_ano,"Depois do ano","No ano"))))</f>
        <v/>
      </c>
      <c r="O831" s="39">
        <f>IF(F831="","",IF(COUNTIF(F$7:F831,F831)=1,1,0))</f>
        <v/>
      </c>
      <c r="P831" s="39">
        <f>IF(A831&amp;B831&amp;C831="","",IF(AND(O831=1,N(G831)&gt;0),IF(INDEX(pl_ativa,MAX(1,N(G831)))="Sim",1,0),0))</f>
        <v/>
      </c>
      <c r="Q831" s="39">
        <f>IF(F831="","",COUNTIFS(ex_chave_oc,F831,ex_cancelada,"&lt;&gt;Sim"))</f>
        <v/>
      </c>
      <c r="R831" s="51">
        <f>IF(P831="","",IF(AND(P831=1,N(Q831)&gt;0),1,0))</f>
        <v/>
      </c>
      <c r="S831" s="30">
        <f>IF(P831="","",IF(F831="","ERRO: data prevista ausente ou inválida",IF(O831=0,"Duplicada: contada uma vez",IF(N(G831)=0,"ERRO: tarefa fora do Plano Mestre",IF(P831=0,"Tarefa retirada do plano: não conta","OK")))))</f>
        <v/>
      </c>
    </row>
    <row r="832">
      <c r="A832" s="29" t="n"/>
      <c r="B832" s="25" t="n"/>
      <c r="C832" s="49" t="n"/>
      <c r="D832" s="29" t="n"/>
      <c r="E832" s="23">
        <f>IF(OR(A832="",B832=""),"",A832&amp;"|"&amp;B832)</f>
        <v/>
      </c>
      <c r="F832" s="30">
        <f>IF(OR(E832="",NOT(ISNUMBER(C832))),"",E832&amp;"|"&amp;YEAR(C832)&amp;"-"&amp;RIGHT("0"&amp;MONTH(C832),2)&amp;"-"&amp;RIGHT("0"&amp;DAY(C832),2))</f>
        <v/>
      </c>
      <c r="G832" s="26">
        <f>IF(E832="","",IFERROR(MATCH(E832,pl_chave,0),0))</f>
        <v/>
      </c>
      <c r="H832" s="23">
        <f>IF(G832="","",IF(G832=0,"Tarefa fora do plano",INDEX(pl_tag,G832)))</f>
        <v/>
      </c>
      <c r="I832" s="30">
        <f>IF(N(G832)=0,"",INDEX(pl_atividade,G832))</f>
        <v/>
      </c>
      <c r="J832" s="50">
        <f>IF(N(G832)=0,"",INDEX(pl_especialidade,G832))</f>
        <v/>
      </c>
      <c r="K832" s="28">
        <f>IF(N(G832)=0,"",INDEX(pl_duracao,G832))</f>
        <v/>
      </c>
      <c r="L832" s="39">
        <f>IF(ISNUMBER(C832),YEAR(C832),"")</f>
        <v/>
      </c>
      <c r="M832" s="39">
        <f>IF(ISNUMBER(C832),MONTH(C832),"")</f>
        <v/>
      </c>
      <c r="N832" s="23">
        <f>IF(L832="","",IF(NOT(ISNUMBER(crono_ano)),"Informe o ano",IF(L832&lt;crono_ano,"Antes do ano",IF(L832&gt;crono_ano,"Depois do ano","No ano"))))</f>
        <v/>
      </c>
      <c r="O832" s="39">
        <f>IF(F832="","",IF(COUNTIF(F$7:F832,F832)=1,1,0))</f>
        <v/>
      </c>
      <c r="P832" s="39">
        <f>IF(A832&amp;B832&amp;C832="","",IF(AND(O832=1,N(G832)&gt;0),IF(INDEX(pl_ativa,MAX(1,N(G832)))="Sim",1,0),0))</f>
        <v/>
      </c>
      <c r="Q832" s="39">
        <f>IF(F832="","",COUNTIFS(ex_chave_oc,F832,ex_cancelada,"&lt;&gt;Sim"))</f>
        <v/>
      </c>
      <c r="R832" s="51">
        <f>IF(P832="","",IF(AND(P832=1,N(Q832)&gt;0),1,0))</f>
        <v/>
      </c>
      <c r="S832" s="30">
        <f>IF(P832="","",IF(F832="","ERRO: data prevista ausente ou inválida",IF(O832=0,"Duplicada: contada uma vez",IF(N(G832)=0,"ERRO: tarefa fora do Plano Mestre",IF(P832=0,"Tarefa retirada do plano: não conta","OK")))))</f>
        <v/>
      </c>
    </row>
    <row r="833">
      <c r="A833" s="29" t="n"/>
      <c r="B833" s="25" t="n"/>
      <c r="C833" s="49" t="n"/>
      <c r="D833" s="29" t="n"/>
      <c r="E833" s="23">
        <f>IF(OR(A833="",B833=""),"",A833&amp;"|"&amp;B833)</f>
        <v/>
      </c>
      <c r="F833" s="30">
        <f>IF(OR(E833="",NOT(ISNUMBER(C833))),"",E833&amp;"|"&amp;YEAR(C833)&amp;"-"&amp;RIGHT("0"&amp;MONTH(C833),2)&amp;"-"&amp;RIGHT("0"&amp;DAY(C833),2))</f>
        <v/>
      </c>
      <c r="G833" s="26">
        <f>IF(E833="","",IFERROR(MATCH(E833,pl_chave,0),0))</f>
        <v/>
      </c>
      <c r="H833" s="23">
        <f>IF(G833="","",IF(G833=0,"Tarefa fora do plano",INDEX(pl_tag,G833)))</f>
        <v/>
      </c>
      <c r="I833" s="30">
        <f>IF(N(G833)=0,"",INDEX(pl_atividade,G833))</f>
        <v/>
      </c>
      <c r="J833" s="50">
        <f>IF(N(G833)=0,"",INDEX(pl_especialidade,G833))</f>
        <v/>
      </c>
      <c r="K833" s="28">
        <f>IF(N(G833)=0,"",INDEX(pl_duracao,G833))</f>
        <v/>
      </c>
      <c r="L833" s="39">
        <f>IF(ISNUMBER(C833),YEAR(C833),"")</f>
        <v/>
      </c>
      <c r="M833" s="39">
        <f>IF(ISNUMBER(C833),MONTH(C833),"")</f>
        <v/>
      </c>
      <c r="N833" s="23">
        <f>IF(L833="","",IF(NOT(ISNUMBER(crono_ano)),"Informe o ano",IF(L833&lt;crono_ano,"Antes do ano",IF(L833&gt;crono_ano,"Depois do ano","No ano"))))</f>
        <v/>
      </c>
      <c r="O833" s="39">
        <f>IF(F833="","",IF(COUNTIF(F$7:F833,F833)=1,1,0))</f>
        <v/>
      </c>
      <c r="P833" s="39">
        <f>IF(A833&amp;B833&amp;C833="","",IF(AND(O833=1,N(G833)&gt;0),IF(INDEX(pl_ativa,MAX(1,N(G833)))="Sim",1,0),0))</f>
        <v/>
      </c>
      <c r="Q833" s="39">
        <f>IF(F833="","",COUNTIFS(ex_chave_oc,F833,ex_cancelada,"&lt;&gt;Sim"))</f>
        <v/>
      </c>
      <c r="R833" s="51">
        <f>IF(P833="","",IF(AND(P833=1,N(Q833)&gt;0),1,0))</f>
        <v/>
      </c>
      <c r="S833" s="30">
        <f>IF(P833="","",IF(F833="","ERRO: data prevista ausente ou inválida",IF(O833=0,"Duplicada: contada uma vez",IF(N(G833)=0,"ERRO: tarefa fora do Plano Mestre",IF(P833=0,"Tarefa retirada do plano: não conta","OK")))))</f>
        <v/>
      </c>
    </row>
    <row r="834">
      <c r="A834" s="29" t="n"/>
      <c r="B834" s="25" t="n"/>
      <c r="C834" s="49" t="n"/>
      <c r="D834" s="29" t="n"/>
      <c r="E834" s="23">
        <f>IF(OR(A834="",B834=""),"",A834&amp;"|"&amp;B834)</f>
        <v/>
      </c>
      <c r="F834" s="30">
        <f>IF(OR(E834="",NOT(ISNUMBER(C834))),"",E834&amp;"|"&amp;YEAR(C834)&amp;"-"&amp;RIGHT("0"&amp;MONTH(C834),2)&amp;"-"&amp;RIGHT("0"&amp;DAY(C834),2))</f>
        <v/>
      </c>
      <c r="G834" s="26">
        <f>IF(E834="","",IFERROR(MATCH(E834,pl_chave,0),0))</f>
        <v/>
      </c>
      <c r="H834" s="23">
        <f>IF(G834="","",IF(G834=0,"Tarefa fora do plano",INDEX(pl_tag,G834)))</f>
        <v/>
      </c>
      <c r="I834" s="30">
        <f>IF(N(G834)=0,"",INDEX(pl_atividade,G834))</f>
        <v/>
      </c>
      <c r="J834" s="50">
        <f>IF(N(G834)=0,"",INDEX(pl_especialidade,G834))</f>
        <v/>
      </c>
      <c r="K834" s="28">
        <f>IF(N(G834)=0,"",INDEX(pl_duracao,G834))</f>
        <v/>
      </c>
      <c r="L834" s="39">
        <f>IF(ISNUMBER(C834),YEAR(C834),"")</f>
        <v/>
      </c>
      <c r="M834" s="39">
        <f>IF(ISNUMBER(C834),MONTH(C834),"")</f>
        <v/>
      </c>
      <c r="N834" s="23">
        <f>IF(L834="","",IF(NOT(ISNUMBER(crono_ano)),"Informe o ano",IF(L834&lt;crono_ano,"Antes do ano",IF(L834&gt;crono_ano,"Depois do ano","No ano"))))</f>
        <v/>
      </c>
      <c r="O834" s="39">
        <f>IF(F834="","",IF(COUNTIF(F$7:F834,F834)=1,1,0))</f>
        <v/>
      </c>
      <c r="P834" s="39">
        <f>IF(A834&amp;B834&amp;C834="","",IF(AND(O834=1,N(G834)&gt;0),IF(INDEX(pl_ativa,MAX(1,N(G834)))="Sim",1,0),0))</f>
        <v/>
      </c>
      <c r="Q834" s="39">
        <f>IF(F834="","",COUNTIFS(ex_chave_oc,F834,ex_cancelada,"&lt;&gt;Sim"))</f>
        <v/>
      </c>
      <c r="R834" s="51">
        <f>IF(P834="","",IF(AND(P834=1,N(Q834)&gt;0),1,0))</f>
        <v/>
      </c>
      <c r="S834" s="30">
        <f>IF(P834="","",IF(F834="","ERRO: data prevista ausente ou inválida",IF(O834=0,"Duplicada: contada uma vez",IF(N(G834)=0,"ERRO: tarefa fora do Plano Mestre",IF(P834=0,"Tarefa retirada do plano: não conta","OK")))))</f>
        <v/>
      </c>
    </row>
    <row r="835">
      <c r="A835" s="29" t="n"/>
      <c r="B835" s="25" t="n"/>
      <c r="C835" s="49" t="n"/>
      <c r="D835" s="29" t="n"/>
      <c r="E835" s="23">
        <f>IF(OR(A835="",B835=""),"",A835&amp;"|"&amp;B835)</f>
        <v/>
      </c>
      <c r="F835" s="30">
        <f>IF(OR(E835="",NOT(ISNUMBER(C835))),"",E835&amp;"|"&amp;YEAR(C835)&amp;"-"&amp;RIGHT("0"&amp;MONTH(C835),2)&amp;"-"&amp;RIGHT("0"&amp;DAY(C835),2))</f>
        <v/>
      </c>
      <c r="G835" s="26">
        <f>IF(E835="","",IFERROR(MATCH(E835,pl_chave,0),0))</f>
        <v/>
      </c>
      <c r="H835" s="23">
        <f>IF(G835="","",IF(G835=0,"Tarefa fora do plano",INDEX(pl_tag,G835)))</f>
        <v/>
      </c>
      <c r="I835" s="30">
        <f>IF(N(G835)=0,"",INDEX(pl_atividade,G835))</f>
        <v/>
      </c>
      <c r="J835" s="50">
        <f>IF(N(G835)=0,"",INDEX(pl_especialidade,G835))</f>
        <v/>
      </c>
      <c r="K835" s="28">
        <f>IF(N(G835)=0,"",INDEX(pl_duracao,G835))</f>
        <v/>
      </c>
      <c r="L835" s="39">
        <f>IF(ISNUMBER(C835),YEAR(C835),"")</f>
        <v/>
      </c>
      <c r="M835" s="39">
        <f>IF(ISNUMBER(C835),MONTH(C835),"")</f>
        <v/>
      </c>
      <c r="N835" s="23">
        <f>IF(L835="","",IF(NOT(ISNUMBER(crono_ano)),"Informe o ano",IF(L835&lt;crono_ano,"Antes do ano",IF(L835&gt;crono_ano,"Depois do ano","No ano"))))</f>
        <v/>
      </c>
      <c r="O835" s="39">
        <f>IF(F835="","",IF(COUNTIF(F$7:F835,F835)=1,1,0))</f>
        <v/>
      </c>
      <c r="P835" s="39">
        <f>IF(A835&amp;B835&amp;C835="","",IF(AND(O835=1,N(G835)&gt;0),IF(INDEX(pl_ativa,MAX(1,N(G835)))="Sim",1,0),0))</f>
        <v/>
      </c>
      <c r="Q835" s="39">
        <f>IF(F835="","",COUNTIFS(ex_chave_oc,F835,ex_cancelada,"&lt;&gt;Sim"))</f>
        <v/>
      </c>
      <c r="R835" s="51">
        <f>IF(P835="","",IF(AND(P835=1,N(Q835)&gt;0),1,0))</f>
        <v/>
      </c>
      <c r="S835" s="30">
        <f>IF(P835="","",IF(F835="","ERRO: data prevista ausente ou inválida",IF(O835=0,"Duplicada: contada uma vez",IF(N(G835)=0,"ERRO: tarefa fora do Plano Mestre",IF(P835=0,"Tarefa retirada do plano: não conta","OK")))))</f>
        <v/>
      </c>
    </row>
    <row r="836">
      <c r="A836" s="29" t="n"/>
      <c r="B836" s="25" t="n"/>
      <c r="C836" s="49" t="n"/>
      <c r="D836" s="29" t="n"/>
      <c r="E836" s="23">
        <f>IF(OR(A836="",B836=""),"",A836&amp;"|"&amp;B836)</f>
        <v/>
      </c>
      <c r="F836" s="30">
        <f>IF(OR(E836="",NOT(ISNUMBER(C836))),"",E836&amp;"|"&amp;YEAR(C836)&amp;"-"&amp;RIGHT("0"&amp;MONTH(C836),2)&amp;"-"&amp;RIGHT("0"&amp;DAY(C836),2))</f>
        <v/>
      </c>
      <c r="G836" s="26">
        <f>IF(E836="","",IFERROR(MATCH(E836,pl_chave,0),0))</f>
        <v/>
      </c>
      <c r="H836" s="23">
        <f>IF(G836="","",IF(G836=0,"Tarefa fora do plano",INDEX(pl_tag,G836)))</f>
        <v/>
      </c>
      <c r="I836" s="30">
        <f>IF(N(G836)=0,"",INDEX(pl_atividade,G836))</f>
        <v/>
      </c>
      <c r="J836" s="50">
        <f>IF(N(G836)=0,"",INDEX(pl_especialidade,G836))</f>
        <v/>
      </c>
      <c r="K836" s="28">
        <f>IF(N(G836)=0,"",INDEX(pl_duracao,G836))</f>
        <v/>
      </c>
      <c r="L836" s="39">
        <f>IF(ISNUMBER(C836),YEAR(C836),"")</f>
        <v/>
      </c>
      <c r="M836" s="39">
        <f>IF(ISNUMBER(C836),MONTH(C836),"")</f>
        <v/>
      </c>
      <c r="N836" s="23">
        <f>IF(L836="","",IF(NOT(ISNUMBER(crono_ano)),"Informe o ano",IF(L836&lt;crono_ano,"Antes do ano",IF(L836&gt;crono_ano,"Depois do ano","No ano"))))</f>
        <v/>
      </c>
      <c r="O836" s="39">
        <f>IF(F836="","",IF(COUNTIF(F$7:F836,F836)=1,1,0))</f>
        <v/>
      </c>
      <c r="P836" s="39">
        <f>IF(A836&amp;B836&amp;C836="","",IF(AND(O836=1,N(G836)&gt;0),IF(INDEX(pl_ativa,MAX(1,N(G836)))="Sim",1,0),0))</f>
        <v/>
      </c>
      <c r="Q836" s="39">
        <f>IF(F836="","",COUNTIFS(ex_chave_oc,F836,ex_cancelada,"&lt;&gt;Sim"))</f>
        <v/>
      </c>
      <c r="R836" s="51">
        <f>IF(P836="","",IF(AND(P836=1,N(Q836)&gt;0),1,0))</f>
        <v/>
      </c>
      <c r="S836" s="30">
        <f>IF(P836="","",IF(F836="","ERRO: data prevista ausente ou inválida",IF(O836=0,"Duplicada: contada uma vez",IF(N(G836)=0,"ERRO: tarefa fora do Plano Mestre",IF(P836=0,"Tarefa retirada do plano: não conta","OK")))))</f>
        <v/>
      </c>
    </row>
    <row r="837">
      <c r="A837" s="29" t="n"/>
      <c r="B837" s="25" t="n"/>
      <c r="C837" s="49" t="n"/>
      <c r="D837" s="29" t="n"/>
      <c r="E837" s="23">
        <f>IF(OR(A837="",B837=""),"",A837&amp;"|"&amp;B837)</f>
        <v/>
      </c>
      <c r="F837" s="30">
        <f>IF(OR(E837="",NOT(ISNUMBER(C837))),"",E837&amp;"|"&amp;YEAR(C837)&amp;"-"&amp;RIGHT("0"&amp;MONTH(C837),2)&amp;"-"&amp;RIGHT("0"&amp;DAY(C837),2))</f>
        <v/>
      </c>
      <c r="G837" s="26">
        <f>IF(E837="","",IFERROR(MATCH(E837,pl_chave,0),0))</f>
        <v/>
      </c>
      <c r="H837" s="23">
        <f>IF(G837="","",IF(G837=0,"Tarefa fora do plano",INDEX(pl_tag,G837)))</f>
        <v/>
      </c>
      <c r="I837" s="30">
        <f>IF(N(G837)=0,"",INDEX(pl_atividade,G837))</f>
        <v/>
      </c>
      <c r="J837" s="50">
        <f>IF(N(G837)=0,"",INDEX(pl_especialidade,G837))</f>
        <v/>
      </c>
      <c r="K837" s="28">
        <f>IF(N(G837)=0,"",INDEX(pl_duracao,G837))</f>
        <v/>
      </c>
      <c r="L837" s="39">
        <f>IF(ISNUMBER(C837),YEAR(C837),"")</f>
        <v/>
      </c>
      <c r="M837" s="39">
        <f>IF(ISNUMBER(C837),MONTH(C837),"")</f>
        <v/>
      </c>
      <c r="N837" s="23">
        <f>IF(L837="","",IF(NOT(ISNUMBER(crono_ano)),"Informe o ano",IF(L837&lt;crono_ano,"Antes do ano",IF(L837&gt;crono_ano,"Depois do ano","No ano"))))</f>
        <v/>
      </c>
      <c r="O837" s="39">
        <f>IF(F837="","",IF(COUNTIF(F$7:F837,F837)=1,1,0))</f>
        <v/>
      </c>
      <c r="P837" s="39">
        <f>IF(A837&amp;B837&amp;C837="","",IF(AND(O837=1,N(G837)&gt;0),IF(INDEX(pl_ativa,MAX(1,N(G837)))="Sim",1,0),0))</f>
        <v/>
      </c>
      <c r="Q837" s="39">
        <f>IF(F837="","",COUNTIFS(ex_chave_oc,F837,ex_cancelada,"&lt;&gt;Sim"))</f>
        <v/>
      </c>
      <c r="R837" s="51">
        <f>IF(P837="","",IF(AND(P837=1,N(Q837)&gt;0),1,0))</f>
        <v/>
      </c>
      <c r="S837" s="30">
        <f>IF(P837="","",IF(F837="","ERRO: data prevista ausente ou inválida",IF(O837=0,"Duplicada: contada uma vez",IF(N(G837)=0,"ERRO: tarefa fora do Plano Mestre",IF(P837=0,"Tarefa retirada do plano: não conta","OK")))))</f>
        <v/>
      </c>
    </row>
    <row r="838">
      <c r="A838" s="29" t="n"/>
      <c r="B838" s="25" t="n"/>
      <c r="C838" s="49" t="n"/>
      <c r="D838" s="29" t="n"/>
      <c r="E838" s="23">
        <f>IF(OR(A838="",B838=""),"",A838&amp;"|"&amp;B838)</f>
        <v/>
      </c>
      <c r="F838" s="30">
        <f>IF(OR(E838="",NOT(ISNUMBER(C838))),"",E838&amp;"|"&amp;YEAR(C838)&amp;"-"&amp;RIGHT("0"&amp;MONTH(C838),2)&amp;"-"&amp;RIGHT("0"&amp;DAY(C838),2))</f>
        <v/>
      </c>
      <c r="G838" s="26">
        <f>IF(E838="","",IFERROR(MATCH(E838,pl_chave,0),0))</f>
        <v/>
      </c>
      <c r="H838" s="23">
        <f>IF(G838="","",IF(G838=0,"Tarefa fora do plano",INDEX(pl_tag,G838)))</f>
        <v/>
      </c>
      <c r="I838" s="30">
        <f>IF(N(G838)=0,"",INDEX(pl_atividade,G838))</f>
        <v/>
      </c>
      <c r="J838" s="50">
        <f>IF(N(G838)=0,"",INDEX(pl_especialidade,G838))</f>
        <v/>
      </c>
      <c r="K838" s="28">
        <f>IF(N(G838)=0,"",INDEX(pl_duracao,G838))</f>
        <v/>
      </c>
      <c r="L838" s="39">
        <f>IF(ISNUMBER(C838),YEAR(C838),"")</f>
        <v/>
      </c>
      <c r="M838" s="39">
        <f>IF(ISNUMBER(C838),MONTH(C838),"")</f>
        <v/>
      </c>
      <c r="N838" s="23">
        <f>IF(L838="","",IF(NOT(ISNUMBER(crono_ano)),"Informe o ano",IF(L838&lt;crono_ano,"Antes do ano",IF(L838&gt;crono_ano,"Depois do ano","No ano"))))</f>
        <v/>
      </c>
      <c r="O838" s="39">
        <f>IF(F838="","",IF(COUNTIF(F$7:F838,F838)=1,1,0))</f>
        <v/>
      </c>
      <c r="P838" s="39">
        <f>IF(A838&amp;B838&amp;C838="","",IF(AND(O838=1,N(G838)&gt;0),IF(INDEX(pl_ativa,MAX(1,N(G838)))="Sim",1,0),0))</f>
        <v/>
      </c>
      <c r="Q838" s="39">
        <f>IF(F838="","",COUNTIFS(ex_chave_oc,F838,ex_cancelada,"&lt;&gt;Sim"))</f>
        <v/>
      </c>
      <c r="R838" s="51">
        <f>IF(P838="","",IF(AND(P838=1,N(Q838)&gt;0),1,0))</f>
        <v/>
      </c>
      <c r="S838" s="30">
        <f>IF(P838="","",IF(F838="","ERRO: data prevista ausente ou inválida",IF(O838=0,"Duplicada: contada uma vez",IF(N(G838)=0,"ERRO: tarefa fora do Plano Mestre",IF(P838=0,"Tarefa retirada do plano: não conta","OK")))))</f>
        <v/>
      </c>
    </row>
    <row r="839">
      <c r="A839" s="29" t="n"/>
      <c r="B839" s="25" t="n"/>
      <c r="C839" s="49" t="n"/>
      <c r="D839" s="29" t="n"/>
      <c r="E839" s="23">
        <f>IF(OR(A839="",B839=""),"",A839&amp;"|"&amp;B839)</f>
        <v/>
      </c>
      <c r="F839" s="30">
        <f>IF(OR(E839="",NOT(ISNUMBER(C839))),"",E839&amp;"|"&amp;YEAR(C839)&amp;"-"&amp;RIGHT("0"&amp;MONTH(C839),2)&amp;"-"&amp;RIGHT("0"&amp;DAY(C839),2))</f>
        <v/>
      </c>
      <c r="G839" s="26">
        <f>IF(E839="","",IFERROR(MATCH(E839,pl_chave,0),0))</f>
        <v/>
      </c>
      <c r="H839" s="23">
        <f>IF(G839="","",IF(G839=0,"Tarefa fora do plano",INDEX(pl_tag,G839)))</f>
        <v/>
      </c>
      <c r="I839" s="30">
        <f>IF(N(G839)=0,"",INDEX(pl_atividade,G839))</f>
        <v/>
      </c>
      <c r="J839" s="50">
        <f>IF(N(G839)=0,"",INDEX(pl_especialidade,G839))</f>
        <v/>
      </c>
      <c r="K839" s="28">
        <f>IF(N(G839)=0,"",INDEX(pl_duracao,G839))</f>
        <v/>
      </c>
      <c r="L839" s="39">
        <f>IF(ISNUMBER(C839),YEAR(C839),"")</f>
        <v/>
      </c>
      <c r="M839" s="39">
        <f>IF(ISNUMBER(C839),MONTH(C839),"")</f>
        <v/>
      </c>
      <c r="N839" s="23">
        <f>IF(L839="","",IF(NOT(ISNUMBER(crono_ano)),"Informe o ano",IF(L839&lt;crono_ano,"Antes do ano",IF(L839&gt;crono_ano,"Depois do ano","No ano"))))</f>
        <v/>
      </c>
      <c r="O839" s="39">
        <f>IF(F839="","",IF(COUNTIF(F$7:F839,F839)=1,1,0))</f>
        <v/>
      </c>
      <c r="P839" s="39">
        <f>IF(A839&amp;B839&amp;C839="","",IF(AND(O839=1,N(G839)&gt;0),IF(INDEX(pl_ativa,MAX(1,N(G839)))="Sim",1,0),0))</f>
        <v/>
      </c>
      <c r="Q839" s="39">
        <f>IF(F839="","",COUNTIFS(ex_chave_oc,F839,ex_cancelada,"&lt;&gt;Sim"))</f>
        <v/>
      </c>
      <c r="R839" s="51">
        <f>IF(P839="","",IF(AND(P839=1,N(Q839)&gt;0),1,0))</f>
        <v/>
      </c>
      <c r="S839" s="30">
        <f>IF(P839="","",IF(F839="","ERRO: data prevista ausente ou inválida",IF(O839=0,"Duplicada: contada uma vez",IF(N(G839)=0,"ERRO: tarefa fora do Plano Mestre",IF(P839=0,"Tarefa retirada do plano: não conta","OK")))))</f>
        <v/>
      </c>
    </row>
    <row r="840">
      <c r="A840" s="29" t="n"/>
      <c r="B840" s="25" t="n"/>
      <c r="C840" s="49" t="n"/>
      <c r="D840" s="29" t="n"/>
      <c r="E840" s="23">
        <f>IF(OR(A840="",B840=""),"",A840&amp;"|"&amp;B840)</f>
        <v/>
      </c>
      <c r="F840" s="30">
        <f>IF(OR(E840="",NOT(ISNUMBER(C840))),"",E840&amp;"|"&amp;YEAR(C840)&amp;"-"&amp;RIGHT("0"&amp;MONTH(C840),2)&amp;"-"&amp;RIGHT("0"&amp;DAY(C840),2))</f>
        <v/>
      </c>
      <c r="G840" s="26">
        <f>IF(E840="","",IFERROR(MATCH(E840,pl_chave,0),0))</f>
        <v/>
      </c>
      <c r="H840" s="23">
        <f>IF(G840="","",IF(G840=0,"Tarefa fora do plano",INDEX(pl_tag,G840)))</f>
        <v/>
      </c>
      <c r="I840" s="30">
        <f>IF(N(G840)=0,"",INDEX(pl_atividade,G840))</f>
        <v/>
      </c>
      <c r="J840" s="50">
        <f>IF(N(G840)=0,"",INDEX(pl_especialidade,G840))</f>
        <v/>
      </c>
      <c r="K840" s="28">
        <f>IF(N(G840)=0,"",INDEX(pl_duracao,G840))</f>
        <v/>
      </c>
      <c r="L840" s="39">
        <f>IF(ISNUMBER(C840),YEAR(C840),"")</f>
        <v/>
      </c>
      <c r="M840" s="39">
        <f>IF(ISNUMBER(C840),MONTH(C840),"")</f>
        <v/>
      </c>
      <c r="N840" s="23">
        <f>IF(L840="","",IF(NOT(ISNUMBER(crono_ano)),"Informe o ano",IF(L840&lt;crono_ano,"Antes do ano",IF(L840&gt;crono_ano,"Depois do ano","No ano"))))</f>
        <v/>
      </c>
      <c r="O840" s="39">
        <f>IF(F840="","",IF(COUNTIF(F$7:F840,F840)=1,1,0))</f>
        <v/>
      </c>
      <c r="P840" s="39">
        <f>IF(A840&amp;B840&amp;C840="","",IF(AND(O840=1,N(G840)&gt;0),IF(INDEX(pl_ativa,MAX(1,N(G840)))="Sim",1,0),0))</f>
        <v/>
      </c>
      <c r="Q840" s="39">
        <f>IF(F840="","",COUNTIFS(ex_chave_oc,F840,ex_cancelada,"&lt;&gt;Sim"))</f>
        <v/>
      </c>
      <c r="R840" s="51">
        <f>IF(P840="","",IF(AND(P840=1,N(Q840)&gt;0),1,0))</f>
        <v/>
      </c>
      <c r="S840" s="30">
        <f>IF(P840="","",IF(F840="","ERRO: data prevista ausente ou inválida",IF(O840=0,"Duplicada: contada uma vez",IF(N(G840)=0,"ERRO: tarefa fora do Plano Mestre",IF(P840=0,"Tarefa retirada do plano: não conta","OK")))))</f>
        <v/>
      </c>
    </row>
    <row r="841">
      <c r="A841" s="29" t="n"/>
      <c r="B841" s="25" t="n"/>
      <c r="C841" s="49" t="n"/>
      <c r="D841" s="29" t="n"/>
      <c r="E841" s="23">
        <f>IF(OR(A841="",B841=""),"",A841&amp;"|"&amp;B841)</f>
        <v/>
      </c>
      <c r="F841" s="30">
        <f>IF(OR(E841="",NOT(ISNUMBER(C841))),"",E841&amp;"|"&amp;YEAR(C841)&amp;"-"&amp;RIGHT("0"&amp;MONTH(C841),2)&amp;"-"&amp;RIGHT("0"&amp;DAY(C841),2))</f>
        <v/>
      </c>
      <c r="G841" s="26">
        <f>IF(E841="","",IFERROR(MATCH(E841,pl_chave,0),0))</f>
        <v/>
      </c>
      <c r="H841" s="23">
        <f>IF(G841="","",IF(G841=0,"Tarefa fora do plano",INDEX(pl_tag,G841)))</f>
        <v/>
      </c>
      <c r="I841" s="30">
        <f>IF(N(G841)=0,"",INDEX(pl_atividade,G841))</f>
        <v/>
      </c>
      <c r="J841" s="50">
        <f>IF(N(G841)=0,"",INDEX(pl_especialidade,G841))</f>
        <v/>
      </c>
      <c r="K841" s="28">
        <f>IF(N(G841)=0,"",INDEX(pl_duracao,G841))</f>
        <v/>
      </c>
      <c r="L841" s="39">
        <f>IF(ISNUMBER(C841),YEAR(C841),"")</f>
        <v/>
      </c>
      <c r="M841" s="39">
        <f>IF(ISNUMBER(C841),MONTH(C841),"")</f>
        <v/>
      </c>
      <c r="N841" s="23">
        <f>IF(L841="","",IF(NOT(ISNUMBER(crono_ano)),"Informe o ano",IF(L841&lt;crono_ano,"Antes do ano",IF(L841&gt;crono_ano,"Depois do ano","No ano"))))</f>
        <v/>
      </c>
      <c r="O841" s="39">
        <f>IF(F841="","",IF(COUNTIF(F$7:F841,F841)=1,1,0))</f>
        <v/>
      </c>
      <c r="P841" s="39">
        <f>IF(A841&amp;B841&amp;C841="","",IF(AND(O841=1,N(G841)&gt;0),IF(INDEX(pl_ativa,MAX(1,N(G841)))="Sim",1,0),0))</f>
        <v/>
      </c>
      <c r="Q841" s="39">
        <f>IF(F841="","",COUNTIFS(ex_chave_oc,F841,ex_cancelada,"&lt;&gt;Sim"))</f>
        <v/>
      </c>
      <c r="R841" s="51">
        <f>IF(P841="","",IF(AND(P841=1,N(Q841)&gt;0),1,0))</f>
        <v/>
      </c>
      <c r="S841" s="30">
        <f>IF(P841="","",IF(F841="","ERRO: data prevista ausente ou inválida",IF(O841=0,"Duplicada: contada uma vez",IF(N(G841)=0,"ERRO: tarefa fora do Plano Mestre",IF(P841=0,"Tarefa retirada do plano: não conta","OK")))))</f>
        <v/>
      </c>
    </row>
    <row r="842">
      <c r="A842" s="29" t="n"/>
      <c r="B842" s="25" t="n"/>
      <c r="C842" s="49" t="n"/>
      <c r="D842" s="29" t="n"/>
      <c r="E842" s="23">
        <f>IF(OR(A842="",B842=""),"",A842&amp;"|"&amp;B842)</f>
        <v/>
      </c>
      <c r="F842" s="30">
        <f>IF(OR(E842="",NOT(ISNUMBER(C842))),"",E842&amp;"|"&amp;YEAR(C842)&amp;"-"&amp;RIGHT("0"&amp;MONTH(C842),2)&amp;"-"&amp;RIGHT("0"&amp;DAY(C842),2))</f>
        <v/>
      </c>
      <c r="G842" s="26">
        <f>IF(E842="","",IFERROR(MATCH(E842,pl_chave,0),0))</f>
        <v/>
      </c>
      <c r="H842" s="23">
        <f>IF(G842="","",IF(G842=0,"Tarefa fora do plano",INDEX(pl_tag,G842)))</f>
        <v/>
      </c>
      <c r="I842" s="30">
        <f>IF(N(G842)=0,"",INDEX(pl_atividade,G842))</f>
        <v/>
      </c>
      <c r="J842" s="50">
        <f>IF(N(G842)=0,"",INDEX(pl_especialidade,G842))</f>
        <v/>
      </c>
      <c r="K842" s="28">
        <f>IF(N(G842)=0,"",INDEX(pl_duracao,G842))</f>
        <v/>
      </c>
      <c r="L842" s="39">
        <f>IF(ISNUMBER(C842),YEAR(C842),"")</f>
        <v/>
      </c>
      <c r="M842" s="39">
        <f>IF(ISNUMBER(C842),MONTH(C842),"")</f>
        <v/>
      </c>
      <c r="N842" s="23">
        <f>IF(L842="","",IF(NOT(ISNUMBER(crono_ano)),"Informe o ano",IF(L842&lt;crono_ano,"Antes do ano",IF(L842&gt;crono_ano,"Depois do ano","No ano"))))</f>
        <v/>
      </c>
      <c r="O842" s="39">
        <f>IF(F842="","",IF(COUNTIF(F$7:F842,F842)=1,1,0))</f>
        <v/>
      </c>
      <c r="P842" s="39">
        <f>IF(A842&amp;B842&amp;C842="","",IF(AND(O842=1,N(G842)&gt;0),IF(INDEX(pl_ativa,MAX(1,N(G842)))="Sim",1,0),0))</f>
        <v/>
      </c>
      <c r="Q842" s="39">
        <f>IF(F842="","",COUNTIFS(ex_chave_oc,F842,ex_cancelada,"&lt;&gt;Sim"))</f>
        <v/>
      </c>
      <c r="R842" s="51">
        <f>IF(P842="","",IF(AND(P842=1,N(Q842)&gt;0),1,0))</f>
        <v/>
      </c>
      <c r="S842" s="30">
        <f>IF(P842="","",IF(F842="","ERRO: data prevista ausente ou inválida",IF(O842=0,"Duplicada: contada uma vez",IF(N(G842)=0,"ERRO: tarefa fora do Plano Mestre",IF(P842=0,"Tarefa retirada do plano: não conta","OK")))))</f>
        <v/>
      </c>
    </row>
    <row r="843">
      <c r="A843" s="29" t="n"/>
      <c r="B843" s="25" t="n"/>
      <c r="C843" s="49" t="n"/>
      <c r="D843" s="29" t="n"/>
      <c r="E843" s="23">
        <f>IF(OR(A843="",B843=""),"",A843&amp;"|"&amp;B843)</f>
        <v/>
      </c>
      <c r="F843" s="30">
        <f>IF(OR(E843="",NOT(ISNUMBER(C843))),"",E843&amp;"|"&amp;YEAR(C843)&amp;"-"&amp;RIGHT("0"&amp;MONTH(C843),2)&amp;"-"&amp;RIGHT("0"&amp;DAY(C843),2))</f>
        <v/>
      </c>
      <c r="G843" s="26">
        <f>IF(E843="","",IFERROR(MATCH(E843,pl_chave,0),0))</f>
        <v/>
      </c>
      <c r="H843" s="23">
        <f>IF(G843="","",IF(G843=0,"Tarefa fora do plano",INDEX(pl_tag,G843)))</f>
        <v/>
      </c>
      <c r="I843" s="30">
        <f>IF(N(G843)=0,"",INDEX(pl_atividade,G843))</f>
        <v/>
      </c>
      <c r="J843" s="50">
        <f>IF(N(G843)=0,"",INDEX(pl_especialidade,G843))</f>
        <v/>
      </c>
      <c r="K843" s="28">
        <f>IF(N(G843)=0,"",INDEX(pl_duracao,G843))</f>
        <v/>
      </c>
      <c r="L843" s="39">
        <f>IF(ISNUMBER(C843),YEAR(C843),"")</f>
        <v/>
      </c>
      <c r="M843" s="39">
        <f>IF(ISNUMBER(C843),MONTH(C843),"")</f>
        <v/>
      </c>
      <c r="N843" s="23">
        <f>IF(L843="","",IF(NOT(ISNUMBER(crono_ano)),"Informe o ano",IF(L843&lt;crono_ano,"Antes do ano",IF(L843&gt;crono_ano,"Depois do ano","No ano"))))</f>
        <v/>
      </c>
      <c r="O843" s="39">
        <f>IF(F843="","",IF(COUNTIF(F$7:F843,F843)=1,1,0))</f>
        <v/>
      </c>
      <c r="P843" s="39">
        <f>IF(A843&amp;B843&amp;C843="","",IF(AND(O843=1,N(G843)&gt;0),IF(INDEX(pl_ativa,MAX(1,N(G843)))="Sim",1,0),0))</f>
        <v/>
      </c>
      <c r="Q843" s="39">
        <f>IF(F843="","",COUNTIFS(ex_chave_oc,F843,ex_cancelada,"&lt;&gt;Sim"))</f>
        <v/>
      </c>
      <c r="R843" s="51">
        <f>IF(P843="","",IF(AND(P843=1,N(Q843)&gt;0),1,0))</f>
        <v/>
      </c>
      <c r="S843" s="30">
        <f>IF(P843="","",IF(F843="","ERRO: data prevista ausente ou inválida",IF(O843=0,"Duplicada: contada uma vez",IF(N(G843)=0,"ERRO: tarefa fora do Plano Mestre",IF(P843=0,"Tarefa retirada do plano: não conta","OK")))))</f>
        <v/>
      </c>
    </row>
    <row r="844">
      <c r="A844" s="29" t="n"/>
      <c r="B844" s="25" t="n"/>
      <c r="C844" s="49" t="n"/>
      <c r="D844" s="29" t="n"/>
      <c r="E844" s="23">
        <f>IF(OR(A844="",B844=""),"",A844&amp;"|"&amp;B844)</f>
        <v/>
      </c>
      <c r="F844" s="30">
        <f>IF(OR(E844="",NOT(ISNUMBER(C844))),"",E844&amp;"|"&amp;YEAR(C844)&amp;"-"&amp;RIGHT("0"&amp;MONTH(C844),2)&amp;"-"&amp;RIGHT("0"&amp;DAY(C844),2))</f>
        <v/>
      </c>
      <c r="G844" s="26">
        <f>IF(E844="","",IFERROR(MATCH(E844,pl_chave,0),0))</f>
        <v/>
      </c>
      <c r="H844" s="23">
        <f>IF(G844="","",IF(G844=0,"Tarefa fora do plano",INDEX(pl_tag,G844)))</f>
        <v/>
      </c>
      <c r="I844" s="30">
        <f>IF(N(G844)=0,"",INDEX(pl_atividade,G844))</f>
        <v/>
      </c>
      <c r="J844" s="50">
        <f>IF(N(G844)=0,"",INDEX(pl_especialidade,G844))</f>
        <v/>
      </c>
      <c r="K844" s="28">
        <f>IF(N(G844)=0,"",INDEX(pl_duracao,G844))</f>
        <v/>
      </c>
      <c r="L844" s="39">
        <f>IF(ISNUMBER(C844),YEAR(C844),"")</f>
        <v/>
      </c>
      <c r="M844" s="39">
        <f>IF(ISNUMBER(C844),MONTH(C844),"")</f>
        <v/>
      </c>
      <c r="N844" s="23">
        <f>IF(L844="","",IF(NOT(ISNUMBER(crono_ano)),"Informe o ano",IF(L844&lt;crono_ano,"Antes do ano",IF(L844&gt;crono_ano,"Depois do ano","No ano"))))</f>
        <v/>
      </c>
      <c r="O844" s="39">
        <f>IF(F844="","",IF(COUNTIF(F$7:F844,F844)=1,1,0))</f>
        <v/>
      </c>
      <c r="P844" s="39">
        <f>IF(A844&amp;B844&amp;C844="","",IF(AND(O844=1,N(G844)&gt;0),IF(INDEX(pl_ativa,MAX(1,N(G844)))="Sim",1,0),0))</f>
        <v/>
      </c>
      <c r="Q844" s="39">
        <f>IF(F844="","",COUNTIFS(ex_chave_oc,F844,ex_cancelada,"&lt;&gt;Sim"))</f>
        <v/>
      </c>
      <c r="R844" s="51">
        <f>IF(P844="","",IF(AND(P844=1,N(Q844)&gt;0),1,0))</f>
        <v/>
      </c>
      <c r="S844" s="30">
        <f>IF(P844="","",IF(F844="","ERRO: data prevista ausente ou inválida",IF(O844=0,"Duplicada: contada uma vez",IF(N(G844)=0,"ERRO: tarefa fora do Plano Mestre",IF(P844=0,"Tarefa retirada do plano: não conta","OK")))))</f>
        <v/>
      </c>
    </row>
    <row r="845">
      <c r="A845" s="29" t="n"/>
      <c r="B845" s="25" t="n"/>
      <c r="C845" s="49" t="n"/>
      <c r="D845" s="29" t="n"/>
      <c r="E845" s="23">
        <f>IF(OR(A845="",B845=""),"",A845&amp;"|"&amp;B845)</f>
        <v/>
      </c>
      <c r="F845" s="30">
        <f>IF(OR(E845="",NOT(ISNUMBER(C845))),"",E845&amp;"|"&amp;YEAR(C845)&amp;"-"&amp;RIGHT("0"&amp;MONTH(C845),2)&amp;"-"&amp;RIGHT("0"&amp;DAY(C845),2))</f>
        <v/>
      </c>
      <c r="G845" s="26">
        <f>IF(E845="","",IFERROR(MATCH(E845,pl_chave,0),0))</f>
        <v/>
      </c>
      <c r="H845" s="23">
        <f>IF(G845="","",IF(G845=0,"Tarefa fora do plano",INDEX(pl_tag,G845)))</f>
        <v/>
      </c>
      <c r="I845" s="30">
        <f>IF(N(G845)=0,"",INDEX(pl_atividade,G845))</f>
        <v/>
      </c>
      <c r="J845" s="50">
        <f>IF(N(G845)=0,"",INDEX(pl_especialidade,G845))</f>
        <v/>
      </c>
      <c r="K845" s="28">
        <f>IF(N(G845)=0,"",INDEX(pl_duracao,G845))</f>
        <v/>
      </c>
      <c r="L845" s="39">
        <f>IF(ISNUMBER(C845),YEAR(C845),"")</f>
        <v/>
      </c>
      <c r="M845" s="39">
        <f>IF(ISNUMBER(C845),MONTH(C845),"")</f>
        <v/>
      </c>
      <c r="N845" s="23">
        <f>IF(L845="","",IF(NOT(ISNUMBER(crono_ano)),"Informe o ano",IF(L845&lt;crono_ano,"Antes do ano",IF(L845&gt;crono_ano,"Depois do ano","No ano"))))</f>
        <v/>
      </c>
      <c r="O845" s="39">
        <f>IF(F845="","",IF(COUNTIF(F$7:F845,F845)=1,1,0))</f>
        <v/>
      </c>
      <c r="P845" s="39">
        <f>IF(A845&amp;B845&amp;C845="","",IF(AND(O845=1,N(G845)&gt;0),IF(INDEX(pl_ativa,MAX(1,N(G845)))="Sim",1,0),0))</f>
        <v/>
      </c>
      <c r="Q845" s="39">
        <f>IF(F845="","",COUNTIFS(ex_chave_oc,F845,ex_cancelada,"&lt;&gt;Sim"))</f>
        <v/>
      </c>
      <c r="R845" s="51">
        <f>IF(P845="","",IF(AND(P845=1,N(Q845)&gt;0),1,0))</f>
        <v/>
      </c>
      <c r="S845" s="30">
        <f>IF(P845="","",IF(F845="","ERRO: data prevista ausente ou inválida",IF(O845=0,"Duplicada: contada uma vez",IF(N(G845)=0,"ERRO: tarefa fora do Plano Mestre",IF(P845=0,"Tarefa retirada do plano: não conta","OK")))))</f>
        <v/>
      </c>
    </row>
    <row r="846">
      <c r="A846" s="29" t="n"/>
      <c r="B846" s="25" t="n"/>
      <c r="C846" s="49" t="n"/>
      <c r="D846" s="29" t="n"/>
      <c r="E846" s="23">
        <f>IF(OR(A846="",B846=""),"",A846&amp;"|"&amp;B846)</f>
        <v/>
      </c>
      <c r="F846" s="30">
        <f>IF(OR(E846="",NOT(ISNUMBER(C846))),"",E846&amp;"|"&amp;YEAR(C846)&amp;"-"&amp;RIGHT("0"&amp;MONTH(C846),2)&amp;"-"&amp;RIGHT("0"&amp;DAY(C846),2))</f>
        <v/>
      </c>
      <c r="G846" s="26">
        <f>IF(E846="","",IFERROR(MATCH(E846,pl_chave,0),0))</f>
        <v/>
      </c>
      <c r="H846" s="23">
        <f>IF(G846="","",IF(G846=0,"Tarefa fora do plano",INDEX(pl_tag,G846)))</f>
        <v/>
      </c>
      <c r="I846" s="30">
        <f>IF(N(G846)=0,"",INDEX(pl_atividade,G846))</f>
        <v/>
      </c>
      <c r="J846" s="50">
        <f>IF(N(G846)=0,"",INDEX(pl_especialidade,G846))</f>
        <v/>
      </c>
      <c r="K846" s="28">
        <f>IF(N(G846)=0,"",INDEX(pl_duracao,G846))</f>
        <v/>
      </c>
      <c r="L846" s="39">
        <f>IF(ISNUMBER(C846),YEAR(C846),"")</f>
        <v/>
      </c>
      <c r="M846" s="39">
        <f>IF(ISNUMBER(C846),MONTH(C846),"")</f>
        <v/>
      </c>
      <c r="N846" s="23">
        <f>IF(L846="","",IF(NOT(ISNUMBER(crono_ano)),"Informe o ano",IF(L846&lt;crono_ano,"Antes do ano",IF(L846&gt;crono_ano,"Depois do ano","No ano"))))</f>
        <v/>
      </c>
      <c r="O846" s="39">
        <f>IF(F846="","",IF(COUNTIF(F$7:F846,F846)=1,1,0))</f>
        <v/>
      </c>
      <c r="P846" s="39">
        <f>IF(A846&amp;B846&amp;C846="","",IF(AND(O846=1,N(G846)&gt;0),IF(INDEX(pl_ativa,MAX(1,N(G846)))="Sim",1,0),0))</f>
        <v/>
      </c>
      <c r="Q846" s="39">
        <f>IF(F846="","",COUNTIFS(ex_chave_oc,F846,ex_cancelada,"&lt;&gt;Sim"))</f>
        <v/>
      </c>
      <c r="R846" s="51">
        <f>IF(P846="","",IF(AND(P846=1,N(Q846)&gt;0),1,0))</f>
        <v/>
      </c>
      <c r="S846" s="30">
        <f>IF(P846="","",IF(F846="","ERRO: data prevista ausente ou inválida",IF(O846=0,"Duplicada: contada uma vez",IF(N(G846)=0,"ERRO: tarefa fora do Plano Mestre",IF(P846=0,"Tarefa retirada do plano: não conta","OK")))))</f>
        <v/>
      </c>
    </row>
    <row r="847">
      <c r="A847" s="29" t="n"/>
      <c r="B847" s="25" t="n"/>
      <c r="C847" s="49" t="n"/>
      <c r="D847" s="29" t="n"/>
      <c r="E847" s="23">
        <f>IF(OR(A847="",B847=""),"",A847&amp;"|"&amp;B847)</f>
        <v/>
      </c>
      <c r="F847" s="30">
        <f>IF(OR(E847="",NOT(ISNUMBER(C847))),"",E847&amp;"|"&amp;YEAR(C847)&amp;"-"&amp;RIGHT("0"&amp;MONTH(C847),2)&amp;"-"&amp;RIGHT("0"&amp;DAY(C847),2))</f>
        <v/>
      </c>
      <c r="G847" s="26">
        <f>IF(E847="","",IFERROR(MATCH(E847,pl_chave,0),0))</f>
        <v/>
      </c>
      <c r="H847" s="23">
        <f>IF(G847="","",IF(G847=0,"Tarefa fora do plano",INDEX(pl_tag,G847)))</f>
        <v/>
      </c>
      <c r="I847" s="30">
        <f>IF(N(G847)=0,"",INDEX(pl_atividade,G847))</f>
        <v/>
      </c>
      <c r="J847" s="50">
        <f>IF(N(G847)=0,"",INDEX(pl_especialidade,G847))</f>
        <v/>
      </c>
      <c r="K847" s="28">
        <f>IF(N(G847)=0,"",INDEX(pl_duracao,G847))</f>
        <v/>
      </c>
      <c r="L847" s="39">
        <f>IF(ISNUMBER(C847),YEAR(C847),"")</f>
        <v/>
      </c>
      <c r="M847" s="39">
        <f>IF(ISNUMBER(C847),MONTH(C847),"")</f>
        <v/>
      </c>
      <c r="N847" s="23">
        <f>IF(L847="","",IF(NOT(ISNUMBER(crono_ano)),"Informe o ano",IF(L847&lt;crono_ano,"Antes do ano",IF(L847&gt;crono_ano,"Depois do ano","No ano"))))</f>
        <v/>
      </c>
      <c r="O847" s="39">
        <f>IF(F847="","",IF(COUNTIF(F$7:F847,F847)=1,1,0))</f>
        <v/>
      </c>
      <c r="P847" s="39">
        <f>IF(A847&amp;B847&amp;C847="","",IF(AND(O847=1,N(G847)&gt;0),IF(INDEX(pl_ativa,MAX(1,N(G847)))="Sim",1,0),0))</f>
        <v/>
      </c>
      <c r="Q847" s="39">
        <f>IF(F847="","",COUNTIFS(ex_chave_oc,F847,ex_cancelada,"&lt;&gt;Sim"))</f>
        <v/>
      </c>
      <c r="R847" s="51">
        <f>IF(P847="","",IF(AND(P847=1,N(Q847)&gt;0),1,0))</f>
        <v/>
      </c>
      <c r="S847" s="30">
        <f>IF(P847="","",IF(F847="","ERRO: data prevista ausente ou inválida",IF(O847=0,"Duplicada: contada uma vez",IF(N(G847)=0,"ERRO: tarefa fora do Plano Mestre",IF(P847=0,"Tarefa retirada do plano: não conta","OK")))))</f>
        <v/>
      </c>
    </row>
    <row r="848">
      <c r="A848" s="29" t="n"/>
      <c r="B848" s="25" t="n"/>
      <c r="C848" s="49" t="n"/>
      <c r="D848" s="29" t="n"/>
      <c r="E848" s="23">
        <f>IF(OR(A848="",B848=""),"",A848&amp;"|"&amp;B848)</f>
        <v/>
      </c>
      <c r="F848" s="30">
        <f>IF(OR(E848="",NOT(ISNUMBER(C848))),"",E848&amp;"|"&amp;YEAR(C848)&amp;"-"&amp;RIGHT("0"&amp;MONTH(C848),2)&amp;"-"&amp;RIGHT("0"&amp;DAY(C848),2))</f>
        <v/>
      </c>
      <c r="G848" s="26">
        <f>IF(E848="","",IFERROR(MATCH(E848,pl_chave,0),0))</f>
        <v/>
      </c>
      <c r="H848" s="23">
        <f>IF(G848="","",IF(G848=0,"Tarefa fora do plano",INDEX(pl_tag,G848)))</f>
        <v/>
      </c>
      <c r="I848" s="30">
        <f>IF(N(G848)=0,"",INDEX(pl_atividade,G848))</f>
        <v/>
      </c>
      <c r="J848" s="50">
        <f>IF(N(G848)=0,"",INDEX(pl_especialidade,G848))</f>
        <v/>
      </c>
      <c r="K848" s="28">
        <f>IF(N(G848)=0,"",INDEX(pl_duracao,G848))</f>
        <v/>
      </c>
      <c r="L848" s="39">
        <f>IF(ISNUMBER(C848),YEAR(C848),"")</f>
        <v/>
      </c>
      <c r="M848" s="39">
        <f>IF(ISNUMBER(C848),MONTH(C848),"")</f>
        <v/>
      </c>
      <c r="N848" s="23">
        <f>IF(L848="","",IF(NOT(ISNUMBER(crono_ano)),"Informe o ano",IF(L848&lt;crono_ano,"Antes do ano",IF(L848&gt;crono_ano,"Depois do ano","No ano"))))</f>
        <v/>
      </c>
      <c r="O848" s="39">
        <f>IF(F848="","",IF(COUNTIF(F$7:F848,F848)=1,1,0))</f>
        <v/>
      </c>
      <c r="P848" s="39">
        <f>IF(A848&amp;B848&amp;C848="","",IF(AND(O848=1,N(G848)&gt;0),IF(INDEX(pl_ativa,MAX(1,N(G848)))="Sim",1,0),0))</f>
        <v/>
      </c>
      <c r="Q848" s="39">
        <f>IF(F848="","",COUNTIFS(ex_chave_oc,F848,ex_cancelada,"&lt;&gt;Sim"))</f>
        <v/>
      </c>
      <c r="R848" s="51">
        <f>IF(P848="","",IF(AND(P848=1,N(Q848)&gt;0),1,0))</f>
        <v/>
      </c>
      <c r="S848" s="30">
        <f>IF(P848="","",IF(F848="","ERRO: data prevista ausente ou inválida",IF(O848=0,"Duplicada: contada uma vez",IF(N(G848)=0,"ERRO: tarefa fora do Plano Mestre",IF(P848=0,"Tarefa retirada do plano: não conta","OK")))))</f>
        <v/>
      </c>
    </row>
    <row r="849">
      <c r="A849" s="29" t="n"/>
      <c r="B849" s="25" t="n"/>
      <c r="C849" s="49" t="n"/>
      <c r="D849" s="29" t="n"/>
      <c r="E849" s="23">
        <f>IF(OR(A849="",B849=""),"",A849&amp;"|"&amp;B849)</f>
        <v/>
      </c>
      <c r="F849" s="30">
        <f>IF(OR(E849="",NOT(ISNUMBER(C849))),"",E849&amp;"|"&amp;YEAR(C849)&amp;"-"&amp;RIGHT("0"&amp;MONTH(C849),2)&amp;"-"&amp;RIGHT("0"&amp;DAY(C849),2))</f>
        <v/>
      </c>
      <c r="G849" s="26">
        <f>IF(E849="","",IFERROR(MATCH(E849,pl_chave,0),0))</f>
        <v/>
      </c>
      <c r="H849" s="23">
        <f>IF(G849="","",IF(G849=0,"Tarefa fora do plano",INDEX(pl_tag,G849)))</f>
        <v/>
      </c>
      <c r="I849" s="30">
        <f>IF(N(G849)=0,"",INDEX(pl_atividade,G849))</f>
        <v/>
      </c>
      <c r="J849" s="50">
        <f>IF(N(G849)=0,"",INDEX(pl_especialidade,G849))</f>
        <v/>
      </c>
      <c r="K849" s="28">
        <f>IF(N(G849)=0,"",INDEX(pl_duracao,G849))</f>
        <v/>
      </c>
      <c r="L849" s="39">
        <f>IF(ISNUMBER(C849),YEAR(C849),"")</f>
        <v/>
      </c>
      <c r="M849" s="39">
        <f>IF(ISNUMBER(C849),MONTH(C849),"")</f>
        <v/>
      </c>
      <c r="N849" s="23">
        <f>IF(L849="","",IF(NOT(ISNUMBER(crono_ano)),"Informe o ano",IF(L849&lt;crono_ano,"Antes do ano",IF(L849&gt;crono_ano,"Depois do ano","No ano"))))</f>
        <v/>
      </c>
      <c r="O849" s="39">
        <f>IF(F849="","",IF(COUNTIF(F$7:F849,F849)=1,1,0))</f>
        <v/>
      </c>
      <c r="P849" s="39">
        <f>IF(A849&amp;B849&amp;C849="","",IF(AND(O849=1,N(G849)&gt;0),IF(INDEX(pl_ativa,MAX(1,N(G849)))="Sim",1,0),0))</f>
        <v/>
      </c>
      <c r="Q849" s="39">
        <f>IF(F849="","",COUNTIFS(ex_chave_oc,F849,ex_cancelada,"&lt;&gt;Sim"))</f>
        <v/>
      </c>
      <c r="R849" s="51">
        <f>IF(P849="","",IF(AND(P849=1,N(Q849)&gt;0),1,0))</f>
        <v/>
      </c>
      <c r="S849" s="30">
        <f>IF(P849="","",IF(F849="","ERRO: data prevista ausente ou inválida",IF(O849=0,"Duplicada: contada uma vez",IF(N(G849)=0,"ERRO: tarefa fora do Plano Mestre",IF(P849=0,"Tarefa retirada do plano: não conta","OK")))))</f>
        <v/>
      </c>
    </row>
    <row r="850">
      <c r="A850" s="29" t="n"/>
      <c r="B850" s="25" t="n"/>
      <c r="C850" s="49" t="n"/>
      <c r="D850" s="29" t="n"/>
      <c r="E850" s="23">
        <f>IF(OR(A850="",B850=""),"",A850&amp;"|"&amp;B850)</f>
        <v/>
      </c>
      <c r="F850" s="30">
        <f>IF(OR(E850="",NOT(ISNUMBER(C850))),"",E850&amp;"|"&amp;YEAR(C850)&amp;"-"&amp;RIGHT("0"&amp;MONTH(C850),2)&amp;"-"&amp;RIGHT("0"&amp;DAY(C850),2))</f>
        <v/>
      </c>
      <c r="G850" s="26">
        <f>IF(E850="","",IFERROR(MATCH(E850,pl_chave,0),0))</f>
        <v/>
      </c>
      <c r="H850" s="23">
        <f>IF(G850="","",IF(G850=0,"Tarefa fora do plano",INDEX(pl_tag,G850)))</f>
        <v/>
      </c>
      <c r="I850" s="30">
        <f>IF(N(G850)=0,"",INDEX(pl_atividade,G850))</f>
        <v/>
      </c>
      <c r="J850" s="50">
        <f>IF(N(G850)=0,"",INDEX(pl_especialidade,G850))</f>
        <v/>
      </c>
      <c r="K850" s="28">
        <f>IF(N(G850)=0,"",INDEX(pl_duracao,G850))</f>
        <v/>
      </c>
      <c r="L850" s="39">
        <f>IF(ISNUMBER(C850),YEAR(C850),"")</f>
        <v/>
      </c>
      <c r="M850" s="39">
        <f>IF(ISNUMBER(C850),MONTH(C850),"")</f>
        <v/>
      </c>
      <c r="N850" s="23">
        <f>IF(L850="","",IF(NOT(ISNUMBER(crono_ano)),"Informe o ano",IF(L850&lt;crono_ano,"Antes do ano",IF(L850&gt;crono_ano,"Depois do ano","No ano"))))</f>
        <v/>
      </c>
      <c r="O850" s="39">
        <f>IF(F850="","",IF(COUNTIF(F$7:F850,F850)=1,1,0))</f>
        <v/>
      </c>
      <c r="P850" s="39">
        <f>IF(A850&amp;B850&amp;C850="","",IF(AND(O850=1,N(G850)&gt;0),IF(INDEX(pl_ativa,MAX(1,N(G850)))="Sim",1,0),0))</f>
        <v/>
      </c>
      <c r="Q850" s="39">
        <f>IF(F850="","",COUNTIFS(ex_chave_oc,F850,ex_cancelada,"&lt;&gt;Sim"))</f>
        <v/>
      </c>
      <c r="R850" s="51">
        <f>IF(P850="","",IF(AND(P850=1,N(Q850)&gt;0),1,0))</f>
        <v/>
      </c>
      <c r="S850" s="30">
        <f>IF(P850="","",IF(F850="","ERRO: data prevista ausente ou inválida",IF(O850=0,"Duplicada: contada uma vez",IF(N(G850)=0,"ERRO: tarefa fora do Plano Mestre",IF(P850=0,"Tarefa retirada do plano: não conta","OK")))))</f>
        <v/>
      </c>
    </row>
    <row r="851">
      <c r="A851" s="29" t="n"/>
      <c r="B851" s="25" t="n"/>
      <c r="C851" s="49" t="n"/>
      <c r="D851" s="29" t="n"/>
      <c r="E851" s="23">
        <f>IF(OR(A851="",B851=""),"",A851&amp;"|"&amp;B851)</f>
        <v/>
      </c>
      <c r="F851" s="30">
        <f>IF(OR(E851="",NOT(ISNUMBER(C851))),"",E851&amp;"|"&amp;YEAR(C851)&amp;"-"&amp;RIGHT("0"&amp;MONTH(C851),2)&amp;"-"&amp;RIGHT("0"&amp;DAY(C851),2))</f>
        <v/>
      </c>
      <c r="G851" s="26">
        <f>IF(E851="","",IFERROR(MATCH(E851,pl_chave,0),0))</f>
        <v/>
      </c>
      <c r="H851" s="23">
        <f>IF(G851="","",IF(G851=0,"Tarefa fora do plano",INDEX(pl_tag,G851)))</f>
        <v/>
      </c>
      <c r="I851" s="30">
        <f>IF(N(G851)=0,"",INDEX(pl_atividade,G851))</f>
        <v/>
      </c>
      <c r="J851" s="50">
        <f>IF(N(G851)=0,"",INDEX(pl_especialidade,G851))</f>
        <v/>
      </c>
      <c r="K851" s="28">
        <f>IF(N(G851)=0,"",INDEX(pl_duracao,G851))</f>
        <v/>
      </c>
      <c r="L851" s="39">
        <f>IF(ISNUMBER(C851),YEAR(C851),"")</f>
        <v/>
      </c>
      <c r="M851" s="39">
        <f>IF(ISNUMBER(C851),MONTH(C851),"")</f>
        <v/>
      </c>
      <c r="N851" s="23">
        <f>IF(L851="","",IF(NOT(ISNUMBER(crono_ano)),"Informe o ano",IF(L851&lt;crono_ano,"Antes do ano",IF(L851&gt;crono_ano,"Depois do ano","No ano"))))</f>
        <v/>
      </c>
      <c r="O851" s="39">
        <f>IF(F851="","",IF(COUNTIF(F$7:F851,F851)=1,1,0))</f>
        <v/>
      </c>
      <c r="P851" s="39">
        <f>IF(A851&amp;B851&amp;C851="","",IF(AND(O851=1,N(G851)&gt;0),IF(INDEX(pl_ativa,MAX(1,N(G851)))="Sim",1,0),0))</f>
        <v/>
      </c>
      <c r="Q851" s="39">
        <f>IF(F851="","",COUNTIFS(ex_chave_oc,F851,ex_cancelada,"&lt;&gt;Sim"))</f>
        <v/>
      </c>
      <c r="R851" s="51">
        <f>IF(P851="","",IF(AND(P851=1,N(Q851)&gt;0),1,0))</f>
        <v/>
      </c>
      <c r="S851" s="30">
        <f>IF(P851="","",IF(F851="","ERRO: data prevista ausente ou inválida",IF(O851=0,"Duplicada: contada uma vez",IF(N(G851)=0,"ERRO: tarefa fora do Plano Mestre",IF(P851=0,"Tarefa retirada do plano: não conta","OK")))))</f>
        <v/>
      </c>
    </row>
    <row r="852">
      <c r="A852" s="29" t="n"/>
      <c r="B852" s="25" t="n"/>
      <c r="C852" s="49" t="n"/>
      <c r="D852" s="29" t="n"/>
      <c r="E852" s="23">
        <f>IF(OR(A852="",B852=""),"",A852&amp;"|"&amp;B852)</f>
        <v/>
      </c>
      <c r="F852" s="30">
        <f>IF(OR(E852="",NOT(ISNUMBER(C852))),"",E852&amp;"|"&amp;YEAR(C852)&amp;"-"&amp;RIGHT("0"&amp;MONTH(C852),2)&amp;"-"&amp;RIGHT("0"&amp;DAY(C852),2))</f>
        <v/>
      </c>
      <c r="G852" s="26">
        <f>IF(E852="","",IFERROR(MATCH(E852,pl_chave,0),0))</f>
        <v/>
      </c>
      <c r="H852" s="23">
        <f>IF(G852="","",IF(G852=0,"Tarefa fora do plano",INDEX(pl_tag,G852)))</f>
        <v/>
      </c>
      <c r="I852" s="30">
        <f>IF(N(G852)=0,"",INDEX(pl_atividade,G852))</f>
        <v/>
      </c>
      <c r="J852" s="50">
        <f>IF(N(G852)=0,"",INDEX(pl_especialidade,G852))</f>
        <v/>
      </c>
      <c r="K852" s="28">
        <f>IF(N(G852)=0,"",INDEX(pl_duracao,G852))</f>
        <v/>
      </c>
      <c r="L852" s="39">
        <f>IF(ISNUMBER(C852),YEAR(C852),"")</f>
        <v/>
      </c>
      <c r="M852" s="39">
        <f>IF(ISNUMBER(C852),MONTH(C852),"")</f>
        <v/>
      </c>
      <c r="N852" s="23">
        <f>IF(L852="","",IF(NOT(ISNUMBER(crono_ano)),"Informe o ano",IF(L852&lt;crono_ano,"Antes do ano",IF(L852&gt;crono_ano,"Depois do ano","No ano"))))</f>
        <v/>
      </c>
      <c r="O852" s="39">
        <f>IF(F852="","",IF(COUNTIF(F$7:F852,F852)=1,1,0))</f>
        <v/>
      </c>
      <c r="P852" s="39">
        <f>IF(A852&amp;B852&amp;C852="","",IF(AND(O852=1,N(G852)&gt;0),IF(INDEX(pl_ativa,MAX(1,N(G852)))="Sim",1,0),0))</f>
        <v/>
      </c>
      <c r="Q852" s="39">
        <f>IF(F852="","",COUNTIFS(ex_chave_oc,F852,ex_cancelada,"&lt;&gt;Sim"))</f>
        <v/>
      </c>
      <c r="R852" s="51">
        <f>IF(P852="","",IF(AND(P852=1,N(Q852)&gt;0),1,0))</f>
        <v/>
      </c>
      <c r="S852" s="30">
        <f>IF(P852="","",IF(F852="","ERRO: data prevista ausente ou inválida",IF(O852=0,"Duplicada: contada uma vez",IF(N(G852)=0,"ERRO: tarefa fora do Plano Mestre",IF(P852=0,"Tarefa retirada do plano: não conta","OK")))))</f>
        <v/>
      </c>
    </row>
    <row r="853">
      <c r="A853" s="29" t="n"/>
      <c r="B853" s="25" t="n"/>
      <c r="C853" s="49" t="n"/>
      <c r="D853" s="29" t="n"/>
      <c r="E853" s="23">
        <f>IF(OR(A853="",B853=""),"",A853&amp;"|"&amp;B853)</f>
        <v/>
      </c>
      <c r="F853" s="30">
        <f>IF(OR(E853="",NOT(ISNUMBER(C853))),"",E853&amp;"|"&amp;YEAR(C853)&amp;"-"&amp;RIGHT("0"&amp;MONTH(C853),2)&amp;"-"&amp;RIGHT("0"&amp;DAY(C853),2))</f>
        <v/>
      </c>
      <c r="G853" s="26">
        <f>IF(E853="","",IFERROR(MATCH(E853,pl_chave,0),0))</f>
        <v/>
      </c>
      <c r="H853" s="23">
        <f>IF(G853="","",IF(G853=0,"Tarefa fora do plano",INDEX(pl_tag,G853)))</f>
        <v/>
      </c>
      <c r="I853" s="30">
        <f>IF(N(G853)=0,"",INDEX(pl_atividade,G853))</f>
        <v/>
      </c>
      <c r="J853" s="50">
        <f>IF(N(G853)=0,"",INDEX(pl_especialidade,G853))</f>
        <v/>
      </c>
      <c r="K853" s="28">
        <f>IF(N(G853)=0,"",INDEX(pl_duracao,G853))</f>
        <v/>
      </c>
      <c r="L853" s="39">
        <f>IF(ISNUMBER(C853),YEAR(C853),"")</f>
        <v/>
      </c>
      <c r="M853" s="39">
        <f>IF(ISNUMBER(C853),MONTH(C853),"")</f>
        <v/>
      </c>
      <c r="N853" s="23">
        <f>IF(L853="","",IF(NOT(ISNUMBER(crono_ano)),"Informe o ano",IF(L853&lt;crono_ano,"Antes do ano",IF(L853&gt;crono_ano,"Depois do ano","No ano"))))</f>
        <v/>
      </c>
      <c r="O853" s="39">
        <f>IF(F853="","",IF(COUNTIF(F$7:F853,F853)=1,1,0))</f>
        <v/>
      </c>
      <c r="P853" s="39">
        <f>IF(A853&amp;B853&amp;C853="","",IF(AND(O853=1,N(G853)&gt;0),IF(INDEX(pl_ativa,MAX(1,N(G853)))="Sim",1,0),0))</f>
        <v/>
      </c>
      <c r="Q853" s="39">
        <f>IF(F853="","",COUNTIFS(ex_chave_oc,F853,ex_cancelada,"&lt;&gt;Sim"))</f>
        <v/>
      </c>
      <c r="R853" s="51">
        <f>IF(P853="","",IF(AND(P853=1,N(Q853)&gt;0),1,0))</f>
        <v/>
      </c>
      <c r="S853" s="30">
        <f>IF(P853="","",IF(F853="","ERRO: data prevista ausente ou inválida",IF(O853=0,"Duplicada: contada uma vez",IF(N(G853)=0,"ERRO: tarefa fora do Plano Mestre",IF(P853=0,"Tarefa retirada do plano: não conta","OK")))))</f>
        <v/>
      </c>
    </row>
    <row r="854">
      <c r="A854" s="29" t="n"/>
      <c r="B854" s="25" t="n"/>
      <c r="C854" s="49" t="n"/>
      <c r="D854" s="29" t="n"/>
      <c r="E854" s="23">
        <f>IF(OR(A854="",B854=""),"",A854&amp;"|"&amp;B854)</f>
        <v/>
      </c>
      <c r="F854" s="30">
        <f>IF(OR(E854="",NOT(ISNUMBER(C854))),"",E854&amp;"|"&amp;YEAR(C854)&amp;"-"&amp;RIGHT("0"&amp;MONTH(C854),2)&amp;"-"&amp;RIGHT("0"&amp;DAY(C854),2))</f>
        <v/>
      </c>
      <c r="G854" s="26">
        <f>IF(E854="","",IFERROR(MATCH(E854,pl_chave,0),0))</f>
        <v/>
      </c>
      <c r="H854" s="23">
        <f>IF(G854="","",IF(G854=0,"Tarefa fora do plano",INDEX(pl_tag,G854)))</f>
        <v/>
      </c>
      <c r="I854" s="30">
        <f>IF(N(G854)=0,"",INDEX(pl_atividade,G854))</f>
        <v/>
      </c>
      <c r="J854" s="50">
        <f>IF(N(G854)=0,"",INDEX(pl_especialidade,G854))</f>
        <v/>
      </c>
      <c r="K854" s="28">
        <f>IF(N(G854)=0,"",INDEX(pl_duracao,G854))</f>
        <v/>
      </c>
      <c r="L854" s="39">
        <f>IF(ISNUMBER(C854),YEAR(C854),"")</f>
        <v/>
      </c>
      <c r="M854" s="39">
        <f>IF(ISNUMBER(C854),MONTH(C854),"")</f>
        <v/>
      </c>
      <c r="N854" s="23">
        <f>IF(L854="","",IF(NOT(ISNUMBER(crono_ano)),"Informe o ano",IF(L854&lt;crono_ano,"Antes do ano",IF(L854&gt;crono_ano,"Depois do ano","No ano"))))</f>
        <v/>
      </c>
      <c r="O854" s="39">
        <f>IF(F854="","",IF(COUNTIF(F$7:F854,F854)=1,1,0))</f>
        <v/>
      </c>
      <c r="P854" s="39">
        <f>IF(A854&amp;B854&amp;C854="","",IF(AND(O854=1,N(G854)&gt;0),IF(INDEX(pl_ativa,MAX(1,N(G854)))="Sim",1,0),0))</f>
        <v/>
      </c>
      <c r="Q854" s="39">
        <f>IF(F854="","",COUNTIFS(ex_chave_oc,F854,ex_cancelada,"&lt;&gt;Sim"))</f>
        <v/>
      </c>
      <c r="R854" s="51">
        <f>IF(P854="","",IF(AND(P854=1,N(Q854)&gt;0),1,0))</f>
        <v/>
      </c>
      <c r="S854" s="30">
        <f>IF(P854="","",IF(F854="","ERRO: data prevista ausente ou inválida",IF(O854=0,"Duplicada: contada uma vez",IF(N(G854)=0,"ERRO: tarefa fora do Plano Mestre",IF(P854=0,"Tarefa retirada do plano: não conta","OK")))))</f>
        <v/>
      </c>
    </row>
    <row r="855">
      <c r="A855" s="29" t="n"/>
      <c r="B855" s="25" t="n"/>
      <c r="C855" s="49" t="n"/>
      <c r="D855" s="29" t="n"/>
      <c r="E855" s="23">
        <f>IF(OR(A855="",B855=""),"",A855&amp;"|"&amp;B855)</f>
        <v/>
      </c>
      <c r="F855" s="30">
        <f>IF(OR(E855="",NOT(ISNUMBER(C855))),"",E855&amp;"|"&amp;YEAR(C855)&amp;"-"&amp;RIGHT("0"&amp;MONTH(C855),2)&amp;"-"&amp;RIGHT("0"&amp;DAY(C855),2))</f>
        <v/>
      </c>
      <c r="G855" s="26">
        <f>IF(E855="","",IFERROR(MATCH(E855,pl_chave,0),0))</f>
        <v/>
      </c>
      <c r="H855" s="23">
        <f>IF(G855="","",IF(G855=0,"Tarefa fora do plano",INDEX(pl_tag,G855)))</f>
        <v/>
      </c>
      <c r="I855" s="30">
        <f>IF(N(G855)=0,"",INDEX(pl_atividade,G855))</f>
        <v/>
      </c>
      <c r="J855" s="50">
        <f>IF(N(G855)=0,"",INDEX(pl_especialidade,G855))</f>
        <v/>
      </c>
      <c r="K855" s="28">
        <f>IF(N(G855)=0,"",INDEX(pl_duracao,G855))</f>
        <v/>
      </c>
      <c r="L855" s="39">
        <f>IF(ISNUMBER(C855),YEAR(C855),"")</f>
        <v/>
      </c>
      <c r="M855" s="39">
        <f>IF(ISNUMBER(C855),MONTH(C855),"")</f>
        <v/>
      </c>
      <c r="N855" s="23">
        <f>IF(L855="","",IF(NOT(ISNUMBER(crono_ano)),"Informe o ano",IF(L855&lt;crono_ano,"Antes do ano",IF(L855&gt;crono_ano,"Depois do ano","No ano"))))</f>
        <v/>
      </c>
      <c r="O855" s="39">
        <f>IF(F855="","",IF(COUNTIF(F$7:F855,F855)=1,1,0))</f>
        <v/>
      </c>
      <c r="P855" s="39">
        <f>IF(A855&amp;B855&amp;C855="","",IF(AND(O855=1,N(G855)&gt;0),IF(INDEX(pl_ativa,MAX(1,N(G855)))="Sim",1,0),0))</f>
        <v/>
      </c>
      <c r="Q855" s="39">
        <f>IF(F855="","",COUNTIFS(ex_chave_oc,F855,ex_cancelada,"&lt;&gt;Sim"))</f>
        <v/>
      </c>
      <c r="R855" s="51">
        <f>IF(P855="","",IF(AND(P855=1,N(Q855)&gt;0),1,0))</f>
        <v/>
      </c>
      <c r="S855" s="30">
        <f>IF(P855="","",IF(F855="","ERRO: data prevista ausente ou inválida",IF(O855=0,"Duplicada: contada uma vez",IF(N(G855)=0,"ERRO: tarefa fora do Plano Mestre",IF(P855=0,"Tarefa retirada do plano: não conta","OK")))))</f>
        <v/>
      </c>
    </row>
    <row r="856">
      <c r="A856" s="29" t="n"/>
      <c r="B856" s="25" t="n"/>
      <c r="C856" s="49" t="n"/>
      <c r="D856" s="29" t="n"/>
      <c r="E856" s="23">
        <f>IF(OR(A856="",B856=""),"",A856&amp;"|"&amp;B856)</f>
        <v/>
      </c>
      <c r="F856" s="30">
        <f>IF(OR(E856="",NOT(ISNUMBER(C856))),"",E856&amp;"|"&amp;YEAR(C856)&amp;"-"&amp;RIGHT("0"&amp;MONTH(C856),2)&amp;"-"&amp;RIGHT("0"&amp;DAY(C856),2))</f>
        <v/>
      </c>
      <c r="G856" s="26">
        <f>IF(E856="","",IFERROR(MATCH(E856,pl_chave,0),0))</f>
        <v/>
      </c>
      <c r="H856" s="23">
        <f>IF(G856="","",IF(G856=0,"Tarefa fora do plano",INDEX(pl_tag,G856)))</f>
        <v/>
      </c>
      <c r="I856" s="30">
        <f>IF(N(G856)=0,"",INDEX(pl_atividade,G856))</f>
        <v/>
      </c>
      <c r="J856" s="50">
        <f>IF(N(G856)=0,"",INDEX(pl_especialidade,G856))</f>
        <v/>
      </c>
      <c r="K856" s="28">
        <f>IF(N(G856)=0,"",INDEX(pl_duracao,G856))</f>
        <v/>
      </c>
      <c r="L856" s="39">
        <f>IF(ISNUMBER(C856),YEAR(C856),"")</f>
        <v/>
      </c>
      <c r="M856" s="39">
        <f>IF(ISNUMBER(C856),MONTH(C856),"")</f>
        <v/>
      </c>
      <c r="N856" s="23">
        <f>IF(L856="","",IF(NOT(ISNUMBER(crono_ano)),"Informe o ano",IF(L856&lt;crono_ano,"Antes do ano",IF(L856&gt;crono_ano,"Depois do ano","No ano"))))</f>
        <v/>
      </c>
      <c r="O856" s="39">
        <f>IF(F856="","",IF(COUNTIF(F$7:F856,F856)=1,1,0))</f>
        <v/>
      </c>
      <c r="P856" s="39">
        <f>IF(A856&amp;B856&amp;C856="","",IF(AND(O856=1,N(G856)&gt;0),IF(INDEX(pl_ativa,MAX(1,N(G856)))="Sim",1,0),0))</f>
        <v/>
      </c>
      <c r="Q856" s="39">
        <f>IF(F856="","",COUNTIFS(ex_chave_oc,F856,ex_cancelada,"&lt;&gt;Sim"))</f>
        <v/>
      </c>
      <c r="R856" s="51">
        <f>IF(P856="","",IF(AND(P856=1,N(Q856)&gt;0),1,0))</f>
        <v/>
      </c>
      <c r="S856" s="30">
        <f>IF(P856="","",IF(F856="","ERRO: data prevista ausente ou inválida",IF(O856=0,"Duplicada: contada uma vez",IF(N(G856)=0,"ERRO: tarefa fora do Plano Mestre",IF(P856=0,"Tarefa retirada do plano: não conta","OK")))))</f>
        <v/>
      </c>
    </row>
    <row r="857">
      <c r="A857" s="29" t="n"/>
      <c r="B857" s="25" t="n"/>
      <c r="C857" s="49" t="n"/>
      <c r="D857" s="29" t="n"/>
      <c r="E857" s="23">
        <f>IF(OR(A857="",B857=""),"",A857&amp;"|"&amp;B857)</f>
        <v/>
      </c>
      <c r="F857" s="30">
        <f>IF(OR(E857="",NOT(ISNUMBER(C857))),"",E857&amp;"|"&amp;YEAR(C857)&amp;"-"&amp;RIGHT("0"&amp;MONTH(C857),2)&amp;"-"&amp;RIGHT("0"&amp;DAY(C857),2))</f>
        <v/>
      </c>
      <c r="G857" s="26">
        <f>IF(E857="","",IFERROR(MATCH(E857,pl_chave,0),0))</f>
        <v/>
      </c>
      <c r="H857" s="23">
        <f>IF(G857="","",IF(G857=0,"Tarefa fora do plano",INDEX(pl_tag,G857)))</f>
        <v/>
      </c>
      <c r="I857" s="30">
        <f>IF(N(G857)=0,"",INDEX(pl_atividade,G857))</f>
        <v/>
      </c>
      <c r="J857" s="50">
        <f>IF(N(G857)=0,"",INDEX(pl_especialidade,G857))</f>
        <v/>
      </c>
      <c r="K857" s="28">
        <f>IF(N(G857)=0,"",INDEX(pl_duracao,G857))</f>
        <v/>
      </c>
      <c r="L857" s="39">
        <f>IF(ISNUMBER(C857),YEAR(C857),"")</f>
        <v/>
      </c>
      <c r="M857" s="39">
        <f>IF(ISNUMBER(C857),MONTH(C857),"")</f>
        <v/>
      </c>
      <c r="N857" s="23">
        <f>IF(L857="","",IF(NOT(ISNUMBER(crono_ano)),"Informe o ano",IF(L857&lt;crono_ano,"Antes do ano",IF(L857&gt;crono_ano,"Depois do ano","No ano"))))</f>
        <v/>
      </c>
      <c r="O857" s="39">
        <f>IF(F857="","",IF(COUNTIF(F$7:F857,F857)=1,1,0))</f>
        <v/>
      </c>
      <c r="P857" s="39">
        <f>IF(A857&amp;B857&amp;C857="","",IF(AND(O857=1,N(G857)&gt;0),IF(INDEX(pl_ativa,MAX(1,N(G857)))="Sim",1,0),0))</f>
        <v/>
      </c>
      <c r="Q857" s="39">
        <f>IF(F857="","",COUNTIFS(ex_chave_oc,F857,ex_cancelada,"&lt;&gt;Sim"))</f>
        <v/>
      </c>
      <c r="R857" s="51">
        <f>IF(P857="","",IF(AND(P857=1,N(Q857)&gt;0),1,0))</f>
        <v/>
      </c>
      <c r="S857" s="30">
        <f>IF(P857="","",IF(F857="","ERRO: data prevista ausente ou inválida",IF(O857=0,"Duplicada: contada uma vez",IF(N(G857)=0,"ERRO: tarefa fora do Plano Mestre",IF(P857=0,"Tarefa retirada do plano: não conta","OK")))))</f>
        <v/>
      </c>
    </row>
    <row r="858">
      <c r="A858" s="29" t="n"/>
      <c r="B858" s="25" t="n"/>
      <c r="C858" s="49" t="n"/>
      <c r="D858" s="29" t="n"/>
      <c r="E858" s="23">
        <f>IF(OR(A858="",B858=""),"",A858&amp;"|"&amp;B858)</f>
        <v/>
      </c>
      <c r="F858" s="30">
        <f>IF(OR(E858="",NOT(ISNUMBER(C858))),"",E858&amp;"|"&amp;YEAR(C858)&amp;"-"&amp;RIGHT("0"&amp;MONTH(C858),2)&amp;"-"&amp;RIGHT("0"&amp;DAY(C858),2))</f>
        <v/>
      </c>
      <c r="G858" s="26">
        <f>IF(E858="","",IFERROR(MATCH(E858,pl_chave,0),0))</f>
        <v/>
      </c>
      <c r="H858" s="23">
        <f>IF(G858="","",IF(G858=0,"Tarefa fora do plano",INDEX(pl_tag,G858)))</f>
        <v/>
      </c>
      <c r="I858" s="30">
        <f>IF(N(G858)=0,"",INDEX(pl_atividade,G858))</f>
        <v/>
      </c>
      <c r="J858" s="50">
        <f>IF(N(G858)=0,"",INDEX(pl_especialidade,G858))</f>
        <v/>
      </c>
      <c r="K858" s="28">
        <f>IF(N(G858)=0,"",INDEX(pl_duracao,G858))</f>
        <v/>
      </c>
      <c r="L858" s="39">
        <f>IF(ISNUMBER(C858),YEAR(C858),"")</f>
        <v/>
      </c>
      <c r="M858" s="39">
        <f>IF(ISNUMBER(C858),MONTH(C858),"")</f>
        <v/>
      </c>
      <c r="N858" s="23">
        <f>IF(L858="","",IF(NOT(ISNUMBER(crono_ano)),"Informe o ano",IF(L858&lt;crono_ano,"Antes do ano",IF(L858&gt;crono_ano,"Depois do ano","No ano"))))</f>
        <v/>
      </c>
      <c r="O858" s="39">
        <f>IF(F858="","",IF(COUNTIF(F$7:F858,F858)=1,1,0))</f>
        <v/>
      </c>
      <c r="P858" s="39">
        <f>IF(A858&amp;B858&amp;C858="","",IF(AND(O858=1,N(G858)&gt;0),IF(INDEX(pl_ativa,MAX(1,N(G858)))="Sim",1,0),0))</f>
        <v/>
      </c>
      <c r="Q858" s="39">
        <f>IF(F858="","",COUNTIFS(ex_chave_oc,F858,ex_cancelada,"&lt;&gt;Sim"))</f>
        <v/>
      </c>
      <c r="R858" s="51">
        <f>IF(P858="","",IF(AND(P858=1,N(Q858)&gt;0),1,0))</f>
        <v/>
      </c>
      <c r="S858" s="30">
        <f>IF(P858="","",IF(F858="","ERRO: data prevista ausente ou inválida",IF(O858=0,"Duplicada: contada uma vez",IF(N(G858)=0,"ERRO: tarefa fora do Plano Mestre",IF(P858=0,"Tarefa retirada do plano: não conta","OK")))))</f>
        <v/>
      </c>
    </row>
    <row r="859">
      <c r="A859" s="29" t="n"/>
      <c r="B859" s="25" t="n"/>
      <c r="C859" s="49" t="n"/>
      <c r="D859" s="29" t="n"/>
      <c r="E859" s="23">
        <f>IF(OR(A859="",B859=""),"",A859&amp;"|"&amp;B859)</f>
        <v/>
      </c>
      <c r="F859" s="30">
        <f>IF(OR(E859="",NOT(ISNUMBER(C859))),"",E859&amp;"|"&amp;YEAR(C859)&amp;"-"&amp;RIGHT("0"&amp;MONTH(C859),2)&amp;"-"&amp;RIGHT("0"&amp;DAY(C859),2))</f>
        <v/>
      </c>
      <c r="G859" s="26">
        <f>IF(E859="","",IFERROR(MATCH(E859,pl_chave,0),0))</f>
        <v/>
      </c>
      <c r="H859" s="23">
        <f>IF(G859="","",IF(G859=0,"Tarefa fora do plano",INDEX(pl_tag,G859)))</f>
        <v/>
      </c>
      <c r="I859" s="30">
        <f>IF(N(G859)=0,"",INDEX(pl_atividade,G859))</f>
        <v/>
      </c>
      <c r="J859" s="50">
        <f>IF(N(G859)=0,"",INDEX(pl_especialidade,G859))</f>
        <v/>
      </c>
      <c r="K859" s="28">
        <f>IF(N(G859)=0,"",INDEX(pl_duracao,G859))</f>
        <v/>
      </c>
      <c r="L859" s="39">
        <f>IF(ISNUMBER(C859),YEAR(C859),"")</f>
        <v/>
      </c>
      <c r="M859" s="39">
        <f>IF(ISNUMBER(C859),MONTH(C859),"")</f>
        <v/>
      </c>
      <c r="N859" s="23">
        <f>IF(L859="","",IF(NOT(ISNUMBER(crono_ano)),"Informe o ano",IF(L859&lt;crono_ano,"Antes do ano",IF(L859&gt;crono_ano,"Depois do ano","No ano"))))</f>
        <v/>
      </c>
      <c r="O859" s="39">
        <f>IF(F859="","",IF(COUNTIF(F$7:F859,F859)=1,1,0))</f>
        <v/>
      </c>
      <c r="P859" s="39">
        <f>IF(A859&amp;B859&amp;C859="","",IF(AND(O859=1,N(G859)&gt;0),IF(INDEX(pl_ativa,MAX(1,N(G859)))="Sim",1,0),0))</f>
        <v/>
      </c>
      <c r="Q859" s="39">
        <f>IF(F859="","",COUNTIFS(ex_chave_oc,F859,ex_cancelada,"&lt;&gt;Sim"))</f>
        <v/>
      </c>
      <c r="R859" s="51">
        <f>IF(P859="","",IF(AND(P859=1,N(Q859)&gt;0),1,0))</f>
        <v/>
      </c>
      <c r="S859" s="30">
        <f>IF(P859="","",IF(F859="","ERRO: data prevista ausente ou inválida",IF(O859=0,"Duplicada: contada uma vez",IF(N(G859)=0,"ERRO: tarefa fora do Plano Mestre",IF(P859=0,"Tarefa retirada do plano: não conta","OK")))))</f>
        <v/>
      </c>
    </row>
    <row r="860">
      <c r="A860" s="29" t="n"/>
      <c r="B860" s="25" t="n"/>
      <c r="C860" s="49" t="n"/>
      <c r="D860" s="29" t="n"/>
      <c r="E860" s="23">
        <f>IF(OR(A860="",B860=""),"",A860&amp;"|"&amp;B860)</f>
        <v/>
      </c>
      <c r="F860" s="30">
        <f>IF(OR(E860="",NOT(ISNUMBER(C860))),"",E860&amp;"|"&amp;YEAR(C860)&amp;"-"&amp;RIGHT("0"&amp;MONTH(C860),2)&amp;"-"&amp;RIGHT("0"&amp;DAY(C860),2))</f>
        <v/>
      </c>
      <c r="G860" s="26">
        <f>IF(E860="","",IFERROR(MATCH(E860,pl_chave,0),0))</f>
        <v/>
      </c>
      <c r="H860" s="23">
        <f>IF(G860="","",IF(G860=0,"Tarefa fora do plano",INDEX(pl_tag,G860)))</f>
        <v/>
      </c>
      <c r="I860" s="30">
        <f>IF(N(G860)=0,"",INDEX(pl_atividade,G860))</f>
        <v/>
      </c>
      <c r="J860" s="50">
        <f>IF(N(G860)=0,"",INDEX(pl_especialidade,G860))</f>
        <v/>
      </c>
      <c r="K860" s="28">
        <f>IF(N(G860)=0,"",INDEX(pl_duracao,G860))</f>
        <v/>
      </c>
      <c r="L860" s="39">
        <f>IF(ISNUMBER(C860),YEAR(C860),"")</f>
        <v/>
      </c>
      <c r="M860" s="39">
        <f>IF(ISNUMBER(C860),MONTH(C860),"")</f>
        <v/>
      </c>
      <c r="N860" s="23">
        <f>IF(L860="","",IF(NOT(ISNUMBER(crono_ano)),"Informe o ano",IF(L860&lt;crono_ano,"Antes do ano",IF(L860&gt;crono_ano,"Depois do ano","No ano"))))</f>
        <v/>
      </c>
      <c r="O860" s="39">
        <f>IF(F860="","",IF(COUNTIF(F$7:F860,F860)=1,1,0))</f>
        <v/>
      </c>
      <c r="P860" s="39">
        <f>IF(A860&amp;B860&amp;C860="","",IF(AND(O860=1,N(G860)&gt;0),IF(INDEX(pl_ativa,MAX(1,N(G860)))="Sim",1,0),0))</f>
        <v/>
      </c>
      <c r="Q860" s="39">
        <f>IF(F860="","",COUNTIFS(ex_chave_oc,F860,ex_cancelada,"&lt;&gt;Sim"))</f>
        <v/>
      </c>
      <c r="R860" s="51">
        <f>IF(P860="","",IF(AND(P860=1,N(Q860)&gt;0),1,0))</f>
        <v/>
      </c>
      <c r="S860" s="30">
        <f>IF(P860="","",IF(F860="","ERRO: data prevista ausente ou inválida",IF(O860=0,"Duplicada: contada uma vez",IF(N(G860)=0,"ERRO: tarefa fora do Plano Mestre",IF(P860=0,"Tarefa retirada do plano: não conta","OK")))))</f>
        <v/>
      </c>
    </row>
    <row r="861">
      <c r="A861" s="29" t="n"/>
      <c r="B861" s="25" t="n"/>
      <c r="C861" s="49" t="n"/>
      <c r="D861" s="29" t="n"/>
      <c r="E861" s="23">
        <f>IF(OR(A861="",B861=""),"",A861&amp;"|"&amp;B861)</f>
        <v/>
      </c>
      <c r="F861" s="30">
        <f>IF(OR(E861="",NOT(ISNUMBER(C861))),"",E861&amp;"|"&amp;YEAR(C861)&amp;"-"&amp;RIGHT("0"&amp;MONTH(C861),2)&amp;"-"&amp;RIGHT("0"&amp;DAY(C861),2))</f>
        <v/>
      </c>
      <c r="G861" s="26">
        <f>IF(E861="","",IFERROR(MATCH(E861,pl_chave,0),0))</f>
        <v/>
      </c>
      <c r="H861" s="23">
        <f>IF(G861="","",IF(G861=0,"Tarefa fora do plano",INDEX(pl_tag,G861)))</f>
        <v/>
      </c>
      <c r="I861" s="30">
        <f>IF(N(G861)=0,"",INDEX(pl_atividade,G861))</f>
        <v/>
      </c>
      <c r="J861" s="50">
        <f>IF(N(G861)=0,"",INDEX(pl_especialidade,G861))</f>
        <v/>
      </c>
      <c r="K861" s="28">
        <f>IF(N(G861)=0,"",INDEX(pl_duracao,G861))</f>
        <v/>
      </c>
      <c r="L861" s="39">
        <f>IF(ISNUMBER(C861),YEAR(C861),"")</f>
        <v/>
      </c>
      <c r="M861" s="39">
        <f>IF(ISNUMBER(C861),MONTH(C861),"")</f>
        <v/>
      </c>
      <c r="N861" s="23">
        <f>IF(L861="","",IF(NOT(ISNUMBER(crono_ano)),"Informe o ano",IF(L861&lt;crono_ano,"Antes do ano",IF(L861&gt;crono_ano,"Depois do ano","No ano"))))</f>
        <v/>
      </c>
      <c r="O861" s="39">
        <f>IF(F861="","",IF(COUNTIF(F$7:F861,F861)=1,1,0))</f>
        <v/>
      </c>
      <c r="P861" s="39">
        <f>IF(A861&amp;B861&amp;C861="","",IF(AND(O861=1,N(G861)&gt;0),IF(INDEX(pl_ativa,MAX(1,N(G861)))="Sim",1,0),0))</f>
        <v/>
      </c>
      <c r="Q861" s="39">
        <f>IF(F861="","",COUNTIFS(ex_chave_oc,F861,ex_cancelada,"&lt;&gt;Sim"))</f>
        <v/>
      </c>
      <c r="R861" s="51">
        <f>IF(P861="","",IF(AND(P861=1,N(Q861)&gt;0),1,0))</f>
        <v/>
      </c>
      <c r="S861" s="30">
        <f>IF(P861="","",IF(F861="","ERRO: data prevista ausente ou inválida",IF(O861=0,"Duplicada: contada uma vez",IF(N(G861)=0,"ERRO: tarefa fora do Plano Mestre",IF(P861=0,"Tarefa retirada do plano: não conta","OK")))))</f>
        <v/>
      </c>
    </row>
    <row r="862">
      <c r="A862" s="29" t="n"/>
      <c r="B862" s="25" t="n"/>
      <c r="C862" s="49" t="n"/>
      <c r="D862" s="29" t="n"/>
      <c r="E862" s="23">
        <f>IF(OR(A862="",B862=""),"",A862&amp;"|"&amp;B862)</f>
        <v/>
      </c>
      <c r="F862" s="30">
        <f>IF(OR(E862="",NOT(ISNUMBER(C862))),"",E862&amp;"|"&amp;YEAR(C862)&amp;"-"&amp;RIGHT("0"&amp;MONTH(C862),2)&amp;"-"&amp;RIGHT("0"&amp;DAY(C862),2))</f>
        <v/>
      </c>
      <c r="G862" s="26">
        <f>IF(E862="","",IFERROR(MATCH(E862,pl_chave,0),0))</f>
        <v/>
      </c>
      <c r="H862" s="23">
        <f>IF(G862="","",IF(G862=0,"Tarefa fora do plano",INDEX(pl_tag,G862)))</f>
        <v/>
      </c>
      <c r="I862" s="30">
        <f>IF(N(G862)=0,"",INDEX(pl_atividade,G862))</f>
        <v/>
      </c>
      <c r="J862" s="50">
        <f>IF(N(G862)=0,"",INDEX(pl_especialidade,G862))</f>
        <v/>
      </c>
      <c r="K862" s="28">
        <f>IF(N(G862)=0,"",INDEX(pl_duracao,G862))</f>
        <v/>
      </c>
      <c r="L862" s="39">
        <f>IF(ISNUMBER(C862),YEAR(C862),"")</f>
        <v/>
      </c>
      <c r="M862" s="39">
        <f>IF(ISNUMBER(C862),MONTH(C862),"")</f>
        <v/>
      </c>
      <c r="N862" s="23">
        <f>IF(L862="","",IF(NOT(ISNUMBER(crono_ano)),"Informe o ano",IF(L862&lt;crono_ano,"Antes do ano",IF(L862&gt;crono_ano,"Depois do ano","No ano"))))</f>
        <v/>
      </c>
      <c r="O862" s="39">
        <f>IF(F862="","",IF(COUNTIF(F$7:F862,F862)=1,1,0))</f>
        <v/>
      </c>
      <c r="P862" s="39">
        <f>IF(A862&amp;B862&amp;C862="","",IF(AND(O862=1,N(G862)&gt;0),IF(INDEX(pl_ativa,MAX(1,N(G862)))="Sim",1,0),0))</f>
        <v/>
      </c>
      <c r="Q862" s="39">
        <f>IF(F862="","",COUNTIFS(ex_chave_oc,F862,ex_cancelada,"&lt;&gt;Sim"))</f>
        <v/>
      </c>
      <c r="R862" s="51">
        <f>IF(P862="","",IF(AND(P862=1,N(Q862)&gt;0),1,0))</f>
        <v/>
      </c>
      <c r="S862" s="30">
        <f>IF(P862="","",IF(F862="","ERRO: data prevista ausente ou inválida",IF(O862=0,"Duplicada: contada uma vez",IF(N(G862)=0,"ERRO: tarefa fora do Plano Mestre",IF(P862=0,"Tarefa retirada do plano: não conta","OK")))))</f>
        <v/>
      </c>
    </row>
    <row r="863">
      <c r="A863" s="29" t="n"/>
      <c r="B863" s="25" t="n"/>
      <c r="C863" s="49" t="n"/>
      <c r="D863" s="29" t="n"/>
      <c r="E863" s="23">
        <f>IF(OR(A863="",B863=""),"",A863&amp;"|"&amp;B863)</f>
        <v/>
      </c>
      <c r="F863" s="30">
        <f>IF(OR(E863="",NOT(ISNUMBER(C863))),"",E863&amp;"|"&amp;YEAR(C863)&amp;"-"&amp;RIGHT("0"&amp;MONTH(C863),2)&amp;"-"&amp;RIGHT("0"&amp;DAY(C863),2))</f>
        <v/>
      </c>
      <c r="G863" s="26">
        <f>IF(E863="","",IFERROR(MATCH(E863,pl_chave,0),0))</f>
        <v/>
      </c>
      <c r="H863" s="23">
        <f>IF(G863="","",IF(G863=0,"Tarefa fora do plano",INDEX(pl_tag,G863)))</f>
        <v/>
      </c>
      <c r="I863" s="30">
        <f>IF(N(G863)=0,"",INDEX(pl_atividade,G863))</f>
        <v/>
      </c>
      <c r="J863" s="50">
        <f>IF(N(G863)=0,"",INDEX(pl_especialidade,G863))</f>
        <v/>
      </c>
      <c r="K863" s="28">
        <f>IF(N(G863)=0,"",INDEX(pl_duracao,G863))</f>
        <v/>
      </c>
      <c r="L863" s="39">
        <f>IF(ISNUMBER(C863),YEAR(C863),"")</f>
        <v/>
      </c>
      <c r="M863" s="39">
        <f>IF(ISNUMBER(C863),MONTH(C863),"")</f>
        <v/>
      </c>
      <c r="N863" s="23">
        <f>IF(L863="","",IF(NOT(ISNUMBER(crono_ano)),"Informe o ano",IF(L863&lt;crono_ano,"Antes do ano",IF(L863&gt;crono_ano,"Depois do ano","No ano"))))</f>
        <v/>
      </c>
      <c r="O863" s="39">
        <f>IF(F863="","",IF(COUNTIF(F$7:F863,F863)=1,1,0))</f>
        <v/>
      </c>
      <c r="P863" s="39">
        <f>IF(A863&amp;B863&amp;C863="","",IF(AND(O863=1,N(G863)&gt;0),IF(INDEX(pl_ativa,MAX(1,N(G863)))="Sim",1,0),0))</f>
        <v/>
      </c>
      <c r="Q863" s="39">
        <f>IF(F863="","",COUNTIFS(ex_chave_oc,F863,ex_cancelada,"&lt;&gt;Sim"))</f>
        <v/>
      </c>
      <c r="R863" s="51">
        <f>IF(P863="","",IF(AND(P863=1,N(Q863)&gt;0),1,0))</f>
        <v/>
      </c>
      <c r="S863" s="30">
        <f>IF(P863="","",IF(F863="","ERRO: data prevista ausente ou inválida",IF(O863=0,"Duplicada: contada uma vez",IF(N(G863)=0,"ERRO: tarefa fora do Plano Mestre",IF(P863=0,"Tarefa retirada do plano: não conta","OK")))))</f>
        <v/>
      </c>
    </row>
    <row r="864">
      <c r="A864" s="29" t="n"/>
      <c r="B864" s="25" t="n"/>
      <c r="C864" s="49" t="n"/>
      <c r="D864" s="29" t="n"/>
      <c r="E864" s="23">
        <f>IF(OR(A864="",B864=""),"",A864&amp;"|"&amp;B864)</f>
        <v/>
      </c>
      <c r="F864" s="30">
        <f>IF(OR(E864="",NOT(ISNUMBER(C864))),"",E864&amp;"|"&amp;YEAR(C864)&amp;"-"&amp;RIGHT("0"&amp;MONTH(C864),2)&amp;"-"&amp;RIGHT("0"&amp;DAY(C864),2))</f>
        <v/>
      </c>
      <c r="G864" s="26">
        <f>IF(E864="","",IFERROR(MATCH(E864,pl_chave,0),0))</f>
        <v/>
      </c>
      <c r="H864" s="23">
        <f>IF(G864="","",IF(G864=0,"Tarefa fora do plano",INDEX(pl_tag,G864)))</f>
        <v/>
      </c>
      <c r="I864" s="30">
        <f>IF(N(G864)=0,"",INDEX(pl_atividade,G864))</f>
        <v/>
      </c>
      <c r="J864" s="50">
        <f>IF(N(G864)=0,"",INDEX(pl_especialidade,G864))</f>
        <v/>
      </c>
      <c r="K864" s="28">
        <f>IF(N(G864)=0,"",INDEX(pl_duracao,G864))</f>
        <v/>
      </c>
      <c r="L864" s="39">
        <f>IF(ISNUMBER(C864),YEAR(C864),"")</f>
        <v/>
      </c>
      <c r="M864" s="39">
        <f>IF(ISNUMBER(C864),MONTH(C864),"")</f>
        <v/>
      </c>
      <c r="N864" s="23">
        <f>IF(L864="","",IF(NOT(ISNUMBER(crono_ano)),"Informe o ano",IF(L864&lt;crono_ano,"Antes do ano",IF(L864&gt;crono_ano,"Depois do ano","No ano"))))</f>
        <v/>
      </c>
      <c r="O864" s="39">
        <f>IF(F864="","",IF(COUNTIF(F$7:F864,F864)=1,1,0))</f>
        <v/>
      </c>
      <c r="P864" s="39">
        <f>IF(A864&amp;B864&amp;C864="","",IF(AND(O864=1,N(G864)&gt;0),IF(INDEX(pl_ativa,MAX(1,N(G864)))="Sim",1,0),0))</f>
        <v/>
      </c>
      <c r="Q864" s="39">
        <f>IF(F864="","",COUNTIFS(ex_chave_oc,F864,ex_cancelada,"&lt;&gt;Sim"))</f>
        <v/>
      </c>
      <c r="R864" s="51">
        <f>IF(P864="","",IF(AND(P864=1,N(Q864)&gt;0),1,0))</f>
        <v/>
      </c>
      <c r="S864" s="30">
        <f>IF(P864="","",IF(F864="","ERRO: data prevista ausente ou inválida",IF(O864=0,"Duplicada: contada uma vez",IF(N(G864)=0,"ERRO: tarefa fora do Plano Mestre",IF(P864=0,"Tarefa retirada do plano: não conta","OK")))))</f>
        <v/>
      </c>
    </row>
    <row r="865">
      <c r="A865" s="29" t="n"/>
      <c r="B865" s="25" t="n"/>
      <c r="C865" s="49" t="n"/>
      <c r="D865" s="29" t="n"/>
      <c r="E865" s="23">
        <f>IF(OR(A865="",B865=""),"",A865&amp;"|"&amp;B865)</f>
        <v/>
      </c>
      <c r="F865" s="30">
        <f>IF(OR(E865="",NOT(ISNUMBER(C865))),"",E865&amp;"|"&amp;YEAR(C865)&amp;"-"&amp;RIGHT("0"&amp;MONTH(C865),2)&amp;"-"&amp;RIGHT("0"&amp;DAY(C865),2))</f>
        <v/>
      </c>
      <c r="G865" s="26">
        <f>IF(E865="","",IFERROR(MATCH(E865,pl_chave,0),0))</f>
        <v/>
      </c>
      <c r="H865" s="23">
        <f>IF(G865="","",IF(G865=0,"Tarefa fora do plano",INDEX(pl_tag,G865)))</f>
        <v/>
      </c>
      <c r="I865" s="30">
        <f>IF(N(G865)=0,"",INDEX(pl_atividade,G865))</f>
        <v/>
      </c>
      <c r="J865" s="50">
        <f>IF(N(G865)=0,"",INDEX(pl_especialidade,G865))</f>
        <v/>
      </c>
      <c r="K865" s="28">
        <f>IF(N(G865)=0,"",INDEX(pl_duracao,G865))</f>
        <v/>
      </c>
      <c r="L865" s="39">
        <f>IF(ISNUMBER(C865),YEAR(C865),"")</f>
        <v/>
      </c>
      <c r="M865" s="39">
        <f>IF(ISNUMBER(C865),MONTH(C865),"")</f>
        <v/>
      </c>
      <c r="N865" s="23">
        <f>IF(L865="","",IF(NOT(ISNUMBER(crono_ano)),"Informe o ano",IF(L865&lt;crono_ano,"Antes do ano",IF(L865&gt;crono_ano,"Depois do ano","No ano"))))</f>
        <v/>
      </c>
      <c r="O865" s="39">
        <f>IF(F865="","",IF(COUNTIF(F$7:F865,F865)=1,1,0))</f>
        <v/>
      </c>
      <c r="P865" s="39">
        <f>IF(A865&amp;B865&amp;C865="","",IF(AND(O865=1,N(G865)&gt;0),IF(INDEX(pl_ativa,MAX(1,N(G865)))="Sim",1,0),0))</f>
        <v/>
      </c>
      <c r="Q865" s="39">
        <f>IF(F865="","",COUNTIFS(ex_chave_oc,F865,ex_cancelada,"&lt;&gt;Sim"))</f>
        <v/>
      </c>
      <c r="R865" s="51">
        <f>IF(P865="","",IF(AND(P865=1,N(Q865)&gt;0),1,0))</f>
        <v/>
      </c>
      <c r="S865" s="30">
        <f>IF(P865="","",IF(F865="","ERRO: data prevista ausente ou inválida",IF(O865=0,"Duplicada: contada uma vez",IF(N(G865)=0,"ERRO: tarefa fora do Plano Mestre",IF(P865=0,"Tarefa retirada do plano: não conta","OK")))))</f>
        <v/>
      </c>
    </row>
    <row r="866">
      <c r="A866" s="29" t="n"/>
      <c r="B866" s="25" t="n"/>
      <c r="C866" s="49" t="n"/>
      <c r="D866" s="29" t="n"/>
      <c r="E866" s="23">
        <f>IF(OR(A866="",B866=""),"",A866&amp;"|"&amp;B866)</f>
        <v/>
      </c>
      <c r="F866" s="30">
        <f>IF(OR(E866="",NOT(ISNUMBER(C866))),"",E866&amp;"|"&amp;YEAR(C866)&amp;"-"&amp;RIGHT("0"&amp;MONTH(C866),2)&amp;"-"&amp;RIGHT("0"&amp;DAY(C866),2))</f>
        <v/>
      </c>
      <c r="G866" s="26">
        <f>IF(E866="","",IFERROR(MATCH(E866,pl_chave,0),0))</f>
        <v/>
      </c>
      <c r="H866" s="23">
        <f>IF(G866="","",IF(G866=0,"Tarefa fora do plano",INDEX(pl_tag,G866)))</f>
        <v/>
      </c>
      <c r="I866" s="30">
        <f>IF(N(G866)=0,"",INDEX(pl_atividade,G866))</f>
        <v/>
      </c>
      <c r="J866" s="50">
        <f>IF(N(G866)=0,"",INDEX(pl_especialidade,G866))</f>
        <v/>
      </c>
      <c r="K866" s="28">
        <f>IF(N(G866)=0,"",INDEX(pl_duracao,G866))</f>
        <v/>
      </c>
      <c r="L866" s="39">
        <f>IF(ISNUMBER(C866),YEAR(C866),"")</f>
        <v/>
      </c>
      <c r="M866" s="39">
        <f>IF(ISNUMBER(C866),MONTH(C866),"")</f>
        <v/>
      </c>
      <c r="N866" s="23">
        <f>IF(L866="","",IF(NOT(ISNUMBER(crono_ano)),"Informe o ano",IF(L866&lt;crono_ano,"Antes do ano",IF(L866&gt;crono_ano,"Depois do ano","No ano"))))</f>
        <v/>
      </c>
      <c r="O866" s="39">
        <f>IF(F866="","",IF(COUNTIF(F$7:F866,F866)=1,1,0))</f>
        <v/>
      </c>
      <c r="P866" s="39">
        <f>IF(A866&amp;B866&amp;C866="","",IF(AND(O866=1,N(G866)&gt;0),IF(INDEX(pl_ativa,MAX(1,N(G866)))="Sim",1,0),0))</f>
        <v/>
      </c>
      <c r="Q866" s="39">
        <f>IF(F866="","",COUNTIFS(ex_chave_oc,F866,ex_cancelada,"&lt;&gt;Sim"))</f>
        <v/>
      </c>
      <c r="R866" s="51">
        <f>IF(P866="","",IF(AND(P866=1,N(Q866)&gt;0),1,0))</f>
        <v/>
      </c>
      <c r="S866" s="30">
        <f>IF(P866="","",IF(F866="","ERRO: data prevista ausente ou inválida",IF(O866=0,"Duplicada: contada uma vez",IF(N(G866)=0,"ERRO: tarefa fora do Plano Mestre",IF(P866=0,"Tarefa retirada do plano: não conta","OK")))))</f>
        <v/>
      </c>
    </row>
    <row r="867">
      <c r="A867" s="29" t="n"/>
      <c r="B867" s="25" t="n"/>
      <c r="C867" s="49" t="n"/>
      <c r="D867" s="29" t="n"/>
      <c r="E867" s="23">
        <f>IF(OR(A867="",B867=""),"",A867&amp;"|"&amp;B867)</f>
        <v/>
      </c>
      <c r="F867" s="30">
        <f>IF(OR(E867="",NOT(ISNUMBER(C867))),"",E867&amp;"|"&amp;YEAR(C867)&amp;"-"&amp;RIGHT("0"&amp;MONTH(C867),2)&amp;"-"&amp;RIGHT("0"&amp;DAY(C867),2))</f>
        <v/>
      </c>
      <c r="G867" s="26">
        <f>IF(E867="","",IFERROR(MATCH(E867,pl_chave,0),0))</f>
        <v/>
      </c>
      <c r="H867" s="23">
        <f>IF(G867="","",IF(G867=0,"Tarefa fora do plano",INDEX(pl_tag,G867)))</f>
        <v/>
      </c>
      <c r="I867" s="30">
        <f>IF(N(G867)=0,"",INDEX(pl_atividade,G867))</f>
        <v/>
      </c>
      <c r="J867" s="50">
        <f>IF(N(G867)=0,"",INDEX(pl_especialidade,G867))</f>
        <v/>
      </c>
      <c r="K867" s="28">
        <f>IF(N(G867)=0,"",INDEX(pl_duracao,G867))</f>
        <v/>
      </c>
      <c r="L867" s="39">
        <f>IF(ISNUMBER(C867),YEAR(C867),"")</f>
        <v/>
      </c>
      <c r="M867" s="39">
        <f>IF(ISNUMBER(C867),MONTH(C867),"")</f>
        <v/>
      </c>
      <c r="N867" s="23">
        <f>IF(L867="","",IF(NOT(ISNUMBER(crono_ano)),"Informe o ano",IF(L867&lt;crono_ano,"Antes do ano",IF(L867&gt;crono_ano,"Depois do ano","No ano"))))</f>
        <v/>
      </c>
      <c r="O867" s="39">
        <f>IF(F867="","",IF(COUNTIF(F$7:F867,F867)=1,1,0))</f>
        <v/>
      </c>
      <c r="P867" s="39">
        <f>IF(A867&amp;B867&amp;C867="","",IF(AND(O867=1,N(G867)&gt;0),IF(INDEX(pl_ativa,MAX(1,N(G867)))="Sim",1,0),0))</f>
        <v/>
      </c>
      <c r="Q867" s="39">
        <f>IF(F867="","",COUNTIFS(ex_chave_oc,F867,ex_cancelada,"&lt;&gt;Sim"))</f>
        <v/>
      </c>
      <c r="R867" s="51">
        <f>IF(P867="","",IF(AND(P867=1,N(Q867)&gt;0),1,0))</f>
        <v/>
      </c>
      <c r="S867" s="30">
        <f>IF(P867="","",IF(F867="","ERRO: data prevista ausente ou inválida",IF(O867=0,"Duplicada: contada uma vez",IF(N(G867)=0,"ERRO: tarefa fora do Plano Mestre",IF(P867=0,"Tarefa retirada do plano: não conta","OK")))))</f>
        <v/>
      </c>
    </row>
    <row r="868">
      <c r="A868" s="29" t="n"/>
      <c r="B868" s="25" t="n"/>
      <c r="C868" s="49" t="n"/>
      <c r="D868" s="29" t="n"/>
      <c r="E868" s="23">
        <f>IF(OR(A868="",B868=""),"",A868&amp;"|"&amp;B868)</f>
        <v/>
      </c>
      <c r="F868" s="30">
        <f>IF(OR(E868="",NOT(ISNUMBER(C868))),"",E868&amp;"|"&amp;YEAR(C868)&amp;"-"&amp;RIGHT("0"&amp;MONTH(C868),2)&amp;"-"&amp;RIGHT("0"&amp;DAY(C868),2))</f>
        <v/>
      </c>
      <c r="G868" s="26">
        <f>IF(E868="","",IFERROR(MATCH(E868,pl_chave,0),0))</f>
        <v/>
      </c>
      <c r="H868" s="23">
        <f>IF(G868="","",IF(G868=0,"Tarefa fora do plano",INDEX(pl_tag,G868)))</f>
        <v/>
      </c>
      <c r="I868" s="30">
        <f>IF(N(G868)=0,"",INDEX(pl_atividade,G868))</f>
        <v/>
      </c>
      <c r="J868" s="50">
        <f>IF(N(G868)=0,"",INDEX(pl_especialidade,G868))</f>
        <v/>
      </c>
      <c r="K868" s="28">
        <f>IF(N(G868)=0,"",INDEX(pl_duracao,G868))</f>
        <v/>
      </c>
      <c r="L868" s="39">
        <f>IF(ISNUMBER(C868),YEAR(C868),"")</f>
        <v/>
      </c>
      <c r="M868" s="39">
        <f>IF(ISNUMBER(C868),MONTH(C868),"")</f>
        <v/>
      </c>
      <c r="N868" s="23">
        <f>IF(L868="","",IF(NOT(ISNUMBER(crono_ano)),"Informe o ano",IF(L868&lt;crono_ano,"Antes do ano",IF(L868&gt;crono_ano,"Depois do ano","No ano"))))</f>
        <v/>
      </c>
      <c r="O868" s="39">
        <f>IF(F868="","",IF(COUNTIF(F$7:F868,F868)=1,1,0))</f>
        <v/>
      </c>
      <c r="P868" s="39">
        <f>IF(A868&amp;B868&amp;C868="","",IF(AND(O868=1,N(G868)&gt;0),IF(INDEX(pl_ativa,MAX(1,N(G868)))="Sim",1,0),0))</f>
        <v/>
      </c>
      <c r="Q868" s="39">
        <f>IF(F868="","",COUNTIFS(ex_chave_oc,F868,ex_cancelada,"&lt;&gt;Sim"))</f>
        <v/>
      </c>
      <c r="R868" s="51">
        <f>IF(P868="","",IF(AND(P868=1,N(Q868)&gt;0),1,0))</f>
        <v/>
      </c>
      <c r="S868" s="30">
        <f>IF(P868="","",IF(F868="","ERRO: data prevista ausente ou inválida",IF(O868=0,"Duplicada: contada uma vez",IF(N(G868)=0,"ERRO: tarefa fora do Plano Mestre",IF(P868=0,"Tarefa retirada do plano: não conta","OK")))))</f>
        <v/>
      </c>
    </row>
    <row r="869">
      <c r="A869" s="29" t="n"/>
      <c r="B869" s="25" t="n"/>
      <c r="C869" s="49" t="n"/>
      <c r="D869" s="29" t="n"/>
      <c r="E869" s="23">
        <f>IF(OR(A869="",B869=""),"",A869&amp;"|"&amp;B869)</f>
        <v/>
      </c>
      <c r="F869" s="30">
        <f>IF(OR(E869="",NOT(ISNUMBER(C869))),"",E869&amp;"|"&amp;YEAR(C869)&amp;"-"&amp;RIGHT("0"&amp;MONTH(C869),2)&amp;"-"&amp;RIGHT("0"&amp;DAY(C869),2))</f>
        <v/>
      </c>
      <c r="G869" s="26">
        <f>IF(E869="","",IFERROR(MATCH(E869,pl_chave,0),0))</f>
        <v/>
      </c>
      <c r="H869" s="23">
        <f>IF(G869="","",IF(G869=0,"Tarefa fora do plano",INDEX(pl_tag,G869)))</f>
        <v/>
      </c>
      <c r="I869" s="30">
        <f>IF(N(G869)=0,"",INDEX(pl_atividade,G869))</f>
        <v/>
      </c>
      <c r="J869" s="50">
        <f>IF(N(G869)=0,"",INDEX(pl_especialidade,G869))</f>
        <v/>
      </c>
      <c r="K869" s="28">
        <f>IF(N(G869)=0,"",INDEX(pl_duracao,G869))</f>
        <v/>
      </c>
      <c r="L869" s="39">
        <f>IF(ISNUMBER(C869),YEAR(C869),"")</f>
        <v/>
      </c>
      <c r="M869" s="39">
        <f>IF(ISNUMBER(C869),MONTH(C869),"")</f>
        <v/>
      </c>
      <c r="N869" s="23">
        <f>IF(L869="","",IF(NOT(ISNUMBER(crono_ano)),"Informe o ano",IF(L869&lt;crono_ano,"Antes do ano",IF(L869&gt;crono_ano,"Depois do ano","No ano"))))</f>
        <v/>
      </c>
      <c r="O869" s="39">
        <f>IF(F869="","",IF(COUNTIF(F$7:F869,F869)=1,1,0))</f>
        <v/>
      </c>
      <c r="P869" s="39">
        <f>IF(A869&amp;B869&amp;C869="","",IF(AND(O869=1,N(G869)&gt;0),IF(INDEX(pl_ativa,MAX(1,N(G869)))="Sim",1,0),0))</f>
        <v/>
      </c>
      <c r="Q869" s="39">
        <f>IF(F869="","",COUNTIFS(ex_chave_oc,F869,ex_cancelada,"&lt;&gt;Sim"))</f>
        <v/>
      </c>
      <c r="R869" s="51">
        <f>IF(P869="","",IF(AND(P869=1,N(Q869)&gt;0),1,0))</f>
        <v/>
      </c>
      <c r="S869" s="30">
        <f>IF(P869="","",IF(F869="","ERRO: data prevista ausente ou inválida",IF(O869=0,"Duplicada: contada uma vez",IF(N(G869)=0,"ERRO: tarefa fora do Plano Mestre",IF(P869=0,"Tarefa retirada do plano: não conta","OK")))))</f>
        <v/>
      </c>
    </row>
    <row r="870">
      <c r="A870" s="29" t="n"/>
      <c r="B870" s="25" t="n"/>
      <c r="C870" s="49" t="n"/>
      <c r="D870" s="29" t="n"/>
      <c r="E870" s="23">
        <f>IF(OR(A870="",B870=""),"",A870&amp;"|"&amp;B870)</f>
        <v/>
      </c>
      <c r="F870" s="30">
        <f>IF(OR(E870="",NOT(ISNUMBER(C870))),"",E870&amp;"|"&amp;YEAR(C870)&amp;"-"&amp;RIGHT("0"&amp;MONTH(C870),2)&amp;"-"&amp;RIGHT("0"&amp;DAY(C870),2))</f>
        <v/>
      </c>
      <c r="G870" s="26">
        <f>IF(E870="","",IFERROR(MATCH(E870,pl_chave,0),0))</f>
        <v/>
      </c>
      <c r="H870" s="23">
        <f>IF(G870="","",IF(G870=0,"Tarefa fora do plano",INDEX(pl_tag,G870)))</f>
        <v/>
      </c>
      <c r="I870" s="30">
        <f>IF(N(G870)=0,"",INDEX(pl_atividade,G870))</f>
        <v/>
      </c>
      <c r="J870" s="50">
        <f>IF(N(G870)=0,"",INDEX(pl_especialidade,G870))</f>
        <v/>
      </c>
      <c r="K870" s="28">
        <f>IF(N(G870)=0,"",INDEX(pl_duracao,G870))</f>
        <v/>
      </c>
      <c r="L870" s="39">
        <f>IF(ISNUMBER(C870),YEAR(C870),"")</f>
        <v/>
      </c>
      <c r="M870" s="39">
        <f>IF(ISNUMBER(C870),MONTH(C870),"")</f>
        <v/>
      </c>
      <c r="N870" s="23">
        <f>IF(L870="","",IF(NOT(ISNUMBER(crono_ano)),"Informe o ano",IF(L870&lt;crono_ano,"Antes do ano",IF(L870&gt;crono_ano,"Depois do ano","No ano"))))</f>
        <v/>
      </c>
      <c r="O870" s="39">
        <f>IF(F870="","",IF(COUNTIF(F$7:F870,F870)=1,1,0))</f>
        <v/>
      </c>
      <c r="P870" s="39">
        <f>IF(A870&amp;B870&amp;C870="","",IF(AND(O870=1,N(G870)&gt;0),IF(INDEX(pl_ativa,MAX(1,N(G870)))="Sim",1,0),0))</f>
        <v/>
      </c>
      <c r="Q870" s="39">
        <f>IF(F870="","",COUNTIFS(ex_chave_oc,F870,ex_cancelada,"&lt;&gt;Sim"))</f>
        <v/>
      </c>
      <c r="R870" s="51">
        <f>IF(P870="","",IF(AND(P870=1,N(Q870)&gt;0),1,0))</f>
        <v/>
      </c>
      <c r="S870" s="30">
        <f>IF(P870="","",IF(F870="","ERRO: data prevista ausente ou inválida",IF(O870=0,"Duplicada: contada uma vez",IF(N(G870)=0,"ERRO: tarefa fora do Plano Mestre",IF(P870=0,"Tarefa retirada do plano: não conta","OK")))))</f>
        <v/>
      </c>
    </row>
    <row r="871">
      <c r="A871" s="29" t="n"/>
      <c r="B871" s="25" t="n"/>
      <c r="C871" s="49" t="n"/>
      <c r="D871" s="29" t="n"/>
      <c r="E871" s="23">
        <f>IF(OR(A871="",B871=""),"",A871&amp;"|"&amp;B871)</f>
        <v/>
      </c>
      <c r="F871" s="30">
        <f>IF(OR(E871="",NOT(ISNUMBER(C871))),"",E871&amp;"|"&amp;YEAR(C871)&amp;"-"&amp;RIGHT("0"&amp;MONTH(C871),2)&amp;"-"&amp;RIGHT("0"&amp;DAY(C871),2))</f>
        <v/>
      </c>
      <c r="G871" s="26">
        <f>IF(E871="","",IFERROR(MATCH(E871,pl_chave,0),0))</f>
        <v/>
      </c>
      <c r="H871" s="23">
        <f>IF(G871="","",IF(G871=0,"Tarefa fora do plano",INDEX(pl_tag,G871)))</f>
        <v/>
      </c>
      <c r="I871" s="30">
        <f>IF(N(G871)=0,"",INDEX(pl_atividade,G871))</f>
        <v/>
      </c>
      <c r="J871" s="50">
        <f>IF(N(G871)=0,"",INDEX(pl_especialidade,G871))</f>
        <v/>
      </c>
      <c r="K871" s="28">
        <f>IF(N(G871)=0,"",INDEX(pl_duracao,G871))</f>
        <v/>
      </c>
      <c r="L871" s="39">
        <f>IF(ISNUMBER(C871),YEAR(C871),"")</f>
        <v/>
      </c>
      <c r="M871" s="39">
        <f>IF(ISNUMBER(C871),MONTH(C871),"")</f>
        <v/>
      </c>
      <c r="N871" s="23">
        <f>IF(L871="","",IF(NOT(ISNUMBER(crono_ano)),"Informe o ano",IF(L871&lt;crono_ano,"Antes do ano",IF(L871&gt;crono_ano,"Depois do ano","No ano"))))</f>
        <v/>
      </c>
      <c r="O871" s="39">
        <f>IF(F871="","",IF(COUNTIF(F$7:F871,F871)=1,1,0))</f>
        <v/>
      </c>
      <c r="P871" s="39">
        <f>IF(A871&amp;B871&amp;C871="","",IF(AND(O871=1,N(G871)&gt;0),IF(INDEX(pl_ativa,MAX(1,N(G871)))="Sim",1,0),0))</f>
        <v/>
      </c>
      <c r="Q871" s="39">
        <f>IF(F871="","",COUNTIFS(ex_chave_oc,F871,ex_cancelada,"&lt;&gt;Sim"))</f>
        <v/>
      </c>
      <c r="R871" s="51">
        <f>IF(P871="","",IF(AND(P871=1,N(Q871)&gt;0),1,0))</f>
        <v/>
      </c>
      <c r="S871" s="30">
        <f>IF(P871="","",IF(F871="","ERRO: data prevista ausente ou inválida",IF(O871=0,"Duplicada: contada uma vez",IF(N(G871)=0,"ERRO: tarefa fora do Plano Mestre",IF(P871=0,"Tarefa retirada do plano: não conta","OK")))))</f>
        <v/>
      </c>
    </row>
    <row r="872">
      <c r="A872" s="29" t="n"/>
      <c r="B872" s="25" t="n"/>
      <c r="C872" s="49" t="n"/>
      <c r="D872" s="29" t="n"/>
      <c r="E872" s="23">
        <f>IF(OR(A872="",B872=""),"",A872&amp;"|"&amp;B872)</f>
        <v/>
      </c>
      <c r="F872" s="30">
        <f>IF(OR(E872="",NOT(ISNUMBER(C872))),"",E872&amp;"|"&amp;YEAR(C872)&amp;"-"&amp;RIGHT("0"&amp;MONTH(C872),2)&amp;"-"&amp;RIGHT("0"&amp;DAY(C872),2))</f>
        <v/>
      </c>
      <c r="G872" s="26">
        <f>IF(E872="","",IFERROR(MATCH(E872,pl_chave,0),0))</f>
        <v/>
      </c>
      <c r="H872" s="23">
        <f>IF(G872="","",IF(G872=0,"Tarefa fora do plano",INDEX(pl_tag,G872)))</f>
        <v/>
      </c>
      <c r="I872" s="30">
        <f>IF(N(G872)=0,"",INDEX(pl_atividade,G872))</f>
        <v/>
      </c>
      <c r="J872" s="50">
        <f>IF(N(G872)=0,"",INDEX(pl_especialidade,G872))</f>
        <v/>
      </c>
      <c r="K872" s="28">
        <f>IF(N(G872)=0,"",INDEX(pl_duracao,G872))</f>
        <v/>
      </c>
      <c r="L872" s="39">
        <f>IF(ISNUMBER(C872),YEAR(C872),"")</f>
        <v/>
      </c>
      <c r="M872" s="39">
        <f>IF(ISNUMBER(C872),MONTH(C872),"")</f>
        <v/>
      </c>
      <c r="N872" s="23">
        <f>IF(L872="","",IF(NOT(ISNUMBER(crono_ano)),"Informe o ano",IF(L872&lt;crono_ano,"Antes do ano",IF(L872&gt;crono_ano,"Depois do ano","No ano"))))</f>
        <v/>
      </c>
      <c r="O872" s="39">
        <f>IF(F872="","",IF(COUNTIF(F$7:F872,F872)=1,1,0))</f>
        <v/>
      </c>
      <c r="P872" s="39">
        <f>IF(A872&amp;B872&amp;C872="","",IF(AND(O872=1,N(G872)&gt;0),IF(INDEX(pl_ativa,MAX(1,N(G872)))="Sim",1,0),0))</f>
        <v/>
      </c>
      <c r="Q872" s="39">
        <f>IF(F872="","",COUNTIFS(ex_chave_oc,F872,ex_cancelada,"&lt;&gt;Sim"))</f>
        <v/>
      </c>
      <c r="R872" s="51">
        <f>IF(P872="","",IF(AND(P872=1,N(Q872)&gt;0),1,0))</f>
        <v/>
      </c>
      <c r="S872" s="30">
        <f>IF(P872="","",IF(F872="","ERRO: data prevista ausente ou inválida",IF(O872=0,"Duplicada: contada uma vez",IF(N(G872)=0,"ERRO: tarefa fora do Plano Mestre",IF(P872=0,"Tarefa retirada do plano: não conta","OK")))))</f>
        <v/>
      </c>
    </row>
    <row r="873">
      <c r="A873" s="29" t="n"/>
      <c r="B873" s="25" t="n"/>
      <c r="C873" s="49" t="n"/>
      <c r="D873" s="29" t="n"/>
      <c r="E873" s="23">
        <f>IF(OR(A873="",B873=""),"",A873&amp;"|"&amp;B873)</f>
        <v/>
      </c>
      <c r="F873" s="30">
        <f>IF(OR(E873="",NOT(ISNUMBER(C873))),"",E873&amp;"|"&amp;YEAR(C873)&amp;"-"&amp;RIGHT("0"&amp;MONTH(C873),2)&amp;"-"&amp;RIGHT("0"&amp;DAY(C873),2))</f>
        <v/>
      </c>
      <c r="G873" s="26">
        <f>IF(E873="","",IFERROR(MATCH(E873,pl_chave,0),0))</f>
        <v/>
      </c>
      <c r="H873" s="23">
        <f>IF(G873="","",IF(G873=0,"Tarefa fora do plano",INDEX(pl_tag,G873)))</f>
        <v/>
      </c>
      <c r="I873" s="30">
        <f>IF(N(G873)=0,"",INDEX(pl_atividade,G873))</f>
        <v/>
      </c>
      <c r="J873" s="50">
        <f>IF(N(G873)=0,"",INDEX(pl_especialidade,G873))</f>
        <v/>
      </c>
      <c r="K873" s="28">
        <f>IF(N(G873)=0,"",INDEX(pl_duracao,G873))</f>
        <v/>
      </c>
      <c r="L873" s="39">
        <f>IF(ISNUMBER(C873),YEAR(C873),"")</f>
        <v/>
      </c>
      <c r="M873" s="39">
        <f>IF(ISNUMBER(C873),MONTH(C873),"")</f>
        <v/>
      </c>
      <c r="N873" s="23">
        <f>IF(L873="","",IF(NOT(ISNUMBER(crono_ano)),"Informe o ano",IF(L873&lt;crono_ano,"Antes do ano",IF(L873&gt;crono_ano,"Depois do ano","No ano"))))</f>
        <v/>
      </c>
      <c r="O873" s="39">
        <f>IF(F873="","",IF(COUNTIF(F$7:F873,F873)=1,1,0))</f>
        <v/>
      </c>
      <c r="P873" s="39">
        <f>IF(A873&amp;B873&amp;C873="","",IF(AND(O873=1,N(G873)&gt;0),IF(INDEX(pl_ativa,MAX(1,N(G873)))="Sim",1,0),0))</f>
        <v/>
      </c>
      <c r="Q873" s="39">
        <f>IF(F873="","",COUNTIFS(ex_chave_oc,F873,ex_cancelada,"&lt;&gt;Sim"))</f>
        <v/>
      </c>
      <c r="R873" s="51">
        <f>IF(P873="","",IF(AND(P873=1,N(Q873)&gt;0),1,0))</f>
        <v/>
      </c>
      <c r="S873" s="30">
        <f>IF(P873="","",IF(F873="","ERRO: data prevista ausente ou inválida",IF(O873=0,"Duplicada: contada uma vez",IF(N(G873)=0,"ERRO: tarefa fora do Plano Mestre",IF(P873=0,"Tarefa retirada do plano: não conta","OK")))))</f>
        <v/>
      </c>
    </row>
    <row r="874">
      <c r="A874" s="29" t="n"/>
      <c r="B874" s="25" t="n"/>
      <c r="C874" s="49" t="n"/>
      <c r="D874" s="29" t="n"/>
      <c r="E874" s="23">
        <f>IF(OR(A874="",B874=""),"",A874&amp;"|"&amp;B874)</f>
        <v/>
      </c>
      <c r="F874" s="30">
        <f>IF(OR(E874="",NOT(ISNUMBER(C874))),"",E874&amp;"|"&amp;YEAR(C874)&amp;"-"&amp;RIGHT("0"&amp;MONTH(C874),2)&amp;"-"&amp;RIGHT("0"&amp;DAY(C874),2))</f>
        <v/>
      </c>
      <c r="G874" s="26">
        <f>IF(E874="","",IFERROR(MATCH(E874,pl_chave,0),0))</f>
        <v/>
      </c>
      <c r="H874" s="23">
        <f>IF(G874="","",IF(G874=0,"Tarefa fora do plano",INDEX(pl_tag,G874)))</f>
        <v/>
      </c>
      <c r="I874" s="30">
        <f>IF(N(G874)=0,"",INDEX(pl_atividade,G874))</f>
        <v/>
      </c>
      <c r="J874" s="50">
        <f>IF(N(G874)=0,"",INDEX(pl_especialidade,G874))</f>
        <v/>
      </c>
      <c r="K874" s="28">
        <f>IF(N(G874)=0,"",INDEX(pl_duracao,G874))</f>
        <v/>
      </c>
      <c r="L874" s="39">
        <f>IF(ISNUMBER(C874),YEAR(C874),"")</f>
        <v/>
      </c>
      <c r="M874" s="39">
        <f>IF(ISNUMBER(C874),MONTH(C874),"")</f>
        <v/>
      </c>
      <c r="N874" s="23">
        <f>IF(L874="","",IF(NOT(ISNUMBER(crono_ano)),"Informe o ano",IF(L874&lt;crono_ano,"Antes do ano",IF(L874&gt;crono_ano,"Depois do ano","No ano"))))</f>
        <v/>
      </c>
      <c r="O874" s="39">
        <f>IF(F874="","",IF(COUNTIF(F$7:F874,F874)=1,1,0))</f>
        <v/>
      </c>
      <c r="P874" s="39">
        <f>IF(A874&amp;B874&amp;C874="","",IF(AND(O874=1,N(G874)&gt;0),IF(INDEX(pl_ativa,MAX(1,N(G874)))="Sim",1,0),0))</f>
        <v/>
      </c>
      <c r="Q874" s="39">
        <f>IF(F874="","",COUNTIFS(ex_chave_oc,F874,ex_cancelada,"&lt;&gt;Sim"))</f>
        <v/>
      </c>
      <c r="R874" s="51">
        <f>IF(P874="","",IF(AND(P874=1,N(Q874)&gt;0),1,0))</f>
        <v/>
      </c>
      <c r="S874" s="30">
        <f>IF(P874="","",IF(F874="","ERRO: data prevista ausente ou inválida",IF(O874=0,"Duplicada: contada uma vez",IF(N(G874)=0,"ERRO: tarefa fora do Plano Mestre",IF(P874=0,"Tarefa retirada do plano: não conta","OK")))))</f>
        <v/>
      </c>
    </row>
    <row r="875">
      <c r="A875" s="29" t="n"/>
      <c r="B875" s="25" t="n"/>
      <c r="C875" s="49" t="n"/>
      <c r="D875" s="29" t="n"/>
      <c r="E875" s="23">
        <f>IF(OR(A875="",B875=""),"",A875&amp;"|"&amp;B875)</f>
        <v/>
      </c>
      <c r="F875" s="30">
        <f>IF(OR(E875="",NOT(ISNUMBER(C875))),"",E875&amp;"|"&amp;YEAR(C875)&amp;"-"&amp;RIGHT("0"&amp;MONTH(C875),2)&amp;"-"&amp;RIGHT("0"&amp;DAY(C875),2))</f>
        <v/>
      </c>
      <c r="G875" s="26">
        <f>IF(E875="","",IFERROR(MATCH(E875,pl_chave,0),0))</f>
        <v/>
      </c>
      <c r="H875" s="23">
        <f>IF(G875="","",IF(G875=0,"Tarefa fora do plano",INDEX(pl_tag,G875)))</f>
        <v/>
      </c>
      <c r="I875" s="30">
        <f>IF(N(G875)=0,"",INDEX(pl_atividade,G875))</f>
        <v/>
      </c>
      <c r="J875" s="50">
        <f>IF(N(G875)=0,"",INDEX(pl_especialidade,G875))</f>
        <v/>
      </c>
      <c r="K875" s="28">
        <f>IF(N(G875)=0,"",INDEX(pl_duracao,G875))</f>
        <v/>
      </c>
      <c r="L875" s="39">
        <f>IF(ISNUMBER(C875),YEAR(C875),"")</f>
        <v/>
      </c>
      <c r="M875" s="39">
        <f>IF(ISNUMBER(C875),MONTH(C875),"")</f>
        <v/>
      </c>
      <c r="N875" s="23">
        <f>IF(L875="","",IF(NOT(ISNUMBER(crono_ano)),"Informe o ano",IF(L875&lt;crono_ano,"Antes do ano",IF(L875&gt;crono_ano,"Depois do ano","No ano"))))</f>
        <v/>
      </c>
      <c r="O875" s="39">
        <f>IF(F875="","",IF(COUNTIF(F$7:F875,F875)=1,1,0))</f>
        <v/>
      </c>
      <c r="P875" s="39">
        <f>IF(A875&amp;B875&amp;C875="","",IF(AND(O875=1,N(G875)&gt;0),IF(INDEX(pl_ativa,MAX(1,N(G875)))="Sim",1,0),0))</f>
        <v/>
      </c>
      <c r="Q875" s="39">
        <f>IF(F875="","",COUNTIFS(ex_chave_oc,F875,ex_cancelada,"&lt;&gt;Sim"))</f>
        <v/>
      </c>
      <c r="R875" s="51">
        <f>IF(P875="","",IF(AND(P875=1,N(Q875)&gt;0),1,0))</f>
        <v/>
      </c>
      <c r="S875" s="30">
        <f>IF(P875="","",IF(F875="","ERRO: data prevista ausente ou inválida",IF(O875=0,"Duplicada: contada uma vez",IF(N(G875)=0,"ERRO: tarefa fora do Plano Mestre",IF(P875=0,"Tarefa retirada do plano: não conta","OK")))))</f>
        <v/>
      </c>
    </row>
    <row r="876">
      <c r="A876" s="29" t="n"/>
      <c r="B876" s="25" t="n"/>
      <c r="C876" s="49" t="n"/>
      <c r="D876" s="29" t="n"/>
      <c r="E876" s="23">
        <f>IF(OR(A876="",B876=""),"",A876&amp;"|"&amp;B876)</f>
        <v/>
      </c>
      <c r="F876" s="30">
        <f>IF(OR(E876="",NOT(ISNUMBER(C876))),"",E876&amp;"|"&amp;YEAR(C876)&amp;"-"&amp;RIGHT("0"&amp;MONTH(C876),2)&amp;"-"&amp;RIGHT("0"&amp;DAY(C876),2))</f>
        <v/>
      </c>
      <c r="G876" s="26">
        <f>IF(E876="","",IFERROR(MATCH(E876,pl_chave,0),0))</f>
        <v/>
      </c>
      <c r="H876" s="23">
        <f>IF(G876="","",IF(G876=0,"Tarefa fora do plano",INDEX(pl_tag,G876)))</f>
        <v/>
      </c>
      <c r="I876" s="30">
        <f>IF(N(G876)=0,"",INDEX(pl_atividade,G876))</f>
        <v/>
      </c>
      <c r="J876" s="50">
        <f>IF(N(G876)=0,"",INDEX(pl_especialidade,G876))</f>
        <v/>
      </c>
      <c r="K876" s="28">
        <f>IF(N(G876)=0,"",INDEX(pl_duracao,G876))</f>
        <v/>
      </c>
      <c r="L876" s="39">
        <f>IF(ISNUMBER(C876),YEAR(C876),"")</f>
        <v/>
      </c>
      <c r="M876" s="39">
        <f>IF(ISNUMBER(C876),MONTH(C876),"")</f>
        <v/>
      </c>
      <c r="N876" s="23">
        <f>IF(L876="","",IF(NOT(ISNUMBER(crono_ano)),"Informe o ano",IF(L876&lt;crono_ano,"Antes do ano",IF(L876&gt;crono_ano,"Depois do ano","No ano"))))</f>
        <v/>
      </c>
      <c r="O876" s="39">
        <f>IF(F876="","",IF(COUNTIF(F$7:F876,F876)=1,1,0))</f>
        <v/>
      </c>
      <c r="P876" s="39">
        <f>IF(A876&amp;B876&amp;C876="","",IF(AND(O876=1,N(G876)&gt;0),IF(INDEX(pl_ativa,MAX(1,N(G876)))="Sim",1,0),0))</f>
        <v/>
      </c>
      <c r="Q876" s="39">
        <f>IF(F876="","",COUNTIFS(ex_chave_oc,F876,ex_cancelada,"&lt;&gt;Sim"))</f>
        <v/>
      </c>
      <c r="R876" s="51">
        <f>IF(P876="","",IF(AND(P876=1,N(Q876)&gt;0),1,0))</f>
        <v/>
      </c>
      <c r="S876" s="30">
        <f>IF(P876="","",IF(F876="","ERRO: data prevista ausente ou inválida",IF(O876=0,"Duplicada: contada uma vez",IF(N(G876)=0,"ERRO: tarefa fora do Plano Mestre",IF(P876=0,"Tarefa retirada do plano: não conta","OK")))))</f>
        <v/>
      </c>
    </row>
    <row r="877">
      <c r="A877" s="29" t="n"/>
      <c r="B877" s="25" t="n"/>
      <c r="C877" s="49" t="n"/>
      <c r="D877" s="29" t="n"/>
      <c r="E877" s="23">
        <f>IF(OR(A877="",B877=""),"",A877&amp;"|"&amp;B877)</f>
        <v/>
      </c>
      <c r="F877" s="30">
        <f>IF(OR(E877="",NOT(ISNUMBER(C877))),"",E877&amp;"|"&amp;YEAR(C877)&amp;"-"&amp;RIGHT("0"&amp;MONTH(C877),2)&amp;"-"&amp;RIGHT("0"&amp;DAY(C877),2))</f>
        <v/>
      </c>
      <c r="G877" s="26">
        <f>IF(E877="","",IFERROR(MATCH(E877,pl_chave,0),0))</f>
        <v/>
      </c>
      <c r="H877" s="23">
        <f>IF(G877="","",IF(G877=0,"Tarefa fora do plano",INDEX(pl_tag,G877)))</f>
        <v/>
      </c>
      <c r="I877" s="30">
        <f>IF(N(G877)=0,"",INDEX(pl_atividade,G877))</f>
        <v/>
      </c>
      <c r="J877" s="50">
        <f>IF(N(G877)=0,"",INDEX(pl_especialidade,G877))</f>
        <v/>
      </c>
      <c r="K877" s="28">
        <f>IF(N(G877)=0,"",INDEX(pl_duracao,G877))</f>
        <v/>
      </c>
      <c r="L877" s="39">
        <f>IF(ISNUMBER(C877),YEAR(C877),"")</f>
        <v/>
      </c>
      <c r="M877" s="39">
        <f>IF(ISNUMBER(C877),MONTH(C877),"")</f>
        <v/>
      </c>
      <c r="N877" s="23">
        <f>IF(L877="","",IF(NOT(ISNUMBER(crono_ano)),"Informe o ano",IF(L877&lt;crono_ano,"Antes do ano",IF(L877&gt;crono_ano,"Depois do ano","No ano"))))</f>
        <v/>
      </c>
      <c r="O877" s="39">
        <f>IF(F877="","",IF(COUNTIF(F$7:F877,F877)=1,1,0))</f>
        <v/>
      </c>
      <c r="P877" s="39">
        <f>IF(A877&amp;B877&amp;C877="","",IF(AND(O877=1,N(G877)&gt;0),IF(INDEX(pl_ativa,MAX(1,N(G877)))="Sim",1,0),0))</f>
        <v/>
      </c>
      <c r="Q877" s="39">
        <f>IF(F877="","",COUNTIFS(ex_chave_oc,F877,ex_cancelada,"&lt;&gt;Sim"))</f>
        <v/>
      </c>
      <c r="R877" s="51">
        <f>IF(P877="","",IF(AND(P877=1,N(Q877)&gt;0),1,0))</f>
        <v/>
      </c>
      <c r="S877" s="30">
        <f>IF(P877="","",IF(F877="","ERRO: data prevista ausente ou inválida",IF(O877=0,"Duplicada: contada uma vez",IF(N(G877)=0,"ERRO: tarefa fora do Plano Mestre",IF(P877=0,"Tarefa retirada do plano: não conta","OK")))))</f>
        <v/>
      </c>
    </row>
    <row r="878">
      <c r="A878" s="29" t="n"/>
      <c r="B878" s="25" t="n"/>
      <c r="C878" s="49" t="n"/>
      <c r="D878" s="29" t="n"/>
      <c r="E878" s="23">
        <f>IF(OR(A878="",B878=""),"",A878&amp;"|"&amp;B878)</f>
        <v/>
      </c>
      <c r="F878" s="30">
        <f>IF(OR(E878="",NOT(ISNUMBER(C878))),"",E878&amp;"|"&amp;YEAR(C878)&amp;"-"&amp;RIGHT("0"&amp;MONTH(C878),2)&amp;"-"&amp;RIGHT("0"&amp;DAY(C878),2))</f>
        <v/>
      </c>
      <c r="G878" s="26">
        <f>IF(E878="","",IFERROR(MATCH(E878,pl_chave,0),0))</f>
        <v/>
      </c>
      <c r="H878" s="23">
        <f>IF(G878="","",IF(G878=0,"Tarefa fora do plano",INDEX(pl_tag,G878)))</f>
        <v/>
      </c>
      <c r="I878" s="30">
        <f>IF(N(G878)=0,"",INDEX(pl_atividade,G878))</f>
        <v/>
      </c>
      <c r="J878" s="50">
        <f>IF(N(G878)=0,"",INDEX(pl_especialidade,G878))</f>
        <v/>
      </c>
      <c r="K878" s="28">
        <f>IF(N(G878)=0,"",INDEX(pl_duracao,G878))</f>
        <v/>
      </c>
      <c r="L878" s="39">
        <f>IF(ISNUMBER(C878),YEAR(C878),"")</f>
        <v/>
      </c>
      <c r="M878" s="39">
        <f>IF(ISNUMBER(C878),MONTH(C878),"")</f>
        <v/>
      </c>
      <c r="N878" s="23">
        <f>IF(L878="","",IF(NOT(ISNUMBER(crono_ano)),"Informe o ano",IF(L878&lt;crono_ano,"Antes do ano",IF(L878&gt;crono_ano,"Depois do ano","No ano"))))</f>
        <v/>
      </c>
      <c r="O878" s="39">
        <f>IF(F878="","",IF(COUNTIF(F$7:F878,F878)=1,1,0))</f>
        <v/>
      </c>
      <c r="P878" s="39">
        <f>IF(A878&amp;B878&amp;C878="","",IF(AND(O878=1,N(G878)&gt;0),IF(INDEX(pl_ativa,MAX(1,N(G878)))="Sim",1,0),0))</f>
        <v/>
      </c>
      <c r="Q878" s="39">
        <f>IF(F878="","",COUNTIFS(ex_chave_oc,F878,ex_cancelada,"&lt;&gt;Sim"))</f>
        <v/>
      </c>
      <c r="R878" s="51">
        <f>IF(P878="","",IF(AND(P878=1,N(Q878)&gt;0),1,0))</f>
        <v/>
      </c>
      <c r="S878" s="30">
        <f>IF(P878="","",IF(F878="","ERRO: data prevista ausente ou inválida",IF(O878=0,"Duplicada: contada uma vez",IF(N(G878)=0,"ERRO: tarefa fora do Plano Mestre",IF(P878=0,"Tarefa retirada do plano: não conta","OK")))))</f>
        <v/>
      </c>
    </row>
    <row r="879">
      <c r="A879" s="29" t="n"/>
      <c r="B879" s="25" t="n"/>
      <c r="C879" s="49" t="n"/>
      <c r="D879" s="29" t="n"/>
      <c r="E879" s="23">
        <f>IF(OR(A879="",B879=""),"",A879&amp;"|"&amp;B879)</f>
        <v/>
      </c>
      <c r="F879" s="30">
        <f>IF(OR(E879="",NOT(ISNUMBER(C879))),"",E879&amp;"|"&amp;YEAR(C879)&amp;"-"&amp;RIGHT("0"&amp;MONTH(C879),2)&amp;"-"&amp;RIGHT("0"&amp;DAY(C879),2))</f>
        <v/>
      </c>
      <c r="G879" s="26">
        <f>IF(E879="","",IFERROR(MATCH(E879,pl_chave,0),0))</f>
        <v/>
      </c>
      <c r="H879" s="23">
        <f>IF(G879="","",IF(G879=0,"Tarefa fora do plano",INDEX(pl_tag,G879)))</f>
        <v/>
      </c>
      <c r="I879" s="30">
        <f>IF(N(G879)=0,"",INDEX(pl_atividade,G879))</f>
        <v/>
      </c>
      <c r="J879" s="50">
        <f>IF(N(G879)=0,"",INDEX(pl_especialidade,G879))</f>
        <v/>
      </c>
      <c r="K879" s="28">
        <f>IF(N(G879)=0,"",INDEX(pl_duracao,G879))</f>
        <v/>
      </c>
      <c r="L879" s="39">
        <f>IF(ISNUMBER(C879),YEAR(C879),"")</f>
        <v/>
      </c>
      <c r="M879" s="39">
        <f>IF(ISNUMBER(C879),MONTH(C879),"")</f>
        <v/>
      </c>
      <c r="N879" s="23">
        <f>IF(L879="","",IF(NOT(ISNUMBER(crono_ano)),"Informe o ano",IF(L879&lt;crono_ano,"Antes do ano",IF(L879&gt;crono_ano,"Depois do ano","No ano"))))</f>
        <v/>
      </c>
      <c r="O879" s="39">
        <f>IF(F879="","",IF(COUNTIF(F$7:F879,F879)=1,1,0))</f>
        <v/>
      </c>
      <c r="P879" s="39">
        <f>IF(A879&amp;B879&amp;C879="","",IF(AND(O879=1,N(G879)&gt;0),IF(INDEX(pl_ativa,MAX(1,N(G879)))="Sim",1,0),0))</f>
        <v/>
      </c>
      <c r="Q879" s="39">
        <f>IF(F879="","",COUNTIFS(ex_chave_oc,F879,ex_cancelada,"&lt;&gt;Sim"))</f>
        <v/>
      </c>
      <c r="R879" s="51">
        <f>IF(P879="","",IF(AND(P879=1,N(Q879)&gt;0),1,0))</f>
        <v/>
      </c>
      <c r="S879" s="30">
        <f>IF(P879="","",IF(F879="","ERRO: data prevista ausente ou inválida",IF(O879=0,"Duplicada: contada uma vez",IF(N(G879)=0,"ERRO: tarefa fora do Plano Mestre",IF(P879=0,"Tarefa retirada do plano: não conta","OK")))))</f>
        <v/>
      </c>
    </row>
    <row r="880">
      <c r="A880" s="29" t="n"/>
      <c r="B880" s="25" t="n"/>
      <c r="C880" s="49" t="n"/>
      <c r="D880" s="29" t="n"/>
      <c r="E880" s="23">
        <f>IF(OR(A880="",B880=""),"",A880&amp;"|"&amp;B880)</f>
        <v/>
      </c>
      <c r="F880" s="30">
        <f>IF(OR(E880="",NOT(ISNUMBER(C880))),"",E880&amp;"|"&amp;YEAR(C880)&amp;"-"&amp;RIGHT("0"&amp;MONTH(C880),2)&amp;"-"&amp;RIGHT("0"&amp;DAY(C880),2))</f>
        <v/>
      </c>
      <c r="G880" s="26">
        <f>IF(E880="","",IFERROR(MATCH(E880,pl_chave,0),0))</f>
        <v/>
      </c>
      <c r="H880" s="23">
        <f>IF(G880="","",IF(G880=0,"Tarefa fora do plano",INDEX(pl_tag,G880)))</f>
        <v/>
      </c>
      <c r="I880" s="30">
        <f>IF(N(G880)=0,"",INDEX(pl_atividade,G880))</f>
        <v/>
      </c>
      <c r="J880" s="50">
        <f>IF(N(G880)=0,"",INDEX(pl_especialidade,G880))</f>
        <v/>
      </c>
      <c r="K880" s="28">
        <f>IF(N(G880)=0,"",INDEX(pl_duracao,G880))</f>
        <v/>
      </c>
      <c r="L880" s="39">
        <f>IF(ISNUMBER(C880),YEAR(C880),"")</f>
        <v/>
      </c>
      <c r="M880" s="39">
        <f>IF(ISNUMBER(C880),MONTH(C880),"")</f>
        <v/>
      </c>
      <c r="N880" s="23">
        <f>IF(L880="","",IF(NOT(ISNUMBER(crono_ano)),"Informe o ano",IF(L880&lt;crono_ano,"Antes do ano",IF(L880&gt;crono_ano,"Depois do ano","No ano"))))</f>
        <v/>
      </c>
      <c r="O880" s="39">
        <f>IF(F880="","",IF(COUNTIF(F$7:F880,F880)=1,1,0))</f>
        <v/>
      </c>
      <c r="P880" s="39">
        <f>IF(A880&amp;B880&amp;C880="","",IF(AND(O880=1,N(G880)&gt;0),IF(INDEX(pl_ativa,MAX(1,N(G880)))="Sim",1,0),0))</f>
        <v/>
      </c>
      <c r="Q880" s="39">
        <f>IF(F880="","",COUNTIFS(ex_chave_oc,F880,ex_cancelada,"&lt;&gt;Sim"))</f>
        <v/>
      </c>
      <c r="R880" s="51">
        <f>IF(P880="","",IF(AND(P880=1,N(Q880)&gt;0),1,0))</f>
        <v/>
      </c>
      <c r="S880" s="30">
        <f>IF(P880="","",IF(F880="","ERRO: data prevista ausente ou inválida",IF(O880=0,"Duplicada: contada uma vez",IF(N(G880)=0,"ERRO: tarefa fora do Plano Mestre",IF(P880=0,"Tarefa retirada do plano: não conta","OK")))))</f>
        <v/>
      </c>
    </row>
    <row r="881">
      <c r="A881" s="29" t="n"/>
      <c r="B881" s="25" t="n"/>
      <c r="C881" s="49" t="n"/>
      <c r="D881" s="29" t="n"/>
      <c r="E881" s="23">
        <f>IF(OR(A881="",B881=""),"",A881&amp;"|"&amp;B881)</f>
        <v/>
      </c>
      <c r="F881" s="30">
        <f>IF(OR(E881="",NOT(ISNUMBER(C881))),"",E881&amp;"|"&amp;YEAR(C881)&amp;"-"&amp;RIGHT("0"&amp;MONTH(C881),2)&amp;"-"&amp;RIGHT("0"&amp;DAY(C881),2))</f>
        <v/>
      </c>
      <c r="G881" s="26">
        <f>IF(E881="","",IFERROR(MATCH(E881,pl_chave,0),0))</f>
        <v/>
      </c>
      <c r="H881" s="23">
        <f>IF(G881="","",IF(G881=0,"Tarefa fora do plano",INDEX(pl_tag,G881)))</f>
        <v/>
      </c>
      <c r="I881" s="30">
        <f>IF(N(G881)=0,"",INDEX(pl_atividade,G881))</f>
        <v/>
      </c>
      <c r="J881" s="50">
        <f>IF(N(G881)=0,"",INDEX(pl_especialidade,G881))</f>
        <v/>
      </c>
      <c r="K881" s="28">
        <f>IF(N(G881)=0,"",INDEX(pl_duracao,G881))</f>
        <v/>
      </c>
      <c r="L881" s="39">
        <f>IF(ISNUMBER(C881),YEAR(C881),"")</f>
        <v/>
      </c>
      <c r="M881" s="39">
        <f>IF(ISNUMBER(C881),MONTH(C881),"")</f>
        <v/>
      </c>
      <c r="N881" s="23">
        <f>IF(L881="","",IF(NOT(ISNUMBER(crono_ano)),"Informe o ano",IF(L881&lt;crono_ano,"Antes do ano",IF(L881&gt;crono_ano,"Depois do ano","No ano"))))</f>
        <v/>
      </c>
      <c r="O881" s="39">
        <f>IF(F881="","",IF(COUNTIF(F$7:F881,F881)=1,1,0))</f>
        <v/>
      </c>
      <c r="P881" s="39">
        <f>IF(A881&amp;B881&amp;C881="","",IF(AND(O881=1,N(G881)&gt;0),IF(INDEX(pl_ativa,MAX(1,N(G881)))="Sim",1,0),0))</f>
        <v/>
      </c>
      <c r="Q881" s="39">
        <f>IF(F881="","",COUNTIFS(ex_chave_oc,F881,ex_cancelada,"&lt;&gt;Sim"))</f>
        <v/>
      </c>
      <c r="R881" s="51">
        <f>IF(P881="","",IF(AND(P881=1,N(Q881)&gt;0),1,0))</f>
        <v/>
      </c>
      <c r="S881" s="30">
        <f>IF(P881="","",IF(F881="","ERRO: data prevista ausente ou inválida",IF(O881=0,"Duplicada: contada uma vez",IF(N(G881)=0,"ERRO: tarefa fora do Plano Mestre",IF(P881=0,"Tarefa retirada do plano: não conta","OK")))))</f>
        <v/>
      </c>
    </row>
    <row r="882">
      <c r="A882" s="29" t="n"/>
      <c r="B882" s="25" t="n"/>
      <c r="C882" s="49" t="n"/>
      <c r="D882" s="29" t="n"/>
      <c r="E882" s="23">
        <f>IF(OR(A882="",B882=""),"",A882&amp;"|"&amp;B882)</f>
        <v/>
      </c>
      <c r="F882" s="30">
        <f>IF(OR(E882="",NOT(ISNUMBER(C882))),"",E882&amp;"|"&amp;YEAR(C882)&amp;"-"&amp;RIGHT("0"&amp;MONTH(C882),2)&amp;"-"&amp;RIGHT("0"&amp;DAY(C882),2))</f>
        <v/>
      </c>
      <c r="G882" s="26">
        <f>IF(E882="","",IFERROR(MATCH(E882,pl_chave,0),0))</f>
        <v/>
      </c>
      <c r="H882" s="23">
        <f>IF(G882="","",IF(G882=0,"Tarefa fora do plano",INDEX(pl_tag,G882)))</f>
        <v/>
      </c>
      <c r="I882" s="30">
        <f>IF(N(G882)=0,"",INDEX(pl_atividade,G882))</f>
        <v/>
      </c>
      <c r="J882" s="50">
        <f>IF(N(G882)=0,"",INDEX(pl_especialidade,G882))</f>
        <v/>
      </c>
      <c r="K882" s="28">
        <f>IF(N(G882)=0,"",INDEX(pl_duracao,G882))</f>
        <v/>
      </c>
      <c r="L882" s="39">
        <f>IF(ISNUMBER(C882),YEAR(C882),"")</f>
        <v/>
      </c>
      <c r="M882" s="39">
        <f>IF(ISNUMBER(C882),MONTH(C882),"")</f>
        <v/>
      </c>
      <c r="N882" s="23">
        <f>IF(L882="","",IF(NOT(ISNUMBER(crono_ano)),"Informe o ano",IF(L882&lt;crono_ano,"Antes do ano",IF(L882&gt;crono_ano,"Depois do ano","No ano"))))</f>
        <v/>
      </c>
      <c r="O882" s="39">
        <f>IF(F882="","",IF(COUNTIF(F$7:F882,F882)=1,1,0))</f>
        <v/>
      </c>
      <c r="P882" s="39">
        <f>IF(A882&amp;B882&amp;C882="","",IF(AND(O882=1,N(G882)&gt;0),IF(INDEX(pl_ativa,MAX(1,N(G882)))="Sim",1,0),0))</f>
        <v/>
      </c>
      <c r="Q882" s="39">
        <f>IF(F882="","",COUNTIFS(ex_chave_oc,F882,ex_cancelada,"&lt;&gt;Sim"))</f>
        <v/>
      </c>
      <c r="R882" s="51">
        <f>IF(P882="","",IF(AND(P882=1,N(Q882)&gt;0),1,0))</f>
        <v/>
      </c>
      <c r="S882" s="30">
        <f>IF(P882="","",IF(F882="","ERRO: data prevista ausente ou inválida",IF(O882=0,"Duplicada: contada uma vez",IF(N(G882)=0,"ERRO: tarefa fora do Plano Mestre",IF(P882=0,"Tarefa retirada do plano: não conta","OK")))))</f>
        <v/>
      </c>
    </row>
    <row r="883">
      <c r="A883" s="29" t="n"/>
      <c r="B883" s="25" t="n"/>
      <c r="C883" s="49" t="n"/>
      <c r="D883" s="29" t="n"/>
      <c r="E883" s="23">
        <f>IF(OR(A883="",B883=""),"",A883&amp;"|"&amp;B883)</f>
        <v/>
      </c>
      <c r="F883" s="30">
        <f>IF(OR(E883="",NOT(ISNUMBER(C883))),"",E883&amp;"|"&amp;YEAR(C883)&amp;"-"&amp;RIGHT("0"&amp;MONTH(C883),2)&amp;"-"&amp;RIGHT("0"&amp;DAY(C883),2))</f>
        <v/>
      </c>
      <c r="G883" s="26">
        <f>IF(E883="","",IFERROR(MATCH(E883,pl_chave,0),0))</f>
        <v/>
      </c>
      <c r="H883" s="23">
        <f>IF(G883="","",IF(G883=0,"Tarefa fora do plano",INDEX(pl_tag,G883)))</f>
        <v/>
      </c>
      <c r="I883" s="30">
        <f>IF(N(G883)=0,"",INDEX(pl_atividade,G883))</f>
        <v/>
      </c>
      <c r="J883" s="50">
        <f>IF(N(G883)=0,"",INDEX(pl_especialidade,G883))</f>
        <v/>
      </c>
      <c r="K883" s="28">
        <f>IF(N(G883)=0,"",INDEX(pl_duracao,G883))</f>
        <v/>
      </c>
      <c r="L883" s="39">
        <f>IF(ISNUMBER(C883),YEAR(C883),"")</f>
        <v/>
      </c>
      <c r="M883" s="39">
        <f>IF(ISNUMBER(C883),MONTH(C883),"")</f>
        <v/>
      </c>
      <c r="N883" s="23">
        <f>IF(L883="","",IF(NOT(ISNUMBER(crono_ano)),"Informe o ano",IF(L883&lt;crono_ano,"Antes do ano",IF(L883&gt;crono_ano,"Depois do ano","No ano"))))</f>
        <v/>
      </c>
      <c r="O883" s="39">
        <f>IF(F883="","",IF(COUNTIF(F$7:F883,F883)=1,1,0))</f>
        <v/>
      </c>
      <c r="P883" s="39">
        <f>IF(A883&amp;B883&amp;C883="","",IF(AND(O883=1,N(G883)&gt;0),IF(INDEX(pl_ativa,MAX(1,N(G883)))="Sim",1,0),0))</f>
        <v/>
      </c>
      <c r="Q883" s="39">
        <f>IF(F883="","",COUNTIFS(ex_chave_oc,F883,ex_cancelada,"&lt;&gt;Sim"))</f>
        <v/>
      </c>
      <c r="R883" s="51">
        <f>IF(P883="","",IF(AND(P883=1,N(Q883)&gt;0),1,0))</f>
        <v/>
      </c>
      <c r="S883" s="30">
        <f>IF(P883="","",IF(F883="","ERRO: data prevista ausente ou inválida",IF(O883=0,"Duplicada: contada uma vez",IF(N(G883)=0,"ERRO: tarefa fora do Plano Mestre",IF(P883=0,"Tarefa retirada do plano: não conta","OK")))))</f>
        <v/>
      </c>
    </row>
    <row r="884">
      <c r="A884" s="29" t="n"/>
      <c r="B884" s="25" t="n"/>
      <c r="C884" s="49" t="n"/>
      <c r="D884" s="29" t="n"/>
      <c r="E884" s="23">
        <f>IF(OR(A884="",B884=""),"",A884&amp;"|"&amp;B884)</f>
        <v/>
      </c>
      <c r="F884" s="30">
        <f>IF(OR(E884="",NOT(ISNUMBER(C884))),"",E884&amp;"|"&amp;YEAR(C884)&amp;"-"&amp;RIGHT("0"&amp;MONTH(C884),2)&amp;"-"&amp;RIGHT("0"&amp;DAY(C884),2))</f>
        <v/>
      </c>
      <c r="G884" s="26">
        <f>IF(E884="","",IFERROR(MATCH(E884,pl_chave,0),0))</f>
        <v/>
      </c>
      <c r="H884" s="23">
        <f>IF(G884="","",IF(G884=0,"Tarefa fora do plano",INDEX(pl_tag,G884)))</f>
        <v/>
      </c>
      <c r="I884" s="30">
        <f>IF(N(G884)=0,"",INDEX(pl_atividade,G884))</f>
        <v/>
      </c>
      <c r="J884" s="50">
        <f>IF(N(G884)=0,"",INDEX(pl_especialidade,G884))</f>
        <v/>
      </c>
      <c r="K884" s="28">
        <f>IF(N(G884)=0,"",INDEX(pl_duracao,G884))</f>
        <v/>
      </c>
      <c r="L884" s="39">
        <f>IF(ISNUMBER(C884),YEAR(C884),"")</f>
        <v/>
      </c>
      <c r="M884" s="39">
        <f>IF(ISNUMBER(C884),MONTH(C884),"")</f>
        <v/>
      </c>
      <c r="N884" s="23">
        <f>IF(L884="","",IF(NOT(ISNUMBER(crono_ano)),"Informe o ano",IF(L884&lt;crono_ano,"Antes do ano",IF(L884&gt;crono_ano,"Depois do ano","No ano"))))</f>
        <v/>
      </c>
      <c r="O884" s="39">
        <f>IF(F884="","",IF(COUNTIF(F$7:F884,F884)=1,1,0))</f>
        <v/>
      </c>
      <c r="P884" s="39">
        <f>IF(A884&amp;B884&amp;C884="","",IF(AND(O884=1,N(G884)&gt;0),IF(INDEX(pl_ativa,MAX(1,N(G884)))="Sim",1,0),0))</f>
        <v/>
      </c>
      <c r="Q884" s="39">
        <f>IF(F884="","",COUNTIFS(ex_chave_oc,F884,ex_cancelada,"&lt;&gt;Sim"))</f>
        <v/>
      </c>
      <c r="R884" s="51">
        <f>IF(P884="","",IF(AND(P884=1,N(Q884)&gt;0),1,0))</f>
        <v/>
      </c>
      <c r="S884" s="30">
        <f>IF(P884="","",IF(F884="","ERRO: data prevista ausente ou inválida",IF(O884=0,"Duplicada: contada uma vez",IF(N(G884)=0,"ERRO: tarefa fora do Plano Mestre",IF(P884=0,"Tarefa retirada do plano: não conta","OK")))))</f>
        <v/>
      </c>
    </row>
    <row r="885">
      <c r="A885" s="29" t="n"/>
      <c r="B885" s="25" t="n"/>
      <c r="C885" s="49" t="n"/>
      <c r="D885" s="29" t="n"/>
      <c r="E885" s="23">
        <f>IF(OR(A885="",B885=""),"",A885&amp;"|"&amp;B885)</f>
        <v/>
      </c>
      <c r="F885" s="30">
        <f>IF(OR(E885="",NOT(ISNUMBER(C885))),"",E885&amp;"|"&amp;YEAR(C885)&amp;"-"&amp;RIGHT("0"&amp;MONTH(C885),2)&amp;"-"&amp;RIGHT("0"&amp;DAY(C885),2))</f>
        <v/>
      </c>
      <c r="G885" s="26">
        <f>IF(E885="","",IFERROR(MATCH(E885,pl_chave,0),0))</f>
        <v/>
      </c>
      <c r="H885" s="23">
        <f>IF(G885="","",IF(G885=0,"Tarefa fora do plano",INDEX(pl_tag,G885)))</f>
        <v/>
      </c>
      <c r="I885" s="30">
        <f>IF(N(G885)=0,"",INDEX(pl_atividade,G885))</f>
        <v/>
      </c>
      <c r="J885" s="50">
        <f>IF(N(G885)=0,"",INDEX(pl_especialidade,G885))</f>
        <v/>
      </c>
      <c r="K885" s="28">
        <f>IF(N(G885)=0,"",INDEX(pl_duracao,G885))</f>
        <v/>
      </c>
      <c r="L885" s="39">
        <f>IF(ISNUMBER(C885),YEAR(C885),"")</f>
        <v/>
      </c>
      <c r="M885" s="39">
        <f>IF(ISNUMBER(C885),MONTH(C885),"")</f>
        <v/>
      </c>
      <c r="N885" s="23">
        <f>IF(L885="","",IF(NOT(ISNUMBER(crono_ano)),"Informe o ano",IF(L885&lt;crono_ano,"Antes do ano",IF(L885&gt;crono_ano,"Depois do ano","No ano"))))</f>
        <v/>
      </c>
      <c r="O885" s="39">
        <f>IF(F885="","",IF(COUNTIF(F$7:F885,F885)=1,1,0))</f>
        <v/>
      </c>
      <c r="P885" s="39">
        <f>IF(A885&amp;B885&amp;C885="","",IF(AND(O885=1,N(G885)&gt;0),IF(INDEX(pl_ativa,MAX(1,N(G885)))="Sim",1,0),0))</f>
        <v/>
      </c>
      <c r="Q885" s="39">
        <f>IF(F885="","",COUNTIFS(ex_chave_oc,F885,ex_cancelada,"&lt;&gt;Sim"))</f>
        <v/>
      </c>
      <c r="R885" s="51">
        <f>IF(P885="","",IF(AND(P885=1,N(Q885)&gt;0),1,0))</f>
        <v/>
      </c>
      <c r="S885" s="30">
        <f>IF(P885="","",IF(F885="","ERRO: data prevista ausente ou inválida",IF(O885=0,"Duplicada: contada uma vez",IF(N(G885)=0,"ERRO: tarefa fora do Plano Mestre",IF(P885=0,"Tarefa retirada do plano: não conta","OK")))))</f>
        <v/>
      </c>
    </row>
    <row r="886">
      <c r="A886" s="29" t="n"/>
      <c r="B886" s="25" t="n"/>
      <c r="C886" s="49" t="n"/>
      <c r="D886" s="29" t="n"/>
      <c r="E886" s="23">
        <f>IF(OR(A886="",B886=""),"",A886&amp;"|"&amp;B886)</f>
        <v/>
      </c>
      <c r="F886" s="30">
        <f>IF(OR(E886="",NOT(ISNUMBER(C886))),"",E886&amp;"|"&amp;YEAR(C886)&amp;"-"&amp;RIGHT("0"&amp;MONTH(C886),2)&amp;"-"&amp;RIGHT("0"&amp;DAY(C886),2))</f>
        <v/>
      </c>
      <c r="G886" s="26">
        <f>IF(E886="","",IFERROR(MATCH(E886,pl_chave,0),0))</f>
        <v/>
      </c>
      <c r="H886" s="23">
        <f>IF(G886="","",IF(G886=0,"Tarefa fora do plano",INDEX(pl_tag,G886)))</f>
        <v/>
      </c>
      <c r="I886" s="30">
        <f>IF(N(G886)=0,"",INDEX(pl_atividade,G886))</f>
        <v/>
      </c>
      <c r="J886" s="50">
        <f>IF(N(G886)=0,"",INDEX(pl_especialidade,G886))</f>
        <v/>
      </c>
      <c r="K886" s="28">
        <f>IF(N(G886)=0,"",INDEX(pl_duracao,G886))</f>
        <v/>
      </c>
      <c r="L886" s="39">
        <f>IF(ISNUMBER(C886),YEAR(C886),"")</f>
        <v/>
      </c>
      <c r="M886" s="39">
        <f>IF(ISNUMBER(C886),MONTH(C886),"")</f>
        <v/>
      </c>
      <c r="N886" s="23">
        <f>IF(L886="","",IF(NOT(ISNUMBER(crono_ano)),"Informe o ano",IF(L886&lt;crono_ano,"Antes do ano",IF(L886&gt;crono_ano,"Depois do ano","No ano"))))</f>
        <v/>
      </c>
      <c r="O886" s="39">
        <f>IF(F886="","",IF(COUNTIF(F$7:F886,F886)=1,1,0))</f>
        <v/>
      </c>
      <c r="P886" s="39">
        <f>IF(A886&amp;B886&amp;C886="","",IF(AND(O886=1,N(G886)&gt;0),IF(INDEX(pl_ativa,MAX(1,N(G886)))="Sim",1,0),0))</f>
        <v/>
      </c>
      <c r="Q886" s="39">
        <f>IF(F886="","",COUNTIFS(ex_chave_oc,F886,ex_cancelada,"&lt;&gt;Sim"))</f>
        <v/>
      </c>
      <c r="R886" s="51">
        <f>IF(P886="","",IF(AND(P886=1,N(Q886)&gt;0),1,0))</f>
        <v/>
      </c>
      <c r="S886" s="30">
        <f>IF(P886="","",IF(F886="","ERRO: data prevista ausente ou inválida",IF(O886=0,"Duplicada: contada uma vez",IF(N(G886)=0,"ERRO: tarefa fora do Plano Mestre",IF(P886=0,"Tarefa retirada do plano: não conta","OK")))))</f>
        <v/>
      </c>
    </row>
    <row r="887">
      <c r="A887" s="29" t="n"/>
      <c r="B887" s="25" t="n"/>
      <c r="C887" s="49" t="n"/>
      <c r="D887" s="29" t="n"/>
      <c r="E887" s="23">
        <f>IF(OR(A887="",B887=""),"",A887&amp;"|"&amp;B887)</f>
        <v/>
      </c>
      <c r="F887" s="30">
        <f>IF(OR(E887="",NOT(ISNUMBER(C887))),"",E887&amp;"|"&amp;YEAR(C887)&amp;"-"&amp;RIGHT("0"&amp;MONTH(C887),2)&amp;"-"&amp;RIGHT("0"&amp;DAY(C887),2))</f>
        <v/>
      </c>
      <c r="G887" s="26">
        <f>IF(E887="","",IFERROR(MATCH(E887,pl_chave,0),0))</f>
        <v/>
      </c>
      <c r="H887" s="23">
        <f>IF(G887="","",IF(G887=0,"Tarefa fora do plano",INDEX(pl_tag,G887)))</f>
        <v/>
      </c>
      <c r="I887" s="30">
        <f>IF(N(G887)=0,"",INDEX(pl_atividade,G887))</f>
        <v/>
      </c>
      <c r="J887" s="50">
        <f>IF(N(G887)=0,"",INDEX(pl_especialidade,G887))</f>
        <v/>
      </c>
      <c r="K887" s="28">
        <f>IF(N(G887)=0,"",INDEX(pl_duracao,G887))</f>
        <v/>
      </c>
      <c r="L887" s="39">
        <f>IF(ISNUMBER(C887),YEAR(C887),"")</f>
        <v/>
      </c>
      <c r="M887" s="39">
        <f>IF(ISNUMBER(C887),MONTH(C887),"")</f>
        <v/>
      </c>
      <c r="N887" s="23">
        <f>IF(L887="","",IF(NOT(ISNUMBER(crono_ano)),"Informe o ano",IF(L887&lt;crono_ano,"Antes do ano",IF(L887&gt;crono_ano,"Depois do ano","No ano"))))</f>
        <v/>
      </c>
      <c r="O887" s="39">
        <f>IF(F887="","",IF(COUNTIF(F$7:F887,F887)=1,1,0))</f>
        <v/>
      </c>
      <c r="P887" s="39">
        <f>IF(A887&amp;B887&amp;C887="","",IF(AND(O887=1,N(G887)&gt;0),IF(INDEX(pl_ativa,MAX(1,N(G887)))="Sim",1,0),0))</f>
        <v/>
      </c>
      <c r="Q887" s="39">
        <f>IF(F887="","",COUNTIFS(ex_chave_oc,F887,ex_cancelada,"&lt;&gt;Sim"))</f>
        <v/>
      </c>
      <c r="R887" s="51">
        <f>IF(P887="","",IF(AND(P887=1,N(Q887)&gt;0),1,0))</f>
        <v/>
      </c>
      <c r="S887" s="30">
        <f>IF(P887="","",IF(F887="","ERRO: data prevista ausente ou inválida",IF(O887=0,"Duplicada: contada uma vez",IF(N(G887)=0,"ERRO: tarefa fora do Plano Mestre",IF(P887=0,"Tarefa retirada do plano: não conta","OK")))))</f>
        <v/>
      </c>
    </row>
    <row r="888">
      <c r="A888" s="29" t="n"/>
      <c r="B888" s="25" t="n"/>
      <c r="C888" s="49" t="n"/>
      <c r="D888" s="29" t="n"/>
      <c r="E888" s="23">
        <f>IF(OR(A888="",B888=""),"",A888&amp;"|"&amp;B888)</f>
        <v/>
      </c>
      <c r="F888" s="30">
        <f>IF(OR(E888="",NOT(ISNUMBER(C888))),"",E888&amp;"|"&amp;YEAR(C888)&amp;"-"&amp;RIGHT("0"&amp;MONTH(C888),2)&amp;"-"&amp;RIGHT("0"&amp;DAY(C888),2))</f>
        <v/>
      </c>
      <c r="G888" s="26">
        <f>IF(E888="","",IFERROR(MATCH(E888,pl_chave,0),0))</f>
        <v/>
      </c>
      <c r="H888" s="23">
        <f>IF(G888="","",IF(G888=0,"Tarefa fora do plano",INDEX(pl_tag,G888)))</f>
        <v/>
      </c>
      <c r="I888" s="30">
        <f>IF(N(G888)=0,"",INDEX(pl_atividade,G888))</f>
        <v/>
      </c>
      <c r="J888" s="50">
        <f>IF(N(G888)=0,"",INDEX(pl_especialidade,G888))</f>
        <v/>
      </c>
      <c r="K888" s="28">
        <f>IF(N(G888)=0,"",INDEX(pl_duracao,G888))</f>
        <v/>
      </c>
      <c r="L888" s="39">
        <f>IF(ISNUMBER(C888),YEAR(C888),"")</f>
        <v/>
      </c>
      <c r="M888" s="39">
        <f>IF(ISNUMBER(C888),MONTH(C888),"")</f>
        <v/>
      </c>
      <c r="N888" s="23">
        <f>IF(L888="","",IF(NOT(ISNUMBER(crono_ano)),"Informe o ano",IF(L888&lt;crono_ano,"Antes do ano",IF(L888&gt;crono_ano,"Depois do ano","No ano"))))</f>
        <v/>
      </c>
      <c r="O888" s="39">
        <f>IF(F888="","",IF(COUNTIF(F$7:F888,F888)=1,1,0))</f>
        <v/>
      </c>
      <c r="P888" s="39">
        <f>IF(A888&amp;B888&amp;C888="","",IF(AND(O888=1,N(G888)&gt;0),IF(INDEX(pl_ativa,MAX(1,N(G888)))="Sim",1,0),0))</f>
        <v/>
      </c>
      <c r="Q888" s="39">
        <f>IF(F888="","",COUNTIFS(ex_chave_oc,F888,ex_cancelada,"&lt;&gt;Sim"))</f>
        <v/>
      </c>
      <c r="R888" s="51">
        <f>IF(P888="","",IF(AND(P888=1,N(Q888)&gt;0),1,0))</f>
        <v/>
      </c>
      <c r="S888" s="30">
        <f>IF(P888="","",IF(F888="","ERRO: data prevista ausente ou inválida",IF(O888=0,"Duplicada: contada uma vez",IF(N(G888)=0,"ERRO: tarefa fora do Plano Mestre",IF(P888=0,"Tarefa retirada do plano: não conta","OK")))))</f>
        <v/>
      </c>
    </row>
    <row r="889">
      <c r="A889" s="29" t="n"/>
      <c r="B889" s="25" t="n"/>
      <c r="C889" s="49" t="n"/>
      <c r="D889" s="29" t="n"/>
      <c r="E889" s="23">
        <f>IF(OR(A889="",B889=""),"",A889&amp;"|"&amp;B889)</f>
        <v/>
      </c>
      <c r="F889" s="30">
        <f>IF(OR(E889="",NOT(ISNUMBER(C889))),"",E889&amp;"|"&amp;YEAR(C889)&amp;"-"&amp;RIGHT("0"&amp;MONTH(C889),2)&amp;"-"&amp;RIGHT("0"&amp;DAY(C889),2))</f>
        <v/>
      </c>
      <c r="G889" s="26">
        <f>IF(E889="","",IFERROR(MATCH(E889,pl_chave,0),0))</f>
        <v/>
      </c>
      <c r="H889" s="23">
        <f>IF(G889="","",IF(G889=0,"Tarefa fora do plano",INDEX(pl_tag,G889)))</f>
        <v/>
      </c>
      <c r="I889" s="30">
        <f>IF(N(G889)=0,"",INDEX(pl_atividade,G889))</f>
        <v/>
      </c>
      <c r="J889" s="50">
        <f>IF(N(G889)=0,"",INDEX(pl_especialidade,G889))</f>
        <v/>
      </c>
      <c r="K889" s="28">
        <f>IF(N(G889)=0,"",INDEX(pl_duracao,G889))</f>
        <v/>
      </c>
      <c r="L889" s="39">
        <f>IF(ISNUMBER(C889),YEAR(C889),"")</f>
        <v/>
      </c>
      <c r="M889" s="39">
        <f>IF(ISNUMBER(C889),MONTH(C889),"")</f>
        <v/>
      </c>
      <c r="N889" s="23">
        <f>IF(L889="","",IF(NOT(ISNUMBER(crono_ano)),"Informe o ano",IF(L889&lt;crono_ano,"Antes do ano",IF(L889&gt;crono_ano,"Depois do ano","No ano"))))</f>
        <v/>
      </c>
      <c r="O889" s="39">
        <f>IF(F889="","",IF(COUNTIF(F$7:F889,F889)=1,1,0))</f>
        <v/>
      </c>
      <c r="P889" s="39">
        <f>IF(A889&amp;B889&amp;C889="","",IF(AND(O889=1,N(G889)&gt;0),IF(INDEX(pl_ativa,MAX(1,N(G889)))="Sim",1,0),0))</f>
        <v/>
      </c>
      <c r="Q889" s="39">
        <f>IF(F889="","",COUNTIFS(ex_chave_oc,F889,ex_cancelada,"&lt;&gt;Sim"))</f>
        <v/>
      </c>
      <c r="R889" s="51">
        <f>IF(P889="","",IF(AND(P889=1,N(Q889)&gt;0),1,0))</f>
        <v/>
      </c>
      <c r="S889" s="30">
        <f>IF(P889="","",IF(F889="","ERRO: data prevista ausente ou inválida",IF(O889=0,"Duplicada: contada uma vez",IF(N(G889)=0,"ERRO: tarefa fora do Plano Mestre",IF(P889=0,"Tarefa retirada do plano: não conta","OK")))))</f>
        <v/>
      </c>
    </row>
    <row r="890">
      <c r="A890" s="29" t="n"/>
      <c r="B890" s="25" t="n"/>
      <c r="C890" s="49" t="n"/>
      <c r="D890" s="29" t="n"/>
      <c r="E890" s="23">
        <f>IF(OR(A890="",B890=""),"",A890&amp;"|"&amp;B890)</f>
        <v/>
      </c>
      <c r="F890" s="30">
        <f>IF(OR(E890="",NOT(ISNUMBER(C890))),"",E890&amp;"|"&amp;YEAR(C890)&amp;"-"&amp;RIGHT("0"&amp;MONTH(C890),2)&amp;"-"&amp;RIGHT("0"&amp;DAY(C890),2))</f>
        <v/>
      </c>
      <c r="G890" s="26">
        <f>IF(E890="","",IFERROR(MATCH(E890,pl_chave,0),0))</f>
        <v/>
      </c>
      <c r="H890" s="23">
        <f>IF(G890="","",IF(G890=0,"Tarefa fora do plano",INDEX(pl_tag,G890)))</f>
        <v/>
      </c>
      <c r="I890" s="30">
        <f>IF(N(G890)=0,"",INDEX(pl_atividade,G890))</f>
        <v/>
      </c>
      <c r="J890" s="50">
        <f>IF(N(G890)=0,"",INDEX(pl_especialidade,G890))</f>
        <v/>
      </c>
      <c r="K890" s="28">
        <f>IF(N(G890)=0,"",INDEX(pl_duracao,G890))</f>
        <v/>
      </c>
      <c r="L890" s="39">
        <f>IF(ISNUMBER(C890),YEAR(C890),"")</f>
        <v/>
      </c>
      <c r="M890" s="39">
        <f>IF(ISNUMBER(C890),MONTH(C890),"")</f>
        <v/>
      </c>
      <c r="N890" s="23">
        <f>IF(L890="","",IF(NOT(ISNUMBER(crono_ano)),"Informe o ano",IF(L890&lt;crono_ano,"Antes do ano",IF(L890&gt;crono_ano,"Depois do ano","No ano"))))</f>
        <v/>
      </c>
      <c r="O890" s="39">
        <f>IF(F890="","",IF(COUNTIF(F$7:F890,F890)=1,1,0))</f>
        <v/>
      </c>
      <c r="P890" s="39">
        <f>IF(A890&amp;B890&amp;C890="","",IF(AND(O890=1,N(G890)&gt;0),IF(INDEX(pl_ativa,MAX(1,N(G890)))="Sim",1,0),0))</f>
        <v/>
      </c>
      <c r="Q890" s="39">
        <f>IF(F890="","",COUNTIFS(ex_chave_oc,F890,ex_cancelada,"&lt;&gt;Sim"))</f>
        <v/>
      </c>
      <c r="R890" s="51">
        <f>IF(P890="","",IF(AND(P890=1,N(Q890)&gt;0),1,0))</f>
        <v/>
      </c>
      <c r="S890" s="30">
        <f>IF(P890="","",IF(F890="","ERRO: data prevista ausente ou inválida",IF(O890=0,"Duplicada: contada uma vez",IF(N(G890)=0,"ERRO: tarefa fora do Plano Mestre",IF(P890=0,"Tarefa retirada do plano: não conta","OK")))))</f>
        <v/>
      </c>
    </row>
    <row r="891">
      <c r="A891" s="29" t="n"/>
      <c r="B891" s="25" t="n"/>
      <c r="C891" s="49" t="n"/>
      <c r="D891" s="29" t="n"/>
      <c r="E891" s="23">
        <f>IF(OR(A891="",B891=""),"",A891&amp;"|"&amp;B891)</f>
        <v/>
      </c>
      <c r="F891" s="30">
        <f>IF(OR(E891="",NOT(ISNUMBER(C891))),"",E891&amp;"|"&amp;YEAR(C891)&amp;"-"&amp;RIGHT("0"&amp;MONTH(C891),2)&amp;"-"&amp;RIGHT("0"&amp;DAY(C891),2))</f>
        <v/>
      </c>
      <c r="G891" s="26">
        <f>IF(E891="","",IFERROR(MATCH(E891,pl_chave,0),0))</f>
        <v/>
      </c>
      <c r="H891" s="23">
        <f>IF(G891="","",IF(G891=0,"Tarefa fora do plano",INDEX(pl_tag,G891)))</f>
        <v/>
      </c>
      <c r="I891" s="30">
        <f>IF(N(G891)=0,"",INDEX(pl_atividade,G891))</f>
        <v/>
      </c>
      <c r="J891" s="50">
        <f>IF(N(G891)=0,"",INDEX(pl_especialidade,G891))</f>
        <v/>
      </c>
      <c r="K891" s="28">
        <f>IF(N(G891)=0,"",INDEX(pl_duracao,G891))</f>
        <v/>
      </c>
      <c r="L891" s="39">
        <f>IF(ISNUMBER(C891),YEAR(C891),"")</f>
        <v/>
      </c>
      <c r="M891" s="39">
        <f>IF(ISNUMBER(C891),MONTH(C891),"")</f>
        <v/>
      </c>
      <c r="N891" s="23">
        <f>IF(L891="","",IF(NOT(ISNUMBER(crono_ano)),"Informe o ano",IF(L891&lt;crono_ano,"Antes do ano",IF(L891&gt;crono_ano,"Depois do ano","No ano"))))</f>
        <v/>
      </c>
      <c r="O891" s="39">
        <f>IF(F891="","",IF(COUNTIF(F$7:F891,F891)=1,1,0))</f>
        <v/>
      </c>
      <c r="P891" s="39">
        <f>IF(A891&amp;B891&amp;C891="","",IF(AND(O891=1,N(G891)&gt;0),IF(INDEX(pl_ativa,MAX(1,N(G891)))="Sim",1,0),0))</f>
        <v/>
      </c>
      <c r="Q891" s="39">
        <f>IF(F891="","",COUNTIFS(ex_chave_oc,F891,ex_cancelada,"&lt;&gt;Sim"))</f>
        <v/>
      </c>
      <c r="R891" s="51">
        <f>IF(P891="","",IF(AND(P891=1,N(Q891)&gt;0),1,0))</f>
        <v/>
      </c>
      <c r="S891" s="30">
        <f>IF(P891="","",IF(F891="","ERRO: data prevista ausente ou inválida",IF(O891=0,"Duplicada: contada uma vez",IF(N(G891)=0,"ERRO: tarefa fora do Plano Mestre",IF(P891=0,"Tarefa retirada do plano: não conta","OK")))))</f>
        <v/>
      </c>
    </row>
    <row r="892">
      <c r="A892" s="29" t="n"/>
      <c r="B892" s="25" t="n"/>
      <c r="C892" s="49" t="n"/>
      <c r="D892" s="29" t="n"/>
      <c r="E892" s="23">
        <f>IF(OR(A892="",B892=""),"",A892&amp;"|"&amp;B892)</f>
        <v/>
      </c>
      <c r="F892" s="30">
        <f>IF(OR(E892="",NOT(ISNUMBER(C892))),"",E892&amp;"|"&amp;YEAR(C892)&amp;"-"&amp;RIGHT("0"&amp;MONTH(C892),2)&amp;"-"&amp;RIGHT("0"&amp;DAY(C892),2))</f>
        <v/>
      </c>
      <c r="G892" s="26">
        <f>IF(E892="","",IFERROR(MATCH(E892,pl_chave,0),0))</f>
        <v/>
      </c>
      <c r="H892" s="23">
        <f>IF(G892="","",IF(G892=0,"Tarefa fora do plano",INDEX(pl_tag,G892)))</f>
        <v/>
      </c>
      <c r="I892" s="30">
        <f>IF(N(G892)=0,"",INDEX(pl_atividade,G892))</f>
        <v/>
      </c>
      <c r="J892" s="50">
        <f>IF(N(G892)=0,"",INDEX(pl_especialidade,G892))</f>
        <v/>
      </c>
      <c r="K892" s="28">
        <f>IF(N(G892)=0,"",INDEX(pl_duracao,G892))</f>
        <v/>
      </c>
      <c r="L892" s="39">
        <f>IF(ISNUMBER(C892),YEAR(C892),"")</f>
        <v/>
      </c>
      <c r="M892" s="39">
        <f>IF(ISNUMBER(C892),MONTH(C892),"")</f>
        <v/>
      </c>
      <c r="N892" s="23">
        <f>IF(L892="","",IF(NOT(ISNUMBER(crono_ano)),"Informe o ano",IF(L892&lt;crono_ano,"Antes do ano",IF(L892&gt;crono_ano,"Depois do ano","No ano"))))</f>
        <v/>
      </c>
      <c r="O892" s="39">
        <f>IF(F892="","",IF(COUNTIF(F$7:F892,F892)=1,1,0))</f>
        <v/>
      </c>
      <c r="P892" s="39">
        <f>IF(A892&amp;B892&amp;C892="","",IF(AND(O892=1,N(G892)&gt;0),IF(INDEX(pl_ativa,MAX(1,N(G892)))="Sim",1,0),0))</f>
        <v/>
      </c>
      <c r="Q892" s="39">
        <f>IF(F892="","",COUNTIFS(ex_chave_oc,F892,ex_cancelada,"&lt;&gt;Sim"))</f>
        <v/>
      </c>
      <c r="R892" s="51">
        <f>IF(P892="","",IF(AND(P892=1,N(Q892)&gt;0),1,0))</f>
        <v/>
      </c>
      <c r="S892" s="30">
        <f>IF(P892="","",IF(F892="","ERRO: data prevista ausente ou inválida",IF(O892=0,"Duplicada: contada uma vez",IF(N(G892)=0,"ERRO: tarefa fora do Plano Mestre",IF(P892=0,"Tarefa retirada do plano: não conta","OK")))))</f>
        <v/>
      </c>
    </row>
    <row r="893">
      <c r="A893" s="29" t="n"/>
      <c r="B893" s="25" t="n"/>
      <c r="C893" s="49" t="n"/>
      <c r="D893" s="29" t="n"/>
      <c r="E893" s="23">
        <f>IF(OR(A893="",B893=""),"",A893&amp;"|"&amp;B893)</f>
        <v/>
      </c>
      <c r="F893" s="30">
        <f>IF(OR(E893="",NOT(ISNUMBER(C893))),"",E893&amp;"|"&amp;YEAR(C893)&amp;"-"&amp;RIGHT("0"&amp;MONTH(C893),2)&amp;"-"&amp;RIGHT("0"&amp;DAY(C893),2))</f>
        <v/>
      </c>
      <c r="G893" s="26">
        <f>IF(E893="","",IFERROR(MATCH(E893,pl_chave,0),0))</f>
        <v/>
      </c>
      <c r="H893" s="23">
        <f>IF(G893="","",IF(G893=0,"Tarefa fora do plano",INDEX(pl_tag,G893)))</f>
        <v/>
      </c>
      <c r="I893" s="30">
        <f>IF(N(G893)=0,"",INDEX(pl_atividade,G893))</f>
        <v/>
      </c>
      <c r="J893" s="50">
        <f>IF(N(G893)=0,"",INDEX(pl_especialidade,G893))</f>
        <v/>
      </c>
      <c r="K893" s="28">
        <f>IF(N(G893)=0,"",INDEX(pl_duracao,G893))</f>
        <v/>
      </c>
      <c r="L893" s="39">
        <f>IF(ISNUMBER(C893),YEAR(C893),"")</f>
        <v/>
      </c>
      <c r="M893" s="39">
        <f>IF(ISNUMBER(C893),MONTH(C893),"")</f>
        <v/>
      </c>
      <c r="N893" s="23">
        <f>IF(L893="","",IF(NOT(ISNUMBER(crono_ano)),"Informe o ano",IF(L893&lt;crono_ano,"Antes do ano",IF(L893&gt;crono_ano,"Depois do ano","No ano"))))</f>
        <v/>
      </c>
      <c r="O893" s="39">
        <f>IF(F893="","",IF(COUNTIF(F$7:F893,F893)=1,1,0))</f>
        <v/>
      </c>
      <c r="P893" s="39">
        <f>IF(A893&amp;B893&amp;C893="","",IF(AND(O893=1,N(G893)&gt;0),IF(INDEX(pl_ativa,MAX(1,N(G893)))="Sim",1,0),0))</f>
        <v/>
      </c>
      <c r="Q893" s="39">
        <f>IF(F893="","",COUNTIFS(ex_chave_oc,F893,ex_cancelada,"&lt;&gt;Sim"))</f>
        <v/>
      </c>
      <c r="R893" s="51">
        <f>IF(P893="","",IF(AND(P893=1,N(Q893)&gt;0),1,0))</f>
        <v/>
      </c>
      <c r="S893" s="30">
        <f>IF(P893="","",IF(F893="","ERRO: data prevista ausente ou inválida",IF(O893=0,"Duplicada: contada uma vez",IF(N(G893)=0,"ERRO: tarefa fora do Plano Mestre",IF(P893=0,"Tarefa retirada do plano: não conta","OK")))))</f>
        <v/>
      </c>
    </row>
    <row r="894">
      <c r="A894" s="29" t="n"/>
      <c r="B894" s="25" t="n"/>
      <c r="C894" s="49" t="n"/>
      <c r="D894" s="29" t="n"/>
      <c r="E894" s="23">
        <f>IF(OR(A894="",B894=""),"",A894&amp;"|"&amp;B894)</f>
        <v/>
      </c>
      <c r="F894" s="30">
        <f>IF(OR(E894="",NOT(ISNUMBER(C894))),"",E894&amp;"|"&amp;YEAR(C894)&amp;"-"&amp;RIGHT("0"&amp;MONTH(C894),2)&amp;"-"&amp;RIGHT("0"&amp;DAY(C894),2))</f>
        <v/>
      </c>
      <c r="G894" s="26">
        <f>IF(E894="","",IFERROR(MATCH(E894,pl_chave,0),0))</f>
        <v/>
      </c>
      <c r="H894" s="23">
        <f>IF(G894="","",IF(G894=0,"Tarefa fora do plano",INDEX(pl_tag,G894)))</f>
        <v/>
      </c>
      <c r="I894" s="30">
        <f>IF(N(G894)=0,"",INDEX(pl_atividade,G894))</f>
        <v/>
      </c>
      <c r="J894" s="50">
        <f>IF(N(G894)=0,"",INDEX(pl_especialidade,G894))</f>
        <v/>
      </c>
      <c r="K894" s="28">
        <f>IF(N(G894)=0,"",INDEX(pl_duracao,G894))</f>
        <v/>
      </c>
      <c r="L894" s="39">
        <f>IF(ISNUMBER(C894),YEAR(C894),"")</f>
        <v/>
      </c>
      <c r="M894" s="39">
        <f>IF(ISNUMBER(C894),MONTH(C894),"")</f>
        <v/>
      </c>
      <c r="N894" s="23">
        <f>IF(L894="","",IF(NOT(ISNUMBER(crono_ano)),"Informe o ano",IF(L894&lt;crono_ano,"Antes do ano",IF(L894&gt;crono_ano,"Depois do ano","No ano"))))</f>
        <v/>
      </c>
      <c r="O894" s="39">
        <f>IF(F894="","",IF(COUNTIF(F$7:F894,F894)=1,1,0))</f>
        <v/>
      </c>
      <c r="P894" s="39">
        <f>IF(A894&amp;B894&amp;C894="","",IF(AND(O894=1,N(G894)&gt;0),IF(INDEX(pl_ativa,MAX(1,N(G894)))="Sim",1,0),0))</f>
        <v/>
      </c>
      <c r="Q894" s="39">
        <f>IF(F894="","",COUNTIFS(ex_chave_oc,F894,ex_cancelada,"&lt;&gt;Sim"))</f>
        <v/>
      </c>
      <c r="R894" s="51">
        <f>IF(P894="","",IF(AND(P894=1,N(Q894)&gt;0),1,0))</f>
        <v/>
      </c>
      <c r="S894" s="30">
        <f>IF(P894="","",IF(F894="","ERRO: data prevista ausente ou inválida",IF(O894=0,"Duplicada: contada uma vez",IF(N(G894)=0,"ERRO: tarefa fora do Plano Mestre",IF(P894=0,"Tarefa retirada do plano: não conta","OK")))))</f>
        <v/>
      </c>
    </row>
    <row r="895">
      <c r="A895" s="29" t="n"/>
      <c r="B895" s="25" t="n"/>
      <c r="C895" s="49" t="n"/>
      <c r="D895" s="29" t="n"/>
      <c r="E895" s="23">
        <f>IF(OR(A895="",B895=""),"",A895&amp;"|"&amp;B895)</f>
        <v/>
      </c>
      <c r="F895" s="30">
        <f>IF(OR(E895="",NOT(ISNUMBER(C895))),"",E895&amp;"|"&amp;YEAR(C895)&amp;"-"&amp;RIGHT("0"&amp;MONTH(C895),2)&amp;"-"&amp;RIGHT("0"&amp;DAY(C895),2))</f>
        <v/>
      </c>
      <c r="G895" s="26">
        <f>IF(E895="","",IFERROR(MATCH(E895,pl_chave,0),0))</f>
        <v/>
      </c>
      <c r="H895" s="23">
        <f>IF(G895="","",IF(G895=0,"Tarefa fora do plano",INDEX(pl_tag,G895)))</f>
        <v/>
      </c>
      <c r="I895" s="30">
        <f>IF(N(G895)=0,"",INDEX(pl_atividade,G895))</f>
        <v/>
      </c>
      <c r="J895" s="50">
        <f>IF(N(G895)=0,"",INDEX(pl_especialidade,G895))</f>
        <v/>
      </c>
      <c r="K895" s="28">
        <f>IF(N(G895)=0,"",INDEX(pl_duracao,G895))</f>
        <v/>
      </c>
      <c r="L895" s="39">
        <f>IF(ISNUMBER(C895),YEAR(C895),"")</f>
        <v/>
      </c>
      <c r="M895" s="39">
        <f>IF(ISNUMBER(C895),MONTH(C895),"")</f>
        <v/>
      </c>
      <c r="N895" s="23">
        <f>IF(L895="","",IF(NOT(ISNUMBER(crono_ano)),"Informe o ano",IF(L895&lt;crono_ano,"Antes do ano",IF(L895&gt;crono_ano,"Depois do ano","No ano"))))</f>
        <v/>
      </c>
      <c r="O895" s="39">
        <f>IF(F895="","",IF(COUNTIF(F$7:F895,F895)=1,1,0))</f>
        <v/>
      </c>
      <c r="P895" s="39">
        <f>IF(A895&amp;B895&amp;C895="","",IF(AND(O895=1,N(G895)&gt;0),IF(INDEX(pl_ativa,MAX(1,N(G895)))="Sim",1,0),0))</f>
        <v/>
      </c>
      <c r="Q895" s="39">
        <f>IF(F895="","",COUNTIFS(ex_chave_oc,F895,ex_cancelada,"&lt;&gt;Sim"))</f>
        <v/>
      </c>
      <c r="R895" s="51">
        <f>IF(P895="","",IF(AND(P895=1,N(Q895)&gt;0),1,0))</f>
        <v/>
      </c>
      <c r="S895" s="30">
        <f>IF(P895="","",IF(F895="","ERRO: data prevista ausente ou inválida",IF(O895=0,"Duplicada: contada uma vez",IF(N(G895)=0,"ERRO: tarefa fora do Plano Mestre",IF(P895=0,"Tarefa retirada do plano: não conta","OK")))))</f>
        <v/>
      </c>
    </row>
    <row r="896">
      <c r="A896" s="29" t="n"/>
      <c r="B896" s="25" t="n"/>
      <c r="C896" s="49" t="n"/>
      <c r="D896" s="29" t="n"/>
      <c r="E896" s="23">
        <f>IF(OR(A896="",B896=""),"",A896&amp;"|"&amp;B896)</f>
        <v/>
      </c>
      <c r="F896" s="30">
        <f>IF(OR(E896="",NOT(ISNUMBER(C896))),"",E896&amp;"|"&amp;YEAR(C896)&amp;"-"&amp;RIGHT("0"&amp;MONTH(C896),2)&amp;"-"&amp;RIGHT("0"&amp;DAY(C896),2))</f>
        <v/>
      </c>
      <c r="G896" s="26">
        <f>IF(E896="","",IFERROR(MATCH(E896,pl_chave,0),0))</f>
        <v/>
      </c>
      <c r="H896" s="23">
        <f>IF(G896="","",IF(G896=0,"Tarefa fora do plano",INDEX(pl_tag,G896)))</f>
        <v/>
      </c>
      <c r="I896" s="30">
        <f>IF(N(G896)=0,"",INDEX(pl_atividade,G896))</f>
        <v/>
      </c>
      <c r="J896" s="50">
        <f>IF(N(G896)=0,"",INDEX(pl_especialidade,G896))</f>
        <v/>
      </c>
      <c r="K896" s="28">
        <f>IF(N(G896)=0,"",INDEX(pl_duracao,G896))</f>
        <v/>
      </c>
      <c r="L896" s="39">
        <f>IF(ISNUMBER(C896),YEAR(C896),"")</f>
        <v/>
      </c>
      <c r="M896" s="39">
        <f>IF(ISNUMBER(C896),MONTH(C896),"")</f>
        <v/>
      </c>
      <c r="N896" s="23">
        <f>IF(L896="","",IF(NOT(ISNUMBER(crono_ano)),"Informe o ano",IF(L896&lt;crono_ano,"Antes do ano",IF(L896&gt;crono_ano,"Depois do ano","No ano"))))</f>
        <v/>
      </c>
      <c r="O896" s="39">
        <f>IF(F896="","",IF(COUNTIF(F$7:F896,F896)=1,1,0))</f>
        <v/>
      </c>
      <c r="P896" s="39">
        <f>IF(A896&amp;B896&amp;C896="","",IF(AND(O896=1,N(G896)&gt;0),IF(INDEX(pl_ativa,MAX(1,N(G896)))="Sim",1,0),0))</f>
        <v/>
      </c>
      <c r="Q896" s="39">
        <f>IF(F896="","",COUNTIFS(ex_chave_oc,F896,ex_cancelada,"&lt;&gt;Sim"))</f>
        <v/>
      </c>
      <c r="R896" s="51">
        <f>IF(P896="","",IF(AND(P896=1,N(Q896)&gt;0),1,0))</f>
        <v/>
      </c>
      <c r="S896" s="30">
        <f>IF(P896="","",IF(F896="","ERRO: data prevista ausente ou inválida",IF(O896=0,"Duplicada: contada uma vez",IF(N(G896)=0,"ERRO: tarefa fora do Plano Mestre",IF(P896=0,"Tarefa retirada do plano: não conta","OK")))))</f>
        <v/>
      </c>
    </row>
    <row r="897">
      <c r="A897" s="29" t="n"/>
      <c r="B897" s="25" t="n"/>
      <c r="C897" s="49" t="n"/>
      <c r="D897" s="29" t="n"/>
      <c r="E897" s="23">
        <f>IF(OR(A897="",B897=""),"",A897&amp;"|"&amp;B897)</f>
        <v/>
      </c>
      <c r="F897" s="30">
        <f>IF(OR(E897="",NOT(ISNUMBER(C897))),"",E897&amp;"|"&amp;YEAR(C897)&amp;"-"&amp;RIGHT("0"&amp;MONTH(C897),2)&amp;"-"&amp;RIGHT("0"&amp;DAY(C897),2))</f>
        <v/>
      </c>
      <c r="G897" s="26">
        <f>IF(E897="","",IFERROR(MATCH(E897,pl_chave,0),0))</f>
        <v/>
      </c>
      <c r="H897" s="23">
        <f>IF(G897="","",IF(G897=0,"Tarefa fora do plano",INDEX(pl_tag,G897)))</f>
        <v/>
      </c>
      <c r="I897" s="30">
        <f>IF(N(G897)=0,"",INDEX(pl_atividade,G897))</f>
        <v/>
      </c>
      <c r="J897" s="50">
        <f>IF(N(G897)=0,"",INDEX(pl_especialidade,G897))</f>
        <v/>
      </c>
      <c r="K897" s="28">
        <f>IF(N(G897)=0,"",INDEX(pl_duracao,G897))</f>
        <v/>
      </c>
      <c r="L897" s="39">
        <f>IF(ISNUMBER(C897),YEAR(C897),"")</f>
        <v/>
      </c>
      <c r="M897" s="39">
        <f>IF(ISNUMBER(C897),MONTH(C897),"")</f>
        <v/>
      </c>
      <c r="N897" s="23">
        <f>IF(L897="","",IF(NOT(ISNUMBER(crono_ano)),"Informe o ano",IF(L897&lt;crono_ano,"Antes do ano",IF(L897&gt;crono_ano,"Depois do ano","No ano"))))</f>
        <v/>
      </c>
      <c r="O897" s="39">
        <f>IF(F897="","",IF(COUNTIF(F$7:F897,F897)=1,1,0))</f>
        <v/>
      </c>
      <c r="P897" s="39">
        <f>IF(A897&amp;B897&amp;C897="","",IF(AND(O897=1,N(G897)&gt;0),IF(INDEX(pl_ativa,MAX(1,N(G897)))="Sim",1,0),0))</f>
        <v/>
      </c>
      <c r="Q897" s="39">
        <f>IF(F897="","",COUNTIFS(ex_chave_oc,F897,ex_cancelada,"&lt;&gt;Sim"))</f>
        <v/>
      </c>
      <c r="R897" s="51">
        <f>IF(P897="","",IF(AND(P897=1,N(Q897)&gt;0),1,0))</f>
        <v/>
      </c>
      <c r="S897" s="30">
        <f>IF(P897="","",IF(F897="","ERRO: data prevista ausente ou inválida",IF(O897=0,"Duplicada: contada uma vez",IF(N(G897)=0,"ERRO: tarefa fora do Plano Mestre",IF(P897=0,"Tarefa retirada do plano: não conta","OK")))))</f>
        <v/>
      </c>
    </row>
    <row r="898">
      <c r="A898" s="29" t="n"/>
      <c r="B898" s="25" t="n"/>
      <c r="C898" s="49" t="n"/>
      <c r="D898" s="29" t="n"/>
      <c r="E898" s="23">
        <f>IF(OR(A898="",B898=""),"",A898&amp;"|"&amp;B898)</f>
        <v/>
      </c>
      <c r="F898" s="30">
        <f>IF(OR(E898="",NOT(ISNUMBER(C898))),"",E898&amp;"|"&amp;YEAR(C898)&amp;"-"&amp;RIGHT("0"&amp;MONTH(C898),2)&amp;"-"&amp;RIGHT("0"&amp;DAY(C898),2))</f>
        <v/>
      </c>
      <c r="G898" s="26">
        <f>IF(E898="","",IFERROR(MATCH(E898,pl_chave,0),0))</f>
        <v/>
      </c>
      <c r="H898" s="23">
        <f>IF(G898="","",IF(G898=0,"Tarefa fora do plano",INDEX(pl_tag,G898)))</f>
        <v/>
      </c>
      <c r="I898" s="30">
        <f>IF(N(G898)=0,"",INDEX(pl_atividade,G898))</f>
        <v/>
      </c>
      <c r="J898" s="50">
        <f>IF(N(G898)=0,"",INDEX(pl_especialidade,G898))</f>
        <v/>
      </c>
      <c r="K898" s="28">
        <f>IF(N(G898)=0,"",INDEX(pl_duracao,G898))</f>
        <v/>
      </c>
      <c r="L898" s="39">
        <f>IF(ISNUMBER(C898),YEAR(C898),"")</f>
        <v/>
      </c>
      <c r="M898" s="39">
        <f>IF(ISNUMBER(C898),MONTH(C898),"")</f>
        <v/>
      </c>
      <c r="N898" s="23">
        <f>IF(L898="","",IF(NOT(ISNUMBER(crono_ano)),"Informe o ano",IF(L898&lt;crono_ano,"Antes do ano",IF(L898&gt;crono_ano,"Depois do ano","No ano"))))</f>
        <v/>
      </c>
      <c r="O898" s="39">
        <f>IF(F898="","",IF(COUNTIF(F$7:F898,F898)=1,1,0))</f>
        <v/>
      </c>
      <c r="P898" s="39">
        <f>IF(A898&amp;B898&amp;C898="","",IF(AND(O898=1,N(G898)&gt;0),IF(INDEX(pl_ativa,MAX(1,N(G898)))="Sim",1,0),0))</f>
        <v/>
      </c>
      <c r="Q898" s="39">
        <f>IF(F898="","",COUNTIFS(ex_chave_oc,F898,ex_cancelada,"&lt;&gt;Sim"))</f>
        <v/>
      </c>
      <c r="R898" s="51">
        <f>IF(P898="","",IF(AND(P898=1,N(Q898)&gt;0),1,0))</f>
        <v/>
      </c>
      <c r="S898" s="30">
        <f>IF(P898="","",IF(F898="","ERRO: data prevista ausente ou inválida",IF(O898=0,"Duplicada: contada uma vez",IF(N(G898)=0,"ERRO: tarefa fora do Plano Mestre",IF(P898=0,"Tarefa retirada do plano: não conta","OK")))))</f>
        <v/>
      </c>
    </row>
    <row r="899">
      <c r="A899" s="29" t="n"/>
      <c r="B899" s="25" t="n"/>
      <c r="C899" s="49" t="n"/>
      <c r="D899" s="29" t="n"/>
      <c r="E899" s="23">
        <f>IF(OR(A899="",B899=""),"",A899&amp;"|"&amp;B899)</f>
        <v/>
      </c>
      <c r="F899" s="30">
        <f>IF(OR(E899="",NOT(ISNUMBER(C899))),"",E899&amp;"|"&amp;YEAR(C899)&amp;"-"&amp;RIGHT("0"&amp;MONTH(C899),2)&amp;"-"&amp;RIGHT("0"&amp;DAY(C899),2))</f>
        <v/>
      </c>
      <c r="G899" s="26">
        <f>IF(E899="","",IFERROR(MATCH(E899,pl_chave,0),0))</f>
        <v/>
      </c>
      <c r="H899" s="23">
        <f>IF(G899="","",IF(G899=0,"Tarefa fora do plano",INDEX(pl_tag,G899)))</f>
        <v/>
      </c>
      <c r="I899" s="30">
        <f>IF(N(G899)=0,"",INDEX(pl_atividade,G899))</f>
        <v/>
      </c>
      <c r="J899" s="50">
        <f>IF(N(G899)=0,"",INDEX(pl_especialidade,G899))</f>
        <v/>
      </c>
      <c r="K899" s="28">
        <f>IF(N(G899)=0,"",INDEX(pl_duracao,G899))</f>
        <v/>
      </c>
      <c r="L899" s="39">
        <f>IF(ISNUMBER(C899),YEAR(C899),"")</f>
        <v/>
      </c>
      <c r="M899" s="39">
        <f>IF(ISNUMBER(C899),MONTH(C899),"")</f>
        <v/>
      </c>
      <c r="N899" s="23">
        <f>IF(L899="","",IF(NOT(ISNUMBER(crono_ano)),"Informe o ano",IF(L899&lt;crono_ano,"Antes do ano",IF(L899&gt;crono_ano,"Depois do ano","No ano"))))</f>
        <v/>
      </c>
      <c r="O899" s="39">
        <f>IF(F899="","",IF(COUNTIF(F$7:F899,F899)=1,1,0))</f>
        <v/>
      </c>
      <c r="P899" s="39">
        <f>IF(A899&amp;B899&amp;C899="","",IF(AND(O899=1,N(G899)&gt;0),IF(INDEX(pl_ativa,MAX(1,N(G899)))="Sim",1,0),0))</f>
        <v/>
      </c>
      <c r="Q899" s="39">
        <f>IF(F899="","",COUNTIFS(ex_chave_oc,F899,ex_cancelada,"&lt;&gt;Sim"))</f>
        <v/>
      </c>
      <c r="R899" s="51">
        <f>IF(P899="","",IF(AND(P899=1,N(Q899)&gt;0),1,0))</f>
        <v/>
      </c>
      <c r="S899" s="30">
        <f>IF(P899="","",IF(F899="","ERRO: data prevista ausente ou inválida",IF(O899=0,"Duplicada: contada uma vez",IF(N(G899)=0,"ERRO: tarefa fora do Plano Mestre",IF(P899=0,"Tarefa retirada do plano: não conta","OK")))))</f>
        <v/>
      </c>
    </row>
    <row r="900">
      <c r="A900" s="29" t="n"/>
      <c r="B900" s="25" t="n"/>
      <c r="C900" s="49" t="n"/>
      <c r="D900" s="29" t="n"/>
      <c r="E900" s="23">
        <f>IF(OR(A900="",B900=""),"",A900&amp;"|"&amp;B900)</f>
        <v/>
      </c>
      <c r="F900" s="30">
        <f>IF(OR(E900="",NOT(ISNUMBER(C900))),"",E900&amp;"|"&amp;YEAR(C900)&amp;"-"&amp;RIGHT("0"&amp;MONTH(C900),2)&amp;"-"&amp;RIGHT("0"&amp;DAY(C900),2))</f>
        <v/>
      </c>
      <c r="G900" s="26">
        <f>IF(E900="","",IFERROR(MATCH(E900,pl_chave,0),0))</f>
        <v/>
      </c>
      <c r="H900" s="23">
        <f>IF(G900="","",IF(G900=0,"Tarefa fora do plano",INDEX(pl_tag,G900)))</f>
        <v/>
      </c>
      <c r="I900" s="30">
        <f>IF(N(G900)=0,"",INDEX(pl_atividade,G900))</f>
        <v/>
      </c>
      <c r="J900" s="50">
        <f>IF(N(G900)=0,"",INDEX(pl_especialidade,G900))</f>
        <v/>
      </c>
      <c r="K900" s="28">
        <f>IF(N(G900)=0,"",INDEX(pl_duracao,G900))</f>
        <v/>
      </c>
      <c r="L900" s="39">
        <f>IF(ISNUMBER(C900),YEAR(C900),"")</f>
        <v/>
      </c>
      <c r="M900" s="39">
        <f>IF(ISNUMBER(C900),MONTH(C900),"")</f>
        <v/>
      </c>
      <c r="N900" s="23">
        <f>IF(L900="","",IF(NOT(ISNUMBER(crono_ano)),"Informe o ano",IF(L900&lt;crono_ano,"Antes do ano",IF(L900&gt;crono_ano,"Depois do ano","No ano"))))</f>
        <v/>
      </c>
      <c r="O900" s="39">
        <f>IF(F900="","",IF(COUNTIF(F$7:F900,F900)=1,1,0))</f>
        <v/>
      </c>
      <c r="P900" s="39">
        <f>IF(A900&amp;B900&amp;C900="","",IF(AND(O900=1,N(G900)&gt;0),IF(INDEX(pl_ativa,MAX(1,N(G900)))="Sim",1,0),0))</f>
        <v/>
      </c>
      <c r="Q900" s="39">
        <f>IF(F900="","",COUNTIFS(ex_chave_oc,F900,ex_cancelada,"&lt;&gt;Sim"))</f>
        <v/>
      </c>
      <c r="R900" s="51">
        <f>IF(P900="","",IF(AND(P900=1,N(Q900)&gt;0),1,0))</f>
        <v/>
      </c>
      <c r="S900" s="30">
        <f>IF(P900="","",IF(F900="","ERRO: data prevista ausente ou inválida",IF(O900=0,"Duplicada: contada uma vez",IF(N(G900)=0,"ERRO: tarefa fora do Plano Mestre",IF(P900=0,"Tarefa retirada do plano: não conta","OK")))))</f>
        <v/>
      </c>
    </row>
    <row r="901">
      <c r="A901" s="29" t="n"/>
      <c r="B901" s="25" t="n"/>
      <c r="C901" s="49" t="n"/>
      <c r="D901" s="29" t="n"/>
      <c r="E901" s="23">
        <f>IF(OR(A901="",B901=""),"",A901&amp;"|"&amp;B901)</f>
        <v/>
      </c>
      <c r="F901" s="30">
        <f>IF(OR(E901="",NOT(ISNUMBER(C901))),"",E901&amp;"|"&amp;YEAR(C901)&amp;"-"&amp;RIGHT("0"&amp;MONTH(C901),2)&amp;"-"&amp;RIGHT("0"&amp;DAY(C901),2))</f>
        <v/>
      </c>
      <c r="G901" s="26">
        <f>IF(E901="","",IFERROR(MATCH(E901,pl_chave,0),0))</f>
        <v/>
      </c>
      <c r="H901" s="23">
        <f>IF(G901="","",IF(G901=0,"Tarefa fora do plano",INDEX(pl_tag,G901)))</f>
        <v/>
      </c>
      <c r="I901" s="30">
        <f>IF(N(G901)=0,"",INDEX(pl_atividade,G901))</f>
        <v/>
      </c>
      <c r="J901" s="50">
        <f>IF(N(G901)=0,"",INDEX(pl_especialidade,G901))</f>
        <v/>
      </c>
      <c r="K901" s="28">
        <f>IF(N(G901)=0,"",INDEX(pl_duracao,G901))</f>
        <v/>
      </c>
      <c r="L901" s="39">
        <f>IF(ISNUMBER(C901),YEAR(C901),"")</f>
        <v/>
      </c>
      <c r="M901" s="39">
        <f>IF(ISNUMBER(C901),MONTH(C901),"")</f>
        <v/>
      </c>
      <c r="N901" s="23">
        <f>IF(L901="","",IF(NOT(ISNUMBER(crono_ano)),"Informe o ano",IF(L901&lt;crono_ano,"Antes do ano",IF(L901&gt;crono_ano,"Depois do ano","No ano"))))</f>
        <v/>
      </c>
      <c r="O901" s="39">
        <f>IF(F901="","",IF(COUNTIF(F$7:F901,F901)=1,1,0))</f>
        <v/>
      </c>
      <c r="P901" s="39">
        <f>IF(A901&amp;B901&amp;C901="","",IF(AND(O901=1,N(G901)&gt;0),IF(INDEX(pl_ativa,MAX(1,N(G901)))="Sim",1,0),0))</f>
        <v/>
      </c>
      <c r="Q901" s="39">
        <f>IF(F901="","",COUNTIFS(ex_chave_oc,F901,ex_cancelada,"&lt;&gt;Sim"))</f>
        <v/>
      </c>
      <c r="R901" s="51">
        <f>IF(P901="","",IF(AND(P901=1,N(Q901)&gt;0),1,0))</f>
        <v/>
      </c>
      <c r="S901" s="30">
        <f>IF(P901="","",IF(F901="","ERRO: data prevista ausente ou inválida",IF(O901=0,"Duplicada: contada uma vez",IF(N(G901)=0,"ERRO: tarefa fora do Plano Mestre",IF(P901=0,"Tarefa retirada do plano: não conta","OK")))))</f>
        <v/>
      </c>
    </row>
    <row r="902">
      <c r="A902" s="29" t="n"/>
      <c r="B902" s="25" t="n"/>
      <c r="C902" s="49" t="n"/>
      <c r="D902" s="29" t="n"/>
      <c r="E902" s="23">
        <f>IF(OR(A902="",B902=""),"",A902&amp;"|"&amp;B902)</f>
        <v/>
      </c>
      <c r="F902" s="30">
        <f>IF(OR(E902="",NOT(ISNUMBER(C902))),"",E902&amp;"|"&amp;YEAR(C902)&amp;"-"&amp;RIGHT("0"&amp;MONTH(C902),2)&amp;"-"&amp;RIGHT("0"&amp;DAY(C902),2))</f>
        <v/>
      </c>
      <c r="G902" s="26">
        <f>IF(E902="","",IFERROR(MATCH(E902,pl_chave,0),0))</f>
        <v/>
      </c>
      <c r="H902" s="23">
        <f>IF(G902="","",IF(G902=0,"Tarefa fora do plano",INDEX(pl_tag,G902)))</f>
        <v/>
      </c>
      <c r="I902" s="30">
        <f>IF(N(G902)=0,"",INDEX(pl_atividade,G902))</f>
        <v/>
      </c>
      <c r="J902" s="50">
        <f>IF(N(G902)=0,"",INDEX(pl_especialidade,G902))</f>
        <v/>
      </c>
      <c r="K902" s="28">
        <f>IF(N(G902)=0,"",INDEX(pl_duracao,G902))</f>
        <v/>
      </c>
      <c r="L902" s="39">
        <f>IF(ISNUMBER(C902),YEAR(C902),"")</f>
        <v/>
      </c>
      <c r="M902" s="39">
        <f>IF(ISNUMBER(C902),MONTH(C902),"")</f>
        <v/>
      </c>
      <c r="N902" s="23">
        <f>IF(L902="","",IF(NOT(ISNUMBER(crono_ano)),"Informe o ano",IF(L902&lt;crono_ano,"Antes do ano",IF(L902&gt;crono_ano,"Depois do ano","No ano"))))</f>
        <v/>
      </c>
      <c r="O902" s="39">
        <f>IF(F902="","",IF(COUNTIF(F$7:F902,F902)=1,1,0))</f>
        <v/>
      </c>
      <c r="P902" s="39">
        <f>IF(A902&amp;B902&amp;C902="","",IF(AND(O902=1,N(G902)&gt;0),IF(INDEX(pl_ativa,MAX(1,N(G902)))="Sim",1,0),0))</f>
        <v/>
      </c>
      <c r="Q902" s="39">
        <f>IF(F902="","",COUNTIFS(ex_chave_oc,F902,ex_cancelada,"&lt;&gt;Sim"))</f>
        <v/>
      </c>
      <c r="R902" s="51">
        <f>IF(P902="","",IF(AND(P902=1,N(Q902)&gt;0),1,0))</f>
        <v/>
      </c>
      <c r="S902" s="30">
        <f>IF(P902="","",IF(F902="","ERRO: data prevista ausente ou inválida",IF(O902=0,"Duplicada: contada uma vez",IF(N(G902)=0,"ERRO: tarefa fora do Plano Mestre",IF(P902=0,"Tarefa retirada do plano: não conta","OK")))))</f>
        <v/>
      </c>
    </row>
    <row r="903">
      <c r="A903" s="29" t="n"/>
      <c r="B903" s="25" t="n"/>
      <c r="C903" s="49" t="n"/>
      <c r="D903" s="29" t="n"/>
      <c r="E903" s="23">
        <f>IF(OR(A903="",B903=""),"",A903&amp;"|"&amp;B903)</f>
        <v/>
      </c>
      <c r="F903" s="30">
        <f>IF(OR(E903="",NOT(ISNUMBER(C903))),"",E903&amp;"|"&amp;YEAR(C903)&amp;"-"&amp;RIGHT("0"&amp;MONTH(C903),2)&amp;"-"&amp;RIGHT("0"&amp;DAY(C903),2))</f>
        <v/>
      </c>
      <c r="G903" s="26">
        <f>IF(E903="","",IFERROR(MATCH(E903,pl_chave,0),0))</f>
        <v/>
      </c>
      <c r="H903" s="23">
        <f>IF(G903="","",IF(G903=0,"Tarefa fora do plano",INDEX(pl_tag,G903)))</f>
        <v/>
      </c>
      <c r="I903" s="30">
        <f>IF(N(G903)=0,"",INDEX(pl_atividade,G903))</f>
        <v/>
      </c>
      <c r="J903" s="50">
        <f>IF(N(G903)=0,"",INDEX(pl_especialidade,G903))</f>
        <v/>
      </c>
      <c r="K903" s="28">
        <f>IF(N(G903)=0,"",INDEX(pl_duracao,G903))</f>
        <v/>
      </c>
      <c r="L903" s="39">
        <f>IF(ISNUMBER(C903),YEAR(C903),"")</f>
        <v/>
      </c>
      <c r="M903" s="39">
        <f>IF(ISNUMBER(C903),MONTH(C903),"")</f>
        <v/>
      </c>
      <c r="N903" s="23">
        <f>IF(L903="","",IF(NOT(ISNUMBER(crono_ano)),"Informe o ano",IF(L903&lt;crono_ano,"Antes do ano",IF(L903&gt;crono_ano,"Depois do ano","No ano"))))</f>
        <v/>
      </c>
      <c r="O903" s="39">
        <f>IF(F903="","",IF(COUNTIF(F$7:F903,F903)=1,1,0))</f>
        <v/>
      </c>
      <c r="P903" s="39">
        <f>IF(A903&amp;B903&amp;C903="","",IF(AND(O903=1,N(G903)&gt;0),IF(INDEX(pl_ativa,MAX(1,N(G903)))="Sim",1,0),0))</f>
        <v/>
      </c>
      <c r="Q903" s="39">
        <f>IF(F903="","",COUNTIFS(ex_chave_oc,F903,ex_cancelada,"&lt;&gt;Sim"))</f>
        <v/>
      </c>
      <c r="R903" s="51">
        <f>IF(P903="","",IF(AND(P903=1,N(Q903)&gt;0),1,0))</f>
        <v/>
      </c>
      <c r="S903" s="30">
        <f>IF(P903="","",IF(F903="","ERRO: data prevista ausente ou inválida",IF(O903=0,"Duplicada: contada uma vez",IF(N(G903)=0,"ERRO: tarefa fora do Plano Mestre",IF(P903=0,"Tarefa retirada do plano: não conta","OK")))))</f>
        <v/>
      </c>
    </row>
    <row r="904">
      <c r="A904" s="29" t="n"/>
      <c r="B904" s="25" t="n"/>
      <c r="C904" s="49" t="n"/>
      <c r="D904" s="29" t="n"/>
      <c r="E904" s="23">
        <f>IF(OR(A904="",B904=""),"",A904&amp;"|"&amp;B904)</f>
        <v/>
      </c>
      <c r="F904" s="30">
        <f>IF(OR(E904="",NOT(ISNUMBER(C904))),"",E904&amp;"|"&amp;YEAR(C904)&amp;"-"&amp;RIGHT("0"&amp;MONTH(C904),2)&amp;"-"&amp;RIGHT("0"&amp;DAY(C904),2))</f>
        <v/>
      </c>
      <c r="G904" s="26">
        <f>IF(E904="","",IFERROR(MATCH(E904,pl_chave,0),0))</f>
        <v/>
      </c>
      <c r="H904" s="23">
        <f>IF(G904="","",IF(G904=0,"Tarefa fora do plano",INDEX(pl_tag,G904)))</f>
        <v/>
      </c>
      <c r="I904" s="30">
        <f>IF(N(G904)=0,"",INDEX(pl_atividade,G904))</f>
        <v/>
      </c>
      <c r="J904" s="50">
        <f>IF(N(G904)=0,"",INDEX(pl_especialidade,G904))</f>
        <v/>
      </c>
      <c r="K904" s="28">
        <f>IF(N(G904)=0,"",INDEX(pl_duracao,G904))</f>
        <v/>
      </c>
      <c r="L904" s="39">
        <f>IF(ISNUMBER(C904),YEAR(C904),"")</f>
        <v/>
      </c>
      <c r="M904" s="39">
        <f>IF(ISNUMBER(C904),MONTH(C904),"")</f>
        <v/>
      </c>
      <c r="N904" s="23">
        <f>IF(L904="","",IF(NOT(ISNUMBER(crono_ano)),"Informe o ano",IF(L904&lt;crono_ano,"Antes do ano",IF(L904&gt;crono_ano,"Depois do ano","No ano"))))</f>
        <v/>
      </c>
      <c r="O904" s="39">
        <f>IF(F904="","",IF(COUNTIF(F$7:F904,F904)=1,1,0))</f>
        <v/>
      </c>
      <c r="P904" s="39">
        <f>IF(A904&amp;B904&amp;C904="","",IF(AND(O904=1,N(G904)&gt;0),IF(INDEX(pl_ativa,MAX(1,N(G904)))="Sim",1,0),0))</f>
        <v/>
      </c>
      <c r="Q904" s="39">
        <f>IF(F904="","",COUNTIFS(ex_chave_oc,F904,ex_cancelada,"&lt;&gt;Sim"))</f>
        <v/>
      </c>
      <c r="R904" s="51">
        <f>IF(P904="","",IF(AND(P904=1,N(Q904)&gt;0),1,0))</f>
        <v/>
      </c>
      <c r="S904" s="30">
        <f>IF(P904="","",IF(F904="","ERRO: data prevista ausente ou inválida",IF(O904=0,"Duplicada: contada uma vez",IF(N(G904)=0,"ERRO: tarefa fora do Plano Mestre",IF(P904=0,"Tarefa retirada do plano: não conta","OK")))))</f>
        <v/>
      </c>
    </row>
    <row r="905">
      <c r="A905" s="29" t="n"/>
      <c r="B905" s="25" t="n"/>
      <c r="C905" s="49" t="n"/>
      <c r="D905" s="29" t="n"/>
      <c r="E905" s="23">
        <f>IF(OR(A905="",B905=""),"",A905&amp;"|"&amp;B905)</f>
        <v/>
      </c>
      <c r="F905" s="30">
        <f>IF(OR(E905="",NOT(ISNUMBER(C905))),"",E905&amp;"|"&amp;YEAR(C905)&amp;"-"&amp;RIGHT("0"&amp;MONTH(C905),2)&amp;"-"&amp;RIGHT("0"&amp;DAY(C905),2))</f>
        <v/>
      </c>
      <c r="G905" s="26">
        <f>IF(E905="","",IFERROR(MATCH(E905,pl_chave,0),0))</f>
        <v/>
      </c>
      <c r="H905" s="23">
        <f>IF(G905="","",IF(G905=0,"Tarefa fora do plano",INDEX(pl_tag,G905)))</f>
        <v/>
      </c>
      <c r="I905" s="30">
        <f>IF(N(G905)=0,"",INDEX(pl_atividade,G905))</f>
        <v/>
      </c>
      <c r="J905" s="50">
        <f>IF(N(G905)=0,"",INDEX(pl_especialidade,G905))</f>
        <v/>
      </c>
      <c r="K905" s="28">
        <f>IF(N(G905)=0,"",INDEX(pl_duracao,G905))</f>
        <v/>
      </c>
      <c r="L905" s="39">
        <f>IF(ISNUMBER(C905),YEAR(C905),"")</f>
        <v/>
      </c>
      <c r="M905" s="39">
        <f>IF(ISNUMBER(C905),MONTH(C905),"")</f>
        <v/>
      </c>
      <c r="N905" s="23">
        <f>IF(L905="","",IF(NOT(ISNUMBER(crono_ano)),"Informe o ano",IF(L905&lt;crono_ano,"Antes do ano",IF(L905&gt;crono_ano,"Depois do ano","No ano"))))</f>
        <v/>
      </c>
      <c r="O905" s="39">
        <f>IF(F905="","",IF(COUNTIF(F$7:F905,F905)=1,1,0))</f>
        <v/>
      </c>
      <c r="P905" s="39">
        <f>IF(A905&amp;B905&amp;C905="","",IF(AND(O905=1,N(G905)&gt;0),IF(INDEX(pl_ativa,MAX(1,N(G905)))="Sim",1,0),0))</f>
        <v/>
      </c>
      <c r="Q905" s="39">
        <f>IF(F905="","",COUNTIFS(ex_chave_oc,F905,ex_cancelada,"&lt;&gt;Sim"))</f>
        <v/>
      </c>
      <c r="R905" s="51">
        <f>IF(P905="","",IF(AND(P905=1,N(Q905)&gt;0),1,0))</f>
        <v/>
      </c>
      <c r="S905" s="30">
        <f>IF(P905="","",IF(F905="","ERRO: data prevista ausente ou inválida",IF(O905=0,"Duplicada: contada uma vez",IF(N(G905)=0,"ERRO: tarefa fora do Plano Mestre",IF(P905=0,"Tarefa retirada do plano: não conta","OK")))))</f>
        <v/>
      </c>
    </row>
    <row r="906">
      <c r="A906" s="29" t="n"/>
      <c r="B906" s="25" t="n"/>
      <c r="C906" s="49" t="n"/>
      <c r="D906" s="29" t="n"/>
      <c r="E906" s="23">
        <f>IF(OR(A906="",B906=""),"",A906&amp;"|"&amp;B906)</f>
        <v/>
      </c>
      <c r="F906" s="30">
        <f>IF(OR(E906="",NOT(ISNUMBER(C906))),"",E906&amp;"|"&amp;YEAR(C906)&amp;"-"&amp;RIGHT("0"&amp;MONTH(C906),2)&amp;"-"&amp;RIGHT("0"&amp;DAY(C906),2))</f>
        <v/>
      </c>
      <c r="G906" s="26">
        <f>IF(E906="","",IFERROR(MATCH(E906,pl_chave,0),0))</f>
        <v/>
      </c>
      <c r="H906" s="23">
        <f>IF(G906="","",IF(G906=0,"Tarefa fora do plano",INDEX(pl_tag,G906)))</f>
        <v/>
      </c>
      <c r="I906" s="30">
        <f>IF(N(G906)=0,"",INDEX(pl_atividade,G906))</f>
        <v/>
      </c>
      <c r="J906" s="50">
        <f>IF(N(G906)=0,"",INDEX(pl_especialidade,G906))</f>
        <v/>
      </c>
      <c r="K906" s="28">
        <f>IF(N(G906)=0,"",INDEX(pl_duracao,G906))</f>
        <v/>
      </c>
      <c r="L906" s="39">
        <f>IF(ISNUMBER(C906),YEAR(C906),"")</f>
        <v/>
      </c>
      <c r="M906" s="39">
        <f>IF(ISNUMBER(C906),MONTH(C906),"")</f>
        <v/>
      </c>
      <c r="N906" s="23">
        <f>IF(L906="","",IF(NOT(ISNUMBER(crono_ano)),"Informe o ano",IF(L906&lt;crono_ano,"Antes do ano",IF(L906&gt;crono_ano,"Depois do ano","No ano"))))</f>
        <v/>
      </c>
      <c r="O906" s="39">
        <f>IF(F906="","",IF(COUNTIF(F$7:F906,F906)=1,1,0))</f>
        <v/>
      </c>
      <c r="P906" s="39">
        <f>IF(A906&amp;B906&amp;C906="","",IF(AND(O906=1,N(G906)&gt;0),IF(INDEX(pl_ativa,MAX(1,N(G906)))="Sim",1,0),0))</f>
        <v/>
      </c>
      <c r="Q906" s="39">
        <f>IF(F906="","",COUNTIFS(ex_chave_oc,F906,ex_cancelada,"&lt;&gt;Sim"))</f>
        <v/>
      </c>
      <c r="R906" s="51">
        <f>IF(P906="","",IF(AND(P906=1,N(Q906)&gt;0),1,0))</f>
        <v/>
      </c>
      <c r="S906" s="30">
        <f>IF(P906="","",IF(F906="","ERRO: data prevista ausente ou inválida",IF(O906=0,"Duplicada: contada uma vez",IF(N(G906)=0,"ERRO: tarefa fora do Plano Mestre",IF(P906=0,"Tarefa retirada do plano: não conta","OK")))))</f>
        <v/>
      </c>
    </row>
    <row r="907">
      <c r="A907" s="29" t="n"/>
      <c r="B907" s="25" t="n"/>
      <c r="C907" s="49" t="n"/>
      <c r="D907" s="29" t="n"/>
      <c r="E907" s="23">
        <f>IF(OR(A907="",B907=""),"",A907&amp;"|"&amp;B907)</f>
        <v/>
      </c>
      <c r="F907" s="30">
        <f>IF(OR(E907="",NOT(ISNUMBER(C907))),"",E907&amp;"|"&amp;YEAR(C907)&amp;"-"&amp;RIGHT("0"&amp;MONTH(C907),2)&amp;"-"&amp;RIGHT("0"&amp;DAY(C907),2))</f>
        <v/>
      </c>
      <c r="G907" s="26">
        <f>IF(E907="","",IFERROR(MATCH(E907,pl_chave,0),0))</f>
        <v/>
      </c>
      <c r="H907" s="23">
        <f>IF(G907="","",IF(G907=0,"Tarefa fora do plano",INDEX(pl_tag,G907)))</f>
        <v/>
      </c>
      <c r="I907" s="30">
        <f>IF(N(G907)=0,"",INDEX(pl_atividade,G907))</f>
        <v/>
      </c>
      <c r="J907" s="50">
        <f>IF(N(G907)=0,"",INDEX(pl_especialidade,G907))</f>
        <v/>
      </c>
      <c r="K907" s="28">
        <f>IF(N(G907)=0,"",INDEX(pl_duracao,G907))</f>
        <v/>
      </c>
      <c r="L907" s="39">
        <f>IF(ISNUMBER(C907),YEAR(C907),"")</f>
        <v/>
      </c>
      <c r="M907" s="39">
        <f>IF(ISNUMBER(C907),MONTH(C907),"")</f>
        <v/>
      </c>
      <c r="N907" s="23">
        <f>IF(L907="","",IF(NOT(ISNUMBER(crono_ano)),"Informe o ano",IF(L907&lt;crono_ano,"Antes do ano",IF(L907&gt;crono_ano,"Depois do ano","No ano"))))</f>
        <v/>
      </c>
      <c r="O907" s="39">
        <f>IF(F907="","",IF(COUNTIF(F$7:F907,F907)=1,1,0))</f>
        <v/>
      </c>
      <c r="P907" s="39">
        <f>IF(A907&amp;B907&amp;C907="","",IF(AND(O907=1,N(G907)&gt;0),IF(INDEX(pl_ativa,MAX(1,N(G907)))="Sim",1,0),0))</f>
        <v/>
      </c>
      <c r="Q907" s="39">
        <f>IF(F907="","",COUNTIFS(ex_chave_oc,F907,ex_cancelada,"&lt;&gt;Sim"))</f>
        <v/>
      </c>
      <c r="R907" s="51">
        <f>IF(P907="","",IF(AND(P907=1,N(Q907)&gt;0),1,0))</f>
        <v/>
      </c>
      <c r="S907" s="30">
        <f>IF(P907="","",IF(F907="","ERRO: data prevista ausente ou inválida",IF(O907=0,"Duplicada: contada uma vez",IF(N(G907)=0,"ERRO: tarefa fora do Plano Mestre",IF(P907=0,"Tarefa retirada do plano: não conta","OK")))))</f>
        <v/>
      </c>
    </row>
    <row r="908">
      <c r="A908" s="29" t="n"/>
      <c r="B908" s="25" t="n"/>
      <c r="C908" s="49" t="n"/>
      <c r="D908" s="29" t="n"/>
      <c r="E908" s="23">
        <f>IF(OR(A908="",B908=""),"",A908&amp;"|"&amp;B908)</f>
        <v/>
      </c>
      <c r="F908" s="30">
        <f>IF(OR(E908="",NOT(ISNUMBER(C908))),"",E908&amp;"|"&amp;YEAR(C908)&amp;"-"&amp;RIGHT("0"&amp;MONTH(C908),2)&amp;"-"&amp;RIGHT("0"&amp;DAY(C908),2))</f>
        <v/>
      </c>
      <c r="G908" s="26">
        <f>IF(E908="","",IFERROR(MATCH(E908,pl_chave,0),0))</f>
        <v/>
      </c>
      <c r="H908" s="23">
        <f>IF(G908="","",IF(G908=0,"Tarefa fora do plano",INDEX(pl_tag,G908)))</f>
        <v/>
      </c>
      <c r="I908" s="30">
        <f>IF(N(G908)=0,"",INDEX(pl_atividade,G908))</f>
        <v/>
      </c>
      <c r="J908" s="50">
        <f>IF(N(G908)=0,"",INDEX(pl_especialidade,G908))</f>
        <v/>
      </c>
      <c r="K908" s="28">
        <f>IF(N(G908)=0,"",INDEX(pl_duracao,G908))</f>
        <v/>
      </c>
      <c r="L908" s="39">
        <f>IF(ISNUMBER(C908),YEAR(C908),"")</f>
        <v/>
      </c>
      <c r="M908" s="39">
        <f>IF(ISNUMBER(C908),MONTH(C908),"")</f>
        <v/>
      </c>
      <c r="N908" s="23">
        <f>IF(L908="","",IF(NOT(ISNUMBER(crono_ano)),"Informe o ano",IF(L908&lt;crono_ano,"Antes do ano",IF(L908&gt;crono_ano,"Depois do ano","No ano"))))</f>
        <v/>
      </c>
      <c r="O908" s="39">
        <f>IF(F908="","",IF(COUNTIF(F$7:F908,F908)=1,1,0))</f>
        <v/>
      </c>
      <c r="P908" s="39">
        <f>IF(A908&amp;B908&amp;C908="","",IF(AND(O908=1,N(G908)&gt;0),IF(INDEX(pl_ativa,MAX(1,N(G908)))="Sim",1,0),0))</f>
        <v/>
      </c>
      <c r="Q908" s="39">
        <f>IF(F908="","",COUNTIFS(ex_chave_oc,F908,ex_cancelada,"&lt;&gt;Sim"))</f>
        <v/>
      </c>
      <c r="R908" s="51">
        <f>IF(P908="","",IF(AND(P908=1,N(Q908)&gt;0),1,0))</f>
        <v/>
      </c>
      <c r="S908" s="30">
        <f>IF(P908="","",IF(F908="","ERRO: data prevista ausente ou inválida",IF(O908=0,"Duplicada: contada uma vez",IF(N(G908)=0,"ERRO: tarefa fora do Plano Mestre",IF(P908=0,"Tarefa retirada do plano: não conta","OK")))))</f>
        <v/>
      </c>
    </row>
    <row r="909">
      <c r="A909" s="29" t="n"/>
      <c r="B909" s="25" t="n"/>
      <c r="C909" s="49" t="n"/>
      <c r="D909" s="29" t="n"/>
      <c r="E909" s="23">
        <f>IF(OR(A909="",B909=""),"",A909&amp;"|"&amp;B909)</f>
        <v/>
      </c>
      <c r="F909" s="30">
        <f>IF(OR(E909="",NOT(ISNUMBER(C909))),"",E909&amp;"|"&amp;YEAR(C909)&amp;"-"&amp;RIGHT("0"&amp;MONTH(C909),2)&amp;"-"&amp;RIGHT("0"&amp;DAY(C909),2))</f>
        <v/>
      </c>
      <c r="G909" s="26">
        <f>IF(E909="","",IFERROR(MATCH(E909,pl_chave,0),0))</f>
        <v/>
      </c>
      <c r="H909" s="23">
        <f>IF(G909="","",IF(G909=0,"Tarefa fora do plano",INDEX(pl_tag,G909)))</f>
        <v/>
      </c>
      <c r="I909" s="30">
        <f>IF(N(G909)=0,"",INDEX(pl_atividade,G909))</f>
        <v/>
      </c>
      <c r="J909" s="50">
        <f>IF(N(G909)=0,"",INDEX(pl_especialidade,G909))</f>
        <v/>
      </c>
      <c r="K909" s="28">
        <f>IF(N(G909)=0,"",INDEX(pl_duracao,G909))</f>
        <v/>
      </c>
      <c r="L909" s="39">
        <f>IF(ISNUMBER(C909),YEAR(C909),"")</f>
        <v/>
      </c>
      <c r="M909" s="39">
        <f>IF(ISNUMBER(C909),MONTH(C909),"")</f>
        <v/>
      </c>
      <c r="N909" s="23">
        <f>IF(L909="","",IF(NOT(ISNUMBER(crono_ano)),"Informe o ano",IF(L909&lt;crono_ano,"Antes do ano",IF(L909&gt;crono_ano,"Depois do ano","No ano"))))</f>
        <v/>
      </c>
      <c r="O909" s="39">
        <f>IF(F909="","",IF(COUNTIF(F$7:F909,F909)=1,1,0))</f>
        <v/>
      </c>
      <c r="P909" s="39">
        <f>IF(A909&amp;B909&amp;C909="","",IF(AND(O909=1,N(G909)&gt;0),IF(INDEX(pl_ativa,MAX(1,N(G909)))="Sim",1,0),0))</f>
        <v/>
      </c>
      <c r="Q909" s="39">
        <f>IF(F909="","",COUNTIFS(ex_chave_oc,F909,ex_cancelada,"&lt;&gt;Sim"))</f>
        <v/>
      </c>
      <c r="R909" s="51">
        <f>IF(P909="","",IF(AND(P909=1,N(Q909)&gt;0),1,0))</f>
        <v/>
      </c>
      <c r="S909" s="30">
        <f>IF(P909="","",IF(F909="","ERRO: data prevista ausente ou inválida",IF(O909=0,"Duplicada: contada uma vez",IF(N(G909)=0,"ERRO: tarefa fora do Plano Mestre",IF(P909=0,"Tarefa retirada do plano: não conta","OK")))))</f>
        <v/>
      </c>
    </row>
    <row r="910">
      <c r="A910" s="29" t="n"/>
      <c r="B910" s="25" t="n"/>
      <c r="C910" s="49" t="n"/>
      <c r="D910" s="29" t="n"/>
      <c r="E910" s="23">
        <f>IF(OR(A910="",B910=""),"",A910&amp;"|"&amp;B910)</f>
        <v/>
      </c>
      <c r="F910" s="30">
        <f>IF(OR(E910="",NOT(ISNUMBER(C910))),"",E910&amp;"|"&amp;YEAR(C910)&amp;"-"&amp;RIGHT("0"&amp;MONTH(C910),2)&amp;"-"&amp;RIGHT("0"&amp;DAY(C910),2))</f>
        <v/>
      </c>
      <c r="G910" s="26">
        <f>IF(E910="","",IFERROR(MATCH(E910,pl_chave,0),0))</f>
        <v/>
      </c>
      <c r="H910" s="23">
        <f>IF(G910="","",IF(G910=0,"Tarefa fora do plano",INDEX(pl_tag,G910)))</f>
        <v/>
      </c>
      <c r="I910" s="30">
        <f>IF(N(G910)=0,"",INDEX(pl_atividade,G910))</f>
        <v/>
      </c>
      <c r="J910" s="50">
        <f>IF(N(G910)=0,"",INDEX(pl_especialidade,G910))</f>
        <v/>
      </c>
      <c r="K910" s="28">
        <f>IF(N(G910)=0,"",INDEX(pl_duracao,G910))</f>
        <v/>
      </c>
      <c r="L910" s="39">
        <f>IF(ISNUMBER(C910),YEAR(C910),"")</f>
        <v/>
      </c>
      <c r="M910" s="39">
        <f>IF(ISNUMBER(C910),MONTH(C910),"")</f>
        <v/>
      </c>
      <c r="N910" s="23">
        <f>IF(L910="","",IF(NOT(ISNUMBER(crono_ano)),"Informe o ano",IF(L910&lt;crono_ano,"Antes do ano",IF(L910&gt;crono_ano,"Depois do ano","No ano"))))</f>
        <v/>
      </c>
      <c r="O910" s="39">
        <f>IF(F910="","",IF(COUNTIF(F$7:F910,F910)=1,1,0))</f>
        <v/>
      </c>
      <c r="P910" s="39">
        <f>IF(A910&amp;B910&amp;C910="","",IF(AND(O910=1,N(G910)&gt;0),IF(INDEX(pl_ativa,MAX(1,N(G910)))="Sim",1,0),0))</f>
        <v/>
      </c>
      <c r="Q910" s="39">
        <f>IF(F910="","",COUNTIFS(ex_chave_oc,F910,ex_cancelada,"&lt;&gt;Sim"))</f>
        <v/>
      </c>
      <c r="R910" s="51">
        <f>IF(P910="","",IF(AND(P910=1,N(Q910)&gt;0),1,0))</f>
        <v/>
      </c>
      <c r="S910" s="30">
        <f>IF(P910="","",IF(F910="","ERRO: data prevista ausente ou inválida",IF(O910=0,"Duplicada: contada uma vez",IF(N(G910)=0,"ERRO: tarefa fora do Plano Mestre",IF(P910=0,"Tarefa retirada do plano: não conta","OK")))))</f>
        <v/>
      </c>
    </row>
    <row r="911">
      <c r="A911" s="29" t="n"/>
      <c r="B911" s="25" t="n"/>
      <c r="C911" s="49" t="n"/>
      <c r="D911" s="29" t="n"/>
      <c r="E911" s="23">
        <f>IF(OR(A911="",B911=""),"",A911&amp;"|"&amp;B911)</f>
        <v/>
      </c>
      <c r="F911" s="30">
        <f>IF(OR(E911="",NOT(ISNUMBER(C911))),"",E911&amp;"|"&amp;YEAR(C911)&amp;"-"&amp;RIGHT("0"&amp;MONTH(C911),2)&amp;"-"&amp;RIGHT("0"&amp;DAY(C911),2))</f>
        <v/>
      </c>
      <c r="G911" s="26">
        <f>IF(E911="","",IFERROR(MATCH(E911,pl_chave,0),0))</f>
        <v/>
      </c>
      <c r="H911" s="23">
        <f>IF(G911="","",IF(G911=0,"Tarefa fora do plano",INDEX(pl_tag,G911)))</f>
        <v/>
      </c>
      <c r="I911" s="30">
        <f>IF(N(G911)=0,"",INDEX(pl_atividade,G911))</f>
        <v/>
      </c>
      <c r="J911" s="50">
        <f>IF(N(G911)=0,"",INDEX(pl_especialidade,G911))</f>
        <v/>
      </c>
      <c r="K911" s="28">
        <f>IF(N(G911)=0,"",INDEX(pl_duracao,G911))</f>
        <v/>
      </c>
      <c r="L911" s="39">
        <f>IF(ISNUMBER(C911),YEAR(C911),"")</f>
        <v/>
      </c>
      <c r="M911" s="39">
        <f>IF(ISNUMBER(C911),MONTH(C911),"")</f>
        <v/>
      </c>
      <c r="N911" s="23">
        <f>IF(L911="","",IF(NOT(ISNUMBER(crono_ano)),"Informe o ano",IF(L911&lt;crono_ano,"Antes do ano",IF(L911&gt;crono_ano,"Depois do ano","No ano"))))</f>
        <v/>
      </c>
      <c r="O911" s="39">
        <f>IF(F911="","",IF(COUNTIF(F$7:F911,F911)=1,1,0))</f>
        <v/>
      </c>
      <c r="P911" s="39">
        <f>IF(A911&amp;B911&amp;C911="","",IF(AND(O911=1,N(G911)&gt;0),IF(INDEX(pl_ativa,MAX(1,N(G911)))="Sim",1,0),0))</f>
        <v/>
      </c>
      <c r="Q911" s="39">
        <f>IF(F911="","",COUNTIFS(ex_chave_oc,F911,ex_cancelada,"&lt;&gt;Sim"))</f>
        <v/>
      </c>
      <c r="R911" s="51">
        <f>IF(P911="","",IF(AND(P911=1,N(Q911)&gt;0),1,0))</f>
        <v/>
      </c>
      <c r="S911" s="30">
        <f>IF(P911="","",IF(F911="","ERRO: data prevista ausente ou inválida",IF(O911=0,"Duplicada: contada uma vez",IF(N(G911)=0,"ERRO: tarefa fora do Plano Mestre",IF(P911=0,"Tarefa retirada do plano: não conta","OK")))))</f>
        <v/>
      </c>
    </row>
    <row r="912">
      <c r="A912" s="29" t="n"/>
      <c r="B912" s="25" t="n"/>
      <c r="C912" s="49" t="n"/>
      <c r="D912" s="29" t="n"/>
      <c r="E912" s="23">
        <f>IF(OR(A912="",B912=""),"",A912&amp;"|"&amp;B912)</f>
        <v/>
      </c>
      <c r="F912" s="30">
        <f>IF(OR(E912="",NOT(ISNUMBER(C912))),"",E912&amp;"|"&amp;YEAR(C912)&amp;"-"&amp;RIGHT("0"&amp;MONTH(C912),2)&amp;"-"&amp;RIGHT("0"&amp;DAY(C912),2))</f>
        <v/>
      </c>
      <c r="G912" s="26">
        <f>IF(E912="","",IFERROR(MATCH(E912,pl_chave,0),0))</f>
        <v/>
      </c>
      <c r="H912" s="23">
        <f>IF(G912="","",IF(G912=0,"Tarefa fora do plano",INDEX(pl_tag,G912)))</f>
        <v/>
      </c>
      <c r="I912" s="30">
        <f>IF(N(G912)=0,"",INDEX(pl_atividade,G912))</f>
        <v/>
      </c>
      <c r="J912" s="50">
        <f>IF(N(G912)=0,"",INDEX(pl_especialidade,G912))</f>
        <v/>
      </c>
      <c r="K912" s="28">
        <f>IF(N(G912)=0,"",INDEX(pl_duracao,G912))</f>
        <v/>
      </c>
      <c r="L912" s="39">
        <f>IF(ISNUMBER(C912),YEAR(C912),"")</f>
        <v/>
      </c>
      <c r="M912" s="39">
        <f>IF(ISNUMBER(C912),MONTH(C912),"")</f>
        <v/>
      </c>
      <c r="N912" s="23">
        <f>IF(L912="","",IF(NOT(ISNUMBER(crono_ano)),"Informe o ano",IF(L912&lt;crono_ano,"Antes do ano",IF(L912&gt;crono_ano,"Depois do ano","No ano"))))</f>
        <v/>
      </c>
      <c r="O912" s="39">
        <f>IF(F912="","",IF(COUNTIF(F$7:F912,F912)=1,1,0))</f>
        <v/>
      </c>
      <c r="P912" s="39">
        <f>IF(A912&amp;B912&amp;C912="","",IF(AND(O912=1,N(G912)&gt;0),IF(INDEX(pl_ativa,MAX(1,N(G912)))="Sim",1,0),0))</f>
        <v/>
      </c>
      <c r="Q912" s="39">
        <f>IF(F912="","",COUNTIFS(ex_chave_oc,F912,ex_cancelada,"&lt;&gt;Sim"))</f>
        <v/>
      </c>
      <c r="R912" s="51">
        <f>IF(P912="","",IF(AND(P912=1,N(Q912)&gt;0),1,0))</f>
        <v/>
      </c>
      <c r="S912" s="30">
        <f>IF(P912="","",IF(F912="","ERRO: data prevista ausente ou inválida",IF(O912=0,"Duplicada: contada uma vez",IF(N(G912)=0,"ERRO: tarefa fora do Plano Mestre",IF(P912=0,"Tarefa retirada do plano: não conta","OK")))))</f>
        <v/>
      </c>
    </row>
    <row r="913">
      <c r="A913" s="29" t="n"/>
      <c r="B913" s="25" t="n"/>
      <c r="C913" s="49" t="n"/>
      <c r="D913" s="29" t="n"/>
      <c r="E913" s="23">
        <f>IF(OR(A913="",B913=""),"",A913&amp;"|"&amp;B913)</f>
        <v/>
      </c>
      <c r="F913" s="30">
        <f>IF(OR(E913="",NOT(ISNUMBER(C913))),"",E913&amp;"|"&amp;YEAR(C913)&amp;"-"&amp;RIGHT("0"&amp;MONTH(C913),2)&amp;"-"&amp;RIGHT("0"&amp;DAY(C913),2))</f>
        <v/>
      </c>
      <c r="G913" s="26">
        <f>IF(E913="","",IFERROR(MATCH(E913,pl_chave,0),0))</f>
        <v/>
      </c>
      <c r="H913" s="23">
        <f>IF(G913="","",IF(G913=0,"Tarefa fora do plano",INDEX(pl_tag,G913)))</f>
        <v/>
      </c>
      <c r="I913" s="30">
        <f>IF(N(G913)=0,"",INDEX(pl_atividade,G913))</f>
        <v/>
      </c>
      <c r="J913" s="50">
        <f>IF(N(G913)=0,"",INDEX(pl_especialidade,G913))</f>
        <v/>
      </c>
      <c r="K913" s="28">
        <f>IF(N(G913)=0,"",INDEX(pl_duracao,G913))</f>
        <v/>
      </c>
      <c r="L913" s="39">
        <f>IF(ISNUMBER(C913),YEAR(C913),"")</f>
        <v/>
      </c>
      <c r="M913" s="39">
        <f>IF(ISNUMBER(C913),MONTH(C913),"")</f>
        <v/>
      </c>
      <c r="N913" s="23">
        <f>IF(L913="","",IF(NOT(ISNUMBER(crono_ano)),"Informe o ano",IF(L913&lt;crono_ano,"Antes do ano",IF(L913&gt;crono_ano,"Depois do ano","No ano"))))</f>
        <v/>
      </c>
      <c r="O913" s="39">
        <f>IF(F913="","",IF(COUNTIF(F$7:F913,F913)=1,1,0))</f>
        <v/>
      </c>
      <c r="P913" s="39">
        <f>IF(A913&amp;B913&amp;C913="","",IF(AND(O913=1,N(G913)&gt;0),IF(INDEX(pl_ativa,MAX(1,N(G913)))="Sim",1,0),0))</f>
        <v/>
      </c>
      <c r="Q913" s="39">
        <f>IF(F913="","",COUNTIFS(ex_chave_oc,F913,ex_cancelada,"&lt;&gt;Sim"))</f>
        <v/>
      </c>
      <c r="R913" s="51">
        <f>IF(P913="","",IF(AND(P913=1,N(Q913)&gt;0),1,0))</f>
        <v/>
      </c>
      <c r="S913" s="30">
        <f>IF(P913="","",IF(F913="","ERRO: data prevista ausente ou inválida",IF(O913=0,"Duplicada: contada uma vez",IF(N(G913)=0,"ERRO: tarefa fora do Plano Mestre",IF(P913=0,"Tarefa retirada do plano: não conta","OK")))))</f>
        <v/>
      </c>
    </row>
    <row r="914">
      <c r="A914" s="29" t="n"/>
      <c r="B914" s="25" t="n"/>
      <c r="C914" s="49" t="n"/>
      <c r="D914" s="29" t="n"/>
      <c r="E914" s="23">
        <f>IF(OR(A914="",B914=""),"",A914&amp;"|"&amp;B914)</f>
        <v/>
      </c>
      <c r="F914" s="30">
        <f>IF(OR(E914="",NOT(ISNUMBER(C914))),"",E914&amp;"|"&amp;YEAR(C914)&amp;"-"&amp;RIGHT("0"&amp;MONTH(C914),2)&amp;"-"&amp;RIGHT("0"&amp;DAY(C914),2))</f>
        <v/>
      </c>
      <c r="G914" s="26">
        <f>IF(E914="","",IFERROR(MATCH(E914,pl_chave,0),0))</f>
        <v/>
      </c>
      <c r="H914" s="23">
        <f>IF(G914="","",IF(G914=0,"Tarefa fora do plano",INDEX(pl_tag,G914)))</f>
        <v/>
      </c>
      <c r="I914" s="30">
        <f>IF(N(G914)=0,"",INDEX(pl_atividade,G914))</f>
        <v/>
      </c>
      <c r="J914" s="50">
        <f>IF(N(G914)=0,"",INDEX(pl_especialidade,G914))</f>
        <v/>
      </c>
      <c r="K914" s="28">
        <f>IF(N(G914)=0,"",INDEX(pl_duracao,G914))</f>
        <v/>
      </c>
      <c r="L914" s="39">
        <f>IF(ISNUMBER(C914),YEAR(C914),"")</f>
        <v/>
      </c>
      <c r="M914" s="39">
        <f>IF(ISNUMBER(C914),MONTH(C914),"")</f>
        <v/>
      </c>
      <c r="N914" s="23">
        <f>IF(L914="","",IF(NOT(ISNUMBER(crono_ano)),"Informe o ano",IF(L914&lt;crono_ano,"Antes do ano",IF(L914&gt;crono_ano,"Depois do ano","No ano"))))</f>
        <v/>
      </c>
      <c r="O914" s="39">
        <f>IF(F914="","",IF(COUNTIF(F$7:F914,F914)=1,1,0))</f>
        <v/>
      </c>
      <c r="P914" s="39">
        <f>IF(A914&amp;B914&amp;C914="","",IF(AND(O914=1,N(G914)&gt;0),IF(INDEX(pl_ativa,MAX(1,N(G914)))="Sim",1,0),0))</f>
        <v/>
      </c>
      <c r="Q914" s="39">
        <f>IF(F914="","",COUNTIFS(ex_chave_oc,F914,ex_cancelada,"&lt;&gt;Sim"))</f>
        <v/>
      </c>
      <c r="R914" s="51">
        <f>IF(P914="","",IF(AND(P914=1,N(Q914)&gt;0),1,0))</f>
        <v/>
      </c>
      <c r="S914" s="30">
        <f>IF(P914="","",IF(F914="","ERRO: data prevista ausente ou inválida",IF(O914=0,"Duplicada: contada uma vez",IF(N(G914)=0,"ERRO: tarefa fora do Plano Mestre",IF(P914=0,"Tarefa retirada do plano: não conta","OK")))))</f>
        <v/>
      </c>
    </row>
    <row r="915">
      <c r="A915" s="29" t="n"/>
      <c r="B915" s="25" t="n"/>
      <c r="C915" s="49" t="n"/>
      <c r="D915" s="29" t="n"/>
      <c r="E915" s="23">
        <f>IF(OR(A915="",B915=""),"",A915&amp;"|"&amp;B915)</f>
        <v/>
      </c>
      <c r="F915" s="30">
        <f>IF(OR(E915="",NOT(ISNUMBER(C915))),"",E915&amp;"|"&amp;YEAR(C915)&amp;"-"&amp;RIGHT("0"&amp;MONTH(C915),2)&amp;"-"&amp;RIGHT("0"&amp;DAY(C915),2))</f>
        <v/>
      </c>
      <c r="G915" s="26">
        <f>IF(E915="","",IFERROR(MATCH(E915,pl_chave,0),0))</f>
        <v/>
      </c>
      <c r="H915" s="23">
        <f>IF(G915="","",IF(G915=0,"Tarefa fora do plano",INDEX(pl_tag,G915)))</f>
        <v/>
      </c>
      <c r="I915" s="30">
        <f>IF(N(G915)=0,"",INDEX(pl_atividade,G915))</f>
        <v/>
      </c>
      <c r="J915" s="50">
        <f>IF(N(G915)=0,"",INDEX(pl_especialidade,G915))</f>
        <v/>
      </c>
      <c r="K915" s="28">
        <f>IF(N(G915)=0,"",INDEX(pl_duracao,G915))</f>
        <v/>
      </c>
      <c r="L915" s="39">
        <f>IF(ISNUMBER(C915),YEAR(C915),"")</f>
        <v/>
      </c>
      <c r="M915" s="39">
        <f>IF(ISNUMBER(C915),MONTH(C915),"")</f>
        <v/>
      </c>
      <c r="N915" s="23">
        <f>IF(L915="","",IF(NOT(ISNUMBER(crono_ano)),"Informe o ano",IF(L915&lt;crono_ano,"Antes do ano",IF(L915&gt;crono_ano,"Depois do ano","No ano"))))</f>
        <v/>
      </c>
      <c r="O915" s="39">
        <f>IF(F915="","",IF(COUNTIF(F$7:F915,F915)=1,1,0))</f>
        <v/>
      </c>
      <c r="P915" s="39">
        <f>IF(A915&amp;B915&amp;C915="","",IF(AND(O915=1,N(G915)&gt;0),IF(INDEX(pl_ativa,MAX(1,N(G915)))="Sim",1,0),0))</f>
        <v/>
      </c>
      <c r="Q915" s="39">
        <f>IF(F915="","",COUNTIFS(ex_chave_oc,F915,ex_cancelada,"&lt;&gt;Sim"))</f>
        <v/>
      </c>
      <c r="R915" s="51">
        <f>IF(P915="","",IF(AND(P915=1,N(Q915)&gt;0),1,0))</f>
        <v/>
      </c>
      <c r="S915" s="30">
        <f>IF(P915="","",IF(F915="","ERRO: data prevista ausente ou inválida",IF(O915=0,"Duplicada: contada uma vez",IF(N(G915)=0,"ERRO: tarefa fora do Plano Mestre",IF(P915=0,"Tarefa retirada do plano: não conta","OK")))))</f>
        <v/>
      </c>
    </row>
    <row r="916">
      <c r="A916" s="29" t="n"/>
      <c r="B916" s="25" t="n"/>
      <c r="C916" s="49" t="n"/>
      <c r="D916" s="29" t="n"/>
      <c r="E916" s="23">
        <f>IF(OR(A916="",B916=""),"",A916&amp;"|"&amp;B916)</f>
        <v/>
      </c>
      <c r="F916" s="30">
        <f>IF(OR(E916="",NOT(ISNUMBER(C916))),"",E916&amp;"|"&amp;YEAR(C916)&amp;"-"&amp;RIGHT("0"&amp;MONTH(C916),2)&amp;"-"&amp;RIGHT("0"&amp;DAY(C916),2))</f>
        <v/>
      </c>
      <c r="G916" s="26">
        <f>IF(E916="","",IFERROR(MATCH(E916,pl_chave,0),0))</f>
        <v/>
      </c>
      <c r="H916" s="23">
        <f>IF(G916="","",IF(G916=0,"Tarefa fora do plano",INDEX(pl_tag,G916)))</f>
        <v/>
      </c>
      <c r="I916" s="30">
        <f>IF(N(G916)=0,"",INDEX(pl_atividade,G916))</f>
        <v/>
      </c>
      <c r="J916" s="50">
        <f>IF(N(G916)=0,"",INDEX(pl_especialidade,G916))</f>
        <v/>
      </c>
      <c r="K916" s="28">
        <f>IF(N(G916)=0,"",INDEX(pl_duracao,G916))</f>
        <v/>
      </c>
      <c r="L916" s="39">
        <f>IF(ISNUMBER(C916),YEAR(C916),"")</f>
        <v/>
      </c>
      <c r="M916" s="39">
        <f>IF(ISNUMBER(C916),MONTH(C916),"")</f>
        <v/>
      </c>
      <c r="N916" s="23">
        <f>IF(L916="","",IF(NOT(ISNUMBER(crono_ano)),"Informe o ano",IF(L916&lt;crono_ano,"Antes do ano",IF(L916&gt;crono_ano,"Depois do ano","No ano"))))</f>
        <v/>
      </c>
      <c r="O916" s="39">
        <f>IF(F916="","",IF(COUNTIF(F$7:F916,F916)=1,1,0))</f>
        <v/>
      </c>
      <c r="P916" s="39">
        <f>IF(A916&amp;B916&amp;C916="","",IF(AND(O916=1,N(G916)&gt;0),IF(INDEX(pl_ativa,MAX(1,N(G916)))="Sim",1,0),0))</f>
        <v/>
      </c>
      <c r="Q916" s="39">
        <f>IF(F916="","",COUNTIFS(ex_chave_oc,F916,ex_cancelada,"&lt;&gt;Sim"))</f>
        <v/>
      </c>
      <c r="R916" s="51">
        <f>IF(P916="","",IF(AND(P916=1,N(Q916)&gt;0),1,0))</f>
        <v/>
      </c>
      <c r="S916" s="30">
        <f>IF(P916="","",IF(F916="","ERRO: data prevista ausente ou inválida",IF(O916=0,"Duplicada: contada uma vez",IF(N(G916)=0,"ERRO: tarefa fora do Plano Mestre",IF(P916=0,"Tarefa retirada do plano: não conta","OK")))))</f>
        <v/>
      </c>
    </row>
    <row r="917">
      <c r="A917" s="29" t="n"/>
      <c r="B917" s="25" t="n"/>
      <c r="C917" s="49" t="n"/>
      <c r="D917" s="29" t="n"/>
      <c r="E917" s="23">
        <f>IF(OR(A917="",B917=""),"",A917&amp;"|"&amp;B917)</f>
        <v/>
      </c>
      <c r="F917" s="30">
        <f>IF(OR(E917="",NOT(ISNUMBER(C917))),"",E917&amp;"|"&amp;YEAR(C917)&amp;"-"&amp;RIGHT("0"&amp;MONTH(C917),2)&amp;"-"&amp;RIGHT("0"&amp;DAY(C917),2))</f>
        <v/>
      </c>
      <c r="G917" s="26">
        <f>IF(E917="","",IFERROR(MATCH(E917,pl_chave,0),0))</f>
        <v/>
      </c>
      <c r="H917" s="23">
        <f>IF(G917="","",IF(G917=0,"Tarefa fora do plano",INDEX(pl_tag,G917)))</f>
        <v/>
      </c>
      <c r="I917" s="30">
        <f>IF(N(G917)=0,"",INDEX(pl_atividade,G917))</f>
        <v/>
      </c>
      <c r="J917" s="50">
        <f>IF(N(G917)=0,"",INDEX(pl_especialidade,G917))</f>
        <v/>
      </c>
      <c r="K917" s="28">
        <f>IF(N(G917)=0,"",INDEX(pl_duracao,G917))</f>
        <v/>
      </c>
      <c r="L917" s="39">
        <f>IF(ISNUMBER(C917),YEAR(C917),"")</f>
        <v/>
      </c>
      <c r="M917" s="39">
        <f>IF(ISNUMBER(C917),MONTH(C917),"")</f>
        <v/>
      </c>
      <c r="N917" s="23">
        <f>IF(L917="","",IF(NOT(ISNUMBER(crono_ano)),"Informe o ano",IF(L917&lt;crono_ano,"Antes do ano",IF(L917&gt;crono_ano,"Depois do ano","No ano"))))</f>
        <v/>
      </c>
      <c r="O917" s="39">
        <f>IF(F917="","",IF(COUNTIF(F$7:F917,F917)=1,1,0))</f>
        <v/>
      </c>
      <c r="P917" s="39">
        <f>IF(A917&amp;B917&amp;C917="","",IF(AND(O917=1,N(G917)&gt;0),IF(INDEX(pl_ativa,MAX(1,N(G917)))="Sim",1,0),0))</f>
        <v/>
      </c>
      <c r="Q917" s="39">
        <f>IF(F917="","",COUNTIFS(ex_chave_oc,F917,ex_cancelada,"&lt;&gt;Sim"))</f>
        <v/>
      </c>
      <c r="R917" s="51">
        <f>IF(P917="","",IF(AND(P917=1,N(Q917)&gt;0),1,0))</f>
        <v/>
      </c>
      <c r="S917" s="30">
        <f>IF(P917="","",IF(F917="","ERRO: data prevista ausente ou inválida",IF(O917=0,"Duplicada: contada uma vez",IF(N(G917)=0,"ERRO: tarefa fora do Plano Mestre",IF(P917=0,"Tarefa retirada do plano: não conta","OK")))))</f>
        <v/>
      </c>
    </row>
    <row r="918">
      <c r="A918" s="29" t="n"/>
      <c r="B918" s="25" t="n"/>
      <c r="C918" s="49" t="n"/>
      <c r="D918" s="29" t="n"/>
      <c r="E918" s="23">
        <f>IF(OR(A918="",B918=""),"",A918&amp;"|"&amp;B918)</f>
        <v/>
      </c>
      <c r="F918" s="30">
        <f>IF(OR(E918="",NOT(ISNUMBER(C918))),"",E918&amp;"|"&amp;YEAR(C918)&amp;"-"&amp;RIGHT("0"&amp;MONTH(C918),2)&amp;"-"&amp;RIGHT("0"&amp;DAY(C918),2))</f>
        <v/>
      </c>
      <c r="G918" s="26">
        <f>IF(E918="","",IFERROR(MATCH(E918,pl_chave,0),0))</f>
        <v/>
      </c>
      <c r="H918" s="23">
        <f>IF(G918="","",IF(G918=0,"Tarefa fora do plano",INDEX(pl_tag,G918)))</f>
        <v/>
      </c>
      <c r="I918" s="30">
        <f>IF(N(G918)=0,"",INDEX(pl_atividade,G918))</f>
        <v/>
      </c>
      <c r="J918" s="50">
        <f>IF(N(G918)=0,"",INDEX(pl_especialidade,G918))</f>
        <v/>
      </c>
      <c r="K918" s="28">
        <f>IF(N(G918)=0,"",INDEX(pl_duracao,G918))</f>
        <v/>
      </c>
      <c r="L918" s="39">
        <f>IF(ISNUMBER(C918),YEAR(C918),"")</f>
        <v/>
      </c>
      <c r="M918" s="39">
        <f>IF(ISNUMBER(C918),MONTH(C918),"")</f>
        <v/>
      </c>
      <c r="N918" s="23">
        <f>IF(L918="","",IF(NOT(ISNUMBER(crono_ano)),"Informe o ano",IF(L918&lt;crono_ano,"Antes do ano",IF(L918&gt;crono_ano,"Depois do ano","No ano"))))</f>
        <v/>
      </c>
      <c r="O918" s="39">
        <f>IF(F918="","",IF(COUNTIF(F$7:F918,F918)=1,1,0))</f>
        <v/>
      </c>
      <c r="P918" s="39">
        <f>IF(A918&amp;B918&amp;C918="","",IF(AND(O918=1,N(G918)&gt;0),IF(INDEX(pl_ativa,MAX(1,N(G918)))="Sim",1,0),0))</f>
        <v/>
      </c>
      <c r="Q918" s="39">
        <f>IF(F918="","",COUNTIFS(ex_chave_oc,F918,ex_cancelada,"&lt;&gt;Sim"))</f>
        <v/>
      </c>
      <c r="R918" s="51">
        <f>IF(P918="","",IF(AND(P918=1,N(Q918)&gt;0),1,0))</f>
        <v/>
      </c>
      <c r="S918" s="30">
        <f>IF(P918="","",IF(F918="","ERRO: data prevista ausente ou inválida",IF(O918=0,"Duplicada: contada uma vez",IF(N(G918)=0,"ERRO: tarefa fora do Plano Mestre",IF(P918=0,"Tarefa retirada do plano: não conta","OK")))))</f>
        <v/>
      </c>
    </row>
    <row r="919">
      <c r="A919" s="29" t="n"/>
      <c r="B919" s="25" t="n"/>
      <c r="C919" s="49" t="n"/>
      <c r="D919" s="29" t="n"/>
      <c r="E919" s="23">
        <f>IF(OR(A919="",B919=""),"",A919&amp;"|"&amp;B919)</f>
        <v/>
      </c>
      <c r="F919" s="30">
        <f>IF(OR(E919="",NOT(ISNUMBER(C919))),"",E919&amp;"|"&amp;YEAR(C919)&amp;"-"&amp;RIGHT("0"&amp;MONTH(C919),2)&amp;"-"&amp;RIGHT("0"&amp;DAY(C919),2))</f>
        <v/>
      </c>
      <c r="G919" s="26">
        <f>IF(E919="","",IFERROR(MATCH(E919,pl_chave,0),0))</f>
        <v/>
      </c>
      <c r="H919" s="23">
        <f>IF(G919="","",IF(G919=0,"Tarefa fora do plano",INDEX(pl_tag,G919)))</f>
        <v/>
      </c>
      <c r="I919" s="30">
        <f>IF(N(G919)=0,"",INDEX(pl_atividade,G919))</f>
        <v/>
      </c>
      <c r="J919" s="50">
        <f>IF(N(G919)=0,"",INDEX(pl_especialidade,G919))</f>
        <v/>
      </c>
      <c r="K919" s="28">
        <f>IF(N(G919)=0,"",INDEX(pl_duracao,G919))</f>
        <v/>
      </c>
      <c r="L919" s="39">
        <f>IF(ISNUMBER(C919),YEAR(C919),"")</f>
        <v/>
      </c>
      <c r="M919" s="39">
        <f>IF(ISNUMBER(C919),MONTH(C919),"")</f>
        <v/>
      </c>
      <c r="N919" s="23">
        <f>IF(L919="","",IF(NOT(ISNUMBER(crono_ano)),"Informe o ano",IF(L919&lt;crono_ano,"Antes do ano",IF(L919&gt;crono_ano,"Depois do ano","No ano"))))</f>
        <v/>
      </c>
      <c r="O919" s="39">
        <f>IF(F919="","",IF(COUNTIF(F$7:F919,F919)=1,1,0))</f>
        <v/>
      </c>
      <c r="P919" s="39">
        <f>IF(A919&amp;B919&amp;C919="","",IF(AND(O919=1,N(G919)&gt;0),IF(INDEX(pl_ativa,MAX(1,N(G919)))="Sim",1,0),0))</f>
        <v/>
      </c>
      <c r="Q919" s="39">
        <f>IF(F919="","",COUNTIFS(ex_chave_oc,F919,ex_cancelada,"&lt;&gt;Sim"))</f>
        <v/>
      </c>
      <c r="R919" s="51">
        <f>IF(P919="","",IF(AND(P919=1,N(Q919)&gt;0),1,0))</f>
        <v/>
      </c>
      <c r="S919" s="30">
        <f>IF(P919="","",IF(F919="","ERRO: data prevista ausente ou inválida",IF(O919=0,"Duplicada: contada uma vez",IF(N(G919)=0,"ERRO: tarefa fora do Plano Mestre",IF(P919=0,"Tarefa retirada do plano: não conta","OK")))))</f>
        <v/>
      </c>
    </row>
    <row r="920">
      <c r="A920" s="29" t="n"/>
      <c r="B920" s="25" t="n"/>
      <c r="C920" s="49" t="n"/>
      <c r="D920" s="29" t="n"/>
      <c r="E920" s="23">
        <f>IF(OR(A920="",B920=""),"",A920&amp;"|"&amp;B920)</f>
        <v/>
      </c>
      <c r="F920" s="30">
        <f>IF(OR(E920="",NOT(ISNUMBER(C920))),"",E920&amp;"|"&amp;YEAR(C920)&amp;"-"&amp;RIGHT("0"&amp;MONTH(C920),2)&amp;"-"&amp;RIGHT("0"&amp;DAY(C920),2))</f>
        <v/>
      </c>
      <c r="G920" s="26">
        <f>IF(E920="","",IFERROR(MATCH(E920,pl_chave,0),0))</f>
        <v/>
      </c>
      <c r="H920" s="23">
        <f>IF(G920="","",IF(G920=0,"Tarefa fora do plano",INDEX(pl_tag,G920)))</f>
        <v/>
      </c>
      <c r="I920" s="30">
        <f>IF(N(G920)=0,"",INDEX(pl_atividade,G920))</f>
        <v/>
      </c>
      <c r="J920" s="50">
        <f>IF(N(G920)=0,"",INDEX(pl_especialidade,G920))</f>
        <v/>
      </c>
      <c r="K920" s="28">
        <f>IF(N(G920)=0,"",INDEX(pl_duracao,G920))</f>
        <v/>
      </c>
      <c r="L920" s="39">
        <f>IF(ISNUMBER(C920),YEAR(C920),"")</f>
        <v/>
      </c>
      <c r="M920" s="39">
        <f>IF(ISNUMBER(C920),MONTH(C920),"")</f>
        <v/>
      </c>
      <c r="N920" s="23">
        <f>IF(L920="","",IF(NOT(ISNUMBER(crono_ano)),"Informe o ano",IF(L920&lt;crono_ano,"Antes do ano",IF(L920&gt;crono_ano,"Depois do ano","No ano"))))</f>
        <v/>
      </c>
      <c r="O920" s="39">
        <f>IF(F920="","",IF(COUNTIF(F$7:F920,F920)=1,1,0))</f>
        <v/>
      </c>
      <c r="P920" s="39">
        <f>IF(A920&amp;B920&amp;C920="","",IF(AND(O920=1,N(G920)&gt;0),IF(INDEX(pl_ativa,MAX(1,N(G920)))="Sim",1,0),0))</f>
        <v/>
      </c>
      <c r="Q920" s="39">
        <f>IF(F920="","",COUNTIFS(ex_chave_oc,F920,ex_cancelada,"&lt;&gt;Sim"))</f>
        <v/>
      </c>
      <c r="R920" s="51">
        <f>IF(P920="","",IF(AND(P920=1,N(Q920)&gt;0),1,0))</f>
        <v/>
      </c>
      <c r="S920" s="30">
        <f>IF(P920="","",IF(F920="","ERRO: data prevista ausente ou inválida",IF(O920=0,"Duplicada: contada uma vez",IF(N(G920)=0,"ERRO: tarefa fora do Plano Mestre",IF(P920=0,"Tarefa retirada do plano: não conta","OK")))))</f>
        <v/>
      </c>
    </row>
    <row r="921">
      <c r="A921" s="29" t="n"/>
      <c r="B921" s="25" t="n"/>
      <c r="C921" s="49" t="n"/>
      <c r="D921" s="29" t="n"/>
      <c r="E921" s="23">
        <f>IF(OR(A921="",B921=""),"",A921&amp;"|"&amp;B921)</f>
        <v/>
      </c>
      <c r="F921" s="30">
        <f>IF(OR(E921="",NOT(ISNUMBER(C921))),"",E921&amp;"|"&amp;YEAR(C921)&amp;"-"&amp;RIGHT("0"&amp;MONTH(C921),2)&amp;"-"&amp;RIGHT("0"&amp;DAY(C921),2))</f>
        <v/>
      </c>
      <c r="G921" s="26">
        <f>IF(E921="","",IFERROR(MATCH(E921,pl_chave,0),0))</f>
        <v/>
      </c>
      <c r="H921" s="23">
        <f>IF(G921="","",IF(G921=0,"Tarefa fora do plano",INDEX(pl_tag,G921)))</f>
        <v/>
      </c>
      <c r="I921" s="30">
        <f>IF(N(G921)=0,"",INDEX(pl_atividade,G921))</f>
        <v/>
      </c>
      <c r="J921" s="50">
        <f>IF(N(G921)=0,"",INDEX(pl_especialidade,G921))</f>
        <v/>
      </c>
      <c r="K921" s="28">
        <f>IF(N(G921)=0,"",INDEX(pl_duracao,G921))</f>
        <v/>
      </c>
      <c r="L921" s="39">
        <f>IF(ISNUMBER(C921),YEAR(C921),"")</f>
        <v/>
      </c>
      <c r="M921" s="39">
        <f>IF(ISNUMBER(C921),MONTH(C921),"")</f>
        <v/>
      </c>
      <c r="N921" s="23">
        <f>IF(L921="","",IF(NOT(ISNUMBER(crono_ano)),"Informe o ano",IF(L921&lt;crono_ano,"Antes do ano",IF(L921&gt;crono_ano,"Depois do ano","No ano"))))</f>
        <v/>
      </c>
      <c r="O921" s="39">
        <f>IF(F921="","",IF(COUNTIF(F$7:F921,F921)=1,1,0))</f>
        <v/>
      </c>
      <c r="P921" s="39">
        <f>IF(A921&amp;B921&amp;C921="","",IF(AND(O921=1,N(G921)&gt;0),IF(INDEX(pl_ativa,MAX(1,N(G921)))="Sim",1,0),0))</f>
        <v/>
      </c>
      <c r="Q921" s="39">
        <f>IF(F921="","",COUNTIFS(ex_chave_oc,F921,ex_cancelada,"&lt;&gt;Sim"))</f>
        <v/>
      </c>
      <c r="R921" s="51">
        <f>IF(P921="","",IF(AND(P921=1,N(Q921)&gt;0),1,0))</f>
        <v/>
      </c>
      <c r="S921" s="30">
        <f>IF(P921="","",IF(F921="","ERRO: data prevista ausente ou inválida",IF(O921=0,"Duplicada: contada uma vez",IF(N(G921)=0,"ERRO: tarefa fora do Plano Mestre",IF(P921=0,"Tarefa retirada do plano: não conta","OK")))))</f>
        <v/>
      </c>
    </row>
    <row r="922">
      <c r="A922" s="29" t="n"/>
      <c r="B922" s="25" t="n"/>
      <c r="C922" s="49" t="n"/>
      <c r="D922" s="29" t="n"/>
      <c r="E922" s="23">
        <f>IF(OR(A922="",B922=""),"",A922&amp;"|"&amp;B922)</f>
        <v/>
      </c>
      <c r="F922" s="30">
        <f>IF(OR(E922="",NOT(ISNUMBER(C922))),"",E922&amp;"|"&amp;YEAR(C922)&amp;"-"&amp;RIGHT("0"&amp;MONTH(C922),2)&amp;"-"&amp;RIGHT("0"&amp;DAY(C922),2))</f>
        <v/>
      </c>
      <c r="G922" s="26">
        <f>IF(E922="","",IFERROR(MATCH(E922,pl_chave,0),0))</f>
        <v/>
      </c>
      <c r="H922" s="23">
        <f>IF(G922="","",IF(G922=0,"Tarefa fora do plano",INDEX(pl_tag,G922)))</f>
        <v/>
      </c>
      <c r="I922" s="30">
        <f>IF(N(G922)=0,"",INDEX(pl_atividade,G922))</f>
        <v/>
      </c>
      <c r="J922" s="50">
        <f>IF(N(G922)=0,"",INDEX(pl_especialidade,G922))</f>
        <v/>
      </c>
      <c r="K922" s="28">
        <f>IF(N(G922)=0,"",INDEX(pl_duracao,G922))</f>
        <v/>
      </c>
      <c r="L922" s="39">
        <f>IF(ISNUMBER(C922),YEAR(C922),"")</f>
        <v/>
      </c>
      <c r="M922" s="39">
        <f>IF(ISNUMBER(C922),MONTH(C922),"")</f>
        <v/>
      </c>
      <c r="N922" s="23">
        <f>IF(L922="","",IF(NOT(ISNUMBER(crono_ano)),"Informe o ano",IF(L922&lt;crono_ano,"Antes do ano",IF(L922&gt;crono_ano,"Depois do ano","No ano"))))</f>
        <v/>
      </c>
      <c r="O922" s="39">
        <f>IF(F922="","",IF(COUNTIF(F$7:F922,F922)=1,1,0))</f>
        <v/>
      </c>
      <c r="P922" s="39">
        <f>IF(A922&amp;B922&amp;C922="","",IF(AND(O922=1,N(G922)&gt;0),IF(INDEX(pl_ativa,MAX(1,N(G922)))="Sim",1,0),0))</f>
        <v/>
      </c>
      <c r="Q922" s="39">
        <f>IF(F922="","",COUNTIFS(ex_chave_oc,F922,ex_cancelada,"&lt;&gt;Sim"))</f>
        <v/>
      </c>
      <c r="R922" s="51">
        <f>IF(P922="","",IF(AND(P922=1,N(Q922)&gt;0),1,0))</f>
        <v/>
      </c>
      <c r="S922" s="30">
        <f>IF(P922="","",IF(F922="","ERRO: data prevista ausente ou inválida",IF(O922=0,"Duplicada: contada uma vez",IF(N(G922)=0,"ERRO: tarefa fora do Plano Mestre",IF(P922=0,"Tarefa retirada do plano: não conta","OK")))))</f>
        <v/>
      </c>
    </row>
    <row r="923">
      <c r="A923" s="29" t="n"/>
      <c r="B923" s="25" t="n"/>
      <c r="C923" s="49" t="n"/>
      <c r="D923" s="29" t="n"/>
      <c r="E923" s="23">
        <f>IF(OR(A923="",B923=""),"",A923&amp;"|"&amp;B923)</f>
        <v/>
      </c>
      <c r="F923" s="30">
        <f>IF(OR(E923="",NOT(ISNUMBER(C923))),"",E923&amp;"|"&amp;YEAR(C923)&amp;"-"&amp;RIGHT("0"&amp;MONTH(C923),2)&amp;"-"&amp;RIGHT("0"&amp;DAY(C923),2))</f>
        <v/>
      </c>
      <c r="G923" s="26">
        <f>IF(E923="","",IFERROR(MATCH(E923,pl_chave,0),0))</f>
        <v/>
      </c>
      <c r="H923" s="23">
        <f>IF(G923="","",IF(G923=0,"Tarefa fora do plano",INDEX(pl_tag,G923)))</f>
        <v/>
      </c>
      <c r="I923" s="30">
        <f>IF(N(G923)=0,"",INDEX(pl_atividade,G923))</f>
        <v/>
      </c>
      <c r="J923" s="50">
        <f>IF(N(G923)=0,"",INDEX(pl_especialidade,G923))</f>
        <v/>
      </c>
      <c r="K923" s="28">
        <f>IF(N(G923)=0,"",INDEX(pl_duracao,G923))</f>
        <v/>
      </c>
      <c r="L923" s="39">
        <f>IF(ISNUMBER(C923),YEAR(C923),"")</f>
        <v/>
      </c>
      <c r="M923" s="39">
        <f>IF(ISNUMBER(C923),MONTH(C923),"")</f>
        <v/>
      </c>
      <c r="N923" s="23">
        <f>IF(L923="","",IF(NOT(ISNUMBER(crono_ano)),"Informe o ano",IF(L923&lt;crono_ano,"Antes do ano",IF(L923&gt;crono_ano,"Depois do ano","No ano"))))</f>
        <v/>
      </c>
      <c r="O923" s="39">
        <f>IF(F923="","",IF(COUNTIF(F$7:F923,F923)=1,1,0))</f>
        <v/>
      </c>
      <c r="P923" s="39">
        <f>IF(A923&amp;B923&amp;C923="","",IF(AND(O923=1,N(G923)&gt;0),IF(INDEX(pl_ativa,MAX(1,N(G923)))="Sim",1,0),0))</f>
        <v/>
      </c>
      <c r="Q923" s="39">
        <f>IF(F923="","",COUNTIFS(ex_chave_oc,F923,ex_cancelada,"&lt;&gt;Sim"))</f>
        <v/>
      </c>
      <c r="R923" s="51">
        <f>IF(P923="","",IF(AND(P923=1,N(Q923)&gt;0),1,0))</f>
        <v/>
      </c>
      <c r="S923" s="30">
        <f>IF(P923="","",IF(F923="","ERRO: data prevista ausente ou inválida",IF(O923=0,"Duplicada: contada uma vez",IF(N(G923)=0,"ERRO: tarefa fora do Plano Mestre",IF(P923=0,"Tarefa retirada do plano: não conta","OK")))))</f>
        <v/>
      </c>
    </row>
    <row r="924">
      <c r="A924" s="29" t="n"/>
      <c r="B924" s="25" t="n"/>
      <c r="C924" s="49" t="n"/>
      <c r="D924" s="29" t="n"/>
      <c r="E924" s="23">
        <f>IF(OR(A924="",B924=""),"",A924&amp;"|"&amp;B924)</f>
        <v/>
      </c>
      <c r="F924" s="30">
        <f>IF(OR(E924="",NOT(ISNUMBER(C924))),"",E924&amp;"|"&amp;YEAR(C924)&amp;"-"&amp;RIGHT("0"&amp;MONTH(C924),2)&amp;"-"&amp;RIGHT("0"&amp;DAY(C924),2))</f>
        <v/>
      </c>
      <c r="G924" s="26">
        <f>IF(E924="","",IFERROR(MATCH(E924,pl_chave,0),0))</f>
        <v/>
      </c>
      <c r="H924" s="23">
        <f>IF(G924="","",IF(G924=0,"Tarefa fora do plano",INDEX(pl_tag,G924)))</f>
        <v/>
      </c>
      <c r="I924" s="30">
        <f>IF(N(G924)=0,"",INDEX(pl_atividade,G924))</f>
        <v/>
      </c>
      <c r="J924" s="50">
        <f>IF(N(G924)=0,"",INDEX(pl_especialidade,G924))</f>
        <v/>
      </c>
      <c r="K924" s="28">
        <f>IF(N(G924)=0,"",INDEX(pl_duracao,G924))</f>
        <v/>
      </c>
      <c r="L924" s="39">
        <f>IF(ISNUMBER(C924),YEAR(C924),"")</f>
        <v/>
      </c>
      <c r="M924" s="39">
        <f>IF(ISNUMBER(C924),MONTH(C924),"")</f>
        <v/>
      </c>
      <c r="N924" s="23">
        <f>IF(L924="","",IF(NOT(ISNUMBER(crono_ano)),"Informe o ano",IF(L924&lt;crono_ano,"Antes do ano",IF(L924&gt;crono_ano,"Depois do ano","No ano"))))</f>
        <v/>
      </c>
      <c r="O924" s="39">
        <f>IF(F924="","",IF(COUNTIF(F$7:F924,F924)=1,1,0))</f>
        <v/>
      </c>
      <c r="P924" s="39">
        <f>IF(A924&amp;B924&amp;C924="","",IF(AND(O924=1,N(G924)&gt;0),IF(INDEX(pl_ativa,MAX(1,N(G924)))="Sim",1,0),0))</f>
        <v/>
      </c>
      <c r="Q924" s="39">
        <f>IF(F924="","",COUNTIFS(ex_chave_oc,F924,ex_cancelada,"&lt;&gt;Sim"))</f>
        <v/>
      </c>
      <c r="R924" s="51">
        <f>IF(P924="","",IF(AND(P924=1,N(Q924)&gt;0),1,0))</f>
        <v/>
      </c>
      <c r="S924" s="30">
        <f>IF(P924="","",IF(F924="","ERRO: data prevista ausente ou inválida",IF(O924=0,"Duplicada: contada uma vez",IF(N(G924)=0,"ERRO: tarefa fora do Plano Mestre",IF(P924=0,"Tarefa retirada do plano: não conta","OK")))))</f>
        <v/>
      </c>
    </row>
    <row r="925">
      <c r="A925" s="29" t="n"/>
      <c r="B925" s="25" t="n"/>
      <c r="C925" s="49" t="n"/>
      <c r="D925" s="29" t="n"/>
      <c r="E925" s="23">
        <f>IF(OR(A925="",B925=""),"",A925&amp;"|"&amp;B925)</f>
        <v/>
      </c>
      <c r="F925" s="30">
        <f>IF(OR(E925="",NOT(ISNUMBER(C925))),"",E925&amp;"|"&amp;YEAR(C925)&amp;"-"&amp;RIGHT("0"&amp;MONTH(C925),2)&amp;"-"&amp;RIGHT("0"&amp;DAY(C925),2))</f>
        <v/>
      </c>
      <c r="G925" s="26">
        <f>IF(E925="","",IFERROR(MATCH(E925,pl_chave,0),0))</f>
        <v/>
      </c>
      <c r="H925" s="23">
        <f>IF(G925="","",IF(G925=0,"Tarefa fora do plano",INDEX(pl_tag,G925)))</f>
        <v/>
      </c>
      <c r="I925" s="30">
        <f>IF(N(G925)=0,"",INDEX(pl_atividade,G925))</f>
        <v/>
      </c>
      <c r="J925" s="50">
        <f>IF(N(G925)=0,"",INDEX(pl_especialidade,G925))</f>
        <v/>
      </c>
      <c r="K925" s="28">
        <f>IF(N(G925)=0,"",INDEX(pl_duracao,G925))</f>
        <v/>
      </c>
      <c r="L925" s="39">
        <f>IF(ISNUMBER(C925),YEAR(C925),"")</f>
        <v/>
      </c>
      <c r="M925" s="39">
        <f>IF(ISNUMBER(C925),MONTH(C925),"")</f>
        <v/>
      </c>
      <c r="N925" s="23">
        <f>IF(L925="","",IF(NOT(ISNUMBER(crono_ano)),"Informe o ano",IF(L925&lt;crono_ano,"Antes do ano",IF(L925&gt;crono_ano,"Depois do ano","No ano"))))</f>
        <v/>
      </c>
      <c r="O925" s="39">
        <f>IF(F925="","",IF(COUNTIF(F$7:F925,F925)=1,1,0))</f>
        <v/>
      </c>
      <c r="P925" s="39">
        <f>IF(A925&amp;B925&amp;C925="","",IF(AND(O925=1,N(G925)&gt;0),IF(INDEX(pl_ativa,MAX(1,N(G925)))="Sim",1,0),0))</f>
        <v/>
      </c>
      <c r="Q925" s="39">
        <f>IF(F925="","",COUNTIFS(ex_chave_oc,F925,ex_cancelada,"&lt;&gt;Sim"))</f>
        <v/>
      </c>
      <c r="R925" s="51">
        <f>IF(P925="","",IF(AND(P925=1,N(Q925)&gt;0),1,0))</f>
        <v/>
      </c>
      <c r="S925" s="30">
        <f>IF(P925="","",IF(F925="","ERRO: data prevista ausente ou inválida",IF(O925=0,"Duplicada: contada uma vez",IF(N(G925)=0,"ERRO: tarefa fora do Plano Mestre",IF(P925=0,"Tarefa retirada do plano: não conta","OK")))))</f>
        <v/>
      </c>
    </row>
    <row r="926">
      <c r="A926" s="29" t="n"/>
      <c r="B926" s="25" t="n"/>
      <c r="C926" s="49" t="n"/>
      <c r="D926" s="29" t="n"/>
      <c r="E926" s="23">
        <f>IF(OR(A926="",B926=""),"",A926&amp;"|"&amp;B926)</f>
        <v/>
      </c>
      <c r="F926" s="30">
        <f>IF(OR(E926="",NOT(ISNUMBER(C926))),"",E926&amp;"|"&amp;YEAR(C926)&amp;"-"&amp;RIGHT("0"&amp;MONTH(C926),2)&amp;"-"&amp;RIGHT("0"&amp;DAY(C926),2))</f>
        <v/>
      </c>
      <c r="G926" s="26">
        <f>IF(E926="","",IFERROR(MATCH(E926,pl_chave,0),0))</f>
        <v/>
      </c>
      <c r="H926" s="23">
        <f>IF(G926="","",IF(G926=0,"Tarefa fora do plano",INDEX(pl_tag,G926)))</f>
        <v/>
      </c>
      <c r="I926" s="30">
        <f>IF(N(G926)=0,"",INDEX(pl_atividade,G926))</f>
        <v/>
      </c>
      <c r="J926" s="50">
        <f>IF(N(G926)=0,"",INDEX(pl_especialidade,G926))</f>
        <v/>
      </c>
      <c r="K926" s="28">
        <f>IF(N(G926)=0,"",INDEX(pl_duracao,G926))</f>
        <v/>
      </c>
      <c r="L926" s="39">
        <f>IF(ISNUMBER(C926),YEAR(C926),"")</f>
        <v/>
      </c>
      <c r="M926" s="39">
        <f>IF(ISNUMBER(C926),MONTH(C926),"")</f>
        <v/>
      </c>
      <c r="N926" s="23">
        <f>IF(L926="","",IF(NOT(ISNUMBER(crono_ano)),"Informe o ano",IF(L926&lt;crono_ano,"Antes do ano",IF(L926&gt;crono_ano,"Depois do ano","No ano"))))</f>
        <v/>
      </c>
      <c r="O926" s="39">
        <f>IF(F926="","",IF(COUNTIF(F$7:F926,F926)=1,1,0))</f>
        <v/>
      </c>
      <c r="P926" s="39">
        <f>IF(A926&amp;B926&amp;C926="","",IF(AND(O926=1,N(G926)&gt;0),IF(INDEX(pl_ativa,MAX(1,N(G926)))="Sim",1,0),0))</f>
        <v/>
      </c>
      <c r="Q926" s="39">
        <f>IF(F926="","",COUNTIFS(ex_chave_oc,F926,ex_cancelada,"&lt;&gt;Sim"))</f>
        <v/>
      </c>
      <c r="R926" s="51">
        <f>IF(P926="","",IF(AND(P926=1,N(Q926)&gt;0),1,0))</f>
        <v/>
      </c>
      <c r="S926" s="30">
        <f>IF(P926="","",IF(F926="","ERRO: data prevista ausente ou inválida",IF(O926=0,"Duplicada: contada uma vez",IF(N(G926)=0,"ERRO: tarefa fora do Plano Mestre",IF(P926=0,"Tarefa retirada do plano: não conta","OK")))))</f>
        <v/>
      </c>
    </row>
    <row r="927">
      <c r="A927" s="29" t="n"/>
      <c r="B927" s="25" t="n"/>
      <c r="C927" s="49" t="n"/>
      <c r="D927" s="29" t="n"/>
      <c r="E927" s="23">
        <f>IF(OR(A927="",B927=""),"",A927&amp;"|"&amp;B927)</f>
        <v/>
      </c>
      <c r="F927" s="30">
        <f>IF(OR(E927="",NOT(ISNUMBER(C927))),"",E927&amp;"|"&amp;YEAR(C927)&amp;"-"&amp;RIGHT("0"&amp;MONTH(C927),2)&amp;"-"&amp;RIGHT("0"&amp;DAY(C927),2))</f>
        <v/>
      </c>
      <c r="G927" s="26">
        <f>IF(E927="","",IFERROR(MATCH(E927,pl_chave,0),0))</f>
        <v/>
      </c>
      <c r="H927" s="23">
        <f>IF(G927="","",IF(G927=0,"Tarefa fora do plano",INDEX(pl_tag,G927)))</f>
        <v/>
      </c>
      <c r="I927" s="30">
        <f>IF(N(G927)=0,"",INDEX(pl_atividade,G927))</f>
        <v/>
      </c>
      <c r="J927" s="50">
        <f>IF(N(G927)=0,"",INDEX(pl_especialidade,G927))</f>
        <v/>
      </c>
      <c r="K927" s="28">
        <f>IF(N(G927)=0,"",INDEX(pl_duracao,G927))</f>
        <v/>
      </c>
      <c r="L927" s="39">
        <f>IF(ISNUMBER(C927),YEAR(C927),"")</f>
        <v/>
      </c>
      <c r="M927" s="39">
        <f>IF(ISNUMBER(C927),MONTH(C927),"")</f>
        <v/>
      </c>
      <c r="N927" s="23">
        <f>IF(L927="","",IF(NOT(ISNUMBER(crono_ano)),"Informe o ano",IF(L927&lt;crono_ano,"Antes do ano",IF(L927&gt;crono_ano,"Depois do ano","No ano"))))</f>
        <v/>
      </c>
      <c r="O927" s="39">
        <f>IF(F927="","",IF(COUNTIF(F$7:F927,F927)=1,1,0))</f>
        <v/>
      </c>
      <c r="P927" s="39">
        <f>IF(A927&amp;B927&amp;C927="","",IF(AND(O927=1,N(G927)&gt;0),IF(INDEX(pl_ativa,MAX(1,N(G927)))="Sim",1,0),0))</f>
        <v/>
      </c>
      <c r="Q927" s="39">
        <f>IF(F927="","",COUNTIFS(ex_chave_oc,F927,ex_cancelada,"&lt;&gt;Sim"))</f>
        <v/>
      </c>
      <c r="R927" s="51">
        <f>IF(P927="","",IF(AND(P927=1,N(Q927)&gt;0),1,0))</f>
        <v/>
      </c>
      <c r="S927" s="30">
        <f>IF(P927="","",IF(F927="","ERRO: data prevista ausente ou inválida",IF(O927=0,"Duplicada: contada uma vez",IF(N(G927)=0,"ERRO: tarefa fora do Plano Mestre",IF(P927=0,"Tarefa retirada do plano: não conta","OK")))))</f>
        <v/>
      </c>
    </row>
    <row r="928">
      <c r="A928" s="29" t="n"/>
      <c r="B928" s="25" t="n"/>
      <c r="C928" s="49" t="n"/>
      <c r="D928" s="29" t="n"/>
      <c r="E928" s="23">
        <f>IF(OR(A928="",B928=""),"",A928&amp;"|"&amp;B928)</f>
        <v/>
      </c>
      <c r="F928" s="30">
        <f>IF(OR(E928="",NOT(ISNUMBER(C928))),"",E928&amp;"|"&amp;YEAR(C928)&amp;"-"&amp;RIGHT("0"&amp;MONTH(C928),2)&amp;"-"&amp;RIGHT("0"&amp;DAY(C928),2))</f>
        <v/>
      </c>
      <c r="G928" s="26">
        <f>IF(E928="","",IFERROR(MATCH(E928,pl_chave,0),0))</f>
        <v/>
      </c>
      <c r="H928" s="23">
        <f>IF(G928="","",IF(G928=0,"Tarefa fora do plano",INDEX(pl_tag,G928)))</f>
        <v/>
      </c>
      <c r="I928" s="30">
        <f>IF(N(G928)=0,"",INDEX(pl_atividade,G928))</f>
        <v/>
      </c>
      <c r="J928" s="50">
        <f>IF(N(G928)=0,"",INDEX(pl_especialidade,G928))</f>
        <v/>
      </c>
      <c r="K928" s="28">
        <f>IF(N(G928)=0,"",INDEX(pl_duracao,G928))</f>
        <v/>
      </c>
      <c r="L928" s="39">
        <f>IF(ISNUMBER(C928),YEAR(C928),"")</f>
        <v/>
      </c>
      <c r="M928" s="39">
        <f>IF(ISNUMBER(C928),MONTH(C928),"")</f>
        <v/>
      </c>
      <c r="N928" s="23">
        <f>IF(L928="","",IF(NOT(ISNUMBER(crono_ano)),"Informe o ano",IF(L928&lt;crono_ano,"Antes do ano",IF(L928&gt;crono_ano,"Depois do ano","No ano"))))</f>
        <v/>
      </c>
      <c r="O928" s="39">
        <f>IF(F928="","",IF(COUNTIF(F$7:F928,F928)=1,1,0))</f>
        <v/>
      </c>
      <c r="P928" s="39">
        <f>IF(A928&amp;B928&amp;C928="","",IF(AND(O928=1,N(G928)&gt;0),IF(INDEX(pl_ativa,MAX(1,N(G928)))="Sim",1,0),0))</f>
        <v/>
      </c>
      <c r="Q928" s="39">
        <f>IF(F928="","",COUNTIFS(ex_chave_oc,F928,ex_cancelada,"&lt;&gt;Sim"))</f>
        <v/>
      </c>
      <c r="R928" s="51">
        <f>IF(P928="","",IF(AND(P928=1,N(Q928)&gt;0),1,0))</f>
        <v/>
      </c>
      <c r="S928" s="30">
        <f>IF(P928="","",IF(F928="","ERRO: data prevista ausente ou inválida",IF(O928=0,"Duplicada: contada uma vez",IF(N(G928)=0,"ERRO: tarefa fora do Plano Mestre",IF(P928=0,"Tarefa retirada do plano: não conta","OK")))))</f>
        <v/>
      </c>
    </row>
    <row r="929">
      <c r="A929" s="29" t="n"/>
      <c r="B929" s="25" t="n"/>
      <c r="C929" s="49" t="n"/>
      <c r="D929" s="29" t="n"/>
      <c r="E929" s="23">
        <f>IF(OR(A929="",B929=""),"",A929&amp;"|"&amp;B929)</f>
        <v/>
      </c>
      <c r="F929" s="30">
        <f>IF(OR(E929="",NOT(ISNUMBER(C929))),"",E929&amp;"|"&amp;YEAR(C929)&amp;"-"&amp;RIGHT("0"&amp;MONTH(C929),2)&amp;"-"&amp;RIGHT("0"&amp;DAY(C929),2))</f>
        <v/>
      </c>
      <c r="G929" s="26">
        <f>IF(E929="","",IFERROR(MATCH(E929,pl_chave,0),0))</f>
        <v/>
      </c>
      <c r="H929" s="23">
        <f>IF(G929="","",IF(G929=0,"Tarefa fora do plano",INDEX(pl_tag,G929)))</f>
        <v/>
      </c>
      <c r="I929" s="30">
        <f>IF(N(G929)=0,"",INDEX(pl_atividade,G929))</f>
        <v/>
      </c>
      <c r="J929" s="50">
        <f>IF(N(G929)=0,"",INDEX(pl_especialidade,G929))</f>
        <v/>
      </c>
      <c r="K929" s="28">
        <f>IF(N(G929)=0,"",INDEX(pl_duracao,G929))</f>
        <v/>
      </c>
      <c r="L929" s="39">
        <f>IF(ISNUMBER(C929),YEAR(C929),"")</f>
        <v/>
      </c>
      <c r="M929" s="39">
        <f>IF(ISNUMBER(C929),MONTH(C929),"")</f>
        <v/>
      </c>
      <c r="N929" s="23">
        <f>IF(L929="","",IF(NOT(ISNUMBER(crono_ano)),"Informe o ano",IF(L929&lt;crono_ano,"Antes do ano",IF(L929&gt;crono_ano,"Depois do ano","No ano"))))</f>
        <v/>
      </c>
      <c r="O929" s="39">
        <f>IF(F929="","",IF(COUNTIF(F$7:F929,F929)=1,1,0))</f>
        <v/>
      </c>
      <c r="P929" s="39">
        <f>IF(A929&amp;B929&amp;C929="","",IF(AND(O929=1,N(G929)&gt;0),IF(INDEX(pl_ativa,MAX(1,N(G929)))="Sim",1,0),0))</f>
        <v/>
      </c>
      <c r="Q929" s="39">
        <f>IF(F929="","",COUNTIFS(ex_chave_oc,F929,ex_cancelada,"&lt;&gt;Sim"))</f>
        <v/>
      </c>
      <c r="R929" s="51">
        <f>IF(P929="","",IF(AND(P929=1,N(Q929)&gt;0),1,0))</f>
        <v/>
      </c>
      <c r="S929" s="30">
        <f>IF(P929="","",IF(F929="","ERRO: data prevista ausente ou inválida",IF(O929=0,"Duplicada: contada uma vez",IF(N(G929)=0,"ERRO: tarefa fora do Plano Mestre",IF(P929=0,"Tarefa retirada do plano: não conta","OK")))))</f>
        <v/>
      </c>
    </row>
    <row r="930">
      <c r="A930" s="29" t="n"/>
      <c r="B930" s="25" t="n"/>
      <c r="C930" s="49" t="n"/>
      <c r="D930" s="29" t="n"/>
      <c r="E930" s="23">
        <f>IF(OR(A930="",B930=""),"",A930&amp;"|"&amp;B930)</f>
        <v/>
      </c>
      <c r="F930" s="30">
        <f>IF(OR(E930="",NOT(ISNUMBER(C930))),"",E930&amp;"|"&amp;YEAR(C930)&amp;"-"&amp;RIGHT("0"&amp;MONTH(C930),2)&amp;"-"&amp;RIGHT("0"&amp;DAY(C930),2))</f>
        <v/>
      </c>
      <c r="G930" s="26">
        <f>IF(E930="","",IFERROR(MATCH(E930,pl_chave,0),0))</f>
        <v/>
      </c>
      <c r="H930" s="23">
        <f>IF(G930="","",IF(G930=0,"Tarefa fora do plano",INDEX(pl_tag,G930)))</f>
        <v/>
      </c>
      <c r="I930" s="30">
        <f>IF(N(G930)=0,"",INDEX(pl_atividade,G930))</f>
        <v/>
      </c>
      <c r="J930" s="50">
        <f>IF(N(G930)=0,"",INDEX(pl_especialidade,G930))</f>
        <v/>
      </c>
      <c r="K930" s="28">
        <f>IF(N(G930)=0,"",INDEX(pl_duracao,G930))</f>
        <v/>
      </c>
      <c r="L930" s="39">
        <f>IF(ISNUMBER(C930),YEAR(C930),"")</f>
        <v/>
      </c>
      <c r="M930" s="39">
        <f>IF(ISNUMBER(C930),MONTH(C930),"")</f>
        <v/>
      </c>
      <c r="N930" s="23">
        <f>IF(L930="","",IF(NOT(ISNUMBER(crono_ano)),"Informe o ano",IF(L930&lt;crono_ano,"Antes do ano",IF(L930&gt;crono_ano,"Depois do ano","No ano"))))</f>
        <v/>
      </c>
      <c r="O930" s="39">
        <f>IF(F930="","",IF(COUNTIF(F$7:F930,F930)=1,1,0))</f>
        <v/>
      </c>
      <c r="P930" s="39">
        <f>IF(A930&amp;B930&amp;C930="","",IF(AND(O930=1,N(G930)&gt;0),IF(INDEX(pl_ativa,MAX(1,N(G930)))="Sim",1,0),0))</f>
        <v/>
      </c>
      <c r="Q930" s="39">
        <f>IF(F930="","",COUNTIFS(ex_chave_oc,F930,ex_cancelada,"&lt;&gt;Sim"))</f>
        <v/>
      </c>
      <c r="R930" s="51">
        <f>IF(P930="","",IF(AND(P930=1,N(Q930)&gt;0),1,0))</f>
        <v/>
      </c>
      <c r="S930" s="30">
        <f>IF(P930="","",IF(F930="","ERRO: data prevista ausente ou inválida",IF(O930=0,"Duplicada: contada uma vez",IF(N(G930)=0,"ERRO: tarefa fora do Plano Mestre",IF(P930=0,"Tarefa retirada do plano: não conta","OK")))))</f>
        <v/>
      </c>
    </row>
    <row r="931">
      <c r="A931" s="29" t="n"/>
      <c r="B931" s="25" t="n"/>
      <c r="C931" s="49" t="n"/>
      <c r="D931" s="29" t="n"/>
      <c r="E931" s="23">
        <f>IF(OR(A931="",B931=""),"",A931&amp;"|"&amp;B931)</f>
        <v/>
      </c>
      <c r="F931" s="30">
        <f>IF(OR(E931="",NOT(ISNUMBER(C931))),"",E931&amp;"|"&amp;YEAR(C931)&amp;"-"&amp;RIGHT("0"&amp;MONTH(C931),2)&amp;"-"&amp;RIGHT("0"&amp;DAY(C931),2))</f>
        <v/>
      </c>
      <c r="G931" s="26">
        <f>IF(E931="","",IFERROR(MATCH(E931,pl_chave,0),0))</f>
        <v/>
      </c>
      <c r="H931" s="23">
        <f>IF(G931="","",IF(G931=0,"Tarefa fora do plano",INDEX(pl_tag,G931)))</f>
        <v/>
      </c>
      <c r="I931" s="30">
        <f>IF(N(G931)=0,"",INDEX(pl_atividade,G931))</f>
        <v/>
      </c>
      <c r="J931" s="50">
        <f>IF(N(G931)=0,"",INDEX(pl_especialidade,G931))</f>
        <v/>
      </c>
      <c r="K931" s="28">
        <f>IF(N(G931)=0,"",INDEX(pl_duracao,G931))</f>
        <v/>
      </c>
      <c r="L931" s="39">
        <f>IF(ISNUMBER(C931),YEAR(C931),"")</f>
        <v/>
      </c>
      <c r="M931" s="39">
        <f>IF(ISNUMBER(C931),MONTH(C931),"")</f>
        <v/>
      </c>
      <c r="N931" s="23">
        <f>IF(L931="","",IF(NOT(ISNUMBER(crono_ano)),"Informe o ano",IF(L931&lt;crono_ano,"Antes do ano",IF(L931&gt;crono_ano,"Depois do ano","No ano"))))</f>
        <v/>
      </c>
      <c r="O931" s="39">
        <f>IF(F931="","",IF(COUNTIF(F$7:F931,F931)=1,1,0))</f>
        <v/>
      </c>
      <c r="P931" s="39">
        <f>IF(A931&amp;B931&amp;C931="","",IF(AND(O931=1,N(G931)&gt;0),IF(INDEX(pl_ativa,MAX(1,N(G931)))="Sim",1,0),0))</f>
        <v/>
      </c>
      <c r="Q931" s="39">
        <f>IF(F931="","",COUNTIFS(ex_chave_oc,F931,ex_cancelada,"&lt;&gt;Sim"))</f>
        <v/>
      </c>
      <c r="R931" s="51">
        <f>IF(P931="","",IF(AND(P931=1,N(Q931)&gt;0),1,0))</f>
        <v/>
      </c>
      <c r="S931" s="30">
        <f>IF(P931="","",IF(F931="","ERRO: data prevista ausente ou inválida",IF(O931=0,"Duplicada: contada uma vez",IF(N(G931)=0,"ERRO: tarefa fora do Plano Mestre",IF(P931=0,"Tarefa retirada do plano: não conta","OK")))))</f>
        <v/>
      </c>
    </row>
    <row r="932">
      <c r="A932" s="29" t="n"/>
      <c r="B932" s="25" t="n"/>
      <c r="C932" s="49" t="n"/>
      <c r="D932" s="29" t="n"/>
      <c r="E932" s="23">
        <f>IF(OR(A932="",B932=""),"",A932&amp;"|"&amp;B932)</f>
        <v/>
      </c>
      <c r="F932" s="30">
        <f>IF(OR(E932="",NOT(ISNUMBER(C932))),"",E932&amp;"|"&amp;YEAR(C932)&amp;"-"&amp;RIGHT("0"&amp;MONTH(C932),2)&amp;"-"&amp;RIGHT("0"&amp;DAY(C932),2))</f>
        <v/>
      </c>
      <c r="G932" s="26">
        <f>IF(E932="","",IFERROR(MATCH(E932,pl_chave,0),0))</f>
        <v/>
      </c>
      <c r="H932" s="23">
        <f>IF(G932="","",IF(G932=0,"Tarefa fora do plano",INDEX(pl_tag,G932)))</f>
        <v/>
      </c>
      <c r="I932" s="30">
        <f>IF(N(G932)=0,"",INDEX(pl_atividade,G932))</f>
        <v/>
      </c>
      <c r="J932" s="50">
        <f>IF(N(G932)=0,"",INDEX(pl_especialidade,G932))</f>
        <v/>
      </c>
      <c r="K932" s="28">
        <f>IF(N(G932)=0,"",INDEX(pl_duracao,G932))</f>
        <v/>
      </c>
      <c r="L932" s="39">
        <f>IF(ISNUMBER(C932),YEAR(C932),"")</f>
        <v/>
      </c>
      <c r="M932" s="39">
        <f>IF(ISNUMBER(C932),MONTH(C932),"")</f>
        <v/>
      </c>
      <c r="N932" s="23">
        <f>IF(L932="","",IF(NOT(ISNUMBER(crono_ano)),"Informe o ano",IF(L932&lt;crono_ano,"Antes do ano",IF(L932&gt;crono_ano,"Depois do ano","No ano"))))</f>
        <v/>
      </c>
      <c r="O932" s="39">
        <f>IF(F932="","",IF(COUNTIF(F$7:F932,F932)=1,1,0))</f>
        <v/>
      </c>
      <c r="P932" s="39">
        <f>IF(A932&amp;B932&amp;C932="","",IF(AND(O932=1,N(G932)&gt;0),IF(INDEX(pl_ativa,MAX(1,N(G932)))="Sim",1,0),0))</f>
        <v/>
      </c>
      <c r="Q932" s="39">
        <f>IF(F932="","",COUNTIFS(ex_chave_oc,F932,ex_cancelada,"&lt;&gt;Sim"))</f>
        <v/>
      </c>
      <c r="R932" s="51">
        <f>IF(P932="","",IF(AND(P932=1,N(Q932)&gt;0),1,0))</f>
        <v/>
      </c>
      <c r="S932" s="30">
        <f>IF(P932="","",IF(F932="","ERRO: data prevista ausente ou inválida",IF(O932=0,"Duplicada: contada uma vez",IF(N(G932)=0,"ERRO: tarefa fora do Plano Mestre",IF(P932=0,"Tarefa retirada do plano: não conta","OK")))))</f>
        <v/>
      </c>
    </row>
    <row r="933">
      <c r="A933" s="29" t="n"/>
      <c r="B933" s="25" t="n"/>
      <c r="C933" s="49" t="n"/>
      <c r="D933" s="29" t="n"/>
      <c r="E933" s="23">
        <f>IF(OR(A933="",B933=""),"",A933&amp;"|"&amp;B933)</f>
        <v/>
      </c>
      <c r="F933" s="30">
        <f>IF(OR(E933="",NOT(ISNUMBER(C933))),"",E933&amp;"|"&amp;YEAR(C933)&amp;"-"&amp;RIGHT("0"&amp;MONTH(C933),2)&amp;"-"&amp;RIGHT("0"&amp;DAY(C933),2))</f>
        <v/>
      </c>
      <c r="G933" s="26">
        <f>IF(E933="","",IFERROR(MATCH(E933,pl_chave,0),0))</f>
        <v/>
      </c>
      <c r="H933" s="23">
        <f>IF(G933="","",IF(G933=0,"Tarefa fora do plano",INDEX(pl_tag,G933)))</f>
        <v/>
      </c>
      <c r="I933" s="30">
        <f>IF(N(G933)=0,"",INDEX(pl_atividade,G933))</f>
        <v/>
      </c>
      <c r="J933" s="50">
        <f>IF(N(G933)=0,"",INDEX(pl_especialidade,G933))</f>
        <v/>
      </c>
      <c r="K933" s="28">
        <f>IF(N(G933)=0,"",INDEX(pl_duracao,G933))</f>
        <v/>
      </c>
      <c r="L933" s="39">
        <f>IF(ISNUMBER(C933),YEAR(C933),"")</f>
        <v/>
      </c>
      <c r="M933" s="39">
        <f>IF(ISNUMBER(C933),MONTH(C933),"")</f>
        <v/>
      </c>
      <c r="N933" s="23">
        <f>IF(L933="","",IF(NOT(ISNUMBER(crono_ano)),"Informe o ano",IF(L933&lt;crono_ano,"Antes do ano",IF(L933&gt;crono_ano,"Depois do ano","No ano"))))</f>
        <v/>
      </c>
      <c r="O933" s="39">
        <f>IF(F933="","",IF(COUNTIF(F$7:F933,F933)=1,1,0))</f>
        <v/>
      </c>
      <c r="P933" s="39">
        <f>IF(A933&amp;B933&amp;C933="","",IF(AND(O933=1,N(G933)&gt;0),IF(INDEX(pl_ativa,MAX(1,N(G933)))="Sim",1,0),0))</f>
        <v/>
      </c>
      <c r="Q933" s="39">
        <f>IF(F933="","",COUNTIFS(ex_chave_oc,F933,ex_cancelada,"&lt;&gt;Sim"))</f>
        <v/>
      </c>
      <c r="R933" s="51">
        <f>IF(P933="","",IF(AND(P933=1,N(Q933)&gt;0),1,0))</f>
        <v/>
      </c>
      <c r="S933" s="30">
        <f>IF(P933="","",IF(F933="","ERRO: data prevista ausente ou inválida",IF(O933=0,"Duplicada: contada uma vez",IF(N(G933)=0,"ERRO: tarefa fora do Plano Mestre",IF(P933=0,"Tarefa retirada do plano: não conta","OK")))))</f>
        <v/>
      </c>
    </row>
    <row r="934">
      <c r="A934" s="29" t="n"/>
      <c r="B934" s="25" t="n"/>
      <c r="C934" s="49" t="n"/>
      <c r="D934" s="29" t="n"/>
      <c r="E934" s="23">
        <f>IF(OR(A934="",B934=""),"",A934&amp;"|"&amp;B934)</f>
        <v/>
      </c>
      <c r="F934" s="30">
        <f>IF(OR(E934="",NOT(ISNUMBER(C934))),"",E934&amp;"|"&amp;YEAR(C934)&amp;"-"&amp;RIGHT("0"&amp;MONTH(C934),2)&amp;"-"&amp;RIGHT("0"&amp;DAY(C934),2))</f>
        <v/>
      </c>
      <c r="G934" s="26">
        <f>IF(E934="","",IFERROR(MATCH(E934,pl_chave,0),0))</f>
        <v/>
      </c>
      <c r="H934" s="23">
        <f>IF(G934="","",IF(G934=0,"Tarefa fora do plano",INDEX(pl_tag,G934)))</f>
        <v/>
      </c>
      <c r="I934" s="30">
        <f>IF(N(G934)=0,"",INDEX(pl_atividade,G934))</f>
        <v/>
      </c>
      <c r="J934" s="50">
        <f>IF(N(G934)=0,"",INDEX(pl_especialidade,G934))</f>
        <v/>
      </c>
      <c r="K934" s="28">
        <f>IF(N(G934)=0,"",INDEX(pl_duracao,G934))</f>
        <v/>
      </c>
      <c r="L934" s="39">
        <f>IF(ISNUMBER(C934),YEAR(C934),"")</f>
        <v/>
      </c>
      <c r="M934" s="39">
        <f>IF(ISNUMBER(C934),MONTH(C934),"")</f>
        <v/>
      </c>
      <c r="N934" s="23">
        <f>IF(L934="","",IF(NOT(ISNUMBER(crono_ano)),"Informe o ano",IF(L934&lt;crono_ano,"Antes do ano",IF(L934&gt;crono_ano,"Depois do ano","No ano"))))</f>
        <v/>
      </c>
      <c r="O934" s="39">
        <f>IF(F934="","",IF(COUNTIF(F$7:F934,F934)=1,1,0))</f>
        <v/>
      </c>
      <c r="P934" s="39">
        <f>IF(A934&amp;B934&amp;C934="","",IF(AND(O934=1,N(G934)&gt;0),IF(INDEX(pl_ativa,MAX(1,N(G934)))="Sim",1,0),0))</f>
        <v/>
      </c>
      <c r="Q934" s="39">
        <f>IF(F934="","",COUNTIFS(ex_chave_oc,F934,ex_cancelada,"&lt;&gt;Sim"))</f>
        <v/>
      </c>
      <c r="R934" s="51">
        <f>IF(P934="","",IF(AND(P934=1,N(Q934)&gt;0),1,0))</f>
        <v/>
      </c>
      <c r="S934" s="30">
        <f>IF(P934="","",IF(F934="","ERRO: data prevista ausente ou inválida",IF(O934=0,"Duplicada: contada uma vez",IF(N(G934)=0,"ERRO: tarefa fora do Plano Mestre",IF(P934=0,"Tarefa retirada do plano: não conta","OK")))))</f>
        <v/>
      </c>
    </row>
    <row r="935">
      <c r="A935" s="29" t="n"/>
      <c r="B935" s="25" t="n"/>
      <c r="C935" s="49" t="n"/>
      <c r="D935" s="29" t="n"/>
      <c r="E935" s="23">
        <f>IF(OR(A935="",B935=""),"",A935&amp;"|"&amp;B935)</f>
        <v/>
      </c>
      <c r="F935" s="30">
        <f>IF(OR(E935="",NOT(ISNUMBER(C935))),"",E935&amp;"|"&amp;YEAR(C935)&amp;"-"&amp;RIGHT("0"&amp;MONTH(C935),2)&amp;"-"&amp;RIGHT("0"&amp;DAY(C935),2))</f>
        <v/>
      </c>
      <c r="G935" s="26">
        <f>IF(E935="","",IFERROR(MATCH(E935,pl_chave,0),0))</f>
        <v/>
      </c>
      <c r="H935" s="23">
        <f>IF(G935="","",IF(G935=0,"Tarefa fora do plano",INDEX(pl_tag,G935)))</f>
        <v/>
      </c>
      <c r="I935" s="30">
        <f>IF(N(G935)=0,"",INDEX(pl_atividade,G935))</f>
        <v/>
      </c>
      <c r="J935" s="50">
        <f>IF(N(G935)=0,"",INDEX(pl_especialidade,G935))</f>
        <v/>
      </c>
      <c r="K935" s="28">
        <f>IF(N(G935)=0,"",INDEX(pl_duracao,G935))</f>
        <v/>
      </c>
      <c r="L935" s="39">
        <f>IF(ISNUMBER(C935),YEAR(C935),"")</f>
        <v/>
      </c>
      <c r="M935" s="39">
        <f>IF(ISNUMBER(C935),MONTH(C935),"")</f>
        <v/>
      </c>
      <c r="N935" s="23">
        <f>IF(L935="","",IF(NOT(ISNUMBER(crono_ano)),"Informe o ano",IF(L935&lt;crono_ano,"Antes do ano",IF(L935&gt;crono_ano,"Depois do ano","No ano"))))</f>
        <v/>
      </c>
      <c r="O935" s="39">
        <f>IF(F935="","",IF(COUNTIF(F$7:F935,F935)=1,1,0))</f>
        <v/>
      </c>
      <c r="P935" s="39">
        <f>IF(A935&amp;B935&amp;C935="","",IF(AND(O935=1,N(G935)&gt;0),IF(INDEX(pl_ativa,MAX(1,N(G935)))="Sim",1,0),0))</f>
        <v/>
      </c>
      <c r="Q935" s="39">
        <f>IF(F935="","",COUNTIFS(ex_chave_oc,F935,ex_cancelada,"&lt;&gt;Sim"))</f>
        <v/>
      </c>
      <c r="R935" s="51">
        <f>IF(P935="","",IF(AND(P935=1,N(Q935)&gt;0),1,0))</f>
        <v/>
      </c>
      <c r="S935" s="30">
        <f>IF(P935="","",IF(F935="","ERRO: data prevista ausente ou inválida",IF(O935=0,"Duplicada: contada uma vez",IF(N(G935)=0,"ERRO: tarefa fora do Plano Mestre",IF(P935=0,"Tarefa retirada do plano: não conta","OK")))))</f>
        <v/>
      </c>
    </row>
    <row r="936">
      <c r="A936" s="29" t="n"/>
      <c r="B936" s="25" t="n"/>
      <c r="C936" s="49" t="n"/>
      <c r="D936" s="29" t="n"/>
      <c r="E936" s="23">
        <f>IF(OR(A936="",B936=""),"",A936&amp;"|"&amp;B936)</f>
        <v/>
      </c>
      <c r="F936" s="30">
        <f>IF(OR(E936="",NOT(ISNUMBER(C936))),"",E936&amp;"|"&amp;YEAR(C936)&amp;"-"&amp;RIGHT("0"&amp;MONTH(C936),2)&amp;"-"&amp;RIGHT("0"&amp;DAY(C936),2))</f>
        <v/>
      </c>
      <c r="G936" s="26">
        <f>IF(E936="","",IFERROR(MATCH(E936,pl_chave,0),0))</f>
        <v/>
      </c>
      <c r="H936" s="23">
        <f>IF(G936="","",IF(G936=0,"Tarefa fora do plano",INDEX(pl_tag,G936)))</f>
        <v/>
      </c>
      <c r="I936" s="30">
        <f>IF(N(G936)=0,"",INDEX(pl_atividade,G936))</f>
        <v/>
      </c>
      <c r="J936" s="50">
        <f>IF(N(G936)=0,"",INDEX(pl_especialidade,G936))</f>
        <v/>
      </c>
      <c r="K936" s="28">
        <f>IF(N(G936)=0,"",INDEX(pl_duracao,G936))</f>
        <v/>
      </c>
      <c r="L936" s="39">
        <f>IF(ISNUMBER(C936),YEAR(C936),"")</f>
        <v/>
      </c>
      <c r="M936" s="39">
        <f>IF(ISNUMBER(C936),MONTH(C936),"")</f>
        <v/>
      </c>
      <c r="N936" s="23">
        <f>IF(L936="","",IF(NOT(ISNUMBER(crono_ano)),"Informe o ano",IF(L936&lt;crono_ano,"Antes do ano",IF(L936&gt;crono_ano,"Depois do ano","No ano"))))</f>
        <v/>
      </c>
      <c r="O936" s="39">
        <f>IF(F936="","",IF(COUNTIF(F$7:F936,F936)=1,1,0))</f>
        <v/>
      </c>
      <c r="P936" s="39">
        <f>IF(A936&amp;B936&amp;C936="","",IF(AND(O936=1,N(G936)&gt;0),IF(INDEX(pl_ativa,MAX(1,N(G936)))="Sim",1,0),0))</f>
        <v/>
      </c>
      <c r="Q936" s="39">
        <f>IF(F936="","",COUNTIFS(ex_chave_oc,F936,ex_cancelada,"&lt;&gt;Sim"))</f>
        <v/>
      </c>
      <c r="R936" s="51">
        <f>IF(P936="","",IF(AND(P936=1,N(Q936)&gt;0),1,0))</f>
        <v/>
      </c>
      <c r="S936" s="30">
        <f>IF(P936="","",IF(F936="","ERRO: data prevista ausente ou inválida",IF(O936=0,"Duplicada: contada uma vez",IF(N(G936)=0,"ERRO: tarefa fora do Plano Mestre",IF(P936=0,"Tarefa retirada do plano: não conta","OK")))))</f>
        <v/>
      </c>
    </row>
    <row r="937">
      <c r="A937" s="29" t="n"/>
      <c r="B937" s="25" t="n"/>
      <c r="C937" s="49" t="n"/>
      <c r="D937" s="29" t="n"/>
      <c r="E937" s="23">
        <f>IF(OR(A937="",B937=""),"",A937&amp;"|"&amp;B937)</f>
        <v/>
      </c>
      <c r="F937" s="30">
        <f>IF(OR(E937="",NOT(ISNUMBER(C937))),"",E937&amp;"|"&amp;YEAR(C937)&amp;"-"&amp;RIGHT("0"&amp;MONTH(C937),2)&amp;"-"&amp;RIGHT("0"&amp;DAY(C937),2))</f>
        <v/>
      </c>
      <c r="G937" s="26">
        <f>IF(E937="","",IFERROR(MATCH(E937,pl_chave,0),0))</f>
        <v/>
      </c>
      <c r="H937" s="23">
        <f>IF(G937="","",IF(G937=0,"Tarefa fora do plano",INDEX(pl_tag,G937)))</f>
        <v/>
      </c>
      <c r="I937" s="30">
        <f>IF(N(G937)=0,"",INDEX(pl_atividade,G937))</f>
        <v/>
      </c>
      <c r="J937" s="50">
        <f>IF(N(G937)=0,"",INDEX(pl_especialidade,G937))</f>
        <v/>
      </c>
      <c r="K937" s="28">
        <f>IF(N(G937)=0,"",INDEX(pl_duracao,G937))</f>
        <v/>
      </c>
      <c r="L937" s="39">
        <f>IF(ISNUMBER(C937),YEAR(C937),"")</f>
        <v/>
      </c>
      <c r="M937" s="39">
        <f>IF(ISNUMBER(C937),MONTH(C937),"")</f>
        <v/>
      </c>
      <c r="N937" s="23">
        <f>IF(L937="","",IF(NOT(ISNUMBER(crono_ano)),"Informe o ano",IF(L937&lt;crono_ano,"Antes do ano",IF(L937&gt;crono_ano,"Depois do ano","No ano"))))</f>
        <v/>
      </c>
      <c r="O937" s="39">
        <f>IF(F937="","",IF(COUNTIF(F$7:F937,F937)=1,1,0))</f>
        <v/>
      </c>
      <c r="P937" s="39">
        <f>IF(A937&amp;B937&amp;C937="","",IF(AND(O937=1,N(G937)&gt;0),IF(INDEX(pl_ativa,MAX(1,N(G937)))="Sim",1,0),0))</f>
        <v/>
      </c>
      <c r="Q937" s="39">
        <f>IF(F937="","",COUNTIFS(ex_chave_oc,F937,ex_cancelada,"&lt;&gt;Sim"))</f>
        <v/>
      </c>
      <c r="R937" s="51">
        <f>IF(P937="","",IF(AND(P937=1,N(Q937)&gt;0),1,0))</f>
        <v/>
      </c>
      <c r="S937" s="30">
        <f>IF(P937="","",IF(F937="","ERRO: data prevista ausente ou inválida",IF(O937=0,"Duplicada: contada uma vez",IF(N(G937)=0,"ERRO: tarefa fora do Plano Mestre",IF(P937=0,"Tarefa retirada do plano: não conta","OK")))))</f>
        <v/>
      </c>
    </row>
    <row r="938">
      <c r="A938" s="29" t="n"/>
      <c r="B938" s="25" t="n"/>
      <c r="C938" s="49" t="n"/>
      <c r="D938" s="29" t="n"/>
      <c r="E938" s="23">
        <f>IF(OR(A938="",B938=""),"",A938&amp;"|"&amp;B938)</f>
        <v/>
      </c>
      <c r="F938" s="30">
        <f>IF(OR(E938="",NOT(ISNUMBER(C938))),"",E938&amp;"|"&amp;YEAR(C938)&amp;"-"&amp;RIGHT("0"&amp;MONTH(C938),2)&amp;"-"&amp;RIGHT("0"&amp;DAY(C938),2))</f>
        <v/>
      </c>
      <c r="G938" s="26">
        <f>IF(E938="","",IFERROR(MATCH(E938,pl_chave,0),0))</f>
        <v/>
      </c>
      <c r="H938" s="23">
        <f>IF(G938="","",IF(G938=0,"Tarefa fora do plano",INDEX(pl_tag,G938)))</f>
        <v/>
      </c>
      <c r="I938" s="30">
        <f>IF(N(G938)=0,"",INDEX(pl_atividade,G938))</f>
        <v/>
      </c>
      <c r="J938" s="50">
        <f>IF(N(G938)=0,"",INDEX(pl_especialidade,G938))</f>
        <v/>
      </c>
      <c r="K938" s="28">
        <f>IF(N(G938)=0,"",INDEX(pl_duracao,G938))</f>
        <v/>
      </c>
      <c r="L938" s="39">
        <f>IF(ISNUMBER(C938),YEAR(C938),"")</f>
        <v/>
      </c>
      <c r="M938" s="39">
        <f>IF(ISNUMBER(C938),MONTH(C938),"")</f>
        <v/>
      </c>
      <c r="N938" s="23">
        <f>IF(L938="","",IF(NOT(ISNUMBER(crono_ano)),"Informe o ano",IF(L938&lt;crono_ano,"Antes do ano",IF(L938&gt;crono_ano,"Depois do ano","No ano"))))</f>
        <v/>
      </c>
      <c r="O938" s="39">
        <f>IF(F938="","",IF(COUNTIF(F$7:F938,F938)=1,1,0))</f>
        <v/>
      </c>
      <c r="P938" s="39">
        <f>IF(A938&amp;B938&amp;C938="","",IF(AND(O938=1,N(G938)&gt;0),IF(INDEX(pl_ativa,MAX(1,N(G938)))="Sim",1,0),0))</f>
        <v/>
      </c>
      <c r="Q938" s="39">
        <f>IF(F938="","",COUNTIFS(ex_chave_oc,F938,ex_cancelada,"&lt;&gt;Sim"))</f>
        <v/>
      </c>
      <c r="R938" s="51">
        <f>IF(P938="","",IF(AND(P938=1,N(Q938)&gt;0),1,0))</f>
        <v/>
      </c>
      <c r="S938" s="30">
        <f>IF(P938="","",IF(F938="","ERRO: data prevista ausente ou inválida",IF(O938=0,"Duplicada: contada uma vez",IF(N(G938)=0,"ERRO: tarefa fora do Plano Mestre",IF(P938=0,"Tarefa retirada do plano: não conta","OK")))))</f>
        <v/>
      </c>
    </row>
    <row r="939">
      <c r="A939" s="29" t="n"/>
      <c r="B939" s="25" t="n"/>
      <c r="C939" s="49" t="n"/>
      <c r="D939" s="29" t="n"/>
      <c r="E939" s="23">
        <f>IF(OR(A939="",B939=""),"",A939&amp;"|"&amp;B939)</f>
        <v/>
      </c>
      <c r="F939" s="30">
        <f>IF(OR(E939="",NOT(ISNUMBER(C939))),"",E939&amp;"|"&amp;YEAR(C939)&amp;"-"&amp;RIGHT("0"&amp;MONTH(C939),2)&amp;"-"&amp;RIGHT("0"&amp;DAY(C939),2))</f>
        <v/>
      </c>
      <c r="G939" s="26">
        <f>IF(E939="","",IFERROR(MATCH(E939,pl_chave,0),0))</f>
        <v/>
      </c>
      <c r="H939" s="23">
        <f>IF(G939="","",IF(G939=0,"Tarefa fora do plano",INDEX(pl_tag,G939)))</f>
        <v/>
      </c>
      <c r="I939" s="30">
        <f>IF(N(G939)=0,"",INDEX(pl_atividade,G939))</f>
        <v/>
      </c>
      <c r="J939" s="50">
        <f>IF(N(G939)=0,"",INDEX(pl_especialidade,G939))</f>
        <v/>
      </c>
      <c r="K939" s="28">
        <f>IF(N(G939)=0,"",INDEX(pl_duracao,G939))</f>
        <v/>
      </c>
      <c r="L939" s="39">
        <f>IF(ISNUMBER(C939),YEAR(C939),"")</f>
        <v/>
      </c>
      <c r="M939" s="39">
        <f>IF(ISNUMBER(C939),MONTH(C939),"")</f>
        <v/>
      </c>
      <c r="N939" s="23">
        <f>IF(L939="","",IF(NOT(ISNUMBER(crono_ano)),"Informe o ano",IF(L939&lt;crono_ano,"Antes do ano",IF(L939&gt;crono_ano,"Depois do ano","No ano"))))</f>
        <v/>
      </c>
      <c r="O939" s="39">
        <f>IF(F939="","",IF(COUNTIF(F$7:F939,F939)=1,1,0))</f>
        <v/>
      </c>
      <c r="P939" s="39">
        <f>IF(A939&amp;B939&amp;C939="","",IF(AND(O939=1,N(G939)&gt;0),IF(INDEX(pl_ativa,MAX(1,N(G939)))="Sim",1,0),0))</f>
        <v/>
      </c>
      <c r="Q939" s="39">
        <f>IF(F939="","",COUNTIFS(ex_chave_oc,F939,ex_cancelada,"&lt;&gt;Sim"))</f>
        <v/>
      </c>
      <c r="R939" s="51">
        <f>IF(P939="","",IF(AND(P939=1,N(Q939)&gt;0),1,0))</f>
        <v/>
      </c>
      <c r="S939" s="30">
        <f>IF(P939="","",IF(F939="","ERRO: data prevista ausente ou inválida",IF(O939=0,"Duplicada: contada uma vez",IF(N(G939)=0,"ERRO: tarefa fora do Plano Mestre",IF(P939=0,"Tarefa retirada do plano: não conta","OK")))))</f>
        <v/>
      </c>
    </row>
    <row r="940">
      <c r="A940" s="29" t="n"/>
      <c r="B940" s="25" t="n"/>
      <c r="C940" s="49" t="n"/>
      <c r="D940" s="29" t="n"/>
      <c r="E940" s="23">
        <f>IF(OR(A940="",B940=""),"",A940&amp;"|"&amp;B940)</f>
        <v/>
      </c>
      <c r="F940" s="30">
        <f>IF(OR(E940="",NOT(ISNUMBER(C940))),"",E940&amp;"|"&amp;YEAR(C940)&amp;"-"&amp;RIGHT("0"&amp;MONTH(C940),2)&amp;"-"&amp;RIGHT("0"&amp;DAY(C940),2))</f>
        <v/>
      </c>
      <c r="G940" s="26">
        <f>IF(E940="","",IFERROR(MATCH(E940,pl_chave,0),0))</f>
        <v/>
      </c>
      <c r="H940" s="23">
        <f>IF(G940="","",IF(G940=0,"Tarefa fora do plano",INDEX(pl_tag,G940)))</f>
        <v/>
      </c>
      <c r="I940" s="30">
        <f>IF(N(G940)=0,"",INDEX(pl_atividade,G940))</f>
        <v/>
      </c>
      <c r="J940" s="50">
        <f>IF(N(G940)=0,"",INDEX(pl_especialidade,G940))</f>
        <v/>
      </c>
      <c r="K940" s="28">
        <f>IF(N(G940)=0,"",INDEX(pl_duracao,G940))</f>
        <v/>
      </c>
      <c r="L940" s="39">
        <f>IF(ISNUMBER(C940),YEAR(C940),"")</f>
        <v/>
      </c>
      <c r="M940" s="39">
        <f>IF(ISNUMBER(C940),MONTH(C940),"")</f>
        <v/>
      </c>
      <c r="N940" s="23">
        <f>IF(L940="","",IF(NOT(ISNUMBER(crono_ano)),"Informe o ano",IF(L940&lt;crono_ano,"Antes do ano",IF(L940&gt;crono_ano,"Depois do ano","No ano"))))</f>
        <v/>
      </c>
      <c r="O940" s="39">
        <f>IF(F940="","",IF(COUNTIF(F$7:F940,F940)=1,1,0))</f>
        <v/>
      </c>
      <c r="P940" s="39">
        <f>IF(A940&amp;B940&amp;C940="","",IF(AND(O940=1,N(G940)&gt;0),IF(INDEX(pl_ativa,MAX(1,N(G940)))="Sim",1,0),0))</f>
        <v/>
      </c>
      <c r="Q940" s="39">
        <f>IF(F940="","",COUNTIFS(ex_chave_oc,F940,ex_cancelada,"&lt;&gt;Sim"))</f>
        <v/>
      </c>
      <c r="R940" s="51">
        <f>IF(P940="","",IF(AND(P940=1,N(Q940)&gt;0),1,0))</f>
        <v/>
      </c>
      <c r="S940" s="30">
        <f>IF(P940="","",IF(F940="","ERRO: data prevista ausente ou inválida",IF(O940=0,"Duplicada: contada uma vez",IF(N(G940)=0,"ERRO: tarefa fora do Plano Mestre",IF(P940=0,"Tarefa retirada do plano: não conta","OK")))))</f>
        <v/>
      </c>
    </row>
    <row r="941">
      <c r="A941" s="29" t="n"/>
      <c r="B941" s="25" t="n"/>
      <c r="C941" s="49" t="n"/>
      <c r="D941" s="29" t="n"/>
      <c r="E941" s="23">
        <f>IF(OR(A941="",B941=""),"",A941&amp;"|"&amp;B941)</f>
        <v/>
      </c>
      <c r="F941" s="30">
        <f>IF(OR(E941="",NOT(ISNUMBER(C941))),"",E941&amp;"|"&amp;YEAR(C941)&amp;"-"&amp;RIGHT("0"&amp;MONTH(C941),2)&amp;"-"&amp;RIGHT("0"&amp;DAY(C941),2))</f>
        <v/>
      </c>
      <c r="G941" s="26">
        <f>IF(E941="","",IFERROR(MATCH(E941,pl_chave,0),0))</f>
        <v/>
      </c>
      <c r="H941" s="23">
        <f>IF(G941="","",IF(G941=0,"Tarefa fora do plano",INDEX(pl_tag,G941)))</f>
        <v/>
      </c>
      <c r="I941" s="30">
        <f>IF(N(G941)=0,"",INDEX(pl_atividade,G941))</f>
        <v/>
      </c>
      <c r="J941" s="50">
        <f>IF(N(G941)=0,"",INDEX(pl_especialidade,G941))</f>
        <v/>
      </c>
      <c r="K941" s="28">
        <f>IF(N(G941)=0,"",INDEX(pl_duracao,G941))</f>
        <v/>
      </c>
      <c r="L941" s="39">
        <f>IF(ISNUMBER(C941),YEAR(C941),"")</f>
        <v/>
      </c>
      <c r="M941" s="39">
        <f>IF(ISNUMBER(C941),MONTH(C941),"")</f>
        <v/>
      </c>
      <c r="N941" s="23">
        <f>IF(L941="","",IF(NOT(ISNUMBER(crono_ano)),"Informe o ano",IF(L941&lt;crono_ano,"Antes do ano",IF(L941&gt;crono_ano,"Depois do ano","No ano"))))</f>
        <v/>
      </c>
      <c r="O941" s="39">
        <f>IF(F941="","",IF(COUNTIF(F$7:F941,F941)=1,1,0))</f>
        <v/>
      </c>
      <c r="P941" s="39">
        <f>IF(A941&amp;B941&amp;C941="","",IF(AND(O941=1,N(G941)&gt;0),IF(INDEX(pl_ativa,MAX(1,N(G941)))="Sim",1,0),0))</f>
        <v/>
      </c>
      <c r="Q941" s="39">
        <f>IF(F941="","",COUNTIFS(ex_chave_oc,F941,ex_cancelada,"&lt;&gt;Sim"))</f>
        <v/>
      </c>
      <c r="R941" s="51">
        <f>IF(P941="","",IF(AND(P941=1,N(Q941)&gt;0),1,0))</f>
        <v/>
      </c>
      <c r="S941" s="30">
        <f>IF(P941="","",IF(F941="","ERRO: data prevista ausente ou inválida",IF(O941=0,"Duplicada: contada uma vez",IF(N(G941)=0,"ERRO: tarefa fora do Plano Mestre",IF(P941=0,"Tarefa retirada do plano: não conta","OK")))))</f>
        <v/>
      </c>
    </row>
    <row r="942">
      <c r="A942" s="29" t="n"/>
      <c r="B942" s="25" t="n"/>
      <c r="C942" s="49" t="n"/>
      <c r="D942" s="29" t="n"/>
      <c r="E942" s="23">
        <f>IF(OR(A942="",B942=""),"",A942&amp;"|"&amp;B942)</f>
        <v/>
      </c>
      <c r="F942" s="30">
        <f>IF(OR(E942="",NOT(ISNUMBER(C942))),"",E942&amp;"|"&amp;YEAR(C942)&amp;"-"&amp;RIGHT("0"&amp;MONTH(C942),2)&amp;"-"&amp;RIGHT("0"&amp;DAY(C942),2))</f>
        <v/>
      </c>
      <c r="G942" s="26">
        <f>IF(E942="","",IFERROR(MATCH(E942,pl_chave,0),0))</f>
        <v/>
      </c>
      <c r="H942" s="23">
        <f>IF(G942="","",IF(G942=0,"Tarefa fora do plano",INDEX(pl_tag,G942)))</f>
        <v/>
      </c>
      <c r="I942" s="30">
        <f>IF(N(G942)=0,"",INDEX(pl_atividade,G942))</f>
        <v/>
      </c>
      <c r="J942" s="50">
        <f>IF(N(G942)=0,"",INDEX(pl_especialidade,G942))</f>
        <v/>
      </c>
      <c r="K942" s="28">
        <f>IF(N(G942)=0,"",INDEX(pl_duracao,G942))</f>
        <v/>
      </c>
      <c r="L942" s="39">
        <f>IF(ISNUMBER(C942),YEAR(C942),"")</f>
        <v/>
      </c>
      <c r="M942" s="39">
        <f>IF(ISNUMBER(C942),MONTH(C942),"")</f>
        <v/>
      </c>
      <c r="N942" s="23">
        <f>IF(L942="","",IF(NOT(ISNUMBER(crono_ano)),"Informe o ano",IF(L942&lt;crono_ano,"Antes do ano",IF(L942&gt;crono_ano,"Depois do ano","No ano"))))</f>
        <v/>
      </c>
      <c r="O942" s="39">
        <f>IF(F942="","",IF(COUNTIF(F$7:F942,F942)=1,1,0))</f>
        <v/>
      </c>
      <c r="P942" s="39">
        <f>IF(A942&amp;B942&amp;C942="","",IF(AND(O942=1,N(G942)&gt;0),IF(INDEX(pl_ativa,MAX(1,N(G942)))="Sim",1,0),0))</f>
        <v/>
      </c>
      <c r="Q942" s="39">
        <f>IF(F942="","",COUNTIFS(ex_chave_oc,F942,ex_cancelada,"&lt;&gt;Sim"))</f>
        <v/>
      </c>
      <c r="R942" s="51">
        <f>IF(P942="","",IF(AND(P942=1,N(Q942)&gt;0),1,0))</f>
        <v/>
      </c>
      <c r="S942" s="30">
        <f>IF(P942="","",IF(F942="","ERRO: data prevista ausente ou inválida",IF(O942=0,"Duplicada: contada uma vez",IF(N(G942)=0,"ERRO: tarefa fora do Plano Mestre",IF(P942=0,"Tarefa retirada do plano: não conta","OK")))))</f>
        <v/>
      </c>
    </row>
    <row r="943">
      <c r="A943" s="29" t="n"/>
      <c r="B943" s="25" t="n"/>
      <c r="C943" s="49" t="n"/>
      <c r="D943" s="29" t="n"/>
      <c r="E943" s="23">
        <f>IF(OR(A943="",B943=""),"",A943&amp;"|"&amp;B943)</f>
        <v/>
      </c>
      <c r="F943" s="30">
        <f>IF(OR(E943="",NOT(ISNUMBER(C943))),"",E943&amp;"|"&amp;YEAR(C943)&amp;"-"&amp;RIGHT("0"&amp;MONTH(C943),2)&amp;"-"&amp;RIGHT("0"&amp;DAY(C943),2))</f>
        <v/>
      </c>
      <c r="G943" s="26">
        <f>IF(E943="","",IFERROR(MATCH(E943,pl_chave,0),0))</f>
        <v/>
      </c>
      <c r="H943" s="23">
        <f>IF(G943="","",IF(G943=0,"Tarefa fora do plano",INDEX(pl_tag,G943)))</f>
        <v/>
      </c>
      <c r="I943" s="30">
        <f>IF(N(G943)=0,"",INDEX(pl_atividade,G943))</f>
        <v/>
      </c>
      <c r="J943" s="50">
        <f>IF(N(G943)=0,"",INDEX(pl_especialidade,G943))</f>
        <v/>
      </c>
      <c r="K943" s="28">
        <f>IF(N(G943)=0,"",INDEX(pl_duracao,G943))</f>
        <v/>
      </c>
      <c r="L943" s="39">
        <f>IF(ISNUMBER(C943),YEAR(C943),"")</f>
        <v/>
      </c>
      <c r="M943" s="39">
        <f>IF(ISNUMBER(C943),MONTH(C943),"")</f>
        <v/>
      </c>
      <c r="N943" s="23">
        <f>IF(L943="","",IF(NOT(ISNUMBER(crono_ano)),"Informe o ano",IF(L943&lt;crono_ano,"Antes do ano",IF(L943&gt;crono_ano,"Depois do ano","No ano"))))</f>
        <v/>
      </c>
      <c r="O943" s="39">
        <f>IF(F943="","",IF(COUNTIF(F$7:F943,F943)=1,1,0))</f>
        <v/>
      </c>
      <c r="P943" s="39">
        <f>IF(A943&amp;B943&amp;C943="","",IF(AND(O943=1,N(G943)&gt;0),IF(INDEX(pl_ativa,MAX(1,N(G943)))="Sim",1,0),0))</f>
        <v/>
      </c>
      <c r="Q943" s="39">
        <f>IF(F943="","",COUNTIFS(ex_chave_oc,F943,ex_cancelada,"&lt;&gt;Sim"))</f>
        <v/>
      </c>
      <c r="R943" s="51">
        <f>IF(P943="","",IF(AND(P943=1,N(Q943)&gt;0),1,0))</f>
        <v/>
      </c>
      <c r="S943" s="30">
        <f>IF(P943="","",IF(F943="","ERRO: data prevista ausente ou inválida",IF(O943=0,"Duplicada: contada uma vez",IF(N(G943)=0,"ERRO: tarefa fora do Plano Mestre",IF(P943=0,"Tarefa retirada do plano: não conta","OK")))))</f>
        <v/>
      </c>
    </row>
    <row r="944">
      <c r="A944" s="29" t="n"/>
      <c r="B944" s="25" t="n"/>
      <c r="C944" s="49" t="n"/>
      <c r="D944" s="29" t="n"/>
      <c r="E944" s="23">
        <f>IF(OR(A944="",B944=""),"",A944&amp;"|"&amp;B944)</f>
        <v/>
      </c>
      <c r="F944" s="30">
        <f>IF(OR(E944="",NOT(ISNUMBER(C944))),"",E944&amp;"|"&amp;YEAR(C944)&amp;"-"&amp;RIGHT("0"&amp;MONTH(C944),2)&amp;"-"&amp;RIGHT("0"&amp;DAY(C944),2))</f>
        <v/>
      </c>
      <c r="G944" s="26">
        <f>IF(E944="","",IFERROR(MATCH(E944,pl_chave,0),0))</f>
        <v/>
      </c>
      <c r="H944" s="23">
        <f>IF(G944="","",IF(G944=0,"Tarefa fora do plano",INDEX(pl_tag,G944)))</f>
        <v/>
      </c>
      <c r="I944" s="30">
        <f>IF(N(G944)=0,"",INDEX(pl_atividade,G944))</f>
        <v/>
      </c>
      <c r="J944" s="50">
        <f>IF(N(G944)=0,"",INDEX(pl_especialidade,G944))</f>
        <v/>
      </c>
      <c r="K944" s="28">
        <f>IF(N(G944)=0,"",INDEX(pl_duracao,G944))</f>
        <v/>
      </c>
      <c r="L944" s="39">
        <f>IF(ISNUMBER(C944),YEAR(C944),"")</f>
        <v/>
      </c>
      <c r="M944" s="39">
        <f>IF(ISNUMBER(C944),MONTH(C944),"")</f>
        <v/>
      </c>
      <c r="N944" s="23">
        <f>IF(L944="","",IF(NOT(ISNUMBER(crono_ano)),"Informe o ano",IF(L944&lt;crono_ano,"Antes do ano",IF(L944&gt;crono_ano,"Depois do ano","No ano"))))</f>
        <v/>
      </c>
      <c r="O944" s="39">
        <f>IF(F944="","",IF(COUNTIF(F$7:F944,F944)=1,1,0))</f>
        <v/>
      </c>
      <c r="P944" s="39">
        <f>IF(A944&amp;B944&amp;C944="","",IF(AND(O944=1,N(G944)&gt;0),IF(INDEX(pl_ativa,MAX(1,N(G944)))="Sim",1,0),0))</f>
        <v/>
      </c>
      <c r="Q944" s="39">
        <f>IF(F944="","",COUNTIFS(ex_chave_oc,F944,ex_cancelada,"&lt;&gt;Sim"))</f>
        <v/>
      </c>
      <c r="R944" s="51">
        <f>IF(P944="","",IF(AND(P944=1,N(Q944)&gt;0),1,0))</f>
        <v/>
      </c>
      <c r="S944" s="30">
        <f>IF(P944="","",IF(F944="","ERRO: data prevista ausente ou inválida",IF(O944=0,"Duplicada: contada uma vez",IF(N(G944)=0,"ERRO: tarefa fora do Plano Mestre",IF(P944=0,"Tarefa retirada do plano: não conta","OK")))))</f>
        <v/>
      </c>
    </row>
    <row r="945">
      <c r="A945" s="29" t="n"/>
      <c r="B945" s="25" t="n"/>
      <c r="C945" s="49" t="n"/>
      <c r="D945" s="29" t="n"/>
      <c r="E945" s="23">
        <f>IF(OR(A945="",B945=""),"",A945&amp;"|"&amp;B945)</f>
        <v/>
      </c>
      <c r="F945" s="30">
        <f>IF(OR(E945="",NOT(ISNUMBER(C945))),"",E945&amp;"|"&amp;YEAR(C945)&amp;"-"&amp;RIGHT("0"&amp;MONTH(C945),2)&amp;"-"&amp;RIGHT("0"&amp;DAY(C945),2))</f>
        <v/>
      </c>
      <c r="G945" s="26">
        <f>IF(E945="","",IFERROR(MATCH(E945,pl_chave,0),0))</f>
        <v/>
      </c>
      <c r="H945" s="23">
        <f>IF(G945="","",IF(G945=0,"Tarefa fora do plano",INDEX(pl_tag,G945)))</f>
        <v/>
      </c>
      <c r="I945" s="30">
        <f>IF(N(G945)=0,"",INDEX(pl_atividade,G945))</f>
        <v/>
      </c>
      <c r="J945" s="50">
        <f>IF(N(G945)=0,"",INDEX(pl_especialidade,G945))</f>
        <v/>
      </c>
      <c r="K945" s="28">
        <f>IF(N(G945)=0,"",INDEX(pl_duracao,G945))</f>
        <v/>
      </c>
      <c r="L945" s="39">
        <f>IF(ISNUMBER(C945),YEAR(C945),"")</f>
        <v/>
      </c>
      <c r="M945" s="39">
        <f>IF(ISNUMBER(C945),MONTH(C945),"")</f>
        <v/>
      </c>
      <c r="N945" s="23">
        <f>IF(L945="","",IF(NOT(ISNUMBER(crono_ano)),"Informe o ano",IF(L945&lt;crono_ano,"Antes do ano",IF(L945&gt;crono_ano,"Depois do ano","No ano"))))</f>
        <v/>
      </c>
      <c r="O945" s="39">
        <f>IF(F945="","",IF(COUNTIF(F$7:F945,F945)=1,1,0))</f>
        <v/>
      </c>
      <c r="P945" s="39">
        <f>IF(A945&amp;B945&amp;C945="","",IF(AND(O945=1,N(G945)&gt;0),IF(INDEX(pl_ativa,MAX(1,N(G945)))="Sim",1,0),0))</f>
        <v/>
      </c>
      <c r="Q945" s="39">
        <f>IF(F945="","",COUNTIFS(ex_chave_oc,F945,ex_cancelada,"&lt;&gt;Sim"))</f>
        <v/>
      </c>
      <c r="R945" s="51">
        <f>IF(P945="","",IF(AND(P945=1,N(Q945)&gt;0),1,0))</f>
        <v/>
      </c>
      <c r="S945" s="30">
        <f>IF(P945="","",IF(F945="","ERRO: data prevista ausente ou inválida",IF(O945=0,"Duplicada: contada uma vez",IF(N(G945)=0,"ERRO: tarefa fora do Plano Mestre",IF(P945=0,"Tarefa retirada do plano: não conta","OK")))))</f>
        <v/>
      </c>
    </row>
    <row r="946">
      <c r="A946" s="29" t="n"/>
      <c r="B946" s="25" t="n"/>
      <c r="C946" s="49" t="n"/>
      <c r="D946" s="29" t="n"/>
      <c r="E946" s="23">
        <f>IF(OR(A946="",B946=""),"",A946&amp;"|"&amp;B946)</f>
        <v/>
      </c>
      <c r="F946" s="30">
        <f>IF(OR(E946="",NOT(ISNUMBER(C946))),"",E946&amp;"|"&amp;YEAR(C946)&amp;"-"&amp;RIGHT("0"&amp;MONTH(C946),2)&amp;"-"&amp;RIGHT("0"&amp;DAY(C946),2))</f>
        <v/>
      </c>
      <c r="G946" s="26">
        <f>IF(E946="","",IFERROR(MATCH(E946,pl_chave,0),0))</f>
        <v/>
      </c>
      <c r="H946" s="23">
        <f>IF(G946="","",IF(G946=0,"Tarefa fora do plano",INDEX(pl_tag,G946)))</f>
        <v/>
      </c>
      <c r="I946" s="30">
        <f>IF(N(G946)=0,"",INDEX(pl_atividade,G946))</f>
        <v/>
      </c>
      <c r="J946" s="50">
        <f>IF(N(G946)=0,"",INDEX(pl_especialidade,G946))</f>
        <v/>
      </c>
      <c r="K946" s="28">
        <f>IF(N(G946)=0,"",INDEX(pl_duracao,G946))</f>
        <v/>
      </c>
      <c r="L946" s="39">
        <f>IF(ISNUMBER(C946),YEAR(C946),"")</f>
        <v/>
      </c>
      <c r="M946" s="39">
        <f>IF(ISNUMBER(C946),MONTH(C946),"")</f>
        <v/>
      </c>
      <c r="N946" s="23">
        <f>IF(L946="","",IF(NOT(ISNUMBER(crono_ano)),"Informe o ano",IF(L946&lt;crono_ano,"Antes do ano",IF(L946&gt;crono_ano,"Depois do ano","No ano"))))</f>
        <v/>
      </c>
      <c r="O946" s="39">
        <f>IF(F946="","",IF(COUNTIF(F$7:F946,F946)=1,1,0))</f>
        <v/>
      </c>
      <c r="P946" s="39">
        <f>IF(A946&amp;B946&amp;C946="","",IF(AND(O946=1,N(G946)&gt;0),IF(INDEX(pl_ativa,MAX(1,N(G946)))="Sim",1,0),0))</f>
        <v/>
      </c>
      <c r="Q946" s="39">
        <f>IF(F946="","",COUNTIFS(ex_chave_oc,F946,ex_cancelada,"&lt;&gt;Sim"))</f>
        <v/>
      </c>
      <c r="R946" s="51">
        <f>IF(P946="","",IF(AND(P946=1,N(Q946)&gt;0),1,0))</f>
        <v/>
      </c>
      <c r="S946" s="30">
        <f>IF(P946="","",IF(F946="","ERRO: data prevista ausente ou inválida",IF(O946=0,"Duplicada: contada uma vez",IF(N(G946)=0,"ERRO: tarefa fora do Plano Mestre",IF(P946=0,"Tarefa retirada do plano: não conta","OK")))))</f>
        <v/>
      </c>
    </row>
    <row r="947">
      <c r="A947" s="29" t="n"/>
      <c r="B947" s="25" t="n"/>
      <c r="C947" s="49" t="n"/>
      <c r="D947" s="29" t="n"/>
      <c r="E947" s="23">
        <f>IF(OR(A947="",B947=""),"",A947&amp;"|"&amp;B947)</f>
        <v/>
      </c>
      <c r="F947" s="30">
        <f>IF(OR(E947="",NOT(ISNUMBER(C947))),"",E947&amp;"|"&amp;YEAR(C947)&amp;"-"&amp;RIGHT("0"&amp;MONTH(C947),2)&amp;"-"&amp;RIGHT("0"&amp;DAY(C947),2))</f>
        <v/>
      </c>
      <c r="G947" s="26">
        <f>IF(E947="","",IFERROR(MATCH(E947,pl_chave,0),0))</f>
        <v/>
      </c>
      <c r="H947" s="23">
        <f>IF(G947="","",IF(G947=0,"Tarefa fora do plano",INDEX(pl_tag,G947)))</f>
        <v/>
      </c>
      <c r="I947" s="30">
        <f>IF(N(G947)=0,"",INDEX(pl_atividade,G947))</f>
        <v/>
      </c>
      <c r="J947" s="50">
        <f>IF(N(G947)=0,"",INDEX(pl_especialidade,G947))</f>
        <v/>
      </c>
      <c r="K947" s="28">
        <f>IF(N(G947)=0,"",INDEX(pl_duracao,G947))</f>
        <v/>
      </c>
      <c r="L947" s="39">
        <f>IF(ISNUMBER(C947),YEAR(C947),"")</f>
        <v/>
      </c>
      <c r="M947" s="39">
        <f>IF(ISNUMBER(C947),MONTH(C947),"")</f>
        <v/>
      </c>
      <c r="N947" s="23">
        <f>IF(L947="","",IF(NOT(ISNUMBER(crono_ano)),"Informe o ano",IF(L947&lt;crono_ano,"Antes do ano",IF(L947&gt;crono_ano,"Depois do ano","No ano"))))</f>
        <v/>
      </c>
      <c r="O947" s="39">
        <f>IF(F947="","",IF(COUNTIF(F$7:F947,F947)=1,1,0))</f>
        <v/>
      </c>
      <c r="P947" s="39">
        <f>IF(A947&amp;B947&amp;C947="","",IF(AND(O947=1,N(G947)&gt;0),IF(INDEX(pl_ativa,MAX(1,N(G947)))="Sim",1,0),0))</f>
        <v/>
      </c>
      <c r="Q947" s="39">
        <f>IF(F947="","",COUNTIFS(ex_chave_oc,F947,ex_cancelada,"&lt;&gt;Sim"))</f>
        <v/>
      </c>
      <c r="R947" s="51">
        <f>IF(P947="","",IF(AND(P947=1,N(Q947)&gt;0),1,0))</f>
        <v/>
      </c>
      <c r="S947" s="30">
        <f>IF(P947="","",IF(F947="","ERRO: data prevista ausente ou inválida",IF(O947=0,"Duplicada: contada uma vez",IF(N(G947)=0,"ERRO: tarefa fora do Plano Mestre",IF(P947=0,"Tarefa retirada do plano: não conta","OK")))))</f>
        <v/>
      </c>
    </row>
    <row r="948">
      <c r="A948" s="29" t="n"/>
      <c r="B948" s="25" t="n"/>
      <c r="C948" s="49" t="n"/>
      <c r="D948" s="29" t="n"/>
      <c r="E948" s="23">
        <f>IF(OR(A948="",B948=""),"",A948&amp;"|"&amp;B948)</f>
        <v/>
      </c>
      <c r="F948" s="30">
        <f>IF(OR(E948="",NOT(ISNUMBER(C948))),"",E948&amp;"|"&amp;YEAR(C948)&amp;"-"&amp;RIGHT("0"&amp;MONTH(C948),2)&amp;"-"&amp;RIGHT("0"&amp;DAY(C948),2))</f>
        <v/>
      </c>
      <c r="G948" s="26">
        <f>IF(E948="","",IFERROR(MATCH(E948,pl_chave,0),0))</f>
        <v/>
      </c>
      <c r="H948" s="23">
        <f>IF(G948="","",IF(G948=0,"Tarefa fora do plano",INDEX(pl_tag,G948)))</f>
        <v/>
      </c>
      <c r="I948" s="30">
        <f>IF(N(G948)=0,"",INDEX(pl_atividade,G948))</f>
        <v/>
      </c>
      <c r="J948" s="50">
        <f>IF(N(G948)=0,"",INDEX(pl_especialidade,G948))</f>
        <v/>
      </c>
      <c r="K948" s="28">
        <f>IF(N(G948)=0,"",INDEX(pl_duracao,G948))</f>
        <v/>
      </c>
      <c r="L948" s="39">
        <f>IF(ISNUMBER(C948),YEAR(C948),"")</f>
        <v/>
      </c>
      <c r="M948" s="39">
        <f>IF(ISNUMBER(C948),MONTH(C948),"")</f>
        <v/>
      </c>
      <c r="N948" s="23">
        <f>IF(L948="","",IF(NOT(ISNUMBER(crono_ano)),"Informe o ano",IF(L948&lt;crono_ano,"Antes do ano",IF(L948&gt;crono_ano,"Depois do ano","No ano"))))</f>
        <v/>
      </c>
      <c r="O948" s="39">
        <f>IF(F948="","",IF(COUNTIF(F$7:F948,F948)=1,1,0))</f>
        <v/>
      </c>
      <c r="P948" s="39">
        <f>IF(A948&amp;B948&amp;C948="","",IF(AND(O948=1,N(G948)&gt;0),IF(INDEX(pl_ativa,MAX(1,N(G948)))="Sim",1,0),0))</f>
        <v/>
      </c>
      <c r="Q948" s="39">
        <f>IF(F948="","",COUNTIFS(ex_chave_oc,F948,ex_cancelada,"&lt;&gt;Sim"))</f>
        <v/>
      </c>
      <c r="R948" s="51">
        <f>IF(P948="","",IF(AND(P948=1,N(Q948)&gt;0),1,0))</f>
        <v/>
      </c>
      <c r="S948" s="30">
        <f>IF(P948="","",IF(F948="","ERRO: data prevista ausente ou inválida",IF(O948=0,"Duplicada: contada uma vez",IF(N(G948)=0,"ERRO: tarefa fora do Plano Mestre",IF(P948=0,"Tarefa retirada do plano: não conta","OK")))))</f>
        <v/>
      </c>
    </row>
    <row r="949">
      <c r="A949" s="29" t="n"/>
      <c r="B949" s="25" t="n"/>
      <c r="C949" s="49" t="n"/>
      <c r="D949" s="29" t="n"/>
      <c r="E949" s="23">
        <f>IF(OR(A949="",B949=""),"",A949&amp;"|"&amp;B949)</f>
        <v/>
      </c>
      <c r="F949" s="30">
        <f>IF(OR(E949="",NOT(ISNUMBER(C949))),"",E949&amp;"|"&amp;YEAR(C949)&amp;"-"&amp;RIGHT("0"&amp;MONTH(C949),2)&amp;"-"&amp;RIGHT("0"&amp;DAY(C949),2))</f>
        <v/>
      </c>
      <c r="G949" s="26">
        <f>IF(E949="","",IFERROR(MATCH(E949,pl_chave,0),0))</f>
        <v/>
      </c>
      <c r="H949" s="23">
        <f>IF(G949="","",IF(G949=0,"Tarefa fora do plano",INDEX(pl_tag,G949)))</f>
        <v/>
      </c>
      <c r="I949" s="30">
        <f>IF(N(G949)=0,"",INDEX(pl_atividade,G949))</f>
        <v/>
      </c>
      <c r="J949" s="50">
        <f>IF(N(G949)=0,"",INDEX(pl_especialidade,G949))</f>
        <v/>
      </c>
      <c r="K949" s="28">
        <f>IF(N(G949)=0,"",INDEX(pl_duracao,G949))</f>
        <v/>
      </c>
      <c r="L949" s="39">
        <f>IF(ISNUMBER(C949),YEAR(C949),"")</f>
        <v/>
      </c>
      <c r="M949" s="39">
        <f>IF(ISNUMBER(C949),MONTH(C949),"")</f>
        <v/>
      </c>
      <c r="N949" s="23">
        <f>IF(L949="","",IF(NOT(ISNUMBER(crono_ano)),"Informe o ano",IF(L949&lt;crono_ano,"Antes do ano",IF(L949&gt;crono_ano,"Depois do ano","No ano"))))</f>
        <v/>
      </c>
      <c r="O949" s="39">
        <f>IF(F949="","",IF(COUNTIF(F$7:F949,F949)=1,1,0))</f>
        <v/>
      </c>
      <c r="P949" s="39">
        <f>IF(A949&amp;B949&amp;C949="","",IF(AND(O949=1,N(G949)&gt;0),IF(INDEX(pl_ativa,MAX(1,N(G949)))="Sim",1,0),0))</f>
        <v/>
      </c>
      <c r="Q949" s="39">
        <f>IF(F949="","",COUNTIFS(ex_chave_oc,F949,ex_cancelada,"&lt;&gt;Sim"))</f>
        <v/>
      </c>
      <c r="R949" s="51">
        <f>IF(P949="","",IF(AND(P949=1,N(Q949)&gt;0),1,0))</f>
        <v/>
      </c>
      <c r="S949" s="30">
        <f>IF(P949="","",IF(F949="","ERRO: data prevista ausente ou inválida",IF(O949=0,"Duplicada: contada uma vez",IF(N(G949)=0,"ERRO: tarefa fora do Plano Mestre",IF(P949=0,"Tarefa retirada do plano: não conta","OK")))))</f>
        <v/>
      </c>
    </row>
    <row r="950">
      <c r="A950" s="29" t="n"/>
      <c r="B950" s="25" t="n"/>
      <c r="C950" s="49" t="n"/>
      <c r="D950" s="29" t="n"/>
      <c r="E950" s="23">
        <f>IF(OR(A950="",B950=""),"",A950&amp;"|"&amp;B950)</f>
        <v/>
      </c>
      <c r="F950" s="30">
        <f>IF(OR(E950="",NOT(ISNUMBER(C950))),"",E950&amp;"|"&amp;YEAR(C950)&amp;"-"&amp;RIGHT("0"&amp;MONTH(C950),2)&amp;"-"&amp;RIGHT("0"&amp;DAY(C950),2))</f>
        <v/>
      </c>
      <c r="G950" s="26">
        <f>IF(E950="","",IFERROR(MATCH(E950,pl_chave,0),0))</f>
        <v/>
      </c>
      <c r="H950" s="23">
        <f>IF(G950="","",IF(G950=0,"Tarefa fora do plano",INDEX(pl_tag,G950)))</f>
        <v/>
      </c>
      <c r="I950" s="30">
        <f>IF(N(G950)=0,"",INDEX(pl_atividade,G950))</f>
        <v/>
      </c>
      <c r="J950" s="50">
        <f>IF(N(G950)=0,"",INDEX(pl_especialidade,G950))</f>
        <v/>
      </c>
      <c r="K950" s="28">
        <f>IF(N(G950)=0,"",INDEX(pl_duracao,G950))</f>
        <v/>
      </c>
      <c r="L950" s="39">
        <f>IF(ISNUMBER(C950),YEAR(C950),"")</f>
        <v/>
      </c>
      <c r="M950" s="39">
        <f>IF(ISNUMBER(C950),MONTH(C950),"")</f>
        <v/>
      </c>
      <c r="N950" s="23">
        <f>IF(L950="","",IF(NOT(ISNUMBER(crono_ano)),"Informe o ano",IF(L950&lt;crono_ano,"Antes do ano",IF(L950&gt;crono_ano,"Depois do ano","No ano"))))</f>
        <v/>
      </c>
      <c r="O950" s="39">
        <f>IF(F950="","",IF(COUNTIF(F$7:F950,F950)=1,1,0))</f>
        <v/>
      </c>
      <c r="P950" s="39">
        <f>IF(A950&amp;B950&amp;C950="","",IF(AND(O950=1,N(G950)&gt;0),IF(INDEX(pl_ativa,MAX(1,N(G950)))="Sim",1,0),0))</f>
        <v/>
      </c>
      <c r="Q950" s="39">
        <f>IF(F950="","",COUNTIFS(ex_chave_oc,F950,ex_cancelada,"&lt;&gt;Sim"))</f>
        <v/>
      </c>
      <c r="R950" s="51">
        <f>IF(P950="","",IF(AND(P950=1,N(Q950)&gt;0),1,0))</f>
        <v/>
      </c>
      <c r="S950" s="30">
        <f>IF(P950="","",IF(F950="","ERRO: data prevista ausente ou inválida",IF(O950=0,"Duplicada: contada uma vez",IF(N(G950)=0,"ERRO: tarefa fora do Plano Mestre",IF(P950=0,"Tarefa retirada do plano: não conta","OK")))))</f>
        <v/>
      </c>
    </row>
    <row r="951">
      <c r="A951" s="29" t="n"/>
      <c r="B951" s="25" t="n"/>
      <c r="C951" s="49" t="n"/>
      <c r="D951" s="29" t="n"/>
      <c r="E951" s="23">
        <f>IF(OR(A951="",B951=""),"",A951&amp;"|"&amp;B951)</f>
        <v/>
      </c>
      <c r="F951" s="30">
        <f>IF(OR(E951="",NOT(ISNUMBER(C951))),"",E951&amp;"|"&amp;YEAR(C951)&amp;"-"&amp;RIGHT("0"&amp;MONTH(C951),2)&amp;"-"&amp;RIGHT("0"&amp;DAY(C951),2))</f>
        <v/>
      </c>
      <c r="G951" s="26">
        <f>IF(E951="","",IFERROR(MATCH(E951,pl_chave,0),0))</f>
        <v/>
      </c>
      <c r="H951" s="23">
        <f>IF(G951="","",IF(G951=0,"Tarefa fora do plano",INDEX(pl_tag,G951)))</f>
        <v/>
      </c>
      <c r="I951" s="30">
        <f>IF(N(G951)=0,"",INDEX(pl_atividade,G951))</f>
        <v/>
      </c>
      <c r="J951" s="50">
        <f>IF(N(G951)=0,"",INDEX(pl_especialidade,G951))</f>
        <v/>
      </c>
      <c r="K951" s="28">
        <f>IF(N(G951)=0,"",INDEX(pl_duracao,G951))</f>
        <v/>
      </c>
      <c r="L951" s="39">
        <f>IF(ISNUMBER(C951),YEAR(C951),"")</f>
        <v/>
      </c>
      <c r="M951" s="39">
        <f>IF(ISNUMBER(C951),MONTH(C951),"")</f>
        <v/>
      </c>
      <c r="N951" s="23">
        <f>IF(L951="","",IF(NOT(ISNUMBER(crono_ano)),"Informe o ano",IF(L951&lt;crono_ano,"Antes do ano",IF(L951&gt;crono_ano,"Depois do ano","No ano"))))</f>
        <v/>
      </c>
      <c r="O951" s="39">
        <f>IF(F951="","",IF(COUNTIF(F$7:F951,F951)=1,1,0))</f>
        <v/>
      </c>
      <c r="P951" s="39">
        <f>IF(A951&amp;B951&amp;C951="","",IF(AND(O951=1,N(G951)&gt;0),IF(INDEX(pl_ativa,MAX(1,N(G951)))="Sim",1,0),0))</f>
        <v/>
      </c>
      <c r="Q951" s="39">
        <f>IF(F951="","",COUNTIFS(ex_chave_oc,F951,ex_cancelada,"&lt;&gt;Sim"))</f>
        <v/>
      </c>
      <c r="R951" s="51">
        <f>IF(P951="","",IF(AND(P951=1,N(Q951)&gt;0),1,0))</f>
        <v/>
      </c>
      <c r="S951" s="30">
        <f>IF(P951="","",IF(F951="","ERRO: data prevista ausente ou inválida",IF(O951=0,"Duplicada: contada uma vez",IF(N(G951)=0,"ERRO: tarefa fora do Plano Mestre",IF(P951=0,"Tarefa retirada do plano: não conta","OK")))))</f>
        <v/>
      </c>
    </row>
    <row r="952">
      <c r="A952" s="29" t="n"/>
      <c r="B952" s="25" t="n"/>
      <c r="C952" s="49" t="n"/>
      <c r="D952" s="29" t="n"/>
      <c r="E952" s="23">
        <f>IF(OR(A952="",B952=""),"",A952&amp;"|"&amp;B952)</f>
        <v/>
      </c>
      <c r="F952" s="30">
        <f>IF(OR(E952="",NOT(ISNUMBER(C952))),"",E952&amp;"|"&amp;YEAR(C952)&amp;"-"&amp;RIGHT("0"&amp;MONTH(C952),2)&amp;"-"&amp;RIGHT("0"&amp;DAY(C952),2))</f>
        <v/>
      </c>
      <c r="G952" s="26">
        <f>IF(E952="","",IFERROR(MATCH(E952,pl_chave,0),0))</f>
        <v/>
      </c>
      <c r="H952" s="23">
        <f>IF(G952="","",IF(G952=0,"Tarefa fora do plano",INDEX(pl_tag,G952)))</f>
        <v/>
      </c>
      <c r="I952" s="30">
        <f>IF(N(G952)=0,"",INDEX(pl_atividade,G952))</f>
        <v/>
      </c>
      <c r="J952" s="50">
        <f>IF(N(G952)=0,"",INDEX(pl_especialidade,G952))</f>
        <v/>
      </c>
      <c r="K952" s="28">
        <f>IF(N(G952)=0,"",INDEX(pl_duracao,G952))</f>
        <v/>
      </c>
      <c r="L952" s="39">
        <f>IF(ISNUMBER(C952),YEAR(C952),"")</f>
        <v/>
      </c>
      <c r="M952" s="39">
        <f>IF(ISNUMBER(C952),MONTH(C952),"")</f>
        <v/>
      </c>
      <c r="N952" s="23">
        <f>IF(L952="","",IF(NOT(ISNUMBER(crono_ano)),"Informe o ano",IF(L952&lt;crono_ano,"Antes do ano",IF(L952&gt;crono_ano,"Depois do ano","No ano"))))</f>
        <v/>
      </c>
      <c r="O952" s="39">
        <f>IF(F952="","",IF(COUNTIF(F$7:F952,F952)=1,1,0))</f>
        <v/>
      </c>
      <c r="P952" s="39">
        <f>IF(A952&amp;B952&amp;C952="","",IF(AND(O952=1,N(G952)&gt;0),IF(INDEX(pl_ativa,MAX(1,N(G952)))="Sim",1,0),0))</f>
        <v/>
      </c>
      <c r="Q952" s="39">
        <f>IF(F952="","",COUNTIFS(ex_chave_oc,F952,ex_cancelada,"&lt;&gt;Sim"))</f>
        <v/>
      </c>
      <c r="R952" s="51">
        <f>IF(P952="","",IF(AND(P952=1,N(Q952)&gt;0),1,0))</f>
        <v/>
      </c>
      <c r="S952" s="30">
        <f>IF(P952="","",IF(F952="","ERRO: data prevista ausente ou inválida",IF(O952=0,"Duplicada: contada uma vez",IF(N(G952)=0,"ERRO: tarefa fora do Plano Mestre",IF(P952=0,"Tarefa retirada do plano: não conta","OK")))))</f>
        <v/>
      </c>
    </row>
    <row r="953">
      <c r="A953" s="29" t="n"/>
      <c r="B953" s="25" t="n"/>
      <c r="C953" s="49" t="n"/>
      <c r="D953" s="29" t="n"/>
      <c r="E953" s="23">
        <f>IF(OR(A953="",B953=""),"",A953&amp;"|"&amp;B953)</f>
        <v/>
      </c>
      <c r="F953" s="30">
        <f>IF(OR(E953="",NOT(ISNUMBER(C953))),"",E953&amp;"|"&amp;YEAR(C953)&amp;"-"&amp;RIGHT("0"&amp;MONTH(C953),2)&amp;"-"&amp;RIGHT("0"&amp;DAY(C953),2))</f>
        <v/>
      </c>
      <c r="G953" s="26">
        <f>IF(E953="","",IFERROR(MATCH(E953,pl_chave,0),0))</f>
        <v/>
      </c>
      <c r="H953" s="23">
        <f>IF(G953="","",IF(G953=0,"Tarefa fora do plano",INDEX(pl_tag,G953)))</f>
        <v/>
      </c>
      <c r="I953" s="30">
        <f>IF(N(G953)=0,"",INDEX(pl_atividade,G953))</f>
        <v/>
      </c>
      <c r="J953" s="50">
        <f>IF(N(G953)=0,"",INDEX(pl_especialidade,G953))</f>
        <v/>
      </c>
      <c r="K953" s="28">
        <f>IF(N(G953)=0,"",INDEX(pl_duracao,G953))</f>
        <v/>
      </c>
      <c r="L953" s="39">
        <f>IF(ISNUMBER(C953),YEAR(C953),"")</f>
        <v/>
      </c>
      <c r="M953" s="39">
        <f>IF(ISNUMBER(C953),MONTH(C953),"")</f>
        <v/>
      </c>
      <c r="N953" s="23">
        <f>IF(L953="","",IF(NOT(ISNUMBER(crono_ano)),"Informe o ano",IF(L953&lt;crono_ano,"Antes do ano",IF(L953&gt;crono_ano,"Depois do ano","No ano"))))</f>
        <v/>
      </c>
      <c r="O953" s="39">
        <f>IF(F953="","",IF(COUNTIF(F$7:F953,F953)=1,1,0))</f>
        <v/>
      </c>
      <c r="P953" s="39">
        <f>IF(A953&amp;B953&amp;C953="","",IF(AND(O953=1,N(G953)&gt;0),IF(INDEX(pl_ativa,MAX(1,N(G953)))="Sim",1,0),0))</f>
        <v/>
      </c>
      <c r="Q953" s="39">
        <f>IF(F953="","",COUNTIFS(ex_chave_oc,F953,ex_cancelada,"&lt;&gt;Sim"))</f>
        <v/>
      </c>
      <c r="R953" s="51">
        <f>IF(P953="","",IF(AND(P953=1,N(Q953)&gt;0),1,0))</f>
        <v/>
      </c>
      <c r="S953" s="30">
        <f>IF(P953="","",IF(F953="","ERRO: data prevista ausente ou inválida",IF(O953=0,"Duplicada: contada uma vez",IF(N(G953)=0,"ERRO: tarefa fora do Plano Mestre",IF(P953=0,"Tarefa retirada do plano: não conta","OK")))))</f>
        <v/>
      </c>
    </row>
    <row r="954">
      <c r="A954" s="29" t="n"/>
      <c r="B954" s="25" t="n"/>
      <c r="C954" s="49" t="n"/>
      <c r="D954" s="29" t="n"/>
      <c r="E954" s="23">
        <f>IF(OR(A954="",B954=""),"",A954&amp;"|"&amp;B954)</f>
        <v/>
      </c>
      <c r="F954" s="30">
        <f>IF(OR(E954="",NOT(ISNUMBER(C954))),"",E954&amp;"|"&amp;YEAR(C954)&amp;"-"&amp;RIGHT("0"&amp;MONTH(C954),2)&amp;"-"&amp;RIGHT("0"&amp;DAY(C954),2))</f>
        <v/>
      </c>
      <c r="G954" s="26">
        <f>IF(E954="","",IFERROR(MATCH(E954,pl_chave,0),0))</f>
        <v/>
      </c>
      <c r="H954" s="23">
        <f>IF(G954="","",IF(G954=0,"Tarefa fora do plano",INDEX(pl_tag,G954)))</f>
        <v/>
      </c>
      <c r="I954" s="30">
        <f>IF(N(G954)=0,"",INDEX(pl_atividade,G954))</f>
        <v/>
      </c>
      <c r="J954" s="50">
        <f>IF(N(G954)=0,"",INDEX(pl_especialidade,G954))</f>
        <v/>
      </c>
      <c r="K954" s="28">
        <f>IF(N(G954)=0,"",INDEX(pl_duracao,G954))</f>
        <v/>
      </c>
      <c r="L954" s="39">
        <f>IF(ISNUMBER(C954),YEAR(C954),"")</f>
        <v/>
      </c>
      <c r="M954" s="39">
        <f>IF(ISNUMBER(C954),MONTH(C954),"")</f>
        <v/>
      </c>
      <c r="N954" s="23">
        <f>IF(L954="","",IF(NOT(ISNUMBER(crono_ano)),"Informe o ano",IF(L954&lt;crono_ano,"Antes do ano",IF(L954&gt;crono_ano,"Depois do ano","No ano"))))</f>
        <v/>
      </c>
      <c r="O954" s="39">
        <f>IF(F954="","",IF(COUNTIF(F$7:F954,F954)=1,1,0))</f>
        <v/>
      </c>
      <c r="P954" s="39">
        <f>IF(A954&amp;B954&amp;C954="","",IF(AND(O954=1,N(G954)&gt;0),IF(INDEX(pl_ativa,MAX(1,N(G954)))="Sim",1,0),0))</f>
        <v/>
      </c>
      <c r="Q954" s="39">
        <f>IF(F954="","",COUNTIFS(ex_chave_oc,F954,ex_cancelada,"&lt;&gt;Sim"))</f>
        <v/>
      </c>
      <c r="R954" s="51">
        <f>IF(P954="","",IF(AND(P954=1,N(Q954)&gt;0),1,0))</f>
        <v/>
      </c>
      <c r="S954" s="30">
        <f>IF(P954="","",IF(F954="","ERRO: data prevista ausente ou inválida",IF(O954=0,"Duplicada: contada uma vez",IF(N(G954)=0,"ERRO: tarefa fora do Plano Mestre",IF(P954=0,"Tarefa retirada do plano: não conta","OK")))))</f>
        <v/>
      </c>
    </row>
    <row r="955">
      <c r="A955" s="29" t="n"/>
      <c r="B955" s="25" t="n"/>
      <c r="C955" s="49" t="n"/>
      <c r="D955" s="29" t="n"/>
      <c r="E955" s="23">
        <f>IF(OR(A955="",B955=""),"",A955&amp;"|"&amp;B955)</f>
        <v/>
      </c>
      <c r="F955" s="30">
        <f>IF(OR(E955="",NOT(ISNUMBER(C955))),"",E955&amp;"|"&amp;YEAR(C955)&amp;"-"&amp;RIGHT("0"&amp;MONTH(C955),2)&amp;"-"&amp;RIGHT("0"&amp;DAY(C955),2))</f>
        <v/>
      </c>
      <c r="G955" s="26">
        <f>IF(E955="","",IFERROR(MATCH(E955,pl_chave,0),0))</f>
        <v/>
      </c>
      <c r="H955" s="23">
        <f>IF(G955="","",IF(G955=0,"Tarefa fora do plano",INDEX(pl_tag,G955)))</f>
        <v/>
      </c>
      <c r="I955" s="30">
        <f>IF(N(G955)=0,"",INDEX(pl_atividade,G955))</f>
        <v/>
      </c>
      <c r="J955" s="50">
        <f>IF(N(G955)=0,"",INDEX(pl_especialidade,G955))</f>
        <v/>
      </c>
      <c r="K955" s="28">
        <f>IF(N(G955)=0,"",INDEX(pl_duracao,G955))</f>
        <v/>
      </c>
      <c r="L955" s="39">
        <f>IF(ISNUMBER(C955),YEAR(C955),"")</f>
        <v/>
      </c>
      <c r="M955" s="39">
        <f>IF(ISNUMBER(C955),MONTH(C955),"")</f>
        <v/>
      </c>
      <c r="N955" s="23">
        <f>IF(L955="","",IF(NOT(ISNUMBER(crono_ano)),"Informe o ano",IF(L955&lt;crono_ano,"Antes do ano",IF(L955&gt;crono_ano,"Depois do ano","No ano"))))</f>
        <v/>
      </c>
      <c r="O955" s="39">
        <f>IF(F955="","",IF(COUNTIF(F$7:F955,F955)=1,1,0))</f>
        <v/>
      </c>
      <c r="P955" s="39">
        <f>IF(A955&amp;B955&amp;C955="","",IF(AND(O955=1,N(G955)&gt;0),IF(INDEX(pl_ativa,MAX(1,N(G955)))="Sim",1,0),0))</f>
        <v/>
      </c>
      <c r="Q955" s="39">
        <f>IF(F955="","",COUNTIFS(ex_chave_oc,F955,ex_cancelada,"&lt;&gt;Sim"))</f>
        <v/>
      </c>
      <c r="R955" s="51">
        <f>IF(P955="","",IF(AND(P955=1,N(Q955)&gt;0),1,0))</f>
        <v/>
      </c>
      <c r="S955" s="30">
        <f>IF(P955="","",IF(F955="","ERRO: data prevista ausente ou inválida",IF(O955=0,"Duplicada: contada uma vez",IF(N(G955)=0,"ERRO: tarefa fora do Plano Mestre",IF(P955=0,"Tarefa retirada do plano: não conta","OK")))))</f>
        <v/>
      </c>
    </row>
    <row r="956">
      <c r="A956" s="29" t="n"/>
      <c r="B956" s="25" t="n"/>
      <c r="C956" s="49" t="n"/>
      <c r="D956" s="29" t="n"/>
      <c r="E956" s="23">
        <f>IF(OR(A956="",B956=""),"",A956&amp;"|"&amp;B956)</f>
        <v/>
      </c>
      <c r="F956" s="30">
        <f>IF(OR(E956="",NOT(ISNUMBER(C956))),"",E956&amp;"|"&amp;YEAR(C956)&amp;"-"&amp;RIGHT("0"&amp;MONTH(C956),2)&amp;"-"&amp;RIGHT("0"&amp;DAY(C956),2))</f>
        <v/>
      </c>
      <c r="G956" s="26">
        <f>IF(E956="","",IFERROR(MATCH(E956,pl_chave,0),0))</f>
        <v/>
      </c>
      <c r="H956" s="23">
        <f>IF(G956="","",IF(G956=0,"Tarefa fora do plano",INDEX(pl_tag,G956)))</f>
        <v/>
      </c>
      <c r="I956" s="30">
        <f>IF(N(G956)=0,"",INDEX(pl_atividade,G956))</f>
        <v/>
      </c>
      <c r="J956" s="50">
        <f>IF(N(G956)=0,"",INDEX(pl_especialidade,G956))</f>
        <v/>
      </c>
      <c r="K956" s="28">
        <f>IF(N(G956)=0,"",INDEX(pl_duracao,G956))</f>
        <v/>
      </c>
      <c r="L956" s="39">
        <f>IF(ISNUMBER(C956),YEAR(C956),"")</f>
        <v/>
      </c>
      <c r="M956" s="39">
        <f>IF(ISNUMBER(C956),MONTH(C956),"")</f>
        <v/>
      </c>
      <c r="N956" s="23">
        <f>IF(L956="","",IF(NOT(ISNUMBER(crono_ano)),"Informe o ano",IF(L956&lt;crono_ano,"Antes do ano",IF(L956&gt;crono_ano,"Depois do ano","No ano"))))</f>
        <v/>
      </c>
      <c r="O956" s="39">
        <f>IF(F956="","",IF(COUNTIF(F$7:F956,F956)=1,1,0))</f>
        <v/>
      </c>
      <c r="P956" s="39">
        <f>IF(A956&amp;B956&amp;C956="","",IF(AND(O956=1,N(G956)&gt;0),IF(INDEX(pl_ativa,MAX(1,N(G956)))="Sim",1,0),0))</f>
        <v/>
      </c>
      <c r="Q956" s="39">
        <f>IF(F956="","",COUNTIFS(ex_chave_oc,F956,ex_cancelada,"&lt;&gt;Sim"))</f>
        <v/>
      </c>
      <c r="R956" s="51">
        <f>IF(P956="","",IF(AND(P956=1,N(Q956)&gt;0),1,0))</f>
        <v/>
      </c>
      <c r="S956" s="30">
        <f>IF(P956="","",IF(F956="","ERRO: data prevista ausente ou inválida",IF(O956=0,"Duplicada: contada uma vez",IF(N(G956)=0,"ERRO: tarefa fora do Plano Mestre",IF(P956=0,"Tarefa retirada do plano: não conta","OK")))))</f>
        <v/>
      </c>
    </row>
    <row r="957">
      <c r="A957" s="29" t="n"/>
      <c r="B957" s="25" t="n"/>
      <c r="C957" s="49" t="n"/>
      <c r="D957" s="29" t="n"/>
      <c r="E957" s="23">
        <f>IF(OR(A957="",B957=""),"",A957&amp;"|"&amp;B957)</f>
        <v/>
      </c>
      <c r="F957" s="30">
        <f>IF(OR(E957="",NOT(ISNUMBER(C957))),"",E957&amp;"|"&amp;YEAR(C957)&amp;"-"&amp;RIGHT("0"&amp;MONTH(C957),2)&amp;"-"&amp;RIGHT("0"&amp;DAY(C957),2))</f>
        <v/>
      </c>
      <c r="G957" s="26">
        <f>IF(E957="","",IFERROR(MATCH(E957,pl_chave,0),0))</f>
        <v/>
      </c>
      <c r="H957" s="23">
        <f>IF(G957="","",IF(G957=0,"Tarefa fora do plano",INDEX(pl_tag,G957)))</f>
        <v/>
      </c>
      <c r="I957" s="30">
        <f>IF(N(G957)=0,"",INDEX(pl_atividade,G957))</f>
        <v/>
      </c>
      <c r="J957" s="50">
        <f>IF(N(G957)=0,"",INDEX(pl_especialidade,G957))</f>
        <v/>
      </c>
      <c r="K957" s="28">
        <f>IF(N(G957)=0,"",INDEX(pl_duracao,G957))</f>
        <v/>
      </c>
      <c r="L957" s="39">
        <f>IF(ISNUMBER(C957),YEAR(C957),"")</f>
        <v/>
      </c>
      <c r="M957" s="39">
        <f>IF(ISNUMBER(C957),MONTH(C957),"")</f>
        <v/>
      </c>
      <c r="N957" s="23">
        <f>IF(L957="","",IF(NOT(ISNUMBER(crono_ano)),"Informe o ano",IF(L957&lt;crono_ano,"Antes do ano",IF(L957&gt;crono_ano,"Depois do ano","No ano"))))</f>
        <v/>
      </c>
      <c r="O957" s="39">
        <f>IF(F957="","",IF(COUNTIF(F$7:F957,F957)=1,1,0))</f>
        <v/>
      </c>
      <c r="P957" s="39">
        <f>IF(A957&amp;B957&amp;C957="","",IF(AND(O957=1,N(G957)&gt;0),IF(INDEX(pl_ativa,MAX(1,N(G957)))="Sim",1,0),0))</f>
        <v/>
      </c>
      <c r="Q957" s="39">
        <f>IF(F957="","",COUNTIFS(ex_chave_oc,F957,ex_cancelada,"&lt;&gt;Sim"))</f>
        <v/>
      </c>
      <c r="R957" s="51">
        <f>IF(P957="","",IF(AND(P957=1,N(Q957)&gt;0),1,0))</f>
        <v/>
      </c>
      <c r="S957" s="30">
        <f>IF(P957="","",IF(F957="","ERRO: data prevista ausente ou inválida",IF(O957=0,"Duplicada: contada uma vez",IF(N(G957)=0,"ERRO: tarefa fora do Plano Mestre",IF(P957=0,"Tarefa retirada do plano: não conta","OK")))))</f>
        <v/>
      </c>
    </row>
    <row r="958">
      <c r="A958" s="29" t="n"/>
      <c r="B958" s="25" t="n"/>
      <c r="C958" s="49" t="n"/>
      <c r="D958" s="29" t="n"/>
      <c r="E958" s="23">
        <f>IF(OR(A958="",B958=""),"",A958&amp;"|"&amp;B958)</f>
        <v/>
      </c>
      <c r="F958" s="30">
        <f>IF(OR(E958="",NOT(ISNUMBER(C958))),"",E958&amp;"|"&amp;YEAR(C958)&amp;"-"&amp;RIGHT("0"&amp;MONTH(C958),2)&amp;"-"&amp;RIGHT("0"&amp;DAY(C958),2))</f>
        <v/>
      </c>
      <c r="G958" s="26">
        <f>IF(E958="","",IFERROR(MATCH(E958,pl_chave,0),0))</f>
        <v/>
      </c>
      <c r="H958" s="23">
        <f>IF(G958="","",IF(G958=0,"Tarefa fora do plano",INDEX(pl_tag,G958)))</f>
        <v/>
      </c>
      <c r="I958" s="30">
        <f>IF(N(G958)=0,"",INDEX(pl_atividade,G958))</f>
        <v/>
      </c>
      <c r="J958" s="50">
        <f>IF(N(G958)=0,"",INDEX(pl_especialidade,G958))</f>
        <v/>
      </c>
      <c r="K958" s="28">
        <f>IF(N(G958)=0,"",INDEX(pl_duracao,G958))</f>
        <v/>
      </c>
      <c r="L958" s="39">
        <f>IF(ISNUMBER(C958),YEAR(C958),"")</f>
        <v/>
      </c>
      <c r="M958" s="39">
        <f>IF(ISNUMBER(C958),MONTH(C958),"")</f>
        <v/>
      </c>
      <c r="N958" s="23">
        <f>IF(L958="","",IF(NOT(ISNUMBER(crono_ano)),"Informe o ano",IF(L958&lt;crono_ano,"Antes do ano",IF(L958&gt;crono_ano,"Depois do ano","No ano"))))</f>
        <v/>
      </c>
      <c r="O958" s="39">
        <f>IF(F958="","",IF(COUNTIF(F$7:F958,F958)=1,1,0))</f>
        <v/>
      </c>
      <c r="P958" s="39">
        <f>IF(A958&amp;B958&amp;C958="","",IF(AND(O958=1,N(G958)&gt;0),IF(INDEX(pl_ativa,MAX(1,N(G958)))="Sim",1,0),0))</f>
        <v/>
      </c>
      <c r="Q958" s="39">
        <f>IF(F958="","",COUNTIFS(ex_chave_oc,F958,ex_cancelada,"&lt;&gt;Sim"))</f>
        <v/>
      </c>
      <c r="R958" s="51">
        <f>IF(P958="","",IF(AND(P958=1,N(Q958)&gt;0),1,0))</f>
        <v/>
      </c>
      <c r="S958" s="30">
        <f>IF(P958="","",IF(F958="","ERRO: data prevista ausente ou inválida",IF(O958=0,"Duplicada: contada uma vez",IF(N(G958)=0,"ERRO: tarefa fora do Plano Mestre",IF(P958=0,"Tarefa retirada do plano: não conta","OK")))))</f>
        <v/>
      </c>
    </row>
    <row r="959">
      <c r="A959" s="29" t="n"/>
      <c r="B959" s="25" t="n"/>
      <c r="C959" s="49" t="n"/>
      <c r="D959" s="29" t="n"/>
      <c r="E959" s="23">
        <f>IF(OR(A959="",B959=""),"",A959&amp;"|"&amp;B959)</f>
        <v/>
      </c>
      <c r="F959" s="30">
        <f>IF(OR(E959="",NOT(ISNUMBER(C959))),"",E959&amp;"|"&amp;YEAR(C959)&amp;"-"&amp;RIGHT("0"&amp;MONTH(C959),2)&amp;"-"&amp;RIGHT("0"&amp;DAY(C959),2))</f>
        <v/>
      </c>
      <c r="G959" s="26">
        <f>IF(E959="","",IFERROR(MATCH(E959,pl_chave,0),0))</f>
        <v/>
      </c>
      <c r="H959" s="23">
        <f>IF(G959="","",IF(G959=0,"Tarefa fora do plano",INDEX(pl_tag,G959)))</f>
        <v/>
      </c>
      <c r="I959" s="30">
        <f>IF(N(G959)=0,"",INDEX(pl_atividade,G959))</f>
        <v/>
      </c>
      <c r="J959" s="50">
        <f>IF(N(G959)=0,"",INDEX(pl_especialidade,G959))</f>
        <v/>
      </c>
      <c r="K959" s="28">
        <f>IF(N(G959)=0,"",INDEX(pl_duracao,G959))</f>
        <v/>
      </c>
      <c r="L959" s="39">
        <f>IF(ISNUMBER(C959),YEAR(C959),"")</f>
        <v/>
      </c>
      <c r="M959" s="39">
        <f>IF(ISNUMBER(C959),MONTH(C959),"")</f>
        <v/>
      </c>
      <c r="N959" s="23">
        <f>IF(L959="","",IF(NOT(ISNUMBER(crono_ano)),"Informe o ano",IF(L959&lt;crono_ano,"Antes do ano",IF(L959&gt;crono_ano,"Depois do ano","No ano"))))</f>
        <v/>
      </c>
      <c r="O959" s="39">
        <f>IF(F959="","",IF(COUNTIF(F$7:F959,F959)=1,1,0))</f>
        <v/>
      </c>
      <c r="P959" s="39">
        <f>IF(A959&amp;B959&amp;C959="","",IF(AND(O959=1,N(G959)&gt;0),IF(INDEX(pl_ativa,MAX(1,N(G959)))="Sim",1,0),0))</f>
        <v/>
      </c>
      <c r="Q959" s="39">
        <f>IF(F959="","",COUNTIFS(ex_chave_oc,F959,ex_cancelada,"&lt;&gt;Sim"))</f>
        <v/>
      </c>
      <c r="R959" s="51">
        <f>IF(P959="","",IF(AND(P959=1,N(Q959)&gt;0),1,0))</f>
        <v/>
      </c>
      <c r="S959" s="30">
        <f>IF(P959="","",IF(F959="","ERRO: data prevista ausente ou inválida",IF(O959=0,"Duplicada: contada uma vez",IF(N(G959)=0,"ERRO: tarefa fora do Plano Mestre",IF(P959=0,"Tarefa retirada do plano: não conta","OK")))))</f>
        <v/>
      </c>
    </row>
    <row r="960">
      <c r="A960" s="29" t="n"/>
      <c r="B960" s="25" t="n"/>
      <c r="C960" s="49" t="n"/>
      <c r="D960" s="29" t="n"/>
      <c r="E960" s="23">
        <f>IF(OR(A960="",B960=""),"",A960&amp;"|"&amp;B960)</f>
        <v/>
      </c>
      <c r="F960" s="30">
        <f>IF(OR(E960="",NOT(ISNUMBER(C960))),"",E960&amp;"|"&amp;YEAR(C960)&amp;"-"&amp;RIGHT("0"&amp;MONTH(C960),2)&amp;"-"&amp;RIGHT("0"&amp;DAY(C960),2))</f>
        <v/>
      </c>
      <c r="G960" s="26">
        <f>IF(E960="","",IFERROR(MATCH(E960,pl_chave,0),0))</f>
        <v/>
      </c>
      <c r="H960" s="23">
        <f>IF(G960="","",IF(G960=0,"Tarefa fora do plano",INDEX(pl_tag,G960)))</f>
        <v/>
      </c>
      <c r="I960" s="30">
        <f>IF(N(G960)=0,"",INDEX(pl_atividade,G960))</f>
        <v/>
      </c>
      <c r="J960" s="50">
        <f>IF(N(G960)=0,"",INDEX(pl_especialidade,G960))</f>
        <v/>
      </c>
      <c r="K960" s="28">
        <f>IF(N(G960)=0,"",INDEX(pl_duracao,G960))</f>
        <v/>
      </c>
      <c r="L960" s="39">
        <f>IF(ISNUMBER(C960),YEAR(C960),"")</f>
        <v/>
      </c>
      <c r="M960" s="39">
        <f>IF(ISNUMBER(C960),MONTH(C960),"")</f>
        <v/>
      </c>
      <c r="N960" s="23">
        <f>IF(L960="","",IF(NOT(ISNUMBER(crono_ano)),"Informe o ano",IF(L960&lt;crono_ano,"Antes do ano",IF(L960&gt;crono_ano,"Depois do ano","No ano"))))</f>
        <v/>
      </c>
      <c r="O960" s="39">
        <f>IF(F960="","",IF(COUNTIF(F$7:F960,F960)=1,1,0))</f>
        <v/>
      </c>
      <c r="P960" s="39">
        <f>IF(A960&amp;B960&amp;C960="","",IF(AND(O960=1,N(G960)&gt;0),IF(INDEX(pl_ativa,MAX(1,N(G960)))="Sim",1,0),0))</f>
        <v/>
      </c>
      <c r="Q960" s="39">
        <f>IF(F960="","",COUNTIFS(ex_chave_oc,F960,ex_cancelada,"&lt;&gt;Sim"))</f>
        <v/>
      </c>
      <c r="R960" s="51">
        <f>IF(P960="","",IF(AND(P960=1,N(Q960)&gt;0),1,0))</f>
        <v/>
      </c>
      <c r="S960" s="30">
        <f>IF(P960="","",IF(F960="","ERRO: data prevista ausente ou inválida",IF(O960=0,"Duplicada: contada uma vez",IF(N(G960)=0,"ERRO: tarefa fora do Plano Mestre",IF(P960=0,"Tarefa retirada do plano: não conta","OK")))))</f>
        <v/>
      </c>
    </row>
    <row r="961">
      <c r="A961" s="29" t="n"/>
      <c r="B961" s="25" t="n"/>
      <c r="C961" s="49" t="n"/>
      <c r="D961" s="29" t="n"/>
      <c r="E961" s="23">
        <f>IF(OR(A961="",B961=""),"",A961&amp;"|"&amp;B961)</f>
        <v/>
      </c>
      <c r="F961" s="30">
        <f>IF(OR(E961="",NOT(ISNUMBER(C961))),"",E961&amp;"|"&amp;YEAR(C961)&amp;"-"&amp;RIGHT("0"&amp;MONTH(C961),2)&amp;"-"&amp;RIGHT("0"&amp;DAY(C961),2))</f>
        <v/>
      </c>
      <c r="G961" s="26">
        <f>IF(E961="","",IFERROR(MATCH(E961,pl_chave,0),0))</f>
        <v/>
      </c>
      <c r="H961" s="23">
        <f>IF(G961="","",IF(G961=0,"Tarefa fora do plano",INDEX(pl_tag,G961)))</f>
        <v/>
      </c>
      <c r="I961" s="30">
        <f>IF(N(G961)=0,"",INDEX(pl_atividade,G961))</f>
        <v/>
      </c>
      <c r="J961" s="50">
        <f>IF(N(G961)=0,"",INDEX(pl_especialidade,G961))</f>
        <v/>
      </c>
      <c r="K961" s="28">
        <f>IF(N(G961)=0,"",INDEX(pl_duracao,G961))</f>
        <v/>
      </c>
      <c r="L961" s="39">
        <f>IF(ISNUMBER(C961),YEAR(C961),"")</f>
        <v/>
      </c>
      <c r="M961" s="39">
        <f>IF(ISNUMBER(C961),MONTH(C961),"")</f>
        <v/>
      </c>
      <c r="N961" s="23">
        <f>IF(L961="","",IF(NOT(ISNUMBER(crono_ano)),"Informe o ano",IF(L961&lt;crono_ano,"Antes do ano",IF(L961&gt;crono_ano,"Depois do ano","No ano"))))</f>
        <v/>
      </c>
      <c r="O961" s="39">
        <f>IF(F961="","",IF(COUNTIF(F$7:F961,F961)=1,1,0))</f>
        <v/>
      </c>
      <c r="P961" s="39">
        <f>IF(A961&amp;B961&amp;C961="","",IF(AND(O961=1,N(G961)&gt;0),IF(INDEX(pl_ativa,MAX(1,N(G961)))="Sim",1,0),0))</f>
        <v/>
      </c>
      <c r="Q961" s="39">
        <f>IF(F961="","",COUNTIFS(ex_chave_oc,F961,ex_cancelada,"&lt;&gt;Sim"))</f>
        <v/>
      </c>
      <c r="R961" s="51">
        <f>IF(P961="","",IF(AND(P961=1,N(Q961)&gt;0),1,0))</f>
        <v/>
      </c>
      <c r="S961" s="30">
        <f>IF(P961="","",IF(F961="","ERRO: data prevista ausente ou inválida",IF(O961=0,"Duplicada: contada uma vez",IF(N(G961)=0,"ERRO: tarefa fora do Plano Mestre",IF(P961=0,"Tarefa retirada do plano: não conta","OK")))))</f>
        <v/>
      </c>
    </row>
    <row r="962">
      <c r="A962" s="29" t="n"/>
      <c r="B962" s="25" t="n"/>
      <c r="C962" s="49" t="n"/>
      <c r="D962" s="29" t="n"/>
      <c r="E962" s="23">
        <f>IF(OR(A962="",B962=""),"",A962&amp;"|"&amp;B962)</f>
        <v/>
      </c>
      <c r="F962" s="30">
        <f>IF(OR(E962="",NOT(ISNUMBER(C962))),"",E962&amp;"|"&amp;YEAR(C962)&amp;"-"&amp;RIGHT("0"&amp;MONTH(C962),2)&amp;"-"&amp;RIGHT("0"&amp;DAY(C962),2))</f>
        <v/>
      </c>
      <c r="G962" s="26">
        <f>IF(E962="","",IFERROR(MATCH(E962,pl_chave,0),0))</f>
        <v/>
      </c>
      <c r="H962" s="23">
        <f>IF(G962="","",IF(G962=0,"Tarefa fora do plano",INDEX(pl_tag,G962)))</f>
        <v/>
      </c>
      <c r="I962" s="30">
        <f>IF(N(G962)=0,"",INDEX(pl_atividade,G962))</f>
        <v/>
      </c>
      <c r="J962" s="50">
        <f>IF(N(G962)=0,"",INDEX(pl_especialidade,G962))</f>
        <v/>
      </c>
      <c r="K962" s="28">
        <f>IF(N(G962)=0,"",INDEX(pl_duracao,G962))</f>
        <v/>
      </c>
      <c r="L962" s="39">
        <f>IF(ISNUMBER(C962),YEAR(C962),"")</f>
        <v/>
      </c>
      <c r="M962" s="39">
        <f>IF(ISNUMBER(C962),MONTH(C962),"")</f>
        <v/>
      </c>
      <c r="N962" s="23">
        <f>IF(L962="","",IF(NOT(ISNUMBER(crono_ano)),"Informe o ano",IF(L962&lt;crono_ano,"Antes do ano",IF(L962&gt;crono_ano,"Depois do ano","No ano"))))</f>
        <v/>
      </c>
      <c r="O962" s="39">
        <f>IF(F962="","",IF(COUNTIF(F$7:F962,F962)=1,1,0))</f>
        <v/>
      </c>
      <c r="P962" s="39">
        <f>IF(A962&amp;B962&amp;C962="","",IF(AND(O962=1,N(G962)&gt;0),IF(INDEX(pl_ativa,MAX(1,N(G962)))="Sim",1,0),0))</f>
        <v/>
      </c>
      <c r="Q962" s="39">
        <f>IF(F962="","",COUNTIFS(ex_chave_oc,F962,ex_cancelada,"&lt;&gt;Sim"))</f>
        <v/>
      </c>
      <c r="R962" s="51">
        <f>IF(P962="","",IF(AND(P962=1,N(Q962)&gt;0),1,0))</f>
        <v/>
      </c>
      <c r="S962" s="30">
        <f>IF(P962="","",IF(F962="","ERRO: data prevista ausente ou inválida",IF(O962=0,"Duplicada: contada uma vez",IF(N(G962)=0,"ERRO: tarefa fora do Plano Mestre",IF(P962=0,"Tarefa retirada do plano: não conta","OK")))))</f>
        <v/>
      </c>
    </row>
    <row r="963">
      <c r="A963" s="29" t="n"/>
      <c r="B963" s="25" t="n"/>
      <c r="C963" s="49" t="n"/>
      <c r="D963" s="29" t="n"/>
      <c r="E963" s="23">
        <f>IF(OR(A963="",B963=""),"",A963&amp;"|"&amp;B963)</f>
        <v/>
      </c>
      <c r="F963" s="30">
        <f>IF(OR(E963="",NOT(ISNUMBER(C963))),"",E963&amp;"|"&amp;YEAR(C963)&amp;"-"&amp;RIGHT("0"&amp;MONTH(C963),2)&amp;"-"&amp;RIGHT("0"&amp;DAY(C963),2))</f>
        <v/>
      </c>
      <c r="G963" s="26">
        <f>IF(E963="","",IFERROR(MATCH(E963,pl_chave,0),0))</f>
        <v/>
      </c>
      <c r="H963" s="23">
        <f>IF(G963="","",IF(G963=0,"Tarefa fora do plano",INDEX(pl_tag,G963)))</f>
        <v/>
      </c>
      <c r="I963" s="30">
        <f>IF(N(G963)=0,"",INDEX(pl_atividade,G963))</f>
        <v/>
      </c>
      <c r="J963" s="50">
        <f>IF(N(G963)=0,"",INDEX(pl_especialidade,G963))</f>
        <v/>
      </c>
      <c r="K963" s="28">
        <f>IF(N(G963)=0,"",INDEX(pl_duracao,G963))</f>
        <v/>
      </c>
      <c r="L963" s="39">
        <f>IF(ISNUMBER(C963),YEAR(C963),"")</f>
        <v/>
      </c>
      <c r="M963" s="39">
        <f>IF(ISNUMBER(C963),MONTH(C963),"")</f>
        <v/>
      </c>
      <c r="N963" s="23">
        <f>IF(L963="","",IF(NOT(ISNUMBER(crono_ano)),"Informe o ano",IF(L963&lt;crono_ano,"Antes do ano",IF(L963&gt;crono_ano,"Depois do ano","No ano"))))</f>
        <v/>
      </c>
      <c r="O963" s="39">
        <f>IF(F963="","",IF(COUNTIF(F$7:F963,F963)=1,1,0))</f>
        <v/>
      </c>
      <c r="P963" s="39">
        <f>IF(A963&amp;B963&amp;C963="","",IF(AND(O963=1,N(G963)&gt;0),IF(INDEX(pl_ativa,MAX(1,N(G963)))="Sim",1,0),0))</f>
        <v/>
      </c>
      <c r="Q963" s="39">
        <f>IF(F963="","",COUNTIFS(ex_chave_oc,F963,ex_cancelada,"&lt;&gt;Sim"))</f>
        <v/>
      </c>
      <c r="R963" s="51">
        <f>IF(P963="","",IF(AND(P963=1,N(Q963)&gt;0),1,0))</f>
        <v/>
      </c>
      <c r="S963" s="30">
        <f>IF(P963="","",IF(F963="","ERRO: data prevista ausente ou inválida",IF(O963=0,"Duplicada: contada uma vez",IF(N(G963)=0,"ERRO: tarefa fora do Plano Mestre",IF(P963=0,"Tarefa retirada do plano: não conta","OK")))))</f>
        <v/>
      </c>
    </row>
    <row r="964">
      <c r="A964" s="29" t="n"/>
      <c r="B964" s="25" t="n"/>
      <c r="C964" s="49" t="n"/>
      <c r="D964" s="29" t="n"/>
      <c r="E964" s="23">
        <f>IF(OR(A964="",B964=""),"",A964&amp;"|"&amp;B964)</f>
        <v/>
      </c>
      <c r="F964" s="30">
        <f>IF(OR(E964="",NOT(ISNUMBER(C964))),"",E964&amp;"|"&amp;YEAR(C964)&amp;"-"&amp;RIGHT("0"&amp;MONTH(C964),2)&amp;"-"&amp;RIGHT("0"&amp;DAY(C964),2))</f>
        <v/>
      </c>
      <c r="G964" s="26">
        <f>IF(E964="","",IFERROR(MATCH(E964,pl_chave,0),0))</f>
        <v/>
      </c>
      <c r="H964" s="23">
        <f>IF(G964="","",IF(G964=0,"Tarefa fora do plano",INDEX(pl_tag,G964)))</f>
        <v/>
      </c>
      <c r="I964" s="30">
        <f>IF(N(G964)=0,"",INDEX(pl_atividade,G964))</f>
        <v/>
      </c>
      <c r="J964" s="50">
        <f>IF(N(G964)=0,"",INDEX(pl_especialidade,G964))</f>
        <v/>
      </c>
      <c r="K964" s="28">
        <f>IF(N(G964)=0,"",INDEX(pl_duracao,G964))</f>
        <v/>
      </c>
      <c r="L964" s="39">
        <f>IF(ISNUMBER(C964),YEAR(C964),"")</f>
        <v/>
      </c>
      <c r="M964" s="39">
        <f>IF(ISNUMBER(C964),MONTH(C964),"")</f>
        <v/>
      </c>
      <c r="N964" s="23">
        <f>IF(L964="","",IF(NOT(ISNUMBER(crono_ano)),"Informe o ano",IF(L964&lt;crono_ano,"Antes do ano",IF(L964&gt;crono_ano,"Depois do ano","No ano"))))</f>
        <v/>
      </c>
      <c r="O964" s="39">
        <f>IF(F964="","",IF(COUNTIF(F$7:F964,F964)=1,1,0))</f>
        <v/>
      </c>
      <c r="P964" s="39">
        <f>IF(A964&amp;B964&amp;C964="","",IF(AND(O964=1,N(G964)&gt;0),IF(INDEX(pl_ativa,MAX(1,N(G964)))="Sim",1,0),0))</f>
        <v/>
      </c>
      <c r="Q964" s="39">
        <f>IF(F964="","",COUNTIFS(ex_chave_oc,F964,ex_cancelada,"&lt;&gt;Sim"))</f>
        <v/>
      </c>
      <c r="R964" s="51">
        <f>IF(P964="","",IF(AND(P964=1,N(Q964)&gt;0),1,0))</f>
        <v/>
      </c>
      <c r="S964" s="30">
        <f>IF(P964="","",IF(F964="","ERRO: data prevista ausente ou inválida",IF(O964=0,"Duplicada: contada uma vez",IF(N(G964)=0,"ERRO: tarefa fora do Plano Mestre",IF(P964=0,"Tarefa retirada do plano: não conta","OK")))))</f>
        <v/>
      </c>
    </row>
    <row r="965">
      <c r="A965" s="29" t="n"/>
      <c r="B965" s="25" t="n"/>
      <c r="C965" s="49" t="n"/>
      <c r="D965" s="29" t="n"/>
      <c r="E965" s="23">
        <f>IF(OR(A965="",B965=""),"",A965&amp;"|"&amp;B965)</f>
        <v/>
      </c>
      <c r="F965" s="30">
        <f>IF(OR(E965="",NOT(ISNUMBER(C965))),"",E965&amp;"|"&amp;YEAR(C965)&amp;"-"&amp;RIGHT("0"&amp;MONTH(C965),2)&amp;"-"&amp;RIGHT("0"&amp;DAY(C965),2))</f>
        <v/>
      </c>
      <c r="G965" s="26">
        <f>IF(E965="","",IFERROR(MATCH(E965,pl_chave,0),0))</f>
        <v/>
      </c>
      <c r="H965" s="23">
        <f>IF(G965="","",IF(G965=0,"Tarefa fora do plano",INDEX(pl_tag,G965)))</f>
        <v/>
      </c>
      <c r="I965" s="30">
        <f>IF(N(G965)=0,"",INDEX(pl_atividade,G965))</f>
        <v/>
      </c>
      <c r="J965" s="50">
        <f>IF(N(G965)=0,"",INDEX(pl_especialidade,G965))</f>
        <v/>
      </c>
      <c r="K965" s="28">
        <f>IF(N(G965)=0,"",INDEX(pl_duracao,G965))</f>
        <v/>
      </c>
      <c r="L965" s="39">
        <f>IF(ISNUMBER(C965),YEAR(C965),"")</f>
        <v/>
      </c>
      <c r="M965" s="39">
        <f>IF(ISNUMBER(C965),MONTH(C965),"")</f>
        <v/>
      </c>
      <c r="N965" s="23">
        <f>IF(L965="","",IF(NOT(ISNUMBER(crono_ano)),"Informe o ano",IF(L965&lt;crono_ano,"Antes do ano",IF(L965&gt;crono_ano,"Depois do ano","No ano"))))</f>
        <v/>
      </c>
      <c r="O965" s="39">
        <f>IF(F965="","",IF(COUNTIF(F$7:F965,F965)=1,1,0))</f>
        <v/>
      </c>
      <c r="P965" s="39">
        <f>IF(A965&amp;B965&amp;C965="","",IF(AND(O965=1,N(G965)&gt;0),IF(INDEX(pl_ativa,MAX(1,N(G965)))="Sim",1,0),0))</f>
        <v/>
      </c>
      <c r="Q965" s="39">
        <f>IF(F965="","",COUNTIFS(ex_chave_oc,F965,ex_cancelada,"&lt;&gt;Sim"))</f>
        <v/>
      </c>
      <c r="R965" s="51">
        <f>IF(P965="","",IF(AND(P965=1,N(Q965)&gt;0),1,0))</f>
        <v/>
      </c>
      <c r="S965" s="30">
        <f>IF(P965="","",IF(F965="","ERRO: data prevista ausente ou inválida",IF(O965=0,"Duplicada: contada uma vez",IF(N(G965)=0,"ERRO: tarefa fora do Plano Mestre",IF(P965=0,"Tarefa retirada do plano: não conta","OK")))))</f>
        <v/>
      </c>
    </row>
    <row r="966">
      <c r="A966" s="29" t="n"/>
      <c r="B966" s="25" t="n"/>
      <c r="C966" s="49" t="n"/>
      <c r="D966" s="29" t="n"/>
      <c r="E966" s="23">
        <f>IF(OR(A966="",B966=""),"",A966&amp;"|"&amp;B966)</f>
        <v/>
      </c>
      <c r="F966" s="30">
        <f>IF(OR(E966="",NOT(ISNUMBER(C966))),"",E966&amp;"|"&amp;YEAR(C966)&amp;"-"&amp;RIGHT("0"&amp;MONTH(C966),2)&amp;"-"&amp;RIGHT("0"&amp;DAY(C966),2))</f>
        <v/>
      </c>
      <c r="G966" s="26">
        <f>IF(E966="","",IFERROR(MATCH(E966,pl_chave,0),0))</f>
        <v/>
      </c>
      <c r="H966" s="23">
        <f>IF(G966="","",IF(G966=0,"Tarefa fora do plano",INDEX(pl_tag,G966)))</f>
        <v/>
      </c>
      <c r="I966" s="30">
        <f>IF(N(G966)=0,"",INDEX(pl_atividade,G966))</f>
        <v/>
      </c>
      <c r="J966" s="50">
        <f>IF(N(G966)=0,"",INDEX(pl_especialidade,G966))</f>
        <v/>
      </c>
      <c r="K966" s="28">
        <f>IF(N(G966)=0,"",INDEX(pl_duracao,G966))</f>
        <v/>
      </c>
      <c r="L966" s="39">
        <f>IF(ISNUMBER(C966),YEAR(C966),"")</f>
        <v/>
      </c>
      <c r="M966" s="39">
        <f>IF(ISNUMBER(C966),MONTH(C966),"")</f>
        <v/>
      </c>
      <c r="N966" s="23">
        <f>IF(L966="","",IF(NOT(ISNUMBER(crono_ano)),"Informe o ano",IF(L966&lt;crono_ano,"Antes do ano",IF(L966&gt;crono_ano,"Depois do ano","No ano"))))</f>
        <v/>
      </c>
      <c r="O966" s="39">
        <f>IF(F966="","",IF(COUNTIF(F$7:F966,F966)=1,1,0))</f>
        <v/>
      </c>
      <c r="P966" s="39">
        <f>IF(A966&amp;B966&amp;C966="","",IF(AND(O966=1,N(G966)&gt;0),IF(INDEX(pl_ativa,MAX(1,N(G966)))="Sim",1,0),0))</f>
        <v/>
      </c>
      <c r="Q966" s="39">
        <f>IF(F966="","",COUNTIFS(ex_chave_oc,F966,ex_cancelada,"&lt;&gt;Sim"))</f>
        <v/>
      </c>
      <c r="R966" s="51">
        <f>IF(P966="","",IF(AND(P966=1,N(Q966)&gt;0),1,0))</f>
        <v/>
      </c>
      <c r="S966" s="30">
        <f>IF(P966="","",IF(F966="","ERRO: data prevista ausente ou inválida",IF(O966=0,"Duplicada: contada uma vez",IF(N(G966)=0,"ERRO: tarefa fora do Plano Mestre",IF(P966=0,"Tarefa retirada do plano: não conta","OK")))))</f>
        <v/>
      </c>
    </row>
    <row r="967">
      <c r="A967" s="29" t="n"/>
      <c r="B967" s="25" t="n"/>
      <c r="C967" s="49" t="n"/>
      <c r="D967" s="29" t="n"/>
      <c r="E967" s="23">
        <f>IF(OR(A967="",B967=""),"",A967&amp;"|"&amp;B967)</f>
        <v/>
      </c>
      <c r="F967" s="30">
        <f>IF(OR(E967="",NOT(ISNUMBER(C967))),"",E967&amp;"|"&amp;YEAR(C967)&amp;"-"&amp;RIGHT("0"&amp;MONTH(C967),2)&amp;"-"&amp;RIGHT("0"&amp;DAY(C967),2))</f>
        <v/>
      </c>
      <c r="G967" s="26">
        <f>IF(E967="","",IFERROR(MATCH(E967,pl_chave,0),0))</f>
        <v/>
      </c>
      <c r="H967" s="23">
        <f>IF(G967="","",IF(G967=0,"Tarefa fora do plano",INDEX(pl_tag,G967)))</f>
        <v/>
      </c>
      <c r="I967" s="30">
        <f>IF(N(G967)=0,"",INDEX(pl_atividade,G967))</f>
        <v/>
      </c>
      <c r="J967" s="50">
        <f>IF(N(G967)=0,"",INDEX(pl_especialidade,G967))</f>
        <v/>
      </c>
      <c r="K967" s="28">
        <f>IF(N(G967)=0,"",INDEX(pl_duracao,G967))</f>
        <v/>
      </c>
      <c r="L967" s="39">
        <f>IF(ISNUMBER(C967),YEAR(C967),"")</f>
        <v/>
      </c>
      <c r="M967" s="39">
        <f>IF(ISNUMBER(C967),MONTH(C967),"")</f>
        <v/>
      </c>
      <c r="N967" s="23">
        <f>IF(L967="","",IF(NOT(ISNUMBER(crono_ano)),"Informe o ano",IF(L967&lt;crono_ano,"Antes do ano",IF(L967&gt;crono_ano,"Depois do ano","No ano"))))</f>
        <v/>
      </c>
      <c r="O967" s="39">
        <f>IF(F967="","",IF(COUNTIF(F$7:F967,F967)=1,1,0))</f>
        <v/>
      </c>
      <c r="P967" s="39">
        <f>IF(A967&amp;B967&amp;C967="","",IF(AND(O967=1,N(G967)&gt;0),IF(INDEX(pl_ativa,MAX(1,N(G967)))="Sim",1,0),0))</f>
        <v/>
      </c>
      <c r="Q967" s="39">
        <f>IF(F967="","",COUNTIFS(ex_chave_oc,F967,ex_cancelada,"&lt;&gt;Sim"))</f>
        <v/>
      </c>
      <c r="R967" s="51">
        <f>IF(P967="","",IF(AND(P967=1,N(Q967)&gt;0),1,0))</f>
        <v/>
      </c>
      <c r="S967" s="30">
        <f>IF(P967="","",IF(F967="","ERRO: data prevista ausente ou inválida",IF(O967=0,"Duplicada: contada uma vez",IF(N(G967)=0,"ERRO: tarefa fora do Plano Mestre",IF(P967=0,"Tarefa retirada do plano: não conta","OK")))))</f>
        <v/>
      </c>
    </row>
    <row r="968">
      <c r="A968" s="29" t="n"/>
      <c r="B968" s="25" t="n"/>
      <c r="C968" s="49" t="n"/>
      <c r="D968" s="29" t="n"/>
      <c r="E968" s="23">
        <f>IF(OR(A968="",B968=""),"",A968&amp;"|"&amp;B968)</f>
        <v/>
      </c>
      <c r="F968" s="30">
        <f>IF(OR(E968="",NOT(ISNUMBER(C968))),"",E968&amp;"|"&amp;YEAR(C968)&amp;"-"&amp;RIGHT("0"&amp;MONTH(C968),2)&amp;"-"&amp;RIGHT("0"&amp;DAY(C968),2))</f>
        <v/>
      </c>
      <c r="G968" s="26">
        <f>IF(E968="","",IFERROR(MATCH(E968,pl_chave,0),0))</f>
        <v/>
      </c>
      <c r="H968" s="23">
        <f>IF(G968="","",IF(G968=0,"Tarefa fora do plano",INDEX(pl_tag,G968)))</f>
        <v/>
      </c>
      <c r="I968" s="30">
        <f>IF(N(G968)=0,"",INDEX(pl_atividade,G968))</f>
        <v/>
      </c>
      <c r="J968" s="50">
        <f>IF(N(G968)=0,"",INDEX(pl_especialidade,G968))</f>
        <v/>
      </c>
      <c r="K968" s="28">
        <f>IF(N(G968)=0,"",INDEX(pl_duracao,G968))</f>
        <v/>
      </c>
      <c r="L968" s="39">
        <f>IF(ISNUMBER(C968),YEAR(C968),"")</f>
        <v/>
      </c>
      <c r="M968" s="39">
        <f>IF(ISNUMBER(C968),MONTH(C968),"")</f>
        <v/>
      </c>
      <c r="N968" s="23">
        <f>IF(L968="","",IF(NOT(ISNUMBER(crono_ano)),"Informe o ano",IF(L968&lt;crono_ano,"Antes do ano",IF(L968&gt;crono_ano,"Depois do ano","No ano"))))</f>
        <v/>
      </c>
      <c r="O968" s="39">
        <f>IF(F968="","",IF(COUNTIF(F$7:F968,F968)=1,1,0))</f>
        <v/>
      </c>
      <c r="P968" s="39">
        <f>IF(A968&amp;B968&amp;C968="","",IF(AND(O968=1,N(G968)&gt;0),IF(INDEX(pl_ativa,MAX(1,N(G968)))="Sim",1,0),0))</f>
        <v/>
      </c>
      <c r="Q968" s="39">
        <f>IF(F968="","",COUNTIFS(ex_chave_oc,F968,ex_cancelada,"&lt;&gt;Sim"))</f>
        <v/>
      </c>
      <c r="R968" s="51">
        <f>IF(P968="","",IF(AND(P968=1,N(Q968)&gt;0),1,0))</f>
        <v/>
      </c>
      <c r="S968" s="30">
        <f>IF(P968="","",IF(F968="","ERRO: data prevista ausente ou inválida",IF(O968=0,"Duplicada: contada uma vez",IF(N(G968)=0,"ERRO: tarefa fora do Plano Mestre",IF(P968=0,"Tarefa retirada do plano: não conta","OK")))))</f>
        <v/>
      </c>
    </row>
    <row r="969">
      <c r="A969" s="29" t="n"/>
      <c r="B969" s="25" t="n"/>
      <c r="C969" s="49" t="n"/>
      <c r="D969" s="29" t="n"/>
      <c r="E969" s="23">
        <f>IF(OR(A969="",B969=""),"",A969&amp;"|"&amp;B969)</f>
        <v/>
      </c>
      <c r="F969" s="30">
        <f>IF(OR(E969="",NOT(ISNUMBER(C969))),"",E969&amp;"|"&amp;YEAR(C969)&amp;"-"&amp;RIGHT("0"&amp;MONTH(C969),2)&amp;"-"&amp;RIGHT("0"&amp;DAY(C969),2))</f>
        <v/>
      </c>
      <c r="G969" s="26">
        <f>IF(E969="","",IFERROR(MATCH(E969,pl_chave,0),0))</f>
        <v/>
      </c>
      <c r="H969" s="23">
        <f>IF(G969="","",IF(G969=0,"Tarefa fora do plano",INDEX(pl_tag,G969)))</f>
        <v/>
      </c>
      <c r="I969" s="30">
        <f>IF(N(G969)=0,"",INDEX(pl_atividade,G969))</f>
        <v/>
      </c>
      <c r="J969" s="50">
        <f>IF(N(G969)=0,"",INDEX(pl_especialidade,G969))</f>
        <v/>
      </c>
      <c r="K969" s="28">
        <f>IF(N(G969)=0,"",INDEX(pl_duracao,G969))</f>
        <v/>
      </c>
      <c r="L969" s="39">
        <f>IF(ISNUMBER(C969),YEAR(C969),"")</f>
        <v/>
      </c>
      <c r="M969" s="39">
        <f>IF(ISNUMBER(C969),MONTH(C969),"")</f>
        <v/>
      </c>
      <c r="N969" s="23">
        <f>IF(L969="","",IF(NOT(ISNUMBER(crono_ano)),"Informe o ano",IF(L969&lt;crono_ano,"Antes do ano",IF(L969&gt;crono_ano,"Depois do ano","No ano"))))</f>
        <v/>
      </c>
      <c r="O969" s="39">
        <f>IF(F969="","",IF(COUNTIF(F$7:F969,F969)=1,1,0))</f>
        <v/>
      </c>
      <c r="P969" s="39">
        <f>IF(A969&amp;B969&amp;C969="","",IF(AND(O969=1,N(G969)&gt;0),IF(INDEX(pl_ativa,MAX(1,N(G969)))="Sim",1,0),0))</f>
        <v/>
      </c>
      <c r="Q969" s="39">
        <f>IF(F969="","",COUNTIFS(ex_chave_oc,F969,ex_cancelada,"&lt;&gt;Sim"))</f>
        <v/>
      </c>
      <c r="R969" s="51">
        <f>IF(P969="","",IF(AND(P969=1,N(Q969)&gt;0),1,0))</f>
        <v/>
      </c>
      <c r="S969" s="30">
        <f>IF(P969="","",IF(F969="","ERRO: data prevista ausente ou inválida",IF(O969=0,"Duplicada: contada uma vez",IF(N(G969)=0,"ERRO: tarefa fora do Plano Mestre",IF(P969=0,"Tarefa retirada do plano: não conta","OK")))))</f>
        <v/>
      </c>
    </row>
    <row r="970">
      <c r="A970" s="29" t="n"/>
      <c r="B970" s="25" t="n"/>
      <c r="C970" s="49" t="n"/>
      <c r="D970" s="29" t="n"/>
      <c r="E970" s="23">
        <f>IF(OR(A970="",B970=""),"",A970&amp;"|"&amp;B970)</f>
        <v/>
      </c>
      <c r="F970" s="30">
        <f>IF(OR(E970="",NOT(ISNUMBER(C970))),"",E970&amp;"|"&amp;YEAR(C970)&amp;"-"&amp;RIGHT("0"&amp;MONTH(C970),2)&amp;"-"&amp;RIGHT("0"&amp;DAY(C970),2))</f>
        <v/>
      </c>
      <c r="G970" s="26">
        <f>IF(E970="","",IFERROR(MATCH(E970,pl_chave,0),0))</f>
        <v/>
      </c>
      <c r="H970" s="23">
        <f>IF(G970="","",IF(G970=0,"Tarefa fora do plano",INDEX(pl_tag,G970)))</f>
        <v/>
      </c>
      <c r="I970" s="30">
        <f>IF(N(G970)=0,"",INDEX(pl_atividade,G970))</f>
        <v/>
      </c>
      <c r="J970" s="50">
        <f>IF(N(G970)=0,"",INDEX(pl_especialidade,G970))</f>
        <v/>
      </c>
      <c r="K970" s="28">
        <f>IF(N(G970)=0,"",INDEX(pl_duracao,G970))</f>
        <v/>
      </c>
      <c r="L970" s="39">
        <f>IF(ISNUMBER(C970),YEAR(C970),"")</f>
        <v/>
      </c>
      <c r="M970" s="39">
        <f>IF(ISNUMBER(C970),MONTH(C970),"")</f>
        <v/>
      </c>
      <c r="N970" s="23">
        <f>IF(L970="","",IF(NOT(ISNUMBER(crono_ano)),"Informe o ano",IF(L970&lt;crono_ano,"Antes do ano",IF(L970&gt;crono_ano,"Depois do ano","No ano"))))</f>
        <v/>
      </c>
      <c r="O970" s="39">
        <f>IF(F970="","",IF(COUNTIF(F$7:F970,F970)=1,1,0))</f>
        <v/>
      </c>
      <c r="P970" s="39">
        <f>IF(A970&amp;B970&amp;C970="","",IF(AND(O970=1,N(G970)&gt;0),IF(INDEX(pl_ativa,MAX(1,N(G970)))="Sim",1,0),0))</f>
        <v/>
      </c>
      <c r="Q970" s="39">
        <f>IF(F970="","",COUNTIFS(ex_chave_oc,F970,ex_cancelada,"&lt;&gt;Sim"))</f>
        <v/>
      </c>
      <c r="R970" s="51">
        <f>IF(P970="","",IF(AND(P970=1,N(Q970)&gt;0),1,0))</f>
        <v/>
      </c>
      <c r="S970" s="30">
        <f>IF(P970="","",IF(F970="","ERRO: data prevista ausente ou inválida",IF(O970=0,"Duplicada: contada uma vez",IF(N(G970)=0,"ERRO: tarefa fora do Plano Mestre",IF(P970=0,"Tarefa retirada do plano: não conta","OK")))))</f>
        <v/>
      </c>
    </row>
    <row r="971">
      <c r="A971" s="29" t="n"/>
      <c r="B971" s="25" t="n"/>
      <c r="C971" s="49" t="n"/>
      <c r="D971" s="29" t="n"/>
      <c r="E971" s="23">
        <f>IF(OR(A971="",B971=""),"",A971&amp;"|"&amp;B971)</f>
        <v/>
      </c>
      <c r="F971" s="30">
        <f>IF(OR(E971="",NOT(ISNUMBER(C971))),"",E971&amp;"|"&amp;YEAR(C971)&amp;"-"&amp;RIGHT("0"&amp;MONTH(C971),2)&amp;"-"&amp;RIGHT("0"&amp;DAY(C971),2))</f>
        <v/>
      </c>
      <c r="G971" s="26">
        <f>IF(E971="","",IFERROR(MATCH(E971,pl_chave,0),0))</f>
        <v/>
      </c>
      <c r="H971" s="23">
        <f>IF(G971="","",IF(G971=0,"Tarefa fora do plano",INDEX(pl_tag,G971)))</f>
        <v/>
      </c>
      <c r="I971" s="30">
        <f>IF(N(G971)=0,"",INDEX(pl_atividade,G971))</f>
        <v/>
      </c>
      <c r="J971" s="50">
        <f>IF(N(G971)=0,"",INDEX(pl_especialidade,G971))</f>
        <v/>
      </c>
      <c r="K971" s="28">
        <f>IF(N(G971)=0,"",INDEX(pl_duracao,G971))</f>
        <v/>
      </c>
      <c r="L971" s="39">
        <f>IF(ISNUMBER(C971),YEAR(C971),"")</f>
        <v/>
      </c>
      <c r="M971" s="39">
        <f>IF(ISNUMBER(C971),MONTH(C971),"")</f>
        <v/>
      </c>
      <c r="N971" s="23">
        <f>IF(L971="","",IF(NOT(ISNUMBER(crono_ano)),"Informe o ano",IF(L971&lt;crono_ano,"Antes do ano",IF(L971&gt;crono_ano,"Depois do ano","No ano"))))</f>
        <v/>
      </c>
      <c r="O971" s="39">
        <f>IF(F971="","",IF(COUNTIF(F$7:F971,F971)=1,1,0))</f>
        <v/>
      </c>
      <c r="P971" s="39">
        <f>IF(A971&amp;B971&amp;C971="","",IF(AND(O971=1,N(G971)&gt;0),IF(INDEX(pl_ativa,MAX(1,N(G971)))="Sim",1,0),0))</f>
        <v/>
      </c>
      <c r="Q971" s="39">
        <f>IF(F971="","",COUNTIFS(ex_chave_oc,F971,ex_cancelada,"&lt;&gt;Sim"))</f>
        <v/>
      </c>
      <c r="R971" s="51">
        <f>IF(P971="","",IF(AND(P971=1,N(Q971)&gt;0),1,0))</f>
        <v/>
      </c>
      <c r="S971" s="30">
        <f>IF(P971="","",IF(F971="","ERRO: data prevista ausente ou inválida",IF(O971=0,"Duplicada: contada uma vez",IF(N(G971)=0,"ERRO: tarefa fora do Plano Mestre",IF(P971=0,"Tarefa retirada do plano: não conta","OK")))))</f>
        <v/>
      </c>
    </row>
    <row r="972">
      <c r="A972" s="29" t="n"/>
      <c r="B972" s="25" t="n"/>
      <c r="C972" s="49" t="n"/>
      <c r="D972" s="29" t="n"/>
      <c r="E972" s="23">
        <f>IF(OR(A972="",B972=""),"",A972&amp;"|"&amp;B972)</f>
        <v/>
      </c>
      <c r="F972" s="30">
        <f>IF(OR(E972="",NOT(ISNUMBER(C972))),"",E972&amp;"|"&amp;YEAR(C972)&amp;"-"&amp;RIGHT("0"&amp;MONTH(C972),2)&amp;"-"&amp;RIGHT("0"&amp;DAY(C972),2))</f>
        <v/>
      </c>
      <c r="G972" s="26">
        <f>IF(E972="","",IFERROR(MATCH(E972,pl_chave,0),0))</f>
        <v/>
      </c>
      <c r="H972" s="23">
        <f>IF(G972="","",IF(G972=0,"Tarefa fora do plano",INDEX(pl_tag,G972)))</f>
        <v/>
      </c>
      <c r="I972" s="30">
        <f>IF(N(G972)=0,"",INDEX(pl_atividade,G972))</f>
        <v/>
      </c>
      <c r="J972" s="50">
        <f>IF(N(G972)=0,"",INDEX(pl_especialidade,G972))</f>
        <v/>
      </c>
      <c r="K972" s="28">
        <f>IF(N(G972)=0,"",INDEX(pl_duracao,G972))</f>
        <v/>
      </c>
      <c r="L972" s="39">
        <f>IF(ISNUMBER(C972),YEAR(C972),"")</f>
        <v/>
      </c>
      <c r="M972" s="39">
        <f>IF(ISNUMBER(C972),MONTH(C972),"")</f>
        <v/>
      </c>
      <c r="N972" s="23">
        <f>IF(L972="","",IF(NOT(ISNUMBER(crono_ano)),"Informe o ano",IF(L972&lt;crono_ano,"Antes do ano",IF(L972&gt;crono_ano,"Depois do ano","No ano"))))</f>
        <v/>
      </c>
      <c r="O972" s="39">
        <f>IF(F972="","",IF(COUNTIF(F$7:F972,F972)=1,1,0))</f>
        <v/>
      </c>
      <c r="P972" s="39">
        <f>IF(A972&amp;B972&amp;C972="","",IF(AND(O972=1,N(G972)&gt;0),IF(INDEX(pl_ativa,MAX(1,N(G972)))="Sim",1,0),0))</f>
        <v/>
      </c>
      <c r="Q972" s="39">
        <f>IF(F972="","",COUNTIFS(ex_chave_oc,F972,ex_cancelada,"&lt;&gt;Sim"))</f>
        <v/>
      </c>
      <c r="R972" s="51">
        <f>IF(P972="","",IF(AND(P972=1,N(Q972)&gt;0),1,0))</f>
        <v/>
      </c>
      <c r="S972" s="30">
        <f>IF(P972="","",IF(F972="","ERRO: data prevista ausente ou inválida",IF(O972=0,"Duplicada: contada uma vez",IF(N(G972)=0,"ERRO: tarefa fora do Plano Mestre",IF(P972=0,"Tarefa retirada do plano: não conta","OK")))))</f>
        <v/>
      </c>
    </row>
    <row r="973">
      <c r="A973" s="29" t="n"/>
      <c r="B973" s="25" t="n"/>
      <c r="C973" s="49" t="n"/>
      <c r="D973" s="29" t="n"/>
      <c r="E973" s="23">
        <f>IF(OR(A973="",B973=""),"",A973&amp;"|"&amp;B973)</f>
        <v/>
      </c>
      <c r="F973" s="30">
        <f>IF(OR(E973="",NOT(ISNUMBER(C973))),"",E973&amp;"|"&amp;YEAR(C973)&amp;"-"&amp;RIGHT("0"&amp;MONTH(C973),2)&amp;"-"&amp;RIGHT("0"&amp;DAY(C973),2))</f>
        <v/>
      </c>
      <c r="G973" s="26">
        <f>IF(E973="","",IFERROR(MATCH(E973,pl_chave,0),0))</f>
        <v/>
      </c>
      <c r="H973" s="23">
        <f>IF(G973="","",IF(G973=0,"Tarefa fora do plano",INDEX(pl_tag,G973)))</f>
        <v/>
      </c>
      <c r="I973" s="30">
        <f>IF(N(G973)=0,"",INDEX(pl_atividade,G973))</f>
        <v/>
      </c>
      <c r="J973" s="50">
        <f>IF(N(G973)=0,"",INDEX(pl_especialidade,G973))</f>
        <v/>
      </c>
      <c r="K973" s="28">
        <f>IF(N(G973)=0,"",INDEX(pl_duracao,G973))</f>
        <v/>
      </c>
      <c r="L973" s="39">
        <f>IF(ISNUMBER(C973),YEAR(C973),"")</f>
        <v/>
      </c>
      <c r="M973" s="39">
        <f>IF(ISNUMBER(C973),MONTH(C973),"")</f>
        <v/>
      </c>
      <c r="N973" s="23">
        <f>IF(L973="","",IF(NOT(ISNUMBER(crono_ano)),"Informe o ano",IF(L973&lt;crono_ano,"Antes do ano",IF(L973&gt;crono_ano,"Depois do ano","No ano"))))</f>
        <v/>
      </c>
      <c r="O973" s="39">
        <f>IF(F973="","",IF(COUNTIF(F$7:F973,F973)=1,1,0))</f>
        <v/>
      </c>
      <c r="P973" s="39">
        <f>IF(A973&amp;B973&amp;C973="","",IF(AND(O973=1,N(G973)&gt;0),IF(INDEX(pl_ativa,MAX(1,N(G973)))="Sim",1,0),0))</f>
        <v/>
      </c>
      <c r="Q973" s="39">
        <f>IF(F973="","",COUNTIFS(ex_chave_oc,F973,ex_cancelada,"&lt;&gt;Sim"))</f>
        <v/>
      </c>
      <c r="R973" s="51">
        <f>IF(P973="","",IF(AND(P973=1,N(Q973)&gt;0),1,0))</f>
        <v/>
      </c>
      <c r="S973" s="30">
        <f>IF(P973="","",IF(F973="","ERRO: data prevista ausente ou inválida",IF(O973=0,"Duplicada: contada uma vez",IF(N(G973)=0,"ERRO: tarefa fora do Plano Mestre",IF(P973=0,"Tarefa retirada do plano: não conta","OK")))))</f>
        <v/>
      </c>
    </row>
    <row r="974">
      <c r="A974" s="29" t="n"/>
      <c r="B974" s="25" t="n"/>
      <c r="C974" s="49" t="n"/>
      <c r="D974" s="29" t="n"/>
      <c r="E974" s="23">
        <f>IF(OR(A974="",B974=""),"",A974&amp;"|"&amp;B974)</f>
        <v/>
      </c>
      <c r="F974" s="30">
        <f>IF(OR(E974="",NOT(ISNUMBER(C974))),"",E974&amp;"|"&amp;YEAR(C974)&amp;"-"&amp;RIGHT("0"&amp;MONTH(C974),2)&amp;"-"&amp;RIGHT("0"&amp;DAY(C974),2))</f>
        <v/>
      </c>
      <c r="G974" s="26">
        <f>IF(E974="","",IFERROR(MATCH(E974,pl_chave,0),0))</f>
        <v/>
      </c>
      <c r="H974" s="23">
        <f>IF(G974="","",IF(G974=0,"Tarefa fora do plano",INDEX(pl_tag,G974)))</f>
        <v/>
      </c>
      <c r="I974" s="30">
        <f>IF(N(G974)=0,"",INDEX(pl_atividade,G974))</f>
        <v/>
      </c>
      <c r="J974" s="50">
        <f>IF(N(G974)=0,"",INDEX(pl_especialidade,G974))</f>
        <v/>
      </c>
      <c r="K974" s="28">
        <f>IF(N(G974)=0,"",INDEX(pl_duracao,G974))</f>
        <v/>
      </c>
      <c r="L974" s="39">
        <f>IF(ISNUMBER(C974),YEAR(C974),"")</f>
        <v/>
      </c>
      <c r="M974" s="39">
        <f>IF(ISNUMBER(C974),MONTH(C974),"")</f>
        <v/>
      </c>
      <c r="N974" s="23">
        <f>IF(L974="","",IF(NOT(ISNUMBER(crono_ano)),"Informe o ano",IF(L974&lt;crono_ano,"Antes do ano",IF(L974&gt;crono_ano,"Depois do ano","No ano"))))</f>
        <v/>
      </c>
      <c r="O974" s="39">
        <f>IF(F974="","",IF(COUNTIF(F$7:F974,F974)=1,1,0))</f>
        <v/>
      </c>
      <c r="P974" s="39">
        <f>IF(A974&amp;B974&amp;C974="","",IF(AND(O974=1,N(G974)&gt;0),IF(INDEX(pl_ativa,MAX(1,N(G974)))="Sim",1,0),0))</f>
        <v/>
      </c>
      <c r="Q974" s="39">
        <f>IF(F974="","",COUNTIFS(ex_chave_oc,F974,ex_cancelada,"&lt;&gt;Sim"))</f>
        <v/>
      </c>
      <c r="R974" s="51">
        <f>IF(P974="","",IF(AND(P974=1,N(Q974)&gt;0),1,0))</f>
        <v/>
      </c>
      <c r="S974" s="30">
        <f>IF(P974="","",IF(F974="","ERRO: data prevista ausente ou inválida",IF(O974=0,"Duplicada: contada uma vez",IF(N(G974)=0,"ERRO: tarefa fora do Plano Mestre",IF(P974=0,"Tarefa retirada do plano: não conta","OK")))))</f>
        <v/>
      </c>
    </row>
    <row r="975">
      <c r="A975" s="29" t="n"/>
      <c r="B975" s="25" t="n"/>
      <c r="C975" s="49" t="n"/>
      <c r="D975" s="29" t="n"/>
      <c r="E975" s="23">
        <f>IF(OR(A975="",B975=""),"",A975&amp;"|"&amp;B975)</f>
        <v/>
      </c>
      <c r="F975" s="30">
        <f>IF(OR(E975="",NOT(ISNUMBER(C975))),"",E975&amp;"|"&amp;YEAR(C975)&amp;"-"&amp;RIGHT("0"&amp;MONTH(C975),2)&amp;"-"&amp;RIGHT("0"&amp;DAY(C975),2))</f>
        <v/>
      </c>
      <c r="G975" s="26">
        <f>IF(E975="","",IFERROR(MATCH(E975,pl_chave,0),0))</f>
        <v/>
      </c>
      <c r="H975" s="23">
        <f>IF(G975="","",IF(G975=0,"Tarefa fora do plano",INDEX(pl_tag,G975)))</f>
        <v/>
      </c>
      <c r="I975" s="30">
        <f>IF(N(G975)=0,"",INDEX(pl_atividade,G975))</f>
        <v/>
      </c>
      <c r="J975" s="50">
        <f>IF(N(G975)=0,"",INDEX(pl_especialidade,G975))</f>
        <v/>
      </c>
      <c r="K975" s="28">
        <f>IF(N(G975)=0,"",INDEX(pl_duracao,G975))</f>
        <v/>
      </c>
      <c r="L975" s="39">
        <f>IF(ISNUMBER(C975),YEAR(C975),"")</f>
        <v/>
      </c>
      <c r="M975" s="39">
        <f>IF(ISNUMBER(C975),MONTH(C975),"")</f>
        <v/>
      </c>
      <c r="N975" s="23">
        <f>IF(L975="","",IF(NOT(ISNUMBER(crono_ano)),"Informe o ano",IF(L975&lt;crono_ano,"Antes do ano",IF(L975&gt;crono_ano,"Depois do ano","No ano"))))</f>
        <v/>
      </c>
      <c r="O975" s="39">
        <f>IF(F975="","",IF(COUNTIF(F$7:F975,F975)=1,1,0))</f>
        <v/>
      </c>
      <c r="P975" s="39">
        <f>IF(A975&amp;B975&amp;C975="","",IF(AND(O975=1,N(G975)&gt;0),IF(INDEX(pl_ativa,MAX(1,N(G975)))="Sim",1,0),0))</f>
        <v/>
      </c>
      <c r="Q975" s="39">
        <f>IF(F975="","",COUNTIFS(ex_chave_oc,F975,ex_cancelada,"&lt;&gt;Sim"))</f>
        <v/>
      </c>
      <c r="R975" s="51">
        <f>IF(P975="","",IF(AND(P975=1,N(Q975)&gt;0),1,0))</f>
        <v/>
      </c>
      <c r="S975" s="30">
        <f>IF(P975="","",IF(F975="","ERRO: data prevista ausente ou inválida",IF(O975=0,"Duplicada: contada uma vez",IF(N(G975)=0,"ERRO: tarefa fora do Plano Mestre",IF(P975=0,"Tarefa retirada do plano: não conta","OK")))))</f>
        <v/>
      </c>
    </row>
    <row r="976">
      <c r="A976" s="29" t="n"/>
      <c r="B976" s="25" t="n"/>
      <c r="C976" s="49" t="n"/>
      <c r="D976" s="29" t="n"/>
      <c r="E976" s="23">
        <f>IF(OR(A976="",B976=""),"",A976&amp;"|"&amp;B976)</f>
        <v/>
      </c>
      <c r="F976" s="30">
        <f>IF(OR(E976="",NOT(ISNUMBER(C976))),"",E976&amp;"|"&amp;YEAR(C976)&amp;"-"&amp;RIGHT("0"&amp;MONTH(C976),2)&amp;"-"&amp;RIGHT("0"&amp;DAY(C976),2))</f>
        <v/>
      </c>
      <c r="G976" s="26">
        <f>IF(E976="","",IFERROR(MATCH(E976,pl_chave,0),0))</f>
        <v/>
      </c>
      <c r="H976" s="23">
        <f>IF(G976="","",IF(G976=0,"Tarefa fora do plano",INDEX(pl_tag,G976)))</f>
        <v/>
      </c>
      <c r="I976" s="30">
        <f>IF(N(G976)=0,"",INDEX(pl_atividade,G976))</f>
        <v/>
      </c>
      <c r="J976" s="50">
        <f>IF(N(G976)=0,"",INDEX(pl_especialidade,G976))</f>
        <v/>
      </c>
      <c r="K976" s="28">
        <f>IF(N(G976)=0,"",INDEX(pl_duracao,G976))</f>
        <v/>
      </c>
      <c r="L976" s="39">
        <f>IF(ISNUMBER(C976),YEAR(C976),"")</f>
        <v/>
      </c>
      <c r="M976" s="39">
        <f>IF(ISNUMBER(C976),MONTH(C976),"")</f>
        <v/>
      </c>
      <c r="N976" s="23">
        <f>IF(L976="","",IF(NOT(ISNUMBER(crono_ano)),"Informe o ano",IF(L976&lt;crono_ano,"Antes do ano",IF(L976&gt;crono_ano,"Depois do ano","No ano"))))</f>
        <v/>
      </c>
      <c r="O976" s="39">
        <f>IF(F976="","",IF(COUNTIF(F$7:F976,F976)=1,1,0))</f>
        <v/>
      </c>
      <c r="P976" s="39">
        <f>IF(A976&amp;B976&amp;C976="","",IF(AND(O976=1,N(G976)&gt;0),IF(INDEX(pl_ativa,MAX(1,N(G976)))="Sim",1,0),0))</f>
        <v/>
      </c>
      <c r="Q976" s="39">
        <f>IF(F976="","",COUNTIFS(ex_chave_oc,F976,ex_cancelada,"&lt;&gt;Sim"))</f>
        <v/>
      </c>
      <c r="R976" s="51">
        <f>IF(P976="","",IF(AND(P976=1,N(Q976)&gt;0),1,0))</f>
        <v/>
      </c>
      <c r="S976" s="30">
        <f>IF(P976="","",IF(F976="","ERRO: data prevista ausente ou inválida",IF(O976=0,"Duplicada: contada uma vez",IF(N(G976)=0,"ERRO: tarefa fora do Plano Mestre",IF(P976=0,"Tarefa retirada do plano: não conta","OK")))))</f>
        <v/>
      </c>
    </row>
    <row r="977">
      <c r="A977" s="29" t="n"/>
      <c r="B977" s="25" t="n"/>
      <c r="C977" s="49" t="n"/>
      <c r="D977" s="29" t="n"/>
      <c r="E977" s="23">
        <f>IF(OR(A977="",B977=""),"",A977&amp;"|"&amp;B977)</f>
        <v/>
      </c>
      <c r="F977" s="30">
        <f>IF(OR(E977="",NOT(ISNUMBER(C977))),"",E977&amp;"|"&amp;YEAR(C977)&amp;"-"&amp;RIGHT("0"&amp;MONTH(C977),2)&amp;"-"&amp;RIGHT("0"&amp;DAY(C977),2))</f>
        <v/>
      </c>
      <c r="G977" s="26">
        <f>IF(E977="","",IFERROR(MATCH(E977,pl_chave,0),0))</f>
        <v/>
      </c>
      <c r="H977" s="23">
        <f>IF(G977="","",IF(G977=0,"Tarefa fora do plano",INDEX(pl_tag,G977)))</f>
        <v/>
      </c>
      <c r="I977" s="30">
        <f>IF(N(G977)=0,"",INDEX(pl_atividade,G977))</f>
        <v/>
      </c>
      <c r="J977" s="50">
        <f>IF(N(G977)=0,"",INDEX(pl_especialidade,G977))</f>
        <v/>
      </c>
      <c r="K977" s="28">
        <f>IF(N(G977)=0,"",INDEX(pl_duracao,G977))</f>
        <v/>
      </c>
      <c r="L977" s="39">
        <f>IF(ISNUMBER(C977),YEAR(C977),"")</f>
        <v/>
      </c>
      <c r="M977" s="39">
        <f>IF(ISNUMBER(C977),MONTH(C977),"")</f>
        <v/>
      </c>
      <c r="N977" s="23">
        <f>IF(L977="","",IF(NOT(ISNUMBER(crono_ano)),"Informe o ano",IF(L977&lt;crono_ano,"Antes do ano",IF(L977&gt;crono_ano,"Depois do ano","No ano"))))</f>
        <v/>
      </c>
      <c r="O977" s="39">
        <f>IF(F977="","",IF(COUNTIF(F$7:F977,F977)=1,1,0))</f>
        <v/>
      </c>
      <c r="P977" s="39">
        <f>IF(A977&amp;B977&amp;C977="","",IF(AND(O977=1,N(G977)&gt;0),IF(INDEX(pl_ativa,MAX(1,N(G977)))="Sim",1,0),0))</f>
        <v/>
      </c>
      <c r="Q977" s="39">
        <f>IF(F977="","",COUNTIFS(ex_chave_oc,F977,ex_cancelada,"&lt;&gt;Sim"))</f>
        <v/>
      </c>
      <c r="R977" s="51">
        <f>IF(P977="","",IF(AND(P977=1,N(Q977)&gt;0),1,0))</f>
        <v/>
      </c>
      <c r="S977" s="30">
        <f>IF(P977="","",IF(F977="","ERRO: data prevista ausente ou inválida",IF(O977=0,"Duplicada: contada uma vez",IF(N(G977)=0,"ERRO: tarefa fora do Plano Mestre",IF(P977=0,"Tarefa retirada do plano: não conta","OK")))))</f>
        <v/>
      </c>
    </row>
    <row r="978">
      <c r="A978" s="29" t="n"/>
      <c r="B978" s="25" t="n"/>
      <c r="C978" s="49" t="n"/>
      <c r="D978" s="29" t="n"/>
      <c r="E978" s="23">
        <f>IF(OR(A978="",B978=""),"",A978&amp;"|"&amp;B978)</f>
        <v/>
      </c>
      <c r="F978" s="30">
        <f>IF(OR(E978="",NOT(ISNUMBER(C978))),"",E978&amp;"|"&amp;YEAR(C978)&amp;"-"&amp;RIGHT("0"&amp;MONTH(C978),2)&amp;"-"&amp;RIGHT("0"&amp;DAY(C978),2))</f>
        <v/>
      </c>
      <c r="G978" s="26">
        <f>IF(E978="","",IFERROR(MATCH(E978,pl_chave,0),0))</f>
        <v/>
      </c>
      <c r="H978" s="23">
        <f>IF(G978="","",IF(G978=0,"Tarefa fora do plano",INDEX(pl_tag,G978)))</f>
        <v/>
      </c>
      <c r="I978" s="30">
        <f>IF(N(G978)=0,"",INDEX(pl_atividade,G978))</f>
        <v/>
      </c>
      <c r="J978" s="50">
        <f>IF(N(G978)=0,"",INDEX(pl_especialidade,G978))</f>
        <v/>
      </c>
      <c r="K978" s="28">
        <f>IF(N(G978)=0,"",INDEX(pl_duracao,G978))</f>
        <v/>
      </c>
      <c r="L978" s="39">
        <f>IF(ISNUMBER(C978),YEAR(C978),"")</f>
        <v/>
      </c>
      <c r="M978" s="39">
        <f>IF(ISNUMBER(C978),MONTH(C978),"")</f>
        <v/>
      </c>
      <c r="N978" s="23">
        <f>IF(L978="","",IF(NOT(ISNUMBER(crono_ano)),"Informe o ano",IF(L978&lt;crono_ano,"Antes do ano",IF(L978&gt;crono_ano,"Depois do ano","No ano"))))</f>
        <v/>
      </c>
      <c r="O978" s="39">
        <f>IF(F978="","",IF(COUNTIF(F$7:F978,F978)=1,1,0))</f>
        <v/>
      </c>
      <c r="P978" s="39">
        <f>IF(A978&amp;B978&amp;C978="","",IF(AND(O978=1,N(G978)&gt;0),IF(INDEX(pl_ativa,MAX(1,N(G978)))="Sim",1,0),0))</f>
        <v/>
      </c>
      <c r="Q978" s="39">
        <f>IF(F978="","",COUNTIFS(ex_chave_oc,F978,ex_cancelada,"&lt;&gt;Sim"))</f>
        <v/>
      </c>
      <c r="R978" s="51">
        <f>IF(P978="","",IF(AND(P978=1,N(Q978)&gt;0),1,0))</f>
        <v/>
      </c>
      <c r="S978" s="30">
        <f>IF(P978="","",IF(F978="","ERRO: data prevista ausente ou inválida",IF(O978=0,"Duplicada: contada uma vez",IF(N(G978)=0,"ERRO: tarefa fora do Plano Mestre",IF(P978=0,"Tarefa retirada do plano: não conta","OK")))))</f>
        <v/>
      </c>
    </row>
    <row r="979">
      <c r="A979" s="29" t="n"/>
      <c r="B979" s="25" t="n"/>
      <c r="C979" s="49" t="n"/>
      <c r="D979" s="29" t="n"/>
      <c r="E979" s="23">
        <f>IF(OR(A979="",B979=""),"",A979&amp;"|"&amp;B979)</f>
        <v/>
      </c>
      <c r="F979" s="30">
        <f>IF(OR(E979="",NOT(ISNUMBER(C979))),"",E979&amp;"|"&amp;YEAR(C979)&amp;"-"&amp;RIGHT("0"&amp;MONTH(C979),2)&amp;"-"&amp;RIGHT("0"&amp;DAY(C979),2))</f>
        <v/>
      </c>
      <c r="G979" s="26">
        <f>IF(E979="","",IFERROR(MATCH(E979,pl_chave,0),0))</f>
        <v/>
      </c>
      <c r="H979" s="23">
        <f>IF(G979="","",IF(G979=0,"Tarefa fora do plano",INDEX(pl_tag,G979)))</f>
        <v/>
      </c>
      <c r="I979" s="30">
        <f>IF(N(G979)=0,"",INDEX(pl_atividade,G979))</f>
        <v/>
      </c>
      <c r="J979" s="50">
        <f>IF(N(G979)=0,"",INDEX(pl_especialidade,G979))</f>
        <v/>
      </c>
      <c r="K979" s="28">
        <f>IF(N(G979)=0,"",INDEX(pl_duracao,G979))</f>
        <v/>
      </c>
      <c r="L979" s="39">
        <f>IF(ISNUMBER(C979),YEAR(C979),"")</f>
        <v/>
      </c>
      <c r="M979" s="39">
        <f>IF(ISNUMBER(C979),MONTH(C979),"")</f>
        <v/>
      </c>
      <c r="N979" s="23">
        <f>IF(L979="","",IF(NOT(ISNUMBER(crono_ano)),"Informe o ano",IF(L979&lt;crono_ano,"Antes do ano",IF(L979&gt;crono_ano,"Depois do ano","No ano"))))</f>
        <v/>
      </c>
      <c r="O979" s="39">
        <f>IF(F979="","",IF(COUNTIF(F$7:F979,F979)=1,1,0))</f>
        <v/>
      </c>
      <c r="P979" s="39">
        <f>IF(A979&amp;B979&amp;C979="","",IF(AND(O979=1,N(G979)&gt;0),IF(INDEX(pl_ativa,MAX(1,N(G979)))="Sim",1,0),0))</f>
        <v/>
      </c>
      <c r="Q979" s="39">
        <f>IF(F979="","",COUNTIFS(ex_chave_oc,F979,ex_cancelada,"&lt;&gt;Sim"))</f>
        <v/>
      </c>
      <c r="R979" s="51">
        <f>IF(P979="","",IF(AND(P979=1,N(Q979)&gt;0),1,0))</f>
        <v/>
      </c>
      <c r="S979" s="30">
        <f>IF(P979="","",IF(F979="","ERRO: data prevista ausente ou inválida",IF(O979=0,"Duplicada: contada uma vez",IF(N(G979)=0,"ERRO: tarefa fora do Plano Mestre",IF(P979=0,"Tarefa retirada do plano: não conta","OK")))))</f>
        <v/>
      </c>
    </row>
    <row r="980">
      <c r="A980" s="29" t="n"/>
      <c r="B980" s="25" t="n"/>
      <c r="C980" s="49" t="n"/>
      <c r="D980" s="29" t="n"/>
      <c r="E980" s="23">
        <f>IF(OR(A980="",B980=""),"",A980&amp;"|"&amp;B980)</f>
        <v/>
      </c>
      <c r="F980" s="30">
        <f>IF(OR(E980="",NOT(ISNUMBER(C980))),"",E980&amp;"|"&amp;YEAR(C980)&amp;"-"&amp;RIGHT("0"&amp;MONTH(C980),2)&amp;"-"&amp;RIGHT("0"&amp;DAY(C980),2))</f>
        <v/>
      </c>
      <c r="G980" s="26">
        <f>IF(E980="","",IFERROR(MATCH(E980,pl_chave,0),0))</f>
        <v/>
      </c>
      <c r="H980" s="23">
        <f>IF(G980="","",IF(G980=0,"Tarefa fora do plano",INDEX(pl_tag,G980)))</f>
        <v/>
      </c>
      <c r="I980" s="30">
        <f>IF(N(G980)=0,"",INDEX(pl_atividade,G980))</f>
        <v/>
      </c>
      <c r="J980" s="50">
        <f>IF(N(G980)=0,"",INDEX(pl_especialidade,G980))</f>
        <v/>
      </c>
      <c r="K980" s="28">
        <f>IF(N(G980)=0,"",INDEX(pl_duracao,G980))</f>
        <v/>
      </c>
      <c r="L980" s="39">
        <f>IF(ISNUMBER(C980),YEAR(C980),"")</f>
        <v/>
      </c>
      <c r="M980" s="39">
        <f>IF(ISNUMBER(C980),MONTH(C980),"")</f>
        <v/>
      </c>
      <c r="N980" s="23">
        <f>IF(L980="","",IF(NOT(ISNUMBER(crono_ano)),"Informe o ano",IF(L980&lt;crono_ano,"Antes do ano",IF(L980&gt;crono_ano,"Depois do ano","No ano"))))</f>
        <v/>
      </c>
      <c r="O980" s="39">
        <f>IF(F980="","",IF(COUNTIF(F$7:F980,F980)=1,1,0))</f>
        <v/>
      </c>
      <c r="P980" s="39">
        <f>IF(A980&amp;B980&amp;C980="","",IF(AND(O980=1,N(G980)&gt;0),IF(INDEX(pl_ativa,MAX(1,N(G980)))="Sim",1,0),0))</f>
        <v/>
      </c>
      <c r="Q980" s="39">
        <f>IF(F980="","",COUNTIFS(ex_chave_oc,F980,ex_cancelada,"&lt;&gt;Sim"))</f>
        <v/>
      </c>
      <c r="R980" s="51">
        <f>IF(P980="","",IF(AND(P980=1,N(Q980)&gt;0),1,0))</f>
        <v/>
      </c>
      <c r="S980" s="30">
        <f>IF(P980="","",IF(F980="","ERRO: data prevista ausente ou inválida",IF(O980=0,"Duplicada: contada uma vez",IF(N(G980)=0,"ERRO: tarefa fora do Plano Mestre",IF(P980=0,"Tarefa retirada do plano: não conta","OK")))))</f>
        <v/>
      </c>
    </row>
    <row r="981">
      <c r="A981" s="29" t="n"/>
      <c r="B981" s="25" t="n"/>
      <c r="C981" s="49" t="n"/>
      <c r="D981" s="29" t="n"/>
      <c r="E981" s="23">
        <f>IF(OR(A981="",B981=""),"",A981&amp;"|"&amp;B981)</f>
        <v/>
      </c>
      <c r="F981" s="30">
        <f>IF(OR(E981="",NOT(ISNUMBER(C981))),"",E981&amp;"|"&amp;YEAR(C981)&amp;"-"&amp;RIGHT("0"&amp;MONTH(C981),2)&amp;"-"&amp;RIGHT("0"&amp;DAY(C981),2))</f>
        <v/>
      </c>
      <c r="G981" s="26">
        <f>IF(E981="","",IFERROR(MATCH(E981,pl_chave,0),0))</f>
        <v/>
      </c>
      <c r="H981" s="23">
        <f>IF(G981="","",IF(G981=0,"Tarefa fora do plano",INDEX(pl_tag,G981)))</f>
        <v/>
      </c>
      <c r="I981" s="30">
        <f>IF(N(G981)=0,"",INDEX(pl_atividade,G981))</f>
        <v/>
      </c>
      <c r="J981" s="50">
        <f>IF(N(G981)=0,"",INDEX(pl_especialidade,G981))</f>
        <v/>
      </c>
      <c r="K981" s="28">
        <f>IF(N(G981)=0,"",INDEX(pl_duracao,G981))</f>
        <v/>
      </c>
      <c r="L981" s="39">
        <f>IF(ISNUMBER(C981),YEAR(C981),"")</f>
        <v/>
      </c>
      <c r="M981" s="39">
        <f>IF(ISNUMBER(C981),MONTH(C981),"")</f>
        <v/>
      </c>
      <c r="N981" s="23">
        <f>IF(L981="","",IF(NOT(ISNUMBER(crono_ano)),"Informe o ano",IF(L981&lt;crono_ano,"Antes do ano",IF(L981&gt;crono_ano,"Depois do ano","No ano"))))</f>
        <v/>
      </c>
      <c r="O981" s="39">
        <f>IF(F981="","",IF(COUNTIF(F$7:F981,F981)=1,1,0))</f>
        <v/>
      </c>
      <c r="P981" s="39">
        <f>IF(A981&amp;B981&amp;C981="","",IF(AND(O981=1,N(G981)&gt;0),IF(INDEX(pl_ativa,MAX(1,N(G981)))="Sim",1,0),0))</f>
        <v/>
      </c>
      <c r="Q981" s="39">
        <f>IF(F981="","",COUNTIFS(ex_chave_oc,F981,ex_cancelada,"&lt;&gt;Sim"))</f>
        <v/>
      </c>
      <c r="R981" s="51">
        <f>IF(P981="","",IF(AND(P981=1,N(Q981)&gt;0),1,0))</f>
        <v/>
      </c>
      <c r="S981" s="30">
        <f>IF(P981="","",IF(F981="","ERRO: data prevista ausente ou inválida",IF(O981=0,"Duplicada: contada uma vez",IF(N(G981)=0,"ERRO: tarefa fora do Plano Mestre",IF(P981=0,"Tarefa retirada do plano: não conta","OK")))))</f>
        <v/>
      </c>
    </row>
    <row r="982">
      <c r="A982" s="29" t="n"/>
      <c r="B982" s="25" t="n"/>
      <c r="C982" s="49" t="n"/>
      <c r="D982" s="29" t="n"/>
      <c r="E982" s="23">
        <f>IF(OR(A982="",B982=""),"",A982&amp;"|"&amp;B982)</f>
        <v/>
      </c>
      <c r="F982" s="30">
        <f>IF(OR(E982="",NOT(ISNUMBER(C982))),"",E982&amp;"|"&amp;YEAR(C982)&amp;"-"&amp;RIGHT("0"&amp;MONTH(C982),2)&amp;"-"&amp;RIGHT("0"&amp;DAY(C982),2))</f>
        <v/>
      </c>
      <c r="G982" s="26">
        <f>IF(E982="","",IFERROR(MATCH(E982,pl_chave,0),0))</f>
        <v/>
      </c>
      <c r="H982" s="23">
        <f>IF(G982="","",IF(G982=0,"Tarefa fora do plano",INDEX(pl_tag,G982)))</f>
        <v/>
      </c>
      <c r="I982" s="30">
        <f>IF(N(G982)=0,"",INDEX(pl_atividade,G982))</f>
        <v/>
      </c>
      <c r="J982" s="50">
        <f>IF(N(G982)=0,"",INDEX(pl_especialidade,G982))</f>
        <v/>
      </c>
      <c r="K982" s="28">
        <f>IF(N(G982)=0,"",INDEX(pl_duracao,G982))</f>
        <v/>
      </c>
      <c r="L982" s="39">
        <f>IF(ISNUMBER(C982),YEAR(C982),"")</f>
        <v/>
      </c>
      <c r="M982" s="39">
        <f>IF(ISNUMBER(C982),MONTH(C982),"")</f>
        <v/>
      </c>
      <c r="N982" s="23">
        <f>IF(L982="","",IF(NOT(ISNUMBER(crono_ano)),"Informe o ano",IF(L982&lt;crono_ano,"Antes do ano",IF(L982&gt;crono_ano,"Depois do ano","No ano"))))</f>
        <v/>
      </c>
      <c r="O982" s="39">
        <f>IF(F982="","",IF(COUNTIF(F$7:F982,F982)=1,1,0))</f>
        <v/>
      </c>
      <c r="P982" s="39">
        <f>IF(A982&amp;B982&amp;C982="","",IF(AND(O982=1,N(G982)&gt;0),IF(INDEX(pl_ativa,MAX(1,N(G982)))="Sim",1,0),0))</f>
        <v/>
      </c>
      <c r="Q982" s="39">
        <f>IF(F982="","",COUNTIFS(ex_chave_oc,F982,ex_cancelada,"&lt;&gt;Sim"))</f>
        <v/>
      </c>
      <c r="R982" s="51">
        <f>IF(P982="","",IF(AND(P982=1,N(Q982)&gt;0),1,0))</f>
        <v/>
      </c>
      <c r="S982" s="30">
        <f>IF(P982="","",IF(F982="","ERRO: data prevista ausente ou inválida",IF(O982=0,"Duplicada: contada uma vez",IF(N(G982)=0,"ERRO: tarefa fora do Plano Mestre",IF(P982=0,"Tarefa retirada do plano: não conta","OK")))))</f>
        <v/>
      </c>
    </row>
    <row r="983">
      <c r="A983" s="29" t="n"/>
      <c r="B983" s="25" t="n"/>
      <c r="C983" s="49" t="n"/>
      <c r="D983" s="29" t="n"/>
      <c r="E983" s="23">
        <f>IF(OR(A983="",B983=""),"",A983&amp;"|"&amp;B983)</f>
        <v/>
      </c>
      <c r="F983" s="30">
        <f>IF(OR(E983="",NOT(ISNUMBER(C983))),"",E983&amp;"|"&amp;YEAR(C983)&amp;"-"&amp;RIGHT("0"&amp;MONTH(C983),2)&amp;"-"&amp;RIGHT("0"&amp;DAY(C983),2))</f>
        <v/>
      </c>
      <c r="G983" s="26">
        <f>IF(E983="","",IFERROR(MATCH(E983,pl_chave,0),0))</f>
        <v/>
      </c>
      <c r="H983" s="23">
        <f>IF(G983="","",IF(G983=0,"Tarefa fora do plano",INDEX(pl_tag,G983)))</f>
        <v/>
      </c>
      <c r="I983" s="30">
        <f>IF(N(G983)=0,"",INDEX(pl_atividade,G983))</f>
        <v/>
      </c>
      <c r="J983" s="50">
        <f>IF(N(G983)=0,"",INDEX(pl_especialidade,G983))</f>
        <v/>
      </c>
      <c r="K983" s="28">
        <f>IF(N(G983)=0,"",INDEX(pl_duracao,G983))</f>
        <v/>
      </c>
      <c r="L983" s="39">
        <f>IF(ISNUMBER(C983),YEAR(C983),"")</f>
        <v/>
      </c>
      <c r="M983" s="39">
        <f>IF(ISNUMBER(C983),MONTH(C983),"")</f>
        <v/>
      </c>
      <c r="N983" s="23">
        <f>IF(L983="","",IF(NOT(ISNUMBER(crono_ano)),"Informe o ano",IF(L983&lt;crono_ano,"Antes do ano",IF(L983&gt;crono_ano,"Depois do ano","No ano"))))</f>
        <v/>
      </c>
      <c r="O983" s="39">
        <f>IF(F983="","",IF(COUNTIF(F$7:F983,F983)=1,1,0))</f>
        <v/>
      </c>
      <c r="P983" s="39">
        <f>IF(A983&amp;B983&amp;C983="","",IF(AND(O983=1,N(G983)&gt;0),IF(INDEX(pl_ativa,MAX(1,N(G983)))="Sim",1,0),0))</f>
        <v/>
      </c>
      <c r="Q983" s="39">
        <f>IF(F983="","",COUNTIFS(ex_chave_oc,F983,ex_cancelada,"&lt;&gt;Sim"))</f>
        <v/>
      </c>
      <c r="R983" s="51">
        <f>IF(P983="","",IF(AND(P983=1,N(Q983)&gt;0),1,0))</f>
        <v/>
      </c>
      <c r="S983" s="30">
        <f>IF(P983="","",IF(F983="","ERRO: data prevista ausente ou inválida",IF(O983=0,"Duplicada: contada uma vez",IF(N(G983)=0,"ERRO: tarefa fora do Plano Mestre",IF(P983=0,"Tarefa retirada do plano: não conta","OK")))))</f>
        <v/>
      </c>
    </row>
    <row r="984">
      <c r="A984" s="29" t="n"/>
      <c r="B984" s="25" t="n"/>
      <c r="C984" s="49" t="n"/>
      <c r="D984" s="29" t="n"/>
      <c r="E984" s="23">
        <f>IF(OR(A984="",B984=""),"",A984&amp;"|"&amp;B984)</f>
        <v/>
      </c>
      <c r="F984" s="30">
        <f>IF(OR(E984="",NOT(ISNUMBER(C984))),"",E984&amp;"|"&amp;YEAR(C984)&amp;"-"&amp;RIGHT("0"&amp;MONTH(C984),2)&amp;"-"&amp;RIGHT("0"&amp;DAY(C984),2))</f>
        <v/>
      </c>
      <c r="G984" s="26">
        <f>IF(E984="","",IFERROR(MATCH(E984,pl_chave,0),0))</f>
        <v/>
      </c>
      <c r="H984" s="23">
        <f>IF(G984="","",IF(G984=0,"Tarefa fora do plano",INDEX(pl_tag,G984)))</f>
        <v/>
      </c>
      <c r="I984" s="30">
        <f>IF(N(G984)=0,"",INDEX(pl_atividade,G984))</f>
        <v/>
      </c>
      <c r="J984" s="50">
        <f>IF(N(G984)=0,"",INDEX(pl_especialidade,G984))</f>
        <v/>
      </c>
      <c r="K984" s="28">
        <f>IF(N(G984)=0,"",INDEX(pl_duracao,G984))</f>
        <v/>
      </c>
      <c r="L984" s="39">
        <f>IF(ISNUMBER(C984),YEAR(C984),"")</f>
        <v/>
      </c>
      <c r="M984" s="39">
        <f>IF(ISNUMBER(C984),MONTH(C984),"")</f>
        <v/>
      </c>
      <c r="N984" s="23">
        <f>IF(L984="","",IF(NOT(ISNUMBER(crono_ano)),"Informe o ano",IF(L984&lt;crono_ano,"Antes do ano",IF(L984&gt;crono_ano,"Depois do ano","No ano"))))</f>
        <v/>
      </c>
      <c r="O984" s="39">
        <f>IF(F984="","",IF(COUNTIF(F$7:F984,F984)=1,1,0))</f>
        <v/>
      </c>
      <c r="P984" s="39">
        <f>IF(A984&amp;B984&amp;C984="","",IF(AND(O984=1,N(G984)&gt;0),IF(INDEX(pl_ativa,MAX(1,N(G984)))="Sim",1,0),0))</f>
        <v/>
      </c>
      <c r="Q984" s="39">
        <f>IF(F984="","",COUNTIFS(ex_chave_oc,F984,ex_cancelada,"&lt;&gt;Sim"))</f>
        <v/>
      </c>
      <c r="R984" s="51">
        <f>IF(P984="","",IF(AND(P984=1,N(Q984)&gt;0),1,0))</f>
        <v/>
      </c>
      <c r="S984" s="30">
        <f>IF(P984="","",IF(F984="","ERRO: data prevista ausente ou inválida",IF(O984=0,"Duplicada: contada uma vez",IF(N(G984)=0,"ERRO: tarefa fora do Plano Mestre",IF(P984=0,"Tarefa retirada do plano: não conta","OK")))))</f>
        <v/>
      </c>
    </row>
    <row r="985">
      <c r="A985" s="29" t="n"/>
      <c r="B985" s="25" t="n"/>
      <c r="C985" s="49" t="n"/>
      <c r="D985" s="29" t="n"/>
      <c r="E985" s="23">
        <f>IF(OR(A985="",B985=""),"",A985&amp;"|"&amp;B985)</f>
        <v/>
      </c>
      <c r="F985" s="30">
        <f>IF(OR(E985="",NOT(ISNUMBER(C985))),"",E985&amp;"|"&amp;YEAR(C985)&amp;"-"&amp;RIGHT("0"&amp;MONTH(C985),2)&amp;"-"&amp;RIGHT("0"&amp;DAY(C985),2))</f>
        <v/>
      </c>
      <c r="G985" s="26">
        <f>IF(E985="","",IFERROR(MATCH(E985,pl_chave,0),0))</f>
        <v/>
      </c>
      <c r="H985" s="23">
        <f>IF(G985="","",IF(G985=0,"Tarefa fora do plano",INDEX(pl_tag,G985)))</f>
        <v/>
      </c>
      <c r="I985" s="30">
        <f>IF(N(G985)=0,"",INDEX(pl_atividade,G985))</f>
        <v/>
      </c>
      <c r="J985" s="50">
        <f>IF(N(G985)=0,"",INDEX(pl_especialidade,G985))</f>
        <v/>
      </c>
      <c r="K985" s="28">
        <f>IF(N(G985)=0,"",INDEX(pl_duracao,G985))</f>
        <v/>
      </c>
      <c r="L985" s="39">
        <f>IF(ISNUMBER(C985),YEAR(C985),"")</f>
        <v/>
      </c>
      <c r="M985" s="39">
        <f>IF(ISNUMBER(C985),MONTH(C985),"")</f>
        <v/>
      </c>
      <c r="N985" s="23">
        <f>IF(L985="","",IF(NOT(ISNUMBER(crono_ano)),"Informe o ano",IF(L985&lt;crono_ano,"Antes do ano",IF(L985&gt;crono_ano,"Depois do ano","No ano"))))</f>
        <v/>
      </c>
      <c r="O985" s="39">
        <f>IF(F985="","",IF(COUNTIF(F$7:F985,F985)=1,1,0))</f>
        <v/>
      </c>
      <c r="P985" s="39">
        <f>IF(A985&amp;B985&amp;C985="","",IF(AND(O985=1,N(G985)&gt;0),IF(INDEX(pl_ativa,MAX(1,N(G985)))="Sim",1,0),0))</f>
        <v/>
      </c>
      <c r="Q985" s="39">
        <f>IF(F985="","",COUNTIFS(ex_chave_oc,F985,ex_cancelada,"&lt;&gt;Sim"))</f>
        <v/>
      </c>
      <c r="R985" s="51">
        <f>IF(P985="","",IF(AND(P985=1,N(Q985)&gt;0),1,0))</f>
        <v/>
      </c>
      <c r="S985" s="30">
        <f>IF(P985="","",IF(F985="","ERRO: data prevista ausente ou inválida",IF(O985=0,"Duplicada: contada uma vez",IF(N(G985)=0,"ERRO: tarefa fora do Plano Mestre",IF(P985=0,"Tarefa retirada do plano: não conta","OK")))))</f>
        <v/>
      </c>
    </row>
    <row r="986">
      <c r="A986" s="29" t="n"/>
      <c r="B986" s="25" t="n"/>
      <c r="C986" s="49" t="n"/>
      <c r="D986" s="29" t="n"/>
      <c r="E986" s="23">
        <f>IF(OR(A986="",B986=""),"",A986&amp;"|"&amp;B986)</f>
        <v/>
      </c>
      <c r="F986" s="30">
        <f>IF(OR(E986="",NOT(ISNUMBER(C986))),"",E986&amp;"|"&amp;YEAR(C986)&amp;"-"&amp;RIGHT("0"&amp;MONTH(C986),2)&amp;"-"&amp;RIGHT("0"&amp;DAY(C986),2))</f>
        <v/>
      </c>
      <c r="G986" s="26">
        <f>IF(E986="","",IFERROR(MATCH(E986,pl_chave,0),0))</f>
        <v/>
      </c>
      <c r="H986" s="23">
        <f>IF(G986="","",IF(G986=0,"Tarefa fora do plano",INDEX(pl_tag,G986)))</f>
        <v/>
      </c>
      <c r="I986" s="30">
        <f>IF(N(G986)=0,"",INDEX(pl_atividade,G986))</f>
        <v/>
      </c>
      <c r="J986" s="50">
        <f>IF(N(G986)=0,"",INDEX(pl_especialidade,G986))</f>
        <v/>
      </c>
      <c r="K986" s="28">
        <f>IF(N(G986)=0,"",INDEX(pl_duracao,G986))</f>
        <v/>
      </c>
      <c r="L986" s="39">
        <f>IF(ISNUMBER(C986),YEAR(C986),"")</f>
        <v/>
      </c>
      <c r="M986" s="39">
        <f>IF(ISNUMBER(C986),MONTH(C986),"")</f>
        <v/>
      </c>
      <c r="N986" s="23">
        <f>IF(L986="","",IF(NOT(ISNUMBER(crono_ano)),"Informe o ano",IF(L986&lt;crono_ano,"Antes do ano",IF(L986&gt;crono_ano,"Depois do ano","No ano"))))</f>
        <v/>
      </c>
      <c r="O986" s="39">
        <f>IF(F986="","",IF(COUNTIF(F$7:F986,F986)=1,1,0))</f>
        <v/>
      </c>
      <c r="P986" s="39">
        <f>IF(A986&amp;B986&amp;C986="","",IF(AND(O986=1,N(G986)&gt;0),IF(INDEX(pl_ativa,MAX(1,N(G986)))="Sim",1,0),0))</f>
        <v/>
      </c>
      <c r="Q986" s="39">
        <f>IF(F986="","",COUNTIFS(ex_chave_oc,F986,ex_cancelada,"&lt;&gt;Sim"))</f>
        <v/>
      </c>
      <c r="R986" s="51">
        <f>IF(P986="","",IF(AND(P986=1,N(Q986)&gt;0),1,0))</f>
        <v/>
      </c>
      <c r="S986" s="30">
        <f>IF(P986="","",IF(F986="","ERRO: data prevista ausente ou inválida",IF(O986=0,"Duplicada: contada uma vez",IF(N(G986)=0,"ERRO: tarefa fora do Plano Mestre",IF(P986=0,"Tarefa retirada do plano: não conta","OK")))))</f>
        <v/>
      </c>
    </row>
    <row r="987">
      <c r="A987" s="29" t="n"/>
      <c r="B987" s="25" t="n"/>
      <c r="C987" s="49" t="n"/>
      <c r="D987" s="29" t="n"/>
      <c r="E987" s="23">
        <f>IF(OR(A987="",B987=""),"",A987&amp;"|"&amp;B987)</f>
        <v/>
      </c>
      <c r="F987" s="30">
        <f>IF(OR(E987="",NOT(ISNUMBER(C987))),"",E987&amp;"|"&amp;YEAR(C987)&amp;"-"&amp;RIGHT("0"&amp;MONTH(C987),2)&amp;"-"&amp;RIGHT("0"&amp;DAY(C987),2))</f>
        <v/>
      </c>
      <c r="G987" s="26">
        <f>IF(E987="","",IFERROR(MATCH(E987,pl_chave,0),0))</f>
        <v/>
      </c>
      <c r="H987" s="23">
        <f>IF(G987="","",IF(G987=0,"Tarefa fora do plano",INDEX(pl_tag,G987)))</f>
        <v/>
      </c>
      <c r="I987" s="30">
        <f>IF(N(G987)=0,"",INDEX(pl_atividade,G987))</f>
        <v/>
      </c>
      <c r="J987" s="50">
        <f>IF(N(G987)=0,"",INDEX(pl_especialidade,G987))</f>
        <v/>
      </c>
      <c r="K987" s="28">
        <f>IF(N(G987)=0,"",INDEX(pl_duracao,G987))</f>
        <v/>
      </c>
      <c r="L987" s="39">
        <f>IF(ISNUMBER(C987),YEAR(C987),"")</f>
        <v/>
      </c>
      <c r="M987" s="39">
        <f>IF(ISNUMBER(C987),MONTH(C987),"")</f>
        <v/>
      </c>
      <c r="N987" s="23">
        <f>IF(L987="","",IF(NOT(ISNUMBER(crono_ano)),"Informe o ano",IF(L987&lt;crono_ano,"Antes do ano",IF(L987&gt;crono_ano,"Depois do ano","No ano"))))</f>
        <v/>
      </c>
      <c r="O987" s="39">
        <f>IF(F987="","",IF(COUNTIF(F$7:F987,F987)=1,1,0))</f>
        <v/>
      </c>
      <c r="P987" s="39">
        <f>IF(A987&amp;B987&amp;C987="","",IF(AND(O987=1,N(G987)&gt;0),IF(INDEX(pl_ativa,MAX(1,N(G987)))="Sim",1,0),0))</f>
        <v/>
      </c>
      <c r="Q987" s="39">
        <f>IF(F987="","",COUNTIFS(ex_chave_oc,F987,ex_cancelada,"&lt;&gt;Sim"))</f>
        <v/>
      </c>
      <c r="R987" s="51">
        <f>IF(P987="","",IF(AND(P987=1,N(Q987)&gt;0),1,0))</f>
        <v/>
      </c>
      <c r="S987" s="30">
        <f>IF(P987="","",IF(F987="","ERRO: data prevista ausente ou inválida",IF(O987=0,"Duplicada: contada uma vez",IF(N(G987)=0,"ERRO: tarefa fora do Plano Mestre",IF(P987=0,"Tarefa retirada do plano: não conta","OK")))))</f>
        <v/>
      </c>
    </row>
    <row r="988">
      <c r="A988" s="29" t="n"/>
      <c r="B988" s="25" t="n"/>
      <c r="C988" s="49" t="n"/>
      <c r="D988" s="29" t="n"/>
      <c r="E988" s="23">
        <f>IF(OR(A988="",B988=""),"",A988&amp;"|"&amp;B988)</f>
        <v/>
      </c>
      <c r="F988" s="30">
        <f>IF(OR(E988="",NOT(ISNUMBER(C988))),"",E988&amp;"|"&amp;YEAR(C988)&amp;"-"&amp;RIGHT("0"&amp;MONTH(C988),2)&amp;"-"&amp;RIGHT("0"&amp;DAY(C988),2))</f>
        <v/>
      </c>
      <c r="G988" s="26">
        <f>IF(E988="","",IFERROR(MATCH(E988,pl_chave,0),0))</f>
        <v/>
      </c>
      <c r="H988" s="23">
        <f>IF(G988="","",IF(G988=0,"Tarefa fora do plano",INDEX(pl_tag,G988)))</f>
        <v/>
      </c>
      <c r="I988" s="30">
        <f>IF(N(G988)=0,"",INDEX(pl_atividade,G988))</f>
        <v/>
      </c>
      <c r="J988" s="50">
        <f>IF(N(G988)=0,"",INDEX(pl_especialidade,G988))</f>
        <v/>
      </c>
      <c r="K988" s="28">
        <f>IF(N(G988)=0,"",INDEX(pl_duracao,G988))</f>
        <v/>
      </c>
      <c r="L988" s="39">
        <f>IF(ISNUMBER(C988),YEAR(C988),"")</f>
        <v/>
      </c>
      <c r="M988" s="39">
        <f>IF(ISNUMBER(C988),MONTH(C988),"")</f>
        <v/>
      </c>
      <c r="N988" s="23">
        <f>IF(L988="","",IF(NOT(ISNUMBER(crono_ano)),"Informe o ano",IF(L988&lt;crono_ano,"Antes do ano",IF(L988&gt;crono_ano,"Depois do ano","No ano"))))</f>
        <v/>
      </c>
      <c r="O988" s="39">
        <f>IF(F988="","",IF(COUNTIF(F$7:F988,F988)=1,1,0))</f>
        <v/>
      </c>
      <c r="P988" s="39">
        <f>IF(A988&amp;B988&amp;C988="","",IF(AND(O988=1,N(G988)&gt;0),IF(INDEX(pl_ativa,MAX(1,N(G988)))="Sim",1,0),0))</f>
        <v/>
      </c>
      <c r="Q988" s="39">
        <f>IF(F988="","",COUNTIFS(ex_chave_oc,F988,ex_cancelada,"&lt;&gt;Sim"))</f>
        <v/>
      </c>
      <c r="R988" s="51">
        <f>IF(P988="","",IF(AND(P988=1,N(Q988)&gt;0),1,0))</f>
        <v/>
      </c>
      <c r="S988" s="30">
        <f>IF(P988="","",IF(F988="","ERRO: data prevista ausente ou inválida",IF(O988=0,"Duplicada: contada uma vez",IF(N(G988)=0,"ERRO: tarefa fora do Plano Mestre",IF(P988=0,"Tarefa retirada do plano: não conta","OK")))))</f>
        <v/>
      </c>
    </row>
    <row r="989">
      <c r="A989" s="29" t="n"/>
      <c r="B989" s="25" t="n"/>
      <c r="C989" s="49" t="n"/>
      <c r="D989" s="29" t="n"/>
      <c r="E989" s="23">
        <f>IF(OR(A989="",B989=""),"",A989&amp;"|"&amp;B989)</f>
        <v/>
      </c>
      <c r="F989" s="30">
        <f>IF(OR(E989="",NOT(ISNUMBER(C989))),"",E989&amp;"|"&amp;YEAR(C989)&amp;"-"&amp;RIGHT("0"&amp;MONTH(C989),2)&amp;"-"&amp;RIGHT("0"&amp;DAY(C989),2))</f>
        <v/>
      </c>
      <c r="G989" s="26">
        <f>IF(E989="","",IFERROR(MATCH(E989,pl_chave,0),0))</f>
        <v/>
      </c>
      <c r="H989" s="23">
        <f>IF(G989="","",IF(G989=0,"Tarefa fora do plano",INDEX(pl_tag,G989)))</f>
        <v/>
      </c>
      <c r="I989" s="30">
        <f>IF(N(G989)=0,"",INDEX(pl_atividade,G989))</f>
        <v/>
      </c>
      <c r="J989" s="50">
        <f>IF(N(G989)=0,"",INDEX(pl_especialidade,G989))</f>
        <v/>
      </c>
      <c r="K989" s="28">
        <f>IF(N(G989)=0,"",INDEX(pl_duracao,G989))</f>
        <v/>
      </c>
      <c r="L989" s="39">
        <f>IF(ISNUMBER(C989),YEAR(C989),"")</f>
        <v/>
      </c>
      <c r="M989" s="39">
        <f>IF(ISNUMBER(C989),MONTH(C989),"")</f>
        <v/>
      </c>
      <c r="N989" s="23">
        <f>IF(L989="","",IF(NOT(ISNUMBER(crono_ano)),"Informe o ano",IF(L989&lt;crono_ano,"Antes do ano",IF(L989&gt;crono_ano,"Depois do ano","No ano"))))</f>
        <v/>
      </c>
      <c r="O989" s="39">
        <f>IF(F989="","",IF(COUNTIF(F$7:F989,F989)=1,1,0))</f>
        <v/>
      </c>
      <c r="P989" s="39">
        <f>IF(A989&amp;B989&amp;C989="","",IF(AND(O989=1,N(G989)&gt;0),IF(INDEX(pl_ativa,MAX(1,N(G989)))="Sim",1,0),0))</f>
        <v/>
      </c>
      <c r="Q989" s="39">
        <f>IF(F989="","",COUNTIFS(ex_chave_oc,F989,ex_cancelada,"&lt;&gt;Sim"))</f>
        <v/>
      </c>
      <c r="R989" s="51">
        <f>IF(P989="","",IF(AND(P989=1,N(Q989)&gt;0),1,0))</f>
        <v/>
      </c>
      <c r="S989" s="30">
        <f>IF(P989="","",IF(F989="","ERRO: data prevista ausente ou inválida",IF(O989=0,"Duplicada: contada uma vez",IF(N(G989)=0,"ERRO: tarefa fora do Plano Mestre",IF(P989=0,"Tarefa retirada do plano: não conta","OK")))))</f>
        <v/>
      </c>
    </row>
    <row r="990">
      <c r="A990" s="29" t="n"/>
      <c r="B990" s="25" t="n"/>
      <c r="C990" s="49" t="n"/>
      <c r="D990" s="29" t="n"/>
      <c r="E990" s="23">
        <f>IF(OR(A990="",B990=""),"",A990&amp;"|"&amp;B990)</f>
        <v/>
      </c>
      <c r="F990" s="30">
        <f>IF(OR(E990="",NOT(ISNUMBER(C990))),"",E990&amp;"|"&amp;YEAR(C990)&amp;"-"&amp;RIGHT("0"&amp;MONTH(C990),2)&amp;"-"&amp;RIGHT("0"&amp;DAY(C990),2))</f>
        <v/>
      </c>
      <c r="G990" s="26">
        <f>IF(E990="","",IFERROR(MATCH(E990,pl_chave,0),0))</f>
        <v/>
      </c>
      <c r="H990" s="23">
        <f>IF(G990="","",IF(G990=0,"Tarefa fora do plano",INDEX(pl_tag,G990)))</f>
        <v/>
      </c>
      <c r="I990" s="30">
        <f>IF(N(G990)=0,"",INDEX(pl_atividade,G990))</f>
        <v/>
      </c>
      <c r="J990" s="50">
        <f>IF(N(G990)=0,"",INDEX(pl_especialidade,G990))</f>
        <v/>
      </c>
      <c r="K990" s="28">
        <f>IF(N(G990)=0,"",INDEX(pl_duracao,G990))</f>
        <v/>
      </c>
      <c r="L990" s="39">
        <f>IF(ISNUMBER(C990),YEAR(C990),"")</f>
        <v/>
      </c>
      <c r="M990" s="39">
        <f>IF(ISNUMBER(C990),MONTH(C990),"")</f>
        <v/>
      </c>
      <c r="N990" s="23">
        <f>IF(L990="","",IF(NOT(ISNUMBER(crono_ano)),"Informe o ano",IF(L990&lt;crono_ano,"Antes do ano",IF(L990&gt;crono_ano,"Depois do ano","No ano"))))</f>
        <v/>
      </c>
      <c r="O990" s="39">
        <f>IF(F990="","",IF(COUNTIF(F$7:F990,F990)=1,1,0))</f>
        <v/>
      </c>
      <c r="P990" s="39">
        <f>IF(A990&amp;B990&amp;C990="","",IF(AND(O990=1,N(G990)&gt;0),IF(INDEX(pl_ativa,MAX(1,N(G990)))="Sim",1,0),0))</f>
        <v/>
      </c>
      <c r="Q990" s="39">
        <f>IF(F990="","",COUNTIFS(ex_chave_oc,F990,ex_cancelada,"&lt;&gt;Sim"))</f>
        <v/>
      </c>
      <c r="R990" s="51">
        <f>IF(P990="","",IF(AND(P990=1,N(Q990)&gt;0),1,0))</f>
        <v/>
      </c>
      <c r="S990" s="30">
        <f>IF(P990="","",IF(F990="","ERRO: data prevista ausente ou inválida",IF(O990=0,"Duplicada: contada uma vez",IF(N(G990)=0,"ERRO: tarefa fora do Plano Mestre",IF(P990=0,"Tarefa retirada do plano: não conta","OK")))))</f>
        <v/>
      </c>
    </row>
    <row r="991">
      <c r="A991" s="29" t="n"/>
      <c r="B991" s="25" t="n"/>
      <c r="C991" s="49" t="n"/>
      <c r="D991" s="29" t="n"/>
      <c r="E991" s="23">
        <f>IF(OR(A991="",B991=""),"",A991&amp;"|"&amp;B991)</f>
        <v/>
      </c>
      <c r="F991" s="30">
        <f>IF(OR(E991="",NOT(ISNUMBER(C991))),"",E991&amp;"|"&amp;YEAR(C991)&amp;"-"&amp;RIGHT("0"&amp;MONTH(C991),2)&amp;"-"&amp;RIGHT("0"&amp;DAY(C991),2))</f>
        <v/>
      </c>
      <c r="G991" s="26">
        <f>IF(E991="","",IFERROR(MATCH(E991,pl_chave,0),0))</f>
        <v/>
      </c>
      <c r="H991" s="23">
        <f>IF(G991="","",IF(G991=0,"Tarefa fora do plano",INDEX(pl_tag,G991)))</f>
        <v/>
      </c>
      <c r="I991" s="30">
        <f>IF(N(G991)=0,"",INDEX(pl_atividade,G991))</f>
        <v/>
      </c>
      <c r="J991" s="50">
        <f>IF(N(G991)=0,"",INDEX(pl_especialidade,G991))</f>
        <v/>
      </c>
      <c r="K991" s="28">
        <f>IF(N(G991)=0,"",INDEX(pl_duracao,G991))</f>
        <v/>
      </c>
      <c r="L991" s="39">
        <f>IF(ISNUMBER(C991),YEAR(C991),"")</f>
        <v/>
      </c>
      <c r="M991" s="39">
        <f>IF(ISNUMBER(C991),MONTH(C991),"")</f>
        <v/>
      </c>
      <c r="N991" s="23">
        <f>IF(L991="","",IF(NOT(ISNUMBER(crono_ano)),"Informe o ano",IF(L991&lt;crono_ano,"Antes do ano",IF(L991&gt;crono_ano,"Depois do ano","No ano"))))</f>
        <v/>
      </c>
      <c r="O991" s="39">
        <f>IF(F991="","",IF(COUNTIF(F$7:F991,F991)=1,1,0))</f>
        <v/>
      </c>
      <c r="P991" s="39">
        <f>IF(A991&amp;B991&amp;C991="","",IF(AND(O991=1,N(G991)&gt;0),IF(INDEX(pl_ativa,MAX(1,N(G991)))="Sim",1,0),0))</f>
        <v/>
      </c>
      <c r="Q991" s="39">
        <f>IF(F991="","",COUNTIFS(ex_chave_oc,F991,ex_cancelada,"&lt;&gt;Sim"))</f>
        <v/>
      </c>
      <c r="R991" s="51">
        <f>IF(P991="","",IF(AND(P991=1,N(Q991)&gt;0),1,0))</f>
        <v/>
      </c>
      <c r="S991" s="30">
        <f>IF(P991="","",IF(F991="","ERRO: data prevista ausente ou inválida",IF(O991=0,"Duplicada: contada uma vez",IF(N(G991)=0,"ERRO: tarefa fora do Plano Mestre",IF(P991=0,"Tarefa retirada do plano: não conta","OK")))))</f>
        <v/>
      </c>
    </row>
    <row r="992">
      <c r="A992" s="29" t="n"/>
      <c r="B992" s="25" t="n"/>
      <c r="C992" s="49" t="n"/>
      <c r="D992" s="29" t="n"/>
      <c r="E992" s="23">
        <f>IF(OR(A992="",B992=""),"",A992&amp;"|"&amp;B992)</f>
        <v/>
      </c>
      <c r="F992" s="30">
        <f>IF(OR(E992="",NOT(ISNUMBER(C992))),"",E992&amp;"|"&amp;YEAR(C992)&amp;"-"&amp;RIGHT("0"&amp;MONTH(C992),2)&amp;"-"&amp;RIGHT("0"&amp;DAY(C992),2))</f>
        <v/>
      </c>
      <c r="G992" s="26">
        <f>IF(E992="","",IFERROR(MATCH(E992,pl_chave,0),0))</f>
        <v/>
      </c>
      <c r="H992" s="23">
        <f>IF(G992="","",IF(G992=0,"Tarefa fora do plano",INDEX(pl_tag,G992)))</f>
        <v/>
      </c>
      <c r="I992" s="30">
        <f>IF(N(G992)=0,"",INDEX(pl_atividade,G992))</f>
        <v/>
      </c>
      <c r="J992" s="50">
        <f>IF(N(G992)=0,"",INDEX(pl_especialidade,G992))</f>
        <v/>
      </c>
      <c r="K992" s="28">
        <f>IF(N(G992)=0,"",INDEX(pl_duracao,G992))</f>
        <v/>
      </c>
      <c r="L992" s="39">
        <f>IF(ISNUMBER(C992),YEAR(C992),"")</f>
        <v/>
      </c>
      <c r="M992" s="39">
        <f>IF(ISNUMBER(C992),MONTH(C992),"")</f>
        <v/>
      </c>
      <c r="N992" s="23">
        <f>IF(L992="","",IF(NOT(ISNUMBER(crono_ano)),"Informe o ano",IF(L992&lt;crono_ano,"Antes do ano",IF(L992&gt;crono_ano,"Depois do ano","No ano"))))</f>
        <v/>
      </c>
      <c r="O992" s="39">
        <f>IF(F992="","",IF(COUNTIF(F$7:F992,F992)=1,1,0))</f>
        <v/>
      </c>
      <c r="P992" s="39">
        <f>IF(A992&amp;B992&amp;C992="","",IF(AND(O992=1,N(G992)&gt;0),IF(INDEX(pl_ativa,MAX(1,N(G992)))="Sim",1,0),0))</f>
        <v/>
      </c>
      <c r="Q992" s="39">
        <f>IF(F992="","",COUNTIFS(ex_chave_oc,F992,ex_cancelada,"&lt;&gt;Sim"))</f>
        <v/>
      </c>
      <c r="R992" s="51">
        <f>IF(P992="","",IF(AND(P992=1,N(Q992)&gt;0),1,0))</f>
        <v/>
      </c>
      <c r="S992" s="30">
        <f>IF(P992="","",IF(F992="","ERRO: data prevista ausente ou inválida",IF(O992=0,"Duplicada: contada uma vez",IF(N(G992)=0,"ERRO: tarefa fora do Plano Mestre",IF(P992=0,"Tarefa retirada do plano: não conta","OK")))))</f>
        <v/>
      </c>
    </row>
    <row r="993">
      <c r="A993" s="29" t="n"/>
      <c r="B993" s="25" t="n"/>
      <c r="C993" s="49" t="n"/>
      <c r="D993" s="29" t="n"/>
      <c r="E993" s="23">
        <f>IF(OR(A993="",B993=""),"",A993&amp;"|"&amp;B993)</f>
        <v/>
      </c>
      <c r="F993" s="30">
        <f>IF(OR(E993="",NOT(ISNUMBER(C993))),"",E993&amp;"|"&amp;YEAR(C993)&amp;"-"&amp;RIGHT("0"&amp;MONTH(C993),2)&amp;"-"&amp;RIGHT("0"&amp;DAY(C993),2))</f>
        <v/>
      </c>
      <c r="G993" s="26">
        <f>IF(E993="","",IFERROR(MATCH(E993,pl_chave,0),0))</f>
        <v/>
      </c>
      <c r="H993" s="23">
        <f>IF(G993="","",IF(G993=0,"Tarefa fora do plano",INDEX(pl_tag,G993)))</f>
        <v/>
      </c>
      <c r="I993" s="30">
        <f>IF(N(G993)=0,"",INDEX(pl_atividade,G993))</f>
        <v/>
      </c>
      <c r="J993" s="50">
        <f>IF(N(G993)=0,"",INDEX(pl_especialidade,G993))</f>
        <v/>
      </c>
      <c r="K993" s="28">
        <f>IF(N(G993)=0,"",INDEX(pl_duracao,G993))</f>
        <v/>
      </c>
      <c r="L993" s="39">
        <f>IF(ISNUMBER(C993),YEAR(C993),"")</f>
        <v/>
      </c>
      <c r="M993" s="39">
        <f>IF(ISNUMBER(C993),MONTH(C993),"")</f>
        <v/>
      </c>
      <c r="N993" s="23">
        <f>IF(L993="","",IF(NOT(ISNUMBER(crono_ano)),"Informe o ano",IF(L993&lt;crono_ano,"Antes do ano",IF(L993&gt;crono_ano,"Depois do ano","No ano"))))</f>
        <v/>
      </c>
      <c r="O993" s="39">
        <f>IF(F993="","",IF(COUNTIF(F$7:F993,F993)=1,1,0))</f>
        <v/>
      </c>
      <c r="P993" s="39">
        <f>IF(A993&amp;B993&amp;C993="","",IF(AND(O993=1,N(G993)&gt;0),IF(INDEX(pl_ativa,MAX(1,N(G993)))="Sim",1,0),0))</f>
        <v/>
      </c>
      <c r="Q993" s="39">
        <f>IF(F993="","",COUNTIFS(ex_chave_oc,F993,ex_cancelada,"&lt;&gt;Sim"))</f>
        <v/>
      </c>
      <c r="R993" s="51">
        <f>IF(P993="","",IF(AND(P993=1,N(Q993)&gt;0),1,0))</f>
        <v/>
      </c>
      <c r="S993" s="30">
        <f>IF(P993="","",IF(F993="","ERRO: data prevista ausente ou inválida",IF(O993=0,"Duplicada: contada uma vez",IF(N(G993)=0,"ERRO: tarefa fora do Plano Mestre",IF(P993=0,"Tarefa retirada do plano: não conta","OK")))))</f>
        <v/>
      </c>
    </row>
    <row r="994">
      <c r="A994" s="29" t="n"/>
      <c r="B994" s="25" t="n"/>
      <c r="C994" s="49" t="n"/>
      <c r="D994" s="29" t="n"/>
      <c r="E994" s="23">
        <f>IF(OR(A994="",B994=""),"",A994&amp;"|"&amp;B994)</f>
        <v/>
      </c>
      <c r="F994" s="30">
        <f>IF(OR(E994="",NOT(ISNUMBER(C994))),"",E994&amp;"|"&amp;YEAR(C994)&amp;"-"&amp;RIGHT("0"&amp;MONTH(C994),2)&amp;"-"&amp;RIGHT("0"&amp;DAY(C994),2))</f>
        <v/>
      </c>
      <c r="G994" s="26">
        <f>IF(E994="","",IFERROR(MATCH(E994,pl_chave,0),0))</f>
        <v/>
      </c>
      <c r="H994" s="23">
        <f>IF(G994="","",IF(G994=0,"Tarefa fora do plano",INDEX(pl_tag,G994)))</f>
        <v/>
      </c>
      <c r="I994" s="30">
        <f>IF(N(G994)=0,"",INDEX(pl_atividade,G994))</f>
        <v/>
      </c>
      <c r="J994" s="50">
        <f>IF(N(G994)=0,"",INDEX(pl_especialidade,G994))</f>
        <v/>
      </c>
      <c r="K994" s="28">
        <f>IF(N(G994)=0,"",INDEX(pl_duracao,G994))</f>
        <v/>
      </c>
      <c r="L994" s="39">
        <f>IF(ISNUMBER(C994),YEAR(C994),"")</f>
        <v/>
      </c>
      <c r="M994" s="39">
        <f>IF(ISNUMBER(C994),MONTH(C994),"")</f>
        <v/>
      </c>
      <c r="N994" s="23">
        <f>IF(L994="","",IF(NOT(ISNUMBER(crono_ano)),"Informe o ano",IF(L994&lt;crono_ano,"Antes do ano",IF(L994&gt;crono_ano,"Depois do ano","No ano"))))</f>
        <v/>
      </c>
      <c r="O994" s="39">
        <f>IF(F994="","",IF(COUNTIF(F$7:F994,F994)=1,1,0))</f>
        <v/>
      </c>
      <c r="P994" s="39">
        <f>IF(A994&amp;B994&amp;C994="","",IF(AND(O994=1,N(G994)&gt;0),IF(INDEX(pl_ativa,MAX(1,N(G994)))="Sim",1,0),0))</f>
        <v/>
      </c>
      <c r="Q994" s="39">
        <f>IF(F994="","",COUNTIFS(ex_chave_oc,F994,ex_cancelada,"&lt;&gt;Sim"))</f>
        <v/>
      </c>
      <c r="R994" s="51">
        <f>IF(P994="","",IF(AND(P994=1,N(Q994)&gt;0),1,0))</f>
        <v/>
      </c>
      <c r="S994" s="30">
        <f>IF(P994="","",IF(F994="","ERRO: data prevista ausente ou inválida",IF(O994=0,"Duplicada: contada uma vez",IF(N(G994)=0,"ERRO: tarefa fora do Plano Mestre",IF(P994=0,"Tarefa retirada do plano: não conta","OK")))))</f>
        <v/>
      </c>
    </row>
    <row r="995">
      <c r="A995" s="29" t="n"/>
      <c r="B995" s="25" t="n"/>
      <c r="C995" s="49" t="n"/>
      <c r="D995" s="29" t="n"/>
      <c r="E995" s="23">
        <f>IF(OR(A995="",B995=""),"",A995&amp;"|"&amp;B995)</f>
        <v/>
      </c>
      <c r="F995" s="30">
        <f>IF(OR(E995="",NOT(ISNUMBER(C995))),"",E995&amp;"|"&amp;YEAR(C995)&amp;"-"&amp;RIGHT("0"&amp;MONTH(C995),2)&amp;"-"&amp;RIGHT("0"&amp;DAY(C995),2))</f>
        <v/>
      </c>
      <c r="G995" s="26">
        <f>IF(E995="","",IFERROR(MATCH(E995,pl_chave,0),0))</f>
        <v/>
      </c>
      <c r="H995" s="23">
        <f>IF(G995="","",IF(G995=0,"Tarefa fora do plano",INDEX(pl_tag,G995)))</f>
        <v/>
      </c>
      <c r="I995" s="30">
        <f>IF(N(G995)=0,"",INDEX(pl_atividade,G995))</f>
        <v/>
      </c>
      <c r="J995" s="50">
        <f>IF(N(G995)=0,"",INDEX(pl_especialidade,G995))</f>
        <v/>
      </c>
      <c r="K995" s="28">
        <f>IF(N(G995)=0,"",INDEX(pl_duracao,G995))</f>
        <v/>
      </c>
      <c r="L995" s="39">
        <f>IF(ISNUMBER(C995),YEAR(C995),"")</f>
        <v/>
      </c>
      <c r="M995" s="39">
        <f>IF(ISNUMBER(C995),MONTH(C995),"")</f>
        <v/>
      </c>
      <c r="N995" s="23">
        <f>IF(L995="","",IF(NOT(ISNUMBER(crono_ano)),"Informe o ano",IF(L995&lt;crono_ano,"Antes do ano",IF(L995&gt;crono_ano,"Depois do ano","No ano"))))</f>
        <v/>
      </c>
      <c r="O995" s="39">
        <f>IF(F995="","",IF(COUNTIF(F$7:F995,F995)=1,1,0))</f>
        <v/>
      </c>
      <c r="P995" s="39">
        <f>IF(A995&amp;B995&amp;C995="","",IF(AND(O995=1,N(G995)&gt;0),IF(INDEX(pl_ativa,MAX(1,N(G995)))="Sim",1,0),0))</f>
        <v/>
      </c>
      <c r="Q995" s="39">
        <f>IF(F995="","",COUNTIFS(ex_chave_oc,F995,ex_cancelada,"&lt;&gt;Sim"))</f>
        <v/>
      </c>
      <c r="R995" s="51">
        <f>IF(P995="","",IF(AND(P995=1,N(Q995)&gt;0),1,0))</f>
        <v/>
      </c>
      <c r="S995" s="30">
        <f>IF(P995="","",IF(F995="","ERRO: data prevista ausente ou inválida",IF(O995=0,"Duplicada: contada uma vez",IF(N(G995)=0,"ERRO: tarefa fora do Plano Mestre",IF(P995=0,"Tarefa retirada do plano: não conta","OK")))))</f>
        <v/>
      </c>
    </row>
    <row r="996">
      <c r="A996" s="29" t="n"/>
      <c r="B996" s="25" t="n"/>
      <c r="C996" s="49" t="n"/>
      <c r="D996" s="29" t="n"/>
      <c r="E996" s="23">
        <f>IF(OR(A996="",B996=""),"",A996&amp;"|"&amp;B996)</f>
        <v/>
      </c>
      <c r="F996" s="30">
        <f>IF(OR(E996="",NOT(ISNUMBER(C996))),"",E996&amp;"|"&amp;YEAR(C996)&amp;"-"&amp;RIGHT("0"&amp;MONTH(C996),2)&amp;"-"&amp;RIGHT("0"&amp;DAY(C996),2))</f>
        <v/>
      </c>
      <c r="G996" s="26">
        <f>IF(E996="","",IFERROR(MATCH(E996,pl_chave,0),0))</f>
        <v/>
      </c>
      <c r="H996" s="23">
        <f>IF(G996="","",IF(G996=0,"Tarefa fora do plano",INDEX(pl_tag,G996)))</f>
        <v/>
      </c>
      <c r="I996" s="30">
        <f>IF(N(G996)=0,"",INDEX(pl_atividade,G996))</f>
        <v/>
      </c>
      <c r="J996" s="50">
        <f>IF(N(G996)=0,"",INDEX(pl_especialidade,G996))</f>
        <v/>
      </c>
      <c r="K996" s="28">
        <f>IF(N(G996)=0,"",INDEX(pl_duracao,G996))</f>
        <v/>
      </c>
      <c r="L996" s="39">
        <f>IF(ISNUMBER(C996),YEAR(C996),"")</f>
        <v/>
      </c>
      <c r="M996" s="39">
        <f>IF(ISNUMBER(C996),MONTH(C996),"")</f>
        <v/>
      </c>
      <c r="N996" s="23">
        <f>IF(L996="","",IF(NOT(ISNUMBER(crono_ano)),"Informe o ano",IF(L996&lt;crono_ano,"Antes do ano",IF(L996&gt;crono_ano,"Depois do ano","No ano"))))</f>
        <v/>
      </c>
      <c r="O996" s="39">
        <f>IF(F996="","",IF(COUNTIF(F$7:F996,F996)=1,1,0))</f>
        <v/>
      </c>
      <c r="P996" s="39">
        <f>IF(A996&amp;B996&amp;C996="","",IF(AND(O996=1,N(G996)&gt;0),IF(INDEX(pl_ativa,MAX(1,N(G996)))="Sim",1,0),0))</f>
        <v/>
      </c>
      <c r="Q996" s="39">
        <f>IF(F996="","",COUNTIFS(ex_chave_oc,F996,ex_cancelada,"&lt;&gt;Sim"))</f>
        <v/>
      </c>
      <c r="R996" s="51">
        <f>IF(P996="","",IF(AND(P996=1,N(Q996)&gt;0),1,0))</f>
        <v/>
      </c>
      <c r="S996" s="30">
        <f>IF(P996="","",IF(F996="","ERRO: data prevista ausente ou inválida",IF(O996=0,"Duplicada: contada uma vez",IF(N(G996)=0,"ERRO: tarefa fora do Plano Mestre",IF(P996=0,"Tarefa retirada do plano: não conta","OK")))))</f>
        <v/>
      </c>
    </row>
    <row r="997">
      <c r="A997" s="29" t="n"/>
      <c r="B997" s="25" t="n"/>
      <c r="C997" s="49" t="n"/>
      <c r="D997" s="29" t="n"/>
      <c r="E997" s="23">
        <f>IF(OR(A997="",B997=""),"",A997&amp;"|"&amp;B997)</f>
        <v/>
      </c>
      <c r="F997" s="30">
        <f>IF(OR(E997="",NOT(ISNUMBER(C997))),"",E997&amp;"|"&amp;YEAR(C997)&amp;"-"&amp;RIGHT("0"&amp;MONTH(C997),2)&amp;"-"&amp;RIGHT("0"&amp;DAY(C997),2))</f>
        <v/>
      </c>
      <c r="G997" s="26">
        <f>IF(E997="","",IFERROR(MATCH(E997,pl_chave,0),0))</f>
        <v/>
      </c>
      <c r="H997" s="23">
        <f>IF(G997="","",IF(G997=0,"Tarefa fora do plano",INDEX(pl_tag,G997)))</f>
        <v/>
      </c>
      <c r="I997" s="30">
        <f>IF(N(G997)=0,"",INDEX(pl_atividade,G997))</f>
        <v/>
      </c>
      <c r="J997" s="50">
        <f>IF(N(G997)=0,"",INDEX(pl_especialidade,G997))</f>
        <v/>
      </c>
      <c r="K997" s="28">
        <f>IF(N(G997)=0,"",INDEX(pl_duracao,G997))</f>
        <v/>
      </c>
      <c r="L997" s="39">
        <f>IF(ISNUMBER(C997),YEAR(C997),"")</f>
        <v/>
      </c>
      <c r="M997" s="39">
        <f>IF(ISNUMBER(C997),MONTH(C997),"")</f>
        <v/>
      </c>
      <c r="N997" s="23">
        <f>IF(L997="","",IF(NOT(ISNUMBER(crono_ano)),"Informe o ano",IF(L997&lt;crono_ano,"Antes do ano",IF(L997&gt;crono_ano,"Depois do ano","No ano"))))</f>
        <v/>
      </c>
      <c r="O997" s="39">
        <f>IF(F997="","",IF(COUNTIF(F$7:F997,F997)=1,1,0))</f>
        <v/>
      </c>
      <c r="P997" s="39">
        <f>IF(A997&amp;B997&amp;C997="","",IF(AND(O997=1,N(G997)&gt;0),IF(INDEX(pl_ativa,MAX(1,N(G997)))="Sim",1,0),0))</f>
        <v/>
      </c>
      <c r="Q997" s="39">
        <f>IF(F997="","",COUNTIFS(ex_chave_oc,F997,ex_cancelada,"&lt;&gt;Sim"))</f>
        <v/>
      </c>
      <c r="R997" s="51">
        <f>IF(P997="","",IF(AND(P997=1,N(Q997)&gt;0),1,0))</f>
        <v/>
      </c>
      <c r="S997" s="30">
        <f>IF(P997="","",IF(F997="","ERRO: data prevista ausente ou inválida",IF(O997=0,"Duplicada: contada uma vez",IF(N(G997)=0,"ERRO: tarefa fora do Plano Mestre",IF(P997=0,"Tarefa retirada do plano: não conta","OK")))))</f>
        <v/>
      </c>
    </row>
    <row r="998">
      <c r="A998" s="29" t="n"/>
      <c r="B998" s="25" t="n"/>
      <c r="C998" s="49" t="n"/>
      <c r="D998" s="29" t="n"/>
      <c r="E998" s="23">
        <f>IF(OR(A998="",B998=""),"",A998&amp;"|"&amp;B998)</f>
        <v/>
      </c>
      <c r="F998" s="30">
        <f>IF(OR(E998="",NOT(ISNUMBER(C998))),"",E998&amp;"|"&amp;YEAR(C998)&amp;"-"&amp;RIGHT("0"&amp;MONTH(C998),2)&amp;"-"&amp;RIGHT("0"&amp;DAY(C998),2))</f>
        <v/>
      </c>
      <c r="G998" s="26">
        <f>IF(E998="","",IFERROR(MATCH(E998,pl_chave,0),0))</f>
        <v/>
      </c>
      <c r="H998" s="23">
        <f>IF(G998="","",IF(G998=0,"Tarefa fora do plano",INDEX(pl_tag,G998)))</f>
        <v/>
      </c>
      <c r="I998" s="30">
        <f>IF(N(G998)=0,"",INDEX(pl_atividade,G998))</f>
        <v/>
      </c>
      <c r="J998" s="50">
        <f>IF(N(G998)=0,"",INDEX(pl_especialidade,G998))</f>
        <v/>
      </c>
      <c r="K998" s="28">
        <f>IF(N(G998)=0,"",INDEX(pl_duracao,G998))</f>
        <v/>
      </c>
      <c r="L998" s="39">
        <f>IF(ISNUMBER(C998),YEAR(C998),"")</f>
        <v/>
      </c>
      <c r="M998" s="39">
        <f>IF(ISNUMBER(C998),MONTH(C998),"")</f>
        <v/>
      </c>
      <c r="N998" s="23">
        <f>IF(L998="","",IF(NOT(ISNUMBER(crono_ano)),"Informe o ano",IF(L998&lt;crono_ano,"Antes do ano",IF(L998&gt;crono_ano,"Depois do ano","No ano"))))</f>
        <v/>
      </c>
      <c r="O998" s="39">
        <f>IF(F998="","",IF(COUNTIF(F$7:F998,F998)=1,1,0))</f>
        <v/>
      </c>
      <c r="P998" s="39">
        <f>IF(A998&amp;B998&amp;C998="","",IF(AND(O998=1,N(G998)&gt;0),IF(INDEX(pl_ativa,MAX(1,N(G998)))="Sim",1,0),0))</f>
        <v/>
      </c>
      <c r="Q998" s="39">
        <f>IF(F998="","",COUNTIFS(ex_chave_oc,F998,ex_cancelada,"&lt;&gt;Sim"))</f>
        <v/>
      </c>
      <c r="R998" s="51">
        <f>IF(P998="","",IF(AND(P998=1,N(Q998)&gt;0),1,0))</f>
        <v/>
      </c>
      <c r="S998" s="30">
        <f>IF(P998="","",IF(F998="","ERRO: data prevista ausente ou inválida",IF(O998=0,"Duplicada: contada uma vez",IF(N(G998)=0,"ERRO: tarefa fora do Plano Mestre",IF(P998=0,"Tarefa retirada do plano: não conta","OK")))))</f>
        <v/>
      </c>
    </row>
    <row r="999">
      <c r="A999" s="29" t="n"/>
      <c r="B999" s="25" t="n"/>
      <c r="C999" s="49" t="n"/>
      <c r="D999" s="29" t="n"/>
      <c r="E999" s="23">
        <f>IF(OR(A999="",B999=""),"",A999&amp;"|"&amp;B999)</f>
        <v/>
      </c>
      <c r="F999" s="30">
        <f>IF(OR(E999="",NOT(ISNUMBER(C999))),"",E999&amp;"|"&amp;YEAR(C999)&amp;"-"&amp;RIGHT("0"&amp;MONTH(C999),2)&amp;"-"&amp;RIGHT("0"&amp;DAY(C999),2))</f>
        <v/>
      </c>
      <c r="G999" s="26">
        <f>IF(E999="","",IFERROR(MATCH(E999,pl_chave,0),0))</f>
        <v/>
      </c>
      <c r="H999" s="23">
        <f>IF(G999="","",IF(G999=0,"Tarefa fora do plano",INDEX(pl_tag,G999)))</f>
        <v/>
      </c>
      <c r="I999" s="30">
        <f>IF(N(G999)=0,"",INDEX(pl_atividade,G999))</f>
        <v/>
      </c>
      <c r="J999" s="50">
        <f>IF(N(G999)=0,"",INDEX(pl_especialidade,G999))</f>
        <v/>
      </c>
      <c r="K999" s="28">
        <f>IF(N(G999)=0,"",INDEX(pl_duracao,G999))</f>
        <v/>
      </c>
      <c r="L999" s="39">
        <f>IF(ISNUMBER(C999),YEAR(C999),"")</f>
        <v/>
      </c>
      <c r="M999" s="39">
        <f>IF(ISNUMBER(C999),MONTH(C999),"")</f>
        <v/>
      </c>
      <c r="N999" s="23">
        <f>IF(L999="","",IF(NOT(ISNUMBER(crono_ano)),"Informe o ano",IF(L999&lt;crono_ano,"Antes do ano",IF(L999&gt;crono_ano,"Depois do ano","No ano"))))</f>
        <v/>
      </c>
      <c r="O999" s="39">
        <f>IF(F999="","",IF(COUNTIF(F$7:F999,F999)=1,1,0))</f>
        <v/>
      </c>
      <c r="P999" s="39">
        <f>IF(A999&amp;B999&amp;C999="","",IF(AND(O999=1,N(G999)&gt;0),IF(INDEX(pl_ativa,MAX(1,N(G999)))="Sim",1,0),0))</f>
        <v/>
      </c>
      <c r="Q999" s="39">
        <f>IF(F999="","",COUNTIFS(ex_chave_oc,F999,ex_cancelada,"&lt;&gt;Sim"))</f>
        <v/>
      </c>
      <c r="R999" s="51">
        <f>IF(P999="","",IF(AND(P999=1,N(Q999)&gt;0),1,0))</f>
        <v/>
      </c>
      <c r="S999" s="30">
        <f>IF(P999="","",IF(F999="","ERRO: data prevista ausente ou inválida",IF(O999=0,"Duplicada: contada uma vez",IF(N(G999)=0,"ERRO: tarefa fora do Plano Mestre",IF(P999=0,"Tarefa retirada do plano: não conta","OK")))))</f>
        <v/>
      </c>
    </row>
    <row r="1000">
      <c r="A1000" s="29" t="n"/>
      <c r="B1000" s="25" t="n"/>
      <c r="C1000" s="49" t="n"/>
      <c r="D1000" s="29" t="n"/>
      <c r="E1000" s="23">
        <f>IF(OR(A1000="",B1000=""),"",A1000&amp;"|"&amp;B1000)</f>
        <v/>
      </c>
      <c r="F1000" s="30">
        <f>IF(OR(E1000="",NOT(ISNUMBER(C1000))),"",E1000&amp;"|"&amp;YEAR(C1000)&amp;"-"&amp;RIGHT("0"&amp;MONTH(C1000),2)&amp;"-"&amp;RIGHT("0"&amp;DAY(C1000),2))</f>
        <v/>
      </c>
      <c r="G1000" s="26">
        <f>IF(E1000="","",IFERROR(MATCH(E1000,pl_chave,0),0))</f>
        <v/>
      </c>
      <c r="H1000" s="23">
        <f>IF(G1000="","",IF(G1000=0,"Tarefa fora do plano",INDEX(pl_tag,G1000)))</f>
        <v/>
      </c>
      <c r="I1000" s="30">
        <f>IF(N(G1000)=0,"",INDEX(pl_atividade,G1000))</f>
        <v/>
      </c>
      <c r="J1000" s="50">
        <f>IF(N(G1000)=0,"",INDEX(pl_especialidade,G1000))</f>
        <v/>
      </c>
      <c r="K1000" s="28">
        <f>IF(N(G1000)=0,"",INDEX(pl_duracao,G1000))</f>
        <v/>
      </c>
      <c r="L1000" s="39">
        <f>IF(ISNUMBER(C1000),YEAR(C1000),"")</f>
        <v/>
      </c>
      <c r="M1000" s="39">
        <f>IF(ISNUMBER(C1000),MONTH(C1000),"")</f>
        <v/>
      </c>
      <c r="N1000" s="23">
        <f>IF(L1000="","",IF(NOT(ISNUMBER(crono_ano)),"Informe o ano",IF(L1000&lt;crono_ano,"Antes do ano",IF(L1000&gt;crono_ano,"Depois do ano","No ano"))))</f>
        <v/>
      </c>
      <c r="O1000" s="39">
        <f>IF(F1000="","",IF(COUNTIF(F$7:F1000,F1000)=1,1,0))</f>
        <v/>
      </c>
      <c r="P1000" s="39">
        <f>IF(A1000&amp;B1000&amp;C1000="","",IF(AND(O1000=1,N(G1000)&gt;0),IF(INDEX(pl_ativa,MAX(1,N(G1000)))="Sim",1,0),0))</f>
        <v/>
      </c>
      <c r="Q1000" s="39">
        <f>IF(F1000="","",COUNTIFS(ex_chave_oc,F1000,ex_cancelada,"&lt;&gt;Sim"))</f>
        <v/>
      </c>
      <c r="R1000" s="51">
        <f>IF(P1000="","",IF(AND(P1000=1,N(Q1000)&gt;0),1,0))</f>
        <v/>
      </c>
      <c r="S1000" s="30">
        <f>IF(P1000="","",IF(F1000="","ERRO: data prevista ausente ou inválida",IF(O1000=0,"Duplicada: contada uma vez",IF(N(G1000)=0,"ERRO: tarefa fora do Plano Mestre",IF(P1000=0,"Tarefa retirada do plano: não conta","OK")))))</f>
        <v/>
      </c>
    </row>
    <row r="1001">
      <c r="A1001" s="29" t="n"/>
      <c r="B1001" s="25" t="n"/>
      <c r="C1001" s="49" t="n"/>
      <c r="D1001" s="29" t="n"/>
      <c r="E1001" s="23">
        <f>IF(OR(A1001="",B1001=""),"",A1001&amp;"|"&amp;B1001)</f>
        <v/>
      </c>
      <c r="F1001" s="30">
        <f>IF(OR(E1001="",NOT(ISNUMBER(C1001))),"",E1001&amp;"|"&amp;YEAR(C1001)&amp;"-"&amp;RIGHT("0"&amp;MONTH(C1001),2)&amp;"-"&amp;RIGHT("0"&amp;DAY(C1001),2))</f>
        <v/>
      </c>
      <c r="G1001" s="26">
        <f>IF(E1001="","",IFERROR(MATCH(E1001,pl_chave,0),0))</f>
        <v/>
      </c>
      <c r="H1001" s="23">
        <f>IF(G1001="","",IF(G1001=0,"Tarefa fora do plano",INDEX(pl_tag,G1001)))</f>
        <v/>
      </c>
      <c r="I1001" s="30">
        <f>IF(N(G1001)=0,"",INDEX(pl_atividade,G1001))</f>
        <v/>
      </c>
      <c r="J1001" s="50">
        <f>IF(N(G1001)=0,"",INDEX(pl_especialidade,G1001))</f>
        <v/>
      </c>
      <c r="K1001" s="28">
        <f>IF(N(G1001)=0,"",INDEX(pl_duracao,G1001))</f>
        <v/>
      </c>
      <c r="L1001" s="39">
        <f>IF(ISNUMBER(C1001),YEAR(C1001),"")</f>
        <v/>
      </c>
      <c r="M1001" s="39">
        <f>IF(ISNUMBER(C1001),MONTH(C1001),"")</f>
        <v/>
      </c>
      <c r="N1001" s="23">
        <f>IF(L1001="","",IF(NOT(ISNUMBER(crono_ano)),"Informe o ano",IF(L1001&lt;crono_ano,"Antes do ano",IF(L1001&gt;crono_ano,"Depois do ano","No ano"))))</f>
        <v/>
      </c>
      <c r="O1001" s="39">
        <f>IF(F1001="","",IF(COUNTIF(F$7:F1001,F1001)=1,1,0))</f>
        <v/>
      </c>
      <c r="P1001" s="39">
        <f>IF(A1001&amp;B1001&amp;C1001="","",IF(AND(O1001=1,N(G1001)&gt;0),IF(INDEX(pl_ativa,MAX(1,N(G1001)))="Sim",1,0),0))</f>
        <v/>
      </c>
      <c r="Q1001" s="39">
        <f>IF(F1001="","",COUNTIFS(ex_chave_oc,F1001,ex_cancelada,"&lt;&gt;Sim"))</f>
        <v/>
      </c>
      <c r="R1001" s="51">
        <f>IF(P1001="","",IF(AND(P1001=1,N(Q1001)&gt;0),1,0))</f>
        <v/>
      </c>
      <c r="S1001" s="30">
        <f>IF(P1001="","",IF(F1001="","ERRO: data prevista ausente ou inválida",IF(O1001=0,"Duplicada: contada uma vez",IF(N(G1001)=0,"ERRO: tarefa fora do Plano Mestre",IF(P1001=0,"Tarefa retirada do plano: não conta","OK")))))</f>
        <v/>
      </c>
    </row>
    <row r="1002">
      <c r="A1002" s="29" t="n"/>
      <c r="B1002" s="25" t="n"/>
      <c r="C1002" s="49" t="n"/>
      <c r="D1002" s="29" t="n"/>
      <c r="E1002" s="23">
        <f>IF(OR(A1002="",B1002=""),"",A1002&amp;"|"&amp;B1002)</f>
        <v/>
      </c>
      <c r="F1002" s="30">
        <f>IF(OR(E1002="",NOT(ISNUMBER(C1002))),"",E1002&amp;"|"&amp;YEAR(C1002)&amp;"-"&amp;RIGHT("0"&amp;MONTH(C1002),2)&amp;"-"&amp;RIGHT("0"&amp;DAY(C1002),2))</f>
        <v/>
      </c>
      <c r="G1002" s="26">
        <f>IF(E1002="","",IFERROR(MATCH(E1002,pl_chave,0),0))</f>
        <v/>
      </c>
      <c r="H1002" s="23">
        <f>IF(G1002="","",IF(G1002=0,"Tarefa fora do plano",INDEX(pl_tag,G1002)))</f>
        <v/>
      </c>
      <c r="I1002" s="30">
        <f>IF(N(G1002)=0,"",INDEX(pl_atividade,G1002))</f>
        <v/>
      </c>
      <c r="J1002" s="50">
        <f>IF(N(G1002)=0,"",INDEX(pl_especialidade,G1002))</f>
        <v/>
      </c>
      <c r="K1002" s="28">
        <f>IF(N(G1002)=0,"",INDEX(pl_duracao,G1002))</f>
        <v/>
      </c>
      <c r="L1002" s="39">
        <f>IF(ISNUMBER(C1002),YEAR(C1002),"")</f>
        <v/>
      </c>
      <c r="M1002" s="39">
        <f>IF(ISNUMBER(C1002),MONTH(C1002),"")</f>
        <v/>
      </c>
      <c r="N1002" s="23">
        <f>IF(L1002="","",IF(NOT(ISNUMBER(crono_ano)),"Informe o ano",IF(L1002&lt;crono_ano,"Antes do ano",IF(L1002&gt;crono_ano,"Depois do ano","No ano"))))</f>
        <v/>
      </c>
      <c r="O1002" s="39">
        <f>IF(F1002="","",IF(COUNTIF(F$7:F1002,F1002)=1,1,0))</f>
        <v/>
      </c>
      <c r="P1002" s="39">
        <f>IF(A1002&amp;B1002&amp;C1002="","",IF(AND(O1002=1,N(G1002)&gt;0),IF(INDEX(pl_ativa,MAX(1,N(G1002)))="Sim",1,0),0))</f>
        <v/>
      </c>
      <c r="Q1002" s="39">
        <f>IF(F1002="","",COUNTIFS(ex_chave_oc,F1002,ex_cancelada,"&lt;&gt;Sim"))</f>
        <v/>
      </c>
      <c r="R1002" s="51">
        <f>IF(P1002="","",IF(AND(P1002=1,N(Q1002)&gt;0),1,0))</f>
        <v/>
      </c>
      <c r="S1002" s="30">
        <f>IF(P1002="","",IF(F1002="","ERRO: data prevista ausente ou inválida",IF(O1002=0,"Duplicada: contada uma vez",IF(N(G1002)=0,"ERRO: tarefa fora do Plano Mestre",IF(P1002=0,"Tarefa retirada do plano: não conta","OK")))))</f>
        <v/>
      </c>
    </row>
    <row r="1003">
      <c r="A1003" s="29" t="n"/>
      <c r="B1003" s="25" t="n"/>
      <c r="C1003" s="49" t="n"/>
      <c r="D1003" s="29" t="n"/>
      <c r="E1003" s="23">
        <f>IF(OR(A1003="",B1003=""),"",A1003&amp;"|"&amp;B1003)</f>
        <v/>
      </c>
      <c r="F1003" s="30">
        <f>IF(OR(E1003="",NOT(ISNUMBER(C1003))),"",E1003&amp;"|"&amp;YEAR(C1003)&amp;"-"&amp;RIGHT("0"&amp;MONTH(C1003),2)&amp;"-"&amp;RIGHT("0"&amp;DAY(C1003),2))</f>
        <v/>
      </c>
      <c r="G1003" s="26">
        <f>IF(E1003="","",IFERROR(MATCH(E1003,pl_chave,0),0))</f>
        <v/>
      </c>
      <c r="H1003" s="23">
        <f>IF(G1003="","",IF(G1003=0,"Tarefa fora do plano",INDEX(pl_tag,G1003)))</f>
        <v/>
      </c>
      <c r="I1003" s="30">
        <f>IF(N(G1003)=0,"",INDEX(pl_atividade,G1003))</f>
        <v/>
      </c>
      <c r="J1003" s="50">
        <f>IF(N(G1003)=0,"",INDEX(pl_especialidade,G1003))</f>
        <v/>
      </c>
      <c r="K1003" s="28">
        <f>IF(N(G1003)=0,"",INDEX(pl_duracao,G1003))</f>
        <v/>
      </c>
      <c r="L1003" s="39">
        <f>IF(ISNUMBER(C1003),YEAR(C1003),"")</f>
        <v/>
      </c>
      <c r="M1003" s="39">
        <f>IF(ISNUMBER(C1003),MONTH(C1003),"")</f>
        <v/>
      </c>
      <c r="N1003" s="23">
        <f>IF(L1003="","",IF(NOT(ISNUMBER(crono_ano)),"Informe o ano",IF(L1003&lt;crono_ano,"Antes do ano",IF(L1003&gt;crono_ano,"Depois do ano","No ano"))))</f>
        <v/>
      </c>
      <c r="O1003" s="39">
        <f>IF(F1003="","",IF(COUNTIF(F$7:F1003,F1003)=1,1,0))</f>
        <v/>
      </c>
      <c r="P1003" s="39">
        <f>IF(A1003&amp;B1003&amp;C1003="","",IF(AND(O1003=1,N(G1003)&gt;0),IF(INDEX(pl_ativa,MAX(1,N(G1003)))="Sim",1,0),0))</f>
        <v/>
      </c>
      <c r="Q1003" s="39">
        <f>IF(F1003="","",COUNTIFS(ex_chave_oc,F1003,ex_cancelada,"&lt;&gt;Sim"))</f>
        <v/>
      </c>
      <c r="R1003" s="51">
        <f>IF(P1003="","",IF(AND(P1003=1,N(Q1003)&gt;0),1,0))</f>
        <v/>
      </c>
      <c r="S1003" s="30">
        <f>IF(P1003="","",IF(F1003="","ERRO: data prevista ausente ou inválida",IF(O1003=0,"Duplicada: contada uma vez",IF(N(G1003)=0,"ERRO: tarefa fora do Plano Mestre",IF(P1003=0,"Tarefa retirada do plano: não conta","OK")))))</f>
        <v/>
      </c>
    </row>
    <row r="1004">
      <c r="A1004" s="29" t="n"/>
      <c r="B1004" s="25" t="n"/>
      <c r="C1004" s="49" t="n"/>
      <c r="D1004" s="29" t="n"/>
      <c r="E1004" s="23">
        <f>IF(OR(A1004="",B1004=""),"",A1004&amp;"|"&amp;B1004)</f>
        <v/>
      </c>
      <c r="F1004" s="30">
        <f>IF(OR(E1004="",NOT(ISNUMBER(C1004))),"",E1004&amp;"|"&amp;YEAR(C1004)&amp;"-"&amp;RIGHT("0"&amp;MONTH(C1004),2)&amp;"-"&amp;RIGHT("0"&amp;DAY(C1004),2))</f>
        <v/>
      </c>
      <c r="G1004" s="26">
        <f>IF(E1004="","",IFERROR(MATCH(E1004,pl_chave,0),0))</f>
        <v/>
      </c>
      <c r="H1004" s="23">
        <f>IF(G1004="","",IF(G1004=0,"Tarefa fora do plano",INDEX(pl_tag,G1004)))</f>
        <v/>
      </c>
      <c r="I1004" s="30">
        <f>IF(N(G1004)=0,"",INDEX(pl_atividade,G1004))</f>
        <v/>
      </c>
      <c r="J1004" s="50">
        <f>IF(N(G1004)=0,"",INDEX(pl_especialidade,G1004))</f>
        <v/>
      </c>
      <c r="K1004" s="28">
        <f>IF(N(G1004)=0,"",INDEX(pl_duracao,G1004))</f>
        <v/>
      </c>
      <c r="L1004" s="39">
        <f>IF(ISNUMBER(C1004),YEAR(C1004),"")</f>
        <v/>
      </c>
      <c r="M1004" s="39">
        <f>IF(ISNUMBER(C1004),MONTH(C1004),"")</f>
        <v/>
      </c>
      <c r="N1004" s="23">
        <f>IF(L1004="","",IF(NOT(ISNUMBER(crono_ano)),"Informe o ano",IF(L1004&lt;crono_ano,"Antes do ano",IF(L1004&gt;crono_ano,"Depois do ano","No ano"))))</f>
        <v/>
      </c>
      <c r="O1004" s="39">
        <f>IF(F1004="","",IF(COUNTIF(F$7:F1004,F1004)=1,1,0))</f>
        <v/>
      </c>
      <c r="P1004" s="39">
        <f>IF(A1004&amp;B1004&amp;C1004="","",IF(AND(O1004=1,N(G1004)&gt;0),IF(INDEX(pl_ativa,MAX(1,N(G1004)))="Sim",1,0),0))</f>
        <v/>
      </c>
      <c r="Q1004" s="39">
        <f>IF(F1004="","",COUNTIFS(ex_chave_oc,F1004,ex_cancelada,"&lt;&gt;Sim"))</f>
        <v/>
      </c>
      <c r="R1004" s="51">
        <f>IF(P1004="","",IF(AND(P1004=1,N(Q1004)&gt;0),1,0))</f>
        <v/>
      </c>
      <c r="S1004" s="30">
        <f>IF(P1004="","",IF(F1004="","ERRO: data prevista ausente ou inválida",IF(O1004=0,"Duplicada: contada uma vez",IF(N(G1004)=0,"ERRO: tarefa fora do Plano Mestre",IF(P1004=0,"Tarefa retirada do plano: não conta","OK")))))</f>
        <v/>
      </c>
    </row>
    <row r="1005">
      <c r="A1005" s="29" t="n"/>
      <c r="B1005" s="25" t="n"/>
      <c r="C1005" s="49" t="n"/>
      <c r="D1005" s="29" t="n"/>
      <c r="E1005" s="23">
        <f>IF(OR(A1005="",B1005=""),"",A1005&amp;"|"&amp;B1005)</f>
        <v/>
      </c>
      <c r="F1005" s="30">
        <f>IF(OR(E1005="",NOT(ISNUMBER(C1005))),"",E1005&amp;"|"&amp;YEAR(C1005)&amp;"-"&amp;RIGHT("0"&amp;MONTH(C1005),2)&amp;"-"&amp;RIGHT("0"&amp;DAY(C1005),2))</f>
        <v/>
      </c>
      <c r="G1005" s="26">
        <f>IF(E1005="","",IFERROR(MATCH(E1005,pl_chave,0),0))</f>
        <v/>
      </c>
      <c r="H1005" s="23">
        <f>IF(G1005="","",IF(G1005=0,"Tarefa fora do plano",INDEX(pl_tag,G1005)))</f>
        <v/>
      </c>
      <c r="I1005" s="30">
        <f>IF(N(G1005)=0,"",INDEX(pl_atividade,G1005))</f>
        <v/>
      </c>
      <c r="J1005" s="50">
        <f>IF(N(G1005)=0,"",INDEX(pl_especialidade,G1005))</f>
        <v/>
      </c>
      <c r="K1005" s="28">
        <f>IF(N(G1005)=0,"",INDEX(pl_duracao,G1005))</f>
        <v/>
      </c>
      <c r="L1005" s="39">
        <f>IF(ISNUMBER(C1005),YEAR(C1005),"")</f>
        <v/>
      </c>
      <c r="M1005" s="39">
        <f>IF(ISNUMBER(C1005),MONTH(C1005),"")</f>
        <v/>
      </c>
      <c r="N1005" s="23">
        <f>IF(L1005="","",IF(NOT(ISNUMBER(crono_ano)),"Informe o ano",IF(L1005&lt;crono_ano,"Antes do ano",IF(L1005&gt;crono_ano,"Depois do ano","No ano"))))</f>
        <v/>
      </c>
      <c r="O1005" s="39">
        <f>IF(F1005="","",IF(COUNTIF(F$7:F1005,F1005)=1,1,0))</f>
        <v/>
      </c>
      <c r="P1005" s="39">
        <f>IF(A1005&amp;B1005&amp;C1005="","",IF(AND(O1005=1,N(G1005)&gt;0),IF(INDEX(pl_ativa,MAX(1,N(G1005)))="Sim",1,0),0))</f>
        <v/>
      </c>
      <c r="Q1005" s="39">
        <f>IF(F1005="","",COUNTIFS(ex_chave_oc,F1005,ex_cancelada,"&lt;&gt;Sim"))</f>
        <v/>
      </c>
      <c r="R1005" s="51">
        <f>IF(P1005="","",IF(AND(P1005=1,N(Q1005)&gt;0),1,0))</f>
        <v/>
      </c>
      <c r="S1005" s="30">
        <f>IF(P1005="","",IF(F1005="","ERRO: data prevista ausente ou inválida",IF(O1005=0,"Duplicada: contada uma vez",IF(N(G1005)=0,"ERRO: tarefa fora do Plano Mestre",IF(P1005=0,"Tarefa retirada do plano: não conta","OK")))))</f>
        <v/>
      </c>
    </row>
    <row r="1006">
      <c r="A1006" s="29" t="n"/>
      <c r="B1006" s="25" t="n"/>
      <c r="C1006" s="49" t="n"/>
      <c r="D1006" s="29" t="n"/>
      <c r="E1006" s="23">
        <f>IF(OR(A1006="",B1006=""),"",A1006&amp;"|"&amp;B1006)</f>
        <v/>
      </c>
      <c r="F1006" s="30">
        <f>IF(OR(E1006="",NOT(ISNUMBER(C1006))),"",E1006&amp;"|"&amp;YEAR(C1006)&amp;"-"&amp;RIGHT("0"&amp;MONTH(C1006),2)&amp;"-"&amp;RIGHT("0"&amp;DAY(C1006),2))</f>
        <v/>
      </c>
      <c r="G1006" s="26">
        <f>IF(E1006="","",IFERROR(MATCH(E1006,pl_chave,0),0))</f>
        <v/>
      </c>
      <c r="H1006" s="23">
        <f>IF(G1006="","",IF(G1006=0,"Tarefa fora do plano",INDEX(pl_tag,G1006)))</f>
        <v/>
      </c>
      <c r="I1006" s="30">
        <f>IF(N(G1006)=0,"",INDEX(pl_atividade,G1006))</f>
        <v/>
      </c>
      <c r="J1006" s="50">
        <f>IF(N(G1006)=0,"",INDEX(pl_especialidade,G1006))</f>
        <v/>
      </c>
      <c r="K1006" s="28">
        <f>IF(N(G1006)=0,"",INDEX(pl_duracao,G1006))</f>
        <v/>
      </c>
      <c r="L1006" s="39">
        <f>IF(ISNUMBER(C1006),YEAR(C1006),"")</f>
        <v/>
      </c>
      <c r="M1006" s="39">
        <f>IF(ISNUMBER(C1006),MONTH(C1006),"")</f>
        <v/>
      </c>
      <c r="N1006" s="23">
        <f>IF(L1006="","",IF(NOT(ISNUMBER(crono_ano)),"Informe o ano",IF(L1006&lt;crono_ano,"Antes do ano",IF(L1006&gt;crono_ano,"Depois do ano","No ano"))))</f>
        <v/>
      </c>
      <c r="O1006" s="39">
        <f>IF(F1006="","",IF(COUNTIF(F$7:F1006,F1006)=1,1,0))</f>
        <v/>
      </c>
      <c r="P1006" s="39">
        <f>IF(A1006&amp;B1006&amp;C1006="","",IF(AND(O1006=1,N(G1006)&gt;0),IF(INDEX(pl_ativa,MAX(1,N(G1006)))="Sim",1,0),0))</f>
        <v/>
      </c>
      <c r="Q1006" s="39">
        <f>IF(F1006="","",COUNTIFS(ex_chave_oc,F1006,ex_cancelada,"&lt;&gt;Sim"))</f>
        <v/>
      </c>
      <c r="R1006" s="51">
        <f>IF(P1006="","",IF(AND(P1006=1,N(Q1006)&gt;0),1,0))</f>
        <v/>
      </c>
      <c r="S1006" s="30">
        <f>IF(P1006="","",IF(F1006="","ERRO: data prevista ausente ou inválida",IF(O1006=0,"Duplicada: contada uma vez",IF(N(G1006)=0,"ERRO: tarefa fora do Plano Mestre",IF(P1006=0,"Tarefa retirada do plano: não conta","OK")))))</f>
        <v/>
      </c>
    </row>
    <row r="1007">
      <c r="A1007" s="29" t="n"/>
      <c r="B1007" s="25" t="n"/>
      <c r="C1007" s="49" t="n"/>
      <c r="D1007" s="29" t="n"/>
      <c r="E1007" s="23">
        <f>IF(OR(A1007="",B1007=""),"",A1007&amp;"|"&amp;B1007)</f>
        <v/>
      </c>
      <c r="F1007" s="30">
        <f>IF(OR(E1007="",NOT(ISNUMBER(C1007))),"",E1007&amp;"|"&amp;YEAR(C1007)&amp;"-"&amp;RIGHT("0"&amp;MONTH(C1007),2)&amp;"-"&amp;RIGHT("0"&amp;DAY(C1007),2))</f>
        <v/>
      </c>
      <c r="G1007" s="26">
        <f>IF(E1007="","",IFERROR(MATCH(E1007,pl_chave,0),0))</f>
        <v/>
      </c>
      <c r="H1007" s="23">
        <f>IF(G1007="","",IF(G1007=0,"Tarefa fora do plano",INDEX(pl_tag,G1007)))</f>
        <v/>
      </c>
      <c r="I1007" s="30">
        <f>IF(N(G1007)=0,"",INDEX(pl_atividade,G1007))</f>
        <v/>
      </c>
      <c r="J1007" s="50">
        <f>IF(N(G1007)=0,"",INDEX(pl_especialidade,G1007))</f>
        <v/>
      </c>
      <c r="K1007" s="28">
        <f>IF(N(G1007)=0,"",INDEX(pl_duracao,G1007))</f>
        <v/>
      </c>
      <c r="L1007" s="39">
        <f>IF(ISNUMBER(C1007),YEAR(C1007),"")</f>
        <v/>
      </c>
      <c r="M1007" s="39">
        <f>IF(ISNUMBER(C1007),MONTH(C1007),"")</f>
        <v/>
      </c>
      <c r="N1007" s="23">
        <f>IF(L1007="","",IF(NOT(ISNUMBER(crono_ano)),"Informe o ano",IF(L1007&lt;crono_ano,"Antes do ano",IF(L1007&gt;crono_ano,"Depois do ano","No ano"))))</f>
        <v/>
      </c>
      <c r="O1007" s="39">
        <f>IF(F1007="","",IF(COUNTIF(F$7:F1007,F1007)=1,1,0))</f>
        <v/>
      </c>
      <c r="P1007" s="39">
        <f>IF(A1007&amp;B1007&amp;C1007="","",IF(AND(O1007=1,N(G1007)&gt;0),IF(INDEX(pl_ativa,MAX(1,N(G1007)))="Sim",1,0),0))</f>
        <v/>
      </c>
      <c r="Q1007" s="39">
        <f>IF(F1007="","",COUNTIFS(ex_chave_oc,F1007,ex_cancelada,"&lt;&gt;Sim"))</f>
        <v/>
      </c>
      <c r="R1007" s="51">
        <f>IF(P1007="","",IF(AND(P1007=1,N(Q1007)&gt;0),1,0))</f>
        <v/>
      </c>
      <c r="S1007" s="30">
        <f>IF(P1007="","",IF(F1007="","ERRO: data prevista ausente ou inválida",IF(O1007=0,"Duplicada: contada uma vez",IF(N(G1007)=0,"ERRO: tarefa fora do Plano Mestre",IF(P1007=0,"Tarefa retirada do plano: não conta","OK")))))</f>
        <v/>
      </c>
    </row>
    <row r="1008">
      <c r="A1008" s="29" t="n"/>
      <c r="B1008" s="25" t="n"/>
      <c r="C1008" s="49" t="n"/>
      <c r="D1008" s="29" t="n"/>
      <c r="E1008" s="23">
        <f>IF(OR(A1008="",B1008=""),"",A1008&amp;"|"&amp;B1008)</f>
        <v/>
      </c>
      <c r="F1008" s="30">
        <f>IF(OR(E1008="",NOT(ISNUMBER(C1008))),"",E1008&amp;"|"&amp;YEAR(C1008)&amp;"-"&amp;RIGHT("0"&amp;MONTH(C1008),2)&amp;"-"&amp;RIGHT("0"&amp;DAY(C1008),2))</f>
        <v/>
      </c>
      <c r="G1008" s="26">
        <f>IF(E1008="","",IFERROR(MATCH(E1008,pl_chave,0),0))</f>
        <v/>
      </c>
      <c r="H1008" s="23">
        <f>IF(G1008="","",IF(G1008=0,"Tarefa fora do plano",INDEX(pl_tag,G1008)))</f>
        <v/>
      </c>
      <c r="I1008" s="30">
        <f>IF(N(G1008)=0,"",INDEX(pl_atividade,G1008))</f>
        <v/>
      </c>
      <c r="J1008" s="50">
        <f>IF(N(G1008)=0,"",INDEX(pl_especialidade,G1008))</f>
        <v/>
      </c>
      <c r="K1008" s="28">
        <f>IF(N(G1008)=0,"",INDEX(pl_duracao,G1008))</f>
        <v/>
      </c>
      <c r="L1008" s="39">
        <f>IF(ISNUMBER(C1008),YEAR(C1008),"")</f>
        <v/>
      </c>
      <c r="M1008" s="39">
        <f>IF(ISNUMBER(C1008),MONTH(C1008),"")</f>
        <v/>
      </c>
      <c r="N1008" s="23">
        <f>IF(L1008="","",IF(NOT(ISNUMBER(crono_ano)),"Informe o ano",IF(L1008&lt;crono_ano,"Antes do ano",IF(L1008&gt;crono_ano,"Depois do ano","No ano"))))</f>
        <v/>
      </c>
      <c r="O1008" s="39">
        <f>IF(F1008="","",IF(COUNTIF(F$7:F1008,F1008)=1,1,0))</f>
        <v/>
      </c>
      <c r="P1008" s="39">
        <f>IF(A1008&amp;B1008&amp;C1008="","",IF(AND(O1008=1,N(G1008)&gt;0),IF(INDEX(pl_ativa,MAX(1,N(G1008)))="Sim",1,0),0))</f>
        <v/>
      </c>
      <c r="Q1008" s="39">
        <f>IF(F1008="","",COUNTIFS(ex_chave_oc,F1008,ex_cancelada,"&lt;&gt;Sim"))</f>
        <v/>
      </c>
      <c r="R1008" s="51">
        <f>IF(P1008="","",IF(AND(P1008=1,N(Q1008)&gt;0),1,0))</f>
        <v/>
      </c>
      <c r="S1008" s="30">
        <f>IF(P1008="","",IF(F1008="","ERRO: data prevista ausente ou inválida",IF(O1008=0,"Duplicada: contada uma vez",IF(N(G1008)=0,"ERRO: tarefa fora do Plano Mestre",IF(P1008=0,"Tarefa retirada do plano: não conta","OK")))))</f>
        <v/>
      </c>
    </row>
    <row r="1009">
      <c r="A1009" s="29" t="n"/>
      <c r="B1009" s="25" t="n"/>
      <c r="C1009" s="49" t="n"/>
      <c r="D1009" s="29" t="n"/>
      <c r="E1009" s="23">
        <f>IF(OR(A1009="",B1009=""),"",A1009&amp;"|"&amp;B1009)</f>
        <v/>
      </c>
      <c r="F1009" s="30">
        <f>IF(OR(E1009="",NOT(ISNUMBER(C1009))),"",E1009&amp;"|"&amp;YEAR(C1009)&amp;"-"&amp;RIGHT("0"&amp;MONTH(C1009),2)&amp;"-"&amp;RIGHT("0"&amp;DAY(C1009),2))</f>
        <v/>
      </c>
      <c r="G1009" s="26">
        <f>IF(E1009="","",IFERROR(MATCH(E1009,pl_chave,0),0))</f>
        <v/>
      </c>
      <c r="H1009" s="23">
        <f>IF(G1009="","",IF(G1009=0,"Tarefa fora do plano",INDEX(pl_tag,G1009)))</f>
        <v/>
      </c>
      <c r="I1009" s="30">
        <f>IF(N(G1009)=0,"",INDEX(pl_atividade,G1009))</f>
        <v/>
      </c>
      <c r="J1009" s="50">
        <f>IF(N(G1009)=0,"",INDEX(pl_especialidade,G1009))</f>
        <v/>
      </c>
      <c r="K1009" s="28">
        <f>IF(N(G1009)=0,"",INDEX(pl_duracao,G1009))</f>
        <v/>
      </c>
      <c r="L1009" s="39">
        <f>IF(ISNUMBER(C1009),YEAR(C1009),"")</f>
        <v/>
      </c>
      <c r="M1009" s="39">
        <f>IF(ISNUMBER(C1009),MONTH(C1009),"")</f>
        <v/>
      </c>
      <c r="N1009" s="23">
        <f>IF(L1009="","",IF(NOT(ISNUMBER(crono_ano)),"Informe o ano",IF(L1009&lt;crono_ano,"Antes do ano",IF(L1009&gt;crono_ano,"Depois do ano","No ano"))))</f>
        <v/>
      </c>
      <c r="O1009" s="39">
        <f>IF(F1009="","",IF(COUNTIF(F$7:F1009,F1009)=1,1,0))</f>
        <v/>
      </c>
      <c r="P1009" s="39">
        <f>IF(A1009&amp;B1009&amp;C1009="","",IF(AND(O1009=1,N(G1009)&gt;0),IF(INDEX(pl_ativa,MAX(1,N(G1009)))="Sim",1,0),0))</f>
        <v/>
      </c>
      <c r="Q1009" s="39">
        <f>IF(F1009="","",COUNTIFS(ex_chave_oc,F1009,ex_cancelada,"&lt;&gt;Sim"))</f>
        <v/>
      </c>
      <c r="R1009" s="51">
        <f>IF(P1009="","",IF(AND(P1009=1,N(Q1009)&gt;0),1,0))</f>
        <v/>
      </c>
      <c r="S1009" s="30">
        <f>IF(P1009="","",IF(F1009="","ERRO: data prevista ausente ou inválida",IF(O1009=0,"Duplicada: contada uma vez",IF(N(G1009)=0,"ERRO: tarefa fora do Plano Mestre",IF(P1009=0,"Tarefa retirada do plano: não conta","OK")))))</f>
        <v/>
      </c>
    </row>
    <row r="1010">
      <c r="A1010" s="29" t="n"/>
      <c r="B1010" s="25" t="n"/>
      <c r="C1010" s="49" t="n"/>
      <c r="D1010" s="29" t="n"/>
      <c r="E1010" s="23">
        <f>IF(OR(A1010="",B1010=""),"",A1010&amp;"|"&amp;B1010)</f>
        <v/>
      </c>
      <c r="F1010" s="30">
        <f>IF(OR(E1010="",NOT(ISNUMBER(C1010))),"",E1010&amp;"|"&amp;YEAR(C1010)&amp;"-"&amp;RIGHT("0"&amp;MONTH(C1010),2)&amp;"-"&amp;RIGHT("0"&amp;DAY(C1010),2))</f>
        <v/>
      </c>
      <c r="G1010" s="26">
        <f>IF(E1010="","",IFERROR(MATCH(E1010,pl_chave,0),0))</f>
        <v/>
      </c>
      <c r="H1010" s="23">
        <f>IF(G1010="","",IF(G1010=0,"Tarefa fora do plano",INDEX(pl_tag,G1010)))</f>
        <v/>
      </c>
      <c r="I1010" s="30">
        <f>IF(N(G1010)=0,"",INDEX(pl_atividade,G1010))</f>
        <v/>
      </c>
      <c r="J1010" s="50">
        <f>IF(N(G1010)=0,"",INDEX(pl_especialidade,G1010))</f>
        <v/>
      </c>
      <c r="K1010" s="28">
        <f>IF(N(G1010)=0,"",INDEX(pl_duracao,G1010))</f>
        <v/>
      </c>
      <c r="L1010" s="39">
        <f>IF(ISNUMBER(C1010),YEAR(C1010),"")</f>
        <v/>
      </c>
      <c r="M1010" s="39">
        <f>IF(ISNUMBER(C1010),MONTH(C1010),"")</f>
        <v/>
      </c>
      <c r="N1010" s="23">
        <f>IF(L1010="","",IF(NOT(ISNUMBER(crono_ano)),"Informe o ano",IF(L1010&lt;crono_ano,"Antes do ano",IF(L1010&gt;crono_ano,"Depois do ano","No ano"))))</f>
        <v/>
      </c>
      <c r="O1010" s="39">
        <f>IF(F1010="","",IF(COUNTIF(F$7:F1010,F1010)=1,1,0))</f>
        <v/>
      </c>
      <c r="P1010" s="39">
        <f>IF(A1010&amp;B1010&amp;C1010="","",IF(AND(O1010=1,N(G1010)&gt;0),IF(INDEX(pl_ativa,MAX(1,N(G1010)))="Sim",1,0),0))</f>
        <v/>
      </c>
      <c r="Q1010" s="39">
        <f>IF(F1010="","",COUNTIFS(ex_chave_oc,F1010,ex_cancelada,"&lt;&gt;Sim"))</f>
        <v/>
      </c>
      <c r="R1010" s="51">
        <f>IF(P1010="","",IF(AND(P1010=1,N(Q1010)&gt;0),1,0))</f>
        <v/>
      </c>
      <c r="S1010" s="30">
        <f>IF(P1010="","",IF(F1010="","ERRO: data prevista ausente ou inválida",IF(O1010=0,"Duplicada: contada uma vez",IF(N(G1010)=0,"ERRO: tarefa fora do Plano Mestre",IF(P1010=0,"Tarefa retirada do plano: não conta","OK")))))</f>
        <v/>
      </c>
    </row>
    <row r="1011">
      <c r="A1011" s="29" t="n"/>
      <c r="B1011" s="25" t="n"/>
      <c r="C1011" s="49" t="n"/>
      <c r="D1011" s="29" t="n"/>
      <c r="E1011" s="23">
        <f>IF(OR(A1011="",B1011=""),"",A1011&amp;"|"&amp;B1011)</f>
        <v/>
      </c>
      <c r="F1011" s="30">
        <f>IF(OR(E1011="",NOT(ISNUMBER(C1011))),"",E1011&amp;"|"&amp;YEAR(C1011)&amp;"-"&amp;RIGHT("0"&amp;MONTH(C1011),2)&amp;"-"&amp;RIGHT("0"&amp;DAY(C1011),2))</f>
        <v/>
      </c>
      <c r="G1011" s="26">
        <f>IF(E1011="","",IFERROR(MATCH(E1011,pl_chave,0),0))</f>
        <v/>
      </c>
      <c r="H1011" s="23">
        <f>IF(G1011="","",IF(G1011=0,"Tarefa fora do plano",INDEX(pl_tag,G1011)))</f>
        <v/>
      </c>
      <c r="I1011" s="30">
        <f>IF(N(G1011)=0,"",INDEX(pl_atividade,G1011))</f>
        <v/>
      </c>
      <c r="J1011" s="50">
        <f>IF(N(G1011)=0,"",INDEX(pl_especialidade,G1011))</f>
        <v/>
      </c>
      <c r="K1011" s="28">
        <f>IF(N(G1011)=0,"",INDEX(pl_duracao,G1011))</f>
        <v/>
      </c>
      <c r="L1011" s="39">
        <f>IF(ISNUMBER(C1011),YEAR(C1011),"")</f>
        <v/>
      </c>
      <c r="M1011" s="39">
        <f>IF(ISNUMBER(C1011),MONTH(C1011),"")</f>
        <v/>
      </c>
      <c r="N1011" s="23">
        <f>IF(L1011="","",IF(NOT(ISNUMBER(crono_ano)),"Informe o ano",IF(L1011&lt;crono_ano,"Antes do ano",IF(L1011&gt;crono_ano,"Depois do ano","No ano"))))</f>
        <v/>
      </c>
      <c r="O1011" s="39">
        <f>IF(F1011="","",IF(COUNTIF(F$7:F1011,F1011)=1,1,0))</f>
        <v/>
      </c>
      <c r="P1011" s="39">
        <f>IF(A1011&amp;B1011&amp;C1011="","",IF(AND(O1011=1,N(G1011)&gt;0),IF(INDEX(pl_ativa,MAX(1,N(G1011)))="Sim",1,0),0))</f>
        <v/>
      </c>
      <c r="Q1011" s="39">
        <f>IF(F1011="","",COUNTIFS(ex_chave_oc,F1011,ex_cancelada,"&lt;&gt;Sim"))</f>
        <v/>
      </c>
      <c r="R1011" s="51">
        <f>IF(P1011="","",IF(AND(P1011=1,N(Q1011)&gt;0),1,0))</f>
        <v/>
      </c>
      <c r="S1011" s="30">
        <f>IF(P1011="","",IF(F1011="","ERRO: data prevista ausente ou inválida",IF(O1011=0,"Duplicada: contada uma vez",IF(N(G1011)=0,"ERRO: tarefa fora do Plano Mestre",IF(P1011=0,"Tarefa retirada do plano: não conta","OK")))))</f>
        <v/>
      </c>
    </row>
    <row r="1012">
      <c r="A1012" s="29" t="n"/>
      <c r="B1012" s="25" t="n"/>
      <c r="C1012" s="49" t="n"/>
      <c r="D1012" s="29" t="n"/>
      <c r="E1012" s="23">
        <f>IF(OR(A1012="",B1012=""),"",A1012&amp;"|"&amp;B1012)</f>
        <v/>
      </c>
      <c r="F1012" s="30">
        <f>IF(OR(E1012="",NOT(ISNUMBER(C1012))),"",E1012&amp;"|"&amp;YEAR(C1012)&amp;"-"&amp;RIGHT("0"&amp;MONTH(C1012),2)&amp;"-"&amp;RIGHT("0"&amp;DAY(C1012),2))</f>
        <v/>
      </c>
      <c r="G1012" s="26">
        <f>IF(E1012="","",IFERROR(MATCH(E1012,pl_chave,0),0))</f>
        <v/>
      </c>
      <c r="H1012" s="23">
        <f>IF(G1012="","",IF(G1012=0,"Tarefa fora do plano",INDEX(pl_tag,G1012)))</f>
        <v/>
      </c>
      <c r="I1012" s="30">
        <f>IF(N(G1012)=0,"",INDEX(pl_atividade,G1012))</f>
        <v/>
      </c>
      <c r="J1012" s="50">
        <f>IF(N(G1012)=0,"",INDEX(pl_especialidade,G1012))</f>
        <v/>
      </c>
      <c r="K1012" s="28">
        <f>IF(N(G1012)=0,"",INDEX(pl_duracao,G1012))</f>
        <v/>
      </c>
      <c r="L1012" s="39">
        <f>IF(ISNUMBER(C1012),YEAR(C1012),"")</f>
        <v/>
      </c>
      <c r="M1012" s="39">
        <f>IF(ISNUMBER(C1012),MONTH(C1012),"")</f>
        <v/>
      </c>
      <c r="N1012" s="23">
        <f>IF(L1012="","",IF(NOT(ISNUMBER(crono_ano)),"Informe o ano",IF(L1012&lt;crono_ano,"Antes do ano",IF(L1012&gt;crono_ano,"Depois do ano","No ano"))))</f>
        <v/>
      </c>
      <c r="O1012" s="39">
        <f>IF(F1012="","",IF(COUNTIF(F$7:F1012,F1012)=1,1,0))</f>
        <v/>
      </c>
      <c r="P1012" s="39">
        <f>IF(A1012&amp;B1012&amp;C1012="","",IF(AND(O1012=1,N(G1012)&gt;0),IF(INDEX(pl_ativa,MAX(1,N(G1012)))="Sim",1,0),0))</f>
        <v/>
      </c>
      <c r="Q1012" s="39">
        <f>IF(F1012="","",COUNTIFS(ex_chave_oc,F1012,ex_cancelada,"&lt;&gt;Sim"))</f>
        <v/>
      </c>
      <c r="R1012" s="51">
        <f>IF(P1012="","",IF(AND(P1012=1,N(Q1012)&gt;0),1,0))</f>
        <v/>
      </c>
      <c r="S1012" s="30">
        <f>IF(P1012="","",IF(F1012="","ERRO: data prevista ausente ou inválida",IF(O1012=0,"Duplicada: contada uma vez",IF(N(G1012)=0,"ERRO: tarefa fora do Plano Mestre",IF(P1012=0,"Tarefa retirada do plano: não conta","OK")))))</f>
        <v/>
      </c>
    </row>
    <row r="1013">
      <c r="A1013" s="29" t="n"/>
      <c r="B1013" s="25" t="n"/>
      <c r="C1013" s="49" t="n"/>
      <c r="D1013" s="29" t="n"/>
      <c r="E1013" s="23">
        <f>IF(OR(A1013="",B1013=""),"",A1013&amp;"|"&amp;B1013)</f>
        <v/>
      </c>
      <c r="F1013" s="30">
        <f>IF(OR(E1013="",NOT(ISNUMBER(C1013))),"",E1013&amp;"|"&amp;YEAR(C1013)&amp;"-"&amp;RIGHT("0"&amp;MONTH(C1013),2)&amp;"-"&amp;RIGHT("0"&amp;DAY(C1013),2))</f>
        <v/>
      </c>
      <c r="G1013" s="26">
        <f>IF(E1013="","",IFERROR(MATCH(E1013,pl_chave,0),0))</f>
        <v/>
      </c>
      <c r="H1013" s="23">
        <f>IF(G1013="","",IF(G1013=0,"Tarefa fora do plano",INDEX(pl_tag,G1013)))</f>
        <v/>
      </c>
      <c r="I1013" s="30">
        <f>IF(N(G1013)=0,"",INDEX(pl_atividade,G1013))</f>
        <v/>
      </c>
      <c r="J1013" s="50">
        <f>IF(N(G1013)=0,"",INDEX(pl_especialidade,G1013))</f>
        <v/>
      </c>
      <c r="K1013" s="28">
        <f>IF(N(G1013)=0,"",INDEX(pl_duracao,G1013))</f>
        <v/>
      </c>
      <c r="L1013" s="39">
        <f>IF(ISNUMBER(C1013),YEAR(C1013),"")</f>
        <v/>
      </c>
      <c r="M1013" s="39">
        <f>IF(ISNUMBER(C1013),MONTH(C1013),"")</f>
        <v/>
      </c>
      <c r="N1013" s="23">
        <f>IF(L1013="","",IF(NOT(ISNUMBER(crono_ano)),"Informe o ano",IF(L1013&lt;crono_ano,"Antes do ano",IF(L1013&gt;crono_ano,"Depois do ano","No ano"))))</f>
        <v/>
      </c>
      <c r="O1013" s="39">
        <f>IF(F1013="","",IF(COUNTIF(F$7:F1013,F1013)=1,1,0))</f>
        <v/>
      </c>
      <c r="P1013" s="39">
        <f>IF(A1013&amp;B1013&amp;C1013="","",IF(AND(O1013=1,N(G1013)&gt;0),IF(INDEX(pl_ativa,MAX(1,N(G1013)))="Sim",1,0),0))</f>
        <v/>
      </c>
      <c r="Q1013" s="39">
        <f>IF(F1013="","",COUNTIFS(ex_chave_oc,F1013,ex_cancelada,"&lt;&gt;Sim"))</f>
        <v/>
      </c>
      <c r="R1013" s="51">
        <f>IF(P1013="","",IF(AND(P1013=1,N(Q1013)&gt;0),1,0))</f>
        <v/>
      </c>
      <c r="S1013" s="30">
        <f>IF(P1013="","",IF(F1013="","ERRO: data prevista ausente ou inválida",IF(O1013=0,"Duplicada: contada uma vez",IF(N(G1013)=0,"ERRO: tarefa fora do Plano Mestre",IF(P1013=0,"Tarefa retirada do plano: não conta","OK")))))</f>
        <v/>
      </c>
    </row>
    <row r="1014">
      <c r="A1014" s="29" t="n"/>
      <c r="B1014" s="25" t="n"/>
      <c r="C1014" s="49" t="n"/>
      <c r="D1014" s="29" t="n"/>
      <c r="E1014" s="23">
        <f>IF(OR(A1014="",B1014=""),"",A1014&amp;"|"&amp;B1014)</f>
        <v/>
      </c>
      <c r="F1014" s="30">
        <f>IF(OR(E1014="",NOT(ISNUMBER(C1014))),"",E1014&amp;"|"&amp;YEAR(C1014)&amp;"-"&amp;RIGHT("0"&amp;MONTH(C1014),2)&amp;"-"&amp;RIGHT("0"&amp;DAY(C1014),2))</f>
        <v/>
      </c>
      <c r="G1014" s="26">
        <f>IF(E1014="","",IFERROR(MATCH(E1014,pl_chave,0),0))</f>
        <v/>
      </c>
      <c r="H1014" s="23">
        <f>IF(G1014="","",IF(G1014=0,"Tarefa fora do plano",INDEX(pl_tag,G1014)))</f>
        <v/>
      </c>
      <c r="I1014" s="30">
        <f>IF(N(G1014)=0,"",INDEX(pl_atividade,G1014))</f>
        <v/>
      </c>
      <c r="J1014" s="50">
        <f>IF(N(G1014)=0,"",INDEX(pl_especialidade,G1014))</f>
        <v/>
      </c>
      <c r="K1014" s="28">
        <f>IF(N(G1014)=0,"",INDEX(pl_duracao,G1014))</f>
        <v/>
      </c>
      <c r="L1014" s="39">
        <f>IF(ISNUMBER(C1014),YEAR(C1014),"")</f>
        <v/>
      </c>
      <c r="M1014" s="39">
        <f>IF(ISNUMBER(C1014),MONTH(C1014),"")</f>
        <v/>
      </c>
      <c r="N1014" s="23">
        <f>IF(L1014="","",IF(NOT(ISNUMBER(crono_ano)),"Informe o ano",IF(L1014&lt;crono_ano,"Antes do ano",IF(L1014&gt;crono_ano,"Depois do ano","No ano"))))</f>
        <v/>
      </c>
      <c r="O1014" s="39">
        <f>IF(F1014="","",IF(COUNTIF(F$7:F1014,F1014)=1,1,0))</f>
        <v/>
      </c>
      <c r="P1014" s="39">
        <f>IF(A1014&amp;B1014&amp;C1014="","",IF(AND(O1014=1,N(G1014)&gt;0),IF(INDEX(pl_ativa,MAX(1,N(G1014)))="Sim",1,0),0))</f>
        <v/>
      </c>
      <c r="Q1014" s="39">
        <f>IF(F1014="","",COUNTIFS(ex_chave_oc,F1014,ex_cancelada,"&lt;&gt;Sim"))</f>
        <v/>
      </c>
      <c r="R1014" s="51">
        <f>IF(P1014="","",IF(AND(P1014=1,N(Q1014)&gt;0),1,0))</f>
        <v/>
      </c>
      <c r="S1014" s="30">
        <f>IF(P1014="","",IF(F1014="","ERRO: data prevista ausente ou inválida",IF(O1014=0,"Duplicada: contada uma vez",IF(N(G1014)=0,"ERRO: tarefa fora do Plano Mestre",IF(P1014=0,"Tarefa retirada do plano: não conta","OK")))))</f>
        <v/>
      </c>
    </row>
    <row r="1015">
      <c r="A1015" s="29" t="n"/>
      <c r="B1015" s="25" t="n"/>
      <c r="C1015" s="49" t="n"/>
      <c r="D1015" s="29" t="n"/>
      <c r="E1015" s="23">
        <f>IF(OR(A1015="",B1015=""),"",A1015&amp;"|"&amp;B1015)</f>
        <v/>
      </c>
      <c r="F1015" s="30">
        <f>IF(OR(E1015="",NOT(ISNUMBER(C1015))),"",E1015&amp;"|"&amp;YEAR(C1015)&amp;"-"&amp;RIGHT("0"&amp;MONTH(C1015),2)&amp;"-"&amp;RIGHT("0"&amp;DAY(C1015),2))</f>
        <v/>
      </c>
      <c r="G1015" s="26">
        <f>IF(E1015="","",IFERROR(MATCH(E1015,pl_chave,0),0))</f>
        <v/>
      </c>
      <c r="H1015" s="23">
        <f>IF(G1015="","",IF(G1015=0,"Tarefa fora do plano",INDEX(pl_tag,G1015)))</f>
        <v/>
      </c>
      <c r="I1015" s="30">
        <f>IF(N(G1015)=0,"",INDEX(pl_atividade,G1015))</f>
        <v/>
      </c>
      <c r="J1015" s="50">
        <f>IF(N(G1015)=0,"",INDEX(pl_especialidade,G1015))</f>
        <v/>
      </c>
      <c r="K1015" s="28">
        <f>IF(N(G1015)=0,"",INDEX(pl_duracao,G1015))</f>
        <v/>
      </c>
      <c r="L1015" s="39">
        <f>IF(ISNUMBER(C1015),YEAR(C1015),"")</f>
        <v/>
      </c>
      <c r="M1015" s="39">
        <f>IF(ISNUMBER(C1015),MONTH(C1015),"")</f>
        <v/>
      </c>
      <c r="N1015" s="23">
        <f>IF(L1015="","",IF(NOT(ISNUMBER(crono_ano)),"Informe o ano",IF(L1015&lt;crono_ano,"Antes do ano",IF(L1015&gt;crono_ano,"Depois do ano","No ano"))))</f>
        <v/>
      </c>
      <c r="O1015" s="39">
        <f>IF(F1015="","",IF(COUNTIF(F$7:F1015,F1015)=1,1,0))</f>
        <v/>
      </c>
      <c r="P1015" s="39">
        <f>IF(A1015&amp;B1015&amp;C1015="","",IF(AND(O1015=1,N(G1015)&gt;0),IF(INDEX(pl_ativa,MAX(1,N(G1015)))="Sim",1,0),0))</f>
        <v/>
      </c>
      <c r="Q1015" s="39">
        <f>IF(F1015="","",COUNTIFS(ex_chave_oc,F1015,ex_cancelada,"&lt;&gt;Sim"))</f>
        <v/>
      </c>
      <c r="R1015" s="51">
        <f>IF(P1015="","",IF(AND(P1015=1,N(Q1015)&gt;0),1,0))</f>
        <v/>
      </c>
      <c r="S1015" s="30">
        <f>IF(P1015="","",IF(F1015="","ERRO: data prevista ausente ou inválida",IF(O1015=0,"Duplicada: contada uma vez",IF(N(G1015)=0,"ERRO: tarefa fora do Plano Mestre",IF(P1015=0,"Tarefa retirada do plano: não conta","OK")))))</f>
        <v/>
      </c>
    </row>
    <row r="1016">
      <c r="A1016" s="29" t="n"/>
      <c r="B1016" s="25" t="n"/>
      <c r="C1016" s="49" t="n"/>
      <c r="D1016" s="29" t="n"/>
      <c r="E1016" s="23">
        <f>IF(OR(A1016="",B1016=""),"",A1016&amp;"|"&amp;B1016)</f>
        <v/>
      </c>
      <c r="F1016" s="30">
        <f>IF(OR(E1016="",NOT(ISNUMBER(C1016))),"",E1016&amp;"|"&amp;YEAR(C1016)&amp;"-"&amp;RIGHT("0"&amp;MONTH(C1016),2)&amp;"-"&amp;RIGHT("0"&amp;DAY(C1016),2))</f>
        <v/>
      </c>
      <c r="G1016" s="26">
        <f>IF(E1016="","",IFERROR(MATCH(E1016,pl_chave,0),0))</f>
        <v/>
      </c>
      <c r="H1016" s="23">
        <f>IF(G1016="","",IF(G1016=0,"Tarefa fora do plano",INDEX(pl_tag,G1016)))</f>
        <v/>
      </c>
      <c r="I1016" s="30">
        <f>IF(N(G1016)=0,"",INDEX(pl_atividade,G1016))</f>
        <v/>
      </c>
      <c r="J1016" s="50">
        <f>IF(N(G1016)=0,"",INDEX(pl_especialidade,G1016))</f>
        <v/>
      </c>
      <c r="K1016" s="28">
        <f>IF(N(G1016)=0,"",INDEX(pl_duracao,G1016))</f>
        <v/>
      </c>
      <c r="L1016" s="39">
        <f>IF(ISNUMBER(C1016),YEAR(C1016),"")</f>
        <v/>
      </c>
      <c r="M1016" s="39">
        <f>IF(ISNUMBER(C1016),MONTH(C1016),"")</f>
        <v/>
      </c>
      <c r="N1016" s="23">
        <f>IF(L1016="","",IF(NOT(ISNUMBER(crono_ano)),"Informe o ano",IF(L1016&lt;crono_ano,"Antes do ano",IF(L1016&gt;crono_ano,"Depois do ano","No ano"))))</f>
        <v/>
      </c>
      <c r="O1016" s="39">
        <f>IF(F1016="","",IF(COUNTIF(F$7:F1016,F1016)=1,1,0))</f>
        <v/>
      </c>
      <c r="P1016" s="39">
        <f>IF(A1016&amp;B1016&amp;C1016="","",IF(AND(O1016=1,N(G1016)&gt;0),IF(INDEX(pl_ativa,MAX(1,N(G1016)))="Sim",1,0),0))</f>
        <v/>
      </c>
      <c r="Q1016" s="39">
        <f>IF(F1016="","",COUNTIFS(ex_chave_oc,F1016,ex_cancelada,"&lt;&gt;Sim"))</f>
        <v/>
      </c>
      <c r="R1016" s="51">
        <f>IF(P1016="","",IF(AND(P1016=1,N(Q1016)&gt;0),1,0))</f>
        <v/>
      </c>
      <c r="S1016" s="30">
        <f>IF(P1016="","",IF(F1016="","ERRO: data prevista ausente ou inválida",IF(O1016=0,"Duplicada: contada uma vez",IF(N(G1016)=0,"ERRO: tarefa fora do Plano Mestre",IF(P1016=0,"Tarefa retirada do plano: não conta","OK")))))</f>
        <v/>
      </c>
    </row>
    <row r="1017">
      <c r="A1017" s="29" t="n"/>
      <c r="B1017" s="25" t="n"/>
      <c r="C1017" s="49" t="n"/>
      <c r="D1017" s="29" t="n"/>
      <c r="E1017" s="23">
        <f>IF(OR(A1017="",B1017=""),"",A1017&amp;"|"&amp;B1017)</f>
        <v/>
      </c>
      <c r="F1017" s="30">
        <f>IF(OR(E1017="",NOT(ISNUMBER(C1017))),"",E1017&amp;"|"&amp;YEAR(C1017)&amp;"-"&amp;RIGHT("0"&amp;MONTH(C1017),2)&amp;"-"&amp;RIGHT("0"&amp;DAY(C1017),2))</f>
        <v/>
      </c>
      <c r="G1017" s="26">
        <f>IF(E1017="","",IFERROR(MATCH(E1017,pl_chave,0),0))</f>
        <v/>
      </c>
      <c r="H1017" s="23">
        <f>IF(G1017="","",IF(G1017=0,"Tarefa fora do plano",INDEX(pl_tag,G1017)))</f>
        <v/>
      </c>
      <c r="I1017" s="30">
        <f>IF(N(G1017)=0,"",INDEX(pl_atividade,G1017))</f>
        <v/>
      </c>
      <c r="J1017" s="50">
        <f>IF(N(G1017)=0,"",INDEX(pl_especialidade,G1017))</f>
        <v/>
      </c>
      <c r="K1017" s="28">
        <f>IF(N(G1017)=0,"",INDEX(pl_duracao,G1017))</f>
        <v/>
      </c>
      <c r="L1017" s="39">
        <f>IF(ISNUMBER(C1017),YEAR(C1017),"")</f>
        <v/>
      </c>
      <c r="M1017" s="39">
        <f>IF(ISNUMBER(C1017),MONTH(C1017),"")</f>
        <v/>
      </c>
      <c r="N1017" s="23">
        <f>IF(L1017="","",IF(NOT(ISNUMBER(crono_ano)),"Informe o ano",IF(L1017&lt;crono_ano,"Antes do ano",IF(L1017&gt;crono_ano,"Depois do ano","No ano"))))</f>
        <v/>
      </c>
      <c r="O1017" s="39">
        <f>IF(F1017="","",IF(COUNTIF(F$7:F1017,F1017)=1,1,0))</f>
        <v/>
      </c>
      <c r="P1017" s="39">
        <f>IF(A1017&amp;B1017&amp;C1017="","",IF(AND(O1017=1,N(G1017)&gt;0),IF(INDEX(pl_ativa,MAX(1,N(G1017)))="Sim",1,0),0))</f>
        <v/>
      </c>
      <c r="Q1017" s="39">
        <f>IF(F1017="","",COUNTIFS(ex_chave_oc,F1017,ex_cancelada,"&lt;&gt;Sim"))</f>
        <v/>
      </c>
      <c r="R1017" s="51">
        <f>IF(P1017="","",IF(AND(P1017=1,N(Q1017)&gt;0),1,0))</f>
        <v/>
      </c>
      <c r="S1017" s="30">
        <f>IF(P1017="","",IF(F1017="","ERRO: data prevista ausente ou inválida",IF(O1017=0,"Duplicada: contada uma vez",IF(N(G1017)=0,"ERRO: tarefa fora do Plano Mestre",IF(P1017=0,"Tarefa retirada do plano: não conta","OK")))))</f>
        <v/>
      </c>
    </row>
    <row r="1018">
      <c r="A1018" s="29" t="n"/>
      <c r="B1018" s="25" t="n"/>
      <c r="C1018" s="49" t="n"/>
      <c r="D1018" s="29" t="n"/>
      <c r="E1018" s="23">
        <f>IF(OR(A1018="",B1018=""),"",A1018&amp;"|"&amp;B1018)</f>
        <v/>
      </c>
      <c r="F1018" s="30">
        <f>IF(OR(E1018="",NOT(ISNUMBER(C1018))),"",E1018&amp;"|"&amp;YEAR(C1018)&amp;"-"&amp;RIGHT("0"&amp;MONTH(C1018),2)&amp;"-"&amp;RIGHT("0"&amp;DAY(C1018),2))</f>
        <v/>
      </c>
      <c r="G1018" s="26">
        <f>IF(E1018="","",IFERROR(MATCH(E1018,pl_chave,0),0))</f>
        <v/>
      </c>
      <c r="H1018" s="23">
        <f>IF(G1018="","",IF(G1018=0,"Tarefa fora do plano",INDEX(pl_tag,G1018)))</f>
        <v/>
      </c>
      <c r="I1018" s="30">
        <f>IF(N(G1018)=0,"",INDEX(pl_atividade,G1018))</f>
        <v/>
      </c>
      <c r="J1018" s="50">
        <f>IF(N(G1018)=0,"",INDEX(pl_especialidade,G1018))</f>
        <v/>
      </c>
      <c r="K1018" s="28">
        <f>IF(N(G1018)=0,"",INDEX(pl_duracao,G1018))</f>
        <v/>
      </c>
      <c r="L1018" s="39">
        <f>IF(ISNUMBER(C1018),YEAR(C1018),"")</f>
        <v/>
      </c>
      <c r="M1018" s="39">
        <f>IF(ISNUMBER(C1018),MONTH(C1018),"")</f>
        <v/>
      </c>
      <c r="N1018" s="23">
        <f>IF(L1018="","",IF(NOT(ISNUMBER(crono_ano)),"Informe o ano",IF(L1018&lt;crono_ano,"Antes do ano",IF(L1018&gt;crono_ano,"Depois do ano","No ano"))))</f>
        <v/>
      </c>
      <c r="O1018" s="39">
        <f>IF(F1018="","",IF(COUNTIF(F$7:F1018,F1018)=1,1,0))</f>
        <v/>
      </c>
      <c r="P1018" s="39">
        <f>IF(A1018&amp;B1018&amp;C1018="","",IF(AND(O1018=1,N(G1018)&gt;0),IF(INDEX(pl_ativa,MAX(1,N(G1018)))="Sim",1,0),0))</f>
        <v/>
      </c>
      <c r="Q1018" s="39">
        <f>IF(F1018="","",COUNTIFS(ex_chave_oc,F1018,ex_cancelada,"&lt;&gt;Sim"))</f>
        <v/>
      </c>
      <c r="R1018" s="51">
        <f>IF(P1018="","",IF(AND(P1018=1,N(Q1018)&gt;0),1,0))</f>
        <v/>
      </c>
      <c r="S1018" s="30">
        <f>IF(P1018="","",IF(F1018="","ERRO: data prevista ausente ou inválida",IF(O1018=0,"Duplicada: contada uma vez",IF(N(G1018)=0,"ERRO: tarefa fora do Plano Mestre",IF(P1018=0,"Tarefa retirada do plano: não conta","OK")))))</f>
        <v/>
      </c>
    </row>
    <row r="1019">
      <c r="A1019" s="29" t="n"/>
      <c r="B1019" s="25" t="n"/>
      <c r="C1019" s="49" t="n"/>
      <c r="D1019" s="29" t="n"/>
      <c r="E1019" s="23">
        <f>IF(OR(A1019="",B1019=""),"",A1019&amp;"|"&amp;B1019)</f>
        <v/>
      </c>
      <c r="F1019" s="30">
        <f>IF(OR(E1019="",NOT(ISNUMBER(C1019))),"",E1019&amp;"|"&amp;YEAR(C1019)&amp;"-"&amp;RIGHT("0"&amp;MONTH(C1019),2)&amp;"-"&amp;RIGHT("0"&amp;DAY(C1019),2))</f>
        <v/>
      </c>
      <c r="G1019" s="26">
        <f>IF(E1019="","",IFERROR(MATCH(E1019,pl_chave,0),0))</f>
        <v/>
      </c>
      <c r="H1019" s="23">
        <f>IF(G1019="","",IF(G1019=0,"Tarefa fora do plano",INDEX(pl_tag,G1019)))</f>
        <v/>
      </c>
      <c r="I1019" s="30">
        <f>IF(N(G1019)=0,"",INDEX(pl_atividade,G1019))</f>
        <v/>
      </c>
      <c r="J1019" s="50">
        <f>IF(N(G1019)=0,"",INDEX(pl_especialidade,G1019))</f>
        <v/>
      </c>
      <c r="K1019" s="28">
        <f>IF(N(G1019)=0,"",INDEX(pl_duracao,G1019))</f>
        <v/>
      </c>
      <c r="L1019" s="39">
        <f>IF(ISNUMBER(C1019),YEAR(C1019),"")</f>
        <v/>
      </c>
      <c r="M1019" s="39">
        <f>IF(ISNUMBER(C1019),MONTH(C1019),"")</f>
        <v/>
      </c>
      <c r="N1019" s="23">
        <f>IF(L1019="","",IF(NOT(ISNUMBER(crono_ano)),"Informe o ano",IF(L1019&lt;crono_ano,"Antes do ano",IF(L1019&gt;crono_ano,"Depois do ano","No ano"))))</f>
        <v/>
      </c>
      <c r="O1019" s="39">
        <f>IF(F1019="","",IF(COUNTIF(F$7:F1019,F1019)=1,1,0))</f>
        <v/>
      </c>
      <c r="P1019" s="39">
        <f>IF(A1019&amp;B1019&amp;C1019="","",IF(AND(O1019=1,N(G1019)&gt;0),IF(INDEX(pl_ativa,MAX(1,N(G1019)))="Sim",1,0),0))</f>
        <v/>
      </c>
      <c r="Q1019" s="39">
        <f>IF(F1019="","",COUNTIFS(ex_chave_oc,F1019,ex_cancelada,"&lt;&gt;Sim"))</f>
        <v/>
      </c>
      <c r="R1019" s="51">
        <f>IF(P1019="","",IF(AND(P1019=1,N(Q1019)&gt;0),1,0))</f>
        <v/>
      </c>
      <c r="S1019" s="30">
        <f>IF(P1019="","",IF(F1019="","ERRO: data prevista ausente ou inválida",IF(O1019=0,"Duplicada: contada uma vez",IF(N(G1019)=0,"ERRO: tarefa fora do Plano Mestre",IF(P1019=0,"Tarefa retirada do plano: não conta","OK")))))</f>
        <v/>
      </c>
    </row>
    <row r="1020">
      <c r="A1020" s="29" t="n"/>
      <c r="B1020" s="25" t="n"/>
      <c r="C1020" s="49" t="n"/>
      <c r="D1020" s="29" t="n"/>
      <c r="E1020" s="23">
        <f>IF(OR(A1020="",B1020=""),"",A1020&amp;"|"&amp;B1020)</f>
        <v/>
      </c>
      <c r="F1020" s="30">
        <f>IF(OR(E1020="",NOT(ISNUMBER(C1020))),"",E1020&amp;"|"&amp;YEAR(C1020)&amp;"-"&amp;RIGHT("0"&amp;MONTH(C1020),2)&amp;"-"&amp;RIGHT("0"&amp;DAY(C1020),2))</f>
        <v/>
      </c>
      <c r="G1020" s="26">
        <f>IF(E1020="","",IFERROR(MATCH(E1020,pl_chave,0),0))</f>
        <v/>
      </c>
      <c r="H1020" s="23">
        <f>IF(G1020="","",IF(G1020=0,"Tarefa fora do plano",INDEX(pl_tag,G1020)))</f>
        <v/>
      </c>
      <c r="I1020" s="30">
        <f>IF(N(G1020)=0,"",INDEX(pl_atividade,G1020))</f>
        <v/>
      </c>
      <c r="J1020" s="50">
        <f>IF(N(G1020)=0,"",INDEX(pl_especialidade,G1020))</f>
        <v/>
      </c>
      <c r="K1020" s="28">
        <f>IF(N(G1020)=0,"",INDEX(pl_duracao,G1020))</f>
        <v/>
      </c>
      <c r="L1020" s="39">
        <f>IF(ISNUMBER(C1020),YEAR(C1020),"")</f>
        <v/>
      </c>
      <c r="M1020" s="39">
        <f>IF(ISNUMBER(C1020),MONTH(C1020),"")</f>
        <v/>
      </c>
      <c r="N1020" s="23">
        <f>IF(L1020="","",IF(NOT(ISNUMBER(crono_ano)),"Informe o ano",IF(L1020&lt;crono_ano,"Antes do ano",IF(L1020&gt;crono_ano,"Depois do ano","No ano"))))</f>
        <v/>
      </c>
      <c r="O1020" s="39">
        <f>IF(F1020="","",IF(COUNTIF(F$7:F1020,F1020)=1,1,0))</f>
        <v/>
      </c>
      <c r="P1020" s="39">
        <f>IF(A1020&amp;B1020&amp;C1020="","",IF(AND(O1020=1,N(G1020)&gt;0),IF(INDEX(pl_ativa,MAX(1,N(G1020)))="Sim",1,0),0))</f>
        <v/>
      </c>
      <c r="Q1020" s="39">
        <f>IF(F1020="","",COUNTIFS(ex_chave_oc,F1020,ex_cancelada,"&lt;&gt;Sim"))</f>
        <v/>
      </c>
      <c r="R1020" s="51">
        <f>IF(P1020="","",IF(AND(P1020=1,N(Q1020)&gt;0),1,0))</f>
        <v/>
      </c>
      <c r="S1020" s="30">
        <f>IF(P1020="","",IF(F1020="","ERRO: data prevista ausente ou inválida",IF(O1020=0,"Duplicada: contada uma vez",IF(N(G1020)=0,"ERRO: tarefa fora do Plano Mestre",IF(P1020=0,"Tarefa retirada do plano: não conta","OK")))))</f>
        <v/>
      </c>
    </row>
    <row r="1021">
      <c r="A1021" s="29" t="n"/>
      <c r="B1021" s="25" t="n"/>
      <c r="C1021" s="49" t="n"/>
      <c r="D1021" s="29" t="n"/>
      <c r="E1021" s="23">
        <f>IF(OR(A1021="",B1021=""),"",A1021&amp;"|"&amp;B1021)</f>
        <v/>
      </c>
      <c r="F1021" s="30">
        <f>IF(OR(E1021="",NOT(ISNUMBER(C1021))),"",E1021&amp;"|"&amp;YEAR(C1021)&amp;"-"&amp;RIGHT("0"&amp;MONTH(C1021),2)&amp;"-"&amp;RIGHT("0"&amp;DAY(C1021),2))</f>
        <v/>
      </c>
      <c r="G1021" s="26">
        <f>IF(E1021="","",IFERROR(MATCH(E1021,pl_chave,0),0))</f>
        <v/>
      </c>
      <c r="H1021" s="23">
        <f>IF(G1021="","",IF(G1021=0,"Tarefa fora do plano",INDEX(pl_tag,G1021)))</f>
        <v/>
      </c>
      <c r="I1021" s="30">
        <f>IF(N(G1021)=0,"",INDEX(pl_atividade,G1021))</f>
        <v/>
      </c>
      <c r="J1021" s="50">
        <f>IF(N(G1021)=0,"",INDEX(pl_especialidade,G1021))</f>
        <v/>
      </c>
      <c r="K1021" s="28">
        <f>IF(N(G1021)=0,"",INDEX(pl_duracao,G1021))</f>
        <v/>
      </c>
      <c r="L1021" s="39">
        <f>IF(ISNUMBER(C1021),YEAR(C1021),"")</f>
        <v/>
      </c>
      <c r="M1021" s="39">
        <f>IF(ISNUMBER(C1021),MONTH(C1021),"")</f>
        <v/>
      </c>
      <c r="N1021" s="23">
        <f>IF(L1021="","",IF(NOT(ISNUMBER(crono_ano)),"Informe o ano",IF(L1021&lt;crono_ano,"Antes do ano",IF(L1021&gt;crono_ano,"Depois do ano","No ano"))))</f>
        <v/>
      </c>
      <c r="O1021" s="39">
        <f>IF(F1021="","",IF(COUNTIF(F$7:F1021,F1021)=1,1,0))</f>
        <v/>
      </c>
      <c r="P1021" s="39">
        <f>IF(A1021&amp;B1021&amp;C1021="","",IF(AND(O1021=1,N(G1021)&gt;0),IF(INDEX(pl_ativa,MAX(1,N(G1021)))="Sim",1,0),0))</f>
        <v/>
      </c>
      <c r="Q1021" s="39">
        <f>IF(F1021="","",COUNTIFS(ex_chave_oc,F1021,ex_cancelada,"&lt;&gt;Sim"))</f>
        <v/>
      </c>
      <c r="R1021" s="51">
        <f>IF(P1021="","",IF(AND(P1021=1,N(Q1021)&gt;0),1,0))</f>
        <v/>
      </c>
      <c r="S1021" s="30">
        <f>IF(P1021="","",IF(F1021="","ERRO: data prevista ausente ou inválida",IF(O1021=0,"Duplicada: contada uma vez",IF(N(G1021)=0,"ERRO: tarefa fora do Plano Mestre",IF(P1021=0,"Tarefa retirada do plano: não conta","OK")))))</f>
        <v/>
      </c>
    </row>
    <row r="1022">
      <c r="A1022" s="29" t="n"/>
      <c r="B1022" s="25" t="n"/>
      <c r="C1022" s="49" t="n"/>
      <c r="D1022" s="29" t="n"/>
      <c r="E1022" s="23">
        <f>IF(OR(A1022="",B1022=""),"",A1022&amp;"|"&amp;B1022)</f>
        <v/>
      </c>
      <c r="F1022" s="30">
        <f>IF(OR(E1022="",NOT(ISNUMBER(C1022))),"",E1022&amp;"|"&amp;YEAR(C1022)&amp;"-"&amp;RIGHT("0"&amp;MONTH(C1022),2)&amp;"-"&amp;RIGHT("0"&amp;DAY(C1022),2))</f>
        <v/>
      </c>
      <c r="G1022" s="26">
        <f>IF(E1022="","",IFERROR(MATCH(E1022,pl_chave,0),0))</f>
        <v/>
      </c>
      <c r="H1022" s="23">
        <f>IF(G1022="","",IF(G1022=0,"Tarefa fora do plano",INDEX(pl_tag,G1022)))</f>
        <v/>
      </c>
      <c r="I1022" s="30">
        <f>IF(N(G1022)=0,"",INDEX(pl_atividade,G1022))</f>
        <v/>
      </c>
      <c r="J1022" s="50">
        <f>IF(N(G1022)=0,"",INDEX(pl_especialidade,G1022))</f>
        <v/>
      </c>
      <c r="K1022" s="28">
        <f>IF(N(G1022)=0,"",INDEX(pl_duracao,G1022))</f>
        <v/>
      </c>
      <c r="L1022" s="39">
        <f>IF(ISNUMBER(C1022),YEAR(C1022),"")</f>
        <v/>
      </c>
      <c r="M1022" s="39">
        <f>IF(ISNUMBER(C1022),MONTH(C1022),"")</f>
        <v/>
      </c>
      <c r="N1022" s="23">
        <f>IF(L1022="","",IF(NOT(ISNUMBER(crono_ano)),"Informe o ano",IF(L1022&lt;crono_ano,"Antes do ano",IF(L1022&gt;crono_ano,"Depois do ano","No ano"))))</f>
        <v/>
      </c>
      <c r="O1022" s="39">
        <f>IF(F1022="","",IF(COUNTIF(F$7:F1022,F1022)=1,1,0))</f>
        <v/>
      </c>
      <c r="P1022" s="39">
        <f>IF(A1022&amp;B1022&amp;C1022="","",IF(AND(O1022=1,N(G1022)&gt;0),IF(INDEX(pl_ativa,MAX(1,N(G1022)))="Sim",1,0),0))</f>
        <v/>
      </c>
      <c r="Q1022" s="39">
        <f>IF(F1022="","",COUNTIFS(ex_chave_oc,F1022,ex_cancelada,"&lt;&gt;Sim"))</f>
        <v/>
      </c>
      <c r="R1022" s="51">
        <f>IF(P1022="","",IF(AND(P1022=1,N(Q1022)&gt;0),1,0))</f>
        <v/>
      </c>
      <c r="S1022" s="30">
        <f>IF(P1022="","",IF(F1022="","ERRO: data prevista ausente ou inválida",IF(O1022=0,"Duplicada: contada uma vez",IF(N(G1022)=0,"ERRO: tarefa fora do Plano Mestre",IF(P1022=0,"Tarefa retirada do plano: não conta","OK")))))</f>
        <v/>
      </c>
    </row>
    <row r="1023">
      <c r="A1023" s="29" t="n"/>
      <c r="B1023" s="25" t="n"/>
      <c r="C1023" s="49" t="n"/>
      <c r="D1023" s="29" t="n"/>
      <c r="E1023" s="23">
        <f>IF(OR(A1023="",B1023=""),"",A1023&amp;"|"&amp;B1023)</f>
        <v/>
      </c>
      <c r="F1023" s="30">
        <f>IF(OR(E1023="",NOT(ISNUMBER(C1023))),"",E1023&amp;"|"&amp;YEAR(C1023)&amp;"-"&amp;RIGHT("0"&amp;MONTH(C1023),2)&amp;"-"&amp;RIGHT("0"&amp;DAY(C1023),2))</f>
        <v/>
      </c>
      <c r="G1023" s="26">
        <f>IF(E1023="","",IFERROR(MATCH(E1023,pl_chave,0),0))</f>
        <v/>
      </c>
      <c r="H1023" s="23">
        <f>IF(G1023="","",IF(G1023=0,"Tarefa fora do plano",INDEX(pl_tag,G1023)))</f>
        <v/>
      </c>
      <c r="I1023" s="30">
        <f>IF(N(G1023)=0,"",INDEX(pl_atividade,G1023))</f>
        <v/>
      </c>
      <c r="J1023" s="50">
        <f>IF(N(G1023)=0,"",INDEX(pl_especialidade,G1023))</f>
        <v/>
      </c>
      <c r="K1023" s="28">
        <f>IF(N(G1023)=0,"",INDEX(pl_duracao,G1023))</f>
        <v/>
      </c>
      <c r="L1023" s="39">
        <f>IF(ISNUMBER(C1023),YEAR(C1023),"")</f>
        <v/>
      </c>
      <c r="M1023" s="39">
        <f>IF(ISNUMBER(C1023),MONTH(C1023),"")</f>
        <v/>
      </c>
      <c r="N1023" s="23">
        <f>IF(L1023="","",IF(NOT(ISNUMBER(crono_ano)),"Informe o ano",IF(L1023&lt;crono_ano,"Antes do ano",IF(L1023&gt;crono_ano,"Depois do ano","No ano"))))</f>
        <v/>
      </c>
      <c r="O1023" s="39">
        <f>IF(F1023="","",IF(COUNTIF(F$7:F1023,F1023)=1,1,0))</f>
        <v/>
      </c>
      <c r="P1023" s="39">
        <f>IF(A1023&amp;B1023&amp;C1023="","",IF(AND(O1023=1,N(G1023)&gt;0),IF(INDEX(pl_ativa,MAX(1,N(G1023)))="Sim",1,0),0))</f>
        <v/>
      </c>
      <c r="Q1023" s="39">
        <f>IF(F1023="","",COUNTIFS(ex_chave_oc,F1023,ex_cancelada,"&lt;&gt;Sim"))</f>
        <v/>
      </c>
      <c r="R1023" s="51">
        <f>IF(P1023="","",IF(AND(P1023=1,N(Q1023)&gt;0),1,0))</f>
        <v/>
      </c>
      <c r="S1023" s="30">
        <f>IF(P1023="","",IF(F1023="","ERRO: data prevista ausente ou inválida",IF(O1023=0,"Duplicada: contada uma vez",IF(N(G1023)=0,"ERRO: tarefa fora do Plano Mestre",IF(P1023=0,"Tarefa retirada do plano: não conta","OK")))))</f>
        <v/>
      </c>
    </row>
    <row r="1024">
      <c r="A1024" s="29" t="n"/>
      <c r="B1024" s="25" t="n"/>
      <c r="C1024" s="49" t="n"/>
      <c r="D1024" s="29" t="n"/>
      <c r="E1024" s="23">
        <f>IF(OR(A1024="",B1024=""),"",A1024&amp;"|"&amp;B1024)</f>
        <v/>
      </c>
      <c r="F1024" s="30">
        <f>IF(OR(E1024="",NOT(ISNUMBER(C1024))),"",E1024&amp;"|"&amp;YEAR(C1024)&amp;"-"&amp;RIGHT("0"&amp;MONTH(C1024),2)&amp;"-"&amp;RIGHT("0"&amp;DAY(C1024),2))</f>
        <v/>
      </c>
      <c r="G1024" s="26">
        <f>IF(E1024="","",IFERROR(MATCH(E1024,pl_chave,0),0))</f>
        <v/>
      </c>
      <c r="H1024" s="23">
        <f>IF(G1024="","",IF(G1024=0,"Tarefa fora do plano",INDEX(pl_tag,G1024)))</f>
        <v/>
      </c>
      <c r="I1024" s="30">
        <f>IF(N(G1024)=0,"",INDEX(pl_atividade,G1024))</f>
        <v/>
      </c>
      <c r="J1024" s="50">
        <f>IF(N(G1024)=0,"",INDEX(pl_especialidade,G1024))</f>
        <v/>
      </c>
      <c r="K1024" s="28">
        <f>IF(N(G1024)=0,"",INDEX(pl_duracao,G1024))</f>
        <v/>
      </c>
      <c r="L1024" s="39">
        <f>IF(ISNUMBER(C1024),YEAR(C1024),"")</f>
        <v/>
      </c>
      <c r="M1024" s="39">
        <f>IF(ISNUMBER(C1024),MONTH(C1024),"")</f>
        <v/>
      </c>
      <c r="N1024" s="23">
        <f>IF(L1024="","",IF(NOT(ISNUMBER(crono_ano)),"Informe o ano",IF(L1024&lt;crono_ano,"Antes do ano",IF(L1024&gt;crono_ano,"Depois do ano","No ano"))))</f>
        <v/>
      </c>
      <c r="O1024" s="39">
        <f>IF(F1024="","",IF(COUNTIF(F$7:F1024,F1024)=1,1,0))</f>
        <v/>
      </c>
      <c r="P1024" s="39">
        <f>IF(A1024&amp;B1024&amp;C1024="","",IF(AND(O1024=1,N(G1024)&gt;0),IF(INDEX(pl_ativa,MAX(1,N(G1024)))="Sim",1,0),0))</f>
        <v/>
      </c>
      <c r="Q1024" s="39">
        <f>IF(F1024="","",COUNTIFS(ex_chave_oc,F1024,ex_cancelada,"&lt;&gt;Sim"))</f>
        <v/>
      </c>
      <c r="R1024" s="51">
        <f>IF(P1024="","",IF(AND(P1024=1,N(Q1024)&gt;0),1,0))</f>
        <v/>
      </c>
      <c r="S1024" s="30">
        <f>IF(P1024="","",IF(F1024="","ERRO: data prevista ausente ou inválida",IF(O1024=0,"Duplicada: contada uma vez",IF(N(G1024)=0,"ERRO: tarefa fora do Plano Mestre",IF(P1024=0,"Tarefa retirada do plano: não conta","OK")))))</f>
        <v/>
      </c>
    </row>
    <row r="1025">
      <c r="A1025" s="29" t="n"/>
      <c r="B1025" s="25" t="n"/>
      <c r="C1025" s="49" t="n"/>
      <c r="D1025" s="29" t="n"/>
      <c r="E1025" s="23">
        <f>IF(OR(A1025="",B1025=""),"",A1025&amp;"|"&amp;B1025)</f>
        <v/>
      </c>
      <c r="F1025" s="30">
        <f>IF(OR(E1025="",NOT(ISNUMBER(C1025))),"",E1025&amp;"|"&amp;YEAR(C1025)&amp;"-"&amp;RIGHT("0"&amp;MONTH(C1025),2)&amp;"-"&amp;RIGHT("0"&amp;DAY(C1025),2))</f>
        <v/>
      </c>
      <c r="G1025" s="26">
        <f>IF(E1025="","",IFERROR(MATCH(E1025,pl_chave,0),0))</f>
        <v/>
      </c>
      <c r="H1025" s="23">
        <f>IF(G1025="","",IF(G1025=0,"Tarefa fora do plano",INDEX(pl_tag,G1025)))</f>
        <v/>
      </c>
      <c r="I1025" s="30">
        <f>IF(N(G1025)=0,"",INDEX(pl_atividade,G1025))</f>
        <v/>
      </c>
      <c r="J1025" s="50">
        <f>IF(N(G1025)=0,"",INDEX(pl_especialidade,G1025))</f>
        <v/>
      </c>
      <c r="K1025" s="28">
        <f>IF(N(G1025)=0,"",INDEX(pl_duracao,G1025))</f>
        <v/>
      </c>
      <c r="L1025" s="39">
        <f>IF(ISNUMBER(C1025),YEAR(C1025),"")</f>
        <v/>
      </c>
      <c r="M1025" s="39">
        <f>IF(ISNUMBER(C1025),MONTH(C1025),"")</f>
        <v/>
      </c>
      <c r="N1025" s="23">
        <f>IF(L1025="","",IF(NOT(ISNUMBER(crono_ano)),"Informe o ano",IF(L1025&lt;crono_ano,"Antes do ano",IF(L1025&gt;crono_ano,"Depois do ano","No ano"))))</f>
        <v/>
      </c>
      <c r="O1025" s="39">
        <f>IF(F1025="","",IF(COUNTIF(F$7:F1025,F1025)=1,1,0))</f>
        <v/>
      </c>
      <c r="P1025" s="39">
        <f>IF(A1025&amp;B1025&amp;C1025="","",IF(AND(O1025=1,N(G1025)&gt;0),IF(INDEX(pl_ativa,MAX(1,N(G1025)))="Sim",1,0),0))</f>
        <v/>
      </c>
      <c r="Q1025" s="39">
        <f>IF(F1025="","",COUNTIFS(ex_chave_oc,F1025,ex_cancelada,"&lt;&gt;Sim"))</f>
        <v/>
      </c>
      <c r="R1025" s="51">
        <f>IF(P1025="","",IF(AND(P1025=1,N(Q1025)&gt;0),1,0))</f>
        <v/>
      </c>
      <c r="S1025" s="30">
        <f>IF(P1025="","",IF(F1025="","ERRO: data prevista ausente ou inválida",IF(O1025=0,"Duplicada: contada uma vez",IF(N(G1025)=0,"ERRO: tarefa fora do Plano Mestre",IF(P1025=0,"Tarefa retirada do plano: não conta","OK")))))</f>
        <v/>
      </c>
    </row>
    <row r="1026">
      <c r="A1026" s="29" t="n"/>
      <c r="B1026" s="25" t="n"/>
      <c r="C1026" s="49" t="n"/>
      <c r="D1026" s="29" t="n"/>
      <c r="E1026" s="23">
        <f>IF(OR(A1026="",B1026=""),"",A1026&amp;"|"&amp;B1026)</f>
        <v/>
      </c>
      <c r="F1026" s="30">
        <f>IF(OR(E1026="",NOT(ISNUMBER(C1026))),"",E1026&amp;"|"&amp;YEAR(C1026)&amp;"-"&amp;RIGHT("0"&amp;MONTH(C1026),2)&amp;"-"&amp;RIGHT("0"&amp;DAY(C1026),2))</f>
        <v/>
      </c>
      <c r="G1026" s="26">
        <f>IF(E1026="","",IFERROR(MATCH(E1026,pl_chave,0),0))</f>
        <v/>
      </c>
      <c r="H1026" s="23">
        <f>IF(G1026="","",IF(G1026=0,"Tarefa fora do plano",INDEX(pl_tag,G1026)))</f>
        <v/>
      </c>
      <c r="I1026" s="30">
        <f>IF(N(G1026)=0,"",INDEX(pl_atividade,G1026))</f>
        <v/>
      </c>
      <c r="J1026" s="50">
        <f>IF(N(G1026)=0,"",INDEX(pl_especialidade,G1026))</f>
        <v/>
      </c>
      <c r="K1026" s="28">
        <f>IF(N(G1026)=0,"",INDEX(pl_duracao,G1026))</f>
        <v/>
      </c>
      <c r="L1026" s="39">
        <f>IF(ISNUMBER(C1026),YEAR(C1026),"")</f>
        <v/>
      </c>
      <c r="M1026" s="39">
        <f>IF(ISNUMBER(C1026),MONTH(C1026),"")</f>
        <v/>
      </c>
      <c r="N1026" s="23">
        <f>IF(L1026="","",IF(NOT(ISNUMBER(crono_ano)),"Informe o ano",IF(L1026&lt;crono_ano,"Antes do ano",IF(L1026&gt;crono_ano,"Depois do ano","No ano"))))</f>
        <v/>
      </c>
      <c r="O1026" s="39">
        <f>IF(F1026="","",IF(COUNTIF(F$7:F1026,F1026)=1,1,0))</f>
        <v/>
      </c>
      <c r="P1026" s="39">
        <f>IF(A1026&amp;B1026&amp;C1026="","",IF(AND(O1026=1,N(G1026)&gt;0),IF(INDEX(pl_ativa,MAX(1,N(G1026)))="Sim",1,0),0))</f>
        <v/>
      </c>
      <c r="Q1026" s="39">
        <f>IF(F1026="","",COUNTIFS(ex_chave_oc,F1026,ex_cancelada,"&lt;&gt;Sim"))</f>
        <v/>
      </c>
      <c r="R1026" s="51">
        <f>IF(P1026="","",IF(AND(P1026=1,N(Q1026)&gt;0),1,0))</f>
        <v/>
      </c>
      <c r="S1026" s="30">
        <f>IF(P1026="","",IF(F1026="","ERRO: data prevista ausente ou inválida",IF(O1026=0,"Duplicada: contada uma vez",IF(N(G1026)=0,"ERRO: tarefa fora do Plano Mestre",IF(P1026=0,"Tarefa retirada do plano: não conta","OK")))))</f>
        <v/>
      </c>
    </row>
    <row r="1027">
      <c r="A1027" s="29" t="n"/>
      <c r="B1027" s="25" t="n"/>
      <c r="C1027" s="49" t="n"/>
      <c r="D1027" s="29" t="n"/>
      <c r="E1027" s="23">
        <f>IF(OR(A1027="",B1027=""),"",A1027&amp;"|"&amp;B1027)</f>
        <v/>
      </c>
      <c r="F1027" s="30">
        <f>IF(OR(E1027="",NOT(ISNUMBER(C1027))),"",E1027&amp;"|"&amp;YEAR(C1027)&amp;"-"&amp;RIGHT("0"&amp;MONTH(C1027),2)&amp;"-"&amp;RIGHT("0"&amp;DAY(C1027),2))</f>
        <v/>
      </c>
      <c r="G1027" s="26">
        <f>IF(E1027="","",IFERROR(MATCH(E1027,pl_chave,0),0))</f>
        <v/>
      </c>
      <c r="H1027" s="23">
        <f>IF(G1027="","",IF(G1027=0,"Tarefa fora do plano",INDEX(pl_tag,G1027)))</f>
        <v/>
      </c>
      <c r="I1027" s="30">
        <f>IF(N(G1027)=0,"",INDEX(pl_atividade,G1027))</f>
        <v/>
      </c>
      <c r="J1027" s="50">
        <f>IF(N(G1027)=0,"",INDEX(pl_especialidade,G1027))</f>
        <v/>
      </c>
      <c r="K1027" s="28">
        <f>IF(N(G1027)=0,"",INDEX(pl_duracao,G1027))</f>
        <v/>
      </c>
      <c r="L1027" s="39">
        <f>IF(ISNUMBER(C1027),YEAR(C1027),"")</f>
        <v/>
      </c>
      <c r="M1027" s="39">
        <f>IF(ISNUMBER(C1027),MONTH(C1027),"")</f>
        <v/>
      </c>
      <c r="N1027" s="23">
        <f>IF(L1027="","",IF(NOT(ISNUMBER(crono_ano)),"Informe o ano",IF(L1027&lt;crono_ano,"Antes do ano",IF(L1027&gt;crono_ano,"Depois do ano","No ano"))))</f>
        <v/>
      </c>
      <c r="O1027" s="39">
        <f>IF(F1027="","",IF(COUNTIF(F$7:F1027,F1027)=1,1,0))</f>
        <v/>
      </c>
      <c r="P1027" s="39">
        <f>IF(A1027&amp;B1027&amp;C1027="","",IF(AND(O1027=1,N(G1027)&gt;0),IF(INDEX(pl_ativa,MAX(1,N(G1027)))="Sim",1,0),0))</f>
        <v/>
      </c>
      <c r="Q1027" s="39">
        <f>IF(F1027="","",COUNTIFS(ex_chave_oc,F1027,ex_cancelada,"&lt;&gt;Sim"))</f>
        <v/>
      </c>
      <c r="R1027" s="51">
        <f>IF(P1027="","",IF(AND(P1027=1,N(Q1027)&gt;0),1,0))</f>
        <v/>
      </c>
      <c r="S1027" s="30">
        <f>IF(P1027="","",IF(F1027="","ERRO: data prevista ausente ou inválida",IF(O1027=0,"Duplicada: contada uma vez",IF(N(G1027)=0,"ERRO: tarefa fora do Plano Mestre",IF(P1027=0,"Tarefa retirada do plano: não conta","OK")))))</f>
        <v/>
      </c>
    </row>
    <row r="1028">
      <c r="A1028" s="29" t="n"/>
      <c r="B1028" s="25" t="n"/>
      <c r="C1028" s="49" t="n"/>
      <c r="D1028" s="29" t="n"/>
      <c r="E1028" s="23">
        <f>IF(OR(A1028="",B1028=""),"",A1028&amp;"|"&amp;B1028)</f>
        <v/>
      </c>
      <c r="F1028" s="30">
        <f>IF(OR(E1028="",NOT(ISNUMBER(C1028))),"",E1028&amp;"|"&amp;YEAR(C1028)&amp;"-"&amp;RIGHT("0"&amp;MONTH(C1028),2)&amp;"-"&amp;RIGHT("0"&amp;DAY(C1028),2))</f>
        <v/>
      </c>
      <c r="G1028" s="26">
        <f>IF(E1028="","",IFERROR(MATCH(E1028,pl_chave,0),0))</f>
        <v/>
      </c>
      <c r="H1028" s="23">
        <f>IF(G1028="","",IF(G1028=0,"Tarefa fora do plano",INDEX(pl_tag,G1028)))</f>
        <v/>
      </c>
      <c r="I1028" s="30">
        <f>IF(N(G1028)=0,"",INDEX(pl_atividade,G1028))</f>
        <v/>
      </c>
      <c r="J1028" s="50">
        <f>IF(N(G1028)=0,"",INDEX(pl_especialidade,G1028))</f>
        <v/>
      </c>
      <c r="K1028" s="28">
        <f>IF(N(G1028)=0,"",INDEX(pl_duracao,G1028))</f>
        <v/>
      </c>
      <c r="L1028" s="39">
        <f>IF(ISNUMBER(C1028),YEAR(C1028),"")</f>
        <v/>
      </c>
      <c r="M1028" s="39">
        <f>IF(ISNUMBER(C1028),MONTH(C1028),"")</f>
        <v/>
      </c>
      <c r="N1028" s="23">
        <f>IF(L1028="","",IF(NOT(ISNUMBER(crono_ano)),"Informe o ano",IF(L1028&lt;crono_ano,"Antes do ano",IF(L1028&gt;crono_ano,"Depois do ano","No ano"))))</f>
        <v/>
      </c>
      <c r="O1028" s="39">
        <f>IF(F1028="","",IF(COUNTIF(F$7:F1028,F1028)=1,1,0))</f>
        <v/>
      </c>
      <c r="P1028" s="39">
        <f>IF(A1028&amp;B1028&amp;C1028="","",IF(AND(O1028=1,N(G1028)&gt;0),IF(INDEX(pl_ativa,MAX(1,N(G1028)))="Sim",1,0),0))</f>
        <v/>
      </c>
      <c r="Q1028" s="39">
        <f>IF(F1028="","",COUNTIFS(ex_chave_oc,F1028,ex_cancelada,"&lt;&gt;Sim"))</f>
        <v/>
      </c>
      <c r="R1028" s="51">
        <f>IF(P1028="","",IF(AND(P1028=1,N(Q1028)&gt;0),1,0))</f>
        <v/>
      </c>
      <c r="S1028" s="30">
        <f>IF(P1028="","",IF(F1028="","ERRO: data prevista ausente ou inválida",IF(O1028=0,"Duplicada: contada uma vez",IF(N(G1028)=0,"ERRO: tarefa fora do Plano Mestre",IF(P1028=0,"Tarefa retirada do plano: não conta","OK")))))</f>
        <v/>
      </c>
    </row>
    <row r="1029">
      <c r="A1029" s="29" t="n"/>
      <c r="B1029" s="25" t="n"/>
      <c r="C1029" s="49" t="n"/>
      <c r="D1029" s="29" t="n"/>
      <c r="E1029" s="23">
        <f>IF(OR(A1029="",B1029=""),"",A1029&amp;"|"&amp;B1029)</f>
        <v/>
      </c>
      <c r="F1029" s="30">
        <f>IF(OR(E1029="",NOT(ISNUMBER(C1029))),"",E1029&amp;"|"&amp;YEAR(C1029)&amp;"-"&amp;RIGHT("0"&amp;MONTH(C1029),2)&amp;"-"&amp;RIGHT("0"&amp;DAY(C1029),2))</f>
        <v/>
      </c>
      <c r="G1029" s="26">
        <f>IF(E1029="","",IFERROR(MATCH(E1029,pl_chave,0),0))</f>
        <v/>
      </c>
      <c r="H1029" s="23">
        <f>IF(G1029="","",IF(G1029=0,"Tarefa fora do plano",INDEX(pl_tag,G1029)))</f>
        <v/>
      </c>
      <c r="I1029" s="30">
        <f>IF(N(G1029)=0,"",INDEX(pl_atividade,G1029))</f>
        <v/>
      </c>
      <c r="J1029" s="50">
        <f>IF(N(G1029)=0,"",INDEX(pl_especialidade,G1029))</f>
        <v/>
      </c>
      <c r="K1029" s="28">
        <f>IF(N(G1029)=0,"",INDEX(pl_duracao,G1029))</f>
        <v/>
      </c>
      <c r="L1029" s="39">
        <f>IF(ISNUMBER(C1029),YEAR(C1029),"")</f>
        <v/>
      </c>
      <c r="M1029" s="39">
        <f>IF(ISNUMBER(C1029),MONTH(C1029),"")</f>
        <v/>
      </c>
      <c r="N1029" s="23">
        <f>IF(L1029="","",IF(NOT(ISNUMBER(crono_ano)),"Informe o ano",IF(L1029&lt;crono_ano,"Antes do ano",IF(L1029&gt;crono_ano,"Depois do ano","No ano"))))</f>
        <v/>
      </c>
      <c r="O1029" s="39">
        <f>IF(F1029="","",IF(COUNTIF(F$7:F1029,F1029)=1,1,0))</f>
        <v/>
      </c>
      <c r="P1029" s="39">
        <f>IF(A1029&amp;B1029&amp;C1029="","",IF(AND(O1029=1,N(G1029)&gt;0),IF(INDEX(pl_ativa,MAX(1,N(G1029)))="Sim",1,0),0))</f>
        <v/>
      </c>
      <c r="Q1029" s="39">
        <f>IF(F1029="","",COUNTIFS(ex_chave_oc,F1029,ex_cancelada,"&lt;&gt;Sim"))</f>
        <v/>
      </c>
      <c r="R1029" s="51">
        <f>IF(P1029="","",IF(AND(P1029=1,N(Q1029)&gt;0),1,0))</f>
        <v/>
      </c>
      <c r="S1029" s="30">
        <f>IF(P1029="","",IF(F1029="","ERRO: data prevista ausente ou inválida",IF(O1029=0,"Duplicada: contada uma vez",IF(N(G1029)=0,"ERRO: tarefa fora do Plano Mestre",IF(P1029=0,"Tarefa retirada do plano: não conta","OK")))))</f>
        <v/>
      </c>
    </row>
    <row r="1030">
      <c r="A1030" s="29" t="n"/>
      <c r="B1030" s="25" t="n"/>
      <c r="C1030" s="49" t="n"/>
      <c r="D1030" s="29" t="n"/>
      <c r="E1030" s="23">
        <f>IF(OR(A1030="",B1030=""),"",A1030&amp;"|"&amp;B1030)</f>
        <v/>
      </c>
      <c r="F1030" s="30">
        <f>IF(OR(E1030="",NOT(ISNUMBER(C1030))),"",E1030&amp;"|"&amp;YEAR(C1030)&amp;"-"&amp;RIGHT("0"&amp;MONTH(C1030),2)&amp;"-"&amp;RIGHT("0"&amp;DAY(C1030),2))</f>
        <v/>
      </c>
      <c r="G1030" s="26">
        <f>IF(E1030="","",IFERROR(MATCH(E1030,pl_chave,0),0))</f>
        <v/>
      </c>
      <c r="H1030" s="23">
        <f>IF(G1030="","",IF(G1030=0,"Tarefa fora do plano",INDEX(pl_tag,G1030)))</f>
        <v/>
      </c>
      <c r="I1030" s="30">
        <f>IF(N(G1030)=0,"",INDEX(pl_atividade,G1030))</f>
        <v/>
      </c>
      <c r="J1030" s="50">
        <f>IF(N(G1030)=0,"",INDEX(pl_especialidade,G1030))</f>
        <v/>
      </c>
      <c r="K1030" s="28">
        <f>IF(N(G1030)=0,"",INDEX(pl_duracao,G1030))</f>
        <v/>
      </c>
      <c r="L1030" s="39">
        <f>IF(ISNUMBER(C1030),YEAR(C1030),"")</f>
        <v/>
      </c>
      <c r="M1030" s="39">
        <f>IF(ISNUMBER(C1030),MONTH(C1030),"")</f>
        <v/>
      </c>
      <c r="N1030" s="23">
        <f>IF(L1030="","",IF(NOT(ISNUMBER(crono_ano)),"Informe o ano",IF(L1030&lt;crono_ano,"Antes do ano",IF(L1030&gt;crono_ano,"Depois do ano","No ano"))))</f>
        <v/>
      </c>
      <c r="O1030" s="39">
        <f>IF(F1030="","",IF(COUNTIF(F$7:F1030,F1030)=1,1,0))</f>
        <v/>
      </c>
      <c r="P1030" s="39">
        <f>IF(A1030&amp;B1030&amp;C1030="","",IF(AND(O1030=1,N(G1030)&gt;0),IF(INDEX(pl_ativa,MAX(1,N(G1030)))="Sim",1,0),0))</f>
        <v/>
      </c>
      <c r="Q1030" s="39">
        <f>IF(F1030="","",COUNTIFS(ex_chave_oc,F1030,ex_cancelada,"&lt;&gt;Sim"))</f>
        <v/>
      </c>
      <c r="R1030" s="51">
        <f>IF(P1030="","",IF(AND(P1030=1,N(Q1030)&gt;0),1,0))</f>
        <v/>
      </c>
      <c r="S1030" s="30">
        <f>IF(P1030="","",IF(F1030="","ERRO: data prevista ausente ou inválida",IF(O1030=0,"Duplicada: contada uma vez",IF(N(G1030)=0,"ERRO: tarefa fora do Plano Mestre",IF(P1030=0,"Tarefa retirada do plano: não conta","OK")))))</f>
        <v/>
      </c>
    </row>
    <row r="1031">
      <c r="A1031" s="29" t="n"/>
      <c r="B1031" s="25" t="n"/>
      <c r="C1031" s="49" t="n"/>
      <c r="D1031" s="29" t="n"/>
      <c r="E1031" s="23">
        <f>IF(OR(A1031="",B1031=""),"",A1031&amp;"|"&amp;B1031)</f>
        <v/>
      </c>
      <c r="F1031" s="30">
        <f>IF(OR(E1031="",NOT(ISNUMBER(C1031))),"",E1031&amp;"|"&amp;YEAR(C1031)&amp;"-"&amp;RIGHT("0"&amp;MONTH(C1031),2)&amp;"-"&amp;RIGHT("0"&amp;DAY(C1031),2))</f>
        <v/>
      </c>
      <c r="G1031" s="26">
        <f>IF(E1031="","",IFERROR(MATCH(E1031,pl_chave,0),0))</f>
        <v/>
      </c>
      <c r="H1031" s="23">
        <f>IF(G1031="","",IF(G1031=0,"Tarefa fora do plano",INDEX(pl_tag,G1031)))</f>
        <v/>
      </c>
      <c r="I1031" s="30">
        <f>IF(N(G1031)=0,"",INDEX(pl_atividade,G1031))</f>
        <v/>
      </c>
      <c r="J1031" s="50">
        <f>IF(N(G1031)=0,"",INDEX(pl_especialidade,G1031))</f>
        <v/>
      </c>
      <c r="K1031" s="28">
        <f>IF(N(G1031)=0,"",INDEX(pl_duracao,G1031))</f>
        <v/>
      </c>
      <c r="L1031" s="39">
        <f>IF(ISNUMBER(C1031),YEAR(C1031),"")</f>
        <v/>
      </c>
      <c r="M1031" s="39">
        <f>IF(ISNUMBER(C1031),MONTH(C1031),"")</f>
        <v/>
      </c>
      <c r="N1031" s="23">
        <f>IF(L1031="","",IF(NOT(ISNUMBER(crono_ano)),"Informe o ano",IF(L1031&lt;crono_ano,"Antes do ano",IF(L1031&gt;crono_ano,"Depois do ano","No ano"))))</f>
        <v/>
      </c>
      <c r="O1031" s="39">
        <f>IF(F1031="","",IF(COUNTIF(F$7:F1031,F1031)=1,1,0))</f>
        <v/>
      </c>
      <c r="P1031" s="39">
        <f>IF(A1031&amp;B1031&amp;C1031="","",IF(AND(O1031=1,N(G1031)&gt;0),IF(INDEX(pl_ativa,MAX(1,N(G1031)))="Sim",1,0),0))</f>
        <v/>
      </c>
      <c r="Q1031" s="39">
        <f>IF(F1031="","",COUNTIFS(ex_chave_oc,F1031,ex_cancelada,"&lt;&gt;Sim"))</f>
        <v/>
      </c>
      <c r="R1031" s="51">
        <f>IF(P1031="","",IF(AND(P1031=1,N(Q1031)&gt;0),1,0))</f>
        <v/>
      </c>
      <c r="S1031" s="30">
        <f>IF(P1031="","",IF(F1031="","ERRO: data prevista ausente ou inválida",IF(O1031=0,"Duplicada: contada uma vez",IF(N(G1031)=0,"ERRO: tarefa fora do Plano Mestre",IF(P1031=0,"Tarefa retirada do plano: não conta","OK")))))</f>
        <v/>
      </c>
    </row>
    <row r="1032">
      <c r="A1032" s="29" t="n"/>
      <c r="B1032" s="25" t="n"/>
      <c r="C1032" s="49" t="n"/>
      <c r="D1032" s="29" t="n"/>
      <c r="E1032" s="23">
        <f>IF(OR(A1032="",B1032=""),"",A1032&amp;"|"&amp;B1032)</f>
        <v/>
      </c>
      <c r="F1032" s="30">
        <f>IF(OR(E1032="",NOT(ISNUMBER(C1032))),"",E1032&amp;"|"&amp;YEAR(C1032)&amp;"-"&amp;RIGHT("0"&amp;MONTH(C1032),2)&amp;"-"&amp;RIGHT("0"&amp;DAY(C1032),2))</f>
        <v/>
      </c>
      <c r="G1032" s="26">
        <f>IF(E1032="","",IFERROR(MATCH(E1032,pl_chave,0),0))</f>
        <v/>
      </c>
      <c r="H1032" s="23">
        <f>IF(G1032="","",IF(G1032=0,"Tarefa fora do plano",INDEX(pl_tag,G1032)))</f>
        <v/>
      </c>
      <c r="I1032" s="30">
        <f>IF(N(G1032)=0,"",INDEX(pl_atividade,G1032))</f>
        <v/>
      </c>
      <c r="J1032" s="50">
        <f>IF(N(G1032)=0,"",INDEX(pl_especialidade,G1032))</f>
        <v/>
      </c>
      <c r="K1032" s="28">
        <f>IF(N(G1032)=0,"",INDEX(pl_duracao,G1032))</f>
        <v/>
      </c>
      <c r="L1032" s="39">
        <f>IF(ISNUMBER(C1032),YEAR(C1032),"")</f>
        <v/>
      </c>
      <c r="M1032" s="39">
        <f>IF(ISNUMBER(C1032),MONTH(C1032),"")</f>
        <v/>
      </c>
      <c r="N1032" s="23">
        <f>IF(L1032="","",IF(NOT(ISNUMBER(crono_ano)),"Informe o ano",IF(L1032&lt;crono_ano,"Antes do ano",IF(L1032&gt;crono_ano,"Depois do ano","No ano"))))</f>
        <v/>
      </c>
      <c r="O1032" s="39">
        <f>IF(F1032="","",IF(COUNTIF(F$7:F1032,F1032)=1,1,0))</f>
        <v/>
      </c>
      <c r="P1032" s="39">
        <f>IF(A1032&amp;B1032&amp;C1032="","",IF(AND(O1032=1,N(G1032)&gt;0),IF(INDEX(pl_ativa,MAX(1,N(G1032)))="Sim",1,0),0))</f>
        <v/>
      </c>
      <c r="Q1032" s="39">
        <f>IF(F1032="","",COUNTIFS(ex_chave_oc,F1032,ex_cancelada,"&lt;&gt;Sim"))</f>
        <v/>
      </c>
      <c r="R1032" s="51">
        <f>IF(P1032="","",IF(AND(P1032=1,N(Q1032)&gt;0),1,0))</f>
        <v/>
      </c>
      <c r="S1032" s="30">
        <f>IF(P1032="","",IF(F1032="","ERRO: data prevista ausente ou inválida",IF(O1032=0,"Duplicada: contada uma vez",IF(N(G1032)=0,"ERRO: tarefa fora do Plano Mestre",IF(P1032=0,"Tarefa retirada do plano: não conta","OK")))))</f>
        <v/>
      </c>
    </row>
    <row r="1033">
      <c r="A1033" s="29" t="n"/>
      <c r="B1033" s="25" t="n"/>
      <c r="C1033" s="49" t="n"/>
      <c r="D1033" s="29" t="n"/>
      <c r="E1033" s="23">
        <f>IF(OR(A1033="",B1033=""),"",A1033&amp;"|"&amp;B1033)</f>
        <v/>
      </c>
      <c r="F1033" s="30">
        <f>IF(OR(E1033="",NOT(ISNUMBER(C1033))),"",E1033&amp;"|"&amp;YEAR(C1033)&amp;"-"&amp;RIGHT("0"&amp;MONTH(C1033),2)&amp;"-"&amp;RIGHT("0"&amp;DAY(C1033),2))</f>
        <v/>
      </c>
      <c r="G1033" s="26">
        <f>IF(E1033="","",IFERROR(MATCH(E1033,pl_chave,0),0))</f>
        <v/>
      </c>
      <c r="H1033" s="23">
        <f>IF(G1033="","",IF(G1033=0,"Tarefa fora do plano",INDEX(pl_tag,G1033)))</f>
        <v/>
      </c>
      <c r="I1033" s="30">
        <f>IF(N(G1033)=0,"",INDEX(pl_atividade,G1033))</f>
        <v/>
      </c>
      <c r="J1033" s="50">
        <f>IF(N(G1033)=0,"",INDEX(pl_especialidade,G1033))</f>
        <v/>
      </c>
      <c r="K1033" s="28">
        <f>IF(N(G1033)=0,"",INDEX(pl_duracao,G1033))</f>
        <v/>
      </c>
      <c r="L1033" s="39">
        <f>IF(ISNUMBER(C1033),YEAR(C1033),"")</f>
        <v/>
      </c>
      <c r="M1033" s="39">
        <f>IF(ISNUMBER(C1033),MONTH(C1033),"")</f>
        <v/>
      </c>
      <c r="N1033" s="23">
        <f>IF(L1033="","",IF(NOT(ISNUMBER(crono_ano)),"Informe o ano",IF(L1033&lt;crono_ano,"Antes do ano",IF(L1033&gt;crono_ano,"Depois do ano","No ano"))))</f>
        <v/>
      </c>
      <c r="O1033" s="39">
        <f>IF(F1033="","",IF(COUNTIF(F$7:F1033,F1033)=1,1,0))</f>
        <v/>
      </c>
      <c r="P1033" s="39">
        <f>IF(A1033&amp;B1033&amp;C1033="","",IF(AND(O1033=1,N(G1033)&gt;0),IF(INDEX(pl_ativa,MAX(1,N(G1033)))="Sim",1,0),0))</f>
        <v/>
      </c>
      <c r="Q1033" s="39">
        <f>IF(F1033="","",COUNTIFS(ex_chave_oc,F1033,ex_cancelada,"&lt;&gt;Sim"))</f>
        <v/>
      </c>
      <c r="R1033" s="51">
        <f>IF(P1033="","",IF(AND(P1033=1,N(Q1033)&gt;0),1,0))</f>
        <v/>
      </c>
      <c r="S1033" s="30">
        <f>IF(P1033="","",IF(F1033="","ERRO: data prevista ausente ou inválida",IF(O1033=0,"Duplicada: contada uma vez",IF(N(G1033)=0,"ERRO: tarefa fora do Plano Mestre",IF(P1033=0,"Tarefa retirada do plano: não conta","OK")))))</f>
        <v/>
      </c>
    </row>
    <row r="1034">
      <c r="A1034" s="29" t="n"/>
      <c r="B1034" s="25" t="n"/>
      <c r="C1034" s="49" t="n"/>
      <c r="D1034" s="29" t="n"/>
      <c r="E1034" s="23">
        <f>IF(OR(A1034="",B1034=""),"",A1034&amp;"|"&amp;B1034)</f>
        <v/>
      </c>
      <c r="F1034" s="30">
        <f>IF(OR(E1034="",NOT(ISNUMBER(C1034))),"",E1034&amp;"|"&amp;YEAR(C1034)&amp;"-"&amp;RIGHT("0"&amp;MONTH(C1034),2)&amp;"-"&amp;RIGHT("0"&amp;DAY(C1034),2))</f>
        <v/>
      </c>
      <c r="G1034" s="26">
        <f>IF(E1034="","",IFERROR(MATCH(E1034,pl_chave,0),0))</f>
        <v/>
      </c>
      <c r="H1034" s="23">
        <f>IF(G1034="","",IF(G1034=0,"Tarefa fora do plano",INDEX(pl_tag,G1034)))</f>
        <v/>
      </c>
      <c r="I1034" s="30">
        <f>IF(N(G1034)=0,"",INDEX(pl_atividade,G1034))</f>
        <v/>
      </c>
      <c r="J1034" s="50">
        <f>IF(N(G1034)=0,"",INDEX(pl_especialidade,G1034))</f>
        <v/>
      </c>
      <c r="K1034" s="28">
        <f>IF(N(G1034)=0,"",INDEX(pl_duracao,G1034))</f>
        <v/>
      </c>
      <c r="L1034" s="39">
        <f>IF(ISNUMBER(C1034),YEAR(C1034),"")</f>
        <v/>
      </c>
      <c r="M1034" s="39">
        <f>IF(ISNUMBER(C1034),MONTH(C1034),"")</f>
        <v/>
      </c>
      <c r="N1034" s="23">
        <f>IF(L1034="","",IF(NOT(ISNUMBER(crono_ano)),"Informe o ano",IF(L1034&lt;crono_ano,"Antes do ano",IF(L1034&gt;crono_ano,"Depois do ano","No ano"))))</f>
        <v/>
      </c>
      <c r="O1034" s="39">
        <f>IF(F1034="","",IF(COUNTIF(F$7:F1034,F1034)=1,1,0))</f>
        <v/>
      </c>
      <c r="P1034" s="39">
        <f>IF(A1034&amp;B1034&amp;C1034="","",IF(AND(O1034=1,N(G1034)&gt;0),IF(INDEX(pl_ativa,MAX(1,N(G1034)))="Sim",1,0),0))</f>
        <v/>
      </c>
      <c r="Q1034" s="39">
        <f>IF(F1034="","",COUNTIFS(ex_chave_oc,F1034,ex_cancelada,"&lt;&gt;Sim"))</f>
        <v/>
      </c>
      <c r="R1034" s="51">
        <f>IF(P1034="","",IF(AND(P1034=1,N(Q1034)&gt;0),1,0))</f>
        <v/>
      </c>
      <c r="S1034" s="30">
        <f>IF(P1034="","",IF(F1034="","ERRO: data prevista ausente ou inválida",IF(O1034=0,"Duplicada: contada uma vez",IF(N(G1034)=0,"ERRO: tarefa fora do Plano Mestre",IF(P1034=0,"Tarefa retirada do plano: não conta","OK")))))</f>
        <v/>
      </c>
    </row>
    <row r="1035">
      <c r="A1035" s="29" t="n"/>
      <c r="B1035" s="25" t="n"/>
      <c r="C1035" s="49" t="n"/>
      <c r="D1035" s="29" t="n"/>
      <c r="E1035" s="23">
        <f>IF(OR(A1035="",B1035=""),"",A1035&amp;"|"&amp;B1035)</f>
        <v/>
      </c>
      <c r="F1035" s="30">
        <f>IF(OR(E1035="",NOT(ISNUMBER(C1035))),"",E1035&amp;"|"&amp;YEAR(C1035)&amp;"-"&amp;RIGHT("0"&amp;MONTH(C1035),2)&amp;"-"&amp;RIGHT("0"&amp;DAY(C1035),2))</f>
        <v/>
      </c>
      <c r="G1035" s="26">
        <f>IF(E1035="","",IFERROR(MATCH(E1035,pl_chave,0),0))</f>
        <v/>
      </c>
      <c r="H1035" s="23">
        <f>IF(G1035="","",IF(G1035=0,"Tarefa fora do plano",INDEX(pl_tag,G1035)))</f>
        <v/>
      </c>
      <c r="I1035" s="30">
        <f>IF(N(G1035)=0,"",INDEX(pl_atividade,G1035))</f>
        <v/>
      </c>
      <c r="J1035" s="50">
        <f>IF(N(G1035)=0,"",INDEX(pl_especialidade,G1035))</f>
        <v/>
      </c>
      <c r="K1035" s="28">
        <f>IF(N(G1035)=0,"",INDEX(pl_duracao,G1035))</f>
        <v/>
      </c>
      <c r="L1035" s="39">
        <f>IF(ISNUMBER(C1035),YEAR(C1035),"")</f>
        <v/>
      </c>
      <c r="M1035" s="39">
        <f>IF(ISNUMBER(C1035),MONTH(C1035),"")</f>
        <v/>
      </c>
      <c r="N1035" s="23">
        <f>IF(L1035="","",IF(NOT(ISNUMBER(crono_ano)),"Informe o ano",IF(L1035&lt;crono_ano,"Antes do ano",IF(L1035&gt;crono_ano,"Depois do ano","No ano"))))</f>
        <v/>
      </c>
      <c r="O1035" s="39">
        <f>IF(F1035="","",IF(COUNTIF(F$7:F1035,F1035)=1,1,0))</f>
        <v/>
      </c>
      <c r="P1035" s="39">
        <f>IF(A1035&amp;B1035&amp;C1035="","",IF(AND(O1035=1,N(G1035)&gt;0),IF(INDEX(pl_ativa,MAX(1,N(G1035)))="Sim",1,0),0))</f>
        <v/>
      </c>
      <c r="Q1035" s="39">
        <f>IF(F1035="","",COUNTIFS(ex_chave_oc,F1035,ex_cancelada,"&lt;&gt;Sim"))</f>
        <v/>
      </c>
      <c r="R1035" s="51">
        <f>IF(P1035="","",IF(AND(P1035=1,N(Q1035)&gt;0),1,0))</f>
        <v/>
      </c>
      <c r="S1035" s="30">
        <f>IF(P1035="","",IF(F1035="","ERRO: data prevista ausente ou inválida",IF(O1035=0,"Duplicada: contada uma vez",IF(N(G1035)=0,"ERRO: tarefa fora do Plano Mestre",IF(P1035=0,"Tarefa retirada do plano: não conta","OK")))))</f>
        <v/>
      </c>
    </row>
    <row r="1036">
      <c r="A1036" s="29" t="n"/>
      <c r="B1036" s="25" t="n"/>
      <c r="C1036" s="49" t="n"/>
      <c r="D1036" s="29" t="n"/>
      <c r="E1036" s="23">
        <f>IF(OR(A1036="",B1036=""),"",A1036&amp;"|"&amp;B1036)</f>
        <v/>
      </c>
      <c r="F1036" s="30">
        <f>IF(OR(E1036="",NOT(ISNUMBER(C1036))),"",E1036&amp;"|"&amp;YEAR(C1036)&amp;"-"&amp;RIGHT("0"&amp;MONTH(C1036),2)&amp;"-"&amp;RIGHT("0"&amp;DAY(C1036),2))</f>
        <v/>
      </c>
      <c r="G1036" s="26">
        <f>IF(E1036="","",IFERROR(MATCH(E1036,pl_chave,0),0))</f>
        <v/>
      </c>
      <c r="H1036" s="23">
        <f>IF(G1036="","",IF(G1036=0,"Tarefa fora do plano",INDEX(pl_tag,G1036)))</f>
        <v/>
      </c>
      <c r="I1036" s="30">
        <f>IF(N(G1036)=0,"",INDEX(pl_atividade,G1036))</f>
        <v/>
      </c>
      <c r="J1036" s="50">
        <f>IF(N(G1036)=0,"",INDEX(pl_especialidade,G1036))</f>
        <v/>
      </c>
      <c r="K1036" s="28">
        <f>IF(N(G1036)=0,"",INDEX(pl_duracao,G1036))</f>
        <v/>
      </c>
      <c r="L1036" s="39">
        <f>IF(ISNUMBER(C1036),YEAR(C1036),"")</f>
        <v/>
      </c>
      <c r="M1036" s="39">
        <f>IF(ISNUMBER(C1036),MONTH(C1036),"")</f>
        <v/>
      </c>
      <c r="N1036" s="23">
        <f>IF(L1036="","",IF(NOT(ISNUMBER(crono_ano)),"Informe o ano",IF(L1036&lt;crono_ano,"Antes do ano",IF(L1036&gt;crono_ano,"Depois do ano","No ano"))))</f>
        <v/>
      </c>
      <c r="O1036" s="39">
        <f>IF(F1036="","",IF(COUNTIF(F$7:F1036,F1036)=1,1,0))</f>
        <v/>
      </c>
      <c r="P1036" s="39">
        <f>IF(A1036&amp;B1036&amp;C1036="","",IF(AND(O1036=1,N(G1036)&gt;0),IF(INDEX(pl_ativa,MAX(1,N(G1036)))="Sim",1,0),0))</f>
        <v/>
      </c>
      <c r="Q1036" s="39">
        <f>IF(F1036="","",COUNTIFS(ex_chave_oc,F1036,ex_cancelada,"&lt;&gt;Sim"))</f>
        <v/>
      </c>
      <c r="R1036" s="51">
        <f>IF(P1036="","",IF(AND(P1036=1,N(Q1036)&gt;0),1,0))</f>
        <v/>
      </c>
      <c r="S1036" s="30">
        <f>IF(P1036="","",IF(F1036="","ERRO: data prevista ausente ou inválida",IF(O1036=0,"Duplicada: contada uma vez",IF(N(G1036)=0,"ERRO: tarefa fora do Plano Mestre",IF(P1036=0,"Tarefa retirada do plano: não conta","OK")))))</f>
        <v/>
      </c>
    </row>
    <row r="1037">
      <c r="A1037" s="29" t="n"/>
      <c r="B1037" s="25" t="n"/>
      <c r="C1037" s="49" t="n"/>
      <c r="D1037" s="29" t="n"/>
      <c r="E1037" s="23">
        <f>IF(OR(A1037="",B1037=""),"",A1037&amp;"|"&amp;B1037)</f>
        <v/>
      </c>
      <c r="F1037" s="30">
        <f>IF(OR(E1037="",NOT(ISNUMBER(C1037))),"",E1037&amp;"|"&amp;YEAR(C1037)&amp;"-"&amp;RIGHT("0"&amp;MONTH(C1037),2)&amp;"-"&amp;RIGHT("0"&amp;DAY(C1037),2))</f>
        <v/>
      </c>
      <c r="G1037" s="26">
        <f>IF(E1037="","",IFERROR(MATCH(E1037,pl_chave,0),0))</f>
        <v/>
      </c>
      <c r="H1037" s="23">
        <f>IF(G1037="","",IF(G1037=0,"Tarefa fora do plano",INDEX(pl_tag,G1037)))</f>
        <v/>
      </c>
      <c r="I1037" s="30">
        <f>IF(N(G1037)=0,"",INDEX(pl_atividade,G1037))</f>
        <v/>
      </c>
      <c r="J1037" s="50">
        <f>IF(N(G1037)=0,"",INDEX(pl_especialidade,G1037))</f>
        <v/>
      </c>
      <c r="K1037" s="28">
        <f>IF(N(G1037)=0,"",INDEX(pl_duracao,G1037))</f>
        <v/>
      </c>
      <c r="L1037" s="39">
        <f>IF(ISNUMBER(C1037),YEAR(C1037),"")</f>
        <v/>
      </c>
      <c r="M1037" s="39">
        <f>IF(ISNUMBER(C1037),MONTH(C1037),"")</f>
        <v/>
      </c>
      <c r="N1037" s="23">
        <f>IF(L1037="","",IF(NOT(ISNUMBER(crono_ano)),"Informe o ano",IF(L1037&lt;crono_ano,"Antes do ano",IF(L1037&gt;crono_ano,"Depois do ano","No ano"))))</f>
        <v/>
      </c>
      <c r="O1037" s="39">
        <f>IF(F1037="","",IF(COUNTIF(F$7:F1037,F1037)=1,1,0))</f>
        <v/>
      </c>
      <c r="P1037" s="39">
        <f>IF(A1037&amp;B1037&amp;C1037="","",IF(AND(O1037=1,N(G1037)&gt;0),IF(INDEX(pl_ativa,MAX(1,N(G1037)))="Sim",1,0),0))</f>
        <v/>
      </c>
      <c r="Q1037" s="39">
        <f>IF(F1037="","",COUNTIFS(ex_chave_oc,F1037,ex_cancelada,"&lt;&gt;Sim"))</f>
        <v/>
      </c>
      <c r="R1037" s="51">
        <f>IF(P1037="","",IF(AND(P1037=1,N(Q1037)&gt;0),1,0))</f>
        <v/>
      </c>
      <c r="S1037" s="30">
        <f>IF(P1037="","",IF(F1037="","ERRO: data prevista ausente ou inválida",IF(O1037=0,"Duplicada: contada uma vez",IF(N(G1037)=0,"ERRO: tarefa fora do Plano Mestre",IF(P1037=0,"Tarefa retirada do plano: não conta","OK")))))</f>
        <v/>
      </c>
    </row>
    <row r="1038">
      <c r="A1038" s="29" t="n"/>
      <c r="B1038" s="25" t="n"/>
      <c r="C1038" s="49" t="n"/>
      <c r="D1038" s="29" t="n"/>
      <c r="E1038" s="23">
        <f>IF(OR(A1038="",B1038=""),"",A1038&amp;"|"&amp;B1038)</f>
        <v/>
      </c>
      <c r="F1038" s="30">
        <f>IF(OR(E1038="",NOT(ISNUMBER(C1038))),"",E1038&amp;"|"&amp;YEAR(C1038)&amp;"-"&amp;RIGHT("0"&amp;MONTH(C1038),2)&amp;"-"&amp;RIGHT("0"&amp;DAY(C1038),2))</f>
        <v/>
      </c>
      <c r="G1038" s="26">
        <f>IF(E1038="","",IFERROR(MATCH(E1038,pl_chave,0),0))</f>
        <v/>
      </c>
      <c r="H1038" s="23">
        <f>IF(G1038="","",IF(G1038=0,"Tarefa fora do plano",INDEX(pl_tag,G1038)))</f>
        <v/>
      </c>
      <c r="I1038" s="30">
        <f>IF(N(G1038)=0,"",INDEX(pl_atividade,G1038))</f>
        <v/>
      </c>
      <c r="J1038" s="50">
        <f>IF(N(G1038)=0,"",INDEX(pl_especialidade,G1038))</f>
        <v/>
      </c>
      <c r="K1038" s="28">
        <f>IF(N(G1038)=0,"",INDEX(pl_duracao,G1038))</f>
        <v/>
      </c>
      <c r="L1038" s="39">
        <f>IF(ISNUMBER(C1038),YEAR(C1038),"")</f>
        <v/>
      </c>
      <c r="M1038" s="39">
        <f>IF(ISNUMBER(C1038),MONTH(C1038),"")</f>
        <v/>
      </c>
      <c r="N1038" s="23">
        <f>IF(L1038="","",IF(NOT(ISNUMBER(crono_ano)),"Informe o ano",IF(L1038&lt;crono_ano,"Antes do ano",IF(L1038&gt;crono_ano,"Depois do ano","No ano"))))</f>
        <v/>
      </c>
      <c r="O1038" s="39">
        <f>IF(F1038="","",IF(COUNTIF(F$7:F1038,F1038)=1,1,0))</f>
        <v/>
      </c>
      <c r="P1038" s="39">
        <f>IF(A1038&amp;B1038&amp;C1038="","",IF(AND(O1038=1,N(G1038)&gt;0),IF(INDEX(pl_ativa,MAX(1,N(G1038)))="Sim",1,0),0))</f>
        <v/>
      </c>
      <c r="Q1038" s="39">
        <f>IF(F1038="","",COUNTIFS(ex_chave_oc,F1038,ex_cancelada,"&lt;&gt;Sim"))</f>
        <v/>
      </c>
      <c r="R1038" s="51">
        <f>IF(P1038="","",IF(AND(P1038=1,N(Q1038)&gt;0),1,0))</f>
        <v/>
      </c>
      <c r="S1038" s="30">
        <f>IF(P1038="","",IF(F1038="","ERRO: data prevista ausente ou inválida",IF(O1038=0,"Duplicada: contada uma vez",IF(N(G1038)=0,"ERRO: tarefa fora do Plano Mestre",IF(P1038=0,"Tarefa retirada do plano: não conta","OK")))))</f>
        <v/>
      </c>
    </row>
    <row r="1039">
      <c r="A1039" s="29" t="n"/>
      <c r="B1039" s="25" t="n"/>
      <c r="C1039" s="49" t="n"/>
      <c r="D1039" s="29" t="n"/>
      <c r="E1039" s="23">
        <f>IF(OR(A1039="",B1039=""),"",A1039&amp;"|"&amp;B1039)</f>
        <v/>
      </c>
      <c r="F1039" s="30">
        <f>IF(OR(E1039="",NOT(ISNUMBER(C1039))),"",E1039&amp;"|"&amp;YEAR(C1039)&amp;"-"&amp;RIGHT("0"&amp;MONTH(C1039),2)&amp;"-"&amp;RIGHT("0"&amp;DAY(C1039),2))</f>
        <v/>
      </c>
      <c r="G1039" s="26">
        <f>IF(E1039="","",IFERROR(MATCH(E1039,pl_chave,0),0))</f>
        <v/>
      </c>
      <c r="H1039" s="23">
        <f>IF(G1039="","",IF(G1039=0,"Tarefa fora do plano",INDEX(pl_tag,G1039)))</f>
        <v/>
      </c>
      <c r="I1039" s="30">
        <f>IF(N(G1039)=0,"",INDEX(pl_atividade,G1039))</f>
        <v/>
      </c>
      <c r="J1039" s="50">
        <f>IF(N(G1039)=0,"",INDEX(pl_especialidade,G1039))</f>
        <v/>
      </c>
      <c r="K1039" s="28">
        <f>IF(N(G1039)=0,"",INDEX(pl_duracao,G1039))</f>
        <v/>
      </c>
      <c r="L1039" s="39">
        <f>IF(ISNUMBER(C1039),YEAR(C1039),"")</f>
        <v/>
      </c>
      <c r="M1039" s="39">
        <f>IF(ISNUMBER(C1039),MONTH(C1039),"")</f>
        <v/>
      </c>
      <c r="N1039" s="23">
        <f>IF(L1039="","",IF(NOT(ISNUMBER(crono_ano)),"Informe o ano",IF(L1039&lt;crono_ano,"Antes do ano",IF(L1039&gt;crono_ano,"Depois do ano","No ano"))))</f>
        <v/>
      </c>
      <c r="O1039" s="39">
        <f>IF(F1039="","",IF(COUNTIF(F$7:F1039,F1039)=1,1,0))</f>
        <v/>
      </c>
      <c r="P1039" s="39">
        <f>IF(A1039&amp;B1039&amp;C1039="","",IF(AND(O1039=1,N(G1039)&gt;0),IF(INDEX(pl_ativa,MAX(1,N(G1039)))="Sim",1,0),0))</f>
        <v/>
      </c>
      <c r="Q1039" s="39">
        <f>IF(F1039="","",COUNTIFS(ex_chave_oc,F1039,ex_cancelada,"&lt;&gt;Sim"))</f>
        <v/>
      </c>
      <c r="R1039" s="51">
        <f>IF(P1039="","",IF(AND(P1039=1,N(Q1039)&gt;0),1,0))</f>
        <v/>
      </c>
      <c r="S1039" s="30">
        <f>IF(P1039="","",IF(F1039="","ERRO: data prevista ausente ou inválida",IF(O1039=0,"Duplicada: contada uma vez",IF(N(G1039)=0,"ERRO: tarefa fora do Plano Mestre",IF(P1039=0,"Tarefa retirada do plano: não conta","OK")))))</f>
        <v/>
      </c>
    </row>
    <row r="1040">
      <c r="A1040" s="29" t="n"/>
      <c r="B1040" s="25" t="n"/>
      <c r="C1040" s="49" t="n"/>
      <c r="D1040" s="29" t="n"/>
      <c r="E1040" s="23">
        <f>IF(OR(A1040="",B1040=""),"",A1040&amp;"|"&amp;B1040)</f>
        <v/>
      </c>
      <c r="F1040" s="30">
        <f>IF(OR(E1040="",NOT(ISNUMBER(C1040))),"",E1040&amp;"|"&amp;YEAR(C1040)&amp;"-"&amp;RIGHT("0"&amp;MONTH(C1040),2)&amp;"-"&amp;RIGHT("0"&amp;DAY(C1040),2))</f>
        <v/>
      </c>
      <c r="G1040" s="26">
        <f>IF(E1040="","",IFERROR(MATCH(E1040,pl_chave,0),0))</f>
        <v/>
      </c>
      <c r="H1040" s="23">
        <f>IF(G1040="","",IF(G1040=0,"Tarefa fora do plano",INDEX(pl_tag,G1040)))</f>
        <v/>
      </c>
      <c r="I1040" s="30">
        <f>IF(N(G1040)=0,"",INDEX(pl_atividade,G1040))</f>
        <v/>
      </c>
      <c r="J1040" s="50">
        <f>IF(N(G1040)=0,"",INDEX(pl_especialidade,G1040))</f>
        <v/>
      </c>
      <c r="K1040" s="28">
        <f>IF(N(G1040)=0,"",INDEX(pl_duracao,G1040))</f>
        <v/>
      </c>
      <c r="L1040" s="39">
        <f>IF(ISNUMBER(C1040),YEAR(C1040),"")</f>
        <v/>
      </c>
      <c r="M1040" s="39">
        <f>IF(ISNUMBER(C1040),MONTH(C1040),"")</f>
        <v/>
      </c>
      <c r="N1040" s="23">
        <f>IF(L1040="","",IF(NOT(ISNUMBER(crono_ano)),"Informe o ano",IF(L1040&lt;crono_ano,"Antes do ano",IF(L1040&gt;crono_ano,"Depois do ano","No ano"))))</f>
        <v/>
      </c>
      <c r="O1040" s="39">
        <f>IF(F1040="","",IF(COUNTIF(F$7:F1040,F1040)=1,1,0))</f>
        <v/>
      </c>
      <c r="P1040" s="39">
        <f>IF(A1040&amp;B1040&amp;C1040="","",IF(AND(O1040=1,N(G1040)&gt;0),IF(INDEX(pl_ativa,MAX(1,N(G1040)))="Sim",1,0),0))</f>
        <v/>
      </c>
      <c r="Q1040" s="39">
        <f>IF(F1040="","",COUNTIFS(ex_chave_oc,F1040,ex_cancelada,"&lt;&gt;Sim"))</f>
        <v/>
      </c>
      <c r="R1040" s="51">
        <f>IF(P1040="","",IF(AND(P1040=1,N(Q1040)&gt;0),1,0))</f>
        <v/>
      </c>
      <c r="S1040" s="30">
        <f>IF(P1040="","",IF(F1040="","ERRO: data prevista ausente ou inválida",IF(O1040=0,"Duplicada: contada uma vez",IF(N(G1040)=0,"ERRO: tarefa fora do Plano Mestre",IF(P1040=0,"Tarefa retirada do plano: não conta","OK")))))</f>
        <v/>
      </c>
    </row>
    <row r="1041">
      <c r="A1041" s="29" t="n"/>
      <c r="B1041" s="25" t="n"/>
      <c r="C1041" s="49" t="n"/>
      <c r="D1041" s="29" t="n"/>
      <c r="E1041" s="23">
        <f>IF(OR(A1041="",B1041=""),"",A1041&amp;"|"&amp;B1041)</f>
        <v/>
      </c>
      <c r="F1041" s="30">
        <f>IF(OR(E1041="",NOT(ISNUMBER(C1041))),"",E1041&amp;"|"&amp;YEAR(C1041)&amp;"-"&amp;RIGHT("0"&amp;MONTH(C1041),2)&amp;"-"&amp;RIGHT("0"&amp;DAY(C1041),2))</f>
        <v/>
      </c>
      <c r="G1041" s="26">
        <f>IF(E1041="","",IFERROR(MATCH(E1041,pl_chave,0),0))</f>
        <v/>
      </c>
      <c r="H1041" s="23">
        <f>IF(G1041="","",IF(G1041=0,"Tarefa fora do plano",INDEX(pl_tag,G1041)))</f>
        <v/>
      </c>
      <c r="I1041" s="30">
        <f>IF(N(G1041)=0,"",INDEX(pl_atividade,G1041))</f>
        <v/>
      </c>
      <c r="J1041" s="50">
        <f>IF(N(G1041)=0,"",INDEX(pl_especialidade,G1041))</f>
        <v/>
      </c>
      <c r="K1041" s="28">
        <f>IF(N(G1041)=0,"",INDEX(pl_duracao,G1041))</f>
        <v/>
      </c>
      <c r="L1041" s="39">
        <f>IF(ISNUMBER(C1041),YEAR(C1041),"")</f>
        <v/>
      </c>
      <c r="M1041" s="39">
        <f>IF(ISNUMBER(C1041),MONTH(C1041),"")</f>
        <v/>
      </c>
      <c r="N1041" s="23">
        <f>IF(L1041="","",IF(NOT(ISNUMBER(crono_ano)),"Informe o ano",IF(L1041&lt;crono_ano,"Antes do ano",IF(L1041&gt;crono_ano,"Depois do ano","No ano"))))</f>
        <v/>
      </c>
      <c r="O1041" s="39">
        <f>IF(F1041="","",IF(COUNTIF(F$7:F1041,F1041)=1,1,0))</f>
        <v/>
      </c>
      <c r="P1041" s="39">
        <f>IF(A1041&amp;B1041&amp;C1041="","",IF(AND(O1041=1,N(G1041)&gt;0),IF(INDEX(pl_ativa,MAX(1,N(G1041)))="Sim",1,0),0))</f>
        <v/>
      </c>
      <c r="Q1041" s="39">
        <f>IF(F1041="","",COUNTIFS(ex_chave_oc,F1041,ex_cancelada,"&lt;&gt;Sim"))</f>
        <v/>
      </c>
      <c r="R1041" s="51">
        <f>IF(P1041="","",IF(AND(P1041=1,N(Q1041)&gt;0),1,0))</f>
        <v/>
      </c>
      <c r="S1041" s="30">
        <f>IF(P1041="","",IF(F1041="","ERRO: data prevista ausente ou inválida",IF(O1041=0,"Duplicada: contada uma vez",IF(N(G1041)=0,"ERRO: tarefa fora do Plano Mestre",IF(P1041=0,"Tarefa retirada do plano: não conta","OK")))))</f>
        <v/>
      </c>
    </row>
    <row r="1042">
      <c r="A1042" s="29" t="n"/>
      <c r="B1042" s="25" t="n"/>
      <c r="C1042" s="49" t="n"/>
      <c r="D1042" s="29" t="n"/>
      <c r="E1042" s="23">
        <f>IF(OR(A1042="",B1042=""),"",A1042&amp;"|"&amp;B1042)</f>
        <v/>
      </c>
      <c r="F1042" s="30">
        <f>IF(OR(E1042="",NOT(ISNUMBER(C1042))),"",E1042&amp;"|"&amp;YEAR(C1042)&amp;"-"&amp;RIGHT("0"&amp;MONTH(C1042),2)&amp;"-"&amp;RIGHT("0"&amp;DAY(C1042),2))</f>
        <v/>
      </c>
      <c r="G1042" s="26">
        <f>IF(E1042="","",IFERROR(MATCH(E1042,pl_chave,0),0))</f>
        <v/>
      </c>
      <c r="H1042" s="23">
        <f>IF(G1042="","",IF(G1042=0,"Tarefa fora do plano",INDEX(pl_tag,G1042)))</f>
        <v/>
      </c>
      <c r="I1042" s="30">
        <f>IF(N(G1042)=0,"",INDEX(pl_atividade,G1042))</f>
        <v/>
      </c>
      <c r="J1042" s="50">
        <f>IF(N(G1042)=0,"",INDEX(pl_especialidade,G1042))</f>
        <v/>
      </c>
      <c r="K1042" s="28">
        <f>IF(N(G1042)=0,"",INDEX(pl_duracao,G1042))</f>
        <v/>
      </c>
      <c r="L1042" s="39">
        <f>IF(ISNUMBER(C1042),YEAR(C1042),"")</f>
        <v/>
      </c>
      <c r="M1042" s="39">
        <f>IF(ISNUMBER(C1042),MONTH(C1042),"")</f>
        <v/>
      </c>
      <c r="N1042" s="23">
        <f>IF(L1042="","",IF(NOT(ISNUMBER(crono_ano)),"Informe o ano",IF(L1042&lt;crono_ano,"Antes do ano",IF(L1042&gt;crono_ano,"Depois do ano","No ano"))))</f>
        <v/>
      </c>
      <c r="O1042" s="39">
        <f>IF(F1042="","",IF(COUNTIF(F$7:F1042,F1042)=1,1,0))</f>
        <v/>
      </c>
      <c r="P1042" s="39">
        <f>IF(A1042&amp;B1042&amp;C1042="","",IF(AND(O1042=1,N(G1042)&gt;0),IF(INDEX(pl_ativa,MAX(1,N(G1042)))="Sim",1,0),0))</f>
        <v/>
      </c>
      <c r="Q1042" s="39">
        <f>IF(F1042="","",COUNTIFS(ex_chave_oc,F1042,ex_cancelada,"&lt;&gt;Sim"))</f>
        <v/>
      </c>
      <c r="R1042" s="51">
        <f>IF(P1042="","",IF(AND(P1042=1,N(Q1042)&gt;0),1,0))</f>
        <v/>
      </c>
      <c r="S1042" s="30">
        <f>IF(P1042="","",IF(F1042="","ERRO: data prevista ausente ou inválida",IF(O1042=0,"Duplicada: contada uma vez",IF(N(G1042)=0,"ERRO: tarefa fora do Plano Mestre",IF(P1042=0,"Tarefa retirada do plano: não conta","OK")))))</f>
        <v/>
      </c>
    </row>
    <row r="1043">
      <c r="A1043" s="29" t="n"/>
      <c r="B1043" s="25" t="n"/>
      <c r="C1043" s="49" t="n"/>
      <c r="D1043" s="29" t="n"/>
      <c r="E1043" s="23">
        <f>IF(OR(A1043="",B1043=""),"",A1043&amp;"|"&amp;B1043)</f>
        <v/>
      </c>
      <c r="F1043" s="30">
        <f>IF(OR(E1043="",NOT(ISNUMBER(C1043))),"",E1043&amp;"|"&amp;YEAR(C1043)&amp;"-"&amp;RIGHT("0"&amp;MONTH(C1043),2)&amp;"-"&amp;RIGHT("0"&amp;DAY(C1043),2))</f>
        <v/>
      </c>
      <c r="G1043" s="26">
        <f>IF(E1043="","",IFERROR(MATCH(E1043,pl_chave,0),0))</f>
        <v/>
      </c>
      <c r="H1043" s="23">
        <f>IF(G1043="","",IF(G1043=0,"Tarefa fora do plano",INDEX(pl_tag,G1043)))</f>
        <v/>
      </c>
      <c r="I1043" s="30">
        <f>IF(N(G1043)=0,"",INDEX(pl_atividade,G1043))</f>
        <v/>
      </c>
      <c r="J1043" s="50">
        <f>IF(N(G1043)=0,"",INDEX(pl_especialidade,G1043))</f>
        <v/>
      </c>
      <c r="K1043" s="28">
        <f>IF(N(G1043)=0,"",INDEX(pl_duracao,G1043))</f>
        <v/>
      </c>
      <c r="L1043" s="39">
        <f>IF(ISNUMBER(C1043),YEAR(C1043),"")</f>
        <v/>
      </c>
      <c r="M1043" s="39">
        <f>IF(ISNUMBER(C1043),MONTH(C1043),"")</f>
        <v/>
      </c>
      <c r="N1043" s="23">
        <f>IF(L1043="","",IF(NOT(ISNUMBER(crono_ano)),"Informe o ano",IF(L1043&lt;crono_ano,"Antes do ano",IF(L1043&gt;crono_ano,"Depois do ano","No ano"))))</f>
        <v/>
      </c>
      <c r="O1043" s="39">
        <f>IF(F1043="","",IF(COUNTIF(F$7:F1043,F1043)=1,1,0))</f>
        <v/>
      </c>
      <c r="P1043" s="39">
        <f>IF(A1043&amp;B1043&amp;C1043="","",IF(AND(O1043=1,N(G1043)&gt;0),IF(INDEX(pl_ativa,MAX(1,N(G1043)))="Sim",1,0),0))</f>
        <v/>
      </c>
      <c r="Q1043" s="39">
        <f>IF(F1043="","",COUNTIFS(ex_chave_oc,F1043,ex_cancelada,"&lt;&gt;Sim"))</f>
        <v/>
      </c>
      <c r="R1043" s="51">
        <f>IF(P1043="","",IF(AND(P1043=1,N(Q1043)&gt;0),1,0))</f>
        <v/>
      </c>
      <c r="S1043" s="30">
        <f>IF(P1043="","",IF(F1043="","ERRO: data prevista ausente ou inválida",IF(O1043=0,"Duplicada: contada uma vez",IF(N(G1043)=0,"ERRO: tarefa fora do Plano Mestre",IF(P1043=0,"Tarefa retirada do plano: não conta","OK")))))</f>
        <v/>
      </c>
    </row>
    <row r="1044">
      <c r="A1044" s="29" t="n"/>
      <c r="B1044" s="25" t="n"/>
      <c r="C1044" s="49" t="n"/>
      <c r="D1044" s="29" t="n"/>
      <c r="E1044" s="23">
        <f>IF(OR(A1044="",B1044=""),"",A1044&amp;"|"&amp;B1044)</f>
        <v/>
      </c>
      <c r="F1044" s="30">
        <f>IF(OR(E1044="",NOT(ISNUMBER(C1044))),"",E1044&amp;"|"&amp;YEAR(C1044)&amp;"-"&amp;RIGHT("0"&amp;MONTH(C1044),2)&amp;"-"&amp;RIGHT("0"&amp;DAY(C1044),2))</f>
        <v/>
      </c>
      <c r="G1044" s="26">
        <f>IF(E1044="","",IFERROR(MATCH(E1044,pl_chave,0),0))</f>
        <v/>
      </c>
      <c r="H1044" s="23">
        <f>IF(G1044="","",IF(G1044=0,"Tarefa fora do plano",INDEX(pl_tag,G1044)))</f>
        <v/>
      </c>
      <c r="I1044" s="30">
        <f>IF(N(G1044)=0,"",INDEX(pl_atividade,G1044))</f>
        <v/>
      </c>
      <c r="J1044" s="50">
        <f>IF(N(G1044)=0,"",INDEX(pl_especialidade,G1044))</f>
        <v/>
      </c>
      <c r="K1044" s="28">
        <f>IF(N(G1044)=0,"",INDEX(pl_duracao,G1044))</f>
        <v/>
      </c>
      <c r="L1044" s="39">
        <f>IF(ISNUMBER(C1044),YEAR(C1044),"")</f>
        <v/>
      </c>
      <c r="M1044" s="39">
        <f>IF(ISNUMBER(C1044),MONTH(C1044),"")</f>
        <v/>
      </c>
      <c r="N1044" s="23">
        <f>IF(L1044="","",IF(NOT(ISNUMBER(crono_ano)),"Informe o ano",IF(L1044&lt;crono_ano,"Antes do ano",IF(L1044&gt;crono_ano,"Depois do ano","No ano"))))</f>
        <v/>
      </c>
      <c r="O1044" s="39">
        <f>IF(F1044="","",IF(COUNTIF(F$7:F1044,F1044)=1,1,0))</f>
        <v/>
      </c>
      <c r="P1044" s="39">
        <f>IF(A1044&amp;B1044&amp;C1044="","",IF(AND(O1044=1,N(G1044)&gt;0),IF(INDEX(pl_ativa,MAX(1,N(G1044)))="Sim",1,0),0))</f>
        <v/>
      </c>
      <c r="Q1044" s="39">
        <f>IF(F1044="","",COUNTIFS(ex_chave_oc,F1044,ex_cancelada,"&lt;&gt;Sim"))</f>
        <v/>
      </c>
      <c r="R1044" s="51">
        <f>IF(P1044="","",IF(AND(P1044=1,N(Q1044)&gt;0),1,0))</f>
        <v/>
      </c>
      <c r="S1044" s="30">
        <f>IF(P1044="","",IF(F1044="","ERRO: data prevista ausente ou inválida",IF(O1044=0,"Duplicada: contada uma vez",IF(N(G1044)=0,"ERRO: tarefa fora do Plano Mestre",IF(P1044=0,"Tarefa retirada do plano: não conta","OK")))))</f>
        <v/>
      </c>
    </row>
    <row r="1045">
      <c r="A1045" s="29" t="n"/>
      <c r="B1045" s="25" t="n"/>
      <c r="C1045" s="49" t="n"/>
      <c r="D1045" s="29" t="n"/>
      <c r="E1045" s="23">
        <f>IF(OR(A1045="",B1045=""),"",A1045&amp;"|"&amp;B1045)</f>
        <v/>
      </c>
      <c r="F1045" s="30">
        <f>IF(OR(E1045="",NOT(ISNUMBER(C1045))),"",E1045&amp;"|"&amp;YEAR(C1045)&amp;"-"&amp;RIGHT("0"&amp;MONTH(C1045),2)&amp;"-"&amp;RIGHT("0"&amp;DAY(C1045),2))</f>
        <v/>
      </c>
      <c r="G1045" s="26">
        <f>IF(E1045="","",IFERROR(MATCH(E1045,pl_chave,0),0))</f>
        <v/>
      </c>
      <c r="H1045" s="23">
        <f>IF(G1045="","",IF(G1045=0,"Tarefa fora do plano",INDEX(pl_tag,G1045)))</f>
        <v/>
      </c>
      <c r="I1045" s="30">
        <f>IF(N(G1045)=0,"",INDEX(pl_atividade,G1045))</f>
        <v/>
      </c>
      <c r="J1045" s="50">
        <f>IF(N(G1045)=0,"",INDEX(pl_especialidade,G1045))</f>
        <v/>
      </c>
      <c r="K1045" s="28">
        <f>IF(N(G1045)=0,"",INDEX(pl_duracao,G1045))</f>
        <v/>
      </c>
      <c r="L1045" s="39">
        <f>IF(ISNUMBER(C1045),YEAR(C1045),"")</f>
        <v/>
      </c>
      <c r="M1045" s="39">
        <f>IF(ISNUMBER(C1045),MONTH(C1045),"")</f>
        <v/>
      </c>
      <c r="N1045" s="23">
        <f>IF(L1045="","",IF(NOT(ISNUMBER(crono_ano)),"Informe o ano",IF(L1045&lt;crono_ano,"Antes do ano",IF(L1045&gt;crono_ano,"Depois do ano","No ano"))))</f>
        <v/>
      </c>
      <c r="O1045" s="39">
        <f>IF(F1045="","",IF(COUNTIF(F$7:F1045,F1045)=1,1,0))</f>
        <v/>
      </c>
      <c r="P1045" s="39">
        <f>IF(A1045&amp;B1045&amp;C1045="","",IF(AND(O1045=1,N(G1045)&gt;0),IF(INDEX(pl_ativa,MAX(1,N(G1045)))="Sim",1,0),0))</f>
        <v/>
      </c>
      <c r="Q1045" s="39">
        <f>IF(F1045="","",COUNTIFS(ex_chave_oc,F1045,ex_cancelada,"&lt;&gt;Sim"))</f>
        <v/>
      </c>
      <c r="R1045" s="51">
        <f>IF(P1045="","",IF(AND(P1045=1,N(Q1045)&gt;0),1,0))</f>
        <v/>
      </c>
      <c r="S1045" s="30">
        <f>IF(P1045="","",IF(F1045="","ERRO: data prevista ausente ou inválida",IF(O1045=0,"Duplicada: contada uma vez",IF(N(G1045)=0,"ERRO: tarefa fora do Plano Mestre",IF(P1045=0,"Tarefa retirada do plano: não conta","OK")))))</f>
        <v/>
      </c>
    </row>
    <row r="1046">
      <c r="A1046" s="29" t="n"/>
      <c r="B1046" s="25" t="n"/>
      <c r="C1046" s="49" t="n"/>
      <c r="D1046" s="29" t="n"/>
      <c r="E1046" s="23">
        <f>IF(OR(A1046="",B1046=""),"",A1046&amp;"|"&amp;B1046)</f>
        <v/>
      </c>
      <c r="F1046" s="30">
        <f>IF(OR(E1046="",NOT(ISNUMBER(C1046))),"",E1046&amp;"|"&amp;YEAR(C1046)&amp;"-"&amp;RIGHT("0"&amp;MONTH(C1046),2)&amp;"-"&amp;RIGHT("0"&amp;DAY(C1046),2))</f>
        <v/>
      </c>
      <c r="G1046" s="26">
        <f>IF(E1046="","",IFERROR(MATCH(E1046,pl_chave,0),0))</f>
        <v/>
      </c>
      <c r="H1046" s="23">
        <f>IF(G1046="","",IF(G1046=0,"Tarefa fora do plano",INDEX(pl_tag,G1046)))</f>
        <v/>
      </c>
      <c r="I1046" s="30">
        <f>IF(N(G1046)=0,"",INDEX(pl_atividade,G1046))</f>
        <v/>
      </c>
      <c r="J1046" s="50">
        <f>IF(N(G1046)=0,"",INDEX(pl_especialidade,G1046))</f>
        <v/>
      </c>
      <c r="K1046" s="28">
        <f>IF(N(G1046)=0,"",INDEX(pl_duracao,G1046))</f>
        <v/>
      </c>
      <c r="L1046" s="39">
        <f>IF(ISNUMBER(C1046),YEAR(C1046),"")</f>
        <v/>
      </c>
      <c r="M1046" s="39">
        <f>IF(ISNUMBER(C1046),MONTH(C1046),"")</f>
        <v/>
      </c>
      <c r="N1046" s="23">
        <f>IF(L1046="","",IF(NOT(ISNUMBER(crono_ano)),"Informe o ano",IF(L1046&lt;crono_ano,"Antes do ano",IF(L1046&gt;crono_ano,"Depois do ano","No ano"))))</f>
        <v/>
      </c>
      <c r="O1046" s="39">
        <f>IF(F1046="","",IF(COUNTIF(F$7:F1046,F1046)=1,1,0))</f>
        <v/>
      </c>
      <c r="P1046" s="39">
        <f>IF(A1046&amp;B1046&amp;C1046="","",IF(AND(O1046=1,N(G1046)&gt;0),IF(INDEX(pl_ativa,MAX(1,N(G1046)))="Sim",1,0),0))</f>
        <v/>
      </c>
      <c r="Q1046" s="39">
        <f>IF(F1046="","",COUNTIFS(ex_chave_oc,F1046,ex_cancelada,"&lt;&gt;Sim"))</f>
        <v/>
      </c>
      <c r="R1046" s="51">
        <f>IF(P1046="","",IF(AND(P1046=1,N(Q1046)&gt;0),1,0))</f>
        <v/>
      </c>
      <c r="S1046" s="30">
        <f>IF(P1046="","",IF(F1046="","ERRO: data prevista ausente ou inválida",IF(O1046=0,"Duplicada: contada uma vez",IF(N(G1046)=0,"ERRO: tarefa fora do Plano Mestre",IF(P1046=0,"Tarefa retirada do plano: não conta","OK")))))</f>
        <v/>
      </c>
    </row>
    <row r="1047">
      <c r="A1047" s="29" t="n"/>
      <c r="B1047" s="25" t="n"/>
      <c r="C1047" s="49" t="n"/>
      <c r="D1047" s="29" t="n"/>
      <c r="E1047" s="23">
        <f>IF(OR(A1047="",B1047=""),"",A1047&amp;"|"&amp;B1047)</f>
        <v/>
      </c>
      <c r="F1047" s="30">
        <f>IF(OR(E1047="",NOT(ISNUMBER(C1047))),"",E1047&amp;"|"&amp;YEAR(C1047)&amp;"-"&amp;RIGHT("0"&amp;MONTH(C1047),2)&amp;"-"&amp;RIGHT("0"&amp;DAY(C1047),2))</f>
        <v/>
      </c>
      <c r="G1047" s="26">
        <f>IF(E1047="","",IFERROR(MATCH(E1047,pl_chave,0),0))</f>
        <v/>
      </c>
      <c r="H1047" s="23">
        <f>IF(G1047="","",IF(G1047=0,"Tarefa fora do plano",INDEX(pl_tag,G1047)))</f>
        <v/>
      </c>
      <c r="I1047" s="30">
        <f>IF(N(G1047)=0,"",INDEX(pl_atividade,G1047))</f>
        <v/>
      </c>
      <c r="J1047" s="50">
        <f>IF(N(G1047)=0,"",INDEX(pl_especialidade,G1047))</f>
        <v/>
      </c>
      <c r="K1047" s="28">
        <f>IF(N(G1047)=0,"",INDEX(pl_duracao,G1047))</f>
        <v/>
      </c>
      <c r="L1047" s="39">
        <f>IF(ISNUMBER(C1047),YEAR(C1047),"")</f>
        <v/>
      </c>
      <c r="M1047" s="39">
        <f>IF(ISNUMBER(C1047),MONTH(C1047),"")</f>
        <v/>
      </c>
      <c r="N1047" s="23">
        <f>IF(L1047="","",IF(NOT(ISNUMBER(crono_ano)),"Informe o ano",IF(L1047&lt;crono_ano,"Antes do ano",IF(L1047&gt;crono_ano,"Depois do ano","No ano"))))</f>
        <v/>
      </c>
      <c r="O1047" s="39">
        <f>IF(F1047="","",IF(COUNTIF(F$7:F1047,F1047)=1,1,0))</f>
        <v/>
      </c>
      <c r="P1047" s="39">
        <f>IF(A1047&amp;B1047&amp;C1047="","",IF(AND(O1047=1,N(G1047)&gt;0),IF(INDEX(pl_ativa,MAX(1,N(G1047)))="Sim",1,0),0))</f>
        <v/>
      </c>
      <c r="Q1047" s="39">
        <f>IF(F1047="","",COUNTIFS(ex_chave_oc,F1047,ex_cancelada,"&lt;&gt;Sim"))</f>
        <v/>
      </c>
      <c r="R1047" s="51">
        <f>IF(P1047="","",IF(AND(P1047=1,N(Q1047)&gt;0),1,0))</f>
        <v/>
      </c>
      <c r="S1047" s="30">
        <f>IF(P1047="","",IF(F1047="","ERRO: data prevista ausente ou inválida",IF(O1047=0,"Duplicada: contada uma vez",IF(N(G1047)=0,"ERRO: tarefa fora do Plano Mestre",IF(P1047=0,"Tarefa retirada do plano: não conta","OK")))))</f>
        <v/>
      </c>
    </row>
    <row r="1048">
      <c r="A1048" s="29" t="n"/>
      <c r="B1048" s="25" t="n"/>
      <c r="C1048" s="49" t="n"/>
      <c r="D1048" s="29" t="n"/>
      <c r="E1048" s="23">
        <f>IF(OR(A1048="",B1048=""),"",A1048&amp;"|"&amp;B1048)</f>
        <v/>
      </c>
      <c r="F1048" s="30">
        <f>IF(OR(E1048="",NOT(ISNUMBER(C1048))),"",E1048&amp;"|"&amp;YEAR(C1048)&amp;"-"&amp;RIGHT("0"&amp;MONTH(C1048),2)&amp;"-"&amp;RIGHT("0"&amp;DAY(C1048),2))</f>
        <v/>
      </c>
      <c r="G1048" s="26">
        <f>IF(E1048="","",IFERROR(MATCH(E1048,pl_chave,0),0))</f>
        <v/>
      </c>
      <c r="H1048" s="23">
        <f>IF(G1048="","",IF(G1048=0,"Tarefa fora do plano",INDEX(pl_tag,G1048)))</f>
        <v/>
      </c>
      <c r="I1048" s="30">
        <f>IF(N(G1048)=0,"",INDEX(pl_atividade,G1048))</f>
        <v/>
      </c>
      <c r="J1048" s="50">
        <f>IF(N(G1048)=0,"",INDEX(pl_especialidade,G1048))</f>
        <v/>
      </c>
      <c r="K1048" s="28">
        <f>IF(N(G1048)=0,"",INDEX(pl_duracao,G1048))</f>
        <v/>
      </c>
      <c r="L1048" s="39">
        <f>IF(ISNUMBER(C1048),YEAR(C1048),"")</f>
        <v/>
      </c>
      <c r="M1048" s="39">
        <f>IF(ISNUMBER(C1048),MONTH(C1048),"")</f>
        <v/>
      </c>
      <c r="N1048" s="23">
        <f>IF(L1048="","",IF(NOT(ISNUMBER(crono_ano)),"Informe o ano",IF(L1048&lt;crono_ano,"Antes do ano",IF(L1048&gt;crono_ano,"Depois do ano","No ano"))))</f>
        <v/>
      </c>
      <c r="O1048" s="39">
        <f>IF(F1048="","",IF(COUNTIF(F$7:F1048,F1048)=1,1,0))</f>
        <v/>
      </c>
      <c r="P1048" s="39">
        <f>IF(A1048&amp;B1048&amp;C1048="","",IF(AND(O1048=1,N(G1048)&gt;0),IF(INDEX(pl_ativa,MAX(1,N(G1048)))="Sim",1,0),0))</f>
        <v/>
      </c>
      <c r="Q1048" s="39">
        <f>IF(F1048="","",COUNTIFS(ex_chave_oc,F1048,ex_cancelada,"&lt;&gt;Sim"))</f>
        <v/>
      </c>
      <c r="R1048" s="51">
        <f>IF(P1048="","",IF(AND(P1048=1,N(Q1048)&gt;0),1,0))</f>
        <v/>
      </c>
      <c r="S1048" s="30">
        <f>IF(P1048="","",IF(F1048="","ERRO: data prevista ausente ou inválida",IF(O1048=0,"Duplicada: contada uma vez",IF(N(G1048)=0,"ERRO: tarefa fora do Plano Mestre",IF(P1048=0,"Tarefa retirada do plano: não conta","OK")))))</f>
        <v/>
      </c>
    </row>
    <row r="1049">
      <c r="A1049" s="29" t="n"/>
      <c r="B1049" s="25" t="n"/>
      <c r="C1049" s="49" t="n"/>
      <c r="D1049" s="29" t="n"/>
      <c r="E1049" s="23">
        <f>IF(OR(A1049="",B1049=""),"",A1049&amp;"|"&amp;B1049)</f>
        <v/>
      </c>
      <c r="F1049" s="30">
        <f>IF(OR(E1049="",NOT(ISNUMBER(C1049))),"",E1049&amp;"|"&amp;YEAR(C1049)&amp;"-"&amp;RIGHT("0"&amp;MONTH(C1049),2)&amp;"-"&amp;RIGHT("0"&amp;DAY(C1049),2))</f>
        <v/>
      </c>
      <c r="G1049" s="26">
        <f>IF(E1049="","",IFERROR(MATCH(E1049,pl_chave,0),0))</f>
        <v/>
      </c>
      <c r="H1049" s="23">
        <f>IF(G1049="","",IF(G1049=0,"Tarefa fora do plano",INDEX(pl_tag,G1049)))</f>
        <v/>
      </c>
      <c r="I1049" s="30">
        <f>IF(N(G1049)=0,"",INDEX(pl_atividade,G1049))</f>
        <v/>
      </c>
      <c r="J1049" s="50">
        <f>IF(N(G1049)=0,"",INDEX(pl_especialidade,G1049))</f>
        <v/>
      </c>
      <c r="K1049" s="28">
        <f>IF(N(G1049)=0,"",INDEX(pl_duracao,G1049))</f>
        <v/>
      </c>
      <c r="L1049" s="39">
        <f>IF(ISNUMBER(C1049),YEAR(C1049),"")</f>
        <v/>
      </c>
      <c r="M1049" s="39">
        <f>IF(ISNUMBER(C1049),MONTH(C1049),"")</f>
        <v/>
      </c>
      <c r="N1049" s="23">
        <f>IF(L1049="","",IF(NOT(ISNUMBER(crono_ano)),"Informe o ano",IF(L1049&lt;crono_ano,"Antes do ano",IF(L1049&gt;crono_ano,"Depois do ano","No ano"))))</f>
        <v/>
      </c>
      <c r="O1049" s="39">
        <f>IF(F1049="","",IF(COUNTIF(F$7:F1049,F1049)=1,1,0))</f>
        <v/>
      </c>
      <c r="P1049" s="39">
        <f>IF(A1049&amp;B1049&amp;C1049="","",IF(AND(O1049=1,N(G1049)&gt;0),IF(INDEX(pl_ativa,MAX(1,N(G1049)))="Sim",1,0),0))</f>
        <v/>
      </c>
      <c r="Q1049" s="39">
        <f>IF(F1049="","",COUNTIFS(ex_chave_oc,F1049,ex_cancelada,"&lt;&gt;Sim"))</f>
        <v/>
      </c>
      <c r="R1049" s="51">
        <f>IF(P1049="","",IF(AND(P1049=1,N(Q1049)&gt;0),1,0))</f>
        <v/>
      </c>
      <c r="S1049" s="30">
        <f>IF(P1049="","",IF(F1049="","ERRO: data prevista ausente ou inválida",IF(O1049=0,"Duplicada: contada uma vez",IF(N(G1049)=0,"ERRO: tarefa fora do Plano Mestre",IF(P1049=0,"Tarefa retirada do plano: não conta","OK")))))</f>
        <v/>
      </c>
    </row>
    <row r="1050">
      <c r="A1050" s="29" t="n"/>
      <c r="B1050" s="25" t="n"/>
      <c r="C1050" s="49" t="n"/>
      <c r="D1050" s="29" t="n"/>
      <c r="E1050" s="23">
        <f>IF(OR(A1050="",B1050=""),"",A1050&amp;"|"&amp;B1050)</f>
        <v/>
      </c>
      <c r="F1050" s="30">
        <f>IF(OR(E1050="",NOT(ISNUMBER(C1050))),"",E1050&amp;"|"&amp;YEAR(C1050)&amp;"-"&amp;RIGHT("0"&amp;MONTH(C1050),2)&amp;"-"&amp;RIGHT("0"&amp;DAY(C1050),2))</f>
        <v/>
      </c>
      <c r="G1050" s="26">
        <f>IF(E1050="","",IFERROR(MATCH(E1050,pl_chave,0),0))</f>
        <v/>
      </c>
      <c r="H1050" s="23">
        <f>IF(G1050="","",IF(G1050=0,"Tarefa fora do plano",INDEX(pl_tag,G1050)))</f>
        <v/>
      </c>
      <c r="I1050" s="30">
        <f>IF(N(G1050)=0,"",INDEX(pl_atividade,G1050))</f>
        <v/>
      </c>
      <c r="J1050" s="50">
        <f>IF(N(G1050)=0,"",INDEX(pl_especialidade,G1050))</f>
        <v/>
      </c>
      <c r="K1050" s="28">
        <f>IF(N(G1050)=0,"",INDEX(pl_duracao,G1050))</f>
        <v/>
      </c>
      <c r="L1050" s="39">
        <f>IF(ISNUMBER(C1050),YEAR(C1050),"")</f>
        <v/>
      </c>
      <c r="M1050" s="39">
        <f>IF(ISNUMBER(C1050),MONTH(C1050),"")</f>
        <v/>
      </c>
      <c r="N1050" s="23">
        <f>IF(L1050="","",IF(NOT(ISNUMBER(crono_ano)),"Informe o ano",IF(L1050&lt;crono_ano,"Antes do ano",IF(L1050&gt;crono_ano,"Depois do ano","No ano"))))</f>
        <v/>
      </c>
      <c r="O1050" s="39">
        <f>IF(F1050="","",IF(COUNTIF(F$7:F1050,F1050)=1,1,0))</f>
        <v/>
      </c>
      <c r="P1050" s="39">
        <f>IF(A1050&amp;B1050&amp;C1050="","",IF(AND(O1050=1,N(G1050)&gt;0),IF(INDEX(pl_ativa,MAX(1,N(G1050)))="Sim",1,0),0))</f>
        <v/>
      </c>
      <c r="Q1050" s="39">
        <f>IF(F1050="","",COUNTIFS(ex_chave_oc,F1050,ex_cancelada,"&lt;&gt;Sim"))</f>
        <v/>
      </c>
      <c r="R1050" s="51">
        <f>IF(P1050="","",IF(AND(P1050=1,N(Q1050)&gt;0),1,0))</f>
        <v/>
      </c>
      <c r="S1050" s="30">
        <f>IF(P1050="","",IF(F1050="","ERRO: data prevista ausente ou inválida",IF(O1050=0,"Duplicada: contada uma vez",IF(N(G1050)=0,"ERRO: tarefa fora do Plano Mestre",IF(P1050=0,"Tarefa retirada do plano: não conta","OK")))))</f>
        <v/>
      </c>
    </row>
    <row r="1051">
      <c r="A1051" s="29" t="n"/>
      <c r="B1051" s="25" t="n"/>
      <c r="C1051" s="49" t="n"/>
      <c r="D1051" s="29" t="n"/>
      <c r="E1051" s="23">
        <f>IF(OR(A1051="",B1051=""),"",A1051&amp;"|"&amp;B1051)</f>
        <v/>
      </c>
      <c r="F1051" s="30">
        <f>IF(OR(E1051="",NOT(ISNUMBER(C1051))),"",E1051&amp;"|"&amp;YEAR(C1051)&amp;"-"&amp;RIGHT("0"&amp;MONTH(C1051),2)&amp;"-"&amp;RIGHT("0"&amp;DAY(C1051),2))</f>
        <v/>
      </c>
      <c r="G1051" s="26">
        <f>IF(E1051="","",IFERROR(MATCH(E1051,pl_chave,0),0))</f>
        <v/>
      </c>
      <c r="H1051" s="23">
        <f>IF(G1051="","",IF(G1051=0,"Tarefa fora do plano",INDEX(pl_tag,G1051)))</f>
        <v/>
      </c>
      <c r="I1051" s="30">
        <f>IF(N(G1051)=0,"",INDEX(pl_atividade,G1051))</f>
        <v/>
      </c>
      <c r="J1051" s="50">
        <f>IF(N(G1051)=0,"",INDEX(pl_especialidade,G1051))</f>
        <v/>
      </c>
      <c r="K1051" s="28">
        <f>IF(N(G1051)=0,"",INDEX(pl_duracao,G1051))</f>
        <v/>
      </c>
      <c r="L1051" s="39">
        <f>IF(ISNUMBER(C1051),YEAR(C1051),"")</f>
        <v/>
      </c>
      <c r="M1051" s="39">
        <f>IF(ISNUMBER(C1051),MONTH(C1051),"")</f>
        <v/>
      </c>
      <c r="N1051" s="23">
        <f>IF(L1051="","",IF(NOT(ISNUMBER(crono_ano)),"Informe o ano",IF(L1051&lt;crono_ano,"Antes do ano",IF(L1051&gt;crono_ano,"Depois do ano","No ano"))))</f>
        <v/>
      </c>
      <c r="O1051" s="39">
        <f>IF(F1051="","",IF(COUNTIF(F$7:F1051,F1051)=1,1,0))</f>
        <v/>
      </c>
      <c r="P1051" s="39">
        <f>IF(A1051&amp;B1051&amp;C1051="","",IF(AND(O1051=1,N(G1051)&gt;0),IF(INDEX(pl_ativa,MAX(1,N(G1051)))="Sim",1,0),0))</f>
        <v/>
      </c>
      <c r="Q1051" s="39">
        <f>IF(F1051="","",COUNTIFS(ex_chave_oc,F1051,ex_cancelada,"&lt;&gt;Sim"))</f>
        <v/>
      </c>
      <c r="R1051" s="51">
        <f>IF(P1051="","",IF(AND(P1051=1,N(Q1051)&gt;0),1,0))</f>
        <v/>
      </c>
      <c r="S1051" s="30">
        <f>IF(P1051="","",IF(F1051="","ERRO: data prevista ausente ou inválida",IF(O1051=0,"Duplicada: contada uma vez",IF(N(G1051)=0,"ERRO: tarefa fora do Plano Mestre",IF(P1051=0,"Tarefa retirada do plano: não conta","OK")))))</f>
        <v/>
      </c>
    </row>
    <row r="1052">
      <c r="A1052" s="29" t="n"/>
      <c r="B1052" s="25" t="n"/>
      <c r="C1052" s="49" t="n"/>
      <c r="D1052" s="29" t="n"/>
      <c r="E1052" s="23">
        <f>IF(OR(A1052="",B1052=""),"",A1052&amp;"|"&amp;B1052)</f>
        <v/>
      </c>
      <c r="F1052" s="30">
        <f>IF(OR(E1052="",NOT(ISNUMBER(C1052))),"",E1052&amp;"|"&amp;YEAR(C1052)&amp;"-"&amp;RIGHT("0"&amp;MONTH(C1052),2)&amp;"-"&amp;RIGHT("0"&amp;DAY(C1052),2))</f>
        <v/>
      </c>
      <c r="G1052" s="26">
        <f>IF(E1052="","",IFERROR(MATCH(E1052,pl_chave,0),0))</f>
        <v/>
      </c>
      <c r="H1052" s="23">
        <f>IF(G1052="","",IF(G1052=0,"Tarefa fora do plano",INDEX(pl_tag,G1052)))</f>
        <v/>
      </c>
      <c r="I1052" s="30">
        <f>IF(N(G1052)=0,"",INDEX(pl_atividade,G1052))</f>
        <v/>
      </c>
      <c r="J1052" s="50">
        <f>IF(N(G1052)=0,"",INDEX(pl_especialidade,G1052))</f>
        <v/>
      </c>
      <c r="K1052" s="28">
        <f>IF(N(G1052)=0,"",INDEX(pl_duracao,G1052))</f>
        <v/>
      </c>
      <c r="L1052" s="39">
        <f>IF(ISNUMBER(C1052),YEAR(C1052),"")</f>
        <v/>
      </c>
      <c r="M1052" s="39">
        <f>IF(ISNUMBER(C1052),MONTH(C1052),"")</f>
        <v/>
      </c>
      <c r="N1052" s="23">
        <f>IF(L1052="","",IF(NOT(ISNUMBER(crono_ano)),"Informe o ano",IF(L1052&lt;crono_ano,"Antes do ano",IF(L1052&gt;crono_ano,"Depois do ano","No ano"))))</f>
        <v/>
      </c>
      <c r="O1052" s="39">
        <f>IF(F1052="","",IF(COUNTIF(F$7:F1052,F1052)=1,1,0))</f>
        <v/>
      </c>
      <c r="P1052" s="39">
        <f>IF(A1052&amp;B1052&amp;C1052="","",IF(AND(O1052=1,N(G1052)&gt;0),IF(INDEX(pl_ativa,MAX(1,N(G1052)))="Sim",1,0),0))</f>
        <v/>
      </c>
      <c r="Q1052" s="39">
        <f>IF(F1052="","",COUNTIFS(ex_chave_oc,F1052,ex_cancelada,"&lt;&gt;Sim"))</f>
        <v/>
      </c>
      <c r="R1052" s="51">
        <f>IF(P1052="","",IF(AND(P1052=1,N(Q1052)&gt;0),1,0))</f>
        <v/>
      </c>
      <c r="S1052" s="30">
        <f>IF(P1052="","",IF(F1052="","ERRO: data prevista ausente ou inválida",IF(O1052=0,"Duplicada: contada uma vez",IF(N(G1052)=0,"ERRO: tarefa fora do Plano Mestre",IF(P1052=0,"Tarefa retirada do plano: não conta","OK")))))</f>
        <v/>
      </c>
    </row>
    <row r="1053">
      <c r="A1053" s="29" t="n"/>
      <c r="B1053" s="25" t="n"/>
      <c r="C1053" s="49" t="n"/>
      <c r="D1053" s="29" t="n"/>
      <c r="E1053" s="23">
        <f>IF(OR(A1053="",B1053=""),"",A1053&amp;"|"&amp;B1053)</f>
        <v/>
      </c>
      <c r="F1053" s="30">
        <f>IF(OR(E1053="",NOT(ISNUMBER(C1053))),"",E1053&amp;"|"&amp;YEAR(C1053)&amp;"-"&amp;RIGHT("0"&amp;MONTH(C1053),2)&amp;"-"&amp;RIGHT("0"&amp;DAY(C1053),2))</f>
        <v/>
      </c>
      <c r="G1053" s="26">
        <f>IF(E1053="","",IFERROR(MATCH(E1053,pl_chave,0),0))</f>
        <v/>
      </c>
      <c r="H1053" s="23">
        <f>IF(G1053="","",IF(G1053=0,"Tarefa fora do plano",INDEX(pl_tag,G1053)))</f>
        <v/>
      </c>
      <c r="I1053" s="30">
        <f>IF(N(G1053)=0,"",INDEX(pl_atividade,G1053))</f>
        <v/>
      </c>
      <c r="J1053" s="50">
        <f>IF(N(G1053)=0,"",INDEX(pl_especialidade,G1053))</f>
        <v/>
      </c>
      <c r="K1053" s="28">
        <f>IF(N(G1053)=0,"",INDEX(pl_duracao,G1053))</f>
        <v/>
      </c>
      <c r="L1053" s="39">
        <f>IF(ISNUMBER(C1053),YEAR(C1053),"")</f>
        <v/>
      </c>
      <c r="M1053" s="39">
        <f>IF(ISNUMBER(C1053),MONTH(C1053),"")</f>
        <v/>
      </c>
      <c r="N1053" s="23">
        <f>IF(L1053="","",IF(NOT(ISNUMBER(crono_ano)),"Informe o ano",IF(L1053&lt;crono_ano,"Antes do ano",IF(L1053&gt;crono_ano,"Depois do ano","No ano"))))</f>
        <v/>
      </c>
      <c r="O1053" s="39">
        <f>IF(F1053="","",IF(COUNTIF(F$7:F1053,F1053)=1,1,0))</f>
        <v/>
      </c>
      <c r="P1053" s="39">
        <f>IF(A1053&amp;B1053&amp;C1053="","",IF(AND(O1053=1,N(G1053)&gt;0),IF(INDEX(pl_ativa,MAX(1,N(G1053)))="Sim",1,0),0))</f>
        <v/>
      </c>
      <c r="Q1053" s="39">
        <f>IF(F1053="","",COUNTIFS(ex_chave_oc,F1053,ex_cancelada,"&lt;&gt;Sim"))</f>
        <v/>
      </c>
      <c r="R1053" s="51">
        <f>IF(P1053="","",IF(AND(P1053=1,N(Q1053)&gt;0),1,0))</f>
        <v/>
      </c>
      <c r="S1053" s="30">
        <f>IF(P1053="","",IF(F1053="","ERRO: data prevista ausente ou inválida",IF(O1053=0,"Duplicada: contada uma vez",IF(N(G1053)=0,"ERRO: tarefa fora do Plano Mestre",IF(P1053=0,"Tarefa retirada do plano: não conta","OK")))))</f>
        <v/>
      </c>
    </row>
    <row r="1054">
      <c r="A1054" s="29" t="n"/>
      <c r="B1054" s="25" t="n"/>
      <c r="C1054" s="49" t="n"/>
      <c r="D1054" s="29" t="n"/>
      <c r="E1054" s="23">
        <f>IF(OR(A1054="",B1054=""),"",A1054&amp;"|"&amp;B1054)</f>
        <v/>
      </c>
      <c r="F1054" s="30">
        <f>IF(OR(E1054="",NOT(ISNUMBER(C1054))),"",E1054&amp;"|"&amp;YEAR(C1054)&amp;"-"&amp;RIGHT("0"&amp;MONTH(C1054),2)&amp;"-"&amp;RIGHT("0"&amp;DAY(C1054),2))</f>
        <v/>
      </c>
      <c r="G1054" s="26">
        <f>IF(E1054="","",IFERROR(MATCH(E1054,pl_chave,0),0))</f>
        <v/>
      </c>
      <c r="H1054" s="23">
        <f>IF(G1054="","",IF(G1054=0,"Tarefa fora do plano",INDEX(pl_tag,G1054)))</f>
        <v/>
      </c>
      <c r="I1054" s="30">
        <f>IF(N(G1054)=0,"",INDEX(pl_atividade,G1054))</f>
        <v/>
      </c>
      <c r="J1054" s="50">
        <f>IF(N(G1054)=0,"",INDEX(pl_especialidade,G1054))</f>
        <v/>
      </c>
      <c r="K1054" s="28">
        <f>IF(N(G1054)=0,"",INDEX(pl_duracao,G1054))</f>
        <v/>
      </c>
      <c r="L1054" s="39">
        <f>IF(ISNUMBER(C1054),YEAR(C1054),"")</f>
        <v/>
      </c>
      <c r="M1054" s="39">
        <f>IF(ISNUMBER(C1054),MONTH(C1054),"")</f>
        <v/>
      </c>
      <c r="N1054" s="23">
        <f>IF(L1054="","",IF(NOT(ISNUMBER(crono_ano)),"Informe o ano",IF(L1054&lt;crono_ano,"Antes do ano",IF(L1054&gt;crono_ano,"Depois do ano","No ano"))))</f>
        <v/>
      </c>
      <c r="O1054" s="39">
        <f>IF(F1054="","",IF(COUNTIF(F$7:F1054,F1054)=1,1,0))</f>
        <v/>
      </c>
      <c r="P1054" s="39">
        <f>IF(A1054&amp;B1054&amp;C1054="","",IF(AND(O1054=1,N(G1054)&gt;0),IF(INDEX(pl_ativa,MAX(1,N(G1054)))="Sim",1,0),0))</f>
        <v/>
      </c>
      <c r="Q1054" s="39">
        <f>IF(F1054="","",COUNTIFS(ex_chave_oc,F1054,ex_cancelada,"&lt;&gt;Sim"))</f>
        <v/>
      </c>
      <c r="R1054" s="51">
        <f>IF(P1054="","",IF(AND(P1054=1,N(Q1054)&gt;0),1,0))</f>
        <v/>
      </c>
      <c r="S1054" s="30">
        <f>IF(P1054="","",IF(F1054="","ERRO: data prevista ausente ou inválida",IF(O1054=0,"Duplicada: contada uma vez",IF(N(G1054)=0,"ERRO: tarefa fora do Plano Mestre",IF(P1054=0,"Tarefa retirada do plano: não conta","OK")))))</f>
        <v/>
      </c>
    </row>
    <row r="1055">
      <c r="A1055" s="29" t="n"/>
      <c r="B1055" s="25" t="n"/>
      <c r="C1055" s="49" t="n"/>
      <c r="D1055" s="29" t="n"/>
      <c r="E1055" s="23">
        <f>IF(OR(A1055="",B1055=""),"",A1055&amp;"|"&amp;B1055)</f>
        <v/>
      </c>
      <c r="F1055" s="30">
        <f>IF(OR(E1055="",NOT(ISNUMBER(C1055))),"",E1055&amp;"|"&amp;YEAR(C1055)&amp;"-"&amp;RIGHT("0"&amp;MONTH(C1055),2)&amp;"-"&amp;RIGHT("0"&amp;DAY(C1055),2))</f>
        <v/>
      </c>
      <c r="G1055" s="26">
        <f>IF(E1055="","",IFERROR(MATCH(E1055,pl_chave,0),0))</f>
        <v/>
      </c>
      <c r="H1055" s="23">
        <f>IF(G1055="","",IF(G1055=0,"Tarefa fora do plano",INDEX(pl_tag,G1055)))</f>
        <v/>
      </c>
      <c r="I1055" s="30">
        <f>IF(N(G1055)=0,"",INDEX(pl_atividade,G1055))</f>
        <v/>
      </c>
      <c r="J1055" s="50">
        <f>IF(N(G1055)=0,"",INDEX(pl_especialidade,G1055))</f>
        <v/>
      </c>
      <c r="K1055" s="28">
        <f>IF(N(G1055)=0,"",INDEX(pl_duracao,G1055))</f>
        <v/>
      </c>
      <c r="L1055" s="39">
        <f>IF(ISNUMBER(C1055),YEAR(C1055),"")</f>
        <v/>
      </c>
      <c r="M1055" s="39">
        <f>IF(ISNUMBER(C1055),MONTH(C1055),"")</f>
        <v/>
      </c>
      <c r="N1055" s="23">
        <f>IF(L1055="","",IF(NOT(ISNUMBER(crono_ano)),"Informe o ano",IF(L1055&lt;crono_ano,"Antes do ano",IF(L1055&gt;crono_ano,"Depois do ano","No ano"))))</f>
        <v/>
      </c>
      <c r="O1055" s="39">
        <f>IF(F1055="","",IF(COUNTIF(F$7:F1055,F1055)=1,1,0))</f>
        <v/>
      </c>
      <c r="P1055" s="39">
        <f>IF(A1055&amp;B1055&amp;C1055="","",IF(AND(O1055=1,N(G1055)&gt;0),IF(INDEX(pl_ativa,MAX(1,N(G1055)))="Sim",1,0),0))</f>
        <v/>
      </c>
      <c r="Q1055" s="39">
        <f>IF(F1055="","",COUNTIFS(ex_chave_oc,F1055,ex_cancelada,"&lt;&gt;Sim"))</f>
        <v/>
      </c>
      <c r="R1055" s="51">
        <f>IF(P1055="","",IF(AND(P1055=1,N(Q1055)&gt;0),1,0))</f>
        <v/>
      </c>
      <c r="S1055" s="30">
        <f>IF(P1055="","",IF(F1055="","ERRO: data prevista ausente ou inválida",IF(O1055=0,"Duplicada: contada uma vez",IF(N(G1055)=0,"ERRO: tarefa fora do Plano Mestre",IF(P1055=0,"Tarefa retirada do plano: não conta","OK")))))</f>
        <v/>
      </c>
    </row>
    <row r="1056">
      <c r="A1056" s="29" t="n"/>
      <c r="B1056" s="25" t="n"/>
      <c r="C1056" s="49" t="n"/>
      <c r="D1056" s="29" t="n"/>
      <c r="E1056" s="23">
        <f>IF(OR(A1056="",B1056=""),"",A1056&amp;"|"&amp;B1056)</f>
        <v/>
      </c>
      <c r="F1056" s="30">
        <f>IF(OR(E1056="",NOT(ISNUMBER(C1056))),"",E1056&amp;"|"&amp;YEAR(C1056)&amp;"-"&amp;RIGHT("0"&amp;MONTH(C1056),2)&amp;"-"&amp;RIGHT("0"&amp;DAY(C1056),2))</f>
        <v/>
      </c>
      <c r="G1056" s="26">
        <f>IF(E1056="","",IFERROR(MATCH(E1056,pl_chave,0),0))</f>
        <v/>
      </c>
      <c r="H1056" s="23">
        <f>IF(G1056="","",IF(G1056=0,"Tarefa fora do plano",INDEX(pl_tag,G1056)))</f>
        <v/>
      </c>
      <c r="I1056" s="30">
        <f>IF(N(G1056)=0,"",INDEX(pl_atividade,G1056))</f>
        <v/>
      </c>
      <c r="J1056" s="50">
        <f>IF(N(G1056)=0,"",INDEX(pl_especialidade,G1056))</f>
        <v/>
      </c>
      <c r="K1056" s="28">
        <f>IF(N(G1056)=0,"",INDEX(pl_duracao,G1056))</f>
        <v/>
      </c>
      <c r="L1056" s="39">
        <f>IF(ISNUMBER(C1056),YEAR(C1056),"")</f>
        <v/>
      </c>
      <c r="M1056" s="39">
        <f>IF(ISNUMBER(C1056),MONTH(C1056),"")</f>
        <v/>
      </c>
      <c r="N1056" s="23">
        <f>IF(L1056="","",IF(NOT(ISNUMBER(crono_ano)),"Informe o ano",IF(L1056&lt;crono_ano,"Antes do ano",IF(L1056&gt;crono_ano,"Depois do ano","No ano"))))</f>
        <v/>
      </c>
      <c r="O1056" s="39">
        <f>IF(F1056="","",IF(COUNTIF(F$7:F1056,F1056)=1,1,0))</f>
        <v/>
      </c>
      <c r="P1056" s="39">
        <f>IF(A1056&amp;B1056&amp;C1056="","",IF(AND(O1056=1,N(G1056)&gt;0),IF(INDEX(pl_ativa,MAX(1,N(G1056)))="Sim",1,0),0))</f>
        <v/>
      </c>
      <c r="Q1056" s="39">
        <f>IF(F1056="","",COUNTIFS(ex_chave_oc,F1056,ex_cancelada,"&lt;&gt;Sim"))</f>
        <v/>
      </c>
      <c r="R1056" s="51">
        <f>IF(P1056="","",IF(AND(P1056=1,N(Q1056)&gt;0),1,0))</f>
        <v/>
      </c>
      <c r="S1056" s="30">
        <f>IF(P1056="","",IF(F1056="","ERRO: data prevista ausente ou inválida",IF(O1056=0,"Duplicada: contada uma vez",IF(N(G1056)=0,"ERRO: tarefa fora do Plano Mestre",IF(P1056=0,"Tarefa retirada do plano: não conta","OK")))))</f>
        <v/>
      </c>
    </row>
    <row r="1057">
      <c r="A1057" s="29" t="n"/>
      <c r="B1057" s="25" t="n"/>
      <c r="C1057" s="49" t="n"/>
      <c r="D1057" s="29" t="n"/>
      <c r="E1057" s="23">
        <f>IF(OR(A1057="",B1057=""),"",A1057&amp;"|"&amp;B1057)</f>
        <v/>
      </c>
      <c r="F1057" s="30">
        <f>IF(OR(E1057="",NOT(ISNUMBER(C1057))),"",E1057&amp;"|"&amp;YEAR(C1057)&amp;"-"&amp;RIGHT("0"&amp;MONTH(C1057),2)&amp;"-"&amp;RIGHT("0"&amp;DAY(C1057),2))</f>
        <v/>
      </c>
      <c r="G1057" s="26">
        <f>IF(E1057="","",IFERROR(MATCH(E1057,pl_chave,0),0))</f>
        <v/>
      </c>
      <c r="H1057" s="23">
        <f>IF(G1057="","",IF(G1057=0,"Tarefa fora do plano",INDEX(pl_tag,G1057)))</f>
        <v/>
      </c>
      <c r="I1057" s="30">
        <f>IF(N(G1057)=0,"",INDEX(pl_atividade,G1057))</f>
        <v/>
      </c>
      <c r="J1057" s="50">
        <f>IF(N(G1057)=0,"",INDEX(pl_especialidade,G1057))</f>
        <v/>
      </c>
      <c r="K1057" s="28">
        <f>IF(N(G1057)=0,"",INDEX(pl_duracao,G1057))</f>
        <v/>
      </c>
      <c r="L1057" s="39">
        <f>IF(ISNUMBER(C1057),YEAR(C1057),"")</f>
        <v/>
      </c>
      <c r="M1057" s="39">
        <f>IF(ISNUMBER(C1057),MONTH(C1057),"")</f>
        <v/>
      </c>
      <c r="N1057" s="23">
        <f>IF(L1057="","",IF(NOT(ISNUMBER(crono_ano)),"Informe o ano",IF(L1057&lt;crono_ano,"Antes do ano",IF(L1057&gt;crono_ano,"Depois do ano","No ano"))))</f>
        <v/>
      </c>
      <c r="O1057" s="39">
        <f>IF(F1057="","",IF(COUNTIF(F$7:F1057,F1057)=1,1,0))</f>
        <v/>
      </c>
      <c r="P1057" s="39">
        <f>IF(A1057&amp;B1057&amp;C1057="","",IF(AND(O1057=1,N(G1057)&gt;0),IF(INDEX(pl_ativa,MAX(1,N(G1057)))="Sim",1,0),0))</f>
        <v/>
      </c>
      <c r="Q1057" s="39">
        <f>IF(F1057="","",COUNTIFS(ex_chave_oc,F1057,ex_cancelada,"&lt;&gt;Sim"))</f>
        <v/>
      </c>
      <c r="R1057" s="51">
        <f>IF(P1057="","",IF(AND(P1057=1,N(Q1057)&gt;0),1,0))</f>
        <v/>
      </c>
      <c r="S1057" s="30">
        <f>IF(P1057="","",IF(F1057="","ERRO: data prevista ausente ou inválida",IF(O1057=0,"Duplicada: contada uma vez",IF(N(G1057)=0,"ERRO: tarefa fora do Plano Mestre",IF(P1057=0,"Tarefa retirada do plano: não conta","OK")))))</f>
        <v/>
      </c>
    </row>
    <row r="1058">
      <c r="A1058" s="29" t="n"/>
      <c r="B1058" s="25" t="n"/>
      <c r="C1058" s="49" t="n"/>
      <c r="D1058" s="29" t="n"/>
      <c r="E1058" s="23">
        <f>IF(OR(A1058="",B1058=""),"",A1058&amp;"|"&amp;B1058)</f>
        <v/>
      </c>
      <c r="F1058" s="30">
        <f>IF(OR(E1058="",NOT(ISNUMBER(C1058))),"",E1058&amp;"|"&amp;YEAR(C1058)&amp;"-"&amp;RIGHT("0"&amp;MONTH(C1058),2)&amp;"-"&amp;RIGHT("0"&amp;DAY(C1058),2))</f>
        <v/>
      </c>
      <c r="G1058" s="26">
        <f>IF(E1058="","",IFERROR(MATCH(E1058,pl_chave,0),0))</f>
        <v/>
      </c>
      <c r="H1058" s="23">
        <f>IF(G1058="","",IF(G1058=0,"Tarefa fora do plano",INDEX(pl_tag,G1058)))</f>
        <v/>
      </c>
      <c r="I1058" s="30">
        <f>IF(N(G1058)=0,"",INDEX(pl_atividade,G1058))</f>
        <v/>
      </c>
      <c r="J1058" s="50">
        <f>IF(N(G1058)=0,"",INDEX(pl_especialidade,G1058))</f>
        <v/>
      </c>
      <c r="K1058" s="28">
        <f>IF(N(G1058)=0,"",INDEX(pl_duracao,G1058))</f>
        <v/>
      </c>
      <c r="L1058" s="39">
        <f>IF(ISNUMBER(C1058),YEAR(C1058),"")</f>
        <v/>
      </c>
      <c r="M1058" s="39">
        <f>IF(ISNUMBER(C1058),MONTH(C1058),"")</f>
        <v/>
      </c>
      <c r="N1058" s="23">
        <f>IF(L1058="","",IF(NOT(ISNUMBER(crono_ano)),"Informe o ano",IF(L1058&lt;crono_ano,"Antes do ano",IF(L1058&gt;crono_ano,"Depois do ano","No ano"))))</f>
        <v/>
      </c>
      <c r="O1058" s="39">
        <f>IF(F1058="","",IF(COUNTIF(F$7:F1058,F1058)=1,1,0))</f>
        <v/>
      </c>
      <c r="P1058" s="39">
        <f>IF(A1058&amp;B1058&amp;C1058="","",IF(AND(O1058=1,N(G1058)&gt;0),IF(INDEX(pl_ativa,MAX(1,N(G1058)))="Sim",1,0),0))</f>
        <v/>
      </c>
      <c r="Q1058" s="39">
        <f>IF(F1058="","",COUNTIFS(ex_chave_oc,F1058,ex_cancelada,"&lt;&gt;Sim"))</f>
        <v/>
      </c>
      <c r="R1058" s="51">
        <f>IF(P1058="","",IF(AND(P1058=1,N(Q1058)&gt;0),1,0))</f>
        <v/>
      </c>
      <c r="S1058" s="30">
        <f>IF(P1058="","",IF(F1058="","ERRO: data prevista ausente ou inválida",IF(O1058=0,"Duplicada: contada uma vez",IF(N(G1058)=0,"ERRO: tarefa fora do Plano Mestre",IF(P1058=0,"Tarefa retirada do plano: não conta","OK")))))</f>
        <v/>
      </c>
    </row>
    <row r="1059">
      <c r="A1059" s="29" t="n"/>
      <c r="B1059" s="25" t="n"/>
      <c r="C1059" s="49" t="n"/>
      <c r="D1059" s="29" t="n"/>
      <c r="E1059" s="23">
        <f>IF(OR(A1059="",B1059=""),"",A1059&amp;"|"&amp;B1059)</f>
        <v/>
      </c>
      <c r="F1059" s="30">
        <f>IF(OR(E1059="",NOT(ISNUMBER(C1059))),"",E1059&amp;"|"&amp;YEAR(C1059)&amp;"-"&amp;RIGHT("0"&amp;MONTH(C1059),2)&amp;"-"&amp;RIGHT("0"&amp;DAY(C1059),2))</f>
        <v/>
      </c>
      <c r="G1059" s="26">
        <f>IF(E1059="","",IFERROR(MATCH(E1059,pl_chave,0),0))</f>
        <v/>
      </c>
      <c r="H1059" s="23">
        <f>IF(G1059="","",IF(G1059=0,"Tarefa fora do plano",INDEX(pl_tag,G1059)))</f>
        <v/>
      </c>
      <c r="I1059" s="30">
        <f>IF(N(G1059)=0,"",INDEX(pl_atividade,G1059))</f>
        <v/>
      </c>
      <c r="J1059" s="50">
        <f>IF(N(G1059)=0,"",INDEX(pl_especialidade,G1059))</f>
        <v/>
      </c>
      <c r="K1059" s="28">
        <f>IF(N(G1059)=0,"",INDEX(pl_duracao,G1059))</f>
        <v/>
      </c>
      <c r="L1059" s="39">
        <f>IF(ISNUMBER(C1059),YEAR(C1059),"")</f>
        <v/>
      </c>
      <c r="M1059" s="39">
        <f>IF(ISNUMBER(C1059),MONTH(C1059),"")</f>
        <v/>
      </c>
      <c r="N1059" s="23">
        <f>IF(L1059="","",IF(NOT(ISNUMBER(crono_ano)),"Informe o ano",IF(L1059&lt;crono_ano,"Antes do ano",IF(L1059&gt;crono_ano,"Depois do ano","No ano"))))</f>
        <v/>
      </c>
      <c r="O1059" s="39">
        <f>IF(F1059="","",IF(COUNTIF(F$7:F1059,F1059)=1,1,0))</f>
        <v/>
      </c>
      <c r="P1059" s="39">
        <f>IF(A1059&amp;B1059&amp;C1059="","",IF(AND(O1059=1,N(G1059)&gt;0),IF(INDEX(pl_ativa,MAX(1,N(G1059)))="Sim",1,0),0))</f>
        <v/>
      </c>
      <c r="Q1059" s="39">
        <f>IF(F1059="","",COUNTIFS(ex_chave_oc,F1059,ex_cancelada,"&lt;&gt;Sim"))</f>
        <v/>
      </c>
      <c r="R1059" s="51">
        <f>IF(P1059="","",IF(AND(P1059=1,N(Q1059)&gt;0),1,0))</f>
        <v/>
      </c>
      <c r="S1059" s="30">
        <f>IF(P1059="","",IF(F1059="","ERRO: data prevista ausente ou inválida",IF(O1059=0,"Duplicada: contada uma vez",IF(N(G1059)=0,"ERRO: tarefa fora do Plano Mestre",IF(P1059=0,"Tarefa retirada do plano: não conta","OK")))))</f>
        <v/>
      </c>
    </row>
    <row r="1060">
      <c r="A1060" s="29" t="n"/>
      <c r="B1060" s="25" t="n"/>
      <c r="C1060" s="49" t="n"/>
      <c r="D1060" s="29" t="n"/>
      <c r="E1060" s="23">
        <f>IF(OR(A1060="",B1060=""),"",A1060&amp;"|"&amp;B1060)</f>
        <v/>
      </c>
      <c r="F1060" s="30">
        <f>IF(OR(E1060="",NOT(ISNUMBER(C1060))),"",E1060&amp;"|"&amp;YEAR(C1060)&amp;"-"&amp;RIGHT("0"&amp;MONTH(C1060),2)&amp;"-"&amp;RIGHT("0"&amp;DAY(C1060),2))</f>
        <v/>
      </c>
      <c r="G1060" s="26">
        <f>IF(E1060="","",IFERROR(MATCH(E1060,pl_chave,0),0))</f>
        <v/>
      </c>
      <c r="H1060" s="23">
        <f>IF(G1060="","",IF(G1060=0,"Tarefa fora do plano",INDEX(pl_tag,G1060)))</f>
        <v/>
      </c>
      <c r="I1060" s="30">
        <f>IF(N(G1060)=0,"",INDEX(pl_atividade,G1060))</f>
        <v/>
      </c>
      <c r="J1060" s="50">
        <f>IF(N(G1060)=0,"",INDEX(pl_especialidade,G1060))</f>
        <v/>
      </c>
      <c r="K1060" s="28">
        <f>IF(N(G1060)=0,"",INDEX(pl_duracao,G1060))</f>
        <v/>
      </c>
      <c r="L1060" s="39">
        <f>IF(ISNUMBER(C1060),YEAR(C1060),"")</f>
        <v/>
      </c>
      <c r="M1060" s="39">
        <f>IF(ISNUMBER(C1060),MONTH(C1060),"")</f>
        <v/>
      </c>
      <c r="N1060" s="23">
        <f>IF(L1060="","",IF(NOT(ISNUMBER(crono_ano)),"Informe o ano",IF(L1060&lt;crono_ano,"Antes do ano",IF(L1060&gt;crono_ano,"Depois do ano","No ano"))))</f>
        <v/>
      </c>
      <c r="O1060" s="39">
        <f>IF(F1060="","",IF(COUNTIF(F$7:F1060,F1060)=1,1,0))</f>
        <v/>
      </c>
      <c r="P1060" s="39">
        <f>IF(A1060&amp;B1060&amp;C1060="","",IF(AND(O1060=1,N(G1060)&gt;0),IF(INDEX(pl_ativa,MAX(1,N(G1060)))="Sim",1,0),0))</f>
        <v/>
      </c>
      <c r="Q1060" s="39">
        <f>IF(F1060="","",COUNTIFS(ex_chave_oc,F1060,ex_cancelada,"&lt;&gt;Sim"))</f>
        <v/>
      </c>
      <c r="R1060" s="51">
        <f>IF(P1060="","",IF(AND(P1060=1,N(Q1060)&gt;0),1,0))</f>
        <v/>
      </c>
      <c r="S1060" s="30">
        <f>IF(P1060="","",IF(F1060="","ERRO: data prevista ausente ou inválida",IF(O1060=0,"Duplicada: contada uma vez",IF(N(G1060)=0,"ERRO: tarefa fora do Plano Mestre",IF(P1060=0,"Tarefa retirada do plano: não conta","OK")))))</f>
        <v/>
      </c>
    </row>
    <row r="1061">
      <c r="A1061" s="29" t="n"/>
      <c r="B1061" s="25" t="n"/>
      <c r="C1061" s="49" t="n"/>
      <c r="D1061" s="29" t="n"/>
      <c r="E1061" s="23">
        <f>IF(OR(A1061="",B1061=""),"",A1061&amp;"|"&amp;B1061)</f>
        <v/>
      </c>
      <c r="F1061" s="30">
        <f>IF(OR(E1061="",NOT(ISNUMBER(C1061))),"",E1061&amp;"|"&amp;YEAR(C1061)&amp;"-"&amp;RIGHT("0"&amp;MONTH(C1061),2)&amp;"-"&amp;RIGHT("0"&amp;DAY(C1061),2))</f>
        <v/>
      </c>
      <c r="G1061" s="26">
        <f>IF(E1061="","",IFERROR(MATCH(E1061,pl_chave,0),0))</f>
        <v/>
      </c>
      <c r="H1061" s="23">
        <f>IF(G1061="","",IF(G1061=0,"Tarefa fora do plano",INDEX(pl_tag,G1061)))</f>
        <v/>
      </c>
      <c r="I1061" s="30">
        <f>IF(N(G1061)=0,"",INDEX(pl_atividade,G1061))</f>
        <v/>
      </c>
      <c r="J1061" s="50">
        <f>IF(N(G1061)=0,"",INDEX(pl_especialidade,G1061))</f>
        <v/>
      </c>
      <c r="K1061" s="28">
        <f>IF(N(G1061)=0,"",INDEX(pl_duracao,G1061))</f>
        <v/>
      </c>
      <c r="L1061" s="39">
        <f>IF(ISNUMBER(C1061),YEAR(C1061),"")</f>
        <v/>
      </c>
      <c r="M1061" s="39">
        <f>IF(ISNUMBER(C1061),MONTH(C1061),"")</f>
        <v/>
      </c>
      <c r="N1061" s="23">
        <f>IF(L1061="","",IF(NOT(ISNUMBER(crono_ano)),"Informe o ano",IF(L1061&lt;crono_ano,"Antes do ano",IF(L1061&gt;crono_ano,"Depois do ano","No ano"))))</f>
        <v/>
      </c>
      <c r="O1061" s="39">
        <f>IF(F1061="","",IF(COUNTIF(F$7:F1061,F1061)=1,1,0))</f>
        <v/>
      </c>
      <c r="P1061" s="39">
        <f>IF(A1061&amp;B1061&amp;C1061="","",IF(AND(O1061=1,N(G1061)&gt;0),IF(INDEX(pl_ativa,MAX(1,N(G1061)))="Sim",1,0),0))</f>
        <v/>
      </c>
      <c r="Q1061" s="39">
        <f>IF(F1061="","",COUNTIFS(ex_chave_oc,F1061,ex_cancelada,"&lt;&gt;Sim"))</f>
        <v/>
      </c>
      <c r="R1061" s="51">
        <f>IF(P1061="","",IF(AND(P1061=1,N(Q1061)&gt;0),1,0))</f>
        <v/>
      </c>
      <c r="S1061" s="30">
        <f>IF(P1061="","",IF(F1061="","ERRO: data prevista ausente ou inválida",IF(O1061=0,"Duplicada: contada uma vez",IF(N(G1061)=0,"ERRO: tarefa fora do Plano Mestre",IF(P1061=0,"Tarefa retirada do plano: não conta","OK")))))</f>
        <v/>
      </c>
    </row>
    <row r="1062">
      <c r="A1062" s="29" t="n"/>
      <c r="B1062" s="25" t="n"/>
      <c r="C1062" s="49" t="n"/>
      <c r="D1062" s="29" t="n"/>
      <c r="E1062" s="23">
        <f>IF(OR(A1062="",B1062=""),"",A1062&amp;"|"&amp;B1062)</f>
        <v/>
      </c>
      <c r="F1062" s="30">
        <f>IF(OR(E1062="",NOT(ISNUMBER(C1062))),"",E1062&amp;"|"&amp;YEAR(C1062)&amp;"-"&amp;RIGHT("0"&amp;MONTH(C1062),2)&amp;"-"&amp;RIGHT("0"&amp;DAY(C1062),2))</f>
        <v/>
      </c>
      <c r="G1062" s="26">
        <f>IF(E1062="","",IFERROR(MATCH(E1062,pl_chave,0),0))</f>
        <v/>
      </c>
      <c r="H1062" s="23">
        <f>IF(G1062="","",IF(G1062=0,"Tarefa fora do plano",INDEX(pl_tag,G1062)))</f>
        <v/>
      </c>
      <c r="I1062" s="30">
        <f>IF(N(G1062)=0,"",INDEX(pl_atividade,G1062))</f>
        <v/>
      </c>
      <c r="J1062" s="50">
        <f>IF(N(G1062)=0,"",INDEX(pl_especialidade,G1062))</f>
        <v/>
      </c>
      <c r="K1062" s="28">
        <f>IF(N(G1062)=0,"",INDEX(pl_duracao,G1062))</f>
        <v/>
      </c>
      <c r="L1062" s="39">
        <f>IF(ISNUMBER(C1062),YEAR(C1062),"")</f>
        <v/>
      </c>
      <c r="M1062" s="39">
        <f>IF(ISNUMBER(C1062),MONTH(C1062),"")</f>
        <v/>
      </c>
      <c r="N1062" s="23">
        <f>IF(L1062="","",IF(NOT(ISNUMBER(crono_ano)),"Informe o ano",IF(L1062&lt;crono_ano,"Antes do ano",IF(L1062&gt;crono_ano,"Depois do ano","No ano"))))</f>
        <v/>
      </c>
      <c r="O1062" s="39">
        <f>IF(F1062="","",IF(COUNTIF(F$7:F1062,F1062)=1,1,0))</f>
        <v/>
      </c>
      <c r="P1062" s="39">
        <f>IF(A1062&amp;B1062&amp;C1062="","",IF(AND(O1062=1,N(G1062)&gt;0),IF(INDEX(pl_ativa,MAX(1,N(G1062)))="Sim",1,0),0))</f>
        <v/>
      </c>
      <c r="Q1062" s="39">
        <f>IF(F1062="","",COUNTIFS(ex_chave_oc,F1062,ex_cancelada,"&lt;&gt;Sim"))</f>
        <v/>
      </c>
      <c r="R1062" s="51">
        <f>IF(P1062="","",IF(AND(P1062=1,N(Q1062)&gt;0),1,0))</f>
        <v/>
      </c>
      <c r="S1062" s="30">
        <f>IF(P1062="","",IF(F1062="","ERRO: data prevista ausente ou inválida",IF(O1062=0,"Duplicada: contada uma vez",IF(N(G1062)=0,"ERRO: tarefa fora do Plano Mestre",IF(P1062=0,"Tarefa retirada do plano: não conta","OK")))))</f>
        <v/>
      </c>
    </row>
    <row r="1063">
      <c r="A1063" s="29" t="n"/>
      <c r="B1063" s="25" t="n"/>
      <c r="C1063" s="49" t="n"/>
      <c r="D1063" s="29" t="n"/>
      <c r="E1063" s="23">
        <f>IF(OR(A1063="",B1063=""),"",A1063&amp;"|"&amp;B1063)</f>
        <v/>
      </c>
      <c r="F1063" s="30">
        <f>IF(OR(E1063="",NOT(ISNUMBER(C1063))),"",E1063&amp;"|"&amp;YEAR(C1063)&amp;"-"&amp;RIGHT("0"&amp;MONTH(C1063),2)&amp;"-"&amp;RIGHT("0"&amp;DAY(C1063),2))</f>
        <v/>
      </c>
      <c r="G1063" s="26">
        <f>IF(E1063="","",IFERROR(MATCH(E1063,pl_chave,0),0))</f>
        <v/>
      </c>
      <c r="H1063" s="23">
        <f>IF(G1063="","",IF(G1063=0,"Tarefa fora do plano",INDEX(pl_tag,G1063)))</f>
        <v/>
      </c>
      <c r="I1063" s="30">
        <f>IF(N(G1063)=0,"",INDEX(pl_atividade,G1063))</f>
        <v/>
      </c>
      <c r="J1063" s="50">
        <f>IF(N(G1063)=0,"",INDEX(pl_especialidade,G1063))</f>
        <v/>
      </c>
      <c r="K1063" s="28">
        <f>IF(N(G1063)=0,"",INDEX(pl_duracao,G1063))</f>
        <v/>
      </c>
      <c r="L1063" s="39">
        <f>IF(ISNUMBER(C1063),YEAR(C1063),"")</f>
        <v/>
      </c>
      <c r="M1063" s="39">
        <f>IF(ISNUMBER(C1063),MONTH(C1063),"")</f>
        <v/>
      </c>
      <c r="N1063" s="23">
        <f>IF(L1063="","",IF(NOT(ISNUMBER(crono_ano)),"Informe o ano",IF(L1063&lt;crono_ano,"Antes do ano",IF(L1063&gt;crono_ano,"Depois do ano","No ano"))))</f>
        <v/>
      </c>
      <c r="O1063" s="39">
        <f>IF(F1063="","",IF(COUNTIF(F$7:F1063,F1063)=1,1,0))</f>
        <v/>
      </c>
      <c r="P1063" s="39">
        <f>IF(A1063&amp;B1063&amp;C1063="","",IF(AND(O1063=1,N(G1063)&gt;0),IF(INDEX(pl_ativa,MAX(1,N(G1063)))="Sim",1,0),0))</f>
        <v/>
      </c>
      <c r="Q1063" s="39">
        <f>IF(F1063="","",COUNTIFS(ex_chave_oc,F1063,ex_cancelada,"&lt;&gt;Sim"))</f>
        <v/>
      </c>
      <c r="R1063" s="51">
        <f>IF(P1063="","",IF(AND(P1063=1,N(Q1063)&gt;0),1,0))</f>
        <v/>
      </c>
      <c r="S1063" s="30">
        <f>IF(P1063="","",IF(F1063="","ERRO: data prevista ausente ou inválida",IF(O1063=0,"Duplicada: contada uma vez",IF(N(G1063)=0,"ERRO: tarefa fora do Plano Mestre",IF(P1063=0,"Tarefa retirada do plano: não conta","OK")))))</f>
        <v/>
      </c>
    </row>
    <row r="1064">
      <c r="A1064" s="29" t="n"/>
      <c r="B1064" s="25" t="n"/>
      <c r="C1064" s="49" t="n"/>
      <c r="D1064" s="29" t="n"/>
      <c r="E1064" s="23">
        <f>IF(OR(A1064="",B1064=""),"",A1064&amp;"|"&amp;B1064)</f>
        <v/>
      </c>
      <c r="F1064" s="30">
        <f>IF(OR(E1064="",NOT(ISNUMBER(C1064))),"",E1064&amp;"|"&amp;YEAR(C1064)&amp;"-"&amp;RIGHT("0"&amp;MONTH(C1064),2)&amp;"-"&amp;RIGHT("0"&amp;DAY(C1064),2))</f>
        <v/>
      </c>
      <c r="G1064" s="26">
        <f>IF(E1064="","",IFERROR(MATCH(E1064,pl_chave,0),0))</f>
        <v/>
      </c>
      <c r="H1064" s="23">
        <f>IF(G1064="","",IF(G1064=0,"Tarefa fora do plano",INDEX(pl_tag,G1064)))</f>
        <v/>
      </c>
      <c r="I1064" s="30">
        <f>IF(N(G1064)=0,"",INDEX(pl_atividade,G1064))</f>
        <v/>
      </c>
      <c r="J1064" s="50">
        <f>IF(N(G1064)=0,"",INDEX(pl_especialidade,G1064))</f>
        <v/>
      </c>
      <c r="K1064" s="28">
        <f>IF(N(G1064)=0,"",INDEX(pl_duracao,G1064))</f>
        <v/>
      </c>
      <c r="L1064" s="39">
        <f>IF(ISNUMBER(C1064),YEAR(C1064),"")</f>
        <v/>
      </c>
      <c r="M1064" s="39">
        <f>IF(ISNUMBER(C1064),MONTH(C1064),"")</f>
        <v/>
      </c>
      <c r="N1064" s="23">
        <f>IF(L1064="","",IF(NOT(ISNUMBER(crono_ano)),"Informe o ano",IF(L1064&lt;crono_ano,"Antes do ano",IF(L1064&gt;crono_ano,"Depois do ano","No ano"))))</f>
        <v/>
      </c>
      <c r="O1064" s="39">
        <f>IF(F1064="","",IF(COUNTIF(F$7:F1064,F1064)=1,1,0))</f>
        <v/>
      </c>
      <c r="P1064" s="39">
        <f>IF(A1064&amp;B1064&amp;C1064="","",IF(AND(O1064=1,N(G1064)&gt;0),IF(INDEX(pl_ativa,MAX(1,N(G1064)))="Sim",1,0),0))</f>
        <v/>
      </c>
      <c r="Q1064" s="39">
        <f>IF(F1064="","",COUNTIFS(ex_chave_oc,F1064,ex_cancelada,"&lt;&gt;Sim"))</f>
        <v/>
      </c>
      <c r="R1064" s="51">
        <f>IF(P1064="","",IF(AND(P1064=1,N(Q1064)&gt;0),1,0))</f>
        <v/>
      </c>
      <c r="S1064" s="30">
        <f>IF(P1064="","",IF(F1064="","ERRO: data prevista ausente ou inválida",IF(O1064=0,"Duplicada: contada uma vez",IF(N(G1064)=0,"ERRO: tarefa fora do Plano Mestre",IF(P1064=0,"Tarefa retirada do plano: não conta","OK")))))</f>
        <v/>
      </c>
    </row>
    <row r="1065">
      <c r="A1065" s="29" t="n"/>
      <c r="B1065" s="25" t="n"/>
      <c r="C1065" s="49" t="n"/>
      <c r="D1065" s="29" t="n"/>
      <c r="E1065" s="23">
        <f>IF(OR(A1065="",B1065=""),"",A1065&amp;"|"&amp;B1065)</f>
        <v/>
      </c>
      <c r="F1065" s="30">
        <f>IF(OR(E1065="",NOT(ISNUMBER(C1065))),"",E1065&amp;"|"&amp;YEAR(C1065)&amp;"-"&amp;RIGHT("0"&amp;MONTH(C1065),2)&amp;"-"&amp;RIGHT("0"&amp;DAY(C1065),2))</f>
        <v/>
      </c>
      <c r="G1065" s="26">
        <f>IF(E1065="","",IFERROR(MATCH(E1065,pl_chave,0),0))</f>
        <v/>
      </c>
      <c r="H1065" s="23">
        <f>IF(G1065="","",IF(G1065=0,"Tarefa fora do plano",INDEX(pl_tag,G1065)))</f>
        <v/>
      </c>
      <c r="I1065" s="30">
        <f>IF(N(G1065)=0,"",INDEX(pl_atividade,G1065))</f>
        <v/>
      </c>
      <c r="J1065" s="50">
        <f>IF(N(G1065)=0,"",INDEX(pl_especialidade,G1065))</f>
        <v/>
      </c>
      <c r="K1065" s="28">
        <f>IF(N(G1065)=0,"",INDEX(pl_duracao,G1065))</f>
        <v/>
      </c>
      <c r="L1065" s="39">
        <f>IF(ISNUMBER(C1065),YEAR(C1065),"")</f>
        <v/>
      </c>
      <c r="M1065" s="39">
        <f>IF(ISNUMBER(C1065),MONTH(C1065),"")</f>
        <v/>
      </c>
      <c r="N1065" s="23">
        <f>IF(L1065="","",IF(NOT(ISNUMBER(crono_ano)),"Informe o ano",IF(L1065&lt;crono_ano,"Antes do ano",IF(L1065&gt;crono_ano,"Depois do ano","No ano"))))</f>
        <v/>
      </c>
      <c r="O1065" s="39">
        <f>IF(F1065="","",IF(COUNTIF(F$7:F1065,F1065)=1,1,0))</f>
        <v/>
      </c>
      <c r="P1065" s="39">
        <f>IF(A1065&amp;B1065&amp;C1065="","",IF(AND(O1065=1,N(G1065)&gt;0),IF(INDEX(pl_ativa,MAX(1,N(G1065)))="Sim",1,0),0))</f>
        <v/>
      </c>
      <c r="Q1065" s="39">
        <f>IF(F1065="","",COUNTIFS(ex_chave_oc,F1065,ex_cancelada,"&lt;&gt;Sim"))</f>
        <v/>
      </c>
      <c r="R1065" s="51">
        <f>IF(P1065="","",IF(AND(P1065=1,N(Q1065)&gt;0),1,0))</f>
        <v/>
      </c>
      <c r="S1065" s="30">
        <f>IF(P1065="","",IF(F1065="","ERRO: data prevista ausente ou inválida",IF(O1065=0,"Duplicada: contada uma vez",IF(N(G1065)=0,"ERRO: tarefa fora do Plano Mestre",IF(P1065=0,"Tarefa retirada do plano: não conta","OK")))))</f>
        <v/>
      </c>
    </row>
    <row r="1066">
      <c r="A1066" s="29" t="n"/>
      <c r="B1066" s="25" t="n"/>
      <c r="C1066" s="49" t="n"/>
      <c r="D1066" s="29" t="n"/>
      <c r="E1066" s="23">
        <f>IF(OR(A1066="",B1066=""),"",A1066&amp;"|"&amp;B1066)</f>
        <v/>
      </c>
      <c r="F1066" s="30">
        <f>IF(OR(E1066="",NOT(ISNUMBER(C1066))),"",E1066&amp;"|"&amp;YEAR(C1066)&amp;"-"&amp;RIGHT("0"&amp;MONTH(C1066),2)&amp;"-"&amp;RIGHT("0"&amp;DAY(C1066),2))</f>
        <v/>
      </c>
      <c r="G1066" s="26">
        <f>IF(E1066="","",IFERROR(MATCH(E1066,pl_chave,0),0))</f>
        <v/>
      </c>
      <c r="H1066" s="23">
        <f>IF(G1066="","",IF(G1066=0,"Tarefa fora do plano",INDEX(pl_tag,G1066)))</f>
        <v/>
      </c>
      <c r="I1066" s="30">
        <f>IF(N(G1066)=0,"",INDEX(pl_atividade,G1066))</f>
        <v/>
      </c>
      <c r="J1066" s="50">
        <f>IF(N(G1066)=0,"",INDEX(pl_especialidade,G1066))</f>
        <v/>
      </c>
      <c r="K1066" s="28">
        <f>IF(N(G1066)=0,"",INDEX(pl_duracao,G1066))</f>
        <v/>
      </c>
      <c r="L1066" s="39">
        <f>IF(ISNUMBER(C1066),YEAR(C1066),"")</f>
        <v/>
      </c>
      <c r="M1066" s="39">
        <f>IF(ISNUMBER(C1066),MONTH(C1066),"")</f>
        <v/>
      </c>
      <c r="N1066" s="23">
        <f>IF(L1066="","",IF(NOT(ISNUMBER(crono_ano)),"Informe o ano",IF(L1066&lt;crono_ano,"Antes do ano",IF(L1066&gt;crono_ano,"Depois do ano","No ano"))))</f>
        <v/>
      </c>
      <c r="O1066" s="39">
        <f>IF(F1066="","",IF(COUNTIF(F$7:F1066,F1066)=1,1,0))</f>
        <v/>
      </c>
      <c r="P1066" s="39">
        <f>IF(A1066&amp;B1066&amp;C1066="","",IF(AND(O1066=1,N(G1066)&gt;0),IF(INDEX(pl_ativa,MAX(1,N(G1066)))="Sim",1,0),0))</f>
        <v/>
      </c>
      <c r="Q1066" s="39">
        <f>IF(F1066="","",COUNTIFS(ex_chave_oc,F1066,ex_cancelada,"&lt;&gt;Sim"))</f>
        <v/>
      </c>
      <c r="R1066" s="51">
        <f>IF(P1066="","",IF(AND(P1066=1,N(Q1066)&gt;0),1,0))</f>
        <v/>
      </c>
      <c r="S1066" s="30">
        <f>IF(P1066="","",IF(F1066="","ERRO: data prevista ausente ou inválida",IF(O1066=0,"Duplicada: contada uma vez",IF(N(G1066)=0,"ERRO: tarefa fora do Plano Mestre",IF(P1066=0,"Tarefa retirada do plano: não conta","OK")))))</f>
        <v/>
      </c>
    </row>
    <row r="1067">
      <c r="A1067" s="29" t="n"/>
      <c r="B1067" s="25" t="n"/>
      <c r="C1067" s="49" t="n"/>
      <c r="D1067" s="29" t="n"/>
      <c r="E1067" s="23">
        <f>IF(OR(A1067="",B1067=""),"",A1067&amp;"|"&amp;B1067)</f>
        <v/>
      </c>
      <c r="F1067" s="30">
        <f>IF(OR(E1067="",NOT(ISNUMBER(C1067))),"",E1067&amp;"|"&amp;YEAR(C1067)&amp;"-"&amp;RIGHT("0"&amp;MONTH(C1067),2)&amp;"-"&amp;RIGHT("0"&amp;DAY(C1067),2))</f>
        <v/>
      </c>
      <c r="G1067" s="26">
        <f>IF(E1067="","",IFERROR(MATCH(E1067,pl_chave,0),0))</f>
        <v/>
      </c>
      <c r="H1067" s="23">
        <f>IF(G1067="","",IF(G1067=0,"Tarefa fora do plano",INDEX(pl_tag,G1067)))</f>
        <v/>
      </c>
      <c r="I1067" s="30">
        <f>IF(N(G1067)=0,"",INDEX(pl_atividade,G1067))</f>
        <v/>
      </c>
      <c r="J1067" s="50">
        <f>IF(N(G1067)=0,"",INDEX(pl_especialidade,G1067))</f>
        <v/>
      </c>
      <c r="K1067" s="28">
        <f>IF(N(G1067)=0,"",INDEX(pl_duracao,G1067))</f>
        <v/>
      </c>
      <c r="L1067" s="39">
        <f>IF(ISNUMBER(C1067),YEAR(C1067),"")</f>
        <v/>
      </c>
      <c r="M1067" s="39">
        <f>IF(ISNUMBER(C1067),MONTH(C1067),"")</f>
        <v/>
      </c>
      <c r="N1067" s="23">
        <f>IF(L1067="","",IF(NOT(ISNUMBER(crono_ano)),"Informe o ano",IF(L1067&lt;crono_ano,"Antes do ano",IF(L1067&gt;crono_ano,"Depois do ano","No ano"))))</f>
        <v/>
      </c>
      <c r="O1067" s="39">
        <f>IF(F1067="","",IF(COUNTIF(F$7:F1067,F1067)=1,1,0))</f>
        <v/>
      </c>
      <c r="P1067" s="39">
        <f>IF(A1067&amp;B1067&amp;C1067="","",IF(AND(O1067=1,N(G1067)&gt;0),IF(INDEX(pl_ativa,MAX(1,N(G1067)))="Sim",1,0),0))</f>
        <v/>
      </c>
      <c r="Q1067" s="39">
        <f>IF(F1067="","",COUNTIFS(ex_chave_oc,F1067,ex_cancelada,"&lt;&gt;Sim"))</f>
        <v/>
      </c>
      <c r="R1067" s="51">
        <f>IF(P1067="","",IF(AND(P1067=1,N(Q1067)&gt;0),1,0))</f>
        <v/>
      </c>
      <c r="S1067" s="30">
        <f>IF(P1067="","",IF(F1067="","ERRO: data prevista ausente ou inválida",IF(O1067=0,"Duplicada: contada uma vez",IF(N(G1067)=0,"ERRO: tarefa fora do Plano Mestre",IF(P1067=0,"Tarefa retirada do plano: não conta","OK")))))</f>
        <v/>
      </c>
    </row>
    <row r="1068">
      <c r="A1068" s="29" t="n"/>
      <c r="B1068" s="25" t="n"/>
      <c r="C1068" s="49" t="n"/>
      <c r="D1068" s="29" t="n"/>
      <c r="E1068" s="23">
        <f>IF(OR(A1068="",B1068=""),"",A1068&amp;"|"&amp;B1068)</f>
        <v/>
      </c>
      <c r="F1068" s="30">
        <f>IF(OR(E1068="",NOT(ISNUMBER(C1068))),"",E1068&amp;"|"&amp;YEAR(C1068)&amp;"-"&amp;RIGHT("0"&amp;MONTH(C1068),2)&amp;"-"&amp;RIGHT("0"&amp;DAY(C1068),2))</f>
        <v/>
      </c>
      <c r="G1068" s="26">
        <f>IF(E1068="","",IFERROR(MATCH(E1068,pl_chave,0),0))</f>
        <v/>
      </c>
      <c r="H1068" s="23">
        <f>IF(G1068="","",IF(G1068=0,"Tarefa fora do plano",INDEX(pl_tag,G1068)))</f>
        <v/>
      </c>
      <c r="I1068" s="30">
        <f>IF(N(G1068)=0,"",INDEX(pl_atividade,G1068))</f>
        <v/>
      </c>
      <c r="J1068" s="50">
        <f>IF(N(G1068)=0,"",INDEX(pl_especialidade,G1068))</f>
        <v/>
      </c>
      <c r="K1068" s="28">
        <f>IF(N(G1068)=0,"",INDEX(pl_duracao,G1068))</f>
        <v/>
      </c>
      <c r="L1068" s="39">
        <f>IF(ISNUMBER(C1068),YEAR(C1068),"")</f>
        <v/>
      </c>
      <c r="M1068" s="39">
        <f>IF(ISNUMBER(C1068),MONTH(C1068),"")</f>
        <v/>
      </c>
      <c r="N1068" s="23">
        <f>IF(L1068="","",IF(NOT(ISNUMBER(crono_ano)),"Informe o ano",IF(L1068&lt;crono_ano,"Antes do ano",IF(L1068&gt;crono_ano,"Depois do ano","No ano"))))</f>
        <v/>
      </c>
      <c r="O1068" s="39">
        <f>IF(F1068="","",IF(COUNTIF(F$7:F1068,F1068)=1,1,0))</f>
        <v/>
      </c>
      <c r="P1068" s="39">
        <f>IF(A1068&amp;B1068&amp;C1068="","",IF(AND(O1068=1,N(G1068)&gt;0),IF(INDEX(pl_ativa,MAX(1,N(G1068)))="Sim",1,0),0))</f>
        <v/>
      </c>
      <c r="Q1068" s="39">
        <f>IF(F1068="","",COUNTIFS(ex_chave_oc,F1068,ex_cancelada,"&lt;&gt;Sim"))</f>
        <v/>
      </c>
      <c r="R1068" s="51">
        <f>IF(P1068="","",IF(AND(P1068=1,N(Q1068)&gt;0),1,0))</f>
        <v/>
      </c>
      <c r="S1068" s="30">
        <f>IF(P1068="","",IF(F1068="","ERRO: data prevista ausente ou inválida",IF(O1068=0,"Duplicada: contada uma vez",IF(N(G1068)=0,"ERRO: tarefa fora do Plano Mestre",IF(P1068=0,"Tarefa retirada do plano: não conta","OK")))))</f>
        <v/>
      </c>
    </row>
    <row r="1069">
      <c r="A1069" s="29" t="n"/>
      <c r="B1069" s="25" t="n"/>
      <c r="C1069" s="49" t="n"/>
      <c r="D1069" s="29" t="n"/>
      <c r="E1069" s="23">
        <f>IF(OR(A1069="",B1069=""),"",A1069&amp;"|"&amp;B1069)</f>
        <v/>
      </c>
      <c r="F1069" s="30">
        <f>IF(OR(E1069="",NOT(ISNUMBER(C1069))),"",E1069&amp;"|"&amp;YEAR(C1069)&amp;"-"&amp;RIGHT("0"&amp;MONTH(C1069),2)&amp;"-"&amp;RIGHT("0"&amp;DAY(C1069),2))</f>
        <v/>
      </c>
      <c r="G1069" s="26">
        <f>IF(E1069="","",IFERROR(MATCH(E1069,pl_chave,0),0))</f>
        <v/>
      </c>
      <c r="H1069" s="23">
        <f>IF(G1069="","",IF(G1069=0,"Tarefa fora do plano",INDEX(pl_tag,G1069)))</f>
        <v/>
      </c>
      <c r="I1069" s="30">
        <f>IF(N(G1069)=0,"",INDEX(pl_atividade,G1069))</f>
        <v/>
      </c>
      <c r="J1069" s="50">
        <f>IF(N(G1069)=0,"",INDEX(pl_especialidade,G1069))</f>
        <v/>
      </c>
      <c r="K1069" s="28">
        <f>IF(N(G1069)=0,"",INDEX(pl_duracao,G1069))</f>
        <v/>
      </c>
      <c r="L1069" s="39">
        <f>IF(ISNUMBER(C1069),YEAR(C1069),"")</f>
        <v/>
      </c>
      <c r="M1069" s="39">
        <f>IF(ISNUMBER(C1069),MONTH(C1069),"")</f>
        <v/>
      </c>
      <c r="N1069" s="23">
        <f>IF(L1069="","",IF(NOT(ISNUMBER(crono_ano)),"Informe o ano",IF(L1069&lt;crono_ano,"Antes do ano",IF(L1069&gt;crono_ano,"Depois do ano","No ano"))))</f>
        <v/>
      </c>
      <c r="O1069" s="39">
        <f>IF(F1069="","",IF(COUNTIF(F$7:F1069,F1069)=1,1,0))</f>
        <v/>
      </c>
      <c r="P1069" s="39">
        <f>IF(A1069&amp;B1069&amp;C1069="","",IF(AND(O1069=1,N(G1069)&gt;0),IF(INDEX(pl_ativa,MAX(1,N(G1069)))="Sim",1,0),0))</f>
        <v/>
      </c>
      <c r="Q1069" s="39">
        <f>IF(F1069="","",COUNTIFS(ex_chave_oc,F1069,ex_cancelada,"&lt;&gt;Sim"))</f>
        <v/>
      </c>
      <c r="R1069" s="51">
        <f>IF(P1069="","",IF(AND(P1069=1,N(Q1069)&gt;0),1,0))</f>
        <v/>
      </c>
      <c r="S1069" s="30">
        <f>IF(P1069="","",IF(F1069="","ERRO: data prevista ausente ou inválida",IF(O1069=0,"Duplicada: contada uma vez",IF(N(G1069)=0,"ERRO: tarefa fora do Plano Mestre",IF(P1069=0,"Tarefa retirada do plano: não conta","OK")))))</f>
        <v/>
      </c>
    </row>
    <row r="1070">
      <c r="A1070" s="29" t="n"/>
      <c r="B1070" s="25" t="n"/>
      <c r="C1070" s="49" t="n"/>
      <c r="D1070" s="29" t="n"/>
      <c r="E1070" s="23">
        <f>IF(OR(A1070="",B1070=""),"",A1070&amp;"|"&amp;B1070)</f>
        <v/>
      </c>
      <c r="F1070" s="30">
        <f>IF(OR(E1070="",NOT(ISNUMBER(C1070))),"",E1070&amp;"|"&amp;YEAR(C1070)&amp;"-"&amp;RIGHT("0"&amp;MONTH(C1070),2)&amp;"-"&amp;RIGHT("0"&amp;DAY(C1070),2))</f>
        <v/>
      </c>
      <c r="G1070" s="26">
        <f>IF(E1070="","",IFERROR(MATCH(E1070,pl_chave,0),0))</f>
        <v/>
      </c>
      <c r="H1070" s="23">
        <f>IF(G1070="","",IF(G1070=0,"Tarefa fora do plano",INDEX(pl_tag,G1070)))</f>
        <v/>
      </c>
      <c r="I1070" s="30">
        <f>IF(N(G1070)=0,"",INDEX(pl_atividade,G1070))</f>
        <v/>
      </c>
      <c r="J1070" s="50">
        <f>IF(N(G1070)=0,"",INDEX(pl_especialidade,G1070))</f>
        <v/>
      </c>
      <c r="K1070" s="28">
        <f>IF(N(G1070)=0,"",INDEX(pl_duracao,G1070))</f>
        <v/>
      </c>
      <c r="L1070" s="39">
        <f>IF(ISNUMBER(C1070),YEAR(C1070),"")</f>
        <v/>
      </c>
      <c r="M1070" s="39">
        <f>IF(ISNUMBER(C1070),MONTH(C1070),"")</f>
        <v/>
      </c>
      <c r="N1070" s="23">
        <f>IF(L1070="","",IF(NOT(ISNUMBER(crono_ano)),"Informe o ano",IF(L1070&lt;crono_ano,"Antes do ano",IF(L1070&gt;crono_ano,"Depois do ano","No ano"))))</f>
        <v/>
      </c>
      <c r="O1070" s="39">
        <f>IF(F1070="","",IF(COUNTIF(F$7:F1070,F1070)=1,1,0))</f>
        <v/>
      </c>
      <c r="P1070" s="39">
        <f>IF(A1070&amp;B1070&amp;C1070="","",IF(AND(O1070=1,N(G1070)&gt;0),IF(INDEX(pl_ativa,MAX(1,N(G1070)))="Sim",1,0),0))</f>
        <v/>
      </c>
      <c r="Q1070" s="39">
        <f>IF(F1070="","",COUNTIFS(ex_chave_oc,F1070,ex_cancelada,"&lt;&gt;Sim"))</f>
        <v/>
      </c>
      <c r="R1070" s="51">
        <f>IF(P1070="","",IF(AND(P1070=1,N(Q1070)&gt;0),1,0))</f>
        <v/>
      </c>
      <c r="S1070" s="30">
        <f>IF(P1070="","",IF(F1070="","ERRO: data prevista ausente ou inválida",IF(O1070=0,"Duplicada: contada uma vez",IF(N(G1070)=0,"ERRO: tarefa fora do Plano Mestre",IF(P1070=0,"Tarefa retirada do plano: não conta","OK")))))</f>
        <v/>
      </c>
    </row>
    <row r="1071">
      <c r="A1071" s="29" t="n"/>
      <c r="B1071" s="25" t="n"/>
      <c r="C1071" s="49" t="n"/>
      <c r="D1071" s="29" t="n"/>
      <c r="E1071" s="23">
        <f>IF(OR(A1071="",B1071=""),"",A1071&amp;"|"&amp;B1071)</f>
        <v/>
      </c>
      <c r="F1071" s="30">
        <f>IF(OR(E1071="",NOT(ISNUMBER(C1071))),"",E1071&amp;"|"&amp;YEAR(C1071)&amp;"-"&amp;RIGHT("0"&amp;MONTH(C1071),2)&amp;"-"&amp;RIGHT("0"&amp;DAY(C1071),2))</f>
        <v/>
      </c>
      <c r="G1071" s="26">
        <f>IF(E1071="","",IFERROR(MATCH(E1071,pl_chave,0),0))</f>
        <v/>
      </c>
      <c r="H1071" s="23">
        <f>IF(G1071="","",IF(G1071=0,"Tarefa fora do plano",INDEX(pl_tag,G1071)))</f>
        <v/>
      </c>
      <c r="I1071" s="30">
        <f>IF(N(G1071)=0,"",INDEX(pl_atividade,G1071))</f>
        <v/>
      </c>
      <c r="J1071" s="50">
        <f>IF(N(G1071)=0,"",INDEX(pl_especialidade,G1071))</f>
        <v/>
      </c>
      <c r="K1071" s="28">
        <f>IF(N(G1071)=0,"",INDEX(pl_duracao,G1071))</f>
        <v/>
      </c>
      <c r="L1071" s="39">
        <f>IF(ISNUMBER(C1071),YEAR(C1071),"")</f>
        <v/>
      </c>
      <c r="M1071" s="39">
        <f>IF(ISNUMBER(C1071),MONTH(C1071),"")</f>
        <v/>
      </c>
      <c r="N1071" s="23">
        <f>IF(L1071="","",IF(NOT(ISNUMBER(crono_ano)),"Informe o ano",IF(L1071&lt;crono_ano,"Antes do ano",IF(L1071&gt;crono_ano,"Depois do ano","No ano"))))</f>
        <v/>
      </c>
      <c r="O1071" s="39">
        <f>IF(F1071="","",IF(COUNTIF(F$7:F1071,F1071)=1,1,0))</f>
        <v/>
      </c>
      <c r="P1071" s="39">
        <f>IF(A1071&amp;B1071&amp;C1071="","",IF(AND(O1071=1,N(G1071)&gt;0),IF(INDEX(pl_ativa,MAX(1,N(G1071)))="Sim",1,0),0))</f>
        <v/>
      </c>
      <c r="Q1071" s="39">
        <f>IF(F1071="","",COUNTIFS(ex_chave_oc,F1071,ex_cancelada,"&lt;&gt;Sim"))</f>
        <v/>
      </c>
      <c r="R1071" s="51">
        <f>IF(P1071="","",IF(AND(P1071=1,N(Q1071)&gt;0),1,0))</f>
        <v/>
      </c>
      <c r="S1071" s="30">
        <f>IF(P1071="","",IF(F1071="","ERRO: data prevista ausente ou inválida",IF(O1071=0,"Duplicada: contada uma vez",IF(N(G1071)=0,"ERRO: tarefa fora do Plano Mestre",IF(P1071=0,"Tarefa retirada do plano: não conta","OK")))))</f>
        <v/>
      </c>
    </row>
    <row r="1072">
      <c r="A1072" s="29" t="n"/>
      <c r="B1072" s="25" t="n"/>
      <c r="C1072" s="49" t="n"/>
      <c r="D1072" s="29" t="n"/>
      <c r="E1072" s="23">
        <f>IF(OR(A1072="",B1072=""),"",A1072&amp;"|"&amp;B1072)</f>
        <v/>
      </c>
      <c r="F1072" s="30">
        <f>IF(OR(E1072="",NOT(ISNUMBER(C1072))),"",E1072&amp;"|"&amp;YEAR(C1072)&amp;"-"&amp;RIGHT("0"&amp;MONTH(C1072),2)&amp;"-"&amp;RIGHT("0"&amp;DAY(C1072),2))</f>
        <v/>
      </c>
      <c r="G1072" s="26">
        <f>IF(E1072="","",IFERROR(MATCH(E1072,pl_chave,0),0))</f>
        <v/>
      </c>
      <c r="H1072" s="23">
        <f>IF(G1072="","",IF(G1072=0,"Tarefa fora do plano",INDEX(pl_tag,G1072)))</f>
        <v/>
      </c>
      <c r="I1072" s="30">
        <f>IF(N(G1072)=0,"",INDEX(pl_atividade,G1072))</f>
        <v/>
      </c>
      <c r="J1072" s="50">
        <f>IF(N(G1072)=0,"",INDEX(pl_especialidade,G1072))</f>
        <v/>
      </c>
      <c r="K1072" s="28">
        <f>IF(N(G1072)=0,"",INDEX(pl_duracao,G1072))</f>
        <v/>
      </c>
      <c r="L1072" s="39">
        <f>IF(ISNUMBER(C1072),YEAR(C1072),"")</f>
        <v/>
      </c>
      <c r="M1072" s="39">
        <f>IF(ISNUMBER(C1072),MONTH(C1072),"")</f>
        <v/>
      </c>
      <c r="N1072" s="23">
        <f>IF(L1072="","",IF(NOT(ISNUMBER(crono_ano)),"Informe o ano",IF(L1072&lt;crono_ano,"Antes do ano",IF(L1072&gt;crono_ano,"Depois do ano","No ano"))))</f>
        <v/>
      </c>
      <c r="O1072" s="39">
        <f>IF(F1072="","",IF(COUNTIF(F$7:F1072,F1072)=1,1,0))</f>
        <v/>
      </c>
      <c r="P1072" s="39">
        <f>IF(A1072&amp;B1072&amp;C1072="","",IF(AND(O1072=1,N(G1072)&gt;0),IF(INDEX(pl_ativa,MAX(1,N(G1072)))="Sim",1,0),0))</f>
        <v/>
      </c>
      <c r="Q1072" s="39">
        <f>IF(F1072="","",COUNTIFS(ex_chave_oc,F1072,ex_cancelada,"&lt;&gt;Sim"))</f>
        <v/>
      </c>
      <c r="R1072" s="51">
        <f>IF(P1072="","",IF(AND(P1072=1,N(Q1072)&gt;0),1,0))</f>
        <v/>
      </c>
      <c r="S1072" s="30">
        <f>IF(P1072="","",IF(F1072="","ERRO: data prevista ausente ou inválida",IF(O1072=0,"Duplicada: contada uma vez",IF(N(G1072)=0,"ERRO: tarefa fora do Plano Mestre",IF(P1072=0,"Tarefa retirada do plano: não conta","OK")))))</f>
        <v/>
      </c>
    </row>
    <row r="1073">
      <c r="A1073" s="29" t="n"/>
      <c r="B1073" s="25" t="n"/>
      <c r="C1073" s="49" t="n"/>
      <c r="D1073" s="29" t="n"/>
      <c r="E1073" s="23">
        <f>IF(OR(A1073="",B1073=""),"",A1073&amp;"|"&amp;B1073)</f>
        <v/>
      </c>
      <c r="F1073" s="30">
        <f>IF(OR(E1073="",NOT(ISNUMBER(C1073))),"",E1073&amp;"|"&amp;YEAR(C1073)&amp;"-"&amp;RIGHT("0"&amp;MONTH(C1073),2)&amp;"-"&amp;RIGHT("0"&amp;DAY(C1073),2))</f>
        <v/>
      </c>
      <c r="G1073" s="26">
        <f>IF(E1073="","",IFERROR(MATCH(E1073,pl_chave,0),0))</f>
        <v/>
      </c>
      <c r="H1073" s="23">
        <f>IF(G1073="","",IF(G1073=0,"Tarefa fora do plano",INDEX(pl_tag,G1073)))</f>
        <v/>
      </c>
      <c r="I1073" s="30">
        <f>IF(N(G1073)=0,"",INDEX(pl_atividade,G1073))</f>
        <v/>
      </c>
      <c r="J1073" s="50">
        <f>IF(N(G1073)=0,"",INDEX(pl_especialidade,G1073))</f>
        <v/>
      </c>
      <c r="K1073" s="28">
        <f>IF(N(G1073)=0,"",INDEX(pl_duracao,G1073))</f>
        <v/>
      </c>
      <c r="L1073" s="39">
        <f>IF(ISNUMBER(C1073),YEAR(C1073),"")</f>
        <v/>
      </c>
      <c r="M1073" s="39">
        <f>IF(ISNUMBER(C1073),MONTH(C1073),"")</f>
        <v/>
      </c>
      <c r="N1073" s="23">
        <f>IF(L1073="","",IF(NOT(ISNUMBER(crono_ano)),"Informe o ano",IF(L1073&lt;crono_ano,"Antes do ano",IF(L1073&gt;crono_ano,"Depois do ano","No ano"))))</f>
        <v/>
      </c>
      <c r="O1073" s="39">
        <f>IF(F1073="","",IF(COUNTIF(F$7:F1073,F1073)=1,1,0))</f>
        <v/>
      </c>
      <c r="P1073" s="39">
        <f>IF(A1073&amp;B1073&amp;C1073="","",IF(AND(O1073=1,N(G1073)&gt;0),IF(INDEX(pl_ativa,MAX(1,N(G1073)))="Sim",1,0),0))</f>
        <v/>
      </c>
      <c r="Q1073" s="39">
        <f>IF(F1073="","",COUNTIFS(ex_chave_oc,F1073,ex_cancelada,"&lt;&gt;Sim"))</f>
        <v/>
      </c>
      <c r="R1073" s="51">
        <f>IF(P1073="","",IF(AND(P1073=1,N(Q1073)&gt;0),1,0))</f>
        <v/>
      </c>
      <c r="S1073" s="30">
        <f>IF(P1073="","",IF(F1073="","ERRO: data prevista ausente ou inválida",IF(O1073=0,"Duplicada: contada uma vez",IF(N(G1073)=0,"ERRO: tarefa fora do Plano Mestre",IF(P1073=0,"Tarefa retirada do plano: não conta","OK")))))</f>
        <v/>
      </c>
    </row>
    <row r="1074">
      <c r="A1074" s="29" t="n"/>
      <c r="B1074" s="25" t="n"/>
      <c r="C1074" s="49" t="n"/>
      <c r="D1074" s="29" t="n"/>
      <c r="E1074" s="23">
        <f>IF(OR(A1074="",B1074=""),"",A1074&amp;"|"&amp;B1074)</f>
        <v/>
      </c>
      <c r="F1074" s="30">
        <f>IF(OR(E1074="",NOT(ISNUMBER(C1074))),"",E1074&amp;"|"&amp;YEAR(C1074)&amp;"-"&amp;RIGHT("0"&amp;MONTH(C1074),2)&amp;"-"&amp;RIGHT("0"&amp;DAY(C1074),2))</f>
        <v/>
      </c>
      <c r="G1074" s="26">
        <f>IF(E1074="","",IFERROR(MATCH(E1074,pl_chave,0),0))</f>
        <v/>
      </c>
      <c r="H1074" s="23">
        <f>IF(G1074="","",IF(G1074=0,"Tarefa fora do plano",INDEX(pl_tag,G1074)))</f>
        <v/>
      </c>
      <c r="I1074" s="30">
        <f>IF(N(G1074)=0,"",INDEX(pl_atividade,G1074))</f>
        <v/>
      </c>
      <c r="J1074" s="50">
        <f>IF(N(G1074)=0,"",INDEX(pl_especialidade,G1074))</f>
        <v/>
      </c>
      <c r="K1074" s="28">
        <f>IF(N(G1074)=0,"",INDEX(pl_duracao,G1074))</f>
        <v/>
      </c>
      <c r="L1074" s="39">
        <f>IF(ISNUMBER(C1074),YEAR(C1074),"")</f>
        <v/>
      </c>
      <c r="M1074" s="39">
        <f>IF(ISNUMBER(C1074),MONTH(C1074),"")</f>
        <v/>
      </c>
      <c r="N1074" s="23">
        <f>IF(L1074="","",IF(NOT(ISNUMBER(crono_ano)),"Informe o ano",IF(L1074&lt;crono_ano,"Antes do ano",IF(L1074&gt;crono_ano,"Depois do ano","No ano"))))</f>
        <v/>
      </c>
      <c r="O1074" s="39">
        <f>IF(F1074="","",IF(COUNTIF(F$7:F1074,F1074)=1,1,0))</f>
        <v/>
      </c>
      <c r="P1074" s="39">
        <f>IF(A1074&amp;B1074&amp;C1074="","",IF(AND(O1074=1,N(G1074)&gt;0),IF(INDEX(pl_ativa,MAX(1,N(G1074)))="Sim",1,0),0))</f>
        <v/>
      </c>
      <c r="Q1074" s="39">
        <f>IF(F1074="","",COUNTIFS(ex_chave_oc,F1074,ex_cancelada,"&lt;&gt;Sim"))</f>
        <v/>
      </c>
      <c r="R1074" s="51">
        <f>IF(P1074="","",IF(AND(P1074=1,N(Q1074)&gt;0),1,0))</f>
        <v/>
      </c>
      <c r="S1074" s="30">
        <f>IF(P1074="","",IF(F1074="","ERRO: data prevista ausente ou inválida",IF(O1074=0,"Duplicada: contada uma vez",IF(N(G1074)=0,"ERRO: tarefa fora do Plano Mestre",IF(P1074=0,"Tarefa retirada do plano: não conta","OK")))))</f>
        <v/>
      </c>
    </row>
    <row r="1075">
      <c r="A1075" s="29" t="n"/>
      <c r="B1075" s="25" t="n"/>
      <c r="C1075" s="49" t="n"/>
      <c r="D1075" s="29" t="n"/>
      <c r="E1075" s="23">
        <f>IF(OR(A1075="",B1075=""),"",A1075&amp;"|"&amp;B1075)</f>
        <v/>
      </c>
      <c r="F1075" s="30">
        <f>IF(OR(E1075="",NOT(ISNUMBER(C1075))),"",E1075&amp;"|"&amp;YEAR(C1075)&amp;"-"&amp;RIGHT("0"&amp;MONTH(C1075),2)&amp;"-"&amp;RIGHT("0"&amp;DAY(C1075),2))</f>
        <v/>
      </c>
      <c r="G1075" s="26">
        <f>IF(E1075="","",IFERROR(MATCH(E1075,pl_chave,0),0))</f>
        <v/>
      </c>
      <c r="H1075" s="23">
        <f>IF(G1075="","",IF(G1075=0,"Tarefa fora do plano",INDEX(pl_tag,G1075)))</f>
        <v/>
      </c>
      <c r="I1075" s="30">
        <f>IF(N(G1075)=0,"",INDEX(pl_atividade,G1075))</f>
        <v/>
      </c>
      <c r="J1075" s="50">
        <f>IF(N(G1075)=0,"",INDEX(pl_especialidade,G1075))</f>
        <v/>
      </c>
      <c r="K1075" s="28">
        <f>IF(N(G1075)=0,"",INDEX(pl_duracao,G1075))</f>
        <v/>
      </c>
      <c r="L1075" s="39">
        <f>IF(ISNUMBER(C1075),YEAR(C1075),"")</f>
        <v/>
      </c>
      <c r="M1075" s="39">
        <f>IF(ISNUMBER(C1075),MONTH(C1075),"")</f>
        <v/>
      </c>
      <c r="N1075" s="23">
        <f>IF(L1075="","",IF(NOT(ISNUMBER(crono_ano)),"Informe o ano",IF(L1075&lt;crono_ano,"Antes do ano",IF(L1075&gt;crono_ano,"Depois do ano","No ano"))))</f>
        <v/>
      </c>
      <c r="O1075" s="39">
        <f>IF(F1075="","",IF(COUNTIF(F$7:F1075,F1075)=1,1,0))</f>
        <v/>
      </c>
      <c r="P1075" s="39">
        <f>IF(A1075&amp;B1075&amp;C1075="","",IF(AND(O1075=1,N(G1075)&gt;0),IF(INDEX(pl_ativa,MAX(1,N(G1075)))="Sim",1,0),0))</f>
        <v/>
      </c>
      <c r="Q1075" s="39">
        <f>IF(F1075="","",COUNTIFS(ex_chave_oc,F1075,ex_cancelada,"&lt;&gt;Sim"))</f>
        <v/>
      </c>
      <c r="R1075" s="51">
        <f>IF(P1075="","",IF(AND(P1075=1,N(Q1075)&gt;0),1,0))</f>
        <v/>
      </c>
      <c r="S1075" s="30">
        <f>IF(P1075="","",IF(F1075="","ERRO: data prevista ausente ou inválida",IF(O1075=0,"Duplicada: contada uma vez",IF(N(G1075)=0,"ERRO: tarefa fora do Plano Mestre",IF(P1075=0,"Tarefa retirada do plano: não conta","OK")))))</f>
        <v/>
      </c>
    </row>
    <row r="1076">
      <c r="A1076" s="29" t="n"/>
      <c r="B1076" s="25" t="n"/>
      <c r="C1076" s="49" t="n"/>
      <c r="D1076" s="29" t="n"/>
      <c r="E1076" s="23">
        <f>IF(OR(A1076="",B1076=""),"",A1076&amp;"|"&amp;B1076)</f>
        <v/>
      </c>
      <c r="F1076" s="30">
        <f>IF(OR(E1076="",NOT(ISNUMBER(C1076))),"",E1076&amp;"|"&amp;YEAR(C1076)&amp;"-"&amp;RIGHT("0"&amp;MONTH(C1076),2)&amp;"-"&amp;RIGHT("0"&amp;DAY(C1076),2))</f>
        <v/>
      </c>
      <c r="G1076" s="26">
        <f>IF(E1076="","",IFERROR(MATCH(E1076,pl_chave,0),0))</f>
        <v/>
      </c>
      <c r="H1076" s="23">
        <f>IF(G1076="","",IF(G1076=0,"Tarefa fora do plano",INDEX(pl_tag,G1076)))</f>
        <v/>
      </c>
      <c r="I1076" s="30">
        <f>IF(N(G1076)=0,"",INDEX(pl_atividade,G1076))</f>
        <v/>
      </c>
      <c r="J1076" s="50">
        <f>IF(N(G1076)=0,"",INDEX(pl_especialidade,G1076))</f>
        <v/>
      </c>
      <c r="K1076" s="28">
        <f>IF(N(G1076)=0,"",INDEX(pl_duracao,G1076))</f>
        <v/>
      </c>
      <c r="L1076" s="39">
        <f>IF(ISNUMBER(C1076),YEAR(C1076),"")</f>
        <v/>
      </c>
      <c r="M1076" s="39">
        <f>IF(ISNUMBER(C1076),MONTH(C1076),"")</f>
        <v/>
      </c>
      <c r="N1076" s="23">
        <f>IF(L1076="","",IF(NOT(ISNUMBER(crono_ano)),"Informe o ano",IF(L1076&lt;crono_ano,"Antes do ano",IF(L1076&gt;crono_ano,"Depois do ano","No ano"))))</f>
        <v/>
      </c>
      <c r="O1076" s="39">
        <f>IF(F1076="","",IF(COUNTIF(F$7:F1076,F1076)=1,1,0))</f>
        <v/>
      </c>
      <c r="P1076" s="39">
        <f>IF(A1076&amp;B1076&amp;C1076="","",IF(AND(O1076=1,N(G1076)&gt;0),IF(INDEX(pl_ativa,MAX(1,N(G1076)))="Sim",1,0),0))</f>
        <v/>
      </c>
      <c r="Q1076" s="39">
        <f>IF(F1076="","",COUNTIFS(ex_chave_oc,F1076,ex_cancelada,"&lt;&gt;Sim"))</f>
        <v/>
      </c>
      <c r="R1076" s="51">
        <f>IF(P1076="","",IF(AND(P1076=1,N(Q1076)&gt;0),1,0))</f>
        <v/>
      </c>
      <c r="S1076" s="30">
        <f>IF(P1076="","",IF(F1076="","ERRO: data prevista ausente ou inválida",IF(O1076=0,"Duplicada: contada uma vez",IF(N(G1076)=0,"ERRO: tarefa fora do Plano Mestre",IF(P1076=0,"Tarefa retirada do plano: não conta","OK")))))</f>
        <v/>
      </c>
    </row>
    <row r="1077">
      <c r="A1077" s="29" t="n"/>
      <c r="B1077" s="25" t="n"/>
      <c r="C1077" s="49" t="n"/>
      <c r="D1077" s="29" t="n"/>
      <c r="E1077" s="23">
        <f>IF(OR(A1077="",B1077=""),"",A1077&amp;"|"&amp;B1077)</f>
        <v/>
      </c>
      <c r="F1077" s="30">
        <f>IF(OR(E1077="",NOT(ISNUMBER(C1077))),"",E1077&amp;"|"&amp;YEAR(C1077)&amp;"-"&amp;RIGHT("0"&amp;MONTH(C1077),2)&amp;"-"&amp;RIGHT("0"&amp;DAY(C1077),2))</f>
        <v/>
      </c>
      <c r="G1077" s="26">
        <f>IF(E1077="","",IFERROR(MATCH(E1077,pl_chave,0),0))</f>
        <v/>
      </c>
      <c r="H1077" s="23">
        <f>IF(G1077="","",IF(G1077=0,"Tarefa fora do plano",INDEX(pl_tag,G1077)))</f>
        <v/>
      </c>
      <c r="I1077" s="30">
        <f>IF(N(G1077)=0,"",INDEX(pl_atividade,G1077))</f>
        <v/>
      </c>
      <c r="J1077" s="50">
        <f>IF(N(G1077)=0,"",INDEX(pl_especialidade,G1077))</f>
        <v/>
      </c>
      <c r="K1077" s="28">
        <f>IF(N(G1077)=0,"",INDEX(pl_duracao,G1077))</f>
        <v/>
      </c>
      <c r="L1077" s="39">
        <f>IF(ISNUMBER(C1077),YEAR(C1077),"")</f>
        <v/>
      </c>
      <c r="M1077" s="39">
        <f>IF(ISNUMBER(C1077),MONTH(C1077),"")</f>
        <v/>
      </c>
      <c r="N1077" s="23">
        <f>IF(L1077="","",IF(NOT(ISNUMBER(crono_ano)),"Informe o ano",IF(L1077&lt;crono_ano,"Antes do ano",IF(L1077&gt;crono_ano,"Depois do ano","No ano"))))</f>
        <v/>
      </c>
      <c r="O1077" s="39">
        <f>IF(F1077="","",IF(COUNTIF(F$7:F1077,F1077)=1,1,0))</f>
        <v/>
      </c>
      <c r="P1077" s="39">
        <f>IF(A1077&amp;B1077&amp;C1077="","",IF(AND(O1077=1,N(G1077)&gt;0),IF(INDEX(pl_ativa,MAX(1,N(G1077)))="Sim",1,0),0))</f>
        <v/>
      </c>
      <c r="Q1077" s="39">
        <f>IF(F1077="","",COUNTIFS(ex_chave_oc,F1077,ex_cancelada,"&lt;&gt;Sim"))</f>
        <v/>
      </c>
      <c r="R1077" s="51">
        <f>IF(P1077="","",IF(AND(P1077=1,N(Q1077)&gt;0),1,0))</f>
        <v/>
      </c>
      <c r="S1077" s="30">
        <f>IF(P1077="","",IF(F1077="","ERRO: data prevista ausente ou inválida",IF(O1077=0,"Duplicada: contada uma vez",IF(N(G1077)=0,"ERRO: tarefa fora do Plano Mestre",IF(P1077=0,"Tarefa retirada do plano: não conta","OK")))))</f>
        <v/>
      </c>
    </row>
    <row r="1078">
      <c r="A1078" s="29" t="n"/>
      <c r="B1078" s="25" t="n"/>
      <c r="C1078" s="49" t="n"/>
      <c r="D1078" s="29" t="n"/>
      <c r="E1078" s="23">
        <f>IF(OR(A1078="",B1078=""),"",A1078&amp;"|"&amp;B1078)</f>
        <v/>
      </c>
      <c r="F1078" s="30">
        <f>IF(OR(E1078="",NOT(ISNUMBER(C1078))),"",E1078&amp;"|"&amp;YEAR(C1078)&amp;"-"&amp;RIGHT("0"&amp;MONTH(C1078),2)&amp;"-"&amp;RIGHT("0"&amp;DAY(C1078),2))</f>
        <v/>
      </c>
      <c r="G1078" s="26">
        <f>IF(E1078="","",IFERROR(MATCH(E1078,pl_chave,0),0))</f>
        <v/>
      </c>
      <c r="H1078" s="23">
        <f>IF(G1078="","",IF(G1078=0,"Tarefa fora do plano",INDEX(pl_tag,G1078)))</f>
        <v/>
      </c>
      <c r="I1078" s="30">
        <f>IF(N(G1078)=0,"",INDEX(pl_atividade,G1078))</f>
        <v/>
      </c>
      <c r="J1078" s="50">
        <f>IF(N(G1078)=0,"",INDEX(pl_especialidade,G1078))</f>
        <v/>
      </c>
      <c r="K1078" s="28">
        <f>IF(N(G1078)=0,"",INDEX(pl_duracao,G1078))</f>
        <v/>
      </c>
      <c r="L1078" s="39">
        <f>IF(ISNUMBER(C1078),YEAR(C1078),"")</f>
        <v/>
      </c>
      <c r="M1078" s="39">
        <f>IF(ISNUMBER(C1078),MONTH(C1078),"")</f>
        <v/>
      </c>
      <c r="N1078" s="23">
        <f>IF(L1078="","",IF(NOT(ISNUMBER(crono_ano)),"Informe o ano",IF(L1078&lt;crono_ano,"Antes do ano",IF(L1078&gt;crono_ano,"Depois do ano","No ano"))))</f>
        <v/>
      </c>
      <c r="O1078" s="39">
        <f>IF(F1078="","",IF(COUNTIF(F$7:F1078,F1078)=1,1,0))</f>
        <v/>
      </c>
      <c r="P1078" s="39">
        <f>IF(A1078&amp;B1078&amp;C1078="","",IF(AND(O1078=1,N(G1078)&gt;0),IF(INDEX(pl_ativa,MAX(1,N(G1078)))="Sim",1,0),0))</f>
        <v/>
      </c>
      <c r="Q1078" s="39">
        <f>IF(F1078="","",COUNTIFS(ex_chave_oc,F1078,ex_cancelada,"&lt;&gt;Sim"))</f>
        <v/>
      </c>
      <c r="R1078" s="51">
        <f>IF(P1078="","",IF(AND(P1078=1,N(Q1078)&gt;0),1,0))</f>
        <v/>
      </c>
      <c r="S1078" s="30">
        <f>IF(P1078="","",IF(F1078="","ERRO: data prevista ausente ou inválida",IF(O1078=0,"Duplicada: contada uma vez",IF(N(G1078)=0,"ERRO: tarefa fora do Plano Mestre",IF(P1078=0,"Tarefa retirada do plano: não conta","OK")))))</f>
        <v/>
      </c>
    </row>
    <row r="1079">
      <c r="A1079" s="29" t="n"/>
      <c r="B1079" s="25" t="n"/>
      <c r="C1079" s="49" t="n"/>
      <c r="D1079" s="29" t="n"/>
      <c r="E1079" s="23">
        <f>IF(OR(A1079="",B1079=""),"",A1079&amp;"|"&amp;B1079)</f>
        <v/>
      </c>
      <c r="F1079" s="30">
        <f>IF(OR(E1079="",NOT(ISNUMBER(C1079))),"",E1079&amp;"|"&amp;YEAR(C1079)&amp;"-"&amp;RIGHT("0"&amp;MONTH(C1079),2)&amp;"-"&amp;RIGHT("0"&amp;DAY(C1079),2))</f>
        <v/>
      </c>
      <c r="G1079" s="26">
        <f>IF(E1079="","",IFERROR(MATCH(E1079,pl_chave,0),0))</f>
        <v/>
      </c>
      <c r="H1079" s="23">
        <f>IF(G1079="","",IF(G1079=0,"Tarefa fora do plano",INDEX(pl_tag,G1079)))</f>
        <v/>
      </c>
      <c r="I1079" s="30">
        <f>IF(N(G1079)=0,"",INDEX(pl_atividade,G1079))</f>
        <v/>
      </c>
      <c r="J1079" s="50">
        <f>IF(N(G1079)=0,"",INDEX(pl_especialidade,G1079))</f>
        <v/>
      </c>
      <c r="K1079" s="28">
        <f>IF(N(G1079)=0,"",INDEX(pl_duracao,G1079))</f>
        <v/>
      </c>
      <c r="L1079" s="39">
        <f>IF(ISNUMBER(C1079),YEAR(C1079),"")</f>
        <v/>
      </c>
      <c r="M1079" s="39">
        <f>IF(ISNUMBER(C1079),MONTH(C1079),"")</f>
        <v/>
      </c>
      <c r="N1079" s="23">
        <f>IF(L1079="","",IF(NOT(ISNUMBER(crono_ano)),"Informe o ano",IF(L1079&lt;crono_ano,"Antes do ano",IF(L1079&gt;crono_ano,"Depois do ano","No ano"))))</f>
        <v/>
      </c>
      <c r="O1079" s="39">
        <f>IF(F1079="","",IF(COUNTIF(F$7:F1079,F1079)=1,1,0))</f>
        <v/>
      </c>
      <c r="P1079" s="39">
        <f>IF(A1079&amp;B1079&amp;C1079="","",IF(AND(O1079=1,N(G1079)&gt;0),IF(INDEX(pl_ativa,MAX(1,N(G1079)))="Sim",1,0),0))</f>
        <v/>
      </c>
      <c r="Q1079" s="39">
        <f>IF(F1079="","",COUNTIFS(ex_chave_oc,F1079,ex_cancelada,"&lt;&gt;Sim"))</f>
        <v/>
      </c>
      <c r="R1079" s="51">
        <f>IF(P1079="","",IF(AND(P1079=1,N(Q1079)&gt;0),1,0))</f>
        <v/>
      </c>
      <c r="S1079" s="30">
        <f>IF(P1079="","",IF(F1079="","ERRO: data prevista ausente ou inválida",IF(O1079=0,"Duplicada: contada uma vez",IF(N(G1079)=0,"ERRO: tarefa fora do Plano Mestre",IF(P1079=0,"Tarefa retirada do plano: não conta","OK")))))</f>
        <v/>
      </c>
    </row>
    <row r="1080">
      <c r="A1080" s="29" t="n"/>
      <c r="B1080" s="25" t="n"/>
      <c r="C1080" s="49" t="n"/>
      <c r="D1080" s="29" t="n"/>
      <c r="E1080" s="23">
        <f>IF(OR(A1080="",B1080=""),"",A1080&amp;"|"&amp;B1080)</f>
        <v/>
      </c>
      <c r="F1080" s="30">
        <f>IF(OR(E1080="",NOT(ISNUMBER(C1080))),"",E1080&amp;"|"&amp;YEAR(C1080)&amp;"-"&amp;RIGHT("0"&amp;MONTH(C1080),2)&amp;"-"&amp;RIGHT("0"&amp;DAY(C1080),2))</f>
        <v/>
      </c>
      <c r="G1080" s="26">
        <f>IF(E1080="","",IFERROR(MATCH(E1080,pl_chave,0),0))</f>
        <v/>
      </c>
      <c r="H1080" s="23">
        <f>IF(G1080="","",IF(G1080=0,"Tarefa fora do plano",INDEX(pl_tag,G1080)))</f>
        <v/>
      </c>
      <c r="I1080" s="30">
        <f>IF(N(G1080)=0,"",INDEX(pl_atividade,G1080))</f>
        <v/>
      </c>
      <c r="J1080" s="50">
        <f>IF(N(G1080)=0,"",INDEX(pl_especialidade,G1080))</f>
        <v/>
      </c>
      <c r="K1080" s="28">
        <f>IF(N(G1080)=0,"",INDEX(pl_duracao,G1080))</f>
        <v/>
      </c>
      <c r="L1080" s="39">
        <f>IF(ISNUMBER(C1080),YEAR(C1080),"")</f>
        <v/>
      </c>
      <c r="M1080" s="39">
        <f>IF(ISNUMBER(C1080),MONTH(C1080),"")</f>
        <v/>
      </c>
      <c r="N1080" s="23">
        <f>IF(L1080="","",IF(NOT(ISNUMBER(crono_ano)),"Informe o ano",IF(L1080&lt;crono_ano,"Antes do ano",IF(L1080&gt;crono_ano,"Depois do ano","No ano"))))</f>
        <v/>
      </c>
      <c r="O1080" s="39">
        <f>IF(F1080="","",IF(COUNTIF(F$7:F1080,F1080)=1,1,0))</f>
        <v/>
      </c>
      <c r="P1080" s="39">
        <f>IF(A1080&amp;B1080&amp;C1080="","",IF(AND(O1080=1,N(G1080)&gt;0),IF(INDEX(pl_ativa,MAX(1,N(G1080)))="Sim",1,0),0))</f>
        <v/>
      </c>
      <c r="Q1080" s="39">
        <f>IF(F1080="","",COUNTIFS(ex_chave_oc,F1080,ex_cancelada,"&lt;&gt;Sim"))</f>
        <v/>
      </c>
      <c r="R1080" s="51">
        <f>IF(P1080="","",IF(AND(P1080=1,N(Q1080)&gt;0),1,0))</f>
        <v/>
      </c>
      <c r="S1080" s="30">
        <f>IF(P1080="","",IF(F1080="","ERRO: data prevista ausente ou inválida",IF(O1080=0,"Duplicada: contada uma vez",IF(N(G1080)=0,"ERRO: tarefa fora do Plano Mestre",IF(P1080=0,"Tarefa retirada do plano: não conta","OK")))))</f>
        <v/>
      </c>
    </row>
    <row r="1081">
      <c r="A1081" s="29" t="n"/>
      <c r="B1081" s="25" t="n"/>
      <c r="C1081" s="49" t="n"/>
      <c r="D1081" s="29" t="n"/>
      <c r="E1081" s="23">
        <f>IF(OR(A1081="",B1081=""),"",A1081&amp;"|"&amp;B1081)</f>
        <v/>
      </c>
      <c r="F1081" s="30">
        <f>IF(OR(E1081="",NOT(ISNUMBER(C1081))),"",E1081&amp;"|"&amp;YEAR(C1081)&amp;"-"&amp;RIGHT("0"&amp;MONTH(C1081),2)&amp;"-"&amp;RIGHT("0"&amp;DAY(C1081),2))</f>
        <v/>
      </c>
      <c r="G1081" s="26">
        <f>IF(E1081="","",IFERROR(MATCH(E1081,pl_chave,0),0))</f>
        <v/>
      </c>
      <c r="H1081" s="23">
        <f>IF(G1081="","",IF(G1081=0,"Tarefa fora do plano",INDEX(pl_tag,G1081)))</f>
        <v/>
      </c>
      <c r="I1081" s="30">
        <f>IF(N(G1081)=0,"",INDEX(pl_atividade,G1081))</f>
        <v/>
      </c>
      <c r="J1081" s="50">
        <f>IF(N(G1081)=0,"",INDEX(pl_especialidade,G1081))</f>
        <v/>
      </c>
      <c r="K1081" s="28">
        <f>IF(N(G1081)=0,"",INDEX(pl_duracao,G1081))</f>
        <v/>
      </c>
      <c r="L1081" s="39">
        <f>IF(ISNUMBER(C1081),YEAR(C1081),"")</f>
        <v/>
      </c>
      <c r="M1081" s="39">
        <f>IF(ISNUMBER(C1081),MONTH(C1081),"")</f>
        <v/>
      </c>
      <c r="N1081" s="23">
        <f>IF(L1081="","",IF(NOT(ISNUMBER(crono_ano)),"Informe o ano",IF(L1081&lt;crono_ano,"Antes do ano",IF(L1081&gt;crono_ano,"Depois do ano","No ano"))))</f>
        <v/>
      </c>
      <c r="O1081" s="39">
        <f>IF(F1081="","",IF(COUNTIF(F$7:F1081,F1081)=1,1,0))</f>
        <v/>
      </c>
      <c r="P1081" s="39">
        <f>IF(A1081&amp;B1081&amp;C1081="","",IF(AND(O1081=1,N(G1081)&gt;0),IF(INDEX(pl_ativa,MAX(1,N(G1081)))="Sim",1,0),0))</f>
        <v/>
      </c>
      <c r="Q1081" s="39">
        <f>IF(F1081="","",COUNTIFS(ex_chave_oc,F1081,ex_cancelada,"&lt;&gt;Sim"))</f>
        <v/>
      </c>
      <c r="R1081" s="51">
        <f>IF(P1081="","",IF(AND(P1081=1,N(Q1081)&gt;0),1,0))</f>
        <v/>
      </c>
      <c r="S1081" s="30">
        <f>IF(P1081="","",IF(F1081="","ERRO: data prevista ausente ou inválida",IF(O1081=0,"Duplicada: contada uma vez",IF(N(G1081)=0,"ERRO: tarefa fora do Plano Mestre",IF(P1081=0,"Tarefa retirada do plano: não conta","OK")))))</f>
        <v/>
      </c>
    </row>
    <row r="1082">
      <c r="A1082" s="29" t="n"/>
      <c r="B1082" s="25" t="n"/>
      <c r="C1082" s="49" t="n"/>
      <c r="D1082" s="29" t="n"/>
      <c r="E1082" s="23">
        <f>IF(OR(A1082="",B1082=""),"",A1082&amp;"|"&amp;B1082)</f>
        <v/>
      </c>
      <c r="F1082" s="30">
        <f>IF(OR(E1082="",NOT(ISNUMBER(C1082))),"",E1082&amp;"|"&amp;YEAR(C1082)&amp;"-"&amp;RIGHT("0"&amp;MONTH(C1082),2)&amp;"-"&amp;RIGHT("0"&amp;DAY(C1082),2))</f>
        <v/>
      </c>
      <c r="G1082" s="26">
        <f>IF(E1082="","",IFERROR(MATCH(E1082,pl_chave,0),0))</f>
        <v/>
      </c>
      <c r="H1082" s="23">
        <f>IF(G1082="","",IF(G1082=0,"Tarefa fora do plano",INDEX(pl_tag,G1082)))</f>
        <v/>
      </c>
      <c r="I1082" s="30">
        <f>IF(N(G1082)=0,"",INDEX(pl_atividade,G1082))</f>
        <v/>
      </c>
      <c r="J1082" s="50">
        <f>IF(N(G1082)=0,"",INDEX(pl_especialidade,G1082))</f>
        <v/>
      </c>
      <c r="K1082" s="28">
        <f>IF(N(G1082)=0,"",INDEX(pl_duracao,G1082))</f>
        <v/>
      </c>
      <c r="L1082" s="39">
        <f>IF(ISNUMBER(C1082),YEAR(C1082),"")</f>
        <v/>
      </c>
      <c r="M1082" s="39">
        <f>IF(ISNUMBER(C1082),MONTH(C1082),"")</f>
        <v/>
      </c>
      <c r="N1082" s="23">
        <f>IF(L1082="","",IF(NOT(ISNUMBER(crono_ano)),"Informe o ano",IF(L1082&lt;crono_ano,"Antes do ano",IF(L1082&gt;crono_ano,"Depois do ano","No ano"))))</f>
        <v/>
      </c>
      <c r="O1082" s="39">
        <f>IF(F1082="","",IF(COUNTIF(F$7:F1082,F1082)=1,1,0))</f>
        <v/>
      </c>
      <c r="P1082" s="39">
        <f>IF(A1082&amp;B1082&amp;C1082="","",IF(AND(O1082=1,N(G1082)&gt;0),IF(INDEX(pl_ativa,MAX(1,N(G1082)))="Sim",1,0),0))</f>
        <v/>
      </c>
      <c r="Q1082" s="39">
        <f>IF(F1082="","",COUNTIFS(ex_chave_oc,F1082,ex_cancelada,"&lt;&gt;Sim"))</f>
        <v/>
      </c>
      <c r="R1082" s="51">
        <f>IF(P1082="","",IF(AND(P1082=1,N(Q1082)&gt;0),1,0))</f>
        <v/>
      </c>
      <c r="S1082" s="30">
        <f>IF(P1082="","",IF(F1082="","ERRO: data prevista ausente ou inválida",IF(O1082=0,"Duplicada: contada uma vez",IF(N(G1082)=0,"ERRO: tarefa fora do Plano Mestre",IF(P1082=0,"Tarefa retirada do plano: não conta","OK")))))</f>
        <v/>
      </c>
    </row>
    <row r="1083">
      <c r="A1083" s="29" t="n"/>
      <c r="B1083" s="25" t="n"/>
      <c r="C1083" s="49" t="n"/>
      <c r="D1083" s="29" t="n"/>
      <c r="E1083" s="23">
        <f>IF(OR(A1083="",B1083=""),"",A1083&amp;"|"&amp;B1083)</f>
        <v/>
      </c>
      <c r="F1083" s="30">
        <f>IF(OR(E1083="",NOT(ISNUMBER(C1083))),"",E1083&amp;"|"&amp;YEAR(C1083)&amp;"-"&amp;RIGHT("0"&amp;MONTH(C1083),2)&amp;"-"&amp;RIGHT("0"&amp;DAY(C1083),2))</f>
        <v/>
      </c>
      <c r="G1083" s="26">
        <f>IF(E1083="","",IFERROR(MATCH(E1083,pl_chave,0),0))</f>
        <v/>
      </c>
      <c r="H1083" s="23">
        <f>IF(G1083="","",IF(G1083=0,"Tarefa fora do plano",INDEX(pl_tag,G1083)))</f>
        <v/>
      </c>
      <c r="I1083" s="30">
        <f>IF(N(G1083)=0,"",INDEX(pl_atividade,G1083))</f>
        <v/>
      </c>
      <c r="J1083" s="50">
        <f>IF(N(G1083)=0,"",INDEX(pl_especialidade,G1083))</f>
        <v/>
      </c>
      <c r="K1083" s="28">
        <f>IF(N(G1083)=0,"",INDEX(pl_duracao,G1083))</f>
        <v/>
      </c>
      <c r="L1083" s="39">
        <f>IF(ISNUMBER(C1083),YEAR(C1083),"")</f>
        <v/>
      </c>
      <c r="M1083" s="39">
        <f>IF(ISNUMBER(C1083),MONTH(C1083),"")</f>
        <v/>
      </c>
      <c r="N1083" s="23">
        <f>IF(L1083="","",IF(NOT(ISNUMBER(crono_ano)),"Informe o ano",IF(L1083&lt;crono_ano,"Antes do ano",IF(L1083&gt;crono_ano,"Depois do ano","No ano"))))</f>
        <v/>
      </c>
      <c r="O1083" s="39">
        <f>IF(F1083="","",IF(COUNTIF(F$7:F1083,F1083)=1,1,0))</f>
        <v/>
      </c>
      <c r="P1083" s="39">
        <f>IF(A1083&amp;B1083&amp;C1083="","",IF(AND(O1083=1,N(G1083)&gt;0),IF(INDEX(pl_ativa,MAX(1,N(G1083)))="Sim",1,0),0))</f>
        <v/>
      </c>
      <c r="Q1083" s="39">
        <f>IF(F1083="","",COUNTIFS(ex_chave_oc,F1083,ex_cancelada,"&lt;&gt;Sim"))</f>
        <v/>
      </c>
      <c r="R1083" s="51">
        <f>IF(P1083="","",IF(AND(P1083=1,N(Q1083)&gt;0),1,0))</f>
        <v/>
      </c>
      <c r="S1083" s="30">
        <f>IF(P1083="","",IF(F1083="","ERRO: data prevista ausente ou inválida",IF(O1083=0,"Duplicada: contada uma vez",IF(N(G1083)=0,"ERRO: tarefa fora do Plano Mestre",IF(P1083=0,"Tarefa retirada do plano: não conta","OK")))))</f>
        <v/>
      </c>
    </row>
    <row r="1084">
      <c r="A1084" s="29" t="n"/>
      <c r="B1084" s="25" t="n"/>
      <c r="C1084" s="49" t="n"/>
      <c r="D1084" s="29" t="n"/>
      <c r="E1084" s="23">
        <f>IF(OR(A1084="",B1084=""),"",A1084&amp;"|"&amp;B1084)</f>
        <v/>
      </c>
      <c r="F1084" s="30">
        <f>IF(OR(E1084="",NOT(ISNUMBER(C1084))),"",E1084&amp;"|"&amp;YEAR(C1084)&amp;"-"&amp;RIGHT("0"&amp;MONTH(C1084),2)&amp;"-"&amp;RIGHT("0"&amp;DAY(C1084),2))</f>
        <v/>
      </c>
      <c r="G1084" s="26">
        <f>IF(E1084="","",IFERROR(MATCH(E1084,pl_chave,0),0))</f>
        <v/>
      </c>
      <c r="H1084" s="23">
        <f>IF(G1084="","",IF(G1084=0,"Tarefa fora do plano",INDEX(pl_tag,G1084)))</f>
        <v/>
      </c>
      <c r="I1084" s="30">
        <f>IF(N(G1084)=0,"",INDEX(pl_atividade,G1084))</f>
        <v/>
      </c>
      <c r="J1084" s="50">
        <f>IF(N(G1084)=0,"",INDEX(pl_especialidade,G1084))</f>
        <v/>
      </c>
      <c r="K1084" s="28">
        <f>IF(N(G1084)=0,"",INDEX(pl_duracao,G1084))</f>
        <v/>
      </c>
      <c r="L1084" s="39">
        <f>IF(ISNUMBER(C1084),YEAR(C1084),"")</f>
        <v/>
      </c>
      <c r="M1084" s="39">
        <f>IF(ISNUMBER(C1084),MONTH(C1084),"")</f>
        <v/>
      </c>
      <c r="N1084" s="23">
        <f>IF(L1084="","",IF(NOT(ISNUMBER(crono_ano)),"Informe o ano",IF(L1084&lt;crono_ano,"Antes do ano",IF(L1084&gt;crono_ano,"Depois do ano","No ano"))))</f>
        <v/>
      </c>
      <c r="O1084" s="39">
        <f>IF(F1084="","",IF(COUNTIF(F$7:F1084,F1084)=1,1,0))</f>
        <v/>
      </c>
      <c r="P1084" s="39">
        <f>IF(A1084&amp;B1084&amp;C1084="","",IF(AND(O1084=1,N(G1084)&gt;0),IF(INDEX(pl_ativa,MAX(1,N(G1084)))="Sim",1,0),0))</f>
        <v/>
      </c>
      <c r="Q1084" s="39">
        <f>IF(F1084="","",COUNTIFS(ex_chave_oc,F1084,ex_cancelada,"&lt;&gt;Sim"))</f>
        <v/>
      </c>
      <c r="R1084" s="51">
        <f>IF(P1084="","",IF(AND(P1084=1,N(Q1084)&gt;0),1,0))</f>
        <v/>
      </c>
      <c r="S1084" s="30">
        <f>IF(P1084="","",IF(F1084="","ERRO: data prevista ausente ou inválida",IF(O1084=0,"Duplicada: contada uma vez",IF(N(G1084)=0,"ERRO: tarefa fora do Plano Mestre",IF(P1084=0,"Tarefa retirada do plano: não conta","OK")))))</f>
        <v/>
      </c>
    </row>
    <row r="1085">
      <c r="A1085" s="29" t="n"/>
      <c r="B1085" s="25" t="n"/>
      <c r="C1085" s="49" t="n"/>
      <c r="D1085" s="29" t="n"/>
      <c r="E1085" s="23">
        <f>IF(OR(A1085="",B1085=""),"",A1085&amp;"|"&amp;B1085)</f>
        <v/>
      </c>
      <c r="F1085" s="30">
        <f>IF(OR(E1085="",NOT(ISNUMBER(C1085))),"",E1085&amp;"|"&amp;YEAR(C1085)&amp;"-"&amp;RIGHT("0"&amp;MONTH(C1085),2)&amp;"-"&amp;RIGHT("0"&amp;DAY(C1085),2))</f>
        <v/>
      </c>
      <c r="G1085" s="26">
        <f>IF(E1085="","",IFERROR(MATCH(E1085,pl_chave,0),0))</f>
        <v/>
      </c>
      <c r="H1085" s="23">
        <f>IF(G1085="","",IF(G1085=0,"Tarefa fora do plano",INDEX(pl_tag,G1085)))</f>
        <v/>
      </c>
      <c r="I1085" s="30">
        <f>IF(N(G1085)=0,"",INDEX(pl_atividade,G1085))</f>
        <v/>
      </c>
      <c r="J1085" s="50">
        <f>IF(N(G1085)=0,"",INDEX(pl_especialidade,G1085))</f>
        <v/>
      </c>
      <c r="K1085" s="28">
        <f>IF(N(G1085)=0,"",INDEX(pl_duracao,G1085))</f>
        <v/>
      </c>
      <c r="L1085" s="39">
        <f>IF(ISNUMBER(C1085),YEAR(C1085),"")</f>
        <v/>
      </c>
      <c r="M1085" s="39">
        <f>IF(ISNUMBER(C1085),MONTH(C1085),"")</f>
        <v/>
      </c>
      <c r="N1085" s="23">
        <f>IF(L1085="","",IF(NOT(ISNUMBER(crono_ano)),"Informe o ano",IF(L1085&lt;crono_ano,"Antes do ano",IF(L1085&gt;crono_ano,"Depois do ano","No ano"))))</f>
        <v/>
      </c>
      <c r="O1085" s="39">
        <f>IF(F1085="","",IF(COUNTIF(F$7:F1085,F1085)=1,1,0))</f>
        <v/>
      </c>
      <c r="P1085" s="39">
        <f>IF(A1085&amp;B1085&amp;C1085="","",IF(AND(O1085=1,N(G1085)&gt;0),IF(INDEX(pl_ativa,MAX(1,N(G1085)))="Sim",1,0),0))</f>
        <v/>
      </c>
      <c r="Q1085" s="39">
        <f>IF(F1085="","",COUNTIFS(ex_chave_oc,F1085,ex_cancelada,"&lt;&gt;Sim"))</f>
        <v/>
      </c>
      <c r="R1085" s="51">
        <f>IF(P1085="","",IF(AND(P1085=1,N(Q1085)&gt;0),1,0))</f>
        <v/>
      </c>
      <c r="S1085" s="30">
        <f>IF(P1085="","",IF(F1085="","ERRO: data prevista ausente ou inválida",IF(O1085=0,"Duplicada: contada uma vez",IF(N(G1085)=0,"ERRO: tarefa fora do Plano Mestre",IF(P1085=0,"Tarefa retirada do plano: não conta","OK")))))</f>
        <v/>
      </c>
    </row>
    <row r="1086">
      <c r="A1086" s="29" t="n"/>
      <c r="B1086" s="25" t="n"/>
      <c r="C1086" s="49" t="n"/>
      <c r="D1086" s="29" t="n"/>
      <c r="E1086" s="23">
        <f>IF(OR(A1086="",B1086=""),"",A1086&amp;"|"&amp;B1086)</f>
        <v/>
      </c>
      <c r="F1086" s="30">
        <f>IF(OR(E1086="",NOT(ISNUMBER(C1086))),"",E1086&amp;"|"&amp;YEAR(C1086)&amp;"-"&amp;RIGHT("0"&amp;MONTH(C1086),2)&amp;"-"&amp;RIGHT("0"&amp;DAY(C1086),2))</f>
        <v/>
      </c>
      <c r="G1086" s="26">
        <f>IF(E1086="","",IFERROR(MATCH(E1086,pl_chave,0),0))</f>
        <v/>
      </c>
      <c r="H1086" s="23">
        <f>IF(G1086="","",IF(G1086=0,"Tarefa fora do plano",INDEX(pl_tag,G1086)))</f>
        <v/>
      </c>
      <c r="I1086" s="30">
        <f>IF(N(G1086)=0,"",INDEX(pl_atividade,G1086))</f>
        <v/>
      </c>
      <c r="J1086" s="50">
        <f>IF(N(G1086)=0,"",INDEX(pl_especialidade,G1086))</f>
        <v/>
      </c>
      <c r="K1086" s="28">
        <f>IF(N(G1086)=0,"",INDEX(pl_duracao,G1086))</f>
        <v/>
      </c>
      <c r="L1086" s="39">
        <f>IF(ISNUMBER(C1086),YEAR(C1086),"")</f>
        <v/>
      </c>
      <c r="M1086" s="39">
        <f>IF(ISNUMBER(C1086),MONTH(C1086),"")</f>
        <v/>
      </c>
      <c r="N1086" s="23">
        <f>IF(L1086="","",IF(NOT(ISNUMBER(crono_ano)),"Informe o ano",IF(L1086&lt;crono_ano,"Antes do ano",IF(L1086&gt;crono_ano,"Depois do ano","No ano"))))</f>
        <v/>
      </c>
      <c r="O1086" s="39">
        <f>IF(F1086="","",IF(COUNTIF(F$7:F1086,F1086)=1,1,0))</f>
        <v/>
      </c>
      <c r="P1086" s="39">
        <f>IF(A1086&amp;B1086&amp;C1086="","",IF(AND(O1086=1,N(G1086)&gt;0),IF(INDEX(pl_ativa,MAX(1,N(G1086)))="Sim",1,0),0))</f>
        <v/>
      </c>
      <c r="Q1086" s="39">
        <f>IF(F1086="","",COUNTIFS(ex_chave_oc,F1086,ex_cancelada,"&lt;&gt;Sim"))</f>
        <v/>
      </c>
      <c r="R1086" s="51">
        <f>IF(P1086="","",IF(AND(P1086=1,N(Q1086)&gt;0),1,0))</f>
        <v/>
      </c>
      <c r="S1086" s="30">
        <f>IF(P1086="","",IF(F1086="","ERRO: data prevista ausente ou inválida",IF(O1086=0,"Duplicada: contada uma vez",IF(N(G1086)=0,"ERRO: tarefa fora do Plano Mestre",IF(P1086=0,"Tarefa retirada do plano: não conta","OK")))))</f>
        <v/>
      </c>
    </row>
    <row r="1087">
      <c r="A1087" s="29" t="n"/>
      <c r="B1087" s="25" t="n"/>
      <c r="C1087" s="49" t="n"/>
      <c r="D1087" s="29" t="n"/>
      <c r="E1087" s="23">
        <f>IF(OR(A1087="",B1087=""),"",A1087&amp;"|"&amp;B1087)</f>
        <v/>
      </c>
      <c r="F1087" s="30">
        <f>IF(OR(E1087="",NOT(ISNUMBER(C1087))),"",E1087&amp;"|"&amp;YEAR(C1087)&amp;"-"&amp;RIGHT("0"&amp;MONTH(C1087),2)&amp;"-"&amp;RIGHT("0"&amp;DAY(C1087),2))</f>
        <v/>
      </c>
      <c r="G1087" s="26">
        <f>IF(E1087="","",IFERROR(MATCH(E1087,pl_chave,0),0))</f>
        <v/>
      </c>
      <c r="H1087" s="23">
        <f>IF(G1087="","",IF(G1087=0,"Tarefa fora do plano",INDEX(pl_tag,G1087)))</f>
        <v/>
      </c>
      <c r="I1087" s="30">
        <f>IF(N(G1087)=0,"",INDEX(pl_atividade,G1087))</f>
        <v/>
      </c>
      <c r="J1087" s="50">
        <f>IF(N(G1087)=0,"",INDEX(pl_especialidade,G1087))</f>
        <v/>
      </c>
      <c r="K1087" s="28">
        <f>IF(N(G1087)=0,"",INDEX(pl_duracao,G1087))</f>
        <v/>
      </c>
      <c r="L1087" s="39">
        <f>IF(ISNUMBER(C1087),YEAR(C1087),"")</f>
        <v/>
      </c>
      <c r="M1087" s="39">
        <f>IF(ISNUMBER(C1087),MONTH(C1087),"")</f>
        <v/>
      </c>
      <c r="N1087" s="23">
        <f>IF(L1087="","",IF(NOT(ISNUMBER(crono_ano)),"Informe o ano",IF(L1087&lt;crono_ano,"Antes do ano",IF(L1087&gt;crono_ano,"Depois do ano","No ano"))))</f>
        <v/>
      </c>
      <c r="O1087" s="39">
        <f>IF(F1087="","",IF(COUNTIF(F$7:F1087,F1087)=1,1,0))</f>
        <v/>
      </c>
      <c r="P1087" s="39">
        <f>IF(A1087&amp;B1087&amp;C1087="","",IF(AND(O1087=1,N(G1087)&gt;0),IF(INDEX(pl_ativa,MAX(1,N(G1087)))="Sim",1,0),0))</f>
        <v/>
      </c>
      <c r="Q1087" s="39">
        <f>IF(F1087="","",COUNTIFS(ex_chave_oc,F1087,ex_cancelada,"&lt;&gt;Sim"))</f>
        <v/>
      </c>
      <c r="R1087" s="51">
        <f>IF(P1087="","",IF(AND(P1087=1,N(Q1087)&gt;0),1,0))</f>
        <v/>
      </c>
      <c r="S1087" s="30">
        <f>IF(P1087="","",IF(F1087="","ERRO: data prevista ausente ou inválida",IF(O1087=0,"Duplicada: contada uma vez",IF(N(G1087)=0,"ERRO: tarefa fora do Plano Mestre",IF(P1087=0,"Tarefa retirada do plano: não conta","OK")))))</f>
        <v/>
      </c>
    </row>
    <row r="1088">
      <c r="A1088" s="29" t="n"/>
      <c r="B1088" s="25" t="n"/>
      <c r="C1088" s="49" t="n"/>
      <c r="D1088" s="29" t="n"/>
      <c r="E1088" s="23">
        <f>IF(OR(A1088="",B1088=""),"",A1088&amp;"|"&amp;B1088)</f>
        <v/>
      </c>
      <c r="F1088" s="30">
        <f>IF(OR(E1088="",NOT(ISNUMBER(C1088))),"",E1088&amp;"|"&amp;YEAR(C1088)&amp;"-"&amp;RIGHT("0"&amp;MONTH(C1088),2)&amp;"-"&amp;RIGHT("0"&amp;DAY(C1088),2))</f>
        <v/>
      </c>
      <c r="G1088" s="26">
        <f>IF(E1088="","",IFERROR(MATCH(E1088,pl_chave,0),0))</f>
        <v/>
      </c>
      <c r="H1088" s="23">
        <f>IF(G1088="","",IF(G1088=0,"Tarefa fora do plano",INDEX(pl_tag,G1088)))</f>
        <v/>
      </c>
      <c r="I1088" s="30">
        <f>IF(N(G1088)=0,"",INDEX(pl_atividade,G1088))</f>
        <v/>
      </c>
      <c r="J1088" s="50">
        <f>IF(N(G1088)=0,"",INDEX(pl_especialidade,G1088))</f>
        <v/>
      </c>
      <c r="K1088" s="28">
        <f>IF(N(G1088)=0,"",INDEX(pl_duracao,G1088))</f>
        <v/>
      </c>
      <c r="L1088" s="39">
        <f>IF(ISNUMBER(C1088),YEAR(C1088),"")</f>
        <v/>
      </c>
      <c r="M1088" s="39">
        <f>IF(ISNUMBER(C1088),MONTH(C1088),"")</f>
        <v/>
      </c>
      <c r="N1088" s="23">
        <f>IF(L1088="","",IF(NOT(ISNUMBER(crono_ano)),"Informe o ano",IF(L1088&lt;crono_ano,"Antes do ano",IF(L1088&gt;crono_ano,"Depois do ano","No ano"))))</f>
        <v/>
      </c>
      <c r="O1088" s="39">
        <f>IF(F1088="","",IF(COUNTIF(F$7:F1088,F1088)=1,1,0))</f>
        <v/>
      </c>
      <c r="P1088" s="39">
        <f>IF(A1088&amp;B1088&amp;C1088="","",IF(AND(O1088=1,N(G1088)&gt;0),IF(INDEX(pl_ativa,MAX(1,N(G1088)))="Sim",1,0),0))</f>
        <v/>
      </c>
      <c r="Q1088" s="39">
        <f>IF(F1088="","",COUNTIFS(ex_chave_oc,F1088,ex_cancelada,"&lt;&gt;Sim"))</f>
        <v/>
      </c>
      <c r="R1088" s="51">
        <f>IF(P1088="","",IF(AND(P1088=1,N(Q1088)&gt;0),1,0))</f>
        <v/>
      </c>
      <c r="S1088" s="30">
        <f>IF(P1088="","",IF(F1088="","ERRO: data prevista ausente ou inválida",IF(O1088=0,"Duplicada: contada uma vez",IF(N(G1088)=0,"ERRO: tarefa fora do Plano Mestre",IF(P1088=0,"Tarefa retirada do plano: não conta","OK")))))</f>
        <v/>
      </c>
    </row>
    <row r="1089">
      <c r="A1089" s="29" t="n"/>
      <c r="B1089" s="25" t="n"/>
      <c r="C1089" s="49" t="n"/>
      <c r="D1089" s="29" t="n"/>
      <c r="E1089" s="23">
        <f>IF(OR(A1089="",B1089=""),"",A1089&amp;"|"&amp;B1089)</f>
        <v/>
      </c>
      <c r="F1089" s="30">
        <f>IF(OR(E1089="",NOT(ISNUMBER(C1089))),"",E1089&amp;"|"&amp;YEAR(C1089)&amp;"-"&amp;RIGHT("0"&amp;MONTH(C1089),2)&amp;"-"&amp;RIGHT("0"&amp;DAY(C1089),2))</f>
        <v/>
      </c>
      <c r="G1089" s="26">
        <f>IF(E1089="","",IFERROR(MATCH(E1089,pl_chave,0),0))</f>
        <v/>
      </c>
      <c r="H1089" s="23">
        <f>IF(G1089="","",IF(G1089=0,"Tarefa fora do plano",INDEX(pl_tag,G1089)))</f>
        <v/>
      </c>
      <c r="I1089" s="30">
        <f>IF(N(G1089)=0,"",INDEX(pl_atividade,G1089))</f>
        <v/>
      </c>
      <c r="J1089" s="50">
        <f>IF(N(G1089)=0,"",INDEX(pl_especialidade,G1089))</f>
        <v/>
      </c>
      <c r="K1089" s="28">
        <f>IF(N(G1089)=0,"",INDEX(pl_duracao,G1089))</f>
        <v/>
      </c>
      <c r="L1089" s="39">
        <f>IF(ISNUMBER(C1089),YEAR(C1089),"")</f>
        <v/>
      </c>
      <c r="M1089" s="39">
        <f>IF(ISNUMBER(C1089),MONTH(C1089),"")</f>
        <v/>
      </c>
      <c r="N1089" s="23">
        <f>IF(L1089="","",IF(NOT(ISNUMBER(crono_ano)),"Informe o ano",IF(L1089&lt;crono_ano,"Antes do ano",IF(L1089&gt;crono_ano,"Depois do ano","No ano"))))</f>
        <v/>
      </c>
      <c r="O1089" s="39">
        <f>IF(F1089="","",IF(COUNTIF(F$7:F1089,F1089)=1,1,0))</f>
        <v/>
      </c>
      <c r="P1089" s="39">
        <f>IF(A1089&amp;B1089&amp;C1089="","",IF(AND(O1089=1,N(G1089)&gt;0),IF(INDEX(pl_ativa,MAX(1,N(G1089)))="Sim",1,0),0))</f>
        <v/>
      </c>
      <c r="Q1089" s="39">
        <f>IF(F1089="","",COUNTIFS(ex_chave_oc,F1089,ex_cancelada,"&lt;&gt;Sim"))</f>
        <v/>
      </c>
      <c r="R1089" s="51">
        <f>IF(P1089="","",IF(AND(P1089=1,N(Q1089)&gt;0),1,0))</f>
        <v/>
      </c>
      <c r="S1089" s="30">
        <f>IF(P1089="","",IF(F1089="","ERRO: data prevista ausente ou inválida",IF(O1089=0,"Duplicada: contada uma vez",IF(N(G1089)=0,"ERRO: tarefa fora do Plano Mestre",IF(P1089=0,"Tarefa retirada do plano: não conta","OK")))))</f>
        <v/>
      </c>
    </row>
    <row r="1090">
      <c r="A1090" s="29" t="n"/>
      <c r="B1090" s="25" t="n"/>
      <c r="C1090" s="49" t="n"/>
      <c r="D1090" s="29" t="n"/>
      <c r="E1090" s="23">
        <f>IF(OR(A1090="",B1090=""),"",A1090&amp;"|"&amp;B1090)</f>
        <v/>
      </c>
      <c r="F1090" s="30">
        <f>IF(OR(E1090="",NOT(ISNUMBER(C1090))),"",E1090&amp;"|"&amp;YEAR(C1090)&amp;"-"&amp;RIGHT("0"&amp;MONTH(C1090),2)&amp;"-"&amp;RIGHT("0"&amp;DAY(C1090),2))</f>
        <v/>
      </c>
      <c r="G1090" s="26">
        <f>IF(E1090="","",IFERROR(MATCH(E1090,pl_chave,0),0))</f>
        <v/>
      </c>
      <c r="H1090" s="23">
        <f>IF(G1090="","",IF(G1090=0,"Tarefa fora do plano",INDEX(pl_tag,G1090)))</f>
        <v/>
      </c>
      <c r="I1090" s="30">
        <f>IF(N(G1090)=0,"",INDEX(pl_atividade,G1090))</f>
        <v/>
      </c>
      <c r="J1090" s="50">
        <f>IF(N(G1090)=0,"",INDEX(pl_especialidade,G1090))</f>
        <v/>
      </c>
      <c r="K1090" s="28">
        <f>IF(N(G1090)=0,"",INDEX(pl_duracao,G1090))</f>
        <v/>
      </c>
      <c r="L1090" s="39">
        <f>IF(ISNUMBER(C1090),YEAR(C1090),"")</f>
        <v/>
      </c>
      <c r="M1090" s="39">
        <f>IF(ISNUMBER(C1090),MONTH(C1090),"")</f>
        <v/>
      </c>
      <c r="N1090" s="23">
        <f>IF(L1090="","",IF(NOT(ISNUMBER(crono_ano)),"Informe o ano",IF(L1090&lt;crono_ano,"Antes do ano",IF(L1090&gt;crono_ano,"Depois do ano","No ano"))))</f>
        <v/>
      </c>
      <c r="O1090" s="39">
        <f>IF(F1090="","",IF(COUNTIF(F$7:F1090,F1090)=1,1,0))</f>
        <v/>
      </c>
      <c r="P1090" s="39">
        <f>IF(A1090&amp;B1090&amp;C1090="","",IF(AND(O1090=1,N(G1090)&gt;0),IF(INDEX(pl_ativa,MAX(1,N(G1090)))="Sim",1,0),0))</f>
        <v/>
      </c>
      <c r="Q1090" s="39">
        <f>IF(F1090="","",COUNTIFS(ex_chave_oc,F1090,ex_cancelada,"&lt;&gt;Sim"))</f>
        <v/>
      </c>
      <c r="R1090" s="51">
        <f>IF(P1090="","",IF(AND(P1090=1,N(Q1090)&gt;0),1,0))</f>
        <v/>
      </c>
      <c r="S1090" s="30">
        <f>IF(P1090="","",IF(F1090="","ERRO: data prevista ausente ou inválida",IF(O1090=0,"Duplicada: contada uma vez",IF(N(G1090)=0,"ERRO: tarefa fora do Plano Mestre",IF(P1090=0,"Tarefa retirada do plano: não conta","OK")))))</f>
        <v/>
      </c>
    </row>
    <row r="1091">
      <c r="A1091" s="29" t="n"/>
      <c r="B1091" s="25" t="n"/>
      <c r="C1091" s="49" t="n"/>
      <c r="D1091" s="29" t="n"/>
      <c r="E1091" s="23">
        <f>IF(OR(A1091="",B1091=""),"",A1091&amp;"|"&amp;B1091)</f>
        <v/>
      </c>
      <c r="F1091" s="30">
        <f>IF(OR(E1091="",NOT(ISNUMBER(C1091))),"",E1091&amp;"|"&amp;YEAR(C1091)&amp;"-"&amp;RIGHT("0"&amp;MONTH(C1091),2)&amp;"-"&amp;RIGHT("0"&amp;DAY(C1091),2))</f>
        <v/>
      </c>
      <c r="G1091" s="26">
        <f>IF(E1091="","",IFERROR(MATCH(E1091,pl_chave,0),0))</f>
        <v/>
      </c>
      <c r="H1091" s="23">
        <f>IF(G1091="","",IF(G1091=0,"Tarefa fora do plano",INDEX(pl_tag,G1091)))</f>
        <v/>
      </c>
      <c r="I1091" s="30">
        <f>IF(N(G1091)=0,"",INDEX(pl_atividade,G1091))</f>
        <v/>
      </c>
      <c r="J1091" s="50">
        <f>IF(N(G1091)=0,"",INDEX(pl_especialidade,G1091))</f>
        <v/>
      </c>
      <c r="K1091" s="28">
        <f>IF(N(G1091)=0,"",INDEX(pl_duracao,G1091))</f>
        <v/>
      </c>
      <c r="L1091" s="39">
        <f>IF(ISNUMBER(C1091),YEAR(C1091),"")</f>
        <v/>
      </c>
      <c r="M1091" s="39">
        <f>IF(ISNUMBER(C1091),MONTH(C1091),"")</f>
        <v/>
      </c>
      <c r="N1091" s="23">
        <f>IF(L1091="","",IF(NOT(ISNUMBER(crono_ano)),"Informe o ano",IF(L1091&lt;crono_ano,"Antes do ano",IF(L1091&gt;crono_ano,"Depois do ano","No ano"))))</f>
        <v/>
      </c>
      <c r="O1091" s="39">
        <f>IF(F1091="","",IF(COUNTIF(F$7:F1091,F1091)=1,1,0))</f>
        <v/>
      </c>
      <c r="P1091" s="39">
        <f>IF(A1091&amp;B1091&amp;C1091="","",IF(AND(O1091=1,N(G1091)&gt;0),IF(INDEX(pl_ativa,MAX(1,N(G1091)))="Sim",1,0),0))</f>
        <v/>
      </c>
      <c r="Q1091" s="39">
        <f>IF(F1091="","",COUNTIFS(ex_chave_oc,F1091,ex_cancelada,"&lt;&gt;Sim"))</f>
        <v/>
      </c>
      <c r="R1091" s="51">
        <f>IF(P1091="","",IF(AND(P1091=1,N(Q1091)&gt;0),1,0))</f>
        <v/>
      </c>
      <c r="S1091" s="30">
        <f>IF(P1091="","",IF(F1091="","ERRO: data prevista ausente ou inválida",IF(O1091=0,"Duplicada: contada uma vez",IF(N(G1091)=0,"ERRO: tarefa fora do Plano Mestre",IF(P1091=0,"Tarefa retirada do plano: não conta","OK")))))</f>
        <v/>
      </c>
    </row>
    <row r="1092">
      <c r="A1092" s="29" t="n"/>
      <c r="B1092" s="25" t="n"/>
      <c r="C1092" s="49" t="n"/>
      <c r="D1092" s="29" t="n"/>
      <c r="E1092" s="23">
        <f>IF(OR(A1092="",B1092=""),"",A1092&amp;"|"&amp;B1092)</f>
        <v/>
      </c>
      <c r="F1092" s="30">
        <f>IF(OR(E1092="",NOT(ISNUMBER(C1092))),"",E1092&amp;"|"&amp;YEAR(C1092)&amp;"-"&amp;RIGHT("0"&amp;MONTH(C1092),2)&amp;"-"&amp;RIGHT("0"&amp;DAY(C1092),2))</f>
        <v/>
      </c>
      <c r="G1092" s="26">
        <f>IF(E1092="","",IFERROR(MATCH(E1092,pl_chave,0),0))</f>
        <v/>
      </c>
      <c r="H1092" s="23">
        <f>IF(G1092="","",IF(G1092=0,"Tarefa fora do plano",INDEX(pl_tag,G1092)))</f>
        <v/>
      </c>
      <c r="I1092" s="30">
        <f>IF(N(G1092)=0,"",INDEX(pl_atividade,G1092))</f>
        <v/>
      </c>
      <c r="J1092" s="50">
        <f>IF(N(G1092)=0,"",INDEX(pl_especialidade,G1092))</f>
        <v/>
      </c>
      <c r="K1092" s="28">
        <f>IF(N(G1092)=0,"",INDEX(pl_duracao,G1092))</f>
        <v/>
      </c>
      <c r="L1092" s="39">
        <f>IF(ISNUMBER(C1092),YEAR(C1092),"")</f>
        <v/>
      </c>
      <c r="M1092" s="39">
        <f>IF(ISNUMBER(C1092),MONTH(C1092),"")</f>
        <v/>
      </c>
      <c r="N1092" s="23">
        <f>IF(L1092="","",IF(NOT(ISNUMBER(crono_ano)),"Informe o ano",IF(L1092&lt;crono_ano,"Antes do ano",IF(L1092&gt;crono_ano,"Depois do ano","No ano"))))</f>
        <v/>
      </c>
      <c r="O1092" s="39">
        <f>IF(F1092="","",IF(COUNTIF(F$7:F1092,F1092)=1,1,0))</f>
        <v/>
      </c>
      <c r="P1092" s="39">
        <f>IF(A1092&amp;B1092&amp;C1092="","",IF(AND(O1092=1,N(G1092)&gt;0),IF(INDEX(pl_ativa,MAX(1,N(G1092)))="Sim",1,0),0))</f>
        <v/>
      </c>
      <c r="Q1092" s="39">
        <f>IF(F1092="","",COUNTIFS(ex_chave_oc,F1092,ex_cancelada,"&lt;&gt;Sim"))</f>
        <v/>
      </c>
      <c r="R1092" s="51">
        <f>IF(P1092="","",IF(AND(P1092=1,N(Q1092)&gt;0),1,0))</f>
        <v/>
      </c>
      <c r="S1092" s="30">
        <f>IF(P1092="","",IF(F1092="","ERRO: data prevista ausente ou inválida",IF(O1092=0,"Duplicada: contada uma vez",IF(N(G1092)=0,"ERRO: tarefa fora do Plano Mestre",IF(P1092=0,"Tarefa retirada do plano: não conta","OK")))))</f>
        <v/>
      </c>
    </row>
    <row r="1093">
      <c r="A1093" s="29" t="n"/>
      <c r="B1093" s="25" t="n"/>
      <c r="C1093" s="49" t="n"/>
      <c r="D1093" s="29" t="n"/>
      <c r="E1093" s="23">
        <f>IF(OR(A1093="",B1093=""),"",A1093&amp;"|"&amp;B1093)</f>
        <v/>
      </c>
      <c r="F1093" s="30">
        <f>IF(OR(E1093="",NOT(ISNUMBER(C1093))),"",E1093&amp;"|"&amp;YEAR(C1093)&amp;"-"&amp;RIGHT("0"&amp;MONTH(C1093),2)&amp;"-"&amp;RIGHT("0"&amp;DAY(C1093),2))</f>
        <v/>
      </c>
      <c r="G1093" s="26">
        <f>IF(E1093="","",IFERROR(MATCH(E1093,pl_chave,0),0))</f>
        <v/>
      </c>
      <c r="H1093" s="23">
        <f>IF(G1093="","",IF(G1093=0,"Tarefa fora do plano",INDEX(pl_tag,G1093)))</f>
        <v/>
      </c>
      <c r="I1093" s="30">
        <f>IF(N(G1093)=0,"",INDEX(pl_atividade,G1093))</f>
        <v/>
      </c>
      <c r="J1093" s="50">
        <f>IF(N(G1093)=0,"",INDEX(pl_especialidade,G1093))</f>
        <v/>
      </c>
      <c r="K1093" s="28">
        <f>IF(N(G1093)=0,"",INDEX(pl_duracao,G1093))</f>
        <v/>
      </c>
      <c r="L1093" s="39">
        <f>IF(ISNUMBER(C1093),YEAR(C1093),"")</f>
        <v/>
      </c>
      <c r="M1093" s="39">
        <f>IF(ISNUMBER(C1093),MONTH(C1093),"")</f>
        <v/>
      </c>
      <c r="N1093" s="23">
        <f>IF(L1093="","",IF(NOT(ISNUMBER(crono_ano)),"Informe o ano",IF(L1093&lt;crono_ano,"Antes do ano",IF(L1093&gt;crono_ano,"Depois do ano","No ano"))))</f>
        <v/>
      </c>
      <c r="O1093" s="39">
        <f>IF(F1093="","",IF(COUNTIF(F$7:F1093,F1093)=1,1,0))</f>
        <v/>
      </c>
      <c r="P1093" s="39">
        <f>IF(A1093&amp;B1093&amp;C1093="","",IF(AND(O1093=1,N(G1093)&gt;0),IF(INDEX(pl_ativa,MAX(1,N(G1093)))="Sim",1,0),0))</f>
        <v/>
      </c>
      <c r="Q1093" s="39">
        <f>IF(F1093="","",COUNTIFS(ex_chave_oc,F1093,ex_cancelada,"&lt;&gt;Sim"))</f>
        <v/>
      </c>
      <c r="R1093" s="51">
        <f>IF(P1093="","",IF(AND(P1093=1,N(Q1093)&gt;0),1,0))</f>
        <v/>
      </c>
      <c r="S1093" s="30">
        <f>IF(P1093="","",IF(F1093="","ERRO: data prevista ausente ou inválida",IF(O1093=0,"Duplicada: contada uma vez",IF(N(G1093)=0,"ERRO: tarefa fora do Plano Mestre",IF(P1093=0,"Tarefa retirada do plano: não conta","OK")))))</f>
        <v/>
      </c>
    </row>
    <row r="1094">
      <c r="A1094" s="29" t="n"/>
      <c r="B1094" s="25" t="n"/>
      <c r="C1094" s="49" t="n"/>
      <c r="D1094" s="29" t="n"/>
      <c r="E1094" s="23">
        <f>IF(OR(A1094="",B1094=""),"",A1094&amp;"|"&amp;B1094)</f>
        <v/>
      </c>
      <c r="F1094" s="30">
        <f>IF(OR(E1094="",NOT(ISNUMBER(C1094))),"",E1094&amp;"|"&amp;YEAR(C1094)&amp;"-"&amp;RIGHT("0"&amp;MONTH(C1094),2)&amp;"-"&amp;RIGHT("0"&amp;DAY(C1094),2))</f>
        <v/>
      </c>
      <c r="G1094" s="26">
        <f>IF(E1094="","",IFERROR(MATCH(E1094,pl_chave,0),0))</f>
        <v/>
      </c>
      <c r="H1094" s="23">
        <f>IF(G1094="","",IF(G1094=0,"Tarefa fora do plano",INDEX(pl_tag,G1094)))</f>
        <v/>
      </c>
      <c r="I1094" s="30">
        <f>IF(N(G1094)=0,"",INDEX(pl_atividade,G1094))</f>
        <v/>
      </c>
      <c r="J1094" s="50">
        <f>IF(N(G1094)=0,"",INDEX(pl_especialidade,G1094))</f>
        <v/>
      </c>
      <c r="K1094" s="28">
        <f>IF(N(G1094)=0,"",INDEX(pl_duracao,G1094))</f>
        <v/>
      </c>
      <c r="L1094" s="39">
        <f>IF(ISNUMBER(C1094),YEAR(C1094),"")</f>
        <v/>
      </c>
      <c r="M1094" s="39">
        <f>IF(ISNUMBER(C1094),MONTH(C1094),"")</f>
        <v/>
      </c>
      <c r="N1094" s="23">
        <f>IF(L1094="","",IF(NOT(ISNUMBER(crono_ano)),"Informe o ano",IF(L1094&lt;crono_ano,"Antes do ano",IF(L1094&gt;crono_ano,"Depois do ano","No ano"))))</f>
        <v/>
      </c>
      <c r="O1094" s="39">
        <f>IF(F1094="","",IF(COUNTIF(F$7:F1094,F1094)=1,1,0))</f>
        <v/>
      </c>
      <c r="P1094" s="39">
        <f>IF(A1094&amp;B1094&amp;C1094="","",IF(AND(O1094=1,N(G1094)&gt;0),IF(INDEX(pl_ativa,MAX(1,N(G1094)))="Sim",1,0),0))</f>
        <v/>
      </c>
      <c r="Q1094" s="39">
        <f>IF(F1094="","",COUNTIFS(ex_chave_oc,F1094,ex_cancelada,"&lt;&gt;Sim"))</f>
        <v/>
      </c>
      <c r="R1094" s="51">
        <f>IF(P1094="","",IF(AND(P1094=1,N(Q1094)&gt;0),1,0))</f>
        <v/>
      </c>
      <c r="S1094" s="30">
        <f>IF(P1094="","",IF(F1094="","ERRO: data prevista ausente ou inválida",IF(O1094=0,"Duplicada: contada uma vez",IF(N(G1094)=0,"ERRO: tarefa fora do Plano Mestre",IF(P1094=0,"Tarefa retirada do plano: não conta","OK")))))</f>
        <v/>
      </c>
    </row>
    <row r="1095">
      <c r="A1095" s="29" t="n"/>
      <c r="B1095" s="25" t="n"/>
      <c r="C1095" s="49" t="n"/>
      <c r="D1095" s="29" t="n"/>
      <c r="E1095" s="23">
        <f>IF(OR(A1095="",B1095=""),"",A1095&amp;"|"&amp;B1095)</f>
        <v/>
      </c>
      <c r="F1095" s="30">
        <f>IF(OR(E1095="",NOT(ISNUMBER(C1095))),"",E1095&amp;"|"&amp;YEAR(C1095)&amp;"-"&amp;RIGHT("0"&amp;MONTH(C1095),2)&amp;"-"&amp;RIGHT("0"&amp;DAY(C1095),2))</f>
        <v/>
      </c>
      <c r="G1095" s="26">
        <f>IF(E1095="","",IFERROR(MATCH(E1095,pl_chave,0),0))</f>
        <v/>
      </c>
      <c r="H1095" s="23">
        <f>IF(G1095="","",IF(G1095=0,"Tarefa fora do plano",INDEX(pl_tag,G1095)))</f>
        <v/>
      </c>
      <c r="I1095" s="30">
        <f>IF(N(G1095)=0,"",INDEX(pl_atividade,G1095))</f>
        <v/>
      </c>
      <c r="J1095" s="50">
        <f>IF(N(G1095)=0,"",INDEX(pl_especialidade,G1095))</f>
        <v/>
      </c>
      <c r="K1095" s="28">
        <f>IF(N(G1095)=0,"",INDEX(pl_duracao,G1095))</f>
        <v/>
      </c>
      <c r="L1095" s="39">
        <f>IF(ISNUMBER(C1095),YEAR(C1095),"")</f>
        <v/>
      </c>
      <c r="M1095" s="39">
        <f>IF(ISNUMBER(C1095),MONTH(C1095),"")</f>
        <v/>
      </c>
      <c r="N1095" s="23">
        <f>IF(L1095="","",IF(NOT(ISNUMBER(crono_ano)),"Informe o ano",IF(L1095&lt;crono_ano,"Antes do ano",IF(L1095&gt;crono_ano,"Depois do ano","No ano"))))</f>
        <v/>
      </c>
      <c r="O1095" s="39">
        <f>IF(F1095="","",IF(COUNTIF(F$7:F1095,F1095)=1,1,0))</f>
        <v/>
      </c>
      <c r="P1095" s="39">
        <f>IF(A1095&amp;B1095&amp;C1095="","",IF(AND(O1095=1,N(G1095)&gt;0),IF(INDEX(pl_ativa,MAX(1,N(G1095)))="Sim",1,0),0))</f>
        <v/>
      </c>
      <c r="Q1095" s="39">
        <f>IF(F1095="","",COUNTIFS(ex_chave_oc,F1095,ex_cancelada,"&lt;&gt;Sim"))</f>
        <v/>
      </c>
      <c r="R1095" s="51">
        <f>IF(P1095="","",IF(AND(P1095=1,N(Q1095)&gt;0),1,0))</f>
        <v/>
      </c>
      <c r="S1095" s="30">
        <f>IF(P1095="","",IF(F1095="","ERRO: data prevista ausente ou inválida",IF(O1095=0,"Duplicada: contada uma vez",IF(N(G1095)=0,"ERRO: tarefa fora do Plano Mestre",IF(P1095=0,"Tarefa retirada do plano: não conta","OK")))))</f>
        <v/>
      </c>
    </row>
    <row r="1096">
      <c r="A1096" s="29" t="n"/>
      <c r="B1096" s="25" t="n"/>
      <c r="C1096" s="49" t="n"/>
      <c r="D1096" s="29" t="n"/>
      <c r="E1096" s="23">
        <f>IF(OR(A1096="",B1096=""),"",A1096&amp;"|"&amp;B1096)</f>
        <v/>
      </c>
      <c r="F1096" s="30">
        <f>IF(OR(E1096="",NOT(ISNUMBER(C1096))),"",E1096&amp;"|"&amp;YEAR(C1096)&amp;"-"&amp;RIGHT("0"&amp;MONTH(C1096),2)&amp;"-"&amp;RIGHT("0"&amp;DAY(C1096),2))</f>
        <v/>
      </c>
      <c r="G1096" s="26">
        <f>IF(E1096="","",IFERROR(MATCH(E1096,pl_chave,0),0))</f>
        <v/>
      </c>
      <c r="H1096" s="23">
        <f>IF(G1096="","",IF(G1096=0,"Tarefa fora do plano",INDEX(pl_tag,G1096)))</f>
        <v/>
      </c>
      <c r="I1096" s="30">
        <f>IF(N(G1096)=0,"",INDEX(pl_atividade,G1096))</f>
        <v/>
      </c>
      <c r="J1096" s="50">
        <f>IF(N(G1096)=0,"",INDEX(pl_especialidade,G1096))</f>
        <v/>
      </c>
      <c r="K1096" s="28">
        <f>IF(N(G1096)=0,"",INDEX(pl_duracao,G1096))</f>
        <v/>
      </c>
      <c r="L1096" s="39">
        <f>IF(ISNUMBER(C1096),YEAR(C1096),"")</f>
        <v/>
      </c>
      <c r="M1096" s="39">
        <f>IF(ISNUMBER(C1096),MONTH(C1096),"")</f>
        <v/>
      </c>
      <c r="N1096" s="23">
        <f>IF(L1096="","",IF(NOT(ISNUMBER(crono_ano)),"Informe o ano",IF(L1096&lt;crono_ano,"Antes do ano",IF(L1096&gt;crono_ano,"Depois do ano","No ano"))))</f>
        <v/>
      </c>
      <c r="O1096" s="39">
        <f>IF(F1096="","",IF(COUNTIF(F$7:F1096,F1096)=1,1,0))</f>
        <v/>
      </c>
      <c r="P1096" s="39">
        <f>IF(A1096&amp;B1096&amp;C1096="","",IF(AND(O1096=1,N(G1096)&gt;0),IF(INDEX(pl_ativa,MAX(1,N(G1096)))="Sim",1,0),0))</f>
        <v/>
      </c>
      <c r="Q1096" s="39">
        <f>IF(F1096="","",COUNTIFS(ex_chave_oc,F1096,ex_cancelada,"&lt;&gt;Sim"))</f>
        <v/>
      </c>
      <c r="R1096" s="51">
        <f>IF(P1096="","",IF(AND(P1096=1,N(Q1096)&gt;0),1,0))</f>
        <v/>
      </c>
      <c r="S1096" s="30">
        <f>IF(P1096="","",IF(F1096="","ERRO: data prevista ausente ou inválida",IF(O1096=0,"Duplicada: contada uma vez",IF(N(G1096)=0,"ERRO: tarefa fora do Plano Mestre",IF(P1096=0,"Tarefa retirada do plano: não conta","OK")))))</f>
        <v/>
      </c>
    </row>
    <row r="1097">
      <c r="A1097" s="29" t="n"/>
      <c r="B1097" s="25" t="n"/>
      <c r="C1097" s="49" t="n"/>
      <c r="D1097" s="29" t="n"/>
      <c r="E1097" s="23">
        <f>IF(OR(A1097="",B1097=""),"",A1097&amp;"|"&amp;B1097)</f>
        <v/>
      </c>
      <c r="F1097" s="30">
        <f>IF(OR(E1097="",NOT(ISNUMBER(C1097))),"",E1097&amp;"|"&amp;YEAR(C1097)&amp;"-"&amp;RIGHT("0"&amp;MONTH(C1097),2)&amp;"-"&amp;RIGHT("0"&amp;DAY(C1097),2))</f>
        <v/>
      </c>
      <c r="G1097" s="26">
        <f>IF(E1097="","",IFERROR(MATCH(E1097,pl_chave,0),0))</f>
        <v/>
      </c>
      <c r="H1097" s="23">
        <f>IF(G1097="","",IF(G1097=0,"Tarefa fora do plano",INDEX(pl_tag,G1097)))</f>
        <v/>
      </c>
      <c r="I1097" s="30">
        <f>IF(N(G1097)=0,"",INDEX(pl_atividade,G1097))</f>
        <v/>
      </c>
      <c r="J1097" s="50">
        <f>IF(N(G1097)=0,"",INDEX(pl_especialidade,G1097))</f>
        <v/>
      </c>
      <c r="K1097" s="28">
        <f>IF(N(G1097)=0,"",INDEX(pl_duracao,G1097))</f>
        <v/>
      </c>
      <c r="L1097" s="39">
        <f>IF(ISNUMBER(C1097),YEAR(C1097),"")</f>
        <v/>
      </c>
      <c r="M1097" s="39">
        <f>IF(ISNUMBER(C1097),MONTH(C1097),"")</f>
        <v/>
      </c>
      <c r="N1097" s="23">
        <f>IF(L1097="","",IF(NOT(ISNUMBER(crono_ano)),"Informe o ano",IF(L1097&lt;crono_ano,"Antes do ano",IF(L1097&gt;crono_ano,"Depois do ano","No ano"))))</f>
        <v/>
      </c>
      <c r="O1097" s="39">
        <f>IF(F1097="","",IF(COUNTIF(F$7:F1097,F1097)=1,1,0))</f>
        <v/>
      </c>
      <c r="P1097" s="39">
        <f>IF(A1097&amp;B1097&amp;C1097="","",IF(AND(O1097=1,N(G1097)&gt;0),IF(INDEX(pl_ativa,MAX(1,N(G1097)))="Sim",1,0),0))</f>
        <v/>
      </c>
      <c r="Q1097" s="39">
        <f>IF(F1097="","",COUNTIFS(ex_chave_oc,F1097,ex_cancelada,"&lt;&gt;Sim"))</f>
        <v/>
      </c>
      <c r="R1097" s="51">
        <f>IF(P1097="","",IF(AND(P1097=1,N(Q1097)&gt;0),1,0))</f>
        <v/>
      </c>
      <c r="S1097" s="30">
        <f>IF(P1097="","",IF(F1097="","ERRO: data prevista ausente ou inválida",IF(O1097=0,"Duplicada: contada uma vez",IF(N(G1097)=0,"ERRO: tarefa fora do Plano Mestre",IF(P1097=0,"Tarefa retirada do plano: não conta","OK")))))</f>
        <v/>
      </c>
    </row>
    <row r="1098">
      <c r="A1098" s="29" t="n"/>
      <c r="B1098" s="25" t="n"/>
      <c r="C1098" s="49" t="n"/>
      <c r="D1098" s="29" t="n"/>
      <c r="E1098" s="23">
        <f>IF(OR(A1098="",B1098=""),"",A1098&amp;"|"&amp;B1098)</f>
        <v/>
      </c>
      <c r="F1098" s="30">
        <f>IF(OR(E1098="",NOT(ISNUMBER(C1098))),"",E1098&amp;"|"&amp;YEAR(C1098)&amp;"-"&amp;RIGHT("0"&amp;MONTH(C1098),2)&amp;"-"&amp;RIGHT("0"&amp;DAY(C1098),2))</f>
        <v/>
      </c>
      <c r="G1098" s="26">
        <f>IF(E1098="","",IFERROR(MATCH(E1098,pl_chave,0),0))</f>
        <v/>
      </c>
      <c r="H1098" s="23">
        <f>IF(G1098="","",IF(G1098=0,"Tarefa fora do plano",INDEX(pl_tag,G1098)))</f>
        <v/>
      </c>
      <c r="I1098" s="30">
        <f>IF(N(G1098)=0,"",INDEX(pl_atividade,G1098))</f>
        <v/>
      </c>
      <c r="J1098" s="50">
        <f>IF(N(G1098)=0,"",INDEX(pl_especialidade,G1098))</f>
        <v/>
      </c>
      <c r="K1098" s="28">
        <f>IF(N(G1098)=0,"",INDEX(pl_duracao,G1098))</f>
        <v/>
      </c>
      <c r="L1098" s="39">
        <f>IF(ISNUMBER(C1098),YEAR(C1098),"")</f>
        <v/>
      </c>
      <c r="M1098" s="39">
        <f>IF(ISNUMBER(C1098),MONTH(C1098),"")</f>
        <v/>
      </c>
      <c r="N1098" s="23">
        <f>IF(L1098="","",IF(NOT(ISNUMBER(crono_ano)),"Informe o ano",IF(L1098&lt;crono_ano,"Antes do ano",IF(L1098&gt;crono_ano,"Depois do ano","No ano"))))</f>
        <v/>
      </c>
      <c r="O1098" s="39">
        <f>IF(F1098="","",IF(COUNTIF(F$7:F1098,F1098)=1,1,0))</f>
        <v/>
      </c>
      <c r="P1098" s="39">
        <f>IF(A1098&amp;B1098&amp;C1098="","",IF(AND(O1098=1,N(G1098)&gt;0),IF(INDEX(pl_ativa,MAX(1,N(G1098)))="Sim",1,0),0))</f>
        <v/>
      </c>
      <c r="Q1098" s="39">
        <f>IF(F1098="","",COUNTIFS(ex_chave_oc,F1098,ex_cancelada,"&lt;&gt;Sim"))</f>
        <v/>
      </c>
      <c r="R1098" s="51">
        <f>IF(P1098="","",IF(AND(P1098=1,N(Q1098)&gt;0),1,0))</f>
        <v/>
      </c>
      <c r="S1098" s="30">
        <f>IF(P1098="","",IF(F1098="","ERRO: data prevista ausente ou inválida",IF(O1098=0,"Duplicada: contada uma vez",IF(N(G1098)=0,"ERRO: tarefa fora do Plano Mestre",IF(P1098=0,"Tarefa retirada do plano: não conta","OK")))))</f>
        <v/>
      </c>
    </row>
    <row r="1099">
      <c r="A1099" s="29" t="n"/>
      <c r="B1099" s="25" t="n"/>
      <c r="C1099" s="49" t="n"/>
      <c r="D1099" s="29" t="n"/>
      <c r="E1099" s="23">
        <f>IF(OR(A1099="",B1099=""),"",A1099&amp;"|"&amp;B1099)</f>
        <v/>
      </c>
      <c r="F1099" s="30">
        <f>IF(OR(E1099="",NOT(ISNUMBER(C1099))),"",E1099&amp;"|"&amp;YEAR(C1099)&amp;"-"&amp;RIGHT("0"&amp;MONTH(C1099),2)&amp;"-"&amp;RIGHT("0"&amp;DAY(C1099),2))</f>
        <v/>
      </c>
      <c r="G1099" s="26">
        <f>IF(E1099="","",IFERROR(MATCH(E1099,pl_chave,0),0))</f>
        <v/>
      </c>
      <c r="H1099" s="23">
        <f>IF(G1099="","",IF(G1099=0,"Tarefa fora do plano",INDEX(pl_tag,G1099)))</f>
        <v/>
      </c>
      <c r="I1099" s="30">
        <f>IF(N(G1099)=0,"",INDEX(pl_atividade,G1099))</f>
        <v/>
      </c>
      <c r="J1099" s="50">
        <f>IF(N(G1099)=0,"",INDEX(pl_especialidade,G1099))</f>
        <v/>
      </c>
      <c r="K1099" s="28">
        <f>IF(N(G1099)=0,"",INDEX(pl_duracao,G1099))</f>
        <v/>
      </c>
      <c r="L1099" s="39">
        <f>IF(ISNUMBER(C1099),YEAR(C1099),"")</f>
        <v/>
      </c>
      <c r="M1099" s="39">
        <f>IF(ISNUMBER(C1099),MONTH(C1099),"")</f>
        <v/>
      </c>
      <c r="N1099" s="23">
        <f>IF(L1099="","",IF(NOT(ISNUMBER(crono_ano)),"Informe o ano",IF(L1099&lt;crono_ano,"Antes do ano",IF(L1099&gt;crono_ano,"Depois do ano","No ano"))))</f>
        <v/>
      </c>
      <c r="O1099" s="39">
        <f>IF(F1099="","",IF(COUNTIF(F$7:F1099,F1099)=1,1,0))</f>
        <v/>
      </c>
      <c r="P1099" s="39">
        <f>IF(A1099&amp;B1099&amp;C1099="","",IF(AND(O1099=1,N(G1099)&gt;0),IF(INDEX(pl_ativa,MAX(1,N(G1099)))="Sim",1,0),0))</f>
        <v/>
      </c>
      <c r="Q1099" s="39">
        <f>IF(F1099="","",COUNTIFS(ex_chave_oc,F1099,ex_cancelada,"&lt;&gt;Sim"))</f>
        <v/>
      </c>
      <c r="R1099" s="51">
        <f>IF(P1099="","",IF(AND(P1099=1,N(Q1099)&gt;0),1,0))</f>
        <v/>
      </c>
      <c r="S1099" s="30">
        <f>IF(P1099="","",IF(F1099="","ERRO: data prevista ausente ou inválida",IF(O1099=0,"Duplicada: contada uma vez",IF(N(G1099)=0,"ERRO: tarefa fora do Plano Mestre",IF(P1099=0,"Tarefa retirada do plano: não conta","OK")))))</f>
        <v/>
      </c>
    </row>
    <row r="1100">
      <c r="A1100" s="29" t="n"/>
      <c r="B1100" s="25" t="n"/>
      <c r="C1100" s="49" t="n"/>
      <c r="D1100" s="29" t="n"/>
      <c r="E1100" s="23">
        <f>IF(OR(A1100="",B1100=""),"",A1100&amp;"|"&amp;B1100)</f>
        <v/>
      </c>
      <c r="F1100" s="30">
        <f>IF(OR(E1100="",NOT(ISNUMBER(C1100))),"",E1100&amp;"|"&amp;YEAR(C1100)&amp;"-"&amp;RIGHT("0"&amp;MONTH(C1100),2)&amp;"-"&amp;RIGHT("0"&amp;DAY(C1100),2))</f>
        <v/>
      </c>
      <c r="G1100" s="26">
        <f>IF(E1100="","",IFERROR(MATCH(E1100,pl_chave,0),0))</f>
        <v/>
      </c>
      <c r="H1100" s="23">
        <f>IF(G1100="","",IF(G1100=0,"Tarefa fora do plano",INDEX(pl_tag,G1100)))</f>
        <v/>
      </c>
      <c r="I1100" s="30">
        <f>IF(N(G1100)=0,"",INDEX(pl_atividade,G1100))</f>
        <v/>
      </c>
      <c r="J1100" s="50">
        <f>IF(N(G1100)=0,"",INDEX(pl_especialidade,G1100))</f>
        <v/>
      </c>
      <c r="K1100" s="28">
        <f>IF(N(G1100)=0,"",INDEX(pl_duracao,G1100))</f>
        <v/>
      </c>
      <c r="L1100" s="39">
        <f>IF(ISNUMBER(C1100),YEAR(C1100),"")</f>
        <v/>
      </c>
      <c r="M1100" s="39">
        <f>IF(ISNUMBER(C1100),MONTH(C1100),"")</f>
        <v/>
      </c>
      <c r="N1100" s="23">
        <f>IF(L1100="","",IF(NOT(ISNUMBER(crono_ano)),"Informe o ano",IF(L1100&lt;crono_ano,"Antes do ano",IF(L1100&gt;crono_ano,"Depois do ano","No ano"))))</f>
        <v/>
      </c>
      <c r="O1100" s="39">
        <f>IF(F1100="","",IF(COUNTIF(F$7:F1100,F1100)=1,1,0))</f>
        <v/>
      </c>
      <c r="P1100" s="39">
        <f>IF(A1100&amp;B1100&amp;C1100="","",IF(AND(O1100=1,N(G1100)&gt;0),IF(INDEX(pl_ativa,MAX(1,N(G1100)))="Sim",1,0),0))</f>
        <v/>
      </c>
      <c r="Q1100" s="39">
        <f>IF(F1100="","",COUNTIFS(ex_chave_oc,F1100,ex_cancelada,"&lt;&gt;Sim"))</f>
        <v/>
      </c>
      <c r="R1100" s="51">
        <f>IF(P1100="","",IF(AND(P1100=1,N(Q1100)&gt;0),1,0))</f>
        <v/>
      </c>
      <c r="S1100" s="30">
        <f>IF(P1100="","",IF(F1100="","ERRO: data prevista ausente ou inválida",IF(O1100=0,"Duplicada: contada uma vez",IF(N(G1100)=0,"ERRO: tarefa fora do Plano Mestre",IF(P1100=0,"Tarefa retirada do plano: não conta","OK")))))</f>
        <v/>
      </c>
    </row>
    <row r="1101">
      <c r="A1101" s="29" t="n"/>
      <c r="B1101" s="25" t="n"/>
      <c r="C1101" s="49" t="n"/>
      <c r="D1101" s="29" t="n"/>
      <c r="E1101" s="23">
        <f>IF(OR(A1101="",B1101=""),"",A1101&amp;"|"&amp;B1101)</f>
        <v/>
      </c>
      <c r="F1101" s="30">
        <f>IF(OR(E1101="",NOT(ISNUMBER(C1101))),"",E1101&amp;"|"&amp;YEAR(C1101)&amp;"-"&amp;RIGHT("0"&amp;MONTH(C1101),2)&amp;"-"&amp;RIGHT("0"&amp;DAY(C1101),2))</f>
        <v/>
      </c>
      <c r="G1101" s="26">
        <f>IF(E1101="","",IFERROR(MATCH(E1101,pl_chave,0),0))</f>
        <v/>
      </c>
      <c r="H1101" s="23">
        <f>IF(G1101="","",IF(G1101=0,"Tarefa fora do plano",INDEX(pl_tag,G1101)))</f>
        <v/>
      </c>
      <c r="I1101" s="30">
        <f>IF(N(G1101)=0,"",INDEX(pl_atividade,G1101))</f>
        <v/>
      </c>
      <c r="J1101" s="50">
        <f>IF(N(G1101)=0,"",INDEX(pl_especialidade,G1101))</f>
        <v/>
      </c>
      <c r="K1101" s="28">
        <f>IF(N(G1101)=0,"",INDEX(pl_duracao,G1101))</f>
        <v/>
      </c>
      <c r="L1101" s="39">
        <f>IF(ISNUMBER(C1101),YEAR(C1101),"")</f>
        <v/>
      </c>
      <c r="M1101" s="39">
        <f>IF(ISNUMBER(C1101),MONTH(C1101),"")</f>
        <v/>
      </c>
      <c r="N1101" s="23">
        <f>IF(L1101="","",IF(NOT(ISNUMBER(crono_ano)),"Informe o ano",IF(L1101&lt;crono_ano,"Antes do ano",IF(L1101&gt;crono_ano,"Depois do ano","No ano"))))</f>
        <v/>
      </c>
      <c r="O1101" s="39">
        <f>IF(F1101="","",IF(COUNTIF(F$7:F1101,F1101)=1,1,0))</f>
        <v/>
      </c>
      <c r="P1101" s="39">
        <f>IF(A1101&amp;B1101&amp;C1101="","",IF(AND(O1101=1,N(G1101)&gt;0),IF(INDEX(pl_ativa,MAX(1,N(G1101)))="Sim",1,0),0))</f>
        <v/>
      </c>
      <c r="Q1101" s="39">
        <f>IF(F1101="","",COUNTIFS(ex_chave_oc,F1101,ex_cancelada,"&lt;&gt;Sim"))</f>
        <v/>
      </c>
      <c r="R1101" s="51">
        <f>IF(P1101="","",IF(AND(P1101=1,N(Q1101)&gt;0),1,0))</f>
        <v/>
      </c>
      <c r="S1101" s="30">
        <f>IF(P1101="","",IF(F1101="","ERRO: data prevista ausente ou inválida",IF(O1101=0,"Duplicada: contada uma vez",IF(N(G1101)=0,"ERRO: tarefa fora do Plano Mestre",IF(P1101=0,"Tarefa retirada do plano: não conta","OK")))))</f>
        <v/>
      </c>
    </row>
    <row r="1102">
      <c r="A1102" s="29" t="n"/>
      <c r="B1102" s="25" t="n"/>
      <c r="C1102" s="49" t="n"/>
      <c r="D1102" s="29" t="n"/>
      <c r="E1102" s="23">
        <f>IF(OR(A1102="",B1102=""),"",A1102&amp;"|"&amp;B1102)</f>
        <v/>
      </c>
      <c r="F1102" s="30">
        <f>IF(OR(E1102="",NOT(ISNUMBER(C1102))),"",E1102&amp;"|"&amp;YEAR(C1102)&amp;"-"&amp;RIGHT("0"&amp;MONTH(C1102),2)&amp;"-"&amp;RIGHT("0"&amp;DAY(C1102),2))</f>
        <v/>
      </c>
      <c r="G1102" s="26">
        <f>IF(E1102="","",IFERROR(MATCH(E1102,pl_chave,0),0))</f>
        <v/>
      </c>
      <c r="H1102" s="23">
        <f>IF(G1102="","",IF(G1102=0,"Tarefa fora do plano",INDEX(pl_tag,G1102)))</f>
        <v/>
      </c>
      <c r="I1102" s="30">
        <f>IF(N(G1102)=0,"",INDEX(pl_atividade,G1102))</f>
        <v/>
      </c>
      <c r="J1102" s="50">
        <f>IF(N(G1102)=0,"",INDEX(pl_especialidade,G1102))</f>
        <v/>
      </c>
      <c r="K1102" s="28">
        <f>IF(N(G1102)=0,"",INDEX(pl_duracao,G1102))</f>
        <v/>
      </c>
      <c r="L1102" s="39">
        <f>IF(ISNUMBER(C1102),YEAR(C1102),"")</f>
        <v/>
      </c>
      <c r="M1102" s="39">
        <f>IF(ISNUMBER(C1102),MONTH(C1102),"")</f>
        <v/>
      </c>
      <c r="N1102" s="23">
        <f>IF(L1102="","",IF(NOT(ISNUMBER(crono_ano)),"Informe o ano",IF(L1102&lt;crono_ano,"Antes do ano",IF(L1102&gt;crono_ano,"Depois do ano","No ano"))))</f>
        <v/>
      </c>
      <c r="O1102" s="39">
        <f>IF(F1102="","",IF(COUNTIF(F$7:F1102,F1102)=1,1,0))</f>
        <v/>
      </c>
      <c r="P1102" s="39">
        <f>IF(A1102&amp;B1102&amp;C1102="","",IF(AND(O1102=1,N(G1102)&gt;0),IF(INDEX(pl_ativa,MAX(1,N(G1102)))="Sim",1,0),0))</f>
        <v/>
      </c>
      <c r="Q1102" s="39">
        <f>IF(F1102="","",COUNTIFS(ex_chave_oc,F1102,ex_cancelada,"&lt;&gt;Sim"))</f>
        <v/>
      </c>
      <c r="R1102" s="51">
        <f>IF(P1102="","",IF(AND(P1102=1,N(Q1102)&gt;0),1,0))</f>
        <v/>
      </c>
      <c r="S1102" s="30">
        <f>IF(P1102="","",IF(F1102="","ERRO: data prevista ausente ou inválida",IF(O1102=0,"Duplicada: contada uma vez",IF(N(G1102)=0,"ERRO: tarefa fora do Plano Mestre",IF(P1102=0,"Tarefa retirada do plano: não conta","OK")))))</f>
        <v/>
      </c>
    </row>
    <row r="1103">
      <c r="A1103" s="29" t="n"/>
      <c r="B1103" s="25" t="n"/>
      <c r="C1103" s="49" t="n"/>
      <c r="D1103" s="29" t="n"/>
      <c r="E1103" s="23">
        <f>IF(OR(A1103="",B1103=""),"",A1103&amp;"|"&amp;B1103)</f>
        <v/>
      </c>
      <c r="F1103" s="30">
        <f>IF(OR(E1103="",NOT(ISNUMBER(C1103))),"",E1103&amp;"|"&amp;YEAR(C1103)&amp;"-"&amp;RIGHT("0"&amp;MONTH(C1103),2)&amp;"-"&amp;RIGHT("0"&amp;DAY(C1103),2))</f>
        <v/>
      </c>
      <c r="G1103" s="26">
        <f>IF(E1103="","",IFERROR(MATCH(E1103,pl_chave,0),0))</f>
        <v/>
      </c>
      <c r="H1103" s="23">
        <f>IF(G1103="","",IF(G1103=0,"Tarefa fora do plano",INDEX(pl_tag,G1103)))</f>
        <v/>
      </c>
      <c r="I1103" s="30">
        <f>IF(N(G1103)=0,"",INDEX(pl_atividade,G1103))</f>
        <v/>
      </c>
      <c r="J1103" s="50">
        <f>IF(N(G1103)=0,"",INDEX(pl_especialidade,G1103))</f>
        <v/>
      </c>
      <c r="K1103" s="28">
        <f>IF(N(G1103)=0,"",INDEX(pl_duracao,G1103))</f>
        <v/>
      </c>
      <c r="L1103" s="39">
        <f>IF(ISNUMBER(C1103),YEAR(C1103),"")</f>
        <v/>
      </c>
      <c r="M1103" s="39">
        <f>IF(ISNUMBER(C1103),MONTH(C1103),"")</f>
        <v/>
      </c>
      <c r="N1103" s="23">
        <f>IF(L1103="","",IF(NOT(ISNUMBER(crono_ano)),"Informe o ano",IF(L1103&lt;crono_ano,"Antes do ano",IF(L1103&gt;crono_ano,"Depois do ano","No ano"))))</f>
        <v/>
      </c>
      <c r="O1103" s="39">
        <f>IF(F1103="","",IF(COUNTIF(F$7:F1103,F1103)=1,1,0))</f>
        <v/>
      </c>
      <c r="P1103" s="39">
        <f>IF(A1103&amp;B1103&amp;C1103="","",IF(AND(O1103=1,N(G1103)&gt;0),IF(INDEX(pl_ativa,MAX(1,N(G1103)))="Sim",1,0),0))</f>
        <v/>
      </c>
      <c r="Q1103" s="39">
        <f>IF(F1103="","",COUNTIFS(ex_chave_oc,F1103,ex_cancelada,"&lt;&gt;Sim"))</f>
        <v/>
      </c>
      <c r="R1103" s="51">
        <f>IF(P1103="","",IF(AND(P1103=1,N(Q1103)&gt;0),1,0))</f>
        <v/>
      </c>
      <c r="S1103" s="30">
        <f>IF(P1103="","",IF(F1103="","ERRO: data prevista ausente ou inválida",IF(O1103=0,"Duplicada: contada uma vez",IF(N(G1103)=0,"ERRO: tarefa fora do Plano Mestre",IF(P1103=0,"Tarefa retirada do plano: não conta","OK")))))</f>
        <v/>
      </c>
    </row>
    <row r="1104">
      <c r="A1104" s="29" t="n"/>
      <c r="B1104" s="25" t="n"/>
      <c r="C1104" s="49" t="n"/>
      <c r="D1104" s="29" t="n"/>
      <c r="E1104" s="23">
        <f>IF(OR(A1104="",B1104=""),"",A1104&amp;"|"&amp;B1104)</f>
        <v/>
      </c>
      <c r="F1104" s="30">
        <f>IF(OR(E1104="",NOT(ISNUMBER(C1104))),"",E1104&amp;"|"&amp;YEAR(C1104)&amp;"-"&amp;RIGHT("0"&amp;MONTH(C1104),2)&amp;"-"&amp;RIGHT("0"&amp;DAY(C1104),2))</f>
        <v/>
      </c>
      <c r="G1104" s="26">
        <f>IF(E1104="","",IFERROR(MATCH(E1104,pl_chave,0),0))</f>
        <v/>
      </c>
      <c r="H1104" s="23">
        <f>IF(G1104="","",IF(G1104=0,"Tarefa fora do plano",INDEX(pl_tag,G1104)))</f>
        <v/>
      </c>
      <c r="I1104" s="30">
        <f>IF(N(G1104)=0,"",INDEX(pl_atividade,G1104))</f>
        <v/>
      </c>
      <c r="J1104" s="50">
        <f>IF(N(G1104)=0,"",INDEX(pl_especialidade,G1104))</f>
        <v/>
      </c>
      <c r="K1104" s="28">
        <f>IF(N(G1104)=0,"",INDEX(pl_duracao,G1104))</f>
        <v/>
      </c>
      <c r="L1104" s="39">
        <f>IF(ISNUMBER(C1104),YEAR(C1104),"")</f>
        <v/>
      </c>
      <c r="M1104" s="39">
        <f>IF(ISNUMBER(C1104),MONTH(C1104),"")</f>
        <v/>
      </c>
      <c r="N1104" s="23">
        <f>IF(L1104="","",IF(NOT(ISNUMBER(crono_ano)),"Informe o ano",IF(L1104&lt;crono_ano,"Antes do ano",IF(L1104&gt;crono_ano,"Depois do ano","No ano"))))</f>
        <v/>
      </c>
      <c r="O1104" s="39">
        <f>IF(F1104="","",IF(COUNTIF(F$7:F1104,F1104)=1,1,0))</f>
        <v/>
      </c>
      <c r="P1104" s="39">
        <f>IF(A1104&amp;B1104&amp;C1104="","",IF(AND(O1104=1,N(G1104)&gt;0),IF(INDEX(pl_ativa,MAX(1,N(G1104)))="Sim",1,0),0))</f>
        <v/>
      </c>
      <c r="Q1104" s="39">
        <f>IF(F1104="","",COUNTIFS(ex_chave_oc,F1104,ex_cancelada,"&lt;&gt;Sim"))</f>
        <v/>
      </c>
      <c r="R1104" s="51">
        <f>IF(P1104="","",IF(AND(P1104=1,N(Q1104)&gt;0),1,0))</f>
        <v/>
      </c>
      <c r="S1104" s="30">
        <f>IF(P1104="","",IF(F1104="","ERRO: data prevista ausente ou inválida",IF(O1104=0,"Duplicada: contada uma vez",IF(N(G1104)=0,"ERRO: tarefa fora do Plano Mestre",IF(P1104=0,"Tarefa retirada do plano: não conta","OK")))))</f>
        <v/>
      </c>
    </row>
    <row r="1105">
      <c r="A1105" s="29" t="n"/>
      <c r="B1105" s="25" t="n"/>
      <c r="C1105" s="49" t="n"/>
      <c r="D1105" s="29" t="n"/>
      <c r="E1105" s="23">
        <f>IF(OR(A1105="",B1105=""),"",A1105&amp;"|"&amp;B1105)</f>
        <v/>
      </c>
      <c r="F1105" s="30">
        <f>IF(OR(E1105="",NOT(ISNUMBER(C1105))),"",E1105&amp;"|"&amp;YEAR(C1105)&amp;"-"&amp;RIGHT("0"&amp;MONTH(C1105),2)&amp;"-"&amp;RIGHT("0"&amp;DAY(C1105),2))</f>
        <v/>
      </c>
      <c r="G1105" s="26">
        <f>IF(E1105="","",IFERROR(MATCH(E1105,pl_chave,0),0))</f>
        <v/>
      </c>
      <c r="H1105" s="23">
        <f>IF(G1105="","",IF(G1105=0,"Tarefa fora do plano",INDEX(pl_tag,G1105)))</f>
        <v/>
      </c>
      <c r="I1105" s="30">
        <f>IF(N(G1105)=0,"",INDEX(pl_atividade,G1105))</f>
        <v/>
      </c>
      <c r="J1105" s="50">
        <f>IF(N(G1105)=0,"",INDEX(pl_especialidade,G1105))</f>
        <v/>
      </c>
      <c r="K1105" s="28">
        <f>IF(N(G1105)=0,"",INDEX(pl_duracao,G1105))</f>
        <v/>
      </c>
      <c r="L1105" s="39">
        <f>IF(ISNUMBER(C1105),YEAR(C1105),"")</f>
        <v/>
      </c>
      <c r="M1105" s="39">
        <f>IF(ISNUMBER(C1105),MONTH(C1105),"")</f>
        <v/>
      </c>
      <c r="N1105" s="23">
        <f>IF(L1105="","",IF(NOT(ISNUMBER(crono_ano)),"Informe o ano",IF(L1105&lt;crono_ano,"Antes do ano",IF(L1105&gt;crono_ano,"Depois do ano","No ano"))))</f>
        <v/>
      </c>
      <c r="O1105" s="39">
        <f>IF(F1105="","",IF(COUNTIF(F$7:F1105,F1105)=1,1,0))</f>
        <v/>
      </c>
      <c r="P1105" s="39">
        <f>IF(A1105&amp;B1105&amp;C1105="","",IF(AND(O1105=1,N(G1105)&gt;0),IF(INDEX(pl_ativa,MAX(1,N(G1105)))="Sim",1,0),0))</f>
        <v/>
      </c>
      <c r="Q1105" s="39">
        <f>IF(F1105="","",COUNTIFS(ex_chave_oc,F1105,ex_cancelada,"&lt;&gt;Sim"))</f>
        <v/>
      </c>
      <c r="R1105" s="51">
        <f>IF(P1105="","",IF(AND(P1105=1,N(Q1105)&gt;0),1,0))</f>
        <v/>
      </c>
      <c r="S1105" s="30">
        <f>IF(P1105="","",IF(F1105="","ERRO: data prevista ausente ou inválida",IF(O1105=0,"Duplicada: contada uma vez",IF(N(G1105)=0,"ERRO: tarefa fora do Plano Mestre",IF(P1105=0,"Tarefa retirada do plano: não conta","OK")))))</f>
        <v/>
      </c>
    </row>
    <row r="1106">
      <c r="A1106" s="29" t="n"/>
      <c r="B1106" s="25" t="n"/>
      <c r="C1106" s="49" t="n"/>
      <c r="D1106" s="29" t="n"/>
      <c r="E1106" s="23">
        <f>IF(OR(A1106="",B1106=""),"",A1106&amp;"|"&amp;B1106)</f>
        <v/>
      </c>
      <c r="F1106" s="30">
        <f>IF(OR(E1106="",NOT(ISNUMBER(C1106))),"",E1106&amp;"|"&amp;YEAR(C1106)&amp;"-"&amp;RIGHT("0"&amp;MONTH(C1106),2)&amp;"-"&amp;RIGHT("0"&amp;DAY(C1106),2))</f>
        <v/>
      </c>
      <c r="G1106" s="26">
        <f>IF(E1106="","",IFERROR(MATCH(E1106,pl_chave,0),0))</f>
        <v/>
      </c>
      <c r="H1106" s="23">
        <f>IF(G1106="","",IF(G1106=0,"Tarefa fora do plano",INDEX(pl_tag,G1106)))</f>
        <v/>
      </c>
      <c r="I1106" s="30">
        <f>IF(N(G1106)=0,"",INDEX(pl_atividade,G1106))</f>
        <v/>
      </c>
      <c r="J1106" s="50">
        <f>IF(N(G1106)=0,"",INDEX(pl_especialidade,G1106))</f>
        <v/>
      </c>
      <c r="K1106" s="28">
        <f>IF(N(G1106)=0,"",INDEX(pl_duracao,G1106))</f>
        <v/>
      </c>
      <c r="L1106" s="39">
        <f>IF(ISNUMBER(C1106),YEAR(C1106),"")</f>
        <v/>
      </c>
      <c r="M1106" s="39">
        <f>IF(ISNUMBER(C1106),MONTH(C1106),"")</f>
        <v/>
      </c>
      <c r="N1106" s="23">
        <f>IF(L1106="","",IF(NOT(ISNUMBER(crono_ano)),"Informe o ano",IF(L1106&lt;crono_ano,"Antes do ano",IF(L1106&gt;crono_ano,"Depois do ano","No ano"))))</f>
        <v/>
      </c>
      <c r="O1106" s="39">
        <f>IF(F1106="","",IF(COUNTIF(F$7:F1106,F1106)=1,1,0))</f>
        <v/>
      </c>
      <c r="P1106" s="39">
        <f>IF(A1106&amp;B1106&amp;C1106="","",IF(AND(O1106=1,N(G1106)&gt;0),IF(INDEX(pl_ativa,MAX(1,N(G1106)))="Sim",1,0),0))</f>
        <v/>
      </c>
      <c r="Q1106" s="39">
        <f>IF(F1106="","",COUNTIFS(ex_chave_oc,F1106,ex_cancelada,"&lt;&gt;Sim"))</f>
        <v/>
      </c>
      <c r="R1106" s="51">
        <f>IF(P1106="","",IF(AND(P1106=1,N(Q1106)&gt;0),1,0))</f>
        <v/>
      </c>
      <c r="S1106" s="30">
        <f>IF(P1106="","",IF(F1106="","ERRO: data prevista ausente ou inválida",IF(O1106=0,"Duplicada: contada uma vez",IF(N(G1106)=0,"ERRO: tarefa fora do Plano Mestre",IF(P1106=0,"Tarefa retirada do plano: não conta","OK")))))</f>
        <v/>
      </c>
    </row>
    <row r="1107">
      <c r="A1107" s="29" t="n"/>
      <c r="B1107" s="25" t="n"/>
      <c r="C1107" s="49" t="n"/>
      <c r="D1107" s="29" t="n"/>
      <c r="E1107" s="23">
        <f>IF(OR(A1107="",B1107=""),"",A1107&amp;"|"&amp;B1107)</f>
        <v/>
      </c>
      <c r="F1107" s="30">
        <f>IF(OR(E1107="",NOT(ISNUMBER(C1107))),"",E1107&amp;"|"&amp;YEAR(C1107)&amp;"-"&amp;RIGHT("0"&amp;MONTH(C1107),2)&amp;"-"&amp;RIGHT("0"&amp;DAY(C1107),2))</f>
        <v/>
      </c>
      <c r="G1107" s="26">
        <f>IF(E1107="","",IFERROR(MATCH(E1107,pl_chave,0),0))</f>
        <v/>
      </c>
      <c r="H1107" s="23">
        <f>IF(G1107="","",IF(G1107=0,"Tarefa fora do plano",INDEX(pl_tag,G1107)))</f>
        <v/>
      </c>
      <c r="I1107" s="30">
        <f>IF(N(G1107)=0,"",INDEX(pl_atividade,G1107))</f>
        <v/>
      </c>
      <c r="J1107" s="50">
        <f>IF(N(G1107)=0,"",INDEX(pl_especialidade,G1107))</f>
        <v/>
      </c>
      <c r="K1107" s="28">
        <f>IF(N(G1107)=0,"",INDEX(pl_duracao,G1107))</f>
        <v/>
      </c>
      <c r="L1107" s="39">
        <f>IF(ISNUMBER(C1107),YEAR(C1107),"")</f>
        <v/>
      </c>
      <c r="M1107" s="39">
        <f>IF(ISNUMBER(C1107),MONTH(C1107),"")</f>
        <v/>
      </c>
      <c r="N1107" s="23">
        <f>IF(L1107="","",IF(NOT(ISNUMBER(crono_ano)),"Informe o ano",IF(L1107&lt;crono_ano,"Antes do ano",IF(L1107&gt;crono_ano,"Depois do ano","No ano"))))</f>
        <v/>
      </c>
      <c r="O1107" s="39">
        <f>IF(F1107="","",IF(COUNTIF(F$7:F1107,F1107)=1,1,0))</f>
        <v/>
      </c>
      <c r="P1107" s="39">
        <f>IF(A1107&amp;B1107&amp;C1107="","",IF(AND(O1107=1,N(G1107)&gt;0),IF(INDEX(pl_ativa,MAX(1,N(G1107)))="Sim",1,0),0))</f>
        <v/>
      </c>
      <c r="Q1107" s="39">
        <f>IF(F1107="","",COUNTIFS(ex_chave_oc,F1107,ex_cancelada,"&lt;&gt;Sim"))</f>
        <v/>
      </c>
      <c r="R1107" s="51">
        <f>IF(P1107="","",IF(AND(P1107=1,N(Q1107)&gt;0),1,0))</f>
        <v/>
      </c>
      <c r="S1107" s="30">
        <f>IF(P1107="","",IF(F1107="","ERRO: data prevista ausente ou inválida",IF(O1107=0,"Duplicada: contada uma vez",IF(N(G1107)=0,"ERRO: tarefa fora do Plano Mestre",IF(P1107=0,"Tarefa retirada do plano: não conta","OK")))))</f>
        <v/>
      </c>
    </row>
    <row r="1108">
      <c r="A1108" s="29" t="n"/>
      <c r="B1108" s="25" t="n"/>
      <c r="C1108" s="49" t="n"/>
      <c r="D1108" s="29" t="n"/>
      <c r="E1108" s="23">
        <f>IF(OR(A1108="",B1108=""),"",A1108&amp;"|"&amp;B1108)</f>
        <v/>
      </c>
      <c r="F1108" s="30">
        <f>IF(OR(E1108="",NOT(ISNUMBER(C1108))),"",E1108&amp;"|"&amp;YEAR(C1108)&amp;"-"&amp;RIGHT("0"&amp;MONTH(C1108),2)&amp;"-"&amp;RIGHT("0"&amp;DAY(C1108),2))</f>
        <v/>
      </c>
      <c r="G1108" s="26">
        <f>IF(E1108="","",IFERROR(MATCH(E1108,pl_chave,0),0))</f>
        <v/>
      </c>
      <c r="H1108" s="23">
        <f>IF(G1108="","",IF(G1108=0,"Tarefa fora do plano",INDEX(pl_tag,G1108)))</f>
        <v/>
      </c>
      <c r="I1108" s="30">
        <f>IF(N(G1108)=0,"",INDEX(pl_atividade,G1108))</f>
        <v/>
      </c>
      <c r="J1108" s="50">
        <f>IF(N(G1108)=0,"",INDEX(pl_especialidade,G1108))</f>
        <v/>
      </c>
      <c r="K1108" s="28">
        <f>IF(N(G1108)=0,"",INDEX(pl_duracao,G1108))</f>
        <v/>
      </c>
      <c r="L1108" s="39">
        <f>IF(ISNUMBER(C1108),YEAR(C1108),"")</f>
        <v/>
      </c>
      <c r="M1108" s="39">
        <f>IF(ISNUMBER(C1108),MONTH(C1108),"")</f>
        <v/>
      </c>
      <c r="N1108" s="23">
        <f>IF(L1108="","",IF(NOT(ISNUMBER(crono_ano)),"Informe o ano",IF(L1108&lt;crono_ano,"Antes do ano",IF(L1108&gt;crono_ano,"Depois do ano","No ano"))))</f>
        <v/>
      </c>
      <c r="O1108" s="39">
        <f>IF(F1108="","",IF(COUNTIF(F$7:F1108,F1108)=1,1,0))</f>
        <v/>
      </c>
      <c r="P1108" s="39">
        <f>IF(A1108&amp;B1108&amp;C1108="","",IF(AND(O1108=1,N(G1108)&gt;0),IF(INDEX(pl_ativa,MAX(1,N(G1108)))="Sim",1,0),0))</f>
        <v/>
      </c>
      <c r="Q1108" s="39">
        <f>IF(F1108="","",COUNTIFS(ex_chave_oc,F1108,ex_cancelada,"&lt;&gt;Sim"))</f>
        <v/>
      </c>
      <c r="R1108" s="51">
        <f>IF(P1108="","",IF(AND(P1108=1,N(Q1108)&gt;0),1,0))</f>
        <v/>
      </c>
      <c r="S1108" s="30">
        <f>IF(P1108="","",IF(F1108="","ERRO: data prevista ausente ou inválida",IF(O1108=0,"Duplicada: contada uma vez",IF(N(G1108)=0,"ERRO: tarefa fora do Plano Mestre",IF(P1108=0,"Tarefa retirada do plano: não conta","OK")))))</f>
        <v/>
      </c>
    </row>
    <row r="1109">
      <c r="A1109" s="29" t="n"/>
      <c r="B1109" s="25" t="n"/>
      <c r="C1109" s="49" t="n"/>
      <c r="D1109" s="29" t="n"/>
      <c r="E1109" s="23">
        <f>IF(OR(A1109="",B1109=""),"",A1109&amp;"|"&amp;B1109)</f>
        <v/>
      </c>
      <c r="F1109" s="30">
        <f>IF(OR(E1109="",NOT(ISNUMBER(C1109))),"",E1109&amp;"|"&amp;YEAR(C1109)&amp;"-"&amp;RIGHT("0"&amp;MONTH(C1109),2)&amp;"-"&amp;RIGHT("0"&amp;DAY(C1109),2))</f>
        <v/>
      </c>
      <c r="G1109" s="26">
        <f>IF(E1109="","",IFERROR(MATCH(E1109,pl_chave,0),0))</f>
        <v/>
      </c>
      <c r="H1109" s="23">
        <f>IF(G1109="","",IF(G1109=0,"Tarefa fora do plano",INDEX(pl_tag,G1109)))</f>
        <v/>
      </c>
      <c r="I1109" s="30">
        <f>IF(N(G1109)=0,"",INDEX(pl_atividade,G1109))</f>
        <v/>
      </c>
      <c r="J1109" s="50">
        <f>IF(N(G1109)=0,"",INDEX(pl_especialidade,G1109))</f>
        <v/>
      </c>
      <c r="K1109" s="28">
        <f>IF(N(G1109)=0,"",INDEX(pl_duracao,G1109))</f>
        <v/>
      </c>
      <c r="L1109" s="39">
        <f>IF(ISNUMBER(C1109),YEAR(C1109),"")</f>
        <v/>
      </c>
      <c r="M1109" s="39">
        <f>IF(ISNUMBER(C1109),MONTH(C1109),"")</f>
        <v/>
      </c>
      <c r="N1109" s="23">
        <f>IF(L1109="","",IF(NOT(ISNUMBER(crono_ano)),"Informe o ano",IF(L1109&lt;crono_ano,"Antes do ano",IF(L1109&gt;crono_ano,"Depois do ano","No ano"))))</f>
        <v/>
      </c>
      <c r="O1109" s="39">
        <f>IF(F1109="","",IF(COUNTIF(F$7:F1109,F1109)=1,1,0))</f>
        <v/>
      </c>
      <c r="P1109" s="39">
        <f>IF(A1109&amp;B1109&amp;C1109="","",IF(AND(O1109=1,N(G1109)&gt;0),IF(INDEX(pl_ativa,MAX(1,N(G1109)))="Sim",1,0),0))</f>
        <v/>
      </c>
      <c r="Q1109" s="39">
        <f>IF(F1109="","",COUNTIFS(ex_chave_oc,F1109,ex_cancelada,"&lt;&gt;Sim"))</f>
        <v/>
      </c>
      <c r="R1109" s="51">
        <f>IF(P1109="","",IF(AND(P1109=1,N(Q1109)&gt;0),1,0))</f>
        <v/>
      </c>
      <c r="S1109" s="30">
        <f>IF(P1109="","",IF(F1109="","ERRO: data prevista ausente ou inválida",IF(O1109=0,"Duplicada: contada uma vez",IF(N(G1109)=0,"ERRO: tarefa fora do Plano Mestre",IF(P1109=0,"Tarefa retirada do plano: não conta","OK")))))</f>
        <v/>
      </c>
    </row>
    <row r="1110">
      <c r="A1110" s="29" t="n"/>
      <c r="B1110" s="25" t="n"/>
      <c r="C1110" s="49" t="n"/>
      <c r="D1110" s="29" t="n"/>
      <c r="E1110" s="23">
        <f>IF(OR(A1110="",B1110=""),"",A1110&amp;"|"&amp;B1110)</f>
        <v/>
      </c>
      <c r="F1110" s="30">
        <f>IF(OR(E1110="",NOT(ISNUMBER(C1110))),"",E1110&amp;"|"&amp;YEAR(C1110)&amp;"-"&amp;RIGHT("0"&amp;MONTH(C1110),2)&amp;"-"&amp;RIGHT("0"&amp;DAY(C1110),2))</f>
        <v/>
      </c>
      <c r="G1110" s="26">
        <f>IF(E1110="","",IFERROR(MATCH(E1110,pl_chave,0),0))</f>
        <v/>
      </c>
      <c r="H1110" s="23">
        <f>IF(G1110="","",IF(G1110=0,"Tarefa fora do plano",INDEX(pl_tag,G1110)))</f>
        <v/>
      </c>
      <c r="I1110" s="30">
        <f>IF(N(G1110)=0,"",INDEX(pl_atividade,G1110))</f>
        <v/>
      </c>
      <c r="J1110" s="50">
        <f>IF(N(G1110)=0,"",INDEX(pl_especialidade,G1110))</f>
        <v/>
      </c>
      <c r="K1110" s="28">
        <f>IF(N(G1110)=0,"",INDEX(pl_duracao,G1110))</f>
        <v/>
      </c>
      <c r="L1110" s="39">
        <f>IF(ISNUMBER(C1110),YEAR(C1110),"")</f>
        <v/>
      </c>
      <c r="M1110" s="39">
        <f>IF(ISNUMBER(C1110),MONTH(C1110),"")</f>
        <v/>
      </c>
      <c r="N1110" s="23">
        <f>IF(L1110="","",IF(NOT(ISNUMBER(crono_ano)),"Informe o ano",IF(L1110&lt;crono_ano,"Antes do ano",IF(L1110&gt;crono_ano,"Depois do ano","No ano"))))</f>
        <v/>
      </c>
      <c r="O1110" s="39">
        <f>IF(F1110="","",IF(COUNTIF(F$7:F1110,F1110)=1,1,0))</f>
        <v/>
      </c>
      <c r="P1110" s="39">
        <f>IF(A1110&amp;B1110&amp;C1110="","",IF(AND(O1110=1,N(G1110)&gt;0),IF(INDEX(pl_ativa,MAX(1,N(G1110)))="Sim",1,0),0))</f>
        <v/>
      </c>
      <c r="Q1110" s="39">
        <f>IF(F1110="","",COUNTIFS(ex_chave_oc,F1110,ex_cancelada,"&lt;&gt;Sim"))</f>
        <v/>
      </c>
      <c r="R1110" s="51">
        <f>IF(P1110="","",IF(AND(P1110=1,N(Q1110)&gt;0),1,0))</f>
        <v/>
      </c>
      <c r="S1110" s="30">
        <f>IF(P1110="","",IF(F1110="","ERRO: data prevista ausente ou inválida",IF(O1110=0,"Duplicada: contada uma vez",IF(N(G1110)=0,"ERRO: tarefa fora do Plano Mestre",IF(P1110=0,"Tarefa retirada do plano: não conta","OK")))))</f>
        <v/>
      </c>
    </row>
    <row r="1111">
      <c r="A1111" s="29" t="n"/>
      <c r="B1111" s="25" t="n"/>
      <c r="C1111" s="49" t="n"/>
      <c r="D1111" s="29" t="n"/>
      <c r="E1111" s="23">
        <f>IF(OR(A1111="",B1111=""),"",A1111&amp;"|"&amp;B1111)</f>
        <v/>
      </c>
      <c r="F1111" s="30">
        <f>IF(OR(E1111="",NOT(ISNUMBER(C1111))),"",E1111&amp;"|"&amp;YEAR(C1111)&amp;"-"&amp;RIGHT("0"&amp;MONTH(C1111),2)&amp;"-"&amp;RIGHT("0"&amp;DAY(C1111),2))</f>
        <v/>
      </c>
      <c r="G1111" s="26">
        <f>IF(E1111="","",IFERROR(MATCH(E1111,pl_chave,0),0))</f>
        <v/>
      </c>
      <c r="H1111" s="23">
        <f>IF(G1111="","",IF(G1111=0,"Tarefa fora do plano",INDEX(pl_tag,G1111)))</f>
        <v/>
      </c>
      <c r="I1111" s="30">
        <f>IF(N(G1111)=0,"",INDEX(pl_atividade,G1111))</f>
        <v/>
      </c>
      <c r="J1111" s="50">
        <f>IF(N(G1111)=0,"",INDEX(pl_especialidade,G1111))</f>
        <v/>
      </c>
      <c r="K1111" s="28">
        <f>IF(N(G1111)=0,"",INDEX(pl_duracao,G1111))</f>
        <v/>
      </c>
      <c r="L1111" s="39">
        <f>IF(ISNUMBER(C1111),YEAR(C1111),"")</f>
        <v/>
      </c>
      <c r="M1111" s="39">
        <f>IF(ISNUMBER(C1111),MONTH(C1111),"")</f>
        <v/>
      </c>
      <c r="N1111" s="23">
        <f>IF(L1111="","",IF(NOT(ISNUMBER(crono_ano)),"Informe o ano",IF(L1111&lt;crono_ano,"Antes do ano",IF(L1111&gt;crono_ano,"Depois do ano","No ano"))))</f>
        <v/>
      </c>
      <c r="O1111" s="39">
        <f>IF(F1111="","",IF(COUNTIF(F$7:F1111,F1111)=1,1,0))</f>
        <v/>
      </c>
      <c r="P1111" s="39">
        <f>IF(A1111&amp;B1111&amp;C1111="","",IF(AND(O1111=1,N(G1111)&gt;0),IF(INDEX(pl_ativa,MAX(1,N(G1111)))="Sim",1,0),0))</f>
        <v/>
      </c>
      <c r="Q1111" s="39">
        <f>IF(F1111="","",COUNTIFS(ex_chave_oc,F1111,ex_cancelada,"&lt;&gt;Sim"))</f>
        <v/>
      </c>
      <c r="R1111" s="51">
        <f>IF(P1111="","",IF(AND(P1111=1,N(Q1111)&gt;0),1,0))</f>
        <v/>
      </c>
      <c r="S1111" s="30">
        <f>IF(P1111="","",IF(F1111="","ERRO: data prevista ausente ou inválida",IF(O1111=0,"Duplicada: contada uma vez",IF(N(G1111)=0,"ERRO: tarefa fora do Plano Mestre",IF(P1111=0,"Tarefa retirada do plano: não conta","OK")))))</f>
        <v/>
      </c>
    </row>
    <row r="1112">
      <c r="A1112" s="29" t="n"/>
      <c r="B1112" s="25" t="n"/>
      <c r="C1112" s="49" t="n"/>
      <c r="D1112" s="29" t="n"/>
      <c r="E1112" s="23">
        <f>IF(OR(A1112="",B1112=""),"",A1112&amp;"|"&amp;B1112)</f>
        <v/>
      </c>
      <c r="F1112" s="30">
        <f>IF(OR(E1112="",NOT(ISNUMBER(C1112))),"",E1112&amp;"|"&amp;YEAR(C1112)&amp;"-"&amp;RIGHT("0"&amp;MONTH(C1112),2)&amp;"-"&amp;RIGHT("0"&amp;DAY(C1112),2))</f>
        <v/>
      </c>
      <c r="G1112" s="26">
        <f>IF(E1112="","",IFERROR(MATCH(E1112,pl_chave,0),0))</f>
        <v/>
      </c>
      <c r="H1112" s="23">
        <f>IF(G1112="","",IF(G1112=0,"Tarefa fora do plano",INDEX(pl_tag,G1112)))</f>
        <v/>
      </c>
      <c r="I1112" s="30">
        <f>IF(N(G1112)=0,"",INDEX(pl_atividade,G1112))</f>
        <v/>
      </c>
      <c r="J1112" s="50">
        <f>IF(N(G1112)=0,"",INDEX(pl_especialidade,G1112))</f>
        <v/>
      </c>
      <c r="K1112" s="28">
        <f>IF(N(G1112)=0,"",INDEX(pl_duracao,G1112))</f>
        <v/>
      </c>
      <c r="L1112" s="39">
        <f>IF(ISNUMBER(C1112),YEAR(C1112),"")</f>
        <v/>
      </c>
      <c r="M1112" s="39">
        <f>IF(ISNUMBER(C1112),MONTH(C1112),"")</f>
        <v/>
      </c>
      <c r="N1112" s="23">
        <f>IF(L1112="","",IF(NOT(ISNUMBER(crono_ano)),"Informe o ano",IF(L1112&lt;crono_ano,"Antes do ano",IF(L1112&gt;crono_ano,"Depois do ano","No ano"))))</f>
        <v/>
      </c>
      <c r="O1112" s="39">
        <f>IF(F1112="","",IF(COUNTIF(F$7:F1112,F1112)=1,1,0))</f>
        <v/>
      </c>
      <c r="P1112" s="39">
        <f>IF(A1112&amp;B1112&amp;C1112="","",IF(AND(O1112=1,N(G1112)&gt;0),IF(INDEX(pl_ativa,MAX(1,N(G1112)))="Sim",1,0),0))</f>
        <v/>
      </c>
      <c r="Q1112" s="39">
        <f>IF(F1112="","",COUNTIFS(ex_chave_oc,F1112,ex_cancelada,"&lt;&gt;Sim"))</f>
        <v/>
      </c>
      <c r="R1112" s="51">
        <f>IF(P1112="","",IF(AND(P1112=1,N(Q1112)&gt;0),1,0))</f>
        <v/>
      </c>
      <c r="S1112" s="30">
        <f>IF(P1112="","",IF(F1112="","ERRO: data prevista ausente ou inválida",IF(O1112=0,"Duplicada: contada uma vez",IF(N(G1112)=0,"ERRO: tarefa fora do Plano Mestre",IF(P1112=0,"Tarefa retirada do plano: não conta","OK")))))</f>
        <v/>
      </c>
    </row>
    <row r="1113">
      <c r="A1113" s="29" t="n"/>
      <c r="B1113" s="25" t="n"/>
      <c r="C1113" s="49" t="n"/>
      <c r="D1113" s="29" t="n"/>
      <c r="E1113" s="23">
        <f>IF(OR(A1113="",B1113=""),"",A1113&amp;"|"&amp;B1113)</f>
        <v/>
      </c>
      <c r="F1113" s="30">
        <f>IF(OR(E1113="",NOT(ISNUMBER(C1113))),"",E1113&amp;"|"&amp;YEAR(C1113)&amp;"-"&amp;RIGHT("0"&amp;MONTH(C1113),2)&amp;"-"&amp;RIGHT("0"&amp;DAY(C1113),2))</f>
        <v/>
      </c>
      <c r="G1113" s="26">
        <f>IF(E1113="","",IFERROR(MATCH(E1113,pl_chave,0),0))</f>
        <v/>
      </c>
      <c r="H1113" s="23">
        <f>IF(G1113="","",IF(G1113=0,"Tarefa fora do plano",INDEX(pl_tag,G1113)))</f>
        <v/>
      </c>
      <c r="I1113" s="30">
        <f>IF(N(G1113)=0,"",INDEX(pl_atividade,G1113))</f>
        <v/>
      </c>
      <c r="J1113" s="50">
        <f>IF(N(G1113)=0,"",INDEX(pl_especialidade,G1113))</f>
        <v/>
      </c>
      <c r="K1113" s="28">
        <f>IF(N(G1113)=0,"",INDEX(pl_duracao,G1113))</f>
        <v/>
      </c>
      <c r="L1113" s="39">
        <f>IF(ISNUMBER(C1113),YEAR(C1113),"")</f>
        <v/>
      </c>
      <c r="M1113" s="39">
        <f>IF(ISNUMBER(C1113),MONTH(C1113),"")</f>
        <v/>
      </c>
      <c r="N1113" s="23">
        <f>IF(L1113="","",IF(NOT(ISNUMBER(crono_ano)),"Informe o ano",IF(L1113&lt;crono_ano,"Antes do ano",IF(L1113&gt;crono_ano,"Depois do ano","No ano"))))</f>
        <v/>
      </c>
      <c r="O1113" s="39">
        <f>IF(F1113="","",IF(COUNTIF(F$7:F1113,F1113)=1,1,0))</f>
        <v/>
      </c>
      <c r="P1113" s="39">
        <f>IF(A1113&amp;B1113&amp;C1113="","",IF(AND(O1113=1,N(G1113)&gt;0),IF(INDEX(pl_ativa,MAX(1,N(G1113)))="Sim",1,0),0))</f>
        <v/>
      </c>
      <c r="Q1113" s="39">
        <f>IF(F1113="","",COUNTIFS(ex_chave_oc,F1113,ex_cancelada,"&lt;&gt;Sim"))</f>
        <v/>
      </c>
      <c r="R1113" s="51">
        <f>IF(P1113="","",IF(AND(P1113=1,N(Q1113)&gt;0),1,0))</f>
        <v/>
      </c>
      <c r="S1113" s="30">
        <f>IF(P1113="","",IF(F1113="","ERRO: data prevista ausente ou inválida",IF(O1113=0,"Duplicada: contada uma vez",IF(N(G1113)=0,"ERRO: tarefa fora do Plano Mestre",IF(P1113=0,"Tarefa retirada do plano: não conta","OK")))))</f>
        <v/>
      </c>
    </row>
    <row r="1114">
      <c r="A1114" s="29" t="n"/>
      <c r="B1114" s="25" t="n"/>
      <c r="C1114" s="49" t="n"/>
      <c r="D1114" s="29" t="n"/>
      <c r="E1114" s="23">
        <f>IF(OR(A1114="",B1114=""),"",A1114&amp;"|"&amp;B1114)</f>
        <v/>
      </c>
      <c r="F1114" s="30">
        <f>IF(OR(E1114="",NOT(ISNUMBER(C1114))),"",E1114&amp;"|"&amp;YEAR(C1114)&amp;"-"&amp;RIGHT("0"&amp;MONTH(C1114),2)&amp;"-"&amp;RIGHT("0"&amp;DAY(C1114),2))</f>
        <v/>
      </c>
      <c r="G1114" s="26">
        <f>IF(E1114="","",IFERROR(MATCH(E1114,pl_chave,0),0))</f>
        <v/>
      </c>
      <c r="H1114" s="23">
        <f>IF(G1114="","",IF(G1114=0,"Tarefa fora do plano",INDEX(pl_tag,G1114)))</f>
        <v/>
      </c>
      <c r="I1114" s="30">
        <f>IF(N(G1114)=0,"",INDEX(pl_atividade,G1114))</f>
        <v/>
      </c>
      <c r="J1114" s="50">
        <f>IF(N(G1114)=0,"",INDEX(pl_especialidade,G1114))</f>
        <v/>
      </c>
      <c r="K1114" s="28">
        <f>IF(N(G1114)=0,"",INDEX(pl_duracao,G1114))</f>
        <v/>
      </c>
      <c r="L1114" s="39">
        <f>IF(ISNUMBER(C1114),YEAR(C1114),"")</f>
        <v/>
      </c>
      <c r="M1114" s="39">
        <f>IF(ISNUMBER(C1114),MONTH(C1114),"")</f>
        <v/>
      </c>
      <c r="N1114" s="23">
        <f>IF(L1114="","",IF(NOT(ISNUMBER(crono_ano)),"Informe o ano",IF(L1114&lt;crono_ano,"Antes do ano",IF(L1114&gt;crono_ano,"Depois do ano","No ano"))))</f>
        <v/>
      </c>
      <c r="O1114" s="39">
        <f>IF(F1114="","",IF(COUNTIF(F$7:F1114,F1114)=1,1,0))</f>
        <v/>
      </c>
      <c r="P1114" s="39">
        <f>IF(A1114&amp;B1114&amp;C1114="","",IF(AND(O1114=1,N(G1114)&gt;0),IF(INDEX(pl_ativa,MAX(1,N(G1114)))="Sim",1,0),0))</f>
        <v/>
      </c>
      <c r="Q1114" s="39">
        <f>IF(F1114="","",COUNTIFS(ex_chave_oc,F1114,ex_cancelada,"&lt;&gt;Sim"))</f>
        <v/>
      </c>
      <c r="R1114" s="51">
        <f>IF(P1114="","",IF(AND(P1114=1,N(Q1114)&gt;0),1,0))</f>
        <v/>
      </c>
      <c r="S1114" s="30">
        <f>IF(P1114="","",IF(F1114="","ERRO: data prevista ausente ou inválida",IF(O1114=0,"Duplicada: contada uma vez",IF(N(G1114)=0,"ERRO: tarefa fora do Plano Mestre",IF(P1114=0,"Tarefa retirada do plano: não conta","OK")))))</f>
        <v/>
      </c>
    </row>
    <row r="1115">
      <c r="A1115" s="29" t="n"/>
      <c r="B1115" s="25" t="n"/>
      <c r="C1115" s="49" t="n"/>
      <c r="D1115" s="29" t="n"/>
      <c r="E1115" s="23">
        <f>IF(OR(A1115="",B1115=""),"",A1115&amp;"|"&amp;B1115)</f>
        <v/>
      </c>
      <c r="F1115" s="30">
        <f>IF(OR(E1115="",NOT(ISNUMBER(C1115))),"",E1115&amp;"|"&amp;YEAR(C1115)&amp;"-"&amp;RIGHT("0"&amp;MONTH(C1115),2)&amp;"-"&amp;RIGHT("0"&amp;DAY(C1115),2))</f>
        <v/>
      </c>
      <c r="G1115" s="26">
        <f>IF(E1115="","",IFERROR(MATCH(E1115,pl_chave,0),0))</f>
        <v/>
      </c>
      <c r="H1115" s="23">
        <f>IF(G1115="","",IF(G1115=0,"Tarefa fora do plano",INDEX(pl_tag,G1115)))</f>
        <v/>
      </c>
      <c r="I1115" s="30">
        <f>IF(N(G1115)=0,"",INDEX(pl_atividade,G1115))</f>
        <v/>
      </c>
      <c r="J1115" s="50">
        <f>IF(N(G1115)=0,"",INDEX(pl_especialidade,G1115))</f>
        <v/>
      </c>
      <c r="K1115" s="28">
        <f>IF(N(G1115)=0,"",INDEX(pl_duracao,G1115))</f>
        <v/>
      </c>
      <c r="L1115" s="39">
        <f>IF(ISNUMBER(C1115),YEAR(C1115),"")</f>
        <v/>
      </c>
      <c r="M1115" s="39">
        <f>IF(ISNUMBER(C1115),MONTH(C1115),"")</f>
        <v/>
      </c>
      <c r="N1115" s="23">
        <f>IF(L1115="","",IF(NOT(ISNUMBER(crono_ano)),"Informe o ano",IF(L1115&lt;crono_ano,"Antes do ano",IF(L1115&gt;crono_ano,"Depois do ano","No ano"))))</f>
        <v/>
      </c>
      <c r="O1115" s="39">
        <f>IF(F1115="","",IF(COUNTIF(F$7:F1115,F1115)=1,1,0))</f>
        <v/>
      </c>
      <c r="P1115" s="39">
        <f>IF(A1115&amp;B1115&amp;C1115="","",IF(AND(O1115=1,N(G1115)&gt;0),IF(INDEX(pl_ativa,MAX(1,N(G1115)))="Sim",1,0),0))</f>
        <v/>
      </c>
      <c r="Q1115" s="39">
        <f>IF(F1115="","",COUNTIFS(ex_chave_oc,F1115,ex_cancelada,"&lt;&gt;Sim"))</f>
        <v/>
      </c>
      <c r="R1115" s="51">
        <f>IF(P1115="","",IF(AND(P1115=1,N(Q1115)&gt;0),1,0))</f>
        <v/>
      </c>
      <c r="S1115" s="30">
        <f>IF(P1115="","",IF(F1115="","ERRO: data prevista ausente ou inválida",IF(O1115=0,"Duplicada: contada uma vez",IF(N(G1115)=0,"ERRO: tarefa fora do Plano Mestre",IF(P1115=0,"Tarefa retirada do plano: não conta","OK")))))</f>
        <v/>
      </c>
    </row>
    <row r="1116">
      <c r="A1116" s="29" t="n"/>
      <c r="B1116" s="25" t="n"/>
      <c r="C1116" s="49" t="n"/>
      <c r="D1116" s="29" t="n"/>
      <c r="E1116" s="23">
        <f>IF(OR(A1116="",B1116=""),"",A1116&amp;"|"&amp;B1116)</f>
        <v/>
      </c>
      <c r="F1116" s="30">
        <f>IF(OR(E1116="",NOT(ISNUMBER(C1116))),"",E1116&amp;"|"&amp;YEAR(C1116)&amp;"-"&amp;RIGHT("0"&amp;MONTH(C1116),2)&amp;"-"&amp;RIGHT("0"&amp;DAY(C1116),2))</f>
        <v/>
      </c>
      <c r="G1116" s="26">
        <f>IF(E1116="","",IFERROR(MATCH(E1116,pl_chave,0),0))</f>
        <v/>
      </c>
      <c r="H1116" s="23">
        <f>IF(G1116="","",IF(G1116=0,"Tarefa fora do plano",INDEX(pl_tag,G1116)))</f>
        <v/>
      </c>
      <c r="I1116" s="30">
        <f>IF(N(G1116)=0,"",INDEX(pl_atividade,G1116))</f>
        <v/>
      </c>
      <c r="J1116" s="50">
        <f>IF(N(G1116)=0,"",INDEX(pl_especialidade,G1116))</f>
        <v/>
      </c>
      <c r="K1116" s="28">
        <f>IF(N(G1116)=0,"",INDEX(pl_duracao,G1116))</f>
        <v/>
      </c>
      <c r="L1116" s="39">
        <f>IF(ISNUMBER(C1116),YEAR(C1116),"")</f>
        <v/>
      </c>
      <c r="M1116" s="39">
        <f>IF(ISNUMBER(C1116),MONTH(C1116),"")</f>
        <v/>
      </c>
      <c r="N1116" s="23">
        <f>IF(L1116="","",IF(NOT(ISNUMBER(crono_ano)),"Informe o ano",IF(L1116&lt;crono_ano,"Antes do ano",IF(L1116&gt;crono_ano,"Depois do ano","No ano"))))</f>
        <v/>
      </c>
      <c r="O1116" s="39">
        <f>IF(F1116="","",IF(COUNTIF(F$7:F1116,F1116)=1,1,0))</f>
        <v/>
      </c>
      <c r="P1116" s="39">
        <f>IF(A1116&amp;B1116&amp;C1116="","",IF(AND(O1116=1,N(G1116)&gt;0),IF(INDEX(pl_ativa,MAX(1,N(G1116)))="Sim",1,0),0))</f>
        <v/>
      </c>
      <c r="Q1116" s="39">
        <f>IF(F1116="","",COUNTIFS(ex_chave_oc,F1116,ex_cancelada,"&lt;&gt;Sim"))</f>
        <v/>
      </c>
      <c r="R1116" s="51">
        <f>IF(P1116="","",IF(AND(P1116=1,N(Q1116)&gt;0),1,0))</f>
        <v/>
      </c>
      <c r="S1116" s="30">
        <f>IF(P1116="","",IF(F1116="","ERRO: data prevista ausente ou inválida",IF(O1116=0,"Duplicada: contada uma vez",IF(N(G1116)=0,"ERRO: tarefa fora do Plano Mestre",IF(P1116=0,"Tarefa retirada do plano: não conta","OK")))))</f>
        <v/>
      </c>
    </row>
    <row r="1117">
      <c r="A1117" s="29" t="n"/>
      <c r="B1117" s="25" t="n"/>
      <c r="C1117" s="49" t="n"/>
      <c r="D1117" s="29" t="n"/>
      <c r="E1117" s="23">
        <f>IF(OR(A1117="",B1117=""),"",A1117&amp;"|"&amp;B1117)</f>
        <v/>
      </c>
      <c r="F1117" s="30">
        <f>IF(OR(E1117="",NOT(ISNUMBER(C1117))),"",E1117&amp;"|"&amp;YEAR(C1117)&amp;"-"&amp;RIGHT("0"&amp;MONTH(C1117),2)&amp;"-"&amp;RIGHT("0"&amp;DAY(C1117),2))</f>
        <v/>
      </c>
      <c r="G1117" s="26">
        <f>IF(E1117="","",IFERROR(MATCH(E1117,pl_chave,0),0))</f>
        <v/>
      </c>
      <c r="H1117" s="23">
        <f>IF(G1117="","",IF(G1117=0,"Tarefa fora do plano",INDEX(pl_tag,G1117)))</f>
        <v/>
      </c>
      <c r="I1117" s="30">
        <f>IF(N(G1117)=0,"",INDEX(pl_atividade,G1117))</f>
        <v/>
      </c>
      <c r="J1117" s="50">
        <f>IF(N(G1117)=0,"",INDEX(pl_especialidade,G1117))</f>
        <v/>
      </c>
      <c r="K1117" s="28">
        <f>IF(N(G1117)=0,"",INDEX(pl_duracao,G1117))</f>
        <v/>
      </c>
      <c r="L1117" s="39">
        <f>IF(ISNUMBER(C1117),YEAR(C1117),"")</f>
        <v/>
      </c>
      <c r="M1117" s="39">
        <f>IF(ISNUMBER(C1117),MONTH(C1117),"")</f>
        <v/>
      </c>
      <c r="N1117" s="23">
        <f>IF(L1117="","",IF(NOT(ISNUMBER(crono_ano)),"Informe o ano",IF(L1117&lt;crono_ano,"Antes do ano",IF(L1117&gt;crono_ano,"Depois do ano","No ano"))))</f>
        <v/>
      </c>
      <c r="O1117" s="39">
        <f>IF(F1117="","",IF(COUNTIF(F$7:F1117,F1117)=1,1,0))</f>
        <v/>
      </c>
      <c r="P1117" s="39">
        <f>IF(A1117&amp;B1117&amp;C1117="","",IF(AND(O1117=1,N(G1117)&gt;0),IF(INDEX(pl_ativa,MAX(1,N(G1117)))="Sim",1,0),0))</f>
        <v/>
      </c>
      <c r="Q1117" s="39">
        <f>IF(F1117="","",COUNTIFS(ex_chave_oc,F1117,ex_cancelada,"&lt;&gt;Sim"))</f>
        <v/>
      </c>
      <c r="R1117" s="51">
        <f>IF(P1117="","",IF(AND(P1117=1,N(Q1117)&gt;0),1,0))</f>
        <v/>
      </c>
      <c r="S1117" s="30">
        <f>IF(P1117="","",IF(F1117="","ERRO: data prevista ausente ou inválida",IF(O1117=0,"Duplicada: contada uma vez",IF(N(G1117)=0,"ERRO: tarefa fora do Plano Mestre",IF(P1117=0,"Tarefa retirada do plano: não conta","OK")))))</f>
        <v/>
      </c>
    </row>
    <row r="1118">
      <c r="A1118" s="29" t="n"/>
      <c r="B1118" s="25" t="n"/>
      <c r="C1118" s="49" t="n"/>
      <c r="D1118" s="29" t="n"/>
      <c r="E1118" s="23">
        <f>IF(OR(A1118="",B1118=""),"",A1118&amp;"|"&amp;B1118)</f>
        <v/>
      </c>
      <c r="F1118" s="30">
        <f>IF(OR(E1118="",NOT(ISNUMBER(C1118))),"",E1118&amp;"|"&amp;YEAR(C1118)&amp;"-"&amp;RIGHT("0"&amp;MONTH(C1118),2)&amp;"-"&amp;RIGHT("0"&amp;DAY(C1118),2))</f>
        <v/>
      </c>
      <c r="G1118" s="26">
        <f>IF(E1118="","",IFERROR(MATCH(E1118,pl_chave,0),0))</f>
        <v/>
      </c>
      <c r="H1118" s="23">
        <f>IF(G1118="","",IF(G1118=0,"Tarefa fora do plano",INDEX(pl_tag,G1118)))</f>
        <v/>
      </c>
      <c r="I1118" s="30">
        <f>IF(N(G1118)=0,"",INDEX(pl_atividade,G1118))</f>
        <v/>
      </c>
      <c r="J1118" s="50">
        <f>IF(N(G1118)=0,"",INDEX(pl_especialidade,G1118))</f>
        <v/>
      </c>
      <c r="K1118" s="28">
        <f>IF(N(G1118)=0,"",INDEX(pl_duracao,G1118))</f>
        <v/>
      </c>
      <c r="L1118" s="39">
        <f>IF(ISNUMBER(C1118),YEAR(C1118),"")</f>
        <v/>
      </c>
      <c r="M1118" s="39">
        <f>IF(ISNUMBER(C1118),MONTH(C1118),"")</f>
        <v/>
      </c>
      <c r="N1118" s="23">
        <f>IF(L1118="","",IF(NOT(ISNUMBER(crono_ano)),"Informe o ano",IF(L1118&lt;crono_ano,"Antes do ano",IF(L1118&gt;crono_ano,"Depois do ano","No ano"))))</f>
        <v/>
      </c>
      <c r="O1118" s="39">
        <f>IF(F1118="","",IF(COUNTIF(F$7:F1118,F1118)=1,1,0))</f>
        <v/>
      </c>
      <c r="P1118" s="39">
        <f>IF(A1118&amp;B1118&amp;C1118="","",IF(AND(O1118=1,N(G1118)&gt;0),IF(INDEX(pl_ativa,MAX(1,N(G1118)))="Sim",1,0),0))</f>
        <v/>
      </c>
      <c r="Q1118" s="39">
        <f>IF(F1118="","",COUNTIFS(ex_chave_oc,F1118,ex_cancelada,"&lt;&gt;Sim"))</f>
        <v/>
      </c>
      <c r="R1118" s="51">
        <f>IF(P1118="","",IF(AND(P1118=1,N(Q1118)&gt;0),1,0))</f>
        <v/>
      </c>
      <c r="S1118" s="30">
        <f>IF(P1118="","",IF(F1118="","ERRO: data prevista ausente ou inválida",IF(O1118=0,"Duplicada: contada uma vez",IF(N(G1118)=0,"ERRO: tarefa fora do Plano Mestre",IF(P1118=0,"Tarefa retirada do plano: não conta","OK")))))</f>
        <v/>
      </c>
    </row>
    <row r="1119">
      <c r="A1119" s="29" t="n"/>
      <c r="B1119" s="25" t="n"/>
      <c r="C1119" s="49" t="n"/>
      <c r="D1119" s="29" t="n"/>
      <c r="E1119" s="23">
        <f>IF(OR(A1119="",B1119=""),"",A1119&amp;"|"&amp;B1119)</f>
        <v/>
      </c>
      <c r="F1119" s="30">
        <f>IF(OR(E1119="",NOT(ISNUMBER(C1119))),"",E1119&amp;"|"&amp;YEAR(C1119)&amp;"-"&amp;RIGHT("0"&amp;MONTH(C1119),2)&amp;"-"&amp;RIGHT("0"&amp;DAY(C1119),2))</f>
        <v/>
      </c>
      <c r="G1119" s="26">
        <f>IF(E1119="","",IFERROR(MATCH(E1119,pl_chave,0),0))</f>
        <v/>
      </c>
      <c r="H1119" s="23">
        <f>IF(G1119="","",IF(G1119=0,"Tarefa fora do plano",INDEX(pl_tag,G1119)))</f>
        <v/>
      </c>
      <c r="I1119" s="30">
        <f>IF(N(G1119)=0,"",INDEX(pl_atividade,G1119))</f>
        <v/>
      </c>
      <c r="J1119" s="50">
        <f>IF(N(G1119)=0,"",INDEX(pl_especialidade,G1119))</f>
        <v/>
      </c>
      <c r="K1119" s="28">
        <f>IF(N(G1119)=0,"",INDEX(pl_duracao,G1119))</f>
        <v/>
      </c>
      <c r="L1119" s="39">
        <f>IF(ISNUMBER(C1119),YEAR(C1119),"")</f>
        <v/>
      </c>
      <c r="M1119" s="39">
        <f>IF(ISNUMBER(C1119),MONTH(C1119),"")</f>
        <v/>
      </c>
      <c r="N1119" s="23">
        <f>IF(L1119="","",IF(NOT(ISNUMBER(crono_ano)),"Informe o ano",IF(L1119&lt;crono_ano,"Antes do ano",IF(L1119&gt;crono_ano,"Depois do ano","No ano"))))</f>
        <v/>
      </c>
      <c r="O1119" s="39">
        <f>IF(F1119="","",IF(COUNTIF(F$7:F1119,F1119)=1,1,0))</f>
        <v/>
      </c>
      <c r="P1119" s="39">
        <f>IF(A1119&amp;B1119&amp;C1119="","",IF(AND(O1119=1,N(G1119)&gt;0),IF(INDEX(pl_ativa,MAX(1,N(G1119)))="Sim",1,0),0))</f>
        <v/>
      </c>
      <c r="Q1119" s="39">
        <f>IF(F1119="","",COUNTIFS(ex_chave_oc,F1119,ex_cancelada,"&lt;&gt;Sim"))</f>
        <v/>
      </c>
      <c r="R1119" s="51">
        <f>IF(P1119="","",IF(AND(P1119=1,N(Q1119)&gt;0),1,0))</f>
        <v/>
      </c>
      <c r="S1119" s="30">
        <f>IF(P1119="","",IF(F1119="","ERRO: data prevista ausente ou inválida",IF(O1119=0,"Duplicada: contada uma vez",IF(N(G1119)=0,"ERRO: tarefa fora do Plano Mestre",IF(P1119=0,"Tarefa retirada do plano: não conta","OK")))))</f>
        <v/>
      </c>
    </row>
    <row r="1120">
      <c r="A1120" s="29" t="n"/>
      <c r="B1120" s="25" t="n"/>
      <c r="C1120" s="49" t="n"/>
      <c r="D1120" s="29" t="n"/>
      <c r="E1120" s="23">
        <f>IF(OR(A1120="",B1120=""),"",A1120&amp;"|"&amp;B1120)</f>
        <v/>
      </c>
      <c r="F1120" s="30">
        <f>IF(OR(E1120="",NOT(ISNUMBER(C1120))),"",E1120&amp;"|"&amp;YEAR(C1120)&amp;"-"&amp;RIGHT("0"&amp;MONTH(C1120),2)&amp;"-"&amp;RIGHT("0"&amp;DAY(C1120),2))</f>
        <v/>
      </c>
      <c r="G1120" s="26">
        <f>IF(E1120="","",IFERROR(MATCH(E1120,pl_chave,0),0))</f>
        <v/>
      </c>
      <c r="H1120" s="23">
        <f>IF(G1120="","",IF(G1120=0,"Tarefa fora do plano",INDEX(pl_tag,G1120)))</f>
        <v/>
      </c>
      <c r="I1120" s="30">
        <f>IF(N(G1120)=0,"",INDEX(pl_atividade,G1120))</f>
        <v/>
      </c>
      <c r="J1120" s="50">
        <f>IF(N(G1120)=0,"",INDEX(pl_especialidade,G1120))</f>
        <v/>
      </c>
      <c r="K1120" s="28">
        <f>IF(N(G1120)=0,"",INDEX(pl_duracao,G1120))</f>
        <v/>
      </c>
      <c r="L1120" s="39">
        <f>IF(ISNUMBER(C1120),YEAR(C1120),"")</f>
        <v/>
      </c>
      <c r="M1120" s="39">
        <f>IF(ISNUMBER(C1120),MONTH(C1120),"")</f>
        <v/>
      </c>
      <c r="N1120" s="23">
        <f>IF(L1120="","",IF(NOT(ISNUMBER(crono_ano)),"Informe o ano",IF(L1120&lt;crono_ano,"Antes do ano",IF(L1120&gt;crono_ano,"Depois do ano","No ano"))))</f>
        <v/>
      </c>
      <c r="O1120" s="39">
        <f>IF(F1120="","",IF(COUNTIF(F$7:F1120,F1120)=1,1,0))</f>
        <v/>
      </c>
      <c r="P1120" s="39">
        <f>IF(A1120&amp;B1120&amp;C1120="","",IF(AND(O1120=1,N(G1120)&gt;0),IF(INDEX(pl_ativa,MAX(1,N(G1120)))="Sim",1,0),0))</f>
        <v/>
      </c>
      <c r="Q1120" s="39">
        <f>IF(F1120="","",COUNTIFS(ex_chave_oc,F1120,ex_cancelada,"&lt;&gt;Sim"))</f>
        <v/>
      </c>
      <c r="R1120" s="51">
        <f>IF(P1120="","",IF(AND(P1120=1,N(Q1120)&gt;0),1,0))</f>
        <v/>
      </c>
      <c r="S1120" s="30">
        <f>IF(P1120="","",IF(F1120="","ERRO: data prevista ausente ou inválida",IF(O1120=0,"Duplicada: contada uma vez",IF(N(G1120)=0,"ERRO: tarefa fora do Plano Mestre",IF(P1120=0,"Tarefa retirada do plano: não conta","OK")))))</f>
        <v/>
      </c>
    </row>
    <row r="1121">
      <c r="A1121" s="29" t="n"/>
      <c r="B1121" s="25" t="n"/>
      <c r="C1121" s="49" t="n"/>
      <c r="D1121" s="29" t="n"/>
      <c r="E1121" s="23">
        <f>IF(OR(A1121="",B1121=""),"",A1121&amp;"|"&amp;B1121)</f>
        <v/>
      </c>
      <c r="F1121" s="30">
        <f>IF(OR(E1121="",NOT(ISNUMBER(C1121))),"",E1121&amp;"|"&amp;YEAR(C1121)&amp;"-"&amp;RIGHT("0"&amp;MONTH(C1121),2)&amp;"-"&amp;RIGHT("0"&amp;DAY(C1121),2))</f>
        <v/>
      </c>
      <c r="G1121" s="26">
        <f>IF(E1121="","",IFERROR(MATCH(E1121,pl_chave,0),0))</f>
        <v/>
      </c>
      <c r="H1121" s="23">
        <f>IF(G1121="","",IF(G1121=0,"Tarefa fora do plano",INDEX(pl_tag,G1121)))</f>
        <v/>
      </c>
      <c r="I1121" s="30">
        <f>IF(N(G1121)=0,"",INDEX(pl_atividade,G1121))</f>
        <v/>
      </c>
      <c r="J1121" s="50">
        <f>IF(N(G1121)=0,"",INDEX(pl_especialidade,G1121))</f>
        <v/>
      </c>
      <c r="K1121" s="28">
        <f>IF(N(G1121)=0,"",INDEX(pl_duracao,G1121))</f>
        <v/>
      </c>
      <c r="L1121" s="39">
        <f>IF(ISNUMBER(C1121),YEAR(C1121),"")</f>
        <v/>
      </c>
      <c r="M1121" s="39">
        <f>IF(ISNUMBER(C1121),MONTH(C1121),"")</f>
        <v/>
      </c>
      <c r="N1121" s="23">
        <f>IF(L1121="","",IF(NOT(ISNUMBER(crono_ano)),"Informe o ano",IF(L1121&lt;crono_ano,"Antes do ano",IF(L1121&gt;crono_ano,"Depois do ano","No ano"))))</f>
        <v/>
      </c>
      <c r="O1121" s="39">
        <f>IF(F1121="","",IF(COUNTIF(F$7:F1121,F1121)=1,1,0))</f>
        <v/>
      </c>
      <c r="P1121" s="39">
        <f>IF(A1121&amp;B1121&amp;C1121="","",IF(AND(O1121=1,N(G1121)&gt;0),IF(INDEX(pl_ativa,MAX(1,N(G1121)))="Sim",1,0),0))</f>
        <v/>
      </c>
      <c r="Q1121" s="39">
        <f>IF(F1121="","",COUNTIFS(ex_chave_oc,F1121,ex_cancelada,"&lt;&gt;Sim"))</f>
        <v/>
      </c>
      <c r="R1121" s="51">
        <f>IF(P1121="","",IF(AND(P1121=1,N(Q1121)&gt;0),1,0))</f>
        <v/>
      </c>
      <c r="S1121" s="30">
        <f>IF(P1121="","",IF(F1121="","ERRO: data prevista ausente ou inválida",IF(O1121=0,"Duplicada: contada uma vez",IF(N(G1121)=0,"ERRO: tarefa fora do Plano Mestre",IF(P1121=0,"Tarefa retirada do plano: não conta","OK")))))</f>
        <v/>
      </c>
    </row>
    <row r="1122">
      <c r="A1122" s="29" t="n"/>
      <c r="B1122" s="25" t="n"/>
      <c r="C1122" s="49" t="n"/>
      <c r="D1122" s="29" t="n"/>
      <c r="E1122" s="23">
        <f>IF(OR(A1122="",B1122=""),"",A1122&amp;"|"&amp;B1122)</f>
        <v/>
      </c>
      <c r="F1122" s="30">
        <f>IF(OR(E1122="",NOT(ISNUMBER(C1122))),"",E1122&amp;"|"&amp;YEAR(C1122)&amp;"-"&amp;RIGHT("0"&amp;MONTH(C1122),2)&amp;"-"&amp;RIGHT("0"&amp;DAY(C1122),2))</f>
        <v/>
      </c>
      <c r="G1122" s="26">
        <f>IF(E1122="","",IFERROR(MATCH(E1122,pl_chave,0),0))</f>
        <v/>
      </c>
      <c r="H1122" s="23">
        <f>IF(G1122="","",IF(G1122=0,"Tarefa fora do plano",INDEX(pl_tag,G1122)))</f>
        <v/>
      </c>
      <c r="I1122" s="30">
        <f>IF(N(G1122)=0,"",INDEX(pl_atividade,G1122))</f>
        <v/>
      </c>
      <c r="J1122" s="50">
        <f>IF(N(G1122)=0,"",INDEX(pl_especialidade,G1122))</f>
        <v/>
      </c>
      <c r="K1122" s="28">
        <f>IF(N(G1122)=0,"",INDEX(pl_duracao,G1122))</f>
        <v/>
      </c>
      <c r="L1122" s="39">
        <f>IF(ISNUMBER(C1122),YEAR(C1122),"")</f>
        <v/>
      </c>
      <c r="M1122" s="39">
        <f>IF(ISNUMBER(C1122),MONTH(C1122),"")</f>
        <v/>
      </c>
      <c r="N1122" s="23">
        <f>IF(L1122="","",IF(NOT(ISNUMBER(crono_ano)),"Informe o ano",IF(L1122&lt;crono_ano,"Antes do ano",IF(L1122&gt;crono_ano,"Depois do ano","No ano"))))</f>
        <v/>
      </c>
      <c r="O1122" s="39">
        <f>IF(F1122="","",IF(COUNTIF(F$7:F1122,F1122)=1,1,0))</f>
        <v/>
      </c>
      <c r="P1122" s="39">
        <f>IF(A1122&amp;B1122&amp;C1122="","",IF(AND(O1122=1,N(G1122)&gt;0),IF(INDEX(pl_ativa,MAX(1,N(G1122)))="Sim",1,0),0))</f>
        <v/>
      </c>
      <c r="Q1122" s="39">
        <f>IF(F1122="","",COUNTIFS(ex_chave_oc,F1122,ex_cancelada,"&lt;&gt;Sim"))</f>
        <v/>
      </c>
      <c r="R1122" s="51">
        <f>IF(P1122="","",IF(AND(P1122=1,N(Q1122)&gt;0),1,0))</f>
        <v/>
      </c>
      <c r="S1122" s="30">
        <f>IF(P1122="","",IF(F1122="","ERRO: data prevista ausente ou inválida",IF(O1122=0,"Duplicada: contada uma vez",IF(N(G1122)=0,"ERRO: tarefa fora do Plano Mestre",IF(P1122=0,"Tarefa retirada do plano: não conta","OK")))))</f>
        <v/>
      </c>
    </row>
    <row r="1123">
      <c r="A1123" s="29" t="n"/>
      <c r="B1123" s="25" t="n"/>
      <c r="C1123" s="49" t="n"/>
      <c r="D1123" s="29" t="n"/>
      <c r="E1123" s="23">
        <f>IF(OR(A1123="",B1123=""),"",A1123&amp;"|"&amp;B1123)</f>
        <v/>
      </c>
      <c r="F1123" s="30">
        <f>IF(OR(E1123="",NOT(ISNUMBER(C1123))),"",E1123&amp;"|"&amp;YEAR(C1123)&amp;"-"&amp;RIGHT("0"&amp;MONTH(C1123),2)&amp;"-"&amp;RIGHT("0"&amp;DAY(C1123),2))</f>
        <v/>
      </c>
      <c r="G1123" s="26">
        <f>IF(E1123="","",IFERROR(MATCH(E1123,pl_chave,0),0))</f>
        <v/>
      </c>
      <c r="H1123" s="23">
        <f>IF(G1123="","",IF(G1123=0,"Tarefa fora do plano",INDEX(pl_tag,G1123)))</f>
        <v/>
      </c>
      <c r="I1123" s="30">
        <f>IF(N(G1123)=0,"",INDEX(pl_atividade,G1123))</f>
        <v/>
      </c>
      <c r="J1123" s="50">
        <f>IF(N(G1123)=0,"",INDEX(pl_especialidade,G1123))</f>
        <v/>
      </c>
      <c r="K1123" s="28">
        <f>IF(N(G1123)=0,"",INDEX(pl_duracao,G1123))</f>
        <v/>
      </c>
      <c r="L1123" s="39">
        <f>IF(ISNUMBER(C1123),YEAR(C1123),"")</f>
        <v/>
      </c>
      <c r="M1123" s="39">
        <f>IF(ISNUMBER(C1123),MONTH(C1123),"")</f>
        <v/>
      </c>
      <c r="N1123" s="23">
        <f>IF(L1123="","",IF(NOT(ISNUMBER(crono_ano)),"Informe o ano",IF(L1123&lt;crono_ano,"Antes do ano",IF(L1123&gt;crono_ano,"Depois do ano","No ano"))))</f>
        <v/>
      </c>
      <c r="O1123" s="39">
        <f>IF(F1123="","",IF(COUNTIF(F$7:F1123,F1123)=1,1,0))</f>
        <v/>
      </c>
      <c r="P1123" s="39">
        <f>IF(A1123&amp;B1123&amp;C1123="","",IF(AND(O1123=1,N(G1123)&gt;0),IF(INDEX(pl_ativa,MAX(1,N(G1123)))="Sim",1,0),0))</f>
        <v/>
      </c>
      <c r="Q1123" s="39">
        <f>IF(F1123="","",COUNTIFS(ex_chave_oc,F1123,ex_cancelada,"&lt;&gt;Sim"))</f>
        <v/>
      </c>
      <c r="R1123" s="51">
        <f>IF(P1123="","",IF(AND(P1123=1,N(Q1123)&gt;0),1,0))</f>
        <v/>
      </c>
      <c r="S1123" s="30">
        <f>IF(P1123="","",IF(F1123="","ERRO: data prevista ausente ou inválida",IF(O1123=0,"Duplicada: contada uma vez",IF(N(G1123)=0,"ERRO: tarefa fora do Plano Mestre",IF(P1123=0,"Tarefa retirada do plano: não conta","OK")))))</f>
        <v/>
      </c>
    </row>
    <row r="1124">
      <c r="A1124" s="29" t="n"/>
      <c r="B1124" s="25" t="n"/>
      <c r="C1124" s="49" t="n"/>
      <c r="D1124" s="29" t="n"/>
      <c r="E1124" s="23">
        <f>IF(OR(A1124="",B1124=""),"",A1124&amp;"|"&amp;B1124)</f>
        <v/>
      </c>
      <c r="F1124" s="30">
        <f>IF(OR(E1124="",NOT(ISNUMBER(C1124))),"",E1124&amp;"|"&amp;YEAR(C1124)&amp;"-"&amp;RIGHT("0"&amp;MONTH(C1124),2)&amp;"-"&amp;RIGHT("0"&amp;DAY(C1124),2))</f>
        <v/>
      </c>
      <c r="G1124" s="26">
        <f>IF(E1124="","",IFERROR(MATCH(E1124,pl_chave,0),0))</f>
        <v/>
      </c>
      <c r="H1124" s="23">
        <f>IF(G1124="","",IF(G1124=0,"Tarefa fora do plano",INDEX(pl_tag,G1124)))</f>
        <v/>
      </c>
      <c r="I1124" s="30">
        <f>IF(N(G1124)=0,"",INDEX(pl_atividade,G1124))</f>
        <v/>
      </c>
      <c r="J1124" s="50">
        <f>IF(N(G1124)=0,"",INDEX(pl_especialidade,G1124))</f>
        <v/>
      </c>
      <c r="K1124" s="28">
        <f>IF(N(G1124)=0,"",INDEX(pl_duracao,G1124))</f>
        <v/>
      </c>
      <c r="L1124" s="39">
        <f>IF(ISNUMBER(C1124),YEAR(C1124),"")</f>
        <v/>
      </c>
      <c r="M1124" s="39">
        <f>IF(ISNUMBER(C1124),MONTH(C1124),"")</f>
        <v/>
      </c>
      <c r="N1124" s="23">
        <f>IF(L1124="","",IF(NOT(ISNUMBER(crono_ano)),"Informe o ano",IF(L1124&lt;crono_ano,"Antes do ano",IF(L1124&gt;crono_ano,"Depois do ano","No ano"))))</f>
        <v/>
      </c>
      <c r="O1124" s="39">
        <f>IF(F1124="","",IF(COUNTIF(F$7:F1124,F1124)=1,1,0))</f>
        <v/>
      </c>
      <c r="P1124" s="39">
        <f>IF(A1124&amp;B1124&amp;C1124="","",IF(AND(O1124=1,N(G1124)&gt;0),IF(INDEX(pl_ativa,MAX(1,N(G1124)))="Sim",1,0),0))</f>
        <v/>
      </c>
      <c r="Q1124" s="39">
        <f>IF(F1124="","",COUNTIFS(ex_chave_oc,F1124,ex_cancelada,"&lt;&gt;Sim"))</f>
        <v/>
      </c>
      <c r="R1124" s="51">
        <f>IF(P1124="","",IF(AND(P1124=1,N(Q1124)&gt;0),1,0))</f>
        <v/>
      </c>
      <c r="S1124" s="30">
        <f>IF(P1124="","",IF(F1124="","ERRO: data prevista ausente ou inválida",IF(O1124=0,"Duplicada: contada uma vez",IF(N(G1124)=0,"ERRO: tarefa fora do Plano Mestre",IF(P1124=0,"Tarefa retirada do plano: não conta","OK")))))</f>
        <v/>
      </c>
    </row>
    <row r="1125">
      <c r="A1125" s="29" t="n"/>
      <c r="B1125" s="25" t="n"/>
      <c r="C1125" s="49" t="n"/>
      <c r="D1125" s="29" t="n"/>
      <c r="E1125" s="23">
        <f>IF(OR(A1125="",B1125=""),"",A1125&amp;"|"&amp;B1125)</f>
        <v/>
      </c>
      <c r="F1125" s="30">
        <f>IF(OR(E1125="",NOT(ISNUMBER(C1125))),"",E1125&amp;"|"&amp;YEAR(C1125)&amp;"-"&amp;RIGHT("0"&amp;MONTH(C1125),2)&amp;"-"&amp;RIGHT("0"&amp;DAY(C1125),2))</f>
        <v/>
      </c>
      <c r="G1125" s="26">
        <f>IF(E1125="","",IFERROR(MATCH(E1125,pl_chave,0),0))</f>
        <v/>
      </c>
      <c r="H1125" s="23">
        <f>IF(G1125="","",IF(G1125=0,"Tarefa fora do plano",INDEX(pl_tag,G1125)))</f>
        <v/>
      </c>
      <c r="I1125" s="30">
        <f>IF(N(G1125)=0,"",INDEX(pl_atividade,G1125))</f>
        <v/>
      </c>
      <c r="J1125" s="50">
        <f>IF(N(G1125)=0,"",INDEX(pl_especialidade,G1125))</f>
        <v/>
      </c>
      <c r="K1125" s="28">
        <f>IF(N(G1125)=0,"",INDEX(pl_duracao,G1125))</f>
        <v/>
      </c>
      <c r="L1125" s="39">
        <f>IF(ISNUMBER(C1125),YEAR(C1125),"")</f>
        <v/>
      </c>
      <c r="M1125" s="39">
        <f>IF(ISNUMBER(C1125),MONTH(C1125),"")</f>
        <v/>
      </c>
      <c r="N1125" s="23">
        <f>IF(L1125="","",IF(NOT(ISNUMBER(crono_ano)),"Informe o ano",IF(L1125&lt;crono_ano,"Antes do ano",IF(L1125&gt;crono_ano,"Depois do ano","No ano"))))</f>
        <v/>
      </c>
      <c r="O1125" s="39">
        <f>IF(F1125="","",IF(COUNTIF(F$7:F1125,F1125)=1,1,0))</f>
        <v/>
      </c>
      <c r="P1125" s="39">
        <f>IF(A1125&amp;B1125&amp;C1125="","",IF(AND(O1125=1,N(G1125)&gt;0),IF(INDEX(pl_ativa,MAX(1,N(G1125)))="Sim",1,0),0))</f>
        <v/>
      </c>
      <c r="Q1125" s="39">
        <f>IF(F1125="","",COUNTIFS(ex_chave_oc,F1125,ex_cancelada,"&lt;&gt;Sim"))</f>
        <v/>
      </c>
      <c r="R1125" s="51">
        <f>IF(P1125="","",IF(AND(P1125=1,N(Q1125)&gt;0),1,0))</f>
        <v/>
      </c>
      <c r="S1125" s="30">
        <f>IF(P1125="","",IF(F1125="","ERRO: data prevista ausente ou inválida",IF(O1125=0,"Duplicada: contada uma vez",IF(N(G1125)=0,"ERRO: tarefa fora do Plano Mestre",IF(P1125=0,"Tarefa retirada do plano: não conta","OK")))))</f>
        <v/>
      </c>
    </row>
    <row r="1126">
      <c r="A1126" s="29" t="n"/>
      <c r="B1126" s="25" t="n"/>
      <c r="C1126" s="49" t="n"/>
      <c r="D1126" s="29" t="n"/>
      <c r="E1126" s="23">
        <f>IF(OR(A1126="",B1126=""),"",A1126&amp;"|"&amp;B1126)</f>
        <v/>
      </c>
      <c r="F1126" s="30">
        <f>IF(OR(E1126="",NOT(ISNUMBER(C1126))),"",E1126&amp;"|"&amp;YEAR(C1126)&amp;"-"&amp;RIGHT("0"&amp;MONTH(C1126),2)&amp;"-"&amp;RIGHT("0"&amp;DAY(C1126),2))</f>
        <v/>
      </c>
      <c r="G1126" s="26">
        <f>IF(E1126="","",IFERROR(MATCH(E1126,pl_chave,0),0))</f>
        <v/>
      </c>
      <c r="H1126" s="23">
        <f>IF(G1126="","",IF(G1126=0,"Tarefa fora do plano",INDEX(pl_tag,G1126)))</f>
        <v/>
      </c>
      <c r="I1126" s="30">
        <f>IF(N(G1126)=0,"",INDEX(pl_atividade,G1126))</f>
        <v/>
      </c>
      <c r="J1126" s="50">
        <f>IF(N(G1126)=0,"",INDEX(pl_especialidade,G1126))</f>
        <v/>
      </c>
      <c r="K1126" s="28">
        <f>IF(N(G1126)=0,"",INDEX(pl_duracao,G1126))</f>
        <v/>
      </c>
      <c r="L1126" s="39">
        <f>IF(ISNUMBER(C1126),YEAR(C1126),"")</f>
        <v/>
      </c>
      <c r="M1126" s="39">
        <f>IF(ISNUMBER(C1126),MONTH(C1126),"")</f>
        <v/>
      </c>
      <c r="N1126" s="23">
        <f>IF(L1126="","",IF(NOT(ISNUMBER(crono_ano)),"Informe o ano",IF(L1126&lt;crono_ano,"Antes do ano",IF(L1126&gt;crono_ano,"Depois do ano","No ano"))))</f>
        <v/>
      </c>
      <c r="O1126" s="39">
        <f>IF(F1126="","",IF(COUNTIF(F$7:F1126,F1126)=1,1,0))</f>
        <v/>
      </c>
      <c r="P1126" s="39">
        <f>IF(A1126&amp;B1126&amp;C1126="","",IF(AND(O1126=1,N(G1126)&gt;0),IF(INDEX(pl_ativa,MAX(1,N(G1126)))="Sim",1,0),0))</f>
        <v/>
      </c>
      <c r="Q1126" s="39">
        <f>IF(F1126="","",COUNTIFS(ex_chave_oc,F1126,ex_cancelada,"&lt;&gt;Sim"))</f>
        <v/>
      </c>
      <c r="R1126" s="51">
        <f>IF(P1126="","",IF(AND(P1126=1,N(Q1126)&gt;0),1,0))</f>
        <v/>
      </c>
      <c r="S1126" s="30">
        <f>IF(P1126="","",IF(F1126="","ERRO: data prevista ausente ou inválida",IF(O1126=0,"Duplicada: contada uma vez",IF(N(G1126)=0,"ERRO: tarefa fora do Plano Mestre",IF(P1126=0,"Tarefa retirada do plano: não conta","OK")))))</f>
        <v/>
      </c>
    </row>
    <row r="1127">
      <c r="A1127" s="29" t="n"/>
      <c r="B1127" s="25" t="n"/>
      <c r="C1127" s="49" t="n"/>
      <c r="D1127" s="29" t="n"/>
      <c r="E1127" s="23">
        <f>IF(OR(A1127="",B1127=""),"",A1127&amp;"|"&amp;B1127)</f>
        <v/>
      </c>
      <c r="F1127" s="30">
        <f>IF(OR(E1127="",NOT(ISNUMBER(C1127))),"",E1127&amp;"|"&amp;YEAR(C1127)&amp;"-"&amp;RIGHT("0"&amp;MONTH(C1127),2)&amp;"-"&amp;RIGHT("0"&amp;DAY(C1127),2))</f>
        <v/>
      </c>
      <c r="G1127" s="26">
        <f>IF(E1127="","",IFERROR(MATCH(E1127,pl_chave,0),0))</f>
        <v/>
      </c>
      <c r="H1127" s="23">
        <f>IF(G1127="","",IF(G1127=0,"Tarefa fora do plano",INDEX(pl_tag,G1127)))</f>
        <v/>
      </c>
      <c r="I1127" s="30">
        <f>IF(N(G1127)=0,"",INDEX(pl_atividade,G1127))</f>
        <v/>
      </c>
      <c r="J1127" s="50">
        <f>IF(N(G1127)=0,"",INDEX(pl_especialidade,G1127))</f>
        <v/>
      </c>
      <c r="K1127" s="28">
        <f>IF(N(G1127)=0,"",INDEX(pl_duracao,G1127))</f>
        <v/>
      </c>
      <c r="L1127" s="39">
        <f>IF(ISNUMBER(C1127),YEAR(C1127),"")</f>
        <v/>
      </c>
      <c r="M1127" s="39">
        <f>IF(ISNUMBER(C1127),MONTH(C1127),"")</f>
        <v/>
      </c>
      <c r="N1127" s="23">
        <f>IF(L1127="","",IF(NOT(ISNUMBER(crono_ano)),"Informe o ano",IF(L1127&lt;crono_ano,"Antes do ano",IF(L1127&gt;crono_ano,"Depois do ano","No ano"))))</f>
        <v/>
      </c>
      <c r="O1127" s="39">
        <f>IF(F1127="","",IF(COUNTIF(F$7:F1127,F1127)=1,1,0))</f>
        <v/>
      </c>
      <c r="P1127" s="39">
        <f>IF(A1127&amp;B1127&amp;C1127="","",IF(AND(O1127=1,N(G1127)&gt;0),IF(INDEX(pl_ativa,MAX(1,N(G1127)))="Sim",1,0),0))</f>
        <v/>
      </c>
      <c r="Q1127" s="39">
        <f>IF(F1127="","",COUNTIFS(ex_chave_oc,F1127,ex_cancelada,"&lt;&gt;Sim"))</f>
        <v/>
      </c>
      <c r="R1127" s="51">
        <f>IF(P1127="","",IF(AND(P1127=1,N(Q1127)&gt;0),1,0))</f>
        <v/>
      </c>
      <c r="S1127" s="30">
        <f>IF(P1127="","",IF(F1127="","ERRO: data prevista ausente ou inválida",IF(O1127=0,"Duplicada: contada uma vez",IF(N(G1127)=0,"ERRO: tarefa fora do Plano Mestre",IF(P1127=0,"Tarefa retirada do plano: não conta","OK")))))</f>
        <v/>
      </c>
    </row>
    <row r="1128">
      <c r="A1128" s="29" t="n"/>
      <c r="B1128" s="25" t="n"/>
      <c r="C1128" s="49" t="n"/>
      <c r="D1128" s="29" t="n"/>
      <c r="E1128" s="23">
        <f>IF(OR(A1128="",B1128=""),"",A1128&amp;"|"&amp;B1128)</f>
        <v/>
      </c>
      <c r="F1128" s="30">
        <f>IF(OR(E1128="",NOT(ISNUMBER(C1128))),"",E1128&amp;"|"&amp;YEAR(C1128)&amp;"-"&amp;RIGHT("0"&amp;MONTH(C1128),2)&amp;"-"&amp;RIGHT("0"&amp;DAY(C1128),2))</f>
        <v/>
      </c>
      <c r="G1128" s="26">
        <f>IF(E1128="","",IFERROR(MATCH(E1128,pl_chave,0),0))</f>
        <v/>
      </c>
      <c r="H1128" s="23">
        <f>IF(G1128="","",IF(G1128=0,"Tarefa fora do plano",INDEX(pl_tag,G1128)))</f>
        <v/>
      </c>
      <c r="I1128" s="30">
        <f>IF(N(G1128)=0,"",INDEX(pl_atividade,G1128))</f>
        <v/>
      </c>
      <c r="J1128" s="50">
        <f>IF(N(G1128)=0,"",INDEX(pl_especialidade,G1128))</f>
        <v/>
      </c>
      <c r="K1128" s="28">
        <f>IF(N(G1128)=0,"",INDEX(pl_duracao,G1128))</f>
        <v/>
      </c>
      <c r="L1128" s="39">
        <f>IF(ISNUMBER(C1128),YEAR(C1128),"")</f>
        <v/>
      </c>
      <c r="M1128" s="39">
        <f>IF(ISNUMBER(C1128),MONTH(C1128),"")</f>
        <v/>
      </c>
      <c r="N1128" s="23">
        <f>IF(L1128="","",IF(NOT(ISNUMBER(crono_ano)),"Informe o ano",IF(L1128&lt;crono_ano,"Antes do ano",IF(L1128&gt;crono_ano,"Depois do ano","No ano"))))</f>
        <v/>
      </c>
      <c r="O1128" s="39">
        <f>IF(F1128="","",IF(COUNTIF(F$7:F1128,F1128)=1,1,0))</f>
        <v/>
      </c>
      <c r="P1128" s="39">
        <f>IF(A1128&amp;B1128&amp;C1128="","",IF(AND(O1128=1,N(G1128)&gt;0),IF(INDEX(pl_ativa,MAX(1,N(G1128)))="Sim",1,0),0))</f>
        <v/>
      </c>
      <c r="Q1128" s="39">
        <f>IF(F1128="","",COUNTIFS(ex_chave_oc,F1128,ex_cancelada,"&lt;&gt;Sim"))</f>
        <v/>
      </c>
      <c r="R1128" s="51">
        <f>IF(P1128="","",IF(AND(P1128=1,N(Q1128)&gt;0),1,0))</f>
        <v/>
      </c>
      <c r="S1128" s="30">
        <f>IF(P1128="","",IF(F1128="","ERRO: data prevista ausente ou inválida",IF(O1128=0,"Duplicada: contada uma vez",IF(N(G1128)=0,"ERRO: tarefa fora do Plano Mestre",IF(P1128=0,"Tarefa retirada do plano: não conta","OK")))))</f>
        <v/>
      </c>
    </row>
    <row r="1129">
      <c r="A1129" s="29" t="n"/>
      <c r="B1129" s="25" t="n"/>
      <c r="C1129" s="49" t="n"/>
      <c r="D1129" s="29" t="n"/>
      <c r="E1129" s="23">
        <f>IF(OR(A1129="",B1129=""),"",A1129&amp;"|"&amp;B1129)</f>
        <v/>
      </c>
      <c r="F1129" s="30">
        <f>IF(OR(E1129="",NOT(ISNUMBER(C1129))),"",E1129&amp;"|"&amp;YEAR(C1129)&amp;"-"&amp;RIGHT("0"&amp;MONTH(C1129),2)&amp;"-"&amp;RIGHT("0"&amp;DAY(C1129),2))</f>
        <v/>
      </c>
      <c r="G1129" s="26">
        <f>IF(E1129="","",IFERROR(MATCH(E1129,pl_chave,0),0))</f>
        <v/>
      </c>
      <c r="H1129" s="23">
        <f>IF(G1129="","",IF(G1129=0,"Tarefa fora do plano",INDEX(pl_tag,G1129)))</f>
        <v/>
      </c>
      <c r="I1129" s="30">
        <f>IF(N(G1129)=0,"",INDEX(pl_atividade,G1129))</f>
        <v/>
      </c>
      <c r="J1129" s="50">
        <f>IF(N(G1129)=0,"",INDEX(pl_especialidade,G1129))</f>
        <v/>
      </c>
      <c r="K1129" s="28">
        <f>IF(N(G1129)=0,"",INDEX(pl_duracao,G1129))</f>
        <v/>
      </c>
      <c r="L1129" s="39">
        <f>IF(ISNUMBER(C1129),YEAR(C1129),"")</f>
        <v/>
      </c>
      <c r="M1129" s="39">
        <f>IF(ISNUMBER(C1129),MONTH(C1129),"")</f>
        <v/>
      </c>
      <c r="N1129" s="23">
        <f>IF(L1129="","",IF(NOT(ISNUMBER(crono_ano)),"Informe o ano",IF(L1129&lt;crono_ano,"Antes do ano",IF(L1129&gt;crono_ano,"Depois do ano","No ano"))))</f>
        <v/>
      </c>
      <c r="O1129" s="39">
        <f>IF(F1129="","",IF(COUNTIF(F$7:F1129,F1129)=1,1,0))</f>
        <v/>
      </c>
      <c r="P1129" s="39">
        <f>IF(A1129&amp;B1129&amp;C1129="","",IF(AND(O1129=1,N(G1129)&gt;0),IF(INDEX(pl_ativa,MAX(1,N(G1129)))="Sim",1,0),0))</f>
        <v/>
      </c>
      <c r="Q1129" s="39">
        <f>IF(F1129="","",COUNTIFS(ex_chave_oc,F1129,ex_cancelada,"&lt;&gt;Sim"))</f>
        <v/>
      </c>
      <c r="R1129" s="51">
        <f>IF(P1129="","",IF(AND(P1129=1,N(Q1129)&gt;0),1,0))</f>
        <v/>
      </c>
      <c r="S1129" s="30">
        <f>IF(P1129="","",IF(F1129="","ERRO: data prevista ausente ou inválida",IF(O1129=0,"Duplicada: contada uma vez",IF(N(G1129)=0,"ERRO: tarefa fora do Plano Mestre",IF(P1129=0,"Tarefa retirada do plano: não conta","OK")))))</f>
        <v/>
      </c>
    </row>
    <row r="1130">
      <c r="A1130" s="29" t="n"/>
      <c r="B1130" s="25" t="n"/>
      <c r="C1130" s="49" t="n"/>
      <c r="D1130" s="29" t="n"/>
      <c r="E1130" s="23">
        <f>IF(OR(A1130="",B1130=""),"",A1130&amp;"|"&amp;B1130)</f>
        <v/>
      </c>
      <c r="F1130" s="30">
        <f>IF(OR(E1130="",NOT(ISNUMBER(C1130))),"",E1130&amp;"|"&amp;YEAR(C1130)&amp;"-"&amp;RIGHT("0"&amp;MONTH(C1130),2)&amp;"-"&amp;RIGHT("0"&amp;DAY(C1130),2))</f>
        <v/>
      </c>
      <c r="G1130" s="26">
        <f>IF(E1130="","",IFERROR(MATCH(E1130,pl_chave,0),0))</f>
        <v/>
      </c>
      <c r="H1130" s="23">
        <f>IF(G1130="","",IF(G1130=0,"Tarefa fora do plano",INDEX(pl_tag,G1130)))</f>
        <v/>
      </c>
      <c r="I1130" s="30">
        <f>IF(N(G1130)=0,"",INDEX(pl_atividade,G1130))</f>
        <v/>
      </c>
      <c r="J1130" s="50">
        <f>IF(N(G1130)=0,"",INDEX(pl_especialidade,G1130))</f>
        <v/>
      </c>
      <c r="K1130" s="28">
        <f>IF(N(G1130)=0,"",INDEX(pl_duracao,G1130))</f>
        <v/>
      </c>
      <c r="L1130" s="39">
        <f>IF(ISNUMBER(C1130),YEAR(C1130),"")</f>
        <v/>
      </c>
      <c r="M1130" s="39">
        <f>IF(ISNUMBER(C1130),MONTH(C1130),"")</f>
        <v/>
      </c>
      <c r="N1130" s="23">
        <f>IF(L1130="","",IF(NOT(ISNUMBER(crono_ano)),"Informe o ano",IF(L1130&lt;crono_ano,"Antes do ano",IF(L1130&gt;crono_ano,"Depois do ano","No ano"))))</f>
        <v/>
      </c>
      <c r="O1130" s="39">
        <f>IF(F1130="","",IF(COUNTIF(F$7:F1130,F1130)=1,1,0))</f>
        <v/>
      </c>
      <c r="P1130" s="39">
        <f>IF(A1130&amp;B1130&amp;C1130="","",IF(AND(O1130=1,N(G1130)&gt;0),IF(INDEX(pl_ativa,MAX(1,N(G1130)))="Sim",1,0),0))</f>
        <v/>
      </c>
      <c r="Q1130" s="39">
        <f>IF(F1130="","",COUNTIFS(ex_chave_oc,F1130,ex_cancelada,"&lt;&gt;Sim"))</f>
        <v/>
      </c>
      <c r="R1130" s="51">
        <f>IF(P1130="","",IF(AND(P1130=1,N(Q1130)&gt;0),1,0))</f>
        <v/>
      </c>
      <c r="S1130" s="30">
        <f>IF(P1130="","",IF(F1130="","ERRO: data prevista ausente ou inválida",IF(O1130=0,"Duplicada: contada uma vez",IF(N(G1130)=0,"ERRO: tarefa fora do Plano Mestre",IF(P1130=0,"Tarefa retirada do plano: não conta","OK")))))</f>
        <v/>
      </c>
    </row>
    <row r="1131">
      <c r="A1131" s="29" t="n"/>
      <c r="B1131" s="25" t="n"/>
      <c r="C1131" s="49" t="n"/>
      <c r="D1131" s="29" t="n"/>
      <c r="E1131" s="23">
        <f>IF(OR(A1131="",B1131=""),"",A1131&amp;"|"&amp;B1131)</f>
        <v/>
      </c>
      <c r="F1131" s="30">
        <f>IF(OR(E1131="",NOT(ISNUMBER(C1131))),"",E1131&amp;"|"&amp;YEAR(C1131)&amp;"-"&amp;RIGHT("0"&amp;MONTH(C1131),2)&amp;"-"&amp;RIGHT("0"&amp;DAY(C1131),2))</f>
        <v/>
      </c>
      <c r="G1131" s="26">
        <f>IF(E1131="","",IFERROR(MATCH(E1131,pl_chave,0),0))</f>
        <v/>
      </c>
      <c r="H1131" s="23">
        <f>IF(G1131="","",IF(G1131=0,"Tarefa fora do plano",INDEX(pl_tag,G1131)))</f>
        <v/>
      </c>
      <c r="I1131" s="30">
        <f>IF(N(G1131)=0,"",INDEX(pl_atividade,G1131))</f>
        <v/>
      </c>
      <c r="J1131" s="50">
        <f>IF(N(G1131)=0,"",INDEX(pl_especialidade,G1131))</f>
        <v/>
      </c>
      <c r="K1131" s="28">
        <f>IF(N(G1131)=0,"",INDEX(pl_duracao,G1131))</f>
        <v/>
      </c>
      <c r="L1131" s="39">
        <f>IF(ISNUMBER(C1131),YEAR(C1131),"")</f>
        <v/>
      </c>
      <c r="M1131" s="39">
        <f>IF(ISNUMBER(C1131),MONTH(C1131),"")</f>
        <v/>
      </c>
      <c r="N1131" s="23">
        <f>IF(L1131="","",IF(NOT(ISNUMBER(crono_ano)),"Informe o ano",IF(L1131&lt;crono_ano,"Antes do ano",IF(L1131&gt;crono_ano,"Depois do ano","No ano"))))</f>
        <v/>
      </c>
      <c r="O1131" s="39">
        <f>IF(F1131="","",IF(COUNTIF(F$7:F1131,F1131)=1,1,0))</f>
        <v/>
      </c>
      <c r="P1131" s="39">
        <f>IF(A1131&amp;B1131&amp;C1131="","",IF(AND(O1131=1,N(G1131)&gt;0),IF(INDEX(pl_ativa,MAX(1,N(G1131)))="Sim",1,0),0))</f>
        <v/>
      </c>
      <c r="Q1131" s="39">
        <f>IF(F1131="","",COUNTIFS(ex_chave_oc,F1131,ex_cancelada,"&lt;&gt;Sim"))</f>
        <v/>
      </c>
      <c r="R1131" s="51">
        <f>IF(P1131="","",IF(AND(P1131=1,N(Q1131)&gt;0),1,0))</f>
        <v/>
      </c>
      <c r="S1131" s="30">
        <f>IF(P1131="","",IF(F1131="","ERRO: data prevista ausente ou inválida",IF(O1131=0,"Duplicada: contada uma vez",IF(N(G1131)=0,"ERRO: tarefa fora do Plano Mestre",IF(P1131=0,"Tarefa retirada do plano: não conta","OK")))))</f>
        <v/>
      </c>
    </row>
    <row r="1132">
      <c r="A1132" s="29" t="n"/>
      <c r="B1132" s="25" t="n"/>
      <c r="C1132" s="49" t="n"/>
      <c r="D1132" s="29" t="n"/>
      <c r="E1132" s="23">
        <f>IF(OR(A1132="",B1132=""),"",A1132&amp;"|"&amp;B1132)</f>
        <v/>
      </c>
      <c r="F1132" s="30">
        <f>IF(OR(E1132="",NOT(ISNUMBER(C1132))),"",E1132&amp;"|"&amp;YEAR(C1132)&amp;"-"&amp;RIGHT("0"&amp;MONTH(C1132),2)&amp;"-"&amp;RIGHT("0"&amp;DAY(C1132),2))</f>
        <v/>
      </c>
      <c r="G1132" s="26">
        <f>IF(E1132="","",IFERROR(MATCH(E1132,pl_chave,0),0))</f>
        <v/>
      </c>
      <c r="H1132" s="23">
        <f>IF(G1132="","",IF(G1132=0,"Tarefa fora do plano",INDEX(pl_tag,G1132)))</f>
        <v/>
      </c>
      <c r="I1132" s="30">
        <f>IF(N(G1132)=0,"",INDEX(pl_atividade,G1132))</f>
        <v/>
      </c>
      <c r="J1132" s="50">
        <f>IF(N(G1132)=0,"",INDEX(pl_especialidade,G1132))</f>
        <v/>
      </c>
      <c r="K1132" s="28">
        <f>IF(N(G1132)=0,"",INDEX(pl_duracao,G1132))</f>
        <v/>
      </c>
      <c r="L1132" s="39">
        <f>IF(ISNUMBER(C1132),YEAR(C1132),"")</f>
        <v/>
      </c>
      <c r="M1132" s="39">
        <f>IF(ISNUMBER(C1132),MONTH(C1132),"")</f>
        <v/>
      </c>
      <c r="N1132" s="23">
        <f>IF(L1132="","",IF(NOT(ISNUMBER(crono_ano)),"Informe o ano",IF(L1132&lt;crono_ano,"Antes do ano",IF(L1132&gt;crono_ano,"Depois do ano","No ano"))))</f>
        <v/>
      </c>
      <c r="O1132" s="39">
        <f>IF(F1132="","",IF(COUNTIF(F$7:F1132,F1132)=1,1,0))</f>
        <v/>
      </c>
      <c r="P1132" s="39">
        <f>IF(A1132&amp;B1132&amp;C1132="","",IF(AND(O1132=1,N(G1132)&gt;0),IF(INDEX(pl_ativa,MAX(1,N(G1132)))="Sim",1,0),0))</f>
        <v/>
      </c>
      <c r="Q1132" s="39">
        <f>IF(F1132="","",COUNTIFS(ex_chave_oc,F1132,ex_cancelada,"&lt;&gt;Sim"))</f>
        <v/>
      </c>
      <c r="R1132" s="51">
        <f>IF(P1132="","",IF(AND(P1132=1,N(Q1132)&gt;0),1,0))</f>
        <v/>
      </c>
      <c r="S1132" s="30">
        <f>IF(P1132="","",IF(F1132="","ERRO: data prevista ausente ou inválida",IF(O1132=0,"Duplicada: contada uma vez",IF(N(G1132)=0,"ERRO: tarefa fora do Plano Mestre",IF(P1132=0,"Tarefa retirada do plano: não conta","OK")))))</f>
        <v/>
      </c>
    </row>
    <row r="1133">
      <c r="A1133" s="29" t="n"/>
      <c r="B1133" s="25" t="n"/>
      <c r="C1133" s="49" t="n"/>
      <c r="D1133" s="29" t="n"/>
      <c r="E1133" s="23">
        <f>IF(OR(A1133="",B1133=""),"",A1133&amp;"|"&amp;B1133)</f>
        <v/>
      </c>
      <c r="F1133" s="30">
        <f>IF(OR(E1133="",NOT(ISNUMBER(C1133))),"",E1133&amp;"|"&amp;YEAR(C1133)&amp;"-"&amp;RIGHT("0"&amp;MONTH(C1133),2)&amp;"-"&amp;RIGHT("0"&amp;DAY(C1133),2))</f>
        <v/>
      </c>
      <c r="G1133" s="26">
        <f>IF(E1133="","",IFERROR(MATCH(E1133,pl_chave,0),0))</f>
        <v/>
      </c>
      <c r="H1133" s="23">
        <f>IF(G1133="","",IF(G1133=0,"Tarefa fora do plano",INDEX(pl_tag,G1133)))</f>
        <v/>
      </c>
      <c r="I1133" s="30">
        <f>IF(N(G1133)=0,"",INDEX(pl_atividade,G1133))</f>
        <v/>
      </c>
      <c r="J1133" s="50">
        <f>IF(N(G1133)=0,"",INDEX(pl_especialidade,G1133))</f>
        <v/>
      </c>
      <c r="K1133" s="28">
        <f>IF(N(G1133)=0,"",INDEX(pl_duracao,G1133))</f>
        <v/>
      </c>
      <c r="L1133" s="39">
        <f>IF(ISNUMBER(C1133),YEAR(C1133),"")</f>
        <v/>
      </c>
      <c r="M1133" s="39">
        <f>IF(ISNUMBER(C1133),MONTH(C1133),"")</f>
        <v/>
      </c>
      <c r="N1133" s="23">
        <f>IF(L1133="","",IF(NOT(ISNUMBER(crono_ano)),"Informe o ano",IF(L1133&lt;crono_ano,"Antes do ano",IF(L1133&gt;crono_ano,"Depois do ano","No ano"))))</f>
        <v/>
      </c>
      <c r="O1133" s="39">
        <f>IF(F1133="","",IF(COUNTIF(F$7:F1133,F1133)=1,1,0))</f>
        <v/>
      </c>
      <c r="P1133" s="39">
        <f>IF(A1133&amp;B1133&amp;C1133="","",IF(AND(O1133=1,N(G1133)&gt;0),IF(INDEX(pl_ativa,MAX(1,N(G1133)))="Sim",1,0),0))</f>
        <v/>
      </c>
      <c r="Q1133" s="39">
        <f>IF(F1133="","",COUNTIFS(ex_chave_oc,F1133,ex_cancelada,"&lt;&gt;Sim"))</f>
        <v/>
      </c>
      <c r="R1133" s="51">
        <f>IF(P1133="","",IF(AND(P1133=1,N(Q1133)&gt;0),1,0))</f>
        <v/>
      </c>
      <c r="S1133" s="30">
        <f>IF(P1133="","",IF(F1133="","ERRO: data prevista ausente ou inválida",IF(O1133=0,"Duplicada: contada uma vez",IF(N(G1133)=0,"ERRO: tarefa fora do Plano Mestre",IF(P1133=0,"Tarefa retirada do plano: não conta","OK")))))</f>
        <v/>
      </c>
    </row>
    <row r="1134">
      <c r="A1134" s="29" t="n"/>
      <c r="B1134" s="25" t="n"/>
      <c r="C1134" s="49" t="n"/>
      <c r="D1134" s="29" t="n"/>
      <c r="E1134" s="23">
        <f>IF(OR(A1134="",B1134=""),"",A1134&amp;"|"&amp;B1134)</f>
        <v/>
      </c>
      <c r="F1134" s="30">
        <f>IF(OR(E1134="",NOT(ISNUMBER(C1134))),"",E1134&amp;"|"&amp;YEAR(C1134)&amp;"-"&amp;RIGHT("0"&amp;MONTH(C1134),2)&amp;"-"&amp;RIGHT("0"&amp;DAY(C1134),2))</f>
        <v/>
      </c>
      <c r="G1134" s="26">
        <f>IF(E1134="","",IFERROR(MATCH(E1134,pl_chave,0),0))</f>
        <v/>
      </c>
      <c r="H1134" s="23">
        <f>IF(G1134="","",IF(G1134=0,"Tarefa fora do plano",INDEX(pl_tag,G1134)))</f>
        <v/>
      </c>
      <c r="I1134" s="30">
        <f>IF(N(G1134)=0,"",INDEX(pl_atividade,G1134))</f>
        <v/>
      </c>
      <c r="J1134" s="50">
        <f>IF(N(G1134)=0,"",INDEX(pl_especialidade,G1134))</f>
        <v/>
      </c>
      <c r="K1134" s="28">
        <f>IF(N(G1134)=0,"",INDEX(pl_duracao,G1134))</f>
        <v/>
      </c>
      <c r="L1134" s="39">
        <f>IF(ISNUMBER(C1134),YEAR(C1134),"")</f>
        <v/>
      </c>
      <c r="M1134" s="39">
        <f>IF(ISNUMBER(C1134),MONTH(C1134),"")</f>
        <v/>
      </c>
      <c r="N1134" s="23">
        <f>IF(L1134="","",IF(NOT(ISNUMBER(crono_ano)),"Informe o ano",IF(L1134&lt;crono_ano,"Antes do ano",IF(L1134&gt;crono_ano,"Depois do ano","No ano"))))</f>
        <v/>
      </c>
      <c r="O1134" s="39">
        <f>IF(F1134="","",IF(COUNTIF(F$7:F1134,F1134)=1,1,0))</f>
        <v/>
      </c>
      <c r="P1134" s="39">
        <f>IF(A1134&amp;B1134&amp;C1134="","",IF(AND(O1134=1,N(G1134)&gt;0),IF(INDEX(pl_ativa,MAX(1,N(G1134)))="Sim",1,0),0))</f>
        <v/>
      </c>
      <c r="Q1134" s="39">
        <f>IF(F1134="","",COUNTIFS(ex_chave_oc,F1134,ex_cancelada,"&lt;&gt;Sim"))</f>
        <v/>
      </c>
      <c r="R1134" s="51">
        <f>IF(P1134="","",IF(AND(P1134=1,N(Q1134)&gt;0),1,0))</f>
        <v/>
      </c>
      <c r="S1134" s="30">
        <f>IF(P1134="","",IF(F1134="","ERRO: data prevista ausente ou inválida",IF(O1134=0,"Duplicada: contada uma vez",IF(N(G1134)=0,"ERRO: tarefa fora do Plano Mestre",IF(P1134=0,"Tarefa retirada do plano: não conta","OK")))))</f>
        <v/>
      </c>
    </row>
    <row r="1135">
      <c r="A1135" s="29" t="n"/>
      <c r="B1135" s="25" t="n"/>
      <c r="C1135" s="49" t="n"/>
      <c r="D1135" s="29" t="n"/>
      <c r="E1135" s="23">
        <f>IF(OR(A1135="",B1135=""),"",A1135&amp;"|"&amp;B1135)</f>
        <v/>
      </c>
      <c r="F1135" s="30">
        <f>IF(OR(E1135="",NOT(ISNUMBER(C1135))),"",E1135&amp;"|"&amp;YEAR(C1135)&amp;"-"&amp;RIGHT("0"&amp;MONTH(C1135),2)&amp;"-"&amp;RIGHT("0"&amp;DAY(C1135),2))</f>
        <v/>
      </c>
      <c r="G1135" s="26">
        <f>IF(E1135="","",IFERROR(MATCH(E1135,pl_chave,0),0))</f>
        <v/>
      </c>
      <c r="H1135" s="23">
        <f>IF(G1135="","",IF(G1135=0,"Tarefa fora do plano",INDEX(pl_tag,G1135)))</f>
        <v/>
      </c>
      <c r="I1135" s="30">
        <f>IF(N(G1135)=0,"",INDEX(pl_atividade,G1135))</f>
        <v/>
      </c>
      <c r="J1135" s="50">
        <f>IF(N(G1135)=0,"",INDEX(pl_especialidade,G1135))</f>
        <v/>
      </c>
      <c r="K1135" s="28">
        <f>IF(N(G1135)=0,"",INDEX(pl_duracao,G1135))</f>
        <v/>
      </c>
      <c r="L1135" s="39">
        <f>IF(ISNUMBER(C1135),YEAR(C1135),"")</f>
        <v/>
      </c>
      <c r="M1135" s="39">
        <f>IF(ISNUMBER(C1135),MONTH(C1135),"")</f>
        <v/>
      </c>
      <c r="N1135" s="23">
        <f>IF(L1135="","",IF(NOT(ISNUMBER(crono_ano)),"Informe o ano",IF(L1135&lt;crono_ano,"Antes do ano",IF(L1135&gt;crono_ano,"Depois do ano","No ano"))))</f>
        <v/>
      </c>
      <c r="O1135" s="39">
        <f>IF(F1135="","",IF(COUNTIF(F$7:F1135,F1135)=1,1,0))</f>
        <v/>
      </c>
      <c r="P1135" s="39">
        <f>IF(A1135&amp;B1135&amp;C1135="","",IF(AND(O1135=1,N(G1135)&gt;0),IF(INDEX(pl_ativa,MAX(1,N(G1135)))="Sim",1,0),0))</f>
        <v/>
      </c>
      <c r="Q1135" s="39">
        <f>IF(F1135="","",COUNTIFS(ex_chave_oc,F1135,ex_cancelada,"&lt;&gt;Sim"))</f>
        <v/>
      </c>
      <c r="R1135" s="51">
        <f>IF(P1135="","",IF(AND(P1135=1,N(Q1135)&gt;0),1,0))</f>
        <v/>
      </c>
      <c r="S1135" s="30">
        <f>IF(P1135="","",IF(F1135="","ERRO: data prevista ausente ou inválida",IF(O1135=0,"Duplicada: contada uma vez",IF(N(G1135)=0,"ERRO: tarefa fora do Plano Mestre",IF(P1135=0,"Tarefa retirada do plano: não conta","OK")))))</f>
        <v/>
      </c>
    </row>
    <row r="1136">
      <c r="A1136" s="29" t="n"/>
      <c r="B1136" s="25" t="n"/>
      <c r="C1136" s="49" t="n"/>
      <c r="D1136" s="29" t="n"/>
      <c r="E1136" s="23">
        <f>IF(OR(A1136="",B1136=""),"",A1136&amp;"|"&amp;B1136)</f>
        <v/>
      </c>
      <c r="F1136" s="30">
        <f>IF(OR(E1136="",NOT(ISNUMBER(C1136))),"",E1136&amp;"|"&amp;YEAR(C1136)&amp;"-"&amp;RIGHT("0"&amp;MONTH(C1136),2)&amp;"-"&amp;RIGHT("0"&amp;DAY(C1136),2))</f>
        <v/>
      </c>
      <c r="G1136" s="26">
        <f>IF(E1136="","",IFERROR(MATCH(E1136,pl_chave,0),0))</f>
        <v/>
      </c>
      <c r="H1136" s="23">
        <f>IF(G1136="","",IF(G1136=0,"Tarefa fora do plano",INDEX(pl_tag,G1136)))</f>
        <v/>
      </c>
      <c r="I1136" s="30">
        <f>IF(N(G1136)=0,"",INDEX(pl_atividade,G1136))</f>
        <v/>
      </c>
      <c r="J1136" s="50">
        <f>IF(N(G1136)=0,"",INDEX(pl_especialidade,G1136))</f>
        <v/>
      </c>
      <c r="K1136" s="28">
        <f>IF(N(G1136)=0,"",INDEX(pl_duracao,G1136))</f>
        <v/>
      </c>
      <c r="L1136" s="39">
        <f>IF(ISNUMBER(C1136),YEAR(C1136),"")</f>
        <v/>
      </c>
      <c r="M1136" s="39">
        <f>IF(ISNUMBER(C1136),MONTH(C1136),"")</f>
        <v/>
      </c>
      <c r="N1136" s="23">
        <f>IF(L1136="","",IF(NOT(ISNUMBER(crono_ano)),"Informe o ano",IF(L1136&lt;crono_ano,"Antes do ano",IF(L1136&gt;crono_ano,"Depois do ano","No ano"))))</f>
        <v/>
      </c>
      <c r="O1136" s="39">
        <f>IF(F1136="","",IF(COUNTIF(F$7:F1136,F1136)=1,1,0))</f>
        <v/>
      </c>
      <c r="P1136" s="39">
        <f>IF(A1136&amp;B1136&amp;C1136="","",IF(AND(O1136=1,N(G1136)&gt;0),IF(INDEX(pl_ativa,MAX(1,N(G1136)))="Sim",1,0),0))</f>
        <v/>
      </c>
      <c r="Q1136" s="39">
        <f>IF(F1136="","",COUNTIFS(ex_chave_oc,F1136,ex_cancelada,"&lt;&gt;Sim"))</f>
        <v/>
      </c>
      <c r="R1136" s="51">
        <f>IF(P1136="","",IF(AND(P1136=1,N(Q1136)&gt;0),1,0))</f>
        <v/>
      </c>
      <c r="S1136" s="30">
        <f>IF(P1136="","",IF(F1136="","ERRO: data prevista ausente ou inválida",IF(O1136=0,"Duplicada: contada uma vez",IF(N(G1136)=0,"ERRO: tarefa fora do Plano Mestre",IF(P1136=0,"Tarefa retirada do plano: não conta","OK")))))</f>
        <v/>
      </c>
    </row>
    <row r="1137">
      <c r="A1137" s="29" t="n"/>
      <c r="B1137" s="25" t="n"/>
      <c r="C1137" s="49" t="n"/>
      <c r="D1137" s="29" t="n"/>
      <c r="E1137" s="23">
        <f>IF(OR(A1137="",B1137=""),"",A1137&amp;"|"&amp;B1137)</f>
        <v/>
      </c>
      <c r="F1137" s="30">
        <f>IF(OR(E1137="",NOT(ISNUMBER(C1137))),"",E1137&amp;"|"&amp;YEAR(C1137)&amp;"-"&amp;RIGHT("0"&amp;MONTH(C1137),2)&amp;"-"&amp;RIGHT("0"&amp;DAY(C1137),2))</f>
        <v/>
      </c>
      <c r="G1137" s="26">
        <f>IF(E1137="","",IFERROR(MATCH(E1137,pl_chave,0),0))</f>
        <v/>
      </c>
      <c r="H1137" s="23">
        <f>IF(G1137="","",IF(G1137=0,"Tarefa fora do plano",INDEX(pl_tag,G1137)))</f>
        <v/>
      </c>
      <c r="I1137" s="30">
        <f>IF(N(G1137)=0,"",INDEX(pl_atividade,G1137))</f>
        <v/>
      </c>
      <c r="J1137" s="50">
        <f>IF(N(G1137)=0,"",INDEX(pl_especialidade,G1137))</f>
        <v/>
      </c>
      <c r="K1137" s="28">
        <f>IF(N(G1137)=0,"",INDEX(pl_duracao,G1137))</f>
        <v/>
      </c>
      <c r="L1137" s="39">
        <f>IF(ISNUMBER(C1137),YEAR(C1137),"")</f>
        <v/>
      </c>
      <c r="M1137" s="39">
        <f>IF(ISNUMBER(C1137),MONTH(C1137),"")</f>
        <v/>
      </c>
      <c r="N1137" s="23">
        <f>IF(L1137="","",IF(NOT(ISNUMBER(crono_ano)),"Informe o ano",IF(L1137&lt;crono_ano,"Antes do ano",IF(L1137&gt;crono_ano,"Depois do ano","No ano"))))</f>
        <v/>
      </c>
      <c r="O1137" s="39">
        <f>IF(F1137="","",IF(COUNTIF(F$7:F1137,F1137)=1,1,0))</f>
        <v/>
      </c>
      <c r="P1137" s="39">
        <f>IF(A1137&amp;B1137&amp;C1137="","",IF(AND(O1137=1,N(G1137)&gt;0),IF(INDEX(pl_ativa,MAX(1,N(G1137)))="Sim",1,0),0))</f>
        <v/>
      </c>
      <c r="Q1137" s="39">
        <f>IF(F1137="","",COUNTIFS(ex_chave_oc,F1137,ex_cancelada,"&lt;&gt;Sim"))</f>
        <v/>
      </c>
      <c r="R1137" s="51">
        <f>IF(P1137="","",IF(AND(P1137=1,N(Q1137)&gt;0),1,0))</f>
        <v/>
      </c>
      <c r="S1137" s="30">
        <f>IF(P1137="","",IF(F1137="","ERRO: data prevista ausente ou inválida",IF(O1137=0,"Duplicada: contada uma vez",IF(N(G1137)=0,"ERRO: tarefa fora do Plano Mestre",IF(P1137=0,"Tarefa retirada do plano: não conta","OK")))))</f>
        <v/>
      </c>
    </row>
    <row r="1138">
      <c r="A1138" s="29" t="n"/>
      <c r="B1138" s="25" t="n"/>
      <c r="C1138" s="49" t="n"/>
      <c r="D1138" s="29" t="n"/>
      <c r="E1138" s="23">
        <f>IF(OR(A1138="",B1138=""),"",A1138&amp;"|"&amp;B1138)</f>
        <v/>
      </c>
      <c r="F1138" s="30">
        <f>IF(OR(E1138="",NOT(ISNUMBER(C1138))),"",E1138&amp;"|"&amp;YEAR(C1138)&amp;"-"&amp;RIGHT("0"&amp;MONTH(C1138),2)&amp;"-"&amp;RIGHT("0"&amp;DAY(C1138),2))</f>
        <v/>
      </c>
      <c r="G1138" s="26">
        <f>IF(E1138="","",IFERROR(MATCH(E1138,pl_chave,0),0))</f>
        <v/>
      </c>
      <c r="H1138" s="23">
        <f>IF(G1138="","",IF(G1138=0,"Tarefa fora do plano",INDEX(pl_tag,G1138)))</f>
        <v/>
      </c>
      <c r="I1138" s="30">
        <f>IF(N(G1138)=0,"",INDEX(pl_atividade,G1138))</f>
        <v/>
      </c>
      <c r="J1138" s="50">
        <f>IF(N(G1138)=0,"",INDEX(pl_especialidade,G1138))</f>
        <v/>
      </c>
      <c r="K1138" s="28">
        <f>IF(N(G1138)=0,"",INDEX(pl_duracao,G1138))</f>
        <v/>
      </c>
      <c r="L1138" s="39">
        <f>IF(ISNUMBER(C1138),YEAR(C1138),"")</f>
        <v/>
      </c>
      <c r="M1138" s="39">
        <f>IF(ISNUMBER(C1138),MONTH(C1138),"")</f>
        <v/>
      </c>
      <c r="N1138" s="23">
        <f>IF(L1138="","",IF(NOT(ISNUMBER(crono_ano)),"Informe o ano",IF(L1138&lt;crono_ano,"Antes do ano",IF(L1138&gt;crono_ano,"Depois do ano","No ano"))))</f>
        <v/>
      </c>
      <c r="O1138" s="39">
        <f>IF(F1138="","",IF(COUNTIF(F$7:F1138,F1138)=1,1,0))</f>
        <v/>
      </c>
      <c r="P1138" s="39">
        <f>IF(A1138&amp;B1138&amp;C1138="","",IF(AND(O1138=1,N(G1138)&gt;0),IF(INDEX(pl_ativa,MAX(1,N(G1138)))="Sim",1,0),0))</f>
        <v/>
      </c>
      <c r="Q1138" s="39">
        <f>IF(F1138="","",COUNTIFS(ex_chave_oc,F1138,ex_cancelada,"&lt;&gt;Sim"))</f>
        <v/>
      </c>
      <c r="R1138" s="51">
        <f>IF(P1138="","",IF(AND(P1138=1,N(Q1138)&gt;0),1,0))</f>
        <v/>
      </c>
      <c r="S1138" s="30">
        <f>IF(P1138="","",IF(F1138="","ERRO: data prevista ausente ou inválida",IF(O1138=0,"Duplicada: contada uma vez",IF(N(G1138)=0,"ERRO: tarefa fora do Plano Mestre",IF(P1138=0,"Tarefa retirada do plano: não conta","OK")))))</f>
        <v/>
      </c>
    </row>
    <row r="1139">
      <c r="A1139" s="29" t="n"/>
      <c r="B1139" s="25" t="n"/>
      <c r="C1139" s="49" t="n"/>
      <c r="D1139" s="29" t="n"/>
      <c r="E1139" s="23">
        <f>IF(OR(A1139="",B1139=""),"",A1139&amp;"|"&amp;B1139)</f>
        <v/>
      </c>
      <c r="F1139" s="30">
        <f>IF(OR(E1139="",NOT(ISNUMBER(C1139))),"",E1139&amp;"|"&amp;YEAR(C1139)&amp;"-"&amp;RIGHT("0"&amp;MONTH(C1139),2)&amp;"-"&amp;RIGHT("0"&amp;DAY(C1139),2))</f>
        <v/>
      </c>
      <c r="G1139" s="26">
        <f>IF(E1139="","",IFERROR(MATCH(E1139,pl_chave,0),0))</f>
        <v/>
      </c>
      <c r="H1139" s="23">
        <f>IF(G1139="","",IF(G1139=0,"Tarefa fora do plano",INDEX(pl_tag,G1139)))</f>
        <v/>
      </c>
      <c r="I1139" s="30">
        <f>IF(N(G1139)=0,"",INDEX(pl_atividade,G1139))</f>
        <v/>
      </c>
      <c r="J1139" s="50">
        <f>IF(N(G1139)=0,"",INDEX(pl_especialidade,G1139))</f>
        <v/>
      </c>
      <c r="K1139" s="28">
        <f>IF(N(G1139)=0,"",INDEX(pl_duracao,G1139))</f>
        <v/>
      </c>
      <c r="L1139" s="39">
        <f>IF(ISNUMBER(C1139),YEAR(C1139),"")</f>
        <v/>
      </c>
      <c r="M1139" s="39">
        <f>IF(ISNUMBER(C1139),MONTH(C1139),"")</f>
        <v/>
      </c>
      <c r="N1139" s="23">
        <f>IF(L1139="","",IF(NOT(ISNUMBER(crono_ano)),"Informe o ano",IF(L1139&lt;crono_ano,"Antes do ano",IF(L1139&gt;crono_ano,"Depois do ano","No ano"))))</f>
        <v/>
      </c>
      <c r="O1139" s="39">
        <f>IF(F1139="","",IF(COUNTIF(F$7:F1139,F1139)=1,1,0))</f>
        <v/>
      </c>
      <c r="P1139" s="39">
        <f>IF(A1139&amp;B1139&amp;C1139="","",IF(AND(O1139=1,N(G1139)&gt;0),IF(INDEX(pl_ativa,MAX(1,N(G1139)))="Sim",1,0),0))</f>
        <v/>
      </c>
      <c r="Q1139" s="39">
        <f>IF(F1139="","",COUNTIFS(ex_chave_oc,F1139,ex_cancelada,"&lt;&gt;Sim"))</f>
        <v/>
      </c>
      <c r="R1139" s="51">
        <f>IF(P1139="","",IF(AND(P1139=1,N(Q1139)&gt;0),1,0))</f>
        <v/>
      </c>
      <c r="S1139" s="30">
        <f>IF(P1139="","",IF(F1139="","ERRO: data prevista ausente ou inválida",IF(O1139=0,"Duplicada: contada uma vez",IF(N(G1139)=0,"ERRO: tarefa fora do Plano Mestre",IF(P1139=0,"Tarefa retirada do plano: não conta","OK")))))</f>
        <v/>
      </c>
    </row>
    <row r="1140">
      <c r="A1140" s="29" t="n"/>
      <c r="B1140" s="25" t="n"/>
      <c r="C1140" s="49" t="n"/>
      <c r="D1140" s="29" t="n"/>
      <c r="E1140" s="23">
        <f>IF(OR(A1140="",B1140=""),"",A1140&amp;"|"&amp;B1140)</f>
        <v/>
      </c>
      <c r="F1140" s="30">
        <f>IF(OR(E1140="",NOT(ISNUMBER(C1140))),"",E1140&amp;"|"&amp;YEAR(C1140)&amp;"-"&amp;RIGHT("0"&amp;MONTH(C1140),2)&amp;"-"&amp;RIGHT("0"&amp;DAY(C1140),2))</f>
        <v/>
      </c>
      <c r="G1140" s="26">
        <f>IF(E1140="","",IFERROR(MATCH(E1140,pl_chave,0),0))</f>
        <v/>
      </c>
      <c r="H1140" s="23">
        <f>IF(G1140="","",IF(G1140=0,"Tarefa fora do plano",INDEX(pl_tag,G1140)))</f>
        <v/>
      </c>
      <c r="I1140" s="30">
        <f>IF(N(G1140)=0,"",INDEX(pl_atividade,G1140))</f>
        <v/>
      </c>
      <c r="J1140" s="50">
        <f>IF(N(G1140)=0,"",INDEX(pl_especialidade,G1140))</f>
        <v/>
      </c>
      <c r="K1140" s="28">
        <f>IF(N(G1140)=0,"",INDEX(pl_duracao,G1140))</f>
        <v/>
      </c>
      <c r="L1140" s="39">
        <f>IF(ISNUMBER(C1140),YEAR(C1140),"")</f>
        <v/>
      </c>
      <c r="M1140" s="39">
        <f>IF(ISNUMBER(C1140),MONTH(C1140),"")</f>
        <v/>
      </c>
      <c r="N1140" s="23">
        <f>IF(L1140="","",IF(NOT(ISNUMBER(crono_ano)),"Informe o ano",IF(L1140&lt;crono_ano,"Antes do ano",IF(L1140&gt;crono_ano,"Depois do ano","No ano"))))</f>
        <v/>
      </c>
      <c r="O1140" s="39">
        <f>IF(F1140="","",IF(COUNTIF(F$7:F1140,F1140)=1,1,0))</f>
        <v/>
      </c>
      <c r="P1140" s="39">
        <f>IF(A1140&amp;B1140&amp;C1140="","",IF(AND(O1140=1,N(G1140)&gt;0),IF(INDEX(pl_ativa,MAX(1,N(G1140)))="Sim",1,0),0))</f>
        <v/>
      </c>
      <c r="Q1140" s="39">
        <f>IF(F1140="","",COUNTIFS(ex_chave_oc,F1140,ex_cancelada,"&lt;&gt;Sim"))</f>
        <v/>
      </c>
      <c r="R1140" s="51">
        <f>IF(P1140="","",IF(AND(P1140=1,N(Q1140)&gt;0),1,0))</f>
        <v/>
      </c>
      <c r="S1140" s="30">
        <f>IF(P1140="","",IF(F1140="","ERRO: data prevista ausente ou inválida",IF(O1140=0,"Duplicada: contada uma vez",IF(N(G1140)=0,"ERRO: tarefa fora do Plano Mestre",IF(P1140=0,"Tarefa retirada do plano: não conta","OK")))))</f>
        <v/>
      </c>
    </row>
    <row r="1141">
      <c r="A1141" s="29" t="n"/>
      <c r="B1141" s="25" t="n"/>
      <c r="C1141" s="49" t="n"/>
      <c r="D1141" s="29" t="n"/>
      <c r="E1141" s="23">
        <f>IF(OR(A1141="",B1141=""),"",A1141&amp;"|"&amp;B1141)</f>
        <v/>
      </c>
      <c r="F1141" s="30">
        <f>IF(OR(E1141="",NOT(ISNUMBER(C1141))),"",E1141&amp;"|"&amp;YEAR(C1141)&amp;"-"&amp;RIGHT("0"&amp;MONTH(C1141),2)&amp;"-"&amp;RIGHT("0"&amp;DAY(C1141),2))</f>
        <v/>
      </c>
      <c r="G1141" s="26">
        <f>IF(E1141="","",IFERROR(MATCH(E1141,pl_chave,0),0))</f>
        <v/>
      </c>
      <c r="H1141" s="23">
        <f>IF(G1141="","",IF(G1141=0,"Tarefa fora do plano",INDEX(pl_tag,G1141)))</f>
        <v/>
      </c>
      <c r="I1141" s="30">
        <f>IF(N(G1141)=0,"",INDEX(pl_atividade,G1141))</f>
        <v/>
      </c>
      <c r="J1141" s="50">
        <f>IF(N(G1141)=0,"",INDEX(pl_especialidade,G1141))</f>
        <v/>
      </c>
      <c r="K1141" s="28">
        <f>IF(N(G1141)=0,"",INDEX(pl_duracao,G1141))</f>
        <v/>
      </c>
      <c r="L1141" s="39">
        <f>IF(ISNUMBER(C1141),YEAR(C1141),"")</f>
        <v/>
      </c>
      <c r="M1141" s="39">
        <f>IF(ISNUMBER(C1141),MONTH(C1141),"")</f>
        <v/>
      </c>
      <c r="N1141" s="23">
        <f>IF(L1141="","",IF(NOT(ISNUMBER(crono_ano)),"Informe o ano",IF(L1141&lt;crono_ano,"Antes do ano",IF(L1141&gt;crono_ano,"Depois do ano","No ano"))))</f>
        <v/>
      </c>
      <c r="O1141" s="39">
        <f>IF(F1141="","",IF(COUNTIF(F$7:F1141,F1141)=1,1,0))</f>
        <v/>
      </c>
      <c r="P1141" s="39">
        <f>IF(A1141&amp;B1141&amp;C1141="","",IF(AND(O1141=1,N(G1141)&gt;0),IF(INDEX(pl_ativa,MAX(1,N(G1141)))="Sim",1,0),0))</f>
        <v/>
      </c>
      <c r="Q1141" s="39">
        <f>IF(F1141="","",COUNTIFS(ex_chave_oc,F1141,ex_cancelada,"&lt;&gt;Sim"))</f>
        <v/>
      </c>
      <c r="R1141" s="51">
        <f>IF(P1141="","",IF(AND(P1141=1,N(Q1141)&gt;0),1,0))</f>
        <v/>
      </c>
      <c r="S1141" s="30">
        <f>IF(P1141="","",IF(F1141="","ERRO: data prevista ausente ou inválida",IF(O1141=0,"Duplicada: contada uma vez",IF(N(G1141)=0,"ERRO: tarefa fora do Plano Mestre",IF(P1141=0,"Tarefa retirada do plano: não conta","OK")))))</f>
        <v/>
      </c>
    </row>
    <row r="1142">
      <c r="A1142" s="29" t="n"/>
      <c r="B1142" s="25" t="n"/>
      <c r="C1142" s="49" t="n"/>
      <c r="D1142" s="29" t="n"/>
      <c r="E1142" s="23">
        <f>IF(OR(A1142="",B1142=""),"",A1142&amp;"|"&amp;B1142)</f>
        <v/>
      </c>
      <c r="F1142" s="30">
        <f>IF(OR(E1142="",NOT(ISNUMBER(C1142))),"",E1142&amp;"|"&amp;YEAR(C1142)&amp;"-"&amp;RIGHT("0"&amp;MONTH(C1142),2)&amp;"-"&amp;RIGHT("0"&amp;DAY(C1142),2))</f>
        <v/>
      </c>
      <c r="G1142" s="26">
        <f>IF(E1142="","",IFERROR(MATCH(E1142,pl_chave,0),0))</f>
        <v/>
      </c>
      <c r="H1142" s="23">
        <f>IF(G1142="","",IF(G1142=0,"Tarefa fora do plano",INDEX(pl_tag,G1142)))</f>
        <v/>
      </c>
      <c r="I1142" s="30">
        <f>IF(N(G1142)=0,"",INDEX(pl_atividade,G1142))</f>
        <v/>
      </c>
      <c r="J1142" s="50">
        <f>IF(N(G1142)=0,"",INDEX(pl_especialidade,G1142))</f>
        <v/>
      </c>
      <c r="K1142" s="28">
        <f>IF(N(G1142)=0,"",INDEX(pl_duracao,G1142))</f>
        <v/>
      </c>
      <c r="L1142" s="39">
        <f>IF(ISNUMBER(C1142),YEAR(C1142),"")</f>
        <v/>
      </c>
      <c r="M1142" s="39">
        <f>IF(ISNUMBER(C1142),MONTH(C1142),"")</f>
        <v/>
      </c>
      <c r="N1142" s="23">
        <f>IF(L1142="","",IF(NOT(ISNUMBER(crono_ano)),"Informe o ano",IF(L1142&lt;crono_ano,"Antes do ano",IF(L1142&gt;crono_ano,"Depois do ano","No ano"))))</f>
        <v/>
      </c>
      <c r="O1142" s="39">
        <f>IF(F1142="","",IF(COUNTIF(F$7:F1142,F1142)=1,1,0))</f>
        <v/>
      </c>
      <c r="P1142" s="39">
        <f>IF(A1142&amp;B1142&amp;C1142="","",IF(AND(O1142=1,N(G1142)&gt;0),IF(INDEX(pl_ativa,MAX(1,N(G1142)))="Sim",1,0),0))</f>
        <v/>
      </c>
      <c r="Q1142" s="39">
        <f>IF(F1142="","",COUNTIFS(ex_chave_oc,F1142,ex_cancelada,"&lt;&gt;Sim"))</f>
        <v/>
      </c>
      <c r="R1142" s="51">
        <f>IF(P1142="","",IF(AND(P1142=1,N(Q1142)&gt;0),1,0))</f>
        <v/>
      </c>
      <c r="S1142" s="30">
        <f>IF(P1142="","",IF(F1142="","ERRO: data prevista ausente ou inválida",IF(O1142=0,"Duplicada: contada uma vez",IF(N(G1142)=0,"ERRO: tarefa fora do Plano Mestre",IF(P1142=0,"Tarefa retirada do plano: não conta","OK")))))</f>
        <v/>
      </c>
    </row>
    <row r="1143">
      <c r="A1143" s="29" t="n"/>
      <c r="B1143" s="25" t="n"/>
      <c r="C1143" s="49" t="n"/>
      <c r="D1143" s="29" t="n"/>
      <c r="E1143" s="23">
        <f>IF(OR(A1143="",B1143=""),"",A1143&amp;"|"&amp;B1143)</f>
        <v/>
      </c>
      <c r="F1143" s="30">
        <f>IF(OR(E1143="",NOT(ISNUMBER(C1143))),"",E1143&amp;"|"&amp;YEAR(C1143)&amp;"-"&amp;RIGHT("0"&amp;MONTH(C1143),2)&amp;"-"&amp;RIGHT("0"&amp;DAY(C1143),2))</f>
        <v/>
      </c>
      <c r="G1143" s="26">
        <f>IF(E1143="","",IFERROR(MATCH(E1143,pl_chave,0),0))</f>
        <v/>
      </c>
      <c r="H1143" s="23">
        <f>IF(G1143="","",IF(G1143=0,"Tarefa fora do plano",INDEX(pl_tag,G1143)))</f>
        <v/>
      </c>
      <c r="I1143" s="30">
        <f>IF(N(G1143)=0,"",INDEX(pl_atividade,G1143))</f>
        <v/>
      </c>
      <c r="J1143" s="50">
        <f>IF(N(G1143)=0,"",INDEX(pl_especialidade,G1143))</f>
        <v/>
      </c>
      <c r="K1143" s="28">
        <f>IF(N(G1143)=0,"",INDEX(pl_duracao,G1143))</f>
        <v/>
      </c>
      <c r="L1143" s="39">
        <f>IF(ISNUMBER(C1143),YEAR(C1143),"")</f>
        <v/>
      </c>
      <c r="M1143" s="39">
        <f>IF(ISNUMBER(C1143),MONTH(C1143),"")</f>
        <v/>
      </c>
      <c r="N1143" s="23">
        <f>IF(L1143="","",IF(NOT(ISNUMBER(crono_ano)),"Informe o ano",IF(L1143&lt;crono_ano,"Antes do ano",IF(L1143&gt;crono_ano,"Depois do ano","No ano"))))</f>
        <v/>
      </c>
      <c r="O1143" s="39">
        <f>IF(F1143="","",IF(COUNTIF(F$7:F1143,F1143)=1,1,0))</f>
        <v/>
      </c>
      <c r="P1143" s="39">
        <f>IF(A1143&amp;B1143&amp;C1143="","",IF(AND(O1143=1,N(G1143)&gt;0),IF(INDEX(pl_ativa,MAX(1,N(G1143)))="Sim",1,0),0))</f>
        <v/>
      </c>
      <c r="Q1143" s="39">
        <f>IF(F1143="","",COUNTIFS(ex_chave_oc,F1143,ex_cancelada,"&lt;&gt;Sim"))</f>
        <v/>
      </c>
      <c r="R1143" s="51">
        <f>IF(P1143="","",IF(AND(P1143=1,N(Q1143)&gt;0),1,0))</f>
        <v/>
      </c>
      <c r="S1143" s="30">
        <f>IF(P1143="","",IF(F1143="","ERRO: data prevista ausente ou inválida",IF(O1143=0,"Duplicada: contada uma vez",IF(N(G1143)=0,"ERRO: tarefa fora do Plano Mestre",IF(P1143=0,"Tarefa retirada do plano: não conta","OK")))))</f>
        <v/>
      </c>
    </row>
    <row r="1144">
      <c r="A1144" s="29" t="n"/>
      <c r="B1144" s="25" t="n"/>
      <c r="C1144" s="49" t="n"/>
      <c r="D1144" s="29" t="n"/>
      <c r="E1144" s="23">
        <f>IF(OR(A1144="",B1144=""),"",A1144&amp;"|"&amp;B1144)</f>
        <v/>
      </c>
      <c r="F1144" s="30">
        <f>IF(OR(E1144="",NOT(ISNUMBER(C1144))),"",E1144&amp;"|"&amp;YEAR(C1144)&amp;"-"&amp;RIGHT("0"&amp;MONTH(C1144),2)&amp;"-"&amp;RIGHT("0"&amp;DAY(C1144),2))</f>
        <v/>
      </c>
      <c r="G1144" s="26">
        <f>IF(E1144="","",IFERROR(MATCH(E1144,pl_chave,0),0))</f>
        <v/>
      </c>
      <c r="H1144" s="23">
        <f>IF(G1144="","",IF(G1144=0,"Tarefa fora do plano",INDEX(pl_tag,G1144)))</f>
        <v/>
      </c>
      <c r="I1144" s="30">
        <f>IF(N(G1144)=0,"",INDEX(pl_atividade,G1144))</f>
        <v/>
      </c>
      <c r="J1144" s="50">
        <f>IF(N(G1144)=0,"",INDEX(pl_especialidade,G1144))</f>
        <v/>
      </c>
      <c r="K1144" s="28">
        <f>IF(N(G1144)=0,"",INDEX(pl_duracao,G1144))</f>
        <v/>
      </c>
      <c r="L1144" s="39">
        <f>IF(ISNUMBER(C1144),YEAR(C1144),"")</f>
        <v/>
      </c>
      <c r="M1144" s="39">
        <f>IF(ISNUMBER(C1144),MONTH(C1144),"")</f>
        <v/>
      </c>
      <c r="N1144" s="23">
        <f>IF(L1144="","",IF(NOT(ISNUMBER(crono_ano)),"Informe o ano",IF(L1144&lt;crono_ano,"Antes do ano",IF(L1144&gt;crono_ano,"Depois do ano","No ano"))))</f>
        <v/>
      </c>
      <c r="O1144" s="39">
        <f>IF(F1144="","",IF(COUNTIF(F$7:F1144,F1144)=1,1,0))</f>
        <v/>
      </c>
      <c r="P1144" s="39">
        <f>IF(A1144&amp;B1144&amp;C1144="","",IF(AND(O1144=1,N(G1144)&gt;0),IF(INDEX(pl_ativa,MAX(1,N(G1144)))="Sim",1,0),0))</f>
        <v/>
      </c>
      <c r="Q1144" s="39">
        <f>IF(F1144="","",COUNTIFS(ex_chave_oc,F1144,ex_cancelada,"&lt;&gt;Sim"))</f>
        <v/>
      </c>
      <c r="R1144" s="51">
        <f>IF(P1144="","",IF(AND(P1144=1,N(Q1144)&gt;0),1,0))</f>
        <v/>
      </c>
      <c r="S1144" s="30">
        <f>IF(P1144="","",IF(F1144="","ERRO: data prevista ausente ou inválida",IF(O1144=0,"Duplicada: contada uma vez",IF(N(G1144)=0,"ERRO: tarefa fora do Plano Mestre",IF(P1144=0,"Tarefa retirada do plano: não conta","OK")))))</f>
        <v/>
      </c>
    </row>
    <row r="1145">
      <c r="A1145" s="29" t="n"/>
      <c r="B1145" s="25" t="n"/>
      <c r="C1145" s="49" t="n"/>
      <c r="D1145" s="29" t="n"/>
      <c r="E1145" s="23">
        <f>IF(OR(A1145="",B1145=""),"",A1145&amp;"|"&amp;B1145)</f>
        <v/>
      </c>
      <c r="F1145" s="30">
        <f>IF(OR(E1145="",NOT(ISNUMBER(C1145))),"",E1145&amp;"|"&amp;YEAR(C1145)&amp;"-"&amp;RIGHT("0"&amp;MONTH(C1145),2)&amp;"-"&amp;RIGHT("0"&amp;DAY(C1145),2))</f>
        <v/>
      </c>
      <c r="G1145" s="26">
        <f>IF(E1145="","",IFERROR(MATCH(E1145,pl_chave,0),0))</f>
        <v/>
      </c>
      <c r="H1145" s="23">
        <f>IF(G1145="","",IF(G1145=0,"Tarefa fora do plano",INDEX(pl_tag,G1145)))</f>
        <v/>
      </c>
      <c r="I1145" s="30">
        <f>IF(N(G1145)=0,"",INDEX(pl_atividade,G1145))</f>
        <v/>
      </c>
      <c r="J1145" s="50">
        <f>IF(N(G1145)=0,"",INDEX(pl_especialidade,G1145))</f>
        <v/>
      </c>
      <c r="K1145" s="28">
        <f>IF(N(G1145)=0,"",INDEX(pl_duracao,G1145))</f>
        <v/>
      </c>
      <c r="L1145" s="39">
        <f>IF(ISNUMBER(C1145),YEAR(C1145),"")</f>
        <v/>
      </c>
      <c r="M1145" s="39">
        <f>IF(ISNUMBER(C1145),MONTH(C1145),"")</f>
        <v/>
      </c>
      <c r="N1145" s="23">
        <f>IF(L1145="","",IF(NOT(ISNUMBER(crono_ano)),"Informe o ano",IF(L1145&lt;crono_ano,"Antes do ano",IF(L1145&gt;crono_ano,"Depois do ano","No ano"))))</f>
        <v/>
      </c>
      <c r="O1145" s="39">
        <f>IF(F1145="","",IF(COUNTIF(F$7:F1145,F1145)=1,1,0))</f>
        <v/>
      </c>
      <c r="P1145" s="39">
        <f>IF(A1145&amp;B1145&amp;C1145="","",IF(AND(O1145=1,N(G1145)&gt;0),IF(INDEX(pl_ativa,MAX(1,N(G1145)))="Sim",1,0),0))</f>
        <v/>
      </c>
      <c r="Q1145" s="39">
        <f>IF(F1145="","",COUNTIFS(ex_chave_oc,F1145,ex_cancelada,"&lt;&gt;Sim"))</f>
        <v/>
      </c>
      <c r="R1145" s="51">
        <f>IF(P1145="","",IF(AND(P1145=1,N(Q1145)&gt;0),1,0))</f>
        <v/>
      </c>
      <c r="S1145" s="30">
        <f>IF(P1145="","",IF(F1145="","ERRO: data prevista ausente ou inválida",IF(O1145=0,"Duplicada: contada uma vez",IF(N(G1145)=0,"ERRO: tarefa fora do Plano Mestre",IF(P1145=0,"Tarefa retirada do plano: não conta","OK")))))</f>
        <v/>
      </c>
    </row>
    <row r="1146">
      <c r="A1146" s="29" t="n"/>
      <c r="B1146" s="25" t="n"/>
      <c r="C1146" s="49" t="n"/>
      <c r="D1146" s="29" t="n"/>
      <c r="E1146" s="23">
        <f>IF(OR(A1146="",B1146=""),"",A1146&amp;"|"&amp;B1146)</f>
        <v/>
      </c>
      <c r="F1146" s="30">
        <f>IF(OR(E1146="",NOT(ISNUMBER(C1146))),"",E1146&amp;"|"&amp;YEAR(C1146)&amp;"-"&amp;RIGHT("0"&amp;MONTH(C1146),2)&amp;"-"&amp;RIGHT("0"&amp;DAY(C1146),2))</f>
        <v/>
      </c>
      <c r="G1146" s="26">
        <f>IF(E1146="","",IFERROR(MATCH(E1146,pl_chave,0),0))</f>
        <v/>
      </c>
      <c r="H1146" s="23">
        <f>IF(G1146="","",IF(G1146=0,"Tarefa fora do plano",INDEX(pl_tag,G1146)))</f>
        <v/>
      </c>
      <c r="I1146" s="30">
        <f>IF(N(G1146)=0,"",INDEX(pl_atividade,G1146))</f>
        <v/>
      </c>
      <c r="J1146" s="50">
        <f>IF(N(G1146)=0,"",INDEX(pl_especialidade,G1146))</f>
        <v/>
      </c>
      <c r="K1146" s="28">
        <f>IF(N(G1146)=0,"",INDEX(pl_duracao,G1146))</f>
        <v/>
      </c>
      <c r="L1146" s="39">
        <f>IF(ISNUMBER(C1146),YEAR(C1146),"")</f>
        <v/>
      </c>
      <c r="M1146" s="39">
        <f>IF(ISNUMBER(C1146),MONTH(C1146),"")</f>
        <v/>
      </c>
      <c r="N1146" s="23">
        <f>IF(L1146="","",IF(NOT(ISNUMBER(crono_ano)),"Informe o ano",IF(L1146&lt;crono_ano,"Antes do ano",IF(L1146&gt;crono_ano,"Depois do ano","No ano"))))</f>
        <v/>
      </c>
      <c r="O1146" s="39">
        <f>IF(F1146="","",IF(COUNTIF(F$7:F1146,F1146)=1,1,0))</f>
        <v/>
      </c>
      <c r="P1146" s="39">
        <f>IF(A1146&amp;B1146&amp;C1146="","",IF(AND(O1146=1,N(G1146)&gt;0),IF(INDEX(pl_ativa,MAX(1,N(G1146)))="Sim",1,0),0))</f>
        <v/>
      </c>
      <c r="Q1146" s="39">
        <f>IF(F1146="","",COUNTIFS(ex_chave_oc,F1146,ex_cancelada,"&lt;&gt;Sim"))</f>
        <v/>
      </c>
      <c r="R1146" s="51">
        <f>IF(P1146="","",IF(AND(P1146=1,N(Q1146)&gt;0),1,0))</f>
        <v/>
      </c>
      <c r="S1146" s="30">
        <f>IF(P1146="","",IF(F1146="","ERRO: data prevista ausente ou inválida",IF(O1146=0,"Duplicada: contada uma vez",IF(N(G1146)=0,"ERRO: tarefa fora do Plano Mestre",IF(P1146=0,"Tarefa retirada do plano: não conta","OK")))))</f>
        <v/>
      </c>
    </row>
    <row r="1147">
      <c r="A1147" s="29" t="n"/>
      <c r="B1147" s="25" t="n"/>
      <c r="C1147" s="49" t="n"/>
      <c r="D1147" s="29" t="n"/>
      <c r="E1147" s="23">
        <f>IF(OR(A1147="",B1147=""),"",A1147&amp;"|"&amp;B1147)</f>
        <v/>
      </c>
      <c r="F1147" s="30">
        <f>IF(OR(E1147="",NOT(ISNUMBER(C1147))),"",E1147&amp;"|"&amp;YEAR(C1147)&amp;"-"&amp;RIGHT("0"&amp;MONTH(C1147),2)&amp;"-"&amp;RIGHT("0"&amp;DAY(C1147),2))</f>
        <v/>
      </c>
      <c r="G1147" s="26">
        <f>IF(E1147="","",IFERROR(MATCH(E1147,pl_chave,0),0))</f>
        <v/>
      </c>
      <c r="H1147" s="23">
        <f>IF(G1147="","",IF(G1147=0,"Tarefa fora do plano",INDEX(pl_tag,G1147)))</f>
        <v/>
      </c>
      <c r="I1147" s="30">
        <f>IF(N(G1147)=0,"",INDEX(pl_atividade,G1147))</f>
        <v/>
      </c>
      <c r="J1147" s="50">
        <f>IF(N(G1147)=0,"",INDEX(pl_especialidade,G1147))</f>
        <v/>
      </c>
      <c r="K1147" s="28">
        <f>IF(N(G1147)=0,"",INDEX(pl_duracao,G1147))</f>
        <v/>
      </c>
      <c r="L1147" s="39">
        <f>IF(ISNUMBER(C1147),YEAR(C1147),"")</f>
        <v/>
      </c>
      <c r="M1147" s="39">
        <f>IF(ISNUMBER(C1147),MONTH(C1147),"")</f>
        <v/>
      </c>
      <c r="N1147" s="23">
        <f>IF(L1147="","",IF(NOT(ISNUMBER(crono_ano)),"Informe o ano",IF(L1147&lt;crono_ano,"Antes do ano",IF(L1147&gt;crono_ano,"Depois do ano","No ano"))))</f>
        <v/>
      </c>
      <c r="O1147" s="39">
        <f>IF(F1147="","",IF(COUNTIF(F$7:F1147,F1147)=1,1,0))</f>
        <v/>
      </c>
      <c r="P1147" s="39">
        <f>IF(A1147&amp;B1147&amp;C1147="","",IF(AND(O1147=1,N(G1147)&gt;0),IF(INDEX(pl_ativa,MAX(1,N(G1147)))="Sim",1,0),0))</f>
        <v/>
      </c>
      <c r="Q1147" s="39">
        <f>IF(F1147="","",COUNTIFS(ex_chave_oc,F1147,ex_cancelada,"&lt;&gt;Sim"))</f>
        <v/>
      </c>
      <c r="R1147" s="51">
        <f>IF(P1147="","",IF(AND(P1147=1,N(Q1147)&gt;0),1,0))</f>
        <v/>
      </c>
      <c r="S1147" s="30">
        <f>IF(P1147="","",IF(F1147="","ERRO: data prevista ausente ou inválida",IF(O1147=0,"Duplicada: contada uma vez",IF(N(G1147)=0,"ERRO: tarefa fora do Plano Mestre",IF(P1147=0,"Tarefa retirada do plano: não conta","OK")))))</f>
        <v/>
      </c>
    </row>
    <row r="1148">
      <c r="A1148" s="29" t="n"/>
      <c r="B1148" s="25" t="n"/>
      <c r="C1148" s="49" t="n"/>
      <c r="D1148" s="29" t="n"/>
      <c r="E1148" s="23">
        <f>IF(OR(A1148="",B1148=""),"",A1148&amp;"|"&amp;B1148)</f>
        <v/>
      </c>
      <c r="F1148" s="30">
        <f>IF(OR(E1148="",NOT(ISNUMBER(C1148))),"",E1148&amp;"|"&amp;YEAR(C1148)&amp;"-"&amp;RIGHT("0"&amp;MONTH(C1148),2)&amp;"-"&amp;RIGHT("0"&amp;DAY(C1148),2))</f>
        <v/>
      </c>
      <c r="G1148" s="26">
        <f>IF(E1148="","",IFERROR(MATCH(E1148,pl_chave,0),0))</f>
        <v/>
      </c>
      <c r="H1148" s="23">
        <f>IF(G1148="","",IF(G1148=0,"Tarefa fora do plano",INDEX(pl_tag,G1148)))</f>
        <v/>
      </c>
      <c r="I1148" s="30">
        <f>IF(N(G1148)=0,"",INDEX(pl_atividade,G1148))</f>
        <v/>
      </c>
      <c r="J1148" s="50">
        <f>IF(N(G1148)=0,"",INDEX(pl_especialidade,G1148))</f>
        <v/>
      </c>
      <c r="K1148" s="28">
        <f>IF(N(G1148)=0,"",INDEX(pl_duracao,G1148))</f>
        <v/>
      </c>
      <c r="L1148" s="39">
        <f>IF(ISNUMBER(C1148),YEAR(C1148),"")</f>
        <v/>
      </c>
      <c r="M1148" s="39">
        <f>IF(ISNUMBER(C1148),MONTH(C1148),"")</f>
        <v/>
      </c>
      <c r="N1148" s="23">
        <f>IF(L1148="","",IF(NOT(ISNUMBER(crono_ano)),"Informe o ano",IF(L1148&lt;crono_ano,"Antes do ano",IF(L1148&gt;crono_ano,"Depois do ano","No ano"))))</f>
        <v/>
      </c>
      <c r="O1148" s="39">
        <f>IF(F1148="","",IF(COUNTIF(F$7:F1148,F1148)=1,1,0))</f>
        <v/>
      </c>
      <c r="P1148" s="39">
        <f>IF(A1148&amp;B1148&amp;C1148="","",IF(AND(O1148=1,N(G1148)&gt;0),IF(INDEX(pl_ativa,MAX(1,N(G1148)))="Sim",1,0),0))</f>
        <v/>
      </c>
      <c r="Q1148" s="39">
        <f>IF(F1148="","",COUNTIFS(ex_chave_oc,F1148,ex_cancelada,"&lt;&gt;Sim"))</f>
        <v/>
      </c>
      <c r="R1148" s="51">
        <f>IF(P1148="","",IF(AND(P1148=1,N(Q1148)&gt;0),1,0))</f>
        <v/>
      </c>
      <c r="S1148" s="30">
        <f>IF(P1148="","",IF(F1148="","ERRO: data prevista ausente ou inválida",IF(O1148=0,"Duplicada: contada uma vez",IF(N(G1148)=0,"ERRO: tarefa fora do Plano Mestre",IF(P1148=0,"Tarefa retirada do plano: não conta","OK")))))</f>
        <v/>
      </c>
    </row>
    <row r="1149">
      <c r="A1149" s="29" t="n"/>
      <c r="B1149" s="25" t="n"/>
      <c r="C1149" s="49" t="n"/>
      <c r="D1149" s="29" t="n"/>
      <c r="E1149" s="23">
        <f>IF(OR(A1149="",B1149=""),"",A1149&amp;"|"&amp;B1149)</f>
        <v/>
      </c>
      <c r="F1149" s="30">
        <f>IF(OR(E1149="",NOT(ISNUMBER(C1149))),"",E1149&amp;"|"&amp;YEAR(C1149)&amp;"-"&amp;RIGHT("0"&amp;MONTH(C1149),2)&amp;"-"&amp;RIGHT("0"&amp;DAY(C1149),2))</f>
        <v/>
      </c>
      <c r="G1149" s="26">
        <f>IF(E1149="","",IFERROR(MATCH(E1149,pl_chave,0),0))</f>
        <v/>
      </c>
      <c r="H1149" s="23">
        <f>IF(G1149="","",IF(G1149=0,"Tarefa fora do plano",INDEX(pl_tag,G1149)))</f>
        <v/>
      </c>
      <c r="I1149" s="30">
        <f>IF(N(G1149)=0,"",INDEX(pl_atividade,G1149))</f>
        <v/>
      </c>
      <c r="J1149" s="50">
        <f>IF(N(G1149)=0,"",INDEX(pl_especialidade,G1149))</f>
        <v/>
      </c>
      <c r="K1149" s="28">
        <f>IF(N(G1149)=0,"",INDEX(pl_duracao,G1149))</f>
        <v/>
      </c>
      <c r="L1149" s="39">
        <f>IF(ISNUMBER(C1149),YEAR(C1149),"")</f>
        <v/>
      </c>
      <c r="M1149" s="39">
        <f>IF(ISNUMBER(C1149),MONTH(C1149),"")</f>
        <v/>
      </c>
      <c r="N1149" s="23">
        <f>IF(L1149="","",IF(NOT(ISNUMBER(crono_ano)),"Informe o ano",IF(L1149&lt;crono_ano,"Antes do ano",IF(L1149&gt;crono_ano,"Depois do ano","No ano"))))</f>
        <v/>
      </c>
      <c r="O1149" s="39">
        <f>IF(F1149="","",IF(COUNTIF(F$7:F1149,F1149)=1,1,0))</f>
        <v/>
      </c>
      <c r="P1149" s="39">
        <f>IF(A1149&amp;B1149&amp;C1149="","",IF(AND(O1149=1,N(G1149)&gt;0),IF(INDEX(pl_ativa,MAX(1,N(G1149)))="Sim",1,0),0))</f>
        <v/>
      </c>
      <c r="Q1149" s="39">
        <f>IF(F1149="","",COUNTIFS(ex_chave_oc,F1149,ex_cancelada,"&lt;&gt;Sim"))</f>
        <v/>
      </c>
      <c r="R1149" s="51">
        <f>IF(P1149="","",IF(AND(P1149=1,N(Q1149)&gt;0),1,0))</f>
        <v/>
      </c>
      <c r="S1149" s="30">
        <f>IF(P1149="","",IF(F1149="","ERRO: data prevista ausente ou inválida",IF(O1149=0,"Duplicada: contada uma vez",IF(N(G1149)=0,"ERRO: tarefa fora do Plano Mestre",IF(P1149=0,"Tarefa retirada do plano: não conta","OK")))))</f>
        <v/>
      </c>
    </row>
    <row r="1150">
      <c r="A1150" s="29" t="n"/>
      <c r="B1150" s="25" t="n"/>
      <c r="C1150" s="49" t="n"/>
      <c r="D1150" s="29" t="n"/>
      <c r="E1150" s="23">
        <f>IF(OR(A1150="",B1150=""),"",A1150&amp;"|"&amp;B1150)</f>
        <v/>
      </c>
      <c r="F1150" s="30">
        <f>IF(OR(E1150="",NOT(ISNUMBER(C1150))),"",E1150&amp;"|"&amp;YEAR(C1150)&amp;"-"&amp;RIGHT("0"&amp;MONTH(C1150),2)&amp;"-"&amp;RIGHT("0"&amp;DAY(C1150),2))</f>
        <v/>
      </c>
      <c r="G1150" s="26">
        <f>IF(E1150="","",IFERROR(MATCH(E1150,pl_chave,0),0))</f>
        <v/>
      </c>
      <c r="H1150" s="23">
        <f>IF(G1150="","",IF(G1150=0,"Tarefa fora do plano",INDEX(pl_tag,G1150)))</f>
        <v/>
      </c>
      <c r="I1150" s="30">
        <f>IF(N(G1150)=0,"",INDEX(pl_atividade,G1150))</f>
        <v/>
      </c>
      <c r="J1150" s="50">
        <f>IF(N(G1150)=0,"",INDEX(pl_especialidade,G1150))</f>
        <v/>
      </c>
      <c r="K1150" s="28">
        <f>IF(N(G1150)=0,"",INDEX(pl_duracao,G1150))</f>
        <v/>
      </c>
      <c r="L1150" s="39">
        <f>IF(ISNUMBER(C1150),YEAR(C1150),"")</f>
        <v/>
      </c>
      <c r="M1150" s="39">
        <f>IF(ISNUMBER(C1150),MONTH(C1150),"")</f>
        <v/>
      </c>
      <c r="N1150" s="23">
        <f>IF(L1150="","",IF(NOT(ISNUMBER(crono_ano)),"Informe o ano",IF(L1150&lt;crono_ano,"Antes do ano",IF(L1150&gt;crono_ano,"Depois do ano","No ano"))))</f>
        <v/>
      </c>
      <c r="O1150" s="39">
        <f>IF(F1150="","",IF(COUNTIF(F$7:F1150,F1150)=1,1,0))</f>
        <v/>
      </c>
      <c r="P1150" s="39">
        <f>IF(A1150&amp;B1150&amp;C1150="","",IF(AND(O1150=1,N(G1150)&gt;0),IF(INDEX(pl_ativa,MAX(1,N(G1150)))="Sim",1,0),0))</f>
        <v/>
      </c>
      <c r="Q1150" s="39">
        <f>IF(F1150="","",COUNTIFS(ex_chave_oc,F1150,ex_cancelada,"&lt;&gt;Sim"))</f>
        <v/>
      </c>
      <c r="R1150" s="51">
        <f>IF(P1150="","",IF(AND(P1150=1,N(Q1150)&gt;0),1,0))</f>
        <v/>
      </c>
      <c r="S1150" s="30">
        <f>IF(P1150="","",IF(F1150="","ERRO: data prevista ausente ou inválida",IF(O1150=0,"Duplicada: contada uma vez",IF(N(G1150)=0,"ERRO: tarefa fora do Plano Mestre",IF(P1150=0,"Tarefa retirada do plano: não conta","OK")))))</f>
        <v/>
      </c>
    </row>
    <row r="1151">
      <c r="A1151" s="29" t="n"/>
      <c r="B1151" s="25" t="n"/>
      <c r="C1151" s="49" t="n"/>
      <c r="D1151" s="29" t="n"/>
      <c r="E1151" s="23">
        <f>IF(OR(A1151="",B1151=""),"",A1151&amp;"|"&amp;B1151)</f>
        <v/>
      </c>
      <c r="F1151" s="30">
        <f>IF(OR(E1151="",NOT(ISNUMBER(C1151))),"",E1151&amp;"|"&amp;YEAR(C1151)&amp;"-"&amp;RIGHT("0"&amp;MONTH(C1151),2)&amp;"-"&amp;RIGHT("0"&amp;DAY(C1151),2))</f>
        <v/>
      </c>
      <c r="G1151" s="26">
        <f>IF(E1151="","",IFERROR(MATCH(E1151,pl_chave,0),0))</f>
        <v/>
      </c>
      <c r="H1151" s="23">
        <f>IF(G1151="","",IF(G1151=0,"Tarefa fora do plano",INDEX(pl_tag,G1151)))</f>
        <v/>
      </c>
      <c r="I1151" s="30">
        <f>IF(N(G1151)=0,"",INDEX(pl_atividade,G1151))</f>
        <v/>
      </c>
      <c r="J1151" s="50">
        <f>IF(N(G1151)=0,"",INDEX(pl_especialidade,G1151))</f>
        <v/>
      </c>
      <c r="K1151" s="28">
        <f>IF(N(G1151)=0,"",INDEX(pl_duracao,G1151))</f>
        <v/>
      </c>
      <c r="L1151" s="39">
        <f>IF(ISNUMBER(C1151),YEAR(C1151),"")</f>
        <v/>
      </c>
      <c r="M1151" s="39">
        <f>IF(ISNUMBER(C1151),MONTH(C1151),"")</f>
        <v/>
      </c>
      <c r="N1151" s="23">
        <f>IF(L1151="","",IF(NOT(ISNUMBER(crono_ano)),"Informe o ano",IF(L1151&lt;crono_ano,"Antes do ano",IF(L1151&gt;crono_ano,"Depois do ano","No ano"))))</f>
        <v/>
      </c>
      <c r="O1151" s="39">
        <f>IF(F1151="","",IF(COUNTIF(F$7:F1151,F1151)=1,1,0))</f>
        <v/>
      </c>
      <c r="P1151" s="39">
        <f>IF(A1151&amp;B1151&amp;C1151="","",IF(AND(O1151=1,N(G1151)&gt;0),IF(INDEX(pl_ativa,MAX(1,N(G1151)))="Sim",1,0),0))</f>
        <v/>
      </c>
      <c r="Q1151" s="39">
        <f>IF(F1151="","",COUNTIFS(ex_chave_oc,F1151,ex_cancelada,"&lt;&gt;Sim"))</f>
        <v/>
      </c>
      <c r="R1151" s="51">
        <f>IF(P1151="","",IF(AND(P1151=1,N(Q1151)&gt;0),1,0))</f>
        <v/>
      </c>
      <c r="S1151" s="30">
        <f>IF(P1151="","",IF(F1151="","ERRO: data prevista ausente ou inválida",IF(O1151=0,"Duplicada: contada uma vez",IF(N(G1151)=0,"ERRO: tarefa fora do Plano Mestre",IF(P1151=0,"Tarefa retirada do plano: não conta","OK")))))</f>
        <v/>
      </c>
    </row>
    <row r="1152">
      <c r="A1152" s="29" t="n"/>
      <c r="B1152" s="25" t="n"/>
      <c r="C1152" s="49" t="n"/>
      <c r="D1152" s="29" t="n"/>
      <c r="E1152" s="23">
        <f>IF(OR(A1152="",B1152=""),"",A1152&amp;"|"&amp;B1152)</f>
        <v/>
      </c>
      <c r="F1152" s="30">
        <f>IF(OR(E1152="",NOT(ISNUMBER(C1152))),"",E1152&amp;"|"&amp;YEAR(C1152)&amp;"-"&amp;RIGHT("0"&amp;MONTH(C1152),2)&amp;"-"&amp;RIGHT("0"&amp;DAY(C1152),2))</f>
        <v/>
      </c>
      <c r="G1152" s="26">
        <f>IF(E1152="","",IFERROR(MATCH(E1152,pl_chave,0),0))</f>
        <v/>
      </c>
      <c r="H1152" s="23">
        <f>IF(G1152="","",IF(G1152=0,"Tarefa fora do plano",INDEX(pl_tag,G1152)))</f>
        <v/>
      </c>
      <c r="I1152" s="30">
        <f>IF(N(G1152)=0,"",INDEX(pl_atividade,G1152))</f>
        <v/>
      </c>
      <c r="J1152" s="50">
        <f>IF(N(G1152)=0,"",INDEX(pl_especialidade,G1152))</f>
        <v/>
      </c>
      <c r="K1152" s="28">
        <f>IF(N(G1152)=0,"",INDEX(pl_duracao,G1152))</f>
        <v/>
      </c>
      <c r="L1152" s="39">
        <f>IF(ISNUMBER(C1152),YEAR(C1152),"")</f>
        <v/>
      </c>
      <c r="M1152" s="39">
        <f>IF(ISNUMBER(C1152),MONTH(C1152),"")</f>
        <v/>
      </c>
      <c r="N1152" s="23">
        <f>IF(L1152="","",IF(NOT(ISNUMBER(crono_ano)),"Informe o ano",IF(L1152&lt;crono_ano,"Antes do ano",IF(L1152&gt;crono_ano,"Depois do ano","No ano"))))</f>
        <v/>
      </c>
      <c r="O1152" s="39">
        <f>IF(F1152="","",IF(COUNTIF(F$7:F1152,F1152)=1,1,0))</f>
        <v/>
      </c>
      <c r="P1152" s="39">
        <f>IF(A1152&amp;B1152&amp;C1152="","",IF(AND(O1152=1,N(G1152)&gt;0),IF(INDEX(pl_ativa,MAX(1,N(G1152)))="Sim",1,0),0))</f>
        <v/>
      </c>
      <c r="Q1152" s="39">
        <f>IF(F1152="","",COUNTIFS(ex_chave_oc,F1152,ex_cancelada,"&lt;&gt;Sim"))</f>
        <v/>
      </c>
      <c r="R1152" s="51">
        <f>IF(P1152="","",IF(AND(P1152=1,N(Q1152)&gt;0),1,0))</f>
        <v/>
      </c>
      <c r="S1152" s="30">
        <f>IF(P1152="","",IF(F1152="","ERRO: data prevista ausente ou inválida",IF(O1152=0,"Duplicada: contada uma vez",IF(N(G1152)=0,"ERRO: tarefa fora do Plano Mestre",IF(P1152=0,"Tarefa retirada do plano: não conta","OK")))))</f>
        <v/>
      </c>
    </row>
    <row r="1153">
      <c r="A1153" s="29" t="n"/>
      <c r="B1153" s="25" t="n"/>
      <c r="C1153" s="49" t="n"/>
      <c r="D1153" s="29" t="n"/>
      <c r="E1153" s="23">
        <f>IF(OR(A1153="",B1153=""),"",A1153&amp;"|"&amp;B1153)</f>
        <v/>
      </c>
      <c r="F1153" s="30">
        <f>IF(OR(E1153="",NOT(ISNUMBER(C1153))),"",E1153&amp;"|"&amp;YEAR(C1153)&amp;"-"&amp;RIGHT("0"&amp;MONTH(C1153),2)&amp;"-"&amp;RIGHT("0"&amp;DAY(C1153),2))</f>
        <v/>
      </c>
      <c r="G1153" s="26">
        <f>IF(E1153="","",IFERROR(MATCH(E1153,pl_chave,0),0))</f>
        <v/>
      </c>
      <c r="H1153" s="23">
        <f>IF(G1153="","",IF(G1153=0,"Tarefa fora do plano",INDEX(pl_tag,G1153)))</f>
        <v/>
      </c>
      <c r="I1153" s="30">
        <f>IF(N(G1153)=0,"",INDEX(pl_atividade,G1153))</f>
        <v/>
      </c>
      <c r="J1153" s="50">
        <f>IF(N(G1153)=0,"",INDEX(pl_especialidade,G1153))</f>
        <v/>
      </c>
      <c r="K1153" s="28">
        <f>IF(N(G1153)=0,"",INDEX(pl_duracao,G1153))</f>
        <v/>
      </c>
      <c r="L1153" s="39">
        <f>IF(ISNUMBER(C1153),YEAR(C1153),"")</f>
        <v/>
      </c>
      <c r="M1153" s="39">
        <f>IF(ISNUMBER(C1153),MONTH(C1153),"")</f>
        <v/>
      </c>
      <c r="N1153" s="23">
        <f>IF(L1153="","",IF(NOT(ISNUMBER(crono_ano)),"Informe o ano",IF(L1153&lt;crono_ano,"Antes do ano",IF(L1153&gt;crono_ano,"Depois do ano","No ano"))))</f>
        <v/>
      </c>
      <c r="O1153" s="39">
        <f>IF(F1153="","",IF(COUNTIF(F$7:F1153,F1153)=1,1,0))</f>
        <v/>
      </c>
      <c r="P1153" s="39">
        <f>IF(A1153&amp;B1153&amp;C1153="","",IF(AND(O1153=1,N(G1153)&gt;0),IF(INDEX(pl_ativa,MAX(1,N(G1153)))="Sim",1,0),0))</f>
        <v/>
      </c>
      <c r="Q1153" s="39">
        <f>IF(F1153="","",COUNTIFS(ex_chave_oc,F1153,ex_cancelada,"&lt;&gt;Sim"))</f>
        <v/>
      </c>
      <c r="R1153" s="51">
        <f>IF(P1153="","",IF(AND(P1153=1,N(Q1153)&gt;0),1,0))</f>
        <v/>
      </c>
      <c r="S1153" s="30">
        <f>IF(P1153="","",IF(F1153="","ERRO: data prevista ausente ou inválida",IF(O1153=0,"Duplicada: contada uma vez",IF(N(G1153)=0,"ERRO: tarefa fora do Plano Mestre",IF(P1153=0,"Tarefa retirada do plano: não conta","OK")))))</f>
        <v/>
      </c>
    </row>
    <row r="1154">
      <c r="A1154" s="29" t="n"/>
      <c r="B1154" s="25" t="n"/>
      <c r="C1154" s="49" t="n"/>
      <c r="D1154" s="29" t="n"/>
      <c r="E1154" s="23">
        <f>IF(OR(A1154="",B1154=""),"",A1154&amp;"|"&amp;B1154)</f>
        <v/>
      </c>
      <c r="F1154" s="30">
        <f>IF(OR(E1154="",NOT(ISNUMBER(C1154))),"",E1154&amp;"|"&amp;YEAR(C1154)&amp;"-"&amp;RIGHT("0"&amp;MONTH(C1154),2)&amp;"-"&amp;RIGHT("0"&amp;DAY(C1154),2))</f>
        <v/>
      </c>
      <c r="G1154" s="26">
        <f>IF(E1154="","",IFERROR(MATCH(E1154,pl_chave,0),0))</f>
        <v/>
      </c>
      <c r="H1154" s="23">
        <f>IF(G1154="","",IF(G1154=0,"Tarefa fora do plano",INDEX(pl_tag,G1154)))</f>
        <v/>
      </c>
      <c r="I1154" s="30">
        <f>IF(N(G1154)=0,"",INDEX(pl_atividade,G1154))</f>
        <v/>
      </c>
      <c r="J1154" s="50">
        <f>IF(N(G1154)=0,"",INDEX(pl_especialidade,G1154))</f>
        <v/>
      </c>
      <c r="K1154" s="28">
        <f>IF(N(G1154)=0,"",INDEX(pl_duracao,G1154))</f>
        <v/>
      </c>
      <c r="L1154" s="39">
        <f>IF(ISNUMBER(C1154),YEAR(C1154),"")</f>
        <v/>
      </c>
      <c r="M1154" s="39">
        <f>IF(ISNUMBER(C1154),MONTH(C1154),"")</f>
        <v/>
      </c>
      <c r="N1154" s="23">
        <f>IF(L1154="","",IF(NOT(ISNUMBER(crono_ano)),"Informe o ano",IF(L1154&lt;crono_ano,"Antes do ano",IF(L1154&gt;crono_ano,"Depois do ano","No ano"))))</f>
        <v/>
      </c>
      <c r="O1154" s="39">
        <f>IF(F1154="","",IF(COUNTIF(F$7:F1154,F1154)=1,1,0))</f>
        <v/>
      </c>
      <c r="P1154" s="39">
        <f>IF(A1154&amp;B1154&amp;C1154="","",IF(AND(O1154=1,N(G1154)&gt;0),IF(INDEX(pl_ativa,MAX(1,N(G1154)))="Sim",1,0),0))</f>
        <v/>
      </c>
      <c r="Q1154" s="39">
        <f>IF(F1154="","",COUNTIFS(ex_chave_oc,F1154,ex_cancelada,"&lt;&gt;Sim"))</f>
        <v/>
      </c>
      <c r="R1154" s="51">
        <f>IF(P1154="","",IF(AND(P1154=1,N(Q1154)&gt;0),1,0))</f>
        <v/>
      </c>
      <c r="S1154" s="30">
        <f>IF(P1154="","",IF(F1154="","ERRO: data prevista ausente ou inválida",IF(O1154=0,"Duplicada: contada uma vez",IF(N(G1154)=0,"ERRO: tarefa fora do Plano Mestre",IF(P1154=0,"Tarefa retirada do plano: não conta","OK")))))</f>
        <v/>
      </c>
    </row>
    <row r="1155">
      <c r="A1155" s="29" t="n"/>
      <c r="B1155" s="25" t="n"/>
      <c r="C1155" s="49" t="n"/>
      <c r="D1155" s="29" t="n"/>
      <c r="E1155" s="23">
        <f>IF(OR(A1155="",B1155=""),"",A1155&amp;"|"&amp;B1155)</f>
        <v/>
      </c>
      <c r="F1155" s="30">
        <f>IF(OR(E1155="",NOT(ISNUMBER(C1155))),"",E1155&amp;"|"&amp;YEAR(C1155)&amp;"-"&amp;RIGHT("0"&amp;MONTH(C1155),2)&amp;"-"&amp;RIGHT("0"&amp;DAY(C1155),2))</f>
        <v/>
      </c>
      <c r="G1155" s="26">
        <f>IF(E1155="","",IFERROR(MATCH(E1155,pl_chave,0),0))</f>
        <v/>
      </c>
      <c r="H1155" s="23">
        <f>IF(G1155="","",IF(G1155=0,"Tarefa fora do plano",INDEX(pl_tag,G1155)))</f>
        <v/>
      </c>
      <c r="I1155" s="30">
        <f>IF(N(G1155)=0,"",INDEX(pl_atividade,G1155))</f>
        <v/>
      </c>
      <c r="J1155" s="50">
        <f>IF(N(G1155)=0,"",INDEX(pl_especialidade,G1155))</f>
        <v/>
      </c>
      <c r="K1155" s="28">
        <f>IF(N(G1155)=0,"",INDEX(pl_duracao,G1155))</f>
        <v/>
      </c>
      <c r="L1155" s="39">
        <f>IF(ISNUMBER(C1155),YEAR(C1155),"")</f>
        <v/>
      </c>
      <c r="M1155" s="39">
        <f>IF(ISNUMBER(C1155),MONTH(C1155),"")</f>
        <v/>
      </c>
      <c r="N1155" s="23">
        <f>IF(L1155="","",IF(NOT(ISNUMBER(crono_ano)),"Informe o ano",IF(L1155&lt;crono_ano,"Antes do ano",IF(L1155&gt;crono_ano,"Depois do ano","No ano"))))</f>
        <v/>
      </c>
      <c r="O1155" s="39">
        <f>IF(F1155="","",IF(COUNTIF(F$7:F1155,F1155)=1,1,0))</f>
        <v/>
      </c>
      <c r="P1155" s="39">
        <f>IF(A1155&amp;B1155&amp;C1155="","",IF(AND(O1155=1,N(G1155)&gt;0),IF(INDEX(pl_ativa,MAX(1,N(G1155)))="Sim",1,0),0))</f>
        <v/>
      </c>
      <c r="Q1155" s="39">
        <f>IF(F1155="","",COUNTIFS(ex_chave_oc,F1155,ex_cancelada,"&lt;&gt;Sim"))</f>
        <v/>
      </c>
      <c r="R1155" s="51">
        <f>IF(P1155="","",IF(AND(P1155=1,N(Q1155)&gt;0),1,0))</f>
        <v/>
      </c>
      <c r="S1155" s="30">
        <f>IF(P1155="","",IF(F1155="","ERRO: data prevista ausente ou inválida",IF(O1155=0,"Duplicada: contada uma vez",IF(N(G1155)=0,"ERRO: tarefa fora do Plano Mestre",IF(P1155=0,"Tarefa retirada do plano: não conta","OK")))))</f>
        <v/>
      </c>
    </row>
    <row r="1156">
      <c r="A1156" s="29" t="n"/>
      <c r="B1156" s="25" t="n"/>
      <c r="C1156" s="49" t="n"/>
      <c r="D1156" s="29" t="n"/>
      <c r="E1156" s="23">
        <f>IF(OR(A1156="",B1156=""),"",A1156&amp;"|"&amp;B1156)</f>
        <v/>
      </c>
      <c r="F1156" s="30">
        <f>IF(OR(E1156="",NOT(ISNUMBER(C1156))),"",E1156&amp;"|"&amp;YEAR(C1156)&amp;"-"&amp;RIGHT("0"&amp;MONTH(C1156),2)&amp;"-"&amp;RIGHT("0"&amp;DAY(C1156),2))</f>
        <v/>
      </c>
      <c r="G1156" s="26">
        <f>IF(E1156="","",IFERROR(MATCH(E1156,pl_chave,0),0))</f>
        <v/>
      </c>
      <c r="H1156" s="23">
        <f>IF(G1156="","",IF(G1156=0,"Tarefa fora do plano",INDEX(pl_tag,G1156)))</f>
        <v/>
      </c>
      <c r="I1156" s="30">
        <f>IF(N(G1156)=0,"",INDEX(pl_atividade,G1156))</f>
        <v/>
      </c>
      <c r="J1156" s="50">
        <f>IF(N(G1156)=0,"",INDEX(pl_especialidade,G1156))</f>
        <v/>
      </c>
      <c r="K1156" s="28">
        <f>IF(N(G1156)=0,"",INDEX(pl_duracao,G1156))</f>
        <v/>
      </c>
      <c r="L1156" s="39">
        <f>IF(ISNUMBER(C1156),YEAR(C1156),"")</f>
        <v/>
      </c>
      <c r="M1156" s="39">
        <f>IF(ISNUMBER(C1156),MONTH(C1156),"")</f>
        <v/>
      </c>
      <c r="N1156" s="23">
        <f>IF(L1156="","",IF(NOT(ISNUMBER(crono_ano)),"Informe o ano",IF(L1156&lt;crono_ano,"Antes do ano",IF(L1156&gt;crono_ano,"Depois do ano","No ano"))))</f>
        <v/>
      </c>
      <c r="O1156" s="39">
        <f>IF(F1156="","",IF(COUNTIF(F$7:F1156,F1156)=1,1,0))</f>
        <v/>
      </c>
      <c r="P1156" s="39">
        <f>IF(A1156&amp;B1156&amp;C1156="","",IF(AND(O1156=1,N(G1156)&gt;0),IF(INDEX(pl_ativa,MAX(1,N(G1156)))="Sim",1,0),0))</f>
        <v/>
      </c>
      <c r="Q1156" s="39">
        <f>IF(F1156="","",COUNTIFS(ex_chave_oc,F1156,ex_cancelada,"&lt;&gt;Sim"))</f>
        <v/>
      </c>
      <c r="R1156" s="51">
        <f>IF(P1156="","",IF(AND(P1156=1,N(Q1156)&gt;0),1,0))</f>
        <v/>
      </c>
      <c r="S1156" s="30">
        <f>IF(P1156="","",IF(F1156="","ERRO: data prevista ausente ou inválida",IF(O1156=0,"Duplicada: contada uma vez",IF(N(G1156)=0,"ERRO: tarefa fora do Plano Mestre",IF(P1156=0,"Tarefa retirada do plano: não conta","OK")))))</f>
        <v/>
      </c>
    </row>
    <row r="1157">
      <c r="A1157" s="29" t="n"/>
      <c r="B1157" s="25" t="n"/>
      <c r="C1157" s="49" t="n"/>
      <c r="D1157" s="29" t="n"/>
      <c r="E1157" s="23">
        <f>IF(OR(A1157="",B1157=""),"",A1157&amp;"|"&amp;B1157)</f>
        <v/>
      </c>
      <c r="F1157" s="30">
        <f>IF(OR(E1157="",NOT(ISNUMBER(C1157))),"",E1157&amp;"|"&amp;YEAR(C1157)&amp;"-"&amp;RIGHT("0"&amp;MONTH(C1157),2)&amp;"-"&amp;RIGHT("0"&amp;DAY(C1157),2))</f>
        <v/>
      </c>
      <c r="G1157" s="26">
        <f>IF(E1157="","",IFERROR(MATCH(E1157,pl_chave,0),0))</f>
        <v/>
      </c>
      <c r="H1157" s="23">
        <f>IF(G1157="","",IF(G1157=0,"Tarefa fora do plano",INDEX(pl_tag,G1157)))</f>
        <v/>
      </c>
      <c r="I1157" s="30">
        <f>IF(N(G1157)=0,"",INDEX(pl_atividade,G1157))</f>
        <v/>
      </c>
      <c r="J1157" s="50">
        <f>IF(N(G1157)=0,"",INDEX(pl_especialidade,G1157))</f>
        <v/>
      </c>
      <c r="K1157" s="28">
        <f>IF(N(G1157)=0,"",INDEX(pl_duracao,G1157))</f>
        <v/>
      </c>
      <c r="L1157" s="39">
        <f>IF(ISNUMBER(C1157),YEAR(C1157),"")</f>
        <v/>
      </c>
      <c r="M1157" s="39">
        <f>IF(ISNUMBER(C1157),MONTH(C1157),"")</f>
        <v/>
      </c>
      <c r="N1157" s="23">
        <f>IF(L1157="","",IF(NOT(ISNUMBER(crono_ano)),"Informe o ano",IF(L1157&lt;crono_ano,"Antes do ano",IF(L1157&gt;crono_ano,"Depois do ano","No ano"))))</f>
        <v/>
      </c>
      <c r="O1157" s="39">
        <f>IF(F1157="","",IF(COUNTIF(F$7:F1157,F1157)=1,1,0))</f>
        <v/>
      </c>
      <c r="P1157" s="39">
        <f>IF(A1157&amp;B1157&amp;C1157="","",IF(AND(O1157=1,N(G1157)&gt;0),IF(INDEX(pl_ativa,MAX(1,N(G1157)))="Sim",1,0),0))</f>
        <v/>
      </c>
      <c r="Q1157" s="39">
        <f>IF(F1157="","",COUNTIFS(ex_chave_oc,F1157,ex_cancelada,"&lt;&gt;Sim"))</f>
        <v/>
      </c>
      <c r="R1157" s="51">
        <f>IF(P1157="","",IF(AND(P1157=1,N(Q1157)&gt;0),1,0))</f>
        <v/>
      </c>
      <c r="S1157" s="30">
        <f>IF(P1157="","",IF(F1157="","ERRO: data prevista ausente ou inválida",IF(O1157=0,"Duplicada: contada uma vez",IF(N(G1157)=0,"ERRO: tarefa fora do Plano Mestre",IF(P1157=0,"Tarefa retirada do plano: não conta","OK")))))</f>
        <v/>
      </c>
    </row>
    <row r="1158">
      <c r="A1158" s="29" t="n"/>
      <c r="B1158" s="25" t="n"/>
      <c r="C1158" s="49" t="n"/>
      <c r="D1158" s="29" t="n"/>
      <c r="E1158" s="23">
        <f>IF(OR(A1158="",B1158=""),"",A1158&amp;"|"&amp;B1158)</f>
        <v/>
      </c>
      <c r="F1158" s="30">
        <f>IF(OR(E1158="",NOT(ISNUMBER(C1158))),"",E1158&amp;"|"&amp;YEAR(C1158)&amp;"-"&amp;RIGHT("0"&amp;MONTH(C1158),2)&amp;"-"&amp;RIGHT("0"&amp;DAY(C1158),2))</f>
        <v/>
      </c>
      <c r="G1158" s="26">
        <f>IF(E1158="","",IFERROR(MATCH(E1158,pl_chave,0),0))</f>
        <v/>
      </c>
      <c r="H1158" s="23">
        <f>IF(G1158="","",IF(G1158=0,"Tarefa fora do plano",INDEX(pl_tag,G1158)))</f>
        <v/>
      </c>
      <c r="I1158" s="30">
        <f>IF(N(G1158)=0,"",INDEX(pl_atividade,G1158))</f>
        <v/>
      </c>
      <c r="J1158" s="50">
        <f>IF(N(G1158)=0,"",INDEX(pl_especialidade,G1158))</f>
        <v/>
      </c>
      <c r="K1158" s="28">
        <f>IF(N(G1158)=0,"",INDEX(pl_duracao,G1158))</f>
        <v/>
      </c>
      <c r="L1158" s="39">
        <f>IF(ISNUMBER(C1158),YEAR(C1158),"")</f>
        <v/>
      </c>
      <c r="M1158" s="39">
        <f>IF(ISNUMBER(C1158),MONTH(C1158),"")</f>
        <v/>
      </c>
      <c r="N1158" s="23">
        <f>IF(L1158="","",IF(NOT(ISNUMBER(crono_ano)),"Informe o ano",IF(L1158&lt;crono_ano,"Antes do ano",IF(L1158&gt;crono_ano,"Depois do ano","No ano"))))</f>
        <v/>
      </c>
      <c r="O1158" s="39">
        <f>IF(F1158="","",IF(COUNTIF(F$7:F1158,F1158)=1,1,0))</f>
        <v/>
      </c>
      <c r="P1158" s="39">
        <f>IF(A1158&amp;B1158&amp;C1158="","",IF(AND(O1158=1,N(G1158)&gt;0),IF(INDEX(pl_ativa,MAX(1,N(G1158)))="Sim",1,0),0))</f>
        <v/>
      </c>
      <c r="Q1158" s="39">
        <f>IF(F1158="","",COUNTIFS(ex_chave_oc,F1158,ex_cancelada,"&lt;&gt;Sim"))</f>
        <v/>
      </c>
      <c r="R1158" s="51">
        <f>IF(P1158="","",IF(AND(P1158=1,N(Q1158)&gt;0),1,0))</f>
        <v/>
      </c>
      <c r="S1158" s="30">
        <f>IF(P1158="","",IF(F1158="","ERRO: data prevista ausente ou inválida",IF(O1158=0,"Duplicada: contada uma vez",IF(N(G1158)=0,"ERRO: tarefa fora do Plano Mestre",IF(P1158=0,"Tarefa retirada do plano: não conta","OK")))))</f>
        <v/>
      </c>
    </row>
    <row r="1159">
      <c r="A1159" s="29" t="n"/>
      <c r="B1159" s="25" t="n"/>
      <c r="C1159" s="49" t="n"/>
      <c r="D1159" s="29" t="n"/>
      <c r="E1159" s="23">
        <f>IF(OR(A1159="",B1159=""),"",A1159&amp;"|"&amp;B1159)</f>
        <v/>
      </c>
      <c r="F1159" s="30">
        <f>IF(OR(E1159="",NOT(ISNUMBER(C1159))),"",E1159&amp;"|"&amp;YEAR(C1159)&amp;"-"&amp;RIGHT("0"&amp;MONTH(C1159),2)&amp;"-"&amp;RIGHT("0"&amp;DAY(C1159),2))</f>
        <v/>
      </c>
      <c r="G1159" s="26">
        <f>IF(E1159="","",IFERROR(MATCH(E1159,pl_chave,0),0))</f>
        <v/>
      </c>
      <c r="H1159" s="23">
        <f>IF(G1159="","",IF(G1159=0,"Tarefa fora do plano",INDEX(pl_tag,G1159)))</f>
        <v/>
      </c>
      <c r="I1159" s="30">
        <f>IF(N(G1159)=0,"",INDEX(pl_atividade,G1159))</f>
        <v/>
      </c>
      <c r="J1159" s="50">
        <f>IF(N(G1159)=0,"",INDEX(pl_especialidade,G1159))</f>
        <v/>
      </c>
      <c r="K1159" s="28">
        <f>IF(N(G1159)=0,"",INDEX(pl_duracao,G1159))</f>
        <v/>
      </c>
      <c r="L1159" s="39">
        <f>IF(ISNUMBER(C1159),YEAR(C1159),"")</f>
        <v/>
      </c>
      <c r="M1159" s="39">
        <f>IF(ISNUMBER(C1159),MONTH(C1159),"")</f>
        <v/>
      </c>
      <c r="N1159" s="23">
        <f>IF(L1159="","",IF(NOT(ISNUMBER(crono_ano)),"Informe o ano",IF(L1159&lt;crono_ano,"Antes do ano",IF(L1159&gt;crono_ano,"Depois do ano","No ano"))))</f>
        <v/>
      </c>
      <c r="O1159" s="39">
        <f>IF(F1159="","",IF(COUNTIF(F$7:F1159,F1159)=1,1,0))</f>
        <v/>
      </c>
      <c r="P1159" s="39">
        <f>IF(A1159&amp;B1159&amp;C1159="","",IF(AND(O1159=1,N(G1159)&gt;0),IF(INDEX(pl_ativa,MAX(1,N(G1159)))="Sim",1,0),0))</f>
        <v/>
      </c>
      <c r="Q1159" s="39">
        <f>IF(F1159="","",COUNTIFS(ex_chave_oc,F1159,ex_cancelada,"&lt;&gt;Sim"))</f>
        <v/>
      </c>
      <c r="R1159" s="51">
        <f>IF(P1159="","",IF(AND(P1159=1,N(Q1159)&gt;0),1,0))</f>
        <v/>
      </c>
      <c r="S1159" s="30">
        <f>IF(P1159="","",IF(F1159="","ERRO: data prevista ausente ou inválida",IF(O1159=0,"Duplicada: contada uma vez",IF(N(G1159)=0,"ERRO: tarefa fora do Plano Mestre",IF(P1159=0,"Tarefa retirada do plano: não conta","OK")))))</f>
        <v/>
      </c>
    </row>
    <row r="1160">
      <c r="A1160" s="29" t="n"/>
      <c r="B1160" s="25" t="n"/>
      <c r="C1160" s="49" t="n"/>
      <c r="D1160" s="29" t="n"/>
      <c r="E1160" s="23">
        <f>IF(OR(A1160="",B1160=""),"",A1160&amp;"|"&amp;B1160)</f>
        <v/>
      </c>
      <c r="F1160" s="30">
        <f>IF(OR(E1160="",NOT(ISNUMBER(C1160))),"",E1160&amp;"|"&amp;YEAR(C1160)&amp;"-"&amp;RIGHT("0"&amp;MONTH(C1160),2)&amp;"-"&amp;RIGHT("0"&amp;DAY(C1160),2))</f>
        <v/>
      </c>
      <c r="G1160" s="26">
        <f>IF(E1160="","",IFERROR(MATCH(E1160,pl_chave,0),0))</f>
        <v/>
      </c>
      <c r="H1160" s="23">
        <f>IF(G1160="","",IF(G1160=0,"Tarefa fora do plano",INDEX(pl_tag,G1160)))</f>
        <v/>
      </c>
      <c r="I1160" s="30">
        <f>IF(N(G1160)=0,"",INDEX(pl_atividade,G1160))</f>
        <v/>
      </c>
      <c r="J1160" s="50">
        <f>IF(N(G1160)=0,"",INDEX(pl_especialidade,G1160))</f>
        <v/>
      </c>
      <c r="K1160" s="28">
        <f>IF(N(G1160)=0,"",INDEX(pl_duracao,G1160))</f>
        <v/>
      </c>
      <c r="L1160" s="39">
        <f>IF(ISNUMBER(C1160),YEAR(C1160),"")</f>
        <v/>
      </c>
      <c r="M1160" s="39">
        <f>IF(ISNUMBER(C1160),MONTH(C1160),"")</f>
        <v/>
      </c>
      <c r="N1160" s="23">
        <f>IF(L1160="","",IF(NOT(ISNUMBER(crono_ano)),"Informe o ano",IF(L1160&lt;crono_ano,"Antes do ano",IF(L1160&gt;crono_ano,"Depois do ano","No ano"))))</f>
        <v/>
      </c>
      <c r="O1160" s="39">
        <f>IF(F1160="","",IF(COUNTIF(F$7:F1160,F1160)=1,1,0))</f>
        <v/>
      </c>
      <c r="P1160" s="39">
        <f>IF(A1160&amp;B1160&amp;C1160="","",IF(AND(O1160=1,N(G1160)&gt;0),IF(INDEX(pl_ativa,MAX(1,N(G1160)))="Sim",1,0),0))</f>
        <v/>
      </c>
      <c r="Q1160" s="39">
        <f>IF(F1160="","",COUNTIFS(ex_chave_oc,F1160,ex_cancelada,"&lt;&gt;Sim"))</f>
        <v/>
      </c>
      <c r="R1160" s="51">
        <f>IF(P1160="","",IF(AND(P1160=1,N(Q1160)&gt;0),1,0))</f>
        <v/>
      </c>
      <c r="S1160" s="30">
        <f>IF(P1160="","",IF(F1160="","ERRO: data prevista ausente ou inválida",IF(O1160=0,"Duplicada: contada uma vez",IF(N(G1160)=0,"ERRO: tarefa fora do Plano Mestre",IF(P1160=0,"Tarefa retirada do plano: não conta","OK")))))</f>
        <v/>
      </c>
    </row>
    <row r="1161">
      <c r="A1161" s="29" t="n"/>
      <c r="B1161" s="25" t="n"/>
      <c r="C1161" s="49" t="n"/>
      <c r="D1161" s="29" t="n"/>
      <c r="E1161" s="23">
        <f>IF(OR(A1161="",B1161=""),"",A1161&amp;"|"&amp;B1161)</f>
        <v/>
      </c>
      <c r="F1161" s="30">
        <f>IF(OR(E1161="",NOT(ISNUMBER(C1161))),"",E1161&amp;"|"&amp;YEAR(C1161)&amp;"-"&amp;RIGHT("0"&amp;MONTH(C1161),2)&amp;"-"&amp;RIGHT("0"&amp;DAY(C1161),2))</f>
        <v/>
      </c>
      <c r="G1161" s="26">
        <f>IF(E1161="","",IFERROR(MATCH(E1161,pl_chave,0),0))</f>
        <v/>
      </c>
      <c r="H1161" s="23">
        <f>IF(G1161="","",IF(G1161=0,"Tarefa fora do plano",INDEX(pl_tag,G1161)))</f>
        <v/>
      </c>
      <c r="I1161" s="30">
        <f>IF(N(G1161)=0,"",INDEX(pl_atividade,G1161))</f>
        <v/>
      </c>
      <c r="J1161" s="50">
        <f>IF(N(G1161)=0,"",INDEX(pl_especialidade,G1161))</f>
        <v/>
      </c>
      <c r="K1161" s="28">
        <f>IF(N(G1161)=0,"",INDEX(pl_duracao,G1161))</f>
        <v/>
      </c>
      <c r="L1161" s="39">
        <f>IF(ISNUMBER(C1161),YEAR(C1161),"")</f>
        <v/>
      </c>
      <c r="M1161" s="39">
        <f>IF(ISNUMBER(C1161),MONTH(C1161),"")</f>
        <v/>
      </c>
      <c r="N1161" s="23">
        <f>IF(L1161="","",IF(NOT(ISNUMBER(crono_ano)),"Informe o ano",IF(L1161&lt;crono_ano,"Antes do ano",IF(L1161&gt;crono_ano,"Depois do ano","No ano"))))</f>
        <v/>
      </c>
      <c r="O1161" s="39">
        <f>IF(F1161="","",IF(COUNTIF(F$7:F1161,F1161)=1,1,0))</f>
        <v/>
      </c>
      <c r="P1161" s="39">
        <f>IF(A1161&amp;B1161&amp;C1161="","",IF(AND(O1161=1,N(G1161)&gt;0),IF(INDEX(pl_ativa,MAX(1,N(G1161)))="Sim",1,0),0))</f>
        <v/>
      </c>
      <c r="Q1161" s="39">
        <f>IF(F1161="","",COUNTIFS(ex_chave_oc,F1161,ex_cancelada,"&lt;&gt;Sim"))</f>
        <v/>
      </c>
      <c r="R1161" s="51">
        <f>IF(P1161="","",IF(AND(P1161=1,N(Q1161)&gt;0),1,0))</f>
        <v/>
      </c>
      <c r="S1161" s="30">
        <f>IF(P1161="","",IF(F1161="","ERRO: data prevista ausente ou inválida",IF(O1161=0,"Duplicada: contada uma vez",IF(N(G1161)=0,"ERRO: tarefa fora do Plano Mestre",IF(P1161=0,"Tarefa retirada do plano: não conta","OK")))))</f>
        <v/>
      </c>
    </row>
    <row r="1162">
      <c r="A1162" s="29" t="n"/>
      <c r="B1162" s="25" t="n"/>
      <c r="C1162" s="49" t="n"/>
      <c r="D1162" s="29" t="n"/>
      <c r="E1162" s="23">
        <f>IF(OR(A1162="",B1162=""),"",A1162&amp;"|"&amp;B1162)</f>
        <v/>
      </c>
      <c r="F1162" s="30">
        <f>IF(OR(E1162="",NOT(ISNUMBER(C1162))),"",E1162&amp;"|"&amp;YEAR(C1162)&amp;"-"&amp;RIGHT("0"&amp;MONTH(C1162),2)&amp;"-"&amp;RIGHT("0"&amp;DAY(C1162),2))</f>
        <v/>
      </c>
      <c r="G1162" s="26">
        <f>IF(E1162="","",IFERROR(MATCH(E1162,pl_chave,0),0))</f>
        <v/>
      </c>
      <c r="H1162" s="23">
        <f>IF(G1162="","",IF(G1162=0,"Tarefa fora do plano",INDEX(pl_tag,G1162)))</f>
        <v/>
      </c>
      <c r="I1162" s="30">
        <f>IF(N(G1162)=0,"",INDEX(pl_atividade,G1162))</f>
        <v/>
      </c>
      <c r="J1162" s="50">
        <f>IF(N(G1162)=0,"",INDEX(pl_especialidade,G1162))</f>
        <v/>
      </c>
      <c r="K1162" s="28">
        <f>IF(N(G1162)=0,"",INDEX(pl_duracao,G1162))</f>
        <v/>
      </c>
      <c r="L1162" s="39">
        <f>IF(ISNUMBER(C1162),YEAR(C1162),"")</f>
        <v/>
      </c>
      <c r="M1162" s="39">
        <f>IF(ISNUMBER(C1162),MONTH(C1162),"")</f>
        <v/>
      </c>
      <c r="N1162" s="23">
        <f>IF(L1162="","",IF(NOT(ISNUMBER(crono_ano)),"Informe o ano",IF(L1162&lt;crono_ano,"Antes do ano",IF(L1162&gt;crono_ano,"Depois do ano","No ano"))))</f>
        <v/>
      </c>
      <c r="O1162" s="39">
        <f>IF(F1162="","",IF(COUNTIF(F$7:F1162,F1162)=1,1,0))</f>
        <v/>
      </c>
      <c r="P1162" s="39">
        <f>IF(A1162&amp;B1162&amp;C1162="","",IF(AND(O1162=1,N(G1162)&gt;0),IF(INDEX(pl_ativa,MAX(1,N(G1162)))="Sim",1,0),0))</f>
        <v/>
      </c>
      <c r="Q1162" s="39">
        <f>IF(F1162="","",COUNTIFS(ex_chave_oc,F1162,ex_cancelada,"&lt;&gt;Sim"))</f>
        <v/>
      </c>
      <c r="R1162" s="51">
        <f>IF(P1162="","",IF(AND(P1162=1,N(Q1162)&gt;0),1,0))</f>
        <v/>
      </c>
      <c r="S1162" s="30">
        <f>IF(P1162="","",IF(F1162="","ERRO: data prevista ausente ou inválida",IF(O1162=0,"Duplicada: contada uma vez",IF(N(G1162)=0,"ERRO: tarefa fora do Plano Mestre",IF(P1162=0,"Tarefa retirada do plano: não conta","OK")))))</f>
        <v/>
      </c>
    </row>
    <row r="1163">
      <c r="A1163" s="29" t="n"/>
      <c r="B1163" s="25" t="n"/>
      <c r="C1163" s="49" t="n"/>
      <c r="D1163" s="29" t="n"/>
      <c r="E1163" s="23">
        <f>IF(OR(A1163="",B1163=""),"",A1163&amp;"|"&amp;B1163)</f>
        <v/>
      </c>
      <c r="F1163" s="30">
        <f>IF(OR(E1163="",NOT(ISNUMBER(C1163))),"",E1163&amp;"|"&amp;YEAR(C1163)&amp;"-"&amp;RIGHT("0"&amp;MONTH(C1163),2)&amp;"-"&amp;RIGHT("0"&amp;DAY(C1163),2))</f>
        <v/>
      </c>
      <c r="G1163" s="26">
        <f>IF(E1163="","",IFERROR(MATCH(E1163,pl_chave,0),0))</f>
        <v/>
      </c>
      <c r="H1163" s="23">
        <f>IF(G1163="","",IF(G1163=0,"Tarefa fora do plano",INDEX(pl_tag,G1163)))</f>
        <v/>
      </c>
      <c r="I1163" s="30">
        <f>IF(N(G1163)=0,"",INDEX(pl_atividade,G1163))</f>
        <v/>
      </c>
      <c r="J1163" s="50">
        <f>IF(N(G1163)=0,"",INDEX(pl_especialidade,G1163))</f>
        <v/>
      </c>
      <c r="K1163" s="28">
        <f>IF(N(G1163)=0,"",INDEX(pl_duracao,G1163))</f>
        <v/>
      </c>
      <c r="L1163" s="39">
        <f>IF(ISNUMBER(C1163),YEAR(C1163),"")</f>
        <v/>
      </c>
      <c r="M1163" s="39">
        <f>IF(ISNUMBER(C1163),MONTH(C1163),"")</f>
        <v/>
      </c>
      <c r="N1163" s="23">
        <f>IF(L1163="","",IF(NOT(ISNUMBER(crono_ano)),"Informe o ano",IF(L1163&lt;crono_ano,"Antes do ano",IF(L1163&gt;crono_ano,"Depois do ano","No ano"))))</f>
        <v/>
      </c>
      <c r="O1163" s="39">
        <f>IF(F1163="","",IF(COUNTIF(F$7:F1163,F1163)=1,1,0))</f>
        <v/>
      </c>
      <c r="P1163" s="39">
        <f>IF(A1163&amp;B1163&amp;C1163="","",IF(AND(O1163=1,N(G1163)&gt;0),IF(INDEX(pl_ativa,MAX(1,N(G1163)))="Sim",1,0),0))</f>
        <v/>
      </c>
      <c r="Q1163" s="39">
        <f>IF(F1163="","",COUNTIFS(ex_chave_oc,F1163,ex_cancelada,"&lt;&gt;Sim"))</f>
        <v/>
      </c>
      <c r="R1163" s="51">
        <f>IF(P1163="","",IF(AND(P1163=1,N(Q1163)&gt;0),1,0))</f>
        <v/>
      </c>
      <c r="S1163" s="30">
        <f>IF(P1163="","",IF(F1163="","ERRO: data prevista ausente ou inválida",IF(O1163=0,"Duplicada: contada uma vez",IF(N(G1163)=0,"ERRO: tarefa fora do Plano Mestre",IF(P1163=0,"Tarefa retirada do plano: não conta","OK")))))</f>
        <v/>
      </c>
    </row>
    <row r="1164">
      <c r="A1164" s="29" t="n"/>
      <c r="B1164" s="25" t="n"/>
      <c r="C1164" s="49" t="n"/>
      <c r="D1164" s="29" t="n"/>
      <c r="E1164" s="23">
        <f>IF(OR(A1164="",B1164=""),"",A1164&amp;"|"&amp;B1164)</f>
        <v/>
      </c>
      <c r="F1164" s="30">
        <f>IF(OR(E1164="",NOT(ISNUMBER(C1164))),"",E1164&amp;"|"&amp;YEAR(C1164)&amp;"-"&amp;RIGHT("0"&amp;MONTH(C1164),2)&amp;"-"&amp;RIGHT("0"&amp;DAY(C1164),2))</f>
        <v/>
      </c>
      <c r="G1164" s="26">
        <f>IF(E1164="","",IFERROR(MATCH(E1164,pl_chave,0),0))</f>
        <v/>
      </c>
      <c r="H1164" s="23">
        <f>IF(G1164="","",IF(G1164=0,"Tarefa fora do plano",INDEX(pl_tag,G1164)))</f>
        <v/>
      </c>
      <c r="I1164" s="30">
        <f>IF(N(G1164)=0,"",INDEX(pl_atividade,G1164))</f>
        <v/>
      </c>
      <c r="J1164" s="50">
        <f>IF(N(G1164)=0,"",INDEX(pl_especialidade,G1164))</f>
        <v/>
      </c>
      <c r="K1164" s="28">
        <f>IF(N(G1164)=0,"",INDEX(pl_duracao,G1164))</f>
        <v/>
      </c>
      <c r="L1164" s="39">
        <f>IF(ISNUMBER(C1164),YEAR(C1164),"")</f>
        <v/>
      </c>
      <c r="M1164" s="39">
        <f>IF(ISNUMBER(C1164),MONTH(C1164),"")</f>
        <v/>
      </c>
      <c r="N1164" s="23">
        <f>IF(L1164="","",IF(NOT(ISNUMBER(crono_ano)),"Informe o ano",IF(L1164&lt;crono_ano,"Antes do ano",IF(L1164&gt;crono_ano,"Depois do ano","No ano"))))</f>
        <v/>
      </c>
      <c r="O1164" s="39">
        <f>IF(F1164="","",IF(COUNTIF(F$7:F1164,F1164)=1,1,0))</f>
        <v/>
      </c>
      <c r="P1164" s="39">
        <f>IF(A1164&amp;B1164&amp;C1164="","",IF(AND(O1164=1,N(G1164)&gt;0),IF(INDEX(pl_ativa,MAX(1,N(G1164)))="Sim",1,0),0))</f>
        <v/>
      </c>
      <c r="Q1164" s="39">
        <f>IF(F1164="","",COUNTIFS(ex_chave_oc,F1164,ex_cancelada,"&lt;&gt;Sim"))</f>
        <v/>
      </c>
      <c r="R1164" s="51">
        <f>IF(P1164="","",IF(AND(P1164=1,N(Q1164)&gt;0),1,0))</f>
        <v/>
      </c>
      <c r="S1164" s="30">
        <f>IF(P1164="","",IF(F1164="","ERRO: data prevista ausente ou inválida",IF(O1164=0,"Duplicada: contada uma vez",IF(N(G1164)=0,"ERRO: tarefa fora do Plano Mestre",IF(P1164=0,"Tarefa retirada do plano: não conta","OK")))))</f>
        <v/>
      </c>
    </row>
    <row r="1165">
      <c r="A1165" s="29" t="n"/>
      <c r="B1165" s="25" t="n"/>
      <c r="C1165" s="49" t="n"/>
      <c r="D1165" s="29" t="n"/>
      <c r="E1165" s="23">
        <f>IF(OR(A1165="",B1165=""),"",A1165&amp;"|"&amp;B1165)</f>
        <v/>
      </c>
      <c r="F1165" s="30">
        <f>IF(OR(E1165="",NOT(ISNUMBER(C1165))),"",E1165&amp;"|"&amp;YEAR(C1165)&amp;"-"&amp;RIGHT("0"&amp;MONTH(C1165),2)&amp;"-"&amp;RIGHT("0"&amp;DAY(C1165),2))</f>
        <v/>
      </c>
      <c r="G1165" s="26">
        <f>IF(E1165="","",IFERROR(MATCH(E1165,pl_chave,0),0))</f>
        <v/>
      </c>
      <c r="H1165" s="23">
        <f>IF(G1165="","",IF(G1165=0,"Tarefa fora do plano",INDEX(pl_tag,G1165)))</f>
        <v/>
      </c>
      <c r="I1165" s="30">
        <f>IF(N(G1165)=0,"",INDEX(pl_atividade,G1165))</f>
        <v/>
      </c>
      <c r="J1165" s="50">
        <f>IF(N(G1165)=0,"",INDEX(pl_especialidade,G1165))</f>
        <v/>
      </c>
      <c r="K1165" s="28">
        <f>IF(N(G1165)=0,"",INDEX(pl_duracao,G1165))</f>
        <v/>
      </c>
      <c r="L1165" s="39">
        <f>IF(ISNUMBER(C1165),YEAR(C1165),"")</f>
        <v/>
      </c>
      <c r="M1165" s="39">
        <f>IF(ISNUMBER(C1165),MONTH(C1165),"")</f>
        <v/>
      </c>
      <c r="N1165" s="23">
        <f>IF(L1165="","",IF(NOT(ISNUMBER(crono_ano)),"Informe o ano",IF(L1165&lt;crono_ano,"Antes do ano",IF(L1165&gt;crono_ano,"Depois do ano","No ano"))))</f>
        <v/>
      </c>
      <c r="O1165" s="39">
        <f>IF(F1165="","",IF(COUNTIF(F$7:F1165,F1165)=1,1,0))</f>
        <v/>
      </c>
      <c r="P1165" s="39">
        <f>IF(A1165&amp;B1165&amp;C1165="","",IF(AND(O1165=1,N(G1165)&gt;0),IF(INDEX(pl_ativa,MAX(1,N(G1165)))="Sim",1,0),0))</f>
        <v/>
      </c>
      <c r="Q1165" s="39">
        <f>IF(F1165="","",COUNTIFS(ex_chave_oc,F1165,ex_cancelada,"&lt;&gt;Sim"))</f>
        <v/>
      </c>
      <c r="R1165" s="51">
        <f>IF(P1165="","",IF(AND(P1165=1,N(Q1165)&gt;0),1,0))</f>
        <v/>
      </c>
      <c r="S1165" s="30">
        <f>IF(P1165="","",IF(F1165="","ERRO: data prevista ausente ou inválida",IF(O1165=0,"Duplicada: contada uma vez",IF(N(G1165)=0,"ERRO: tarefa fora do Plano Mestre",IF(P1165=0,"Tarefa retirada do plano: não conta","OK")))))</f>
        <v/>
      </c>
    </row>
    <row r="1166">
      <c r="A1166" s="29" t="n"/>
      <c r="B1166" s="25" t="n"/>
      <c r="C1166" s="49" t="n"/>
      <c r="D1166" s="29" t="n"/>
      <c r="E1166" s="23">
        <f>IF(OR(A1166="",B1166=""),"",A1166&amp;"|"&amp;B1166)</f>
        <v/>
      </c>
      <c r="F1166" s="30">
        <f>IF(OR(E1166="",NOT(ISNUMBER(C1166))),"",E1166&amp;"|"&amp;YEAR(C1166)&amp;"-"&amp;RIGHT("0"&amp;MONTH(C1166),2)&amp;"-"&amp;RIGHT("0"&amp;DAY(C1166),2))</f>
        <v/>
      </c>
      <c r="G1166" s="26">
        <f>IF(E1166="","",IFERROR(MATCH(E1166,pl_chave,0),0))</f>
        <v/>
      </c>
      <c r="H1166" s="23">
        <f>IF(G1166="","",IF(G1166=0,"Tarefa fora do plano",INDEX(pl_tag,G1166)))</f>
        <v/>
      </c>
      <c r="I1166" s="30">
        <f>IF(N(G1166)=0,"",INDEX(pl_atividade,G1166))</f>
        <v/>
      </c>
      <c r="J1166" s="50">
        <f>IF(N(G1166)=0,"",INDEX(pl_especialidade,G1166))</f>
        <v/>
      </c>
      <c r="K1166" s="28">
        <f>IF(N(G1166)=0,"",INDEX(pl_duracao,G1166))</f>
        <v/>
      </c>
      <c r="L1166" s="39">
        <f>IF(ISNUMBER(C1166),YEAR(C1166),"")</f>
        <v/>
      </c>
      <c r="M1166" s="39">
        <f>IF(ISNUMBER(C1166),MONTH(C1166),"")</f>
        <v/>
      </c>
      <c r="N1166" s="23">
        <f>IF(L1166="","",IF(NOT(ISNUMBER(crono_ano)),"Informe o ano",IF(L1166&lt;crono_ano,"Antes do ano",IF(L1166&gt;crono_ano,"Depois do ano","No ano"))))</f>
        <v/>
      </c>
      <c r="O1166" s="39">
        <f>IF(F1166="","",IF(COUNTIF(F$7:F1166,F1166)=1,1,0))</f>
        <v/>
      </c>
      <c r="P1166" s="39">
        <f>IF(A1166&amp;B1166&amp;C1166="","",IF(AND(O1166=1,N(G1166)&gt;0),IF(INDEX(pl_ativa,MAX(1,N(G1166)))="Sim",1,0),0))</f>
        <v/>
      </c>
      <c r="Q1166" s="39">
        <f>IF(F1166="","",COUNTIFS(ex_chave_oc,F1166,ex_cancelada,"&lt;&gt;Sim"))</f>
        <v/>
      </c>
      <c r="R1166" s="51">
        <f>IF(P1166="","",IF(AND(P1166=1,N(Q1166)&gt;0),1,0))</f>
        <v/>
      </c>
      <c r="S1166" s="30">
        <f>IF(P1166="","",IF(F1166="","ERRO: data prevista ausente ou inválida",IF(O1166=0,"Duplicada: contada uma vez",IF(N(G1166)=0,"ERRO: tarefa fora do Plano Mestre",IF(P1166=0,"Tarefa retirada do plano: não conta","OK")))))</f>
        <v/>
      </c>
    </row>
    <row r="1167">
      <c r="A1167" s="29" t="n"/>
      <c r="B1167" s="25" t="n"/>
      <c r="C1167" s="49" t="n"/>
      <c r="D1167" s="29" t="n"/>
      <c r="E1167" s="23">
        <f>IF(OR(A1167="",B1167=""),"",A1167&amp;"|"&amp;B1167)</f>
        <v/>
      </c>
      <c r="F1167" s="30">
        <f>IF(OR(E1167="",NOT(ISNUMBER(C1167))),"",E1167&amp;"|"&amp;YEAR(C1167)&amp;"-"&amp;RIGHT("0"&amp;MONTH(C1167),2)&amp;"-"&amp;RIGHT("0"&amp;DAY(C1167),2))</f>
        <v/>
      </c>
      <c r="G1167" s="26">
        <f>IF(E1167="","",IFERROR(MATCH(E1167,pl_chave,0),0))</f>
        <v/>
      </c>
      <c r="H1167" s="23">
        <f>IF(G1167="","",IF(G1167=0,"Tarefa fora do plano",INDEX(pl_tag,G1167)))</f>
        <v/>
      </c>
      <c r="I1167" s="30">
        <f>IF(N(G1167)=0,"",INDEX(pl_atividade,G1167))</f>
        <v/>
      </c>
      <c r="J1167" s="50">
        <f>IF(N(G1167)=0,"",INDEX(pl_especialidade,G1167))</f>
        <v/>
      </c>
      <c r="K1167" s="28">
        <f>IF(N(G1167)=0,"",INDEX(pl_duracao,G1167))</f>
        <v/>
      </c>
      <c r="L1167" s="39">
        <f>IF(ISNUMBER(C1167),YEAR(C1167),"")</f>
        <v/>
      </c>
      <c r="M1167" s="39">
        <f>IF(ISNUMBER(C1167),MONTH(C1167),"")</f>
        <v/>
      </c>
      <c r="N1167" s="23">
        <f>IF(L1167="","",IF(NOT(ISNUMBER(crono_ano)),"Informe o ano",IF(L1167&lt;crono_ano,"Antes do ano",IF(L1167&gt;crono_ano,"Depois do ano","No ano"))))</f>
        <v/>
      </c>
      <c r="O1167" s="39">
        <f>IF(F1167="","",IF(COUNTIF(F$7:F1167,F1167)=1,1,0))</f>
        <v/>
      </c>
      <c r="P1167" s="39">
        <f>IF(A1167&amp;B1167&amp;C1167="","",IF(AND(O1167=1,N(G1167)&gt;0),IF(INDEX(pl_ativa,MAX(1,N(G1167)))="Sim",1,0),0))</f>
        <v/>
      </c>
      <c r="Q1167" s="39">
        <f>IF(F1167="","",COUNTIFS(ex_chave_oc,F1167,ex_cancelada,"&lt;&gt;Sim"))</f>
        <v/>
      </c>
      <c r="R1167" s="51">
        <f>IF(P1167="","",IF(AND(P1167=1,N(Q1167)&gt;0),1,0))</f>
        <v/>
      </c>
      <c r="S1167" s="30">
        <f>IF(P1167="","",IF(F1167="","ERRO: data prevista ausente ou inválida",IF(O1167=0,"Duplicada: contada uma vez",IF(N(G1167)=0,"ERRO: tarefa fora do Plano Mestre",IF(P1167=0,"Tarefa retirada do plano: não conta","OK")))))</f>
        <v/>
      </c>
    </row>
    <row r="1168">
      <c r="A1168" s="29" t="n"/>
      <c r="B1168" s="25" t="n"/>
      <c r="C1168" s="49" t="n"/>
      <c r="D1168" s="29" t="n"/>
      <c r="E1168" s="23">
        <f>IF(OR(A1168="",B1168=""),"",A1168&amp;"|"&amp;B1168)</f>
        <v/>
      </c>
      <c r="F1168" s="30">
        <f>IF(OR(E1168="",NOT(ISNUMBER(C1168))),"",E1168&amp;"|"&amp;YEAR(C1168)&amp;"-"&amp;RIGHT("0"&amp;MONTH(C1168),2)&amp;"-"&amp;RIGHT("0"&amp;DAY(C1168),2))</f>
        <v/>
      </c>
      <c r="G1168" s="26">
        <f>IF(E1168="","",IFERROR(MATCH(E1168,pl_chave,0),0))</f>
        <v/>
      </c>
      <c r="H1168" s="23">
        <f>IF(G1168="","",IF(G1168=0,"Tarefa fora do plano",INDEX(pl_tag,G1168)))</f>
        <v/>
      </c>
      <c r="I1168" s="30">
        <f>IF(N(G1168)=0,"",INDEX(pl_atividade,G1168))</f>
        <v/>
      </c>
      <c r="J1168" s="50">
        <f>IF(N(G1168)=0,"",INDEX(pl_especialidade,G1168))</f>
        <v/>
      </c>
      <c r="K1168" s="28">
        <f>IF(N(G1168)=0,"",INDEX(pl_duracao,G1168))</f>
        <v/>
      </c>
      <c r="L1168" s="39">
        <f>IF(ISNUMBER(C1168),YEAR(C1168),"")</f>
        <v/>
      </c>
      <c r="M1168" s="39">
        <f>IF(ISNUMBER(C1168),MONTH(C1168),"")</f>
        <v/>
      </c>
      <c r="N1168" s="23">
        <f>IF(L1168="","",IF(NOT(ISNUMBER(crono_ano)),"Informe o ano",IF(L1168&lt;crono_ano,"Antes do ano",IF(L1168&gt;crono_ano,"Depois do ano","No ano"))))</f>
        <v/>
      </c>
      <c r="O1168" s="39">
        <f>IF(F1168="","",IF(COUNTIF(F$7:F1168,F1168)=1,1,0))</f>
        <v/>
      </c>
      <c r="P1168" s="39">
        <f>IF(A1168&amp;B1168&amp;C1168="","",IF(AND(O1168=1,N(G1168)&gt;0),IF(INDEX(pl_ativa,MAX(1,N(G1168)))="Sim",1,0),0))</f>
        <v/>
      </c>
      <c r="Q1168" s="39">
        <f>IF(F1168="","",COUNTIFS(ex_chave_oc,F1168,ex_cancelada,"&lt;&gt;Sim"))</f>
        <v/>
      </c>
      <c r="R1168" s="51">
        <f>IF(P1168="","",IF(AND(P1168=1,N(Q1168)&gt;0),1,0))</f>
        <v/>
      </c>
      <c r="S1168" s="30">
        <f>IF(P1168="","",IF(F1168="","ERRO: data prevista ausente ou inválida",IF(O1168=0,"Duplicada: contada uma vez",IF(N(G1168)=0,"ERRO: tarefa fora do Plano Mestre",IF(P1168=0,"Tarefa retirada do plano: não conta","OK")))))</f>
        <v/>
      </c>
    </row>
    <row r="1169">
      <c r="A1169" s="29" t="n"/>
      <c r="B1169" s="25" t="n"/>
      <c r="C1169" s="49" t="n"/>
      <c r="D1169" s="29" t="n"/>
      <c r="E1169" s="23">
        <f>IF(OR(A1169="",B1169=""),"",A1169&amp;"|"&amp;B1169)</f>
        <v/>
      </c>
      <c r="F1169" s="30">
        <f>IF(OR(E1169="",NOT(ISNUMBER(C1169))),"",E1169&amp;"|"&amp;YEAR(C1169)&amp;"-"&amp;RIGHT("0"&amp;MONTH(C1169),2)&amp;"-"&amp;RIGHT("0"&amp;DAY(C1169),2))</f>
        <v/>
      </c>
      <c r="G1169" s="26">
        <f>IF(E1169="","",IFERROR(MATCH(E1169,pl_chave,0),0))</f>
        <v/>
      </c>
      <c r="H1169" s="23">
        <f>IF(G1169="","",IF(G1169=0,"Tarefa fora do plano",INDEX(pl_tag,G1169)))</f>
        <v/>
      </c>
      <c r="I1169" s="30">
        <f>IF(N(G1169)=0,"",INDEX(pl_atividade,G1169))</f>
        <v/>
      </c>
      <c r="J1169" s="50">
        <f>IF(N(G1169)=0,"",INDEX(pl_especialidade,G1169))</f>
        <v/>
      </c>
      <c r="K1169" s="28">
        <f>IF(N(G1169)=0,"",INDEX(pl_duracao,G1169))</f>
        <v/>
      </c>
      <c r="L1169" s="39">
        <f>IF(ISNUMBER(C1169),YEAR(C1169),"")</f>
        <v/>
      </c>
      <c r="M1169" s="39">
        <f>IF(ISNUMBER(C1169),MONTH(C1169),"")</f>
        <v/>
      </c>
      <c r="N1169" s="23">
        <f>IF(L1169="","",IF(NOT(ISNUMBER(crono_ano)),"Informe o ano",IF(L1169&lt;crono_ano,"Antes do ano",IF(L1169&gt;crono_ano,"Depois do ano","No ano"))))</f>
        <v/>
      </c>
      <c r="O1169" s="39">
        <f>IF(F1169="","",IF(COUNTIF(F$7:F1169,F1169)=1,1,0))</f>
        <v/>
      </c>
      <c r="P1169" s="39">
        <f>IF(A1169&amp;B1169&amp;C1169="","",IF(AND(O1169=1,N(G1169)&gt;0),IF(INDEX(pl_ativa,MAX(1,N(G1169)))="Sim",1,0),0))</f>
        <v/>
      </c>
      <c r="Q1169" s="39">
        <f>IF(F1169="","",COUNTIFS(ex_chave_oc,F1169,ex_cancelada,"&lt;&gt;Sim"))</f>
        <v/>
      </c>
      <c r="R1169" s="51">
        <f>IF(P1169="","",IF(AND(P1169=1,N(Q1169)&gt;0),1,0))</f>
        <v/>
      </c>
      <c r="S1169" s="30">
        <f>IF(P1169="","",IF(F1169="","ERRO: data prevista ausente ou inválida",IF(O1169=0,"Duplicada: contada uma vez",IF(N(G1169)=0,"ERRO: tarefa fora do Plano Mestre",IF(P1169=0,"Tarefa retirada do plano: não conta","OK")))))</f>
        <v/>
      </c>
    </row>
    <row r="1170">
      <c r="A1170" s="29" t="n"/>
      <c r="B1170" s="25" t="n"/>
      <c r="C1170" s="49" t="n"/>
      <c r="D1170" s="29" t="n"/>
      <c r="E1170" s="23">
        <f>IF(OR(A1170="",B1170=""),"",A1170&amp;"|"&amp;B1170)</f>
        <v/>
      </c>
      <c r="F1170" s="30">
        <f>IF(OR(E1170="",NOT(ISNUMBER(C1170))),"",E1170&amp;"|"&amp;YEAR(C1170)&amp;"-"&amp;RIGHT("0"&amp;MONTH(C1170),2)&amp;"-"&amp;RIGHT("0"&amp;DAY(C1170),2))</f>
        <v/>
      </c>
      <c r="G1170" s="26">
        <f>IF(E1170="","",IFERROR(MATCH(E1170,pl_chave,0),0))</f>
        <v/>
      </c>
      <c r="H1170" s="23">
        <f>IF(G1170="","",IF(G1170=0,"Tarefa fora do plano",INDEX(pl_tag,G1170)))</f>
        <v/>
      </c>
      <c r="I1170" s="30">
        <f>IF(N(G1170)=0,"",INDEX(pl_atividade,G1170))</f>
        <v/>
      </c>
      <c r="J1170" s="50">
        <f>IF(N(G1170)=0,"",INDEX(pl_especialidade,G1170))</f>
        <v/>
      </c>
      <c r="K1170" s="28">
        <f>IF(N(G1170)=0,"",INDEX(pl_duracao,G1170))</f>
        <v/>
      </c>
      <c r="L1170" s="39">
        <f>IF(ISNUMBER(C1170),YEAR(C1170),"")</f>
        <v/>
      </c>
      <c r="M1170" s="39">
        <f>IF(ISNUMBER(C1170),MONTH(C1170),"")</f>
        <v/>
      </c>
      <c r="N1170" s="23">
        <f>IF(L1170="","",IF(NOT(ISNUMBER(crono_ano)),"Informe o ano",IF(L1170&lt;crono_ano,"Antes do ano",IF(L1170&gt;crono_ano,"Depois do ano","No ano"))))</f>
        <v/>
      </c>
      <c r="O1170" s="39">
        <f>IF(F1170="","",IF(COUNTIF(F$7:F1170,F1170)=1,1,0))</f>
        <v/>
      </c>
      <c r="P1170" s="39">
        <f>IF(A1170&amp;B1170&amp;C1170="","",IF(AND(O1170=1,N(G1170)&gt;0),IF(INDEX(pl_ativa,MAX(1,N(G1170)))="Sim",1,0),0))</f>
        <v/>
      </c>
      <c r="Q1170" s="39">
        <f>IF(F1170="","",COUNTIFS(ex_chave_oc,F1170,ex_cancelada,"&lt;&gt;Sim"))</f>
        <v/>
      </c>
      <c r="R1170" s="51">
        <f>IF(P1170="","",IF(AND(P1170=1,N(Q1170)&gt;0),1,0))</f>
        <v/>
      </c>
      <c r="S1170" s="30">
        <f>IF(P1170="","",IF(F1170="","ERRO: data prevista ausente ou inválida",IF(O1170=0,"Duplicada: contada uma vez",IF(N(G1170)=0,"ERRO: tarefa fora do Plano Mestre",IF(P1170=0,"Tarefa retirada do plano: não conta","OK")))))</f>
        <v/>
      </c>
    </row>
    <row r="1171">
      <c r="A1171" s="29" t="n"/>
      <c r="B1171" s="25" t="n"/>
      <c r="C1171" s="49" t="n"/>
      <c r="D1171" s="29" t="n"/>
      <c r="E1171" s="23">
        <f>IF(OR(A1171="",B1171=""),"",A1171&amp;"|"&amp;B1171)</f>
        <v/>
      </c>
      <c r="F1171" s="30">
        <f>IF(OR(E1171="",NOT(ISNUMBER(C1171))),"",E1171&amp;"|"&amp;YEAR(C1171)&amp;"-"&amp;RIGHT("0"&amp;MONTH(C1171),2)&amp;"-"&amp;RIGHT("0"&amp;DAY(C1171),2))</f>
        <v/>
      </c>
      <c r="G1171" s="26">
        <f>IF(E1171="","",IFERROR(MATCH(E1171,pl_chave,0),0))</f>
        <v/>
      </c>
      <c r="H1171" s="23">
        <f>IF(G1171="","",IF(G1171=0,"Tarefa fora do plano",INDEX(pl_tag,G1171)))</f>
        <v/>
      </c>
      <c r="I1171" s="30">
        <f>IF(N(G1171)=0,"",INDEX(pl_atividade,G1171))</f>
        <v/>
      </c>
      <c r="J1171" s="50">
        <f>IF(N(G1171)=0,"",INDEX(pl_especialidade,G1171))</f>
        <v/>
      </c>
      <c r="K1171" s="28">
        <f>IF(N(G1171)=0,"",INDEX(pl_duracao,G1171))</f>
        <v/>
      </c>
      <c r="L1171" s="39">
        <f>IF(ISNUMBER(C1171),YEAR(C1171),"")</f>
        <v/>
      </c>
      <c r="M1171" s="39">
        <f>IF(ISNUMBER(C1171),MONTH(C1171),"")</f>
        <v/>
      </c>
      <c r="N1171" s="23">
        <f>IF(L1171="","",IF(NOT(ISNUMBER(crono_ano)),"Informe o ano",IF(L1171&lt;crono_ano,"Antes do ano",IF(L1171&gt;crono_ano,"Depois do ano","No ano"))))</f>
        <v/>
      </c>
      <c r="O1171" s="39">
        <f>IF(F1171="","",IF(COUNTIF(F$7:F1171,F1171)=1,1,0))</f>
        <v/>
      </c>
      <c r="P1171" s="39">
        <f>IF(A1171&amp;B1171&amp;C1171="","",IF(AND(O1171=1,N(G1171)&gt;0),IF(INDEX(pl_ativa,MAX(1,N(G1171)))="Sim",1,0),0))</f>
        <v/>
      </c>
      <c r="Q1171" s="39">
        <f>IF(F1171="","",COUNTIFS(ex_chave_oc,F1171,ex_cancelada,"&lt;&gt;Sim"))</f>
        <v/>
      </c>
      <c r="R1171" s="51">
        <f>IF(P1171="","",IF(AND(P1171=1,N(Q1171)&gt;0),1,0))</f>
        <v/>
      </c>
      <c r="S1171" s="30">
        <f>IF(P1171="","",IF(F1171="","ERRO: data prevista ausente ou inválida",IF(O1171=0,"Duplicada: contada uma vez",IF(N(G1171)=0,"ERRO: tarefa fora do Plano Mestre",IF(P1171=0,"Tarefa retirada do plano: não conta","OK")))))</f>
        <v/>
      </c>
    </row>
    <row r="1172">
      <c r="A1172" s="29" t="n"/>
      <c r="B1172" s="25" t="n"/>
      <c r="C1172" s="49" t="n"/>
      <c r="D1172" s="29" t="n"/>
      <c r="E1172" s="23">
        <f>IF(OR(A1172="",B1172=""),"",A1172&amp;"|"&amp;B1172)</f>
        <v/>
      </c>
      <c r="F1172" s="30">
        <f>IF(OR(E1172="",NOT(ISNUMBER(C1172))),"",E1172&amp;"|"&amp;YEAR(C1172)&amp;"-"&amp;RIGHT("0"&amp;MONTH(C1172),2)&amp;"-"&amp;RIGHT("0"&amp;DAY(C1172),2))</f>
        <v/>
      </c>
      <c r="G1172" s="26">
        <f>IF(E1172="","",IFERROR(MATCH(E1172,pl_chave,0),0))</f>
        <v/>
      </c>
      <c r="H1172" s="23">
        <f>IF(G1172="","",IF(G1172=0,"Tarefa fora do plano",INDEX(pl_tag,G1172)))</f>
        <v/>
      </c>
      <c r="I1172" s="30">
        <f>IF(N(G1172)=0,"",INDEX(pl_atividade,G1172))</f>
        <v/>
      </c>
      <c r="J1172" s="50">
        <f>IF(N(G1172)=0,"",INDEX(pl_especialidade,G1172))</f>
        <v/>
      </c>
      <c r="K1172" s="28">
        <f>IF(N(G1172)=0,"",INDEX(pl_duracao,G1172))</f>
        <v/>
      </c>
      <c r="L1172" s="39">
        <f>IF(ISNUMBER(C1172),YEAR(C1172),"")</f>
        <v/>
      </c>
      <c r="M1172" s="39">
        <f>IF(ISNUMBER(C1172),MONTH(C1172),"")</f>
        <v/>
      </c>
      <c r="N1172" s="23">
        <f>IF(L1172="","",IF(NOT(ISNUMBER(crono_ano)),"Informe o ano",IF(L1172&lt;crono_ano,"Antes do ano",IF(L1172&gt;crono_ano,"Depois do ano","No ano"))))</f>
        <v/>
      </c>
      <c r="O1172" s="39">
        <f>IF(F1172="","",IF(COUNTIF(F$7:F1172,F1172)=1,1,0))</f>
        <v/>
      </c>
      <c r="P1172" s="39">
        <f>IF(A1172&amp;B1172&amp;C1172="","",IF(AND(O1172=1,N(G1172)&gt;0),IF(INDEX(pl_ativa,MAX(1,N(G1172)))="Sim",1,0),0))</f>
        <v/>
      </c>
      <c r="Q1172" s="39">
        <f>IF(F1172="","",COUNTIFS(ex_chave_oc,F1172,ex_cancelada,"&lt;&gt;Sim"))</f>
        <v/>
      </c>
      <c r="R1172" s="51">
        <f>IF(P1172="","",IF(AND(P1172=1,N(Q1172)&gt;0),1,0))</f>
        <v/>
      </c>
      <c r="S1172" s="30">
        <f>IF(P1172="","",IF(F1172="","ERRO: data prevista ausente ou inválida",IF(O1172=0,"Duplicada: contada uma vez",IF(N(G1172)=0,"ERRO: tarefa fora do Plano Mestre",IF(P1172=0,"Tarefa retirada do plano: não conta","OK")))))</f>
        <v/>
      </c>
    </row>
    <row r="1173">
      <c r="A1173" s="29" t="n"/>
      <c r="B1173" s="25" t="n"/>
      <c r="C1173" s="49" t="n"/>
      <c r="D1173" s="29" t="n"/>
      <c r="E1173" s="23">
        <f>IF(OR(A1173="",B1173=""),"",A1173&amp;"|"&amp;B1173)</f>
        <v/>
      </c>
      <c r="F1173" s="30">
        <f>IF(OR(E1173="",NOT(ISNUMBER(C1173))),"",E1173&amp;"|"&amp;YEAR(C1173)&amp;"-"&amp;RIGHT("0"&amp;MONTH(C1173),2)&amp;"-"&amp;RIGHT("0"&amp;DAY(C1173),2))</f>
        <v/>
      </c>
      <c r="G1173" s="26">
        <f>IF(E1173="","",IFERROR(MATCH(E1173,pl_chave,0),0))</f>
        <v/>
      </c>
      <c r="H1173" s="23">
        <f>IF(G1173="","",IF(G1173=0,"Tarefa fora do plano",INDEX(pl_tag,G1173)))</f>
        <v/>
      </c>
      <c r="I1173" s="30">
        <f>IF(N(G1173)=0,"",INDEX(pl_atividade,G1173))</f>
        <v/>
      </c>
      <c r="J1173" s="50">
        <f>IF(N(G1173)=0,"",INDEX(pl_especialidade,G1173))</f>
        <v/>
      </c>
      <c r="K1173" s="28">
        <f>IF(N(G1173)=0,"",INDEX(pl_duracao,G1173))</f>
        <v/>
      </c>
      <c r="L1173" s="39">
        <f>IF(ISNUMBER(C1173),YEAR(C1173),"")</f>
        <v/>
      </c>
      <c r="M1173" s="39">
        <f>IF(ISNUMBER(C1173),MONTH(C1173),"")</f>
        <v/>
      </c>
      <c r="N1173" s="23">
        <f>IF(L1173="","",IF(NOT(ISNUMBER(crono_ano)),"Informe o ano",IF(L1173&lt;crono_ano,"Antes do ano",IF(L1173&gt;crono_ano,"Depois do ano","No ano"))))</f>
        <v/>
      </c>
      <c r="O1173" s="39">
        <f>IF(F1173="","",IF(COUNTIF(F$7:F1173,F1173)=1,1,0))</f>
        <v/>
      </c>
      <c r="P1173" s="39">
        <f>IF(A1173&amp;B1173&amp;C1173="","",IF(AND(O1173=1,N(G1173)&gt;0),IF(INDEX(pl_ativa,MAX(1,N(G1173)))="Sim",1,0),0))</f>
        <v/>
      </c>
      <c r="Q1173" s="39">
        <f>IF(F1173="","",COUNTIFS(ex_chave_oc,F1173,ex_cancelada,"&lt;&gt;Sim"))</f>
        <v/>
      </c>
      <c r="R1173" s="51">
        <f>IF(P1173="","",IF(AND(P1173=1,N(Q1173)&gt;0),1,0))</f>
        <v/>
      </c>
      <c r="S1173" s="30">
        <f>IF(P1173="","",IF(F1173="","ERRO: data prevista ausente ou inválida",IF(O1173=0,"Duplicada: contada uma vez",IF(N(G1173)=0,"ERRO: tarefa fora do Plano Mestre",IF(P1173=0,"Tarefa retirada do plano: não conta","OK")))))</f>
        <v/>
      </c>
    </row>
    <row r="1174">
      <c r="A1174" s="29" t="n"/>
      <c r="B1174" s="25" t="n"/>
      <c r="C1174" s="49" t="n"/>
      <c r="D1174" s="29" t="n"/>
      <c r="E1174" s="23">
        <f>IF(OR(A1174="",B1174=""),"",A1174&amp;"|"&amp;B1174)</f>
        <v/>
      </c>
      <c r="F1174" s="30">
        <f>IF(OR(E1174="",NOT(ISNUMBER(C1174))),"",E1174&amp;"|"&amp;YEAR(C1174)&amp;"-"&amp;RIGHT("0"&amp;MONTH(C1174),2)&amp;"-"&amp;RIGHT("0"&amp;DAY(C1174),2))</f>
        <v/>
      </c>
      <c r="G1174" s="26">
        <f>IF(E1174="","",IFERROR(MATCH(E1174,pl_chave,0),0))</f>
        <v/>
      </c>
      <c r="H1174" s="23">
        <f>IF(G1174="","",IF(G1174=0,"Tarefa fora do plano",INDEX(pl_tag,G1174)))</f>
        <v/>
      </c>
      <c r="I1174" s="30">
        <f>IF(N(G1174)=0,"",INDEX(pl_atividade,G1174))</f>
        <v/>
      </c>
      <c r="J1174" s="50">
        <f>IF(N(G1174)=0,"",INDEX(pl_especialidade,G1174))</f>
        <v/>
      </c>
      <c r="K1174" s="28">
        <f>IF(N(G1174)=0,"",INDEX(pl_duracao,G1174))</f>
        <v/>
      </c>
      <c r="L1174" s="39">
        <f>IF(ISNUMBER(C1174),YEAR(C1174),"")</f>
        <v/>
      </c>
      <c r="M1174" s="39">
        <f>IF(ISNUMBER(C1174),MONTH(C1174),"")</f>
        <v/>
      </c>
      <c r="N1174" s="23">
        <f>IF(L1174="","",IF(NOT(ISNUMBER(crono_ano)),"Informe o ano",IF(L1174&lt;crono_ano,"Antes do ano",IF(L1174&gt;crono_ano,"Depois do ano","No ano"))))</f>
        <v/>
      </c>
      <c r="O1174" s="39">
        <f>IF(F1174="","",IF(COUNTIF(F$7:F1174,F1174)=1,1,0))</f>
        <v/>
      </c>
      <c r="P1174" s="39">
        <f>IF(A1174&amp;B1174&amp;C1174="","",IF(AND(O1174=1,N(G1174)&gt;0),IF(INDEX(pl_ativa,MAX(1,N(G1174)))="Sim",1,0),0))</f>
        <v/>
      </c>
      <c r="Q1174" s="39">
        <f>IF(F1174="","",COUNTIFS(ex_chave_oc,F1174,ex_cancelada,"&lt;&gt;Sim"))</f>
        <v/>
      </c>
      <c r="R1174" s="51">
        <f>IF(P1174="","",IF(AND(P1174=1,N(Q1174)&gt;0),1,0))</f>
        <v/>
      </c>
      <c r="S1174" s="30">
        <f>IF(P1174="","",IF(F1174="","ERRO: data prevista ausente ou inválida",IF(O1174=0,"Duplicada: contada uma vez",IF(N(G1174)=0,"ERRO: tarefa fora do Plano Mestre",IF(P1174=0,"Tarefa retirada do plano: não conta","OK")))))</f>
        <v/>
      </c>
    </row>
    <row r="1175">
      <c r="A1175" s="29" t="n"/>
      <c r="B1175" s="25" t="n"/>
      <c r="C1175" s="49" t="n"/>
      <c r="D1175" s="29" t="n"/>
      <c r="E1175" s="23">
        <f>IF(OR(A1175="",B1175=""),"",A1175&amp;"|"&amp;B1175)</f>
        <v/>
      </c>
      <c r="F1175" s="30">
        <f>IF(OR(E1175="",NOT(ISNUMBER(C1175))),"",E1175&amp;"|"&amp;YEAR(C1175)&amp;"-"&amp;RIGHT("0"&amp;MONTH(C1175),2)&amp;"-"&amp;RIGHT("0"&amp;DAY(C1175),2))</f>
        <v/>
      </c>
      <c r="G1175" s="26">
        <f>IF(E1175="","",IFERROR(MATCH(E1175,pl_chave,0),0))</f>
        <v/>
      </c>
      <c r="H1175" s="23">
        <f>IF(G1175="","",IF(G1175=0,"Tarefa fora do plano",INDEX(pl_tag,G1175)))</f>
        <v/>
      </c>
      <c r="I1175" s="30">
        <f>IF(N(G1175)=0,"",INDEX(pl_atividade,G1175))</f>
        <v/>
      </c>
      <c r="J1175" s="50">
        <f>IF(N(G1175)=0,"",INDEX(pl_especialidade,G1175))</f>
        <v/>
      </c>
      <c r="K1175" s="28">
        <f>IF(N(G1175)=0,"",INDEX(pl_duracao,G1175))</f>
        <v/>
      </c>
      <c r="L1175" s="39">
        <f>IF(ISNUMBER(C1175),YEAR(C1175),"")</f>
        <v/>
      </c>
      <c r="M1175" s="39">
        <f>IF(ISNUMBER(C1175),MONTH(C1175),"")</f>
        <v/>
      </c>
      <c r="N1175" s="23">
        <f>IF(L1175="","",IF(NOT(ISNUMBER(crono_ano)),"Informe o ano",IF(L1175&lt;crono_ano,"Antes do ano",IF(L1175&gt;crono_ano,"Depois do ano","No ano"))))</f>
        <v/>
      </c>
      <c r="O1175" s="39">
        <f>IF(F1175="","",IF(COUNTIF(F$7:F1175,F1175)=1,1,0))</f>
        <v/>
      </c>
      <c r="P1175" s="39">
        <f>IF(A1175&amp;B1175&amp;C1175="","",IF(AND(O1175=1,N(G1175)&gt;0),IF(INDEX(pl_ativa,MAX(1,N(G1175)))="Sim",1,0),0))</f>
        <v/>
      </c>
      <c r="Q1175" s="39">
        <f>IF(F1175="","",COUNTIFS(ex_chave_oc,F1175,ex_cancelada,"&lt;&gt;Sim"))</f>
        <v/>
      </c>
      <c r="R1175" s="51">
        <f>IF(P1175="","",IF(AND(P1175=1,N(Q1175)&gt;0),1,0))</f>
        <v/>
      </c>
      <c r="S1175" s="30">
        <f>IF(P1175="","",IF(F1175="","ERRO: data prevista ausente ou inválida",IF(O1175=0,"Duplicada: contada uma vez",IF(N(G1175)=0,"ERRO: tarefa fora do Plano Mestre",IF(P1175=0,"Tarefa retirada do plano: não conta","OK")))))</f>
        <v/>
      </c>
    </row>
    <row r="1176">
      <c r="A1176" s="29" t="n"/>
      <c r="B1176" s="25" t="n"/>
      <c r="C1176" s="49" t="n"/>
      <c r="D1176" s="29" t="n"/>
      <c r="E1176" s="23">
        <f>IF(OR(A1176="",B1176=""),"",A1176&amp;"|"&amp;B1176)</f>
        <v/>
      </c>
      <c r="F1176" s="30">
        <f>IF(OR(E1176="",NOT(ISNUMBER(C1176))),"",E1176&amp;"|"&amp;YEAR(C1176)&amp;"-"&amp;RIGHT("0"&amp;MONTH(C1176),2)&amp;"-"&amp;RIGHT("0"&amp;DAY(C1176),2))</f>
        <v/>
      </c>
      <c r="G1176" s="26">
        <f>IF(E1176="","",IFERROR(MATCH(E1176,pl_chave,0),0))</f>
        <v/>
      </c>
      <c r="H1176" s="23">
        <f>IF(G1176="","",IF(G1176=0,"Tarefa fora do plano",INDEX(pl_tag,G1176)))</f>
        <v/>
      </c>
      <c r="I1176" s="30">
        <f>IF(N(G1176)=0,"",INDEX(pl_atividade,G1176))</f>
        <v/>
      </c>
      <c r="J1176" s="50">
        <f>IF(N(G1176)=0,"",INDEX(pl_especialidade,G1176))</f>
        <v/>
      </c>
      <c r="K1176" s="28">
        <f>IF(N(G1176)=0,"",INDEX(pl_duracao,G1176))</f>
        <v/>
      </c>
      <c r="L1176" s="39">
        <f>IF(ISNUMBER(C1176),YEAR(C1176),"")</f>
        <v/>
      </c>
      <c r="M1176" s="39">
        <f>IF(ISNUMBER(C1176),MONTH(C1176),"")</f>
        <v/>
      </c>
      <c r="N1176" s="23">
        <f>IF(L1176="","",IF(NOT(ISNUMBER(crono_ano)),"Informe o ano",IF(L1176&lt;crono_ano,"Antes do ano",IF(L1176&gt;crono_ano,"Depois do ano","No ano"))))</f>
        <v/>
      </c>
      <c r="O1176" s="39">
        <f>IF(F1176="","",IF(COUNTIF(F$7:F1176,F1176)=1,1,0))</f>
        <v/>
      </c>
      <c r="P1176" s="39">
        <f>IF(A1176&amp;B1176&amp;C1176="","",IF(AND(O1176=1,N(G1176)&gt;0),IF(INDEX(pl_ativa,MAX(1,N(G1176)))="Sim",1,0),0))</f>
        <v/>
      </c>
      <c r="Q1176" s="39">
        <f>IF(F1176="","",COUNTIFS(ex_chave_oc,F1176,ex_cancelada,"&lt;&gt;Sim"))</f>
        <v/>
      </c>
      <c r="R1176" s="51">
        <f>IF(P1176="","",IF(AND(P1176=1,N(Q1176)&gt;0),1,0))</f>
        <v/>
      </c>
      <c r="S1176" s="30">
        <f>IF(P1176="","",IF(F1176="","ERRO: data prevista ausente ou inválida",IF(O1176=0,"Duplicada: contada uma vez",IF(N(G1176)=0,"ERRO: tarefa fora do Plano Mestre",IF(P1176=0,"Tarefa retirada do plano: não conta","OK")))))</f>
        <v/>
      </c>
    </row>
    <row r="1177">
      <c r="A1177" s="29" t="n"/>
      <c r="B1177" s="25" t="n"/>
      <c r="C1177" s="49" t="n"/>
      <c r="D1177" s="29" t="n"/>
      <c r="E1177" s="23">
        <f>IF(OR(A1177="",B1177=""),"",A1177&amp;"|"&amp;B1177)</f>
        <v/>
      </c>
      <c r="F1177" s="30">
        <f>IF(OR(E1177="",NOT(ISNUMBER(C1177))),"",E1177&amp;"|"&amp;YEAR(C1177)&amp;"-"&amp;RIGHT("0"&amp;MONTH(C1177),2)&amp;"-"&amp;RIGHT("0"&amp;DAY(C1177),2))</f>
        <v/>
      </c>
      <c r="G1177" s="26">
        <f>IF(E1177="","",IFERROR(MATCH(E1177,pl_chave,0),0))</f>
        <v/>
      </c>
      <c r="H1177" s="23">
        <f>IF(G1177="","",IF(G1177=0,"Tarefa fora do plano",INDEX(pl_tag,G1177)))</f>
        <v/>
      </c>
      <c r="I1177" s="30">
        <f>IF(N(G1177)=0,"",INDEX(pl_atividade,G1177))</f>
        <v/>
      </c>
      <c r="J1177" s="50">
        <f>IF(N(G1177)=0,"",INDEX(pl_especialidade,G1177))</f>
        <v/>
      </c>
      <c r="K1177" s="28">
        <f>IF(N(G1177)=0,"",INDEX(pl_duracao,G1177))</f>
        <v/>
      </c>
      <c r="L1177" s="39">
        <f>IF(ISNUMBER(C1177),YEAR(C1177),"")</f>
        <v/>
      </c>
      <c r="M1177" s="39">
        <f>IF(ISNUMBER(C1177),MONTH(C1177),"")</f>
        <v/>
      </c>
      <c r="N1177" s="23">
        <f>IF(L1177="","",IF(NOT(ISNUMBER(crono_ano)),"Informe o ano",IF(L1177&lt;crono_ano,"Antes do ano",IF(L1177&gt;crono_ano,"Depois do ano","No ano"))))</f>
        <v/>
      </c>
      <c r="O1177" s="39">
        <f>IF(F1177="","",IF(COUNTIF(F$7:F1177,F1177)=1,1,0))</f>
        <v/>
      </c>
      <c r="P1177" s="39">
        <f>IF(A1177&amp;B1177&amp;C1177="","",IF(AND(O1177=1,N(G1177)&gt;0),IF(INDEX(pl_ativa,MAX(1,N(G1177)))="Sim",1,0),0))</f>
        <v/>
      </c>
      <c r="Q1177" s="39">
        <f>IF(F1177="","",COUNTIFS(ex_chave_oc,F1177,ex_cancelada,"&lt;&gt;Sim"))</f>
        <v/>
      </c>
      <c r="R1177" s="51">
        <f>IF(P1177="","",IF(AND(P1177=1,N(Q1177)&gt;0),1,0))</f>
        <v/>
      </c>
      <c r="S1177" s="30">
        <f>IF(P1177="","",IF(F1177="","ERRO: data prevista ausente ou inválida",IF(O1177=0,"Duplicada: contada uma vez",IF(N(G1177)=0,"ERRO: tarefa fora do Plano Mestre",IF(P1177=0,"Tarefa retirada do plano: não conta","OK")))))</f>
        <v/>
      </c>
    </row>
    <row r="1178">
      <c r="A1178" s="29" t="n"/>
      <c r="B1178" s="25" t="n"/>
      <c r="C1178" s="49" t="n"/>
      <c r="D1178" s="29" t="n"/>
      <c r="E1178" s="23">
        <f>IF(OR(A1178="",B1178=""),"",A1178&amp;"|"&amp;B1178)</f>
        <v/>
      </c>
      <c r="F1178" s="30">
        <f>IF(OR(E1178="",NOT(ISNUMBER(C1178))),"",E1178&amp;"|"&amp;YEAR(C1178)&amp;"-"&amp;RIGHT("0"&amp;MONTH(C1178),2)&amp;"-"&amp;RIGHT("0"&amp;DAY(C1178),2))</f>
        <v/>
      </c>
      <c r="G1178" s="26">
        <f>IF(E1178="","",IFERROR(MATCH(E1178,pl_chave,0),0))</f>
        <v/>
      </c>
      <c r="H1178" s="23">
        <f>IF(G1178="","",IF(G1178=0,"Tarefa fora do plano",INDEX(pl_tag,G1178)))</f>
        <v/>
      </c>
      <c r="I1178" s="30">
        <f>IF(N(G1178)=0,"",INDEX(pl_atividade,G1178))</f>
        <v/>
      </c>
      <c r="J1178" s="50">
        <f>IF(N(G1178)=0,"",INDEX(pl_especialidade,G1178))</f>
        <v/>
      </c>
      <c r="K1178" s="28">
        <f>IF(N(G1178)=0,"",INDEX(pl_duracao,G1178))</f>
        <v/>
      </c>
      <c r="L1178" s="39">
        <f>IF(ISNUMBER(C1178),YEAR(C1178),"")</f>
        <v/>
      </c>
      <c r="M1178" s="39">
        <f>IF(ISNUMBER(C1178),MONTH(C1178),"")</f>
        <v/>
      </c>
      <c r="N1178" s="23">
        <f>IF(L1178="","",IF(NOT(ISNUMBER(crono_ano)),"Informe o ano",IF(L1178&lt;crono_ano,"Antes do ano",IF(L1178&gt;crono_ano,"Depois do ano","No ano"))))</f>
        <v/>
      </c>
      <c r="O1178" s="39">
        <f>IF(F1178="","",IF(COUNTIF(F$7:F1178,F1178)=1,1,0))</f>
        <v/>
      </c>
      <c r="P1178" s="39">
        <f>IF(A1178&amp;B1178&amp;C1178="","",IF(AND(O1178=1,N(G1178)&gt;0),IF(INDEX(pl_ativa,MAX(1,N(G1178)))="Sim",1,0),0))</f>
        <v/>
      </c>
      <c r="Q1178" s="39">
        <f>IF(F1178="","",COUNTIFS(ex_chave_oc,F1178,ex_cancelada,"&lt;&gt;Sim"))</f>
        <v/>
      </c>
      <c r="R1178" s="51">
        <f>IF(P1178="","",IF(AND(P1178=1,N(Q1178)&gt;0),1,0))</f>
        <v/>
      </c>
      <c r="S1178" s="30">
        <f>IF(P1178="","",IF(F1178="","ERRO: data prevista ausente ou inválida",IF(O1178=0,"Duplicada: contada uma vez",IF(N(G1178)=0,"ERRO: tarefa fora do Plano Mestre",IF(P1178=0,"Tarefa retirada do plano: não conta","OK")))))</f>
        <v/>
      </c>
    </row>
    <row r="1179">
      <c r="A1179" s="29" t="n"/>
      <c r="B1179" s="25" t="n"/>
      <c r="C1179" s="49" t="n"/>
      <c r="D1179" s="29" t="n"/>
      <c r="E1179" s="23">
        <f>IF(OR(A1179="",B1179=""),"",A1179&amp;"|"&amp;B1179)</f>
        <v/>
      </c>
      <c r="F1179" s="30">
        <f>IF(OR(E1179="",NOT(ISNUMBER(C1179))),"",E1179&amp;"|"&amp;YEAR(C1179)&amp;"-"&amp;RIGHT("0"&amp;MONTH(C1179),2)&amp;"-"&amp;RIGHT("0"&amp;DAY(C1179),2))</f>
        <v/>
      </c>
      <c r="G1179" s="26">
        <f>IF(E1179="","",IFERROR(MATCH(E1179,pl_chave,0),0))</f>
        <v/>
      </c>
      <c r="H1179" s="23">
        <f>IF(G1179="","",IF(G1179=0,"Tarefa fora do plano",INDEX(pl_tag,G1179)))</f>
        <v/>
      </c>
      <c r="I1179" s="30">
        <f>IF(N(G1179)=0,"",INDEX(pl_atividade,G1179))</f>
        <v/>
      </c>
      <c r="J1179" s="50">
        <f>IF(N(G1179)=0,"",INDEX(pl_especialidade,G1179))</f>
        <v/>
      </c>
      <c r="K1179" s="28">
        <f>IF(N(G1179)=0,"",INDEX(pl_duracao,G1179))</f>
        <v/>
      </c>
      <c r="L1179" s="39">
        <f>IF(ISNUMBER(C1179),YEAR(C1179),"")</f>
        <v/>
      </c>
      <c r="M1179" s="39">
        <f>IF(ISNUMBER(C1179),MONTH(C1179),"")</f>
        <v/>
      </c>
      <c r="N1179" s="23">
        <f>IF(L1179="","",IF(NOT(ISNUMBER(crono_ano)),"Informe o ano",IF(L1179&lt;crono_ano,"Antes do ano",IF(L1179&gt;crono_ano,"Depois do ano","No ano"))))</f>
        <v/>
      </c>
      <c r="O1179" s="39">
        <f>IF(F1179="","",IF(COUNTIF(F$7:F1179,F1179)=1,1,0))</f>
        <v/>
      </c>
      <c r="P1179" s="39">
        <f>IF(A1179&amp;B1179&amp;C1179="","",IF(AND(O1179=1,N(G1179)&gt;0),IF(INDEX(pl_ativa,MAX(1,N(G1179)))="Sim",1,0),0))</f>
        <v/>
      </c>
      <c r="Q1179" s="39">
        <f>IF(F1179="","",COUNTIFS(ex_chave_oc,F1179,ex_cancelada,"&lt;&gt;Sim"))</f>
        <v/>
      </c>
      <c r="R1179" s="51">
        <f>IF(P1179="","",IF(AND(P1179=1,N(Q1179)&gt;0),1,0))</f>
        <v/>
      </c>
      <c r="S1179" s="30">
        <f>IF(P1179="","",IF(F1179="","ERRO: data prevista ausente ou inválida",IF(O1179=0,"Duplicada: contada uma vez",IF(N(G1179)=0,"ERRO: tarefa fora do Plano Mestre",IF(P1179=0,"Tarefa retirada do plano: não conta","OK")))))</f>
        <v/>
      </c>
    </row>
    <row r="1180">
      <c r="A1180" s="29" t="n"/>
      <c r="B1180" s="25" t="n"/>
      <c r="C1180" s="49" t="n"/>
      <c r="D1180" s="29" t="n"/>
      <c r="E1180" s="23">
        <f>IF(OR(A1180="",B1180=""),"",A1180&amp;"|"&amp;B1180)</f>
        <v/>
      </c>
      <c r="F1180" s="30">
        <f>IF(OR(E1180="",NOT(ISNUMBER(C1180))),"",E1180&amp;"|"&amp;YEAR(C1180)&amp;"-"&amp;RIGHT("0"&amp;MONTH(C1180),2)&amp;"-"&amp;RIGHT("0"&amp;DAY(C1180),2))</f>
        <v/>
      </c>
      <c r="G1180" s="26">
        <f>IF(E1180="","",IFERROR(MATCH(E1180,pl_chave,0),0))</f>
        <v/>
      </c>
      <c r="H1180" s="23">
        <f>IF(G1180="","",IF(G1180=0,"Tarefa fora do plano",INDEX(pl_tag,G1180)))</f>
        <v/>
      </c>
      <c r="I1180" s="30">
        <f>IF(N(G1180)=0,"",INDEX(pl_atividade,G1180))</f>
        <v/>
      </c>
      <c r="J1180" s="50">
        <f>IF(N(G1180)=0,"",INDEX(pl_especialidade,G1180))</f>
        <v/>
      </c>
      <c r="K1180" s="28">
        <f>IF(N(G1180)=0,"",INDEX(pl_duracao,G1180))</f>
        <v/>
      </c>
      <c r="L1180" s="39">
        <f>IF(ISNUMBER(C1180),YEAR(C1180),"")</f>
        <v/>
      </c>
      <c r="M1180" s="39">
        <f>IF(ISNUMBER(C1180),MONTH(C1180),"")</f>
        <v/>
      </c>
      <c r="N1180" s="23">
        <f>IF(L1180="","",IF(NOT(ISNUMBER(crono_ano)),"Informe o ano",IF(L1180&lt;crono_ano,"Antes do ano",IF(L1180&gt;crono_ano,"Depois do ano","No ano"))))</f>
        <v/>
      </c>
      <c r="O1180" s="39">
        <f>IF(F1180="","",IF(COUNTIF(F$7:F1180,F1180)=1,1,0))</f>
        <v/>
      </c>
      <c r="P1180" s="39">
        <f>IF(A1180&amp;B1180&amp;C1180="","",IF(AND(O1180=1,N(G1180)&gt;0),IF(INDEX(pl_ativa,MAX(1,N(G1180)))="Sim",1,0),0))</f>
        <v/>
      </c>
      <c r="Q1180" s="39">
        <f>IF(F1180="","",COUNTIFS(ex_chave_oc,F1180,ex_cancelada,"&lt;&gt;Sim"))</f>
        <v/>
      </c>
      <c r="R1180" s="51">
        <f>IF(P1180="","",IF(AND(P1180=1,N(Q1180)&gt;0),1,0))</f>
        <v/>
      </c>
      <c r="S1180" s="30">
        <f>IF(P1180="","",IF(F1180="","ERRO: data prevista ausente ou inválida",IF(O1180=0,"Duplicada: contada uma vez",IF(N(G1180)=0,"ERRO: tarefa fora do Plano Mestre",IF(P1180=0,"Tarefa retirada do plano: não conta","OK")))))</f>
        <v/>
      </c>
    </row>
    <row r="1181">
      <c r="A1181" s="29" t="n"/>
      <c r="B1181" s="25" t="n"/>
      <c r="C1181" s="49" t="n"/>
      <c r="D1181" s="29" t="n"/>
      <c r="E1181" s="23">
        <f>IF(OR(A1181="",B1181=""),"",A1181&amp;"|"&amp;B1181)</f>
        <v/>
      </c>
      <c r="F1181" s="30">
        <f>IF(OR(E1181="",NOT(ISNUMBER(C1181))),"",E1181&amp;"|"&amp;YEAR(C1181)&amp;"-"&amp;RIGHT("0"&amp;MONTH(C1181),2)&amp;"-"&amp;RIGHT("0"&amp;DAY(C1181),2))</f>
        <v/>
      </c>
      <c r="G1181" s="26">
        <f>IF(E1181="","",IFERROR(MATCH(E1181,pl_chave,0),0))</f>
        <v/>
      </c>
      <c r="H1181" s="23">
        <f>IF(G1181="","",IF(G1181=0,"Tarefa fora do plano",INDEX(pl_tag,G1181)))</f>
        <v/>
      </c>
      <c r="I1181" s="30">
        <f>IF(N(G1181)=0,"",INDEX(pl_atividade,G1181))</f>
        <v/>
      </c>
      <c r="J1181" s="50">
        <f>IF(N(G1181)=0,"",INDEX(pl_especialidade,G1181))</f>
        <v/>
      </c>
      <c r="K1181" s="28">
        <f>IF(N(G1181)=0,"",INDEX(pl_duracao,G1181))</f>
        <v/>
      </c>
      <c r="L1181" s="39">
        <f>IF(ISNUMBER(C1181),YEAR(C1181),"")</f>
        <v/>
      </c>
      <c r="M1181" s="39">
        <f>IF(ISNUMBER(C1181),MONTH(C1181),"")</f>
        <v/>
      </c>
      <c r="N1181" s="23">
        <f>IF(L1181="","",IF(NOT(ISNUMBER(crono_ano)),"Informe o ano",IF(L1181&lt;crono_ano,"Antes do ano",IF(L1181&gt;crono_ano,"Depois do ano","No ano"))))</f>
        <v/>
      </c>
      <c r="O1181" s="39">
        <f>IF(F1181="","",IF(COUNTIF(F$7:F1181,F1181)=1,1,0))</f>
        <v/>
      </c>
      <c r="P1181" s="39">
        <f>IF(A1181&amp;B1181&amp;C1181="","",IF(AND(O1181=1,N(G1181)&gt;0),IF(INDEX(pl_ativa,MAX(1,N(G1181)))="Sim",1,0),0))</f>
        <v/>
      </c>
      <c r="Q1181" s="39">
        <f>IF(F1181="","",COUNTIFS(ex_chave_oc,F1181,ex_cancelada,"&lt;&gt;Sim"))</f>
        <v/>
      </c>
      <c r="R1181" s="51">
        <f>IF(P1181="","",IF(AND(P1181=1,N(Q1181)&gt;0),1,0))</f>
        <v/>
      </c>
      <c r="S1181" s="30">
        <f>IF(P1181="","",IF(F1181="","ERRO: data prevista ausente ou inválida",IF(O1181=0,"Duplicada: contada uma vez",IF(N(G1181)=0,"ERRO: tarefa fora do Plano Mestre",IF(P1181=0,"Tarefa retirada do plano: não conta","OK")))))</f>
        <v/>
      </c>
    </row>
    <row r="1182">
      <c r="A1182" s="29" t="n"/>
      <c r="B1182" s="25" t="n"/>
      <c r="C1182" s="49" t="n"/>
      <c r="D1182" s="29" t="n"/>
      <c r="E1182" s="23">
        <f>IF(OR(A1182="",B1182=""),"",A1182&amp;"|"&amp;B1182)</f>
        <v/>
      </c>
      <c r="F1182" s="30">
        <f>IF(OR(E1182="",NOT(ISNUMBER(C1182))),"",E1182&amp;"|"&amp;YEAR(C1182)&amp;"-"&amp;RIGHT("0"&amp;MONTH(C1182),2)&amp;"-"&amp;RIGHT("0"&amp;DAY(C1182),2))</f>
        <v/>
      </c>
      <c r="G1182" s="26">
        <f>IF(E1182="","",IFERROR(MATCH(E1182,pl_chave,0),0))</f>
        <v/>
      </c>
      <c r="H1182" s="23">
        <f>IF(G1182="","",IF(G1182=0,"Tarefa fora do plano",INDEX(pl_tag,G1182)))</f>
        <v/>
      </c>
      <c r="I1182" s="30">
        <f>IF(N(G1182)=0,"",INDEX(pl_atividade,G1182))</f>
        <v/>
      </c>
      <c r="J1182" s="50">
        <f>IF(N(G1182)=0,"",INDEX(pl_especialidade,G1182))</f>
        <v/>
      </c>
      <c r="K1182" s="28">
        <f>IF(N(G1182)=0,"",INDEX(pl_duracao,G1182))</f>
        <v/>
      </c>
      <c r="L1182" s="39">
        <f>IF(ISNUMBER(C1182),YEAR(C1182),"")</f>
        <v/>
      </c>
      <c r="M1182" s="39">
        <f>IF(ISNUMBER(C1182),MONTH(C1182),"")</f>
        <v/>
      </c>
      <c r="N1182" s="23">
        <f>IF(L1182="","",IF(NOT(ISNUMBER(crono_ano)),"Informe o ano",IF(L1182&lt;crono_ano,"Antes do ano",IF(L1182&gt;crono_ano,"Depois do ano","No ano"))))</f>
        <v/>
      </c>
      <c r="O1182" s="39">
        <f>IF(F1182="","",IF(COUNTIF(F$7:F1182,F1182)=1,1,0))</f>
        <v/>
      </c>
      <c r="P1182" s="39">
        <f>IF(A1182&amp;B1182&amp;C1182="","",IF(AND(O1182=1,N(G1182)&gt;0),IF(INDEX(pl_ativa,MAX(1,N(G1182)))="Sim",1,0),0))</f>
        <v/>
      </c>
      <c r="Q1182" s="39">
        <f>IF(F1182="","",COUNTIFS(ex_chave_oc,F1182,ex_cancelada,"&lt;&gt;Sim"))</f>
        <v/>
      </c>
      <c r="R1182" s="51">
        <f>IF(P1182="","",IF(AND(P1182=1,N(Q1182)&gt;0),1,0))</f>
        <v/>
      </c>
      <c r="S1182" s="30">
        <f>IF(P1182="","",IF(F1182="","ERRO: data prevista ausente ou inválida",IF(O1182=0,"Duplicada: contada uma vez",IF(N(G1182)=0,"ERRO: tarefa fora do Plano Mestre",IF(P1182=0,"Tarefa retirada do plano: não conta","OK")))))</f>
        <v/>
      </c>
    </row>
    <row r="1183">
      <c r="A1183" s="29" t="n"/>
      <c r="B1183" s="25" t="n"/>
      <c r="C1183" s="49" t="n"/>
      <c r="D1183" s="29" t="n"/>
      <c r="E1183" s="23">
        <f>IF(OR(A1183="",B1183=""),"",A1183&amp;"|"&amp;B1183)</f>
        <v/>
      </c>
      <c r="F1183" s="30">
        <f>IF(OR(E1183="",NOT(ISNUMBER(C1183))),"",E1183&amp;"|"&amp;YEAR(C1183)&amp;"-"&amp;RIGHT("0"&amp;MONTH(C1183),2)&amp;"-"&amp;RIGHT("0"&amp;DAY(C1183),2))</f>
        <v/>
      </c>
      <c r="G1183" s="26">
        <f>IF(E1183="","",IFERROR(MATCH(E1183,pl_chave,0),0))</f>
        <v/>
      </c>
      <c r="H1183" s="23">
        <f>IF(G1183="","",IF(G1183=0,"Tarefa fora do plano",INDEX(pl_tag,G1183)))</f>
        <v/>
      </c>
      <c r="I1183" s="30">
        <f>IF(N(G1183)=0,"",INDEX(pl_atividade,G1183))</f>
        <v/>
      </c>
      <c r="J1183" s="50">
        <f>IF(N(G1183)=0,"",INDEX(pl_especialidade,G1183))</f>
        <v/>
      </c>
      <c r="K1183" s="28">
        <f>IF(N(G1183)=0,"",INDEX(pl_duracao,G1183))</f>
        <v/>
      </c>
      <c r="L1183" s="39">
        <f>IF(ISNUMBER(C1183),YEAR(C1183),"")</f>
        <v/>
      </c>
      <c r="M1183" s="39">
        <f>IF(ISNUMBER(C1183),MONTH(C1183),"")</f>
        <v/>
      </c>
      <c r="N1183" s="23">
        <f>IF(L1183="","",IF(NOT(ISNUMBER(crono_ano)),"Informe o ano",IF(L1183&lt;crono_ano,"Antes do ano",IF(L1183&gt;crono_ano,"Depois do ano","No ano"))))</f>
        <v/>
      </c>
      <c r="O1183" s="39">
        <f>IF(F1183="","",IF(COUNTIF(F$7:F1183,F1183)=1,1,0))</f>
        <v/>
      </c>
      <c r="P1183" s="39">
        <f>IF(A1183&amp;B1183&amp;C1183="","",IF(AND(O1183=1,N(G1183)&gt;0),IF(INDEX(pl_ativa,MAX(1,N(G1183)))="Sim",1,0),0))</f>
        <v/>
      </c>
      <c r="Q1183" s="39">
        <f>IF(F1183="","",COUNTIFS(ex_chave_oc,F1183,ex_cancelada,"&lt;&gt;Sim"))</f>
        <v/>
      </c>
      <c r="R1183" s="51">
        <f>IF(P1183="","",IF(AND(P1183=1,N(Q1183)&gt;0),1,0))</f>
        <v/>
      </c>
      <c r="S1183" s="30">
        <f>IF(P1183="","",IF(F1183="","ERRO: data prevista ausente ou inválida",IF(O1183=0,"Duplicada: contada uma vez",IF(N(G1183)=0,"ERRO: tarefa fora do Plano Mestre",IF(P1183=0,"Tarefa retirada do plano: não conta","OK")))))</f>
        <v/>
      </c>
    </row>
    <row r="1184">
      <c r="A1184" s="29" t="n"/>
      <c r="B1184" s="25" t="n"/>
      <c r="C1184" s="49" t="n"/>
      <c r="D1184" s="29" t="n"/>
      <c r="E1184" s="23">
        <f>IF(OR(A1184="",B1184=""),"",A1184&amp;"|"&amp;B1184)</f>
        <v/>
      </c>
      <c r="F1184" s="30">
        <f>IF(OR(E1184="",NOT(ISNUMBER(C1184))),"",E1184&amp;"|"&amp;YEAR(C1184)&amp;"-"&amp;RIGHT("0"&amp;MONTH(C1184),2)&amp;"-"&amp;RIGHT("0"&amp;DAY(C1184),2))</f>
        <v/>
      </c>
      <c r="G1184" s="26">
        <f>IF(E1184="","",IFERROR(MATCH(E1184,pl_chave,0),0))</f>
        <v/>
      </c>
      <c r="H1184" s="23">
        <f>IF(G1184="","",IF(G1184=0,"Tarefa fora do plano",INDEX(pl_tag,G1184)))</f>
        <v/>
      </c>
      <c r="I1184" s="30">
        <f>IF(N(G1184)=0,"",INDEX(pl_atividade,G1184))</f>
        <v/>
      </c>
      <c r="J1184" s="50">
        <f>IF(N(G1184)=0,"",INDEX(pl_especialidade,G1184))</f>
        <v/>
      </c>
      <c r="K1184" s="28">
        <f>IF(N(G1184)=0,"",INDEX(pl_duracao,G1184))</f>
        <v/>
      </c>
      <c r="L1184" s="39">
        <f>IF(ISNUMBER(C1184),YEAR(C1184),"")</f>
        <v/>
      </c>
      <c r="M1184" s="39">
        <f>IF(ISNUMBER(C1184),MONTH(C1184),"")</f>
        <v/>
      </c>
      <c r="N1184" s="23">
        <f>IF(L1184="","",IF(NOT(ISNUMBER(crono_ano)),"Informe o ano",IF(L1184&lt;crono_ano,"Antes do ano",IF(L1184&gt;crono_ano,"Depois do ano","No ano"))))</f>
        <v/>
      </c>
      <c r="O1184" s="39">
        <f>IF(F1184="","",IF(COUNTIF(F$7:F1184,F1184)=1,1,0))</f>
        <v/>
      </c>
      <c r="P1184" s="39">
        <f>IF(A1184&amp;B1184&amp;C1184="","",IF(AND(O1184=1,N(G1184)&gt;0),IF(INDEX(pl_ativa,MAX(1,N(G1184)))="Sim",1,0),0))</f>
        <v/>
      </c>
      <c r="Q1184" s="39">
        <f>IF(F1184="","",COUNTIFS(ex_chave_oc,F1184,ex_cancelada,"&lt;&gt;Sim"))</f>
        <v/>
      </c>
      <c r="R1184" s="51">
        <f>IF(P1184="","",IF(AND(P1184=1,N(Q1184)&gt;0),1,0))</f>
        <v/>
      </c>
      <c r="S1184" s="30">
        <f>IF(P1184="","",IF(F1184="","ERRO: data prevista ausente ou inválida",IF(O1184=0,"Duplicada: contada uma vez",IF(N(G1184)=0,"ERRO: tarefa fora do Plano Mestre",IF(P1184=0,"Tarefa retirada do plano: não conta","OK")))))</f>
        <v/>
      </c>
    </row>
    <row r="1185">
      <c r="A1185" s="29" t="n"/>
      <c r="B1185" s="25" t="n"/>
      <c r="C1185" s="49" t="n"/>
      <c r="D1185" s="29" t="n"/>
      <c r="E1185" s="23">
        <f>IF(OR(A1185="",B1185=""),"",A1185&amp;"|"&amp;B1185)</f>
        <v/>
      </c>
      <c r="F1185" s="30">
        <f>IF(OR(E1185="",NOT(ISNUMBER(C1185))),"",E1185&amp;"|"&amp;YEAR(C1185)&amp;"-"&amp;RIGHT("0"&amp;MONTH(C1185),2)&amp;"-"&amp;RIGHT("0"&amp;DAY(C1185),2))</f>
        <v/>
      </c>
      <c r="G1185" s="26">
        <f>IF(E1185="","",IFERROR(MATCH(E1185,pl_chave,0),0))</f>
        <v/>
      </c>
      <c r="H1185" s="23">
        <f>IF(G1185="","",IF(G1185=0,"Tarefa fora do plano",INDEX(pl_tag,G1185)))</f>
        <v/>
      </c>
      <c r="I1185" s="30">
        <f>IF(N(G1185)=0,"",INDEX(pl_atividade,G1185))</f>
        <v/>
      </c>
      <c r="J1185" s="50">
        <f>IF(N(G1185)=0,"",INDEX(pl_especialidade,G1185))</f>
        <v/>
      </c>
      <c r="K1185" s="28">
        <f>IF(N(G1185)=0,"",INDEX(pl_duracao,G1185))</f>
        <v/>
      </c>
      <c r="L1185" s="39">
        <f>IF(ISNUMBER(C1185),YEAR(C1185),"")</f>
        <v/>
      </c>
      <c r="M1185" s="39">
        <f>IF(ISNUMBER(C1185),MONTH(C1185),"")</f>
        <v/>
      </c>
      <c r="N1185" s="23">
        <f>IF(L1185="","",IF(NOT(ISNUMBER(crono_ano)),"Informe o ano",IF(L1185&lt;crono_ano,"Antes do ano",IF(L1185&gt;crono_ano,"Depois do ano","No ano"))))</f>
        <v/>
      </c>
      <c r="O1185" s="39">
        <f>IF(F1185="","",IF(COUNTIF(F$7:F1185,F1185)=1,1,0))</f>
        <v/>
      </c>
      <c r="P1185" s="39">
        <f>IF(A1185&amp;B1185&amp;C1185="","",IF(AND(O1185=1,N(G1185)&gt;0),IF(INDEX(pl_ativa,MAX(1,N(G1185)))="Sim",1,0),0))</f>
        <v/>
      </c>
      <c r="Q1185" s="39">
        <f>IF(F1185="","",COUNTIFS(ex_chave_oc,F1185,ex_cancelada,"&lt;&gt;Sim"))</f>
        <v/>
      </c>
      <c r="R1185" s="51">
        <f>IF(P1185="","",IF(AND(P1185=1,N(Q1185)&gt;0),1,0))</f>
        <v/>
      </c>
      <c r="S1185" s="30">
        <f>IF(P1185="","",IF(F1185="","ERRO: data prevista ausente ou inválida",IF(O1185=0,"Duplicada: contada uma vez",IF(N(G1185)=0,"ERRO: tarefa fora do Plano Mestre",IF(P1185=0,"Tarefa retirada do plano: não conta","OK")))))</f>
        <v/>
      </c>
    </row>
    <row r="1186">
      <c r="A1186" s="29" t="n"/>
      <c r="B1186" s="25" t="n"/>
      <c r="C1186" s="49" t="n"/>
      <c r="D1186" s="29" t="n"/>
      <c r="E1186" s="23">
        <f>IF(OR(A1186="",B1186=""),"",A1186&amp;"|"&amp;B1186)</f>
        <v/>
      </c>
      <c r="F1186" s="30">
        <f>IF(OR(E1186="",NOT(ISNUMBER(C1186))),"",E1186&amp;"|"&amp;YEAR(C1186)&amp;"-"&amp;RIGHT("0"&amp;MONTH(C1186),2)&amp;"-"&amp;RIGHT("0"&amp;DAY(C1186),2))</f>
        <v/>
      </c>
      <c r="G1186" s="26">
        <f>IF(E1186="","",IFERROR(MATCH(E1186,pl_chave,0),0))</f>
        <v/>
      </c>
      <c r="H1186" s="23">
        <f>IF(G1186="","",IF(G1186=0,"Tarefa fora do plano",INDEX(pl_tag,G1186)))</f>
        <v/>
      </c>
      <c r="I1186" s="30">
        <f>IF(N(G1186)=0,"",INDEX(pl_atividade,G1186))</f>
        <v/>
      </c>
      <c r="J1186" s="50">
        <f>IF(N(G1186)=0,"",INDEX(pl_especialidade,G1186))</f>
        <v/>
      </c>
      <c r="K1186" s="28">
        <f>IF(N(G1186)=0,"",INDEX(pl_duracao,G1186))</f>
        <v/>
      </c>
      <c r="L1186" s="39">
        <f>IF(ISNUMBER(C1186),YEAR(C1186),"")</f>
        <v/>
      </c>
      <c r="M1186" s="39">
        <f>IF(ISNUMBER(C1186),MONTH(C1186),"")</f>
        <v/>
      </c>
      <c r="N1186" s="23">
        <f>IF(L1186="","",IF(NOT(ISNUMBER(crono_ano)),"Informe o ano",IF(L1186&lt;crono_ano,"Antes do ano",IF(L1186&gt;crono_ano,"Depois do ano","No ano"))))</f>
        <v/>
      </c>
      <c r="O1186" s="39">
        <f>IF(F1186="","",IF(COUNTIF(F$7:F1186,F1186)=1,1,0))</f>
        <v/>
      </c>
      <c r="P1186" s="39">
        <f>IF(A1186&amp;B1186&amp;C1186="","",IF(AND(O1186=1,N(G1186)&gt;0),IF(INDEX(pl_ativa,MAX(1,N(G1186)))="Sim",1,0),0))</f>
        <v/>
      </c>
      <c r="Q1186" s="39">
        <f>IF(F1186="","",COUNTIFS(ex_chave_oc,F1186,ex_cancelada,"&lt;&gt;Sim"))</f>
        <v/>
      </c>
      <c r="R1186" s="51">
        <f>IF(P1186="","",IF(AND(P1186=1,N(Q1186)&gt;0),1,0))</f>
        <v/>
      </c>
      <c r="S1186" s="30">
        <f>IF(P1186="","",IF(F1186="","ERRO: data prevista ausente ou inválida",IF(O1186=0,"Duplicada: contada uma vez",IF(N(G1186)=0,"ERRO: tarefa fora do Plano Mestre",IF(P1186=0,"Tarefa retirada do plano: não conta","OK")))))</f>
        <v/>
      </c>
    </row>
    <row r="1187">
      <c r="A1187" s="29" t="n"/>
      <c r="B1187" s="25" t="n"/>
      <c r="C1187" s="49" t="n"/>
      <c r="D1187" s="29" t="n"/>
      <c r="E1187" s="23">
        <f>IF(OR(A1187="",B1187=""),"",A1187&amp;"|"&amp;B1187)</f>
        <v/>
      </c>
      <c r="F1187" s="30">
        <f>IF(OR(E1187="",NOT(ISNUMBER(C1187))),"",E1187&amp;"|"&amp;YEAR(C1187)&amp;"-"&amp;RIGHT("0"&amp;MONTH(C1187),2)&amp;"-"&amp;RIGHT("0"&amp;DAY(C1187),2))</f>
        <v/>
      </c>
      <c r="G1187" s="26">
        <f>IF(E1187="","",IFERROR(MATCH(E1187,pl_chave,0),0))</f>
        <v/>
      </c>
      <c r="H1187" s="23">
        <f>IF(G1187="","",IF(G1187=0,"Tarefa fora do plano",INDEX(pl_tag,G1187)))</f>
        <v/>
      </c>
      <c r="I1187" s="30">
        <f>IF(N(G1187)=0,"",INDEX(pl_atividade,G1187))</f>
        <v/>
      </c>
      <c r="J1187" s="50">
        <f>IF(N(G1187)=0,"",INDEX(pl_especialidade,G1187))</f>
        <v/>
      </c>
      <c r="K1187" s="28">
        <f>IF(N(G1187)=0,"",INDEX(pl_duracao,G1187))</f>
        <v/>
      </c>
      <c r="L1187" s="39">
        <f>IF(ISNUMBER(C1187),YEAR(C1187),"")</f>
        <v/>
      </c>
      <c r="M1187" s="39">
        <f>IF(ISNUMBER(C1187),MONTH(C1187),"")</f>
        <v/>
      </c>
      <c r="N1187" s="23">
        <f>IF(L1187="","",IF(NOT(ISNUMBER(crono_ano)),"Informe o ano",IF(L1187&lt;crono_ano,"Antes do ano",IF(L1187&gt;crono_ano,"Depois do ano","No ano"))))</f>
        <v/>
      </c>
      <c r="O1187" s="39">
        <f>IF(F1187="","",IF(COUNTIF(F$7:F1187,F1187)=1,1,0))</f>
        <v/>
      </c>
      <c r="P1187" s="39">
        <f>IF(A1187&amp;B1187&amp;C1187="","",IF(AND(O1187=1,N(G1187)&gt;0),IF(INDEX(pl_ativa,MAX(1,N(G1187)))="Sim",1,0),0))</f>
        <v/>
      </c>
      <c r="Q1187" s="39">
        <f>IF(F1187="","",COUNTIFS(ex_chave_oc,F1187,ex_cancelada,"&lt;&gt;Sim"))</f>
        <v/>
      </c>
      <c r="R1187" s="51">
        <f>IF(P1187="","",IF(AND(P1187=1,N(Q1187)&gt;0),1,0))</f>
        <v/>
      </c>
      <c r="S1187" s="30">
        <f>IF(P1187="","",IF(F1187="","ERRO: data prevista ausente ou inválida",IF(O1187=0,"Duplicada: contada uma vez",IF(N(G1187)=0,"ERRO: tarefa fora do Plano Mestre",IF(P1187=0,"Tarefa retirada do plano: não conta","OK")))))</f>
        <v/>
      </c>
    </row>
    <row r="1188">
      <c r="A1188" s="29" t="n"/>
      <c r="B1188" s="25" t="n"/>
      <c r="C1188" s="49" t="n"/>
      <c r="D1188" s="29" t="n"/>
      <c r="E1188" s="23">
        <f>IF(OR(A1188="",B1188=""),"",A1188&amp;"|"&amp;B1188)</f>
        <v/>
      </c>
      <c r="F1188" s="30">
        <f>IF(OR(E1188="",NOT(ISNUMBER(C1188))),"",E1188&amp;"|"&amp;YEAR(C1188)&amp;"-"&amp;RIGHT("0"&amp;MONTH(C1188),2)&amp;"-"&amp;RIGHT("0"&amp;DAY(C1188),2))</f>
        <v/>
      </c>
      <c r="G1188" s="26">
        <f>IF(E1188="","",IFERROR(MATCH(E1188,pl_chave,0),0))</f>
        <v/>
      </c>
      <c r="H1188" s="23">
        <f>IF(G1188="","",IF(G1188=0,"Tarefa fora do plano",INDEX(pl_tag,G1188)))</f>
        <v/>
      </c>
      <c r="I1188" s="30">
        <f>IF(N(G1188)=0,"",INDEX(pl_atividade,G1188))</f>
        <v/>
      </c>
      <c r="J1188" s="50">
        <f>IF(N(G1188)=0,"",INDEX(pl_especialidade,G1188))</f>
        <v/>
      </c>
      <c r="K1188" s="28">
        <f>IF(N(G1188)=0,"",INDEX(pl_duracao,G1188))</f>
        <v/>
      </c>
      <c r="L1188" s="39">
        <f>IF(ISNUMBER(C1188),YEAR(C1188),"")</f>
        <v/>
      </c>
      <c r="M1188" s="39">
        <f>IF(ISNUMBER(C1188),MONTH(C1188),"")</f>
        <v/>
      </c>
      <c r="N1188" s="23">
        <f>IF(L1188="","",IF(NOT(ISNUMBER(crono_ano)),"Informe o ano",IF(L1188&lt;crono_ano,"Antes do ano",IF(L1188&gt;crono_ano,"Depois do ano","No ano"))))</f>
        <v/>
      </c>
      <c r="O1188" s="39">
        <f>IF(F1188="","",IF(COUNTIF(F$7:F1188,F1188)=1,1,0))</f>
        <v/>
      </c>
      <c r="P1188" s="39">
        <f>IF(A1188&amp;B1188&amp;C1188="","",IF(AND(O1188=1,N(G1188)&gt;0),IF(INDEX(pl_ativa,MAX(1,N(G1188)))="Sim",1,0),0))</f>
        <v/>
      </c>
      <c r="Q1188" s="39">
        <f>IF(F1188="","",COUNTIFS(ex_chave_oc,F1188,ex_cancelada,"&lt;&gt;Sim"))</f>
        <v/>
      </c>
      <c r="R1188" s="51">
        <f>IF(P1188="","",IF(AND(P1188=1,N(Q1188)&gt;0),1,0))</f>
        <v/>
      </c>
      <c r="S1188" s="30">
        <f>IF(P1188="","",IF(F1188="","ERRO: data prevista ausente ou inválida",IF(O1188=0,"Duplicada: contada uma vez",IF(N(G1188)=0,"ERRO: tarefa fora do Plano Mestre",IF(P1188=0,"Tarefa retirada do plano: não conta","OK")))))</f>
        <v/>
      </c>
    </row>
    <row r="1189">
      <c r="A1189" s="29" t="n"/>
      <c r="B1189" s="25" t="n"/>
      <c r="C1189" s="49" t="n"/>
      <c r="D1189" s="29" t="n"/>
      <c r="E1189" s="23">
        <f>IF(OR(A1189="",B1189=""),"",A1189&amp;"|"&amp;B1189)</f>
        <v/>
      </c>
      <c r="F1189" s="30">
        <f>IF(OR(E1189="",NOT(ISNUMBER(C1189))),"",E1189&amp;"|"&amp;YEAR(C1189)&amp;"-"&amp;RIGHT("0"&amp;MONTH(C1189),2)&amp;"-"&amp;RIGHT("0"&amp;DAY(C1189),2))</f>
        <v/>
      </c>
      <c r="G1189" s="26">
        <f>IF(E1189="","",IFERROR(MATCH(E1189,pl_chave,0),0))</f>
        <v/>
      </c>
      <c r="H1189" s="23">
        <f>IF(G1189="","",IF(G1189=0,"Tarefa fora do plano",INDEX(pl_tag,G1189)))</f>
        <v/>
      </c>
      <c r="I1189" s="30">
        <f>IF(N(G1189)=0,"",INDEX(pl_atividade,G1189))</f>
        <v/>
      </c>
      <c r="J1189" s="50">
        <f>IF(N(G1189)=0,"",INDEX(pl_especialidade,G1189))</f>
        <v/>
      </c>
      <c r="K1189" s="28">
        <f>IF(N(G1189)=0,"",INDEX(pl_duracao,G1189))</f>
        <v/>
      </c>
      <c r="L1189" s="39">
        <f>IF(ISNUMBER(C1189),YEAR(C1189),"")</f>
        <v/>
      </c>
      <c r="M1189" s="39">
        <f>IF(ISNUMBER(C1189),MONTH(C1189),"")</f>
        <v/>
      </c>
      <c r="N1189" s="23">
        <f>IF(L1189="","",IF(NOT(ISNUMBER(crono_ano)),"Informe o ano",IF(L1189&lt;crono_ano,"Antes do ano",IF(L1189&gt;crono_ano,"Depois do ano","No ano"))))</f>
        <v/>
      </c>
      <c r="O1189" s="39">
        <f>IF(F1189="","",IF(COUNTIF(F$7:F1189,F1189)=1,1,0))</f>
        <v/>
      </c>
      <c r="P1189" s="39">
        <f>IF(A1189&amp;B1189&amp;C1189="","",IF(AND(O1189=1,N(G1189)&gt;0),IF(INDEX(pl_ativa,MAX(1,N(G1189)))="Sim",1,0),0))</f>
        <v/>
      </c>
      <c r="Q1189" s="39">
        <f>IF(F1189="","",COUNTIFS(ex_chave_oc,F1189,ex_cancelada,"&lt;&gt;Sim"))</f>
        <v/>
      </c>
      <c r="R1189" s="51">
        <f>IF(P1189="","",IF(AND(P1189=1,N(Q1189)&gt;0),1,0))</f>
        <v/>
      </c>
      <c r="S1189" s="30">
        <f>IF(P1189="","",IF(F1189="","ERRO: data prevista ausente ou inválida",IF(O1189=0,"Duplicada: contada uma vez",IF(N(G1189)=0,"ERRO: tarefa fora do Plano Mestre",IF(P1189=0,"Tarefa retirada do plano: não conta","OK")))))</f>
        <v/>
      </c>
    </row>
    <row r="1190">
      <c r="A1190" s="29" t="n"/>
      <c r="B1190" s="25" t="n"/>
      <c r="C1190" s="49" t="n"/>
      <c r="D1190" s="29" t="n"/>
      <c r="E1190" s="23">
        <f>IF(OR(A1190="",B1190=""),"",A1190&amp;"|"&amp;B1190)</f>
        <v/>
      </c>
      <c r="F1190" s="30">
        <f>IF(OR(E1190="",NOT(ISNUMBER(C1190))),"",E1190&amp;"|"&amp;YEAR(C1190)&amp;"-"&amp;RIGHT("0"&amp;MONTH(C1190),2)&amp;"-"&amp;RIGHT("0"&amp;DAY(C1190),2))</f>
        <v/>
      </c>
      <c r="G1190" s="26">
        <f>IF(E1190="","",IFERROR(MATCH(E1190,pl_chave,0),0))</f>
        <v/>
      </c>
      <c r="H1190" s="23">
        <f>IF(G1190="","",IF(G1190=0,"Tarefa fora do plano",INDEX(pl_tag,G1190)))</f>
        <v/>
      </c>
      <c r="I1190" s="30">
        <f>IF(N(G1190)=0,"",INDEX(pl_atividade,G1190))</f>
        <v/>
      </c>
      <c r="J1190" s="50">
        <f>IF(N(G1190)=0,"",INDEX(pl_especialidade,G1190))</f>
        <v/>
      </c>
      <c r="K1190" s="28">
        <f>IF(N(G1190)=0,"",INDEX(pl_duracao,G1190))</f>
        <v/>
      </c>
      <c r="L1190" s="39">
        <f>IF(ISNUMBER(C1190),YEAR(C1190),"")</f>
        <v/>
      </c>
      <c r="M1190" s="39">
        <f>IF(ISNUMBER(C1190),MONTH(C1190),"")</f>
        <v/>
      </c>
      <c r="N1190" s="23">
        <f>IF(L1190="","",IF(NOT(ISNUMBER(crono_ano)),"Informe o ano",IF(L1190&lt;crono_ano,"Antes do ano",IF(L1190&gt;crono_ano,"Depois do ano","No ano"))))</f>
        <v/>
      </c>
      <c r="O1190" s="39">
        <f>IF(F1190="","",IF(COUNTIF(F$7:F1190,F1190)=1,1,0))</f>
        <v/>
      </c>
      <c r="P1190" s="39">
        <f>IF(A1190&amp;B1190&amp;C1190="","",IF(AND(O1190=1,N(G1190)&gt;0),IF(INDEX(pl_ativa,MAX(1,N(G1190)))="Sim",1,0),0))</f>
        <v/>
      </c>
      <c r="Q1190" s="39">
        <f>IF(F1190="","",COUNTIFS(ex_chave_oc,F1190,ex_cancelada,"&lt;&gt;Sim"))</f>
        <v/>
      </c>
      <c r="R1190" s="51">
        <f>IF(P1190="","",IF(AND(P1190=1,N(Q1190)&gt;0),1,0))</f>
        <v/>
      </c>
      <c r="S1190" s="30">
        <f>IF(P1190="","",IF(F1190="","ERRO: data prevista ausente ou inválida",IF(O1190=0,"Duplicada: contada uma vez",IF(N(G1190)=0,"ERRO: tarefa fora do Plano Mestre",IF(P1190=0,"Tarefa retirada do plano: não conta","OK")))))</f>
        <v/>
      </c>
    </row>
    <row r="1191">
      <c r="A1191" s="29" t="n"/>
      <c r="B1191" s="25" t="n"/>
      <c r="C1191" s="49" t="n"/>
      <c r="D1191" s="29" t="n"/>
      <c r="E1191" s="23">
        <f>IF(OR(A1191="",B1191=""),"",A1191&amp;"|"&amp;B1191)</f>
        <v/>
      </c>
      <c r="F1191" s="30">
        <f>IF(OR(E1191="",NOT(ISNUMBER(C1191))),"",E1191&amp;"|"&amp;YEAR(C1191)&amp;"-"&amp;RIGHT("0"&amp;MONTH(C1191),2)&amp;"-"&amp;RIGHT("0"&amp;DAY(C1191),2))</f>
        <v/>
      </c>
      <c r="G1191" s="26">
        <f>IF(E1191="","",IFERROR(MATCH(E1191,pl_chave,0),0))</f>
        <v/>
      </c>
      <c r="H1191" s="23">
        <f>IF(G1191="","",IF(G1191=0,"Tarefa fora do plano",INDEX(pl_tag,G1191)))</f>
        <v/>
      </c>
      <c r="I1191" s="30">
        <f>IF(N(G1191)=0,"",INDEX(pl_atividade,G1191))</f>
        <v/>
      </c>
      <c r="J1191" s="50">
        <f>IF(N(G1191)=0,"",INDEX(pl_especialidade,G1191))</f>
        <v/>
      </c>
      <c r="K1191" s="28">
        <f>IF(N(G1191)=0,"",INDEX(pl_duracao,G1191))</f>
        <v/>
      </c>
      <c r="L1191" s="39">
        <f>IF(ISNUMBER(C1191),YEAR(C1191),"")</f>
        <v/>
      </c>
      <c r="M1191" s="39">
        <f>IF(ISNUMBER(C1191),MONTH(C1191),"")</f>
        <v/>
      </c>
      <c r="N1191" s="23">
        <f>IF(L1191="","",IF(NOT(ISNUMBER(crono_ano)),"Informe o ano",IF(L1191&lt;crono_ano,"Antes do ano",IF(L1191&gt;crono_ano,"Depois do ano","No ano"))))</f>
        <v/>
      </c>
      <c r="O1191" s="39">
        <f>IF(F1191="","",IF(COUNTIF(F$7:F1191,F1191)=1,1,0))</f>
        <v/>
      </c>
      <c r="P1191" s="39">
        <f>IF(A1191&amp;B1191&amp;C1191="","",IF(AND(O1191=1,N(G1191)&gt;0),IF(INDEX(pl_ativa,MAX(1,N(G1191)))="Sim",1,0),0))</f>
        <v/>
      </c>
      <c r="Q1191" s="39">
        <f>IF(F1191="","",COUNTIFS(ex_chave_oc,F1191,ex_cancelada,"&lt;&gt;Sim"))</f>
        <v/>
      </c>
      <c r="R1191" s="51">
        <f>IF(P1191="","",IF(AND(P1191=1,N(Q1191)&gt;0),1,0))</f>
        <v/>
      </c>
      <c r="S1191" s="30">
        <f>IF(P1191="","",IF(F1191="","ERRO: data prevista ausente ou inválida",IF(O1191=0,"Duplicada: contada uma vez",IF(N(G1191)=0,"ERRO: tarefa fora do Plano Mestre",IF(P1191=0,"Tarefa retirada do plano: não conta","OK")))))</f>
        <v/>
      </c>
    </row>
    <row r="1192">
      <c r="A1192" s="29" t="n"/>
      <c r="B1192" s="25" t="n"/>
      <c r="C1192" s="49" t="n"/>
      <c r="D1192" s="29" t="n"/>
      <c r="E1192" s="23">
        <f>IF(OR(A1192="",B1192=""),"",A1192&amp;"|"&amp;B1192)</f>
        <v/>
      </c>
      <c r="F1192" s="30">
        <f>IF(OR(E1192="",NOT(ISNUMBER(C1192))),"",E1192&amp;"|"&amp;YEAR(C1192)&amp;"-"&amp;RIGHT("0"&amp;MONTH(C1192),2)&amp;"-"&amp;RIGHT("0"&amp;DAY(C1192),2))</f>
        <v/>
      </c>
      <c r="G1192" s="26">
        <f>IF(E1192="","",IFERROR(MATCH(E1192,pl_chave,0),0))</f>
        <v/>
      </c>
      <c r="H1192" s="23">
        <f>IF(G1192="","",IF(G1192=0,"Tarefa fora do plano",INDEX(pl_tag,G1192)))</f>
        <v/>
      </c>
      <c r="I1192" s="30">
        <f>IF(N(G1192)=0,"",INDEX(pl_atividade,G1192))</f>
        <v/>
      </c>
      <c r="J1192" s="50">
        <f>IF(N(G1192)=0,"",INDEX(pl_especialidade,G1192))</f>
        <v/>
      </c>
      <c r="K1192" s="28">
        <f>IF(N(G1192)=0,"",INDEX(pl_duracao,G1192))</f>
        <v/>
      </c>
      <c r="L1192" s="39">
        <f>IF(ISNUMBER(C1192),YEAR(C1192),"")</f>
        <v/>
      </c>
      <c r="M1192" s="39">
        <f>IF(ISNUMBER(C1192),MONTH(C1192),"")</f>
        <v/>
      </c>
      <c r="N1192" s="23">
        <f>IF(L1192="","",IF(NOT(ISNUMBER(crono_ano)),"Informe o ano",IF(L1192&lt;crono_ano,"Antes do ano",IF(L1192&gt;crono_ano,"Depois do ano","No ano"))))</f>
        <v/>
      </c>
      <c r="O1192" s="39">
        <f>IF(F1192="","",IF(COUNTIF(F$7:F1192,F1192)=1,1,0))</f>
        <v/>
      </c>
      <c r="P1192" s="39">
        <f>IF(A1192&amp;B1192&amp;C1192="","",IF(AND(O1192=1,N(G1192)&gt;0),IF(INDEX(pl_ativa,MAX(1,N(G1192)))="Sim",1,0),0))</f>
        <v/>
      </c>
      <c r="Q1192" s="39">
        <f>IF(F1192="","",COUNTIFS(ex_chave_oc,F1192,ex_cancelada,"&lt;&gt;Sim"))</f>
        <v/>
      </c>
      <c r="R1192" s="51">
        <f>IF(P1192="","",IF(AND(P1192=1,N(Q1192)&gt;0),1,0))</f>
        <v/>
      </c>
      <c r="S1192" s="30">
        <f>IF(P1192="","",IF(F1192="","ERRO: data prevista ausente ou inválida",IF(O1192=0,"Duplicada: contada uma vez",IF(N(G1192)=0,"ERRO: tarefa fora do Plano Mestre",IF(P1192=0,"Tarefa retirada do plano: não conta","OK")))))</f>
        <v/>
      </c>
    </row>
    <row r="1193">
      <c r="A1193" s="29" t="n"/>
      <c r="B1193" s="25" t="n"/>
      <c r="C1193" s="49" t="n"/>
      <c r="D1193" s="29" t="n"/>
      <c r="E1193" s="23">
        <f>IF(OR(A1193="",B1193=""),"",A1193&amp;"|"&amp;B1193)</f>
        <v/>
      </c>
      <c r="F1193" s="30">
        <f>IF(OR(E1193="",NOT(ISNUMBER(C1193))),"",E1193&amp;"|"&amp;YEAR(C1193)&amp;"-"&amp;RIGHT("0"&amp;MONTH(C1193),2)&amp;"-"&amp;RIGHT("0"&amp;DAY(C1193),2))</f>
        <v/>
      </c>
      <c r="G1193" s="26">
        <f>IF(E1193="","",IFERROR(MATCH(E1193,pl_chave,0),0))</f>
        <v/>
      </c>
      <c r="H1193" s="23">
        <f>IF(G1193="","",IF(G1193=0,"Tarefa fora do plano",INDEX(pl_tag,G1193)))</f>
        <v/>
      </c>
      <c r="I1193" s="30">
        <f>IF(N(G1193)=0,"",INDEX(pl_atividade,G1193))</f>
        <v/>
      </c>
      <c r="J1193" s="50">
        <f>IF(N(G1193)=0,"",INDEX(pl_especialidade,G1193))</f>
        <v/>
      </c>
      <c r="K1193" s="28">
        <f>IF(N(G1193)=0,"",INDEX(pl_duracao,G1193))</f>
        <v/>
      </c>
      <c r="L1193" s="39">
        <f>IF(ISNUMBER(C1193),YEAR(C1193),"")</f>
        <v/>
      </c>
      <c r="M1193" s="39">
        <f>IF(ISNUMBER(C1193),MONTH(C1193),"")</f>
        <v/>
      </c>
      <c r="N1193" s="23">
        <f>IF(L1193="","",IF(NOT(ISNUMBER(crono_ano)),"Informe o ano",IF(L1193&lt;crono_ano,"Antes do ano",IF(L1193&gt;crono_ano,"Depois do ano","No ano"))))</f>
        <v/>
      </c>
      <c r="O1193" s="39">
        <f>IF(F1193="","",IF(COUNTIF(F$7:F1193,F1193)=1,1,0))</f>
        <v/>
      </c>
      <c r="P1193" s="39">
        <f>IF(A1193&amp;B1193&amp;C1193="","",IF(AND(O1193=1,N(G1193)&gt;0),IF(INDEX(pl_ativa,MAX(1,N(G1193)))="Sim",1,0),0))</f>
        <v/>
      </c>
      <c r="Q1193" s="39">
        <f>IF(F1193="","",COUNTIFS(ex_chave_oc,F1193,ex_cancelada,"&lt;&gt;Sim"))</f>
        <v/>
      </c>
      <c r="R1193" s="51">
        <f>IF(P1193="","",IF(AND(P1193=1,N(Q1193)&gt;0),1,0))</f>
        <v/>
      </c>
      <c r="S1193" s="30">
        <f>IF(P1193="","",IF(F1193="","ERRO: data prevista ausente ou inválida",IF(O1193=0,"Duplicada: contada uma vez",IF(N(G1193)=0,"ERRO: tarefa fora do Plano Mestre",IF(P1193=0,"Tarefa retirada do plano: não conta","OK")))))</f>
        <v/>
      </c>
    </row>
    <row r="1194">
      <c r="A1194" s="29" t="n"/>
      <c r="B1194" s="25" t="n"/>
      <c r="C1194" s="49" t="n"/>
      <c r="D1194" s="29" t="n"/>
      <c r="E1194" s="23">
        <f>IF(OR(A1194="",B1194=""),"",A1194&amp;"|"&amp;B1194)</f>
        <v/>
      </c>
      <c r="F1194" s="30">
        <f>IF(OR(E1194="",NOT(ISNUMBER(C1194))),"",E1194&amp;"|"&amp;YEAR(C1194)&amp;"-"&amp;RIGHT("0"&amp;MONTH(C1194),2)&amp;"-"&amp;RIGHT("0"&amp;DAY(C1194),2))</f>
        <v/>
      </c>
      <c r="G1194" s="26">
        <f>IF(E1194="","",IFERROR(MATCH(E1194,pl_chave,0),0))</f>
        <v/>
      </c>
      <c r="H1194" s="23">
        <f>IF(G1194="","",IF(G1194=0,"Tarefa fora do plano",INDEX(pl_tag,G1194)))</f>
        <v/>
      </c>
      <c r="I1194" s="30">
        <f>IF(N(G1194)=0,"",INDEX(pl_atividade,G1194))</f>
        <v/>
      </c>
      <c r="J1194" s="50">
        <f>IF(N(G1194)=0,"",INDEX(pl_especialidade,G1194))</f>
        <v/>
      </c>
      <c r="K1194" s="28">
        <f>IF(N(G1194)=0,"",INDEX(pl_duracao,G1194))</f>
        <v/>
      </c>
      <c r="L1194" s="39">
        <f>IF(ISNUMBER(C1194),YEAR(C1194),"")</f>
        <v/>
      </c>
      <c r="M1194" s="39">
        <f>IF(ISNUMBER(C1194),MONTH(C1194),"")</f>
        <v/>
      </c>
      <c r="N1194" s="23">
        <f>IF(L1194="","",IF(NOT(ISNUMBER(crono_ano)),"Informe o ano",IF(L1194&lt;crono_ano,"Antes do ano",IF(L1194&gt;crono_ano,"Depois do ano","No ano"))))</f>
        <v/>
      </c>
      <c r="O1194" s="39">
        <f>IF(F1194="","",IF(COUNTIF(F$7:F1194,F1194)=1,1,0))</f>
        <v/>
      </c>
      <c r="P1194" s="39">
        <f>IF(A1194&amp;B1194&amp;C1194="","",IF(AND(O1194=1,N(G1194)&gt;0),IF(INDEX(pl_ativa,MAX(1,N(G1194)))="Sim",1,0),0))</f>
        <v/>
      </c>
      <c r="Q1194" s="39">
        <f>IF(F1194="","",COUNTIFS(ex_chave_oc,F1194,ex_cancelada,"&lt;&gt;Sim"))</f>
        <v/>
      </c>
      <c r="R1194" s="51">
        <f>IF(P1194="","",IF(AND(P1194=1,N(Q1194)&gt;0),1,0))</f>
        <v/>
      </c>
      <c r="S1194" s="30">
        <f>IF(P1194="","",IF(F1194="","ERRO: data prevista ausente ou inválida",IF(O1194=0,"Duplicada: contada uma vez",IF(N(G1194)=0,"ERRO: tarefa fora do Plano Mestre",IF(P1194=0,"Tarefa retirada do plano: não conta","OK")))))</f>
        <v/>
      </c>
    </row>
    <row r="1195">
      <c r="A1195" s="29" t="n"/>
      <c r="B1195" s="25" t="n"/>
      <c r="C1195" s="49" t="n"/>
      <c r="D1195" s="29" t="n"/>
      <c r="E1195" s="23">
        <f>IF(OR(A1195="",B1195=""),"",A1195&amp;"|"&amp;B1195)</f>
        <v/>
      </c>
      <c r="F1195" s="30">
        <f>IF(OR(E1195="",NOT(ISNUMBER(C1195))),"",E1195&amp;"|"&amp;YEAR(C1195)&amp;"-"&amp;RIGHT("0"&amp;MONTH(C1195),2)&amp;"-"&amp;RIGHT("0"&amp;DAY(C1195),2))</f>
        <v/>
      </c>
      <c r="G1195" s="26">
        <f>IF(E1195="","",IFERROR(MATCH(E1195,pl_chave,0),0))</f>
        <v/>
      </c>
      <c r="H1195" s="23">
        <f>IF(G1195="","",IF(G1195=0,"Tarefa fora do plano",INDEX(pl_tag,G1195)))</f>
        <v/>
      </c>
      <c r="I1195" s="30">
        <f>IF(N(G1195)=0,"",INDEX(pl_atividade,G1195))</f>
        <v/>
      </c>
      <c r="J1195" s="50">
        <f>IF(N(G1195)=0,"",INDEX(pl_especialidade,G1195))</f>
        <v/>
      </c>
      <c r="K1195" s="28">
        <f>IF(N(G1195)=0,"",INDEX(pl_duracao,G1195))</f>
        <v/>
      </c>
      <c r="L1195" s="39">
        <f>IF(ISNUMBER(C1195),YEAR(C1195),"")</f>
        <v/>
      </c>
      <c r="M1195" s="39">
        <f>IF(ISNUMBER(C1195),MONTH(C1195),"")</f>
        <v/>
      </c>
      <c r="N1195" s="23">
        <f>IF(L1195="","",IF(NOT(ISNUMBER(crono_ano)),"Informe o ano",IF(L1195&lt;crono_ano,"Antes do ano",IF(L1195&gt;crono_ano,"Depois do ano","No ano"))))</f>
        <v/>
      </c>
      <c r="O1195" s="39">
        <f>IF(F1195="","",IF(COUNTIF(F$7:F1195,F1195)=1,1,0))</f>
        <v/>
      </c>
      <c r="P1195" s="39">
        <f>IF(A1195&amp;B1195&amp;C1195="","",IF(AND(O1195=1,N(G1195)&gt;0),IF(INDEX(pl_ativa,MAX(1,N(G1195)))="Sim",1,0),0))</f>
        <v/>
      </c>
      <c r="Q1195" s="39">
        <f>IF(F1195="","",COUNTIFS(ex_chave_oc,F1195,ex_cancelada,"&lt;&gt;Sim"))</f>
        <v/>
      </c>
      <c r="R1195" s="51">
        <f>IF(P1195="","",IF(AND(P1195=1,N(Q1195)&gt;0),1,0))</f>
        <v/>
      </c>
      <c r="S1195" s="30">
        <f>IF(P1195="","",IF(F1195="","ERRO: data prevista ausente ou inválida",IF(O1195=0,"Duplicada: contada uma vez",IF(N(G1195)=0,"ERRO: tarefa fora do Plano Mestre",IF(P1195=0,"Tarefa retirada do plano: não conta","OK")))))</f>
        <v/>
      </c>
    </row>
    <row r="1196">
      <c r="A1196" s="29" t="n"/>
      <c r="B1196" s="25" t="n"/>
      <c r="C1196" s="49" t="n"/>
      <c r="D1196" s="29" t="n"/>
      <c r="E1196" s="23">
        <f>IF(OR(A1196="",B1196=""),"",A1196&amp;"|"&amp;B1196)</f>
        <v/>
      </c>
      <c r="F1196" s="30">
        <f>IF(OR(E1196="",NOT(ISNUMBER(C1196))),"",E1196&amp;"|"&amp;YEAR(C1196)&amp;"-"&amp;RIGHT("0"&amp;MONTH(C1196),2)&amp;"-"&amp;RIGHT("0"&amp;DAY(C1196),2))</f>
        <v/>
      </c>
      <c r="G1196" s="26">
        <f>IF(E1196="","",IFERROR(MATCH(E1196,pl_chave,0),0))</f>
        <v/>
      </c>
      <c r="H1196" s="23">
        <f>IF(G1196="","",IF(G1196=0,"Tarefa fora do plano",INDEX(pl_tag,G1196)))</f>
        <v/>
      </c>
      <c r="I1196" s="30">
        <f>IF(N(G1196)=0,"",INDEX(pl_atividade,G1196))</f>
        <v/>
      </c>
      <c r="J1196" s="50">
        <f>IF(N(G1196)=0,"",INDEX(pl_especialidade,G1196))</f>
        <v/>
      </c>
      <c r="K1196" s="28">
        <f>IF(N(G1196)=0,"",INDEX(pl_duracao,G1196))</f>
        <v/>
      </c>
      <c r="L1196" s="39">
        <f>IF(ISNUMBER(C1196),YEAR(C1196),"")</f>
        <v/>
      </c>
      <c r="M1196" s="39">
        <f>IF(ISNUMBER(C1196),MONTH(C1196),"")</f>
        <v/>
      </c>
      <c r="N1196" s="23">
        <f>IF(L1196="","",IF(NOT(ISNUMBER(crono_ano)),"Informe o ano",IF(L1196&lt;crono_ano,"Antes do ano",IF(L1196&gt;crono_ano,"Depois do ano","No ano"))))</f>
        <v/>
      </c>
      <c r="O1196" s="39">
        <f>IF(F1196="","",IF(COUNTIF(F$7:F1196,F1196)=1,1,0))</f>
        <v/>
      </c>
      <c r="P1196" s="39">
        <f>IF(A1196&amp;B1196&amp;C1196="","",IF(AND(O1196=1,N(G1196)&gt;0),IF(INDEX(pl_ativa,MAX(1,N(G1196)))="Sim",1,0),0))</f>
        <v/>
      </c>
      <c r="Q1196" s="39">
        <f>IF(F1196="","",COUNTIFS(ex_chave_oc,F1196,ex_cancelada,"&lt;&gt;Sim"))</f>
        <v/>
      </c>
      <c r="R1196" s="51">
        <f>IF(P1196="","",IF(AND(P1196=1,N(Q1196)&gt;0),1,0))</f>
        <v/>
      </c>
      <c r="S1196" s="30">
        <f>IF(P1196="","",IF(F1196="","ERRO: data prevista ausente ou inválida",IF(O1196=0,"Duplicada: contada uma vez",IF(N(G1196)=0,"ERRO: tarefa fora do Plano Mestre",IF(P1196=0,"Tarefa retirada do plano: não conta","OK")))))</f>
        <v/>
      </c>
    </row>
    <row r="1197">
      <c r="A1197" s="29" t="n"/>
      <c r="B1197" s="25" t="n"/>
      <c r="C1197" s="49" t="n"/>
      <c r="D1197" s="29" t="n"/>
      <c r="E1197" s="23">
        <f>IF(OR(A1197="",B1197=""),"",A1197&amp;"|"&amp;B1197)</f>
        <v/>
      </c>
      <c r="F1197" s="30">
        <f>IF(OR(E1197="",NOT(ISNUMBER(C1197))),"",E1197&amp;"|"&amp;YEAR(C1197)&amp;"-"&amp;RIGHT("0"&amp;MONTH(C1197),2)&amp;"-"&amp;RIGHT("0"&amp;DAY(C1197),2))</f>
        <v/>
      </c>
      <c r="G1197" s="26">
        <f>IF(E1197="","",IFERROR(MATCH(E1197,pl_chave,0),0))</f>
        <v/>
      </c>
      <c r="H1197" s="23">
        <f>IF(G1197="","",IF(G1197=0,"Tarefa fora do plano",INDEX(pl_tag,G1197)))</f>
        <v/>
      </c>
      <c r="I1197" s="30">
        <f>IF(N(G1197)=0,"",INDEX(pl_atividade,G1197))</f>
        <v/>
      </c>
      <c r="J1197" s="50">
        <f>IF(N(G1197)=0,"",INDEX(pl_especialidade,G1197))</f>
        <v/>
      </c>
      <c r="K1197" s="28">
        <f>IF(N(G1197)=0,"",INDEX(pl_duracao,G1197))</f>
        <v/>
      </c>
      <c r="L1197" s="39">
        <f>IF(ISNUMBER(C1197),YEAR(C1197),"")</f>
        <v/>
      </c>
      <c r="M1197" s="39">
        <f>IF(ISNUMBER(C1197),MONTH(C1197),"")</f>
        <v/>
      </c>
      <c r="N1197" s="23">
        <f>IF(L1197="","",IF(NOT(ISNUMBER(crono_ano)),"Informe o ano",IF(L1197&lt;crono_ano,"Antes do ano",IF(L1197&gt;crono_ano,"Depois do ano","No ano"))))</f>
        <v/>
      </c>
      <c r="O1197" s="39">
        <f>IF(F1197="","",IF(COUNTIF(F$7:F1197,F1197)=1,1,0))</f>
        <v/>
      </c>
      <c r="P1197" s="39">
        <f>IF(A1197&amp;B1197&amp;C1197="","",IF(AND(O1197=1,N(G1197)&gt;0),IF(INDEX(pl_ativa,MAX(1,N(G1197)))="Sim",1,0),0))</f>
        <v/>
      </c>
      <c r="Q1197" s="39">
        <f>IF(F1197="","",COUNTIFS(ex_chave_oc,F1197,ex_cancelada,"&lt;&gt;Sim"))</f>
        <v/>
      </c>
      <c r="R1197" s="51">
        <f>IF(P1197="","",IF(AND(P1197=1,N(Q1197)&gt;0),1,0))</f>
        <v/>
      </c>
      <c r="S1197" s="30">
        <f>IF(P1197="","",IF(F1197="","ERRO: data prevista ausente ou inválida",IF(O1197=0,"Duplicada: contada uma vez",IF(N(G1197)=0,"ERRO: tarefa fora do Plano Mestre",IF(P1197=0,"Tarefa retirada do plano: não conta","OK")))))</f>
        <v/>
      </c>
    </row>
    <row r="1198">
      <c r="A1198" s="29" t="n"/>
      <c r="B1198" s="25" t="n"/>
      <c r="C1198" s="49" t="n"/>
      <c r="D1198" s="29" t="n"/>
      <c r="E1198" s="23">
        <f>IF(OR(A1198="",B1198=""),"",A1198&amp;"|"&amp;B1198)</f>
        <v/>
      </c>
      <c r="F1198" s="30">
        <f>IF(OR(E1198="",NOT(ISNUMBER(C1198))),"",E1198&amp;"|"&amp;YEAR(C1198)&amp;"-"&amp;RIGHT("0"&amp;MONTH(C1198),2)&amp;"-"&amp;RIGHT("0"&amp;DAY(C1198),2))</f>
        <v/>
      </c>
      <c r="G1198" s="26">
        <f>IF(E1198="","",IFERROR(MATCH(E1198,pl_chave,0),0))</f>
        <v/>
      </c>
      <c r="H1198" s="23">
        <f>IF(G1198="","",IF(G1198=0,"Tarefa fora do plano",INDEX(pl_tag,G1198)))</f>
        <v/>
      </c>
      <c r="I1198" s="30">
        <f>IF(N(G1198)=0,"",INDEX(pl_atividade,G1198))</f>
        <v/>
      </c>
      <c r="J1198" s="50">
        <f>IF(N(G1198)=0,"",INDEX(pl_especialidade,G1198))</f>
        <v/>
      </c>
      <c r="K1198" s="28">
        <f>IF(N(G1198)=0,"",INDEX(pl_duracao,G1198))</f>
        <v/>
      </c>
      <c r="L1198" s="39">
        <f>IF(ISNUMBER(C1198),YEAR(C1198),"")</f>
        <v/>
      </c>
      <c r="M1198" s="39">
        <f>IF(ISNUMBER(C1198),MONTH(C1198),"")</f>
        <v/>
      </c>
      <c r="N1198" s="23">
        <f>IF(L1198="","",IF(NOT(ISNUMBER(crono_ano)),"Informe o ano",IF(L1198&lt;crono_ano,"Antes do ano",IF(L1198&gt;crono_ano,"Depois do ano","No ano"))))</f>
        <v/>
      </c>
      <c r="O1198" s="39">
        <f>IF(F1198="","",IF(COUNTIF(F$7:F1198,F1198)=1,1,0))</f>
        <v/>
      </c>
      <c r="P1198" s="39">
        <f>IF(A1198&amp;B1198&amp;C1198="","",IF(AND(O1198=1,N(G1198)&gt;0),IF(INDEX(pl_ativa,MAX(1,N(G1198)))="Sim",1,0),0))</f>
        <v/>
      </c>
      <c r="Q1198" s="39">
        <f>IF(F1198="","",COUNTIFS(ex_chave_oc,F1198,ex_cancelada,"&lt;&gt;Sim"))</f>
        <v/>
      </c>
      <c r="R1198" s="51">
        <f>IF(P1198="","",IF(AND(P1198=1,N(Q1198)&gt;0),1,0))</f>
        <v/>
      </c>
      <c r="S1198" s="30">
        <f>IF(P1198="","",IF(F1198="","ERRO: data prevista ausente ou inválida",IF(O1198=0,"Duplicada: contada uma vez",IF(N(G1198)=0,"ERRO: tarefa fora do Plano Mestre",IF(P1198=0,"Tarefa retirada do plano: não conta","OK")))))</f>
        <v/>
      </c>
    </row>
    <row r="1199">
      <c r="A1199" s="29" t="n"/>
      <c r="B1199" s="25" t="n"/>
      <c r="C1199" s="49" t="n"/>
      <c r="D1199" s="29" t="n"/>
      <c r="E1199" s="23">
        <f>IF(OR(A1199="",B1199=""),"",A1199&amp;"|"&amp;B1199)</f>
        <v/>
      </c>
      <c r="F1199" s="30">
        <f>IF(OR(E1199="",NOT(ISNUMBER(C1199))),"",E1199&amp;"|"&amp;YEAR(C1199)&amp;"-"&amp;RIGHT("0"&amp;MONTH(C1199),2)&amp;"-"&amp;RIGHT("0"&amp;DAY(C1199),2))</f>
        <v/>
      </c>
      <c r="G1199" s="26">
        <f>IF(E1199="","",IFERROR(MATCH(E1199,pl_chave,0),0))</f>
        <v/>
      </c>
      <c r="H1199" s="23">
        <f>IF(G1199="","",IF(G1199=0,"Tarefa fora do plano",INDEX(pl_tag,G1199)))</f>
        <v/>
      </c>
      <c r="I1199" s="30">
        <f>IF(N(G1199)=0,"",INDEX(pl_atividade,G1199))</f>
        <v/>
      </c>
      <c r="J1199" s="50">
        <f>IF(N(G1199)=0,"",INDEX(pl_especialidade,G1199))</f>
        <v/>
      </c>
      <c r="K1199" s="28">
        <f>IF(N(G1199)=0,"",INDEX(pl_duracao,G1199))</f>
        <v/>
      </c>
      <c r="L1199" s="39">
        <f>IF(ISNUMBER(C1199),YEAR(C1199),"")</f>
        <v/>
      </c>
      <c r="M1199" s="39">
        <f>IF(ISNUMBER(C1199),MONTH(C1199),"")</f>
        <v/>
      </c>
      <c r="N1199" s="23">
        <f>IF(L1199="","",IF(NOT(ISNUMBER(crono_ano)),"Informe o ano",IF(L1199&lt;crono_ano,"Antes do ano",IF(L1199&gt;crono_ano,"Depois do ano","No ano"))))</f>
        <v/>
      </c>
      <c r="O1199" s="39">
        <f>IF(F1199="","",IF(COUNTIF(F$7:F1199,F1199)=1,1,0))</f>
        <v/>
      </c>
      <c r="P1199" s="39">
        <f>IF(A1199&amp;B1199&amp;C1199="","",IF(AND(O1199=1,N(G1199)&gt;0),IF(INDEX(pl_ativa,MAX(1,N(G1199)))="Sim",1,0),0))</f>
        <v/>
      </c>
      <c r="Q1199" s="39">
        <f>IF(F1199="","",COUNTIFS(ex_chave_oc,F1199,ex_cancelada,"&lt;&gt;Sim"))</f>
        <v/>
      </c>
      <c r="R1199" s="51">
        <f>IF(P1199="","",IF(AND(P1199=1,N(Q1199)&gt;0),1,0))</f>
        <v/>
      </c>
      <c r="S1199" s="30">
        <f>IF(P1199="","",IF(F1199="","ERRO: data prevista ausente ou inválida",IF(O1199=0,"Duplicada: contada uma vez",IF(N(G1199)=0,"ERRO: tarefa fora do Plano Mestre",IF(P1199=0,"Tarefa retirada do plano: não conta","OK")))))</f>
        <v/>
      </c>
    </row>
    <row r="1200">
      <c r="A1200" s="29" t="n"/>
      <c r="B1200" s="25" t="n"/>
      <c r="C1200" s="49" t="n"/>
      <c r="D1200" s="29" t="n"/>
      <c r="E1200" s="23">
        <f>IF(OR(A1200="",B1200=""),"",A1200&amp;"|"&amp;B1200)</f>
        <v/>
      </c>
      <c r="F1200" s="30">
        <f>IF(OR(E1200="",NOT(ISNUMBER(C1200))),"",E1200&amp;"|"&amp;YEAR(C1200)&amp;"-"&amp;RIGHT("0"&amp;MONTH(C1200),2)&amp;"-"&amp;RIGHT("0"&amp;DAY(C1200),2))</f>
        <v/>
      </c>
      <c r="G1200" s="26">
        <f>IF(E1200="","",IFERROR(MATCH(E1200,pl_chave,0),0))</f>
        <v/>
      </c>
      <c r="H1200" s="23">
        <f>IF(G1200="","",IF(G1200=0,"Tarefa fora do plano",INDEX(pl_tag,G1200)))</f>
        <v/>
      </c>
      <c r="I1200" s="30">
        <f>IF(N(G1200)=0,"",INDEX(pl_atividade,G1200))</f>
        <v/>
      </c>
      <c r="J1200" s="50">
        <f>IF(N(G1200)=0,"",INDEX(pl_especialidade,G1200))</f>
        <v/>
      </c>
      <c r="K1200" s="28">
        <f>IF(N(G1200)=0,"",INDEX(pl_duracao,G1200))</f>
        <v/>
      </c>
      <c r="L1200" s="39">
        <f>IF(ISNUMBER(C1200),YEAR(C1200),"")</f>
        <v/>
      </c>
      <c r="M1200" s="39">
        <f>IF(ISNUMBER(C1200),MONTH(C1200),"")</f>
        <v/>
      </c>
      <c r="N1200" s="23">
        <f>IF(L1200="","",IF(NOT(ISNUMBER(crono_ano)),"Informe o ano",IF(L1200&lt;crono_ano,"Antes do ano",IF(L1200&gt;crono_ano,"Depois do ano","No ano"))))</f>
        <v/>
      </c>
      <c r="O1200" s="39">
        <f>IF(F1200="","",IF(COUNTIF(F$7:F1200,F1200)=1,1,0))</f>
        <v/>
      </c>
      <c r="P1200" s="39">
        <f>IF(A1200&amp;B1200&amp;C1200="","",IF(AND(O1200=1,N(G1200)&gt;0),IF(INDEX(pl_ativa,MAX(1,N(G1200)))="Sim",1,0),0))</f>
        <v/>
      </c>
      <c r="Q1200" s="39">
        <f>IF(F1200="","",COUNTIFS(ex_chave_oc,F1200,ex_cancelada,"&lt;&gt;Sim"))</f>
        <v/>
      </c>
      <c r="R1200" s="51">
        <f>IF(P1200="","",IF(AND(P1200=1,N(Q1200)&gt;0),1,0))</f>
        <v/>
      </c>
      <c r="S1200" s="30">
        <f>IF(P1200="","",IF(F1200="","ERRO: data prevista ausente ou inválida",IF(O1200=0,"Duplicada: contada uma vez",IF(N(G1200)=0,"ERRO: tarefa fora do Plano Mestre",IF(P1200=0,"Tarefa retirada do plano: não conta","OK")))))</f>
        <v/>
      </c>
    </row>
    <row r="1201">
      <c r="A1201" s="29" t="n"/>
      <c r="B1201" s="25" t="n"/>
      <c r="C1201" s="49" t="n"/>
      <c r="D1201" s="29" t="n"/>
      <c r="E1201" s="23">
        <f>IF(OR(A1201="",B1201=""),"",A1201&amp;"|"&amp;B1201)</f>
        <v/>
      </c>
      <c r="F1201" s="30">
        <f>IF(OR(E1201="",NOT(ISNUMBER(C1201))),"",E1201&amp;"|"&amp;YEAR(C1201)&amp;"-"&amp;RIGHT("0"&amp;MONTH(C1201),2)&amp;"-"&amp;RIGHT("0"&amp;DAY(C1201),2))</f>
        <v/>
      </c>
      <c r="G1201" s="26">
        <f>IF(E1201="","",IFERROR(MATCH(E1201,pl_chave,0),0))</f>
        <v/>
      </c>
      <c r="H1201" s="23">
        <f>IF(G1201="","",IF(G1201=0,"Tarefa fora do plano",INDEX(pl_tag,G1201)))</f>
        <v/>
      </c>
      <c r="I1201" s="30">
        <f>IF(N(G1201)=0,"",INDEX(pl_atividade,G1201))</f>
        <v/>
      </c>
      <c r="J1201" s="50">
        <f>IF(N(G1201)=0,"",INDEX(pl_especialidade,G1201))</f>
        <v/>
      </c>
      <c r="K1201" s="28">
        <f>IF(N(G1201)=0,"",INDEX(pl_duracao,G1201))</f>
        <v/>
      </c>
      <c r="L1201" s="39">
        <f>IF(ISNUMBER(C1201),YEAR(C1201),"")</f>
        <v/>
      </c>
      <c r="M1201" s="39">
        <f>IF(ISNUMBER(C1201),MONTH(C1201),"")</f>
        <v/>
      </c>
      <c r="N1201" s="23">
        <f>IF(L1201="","",IF(NOT(ISNUMBER(crono_ano)),"Informe o ano",IF(L1201&lt;crono_ano,"Antes do ano",IF(L1201&gt;crono_ano,"Depois do ano","No ano"))))</f>
        <v/>
      </c>
      <c r="O1201" s="39">
        <f>IF(F1201="","",IF(COUNTIF(F$7:F1201,F1201)=1,1,0))</f>
        <v/>
      </c>
      <c r="P1201" s="39">
        <f>IF(A1201&amp;B1201&amp;C1201="","",IF(AND(O1201=1,N(G1201)&gt;0),IF(INDEX(pl_ativa,MAX(1,N(G1201)))="Sim",1,0),0))</f>
        <v/>
      </c>
      <c r="Q1201" s="39">
        <f>IF(F1201="","",COUNTIFS(ex_chave_oc,F1201,ex_cancelada,"&lt;&gt;Sim"))</f>
        <v/>
      </c>
      <c r="R1201" s="51">
        <f>IF(P1201="","",IF(AND(P1201=1,N(Q1201)&gt;0),1,0))</f>
        <v/>
      </c>
      <c r="S1201" s="30">
        <f>IF(P1201="","",IF(F1201="","ERRO: data prevista ausente ou inválida",IF(O1201=0,"Duplicada: contada uma vez",IF(N(G1201)=0,"ERRO: tarefa fora do Plano Mestre",IF(P1201=0,"Tarefa retirada do plano: não conta","OK")))))</f>
        <v/>
      </c>
    </row>
    <row r="1202">
      <c r="A1202" s="29" t="n"/>
      <c r="B1202" s="25" t="n"/>
      <c r="C1202" s="49" t="n"/>
      <c r="D1202" s="29" t="n"/>
      <c r="E1202" s="23">
        <f>IF(OR(A1202="",B1202=""),"",A1202&amp;"|"&amp;B1202)</f>
        <v/>
      </c>
      <c r="F1202" s="30">
        <f>IF(OR(E1202="",NOT(ISNUMBER(C1202))),"",E1202&amp;"|"&amp;YEAR(C1202)&amp;"-"&amp;RIGHT("0"&amp;MONTH(C1202),2)&amp;"-"&amp;RIGHT("0"&amp;DAY(C1202),2))</f>
        <v/>
      </c>
      <c r="G1202" s="26">
        <f>IF(E1202="","",IFERROR(MATCH(E1202,pl_chave,0),0))</f>
        <v/>
      </c>
      <c r="H1202" s="23">
        <f>IF(G1202="","",IF(G1202=0,"Tarefa fora do plano",INDEX(pl_tag,G1202)))</f>
        <v/>
      </c>
      <c r="I1202" s="30">
        <f>IF(N(G1202)=0,"",INDEX(pl_atividade,G1202))</f>
        <v/>
      </c>
      <c r="J1202" s="50">
        <f>IF(N(G1202)=0,"",INDEX(pl_especialidade,G1202))</f>
        <v/>
      </c>
      <c r="K1202" s="28">
        <f>IF(N(G1202)=0,"",INDEX(pl_duracao,G1202))</f>
        <v/>
      </c>
      <c r="L1202" s="39">
        <f>IF(ISNUMBER(C1202),YEAR(C1202),"")</f>
        <v/>
      </c>
      <c r="M1202" s="39">
        <f>IF(ISNUMBER(C1202),MONTH(C1202),"")</f>
        <v/>
      </c>
      <c r="N1202" s="23">
        <f>IF(L1202="","",IF(NOT(ISNUMBER(crono_ano)),"Informe o ano",IF(L1202&lt;crono_ano,"Antes do ano",IF(L1202&gt;crono_ano,"Depois do ano","No ano"))))</f>
        <v/>
      </c>
      <c r="O1202" s="39">
        <f>IF(F1202="","",IF(COUNTIF(F$7:F1202,F1202)=1,1,0))</f>
        <v/>
      </c>
      <c r="P1202" s="39">
        <f>IF(A1202&amp;B1202&amp;C1202="","",IF(AND(O1202=1,N(G1202)&gt;0),IF(INDEX(pl_ativa,MAX(1,N(G1202)))="Sim",1,0),0))</f>
        <v/>
      </c>
      <c r="Q1202" s="39">
        <f>IF(F1202="","",COUNTIFS(ex_chave_oc,F1202,ex_cancelada,"&lt;&gt;Sim"))</f>
        <v/>
      </c>
      <c r="R1202" s="51">
        <f>IF(P1202="","",IF(AND(P1202=1,N(Q1202)&gt;0),1,0))</f>
        <v/>
      </c>
      <c r="S1202" s="30">
        <f>IF(P1202="","",IF(F1202="","ERRO: data prevista ausente ou inválida",IF(O1202=0,"Duplicada: contada uma vez",IF(N(G1202)=0,"ERRO: tarefa fora do Plano Mestre",IF(P1202=0,"Tarefa retirada do plano: não conta","OK")))))</f>
        <v/>
      </c>
    </row>
    <row r="1203">
      <c r="A1203" s="29" t="n"/>
      <c r="B1203" s="25" t="n"/>
      <c r="C1203" s="49" t="n"/>
      <c r="D1203" s="29" t="n"/>
      <c r="E1203" s="23">
        <f>IF(OR(A1203="",B1203=""),"",A1203&amp;"|"&amp;B1203)</f>
        <v/>
      </c>
      <c r="F1203" s="30">
        <f>IF(OR(E1203="",NOT(ISNUMBER(C1203))),"",E1203&amp;"|"&amp;YEAR(C1203)&amp;"-"&amp;RIGHT("0"&amp;MONTH(C1203),2)&amp;"-"&amp;RIGHT("0"&amp;DAY(C1203),2))</f>
        <v/>
      </c>
      <c r="G1203" s="26">
        <f>IF(E1203="","",IFERROR(MATCH(E1203,pl_chave,0),0))</f>
        <v/>
      </c>
      <c r="H1203" s="23">
        <f>IF(G1203="","",IF(G1203=0,"Tarefa fora do plano",INDEX(pl_tag,G1203)))</f>
        <v/>
      </c>
      <c r="I1203" s="30">
        <f>IF(N(G1203)=0,"",INDEX(pl_atividade,G1203))</f>
        <v/>
      </c>
      <c r="J1203" s="50">
        <f>IF(N(G1203)=0,"",INDEX(pl_especialidade,G1203))</f>
        <v/>
      </c>
      <c r="K1203" s="28">
        <f>IF(N(G1203)=0,"",INDEX(pl_duracao,G1203))</f>
        <v/>
      </c>
      <c r="L1203" s="39">
        <f>IF(ISNUMBER(C1203),YEAR(C1203),"")</f>
        <v/>
      </c>
      <c r="M1203" s="39">
        <f>IF(ISNUMBER(C1203),MONTH(C1203),"")</f>
        <v/>
      </c>
      <c r="N1203" s="23">
        <f>IF(L1203="","",IF(NOT(ISNUMBER(crono_ano)),"Informe o ano",IF(L1203&lt;crono_ano,"Antes do ano",IF(L1203&gt;crono_ano,"Depois do ano","No ano"))))</f>
        <v/>
      </c>
      <c r="O1203" s="39">
        <f>IF(F1203="","",IF(COUNTIF(F$7:F1203,F1203)=1,1,0))</f>
        <v/>
      </c>
      <c r="P1203" s="39">
        <f>IF(A1203&amp;B1203&amp;C1203="","",IF(AND(O1203=1,N(G1203)&gt;0),IF(INDEX(pl_ativa,MAX(1,N(G1203)))="Sim",1,0),0))</f>
        <v/>
      </c>
      <c r="Q1203" s="39">
        <f>IF(F1203="","",COUNTIFS(ex_chave_oc,F1203,ex_cancelada,"&lt;&gt;Sim"))</f>
        <v/>
      </c>
      <c r="R1203" s="51">
        <f>IF(P1203="","",IF(AND(P1203=1,N(Q1203)&gt;0),1,0))</f>
        <v/>
      </c>
      <c r="S1203" s="30">
        <f>IF(P1203="","",IF(F1203="","ERRO: data prevista ausente ou inválida",IF(O1203=0,"Duplicada: contada uma vez",IF(N(G1203)=0,"ERRO: tarefa fora do Plano Mestre",IF(P1203=0,"Tarefa retirada do plano: não conta","OK")))))</f>
        <v/>
      </c>
    </row>
    <row r="1204">
      <c r="A1204" s="29" t="n"/>
      <c r="B1204" s="25" t="n"/>
      <c r="C1204" s="49" t="n"/>
      <c r="D1204" s="29" t="n"/>
      <c r="E1204" s="23">
        <f>IF(OR(A1204="",B1204=""),"",A1204&amp;"|"&amp;B1204)</f>
        <v/>
      </c>
      <c r="F1204" s="30">
        <f>IF(OR(E1204="",NOT(ISNUMBER(C1204))),"",E1204&amp;"|"&amp;YEAR(C1204)&amp;"-"&amp;RIGHT("0"&amp;MONTH(C1204),2)&amp;"-"&amp;RIGHT("0"&amp;DAY(C1204),2))</f>
        <v/>
      </c>
      <c r="G1204" s="26">
        <f>IF(E1204="","",IFERROR(MATCH(E1204,pl_chave,0),0))</f>
        <v/>
      </c>
      <c r="H1204" s="23">
        <f>IF(G1204="","",IF(G1204=0,"Tarefa fora do plano",INDEX(pl_tag,G1204)))</f>
        <v/>
      </c>
      <c r="I1204" s="30">
        <f>IF(N(G1204)=0,"",INDEX(pl_atividade,G1204))</f>
        <v/>
      </c>
      <c r="J1204" s="50">
        <f>IF(N(G1204)=0,"",INDEX(pl_especialidade,G1204))</f>
        <v/>
      </c>
      <c r="K1204" s="28">
        <f>IF(N(G1204)=0,"",INDEX(pl_duracao,G1204))</f>
        <v/>
      </c>
      <c r="L1204" s="39">
        <f>IF(ISNUMBER(C1204),YEAR(C1204),"")</f>
        <v/>
      </c>
      <c r="M1204" s="39">
        <f>IF(ISNUMBER(C1204),MONTH(C1204),"")</f>
        <v/>
      </c>
      <c r="N1204" s="23">
        <f>IF(L1204="","",IF(NOT(ISNUMBER(crono_ano)),"Informe o ano",IF(L1204&lt;crono_ano,"Antes do ano",IF(L1204&gt;crono_ano,"Depois do ano","No ano"))))</f>
        <v/>
      </c>
      <c r="O1204" s="39">
        <f>IF(F1204="","",IF(COUNTIF(F$7:F1204,F1204)=1,1,0))</f>
        <v/>
      </c>
      <c r="P1204" s="39">
        <f>IF(A1204&amp;B1204&amp;C1204="","",IF(AND(O1204=1,N(G1204)&gt;0),IF(INDEX(pl_ativa,MAX(1,N(G1204)))="Sim",1,0),0))</f>
        <v/>
      </c>
      <c r="Q1204" s="39">
        <f>IF(F1204="","",COUNTIFS(ex_chave_oc,F1204,ex_cancelada,"&lt;&gt;Sim"))</f>
        <v/>
      </c>
      <c r="R1204" s="51">
        <f>IF(P1204="","",IF(AND(P1204=1,N(Q1204)&gt;0),1,0))</f>
        <v/>
      </c>
      <c r="S1204" s="30">
        <f>IF(P1204="","",IF(F1204="","ERRO: data prevista ausente ou inválida",IF(O1204=0,"Duplicada: contada uma vez",IF(N(G1204)=0,"ERRO: tarefa fora do Plano Mestre",IF(P1204=0,"Tarefa retirada do plano: não conta","OK")))))</f>
        <v/>
      </c>
    </row>
    <row r="1205">
      <c r="A1205" s="29" t="n"/>
      <c r="B1205" s="25" t="n"/>
      <c r="C1205" s="49" t="n"/>
      <c r="D1205" s="29" t="n"/>
      <c r="E1205" s="23">
        <f>IF(OR(A1205="",B1205=""),"",A1205&amp;"|"&amp;B1205)</f>
        <v/>
      </c>
      <c r="F1205" s="30">
        <f>IF(OR(E1205="",NOT(ISNUMBER(C1205))),"",E1205&amp;"|"&amp;YEAR(C1205)&amp;"-"&amp;RIGHT("0"&amp;MONTH(C1205),2)&amp;"-"&amp;RIGHT("0"&amp;DAY(C1205),2))</f>
        <v/>
      </c>
      <c r="G1205" s="26">
        <f>IF(E1205="","",IFERROR(MATCH(E1205,pl_chave,0),0))</f>
        <v/>
      </c>
      <c r="H1205" s="23">
        <f>IF(G1205="","",IF(G1205=0,"Tarefa fora do plano",INDEX(pl_tag,G1205)))</f>
        <v/>
      </c>
      <c r="I1205" s="30">
        <f>IF(N(G1205)=0,"",INDEX(pl_atividade,G1205))</f>
        <v/>
      </c>
      <c r="J1205" s="50">
        <f>IF(N(G1205)=0,"",INDEX(pl_especialidade,G1205))</f>
        <v/>
      </c>
      <c r="K1205" s="28">
        <f>IF(N(G1205)=0,"",INDEX(pl_duracao,G1205))</f>
        <v/>
      </c>
      <c r="L1205" s="39">
        <f>IF(ISNUMBER(C1205),YEAR(C1205),"")</f>
        <v/>
      </c>
      <c r="M1205" s="39">
        <f>IF(ISNUMBER(C1205),MONTH(C1205),"")</f>
        <v/>
      </c>
      <c r="N1205" s="23">
        <f>IF(L1205="","",IF(NOT(ISNUMBER(crono_ano)),"Informe o ano",IF(L1205&lt;crono_ano,"Antes do ano",IF(L1205&gt;crono_ano,"Depois do ano","No ano"))))</f>
        <v/>
      </c>
      <c r="O1205" s="39">
        <f>IF(F1205="","",IF(COUNTIF(F$7:F1205,F1205)=1,1,0))</f>
        <v/>
      </c>
      <c r="P1205" s="39">
        <f>IF(A1205&amp;B1205&amp;C1205="","",IF(AND(O1205=1,N(G1205)&gt;0),IF(INDEX(pl_ativa,MAX(1,N(G1205)))="Sim",1,0),0))</f>
        <v/>
      </c>
      <c r="Q1205" s="39">
        <f>IF(F1205="","",COUNTIFS(ex_chave_oc,F1205,ex_cancelada,"&lt;&gt;Sim"))</f>
        <v/>
      </c>
      <c r="R1205" s="51">
        <f>IF(P1205="","",IF(AND(P1205=1,N(Q1205)&gt;0),1,0))</f>
        <v/>
      </c>
      <c r="S1205" s="30">
        <f>IF(P1205="","",IF(F1205="","ERRO: data prevista ausente ou inválida",IF(O1205=0,"Duplicada: contada uma vez",IF(N(G1205)=0,"ERRO: tarefa fora do Plano Mestre",IF(P1205=0,"Tarefa retirada do plano: não conta","OK")))))</f>
        <v/>
      </c>
    </row>
    <row r="1206">
      <c r="A1206" s="29" t="n"/>
      <c r="B1206" s="25" t="n"/>
      <c r="C1206" s="49" t="n"/>
      <c r="D1206" s="29" t="n"/>
      <c r="E1206" s="23">
        <f>IF(OR(A1206="",B1206=""),"",A1206&amp;"|"&amp;B1206)</f>
        <v/>
      </c>
      <c r="F1206" s="30">
        <f>IF(OR(E1206="",NOT(ISNUMBER(C1206))),"",E1206&amp;"|"&amp;YEAR(C1206)&amp;"-"&amp;RIGHT("0"&amp;MONTH(C1206),2)&amp;"-"&amp;RIGHT("0"&amp;DAY(C1206),2))</f>
        <v/>
      </c>
      <c r="G1206" s="26">
        <f>IF(E1206="","",IFERROR(MATCH(E1206,pl_chave,0),0))</f>
        <v/>
      </c>
      <c r="H1206" s="23">
        <f>IF(G1206="","",IF(G1206=0,"Tarefa fora do plano",INDEX(pl_tag,G1206)))</f>
        <v/>
      </c>
      <c r="I1206" s="30">
        <f>IF(N(G1206)=0,"",INDEX(pl_atividade,G1206))</f>
        <v/>
      </c>
      <c r="J1206" s="50">
        <f>IF(N(G1206)=0,"",INDEX(pl_especialidade,G1206))</f>
        <v/>
      </c>
      <c r="K1206" s="28">
        <f>IF(N(G1206)=0,"",INDEX(pl_duracao,G1206))</f>
        <v/>
      </c>
      <c r="L1206" s="39">
        <f>IF(ISNUMBER(C1206),YEAR(C1206),"")</f>
        <v/>
      </c>
      <c r="M1206" s="39">
        <f>IF(ISNUMBER(C1206),MONTH(C1206),"")</f>
        <v/>
      </c>
      <c r="N1206" s="23">
        <f>IF(L1206="","",IF(NOT(ISNUMBER(crono_ano)),"Informe o ano",IF(L1206&lt;crono_ano,"Antes do ano",IF(L1206&gt;crono_ano,"Depois do ano","No ano"))))</f>
        <v/>
      </c>
      <c r="O1206" s="39">
        <f>IF(F1206="","",IF(COUNTIF(F$7:F1206,F1206)=1,1,0))</f>
        <v/>
      </c>
      <c r="P1206" s="39">
        <f>IF(A1206&amp;B1206&amp;C1206="","",IF(AND(O1206=1,N(G1206)&gt;0),IF(INDEX(pl_ativa,MAX(1,N(G1206)))="Sim",1,0),0))</f>
        <v/>
      </c>
      <c r="Q1206" s="39">
        <f>IF(F1206="","",COUNTIFS(ex_chave_oc,F1206,ex_cancelada,"&lt;&gt;Sim"))</f>
        <v/>
      </c>
      <c r="R1206" s="51">
        <f>IF(P1206="","",IF(AND(P1206=1,N(Q1206)&gt;0),1,0))</f>
        <v/>
      </c>
      <c r="S1206" s="30">
        <f>IF(P1206="","",IF(F1206="","ERRO: data prevista ausente ou inválida",IF(O1206=0,"Duplicada: contada uma vez",IF(N(G1206)=0,"ERRO: tarefa fora do Plano Mestre",IF(P1206=0,"Tarefa retirada do plano: não conta","OK")))))</f>
        <v/>
      </c>
    </row>
    <row r="1207">
      <c r="A1207" s="29" t="n"/>
      <c r="B1207" s="25" t="n"/>
      <c r="C1207" s="49" t="n"/>
      <c r="D1207" s="29" t="n"/>
      <c r="E1207" s="23">
        <f>IF(OR(A1207="",B1207=""),"",A1207&amp;"|"&amp;B1207)</f>
        <v/>
      </c>
      <c r="F1207" s="30">
        <f>IF(OR(E1207="",NOT(ISNUMBER(C1207))),"",E1207&amp;"|"&amp;YEAR(C1207)&amp;"-"&amp;RIGHT("0"&amp;MONTH(C1207),2)&amp;"-"&amp;RIGHT("0"&amp;DAY(C1207),2))</f>
        <v/>
      </c>
      <c r="G1207" s="26">
        <f>IF(E1207="","",IFERROR(MATCH(E1207,pl_chave,0),0))</f>
        <v/>
      </c>
      <c r="H1207" s="23">
        <f>IF(G1207="","",IF(G1207=0,"Tarefa fora do plano",INDEX(pl_tag,G1207)))</f>
        <v/>
      </c>
      <c r="I1207" s="30">
        <f>IF(N(G1207)=0,"",INDEX(pl_atividade,G1207))</f>
        <v/>
      </c>
      <c r="J1207" s="50">
        <f>IF(N(G1207)=0,"",INDEX(pl_especialidade,G1207))</f>
        <v/>
      </c>
      <c r="K1207" s="28">
        <f>IF(N(G1207)=0,"",INDEX(pl_duracao,G1207))</f>
        <v/>
      </c>
      <c r="L1207" s="39">
        <f>IF(ISNUMBER(C1207),YEAR(C1207),"")</f>
        <v/>
      </c>
      <c r="M1207" s="39">
        <f>IF(ISNUMBER(C1207),MONTH(C1207),"")</f>
        <v/>
      </c>
      <c r="N1207" s="23">
        <f>IF(L1207="","",IF(NOT(ISNUMBER(crono_ano)),"Informe o ano",IF(L1207&lt;crono_ano,"Antes do ano",IF(L1207&gt;crono_ano,"Depois do ano","No ano"))))</f>
        <v/>
      </c>
      <c r="O1207" s="39">
        <f>IF(F1207="","",IF(COUNTIF(F$7:F1207,F1207)=1,1,0))</f>
        <v/>
      </c>
      <c r="P1207" s="39">
        <f>IF(A1207&amp;B1207&amp;C1207="","",IF(AND(O1207=1,N(G1207)&gt;0),IF(INDEX(pl_ativa,MAX(1,N(G1207)))="Sim",1,0),0))</f>
        <v/>
      </c>
      <c r="Q1207" s="39">
        <f>IF(F1207="","",COUNTIFS(ex_chave_oc,F1207,ex_cancelada,"&lt;&gt;Sim"))</f>
        <v/>
      </c>
      <c r="R1207" s="51">
        <f>IF(P1207="","",IF(AND(P1207=1,N(Q1207)&gt;0),1,0))</f>
        <v/>
      </c>
      <c r="S1207" s="30">
        <f>IF(P1207="","",IF(F1207="","ERRO: data prevista ausente ou inválida",IF(O1207=0,"Duplicada: contada uma vez",IF(N(G1207)=0,"ERRO: tarefa fora do Plano Mestre",IF(P1207=0,"Tarefa retirada do plano: não conta","OK")))))</f>
        <v/>
      </c>
    </row>
    <row r="1208">
      <c r="A1208" s="29" t="n"/>
      <c r="B1208" s="25" t="n"/>
      <c r="C1208" s="49" t="n"/>
      <c r="D1208" s="29" t="n"/>
      <c r="E1208" s="23">
        <f>IF(OR(A1208="",B1208=""),"",A1208&amp;"|"&amp;B1208)</f>
        <v/>
      </c>
      <c r="F1208" s="30">
        <f>IF(OR(E1208="",NOT(ISNUMBER(C1208))),"",E1208&amp;"|"&amp;YEAR(C1208)&amp;"-"&amp;RIGHT("0"&amp;MONTH(C1208),2)&amp;"-"&amp;RIGHT("0"&amp;DAY(C1208),2))</f>
        <v/>
      </c>
      <c r="G1208" s="26">
        <f>IF(E1208="","",IFERROR(MATCH(E1208,pl_chave,0),0))</f>
        <v/>
      </c>
      <c r="H1208" s="23">
        <f>IF(G1208="","",IF(G1208=0,"Tarefa fora do plano",INDEX(pl_tag,G1208)))</f>
        <v/>
      </c>
      <c r="I1208" s="30">
        <f>IF(N(G1208)=0,"",INDEX(pl_atividade,G1208))</f>
        <v/>
      </c>
      <c r="J1208" s="50">
        <f>IF(N(G1208)=0,"",INDEX(pl_especialidade,G1208))</f>
        <v/>
      </c>
      <c r="K1208" s="28">
        <f>IF(N(G1208)=0,"",INDEX(pl_duracao,G1208))</f>
        <v/>
      </c>
      <c r="L1208" s="39">
        <f>IF(ISNUMBER(C1208),YEAR(C1208),"")</f>
        <v/>
      </c>
      <c r="M1208" s="39">
        <f>IF(ISNUMBER(C1208),MONTH(C1208),"")</f>
        <v/>
      </c>
      <c r="N1208" s="23">
        <f>IF(L1208="","",IF(NOT(ISNUMBER(crono_ano)),"Informe o ano",IF(L1208&lt;crono_ano,"Antes do ano",IF(L1208&gt;crono_ano,"Depois do ano","No ano"))))</f>
        <v/>
      </c>
      <c r="O1208" s="39">
        <f>IF(F1208="","",IF(COUNTIF(F$7:F1208,F1208)=1,1,0))</f>
        <v/>
      </c>
      <c r="P1208" s="39">
        <f>IF(A1208&amp;B1208&amp;C1208="","",IF(AND(O1208=1,N(G1208)&gt;0),IF(INDEX(pl_ativa,MAX(1,N(G1208)))="Sim",1,0),0))</f>
        <v/>
      </c>
      <c r="Q1208" s="39">
        <f>IF(F1208="","",COUNTIFS(ex_chave_oc,F1208,ex_cancelada,"&lt;&gt;Sim"))</f>
        <v/>
      </c>
      <c r="R1208" s="51">
        <f>IF(P1208="","",IF(AND(P1208=1,N(Q1208)&gt;0),1,0))</f>
        <v/>
      </c>
      <c r="S1208" s="30">
        <f>IF(P1208="","",IF(F1208="","ERRO: data prevista ausente ou inválida",IF(O1208=0,"Duplicada: contada uma vez",IF(N(G1208)=0,"ERRO: tarefa fora do Plano Mestre",IF(P1208=0,"Tarefa retirada do plano: não conta","OK")))))</f>
        <v/>
      </c>
    </row>
    <row r="1209">
      <c r="A1209" s="29" t="n"/>
      <c r="B1209" s="25" t="n"/>
      <c r="C1209" s="49" t="n"/>
      <c r="D1209" s="29" t="n"/>
      <c r="E1209" s="23">
        <f>IF(OR(A1209="",B1209=""),"",A1209&amp;"|"&amp;B1209)</f>
        <v/>
      </c>
      <c r="F1209" s="30">
        <f>IF(OR(E1209="",NOT(ISNUMBER(C1209))),"",E1209&amp;"|"&amp;YEAR(C1209)&amp;"-"&amp;RIGHT("0"&amp;MONTH(C1209),2)&amp;"-"&amp;RIGHT("0"&amp;DAY(C1209),2))</f>
        <v/>
      </c>
      <c r="G1209" s="26">
        <f>IF(E1209="","",IFERROR(MATCH(E1209,pl_chave,0),0))</f>
        <v/>
      </c>
      <c r="H1209" s="23">
        <f>IF(G1209="","",IF(G1209=0,"Tarefa fora do plano",INDEX(pl_tag,G1209)))</f>
        <v/>
      </c>
      <c r="I1209" s="30">
        <f>IF(N(G1209)=0,"",INDEX(pl_atividade,G1209))</f>
        <v/>
      </c>
      <c r="J1209" s="50">
        <f>IF(N(G1209)=0,"",INDEX(pl_especialidade,G1209))</f>
        <v/>
      </c>
      <c r="K1209" s="28">
        <f>IF(N(G1209)=0,"",INDEX(pl_duracao,G1209))</f>
        <v/>
      </c>
      <c r="L1209" s="39">
        <f>IF(ISNUMBER(C1209),YEAR(C1209),"")</f>
        <v/>
      </c>
      <c r="M1209" s="39">
        <f>IF(ISNUMBER(C1209),MONTH(C1209),"")</f>
        <v/>
      </c>
      <c r="N1209" s="23">
        <f>IF(L1209="","",IF(NOT(ISNUMBER(crono_ano)),"Informe o ano",IF(L1209&lt;crono_ano,"Antes do ano",IF(L1209&gt;crono_ano,"Depois do ano","No ano"))))</f>
        <v/>
      </c>
      <c r="O1209" s="39">
        <f>IF(F1209="","",IF(COUNTIF(F$7:F1209,F1209)=1,1,0))</f>
        <v/>
      </c>
      <c r="P1209" s="39">
        <f>IF(A1209&amp;B1209&amp;C1209="","",IF(AND(O1209=1,N(G1209)&gt;0),IF(INDEX(pl_ativa,MAX(1,N(G1209)))="Sim",1,0),0))</f>
        <v/>
      </c>
      <c r="Q1209" s="39">
        <f>IF(F1209="","",COUNTIFS(ex_chave_oc,F1209,ex_cancelada,"&lt;&gt;Sim"))</f>
        <v/>
      </c>
      <c r="R1209" s="51">
        <f>IF(P1209="","",IF(AND(P1209=1,N(Q1209)&gt;0),1,0))</f>
        <v/>
      </c>
      <c r="S1209" s="30">
        <f>IF(P1209="","",IF(F1209="","ERRO: data prevista ausente ou inválida",IF(O1209=0,"Duplicada: contada uma vez",IF(N(G1209)=0,"ERRO: tarefa fora do Plano Mestre",IF(P1209=0,"Tarefa retirada do plano: não conta","OK")))))</f>
        <v/>
      </c>
    </row>
    <row r="1210">
      <c r="A1210" s="29" t="n"/>
      <c r="B1210" s="25" t="n"/>
      <c r="C1210" s="49" t="n"/>
      <c r="D1210" s="29" t="n"/>
      <c r="E1210" s="23">
        <f>IF(OR(A1210="",B1210=""),"",A1210&amp;"|"&amp;B1210)</f>
        <v/>
      </c>
      <c r="F1210" s="30">
        <f>IF(OR(E1210="",NOT(ISNUMBER(C1210))),"",E1210&amp;"|"&amp;YEAR(C1210)&amp;"-"&amp;RIGHT("0"&amp;MONTH(C1210),2)&amp;"-"&amp;RIGHT("0"&amp;DAY(C1210),2))</f>
        <v/>
      </c>
      <c r="G1210" s="26">
        <f>IF(E1210="","",IFERROR(MATCH(E1210,pl_chave,0),0))</f>
        <v/>
      </c>
      <c r="H1210" s="23">
        <f>IF(G1210="","",IF(G1210=0,"Tarefa fora do plano",INDEX(pl_tag,G1210)))</f>
        <v/>
      </c>
      <c r="I1210" s="30">
        <f>IF(N(G1210)=0,"",INDEX(pl_atividade,G1210))</f>
        <v/>
      </c>
      <c r="J1210" s="50">
        <f>IF(N(G1210)=0,"",INDEX(pl_especialidade,G1210))</f>
        <v/>
      </c>
      <c r="K1210" s="28">
        <f>IF(N(G1210)=0,"",INDEX(pl_duracao,G1210))</f>
        <v/>
      </c>
      <c r="L1210" s="39">
        <f>IF(ISNUMBER(C1210),YEAR(C1210),"")</f>
        <v/>
      </c>
      <c r="M1210" s="39">
        <f>IF(ISNUMBER(C1210),MONTH(C1210),"")</f>
        <v/>
      </c>
      <c r="N1210" s="23">
        <f>IF(L1210="","",IF(NOT(ISNUMBER(crono_ano)),"Informe o ano",IF(L1210&lt;crono_ano,"Antes do ano",IF(L1210&gt;crono_ano,"Depois do ano","No ano"))))</f>
        <v/>
      </c>
      <c r="O1210" s="39">
        <f>IF(F1210="","",IF(COUNTIF(F$7:F1210,F1210)=1,1,0))</f>
        <v/>
      </c>
      <c r="P1210" s="39">
        <f>IF(A1210&amp;B1210&amp;C1210="","",IF(AND(O1210=1,N(G1210)&gt;0),IF(INDEX(pl_ativa,MAX(1,N(G1210)))="Sim",1,0),0))</f>
        <v/>
      </c>
      <c r="Q1210" s="39">
        <f>IF(F1210="","",COUNTIFS(ex_chave_oc,F1210,ex_cancelada,"&lt;&gt;Sim"))</f>
        <v/>
      </c>
      <c r="R1210" s="51">
        <f>IF(P1210="","",IF(AND(P1210=1,N(Q1210)&gt;0),1,0))</f>
        <v/>
      </c>
      <c r="S1210" s="30">
        <f>IF(P1210="","",IF(F1210="","ERRO: data prevista ausente ou inválida",IF(O1210=0,"Duplicada: contada uma vez",IF(N(G1210)=0,"ERRO: tarefa fora do Plano Mestre",IF(P1210=0,"Tarefa retirada do plano: não conta","OK")))))</f>
        <v/>
      </c>
    </row>
    <row r="1211">
      <c r="A1211" s="29" t="n"/>
      <c r="B1211" s="25" t="n"/>
      <c r="C1211" s="49" t="n"/>
      <c r="D1211" s="29" t="n"/>
      <c r="E1211" s="23">
        <f>IF(OR(A1211="",B1211=""),"",A1211&amp;"|"&amp;B1211)</f>
        <v/>
      </c>
      <c r="F1211" s="30">
        <f>IF(OR(E1211="",NOT(ISNUMBER(C1211))),"",E1211&amp;"|"&amp;YEAR(C1211)&amp;"-"&amp;RIGHT("0"&amp;MONTH(C1211),2)&amp;"-"&amp;RIGHT("0"&amp;DAY(C1211),2))</f>
        <v/>
      </c>
      <c r="G1211" s="26">
        <f>IF(E1211="","",IFERROR(MATCH(E1211,pl_chave,0),0))</f>
        <v/>
      </c>
      <c r="H1211" s="23">
        <f>IF(G1211="","",IF(G1211=0,"Tarefa fora do plano",INDEX(pl_tag,G1211)))</f>
        <v/>
      </c>
      <c r="I1211" s="30">
        <f>IF(N(G1211)=0,"",INDEX(pl_atividade,G1211))</f>
        <v/>
      </c>
      <c r="J1211" s="50">
        <f>IF(N(G1211)=0,"",INDEX(pl_especialidade,G1211))</f>
        <v/>
      </c>
      <c r="K1211" s="28">
        <f>IF(N(G1211)=0,"",INDEX(pl_duracao,G1211))</f>
        <v/>
      </c>
      <c r="L1211" s="39">
        <f>IF(ISNUMBER(C1211),YEAR(C1211),"")</f>
        <v/>
      </c>
      <c r="M1211" s="39">
        <f>IF(ISNUMBER(C1211),MONTH(C1211),"")</f>
        <v/>
      </c>
      <c r="N1211" s="23">
        <f>IF(L1211="","",IF(NOT(ISNUMBER(crono_ano)),"Informe o ano",IF(L1211&lt;crono_ano,"Antes do ano",IF(L1211&gt;crono_ano,"Depois do ano","No ano"))))</f>
        <v/>
      </c>
      <c r="O1211" s="39">
        <f>IF(F1211="","",IF(COUNTIF(F$7:F1211,F1211)=1,1,0))</f>
        <v/>
      </c>
      <c r="P1211" s="39">
        <f>IF(A1211&amp;B1211&amp;C1211="","",IF(AND(O1211=1,N(G1211)&gt;0),IF(INDEX(pl_ativa,MAX(1,N(G1211)))="Sim",1,0),0))</f>
        <v/>
      </c>
      <c r="Q1211" s="39">
        <f>IF(F1211="","",COUNTIFS(ex_chave_oc,F1211,ex_cancelada,"&lt;&gt;Sim"))</f>
        <v/>
      </c>
      <c r="R1211" s="51">
        <f>IF(P1211="","",IF(AND(P1211=1,N(Q1211)&gt;0),1,0))</f>
        <v/>
      </c>
      <c r="S1211" s="30">
        <f>IF(P1211="","",IF(F1211="","ERRO: data prevista ausente ou inválida",IF(O1211=0,"Duplicada: contada uma vez",IF(N(G1211)=0,"ERRO: tarefa fora do Plano Mestre",IF(P1211=0,"Tarefa retirada do plano: não conta","OK")))))</f>
        <v/>
      </c>
    </row>
    <row r="1212">
      <c r="A1212" s="29" t="n"/>
      <c r="B1212" s="25" t="n"/>
      <c r="C1212" s="49" t="n"/>
      <c r="D1212" s="29" t="n"/>
      <c r="E1212" s="23">
        <f>IF(OR(A1212="",B1212=""),"",A1212&amp;"|"&amp;B1212)</f>
        <v/>
      </c>
      <c r="F1212" s="30">
        <f>IF(OR(E1212="",NOT(ISNUMBER(C1212))),"",E1212&amp;"|"&amp;YEAR(C1212)&amp;"-"&amp;RIGHT("0"&amp;MONTH(C1212),2)&amp;"-"&amp;RIGHT("0"&amp;DAY(C1212),2))</f>
        <v/>
      </c>
      <c r="G1212" s="26">
        <f>IF(E1212="","",IFERROR(MATCH(E1212,pl_chave,0),0))</f>
        <v/>
      </c>
      <c r="H1212" s="23">
        <f>IF(G1212="","",IF(G1212=0,"Tarefa fora do plano",INDEX(pl_tag,G1212)))</f>
        <v/>
      </c>
      <c r="I1212" s="30">
        <f>IF(N(G1212)=0,"",INDEX(pl_atividade,G1212))</f>
        <v/>
      </c>
      <c r="J1212" s="50">
        <f>IF(N(G1212)=0,"",INDEX(pl_especialidade,G1212))</f>
        <v/>
      </c>
      <c r="K1212" s="28">
        <f>IF(N(G1212)=0,"",INDEX(pl_duracao,G1212))</f>
        <v/>
      </c>
      <c r="L1212" s="39">
        <f>IF(ISNUMBER(C1212),YEAR(C1212),"")</f>
        <v/>
      </c>
      <c r="M1212" s="39">
        <f>IF(ISNUMBER(C1212),MONTH(C1212),"")</f>
        <v/>
      </c>
      <c r="N1212" s="23">
        <f>IF(L1212="","",IF(NOT(ISNUMBER(crono_ano)),"Informe o ano",IF(L1212&lt;crono_ano,"Antes do ano",IF(L1212&gt;crono_ano,"Depois do ano","No ano"))))</f>
        <v/>
      </c>
      <c r="O1212" s="39">
        <f>IF(F1212="","",IF(COUNTIF(F$7:F1212,F1212)=1,1,0))</f>
        <v/>
      </c>
      <c r="P1212" s="39">
        <f>IF(A1212&amp;B1212&amp;C1212="","",IF(AND(O1212=1,N(G1212)&gt;0),IF(INDEX(pl_ativa,MAX(1,N(G1212)))="Sim",1,0),0))</f>
        <v/>
      </c>
      <c r="Q1212" s="39">
        <f>IF(F1212="","",COUNTIFS(ex_chave_oc,F1212,ex_cancelada,"&lt;&gt;Sim"))</f>
        <v/>
      </c>
      <c r="R1212" s="51">
        <f>IF(P1212="","",IF(AND(P1212=1,N(Q1212)&gt;0),1,0))</f>
        <v/>
      </c>
      <c r="S1212" s="30">
        <f>IF(P1212="","",IF(F1212="","ERRO: data prevista ausente ou inválida",IF(O1212=0,"Duplicada: contada uma vez",IF(N(G1212)=0,"ERRO: tarefa fora do Plano Mestre",IF(P1212=0,"Tarefa retirada do plano: não conta","OK")))))</f>
        <v/>
      </c>
    </row>
    <row r="1213">
      <c r="A1213" s="29" t="n"/>
      <c r="B1213" s="25" t="n"/>
      <c r="C1213" s="49" t="n"/>
      <c r="D1213" s="29" t="n"/>
      <c r="E1213" s="23">
        <f>IF(OR(A1213="",B1213=""),"",A1213&amp;"|"&amp;B1213)</f>
        <v/>
      </c>
      <c r="F1213" s="30">
        <f>IF(OR(E1213="",NOT(ISNUMBER(C1213))),"",E1213&amp;"|"&amp;YEAR(C1213)&amp;"-"&amp;RIGHT("0"&amp;MONTH(C1213),2)&amp;"-"&amp;RIGHT("0"&amp;DAY(C1213),2))</f>
        <v/>
      </c>
      <c r="G1213" s="26">
        <f>IF(E1213="","",IFERROR(MATCH(E1213,pl_chave,0),0))</f>
        <v/>
      </c>
      <c r="H1213" s="23">
        <f>IF(G1213="","",IF(G1213=0,"Tarefa fora do plano",INDEX(pl_tag,G1213)))</f>
        <v/>
      </c>
      <c r="I1213" s="30">
        <f>IF(N(G1213)=0,"",INDEX(pl_atividade,G1213))</f>
        <v/>
      </c>
      <c r="J1213" s="50">
        <f>IF(N(G1213)=0,"",INDEX(pl_especialidade,G1213))</f>
        <v/>
      </c>
      <c r="K1213" s="28">
        <f>IF(N(G1213)=0,"",INDEX(pl_duracao,G1213))</f>
        <v/>
      </c>
      <c r="L1213" s="39">
        <f>IF(ISNUMBER(C1213),YEAR(C1213),"")</f>
        <v/>
      </c>
      <c r="M1213" s="39">
        <f>IF(ISNUMBER(C1213),MONTH(C1213),"")</f>
        <v/>
      </c>
      <c r="N1213" s="23">
        <f>IF(L1213="","",IF(NOT(ISNUMBER(crono_ano)),"Informe o ano",IF(L1213&lt;crono_ano,"Antes do ano",IF(L1213&gt;crono_ano,"Depois do ano","No ano"))))</f>
        <v/>
      </c>
      <c r="O1213" s="39">
        <f>IF(F1213="","",IF(COUNTIF(F$7:F1213,F1213)=1,1,0))</f>
        <v/>
      </c>
      <c r="P1213" s="39">
        <f>IF(A1213&amp;B1213&amp;C1213="","",IF(AND(O1213=1,N(G1213)&gt;0),IF(INDEX(pl_ativa,MAX(1,N(G1213)))="Sim",1,0),0))</f>
        <v/>
      </c>
      <c r="Q1213" s="39">
        <f>IF(F1213="","",COUNTIFS(ex_chave_oc,F1213,ex_cancelada,"&lt;&gt;Sim"))</f>
        <v/>
      </c>
      <c r="R1213" s="51">
        <f>IF(P1213="","",IF(AND(P1213=1,N(Q1213)&gt;0),1,0))</f>
        <v/>
      </c>
      <c r="S1213" s="30">
        <f>IF(P1213="","",IF(F1213="","ERRO: data prevista ausente ou inválida",IF(O1213=0,"Duplicada: contada uma vez",IF(N(G1213)=0,"ERRO: tarefa fora do Plano Mestre",IF(P1213=0,"Tarefa retirada do plano: não conta","OK")))))</f>
        <v/>
      </c>
    </row>
    <row r="1214">
      <c r="A1214" s="29" t="n"/>
      <c r="B1214" s="25" t="n"/>
      <c r="C1214" s="49" t="n"/>
      <c r="D1214" s="29" t="n"/>
      <c r="E1214" s="23">
        <f>IF(OR(A1214="",B1214=""),"",A1214&amp;"|"&amp;B1214)</f>
        <v/>
      </c>
      <c r="F1214" s="30">
        <f>IF(OR(E1214="",NOT(ISNUMBER(C1214))),"",E1214&amp;"|"&amp;YEAR(C1214)&amp;"-"&amp;RIGHT("0"&amp;MONTH(C1214),2)&amp;"-"&amp;RIGHT("0"&amp;DAY(C1214),2))</f>
        <v/>
      </c>
      <c r="G1214" s="26">
        <f>IF(E1214="","",IFERROR(MATCH(E1214,pl_chave,0),0))</f>
        <v/>
      </c>
      <c r="H1214" s="23">
        <f>IF(G1214="","",IF(G1214=0,"Tarefa fora do plano",INDEX(pl_tag,G1214)))</f>
        <v/>
      </c>
      <c r="I1214" s="30">
        <f>IF(N(G1214)=0,"",INDEX(pl_atividade,G1214))</f>
        <v/>
      </c>
      <c r="J1214" s="50">
        <f>IF(N(G1214)=0,"",INDEX(pl_especialidade,G1214))</f>
        <v/>
      </c>
      <c r="K1214" s="28">
        <f>IF(N(G1214)=0,"",INDEX(pl_duracao,G1214))</f>
        <v/>
      </c>
      <c r="L1214" s="39">
        <f>IF(ISNUMBER(C1214),YEAR(C1214),"")</f>
        <v/>
      </c>
      <c r="M1214" s="39">
        <f>IF(ISNUMBER(C1214),MONTH(C1214),"")</f>
        <v/>
      </c>
      <c r="N1214" s="23">
        <f>IF(L1214="","",IF(NOT(ISNUMBER(crono_ano)),"Informe o ano",IF(L1214&lt;crono_ano,"Antes do ano",IF(L1214&gt;crono_ano,"Depois do ano","No ano"))))</f>
        <v/>
      </c>
      <c r="O1214" s="39">
        <f>IF(F1214="","",IF(COUNTIF(F$7:F1214,F1214)=1,1,0))</f>
        <v/>
      </c>
      <c r="P1214" s="39">
        <f>IF(A1214&amp;B1214&amp;C1214="","",IF(AND(O1214=1,N(G1214)&gt;0),IF(INDEX(pl_ativa,MAX(1,N(G1214)))="Sim",1,0),0))</f>
        <v/>
      </c>
      <c r="Q1214" s="39">
        <f>IF(F1214="","",COUNTIFS(ex_chave_oc,F1214,ex_cancelada,"&lt;&gt;Sim"))</f>
        <v/>
      </c>
      <c r="R1214" s="51">
        <f>IF(P1214="","",IF(AND(P1214=1,N(Q1214)&gt;0),1,0))</f>
        <v/>
      </c>
      <c r="S1214" s="30">
        <f>IF(P1214="","",IF(F1214="","ERRO: data prevista ausente ou inválida",IF(O1214=0,"Duplicada: contada uma vez",IF(N(G1214)=0,"ERRO: tarefa fora do Plano Mestre",IF(P1214=0,"Tarefa retirada do plano: não conta","OK")))))</f>
        <v/>
      </c>
    </row>
    <row r="1215">
      <c r="A1215" s="29" t="n"/>
      <c r="B1215" s="25" t="n"/>
      <c r="C1215" s="49" t="n"/>
      <c r="D1215" s="29" t="n"/>
      <c r="E1215" s="23">
        <f>IF(OR(A1215="",B1215=""),"",A1215&amp;"|"&amp;B1215)</f>
        <v/>
      </c>
      <c r="F1215" s="30">
        <f>IF(OR(E1215="",NOT(ISNUMBER(C1215))),"",E1215&amp;"|"&amp;YEAR(C1215)&amp;"-"&amp;RIGHT("0"&amp;MONTH(C1215),2)&amp;"-"&amp;RIGHT("0"&amp;DAY(C1215),2))</f>
        <v/>
      </c>
      <c r="G1215" s="26">
        <f>IF(E1215="","",IFERROR(MATCH(E1215,pl_chave,0),0))</f>
        <v/>
      </c>
      <c r="H1215" s="23">
        <f>IF(G1215="","",IF(G1215=0,"Tarefa fora do plano",INDEX(pl_tag,G1215)))</f>
        <v/>
      </c>
      <c r="I1215" s="30">
        <f>IF(N(G1215)=0,"",INDEX(pl_atividade,G1215))</f>
        <v/>
      </c>
      <c r="J1215" s="50">
        <f>IF(N(G1215)=0,"",INDEX(pl_especialidade,G1215))</f>
        <v/>
      </c>
      <c r="K1215" s="28">
        <f>IF(N(G1215)=0,"",INDEX(pl_duracao,G1215))</f>
        <v/>
      </c>
      <c r="L1215" s="39">
        <f>IF(ISNUMBER(C1215),YEAR(C1215),"")</f>
        <v/>
      </c>
      <c r="M1215" s="39">
        <f>IF(ISNUMBER(C1215),MONTH(C1215),"")</f>
        <v/>
      </c>
      <c r="N1215" s="23">
        <f>IF(L1215="","",IF(NOT(ISNUMBER(crono_ano)),"Informe o ano",IF(L1215&lt;crono_ano,"Antes do ano",IF(L1215&gt;crono_ano,"Depois do ano","No ano"))))</f>
        <v/>
      </c>
      <c r="O1215" s="39">
        <f>IF(F1215="","",IF(COUNTIF(F$7:F1215,F1215)=1,1,0))</f>
        <v/>
      </c>
      <c r="P1215" s="39">
        <f>IF(A1215&amp;B1215&amp;C1215="","",IF(AND(O1215=1,N(G1215)&gt;0),IF(INDEX(pl_ativa,MAX(1,N(G1215)))="Sim",1,0),0))</f>
        <v/>
      </c>
      <c r="Q1215" s="39">
        <f>IF(F1215="","",COUNTIFS(ex_chave_oc,F1215,ex_cancelada,"&lt;&gt;Sim"))</f>
        <v/>
      </c>
      <c r="R1215" s="51">
        <f>IF(P1215="","",IF(AND(P1215=1,N(Q1215)&gt;0),1,0))</f>
        <v/>
      </c>
      <c r="S1215" s="30">
        <f>IF(P1215="","",IF(F1215="","ERRO: data prevista ausente ou inválida",IF(O1215=0,"Duplicada: contada uma vez",IF(N(G1215)=0,"ERRO: tarefa fora do Plano Mestre",IF(P1215=0,"Tarefa retirada do plano: não conta","OK")))))</f>
        <v/>
      </c>
    </row>
    <row r="1216">
      <c r="A1216" s="29" t="n"/>
      <c r="B1216" s="25" t="n"/>
      <c r="C1216" s="49" t="n"/>
      <c r="D1216" s="29" t="n"/>
      <c r="E1216" s="23">
        <f>IF(OR(A1216="",B1216=""),"",A1216&amp;"|"&amp;B1216)</f>
        <v/>
      </c>
      <c r="F1216" s="30">
        <f>IF(OR(E1216="",NOT(ISNUMBER(C1216))),"",E1216&amp;"|"&amp;YEAR(C1216)&amp;"-"&amp;RIGHT("0"&amp;MONTH(C1216),2)&amp;"-"&amp;RIGHT("0"&amp;DAY(C1216),2))</f>
        <v/>
      </c>
      <c r="G1216" s="26">
        <f>IF(E1216="","",IFERROR(MATCH(E1216,pl_chave,0),0))</f>
        <v/>
      </c>
      <c r="H1216" s="23">
        <f>IF(G1216="","",IF(G1216=0,"Tarefa fora do plano",INDEX(pl_tag,G1216)))</f>
        <v/>
      </c>
      <c r="I1216" s="30">
        <f>IF(N(G1216)=0,"",INDEX(pl_atividade,G1216))</f>
        <v/>
      </c>
      <c r="J1216" s="50">
        <f>IF(N(G1216)=0,"",INDEX(pl_especialidade,G1216))</f>
        <v/>
      </c>
      <c r="K1216" s="28">
        <f>IF(N(G1216)=0,"",INDEX(pl_duracao,G1216))</f>
        <v/>
      </c>
      <c r="L1216" s="39">
        <f>IF(ISNUMBER(C1216),YEAR(C1216),"")</f>
        <v/>
      </c>
      <c r="M1216" s="39">
        <f>IF(ISNUMBER(C1216),MONTH(C1216),"")</f>
        <v/>
      </c>
      <c r="N1216" s="23">
        <f>IF(L1216="","",IF(NOT(ISNUMBER(crono_ano)),"Informe o ano",IF(L1216&lt;crono_ano,"Antes do ano",IF(L1216&gt;crono_ano,"Depois do ano","No ano"))))</f>
        <v/>
      </c>
      <c r="O1216" s="39">
        <f>IF(F1216="","",IF(COUNTIF(F$7:F1216,F1216)=1,1,0))</f>
        <v/>
      </c>
      <c r="P1216" s="39">
        <f>IF(A1216&amp;B1216&amp;C1216="","",IF(AND(O1216=1,N(G1216)&gt;0),IF(INDEX(pl_ativa,MAX(1,N(G1216)))="Sim",1,0),0))</f>
        <v/>
      </c>
      <c r="Q1216" s="39">
        <f>IF(F1216="","",COUNTIFS(ex_chave_oc,F1216,ex_cancelada,"&lt;&gt;Sim"))</f>
        <v/>
      </c>
      <c r="R1216" s="51">
        <f>IF(P1216="","",IF(AND(P1216=1,N(Q1216)&gt;0),1,0))</f>
        <v/>
      </c>
      <c r="S1216" s="30">
        <f>IF(P1216="","",IF(F1216="","ERRO: data prevista ausente ou inválida",IF(O1216=0,"Duplicada: contada uma vez",IF(N(G1216)=0,"ERRO: tarefa fora do Plano Mestre",IF(P1216=0,"Tarefa retirada do plano: não conta","OK")))))</f>
        <v/>
      </c>
    </row>
    <row r="1217">
      <c r="A1217" s="29" t="n"/>
      <c r="B1217" s="25" t="n"/>
      <c r="C1217" s="49" t="n"/>
      <c r="D1217" s="29" t="n"/>
      <c r="E1217" s="23">
        <f>IF(OR(A1217="",B1217=""),"",A1217&amp;"|"&amp;B1217)</f>
        <v/>
      </c>
      <c r="F1217" s="30">
        <f>IF(OR(E1217="",NOT(ISNUMBER(C1217))),"",E1217&amp;"|"&amp;YEAR(C1217)&amp;"-"&amp;RIGHT("0"&amp;MONTH(C1217),2)&amp;"-"&amp;RIGHT("0"&amp;DAY(C1217),2))</f>
        <v/>
      </c>
      <c r="G1217" s="26">
        <f>IF(E1217="","",IFERROR(MATCH(E1217,pl_chave,0),0))</f>
        <v/>
      </c>
      <c r="H1217" s="23">
        <f>IF(G1217="","",IF(G1217=0,"Tarefa fora do plano",INDEX(pl_tag,G1217)))</f>
        <v/>
      </c>
      <c r="I1217" s="30">
        <f>IF(N(G1217)=0,"",INDEX(pl_atividade,G1217))</f>
        <v/>
      </c>
      <c r="J1217" s="50">
        <f>IF(N(G1217)=0,"",INDEX(pl_especialidade,G1217))</f>
        <v/>
      </c>
      <c r="K1217" s="28">
        <f>IF(N(G1217)=0,"",INDEX(pl_duracao,G1217))</f>
        <v/>
      </c>
      <c r="L1217" s="39">
        <f>IF(ISNUMBER(C1217),YEAR(C1217),"")</f>
        <v/>
      </c>
      <c r="M1217" s="39">
        <f>IF(ISNUMBER(C1217),MONTH(C1217),"")</f>
        <v/>
      </c>
      <c r="N1217" s="23">
        <f>IF(L1217="","",IF(NOT(ISNUMBER(crono_ano)),"Informe o ano",IF(L1217&lt;crono_ano,"Antes do ano",IF(L1217&gt;crono_ano,"Depois do ano","No ano"))))</f>
        <v/>
      </c>
      <c r="O1217" s="39">
        <f>IF(F1217="","",IF(COUNTIF(F$7:F1217,F1217)=1,1,0))</f>
        <v/>
      </c>
      <c r="P1217" s="39">
        <f>IF(A1217&amp;B1217&amp;C1217="","",IF(AND(O1217=1,N(G1217)&gt;0),IF(INDEX(pl_ativa,MAX(1,N(G1217)))="Sim",1,0),0))</f>
        <v/>
      </c>
      <c r="Q1217" s="39">
        <f>IF(F1217="","",COUNTIFS(ex_chave_oc,F1217,ex_cancelada,"&lt;&gt;Sim"))</f>
        <v/>
      </c>
      <c r="R1217" s="51">
        <f>IF(P1217="","",IF(AND(P1217=1,N(Q1217)&gt;0),1,0))</f>
        <v/>
      </c>
      <c r="S1217" s="30">
        <f>IF(P1217="","",IF(F1217="","ERRO: data prevista ausente ou inválida",IF(O1217=0,"Duplicada: contada uma vez",IF(N(G1217)=0,"ERRO: tarefa fora do Plano Mestre",IF(P1217=0,"Tarefa retirada do plano: não conta","OK")))))</f>
        <v/>
      </c>
    </row>
    <row r="1218">
      <c r="A1218" s="29" t="n"/>
      <c r="B1218" s="25" t="n"/>
      <c r="C1218" s="49" t="n"/>
      <c r="D1218" s="29" t="n"/>
      <c r="E1218" s="23">
        <f>IF(OR(A1218="",B1218=""),"",A1218&amp;"|"&amp;B1218)</f>
        <v/>
      </c>
      <c r="F1218" s="30">
        <f>IF(OR(E1218="",NOT(ISNUMBER(C1218))),"",E1218&amp;"|"&amp;YEAR(C1218)&amp;"-"&amp;RIGHT("0"&amp;MONTH(C1218),2)&amp;"-"&amp;RIGHT("0"&amp;DAY(C1218),2))</f>
        <v/>
      </c>
      <c r="G1218" s="26">
        <f>IF(E1218="","",IFERROR(MATCH(E1218,pl_chave,0),0))</f>
        <v/>
      </c>
      <c r="H1218" s="23">
        <f>IF(G1218="","",IF(G1218=0,"Tarefa fora do plano",INDEX(pl_tag,G1218)))</f>
        <v/>
      </c>
      <c r="I1218" s="30">
        <f>IF(N(G1218)=0,"",INDEX(pl_atividade,G1218))</f>
        <v/>
      </c>
      <c r="J1218" s="50">
        <f>IF(N(G1218)=0,"",INDEX(pl_especialidade,G1218))</f>
        <v/>
      </c>
      <c r="K1218" s="28">
        <f>IF(N(G1218)=0,"",INDEX(pl_duracao,G1218))</f>
        <v/>
      </c>
      <c r="L1218" s="39">
        <f>IF(ISNUMBER(C1218),YEAR(C1218),"")</f>
        <v/>
      </c>
      <c r="M1218" s="39">
        <f>IF(ISNUMBER(C1218),MONTH(C1218),"")</f>
        <v/>
      </c>
      <c r="N1218" s="23">
        <f>IF(L1218="","",IF(NOT(ISNUMBER(crono_ano)),"Informe o ano",IF(L1218&lt;crono_ano,"Antes do ano",IF(L1218&gt;crono_ano,"Depois do ano","No ano"))))</f>
        <v/>
      </c>
      <c r="O1218" s="39">
        <f>IF(F1218="","",IF(COUNTIF(F$7:F1218,F1218)=1,1,0))</f>
        <v/>
      </c>
      <c r="P1218" s="39">
        <f>IF(A1218&amp;B1218&amp;C1218="","",IF(AND(O1218=1,N(G1218)&gt;0),IF(INDEX(pl_ativa,MAX(1,N(G1218)))="Sim",1,0),0))</f>
        <v/>
      </c>
      <c r="Q1218" s="39">
        <f>IF(F1218="","",COUNTIFS(ex_chave_oc,F1218,ex_cancelada,"&lt;&gt;Sim"))</f>
        <v/>
      </c>
      <c r="R1218" s="51">
        <f>IF(P1218="","",IF(AND(P1218=1,N(Q1218)&gt;0),1,0))</f>
        <v/>
      </c>
      <c r="S1218" s="30">
        <f>IF(P1218="","",IF(F1218="","ERRO: data prevista ausente ou inválida",IF(O1218=0,"Duplicada: contada uma vez",IF(N(G1218)=0,"ERRO: tarefa fora do Plano Mestre",IF(P1218=0,"Tarefa retirada do plano: não conta","OK")))))</f>
        <v/>
      </c>
    </row>
    <row r="1219">
      <c r="A1219" s="29" t="n"/>
      <c r="B1219" s="25" t="n"/>
      <c r="C1219" s="49" t="n"/>
      <c r="D1219" s="29" t="n"/>
      <c r="E1219" s="23">
        <f>IF(OR(A1219="",B1219=""),"",A1219&amp;"|"&amp;B1219)</f>
        <v/>
      </c>
      <c r="F1219" s="30">
        <f>IF(OR(E1219="",NOT(ISNUMBER(C1219))),"",E1219&amp;"|"&amp;YEAR(C1219)&amp;"-"&amp;RIGHT("0"&amp;MONTH(C1219),2)&amp;"-"&amp;RIGHT("0"&amp;DAY(C1219),2))</f>
        <v/>
      </c>
      <c r="G1219" s="26">
        <f>IF(E1219="","",IFERROR(MATCH(E1219,pl_chave,0),0))</f>
        <v/>
      </c>
      <c r="H1219" s="23">
        <f>IF(G1219="","",IF(G1219=0,"Tarefa fora do plano",INDEX(pl_tag,G1219)))</f>
        <v/>
      </c>
      <c r="I1219" s="30">
        <f>IF(N(G1219)=0,"",INDEX(pl_atividade,G1219))</f>
        <v/>
      </c>
      <c r="J1219" s="50">
        <f>IF(N(G1219)=0,"",INDEX(pl_especialidade,G1219))</f>
        <v/>
      </c>
      <c r="K1219" s="28">
        <f>IF(N(G1219)=0,"",INDEX(pl_duracao,G1219))</f>
        <v/>
      </c>
      <c r="L1219" s="39">
        <f>IF(ISNUMBER(C1219),YEAR(C1219),"")</f>
        <v/>
      </c>
      <c r="M1219" s="39">
        <f>IF(ISNUMBER(C1219),MONTH(C1219),"")</f>
        <v/>
      </c>
      <c r="N1219" s="23">
        <f>IF(L1219="","",IF(NOT(ISNUMBER(crono_ano)),"Informe o ano",IF(L1219&lt;crono_ano,"Antes do ano",IF(L1219&gt;crono_ano,"Depois do ano","No ano"))))</f>
        <v/>
      </c>
      <c r="O1219" s="39">
        <f>IF(F1219="","",IF(COUNTIF(F$7:F1219,F1219)=1,1,0))</f>
        <v/>
      </c>
      <c r="P1219" s="39">
        <f>IF(A1219&amp;B1219&amp;C1219="","",IF(AND(O1219=1,N(G1219)&gt;0),IF(INDEX(pl_ativa,MAX(1,N(G1219)))="Sim",1,0),0))</f>
        <v/>
      </c>
      <c r="Q1219" s="39">
        <f>IF(F1219="","",COUNTIFS(ex_chave_oc,F1219,ex_cancelada,"&lt;&gt;Sim"))</f>
        <v/>
      </c>
      <c r="R1219" s="51">
        <f>IF(P1219="","",IF(AND(P1219=1,N(Q1219)&gt;0),1,0))</f>
        <v/>
      </c>
      <c r="S1219" s="30">
        <f>IF(P1219="","",IF(F1219="","ERRO: data prevista ausente ou inválida",IF(O1219=0,"Duplicada: contada uma vez",IF(N(G1219)=0,"ERRO: tarefa fora do Plano Mestre",IF(P1219=0,"Tarefa retirada do plano: não conta","OK")))))</f>
        <v/>
      </c>
    </row>
    <row r="1220">
      <c r="A1220" s="29" t="n"/>
      <c r="B1220" s="25" t="n"/>
      <c r="C1220" s="49" t="n"/>
      <c r="D1220" s="29" t="n"/>
      <c r="E1220" s="23">
        <f>IF(OR(A1220="",B1220=""),"",A1220&amp;"|"&amp;B1220)</f>
        <v/>
      </c>
      <c r="F1220" s="30">
        <f>IF(OR(E1220="",NOT(ISNUMBER(C1220))),"",E1220&amp;"|"&amp;YEAR(C1220)&amp;"-"&amp;RIGHT("0"&amp;MONTH(C1220),2)&amp;"-"&amp;RIGHT("0"&amp;DAY(C1220),2))</f>
        <v/>
      </c>
      <c r="G1220" s="26">
        <f>IF(E1220="","",IFERROR(MATCH(E1220,pl_chave,0),0))</f>
        <v/>
      </c>
      <c r="H1220" s="23">
        <f>IF(G1220="","",IF(G1220=0,"Tarefa fora do plano",INDEX(pl_tag,G1220)))</f>
        <v/>
      </c>
      <c r="I1220" s="30">
        <f>IF(N(G1220)=0,"",INDEX(pl_atividade,G1220))</f>
        <v/>
      </c>
      <c r="J1220" s="50">
        <f>IF(N(G1220)=0,"",INDEX(pl_especialidade,G1220))</f>
        <v/>
      </c>
      <c r="K1220" s="28">
        <f>IF(N(G1220)=0,"",INDEX(pl_duracao,G1220))</f>
        <v/>
      </c>
      <c r="L1220" s="39">
        <f>IF(ISNUMBER(C1220),YEAR(C1220),"")</f>
        <v/>
      </c>
      <c r="M1220" s="39">
        <f>IF(ISNUMBER(C1220),MONTH(C1220),"")</f>
        <v/>
      </c>
      <c r="N1220" s="23">
        <f>IF(L1220="","",IF(NOT(ISNUMBER(crono_ano)),"Informe o ano",IF(L1220&lt;crono_ano,"Antes do ano",IF(L1220&gt;crono_ano,"Depois do ano","No ano"))))</f>
        <v/>
      </c>
      <c r="O1220" s="39">
        <f>IF(F1220="","",IF(COUNTIF(F$7:F1220,F1220)=1,1,0))</f>
        <v/>
      </c>
      <c r="P1220" s="39">
        <f>IF(A1220&amp;B1220&amp;C1220="","",IF(AND(O1220=1,N(G1220)&gt;0),IF(INDEX(pl_ativa,MAX(1,N(G1220)))="Sim",1,0),0))</f>
        <v/>
      </c>
      <c r="Q1220" s="39">
        <f>IF(F1220="","",COUNTIFS(ex_chave_oc,F1220,ex_cancelada,"&lt;&gt;Sim"))</f>
        <v/>
      </c>
      <c r="R1220" s="51">
        <f>IF(P1220="","",IF(AND(P1220=1,N(Q1220)&gt;0),1,0))</f>
        <v/>
      </c>
      <c r="S1220" s="30">
        <f>IF(P1220="","",IF(F1220="","ERRO: data prevista ausente ou inválida",IF(O1220=0,"Duplicada: contada uma vez",IF(N(G1220)=0,"ERRO: tarefa fora do Plano Mestre",IF(P1220=0,"Tarefa retirada do plano: não conta","OK")))))</f>
        <v/>
      </c>
    </row>
    <row r="1221">
      <c r="A1221" s="29" t="n"/>
      <c r="B1221" s="25" t="n"/>
      <c r="C1221" s="49" t="n"/>
      <c r="D1221" s="29" t="n"/>
      <c r="E1221" s="23">
        <f>IF(OR(A1221="",B1221=""),"",A1221&amp;"|"&amp;B1221)</f>
        <v/>
      </c>
      <c r="F1221" s="30">
        <f>IF(OR(E1221="",NOT(ISNUMBER(C1221))),"",E1221&amp;"|"&amp;YEAR(C1221)&amp;"-"&amp;RIGHT("0"&amp;MONTH(C1221),2)&amp;"-"&amp;RIGHT("0"&amp;DAY(C1221),2))</f>
        <v/>
      </c>
      <c r="G1221" s="26">
        <f>IF(E1221="","",IFERROR(MATCH(E1221,pl_chave,0),0))</f>
        <v/>
      </c>
      <c r="H1221" s="23">
        <f>IF(G1221="","",IF(G1221=0,"Tarefa fora do plano",INDEX(pl_tag,G1221)))</f>
        <v/>
      </c>
      <c r="I1221" s="30">
        <f>IF(N(G1221)=0,"",INDEX(pl_atividade,G1221))</f>
        <v/>
      </c>
      <c r="J1221" s="50">
        <f>IF(N(G1221)=0,"",INDEX(pl_especialidade,G1221))</f>
        <v/>
      </c>
      <c r="K1221" s="28">
        <f>IF(N(G1221)=0,"",INDEX(pl_duracao,G1221))</f>
        <v/>
      </c>
      <c r="L1221" s="39">
        <f>IF(ISNUMBER(C1221),YEAR(C1221),"")</f>
        <v/>
      </c>
      <c r="M1221" s="39">
        <f>IF(ISNUMBER(C1221),MONTH(C1221),"")</f>
        <v/>
      </c>
      <c r="N1221" s="23">
        <f>IF(L1221="","",IF(NOT(ISNUMBER(crono_ano)),"Informe o ano",IF(L1221&lt;crono_ano,"Antes do ano",IF(L1221&gt;crono_ano,"Depois do ano","No ano"))))</f>
        <v/>
      </c>
      <c r="O1221" s="39">
        <f>IF(F1221="","",IF(COUNTIF(F$7:F1221,F1221)=1,1,0))</f>
        <v/>
      </c>
      <c r="P1221" s="39">
        <f>IF(A1221&amp;B1221&amp;C1221="","",IF(AND(O1221=1,N(G1221)&gt;0),IF(INDEX(pl_ativa,MAX(1,N(G1221)))="Sim",1,0),0))</f>
        <v/>
      </c>
      <c r="Q1221" s="39">
        <f>IF(F1221="","",COUNTIFS(ex_chave_oc,F1221,ex_cancelada,"&lt;&gt;Sim"))</f>
        <v/>
      </c>
      <c r="R1221" s="51">
        <f>IF(P1221="","",IF(AND(P1221=1,N(Q1221)&gt;0),1,0))</f>
        <v/>
      </c>
      <c r="S1221" s="30">
        <f>IF(P1221="","",IF(F1221="","ERRO: data prevista ausente ou inválida",IF(O1221=0,"Duplicada: contada uma vez",IF(N(G1221)=0,"ERRO: tarefa fora do Plano Mestre",IF(P1221=0,"Tarefa retirada do plano: não conta","OK")))))</f>
        <v/>
      </c>
    </row>
    <row r="1222">
      <c r="A1222" s="29" t="n"/>
      <c r="B1222" s="25" t="n"/>
      <c r="C1222" s="49" t="n"/>
      <c r="D1222" s="29" t="n"/>
      <c r="E1222" s="23">
        <f>IF(OR(A1222="",B1222=""),"",A1222&amp;"|"&amp;B1222)</f>
        <v/>
      </c>
      <c r="F1222" s="30">
        <f>IF(OR(E1222="",NOT(ISNUMBER(C1222))),"",E1222&amp;"|"&amp;YEAR(C1222)&amp;"-"&amp;RIGHT("0"&amp;MONTH(C1222),2)&amp;"-"&amp;RIGHT("0"&amp;DAY(C1222),2))</f>
        <v/>
      </c>
      <c r="G1222" s="26">
        <f>IF(E1222="","",IFERROR(MATCH(E1222,pl_chave,0),0))</f>
        <v/>
      </c>
      <c r="H1222" s="23">
        <f>IF(G1222="","",IF(G1222=0,"Tarefa fora do plano",INDEX(pl_tag,G1222)))</f>
        <v/>
      </c>
      <c r="I1222" s="30">
        <f>IF(N(G1222)=0,"",INDEX(pl_atividade,G1222))</f>
        <v/>
      </c>
      <c r="J1222" s="50">
        <f>IF(N(G1222)=0,"",INDEX(pl_especialidade,G1222))</f>
        <v/>
      </c>
      <c r="K1222" s="28">
        <f>IF(N(G1222)=0,"",INDEX(pl_duracao,G1222))</f>
        <v/>
      </c>
      <c r="L1222" s="39">
        <f>IF(ISNUMBER(C1222),YEAR(C1222),"")</f>
        <v/>
      </c>
      <c r="M1222" s="39">
        <f>IF(ISNUMBER(C1222),MONTH(C1222),"")</f>
        <v/>
      </c>
      <c r="N1222" s="23">
        <f>IF(L1222="","",IF(NOT(ISNUMBER(crono_ano)),"Informe o ano",IF(L1222&lt;crono_ano,"Antes do ano",IF(L1222&gt;crono_ano,"Depois do ano","No ano"))))</f>
        <v/>
      </c>
      <c r="O1222" s="39">
        <f>IF(F1222="","",IF(COUNTIF(F$7:F1222,F1222)=1,1,0))</f>
        <v/>
      </c>
      <c r="P1222" s="39">
        <f>IF(A1222&amp;B1222&amp;C1222="","",IF(AND(O1222=1,N(G1222)&gt;0),IF(INDEX(pl_ativa,MAX(1,N(G1222)))="Sim",1,0),0))</f>
        <v/>
      </c>
      <c r="Q1222" s="39">
        <f>IF(F1222="","",COUNTIFS(ex_chave_oc,F1222,ex_cancelada,"&lt;&gt;Sim"))</f>
        <v/>
      </c>
      <c r="R1222" s="51">
        <f>IF(P1222="","",IF(AND(P1222=1,N(Q1222)&gt;0),1,0))</f>
        <v/>
      </c>
      <c r="S1222" s="30">
        <f>IF(P1222="","",IF(F1222="","ERRO: data prevista ausente ou inválida",IF(O1222=0,"Duplicada: contada uma vez",IF(N(G1222)=0,"ERRO: tarefa fora do Plano Mestre",IF(P1222=0,"Tarefa retirada do plano: não conta","OK")))))</f>
        <v/>
      </c>
    </row>
    <row r="1223">
      <c r="A1223" s="29" t="n"/>
      <c r="B1223" s="25" t="n"/>
      <c r="C1223" s="49" t="n"/>
      <c r="D1223" s="29" t="n"/>
      <c r="E1223" s="23">
        <f>IF(OR(A1223="",B1223=""),"",A1223&amp;"|"&amp;B1223)</f>
        <v/>
      </c>
      <c r="F1223" s="30">
        <f>IF(OR(E1223="",NOT(ISNUMBER(C1223))),"",E1223&amp;"|"&amp;YEAR(C1223)&amp;"-"&amp;RIGHT("0"&amp;MONTH(C1223),2)&amp;"-"&amp;RIGHT("0"&amp;DAY(C1223),2))</f>
        <v/>
      </c>
      <c r="G1223" s="26">
        <f>IF(E1223="","",IFERROR(MATCH(E1223,pl_chave,0),0))</f>
        <v/>
      </c>
      <c r="H1223" s="23">
        <f>IF(G1223="","",IF(G1223=0,"Tarefa fora do plano",INDEX(pl_tag,G1223)))</f>
        <v/>
      </c>
      <c r="I1223" s="30">
        <f>IF(N(G1223)=0,"",INDEX(pl_atividade,G1223))</f>
        <v/>
      </c>
      <c r="J1223" s="50">
        <f>IF(N(G1223)=0,"",INDEX(pl_especialidade,G1223))</f>
        <v/>
      </c>
      <c r="K1223" s="28">
        <f>IF(N(G1223)=0,"",INDEX(pl_duracao,G1223))</f>
        <v/>
      </c>
      <c r="L1223" s="39">
        <f>IF(ISNUMBER(C1223),YEAR(C1223),"")</f>
        <v/>
      </c>
      <c r="M1223" s="39">
        <f>IF(ISNUMBER(C1223),MONTH(C1223),"")</f>
        <v/>
      </c>
      <c r="N1223" s="23">
        <f>IF(L1223="","",IF(NOT(ISNUMBER(crono_ano)),"Informe o ano",IF(L1223&lt;crono_ano,"Antes do ano",IF(L1223&gt;crono_ano,"Depois do ano","No ano"))))</f>
        <v/>
      </c>
      <c r="O1223" s="39">
        <f>IF(F1223="","",IF(COUNTIF(F$7:F1223,F1223)=1,1,0))</f>
        <v/>
      </c>
      <c r="P1223" s="39">
        <f>IF(A1223&amp;B1223&amp;C1223="","",IF(AND(O1223=1,N(G1223)&gt;0),IF(INDEX(pl_ativa,MAX(1,N(G1223)))="Sim",1,0),0))</f>
        <v/>
      </c>
      <c r="Q1223" s="39">
        <f>IF(F1223="","",COUNTIFS(ex_chave_oc,F1223,ex_cancelada,"&lt;&gt;Sim"))</f>
        <v/>
      </c>
      <c r="R1223" s="51">
        <f>IF(P1223="","",IF(AND(P1223=1,N(Q1223)&gt;0),1,0))</f>
        <v/>
      </c>
      <c r="S1223" s="30">
        <f>IF(P1223="","",IF(F1223="","ERRO: data prevista ausente ou inválida",IF(O1223=0,"Duplicada: contada uma vez",IF(N(G1223)=0,"ERRO: tarefa fora do Plano Mestre",IF(P1223=0,"Tarefa retirada do plano: não conta","OK")))))</f>
        <v/>
      </c>
    </row>
    <row r="1224">
      <c r="A1224" s="29" t="n"/>
      <c r="B1224" s="25" t="n"/>
      <c r="C1224" s="49" t="n"/>
      <c r="D1224" s="29" t="n"/>
      <c r="E1224" s="23">
        <f>IF(OR(A1224="",B1224=""),"",A1224&amp;"|"&amp;B1224)</f>
        <v/>
      </c>
      <c r="F1224" s="30">
        <f>IF(OR(E1224="",NOT(ISNUMBER(C1224))),"",E1224&amp;"|"&amp;YEAR(C1224)&amp;"-"&amp;RIGHT("0"&amp;MONTH(C1224),2)&amp;"-"&amp;RIGHT("0"&amp;DAY(C1224),2))</f>
        <v/>
      </c>
      <c r="G1224" s="26">
        <f>IF(E1224="","",IFERROR(MATCH(E1224,pl_chave,0),0))</f>
        <v/>
      </c>
      <c r="H1224" s="23">
        <f>IF(G1224="","",IF(G1224=0,"Tarefa fora do plano",INDEX(pl_tag,G1224)))</f>
        <v/>
      </c>
      <c r="I1224" s="30">
        <f>IF(N(G1224)=0,"",INDEX(pl_atividade,G1224))</f>
        <v/>
      </c>
      <c r="J1224" s="50">
        <f>IF(N(G1224)=0,"",INDEX(pl_especialidade,G1224))</f>
        <v/>
      </c>
      <c r="K1224" s="28">
        <f>IF(N(G1224)=0,"",INDEX(pl_duracao,G1224))</f>
        <v/>
      </c>
      <c r="L1224" s="39">
        <f>IF(ISNUMBER(C1224),YEAR(C1224),"")</f>
        <v/>
      </c>
      <c r="M1224" s="39">
        <f>IF(ISNUMBER(C1224),MONTH(C1224),"")</f>
        <v/>
      </c>
      <c r="N1224" s="23">
        <f>IF(L1224="","",IF(NOT(ISNUMBER(crono_ano)),"Informe o ano",IF(L1224&lt;crono_ano,"Antes do ano",IF(L1224&gt;crono_ano,"Depois do ano","No ano"))))</f>
        <v/>
      </c>
      <c r="O1224" s="39">
        <f>IF(F1224="","",IF(COUNTIF(F$7:F1224,F1224)=1,1,0))</f>
        <v/>
      </c>
      <c r="P1224" s="39">
        <f>IF(A1224&amp;B1224&amp;C1224="","",IF(AND(O1224=1,N(G1224)&gt;0),IF(INDEX(pl_ativa,MAX(1,N(G1224)))="Sim",1,0),0))</f>
        <v/>
      </c>
      <c r="Q1224" s="39">
        <f>IF(F1224="","",COUNTIFS(ex_chave_oc,F1224,ex_cancelada,"&lt;&gt;Sim"))</f>
        <v/>
      </c>
      <c r="R1224" s="51">
        <f>IF(P1224="","",IF(AND(P1224=1,N(Q1224)&gt;0),1,0))</f>
        <v/>
      </c>
      <c r="S1224" s="30">
        <f>IF(P1224="","",IF(F1224="","ERRO: data prevista ausente ou inválida",IF(O1224=0,"Duplicada: contada uma vez",IF(N(G1224)=0,"ERRO: tarefa fora do Plano Mestre",IF(P1224=0,"Tarefa retirada do plano: não conta","OK")))))</f>
        <v/>
      </c>
    </row>
    <row r="1225">
      <c r="A1225" s="29" t="n"/>
      <c r="B1225" s="25" t="n"/>
      <c r="C1225" s="49" t="n"/>
      <c r="D1225" s="29" t="n"/>
      <c r="E1225" s="23">
        <f>IF(OR(A1225="",B1225=""),"",A1225&amp;"|"&amp;B1225)</f>
        <v/>
      </c>
      <c r="F1225" s="30">
        <f>IF(OR(E1225="",NOT(ISNUMBER(C1225))),"",E1225&amp;"|"&amp;YEAR(C1225)&amp;"-"&amp;RIGHT("0"&amp;MONTH(C1225),2)&amp;"-"&amp;RIGHT("0"&amp;DAY(C1225),2))</f>
        <v/>
      </c>
      <c r="G1225" s="26">
        <f>IF(E1225="","",IFERROR(MATCH(E1225,pl_chave,0),0))</f>
        <v/>
      </c>
      <c r="H1225" s="23">
        <f>IF(G1225="","",IF(G1225=0,"Tarefa fora do plano",INDEX(pl_tag,G1225)))</f>
        <v/>
      </c>
      <c r="I1225" s="30">
        <f>IF(N(G1225)=0,"",INDEX(pl_atividade,G1225))</f>
        <v/>
      </c>
      <c r="J1225" s="50">
        <f>IF(N(G1225)=0,"",INDEX(pl_especialidade,G1225))</f>
        <v/>
      </c>
      <c r="K1225" s="28">
        <f>IF(N(G1225)=0,"",INDEX(pl_duracao,G1225))</f>
        <v/>
      </c>
      <c r="L1225" s="39">
        <f>IF(ISNUMBER(C1225),YEAR(C1225),"")</f>
        <v/>
      </c>
      <c r="M1225" s="39">
        <f>IF(ISNUMBER(C1225),MONTH(C1225),"")</f>
        <v/>
      </c>
      <c r="N1225" s="23">
        <f>IF(L1225="","",IF(NOT(ISNUMBER(crono_ano)),"Informe o ano",IF(L1225&lt;crono_ano,"Antes do ano",IF(L1225&gt;crono_ano,"Depois do ano","No ano"))))</f>
        <v/>
      </c>
      <c r="O1225" s="39">
        <f>IF(F1225="","",IF(COUNTIF(F$7:F1225,F1225)=1,1,0))</f>
        <v/>
      </c>
      <c r="P1225" s="39">
        <f>IF(A1225&amp;B1225&amp;C1225="","",IF(AND(O1225=1,N(G1225)&gt;0),IF(INDEX(pl_ativa,MAX(1,N(G1225)))="Sim",1,0),0))</f>
        <v/>
      </c>
      <c r="Q1225" s="39">
        <f>IF(F1225="","",COUNTIFS(ex_chave_oc,F1225,ex_cancelada,"&lt;&gt;Sim"))</f>
        <v/>
      </c>
      <c r="R1225" s="51">
        <f>IF(P1225="","",IF(AND(P1225=1,N(Q1225)&gt;0),1,0))</f>
        <v/>
      </c>
      <c r="S1225" s="30">
        <f>IF(P1225="","",IF(F1225="","ERRO: data prevista ausente ou inválida",IF(O1225=0,"Duplicada: contada uma vez",IF(N(G1225)=0,"ERRO: tarefa fora do Plano Mestre",IF(P1225=0,"Tarefa retirada do plano: não conta","OK")))))</f>
        <v/>
      </c>
    </row>
    <row r="1226">
      <c r="A1226" s="29" t="n"/>
      <c r="B1226" s="25" t="n"/>
      <c r="C1226" s="49" t="n"/>
      <c r="D1226" s="29" t="n"/>
      <c r="E1226" s="23">
        <f>IF(OR(A1226="",B1226=""),"",A1226&amp;"|"&amp;B1226)</f>
        <v/>
      </c>
      <c r="F1226" s="30">
        <f>IF(OR(E1226="",NOT(ISNUMBER(C1226))),"",E1226&amp;"|"&amp;YEAR(C1226)&amp;"-"&amp;RIGHT("0"&amp;MONTH(C1226),2)&amp;"-"&amp;RIGHT("0"&amp;DAY(C1226),2))</f>
        <v/>
      </c>
      <c r="G1226" s="26">
        <f>IF(E1226="","",IFERROR(MATCH(E1226,pl_chave,0),0))</f>
        <v/>
      </c>
      <c r="H1226" s="23">
        <f>IF(G1226="","",IF(G1226=0,"Tarefa fora do plano",INDEX(pl_tag,G1226)))</f>
        <v/>
      </c>
      <c r="I1226" s="30">
        <f>IF(N(G1226)=0,"",INDEX(pl_atividade,G1226))</f>
        <v/>
      </c>
      <c r="J1226" s="50">
        <f>IF(N(G1226)=0,"",INDEX(pl_especialidade,G1226))</f>
        <v/>
      </c>
      <c r="K1226" s="28">
        <f>IF(N(G1226)=0,"",INDEX(pl_duracao,G1226))</f>
        <v/>
      </c>
      <c r="L1226" s="39">
        <f>IF(ISNUMBER(C1226),YEAR(C1226),"")</f>
        <v/>
      </c>
      <c r="M1226" s="39">
        <f>IF(ISNUMBER(C1226),MONTH(C1226),"")</f>
        <v/>
      </c>
      <c r="N1226" s="23">
        <f>IF(L1226="","",IF(NOT(ISNUMBER(crono_ano)),"Informe o ano",IF(L1226&lt;crono_ano,"Antes do ano",IF(L1226&gt;crono_ano,"Depois do ano","No ano"))))</f>
        <v/>
      </c>
      <c r="O1226" s="39">
        <f>IF(F1226="","",IF(COUNTIF(F$7:F1226,F1226)=1,1,0))</f>
        <v/>
      </c>
      <c r="P1226" s="39">
        <f>IF(A1226&amp;B1226&amp;C1226="","",IF(AND(O1226=1,N(G1226)&gt;0),IF(INDEX(pl_ativa,MAX(1,N(G1226)))="Sim",1,0),0))</f>
        <v/>
      </c>
      <c r="Q1226" s="39">
        <f>IF(F1226="","",COUNTIFS(ex_chave_oc,F1226,ex_cancelada,"&lt;&gt;Sim"))</f>
        <v/>
      </c>
      <c r="R1226" s="51">
        <f>IF(P1226="","",IF(AND(P1226=1,N(Q1226)&gt;0),1,0))</f>
        <v/>
      </c>
      <c r="S1226" s="30">
        <f>IF(P1226="","",IF(F1226="","ERRO: data prevista ausente ou inválida",IF(O1226=0,"Duplicada: contada uma vez",IF(N(G1226)=0,"ERRO: tarefa fora do Plano Mestre",IF(P1226=0,"Tarefa retirada do plano: não conta","OK")))))</f>
        <v/>
      </c>
    </row>
    <row r="1227">
      <c r="A1227" s="29" t="n"/>
      <c r="B1227" s="25" t="n"/>
      <c r="C1227" s="49" t="n"/>
      <c r="D1227" s="29" t="n"/>
      <c r="E1227" s="23">
        <f>IF(OR(A1227="",B1227=""),"",A1227&amp;"|"&amp;B1227)</f>
        <v/>
      </c>
      <c r="F1227" s="30">
        <f>IF(OR(E1227="",NOT(ISNUMBER(C1227))),"",E1227&amp;"|"&amp;YEAR(C1227)&amp;"-"&amp;RIGHT("0"&amp;MONTH(C1227),2)&amp;"-"&amp;RIGHT("0"&amp;DAY(C1227),2))</f>
        <v/>
      </c>
      <c r="G1227" s="26">
        <f>IF(E1227="","",IFERROR(MATCH(E1227,pl_chave,0),0))</f>
        <v/>
      </c>
      <c r="H1227" s="23">
        <f>IF(G1227="","",IF(G1227=0,"Tarefa fora do plano",INDEX(pl_tag,G1227)))</f>
        <v/>
      </c>
      <c r="I1227" s="30">
        <f>IF(N(G1227)=0,"",INDEX(pl_atividade,G1227))</f>
        <v/>
      </c>
      <c r="J1227" s="50">
        <f>IF(N(G1227)=0,"",INDEX(pl_especialidade,G1227))</f>
        <v/>
      </c>
      <c r="K1227" s="28">
        <f>IF(N(G1227)=0,"",INDEX(pl_duracao,G1227))</f>
        <v/>
      </c>
      <c r="L1227" s="39">
        <f>IF(ISNUMBER(C1227),YEAR(C1227),"")</f>
        <v/>
      </c>
      <c r="M1227" s="39">
        <f>IF(ISNUMBER(C1227),MONTH(C1227),"")</f>
        <v/>
      </c>
      <c r="N1227" s="23">
        <f>IF(L1227="","",IF(NOT(ISNUMBER(crono_ano)),"Informe o ano",IF(L1227&lt;crono_ano,"Antes do ano",IF(L1227&gt;crono_ano,"Depois do ano","No ano"))))</f>
        <v/>
      </c>
      <c r="O1227" s="39">
        <f>IF(F1227="","",IF(COUNTIF(F$7:F1227,F1227)=1,1,0))</f>
        <v/>
      </c>
      <c r="P1227" s="39">
        <f>IF(A1227&amp;B1227&amp;C1227="","",IF(AND(O1227=1,N(G1227)&gt;0),IF(INDEX(pl_ativa,MAX(1,N(G1227)))="Sim",1,0),0))</f>
        <v/>
      </c>
      <c r="Q1227" s="39">
        <f>IF(F1227="","",COUNTIFS(ex_chave_oc,F1227,ex_cancelada,"&lt;&gt;Sim"))</f>
        <v/>
      </c>
      <c r="R1227" s="51">
        <f>IF(P1227="","",IF(AND(P1227=1,N(Q1227)&gt;0),1,0))</f>
        <v/>
      </c>
      <c r="S1227" s="30">
        <f>IF(P1227="","",IF(F1227="","ERRO: data prevista ausente ou inválida",IF(O1227=0,"Duplicada: contada uma vez",IF(N(G1227)=0,"ERRO: tarefa fora do Plano Mestre",IF(P1227=0,"Tarefa retirada do plano: não conta","OK")))))</f>
        <v/>
      </c>
    </row>
    <row r="1228">
      <c r="A1228" s="29" t="n"/>
      <c r="B1228" s="25" t="n"/>
      <c r="C1228" s="49" t="n"/>
      <c r="D1228" s="29" t="n"/>
      <c r="E1228" s="23">
        <f>IF(OR(A1228="",B1228=""),"",A1228&amp;"|"&amp;B1228)</f>
        <v/>
      </c>
      <c r="F1228" s="30">
        <f>IF(OR(E1228="",NOT(ISNUMBER(C1228))),"",E1228&amp;"|"&amp;YEAR(C1228)&amp;"-"&amp;RIGHT("0"&amp;MONTH(C1228),2)&amp;"-"&amp;RIGHT("0"&amp;DAY(C1228),2))</f>
        <v/>
      </c>
      <c r="G1228" s="26">
        <f>IF(E1228="","",IFERROR(MATCH(E1228,pl_chave,0),0))</f>
        <v/>
      </c>
      <c r="H1228" s="23">
        <f>IF(G1228="","",IF(G1228=0,"Tarefa fora do plano",INDEX(pl_tag,G1228)))</f>
        <v/>
      </c>
      <c r="I1228" s="30">
        <f>IF(N(G1228)=0,"",INDEX(pl_atividade,G1228))</f>
        <v/>
      </c>
      <c r="J1228" s="50">
        <f>IF(N(G1228)=0,"",INDEX(pl_especialidade,G1228))</f>
        <v/>
      </c>
      <c r="K1228" s="28">
        <f>IF(N(G1228)=0,"",INDEX(pl_duracao,G1228))</f>
        <v/>
      </c>
      <c r="L1228" s="39">
        <f>IF(ISNUMBER(C1228),YEAR(C1228),"")</f>
        <v/>
      </c>
      <c r="M1228" s="39">
        <f>IF(ISNUMBER(C1228),MONTH(C1228),"")</f>
        <v/>
      </c>
      <c r="N1228" s="23">
        <f>IF(L1228="","",IF(NOT(ISNUMBER(crono_ano)),"Informe o ano",IF(L1228&lt;crono_ano,"Antes do ano",IF(L1228&gt;crono_ano,"Depois do ano","No ano"))))</f>
        <v/>
      </c>
      <c r="O1228" s="39">
        <f>IF(F1228="","",IF(COUNTIF(F$7:F1228,F1228)=1,1,0))</f>
        <v/>
      </c>
      <c r="P1228" s="39">
        <f>IF(A1228&amp;B1228&amp;C1228="","",IF(AND(O1228=1,N(G1228)&gt;0),IF(INDEX(pl_ativa,MAX(1,N(G1228)))="Sim",1,0),0))</f>
        <v/>
      </c>
      <c r="Q1228" s="39">
        <f>IF(F1228="","",COUNTIFS(ex_chave_oc,F1228,ex_cancelada,"&lt;&gt;Sim"))</f>
        <v/>
      </c>
      <c r="R1228" s="51">
        <f>IF(P1228="","",IF(AND(P1228=1,N(Q1228)&gt;0),1,0))</f>
        <v/>
      </c>
      <c r="S1228" s="30">
        <f>IF(P1228="","",IF(F1228="","ERRO: data prevista ausente ou inválida",IF(O1228=0,"Duplicada: contada uma vez",IF(N(G1228)=0,"ERRO: tarefa fora do Plano Mestre",IF(P1228=0,"Tarefa retirada do plano: não conta","OK")))))</f>
        <v/>
      </c>
    </row>
    <row r="1229">
      <c r="A1229" s="29" t="n"/>
      <c r="B1229" s="25" t="n"/>
      <c r="C1229" s="49" t="n"/>
      <c r="D1229" s="29" t="n"/>
      <c r="E1229" s="23">
        <f>IF(OR(A1229="",B1229=""),"",A1229&amp;"|"&amp;B1229)</f>
        <v/>
      </c>
      <c r="F1229" s="30">
        <f>IF(OR(E1229="",NOT(ISNUMBER(C1229))),"",E1229&amp;"|"&amp;YEAR(C1229)&amp;"-"&amp;RIGHT("0"&amp;MONTH(C1229),2)&amp;"-"&amp;RIGHT("0"&amp;DAY(C1229),2))</f>
        <v/>
      </c>
      <c r="G1229" s="26">
        <f>IF(E1229="","",IFERROR(MATCH(E1229,pl_chave,0),0))</f>
        <v/>
      </c>
      <c r="H1229" s="23">
        <f>IF(G1229="","",IF(G1229=0,"Tarefa fora do plano",INDEX(pl_tag,G1229)))</f>
        <v/>
      </c>
      <c r="I1229" s="30">
        <f>IF(N(G1229)=0,"",INDEX(pl_atividade,G1229))</f>
        <v/>
      </c>
      <c r="J1229" s="50">
        <f>IF(N(G1229)=0,"",INDEX(pl_especialidade,G1229))</f>
        <v/>
      </c>
      <c r="K1229" s="28">
        <f>IF(N(G1229)=0,"",INDEX(pl_duracao,G1229))</f>
        <v/>
      </c>
      <c r="L1229" s="39">
        <f>IF(ISNUMBER(C1229),YEAR(C1229),"")</f>
        <v/>
      </c>
      <c r="M1229" s="39">
        <f>IF(ISNUMBER(C1229),MONTH(C1229),"")</f>
        <v/>
      </c>
      <c r="N1229" s="23">
        <f>IF(L1229="","",IF(NOT(ISNUMBER(crono_ano)),"Informe o ano",IF(L1229&lt;crono_ano,"Antes do ano",IF(L1229&gt;crono_ano,"Depois do ano","No ano"))))</f>
        <v/>
      </c>
      <c r="O1229" s="39">
        <f>IF(F1229="","",IF(COUNTIF(F$7:F1229,F1229)=1,1,0))</f>
        <v/>
      </c>
      <c r="P1229" s="39">
        <f>IF(A1229&amp;B1229&amp;C1229="","",IF(AND(O1229=1,N(G1229)&gt;0),IF(INDEX(pl_ativa,MAX(1,N(G1229)))="Sim",1,0),0))</f>
        <v/>
      </c>
      <c r="Q1229" s="39">
        <f>IF(F1229="","",COUNTIFS(ex_chave_oc,F1229,ex_cancelada,"&lt;&gt;Sim"))</f>
        <v/>
      </c>
      <c r="R1229" s="51">
        <f>IF(P1229="","",IF(AND(P1229=1,N(Q1229)&gt;0),1,0))</f>
        <v/>
      </c>
      <c r="S1229" s="30">
        <f>IF(P1229="","",IF(F1229="","ERRO: data prevista ausente ou inválida",IF(O1229=0,"Duplicada: contada uma vez",IF(N(G1229)=0,"ERRO: tarefa fora do Plano Mestre",IF(P1229=0,"Tarefa retirada do plano: não conta","OK")))))</f>
        <v/>
      </c>
    </row>
    <row r="1230">
      <c r="A1230" s="29" t="n"/>
      <c r="B1230" s="25" t="n"/>
      <c r="C1230" s="49" t="n"/>
      <c r="D1230" s="29" t="n"/>
      <c r="E1230" s="23">
        <f>IF(OR(A1230="",B1230=""),"",A1230&amp;"|"&amp;B1230)</f>
        <v/>
      </c>
      <c r="F1230" s="30">
        <f>IF(OR(E1230="",NOT(ISNUMBER(C1230))),"",E1230&amp;"|"&amp;YEAR(C1230)&amp;"-"&amp;RIGHT("0"&amp;MONTH(C1230),2)&amp;"-"&amp;RIGHT("0"&amp;DAY(C1230),2))</f>
        <v/>
      </c>
      <c r="G1230" s="26">
        <f>IF(E1230="","",IFERROR(MATCH(E1230,pl_chave,0),0))</f>
        <v/>
      </c>
      <c r="H1230" s="23">
        <f>IF(G1230="","",IF(G1230=0,"Tarefa fora do plano",INDEX(pl_tag,G1230)))</f>
        <v/>
      </c>
      <c r="I1230" s="30">
        <f>IF(N(G1230)=0,"",INDEX(pl_atividade,G1230))</f>
        <v/>
      </c>
      <c r="J1230" s="50">
        <f>IF(N(G1230)=0,"",INDEX(pl_especialidade,G1230))</f>
        <v/>
      </c>
      <c r="K1230" s="28">
        <f>IF(N(G1230)=0,"",INDEX(pl_duracao,G1230))</f>
        <v/>
      </c>
      <c r="L1230" s="39">
        <f>IF(ISNUMBER(C1230),YEAR(C1230),"")</f>
        <v/>
      </c>
      <c r="M1230" s="39">
        <f>IF(ISNUMBER(C1230),MONTH(C1230),"")</f>
        <v/>
      </c>
      <c r="N1230" s="23">
        <f>IF(L1230="","",IF(NOT(ISNUMBER(crono_ano)),"Informe o ano",IF(L1230&lt;crono_ano,"Antes do ano",IF(L1230&gt;crono_ano,"Depois do ano","No ano"))))</f>
        <v/>
      </c>
      <c r="O1230" s="39">
        <f>IF(F1230="","",IF(COUNTIF(F$7:F1230,F1230)=1,1,0))</f>
        <v/>
      </c>
      <c r="P1230" s="39">
        <f>IF(A1230&amp;B1230&amp;C1230="","",IF(AND(O1230=1,N(G1230)&gt;0),IF(INDEX(pl_ativa,MAX(1,N(G1230)))="Sim",1,0),0))</f>
        <v/>
      </c>
      <c r="Q1230" s="39">
        <f>IF(F1230="","",COUNTIFS(ex_chave_oc,F1230,ex_cancelada,"&lt;&gt;Sim"))</f>
        <v/>
      </c>
      <c r="R1230" s="51">
        <f>IF(P1230="","",IF(AND(P1230=1,N(Q1230)&gt;0),1,0))</f>
        <v/>
      </c>
      <c r="S1230" s="30">
        <f>IF(P1230="","",IF(F1230="","ERRO: data prevista ausente ou inválida",IF(O1230=0,"Duplicada: contada uma vez",IF(N(G1230)=0,"ERRO: tarefa fora do Plano Mestre",IF(P1230=0,"Tarefa retirada do plano: não conta","OK")))))</f>
        <v/>
      </c>
    </row>
    <row r="1231">
      <c r="A1231" s="29" t="n"/>
      <c r="B1231" s="25" t="n"/>
      <c r="C1231" s="49" t="n"/>
      <c r="D1231" s="29" t="n"/>
      <c r="E1231" s="23">
        <f>IF(OR(A1231="",B1231=""),"",A1231&amp;"|"&amp;B1231)</f>
        <v/>
      </c>
      <c r="F1231" s="30">
        <f>IF(OR(E1231="",NOT(ISNUMBER(C1231))),"",E1231&amp;"|"&amp;YEAR(C1231)&amp;"-"&amp;RIGHT("0"&amp;MONTH(C1231),2)&amp;"-"&amp;RIGHT("0"&amp;DAY(C1231),2))</f>
        <v/>
      </c>
      <c r="G1231" s="26">
        <f>IF(E1231="","",IFERROR(MATCH(E1231,pl_chave,0),0))</f>
        <v/>
      </c>
      <c r="H1231" s="23">
        <f>IF(G1231="","",IF(G1231=0,"Tarefa fora do plano",INDEX(pl_tag,G1231)))</f>
        <v/>
      </c>
      <c r="I1231" s="30">
        <f>IF(N(G1231)=0,"",INDEX(pl_atividade,G1231))</f>
        <v/>
      </c>
      <c r="J1231" s="50">
        <f>IF(N(G1231)=0,"",INDEX(pl_especialidade,G1231))</f>
        <v/>
      </c>
      <c r="K1231" s="28">
        <f>IF(N(G1231)=0,"",INDEX(pl_duracao,G1231))</f>
        <v/>
      </c>
      <c r="L1231" s="39">
        <f>IF(ISNUMBER(C1231),YEAR(C1231),"")</f>
        <v/>
      </c>
      <c r="M1231" s="39">
        <f>IF(ISNUMBER(C1231),MONTH(C1231),"")</f>
        <v/>
      </c>
      <c r="N1231" s="23">
        <f>IF(L1231="","",IF(NOT(ISNUMBER(crono_ano)),"Informe o ano",IF(L1231&lt;crono_ano,"Antes do ano",IF(L1231&gt;crono_ano,"Depois do ano","No ano"))))</f>
        <v/>
      </c>
      <c r="O1231" s="39">
        <f>IF(F1231="","",IF(COUNTIF(F$7:F1231,F1231)=1,1,0))</f>
        <v/>
      </c>
      <c r="P1231" s="39">
        <f>IF(A1231&amp;B1231&amp;C1231="","",IF(AND(O1231=1,N(G1231)&gt;0),IF(INDEX(pl_ativa,MAX(1,N(G1231)))="Sim",1,0),0))</f>
        <v/>
      </c>
      <c r="Q1231" s="39">
        <f>IF(F1231="","",COUNTIFS(ex_chave_oc,F1231,ex_cancelada,"&lt;&gt;Sim"))</f>
        <v/>
      </c>
      <c r="R1231" s="51">
        <f>IF(P1231="","",IF(AND(P1231=1,N(Q1231)&gt;0),1,0))</f>
        <v/>
      </c>
      <c r="S1231" s="30">
        <f>IF(P1231="","",IF(F1231="","ERRO: data prevista ausente ou inválida",IF(O1231=0,"Duplicada: contada uma vez",IF(N(G1231)=0,"ERRO: tarefa fora do Plano Mestre",IF(P1231=0,"Tarefa retirada do plano: não conta","OK")))))</f>
        <v/>
      </c>
    </row>
    <row r="1232">
      <c r="A1232" s="29" t="n"/>
      <c r="B1232" s="25" t="n"/>
      <c r="C1232" s="49" t="n"/>
      <c r="D1232" s="29" t="n"/>
      <c r="E1232" s="23">
        <f>IF(OR(A1232="",B1232=""),"",A1232&amp;"|"&amp;B1232)</f>
        <v/>
      </c>
      <c r="F1232" s="30">
        <f>IF(OR(E1232="",NOT(ISNUMBER(C1232))),"",E1232&amp;"|"&amp;YEAR(C1232)&amp;"-"&amp;RIGHT("0"&amp;MONTH(C1232),2)&amp;"-"&amp;RIGHT("0"&amp;DAY(C1232),2))</f>
        <v/>
      </c>
      <c r="G1232" s="26">
        <f>IF(E1232="","",IFERROR(MATCH(E1232,pl_chave,0),0))</f>
        <v/>
      </c>
      <c r="H1232" s="23">
        <f>IF(G1232="","",IF(G1232=0,"Tarefa fora do plano",INDEX(pl_tag,G1232)))</f>
        <v/>
      </c>
      <c r="I1232" s="30">
        <f>IF(N(G1232)=0,"",INDEX(pl_atividade,G1232))</f>
        <v/>
      </c>
      <c r="J1232" s="50">
        <f>IF(N(G1232)=0,"",INDEX(pl_especialidade,G1232))</f>
        <v/>
      </c>
      <c r="K1232" s="28">
        <f>IF(N(G1232)=0,"",INDEX(pl_duracao,G1232))</f>
        <v/>
      </c>
      <c r="L1232" s="39">
        <f>IF(ISNUMBER(C1232),YEAR(C1232),"")</f>
        <v/>
      </c>
      <c r="M1232" s="39">
        <f>IF(ISNUMBER(C1232),MONTH(C1232),"")</f>
        <v/>
      </c>
      <c r="N1232" s="23">
        <f>IF(L1232="","",IF(NOT(ISNUMBER(crono_ano)),"Informe o ano",IF(L1232&lt;crono_ano,"Antes do ano",IF(L1232&gt;crono_ano,"Depois do ano","No ano"))))</f>
        <v/>
      </c>
      <c r="O1232" s="39">
        <f>IF(F1232="","",IF(COUNTIF(F$7:F1232,F1232)=1,1,0))</f>
        <v/>
      </c>
      <c r="P1232" s="39">
        <f>IF(A1232&amp;B1232&amp;C1232="","",IF(AND(O1232=1,N(G1232)&gt;0),IF(INDEX(pl_ativa,MAX(1,N(G1232)))="Sim",1,0),0))</f>
        <v/>
      </c>
      <c r="Q1232" s="39">
        <f>IF(F1232="","",COUNTIFS(ex_chave_oc,F1232,ex_cancelada,"&lt;&gt;Sim"))</f>
        <v/>
      </c>
      <c r="R1232" s="51">
        <f>IF(P1232="","",IF(AND(P1232=1,N(Q1232)&gt;0),1,0))</f>
        <v/>
      </c>
      <c r="S1232" s="30">
        <f>IF(P1232="","",IF(F1232="","ERRO: data prevista ausente ou inválida",IF(O1232=0,"Duplicada: contada uma vez",IF(N(G1232)=0,"ERRO: tarefa fora do Plano Mestre",IF(P1232=0,"Tarefa retirada do plano: não conta","OK")))))</f>
        <v/>
      </c>
    </row>
    <row r="1233">
      <c r="A1233" s="29" t="n"/>
      <c r="B1233" s="25" t="n"/>
      <c r="C1233" s="49" t="n"/>
      <c r="D1233" s="29" t="n"/>
      <c r="E1233" s="23">
        <f>IF(OR(A1233="",B1233=""),"",A1233&amp;"|"&amp;B1233)</f>
        <v/>
      </c>
      <c r="F1233" s="30">
        <f>IF(OR(E1233="",NOT(ISNUMBER(C1233))),"",E1233&amp;"|"&amp;YEAR(C1233)&amp;"-"&amp;RIGHT("0"&amp;MONTH(C1233),2)&amp;"-"&amp;RIGHT("0"&amp;DAY(C1233),2))</f>
        <v/>
      </c>
      <c r="G1233" s="26">
        <f>IF(E1233="","",IFERROR(MATCH(E1233,pl_chave,0),0))</f>
        <v/>
      </c>
      <c r="H1233" s="23">
        <f>IF(G1233="","",IF(G1233=0,"Tarefa fora do plano",INDEX(pl_tag,G1233)))</f>
        <v/>
      </c>
      <c r="I1233" s="30">
        <f>IF(N(G1233)=0,"",INDEX(pl_atividade,G1233))</f>
        <v/>
      </c>
      <c r="J1233" s="50">
        <f>IF(N(G1233)=0,"",INDEX(pl_especialidade,G1233))</f>
        <v/>
      </c>
      <c r="K1233" s="28">
        <f>IF(N(G1233)=0,"",INDEX(pl_duracao,G1233))</f>
        <v/>
      </c>
      <c r="L1233" s="39">
        <f>IF(ISNUMBER(C1233),YEAR(C1233),"")</f>
        <v/>
      </c>
      <c r="M1233" s="39">
        <f>IF(ISNUMBER(C1233),MONTH(C1233),"")</f>
        <v/>
      </c>
      <c r="N1233" s="23">
        <f>IF(L1233="","",IF(NOT(ISNUMBER(crono_ano)),"Informe o ano",IF(L1233&lt;crono_ano,"Antes do ano",IF(L1233&gt;crono_ano,"Depois do ano","No ano"))))</f>
        <v/>
      </c>
      <c r="O1233" s="39">
        <f>IF(F1233="","",IF(COUNTIF(F$7:F1233,F1233)=1,1,0))</f>
        <v/>
      </c>
      <c r="P1233" s="39">
        <f>IF(A1233&amp;B1233&amp;C1233="","",IF(AND(O1233=1,N(G1233)&gt;0),IF(INDEX(pl_ativa,MAX(1,N(G1233)))="Sim",1,0),0))</f>
        <v/>
      </c>
      <c r="Q1233" s="39">
        <f>IF(F1233="","",COUNTIFS(ex_chave_oc,F1233,ex_cancelada,"&lt;&gt;Sim"))</f>
        <v/>
      </c>
      <c r="R1233" s="51">
        <f>IF(P1233="","",IF(AND(P1233=1,N(Q1233)&gt;0),1,0))</f>
        <v/>
      </c>
      <c r="S1233" s="30">
        <f>IF(P1233="","",IF(F1233="","ERRO: data prevista ausente ou inválida",IF(O1233=0,"Duplicada: contada uma vez",IF(N(G1233)=0,"ERRO: tarefa fora do Plano Mestre",IF(P1233=0,"Tarefa retirada do plano: não conta","OK")))))</f>
        <v/>
      </c>
    </row>
    <row r="1234">
      <c r="A1234" s="29" t="n"/>
      <c r="B1234" s="25" t="n"/>
      <c r="C1234" s="49" t="n"/>
      <c r="D1234" s="29" t="n"/>
      <c r="E1234" s="23">
        <f>IF(OR(A1234="",B1234=""),"",A1234&amp;"|"&amp;B1234)</f>
        <v/>
      </c>
      <c r="F1234" s="30">
        <f>IF(OR(E1234="",NOT(ISNUMBER(C1234))),"",E1234&amp;"|"&amp;YEAR(C1234)&amp;"-"&amp;RIGHT("0"&amp;MONTH(C1234),2)&amp;"-"&amp;RIGHT("0"&amp;DAY(C1234),2))</f>
        <v/>
      </c>
      <c r="G1234" s="26">
        <f>IF(E1234="","",IFERROR(MATCH(E1234,pl_chave,0),0))</f>
        <v/>
      </c>
      <c r="H1234" s="23">
        <f>IF(G1234="","",IF(G1234=0,"Tarefa fora do plano",INDEX(pl_tag,G1234)))</f>
        <v/>
      </c>
      <c r="I1234" s="30">
        <f>IF(N(G1234)=0,"",INDEX(pl_atividade,G1234))</f>
        <v/>
      </c>
      <c r="J1234" s="50">
        <f>IF(N(G1234)=0,"",INDEX(pl_especialidade,G1234))</f>
        <v/>
      </c>
      <c r="K1234" s="28">
        <f>IF(N(G1234)=0,"",INDEX(pl_duracao,G1234))</f>
        <v/>
      </c>
      <c r="L1234" s="39">
        <f>IF(ISNUMBER(C1234),YEAR(C1234),"")</f>
        <v/>
      </c>
      <c r="M1234" s="39">
        <f>IF(ISNUMBER(C1234),MONTH(C1234),"")</f>
        <v/>
      </c>
      <c r="N1234" s="23">
        <f>IF(L1234="","",IF(NOT(ISNUMBER(crono_ano)),"Informe o ano",IF(L1234&lt;crono_ano,"Antes do ano",IF(L1234&gt;crono_ano,"Depois do ano","No ano"))))</f>
        <v/>
      </c>
      <c r="O1234" s="39">
        <f>IF(F1234="","",IF(COUNTIF(F$7:F1234,F1234)=1,1,0))</f>
        <v/>
      </c>
      <c r="P1234" s="39">
        <f>IF(A1234&amp;B1234&amp;C1234="","",IF(AND(O1234=1,N(G1234)&gt;0),IF(INDEX(pl_ativa,MAX(1,N(G1234)))="Sim",1,0),0))</f>
        <v/>
      </c>
      <c r="Q1234" s="39">
        <f>IF(F1234="","",COUNTIFS(ex_chave_oc,F1234,ex_cancelada,"&lt;&gt;Sim"))</f>
        <v/>
      </c>
      <c r="R1234" s="51">
        <f>IF(P1234="","",IF(AND(P1234=1,N(Q1234)&gt;0),1,0))</f>
        <v/>
      </c>
      <c r="S1234" s="30">
        <f>IF(P1234="","",IF(F1234="","ERRO: data prevista ausente ou inválida",IF(O1234=0,"Duplicada: contada uma vez",IF(N(G1234)=0,"ERRO: tarefa fora do Plano Mestre",IF(P1234=0,"Tarefa retirada do plano: não conta","OK")))))</f>
        <v/>
      </c>
    </row>
    <row r="1235">
      <c r="A1235" s="29" t="n"/>
      <c r="B1235" s="25" t="n"/>
      <c r="C1235" s="49" t="n"/>
      <c r="D1235" s="29" t="n"/>
      <c r="E1235" s="23">
        <f>IF(OR(A1235="",B1235=""),"",A1235&amp;"|"&amp;B1235)</f>
        <v/>
      </c>
      <c r="F1235" s="30">
        <f>IF(OR(E1235="",NOT(ISNUMBER(C1235))),"",E1235&amp;"|"&amp;YEAR(C1235)&amp;"-"&amp;RIGHT("0"&amp;MONTH(C1235),2)&amp;"-"&amp;RIGHT("0"&amp;DAY(C1235),2))</f>
        <v/>
      </c>
      <c r="G1235" s="26">
        <f>IF(E1235="","",IFERROR(MATCH(E1235,pl_chave,0),0))</f>
        <v/>
      </c>
      <c r="H1235" s="23">
        <f>IF(G1235="","",IF(G1235=0,"Tarefa fora do plano",INDEX(pl_tag,G1235)))</f>
        <v/>
      </c>
      <c r="I1235" s="30">
        <f>IF(N(G1235)=0,"",INDEX(pl_atividade,G1235))</f>
        <v/>
      </c>
      <c r="J1235" s="50">
        <f>IF(N(G1235)=0,"",INDEX(pl_especialidade,G1235))</f>
        <v/>
      </c>
      <c r="K1235" s="28">
        <f>IF(N(G1235)=0,"",INDEX(pl_duracao,G1235))</f>
        <v/>
      </c>
      <c r="L1235" s="39">
        <f>IF(ISNUMBER(C1235),YEAR(C1235),"")</f>
        <v/>
      </c>
      <c r="M1235" s="39">
        <f>IF(ISNUMBER(C1235),MONTH(C1235),"")</f>
        <v/>
      </c>
      <c r="N1235" s="23">
        <f>IF(L1235="","",IF(NOT(ISNUMBER(crono_ano)),"Informe o ano",IF(L1235&lt;crono_ano,"Antes do ano",IF(L1235&gt;crono_ano,"Depois do ano","No ano"))))</f>
        <v/>
      </c>
      <c r="O1235" s="39">
        <f>IF(F1235="","",IF(COUNTIF(F$7:F1235,F1235)=1,1,0))</f>
        <v/>
      </c>
      <c r="P1235" s="39">
        <f>IF(A1235&amp;B1235&amp;C1235="","",IF(AND(O1235=1,N(G1235)&gt;0),IF(INDEX(pl_ativa,MAX(1,N(G1235)))="Sim",1,0),0))</f>
        <v/>
      </c>
      <c r="Q1235" s="39">
        <f>IF(F1235="","",COUNTIFS(ex_chave_oc,F1235,ex_cancelada,"&lt;&gt;Sim"))</f>
        <v/>
      </c>
      <c r="R1235" s="51">
        <f>IF(P1235="","",IF(AND(P1235=1,N(Q1235)&gt;0),1,0))</f>
        <v/>
      </c>
      <c r="S1235" s="30">
        <f>IF(P1235="","",IF(F1235="","ERRO: data prevista ausente ou inválida",IF(O1235=0,"Duplicada: contada uma vez",IF(N(G1235)=0,"ERRO: tarefa fora do Plano Mestre",IF(P1235=0,"Tarefa retirada do plano: não conta","OK")))))</f>
        <v/>
      </c>
    </row>
    <row r="1236">
      <c r="A1236" s="29" t="n"/>
      <c r="B1236" s="25" t="n"/>
      <c r="C1236" s="49" t="n"/>
      <c r="D1236" s="29" t="n"/>
      <c r="E1236" s="23">
        <f>IF(OR(A1236="",B1236=""),"",A1236&amp;"|"&amp;B1236)</f>
        <v/>
      </c>
      <c r="F1236" s="30">
        <f>IF(OR(E1236="",NOT(ISNUMBER(C1236))),"",E1236&amp;"|"&amp;YEAR(C1236)&amp;"-"&amp;RIGHT("0"&amp;MONTH(C1236),2)&amp;"-"&amp;RIGHT("0"&amp;DAY(C1236),2))</f>
        <v/>
      </c>
      <c r="G1236" s="26">
        <f>IF(E1236="","",IFERROR(MATCH(E1236,pl_chave,0),0))</f>
        <v/>
      </c>
      <c r="H1236" s="23">
        <f>IF(G1236="","",IF(G1236=0,"Tarefa fora do plano",INDEX(pl_tag,G1236)))</f>
        <v/>
      </c>
      <c r="I1236" s="30">
        <f>IF(N(G1236)=0,"",INDEX(pl_atividade,G1236))</f>
        <v/>
      </c>
      <c r="J1236" s="50">
        <f>IF(N(G1236)=0,"",INDEX(pl_especialidade,G1236))</f>
        <v/>
      </c>
      <c r="K1236" s="28">
        <f>IF(N(G1236)=0,"",INDEX(pl_duracao,G1236))</f>
        <v/>
      </c>
      <c r="L1236" s="39">
        <f>IF(ISNUMBER(C1236),YEAR(C1236),"")</f>
        <v/>
      </c>
      <c r="M1236" s="39">
        <f>IF(ISNUMBER(C1236),MONTH(C1236),"")</f>
        <v/>
      </c>
      <c r="N1236" s="23">
        <f>IF(L1236="","",IF(NOT(ISNUMBER(crono_ano)),"Informe o ano",IF(L1236&lt;crono_ano,"Antes do ano",IF(L1236&gt;crono_ano,"Depois do ano","No ano"))))</f>
        <v/>
      </c>
      <c r="O1236" s="39">
        <f>IF(F1236="","",IF(COUNTIF(F$7:F1236,F1236)=1,1,0))</f>
        <v/>
      </c>
      <c r="P1236" s="39">
        <f>IF(A1236&amp;B1236&amp;C1236="","",IF(AND(O1236=1,N(G1236)&gt;0),IF(INDEX(pl_ativa,MAX(1,N(G1236)))="Sim",1,0),0))</f>
        <v/>
      </c>
      <c r="Q1236" s="39">
        <f>IF(F1236="","",COUNTIFS(ex_chave_oc,F1236,ex_cancelada,"&lt;&gt;Sim"))</f>
        <v/>
      </c>
      <c r="R1236" s="51">
        <f>IF(P1236="","",IF(AND(P1236=1,N(Q1236)&gt;0),1,0))</f>
        <v/>
      </c>
      <c r="S1236" s="30">
        <f>IF(P1236="","",IF(F1236="","ERRO: data prevista ausente ou inválida",IF(O1236=0,"Duplicada: contada uma vez",IF(N(G1236)=0,"ERRO: tarefa fora do Plano Mestre",IF(P1236=0,"Tarefa retirada do plano: não conta","OK")))))</f>
        <v/>
      </c>
    </row>
    <row r="1237">
      <c r="A1237" s="29" t="n"/>
      <c r="B1237" s="25" t="n"/>
      <c r="C1237" s="49" t="n"/>
      <c r="D1237" s="29" t="n"/>
      <c r="E1237" s="23">
        <f>IF(OR(A1237="",B1237=""),"",A1237&amp;"|"&amp;B1237)</f>
        <v/>
      </c>
      <c r="F1237" s="30">
        <f>IF(OR(E1237="",NOT(ISNUMBER(C1237))),"",E1237&amp;"|"&amp;YEAR(C1237)&amp;"-"&amp;RIGHT("0"&amp;MONTH(C1237),2)&amp;"-"&amp;RIGHT("0"&amp;DAY(C1237),2))</f>
        <v/>
      </c>
      <c r="G1237" s="26">
        <f>IF(E1237="","",IFERROR(MATCH(E1237,pl_chave,0),0))</f>
        <v/>
      </c>
      <c r="H1237" s="23">
        <f>IF(G1237="","",IF(G1237=0,"Tarefa fora do plano",INDEX(pl_tag,G1237)))</f>
        <v/>
      </c>
      <c r="I1237" s="30">
        <f>IF(N(G1237)=0,"",INDEX(pl_atividade,G1237))</f>
        <v/>
      </c>
      <c r="J1237" s="50">
        <f>IF(N(G1237)=0,"",INDEX(pl_especialidade,G1237))</f>
        <v/>
      </c>
      <c r="K1237" s="28">
        <f>IF(N(G1237)=0,"",INDEX(pl_duracao,G1237))</f>
        <v/>
      </c>
      <c r="L1237" s="39">
        <f>IF(ISNUMBER(C1237),YEAR(C1237),"")</f>
        <v/>
      </c>
      <c r="M1237" s="39">
        <f>IF(ISNUMBER(C1237),MONTH(C1237),"")</f>
        <v/>
      </c>
      <c r="N1237" s="23">
        <f>IF(L1237="","",IF(NOT(ISNUMBER(crono_ano)),"Informe o ano",IF(L1237&lt;crono_ano,"Antes do ano",IF(L1237&gt;crono_ano,"Depois do ano","No ano"))))</f>
        <v/>
      </c>
      <c r="O1237" s="39">
        <f>IF(F1237="","",IF(COUNTIF(F$7:F1237,F1237)=1,1,0))</f>
        <v/>
      </c>
      <c r="P1237" s="39">
        <f>IF(A1237&amp;B1237&amp;C1237="","",IF(AND(O1237=1,N(G1237)&gt;0),IF(INDEX(pl_ativa,MAX(1,N(G1237)))="Sim",1,0),0))</f>
        <v/>
      </c>
      <c r="Q1237" s="39">
        <f>IF(F1237="","",COUNTIFS(ex_chave_oc,F1237,ex_cancelada,"&lt;&gt;Sim"))</f>
        <v/>
      </c>
      <c r="R1237" s="51">
        <f>IF(P1237="","",IF(AND(P1237=1,N(Q1237)&gt;0),1,0))</f>
        <v/>
      </c>
      <c r="S1237" s="30">
        <f>IF(P1237="","",IF(F1237="","ERRO: data prevista ausente ou inválida",IF(O1237=0,"Duplicada: contada uma vez",IF(N(G1237)=0,"ERRO: tarefa fora do Plano Mestre",IF(P1237=0,"Tarefa retirada do plano: não conta","OK")))))</f>
        <v/>
      </c>
    </row>
    <row r="1238">
      <c r="A1238" s="29" t="n"/>
      <c r="B1238" s="25" t="n"/>
      <c r="C1238" s="49" t="n"/>
      <c r="D1238" s="29" t="n"/>
      <c r="E1238" s="23">
        <f>IF(OR(A1238="",B1238=""),"",A1238&amp;"|"&amp;B1238)</f>
        <v/>
      </c>
      <c r="F1238" s="30">
        <f>IF(OR(E1238="",NOT(ISNUMBER(C1238))),"",E1238&amp;"|"&amp;YEAR(C1238)&amp;"-"&amp;RIGHT("0"&amp;MONTH(C1238),2)&amp;"-"&amp;RIGHT("0"&amp;DAY(C1238),2))</f>
        <v/>
      </c>
      <c r="G1238" s="26">
        <f>IF(E1238="","",IFERROR(MATCH(E1238,pl_chave,0),0))</f>
        <v/>
      </c>
      <c r="H1238" s="23">
        <f>IF(G1238="","",IF(G1238=0,"Tarefa fora do plano",INDEX(pl_tag,G1238)))</f>
        <v/>
      </c>
      <c r="I1238" s="30">
        <f>IF(N(G1238)=0,"",INDEX(pl_atividade,G1238))</f>
        <v/>
      </c>
      <c r="J1238" s="50">
        <f>IF(N(G1238)=0,"",INDEX(pl_especialidade,G1238))</f>
        <v/>
      </c>
      <c r="K1238" s="28">
        <f>IF(N(G1238)=0,"",INDEX(pl_duracao,G1238))</f>
        <v/>
      </c>
      <c r="L1238" s="39">
        <f>IF(ISNUMBER(C1238),YEAR(C1238),"")</f>
        <v/>
      </c>
      <c r="M1238" s="39">
        <f>IF(ISNUMBER(C1238),MONTH(C1238),"")</f>
        <v/>
      </c>
      <c r="N1238" s="23">
        <f>IF(L1238="","",IF(NOT(ISNUMBER(crono_ano)),"Informe o ano",IF(L1238&lt;crono_ano,"Antes do ano",IF(L1238&gt;crono_ano,"Depois do ano","No ano"))))</f>
        <v/>
      </c>
      <c r="O1238" s="39">
        <f>IF(F1238="","",IF(COUNTIF(F$7:F1238,F1238)=1,1,0))</f>
        <v/>
      </c>
      <c r="P1238" s="39">
        <f>IF(A1238&amp;B1238&amp;C1238="","",IF(AND(O1238=1,N(G1238)&gt;0),IF(INDEX(pl_ativa,MAX(1,N(G1238)))="Sim",1,0),0))</f>
        <v/>
      </c>
      <c r="Q1238" s="39">
        <f>IF(F1238="","",COUNTIFS(ex_chave_oc,F1238,ex_cancelada,"&lt;&gt;Sim"))</f>
        <v/>
      </c>
      <c r="R1238" s="51">
        <f>IF(P1238="","",IF(AND(P1238=1,N(Q1238)&gt;0),1,0))</f>
        <v/>
      </c>
      <c r="S1238" s="30">
        <f>IF(P1238="","",IF(F1238="","ERRO: data prevista ausente ou inválida",IF(O1238=0,"Duplicada: contada uma vez",IF(N(G1238)=0,"ERRO: tarefa fora do Plano Mestre",IF(P1238=0,"Tarefa retirada do plano: não conta","OK")))))</f>
        <v/>
      </c>
    </row>
    <row r="1239">
      <c r="A1239" s="29" t="n"/>
      <c r="B1239" s="25" t="n"/>
      <c r="C1239" s="49" t="n"/>
      <c r="D1239" s="29" t="n"/>
      <c r="E1239" s="23">
        <f>IF(OR(A1239="",B1239=""),"",A1239&amp;"|"&amp;B1239)</f>
        <v/>
      </c>
      <c r="F1239" s="30">
        <f>IF(OR(E1239="",NOT(ISNUMBER(C1239))),"",E1239&amp;"|"&amp;YEAR(C1239)&amp;"-"&amp;RIGHT("0"&amp;MONTH(C1239),2)&amp;"-"&amp;RIGHT("0"&amp;DAY(C1239),2))</f>
        <v/>
      </c>
      <c r="G1239" s="26">
        <f>IF(E1239="","",IFERROR(MATCH(E1239,pl_chave,0),0))</f>
        <v/>
      </c>
      <c r="H1239" s="23">
        <f>IF(G1239="","",IF(G1239=0,"Tarefa fora do plano",INDEX(pl_tag,G1239)))</f>
        <v/>
      </c>
      <c r="I1239" s="30">
        <f>IF(N(G1239)=0,"",INDEX(pl_atividade,G1239))</f>
        <v/>
      </c>
      <c r="J1239" s="50">
        <f>IF(N(G1239)=0,"",INDEX(pl_especialidade,G1239))</f>
        <v/>
      </c>
      <c r="K1239" s="28">
        <f>IF(N(G1239)=0,"",INDEX(pl_duracao,G1239))</f>
        <v/>
      </c>
      <c r="L1239" s="39">
        <f>IF(ISNUMBER(C1239),YEAR(C1239),"")</f>
        <v/>
      </c>
      <c r="M1239" s="39">
        <f>IF(ISNUMBER(C1239),MONTH(C1239),"")</f>
        <v/>
      </c>
      <c r="N1239" s="23">
        <f>IF(L1239="","",IF(NOT(ISNUMBER(crono_ano)),"Informe o ano",IF(L1239&lt;crono_ano,"Antes do ano",IF(L1239&gt;crono_ano,"Depois do ano","No ano"))))</f>
        <v/>
      </c>
      <c r="O1239" s="39">
        <f>IF(F1239="","",IF(COUNTIF(F$7:F1239,F1239)=1,1,0))</f>
        <v/>
      </c>
      <c r="P1239" s="39">
        <f>IF(A1239&amp;B1239&amp;C1239="","",IF(AND(O1239=1,N(G1239)&gt;0),IF(INDEX(pl_ativa,MAX(1,N(G1239)))="Sim",1,0),0))</f>
        <v/>
      </c>
      <c r="Q1239" s="39">
        <f>IF(F1239="","",COUNTIFS(ex_chave_oc,F1239,ex_cancelada,"&lt;&gt;Sim"))</f>
        <v/>
      </c>
      <c r="R1239" s="51">
        <f>IF(P1239="","",IF(AND(P1239=1,N(Q1239)&gt;0),1,0))</f>
        <v/>
      </c>
      <c r="S1239" s="30">
        <f>IF(P1239="","",IF(F1239="","ERRO: data prevista ausente ou inválida",IF(O1239=0,"Duplicada: contada uma vez",IF(N(G1239)=0,"ERRO: tarefa fora do Plano Mestre",IF(P1239=0,"Tarefa retirada do plano: não conta","OK")))))</f>
        <v/>
      </c>
    </row>
    <row r="1240">
      <c r="A1240" s="29" t="n"/>
      <c r="B1240" s="25" t="n"/>
      <c r="C1240" s="49" t="n"/>
      <c r="D1240" s="29" t="n"/>
      <c r="E1240" s="23">
        <f>IF(OR(A1240="",B1240=""),"",A1240&amp;"|"&amp;B1240)</f>
        <v/>
      </c>
      <c r="F1240" s="30">
        <f>IF(OR(E1240="",NOT(ISNUMBER(C1240))),"",E1240&amp;"|"&amp;YEAR(C1240)&amp;"-"&amp;RIGHT("0"&amp;MONTH(C1240),2)&amp;"-"&amp;RIGHT("0"&amp;DAY(C1240),2))</f>
        <v/>
      </c>
      <c r="G1240" s="26">
        <f>IF(E1240="","",IFERROR(MATCH(E1240,pl_chave,0),0))</f>
        <v/>
      </c>
      <c r="H1240" s="23">
        <f>IF(G1240="","",IF(G1240=0,"Tarefa fora do plano",INDEX(pl_tag,G1240)))</f>
        <v/>
      </c>
      <c r="I1240" s="30">
        <f>IF(N(G1240)=0,"",INDEX(pl_atividade,G1240))</f>
        <v/>
      </c>
      <c r="J1240" s="50">
        <f>IF(N(G1240)=0,"",INDEX(pl_especialidade,G1240))</f>
        <v/>
      </c>
      <c r="K1240" s="28">
        <f>IF(N(G1240)=0,"",INDEX(pl_duracao,G1240))</f>
        <v/>
      </c>
      <c r="L1240" s="39">
        <f>IF(ISNUMBER(C1240),YEAR(C1240),"")</f>
        <v/>
      </c>
      <c r="M1240" s="39">
        <f>IF(ISNUMBER(C1240),MONTH(C1240),"")</f>
        <v/>
      </c>
      <c r="N1240" s="23">
        <f>IF(L1240="","",IF(NOT(ISNUMBER(crono_ano)),"Informe o ano",IF(L1240&lt;crono_ano,"Antes do ano",IF(L1240&gt;crono_ano,"Depois do ano","No ano"))))</f>
        <v/>
      </c>
      <c r="O1240" s="39">
        <f>IF(F1240="","",IF(COUNTIF(F$7:F1240,F1240)=1,1,0))</f>
        <v/>
      </c>
      <c r="P1240" s="39">
        <f>IF(A1240&amp;B1240&amp;C1240="","",IF(AND(O1240=1,N(G1240)&gt;0),IF(INDEX(pl_ativa,MAX(1,N(G1240)))="Sim",1,0),0))</f>
        <v/>
      </c>
      <c r="Q1240" s="39">
        <f>IF(F1240="","",COUNTIFS(ex_chave_oc,F1240,ex_cancelada,"&lt;&gt;Sim"))</f>
        <v/>
      </c>
      <c r="R1240" s="51">
        <f>IF(P1240="","",IF(AND(P1240=1,N(Q1240)&gt;0),1,0))</f>
        <v/>
      </c>
      <c r="S1240" s="30">
        <f>IF(P1240="","",IF(F1240="","ERRO: data prevista ausente ou inválida",IF(O1240=0,"Duplicada: contada uma vez",IF(N(G1240)=0,"ERRO: tarefa fora do Plano Mestre",IF(P1240=0,"Tarefa retirada do plano: não conta","OK")))))</f>
        <v/>
      </c>
    </row>
    <row r="1241">
      <c r="A1241" s="29" t="n"/>
      <c r="B1241" s="25" t="n"/>
      <c r="C1241" s="49" t="n"/>
      <c r="D1241" s="29" t="n"/>
      <c r="E1241" s="23">
        <f>IF(OR(A1241="",B1241=""),"",A1241&amp;"|"&amp;B1241)</f>
        <v/>
      </c>
      <c r="F1241" s="30">
        <f>IF(OR(E1241="",NOT(ISNUMBER(C1241))),"",E1241&amp;"|"&amp;YEAR(C1241)&amp;"-"&amp;RIGHT("0"&amp;MONTH(C1241),2)&amp;"-"&amp;RIGHT("0"&amp;DAY(C1241),2))</f>
        <v/>
      </c>
      <c r="G1241" s="26">
        <f>IF(E1241="","",IFERROR(MATCH(E1241,pl_chave,0),0))</f>
        <v/>
      </c>
      <c r="H1241" s="23">
        <f>IF(G1241="","",IF(G1241=0,"Tarefa fora do plano",INDEX(pl_tag,G1241)))</f>
        <v/>
      </c>
      <c r="I1241" s="30">
        <f>IF(N(G1241)=0,"",INDEX(pl_atividade,G1241))</f>
        <v/>
      </c>
      <c r="J1241" s="50">
        <f>IF(N(G1241)=0,"",INDEX(pl_especialidade,G1241))</f>
        <v/>
      </c>
      <c r="K1241" s="28">
        <f>IF(N(G1241)=0,"",INDEX(pl_duracao,G1241))</f>
        <v/>
      </c>
      <c r="L1241" s="39">
        <f>IF(ISNUMBER(C1241),YEAR(C1241),"")</f>
        <v/>
      </c>
      <c r="M1241" s="39">
        <f>IF(ISNUMBER(C1241),MONTH(C1241),"")</f>
        <v/>
      </c>
      <c r="N1241" s="23">
        <f>IF(L1241="","",IF(NOT(ISNUMBER(crono_ano)),"Informe o ano",IF(L1241&lt;crono_ano,"Antes do ano",IF(L1241&gt;crono_ano,"Depois do ano","No ano"))))</f>
        <v/>
      </c>
      <c r="O1241" s="39">
        <f>IF(F1241="","",IF(COUNTIF(F$7:F1241,F1241)=1,1,0))</f>
        <v/>
      </c>
      <c r="P1241" s="39">
        <f>IF(A1241&amp;B1241&amp;C1241="","",IF(AND(O1241=1,N(G1241)&gt;0),IF(INDEX(pl_ativa,MAX(1,N(G1241)))="Sim",1,0),0))</f>
        <v/>
      </c>
      <c r="Q1241" s="39">
        <f>IF(F1241="","",COUNTIFS(ex_chave_oc,F1241,ex_cancelada,"&lt;&gt;Sim"))</f>
        <v/>
      </c>
      <c r="R1241" s="51">
        <f>IF(P1241="","",IF(AND(P1241=1,N(Q1241)&gt;0),1,0))</f>
        <v/>
      </c>
      <c r="S1241" s="30">
        <f>IF(P1241="","",IF(F1241="","ERRO: data prevista ausente ou inválida",IF(O1241=0,"Duplicada: contada uma vez",IF(N(G1241)=0,"ERRO: tarefa fora do Plano Mestre",IF(P1241=0,"Tarefa retirada do plano: não conta","OK")))))</f>
        <v/>
      </c>
    </row>
    <row r="1242">
      <c r="A1242" s="29" t="n"/>
      <c r="B1242" s="25" t="n"/>
      <c r="C1242" s="49" t="n"/>
      <c r="D1242" s="29" t="n"/>
      <c r="E1242" s="23">
        <f>IF(OR(A1242="",B1242=""),"",A1242&amp;"|"&amp;B1242)</f>
        <v/>
      </c>
      <c r="F1242" s="30">
        <f>IF(OR(E1242="",NOT(ISNUMBER(C1242))),"",E1242&amp;"|"&amp;YEAR(C1242)&amp;"-"&amp;RIGHT("0"&amp;MONTH(C1242),2)&amp;"-"&amp;RIGHT("0"&amp;DAY(C1242),2))</f>
        <v/>
      </c>
      <c r="G1242" s="26">
        <f>IF(E1242="","",IFERROR(MATCH(E1242,pl_chave,0),0))</f>
        <v/>
      </c>
      <c r="H1242" s="23">
        <f>IF(G1242="","",IF(G1242=0,"Tarefa fora do plano",INDEX(pl_tag,G1242)))</f>
        <v/>
      </c>
      <c r="I1242" s="30">
        <f>IF(N(G1242)=0,"",INDEX(pl_atividade,G1242))</f>
        <v/>
      </c>
      <c r="J1242" s="50">
        <f>IF(N(G1242)=0,"",INDEX(pl_especialidade,G1242))</f>
        <v/>
      </c>
      <c r="K1242" s="28">
        <f>IF(N(G1242)=0,"",INDEX(pl_duracao,G1242))</f>
        <v/>
      </c>
      <c r="L1242" s="39">
        <f>IF(ISNUMBER(C1242),YEAR(C1242),"")</f>
        <v/>
      </c>
      <c r="M1242" s="39">
        <f>IF(ISNUMBER(C1242),MONTH(C1242),"")</f>
        <v/>
      </c>
      <c r="N1242" s="23">
        <f>IF(L1242="","",IF(NOT(ISNUMBER(crono_ano)),"Informe o ano",IF(L1242&lt;crono_ano,"Antes do ano",IF(L1242&gt;crono_ano,"Depois do ano","No ano"))))</f>
        <v/>
      </c>
      <c r="O1242" s="39">
        <f>IF(F1242="","",IF(COUNTIF(F$7:F1242,F1242)=1,1,0))</f>
        <v/>
      </c>
      <c r="P1242" s="39">
        <f>IF(A1242&amp;B1242&amp;C1242="","",IF(AND(O1242=1,N(G1242)&gt;0),IF(INDEX(pl_ativa,MAX(1,N(G1242)))="Sim",1,0),0))</f>
        <v/>
      </c>
      <c r="Q1242" s="39">
        <f>IF(F1242="","",COUNTIFS(ex_chave_oc,F1242,ex_cancelada,"&lt;&gt;Sim"))</f>
        <v/>
      </c>
      <c r="R1242" s="51">
        <f>IF(P1242="","",IF(AND(P1242=1,N(Q1242)&gt;0),1,0))</f>
        <v/>
      </c>
      <c r="S1242" s="30">
        <f>IF(P1242="","",IF(F1242="","ERRO: data prevista ausente ou inválida",IF(O1242=0,"Duplicada: contada uma vez",IF(N(G1242)=0,"ERRO: tarefa fora do Plano Mestre",IF(P1242=0,"Tarefa retirada do plano: não conta","OK")))))</f>
        <v/>
      </c>
    </row>
    <row r="1243">
      <c r="A1243" s="29" t="n"/>
      <c r="B1243" s="25" t="n"/>
      <c r="C1243" s="49" t="n"/>
      <c r="D1243" s="29" t="n"/>
      <c r="E1243" s="23">
        <f>IF(OR(A1243="",B1243=""),"",A1243&amp;"|"&amp;B1243)</f>
        <v/>
      </c>
      <c r="F1243" s="30">
        <f>IF(OR(E1243="",NOT(ISNUMBER(C1243))),"",E1243&amp;"|"&amp;YEAR(C1243)&amp;"-"&amp;RIGHT("0"&amp;MONTH(C1243),2)&amp;"-"&amp;RIGHT("0"&amp;DAY(C1243),2))</f>
        <v/>
      </c>
      <c r="G1243" s="26">
        <f>IF(E1243="","",IFERROR(MATCH(E1243,pl_chave,0),0))</f>
        <v/>
      </c>
      <c r="H1243" s="23">
        <f>IF(G1243="","",IF(G1243=0,"Tarefa fora do plano",INDEX(pl_tag,G1243)))</f>
        <v/>
      </c>
      <c r="I1243" s="30">
        <f>IF(N(G1243)=0,"",INDEX(pl_atividade,G1243))</f>
        <v/>
      </c>
      <c r="J1243" s="50">
        <f>IF(N(G1243)=0,"",INDEX(pl_especialidade,G1243))</f>
        <v/>
      </c>
      <c r="K1243" s="28">
        <f>IF(N(G1243)=0,"",INDEX(pl_duracao,G1243))</f>
        <v/>
      </c>
      <c r="L1243" s="39">
        <f>IF(ISNUMBER(C1243),YEAR(C1243),"")</f>
        <v/>
      </c>
      <c r="M1243" s="39">
        <f>IF(ISNUMBER(C1243),MONTH(C1243),"")</f>
        <v/>
      </c>
      <c r="N1243" s="23">
        <f>IF(L1243="","",IF(NOT(ISNUMBER(crono_ano)),"Informe o ano",IF(L1243&lt;crono_ano,"Antes do ano",IF(L1243&gt;crono_ano,"Depois do ano","No ano"))))</f>
        <v/>
      </c>
      <c r="O1243" s="39">
        <f>IF(F1243="","",IF(COUNTIF(F$7:F1243,F1243)=1,1,0))</f>
        <v/>
      </c>
      <c r="P1243" s="39">
        <f>IF(A1243&amp;B1243&amp;C1243="","",IF(AND(O1243=1,N(G1243)&gt;0),IF(INDEX(pl_ativa,MAX(1,N(G1243)))="Sim",1,0),0))</f>
        <v/>
      </c>
      <c r="Q1243" s="39">
        <f>IF(F1243="","",COUNTIFS(ex_chave_oc,F1243,ex_cancelada,"&lt;&gt;Sim"))</f>
        <v/>
      </c>
      <c r="R1243" s="51">
        <f>IF(P1243="","",IF(AND(P1243=1,N(Q1243)&gt;0),1,0))</f>
        <v/>
      </c>
      <c r="S1243" s="30">
        <f>IF(P1243="","",IF(F1243="","ERRO: data prevista ausente ou inválida",IF(O1243=0,"Duplicada: contada uma vez",IF(N(G1243)=0,"ERRO: tarefa fora do Plano Mestre",IF(P1243=0,"Tarefa retirada do plano: não conta","OK")))))</f>
        <v/>
      </c>
    </row>
    <row r="1244">
      <c r="A1244" s="29" t="n"/>
      <c r="B1244" s="25" t="n"/>
      <c r="C1244" s="49" t="n"/>
      <c r="D1244" s="29" t="n"/>
      <c r="E1244" s="23">
        <f>IF(OR(A1244="",B1244=""),"",A1244&amp;"|"&amp;B1244)</f>
        <v/>
      </c>
      <c r="F1244" s="30">
        <f>IF(OR(E1244="",NOT(ISNUMBER(C1244))),"",E1244&amp;"|"&amp;YEAR(C1244)&amp;"-"&amp;RIGHT("0"&amp;MONTH(C1244),2)&amp;"-"&amp;RIGHT("0"&amp;DAY(C1244),2))</f>
        <v/>
      </c>
      <c r="G1244" s="26">
        <f>IF(E1244="","",IFERROR(MATCH(E1244,pl_chave,0),0))</f>
        <v/>
      </c>
      <c r="H1244" s="23">
        <f>IF(G1244="","",IF(G1244=0,"Tarefa fora do plano",INDEX(pl_tag,G1244)))</f>
        <v/>
      </c>
      <c r="I1244" s="30">
        <f>IF(N(G1244)=0,"",INDEX(pl_atividade,G1244))</f>
        <v/>
      </c>
      <c r="J1244" s="50">
        <f>IF(N(G1244)=0,"",INDEX(pl_especialidade,G1244))</f>
        <v/>
      </c>
      <c r="K1244" s="28">
        <f>IF(N(G1244)=0,"",INDEX(pl_duracao,G1244))</f>
        <v/>
      </c>
      <c r="L1244" s="39">
        <f>IF(ISNUMBER(C1244),YEAR(C1244),"")</f>
        <v/>
      </c>
      <c r="M1244" s="39">
        <f>IF(ISNUMBER(C1244),MONTH(C1244),"")</f>
        <v/>
      </c>
      <c r="N1244" s="23">
        <f>IF(L1244="","",IF(NOT(ISNUMBER(crono_ano)),"Informe o ano",IF(L1244&lt;crono_ano,"Antes do ano",IF(L1244&gt;crono_ano,"Depois do ano","No ano"))))</f>
        <v/>
      </c>
      <c r="O1244" s="39">
        <f>IF(F1244="","",IF(COUNTIF(F$7:F1244,F1244)=1,1,0))</f>
        <v/>
      </c>
      <c r="P1244" s="39">
        <f>IF(A1244&amp;B1244&amp;C1244="","",IF(AND(O1244=1,N(G1244)&gt;0),IF(INDEX(pl_ativa,MAX(1,N(G1244)))="Sim",1,0),0))</f>
        <v/>
      </c>
      <c r="Q1244" s="39">
        <f>IF(F1244="","",COUNTIFS(ex_chave_oc,F1244,ex_cancelada,"&lt;&gt;Sim"))</f>
        <v/>
      </c>
      <c r="R1244" s="51">
        <f>IF(P1244="","",IF(AND(P1244=1,N(Q1244)&gt;0),1,0))</f>
        <v/>
      </c>
      <c r="S1244" s="30">
        <f>IF(P1244="","",IF(F1244="","ERRO: data prevista ausente ou inválida",IF(O1244=0,"Duplicada: contada uma vez",IF(N(G1244)=0,"ERRO: tarefa fora do Plano Mestre",IF(P1244=0,"Tarefa retirada do plano: não conta","OK")))))</f>
        <v/>
      </c>
    </row>
    <row r="1245">
      <c r="A1245" s="29" t="n"/>
      <c r="B1245" s="25" t="n"/>
      <c r="C1245" s="49" t="n"/>
      <c r="D1245" s="29" t="n"/>
      <c r="E1245" s="23">
        <f>IF(OR(A1245="",B1245=""),"",A1245&amp;"|"&amp;B1245)</f>
        <v/>
      </c>
      <c r="F1245" s="30">
        <f>IF(OR(E1245="",NOT(ISNUMBER(C1245))),"",E1245&amp;"|"&amp;YEAR(C1245)&amp;"-"&amp;RIGHT("0"&amp;MONTH(C1245),2)&amp;"-"&amp;RIGHT("0"&amp;DAY(C1245),2))</f>
        <v/>
      </c>
      <c r="G1245" s="26">
        <f>IF(E1245="","",IFERROR(MATCH(E1245,pl_chave,0),0))</f>
        <v/>
      </c>
      <c r="H1245" s="23">
        <f>IF(G1245="","",IF(G1245=0,"Tarefa fora do plano",INDEX(pl_tag,G1245)))</f>
        <v/>
      </c>
      <c r="I1245" s="30">
        <f>IF(N(G1245)=0,"",INDEX(pl_atividade,G1245))</f>
        <v/>
      </c>
      <c r="J1245" s="50">
        <f>IF(N(G1245)=0,"",INDEX(pl_especialidade,G1245))</f>
        <v/>
      </c>
      <c r="K1245" s="28">
        <f>IF(N(G1245)=0,"",INDEX(pl_duracao,G1245))</f>
        <v/>
      </c>
      <c r="L1245" s="39">
        <f>IF(ISNUMBER(C1245),YEAR(C1245),"")</f>
        <v/>
      </c>
      <c r="M1245" s="39">
        <f>IF(ISNUMBER(C1245),MONTH(C1245),"")</f>
        <v/>
      </c>
      <c r="N1245" s="23">
        <f>IF(L1245="","",IF(NOT(ISNUMBER(crono_ano)),"Informe o ano",IF(L1245&lt;crono_ano,"Antes do ano",IF(L1245&gt;crono_ano,"Depois do ano","No ano"))))</f>
        <v/>
      </c>
      <c r="O1245" s="39">
        <f>IF(F1245="","",IF(COUNTIF(F$7:F1245,F1245)=1,1,0))</f>
        <v/>
      </c>
      <c r="P1245" s="39">
        <f>IF(A1245&amp;B1245&amp;C1245="","",IF(AND(O1245=1,N(G1245)&gt;0),IF(INDEX(pl_ativa,MAX(1,N(G1245)))="Sim",1,0),0))</f>
        <v/>
      </c>
      <c r="Q1245" s="39">
        <f>IF(F1245="","",COUNTIFS(ex_chave_oc,F1245,ex_cancelada,"&lt;&gt;Sim"))</f>
        <v/>
      </c>
      <c r="R1245" s="51">
        <f>IF(P1245="","",IF(AND(P1245=1,N(Q1245)&gt;0),1,0))</f>
        <v/>
      </c>
      <c r="S1245" s="30">
        <f>IF(P1245="","",IF(F1245="","ERRO: data prevista ausente ou inválida",IF(O1245=0,"Duplicada: contada uma vez",IF(N(G1245)=0,"ERRO: tarefa fora do Plano Mestre",IF(P1245=0,"Tarefa retirada do plano: não conta","OK")))))</f>
        <v/>
      </c>
    </row>
    <row r="1246">
      <c r="A1246" s="29" t="n"/>
      <c r="B1246" s="25" t="n"/>
      <c r="C1246" s="49" t="n"/>
      <c r="D1246" s="29" t="n"/>
      <c r="E1246" s="23">
        <f>IF(OR(A1246="",B1246=""),"",A1246&amp;"|"&amp;B1246)</f>
        <v/>
      </c>
      <c r="F1246" s="30">
        <f>IF(OR(E1246="",NOT(ISNUMBER(C1246))),"",E1246&amp;"|"&amp;YEAR(C1246)&amp;"-"&amp;RIGHT("0"&amp;MONTH(C1246),2)&amp;"-"&amp;RIGHT("0"&amp;DAY(C1246),2))</f>
        <v/>
      </c>
      <c r="G1246" s="26">
        <f>IF(E1246="","",IFERROR(MATCH(E1246,pl_chave,0),0))</f>
        <v/>
      </c>
      <c r="H1246" s="23">
        <f>IF(G1246="","",IF(G1246=0,"Tarefa fora do plano",INDEX(pl_tag,G1246)))</f>
        <v/>
      </c>
      <c r="I1246" s="30">
        <f>IF(N(G1246)=0,"",INDEX(pl_atividade,G1246))</f>
        <v/>
      </c>
      <c r="J1246" s="50">
        <f>IF(N(G1246)=0,"",INDEX(pl_especialidade,G1246))</f>
        <v/>
      </c>
      <c r="K1246" s="28">
        <f>IF(N(G1246)=0,"",INDEX(pl_duracao,G1246))</f>
        <v/>
      </c>
      <c r="L1246" s="39">
        <f>IF(ISNUMBER(C1246),YEAR(C1246),"")</f>
        <v/>
      </c>
      <c r="M1246" s="39">
        <f>IF(ISNUMBER(C1246),MONTH(C1246),"")</f>
        <v/>
      </c>
      <c r="N1246" s="23">
        <f>IF(L1246="","",IF(NOT(ISNUMBER(crono_ano)),"Informe o ano",IF(L1246&lt;crono_ano,"Antes do ano",IF(L1246&gt;crono_ano,"Depois do ano","No ano"))))</f>
        <v/>
      </c>
      <c r="O1246" s="39">
        <f>IF(F1246="","",IF(COUNTIF(F$7:F1246,F1246)=1,1,0))</f>
        <v/>
      </c>
      <c r="P1246" s="39">
        <f>IF(A1246&amp;B1246&amp;C1246="","",IF(AND(O1246=1,N(G1246)&gt;0),IF(INDEX(pl_ativa,MAX(1,N(G1246)))="Sim",1,0),0))</f>
        <v/>
      </c>
      <c r="Q1246" s="39">
        <f>IF(F1246="","",COUNTIFS(ex_chave_oc,F1246,ex_cancelada,"&lt;&gt;Sim"))</f>
        <v/>
      </c>
      <c r="R1246" s="51">
        <f>IF(P1246="","",IF(AND(P1246=1,N(Q1246)&gt;0),1,0))</f>
        <v/>
      </c>
      <c r="S1246" s="30">
        <f>IF(P1246="","",IF(F1246="","ERRO: data prevista ausente ou inválida",IF(O1246=0,"Duplicada: contada uma vez",IF(N(G1246)=0,"ERRO: tarefa fora do Plano Mestre",IF(P1246=0,"Tarefa retirada do plano: não conta","OK")))))</f>
        <v/>
      </c>
    </row>
    <row r="1247">
      <c r="A1247" s="29" t="n"/>
      <c r="B1247" s="25" t="n"/>
      <c r="C1247" s="49" t="n"/>
      <c r="D1247" s="29" t="n"/>
      <c r="E1247" s="23">
        <f>IF(OR(A1247="",B1247=""),"",A1247&amp;"|"&amp;B1247)</f>
        <v/>
      </c>
      <c r="F1247" s="30">
        <f>IF(OR(E1247="",NOT(ISNUMBER(C1247))),"",E1247&amp;"|"&amp;YEAR(C1247)&amp;"-"&amp;RIGHT("0"&amp;MONTH(C1247),2)&amp;"-"&amp;RIGHT("0"&amp;DAY(C1247),2))</f>
        <v/>
      </c>
      <c r="G1247" s="26">
        <f>IF(E1247="","",IFERROR(MATCH(E1247,pl_chave,0),0))</f>
        <v/>
      </c>
      <c r="H1247" s="23">
        <f>IF(G1247="","",IF(G1247=0,"Tarefa fora do plano",INDEX(pl_tag,G1247)))</f>
        <v/>
      </c>
      <c r="I1247" s="30">
        <f>IF(N(G1247)=0,"",INDEX(pl_atividade,G1247))</f>
        <v/>
      </c>
      <c r="J1247" s="50">
        <f>IF(N(G1247)=0,"",INDEX(pl_especialidade,G1247))</f>
        <v/>
      </c>
      <c r="K1247" s="28">
        <f>IF(N(G1247)=0,"",INDEX(pl_duracao,G1247))</f>
        <v/>
      </c>
      <c r="L1247" s="39">
        <f>IF(ISNUMBER(C1247),YEAR(C1247),"")</f>
        <v/>
      </c>
      <c r="M1247" s="39">
        <f>IF(ISNUMBER(C1247),MONTH(C1247),"")</f>
        <v/>
      </c>
      <c r="N1247" s="23">
        <f>IF(L1247="","",IF(NOT(ISNUMBER(crono_ano)),"Informe o ano",IF(L1247&lt;crono_ano,"Antes do ano",IF(L1247&gt;crono_ano,"Depois do ano","No ano"))))</f>
        <v/>
      </c>
      <c r="O1247" s="39">
        <f>IF(F1247="","",IF(COUNTIF(F$7:F1247,F1247)=1,1,0))</f>
        <v/>
      </c>
      <c r="P1247" s="39">
        <f>IF(A1247&amp;B1247&amp;C1247="","",IF(AND(O1247=1,N(G1247)&gt;0),IF(INDEX(pl_ativa,MAX(1,N(G1247)))="Sim",1,0),0))</f>
        <v/>
      </c>
      <c r="Q1247" s="39">
        <f>IF(F1247="","",COUNTIFS(ex_chave_oc,F1247,ex_cancelada,"&lt;&gt;Sim"))</f>
        <v/>
      </c>
      <c r="R1247" s="51">
        <f>IF(P1247="","",IF(AND(P1247=1,N(Q1247)&gt;0),1,0))</f>
        <v/>
      </c>
      <c r="S1247" s="30">
        <f>IF(P1247="","",IF(F1247="","ERRO: data prevista ausente ou inválida",IF(O1247=0,"Duplicada: contada uma vez",IF(N(G1247)=0,"ERRO: tarefa fora do Plano Mestre",IF(P1247=0,"Tarefa retirada do plano: não conta","OK")))))</f>
        <v/>
      </c>
    </row>
    <row r="1248">
      <c r="A1248" s="29" t="n"/>
      <c r="B1248" s="25" t="n"/>
      <c r="C1248" s="49" t="n"/>
      <c r="D1248" s="29" t="n"/>
      <c r="E1248" s="23">
        <f>IF(OR(A1248="",B1248=""),"",A1248&amp;"|"&amp;B1248)</f>
        <v/>
      </c>
      <c r="F1248" s="30">
        <f>IF(OR(E1248="",NOT(ISNUMBER(C1248))),"",E1248&amp;"|"&amp;YEAR(C1248)&amp;"-"&amp;RIGHT("0"&amp;MONTH(C1248),2)&amp;"-"&amp;RIGHT("0"&amp;DAY(C1248),2))</f>
        <v/>
      </c>
      <c r="G1248" s="26">
        <f>IF(E1248="","",IFERROR(MATCH(E1248,pl_chave,0),0))</f>
        <v/>
      </c>
      <c r="H1248" s="23">
        <f>IF(G1248="","",IF(G1248=0,"Tarefa fora do plano",INDEX(pl_tag,G1248)))</f>
        <v/>
      </c>
      <c r="I1248" s="30">
        <f>IF(N(G1248)=0,"",INDEX(pl_atividade,G1248))</f>
        <v/>
      </c>
      <c r="J1248" s="50">
        <f>IF(N(G1248)=0,"",INDEX(pl_especialidade,G1248))</f>
        <v/>
      </c>
      <c r="K1248" s="28">
        <f>IF(N(G1248)=0,"",INDEX(pl_duracao,G1248))</f>
        <v/>
      </c>
      <c r="L1248" s="39">
        <f>IF(ISNUMBER(C1248),YEAR(C1248),"")</f>
        <v/>
      </c>
      <c r="M1248" s="39">
        <f>IF(ISNUMBER(C1248),MONTH(C1248),"")</f>
        <v/>
      </c>
      <c r="N1248" s="23">
        <f>IF(L1248="","",IF(NOT(ISNUMBER(crono_ano)),"Informe o ano",IF(L1248&lt;crono_ano,"Antes do ano",IF(L1248&gt;crono_ano,"Depois do ano","No ano"))))</f>
        <v/>
      </c>
      <c r="O1248" s="39">
        <f>IF(F1248="","",IF(COUNTIF(F$7:F1248,F1248)=1,1,0))</f>
        <v/>
      </c>
      <c r="P1248" s="39">
        <f>IF(A1248&amp;B1248&amp;C1248="","",IF(AND(O1248=1,N(G1248)&gt;0),IF(INDEX(pl_ativa,MAX(1,N(G1248)))="Sim",1,0),0))</f>
        <v/>
      </c>
      <c r="Q1248" s="39">
        <f>IF(F1248="","",COUNTIFS(ex_chave_oc,F1248,ex_cancelada,"&lt;&gt;Sim"))</f>
        <v/>
      </c>
      <c r="R1248" s="51">
        <f>IF(P1248="","",IF(AND(P1248=1,N(Q1248)&gt;0),1,0))</f>
        <v/>
      </c>
      <c r="S1248" s="30">
        <f>IF(P1248="","",IF(F1248="","ERRO: data prevista ausente ou inválida",IF(O1248=0,"Duplicada: contada uma vez",IF(N(G1248)=0,"ERRO: tarefa fora do Plano Mestre",IF(P1248=0,"Tarefa retirada do plano: não conta","OK")))))</f>
        <v/>
      </c>
    </row>
    <row r="1249">
      <c r="A1249" s="29" t="n"/>
      <c r="B1249" s="25" t="n"/>
      <c r="C1249" s="49" t="n"/>
      <c r="D1249" s="29" t="n"/>
      <c r="E1249" s="23">
        <f>IF(OR(A1249="",B1249=""),"",A1249&amp;"|"&amp;B1249)</f>
        <v/>
      </c>
      <c r="F1249" s="30">
        <f>IF(OR(E1249="",NOT(ISNUMBER(C1249))),"",E1249&amp;"|"&amp;YEAR(C1249)&amp;"-"&amp;RIGHT("0"&amp;MONTH(C1249),2)&amp;"-"&amp;RIGHT("0"&amp;DAY(C1249),2))</f>
        <v/>
      </c>
      <c r="G1249" s="26">
        <f>IF(E1249="","",IFERROR(MATCH(E1249,pl_chave,0),0))</f>
        <v/>
      </c>
      <c r="H1249" s="23">
        <f>IF(G1249="","",IF(G1249=0,"Tarefa fora do plano",INDEX(pl_tag,G1249)))</f>
        <v/>
      </c>
      <c r="I1249" s="30">
        <f>IF(N(G1249)=0,"",INDEX(pl_atividade,G1249))</f>
        <v/>
      </c>
      <c r="J1249" s="50">
        <f>IF(N(G1249)=0,"",INDEX(pl_especialidade,G1249))</f>
        <v/>
      </c>
      <c r="K1249" s="28">
        <f>IF(N(G1249)=0,"",INDEX(pl_duracao,G1249))</f>
        <v/>
      </c>
      <c r="L1249" s="39">
        <f>IF(ISNUMBER(C1249),YEAR(C1249),"")</f>
        <v/>
      </c>
      <c r="M1249" s="39">
        <f>IF(ISNUMBER(C1249),MONTH(C1249),"")</f>
        <v/>
      </c>
      <c r="N1249" s="23">
        <f>IF(L1249="","",IF(NOT(ISNUMBER(crono_ano)),"Informe o ano",IF(L1249&lt;crono_ano,"Antes do ano",IF(L1249&gt;crono_ano,"Depois do ano","No ano"))))</f>
        <v/>
      </c>
      <c r="O1249" s="39">
        <f>IF(F1249="","",IF(COUNTIF(F$7:F1249,F1249)=1,1,0))</f>
        <v/>
      </c>
      <c r="P1249" s="39">
        <f>IF(A1249&amp;B1249&amp;C1249="","",IF(AND(O1249=1,N(G1249)&gt;0),IF(INDEX(pl_ativa,MAX(1,N(G1249)))="Sim",1,0),0))</f>
        <v/>
      </c>
      <c r="Q1249" s="39">
        <f>IF(F1249="","",COUNTIFS(ex_chave_oc,F1249,ex_cancelada,"&lt;&gt;Sim"))</f>
        <v/>
      </c>
      <c r="R1249" s="51">
        <f>IF(P1249="","",IF(AND(P1249=1,N(Q1249)&gt;0),1,0))</f>
        <v/>
      </c>
      <c r="S1249" s="30">
        <f>IF(P1249="","",IF(F1249="","ERRO: data prevista ausente ou inválida",IF(O1249=0,"Duplicada: contada uma vez",IF(N(G1249)=0,"ERRO: tarefa fora do Plano Mestre",IF(P1249=0,"Tarefa retirada do plano: não conta","OK")))))</f>
        <v/>
      </c>
    </row>
    <row r="1250">
      <c r="A1250" s="29" t="n"/>
      <c r="B1250" s="25" t="n"/>
      <c r="C1250" s="49" t="n"/>
      <c r="D1250" s="29" t="n"/>
      <c r="E1250" s="23">
        <f>IF(OR(A1250="",B1250=""),"",A1250&amp;"|"&amp;B1250)</f>
        <v/>
      </c>
      <c r="F1250" s="30">
        <f>IF(OR(E1250="",NOT(ISNUMBER(C1250))),"",E1250&amp;"|"&amp;YEAR(C1250)&amp;"-"&amp;RIGHT("0"&amp;MONTH(C1250),2)&amp;"-"&amp;RIGHT("0"&amp;DAY(C1250),2))</f>
        <v/>
      </c>
      <c r="G1250" s="26">
        <f>IF(E1250="","",IFERROR(MATCH(E1250,pl_chave,0),0))</f>
        <v/>
      </c>
      <c r="H1250" s="23">
        <f>IF(G1250="","",IF(G1250=0,"Tarefa fora do plano",INDEX(pl_tag,G1250)))</f>
        <v/>
      </c>
      <c r="I1250" s="30">
        <f>IF(N(G1250)=0,"",INDEX(pl_atividade,G1250))</f>
        <v/>
      </c>
      <c r="J1250" s="50">
        <f>IF(N(G1250)=0,"",INDEX(pl_especialidade,G1250))</f>
        <v/>
      </c>
      <c r="K1250" s="28">
        <f>IF(N(G1250)=0,"",INDEX(pl_duracao,G1250))</f>
        <v/>
      </c>
      <c r="L1250" s="39">
        <f>IF(ISNUMBER(C1250),YEAR(C1250),"")</f>
        <v/>
      </c>
      <c r="M1250" s="39">
        <f>IF(ISNUMBER(C1250),MONTH(C1250),"")</f>
        <v/>
      </c>
      <c r="N1250" s="23">
        <f>IF(L1250="","",IF(NOT(ISNUMBER(crono_ano)),"Informe o ano",IF(L1250&lt;crono_ano,"Antes do ano",IF(L1250&gt;crono_ano,"Depois do ano","No ano"))))</f>
        <v/>
      </c>
      <c r="O1250" s="39">
        <f>IF(F1250="","",IF(COUNTIF(F$7:F1250,F1250)=1,1,0))</f>
        <v/>
      </c>
      <c r="P1250" s="39">
        <f>IF(A1250&amp;B1250&amp;C1250="","",IF(AND(O1250=1,N(G1250)&gt;0),IF(INDEX(pl_ativa,MAX(1,N(G1250)))="Sim",1,0),0))</f>
        <v/>
      </c>
      <c r="Q1250" s="39">
        <f>IF(F1250="","",COUNTIFS(ex_chave_oc,F1250,ex_cancelada,"&lt;&gt;Sim"))</f>
        <v/>
      </c>
      <c r="R1250" s="51">
        <f>IF(P1250="","",IF(AND(P1250=1,N(Q1250)&gt;0),1,0))</f>
        <v/>
      </c>
      <c r="S1250" s="30">
        <f>IF(P1250="","",IF(F1250="","ERRO: data prevista ausente ou inválida",IF(O1250=0,"Duplicada: contada uma vez",IF(N(G1250)=0,"ERRO: tarefa fora do Plano Mestre",IF(P1250=0,"Tarefa retirada do plano: não conta","OK")))))</f>
        <v/>
      </c>
    </row>
    <row r="1251">
      <c r="A1251" s="29" t="n"/>
      <c r="B1251" s="25" t="n"/>
      <c r="C1251" s="49" t="n"/>
      <c r="D1251" s="29" t="n"/>
      <c r="E1251" s="23">
        <f>IF(OR(A1251="",B1251=""),"",A1251&amp;"|"&amp;B1251)</f>
        <v/>
      </c>
      <c r="F1251" s="30">
        <f>IF(OR(E1251="",NOT(ISNUMBER(C1251))),"",E1251&amp;"|"&amp;YEAR(C1251)&amp;"-"&amp;RIGHT("0"&amp;MONTH(C1251),2)&amp;"-"&amp;RIGHT("0"&amp;DAY(C1251),2))</f>
        <v/>
      </c>
      <c r="G1251" s="26">
        <f>IF(E1251="","",IFERROR(MATCH(E1251,pl_chave,0),0))</f>
        <v/>
      </c>
      <c r="H1251" s="23">
        <f>IF(G1251="","",IF(G1251=0,"Tarefa fora do plano",INDEX(pl_tag,G1251)))</f>
        <v/>
      </c>
      <c r="I1251" s="30">
        <f>IF(N(G1251)=0,"",INDEX(pl_atividade,G1251))</f>
        <v/>
      </c>
      <c r="J1251" s="50">
        <f>IF(N(G1251)=0,"",INDEX(pl_especialidade,G1251))</f>
        <v/>
      </c>
      <c r="K1251" s="28">
        <f>IF(N(G1251)=0,"",INDEX(pl_duracao,G1251))</f>
        <v/>
      </c>
      <c r="L1251" s="39">
        <f>IF(ISNUMBER(C1251),YEAR(C1251),"")</f>
        <v/>
      </c>
      <c r="M1251" s="39">
        <f>IF(ISNUMBER(C1251),MONTH(C1251),"")</f>
        <v/>
      </c>
      <c r="N1251" s="23">
        <f>IF(L1251="","",IF(NOT(ISNUMBER(crono_ano)),"Informe o ano",IF(L1251&lt;crono_ano,"Antes do ano",IF(L1251&gt;crono_ano,"Depois do ano","No ano"))))</f>
        <v/>
      </c>
      <c r="O1251" s="39">
        <f>IF(F1251="","",IF(COUNTIF(F$7:F1251,F1251)=1,1,0))</f>
        <v/>
      </c>
      <c r="P1251" s="39">
        <f>IF(A1251&amp;B1251&amp;C1251="","",IF(AND(O1251=1,N(G1251)&gt;0),IF(INDEX(pl_ativa,MAX(1,N(G1251)))="Sim",1,0),0))</f>
        <v/>
      </c>
      <c r="Q1251" s="39">
        <f>IF(F1251="","",COUNTIFS(ex_chave_oc,F1251,ex_cancelada,"&lt;&gt;Sim"))</f>
        <v/>
      </c>
      <c r="R1251" s="51">
        <f>IF(P1251="","",IF(AND(P1251=1,N(Q1251)&gt;0),1,0))</f>
        <v/>
      </c>
      <c r="S1251" s="30">
        <f>IF(P1251="","",IF(F1251="","ERRO: data prevista ausente ou inválida",IF(O1251=0,"Duplicada: contada uma vez",IF(N(G1251)=0,"ERRO: tarefa fora do Plano Mestre",IF(P1251=0,"Tarefa retirada do plano: não conta","OK")))))</f>
        <v/>
      </c>
    </row>
    <row r="1252">
      <c r="A1252" s="29" t="n"/>
      <c r="B1252" s="25" t="n"/>
      <c r="C1252" s="49" t="n"/>
      <c r="D1252" s="29" t="n"/>
      <c r="E1252" s="23">
        <f>IF(OR(A1252="",B1252=""),"",A1252&amp;"|"&amp;B1252)</f>
        <v/>
      </c>
      <c r="F1252" s="30">
        <f>IF(OR(E1252="",NOT(ISNUMBER(C1252))),"",E1252&amp;"|"&amp;YEAR(C1252)&amp;"-"&amp;RIGHT("0"&amp;MONTH(C1252),2)&amp;"-"&amp;RIGHT("0"&amp;DAY(C1252),2))</f>
        <v/>
      </c>
      <c r="G1252" s="26">
        <f>IF(E1252="","",IFERROR(MATCH(E1252,pl_chave,0),0))</f>
        <v/>
      </c>
      <c r="H1252" s="23">
        <f>IF(G1252="","",IF(G1252=0,"Tarefa fora do plano",INDEX(pl_tag,G1252)))</f>
        <v/>
      </c>
      <c r="I1252" s="30">
        <f>IF(N(G1252)=0,"",INDEX(pl_atividade,G1252))</f>
        <v/>
      </c>
      <c r="J1252" s="50">
        <f>IF(N(G1252)=0,"",INDEX(pl_especialidade,G1252))</f>
        <v/>
      </c>
      <c r="K1252" s="28">
        <f>IF(N(G1252)=0,"",INDEX(pl_duracao,G1252))</f>
        <v/>
      </c>
      <c r="L1252" s="39">
        <f>IF(ISNUMBER(C1252),YEAR(C1252),"")</f>
        <v/>
      </c>
      <c r="M1252" s="39">
        <f>IF(ISNUMBER(C1252),MONTH(C1252),"")</f>
        <v/>
      </c>
      <c r="N1252" s="23">
        <f>IF(L1252="","",IF(NOT(ISNUMBER(crono_ano)),"Informe o ano",IF(L1252&lt;crono_ano,"Antes do ano",IF(L1252&gt;crono_ano,"Depois do ano","No ano"))))</f>
        <v/>
      </c>
      <c r="O1252" s="39">
        <f>IF(F1252="","",IF(COUNTIF(F$7:F1252,F1252)=1,1,0))</f>
        <v/>
      </c>
      <c r="P1252" s="39">
        <f>IF(A1252&amp;B1252&amp;C1252="","",IF(AND(O1252=1,N(G1252)&gt;0),IF(INDEX(pl_ativa,MAX(1,N(G1252)))="Sim",1,0),0))</f>
        <v/>
      </c>
      <c r="Q1252" s="39">
        <f>IF(F1252="","",COUNTIFS(ex_chave_oc,F1252,ex_cancelada,"&lt;&gt;Sim"))</f>
        <v/>
      </c>
      <c r="R1252" s="51">
        <f>IF(P1252="","",IF(AND(P1252=1,N(Q1252)&gt;0),1,0))</f>
        <v/>
      </c>
      <c r="S1252" s="30">
        <f>IF(P1252="","",IF(F1252="","ERRO: data prevista ausente ou inválida",IF(O1252=0,"Duplicada: contada uma vez",IF(N(G1252)=0,"ERRO: tarefa fora do Plano Mestre",IF(P1252=0,"Tarefa retirada do plano: não conta","OK")))))</f>
        <v/>
      </c>
    </row>
    <row r="1253">
      <c r="A1253" s="29" t="n"/>
      <c r="B1253" s="25" t="n"/>
      <c r="C1253" s="49" t="n"/>
      <c r="D1253" s="29" t="n"/>
      <c r="E1253" s="23">
        <f>IF(OR(A1253="",B1253=""),"",A1253&amp;"|"&amp;B1253)</f>
        <v/>
      </c>
      <c r="F1253" s="30">
        <f>IF(OR(E1253="",NOT(ISNUMBER(C1253))),"",E1253&amp;"|"&amp;YEAR(C1253)&amp;"-"&amp;RIGHT("0"&amp;MONTH(C1253),2)&amp;"-"&amp;RIGHT("0"&amp;DAY(C1253),2))</f>
        <v/>
      </c>
      <c r="G1253" s="26">
        <f>IF(E1253="","",IFERROR(MATCH(E1253,pl_chave,0),0))</f>
        <v/>
      </c>
      <c r="H1253" s="23">
        <f>IF(G1253="","",IF(G1253=0,"Tarefa fora do plano",INDEX(pl_tag,G1253)))</f>
        <v/>
      </c>
      <c r="I1253" s="30">
        <f>IF(N(G1253)=0,"",INDEX(pl_atividade,G1253))</f>
        <v/>
      </c>
      <c r="J1253" s="50">
        <f>IF(N(G1253)=0,"",INDEX(pl_especialidade,G1253))</f>
        <v/>
      </c>
      <c r="K1253" s="28">
        <f>IF(N(G1253)=0,"",INDEX(pl_duracao,G1253))</f>
        <v/>
      </c>
      <c r="L1253" s="39">
        <f>IF(ISNUMBER(C1253),YEAR(C1253),"")</f>
        <v/>
      </c>
      <c r="M1253" s="39">
        <f>IF(ISNUMBER(C1253),MONTH(C1253),"")</f>
        <v/>
      </c>
      <c r="N1253" s="23">
        <f>IF(L1253="","",IF(NOT(ISNUMBER(crono_ano)),"Informe o ano",IF(L1253&lt;crono_ano,"Antes do ano",IF(L1253&gt;crono_ano,"Depois do ano","No ano"))))</f>
        <v/>
      </c>
      <c r="O1253" s="39">
        <f>IF(F1253="","",IF(COUNTIF(F$7:F1253,F1253)=1,1,0))</f>
        <v/>
      </c>
      <c r="P1253" s="39">
        <f>IF(A1253&amp;B1253&amp;C1253="","",IF(AND(O1253=1,N(G1253)&gt;0),IF(INDEX(pl_ativa,MAX(1,N(G1253)))="Sim",1,0),0))</f>
        <v/>
      </c>
      <c r="Q1253" s="39">
        <f>IF(F1253="","",COUNTIFS(ex_chave_oc,F1253,ex_cancelada,"&lt;&gt;Sim"))</f>
        <v/>
      </c>
      <c r="R1253" s="51">
        <f>IF(P1253="","",IF(AND(P1253=1,N(Q1253)&gt;0),1,0))</f>
        <v/>
      </c>
      <c r="S1253" s="30">
        <f>IF(P1253="","",IF(F1253="","ERRO: data prevista ausente ou inválida",IF(O1253=0,"Duplicada: contada uma vez",IF(N(G1253)=0,"ERRO: tarefa fora do Plano Mestre",IF(P1253=0,"Tarefa retirada do plano: não conta","OK")))))</f>
        <v/>
      </c>
    </row>
    <row r="1254">
      <c r="A1254" s="29" t="n"/>
      <c r="B1254" s="25" t="n"/>
      <c r="C1254" s="49" t="n"/>
      <c r="D1254" s="29" t="n"/>
      <c r="E1254" s="23">
        <f>IF(OR(A1254="",B1254=""),"",A1254&amp;"|"&amp;B1254)</f>
        <v/>
      </c>
      <c r="F1254" s="30">
        <f>IF(OR(E1254="",NOT(ISNUMBER(C1254))),"",E1254&amp;"|"&amp;YEAR(C1254)&amp;"-"&amp;RIGHT("0"&amp;MONTH(C1254),2)&amp;"-"&amp;RIGHT("0"&amp;DAY(C1254),2))</f>
        <v/>
      </c>
      <c r="G1254" s="26">
        <f>IF(E1254="","",IFERROR(MATCH(E1254,pl_chave,0),0))</f>
        <v/>
      </c>
      <c r="H1254" s="23">
        <f>IF(G1254="","",IF(G1254=0,"Tarefa fora do plano",INDEX(pl_tag,G1254)))</f>
        <v/>
      </c>
      <c r="I1254" s="30">
        <f>IF(N(G1254)=0,"",INDEX(pl_atividade,G1254))</f>
        <v/>
      </c>
      <c r="J1254" s="50">
        <f>IF(N(G1254)=0,"",INDEX(pl_especialidade,G1254))</f>
        <v/>
      </c>
      <c r="K1254" s="28">
        <f>IF(N(G1254)=0,"",INDEX(pl_duracao,G1254))</f>
        <v/>
      </c>
      <c r="L1254" s="39">
        <f>IF(ISNUMBER(C1254),YEAR(C1254),"")</f>
        <v/>
      </c>
      <c r="M1254" s="39">
        <f>IF(ISNUMBER(C1254),MONTH(C1254),"")</f>
        <v/>
      </c>
      <c r="N1254" s="23">
        <f>IF(L1254="","",IF(NOT(ISNUMBER(crono_ano)),"Informe o ano",IF(L1254&lt;crono_ano,"Antes do ano",IF(L1254&gt;crono_ano,"Depois do ano","No ano"))))</f>
        <v/>
      </c>
      <c r="O1254" s="39">
        <f>IF(F1254="","",IF(COUNTIF(F$7:F1254,F1254)=1,1,0))</f>
        <v/>
      </c>
      <c r="P1254" s="39">
        <f>IF(A1254&amp;B1254&amp;C1254="","",IF(AND(O1254=1,N(G1254)&gt;0),IF(INDEX(pl_ativa,MAX(1,N(G1254)))="Sim",1,0),0))</f>
        <v/>
      </c>
      <c r="Q1254" s="39">
        <f>IF(F1254="","",COUNTIFS(ex_chave_oc,F1254,ex_cancelada,"&lt;&gt;Sim"))</f>
        <v/>
      </c>
      <c r="R1254" s="51">
        <f>IF(P1254="","",IF(AND(P1254=1,N(Q1254)&gt;0),1,0))</f>
        <v/>
      </c>
      <c r="S1254" s="30">
        <f>IF(P1254="","",IF(F1254="","ERRO: data prevista ausente ou inválida",IF(O1254=0,"Duplicada: contada uma vez",IF(N(G1254)=0,"ERRO: tarefa fora do Plano Mestre",IF(P1254=0,"Tarefa retirada do plano: não conta","OK")))))</f>
        <v/>
      </c>
    </row>
    <row r="1255">
      <c r="A1255" s="29" t="n"/>
      <c r="B1255" s="25" t="n"/>
      <c r="C1255" s="49" t="n"/>
      <c r="D1255" s="29" t="n"/>
      <c r="E1255" s="23">
        <f>IF(OR(A1255="",B1255=""),"",A1255&amp;"|"&amp;B1255)</f>
        <v/>
      </c>
      <c r="F1255" s="30">
        <f>IF(OR(E1255="",NOT(ISNUMBER(C1255))),"",E1255&amp;"|"&amp;YEAR(C1255)&amp;"-"&amp;RIGHT("0"&amp;MONTH(C1255),2)&amp;"-"&amp;RIGHT("0"&amp;DAY(C1255),2))</f>
        <v/>
      </c>
      <c r="G1255" s="26">
        <f>IF(E1255="","",IFERROR(MATCH(E1255,pl_chave,0),0))</f>
        <v/>
      </c>
      <c r="H1255" s="23">
        <f>IF(G1255="","",IF(G1255=0,"Tarefa fora do plano",INDEX(pl_tag,G1255)))</f>
        <v/>
      </c>
      <c r="I1255" s="30">
        <f>IF(N(G1255)=0,"",INDEX(pl_atividade,G1255))</f>
        <v/>
      </c>
      <c r="J1255" s="50">
        <f>IF(N(G1255)=0,"",INDEX(pl_especialidade,G1255))</f>
        <v/>
      </c>
      <c r="K1255" s="28">
        <f>IF(N(G1255)=0,"",INDEX(pl_duracao,G1255))</f>
        <v/>
      </c>
      <c r="L1255" s="39">
        <f>IF(ISNUMBER(C1255),YEAR(C1255),"")</f>
        <v/>
      </c>
      <c r="M1255" s="39">
        <f>IF(ISNUMBER(C1255),MONTH(C1255),"")</f>
        <v/>
      </c>
      <c r="N1255" s="23">
        <f>IF(L1255="","",IF(NOT(ISNUMBER(crono_ano)),"Informe o ano",IF(L1255&lt;crono_ano,"Antes do ano",IF(L1255&gt;crono_ano,"Depois do ano","No ano"))))</f>
        <v/>
      </c>
      <c r="O1255" s="39">
        <f>IF(F1255="","",IF(COUNTIF(F$7:F1255,F1255)=1,1,0))</f>
        <v/>
      </c>
      <c r="P1255" s="39">
        <f>IF(A1255&amp;B1255&amp;C1255="","",IF(AND(O1255=1,N(G1255)&gt;0),IF(INDEX(pl_ativa,MAX(1,N(G1255)))="Sim",1,0),0))</f>
        <v/>
      </c>
      <c r="Q1255" s="39">
        <f>IF(F1255="","",COUNTIFS(ex_chave_oc,F1255,ex_cancelada,"&lt;&gt;Sim"))</f>
        <v/>
      </c>
      <c r="R1255" s="51">
        <f>IF(P1255="","",IF(AND(P1255=1,N(Q1255)&gt;0),1,0))</f>
        <v/>
      </c>
      <c r="S1255" s="30">
        <f>IF(P1255="","",IF(F1255="","ERRO: data prevista ausente ou inválida",IF(O1255=0,"Duplicada: contada uma vez",IF(N(G1255)=0,"ERRO: tarefa fora do Plano Mestre",IF(P1255=0,"Tarefa retirada do plano: não conta","OK")))))</f>
        <v/>
      </c>
    </row>
    <row r="1256">
      <c r="A1256" s="29" t="n"/>
      <c r="B1256" s="25" t="n"/>
      <c r="C1256" s="49" t="n"/>
      <c r="D1256" s="29" t="n"/>
      <c r="E1256" s="23">
        <f>IF(OR(A1256="",B1256=""),"",A1256&amp;"|"&amp;B1256)</f>
        <v/>
      </c>
      <c r="F1256" s="30">
        <f>IF(OR(E1256="",NOT(ISNUMBER(C1256))),"",E1256&amp;"|"&amp;YEAR(C1256)&amp;"-"&amp;RIGHT("0"&amp;MONTH(C1256),2)&amp;"-"&amp;RIGHT("0"&amp;DAY(C1256),2))</f>
        <v/>
      </c>
      <c r="G1256" s="26">
        <f>IF(E1256="","",IFERROR(MATCH(E1256,pl_chave,0),0))</f>
        <v/>
      </c>
      <c r="H1256" s="23">
        <f>IF(G1256="","",IF(G1256=0,"Tarefa fora do plano",INDEX(pl_tag,G1256)))</f>
        <v/>
      </c>
      <c r="I1256" s="30">
        <f>IF(N(G1256)=0,"",INDEX(pl_atividade,G1256))</f>
        <v/>
      </c>
      <c r="J1256" s="50">
        <f>IF(N(G1256)=0,"",INDEX(pl_especialidade,G1256))</f>
        <v/>
      </c>
      <c r="K1256" s="28">
        <f>IF(N(G1256)=0,"",INDEX(pl_duracao,G1256))</f>
        <v/>
      </c>
      <c r="L1256" s="39">
        <f>IF(ISNUMBER(C1256),YEAR(C1256),"")</f>
        <v/>
      </c>
      <c r="M1256" s="39">
        <f>IF(ISNUMBER(C1256),MONTH(C1256),"")</f>
        <v/>
      </c>
      <c r="N1256" s="23">
        <f>IF(L1256="","",IF(NOT(ISNUMBER(crono_ano)),"Informe o ano",IF(L1256&lt;crono_ano,"Antes do ano",IF(L1256&gt;crono_ano,"Depois do ano","No ano"))))</f>
        <v/>
      </c>
      <c r="O1256" s="39">
        <f>IF(F1256="","",IF(COUNTIF(F$7:F1256,F1256)=1,1,0))</f>
        <v/>
      </c>
      <c r="P1256" s="39">
        <f>IF(A1256&amp;B1256&amp;C1256="","",IF(AND(O1256=1,N(G1256)&gt;0),IF(INDEX(pl_ativa,MAX(1,N(G1256)))="Sim",1,0),0))</f>
        <v/>
      </c>
      <c r="Q1256" s="39">
        <f>IF(F1256="","",COUNTIFS(ex_chave_oc,F1256,ex_cancelada,"&lt;&gt;Sim"))</f>
        <v/>
      </c>
      <c r="R1256" s="51">
        <f>IF(P1256="","",IF(AND(P1256=1,N(Q1256)&gt;0),1,0))</f>
        <v/>
      </c>
      <c r="S1256" s="30">
        <f>IF(P1256="","",IF(F1256="","ERRO: data prevista ausente ou inválida",IF(O1256=0,"Duplicada: contada uma vez",IF(N(G1256)=0,"ERRO: tarefa fora do Plano Mestre",IF(P1256=0,"Tarefa retirada do plano: não conta","OK")))))</f>
        <v/>
      </c>
    </row>
    <row r="1257">
      <c r="A1257" s="29" t="n"/>
      <c r="B1257" s="25" t="n"/>
      <c r="C1257" s="49" t="n"/>
      <c r="D1257" s="29" t="n"/>
      <c r="E1257" s="23">
        <f>IF(OR(A1257="",B1257=""),"",A1257&amp;"|"&amp;B1257)</f>
        <v/>
      </c>
      <c r="F1257" s="30">
        <f>IF(OR(E1257="",NOT(ISNUMBER(C1257))),"",E1257&amp;"|"&amp;YEAR(C1257)&amp;"-"&amp;RIGHT("0"&amp;MONTH(C1257),2)&amp;"-"&amp;RIGHT("0"&amp;DAY(C1257),2))</f>
        <v/>
      </c>
      <c r="G1257" s="26">
        <f>IF(E1257="","",IFERROR(MATCH(E1257,pl_chave,0),0))</f>
        <v/>
      </c>
      <c r="H1257" s="23">
        <f>IF(G1257="","",IF(G1257=0,"Tarefa fora do plano",INDEX(pl_tag,G1257)))</f>
        <v/>
      </c>
      <c r="I1257" s="30">
        <f>IF(N(G1257)=0,"",INDEX(pl_atividade,G1257))</f>
        <v/>
      </c>
      <c r="J1257" s="50">
        <f>IF(N(G1257)=0,"",INDEX(pl_especialidade,G1257))</f>
        <v/>
      </c>
      <c r="K1257" s="28">
        <f>IF(N(G1257)=0,"",INDEX(pl_duracao,G1257))</f>
        <v/>
      </c>
      <c r="L1257" s="39">
        <f>IF(ISNUMBER(C1257),YEAR(C1257),"")</f>
        <v/>
      </c>
      <c r="M1257" s="39">
        <f>IF(ISNUMBER(C1257),MONTH(C1257),"")</f>
        <v/>
      </c>
      <c r="N1257" s="23">
        <f>IF(L1257="","",IF(NOT(ISNUMBER(crono_ano)),"Informe o ano",IF(L1257&lt;crono_ano,"Antes do ano",IF(L1257&gt;crono_ano,"Depois do ano","No ano"))))</f>
        <v/>
      </c>
      <c r="O1257" s="39">
        <f>IF(F1257="","",IF(COUNTIF(F$7:F1257,F1257)=1,1,0))</f>
        <v/>
      </c>
      <c r="P1257" s="39">
        <f>IF(A1257&amp;B1257&amp;C1257="","",IF(AND(O1257=1,N(G1257)&gt;0),IF(INDEX(pl_ativa,MAX(1,N(G1257)))="Sim",1,0),0))</f>
        <v/>
      </c>
      <c r="Q1257" s="39">
        <f>IF(F1257="","",COUNTIFS(ex_chave_oc,F1257,ex_cancelada,"&lt;&gt;Sim"))</f>
        <v/>
      </c>
      <c r="R1257" s="51">
        <f>IF(P1257="","",IF(AND(P1257=1,N(Q1257)&gt;0),1,0))</f>
        <v/>
      </c>
      <c r="S1257" s="30">
        <f>IF(P1257="","",IF(F1257="","ERRO: data prevista ausente ou inválida",IF(O1257=0,"Duplicada: contada uma vez",IF(N(G1257)=0,"ERRO: tarefa fora do Plano Mestre",IF(P1257=0,"Tarefa retirada do plano: não conta","OK")))))</f>
        <v/>
      </c>
    </row>
    <row r="1258">
      <c r="A1258" s="29" t="n"/>
      <c r="B1258" s="25" t="n"/>
      <c r="C1258" s="49" t="n"/>
      <c r="D1258" s="29" t="n"/>
      <c r="E1258" s="23">
        <f>IF(OR(A1258="",B1258=""),"",A1258&amp;"|"&amp;B1258)</f>
        <v/>
      </c>
      <c r="F1258" s="30">
        <f>IF(OR(E1258="",NOT(ISNUMBER(C1258))),"",E1258&amp;"|"&amp;YEAR(C1258)&amp;"-"&amp;RIGHT("0"&amp;MONTH(C1258),2)&amp;"-"&amp;RIGHT("0"&amp;DAY(C1258),2))</f>
        <v/>
      </c>
      <c r="G1258" s="26">
        <f>IF(E1258="","",IFERROR(MATCH(E1258,pl_chave,0),0))</f>
        <v/>
      </c>
      <c r="H1258" s="23">
        <f>IF(G1258="","",IF(G1258=0,"Tarefa fora do plano",INDEX(pl_tag,G1258)))</f>
        <v/>
      </c>
      <c r="I1258" s="30">
        <f>IF(N(G1258)=0,"",INDEX(pl_atividade,G1258))</f>
        <v/>
      </c>
      <c r="J1258" s="50">
        <f>IF(N(G1258)=0,"",INDEX(pl_especialidade,G1258))</f>
        <v/>
      </c>
      <c r="K1258" s="28">
        <f>IF(N(G1258)=0,"",INDEX(pl_duracao,G1258))</f>
        <v/>
      </c>
      <c r="L1258" s="39">
        <f>IF(ISNUMBER(C1258),YEAR(C1258),"")</f>
        <v/>
      </c>
      <c r="M1258" s="39">
        <f>IF(ISNUMBER(C1258),MONTH(C1258),"")</f>
        <v/>
      </c>
      <c r="N1258" s="23">
        <f>IF(L1258="","",IF(NOT(ISNUMBER(crono_ano)),"Informe o ano",IF(L1258&lt;crono_ano,"Antes do ano",IF(L1258&gt;crono_ano,"Depois do ano","No ano"))))</f>
        <v/>
      </c>
      <c r="O1258" s="39">
        <f>IF(F1258="","",IF(COUNTIF(F$7:F1258,F1258)=1,1,0))</f>
        <v/>
      </c>
      <c r="P1258" s="39">
        <f>IF(A1258&amp;B1258&amp;C1258="","",IF(AND(O1258=1,N(G1258)&gt;0),IF(INDEX(pl_ativa,MAX(1,N(G1258)))="Sim",1,0),0))</f>
        <v/>
      </c>
      <c r="Q1258" s="39">
        <f>IF(F1258="","",COUNTIFS(ex_chave_oc,F1258,ex_cancelada,"&lt;&gt;Sim"))</f>
        <v/>
      </c>
      <c r="R1258" s="51">
        <f>IF(P1258="","",IF(AND(P1258=1,N(Q1258)&gt;0),1,0))</f>
        <v/>
      </c>
      <c r="S1258" s="30">
        <f>IF(P1258="","",IF(F1258="","ERRO: data prevista ausente ou inválida",IF(O1258=0,"Duplicada: contada uma vez",IF(N(G1258)=0,"ERRO: tarefa fora do Plano Mestre",IF(P1258=0,"Tarefa retirada do plano: não conta","OK")))))</f>
        <v/>
      </c>
    </row>
    <row r="1259">
      <c r="A1259" s="29" t="n"/>
      <c r="B1259" s="25" t="n"/>
      <c r="C1259" s="49" t="n"/>
      <c r="D1259" s="29" t="n"/>
      <c r="E1259" s="23">
        <f>IF(OR(A1259="",B1259=""),"",A1259&amp;"|"&amp;B1259)</f>
        <v/>
      </c>
      <c r="F1259" s="30">
        <f>IF(OR(E1259="",NOT(ISNUMBER(C1259))),"",E1259&amp;"|"&amp;YEAR(C1259)&amp;"-"&amp;RIGHT("0"&amp;MONTH(C1259),2)&amp;"-"&amp;RIGHT("0"&amp;DAY(C1259),2))</f>
        <v/>
      </c>
      <c r="G1259" s="26">
        <f>IF(E1259="","",IFERROR(MATCH(E1259,pl_chave,0),0))</f>
        <v/>
      </c>
      <c r="H1259" s="23">
        <f>IF(G1259="","",IF(G1259=0,"Tarefa fora do plano",INDEX(pl_tag,G1259)))</f>
        <v/>
      </c>
      <c r="I1259" s="30">
        <f>IF(N(G1259)=0,"",INDEX(pl_atividade,G1259))</f>
        <v/>
      </c>
      <c r="J1259" s="50">
        <f>IF(N(G1259)=0,"",INDEX(pl_especialidade,G1259))</f>
        <v/>
      </c>
      <c r="K1259" s="28">
        <f>IF(N(G1259)=0,"",INDEX(pl_duracao,G1259))</f>
        <v/>
      </c>
      <c r="L1259" s="39">
        <f>IF(ISNUMBER(C1259),YEAR(C1259),"")</f>
        <v/>
      </c>
      <c r="M1259" s="39">
        <f>IF(ISNUMBER(C1259),MONTH(C1259),"")</f>
        <v/>
      </c>
      <c r="N1259" s="23">
        <f>IF(L1259="","",IF(NOT(ISNUMBER(crono_ano)),"Informe o ano",IF(L1259&lt;crono_ano,"Antes do ano",IF(L1259&gt;crono_ano,"Depois do ano","No ano"))))</f>
        <v/>
      </c>
      <c r="O1259" s="39">
        <f>IF(F1259="","",IF(COUNTIF(F$7:F1259,F1259)=1,1,0))</f>
        <v/>
      </c>
      <c r="P1259" s="39">
        <f>IF(A1259&amp;B1259&amp;C1259="","",IF(AND(O1259=1,N(G1259)&gt;0),IF(INDEX(pl_ativa,MAX(1,N(G1259)))="Sim",1,0),0))</f>
        <v/>
      </c>
      <c r="Q1259" s="39">
        <f>IF(F1259="","",COUNTIFS(ex_chave_oc,F1259,ex_cancelada,"&lt;&gt;Sim"))</f>
        <v/>
      </c>
      <c r="R1259" s="51">
        <f>IF(P1259="","",IF(AND(P1259=1,N(Q1259)&gt;0),1,0))</f>
        <v/>
      </c>
      <c r="S1259" s="30">
        <f>IF(P1259="","",IF(F1259="","ERRO: data prevista ausente ou inválida",IF(O1259=0,"Duplicada: contada uma vez",IF(N(G1259)=0,"ERRO: tarefa fora do Plano Mestre",IF(P1259=0,"Tarefa retirada do plano: não conta","OK")))))</f>
        <v/>
      </c>
    </row>
    <row r="1260">
      <c r="A1260" s="29" t="n"/>
      <c r="B1260" s="25" t="n"/>
      <c r="C1260" s="49" t="n"/>
      <c r="D1260" s="29" t="n"/>
      <c r="E1260" s="23">
        <f>IF(OR(A1260="",B1260=""),"",A1260&amp;"|"&amp;B1260)</f>
        <v/>
      </c>
      <c r="F1260" s="30">
        <f>IF(OR(E1260="",NOT(ISNUMBER(C1260))),"",E1260&amp;"|"&amp;YEAR(C1260)&amp;"-"&amp;RIGHT("0"&amp;MONTH(C1260),2)&amp;"-"&amp;RIGHT("0"&amp;DAY(C1260),2))</f>
        <v/>
      </c>
      <c r="G1260" s="26">
        <f>IF(E1260="","",IFERROR(MATCH(E1260,pl_chave,0),0))</f>
        <v/>
      </c>
      <c r="H1260" s="23">
        <f>IF(G1260="","",IF(G1260=0,"Tarefa fora do plano",INDEX(pl_tag,G1260)))</f>
        <v/>
      </c>
      <c r="I1260" s="30">
        <f>IF(N(G1260)=0,"",INDEX(pl_atividade,G1260))</f>
        <v/>
      </c>
      <c r="J1260" s="50">
        <f>IF(N(G1260)=0,"",INDEX(pl_especialidade,G1260))</f>
        <v/>
      </c>
      <c r="K1260" s="28">
        <f>IF(N(G1260)=0,"",INDEX(pl_duracao,G1260))</f>
        <v/>
      </c>
      <c r="L1260" s="39">
        <f>IF(ISNUMBER(C1260),YEAR(C1260),"")</f>
        <v/>
      </c>
      <c r="M1260" s="39">
        <f>IF(ISNUMBER(C1260),MONTH(C1260),"")</f>
        <v/>
      </c>
      <c r="N1260" s="23">
        <f>IF(L1260="","",IF(NOT(ISNUMBER(crono_ano)),"Informe o ano",IF(L1260&lt;crono_ano,"Antes do ano",IF(L1260&gt;crono_ano,"Depois do ano","No ano"))))</f>
        <v/>
      </c>
      <c r="O1260" s="39">
        <f>IF(F1260="","",IF(COUNTIF(F$7:F1260,F1260)=1,1,0))</f>
        <v/>
      </c>
      <c r="P1260" s="39">
        <f>IF(A1260&amp;B1260&amp;C1260="","",IF(AND(O1260=1,N(G1260)&gt;0),IF(INDEX(pl_ativa,MAX(1,N(G1260)))="Sim",1,0),0))</f>
        <v/>
      </c>
      <c r="Q1260" s="39">
        <f>IF(F1260="","",COUNTIFS(ex_chave_oc,F1260,ex_cancelada,"&lt;&gt;Sim"))</f>
        <v/>
      </c>
      <c r="R1260" s="51">
        <f>IF(P1260="","",IF(AND(P1260=1,N(Q1260)&gt;0),1,0))</f>
        <v/>
      </c>
      <c r="S1260" s="30">
        <f>IF(P1260="","",IF(F1260="","ERRO: data prevista ausente ou inválida",IF(O1260=0,"Duplicada: contada uma vez",IF(N(G1260)=0,"ERRO: tarefa fora do Plano Mestre",IF(P1260=0,"Tarefa retirada do plano: não conta","OK")))))</f>
        <v/>
      </c>
    </row>
    <row r="1261">
      <c r="A1261" s="29" t="n"/>
      <c r="B1261" s="25" t="n"/>
      <c r="C1261" s="49" t="n"/>
      <c r="D1261" s="29" t="n"/>
      <c r="E1261" s="23">
        <f>IF(OR(A1261="",B1261=""),"",A1261&amp;"|"&amp;B1261)</f>
        <v/>
      </c>
      <c r="F1261" s="30">
        <f>IF(OR(E1261="",NOT(ISNUMBER(C1261))),"",E1261&amp;"|"&amp;YEAR(C1261)&amp;"-"&amp;RIGHT("0"&amp;MONTH(C1261),2)&amp;"-"&amp;RIGHT("0"&amp;DAY(C1261),2))</f>
        <v/>
      </c>
      <c r="G1261" s="26">
        <f>IF(E1261="","",IFERROR(MATCH(E1261,pl_chave,0),0))</f>
        <v/>
      </c>
      <c r="H1261" s="23">
        <f>IF(G1261="","",IF(G1261=0,"Tarefa fora do plano",INDEX(pl_tag,G1261)))</f>
        <v/>
      </c>
      <c r="I1261" s="30">
        <f>IF(N(G1261)=0,"",INDEX(pl_atividade,G1261))</f>
        <v/>
      </c>
      <c r="J1261" s="50">
        <f>IF(N(G1261)=0,"",INDEX(pl_especialidade,G1261))</f>
        <v/>
      </c>
      <c r="K1261" s="28">
        <f>IF(N(G1261)=0,"",INDEX(pl_duracao,G1261))</f>
        <v/>
      </c>
      <c r="L1261" s="39">
        <f>IF(ISNUMBER(C1261),YEAR(C1261),"")</f>
        <v/>
      </c>
      <c r="M1261" s="39">
        <f>IF(ISNUMBER(C1261),MONTH(C1261),"")</f>
        <v/>
      </c>
      <c r="N1261" s="23">
        <f>IF(L1261="","",IF(NOT(ISNUMBER(crono_ano)),"Informe o ano",IF(L1261&lt;crono_ano,"Antes do ano",IF(L1261&gt;crono_ano,"Depois do ano","No ano"))))</f>
        <v/>
      </c>
      <c r="O1261" s="39">
        <f>IF(F1261="","",IF(COUNTIF(F$7:F1261,F1261)=1,1,0))</f>
        <v/>
      </c>
      <c r="P1261" s="39">
        <f>IF(A1261&amp;B1261&amp;C1261="","",IF(AND(O1261=1,N(G1261)&gt;0),IF(INDEX(pl_ativa,MAX(1,N(G1261)))="Sim",1,0),0))</f>
        <v/>
      </c>
      <c r="Q1261" s="39">
        <f>IF(F1261="","",COUNTIFS(ex_chave_oc,F1261,ex_cancelada,"&lt;&gt;Sim"))</f>
        <v/>
      </c>
      <c r="R1261" s="51">
        <f>IF(P1261="","",IF(AND(P1261=1,N(Q1261)&gt;0),1,0))</f>
        <v/>
      </c>
      <c r="S1261" s="30">
        <f>IF(P1261="","",IF(F1261="","ERRO: data prevista ausente ou inválida",IF(O1261=0,"Duplicada: contada uma vez",IF(N(G1261)=0,"ERRO: tarefa fora do Plano Mestre",IF(P1261=0,"Tarefa retirada do plano: não conta","OK")))))</f>
        <v/>
      </c>
    </row>
    <row r="1262">
      <c r="A1262" s="29" t="n"/>
      <c r="B1262" s="25" t="n"/>
      <c r="C1262" s="49" t="n"/>
      <c r="D1262" s="29" t="n"/>
      <c r="E1262" s="23">
        <f>IF(OR(A1262="",B1262=""),"",A1262&amp;"|"&amp;B1262)</f>
        <v/>
      </c>
      <c r="F1262" s="30">
        <f>IF(OR(E1262="",NOT(ISNUMBER(C1262))),"",E1262&amp;"|"&amp;YEAR(C1262)&amp;"-"&amp;RIGHT("0"&amp;MONTH(C1262),2)&amp;"-"&amp;RIGHT("0"&amp;DAY(C1262),2))</f>
        <v/>
      </c>
      <c r="G1262" s="26">
        <f>IF(E1262="","",IFERROR(MATCH(E1262,pl_chave,0),0))</f>
        <v/>
      </c>
      <c r="H1262" s="23">
        <f>IF(G1262="","",IF(G1262=0,"Tarefa fora do plano",INDEX(pl_tag,G1262)))</f>
        <v/>
      </c>
      <c r="I1262" s="30">
        <f>IF(N(G1262)=0,"",INDEX(pl_atividade,G1262))</f>
        <v/>
      </c>
      <c r="J1262" s="50">
        <f>IF(N(G1262)=0,"",INDEX(pl_especialidade,G1262))</f>
        <v/>
      </c>
      <c r="K1262" s="28">
        <f>IF(N(G1262)=0,"",INDEX(pl_duracao,G1262))</f>
        <v/>
      </c>
      <c r="L1262" s="39">
        <f>IF(ISNUMBER(C1262),YEAR(C1262),"")</f>
        <v/>
      </c>
      <c r="M1262" s="39">
        <f>IF(ISNUMBER(C1262),MONTH(C1262),"")</f>
        <v/>
      </c>
      <c r="N1262" s="23">
        <f>IF(L1262="","",IF(NOT(ISNUMBER(crono_ano)),"Informe o ano",IF(L1262&lt;crono_ano,"Antes do ano",IF(L1262&gt;crono_ano,"Depois do ano","No ano"))))</f>
        <v/>
      </c>
      <c r="O1262" s="39">
        <f>IF(F1262="","",IF(COUNTIF(F$7:F1262,F1262)=1,1,0))</f>
        <v/>
      </c>
      <c r="P1262" s="39">
        <f>IF(A1262&amp;B1262&amp;C1262="","",IF(AND(O1262=1,N(G1262)&gt;0),IF(INDEX(pl_ativa,MAX(1,N(G1262)))="Sim",1,0),0))</f>
        <v/>
      </c>
      <c r="Q1262" s="39">
        <f>IF(F1262="","",COUNTIFS(ex_chave_oc,F1262,ex_cancelada,"&lt;&gt;Sim"))</f>
        <v/>
      </c>
      <c r="R1262" s="51">
        <f>IF(P1262="","",IF(AND(P1262=1,N(Q1262)&gt;0),1,0))</f>
        <v/>
      </c>
      <c r="S1262" s="30">
        <f>IF(P1262="","",IF(F1262="","ERRO: data prevista ausente ou inválida",IF(O1262=0,"Duplicada: contada uma vez",IF(N(G1262)=0,"ERRO: tarefa fora do Plano Mestre",IF(P1262=0,"Tarefa retirada do plano: não conta","OK")))))</f>
        <v/>
      </c>
    </row>
    <row r="1263">
      <c r="A1263" s="29" t="n"/>
      <c r="B1263" s="25" t="n"/>
      <c r="C1263" s="49" t="n"/>
      <c r="D1263" s="29" t="n"/>
      <c r="E1263" s="23">
        <f>IF(OR(A1263="",B1263=""),"",A1263&amp;"|"&amp;B1263)</f>
        <v/>
      </c>
      <c r="F1263" s="30">
        <f>IF(OR(E1263="",NOT(ISNUMBER(C1263))),"",E1263&amp;"|"&amp;YEAR(C1263)&amp;"-"&amp;RIGHT("0"&amp;MONTH(C1263),2)&amp;"-"&amp;RIGHT("0"&amp;DAY(C1263),2))</f>
        <v/>
      </c>
      <c r="G1263" s="26">
        <f>IF(E1263="","",IFERROR(MATCH(E1263,pl_chave,0),0))</f>
        <v/>
      </c>
      <c r="H1263" s="23">
        <f>IF(G1263="","",IF(G1263=0,"Tarefa fora do plano",INDEX(pl_tag,G1263)))</f>
        <v/>
      </c>
      <c r="I1263" s="30">
        <f>IF(N(G1263)=0,"",INDEX(pl_atividade,G1263))</f>
        <v/>
      </c>
      <c r="J1263" s="50">
        <f>IF(N(G1263)=0,"",INDEX(pl_especialidade,G1263))</f>
        <v/>
      </c>
      <c r="K1263" s="28">
        <f>IF(N(G1263)=0,"",INDEX(pl_duracao,G1263))</f>
        <v/>
      </c>
      <c r="L1263" s="39">
        <f>IF(ISNUMBER(C1263),YEAR(C1263),"")</f>
        <v/>
      </c>
      <c r="M1263" s="39">
        <f>IF(ISNUMBER(C1263),MONTH(C1263),"")</f>
        <v/>
      </c>
      <c r="N1263" s="23">
        <f>IF(L1263="","",IF(NOT(ISNUMBER(crono_ano)),"Informe o ano",IF(L1263&lt;crono_ano,"Antes do ano",IF(L1263&gt;crono_ano,"Depois do ano","No ano"))))</f>
        <v/>
      </c>
      <c r="O1263" s="39">
        <f>IF(F1263="","",IF(COUNTIF(F$7:F1263,F1263)=1,1,0))</f>
        <v/>
      </c>
      <c r="P1263" s="39">
        <f>IF(A1263&amp;B1263&amp;C1263="","",IF(AND(O1263=1,N(G1263)&gt;0),IF(INDEX(pl_ativa,MAX(1,N(G1263)))="Sim",1,0),0))</f>
        <v/>
      </c>
      <c r="Q1263" s="39">
        <f>IF(F1263="","",COUNTIFS(ex_chave_oc,F1263,ex_cancelada,"&lt;&gt;Sim"))</f>
        <v/>
      </c>
      <c r="R1263" s="51">
        <f>IF(P1263="","",IF(AND(P1263=1,N(Q1263)&gt;0),1,0))</f>
        <v/>
      </c>
      <c r="S1263" s="30">
        <f>IF(P1263="","",IF(F1263="","ERRO: data prevista ausente ou inválida",IF(O1263=0,"Duplicada: contada uma vez",IF(N(G1263)=0,"ERRO: tarefa fora do Plano Mestre",IF(P1263=0,"Tarefa retirada do plano: não conta","OK")))))</f>
        <v/>
      </c>
    </row>
    <row r="1264">
      <c r="A1264" s="29" t="n"/>
      <c r="B1264" s="25" t="n"/>
      <c r="C1264" s="49" t="n"/>
      <c r="D1264" s="29" t="n"/>
      <c r="E1264" s="23">
        <f>IF(OR(A1264="",B1264=""),"",A1264&amp;"|"&amp;B1264)</f>
        <v/>
      </c>
      <c r="F1264" s="30">
        <f>IF(OR(E1264="",NOT(ISNUMBER(C1264))),"",E1264&amp;"|"&amp;YEAR(C1264)&amp;"-"&amp;RIGHT("0"&amp;MONTH(C1264),2)&amp;"-"&amp;RIGHT("0"&amp;DAY(C1264),2))</f>
        <v/>
      </c>
      <c r="G1264" s="26">
        <f>IF(E1264="","",IFERROR(MATCH(E1264,pl_chave,0),0))</f>
        <v/>
      </c>
      <c r="H1264" s="23">
        <f>IF(G1264="","",IF(G1264=0,"Tarefa fora do plano",INDEX(pl_tag,G1264)))</f>
        <v/>
      </c>
      <c r="I1264" s="30">
        <f>IF(N(G1264)=0,"",INDEX(pl_atividade,G1264))</f>
        <v/>
      </c>
      <c r="J1264" s="50">
        <f>IF(N(G1264)=0,"",INDEX(pl_especialidade,G1264))</f>
        <v/>
      </c>
      <c r="K1264" s="28">
        <f>IF(N(G1264)=0,"",INDEX(pl_duracao,G1264))</f>
        <v/>
      </c>
      <c r="L1264" s="39">
        <f>IF(ISNUMBER(C1264),YEAR(C1264),"")</f>
        <v/>
      </c>
      <c r="M1264" s="39">
        <f>IF(ISNUMBER(C1264),MONTH(C1264),"")</f>
        <v/>
      </c>
      <c r="N1264" s="23">
        <f>IF(L1264="","",IF(NOT(ISNUMBER(crono_ano)),"Informe o ano",IF(L1264&lt;crono_ano,"Antes do ano",IF(L1264&gt;crono_ano,"Depois do ano","No ano"))))</f>
        <v/>
      </c>
      <c r="O1264" s="39">
        <f>IF(F1264="","",IF(COUNTIF(F$7:F1264,F1264)=1,1,0))</f>
        <v/>
      </c>
      <c r="P1264" s="39">
        <f>IF(A1264&amp;B1264&amp;C1264="","",IF(AND(O1264=1,N(G1264)&gt;0),IF(INDEX(pl_ativa,MAX(1,N(G1264)))="Sim",1,0),0))</f>
        <v/>
      </c>
      <c r="Q1264" s="39">
        <f>IF(F1264="","",COUNTIFS(ex_chave_oc,F1264,ex_cancelada,"&lt;&gt;Sim"))</f>
        <v/>
      </c>
      <c r="R1264" s="51">
        <f>IF(P1264="","",IF(AND(P1264=1,N(Q1264)&gt;0),1,0))</f>
        <v/>
      </c>
      <c r="S1264" s="30">
        <f>IF(P1264="","",IF(F1264="","ERRO: data prevista ausente ou inválida",IF(O1264=0,"Duplicada: contada uma vez",IF(N(G1264)=0,"ERRO: tarefa fora do Plano Mestre",IF(P1264=0,"Tarefa retirada do plano: não conta","OK")))))</f>
        <v/>
      </c>
    </row>
    <row r="1265">
      <c r="A1265" s="29" t="n"/>
      <c r="B1265" s="25" t="n"/>
      <c r="C1265" s="49" t="n"/>
      <c r="D1265" s="29" t="n"/>
      <c r="E1265" s="23">
        <f>IF(OR(A1265="",B1265=""),"",A1265&amp;"|"&amp;B1265)</f>
        <v/>
      </c>
      <c r="F1265" s="30">
        <f>IF(OR(E1265="",NOT(ISNUMBER(C1265))),"",E1265&amp;"|"&amp;YEAR(C1265)&amp;"-"&amp;RIGHT("0"&amp;MONTH(C1265),2)&amp;"-"&amp;RIGHT("0"&amp;DAY(C1265),2))</f>
        <v/>
      </c>
      <c r="G1265" s="26">
        <f>IF(E1265="","",IFERROR(MATCH(E1265,pl_chave,0),0))</f>
        <v/>
      </c>
      <c r="H1265" s="23">
        <f>IF(G1265="","",IF(G1265=0,"Tarefa fora do plano",INDEX(pl_tag,G1265)))</f>
        <v/>
      </c>
      <c r="I1265" s="30">
        <f>IF(N(G1265)=0,"",INDEX(pl_atividade,G1265))</f>
        <v/>
      </c>
      <c r="J1265" s="50">
        <f>IF(N(G1265)=0,"",INDEX(pl_especialidade,G1265))</f>
        <v/>
      </c>
      <c r="K1265" s="28">
        <f>IF(N(G1265)=0,"",INDEX(pl_duracao,G1265))</f>
        <v/>
      </c>
      <c r="L1265" s="39">
        <f>IF(ISNUMBER(C1265),YEAR(C1265),"")</f>
        <v/>
      </c>
      <c r="M1265" s="39">
        <f>IF(ISNUMBER(C1265),MONTH(C1265),"")</f>
        <v/>
      </c>
      <c r="N1265" s="23">
        <f>IF(L1265="","",IF(NOT(ISNUMBER(crono_ano)),"Informe o ano",IF(L1265&lt;crono_ano,"Antes do ano",IF(L1265&gt;crono_ano,"Depois do ano","No ano"))))</f>
        <v/>
      </c>
      <c r="O1265" s="39">
        <f>IF(F1265="","",IF(COUNTIF(F$7:F1265,F1265)=1,1,0))</f>
        <v/>
      </c>
      <c r="P1265" s="39">
        <f>IF(A1265&amp;B1265&amp;C1265="","",IF(AND(O1265=1,N(G1265)&gt;0),IF(INDEX(pl_ativa,MAX(1,N(G1265)))="Sim",1,0),0))</f>
        <v/>
      </c>
      <c r="Q1265" s="39">
        <f>IF(F1265="","",COUNTIFS(ex_chave_oc,F1265,ex_cancelada,"&lt;&gt;Sim"))</f>
        <v/>
      </c>
      <c r="R1265" s="51">
        <f>IF(P1265="","",IF(AND(P1265=1,N(Q1265)&gt;0),1,0))</f>
        <v/>
      </c>
      <c r="S1265" s="30">
        <f>IF(P1265="","",IF(F1265="","ERRO: data prevista ausente ou inválida",IF(O1265=0,"Duplicada: contada uma vez",IF(N(G1265)=0,"ERRO: tarefa fora do Plano Mestre",IF(P1265=0,"Tarefa retirada do plano: não conta","OK")))))</f>
        <v/>
      </c>
    </row>
    <row r="1266">
      <c r="A1266" s="29" t="n"/>
      <c r="B1266" s="25" t="n"/>
      <c r="C1266" s="49" t="n"/>
      <c r="D1266" s="29" t="n"/>
      <c r="E1266" s="23">
        <f>IF(OR(A1266="",B1266=""),"",A1266&amp;"|"&amp;B1266)</f>
        <v/>
      </c>
      <c r="F1266" s="30">
        <f>IF(OR(E1266="",NOT(ISNUMBER(C1266))),"",E1266&amp;"|"&amp;YEAR(C1266)&amp;"-"&amp;RIGHT("0"&amp;MONTH(C1266),2)&amp;"-"&amp;RIGHT("0"&amp;DAY(C1266),2))</f>
        <v/>
      </c>
      <c r="G1266" s="26">
        <f>IF(E1266="","",IFERROR(MATCH(E1266,pl_chave,0),0))</f>
        <v/>
      </c>
      <c r="H1266" s="23">
        <f>IF(G1266="","",IF(G1266=0,"Tarefa fora do plano",INDEX(pl_tag,G1266)))</f>
        <v/>
      </c>
      <c r="I1266" s="30">
        <f>IF(N(G1266)=0,"",INDEX(pl_atividade,G1266))</f>
        <v/>
      </c>
      <c r="J1266" s="50">
        <f>IF(N(G1266)=0,"",INDEX(pl_especialidade,G1266))</f>
        <v/>
      </c>
      <c r="K1266" s="28">
        <f>IF(N(G1266)=0,"",INDEX(pl_duracao,G1266))</f>
        <v/>
      </c>
      <c r="L1266" s="39">
        <f>IF(ISNUMBER(C1266),YEAR(C1266),"")</f>
        <v/>
      </c>
      <c r="M1266" s="39">
        <f>IF(ISNUMBER(C1266),MONTH(C1266),"")</f>
        <v/>
      </c>
      <c r="N1266" s="23">
        <f>IF(L1266="","",IF(NOT(ISNUMBER(crono_ano)),"Informe o ano",IF(L1266&lt;crono_ano,"Antes do ano",IF(L1266&gt;crono_ano,"Depois do ano","No ano"))))</f>
        <v/>
      </c>
      <c r="O1266" s="39">
        <f>IF(F1266="","",IF(COUNTIF(F$7:F1266,F1266)=1,1,0))</f>
        <v/>
      </c>
      <c r="P1266" s="39">
        <f>IF(A1266&amp;B1266&amp;C1266="","",IF(AND(O1266=1,N(G1266)&gt;0),IF(INDEX(pl_ativa,MAX(1,N(G1266)))="Sim",1,0),0))</f>
        <v/>
      </c>
      <c r="Q1266" s="39">
        <f>IF(F1266="","",COUNTIFS(ex_chave_oc,F1266,ex_cancelada,"&lt;&gt;Sim"))</f>
        <v/>
      </c>
      <c r="R1266" s="51">
        <f>IF(P1266="","",IF(AND(P1266=1,N(Q1266)&gt;0),1,0))</f>
        <v/>
      </c>
      <c r="S1266" s="30">
        <f>IF(P1266="","",IF(F1266="","ERRO: data prevista ausente ou inválida",IF(O1266=0,"Duplicada: contada uma vez",IF(N(G1266)=0,"ERRO: tarefa fora do Plano Mestre",IF(P1266=0,"Tarefa retirada do plano: não conta","OK")))))</f>
        <v/>
      </c>
    </row>
    <row r="1267">
      <c r="A1267" s="29" t="n"/>
      <c r="B1267" s="25" t="n"/>
      <c r="C1267" s="49" t="n"/>
      <c r="D1267" s="29" t="n"/>
      <c r="E1267" s="23">
        <f>IF(OR(A1267="",B1267=""),"",A1267&amp;"|"&amp;B1267)</f>
        <v/>
      </c>
      <c r="F1267" s="30">
        <f>IF(OR(E1267="",NOT(ISNUMBER(C1267))),"",E1267&amp;"|"&amp;YEAR(C1267)&amp;"-"&amp;RIGHT("0"&amp;MONTH(C1267),2)&amp;"-"&amp;RIGHT("0"&amp;DAY(C1267),2))</f>
        <v/>
      </c>
      <c r="G1267" s="26">
        <f>IF(E1267="","",IFERROR(MATCH(E1267,pl_chave,0),0))</f>
        <v/>
      </c>
      <c r="H1267" s="23">
        <f>IF(G1267="","",IF(G1267=0,"Tarefa fora do plano",INDEX(pl_tag,G1267)))</f>
        <v/>
      </c>
      <c r="I1267" s="30">
        <f>IF(N(G1267)=0,"",INDEX(pl_atividade,G1267))</f>
        <v/>
      </c>
      <c r="J1267" s="50">
        <f>IF(N(G1267)=0,"",INDEX(pl_especialidade,G1267))</f>
        <v/>
      </c>
      <c r="K1267" s="28">
        <f>IF(N(G1267)=0,"",INDEX(pl_duracao,G1267))</f>
        <v/>
      </c>
      <c r="L1267" s="39">
        <f>IF(ISNUMBER(C1267),YEAR(C1267),"")</f>
        <v/>
      </c>
      <c r="M1267" s="39">
        <f>IF(ISNUMBER(C1267),MONTH(C1267),"")</f>
        <v/>
      </c>
      <c r="N1267" s="23">
        <f>IF(L1267="","",IF(NOT(ISNUMBER(crono_ano)),"Informe o ano",IF(L1267&lt;crono_ano,"Antes do ano",IF(L1267&gt;crono_ano,"Depois do ano","No ano"))))</f>
        <v/>
      </c>
      <c r="O1267" s="39">
        <f>IF(F1267="","",IF(COUNTIF(F$7:F1267,F1267)=1,1,0))</f>
        <v/>
      </c>
      <c r="P1267" s="39">
        <f>IF(A1267&amp;B1267&amp;C1267="","",IF(AND(O1267=1,N(G1267)&gt;0),IF(INDEX(pl_ativa,MAX(1,N(G1267)))="Sim",1,0),0))</f>
        <v/>
      </c>
      <c r="Q1267" s="39">
        <f>IF(F1267="","",COUNTIFS(ex_chave_oc,F1267,ex_cancelada,"&lt;&gt;Sim"))</f>
        <v/>
      </c>
      <c r="R1267" s="51">
        <f>IF(P1267="","",IF(AND(P1267=1,N(Q1267)&gt;0),1,0))</f>
        <v/>
      </c>
      <c r="S1267" s="30">
        <f>IF(P1267="","",IF(F1267="","ERRO: data prevista ausente ou inválida",IF(O1267=0,"Duplicada: contada uma vez",IF(N(G1267)=0,"ERRO: tarefa fora do Plano Mestre",IF(P1267=0,"Tarefa retirada do plano: não conta","OK")))))</f>
        <v/>
      </c>
    </row>
    <row r="1268">
      <c r="A1268" s="29" t="n"/>
      <c r="B1268" s="25" t="n"/>
      <c r="C1268" s="49" t="n"/>
      <c r="D1268" s="29" t="n"/>
      <c r="E1268" s="23">
        <f>IF(OR(A1268="",B1268=""),"",A1268&amp;"|"&amp;B1268)</f>
        <v/>
      </c>
      <c r="F1268" s="30">
        <f>IF(OR(E1268="",NOT(ISNUMBER(C1268))),"",E1268&amp;"|"&amp;YEAR(C1268)&amp;"-"&amp;RIGHT("0"&amp;MONTH(C1268),2)&amp;"-"&amp;RIGHT("0"&amp;DAY(C1268),2))</f>
        <v/>
      </c>
      <c r="G1268" s="26">
        <f>IF(E1268="","",IFERROR(MATCH(E1268,pl_chave,0),0))</f>
        <v/>
      </c>
      <c r="H1268" s="23">
        <f>IF(G1268="","",IF(G1268=0,"Tarefa fora do plano",INDEX(pl_tag,G1268)))</f>
        <v/>
      </c>
      <c r="I1268" s="30">
        <f>IF(N(G1268)=0,"",INDEX(pl_atividade,G1268))</f>
        <v/>
      </c>
      <c r="J1268" s="50">
        <f>IF(N(G1268)=0,"",INDEX(pl_especialidade,G1268))</f>
        <v/>
      </c>
      <c r="K1268" s="28">
        <f>IF(N(G1268)=0,"",INDEX(pl_duracao,G1268))</f>
        <v/>
      </c>
      <c r="L1268" s="39">
        <f>IF(ISNUMBER(C1268),YEAR(C1268),"")</f>
        <v/>
      </c>
      <c r="M1268" s="39">
        <f>IF(ISNUMBER(C1268),MONTH(C1268),"")</f>
        <v/>
      </c>
      <c r="N1268" s="23">
        <f>IF(L1268="","",IF(NOT(ISNUMBER(crono_ano)),"Informe o ano",IF(L1268&lt;crono_ano,"Antes do ano",IF(L1268&gt;crono_ano,"Depois do ano","No ano"))))</f>
        <v/>
      </c>
      <c r="O1268" s="39">
        <f>IF(F1268="","",IF(COUNTIF(F$7:F1268,F1268)=1,1,0))</f>
        <v/>
      </c>
      <c r="P1268" s="39">
        <f>IF(A1268&amp;B1268&amp;C1268="","",IF(AND(O1268=1,N(G1268)&gt;0),IF(INDEX(pl_ativa,MAX(1,N(G1268)))="Sim",1,0),0))</f>
        <v/>
      </c>
      <c r="Q1268" s="39">
        <f>IF(F1268="","",COUNTIFS(ex_chave_oc,F1268,ex_cancelada,"&lt;&gt;Sim"))</f>
        <v/>
      </c>
      <c r="R1268" s="51">
        <f>IF(P1268="","",IF(AND(P1268=1,N(Q1268)&gt;0),1,0))</f>
        <v/>
      </c>
      <c r="S1268" s="30">
        <f>IF(P1268="","",IF(F1268="","ERRO: data prevista ausente ou inválida",IF(O1268=0,"Duplicada: contada uma vez",IF(N(G1268)=0,"ERRO: tarefa fora do Plano Mestre",IF(P1268=0,"Tarefa retirada do plano: não conta","OK")))))</f>
        <v/>
      </c>
    </row>
    <row r="1269">
      <c r="A1269" s="29" t="n"/>
      <c r="B1269" s="25" t="n"/>
      <c r="C1269" s="49" t="n"/>
      <c r="D1269" s="29" t="n"/>
      <c r="E1269" s="23">
        <f>IF(OR(A1269="",B1269=""),"",A1269&amp;"|"&amp;B1269)</f>
        <v/>
      </c>
      <c r="F1269" s="30">
        <f>IF(OR(E1269="",NOT(ISNUMBER(C1269))),"",E1269&amp;"|"&amp;YEAR(C1269)&amp;"-"&amp;RIGHT("0"&amp;MONTH(C1269),2)&amp;"-"&amp;RIGHT("0"&amp;DAY(C1269),2))</f>
        <v/>
      </c>
      <c r="G1269" s="26">
        <f>IF(E1269="","",IFERROR(MATCH(E1269,pl_chave,0),0))</f>
        <v/>
      </c>
      <c r="H1269" s="23">
        <f>IF(G1269="","",IF(G1269=0,"Tarefa fora do plano",INDEX(pl_tag,G1269)))</f>
        <v/>
      </c>
      <c r="I1269" s="30">
        <f>IF(N(G1269)=0,"",INDEX(pl_atividade,G1269))</f>
        <v/>
      </c>
      <c r="J1269" s="50">
        <f>IF(N(G1269)=0,"",INDEX(pl_especialidade,G1269))</f>
        <v/>
      </c>
      <c r="K1269" s="28">
        <f>IF(N(G1269)=0,"",INDEX(pl_duracao,G1269))</f>
        <v/>
      </c>
      <c r="L1269" s="39">
        <f>IF(ISNUMBER(C1269),YEAR(C1269),"")</f>
        <v/>
      </c>
      <c r="M1269" s="39">
        <f>IF(ISNUMBER(C1269),MONTH(C1269),"")</f>
        <v/>
      </c>
      <c r="N1269" s="23">
        <f>IF(L1269="","",IF(NOT(ISNUMBER(crono_ano)),"Informe o ano",IF(L1269&lt;crono_ano,"Antes do ano",IF(L1269&gt;crono_ano,"Depois do ano","No ano"))))</f>
        <v/>
      </c>
      <c r="O1269" s="39">
        <f>IF(F1269="","",IF(COUNTIF(F$7:F1269,F1269)=1,1,0))</f>
        <v/>
      </c>
      <c r="P1269" s="39">
        <f>IF(A1269&amp;B1269&amp;C1269="","",IF(AND(O1269=1,N(G1269)&gt;0),IF(INDEX(pl_ativa,MAX(1,N(G1269)))="Sim",1,0),0))</f>
        <v/>
      </c>
      <c r="Q1269" s="39">
        <f>IF(F1269="","",COUNTIFS(ex_chave_oc,F1269,ex_cancelada,"&lt;&gt;Sim"))</f>
        <v/>
      </c>
      <c r="R1269" s="51">
        <f>IF(P1269="","",IF(AND(P1269=1,N(Q1269)&gt;0),1,0))</f>
        <v/>
      </c>
      <c r="S1269" s="30">
        <f>IF(P1269="","",IF(F1269="","ERRO: data prevista ausente ou inválida",IF(O1269=0,"Duplicada: contada uma vez",IF(N(G1269)=0,"ERRO: tarefa fora do Plano Mestre",IF(P1269=0,"Tarefa retirada do plano: não conta","OK")))))</f>
        <v/>
      </c>
    </row>
    <row r="1270">
      <c r="A1270" s="29" t="n"/>
      <c r="B1270" s="25" t="n"/>
      <c r="C1270" s="49" t="n"/>
      <c r="D1270" s="29" t="n"/>
      <c r="E1270" s="23">
        <f>IF(OR(A1270="",B1270=""),"",A1270&amp;"|"&amp;B1270)</f>
        <v/>
      </c>
      <c r="F1270" s="30">
        <f>IF(OR(E1270="",NOT(ISNUMBER(C1270))),"",E1270&amp;"|"&amp;YEAR(C1270)&amp;"-"&amp;RIGHT("0"&amp;MONTH(C1270),2)&amp;"-"&amp;RIGHT("0"&amp;DAY(C1270),2))</f>
        <v/>
      </c>
      <c r="G1270" s="26">
        <f>IF(E1270="","",IFERROR(MATCH(E1270,pl_chave,0),0))</f>
        <v/>
      </c>
      <c r="H1270" s="23">
        <f>IF(G1270="","",IF(G1270=0,"Tarefa fora do plano",INDEX(pl_tag,G1270)))</f>
        <v/>
      </c>
      <c r="I1270" s="30">
        <f>IF(N(G1270)=0,"",INDEX(pl_atividade,G1270))</f>
        <v/>
      </c>
      <c r="J1270" s="50">
        <f>IF(N(G1270)=0,"",INDEX(pl_especialidade,G1270))</f>
        <v/>
      </c>
      <c r="K1270" s="28">
        <f>IF(N(G1270)=0,"",INDEX(pl_duracao,G1270))</f>
        <v/>
      </c>
      <c r="L1270" s="39">
        <f>IF(ISNUMBER(C1270),YEAR(C1270),"")</f>
        <v/>
      </c>
      <c r="M1270" s="39">
        <f>IF(ISNUMBER(C1270),MONTH(C1270),"")</f>
        <v/>
      </c>
      <c r="N1270" s="23">
        <f>IF(L1270="","",IF(NOT(ISNUMBER(crono_ano)),"Informe o ano",IF(L1270&lt;crono_ano,"Antes do ano",IF(L1270&gt;crono_ano,"Depois do ano","No ano"))))</f>
        <v/>
      </c>
      <c r="O1270" s="39">
        <f>IF(F1270="","",IF(COUNTIF(F$7:F1270,F1270)=1,1,0))</f>
        <v/>
      </c>
      <c r="P1270" s="39">
        <f>IF(A1270&amp;B1270&amp;C1270="","",IF(AND(O1270=1,N(G1270)&gt;0),IF(INDEX(pl_ativa,MAX(1,N(G1270)))="Sim",1,0),0))</f>
        <v/>
      </c>
      <c r="Q1270" s="39">
        <f>IF(F1270="","",COUNTIFS(ex_chave_oc,F1270,ex_cancelada,"&lt;&gt;Sim"))</f>
        <v/>
      </c>
      <c r="R1270" s="51">
        <f>IF(P1270="","",IF(AND(P1270=1,N(Q1270)&gt;0),1,0))</f>
        <v/>
      </c>
      <c r="S1270" s="30">
        <f>IF(P1270="","",IF(F1270="","ERRO: data prevista ausente ou inválida",IF(O1270=0,"Duplicada: contada uma vez",IF(N(G1270)=0,"ERRO: tarefa fora do Plano Mestre",IF(P1270=0,"Tarefa retirada do plano: não conta","OK")))))</f>
        <v/>
      </c>
    </row>
    <row r="1271">
      <c r="A1271" s="29" t="n"/>
      <c r="B1271" s="25" t="n"/>
      <c r="C1271" s="49" t="n"/>
      <c r="D1271" s="29" t="n"/>
      <c r="E1271" s="23">
        <f>IF(OR(A1271="",B1271=""),"",A1271&amp;"|"&amp;B1271)</f>
        <v/>
      </c>
      <c r="F1271" s="30">
        <f>IF(OR(E1271="",NOT(ISNUMBER(C1271))),"",E1271&amp;"|"&amp;YEAR(C1271)&amp;"-"&amp;RIGHT("0"&amp;MONTH(C1271),2)&amp;"-"&amp;RIGHT("0"&amp;DAY(C1271),2))</f>
        <v/>
      </c>
      <c r="G1271" s="26">
        <f>IF(E1271="","",IFERROR(MATCH(E1271,pl_chave,0),0))</f>
        <v/>
      </c>
      <c r="H1271" s="23">
        <f>IF(G1271="","",IF(G1271=0,"Tarefa fora do plano",INDEX(pl_tag,G1271)))</f>
        <v/>
      </c>
      <c r="I1271" s="30">
        <f>IF(N(G1271)=0,"",INDEX(pl_atividade,G1271))</f>
        <v/>
      </c>
      <c r="J1271" s="50">
        <f>IF(N(G1271)=0,"",INDEX(pl_especialidade,G1271))</f>
        <v/>
      </c>
      <c r="K1271" s="28">
        <f>IF(N(G1271)=0,"",INDEX(pl_duracao,G1271))</f>
        <v/>
      </c>
      <c r="L1271" s="39">
        <f>IF(ISNUMBER(C1271),YEAR(C1271),"")</f>
        <v/>
      </c>
      <c r="M1271" s="39">
        <f>IF(ISNUMBER(C1271),MONTH(C1271),"")</f>
        <v/>
      </c>
      <c r="N1271" s="23">
        <f>IF(L1271="","",IF(NOT(ISNUMBER(crono_ano)),"Informe o ano",IF(L1271&lt;crono_ano,"Antes do ano",IF(L1271&gt;crono_ano,"Depois do ano","No ano"))))</f>
        <v/>
      </c>
      <c r="O1271" s="39">
        <f>IF(F1271="","",IF(COUNTIF(F$7:F1271,F1271)=1,1,0))</f>
        <v/>
      </c>
      <c r="P1271" s="39">
        <f>IF(A1271&amp;B1271&amp;C1271="","",IF(AND(O1271=1,N(G1271)&gt;0),IF(INDEX(pl_ativa,MAX(1,N(G1271)))="Sim",1,0),0))</f>
        <v/>
      </c>
      <c r="Q1271" s="39">
        <f>IF(F1271="","",COUNTIFS(ex_chave_oc,F1271,ex_cancelada,"&lt;&gt;Sim"))</f>
        <v/>
      </c>
      <c r="R1271" s="51">
        <f>IF(P1271="","",IF(AND(P1271=1,N(Q1271)&gt;0),1,0))</f>
        <v/>
      </c>
      <c r="S1271" s="30">
        <f>IF(P1271="","",IF(F1271="","ERRO: data prevista ausente ou inválida",IF(O1271=0,"Duplicada: contada uma vez",IF(N(G1271)=0,"ERRO: tarefa fora do Plano Mestre",IF(P1271=0,"Tarefa retirada do plano: não conta","OK")))))</f>
        <v/>
      </c>
    </row>
    <row r="1272">
      <c r="A1272" s="29" t="n"/>
      <c r="B1272" s="25" t="n"/>
      <c r="C1272" s="49" t="n"/>
      <c r="D1272" s="29" t="n"/>
      <c r="E1272" s="23">
        <f>IF(OR(A1272="",B1272=""),"",A1272&amp;"|"&amp;B1272)</f>
        <v/>
      </c>
      <c r="F1272" s="30">
        <f>IF(OR(E1272="",NOT(ISNUMBER(C1272))),"",E1272&amp;"|"&amp;YEAR(C1272)&amp;"-"&amp;RIGHT("0"&amp;MONTH(C1272),2)&amp;"-"&amp;RIGHT("0"&amp;DAY(C1272),2))</f>
        <v/>
      </c>
      <c r="G1272" s="26">
        <f>IF(E1272="","",IFERROR(MATCH(E1272,pl_chave,0),0))</f>
        <v/>
      </c>
      <c r="H1272" s="23">
        <f>IF(G1272="","",IF(G1272=0,"Tarefa fora do plano",INDEX(pl_tag,G1272)))</f>
        <v/>
      </c>
      <c r="I1272" s="30">
        <f>IF(N(G1272)=0,"",INDEX(pl_atividade,G1272))</f>
        <v/>
      </c>
      <c r="J1272" s="50">
        <f>IF(N(G1272)=0,"",INDEX(pl_especialidade,G1272))</f>
        <v/>
      </c>
      <c r="K1272" s="28">
        <f>IF(N(G1272)=0,"",INDEX(pl_duracao,G1272))</f>
        <v/>
      </c>
      <c r="L1272" s="39">
        <f>IF(ISNUMBER(C1272),YEAR(C1272),"")</f>
        <v/>
      </c>
      <c r="M1272" s="39">
        <f>IF(ISNUMBER(C1272),MONTH(C1272),"")</f>
        <v/>
      </c>
      <c r="N1272" s="23">
        <f>IF(L1272="","",IF(NOT(ISNUMBER(crono_ano)),"Informe o ano",IF(L1272&lt;crono_ano,"Antes do ano",IF(L1272&gt;crono_ano,"Depois do ano","No ano"))))</f>
        <v/>
      </c>
      <c r="O1272" s="39">
        <f>IF(F1272="","",IF(COUNTIF(F$7:F1272,F1272)=1,1,0))</f>
        <v/>
      </c>
      <c r="P1272" s="39">
        <f>IF(A1272&amp;B1272&amp;C1272="","",IF(AND(O1272=1,N(G1272)&gt;0),IF(INDEX(pl_ativa,MAX(1,N(G1272)))="Sim",1,0),0))</f>
        <v/>
      </c>
      <c r="Q1272" s="39">
        <f>IF(F1272="","",COUNTIFS(ex_chave_oc,F1272,ex_cancelada,"&lt;&gt;Sim"))</f>
        <v/>
      </c>
      <c r="R1272" s="51">
        <f>IF(P1272="","",IF(AND(P1272=1,N(Q1272)&gt;0),1,0))</f>
        <v/>
      </c>
      <c r="S1272" s="30">
        <f>IF(P1272="","",IF(F1272="","ERRO: data prevista ausente ou inválida",IF(O1272=0,"Duplicada: contada uma vez",IF(N(G1272)=0,"ERRO: tarefa fora do Plano Mestre",IF(P1272=0,"Tarefa retirada do plano: não conta","OK")))))</f>
        <v/>
      </c>
    </row>
    <row r="1273">
      <c r="A1273" s="29" t="n"/>
      <c r="B1273" s="25" t="n"/>
      <c r="C1273" s="49" t="n"/>
      <c r="D1273" s="29" t="n"/>
      <c r="E1273" s="23">
        <f>IF(OR(A1273="",B1273=""),"",A1273&amp;"|"&amp;B1273)</f>
        <v/>
      </c>
      <c r="F1273" s="30">
        <f>IF(OR(E1273="",NOT(ISNUMBER(C1273))),"",E1273&amp;"|"&amp;YEAR(C1273)&amp;"-"&amp;RIGHT("0"&amp;MONTH(C1273),2)&amp;"-"&amp;RIGHT("0"&amp;DAY(C1273),2))</f>
        <v/>
      </c>
      <c r="G1273" s="26">
        <f>IF(E1273="","",IFERROR(MATCH(E1273,pl_chave,0),0))</f>
        <v/>
      </c>
      <c r="H1273" s="23">
        <f>IF(G1273="","",IF(G1273=0,"Tarefa fora do plano",INDEX(pl_tag,G1273)))</f>
        <v/>
      </c>
      <c r="I1273" s="30">
        <f>IF(N(G1273)=0,"",INDEX(pl_atividade,G1273))</f>
        <v/>
      </c>
      <c r="J1273" s="50">
        <f>IF(N(G1273)=0,"",INDEX(pl_especialidade,G1273))</f>
        <v/>
      </c>
      <c r="K1273" s="28">
        <f>IF(N(G1273)=0,"",INDEX(pl_duracao,G1273))</f>
        <v/>
      </c>
      <c r="L1273" s="39">
        <f>IF(ISNUMBER(C1273),YEAR(C1273),"")</f>
        <v/>
      </c>
      <c r="M1273" s="39">
        <f>IF(ISNUMBER(C1273),MONTH(C1273),"")</f>
        <v/>
      </c>
      <c r="N1273" s="23">
        <f>IF(L1273="","",IF(NOT(ISNUMBER(crono_ano)),"Informe o ano",IF(L1273&lt;crono_ano,"Antes do ano",IF(L1273&gt;crono_ano,"Depois do ano","No ano"))))</f>
        <v/>
      </c>
      <c r="O1273" s="39">
        <f>IF(F1273="","",IF(COUNTIF(F$7:F1273,F1273)=1,1,0))</f>
        <v/>
      </c>
      <c r="P1273" s="39">
        <f>IF(A1273&amp;B1273&amp;C1273="","",IF(AND(O1273=1,N(G1273)&gt;0),IF(INDEX(pl_ativa,MAX(1,N(G1273)))="Sim",1,0),0))</f>
        <v/>
      </c>
      <c r="Q1273" s="39">
        <f>IF(F1273="","",COUNTIFS(ex_chave_oc,F1273,ex_cancelada,"&lt;&gt;Sim"))</f>
        <v/>
      </c>
      <c r="R1273" s="51">
        <f>IF(P1273="","",IF(AND(P1273=1,N(Q1273)&gt;0),1,0))</f>
        <v/>
      </c>
      <c r="S1273" s="30">
        <f>IF(P1273="","",IF(F1273="","ERRO: data prevista ausente ou inválida",IF(O1273=0,"Duplicada: contada uma vez",IF(N(G1273)=0,"ERRO: tarefa fora do Plano Mestre",IF(P1273=0,"Tarefa retirada do plano: não conta","OK")))))</f>
        <v/>
      </c>
    </row>
    <row r="1274">
      <c r="A1274" s="29" t="n"/>
      <c r="B1274" s="25" t="n"/>
      <c r="C1274" s="49" t="n"/>
      <c r="D1274" s="29" t="n"/>
      <c r="E1274" s="23">
        <f>IF(OR(A1274="",B1274=""),"",A1274&amp;"|"&amp;B1274)</f>
        <v/>
      </c>
      <c r="F1274" s="30">
        <f>IF(OR(E1274="",NOT(ISNUMBER(C1274))),"",E1274&amp;"|"&amp;YEAR(C1274)&amp;"-"&amp;RIGHT("0"&amp;MONTH(C1274),2)&amp;"-"&amp;RIGHT("0"&amp;DAY(C1274),2))</f>
        <v/>
      </c>
      <c r="G1274" s="26">
        <f>IF(E1274="","",IFERROR(MATCH(E1274,pl_chave,0),0))</f>
        <v/>
      </c>
      <c r="H1274" s="23">
        <f>IF(G1274="","",IF(G1274=0,"Tarefa fora do plano",INDEX(pl_tag,G1274)))</f>
        <v/>
      </c>
      <c r="I1274" s="30">
        <f>IF(N(G1274)=0,"",INDEX(pl_atividade,G1274))</f>
        <v/>
      </c>
      <c r="J1274" s="50">
        <f>IF(N(G1274)=0,"",INDEX(pl_especialidade,G1274))</f>
        <v/>
      </c>
      <c r="K1274" s="28">
        <f>IF(N(G1274)=0,"",INDEX(pl_duracao,G1274))</f>
        <v/>
      </c>
      <c r="L1274" s="39">
        <f>IF(ISNUMBER(C1274),YEAR(C1274),"")</f>
        <v/>
      </c>
      <c r="M1274" s="39">
        <f>IF(ISNUMBER(C1274),MONTH(C1274),"")</f>
        <v/>
      </c>
      <c r="N1274" s="23">
        <f>IF(L1274="","",IF(NOT(ISNUMBER(crono_ano)),"Informe o ano",IF(L1274&lt;crono_ano,"Antes do ano",IF(L1274&gt;crono_ano,"Depois do ano","No ano"))))</f>
        <v/>
      </c>
      <c r="O1274" s="39">
        <f>IF(F1274="","",IF(COUNTIF(F$7:F1274,F1274)=1,1,0))</f>
        <v/>
      </c>
      <c r="P1274" s="39">
        <f>IF(A1274&amp;B1274&amp;C1274="","",IF(AND(O1274=1,N(G1274)&gt;0),IF(INDEX(pl_ativa,MAX(1,N(G1274)))="Sim",1,0),0))</f>
        <v/>
      </c>
      <c r="Q1274" s="39">
        <f>IF(F1274="","",COUNTIFS(ex_chave_oc,F1274,ex_cancelada,"&lt;&gt;Sim"))</f>
        <v/>
      </c>
      <c r="R1274" s="51">
        <f>IF(P1274="","",IF(AND(P1274=1,N(Q1274)&gt;0),1,0))</f>
        <v/>
      </c>
      <c r="S1274" s="30">
        <f>IF(P1274="","",IF(F1274="","ERRO: data prevista ausente ou inválida",IF(O1274=0,"Duplicada: contada uma vez",IF(N(G1274)=0,"ERRO: tarefa fora do Plano Mestre",IF(P1274=0,"Tarefa retirada do plano: não conta","OK")))))</f>
        <v/>
      </c>
    </row>
    <row r="1275">
      <c r="A1275" s="29" t="n"/>
      <c r="B1275" s="25" t="n"/>
      <c r="C1275" s="49" t="n"/>
      <c r="D1275" s="29" t="n"/>
      <c r="E1275" s="23">
        <f>IF(OR(A1275="",B1275=""),"",A1275&amp;"|"&amp;B1275)</f>
        <v/>
      </c>
      <c r="F1275" s="30">
        <f>IF(OR(E1275="",NOT(ISNUMBER(C1275))),"",E1275&amp;"|"&amp;YEAR(C1275)&amp;"-"&amp;RIGHT("0"&amp;MONTH(C1275),2)&amp;"-"&amp;RIGHT("0"&amp;DAY(C1275),2))</f>
        <v/>
      </c>
      <c r="G1275" s="26">
        <f>IF(E1275="","",IFERROR(MATCH(E1275,pl_chave,0),0))</f>
        <v/>
      </c>
      <c r="H1275" s="23">
        <f>IF(G1275="","",IF(G1275=0,"Tarefa fora do plano",INDEX(pl_tag,G1275)))</f>
        <v/>
      </c>
      <c r="I1275" s="30">
        <f>IF(N(G1275)=0,"",INDEX(pl_atividade,G1275))</f>
        <v/>
      </c>
      <c r="J1275" s="50">
        <f>IF(N(G1275)=0,"",INDEX(pl_especialidade,G1275))</f>
        <v/>
      </c>
      <c r="K1275" s="28">
        <f>IF(N(G1275)=0,"",INDEX(pl_duracao,G1275))</f>
        <v/>
      </c>
      <c r="L1275" s="39">
        <f>IF(ISNUMBER(C1275),YEAR(C1275),"")</f>
        <v/>
      </c>
      <c r="M1275" s="39">
        <f>IF(ISNUMBER(C1275),MONTH(C1275),"")</f>
        <v/>
      </c>
      <c r="N1275" s="23">
        <f>IF(L1275="","",IF(NOT(ISNUMBER(crono_ano)),"Informe o ano",IF(L1275&lt;crono_ano,"Antes do ano",IF(L1275&gt;crono_ano,"Depois do ano","No ano"))))</f>
        <v/>
      </c>
      <c r="O1275" s="39">
        <f>IF(F1275="","",IF(COUNTIF(F$7:F1275,F1275)=1,1,0))</f>
        <v/>
      </c>
      <c r="P1275" s="39">
        <f>IF(A1275&amp;B1275&amp;C1275="","",IF(AND(O1275=1,N(G1275)&gt;0),IF(INDEX(pl_ativa,MAX(1,N(G1275)))="Sim",1,0),0))</f>
        <v/>
      </c>
      <c r="Q1275" s="39">
        <f>IF(F1275="","",COUNTIFS(ex_chave_oc,F1275,ex_cancelada,"&lt;&gt;Sim"))</f>
        <v/>
      </c>
      <c r="R1275" s="51">
        <f>IF(P1275="","",IF(AND(P1275=1,N(Q1275)&gt;0),1,0))</f>
        <v/>
      </c>
      <c r="S1275" s="30">
        <f>IF(P1275="","",IF(F1275="","ERRO: data prevista ausente ou inválida",IF(O1275=0,"Duplicada: contada uma vez",IF(N(G1275)=0,"ERRO: tarefa fora do Plano Mestre",IF(P1275=0,"Tarefa retirada do plano: não conta","OK")))))</f>
        <v/>
      </c>
    </row>
    <row r="1276">
      <c r="A1276" s="29" t="n"/>
      <c r="B1276" s="25" t="n"/>
      <c r="C1276" s="49" t="n"/>
      <c r="D1276" s="29" t="n"/>
      <c r="E1276" s="23">
        <f>IF(OR(A1276="",B1276=""),"",A1276&amp;"|"&amp;B1276)</f>
        <v/>
      </c>
      <c r="F1276" s="30">
        <f>IF(OR(E1276="",NOT(ISNUMBER(C1276))),"",E1276&amp;"|"&amp;YEAR(C1276)&amp;"-"&amp;RIGHT("0"&amp;MONTH(C1276),2)&amp;"-"&amp;RIGHT("0"&amp;DAY(C1276),2))</f>
        <v/>
      </c>
      <c r="G1276" s="26">
        <f>IF(E1276="","",IFERROR(MATCH(E1276,pl_chave,0),0))</f>
        <v/>
      </c>
      <c r="H1276" s="23">
        <f>IF(G1276="","",IF(G1276=0,"Tarefa fora do plano",INDEX(pl_tag,G1276)))</f>
        <v/>
      </c>
      <c r="I1276" s="30">
        <f>IF(N(G1276)=0,"",INDEX(pl_atividade,G1276))</f>
        <v/>
      </c>
      <c r="J1276" s="50">
        <f>IF(N(G1276)=0,"",INDEX(pl_especialidade,G1276))</f>
        <v/>
      </c>
      <c r="K1276" s="28">
        <f>IF(N(G1276)=0,"",INDEX(pl_duracao,G1276))</f>
        <v/>
      </c>
      <c r="L1276" s="39">
        <f>IF(ISNUMBER(C1276),YEAR(C1276),"")</f>
        <v/>
      </c>
      <c r="M1276" s="39">
        <f>IF(ISNUMBER(C1276),MONTH(C1276),"")</f>
        <v/>
      </c>
      <c r="N1276" s="23">
        <f>IF(L1276="","",IF(NOT(ISNUMBER(crono_ano)),"Informe o ano",IF(L1276&lt;crono_ano,"Antes do ano",IF(L1276&gt;crono_ano,"Depois do ano","No ano"))))</f>
        <v/>
      </c>
      <c r="O1276" s="39">
        <f>IF(F1276="","",IF(COUNTIF(F$7:F1276,F1276)=1,1,0))</f>
        <v/>
      </c>
      <c r="P1276" s="39">
        <f>IF(A1276&amp;B1276&amp;C1276="","",IF(AND(O1276=1,N(G1276)&gt;0),IF(INDEX(pl_ativa,MAX(1,N(G1276)))="Sim",1,0),0))</f>
        <v/>
      </c>
      <c r="Q1276" s="39">
        <f>IF(F1276="","",COUNTIFS(ex_chave_oc,F1276,ex_cancelada,"&lt;&gt;Sim"))</f>
        <v/>
      </c>
      <c r="R1276" s="51">
        <f>IF(P1276="","",IF(AND(P1276=1,N(Q1276)&gt;0),1,0))</f>
        <v/>
      </c>
      <c r="S1276" s="30">
        <f>IF(P1276="","",IF(F1276="","ERRO: data prevista ausente ou inválida",IF(O1276=0,"Duplicada: contada uma vez",IF(N(G1276)=0,"ERRO: tarefa fora do Plano Mestre",IF(P1276=0,"Tarefa retirada do plano: não conta","OK")))))</f>
        <v/>
      </c>
    </row>
    <row r="1277">
      <c r="A1277" s="29" t="n"/>
      <c r="B1277" s="25" t="n"/>
      <c r="C1277" s="49" t="n"/>
      <c r="D1277" s="29" t="n"/>
      <c r="E1277" s="23">
        <f>IF(OR(A1277="",B1277=""),"",A1277&amp;"|"&amp;B1277)</f>
        <v/>
      </c>
      <c r="F1277" s="30">
        <f>IF(OR(E1277="",NOT(ISNUMBER(C1277))),"",E1277&amp;"|"&amp;YEAR(C1277)&amp;"-"&amp;RIGHT("0"&amp;MONTH(C1277),2)&amp;"-"&amp;RIGHT("0"&amp;DAY(C1277),2))</f>
        <v/>
      </c>
      <c r="G1277" s="26">
        <f>IF(E1277="","",IFERROR(MATCH(E1277,pl_chave,0),0))</f>
        <v/>
      </c>
      <c r="H1277" s="23">
        <f>IF(G1277="","",IF(G1277=0,"Tarefa fora do plano",INDEX(pl_tag,G1277)))</f>
        <v/>
      </c>
      <c r="I1277" s="30">
        <f>IF(N(G1277)=0,"",INDEX(pl_atividade,G1277))</f>
        <v/>
      </c>
      <c r="J1277" s="50">
        <f>IF(N(G1277)=0,"",INDEX(pl_especialidade,G1277))</f>
        <v/>
      </c>
      <c r="K1277" s="28">
        <f>IF(N(G1277)=0,"",INDEX(pl_duracao,G1277))</f>
        <v/>
      </c>
      <c r="L1277" s="39">
        <f>IF(ISNUMBER(C1277),YEAR(C1277),"")</f>
        <v/>
      </c>
      <c r="M1277" s="39">
        <f>IF(ISNUMBER(C1277),MONTH(C1277),"")</f>
        <v/>
      </c>
      <c r="N1277" s="23">
        <f>IF(L1277="","",IF(NOT(ISNUMBER(crono_ano)),"Informe o ano",IF(L1277&lt;crono_ano,"Antes do ano",IF(L1277&gt;crono_ano,"Depois do ano","No ano"))))</f>
        <v/>
      </c>
      <c r="O1277" s="39">
        <f>IF(F1277="","",IF(COUNTIF(F$7:F1277,F1277)=1,1,0))</f>
        <v/>
      </c>
      <c r="P1277" s="39">
        <f>IF(A1277&amp;B1277&amp;C1277="","",IF(AND(O1277=1,N(G1277)&gt;0),IF(INDEX(pl_ativa,MAX(1,N(G1277)))="Sim",1,0),0))</f>
        <v/>
      </c>
      <c r="Q1277" s="39">
        <f>IF(F1277="","",COUNTIFS(ex_chave_oc,F1277,ex_cancelada,"&lt;&gt;Sim"))</f>
        <v/>
      </c>
      <c r="R1277" s="51">
        <f>IF(P1277="","",IF(AND(P1277=1,N(Q1277)&gt;0),1,0))</f>
        <v/>
      </c>
      <c r="S1277" s="30">
        <f>IF(P1277="","",IF(F1277="","ERRO: data prevista ausente ou inválida",IF(O1277=0,"Duplicada: contada uma vez",IF(N(G1277)=0,"ERRO: tarefa fora do Plano Mestre",IF(P1277=0,"Tarefa retirada do plano: não conta","OK")))))</f>
        <v/>
      </c>
    </row>
    <row r="1278">
      <c r="A1278" s="29" t="n"/>
      <c r="B1278" s="25" t="n"/>
      <c r="C1278" s="49" t="n"/>
      <c r="D1278" s="29" t="n"/>
      <c r="E1278" s="23">
        <f>IF(OR(A1278="",B1278=""),"",A1278&amp;"|"&amp;B1278)</f>
        <v/>
      </c>
      <c r="F1278" s="30">
        <f>IF(OR(E1278="",NOT(ISNUMBER(C1278))),"",E1278&amp;"|"&amp;YEAR(C1278)&amp;"-"&amp;RIGHT("0"&amp;MONTH(C1278),2)&amp;"-"&amp;RIGHT("0"&amp;DAY(C1278),2))</f>
        <v/>
      </c>
      <c r="G1278" s="26">
        <f>IF(E1278="","",IFERROR(MATCH(E1278,pl_chave,0),0))</f>
        <v/>
      </c>
      <c r="H1278" s="23">
        <f>IF(G1278="","",IF(G1278=0,"Tarefa fora do plano",INDEX(pl_tag,G1278)))</f>
        <v/>
      </c>
      <c r="I1278" s="30">
        <f>IF(N(G1278)=0,"",INDEX(pl_atividade,G1278))</f>
        <v/>
      </c>
      <c r="J1278" s="50">
        <f>IF(N(G1278)=0,"",INDEX(pl_especialidade,G1278))</f>
        <v/>
      </c>
      <c r="K1278" s="28">
        <f>IF(N(G1278)=0,"",INDEX(pl_duracao,G1278))</f>
        <v/>
      </c>
      <c r="L1278" s="39">
        <f>IF(ISNUMBER(C1278),YEAR(C1278),"")</f>
        <v/>
      </c>
      <c r="M1278" s="39">
        <f>IF(ISNUMBER(C1278),MONTH(C1278),"")</f>
        <v/>
      </c>
      <c r="N1278" s="23">
        <f>IF(L1278="","",IF(NOT(ISNUMBER(crono_ano)),"Informe o ano",IF(L1278&lt;crono_ano,"Antes do ano",IF(L1278&gt;crono_ano,"Depois do ano","No ano"))))</f>
        <v/>
      </c>
      <c r="O1278" s="39">
        <f>IF(F1278="","",IF(COUNTIF(F$7:F1278,F1278)=1,1,0))</f>
        <v/>
      </c>
      <c r="P1278" s="39">
        <f>IF(A1278&amp;B1278&amp;C1278="","",IF(AND(O1278=1,N(G1278)&gt;0),IF(INDEX(pl_ativa,MAX(1,N(G1278)))="Sim",1,0),0))</f>
        <v/>
      </c>
      <c r="Q1278" s="39">
        <f>IF(F1278="","",COUNTIFS(ex_chave_oc,F1278,ex_cancelada,"&lt;&gt;Sim"))</f>
        <v/>
      </c>
      <c r="R1278" s="51">
        <f>IF(P1278="","",IF(AND(P1278=1,N(Q1278)&gt;0),1,0))</f>
        <v/>
      </c>
      <c r="S1278" s="30">
        <f>IF(P1278="","",IF(F1278="","ERRO: data prevista ausente ou inválida",IF(O1278=0,"Duplicada: contada uma vez",IF(N(G1278)=0,"ERRO: tarefa fora do Plano Mestre",IF(P1278=0,"Tarefa retirada do plano: não conta","OK")))))</f>
        <v/>
      </c>
    </row>
    <row r="1279">
      <c r="A1279" s="29" t="n"/>
      <c r="B1279" s="25" t="n"/>
      <c r="C1279" s="49" t="n"/>
      <c r="D1279" s="29" t="n"/>
      <c r="E1279" s="23">
        <f>IF(OR(A1279="",B1279=""),"",A1279&amp;"|"&amp;B1279)</f>
        <v/>
      </c>
      <c r="F1279" s="30">
        <f>IF(OR(E1279="",NOT(ISNUMBER(C1279))),"",E1279&amp;"|"&amp;YEAR(C1279)&amp;"-"&amp;RIGHT("0"&amp;MONTH(C1279),2)&amp;"-"&amp;RIGHT("0"&amp;DAY(C1279),2))</f>
        <v/>
      </c>
      <c r="G1279" s="26">
        <f>IF(E1279="","",IFERROR(MATCH(E1279,pl_chave,0),0))</f>
        <v/>
      </c>
      <c r="H1279" s="23">
        <f>IF(G1279="","",IF(G1279=0,"Tarefa fora do plano",INDEX(pl_tag,G1279)))</f>
        <v/>
      </c>
      <c r="I1279" s="30">
        <f>IF(N(G1279)=0,"",INDEX(pl_atividade,G1279))</f>
        <v/>
      </c>
      <c r="J1279" s="50">
        <f>IF(N(G1279)=0,"",INDEX(pl_especialidade,G1279))</f>
        <v/>
      </c>
      <c r="K1279" s="28">
        <f>IF(N(G1279)=0,"",INDEX(pl_duracao,G1279))</f>
        <v/>
      </c>
      <c r="L1279" s="39">
        <f>IF(ISNUMBER(C1279),YEAR(C1279),"")</f>
        <v/>
      </c>
      <c r="M1279" s="39">
        <f>IF(ISNUMBER(C1279),MONTH(C1279),"")</f>
        <v/>
      </c>
      <c r="N1279" s="23">
        <f>IF(L1279="","",IF(NOT(ISNUMBER(crono_ano)),"Informe o ano",IF(L1279&lt;crono_ano,"Antes do ano",IF(L1279&gt;crono_ano,"Depois do ano","No ano"))))</f>
        <v/>
      </c>
      <c r="O1279" s="39">
        <f>IF(F1279="","",IF(COUNTIF(F$7:F1279,F1279)=1,1,0))</f>
        <v/>
      </c>
      <c r="P1279" s="39">
        <f>IF(A1279&amp;B1279&amp;C1279="","",IF(AND(O1279=1,N(G1279)&gt;0),IF(INDEX(pl_ativa,MAX(1,N(G1279)))="Sim",1,0),0))</f>
        <v/>
      </c>
      <c r="Q1279" s="39">
        <f>IF(F1279="","",COUNTIFS(ex_chave_oc,F1279,ex_cancelada,"&lt;&gt;Sim"))</f>
        <v/>
      </c>
      <c r="R1279" s="51">
        <f>IF(P1279="","",IF(AND(P1279=1,N(Q1279)&gt;0),1,0))</f>
        <v/>
      </c>
      <c r="S1279" s="30">
        <f>IF(P1279="","",IF(F1279="","ERRO: data prevista ausente ou inválida",IF(O1279=0,"Duplicada: contada uma vez",IF(N(G1279)=0,"ERRO: tarefa fora do Plano Mestre",IF(P1279=0,"Tarefa retirada do plano: não conta","OK")))))</f>
        <v/>
      </c>
    </row>
    <row r="1280">
      <c r="A1280" s="29" t="n"/>
      <c r="B1280" s="25" t="n"/>
      <c r="C1280" s="49" t="n"/>
      <c r="D1280" s="29" t="n"/>
      <c r="E1280" s="23">
        <f>IF(OR(A1280="",B1280=""),"",A1280&amp;"|"&amp;B1280)</f>
        <v/>
      </c>
      <c r="F1280" s="30">
        <f>IF(OR(E1280="",NOT(ISNUMBER(C1280))),"",E1280&amp;"|"&amp;YEAR(C1280)&amp;"-"&amp;RIGHT("0"&amp;MONTH(C1280),2)&amp;"-"&amp;RIGHT("0"&amp;DAY(C1280),2))</f>
        <v/>
      </c>
      <c r="G1280" s="26">
        <f>IF(E1280="","",IFERROR(MATCH(E1280,pl_chave,0),0))</f>
        <v/>
      </c>
      <c r="H1280" s="23">
        <f>IF(G1280="","",IF(G1280=0,"Tarefa fora do plano",INDEX(pl_tag,G1280)))</f>
        <v/>
      </c>
      <c r="I1280" s="30">
        <f>IF(N(G1280)=0,"",INDEX(pl_atividade,G1280))</f>
        <v/>
      </c>
      <c r="J1280" s="50">
        <f>IF(N(G1280)=0,"",INDEX(pl_especialidade,G1280))</f>
        <v/>
      </c>
      <c r="K1280" s="28">
        <f>IF(N(G1280)=0,"",INDEX(pl_duracao,G1280))</f>
        <v/>
      </c>
      <c r="L1280" s="39">
        <f>IF(ISNUMBER(C1280),YEAR(C1280),"")</f>
        <v/>
      </c>
      <c r="M1280" s="39">
        <f>IF(ISNUMBER(C1280),MONTH(C1280),"")</f>
        <v/>
      </c>
      <c r="N1280" s="23">
        <f>IF(L1280="","",IF(NOT(ISNUMBER(crono_ano)),"Informe o ano",IF(L1280&lt;crono_ano,"Antes do ano",IF(L1280&gt;crono_ano,"Depois do ano","No ano"))))</f>
        <v/>
      </c>
      <c r="O1280" s="39">
        <f>IF(F1280="","",IF(COUNTIF(F$7:F1280,F1280)=1,1,0))</f>
        <v/>
      </c>
      <c r="P1280" s="39">
        <f>IF(A1280&amp;B1280&amp;C1280="","",IF(AND(O1280=1,N(G1280)&gt;0),IF(INDEX(pl_ativa,MAX(1,N(G1280)))="Sim",1,0),0))</f>
        <v/>
      </c>
      <c r="Q1280" s="39">
        <f>IF(F1280="","",COUNTIFS(ex_chave_oc,F1280,ex_cancelada,"&lt;&gt;Sim"))</f>
        <v/>
      </c>
      <c r="R1280" s="51">
        <f>IF(P1280="","",IF(AND(P1280=1,N(Q1280)&gt;0),1,0))</f>
        <v/>
      </c>
      <c r="S1280" s="30">
        <f>IF(P1280="","",IF(F1280="","ERRO: data prevista ausente ou inválida",IF(O1280=0,"Duplicada: contada uma vez",IF(N(G1280)=0,"ERRO: tarefa fora do Plano Mestre",IF(P1280=0,"Tarefa retirada do plano: não conta","OK")))))</f>
        <v/>
      </c>
    </row>
    <row r="1281">
      <c r="A1281" s="29" t="n"/>
      <c r="B1281" s="25" t="n"/>
      <c r="C1281" s="49" t="n"/>
      <c r="D1281" s="29" t="n"/>
      <c r="E1281" s="23">
        <f>IF(OR(A1281="",B1281=""),"",A1281&amp;"|"&amp;B1281)</f>
        <v/>
      </c>
      <c r="F1281" s="30">
        <f>IF(OR(E1281="",NOT(ISNUMBER(C1281))),"",E1281&amp;"|"&amp;YEAR(C1281)&amp;"-"&amp;RIGHT("0"&amp;MONTH(C1281),2)&amp;"-"&amp;RIGHT("0"&amp;DAY(C1281),2))</f>
        <v/>
      </c>
      <c r="G1281" s="26">
        <f>IF(E1281="","",IFERROR(MATCH(E1281,pl_chave,0),0))</f>
        <v/>
      </c>
      <c r="H1281" s="23">
        <f>IF(G1281="","",IF(G1281=0,"Tarefa fora do plano",INDEX(pl_tag,G1281)))</f>
        <v/>
      </c>
      <c r="I1281" s="30">
        <f>IF(N(G1281)=0,"",INDEX(pl_atividade,G1281))</f>
        <v/>
      </c>
      <c r="J1281" s="50">
        <f>IF(N(G1281)=0,"",INDEX(pl_especialidade,G1281))</f>
        <v/>
      </c>
      <c r="K1281" s="28">
        <f>IF(N(G1281)=0,"",INDEX(pl_duracao,G1281))</f>
        <v/>
      </c>
      <c r="L1281" s="39">
        <f>IF(ISNUMBER(C1281),YEAR(C1281),"")</f>
        <v/>
      </c>
      <c r="M1281" s="39">
        <f>IF(ISNUMBER(C1281),MONTH(C1281),"")</f>
        <v/>
      </c>
      <c r="N1281" s="23">
        <f>IF(L1281="","",IF(NOT(ISNUMBER(crono_ano)),"Informe o ano",IF(L1281&lt;crono_ano,"Antes do ano",IF(L1281&gt;crono_ano,"Depois do ano","No ano"))))</f>
        <v/>
      </c>
      <c r="O1281" s="39">
        <f>IF(F1281="","",IF(COUNTIF(F$7:F1281,F1281)=1,1,0))</f>
        <v/>
      </c>
      <c r="P1281" s="39">
        <f>IF(A1281&amp;B1281&amp;C1281="","",IF(AND(O1281=1,N(G1281)&gt;0),IF(INDEX(pl_ativa,MAX(1,N(G1281)))="Sim",1,0),0))</f>
        <v/>
      </c>
      <c r="Q1281" s="39">
        <f>IF(F1281="","",COUNTIFS(ex_chave_oc,F1281,ex_cancelada,"&lt;&gt;Sim"))</f>
        <v/>
      </c>
      <c r="R1281" s="51">
        <f>IF(P1281="","",IF(AND(P1281=1,N(Q1281)&gt;0),1,0))</f>
        <v/>
      </c>
      <c r="S1281" s="30">
        <f>IF(P1281="","",IF(F1281="","ERRO: data prevista ausente ou inválida",IF(O1281=0,"Duplicada: contada uma vez",IF(N(G1281)=0,"ERRO: tarefa fora do Plano Mestre",IF(P1281=0,"Tarefa retirada do plano: não conta","OK")))))</f>
        <v/>
      </c>
    </row>
    <row r="1282">
      <c r="A1282" s="29" t="n"/>
      <c r="B1282" s="25" t="n"/>
      <c r="C1282" s="49" t="n"/>
      <c r="D1282" s="29" t="n"/>
      <c r="E1282" s="23">
        <f>IF(OR(A1282="",B1282=""),"",A1282&amp;"|"&amp;B1282)</f>
        <v/>
      </c>
      <c r="F1282" s="30">
        <f>IF(OR(E1282="",NOT(ISNUMBER(C1282))),"",E1282&amp;"|"&amp;YEAR(C1282)&amp;"-"&amp;RIGHT("0"&amp;MONTH(C1282),2)&amp;"-"&amp;RIGHT("0"&amp;DAY(C1282),2))</f>
        <v/>
      </c>
      <c r="G1282" s="26">
        <f>IF(E1282="","",IFERROR(MATCH(E1282,pl_chave,0),0))</f>
        <v/>
      </c>
      <c r="H1282" s="23">
        <f>IF(G1282="","",IF(G1282=0,"Tarefa fora do plano",INDEX(pl_tag,G1282)))</f>
        <v/>
      </c>
      <c r="I1282" s="30">
        <f>IF(N(G1282)=0,"",INDEX(pl_atividade,G1282))</f>
        <v/>
      </c>
      <c r="J1282" s="50">
        <f>IF(N(G1282)=0,"",INDEX(pl_especialidade,G1282))</f>
        <v/>
      </c>
      <c r="K1282" s="28">
        <f>IF(N(G1282)=0,"",INDEX(pl_duracao,G1282))</f>
        <v/>
      </c>
      <c r="L1282" s="39">
        <f>IF(ISNUMBER(C1282),YEAR(C1282),"")</f>
        <v/>
      </c>
      <c r="M1282" s="39">
        <f>IF(ISNUMBER(C1282),MONTH(C1282),"")</f>
        <v/>
      </c>
      <c r="N1282" s="23">
        <f>IF(L1282="","",IF(NOT(ISNUMBER(crono_ano)),"Informe o ano",IF(L1282&lt;crono_ano,"Antes do ano",IF(L1282&gt;crono_ano,"Depois do ano","No ano"))))</f>
        <v/>
      </c>
      <c r="O1282" s="39">
        <f>IF(F1282="","",IF(COUNTIF(F$7:F1282,F1282)=1,1,0))</f>
        <v/>
      </c>
      <c r="P1282" s="39">
        <f>IF(A1282&amp;B1282&amp;C1282="","",IF(AND(O1282=1,N(G1282)&gt;0),IF(INDEX(pl_ativa,MAX(1,N(G1282)))="Sim",1,0),0))</f>
        <v/>
      </c>
      <c r="Q1282" s="39">
        <f>IF(F1282="","",COUNTIFS(ex_chave_oc,F1282,ex_cancelada,"&lt;&gt;Sim"))</f>
        <v/>
      </c>
      <c r="R1282" s="51">
        <f>IF(P1282="","",IF(AND(P1282=1,N(Q1282)&gt;0),1,0))</f>
        <v/>
      </c>
      <c r="S1282" s="30">
        <f>IF(P1282="","",IF(F1282="","ERRO: data prevista ausente ou inválida",IF(O1282=0,"Duplicada: contada uma vez",IF(N(G1282)=0,"ERRO: tarefa fora do Plano Mestre",IF(P1282=0,"Tarefa retirada do plano: não conta","OK")))))</f>
        <v/>
      </c>
    </row>
    <row r="1283">
      <c r="A1283" s="29" t="n"/>
      <c r="B1283" s="25" t="n"/>
      <c r="C1283" s="49" t="n"/>
      <c r="D1283" s="29" t="n"/>
      <c r="E1283" s="23">
        <f>IF(OR(A1283="",B1283=""),"",A1283&amp;"|"&amp;B1283)</f>
        <v/>
      </c>
      <c r="F1283" s="30">
        <f>IF(OR(E1283="",NOT(ISNUMBER(C1283))),"",E1283&amp;"|"&amp;YEAR(C1283)&amp;"-"&amp;RIGHT("0"&amp;MONTH(C1283),2)&amp;"-"&amp;RIGHT("0"&amp;DAY(C1283),2))</f>
        <v/>
      </c>
      <c r="G1283" s="26">
        <f>IF(E1283="","",IFERROR(MATCH(E1283,pl_chave,0),0))</f>
        <v/>
      </c>
      <c r="H1283" s="23">
        <f>IF(G1283="","",IF(G1283=0,"Tarefa fora do plano",INDEX(pl_tag,G1283)))</f>
        <v/>
      </c>
      <c r="I1283" s="30">
        <f>IF(N(G1283)=0,"",INDEX(pl_atividade,G1283))</f>
        <v/>
      </c>
      <c r="J1283" s="50">
        <f>IF(N(G1283)=0,"",INDEX(pl_especialidade,G1283))</f>
        <v/>
      </c>
      <c r="K1283" s="28">
        <f>IF(N(G1283)=0,"",INDEX(pl_duracao,G1283))</f>
        <v/>
      </c>
      <c r="L1283" s="39">
        <f>IF(ISNUMBER(C1283),YEAR(C1283),"")</f>
        <v/>
      </c>
      <c r="M1283" s="39">
        <f>IF(ISNUMBER(C1283),MONTH(C1283),"")</f>
        <v/>
      </c>
      <c r="N1283" s="23">
        <f>IF(L1283="","",IF(NOT(ISNUMBER(crono_ano)),"Informe o ano",IF(L1283&lt;crono_ano,"Antes do ano",IF(L1283&gt;crono_ano,"Depois do ano","No ano"))))</f>
        <v/>
      </c>
      <c r="O1283" s="39">
        <f>IF(F1283="","",IF(COUNTIF(F$7:F1283,F1283)=1,1,0))</f>
        <v/>
      </c>
      <c r="P1283" s="39">
        <f>IF(A1283&amp;B1283&amp;C1283="","",IF(AND(O1283=1,N(G1283)&gt;0),IF(INDEX(pl_ativa,MAX(1,N(G1283)))="Sim",1,0),0))</f>
        <v/>
      </c>
      <c r="Q1283" s="39">
        <f>IF(F1283="","",COUNTIFS(ex_chave_oc,F1283,ex_cancelada,"&lt;&gt;Sim"))</f>
        <v/>
      </c>
      <c r="R1283" s="51">
        <f>IF(P1283="","",IF(AND(P1283=1,N(Q1283)&gt;0),1,0))</f>
        <v/>
      </c>
      <c r="S1283" s="30">
        <f>IF(P1283="","",IF(F1283="","ERRO: data prevista ausente ou inválida",IF(O1283=0,"Duplicada: contada uma vez",IF(N(G1283)=0,"ERRO: tarefa fora do Plano Mestre",IF(P1283=0,"Tarefa retirada do plano: não conta","OK")))))</f>
        <v/>
      </c>
    </row>
    <row r="1284">
      <c r="A1284" s="29" t="n"/>
      <c r="B1284" s="25" t="n"/>
      <c r="C1284" s="49" t="n"/>
      <c r="D1284" s="29" t="n"/>
      <c r="E1284" s="23">
        <f>IF(OR(A1284="",B1284=""),"",A1284&amp;"|"&amp;B1284)</f>
        <v/>
      </c>
      <c r="F1284" s="30">
        <f>IF(OR(E1284="",NOT(ISNUMBER(C1284))),"",E1284&amp;"|"&amp;YEAR(C1284)&amp;"-"&amp;RIGHT("0"&amp;MONTH(C1284),2)&amp;"-"&amp;RIGHT("0"&amp;DAY(C1284),2))</f>
        <v/>
      </c>
      <c r="G1284" s="26">
        <f>IF(E1284="","",IFERROR(MATCH(E1284,pl_chave,0),0))</f>
        <v/>
      </c>
      <c r="H1284" s="23">
        <f>IF(G1284="","",IF(G1284=0,"Tarefa fora do plano",INDEX(pl_tag,G1284)))</f>
        <v/>
      </c>
      <c r="I1284" s="30">
        <f>IF(N(G1284)=0,"",INDEX(pl_atividade,G1284))</f>
        <v/>
      </c>
      <c r="J1284" s="50">
        <f>IF(N(G1284)=0,"",INDEX(pl_especialidade,G1284))</f>
        <v/>
      </c>
      <c r="K1284" s="28">
        <f>IF(N(G1284)=0,"",INDEX(pl_duracao,G1284))</f>
        <v/>
      </c>
      <c r="L1284" s="39">
        <f>IF(ISNUMBER(C1284),YEAR(C1284),"")</f>
        <v/>
      </c>
      <c r="M1284" s="39">
        <f>IF(ISNUMBER(C1284),MONTH(C1284),"")</f>
        <v/>
      </c>
      <c r="N1284" s="23">
        <f>IF(L1284="","",IF(NOT(ISNUMBER(crono_ano)),"Informe o ano",IF(L1284&lt;crono_ano,"Antes do ano",IF(L1284&gt;crono_ano,"Depois do ano","No ano"))))</f>
        <v/>
      </c>
      <c r="O1284" s="39">
        <f>IF(F1284="","",IF(COUNTIF(F$7:F1284,F1284)=1,1,0))</f>
        <v/>
      </c>
      <c r="P1284" s="39">
        <f>IF(A1284&amp;B1284&amp;C1284="","",IF(AND(O1284=1,N(G1284)&gt;0),IF(INDEX(pl_ativa,MAX(1,N(G1284)))="Sim",1,0),0))</f>
        <v/>
      </c>
      <c r="Q1284" s="39">
        <f>IF(F1284="","",COUNTIFS(ex_chave_oc,F1284,ex_cancelada,"&lt;&gt;Sim"))</f>
        <v/>
      </c>
      <c r="R1284" s="51">
        <f>IF(P1284="","",IF(AND(P1284=1,N(Q1284)&gt;0),1,0))</f>
        <v/>
      </c>
      <c r="S1284" s="30">
        <f>IF(P1284="","",IF(F1284="","ERRO: data prevista ausente ou inválida",IF(O1284=0,"Duplicada: contada uma vez",IF(N(G1284)=0,"ERRO: tarefa fora do Plano Mestre",IF(P1284=0,"Tarefa retirada do plano: não conta","OK")))))</f>
        <v/>
      </c>
    </row>
    <row r="1285">
      <c r="A1285" s="29" t="n"/>
      <c r="B1285" s="25" t="n"/>
      <c r="C1285" s="49" t="n"/>
      <c r="D1285" s="29" t="n"/>
      <c r="E1285" s="23">
        <f>IF(OR(A1285="",B1285=""),"",A1285&amp;"|"&amp;B1285)</f>
        <v/>
      </c>
      <c r="F1285" s="30">
        <f>IF(OR(E1285="",NOT(ISNUMBER(C1285))),"",E1285&amp;"|"&amp;YEAR(C1285)&amp;"-"&amp;RIGHT("0"&amp;MONTH(C1285),2)&amp;"-"&amp;RIGHT("0"&amp;DAY(C1285),2))</f>
        <v/>
      </c>
      <c r="G1285" s="26">
        <f>IF(E1285="","",IFERROR(MATCH(E1285,pl_chave,0),0))</f>
        <v/>
      </c>
      <c r="H1285" s="23">
        <f>IF(G1285="","",IF(G1285=0,"Tarefa fora do plano",INDEX(pl_tag,G1285)))</f>
        <v/>
      </c>
      <c r="I1285" s="30">
        <f>IF(N(G1285)=0,"",INDEX(pl_atividade,G1285))</f>
        <v/>
      </c>
      <c r="J1285" s="50">
        <f>IF(N(G1285)=0,"",INDEX(pl_especialidade,G1285))</f>
        <v/>
      </c>
      <c r="K1285" s="28">
        <f>IF(N(G1285)=0,"",INDEX(pl_duracao,G1285))</f>
        <v/>
      </c>
      <c r="L1285" s="39">
        <f>IF(ISNUMBER(C1285),YEAR(C1285),"")</f>
        <v/>
      </c>
      <c r="M1285" s="39">
        <f>IF(ISNUMBER(C1285),MONTH(C1285),"")</f>
        <v/>
      </c>
      <c r="N1285" s="23">
        <f>IF(L1285="","",IF(NOT(ISNUMBER(crono_ano)),"Informe o ano",IF(L1285&lt;crono_ano,"Antes do ano",IF(L1285&gt;crono_ano,"Depois do ano","No ano"))))</f>
        <v/>
      </c>
      <c r="O1285" s="39">
        <f>IF(F1285="","",IF(COUNTIF(F$7:F1285,F1285)=1,1,0))</f>
        <v/>
      </c>
      <c r="P1285" s="39">
        <f>IF(A1285&amp;B1285&amp;C1285="","",IF(AND(O1285=1,N(G1285)&gt;0),IF(INDEX(pl_ativa,MAX(1,N(G1285)))="Sim",1,0),0))</f>
        <v/>
      </c>
      <c r="Q1285" s="39">
        <f>IF(F1285="","",COUNTIFS(ex_chave_oc,F1285,ex_cancelada,"&lt;&gt;Sim"))</f>
        <v/>
      </c>
      <c r="R1285" s="51">
        <f>IF(P1285="","",IF(AND(P1285=1,N(Q1285)&gt;0),1,0))</f>
        <v/>
      </c>
      <c r="S1285" s="30">
        <f>IF(P1285="","",IF(F1285="","ERRO: data prevista ausente ou inválida",IF(O1285=0,"Duplicada: contada uma vez",IF(N(G1285)=0,"ERRO: tarefa fora do Plano Mestre",IF(P1285=0,"Tarefa retirada do plano: não conta","OK")))))</f>
        <v/>
      </c>
    </row>
    <row r="1286">
      <c r="A1286" s="29" t="n"/>
      <c r="B1286" s="25" t="n"/>
      <c r="C1286" s="49" t="n"/>
      <c r="D1286" s="29" t="n"/>
      <c r="E1286" s="23">
        <f>IF(OR(A1286="",B1286=""),"",A1286&amp;"|"&amp;B1286)</f>
        <v/>
      </c>
      <c r="F1286" s="30">
        <f>IF(OR(E1286="",NOT(ISNUMBER(C1286))),"",E1286&amp;"|"&amp;YEAR(C1286)&amp;"-"&amp;RIGHT("0"&amp;MONTH(C1286),2)&amp;"-"&amp;RIGHT("0"&amp;DAY(C1286),2))</f>
        <v/>
      </c>
      <c r="G1286" s="26">
        <f>IF(E1286="","",IFERROR(MATCH(E1286,pl_chave,0),0))</f>
        <v/>
      </c>
      <c r="H1286" s="23">
        <f>IF(G1286="","",IF(G1286=0,"Tarefa fora do plano",INDEX(pl_tag,G1286)))</f>
        <v/>
      </c>
      <c r="I1286" s="30">
        <f>IF(N(G1286)=0,"",INDEX(pl_atividade,G1286))</f>
        <v/>
      </c>
      <c r="J1286" s="50">
        <f>IF(N(G1286)=0,"",INDEX(pl_especialidade,G1286))</f>
        <v/>
      </c>
      <c r="K1286" s="28">
        <f>IF(N(G1286)=0,"",INDEX(pl_duracao,G1286))</f>
        <v/>
      </c>
      <c r="L1286" s="39">
        <f>IF(ISNUMBER(C1286),YEAR(C1286),"")</f>
        <v/>
      </c>
      <c r="M1286" s="39">
        <f>IF(ISNUMBER(C1286),MONTH(C1286),"")</f>
        <v/>
      </c>
      <c r="N1286" s="23">
        <f>IF(L1286="","",IF(NOT(ISNUMBER(crono_ano)),"Informe o ano",IF(L1286&lt;crono_ano,"Antes do ano",IF(L1286&gt;crono_ano,"Depois do ano","No ano"))))</f>
        <v/>
      </c>
      <c r="O1286" s="39">
        <f>IF(F1286="","",IF(COUNTIF(F$7:F1286,F1286)=1,1,0))</f>
        <v/>
      </c>
      <c r="P1286" s="39">
        <f>IF(A1286&amp;B1286&amp;C1286="","",IF(AND(O1286=1,N(G1286)&gt;0),IF(INDEX(pl_ativa,MAX(1,N(G1286)))="Sim",1,0),0))</f>
        <v/>
      </c>
      <c r="Q1286" s="39">
        <f>IF(F1286="","",COUNTIFS(ex_chave_oc,F1286,ex_cancelada,"&lt;&gt;Sim"))</f>
        <v/>
      </c>
      <c r="R1286" s="51">
        <f>IF(P1286="","",IF(AND(P1286=1,N(Q1286)&gt;0),1,0))</f>
        <v/>
      </c>
      <c r="S1286" s="30">
        <f>IF(P1286="","",IF(F1286="","ERRO: data prevista ausente ou inválida",IF(O1286=0,"Duplicada: contada uma vez",IF(N(G1286)=0,"ERRO: tarefa fora do Plano Mestre",IF(P1286=0,"Tarefa retirada do plano: não conta","OK")))))</f>
        <v/>
      </c>
    </row>
    <row r="1287">
      <c r="A1287" s="29" t="n"/>
      <c r="B1287" s="25" t="n"/>
      <c r="C1287" s="49" t="n"/>
      <c r="D1287" s="29" t="n"/>
      <c r="E1287" s="23">
        <f>IF(OR(A1287="",B1287=""),"",A1287&amp;"|"&amp;B1287)</f>
        <v/>
      </c>
      <c r="F1287" s="30">
        <f>IF(OR(E1287="",NOT(ISNUMBER(C1287))),"",E1287&amp;"|"&amp;YEAR(C1287)&amp;"-"&amp;RIGHT("0"&amp;MONTH(C1287),2)&amp;"-"&amp;RIGHT("0"&amp;DAY(C1287),2))</f>
        <v/>
      </c>
      <c r="G1287" s="26">
        <f>IF(E1287="","",IFERROR(MATCH(E1287,pl_chave,0),0))</f>
        <v/>
      </c>
      <c r="H1287" s="23">
        <f>IF(G1287="","",IF(G1287=0,"Tarefa fora do plano",INDEX(pl_tag,G1287)))</f>
        <v/>
      </c>
      <c r="I1287" s="30">
        <f>IF(N(G1287)=0,"",INDEX(pl_atividade,G1287))</f>
        <v/>
      </c>
      <c r="J1287" s="50">
        <f>IF(N(G1287)=0,"",INDEX(pl_especialidade,G1287))</f>
        <v/>
      </c>
      <c r="K1287" s="28">
        <f>IF(N(G1287)=0,"",INDEX(pl_duracao,G1287))</f>
        <v/>
      </c>
      <c r="L1287" s="39">
        <f>IF(ISNUMBER(C1287),YEAR(C1287),"")</f>
        <v/>
      </c>
      <c r="M1287" s="39">
        <f>IF(ISNUMBER(C1287),MONTH(C1287),"")</f>
        <v/>
      </c>
      <c r="N1287" s="23">
        <f>IF(L1287="","",IF(NOT(ISNUMBER(crono_ano)),"Informe o ano",IF(L1287&lt;crono_ano,"Antes do ano",IF(L1287&gt;crono_ano,"Depois do ano","No ano"))))</f>
        <v/>
      </c>
      <c r="O1287" s="39">
        <f>IF(F1287="","",IF(COUNTIF(F$7:F1287,F1287)=1,1,0))</f>
        <v/>
      </c>
      <c r="P1287" s="39">
        <f>IF(A1287&amp;B1287&amp;C1287="","",IF(AND(O1287=1,N(G1287)&gt;0),IF(INDEX(pl_ativa,MAX(1,N(G1287)))="Sim",1,0),0))</f>
        <v/>
      </c>
      <c r="Q1287" s="39">
        <f>IF(F1287="","",COUNTIFS(ex_chave_oc,F1287,ex_cancelada,"&lt;&gt;Sim"))</f>
        <v/>
      </c>
      <c r="R1287" s="51">
        <f>IF(P1287="","",IF(AND(P1287=1,N(Q1287)&gt;0),1,0))</f>
        <v/>
      </c>
      <c r="S1287" s="30">
        <f>IF(P1287="","",IF(F1287="","ERRO: data prevista ausente ou inválida",IF(O1287=0,"Duplicada: contada uma vez",IF(N(G1287)=0,"ERRO: tarefa fora do Plano Mestre",IF(P1287=0,"Tarefa retirada do plano: não conta","OK")))))</f>
        <v/>
      </c>
    </row>
    <row r="1288">
      <c r="A1288" s="29" t="n"/>
      <c r="B1288" s="25" t="n"/>
      <c r="C1288" s="49" t="n"/>
      <c r="D1288" s="29" t="n"/>
      <c r="E1288" s="23">
        <f>IF(OR(A1288="",B1288=""),"",A1288&amp;"|"&amp;B1288)</f>
        <v/>
      </c>
      <c r="F1288" s="30">
        <f>IF(OR(E1288="",NOT(ISNUMBER(C1288))),"",E1288&amp;"|"&amp;YEAR(C1288)&amp;"-"&amp;RIGHT("0"&amp;MONTH(C1288),2)&amp;"-"&amp;RIGHT("0"&amp;DAY(C1288),2))</f>
        <v/>
      </c>
      <c r="G1288" s="26">
        <f>IF(E1288="","",IFERROR(MATCH(E1288,pl_chave,0),0))</f>
        <v/>
      </c>
      <c r="H1288" s="23">
        <f>IF(G1288="","",IF(G1288=0,"Tarefa fora do plano",INDEX(pl_tag,G1288)))</f>
        <v/>
      </c>
      <c r="I1288" s="30">
        <f>IF(N(G1288)=0,"",INDEX(pl_atividade,G1288))</f>
        <v/>
      </c>
      <c r="J1288" s="50">
        <f>IF(N(G1288)=0,"",INDEX(pl_especialidade,G1288))</f>
        <v/>
      </c>
      <c r="K1288" s="28">
        <f>IF(N(G1288)=0,"",INDEX(pl_duracao,G1288))</f>
        <v/>
      </c>
      <c r="L1288" s="39">
        <f>IF(ISNUMBER(C1288),YEAR(C1288),"")</f>
        <v/>
      </c>
      <c r="M1288" s="39">
        <f>IF(ISNUMBER(C1288),MONTH(C1288),"")</f>
        <v/>
      </c>
      <c r="N1288" s="23">
        <f>IF(L1288="","",IF(NOT(ISNUMBER(crono_ano)),"Informe o ano",IF(L1288&lt;crono_ano,"Antes do ano",IF(L1288&gt;crono_ano,"Depois do ano","No ano"))))</f>
        <v/>
      </c>
      <c r="O1288" s="39">
        <f>IF(F1288="","",IF(COUNTIF(F$7:F1288,F1288)=1,1,0))</f>
        <v/>
      </c>
      <c r="P1288" s="39">
        <f>IF(A1288&amp;B1288&amp;C1288="","",IF(AND(O1288=1,N(G1288)&gt;0),IF(INDEX(pl_ativa,MAX(1,N(G1288)))="Sim",1,0),0))</f>
        <v/>
      </c>
      <c r="Q1288" s="39">
        <f>IF(F1288="","",COUNTIFS(ex_chave_oc,F1288,ex_cancelada,"&lt;&gt;Sim"))</f>
        <v/>
      </c>
      <c r="R1288" s="51">
        <f>IF(P1288="","",IF(AND(P1288=1,N(Q1288)&gt;0),1,0))</f>
        <v/>
      </c>
      <c r="S1288" s="30">
        <f>IF(P1288="","",IF(F1288="","ERRO: data prevista ausente ou inválida",IF(O1288=0,"Duplicada: contada uma vez",IF(N(G1288)=0,"ERRO: tarefa fora do Plano Mestre",IF(P1288=0,"Tarefa retirada do plano: não conta","OK")))))</f>
        <v/>
      </c>
    </row>
    <row r="1289">
      <c r="A1289" s="29" t="n"/>
      <c r="B1289" s="25" t="n"/>
      <c r="C1289" s="49" t="n"/>
      <c r="D1289" s="29" t="n"/>
      <c r="E1289" s="23">
        <f>IF(OR(A1289="",B1289=""),"",A1289&amp;"|"&amp;B1289)</f>
        <v/>
      </c>
      <c r="F1289" s="30">
        <f>IF(OR(E1289="",NOT(ISNUMBER(C1289))),"",E1289&amp;"|"&amp;YEAR(C1289)&amp;"-"&amp;RIGHT("0"&amp;MONTH(C1289),2)&amp;"-"&amp;RIGHT("0"&amp;DAY(C1289),2))</f>
        <v/>
      </c>
      <c r="G1289" s="26">
        <f>IF(E1289="","",IFERROR(MATCH(E1289,pl_chave,0),0))</f>
        <v/>
      </c>
      <c r="H1289" s="23">
        <f>IF(G1289="","",IF(G1289=0,"Tarefa fora do plano",INDEX(pl_tag,G1289)))</f>
        <v/>
      </c>
      <c r="I1289" s="30">
        <f>IF(N(G1289)=0,"",INDEX(pl_atividade,G1289))</f>
        <v/>
      </c>
      <c r="J1289" s="50">
        <f>IF(N(G1289)=0,"",INDEX(pl_especialidade,G1289))</f>
        <v/>
      </c>
      <c r="K1289" s="28">
        <f>IF(N(G1289)=0,"",INDEX(pl_duracao,G1289))</f>
        <v/>
      </c>
      <c r="L1289" s="39">
        <f>IF(ISNUMBER(C1289),YEAR(C1289),"")</f>
        <v/>
      </c>
      <c r="M1289" s="39">
        <f>IF(ISNUMBER(C1289),MONTH(C1289),"")</f>
        <v/>
      </c>
      <c r="N1289" s="23">
        <f>IF(L1289="","",IF(NOT(ISNUMBER(crono_ano)),"Informe o ano",IF(L1289&lt;crono_ano,"Antes do ano",IF(L1289&gt;crono_ano,"Depois do ano","No ano"))))</f>
        <v/>
      </c>
      <c r="O1289" s="39">
        <f>IF(F1289="","",IF(COUNTIF(F$7:F1289,F1289)=1,1,0))</f>
        <v/>
      </c>
      <c r="P1289" s="39">
        <f>IF(A1289&amp;B1289&amp;C1289="","",IF(AND(O1289=1,N(G1289)&gt;0),IF(INDEX(pl_ativa,MAX(1,N(G1289)))="Sim",1,0),0))</f>
        <v/>
      </c>
      <c r="Q1289" s="39">
        <f>IF(F1289="","",COUNTIFS(ex_chave_oc,F1289,ex_cancelada,"&lt;&gt;Sim"))</f>
        <v/>
      </c>
      <c r="R1289" s="51">
        <f>IF(P1289="","",IF(AND(P1289=1,N(Q1289)&gt;0),1,0))</f>
        <v/>
      </c>
      <c r="S1289" s="30">
        <f>IF(P1289="","",IF(F1289="","ERRO: data prevista ausente ou inválida",IF(O1289=0,"Duplicada: contada uma vez",IF(N(G1289)=0,"ERRO: tarefa fora do Plano Mestre",IF(P1289=0,"Tarefa retirada do plano: não conta","OK")))))</f>
        <v/>
      </c>
    </row>
    <row r="1290">
      <c r="A1290" s="29" t="n"/>
      <c r="B1290" s="25" t="n"/>
      <c r="C1290" s="49" t="n"/>
      <c r="D1290" s="29" t="n"/>
      <c r="E1290" s="23">
        <f>IF(OR(A1290="",B1290=""),"",A1290&amp;"|"&amp;B1290)</f>
        <v/>
      </c>
      <c r="F1290" s="30">
        <f>IF(OR(E1290="",NOT(ISNUMBER(C1290))),"",E1290&amp;"|"&amp;YEAR(C1290)&amp;"-"&amp;RIGHT("0"&amp;MONTH(C1290),2)&amp;"-"&amp;RIGHT("0"&amp;DAY(C1290),2))</f>
        <v/>
      </c>
      <c r="G1290" s="26">
        <f>IF(E1290="","",IFERROR(MATCH(E1290,pl_chave,0),0))</f>
        <v/>
      </c>
      <c r="H1290" s="23">
        <f>IF(G1290="","",IF(G1290=0,"Tarefa fora do plano",INDEX(pl_tag,G1290)))</f>
        <v/>
      </c>
      <c r="I1290" s="30">
        <f>IF(N(G1290)=0,"",INDEX(pl_atividade,G1290))</f>
        <v/>
      </c>
      <c r="J1290" s="50">
        <f>IF(N(G1290)=0,"",INDEX(pl_especialidade,G1290))</f>
        <v/>
      </c>
      <c r="K1290" s="28">
        <f>IF(N(G1290)=0,"",INDEX(pl_duracao,G1290))</f>
        <v/>
      </c>
      <c r="L1290" s="39">
        <f>IF(ISNUMBER(C1290),YEAR(C1290),"")</f>
        <v/>
      </c>
      <c r="M1290" s="39">
        <f>IF(ISNUMBER(C1290),MONTH(C1290),"")</f>
        <v/>
      </c>
      <c r="N1290" s="23">
        <f>IF(L1290="","",IF(NOT(ISNUMBER(crono_ano)),"Informe o ano",IF(L1290&lt;crono_ano,"Antes do ano",IF(L1290&gt;crono_ano,"Depois do ano","No ano"))))</f>
        <v/>
      </c>
      <c r="O1290" s="39">
        <f>IF(F1290="","",IF(COUNTIF(F$7:F1290,F1290)=1,1,0))</f>
        <v/>
      </c>
      <c r="P1290" s="39">
        <f>IF(A1290&amp;B1290&amp;C1290="","",IF(AND(O1290=1,N(G1290)&gt;0),IF(INDEX(pl_ativa,MAX(1,N(G1290)))="Sim",1,0),0))</f>
        <v/>
      </c>
      <c r="Q1290" s="39">
        <f>IF(F1290="","",COUNTIFS(ex_chave_oc,F1290,ex_cancelada,"&lt;&gt;Sim"))</f>
        <v/>
      </c>
      <c r="R1290" s="51">
        <f>IF(P1290="","",IF(AND(P1290=1,N(Q1290)&gt;0),1,0))</f>
        <v/>
      </c>
      <c r="S1290" s="30">
        <f>IF(P1290="","",IF(F1290="","ERRO: data prevista ausente ou inválida",IF(O1290=0,"Duplicada: contada uma vez",IF(N(G1290)=0,"ERRO: tarefa fora do Plano Mestre",IF(P1290=0,"Tarefa retirada do plano: não conta","OK")))))</f>
        <v/>
      </c>
    </row>
    <row r="1291">
      <c r="A1291" s="29" t="n"/>
      <c r="B1291" s="25" t="n"/>
      <c r="C1291" s="49" t="n"/>
      <c r="D1291" s="29" t="n"/>
      <c r="E1291" s="23">
        <f>IF(OR(A1291="",B1291=""),"",A1291&amp;"|"&amp;B1291)</f>
        <v/>
      </c>
      <c r="F1291" s="30">
        <f>IF(OR(E1291="",NOT(ISNUMBER(C1291))),"",E1291&amp;"|"&amp;YEAR(C1291)&amp;"-"&amp;RIGHT("0"&amp;MONTH(C1291),2)&amp;"-"&amp;RIGHT("0"&amp;DAY(C1291),2))</f>
        <v/>
      </c>
      <c r="G1291" s="26">
        <f>IF(E1291="","",IFERROR(MATCH(E1291,pl_chave,0),0))</f>
        <v/>
      </c>
      <c r="H1291" s="23">
        <f>IF(G1291="","",IF(G1291=0,"Tarefa fora do plano",INDEX(pl_tag,G1291)))</f>
        <v/>
      </c>
      <c r="I1291" s="30">
        <f>IF(N(G1291)=0,"",INDEX(pl_atividade,G1291))</f>
        <v/>
      </c>
      <c r="J1291" s="50">
        <f>IF(N(G1291)=0,"",INDEX(pl_especialidade,G1291))</f>
        <v/>
      </c>
      <c r="K1291" s="28">
        <f>IF(N(G1291)=0,"",INDEX(pl_duracao,G1291))</f>
        <v/>
      </c>
      <c r="L1291" s="39">
        <f>IF(ISNUMBER(C1291),YEAR(C1291),"")</f>
        <v/>
      </c>
      <c r="M1291" s="39">
        <f>IF(ISNUMBER(C1291),MONTH(C1291),"")</f>
        <v/>
      </c>
      <c r="N1291" s="23">
        <f>IF(L1291="","",IF(NOT(ISNUMBER(crono_ano)),"Informe o ano",IF(L1291&lt;crono_ano,"Antes do ano",IF(L1291&gt;crono_ano,"Depois do ano","No ano"))))</f>
        <v/>
      </c>
      <c r="O1291" s="39">
        <f>IF(F1291="","",IF(COUNTIF(F$7:F1291,F1291)=1,1,0))</f>
        <v/>
      </c>
      <c r="P1291" s="39">
        <f>IF(A1291&amp;B1291&amp;C1291="","",IF(AND(O1291=1,N(G1291)&gt;0),IF(INDEX(pl_ativa,MAX(1,N(G1291)))="Sim",1,0),0))</f>
        <v/>
      </c>
      <c r="Q1291" s="39">
        <f>IF(F1291="","",COUNTIFS(ex_chave_oc,F1291,ex_cancelada,"&lt;&gt;Sim"))</f>
        <v/>
      </c>
      <c r="R1291" s="51">
        <f>IF(P1291="","",IF(AND(P1291=1,N(Q1291)&gt;0),1,0))</f>
        <v/>
      </c>
      <c r="S1291" s="30">
        <f>IF(P1291="","",IF(F1291="","ERRO: data prevista ausente ou inválida",IF(O1291=0,"Duplicada: contada uma vez",IF(N(G1291)=0,"ERRO: tarefa fora do Plano Mestre",IF(P1291=0,"Tarefa retirada do plano: não conta","OK")))))</f>
        <v/>
      </c>
    </row>
    <row r="1292">
      <c r="A1292" s="29" t="n"/>
      <c r="B1292" s="25" t="n"/>
      <c r="C1292" s="49" t="n"/>
      <c r="D1292" s="29" t="n"/>
      <c r="E1292" s="23">
        <f>IF(OR(A1292="",B1292=""),"",A1292&amp;"|"&amp;B1292)</f>
        <v/>
      </c>
      <c r="F1292" s="30">
        <f>IF(OR(E1292="",NOT(ISNUMBER(C1292))),"",E1292&amp;"|"&amp;YEAR(C1292)&amp;"-"&amp;RIGHT("0"&amp;MONTH(C1292),2)&amp;"-"&amp;RIGHT("0"&amp;DAY(C1292),2))</f>
        <v/>
      </c>
      <c r="G1292" s="26">
        <f>IF(E1292="","",IFERROR(MATCH(E1292,pl_chave,0),0))</f>
        <v/>
      </c>
      <c r="H1292" s="23">
        <f>IF(G1292="","",IF(G1292=0,"Tarefa fora do plano",INDEX(pl_tag,G1292)))</f>
        <v/>
      </c>
      <c r="I1292" s="30">
        <f>IF(N(G1292)=0,"",INDEX(pl_atividade,G1292))</f>
        <v/>
      </c>
      <c r="J1292" s="50">
        <f>IF(N(G1292)=0,"",INDEX(pl_especialidade,G1292))</f>
        <v/>
      </c>
      <c r="K1292" s="28">
        <f>IF(N(G1292)=0,"",INDEX(pl_duracao,G1292))</f>
        <v/>
      </c>
      <c r="L1292" s="39">
        <f>IF(ISNUMBER(C1292),YEAR(C1292),"")</f>
        <v/>
      </c>
      <c r="M1292" s="39">
        <f>IF(ISNUMBER(C1292),MONTH(C1292),"")</f>
        <v/>
      </c>
      <c r="N1292" s="23">
        <f>IF(L1292="","",IF(NOT(ISNUMBER(crono_ano)),"Informe o ano",IF(L1292&lt;crono_ano,"Antes do ano",IF(L1292&gt;crono_ano,"Depois do ano","No ano"))))</f>
        <v/>
      </c>
      <c r="O1292" s="39">
        <f>IF(F1292="","",IF(COUNTIF(F$7:F1292,F1292)=1,1,0))</f>
        <v/>
      </c>
      <c r="P1292" s="39">
        <f>IF(A1292&amp;B1292&amp;C1292="","",IF(AND(O1292=1,N(G1292)&gt;0),IF(INDEX(pl_ativa,MAX(1,N(G1292)))="Sim",1,0),0))</f>
        <v/>
      </c>
      <c r="Q1292" s="39">
        <f>IF(F1292="","",COUNTIFS(ex_chave_oc,F1292,ex_cancelada,"&lt;&gt;Sim"))</f>
        <v/>
      </c>
      <c r="R1292" s="51">
        <f>IF(P1292="","",IF(AND(P1292=1,N(Q1292)&gt;0),1,0))</f>
        <v/>
      </c>
      <c r="S1292" s="30">
        <f>IF(P1292="","",IF(F1292="","ERRO: data prevista ausente ou inválida",IF(O1292=0,"Duplicada: contada uma vez",IF(N(G1292)=0,"ERRO: tarefa fora do Plano Mestre",IF(P1292=0,"Tarefa retirada do plano: não conta","OK")))))</f>
        <v/>
      </c>
    </row>
    <row r="1293">
      <c r="A1293" s="29" t="n"/>
      <c r="B1293" s="25" t="n"/>
      <c r="C1293" s="49" t="n"/>
      <c r="D1293" s="29" t="n"/>
      <c r="E1293" s="23">
        <f>IF(OR(A1293="",B1293=""),"",A1293&amp;"|"&amp;B1293)</f>
        <v/>
      </c>
      <c r="F1293" s="30">
        <f>IF(OR(E1293="",NOT(ISNUMBER(C1293))),"",E1293&amp;"|"&amp;YEAR(C1293)&amp;"-"&amp;RIGHT("0"&amp;MONTH(C1293),2)&amp;"-"&amp;RIGHT("0"&amp;DAY(C1293),2))</f>
        <v/>
      </c>
      <c r="G1293" s="26">
        <f>IF(E1293="","",IFERROR(MATCH(E1293,pl_chave,0),0))</f>
        <v/>
      </c>
      <c r="H1293" s="23">
        <f>IF(G1293="","",IF(G1293=0,"Tarefa fora do plano",INDEX(pl_tag,G1293)))</f>
        <v/>
      </c>
      <c r="I1293" s="30">
        <f>IF(N(G1293)=0,"",INDEX(pl_atividade,G1293))</f>
        <v/>
      </c>
      <c r="J1293" s="50">
        <f>IF(N(G1293)=0,"",INDEX(pl_especialidade,G1293))</f>
        <v/>
      </c>
      <c r="K1293" s="28">
        <f>IF(N(G1293)=0,"",INDEX(pl_duracao,G1293))</f>
        <v/>
      </c>
      <c r="L1293" s="39">
        <f>IF(ISNUMBER(C1293),YEAR(C1293),"")</f>
        <v/>
      </c>
      <c r="M1293" s="39">
        <f>IF(ISNUMBER(C1293),MONTH(C1293),"")</f>
        <v/>
      </c>
      <c r="N1293" s="23">
        <f>IF(L1293="","",IF(NOT(ISNUMBER(crono_ano)),"Informe o ano",IF(L1293&lt;crono_ano,"Antes do ano",IF(L1293&gt;crono_ano,"Depois do ano","No ano"))))</f>
        <v/>
      </c>
      <c r="O1293" s="39">
        <f>IF(F1293="","",IF(COUNTIF(F$7:F1293,F1293)=1,1,0))</f>
        <v/>
      </c>
      <c r="P1293" s="39">
        <f>IF(A1293&amp;B1293&amp;C1293="","",IF(AND(O1293=1,N(G1293)&gt;0),IF(INDEX(pl_ativa,MAX(1,N(G1293)))="Sim",1,0),0))</f>
        <v/>
      </c>
      <c r="Q1293" s="39">
        <f>IF(F1293="","",COUNTIFS(ex_chave_oc,F1293,ex_cancelada,"&lt;&gt;Sim"))</f>
        <v/>
      </c>
      <c r="R1293" s="51">
        <f>IF(P1293="","",IF(AND(P1293=1,N(Q1293)&gt;0),1,0))</f>
        <v/>
      </c>
      <c r="S1293" s="30">
        <f>IF(P1293="","",IF(F1293="","ERRO: data prevista ausente ou inválida",IF(O1293=0,"Duplicada: contada uma vez",IF(N(G1293)=0,"ERRO: tarefa fora do Plano Mestre",IF(P1293=0,"Tarefa retirada do plano: não conta","OK")))))</f>
        <v/>
      </c>
    </row>
    <row r="1294">
      <c r="A1294" s="29" t="n"/>
      <c r="B1294" s="25" t="n"/>
      <c r="C1294" s="49" t="n"/>
      <c r="D1294" s="29" t="n"/>
      <c r="E1294" s="23">
        <f>IF(OR(A1294="",B1294=""),"",A1294&amp;"|"&amp;B1294)</f>
        <v/>
      </c>
      <c r="F1294" s="30">
        <f>IF(OR(E1294="",NOT(ISNUMBER(C1294))),"",E1294&amp;"|"&amp;YEAR(C1294)&amp;"-"&amp;RIGHT("0"&amp;MONTH(C1294),2)&amp;"-"&amp;RIGHT("0"&amp;DAY(C1294),2))</f>
        <v/>
      </c>
      <c r="G1294" s="26">
        <f>IF(E1294="","",IFERROR(MATCH(E1294,pl_chave,0),0))</f>
        <v/>
      </c>
      <c r="H1294" s="23">
        <f>IF(G1294="","",IF(G1294=0,"Tarefa fora do plano",INDEX(pl_tag,G1294)))</f>
        <v/>
      </c>
      <c r="I1294" s="30">
        <f>IF(N(G1294)=0,"",INDEX(pl_atividade,G1294))</f>
        <v/>
      </c>
      <c r="J1294" s="50">
        <f>IF(N(G1294)=0,"",INDEX(pl_especialidade,G1294))</f>
        <v/>
      </c>
      <c r="K1294" s="28">
        <f>IF(N(G1294)=0,"",INDEX(pl_duracao,G1294))</f>
        <v/>
      </c>
      <c r="L1294" s="39">
        <f>IF(ISNUMBER(C1294),YEAR(C1294),"")</f>
        <v/>
      </c>
      <c r="M1294" s="39">
        <f>IF(ISNUMBER(C1294),MONTH(C1294),"")</f>
        <v/>
      </c>
      <c r="N1294" s="23">
        <f>IF(L1294="","",IF(NOT(ISNUMBER(crono_ano)),"Informe o ano",IF(L1294&lt;crono_ano,"Antes do ano",IF(L1294&gt;crono_ano,"Depois do ano","No ano"))))</f>
        <v/>
      </c>
      <c r="O1294" s="39">
        <f>IF(F1294="","",IF(COUNTIF(F$7:F1294,F1294)=1,1,0))</f>
        <v/>
      </c>
      <c r="P1294" s="39">
        <f>IF(A1294&amp;B1294&amp;C1294="","",IF(AND(O1294=1,N(G1294)&gt;0),IF(INDEX(pl_ativa,MAX(1,N(G1294)))="Sim",1,0),0))</f>
        <v/>
      </c>
      <c r="Q1294" s="39">
        <f>IF(F1294="","",COUNTIFS(ex_chave_oc,F1294,ex_cancelada,"&lt;&gt;Sim"))</f>
        <v/>
      </c>
      <c r="R1294" s="51">
        <f>IF(P1294="","",IF(AND(P1294=1,N(Q1294)&gt;0),1,0))</f>
        <v/>
      </c>
      <c r="S1294" s="30">
        <f>IF(P1294="","",IF(F1294="","ERRO: data prevista ausente ou inválida",IF(O1294=0,"Duplicada: contada uma vez",IF(N(G1294)=0,"ERRO: tarefa fora do Plano Mestre",IF(P1294=0,"Tarefa retirada do plano: não conta","OK")))))</f>
        <v/>
      </c>
    </row>
    <row r="1295">
      <c r="A1295" s="29" t="n"/>
      <c r="B1295" s="25" t="n"/>
      <c r="C1295" s="49" t="n"/>
      <c r="D1295" s="29" t="n"/>
      <c r="E1295" s="23">
        <f>IF(OR(A1295="",B1295=""),"",A1295&amp;"|"&amp;B1295)</f>
        <v/>
      </c>
      <c r="F1295" s="30">
        <f>IF(OR(E1295="",NOT(ISNUMBER(C1295))),"",E1295&amp;"|"&amp;YEAR(C1295)&amp;"-"&amp;RIGHT("0"&amp;MONTH(C1295),2)&amp;"-"&amp;RIGHT("0"&amp;DAY(C1295),2))</f>
        <v/>
      </c>
      <c r="G1295" s="26">
        <f>IF(E1295="","",IFERROR(MATCH(E1295,pl_chave,0),0))</f>
        <v/>
      </c>
      <c r="H1295" s="23">
        <f>IF(G1295="","",IF(G1295=0,"Tarefa fora do plano",INDEX(pl_tag,G1295)))</f>
        <v/>
      </c>
      <c r="I1295" s="30">
        <f>IF(N(G1295)=0,"",INDEX(pl_atividade,G1295))</f>
        <v/>
      </c>
      <c r="J1295" s="50">
        <f>IF(N(G1295)=0,"",INDEX(pl_especialidade,G1295))</f>
        <v/>
      </c>
      <c r="K1295" s="28">
        <f>IF(N(G1295)=0,"",INDEX(pl_duracao,G1295))</f>
        <v/>
      </c>
      <c r="L1295" s="39">
        <f>IF(ISNUMBER(C1295),YEAR(C1295),"")</f>
        <v/>
      </c>
      <c r="M1295" s="39">
        <f>IF(ISNUMBER(C1295),MONTH(C1295),"")</f>
        <v/>
      </c>
      <c r="N1295" s="23">
        <f>IF(L1295="","",IF(NOT(ISNUMBER(crono_ano)),"Informe o ano",IF(L1295&lt;crono_ano,"Antes do ano",IF(L1295&gt;crono_ano,"Depois do ano","No ano"))))</f>
        <v/>
      </c>
      <c r="O1295" s="39">
        <f>IF(F1295="","",IF(COUNTIF(F$7:F1295,F1295)=1,1,0))</f>
        <v/>
      </c>
      <c r="P1295" s="39">
        <f>IF(A1295&amp;B1295&amp;C1295="","",IF(AND(O1295=1,N(G1295)&gt;0),IF(INDEX(pl_ativa,MAX(1,N(G1295)))="Sim",1,0),0))</f>
        <v/>
      </c>
      <c r="Q1295" s="39">
        <f>IF(F1295="","",COUNTIFS(ex_chave_oc,F1295,ex_cancelada,"&lt;&gt;Sim"))</f>
        <v/>
      </c>
      <c r="R1295" s="51">
        <f>IF(P1295="","",IF(AND(P1295=1,N(Q1295)&gt;0),1,0))</f>
        <v/>
      </c>
      <c r="S1295" s="30">
        <f>IF(P1295="","",IF(F1295="","ERRO: data prevista ausente ou inválida",IF(O1295=0,"Duplicada: contada uma vez",IF(N(G1295)=0,"ERRO: tarefa fora do Plano Mestre",IF(P1295=0,"Tarefa retirada do plano: não conta","OK")))))</f>
        <v/>
      </c>
    </row>
    <row r="1296">
      <c r="A1296" s="29" t="n"/>
      <c r="B1296" s="25" t="n"/>
      <c r="C1296" s="49" t="n"/>
      <c r="D1296" s="29" t="n"/>
      <c r="E1296" s="23">
        <f>IF(OR(A1296="",B1296=""),"",A1296&amp;"|"&amp;B1296)</f>
        <v/>
      </c>
      <c r="F1296" s="30">
        <f>IF(OR(E1296="",NOT(ISNUMBER(C1296))),"",E1296&amp;"|"&amp;YEAR(C1296)&amp;"-"&amp;RIGHT("0"&amp;MONTH(C1296),2)&amp;"-"&amp;RIGHT("0"&amp;DAY(C1296),2))</f>
        <v/>
      </c>
      <c r="G1296" s="26">
        <f>IF(E1296="","",IFERROR(MATCH(E1296,pl_chave,0),0))</f>
        <v/>
      </c>
      <c r="H1296" s="23">
        <f>IF(G1296="","",IF(G1296=0,"Tarefa fora do plano",INDEX(pl_tag,G1296)))</f>
        <v/>
      </c>
      <c r="I1296" s="30">
        <f>IF(N(G1296)=0,"",INDEX(pl_atividade,G1296))</f>
        <v/>
      </c>
      <c r="J1296" s="50">
        <f>IF(N(G1296)=0,"",INDEX(pl_especialidade,G1296))</f>
        <v/>
      </c>
      <c r="K1296" s="28">
        <f>IF(N(G1296)=0,"",INDEX(pl_duracao,G1296))</f>
        <v/>
      </c>
      <c r="L1296" s="39">
        <f>IF(ISNUMBER(C1296),YEAR(C1296),"")</f>
        <v/>
      </c>
      <c r="M1296" s="39">
        <f>IF(ISNUMBER(C1296),MONTH(C1296),"")</f>
        <v/>
      </c>
      <c r="N1296" s="23">
        <f>IF(L1296="","",IF(NOT(ISNUMBER(crono_ano)),"Informe o ano",IF(L1296&lt;crono_ano,"Antes do ano",IF(L1296&gt;crono_ano,"Depois do ano","No ano"))))</f>
        <v/>
      </c>
      <c r="O1296" s="39">
        <f>IF(F1296="","",IF(COUNTIF(F$7:F1296,F1296)=1,1,0))</f>
        <v/>
      </c>
      <c r="P1296" s="39">
        <f>IF(A1296&amp;B1296&amp;C1296="","",IF(AND(O1296=1,N(G1296)&gt;0),IF(INDEX(pl_ativa,MAX(1,N(G1296)))="Sim",1,0),0))</f>
        <v/>
      </c>
      <c r="Q1296" s="39">
        <f>IF(F1296="","",COUNTIFS(ex_chave_oc,F1296,ex_cancelada,"&lt;&gt;Sim"))</f>
        <v/>
      </c>
      <c r="R1296" s="51">
        <f>IF(P1296="","",IF(AND(P1296=1,N(Q1296)&gt;0),1,0))</f>
        <v/>
      </c>
      <c r="S1296" s="30">
        <f>IF(P1296="","",IF(F1296="","ERRO: data prevista ausente ou inválida",IF(O1296=0,"Duplicada: contada uma vez",IF(N(G1296)=0,"ERRO: tarefa fora do Plano Mestre",IF(P1296=0,"Tarefa retirada do plano: não conta","OK")))))</f>
        <v/>
      </c>
    </row>
    <row r="1297">
      <c r="A1297" s="29" t="n"/>
      <c r="B1297" s="25" t="n"/>
      <c r="C1297" s="49" t="n"/>
      <c r="D1297" s="29" t="n"/>
      <c r="E1297" s="23">
        <f>IF(OR(A1297="",B1297=""),"",A1297&amp;"|"&amp;B1297)</f>
        <v/>
      </c>
      <c r="F1297" s="30">
        <f>IF(OR(E1297="",NOT(ISNUMBER(C1297))),"",E1297&amp;"|"&amp;YEAR(C1297)&amp;"-"&amp;RIGHT("0"&amp;MONTH(C1297),2)&amp;"-"&amp;RIGHT("0"&amp;DAY(C1297),2))</f>
        <v/>
      </c>
      <c r="G1297" s="26">
        <f>IF(E1297="","",IFERROR(MATCH(E1297,pl_chave,0),0))</f>
        <v/>
      </c>
      <c r="H1297" s="23">
        <f>IF(G1297="","",IF(G1297=0,"Tarefa fora do plano",INDEX(pl_tag,G1297)))</f>
        <v/>
      </c>
      <c r="I1297" s="30">
        <f>IF(N(G1297)=0,"",INDEX(pl_atividade,G1297))</f>
        <v/>
      </c>
      <c r="J1297" s="50">
        <f>IF(N(G1297)=0,"",INDEX(pl_especialidade,G1297))</f>
        <v/>
      </c>
      <c r="K1297" s="28">
        <f>IF(N(G1297)=0,"",INDEX(pl_duracao,G1297))</f>
        <v/>
      </c>
      <c r="L1297" s="39">
        <f>IF(ISNUMBER(C1297),YEAR(C1297),"")</f>
        <v/>
      </c>
      <c r="M1297" s="39">
        <f>IF(ISNUMBER(C1297),MONTH(C1297),"")</f>
        <v/>
      </c>
      <c r="N1297" s="23">
        <f>IF(L1297="","",IF(NOT(ISNUMBER(crono_ano)),"Informe o ano",IF(L1297&lt;crono_ano,"Antes do ano",IF(L1297&gt;crono_ano,"Depois do ano","No ano"))))</f>
        <v/>
      </c>
      <c r="O1297" s="39">
        <f>IF(F1297="","",IF(COUNTIF(F$7:F1297,F1297)=1,1,0))</f>
        <v/>
      </c>
      <c r="P1297" s="39">
        <f>IF(A1297&amp;B1297&amp;C1297="","",IF(AND(O1297=1,N(G1297)&gt;0),IF(INDEX(pl_ativa,MAX(1,N(G1297)))="Sim",1,0),0))</f>
        <v/>
      </c>
      <c r="Q1297" s="39">
        <f>IF(F1297="","",COUNTIFS(ex_chave_oc,F1297,ex_cancelada,"&lt;&gt;Sim"))</f>
        <v/>
      </c>
      <c r="R1297" s="51">
        <f>IF(P1297="","",IF(AND(P1297=1,N(Q1297)&gt;0),1,0))</f>
        <v/>
      </c>
      <c r="S1297" s="30">
        <f>IF(P1297="","",IF(F1297="","ERRO: data prevista ausente ou inválida",IF(O1297=0,"Duplicada: contada uma vez",IF(N(G1297)=0,"ERRO: tarefa fora do Plano Mestre",IF(P1297=0,"Tarefa retirada do plano: não conta","OK")))))</f>
        <v/>
      </c>
    </row>
    <row r="1298">
      <c r="A1298" s="29" t="n"/>
      <c r="B1298" s="25" t="n"/>
      <c r="C1298" s="49" t="n"/>
      <c r="D1298" s="29" t="n"/>
      <c r="E1298" s="23">
        <f>IF(OR(A1298="",B1298=""),"",A1298&amp;"|"&amp;B1298)</f>
        <v/>
      </c>
      <c r="F1298" s="30">
        <f>IF(OR(E1298="",NOT(ISNUMBER(C1298))),"",E1298&amp;"|"&amp;YEAR(C1298)&amp;"-"&amp;RIGHT("0"&amp;MONTH(C1298),2)&amp;"-"&amp;RIGHT("0"&amp;DAY(C1298),2))</f>
        <v/>
      </c>
      <c r="G1298" s="26">
        <f>IF(E1298="","",IFERROR(MATCH(E1298,pl_chave,0),0))</f>
        <v/>
      </c>
      <c r="H1298" s="23">
        <f>IF(G1298="","",IF(G1298=0,"Tarefa fora do plano",INDEX(pl_tag,G1298)))</f>
        <v/>
      </c>
      <c r="I1298" s="30">
        <f>IF(N(G1298)=0,"",INDEX(pl_atividade,G1298))</f>
        <v/>
      </c>
      <c r="J1298" s="50">
        <f>IF(N(G1298)=0,"",INDEX(pl_especialidade,G1298))</f>
        <v/>
      </c>
      <c r="K1298" s="28">
        <f>IF(N(G1298)=0,"",INDEX(pl_duracao,G1298))</f>
        <v/>
      </c>
      <c r="L1298" s="39">
        <f>IF(ISNUMBER(C1298),YEAR(C1298),"")</f>
        <v/>
      </c>
      <c r="M1298" s="39">
        <f>IF(ISNUMBER(C1298),MONTH(C1298),"")</f>
        <v/>
      </c>
      <c r="N1298" s="23">
        <f>IF(L1298="","",IF(NOT(ISNUMBER(crono_ano)),"Informe o ano",IF(L1298&lt;crono_ano,"Antes do ano",IF(L1298&gt;crono_ano,"Depois do ano","No ano"))))</f>
        <v/>
      </c>
      <c r="O1298" s="39">
        <f>IF(F1298="","",IF(COUNTIF(F$7:F1298,F1298)=1,1,0))</f>
        <v/>
      </c>
      <c r="P1298" s="39">
        <f>IF(A1298&amp;B1298&amp;C1298="","",IF(AND(O1298=1,N(G1298)&gt;0),IF(INDEX(pl_ativa,MAX(1,N(G1298)))="Sim",1,0),0))</f>
        <v/>
      </c>
      <c r="Q1298" s="39">
        <f>IF(F1298="","",COUNTIFS(ex_chave_oc,F1298,ex_cancelada,"&lt;&gt;Sim"))</f>
        <v/>
      </c>
      <c r="R1298" s="51">
        <f>IF(P1298="","",IF(AND(P1298=1,N(Q1298)&gt;0),1,0))</f>
        <v/>
      </c>
      <c r="S1298" s="30">
        <f>IF(P1298="","",IF(F1298="","ERRO: data prevista ausente ou inválida",IF(O1298=0,"Duplicada: contada uma vez",IF(N(G1298)=0,"ERRO: tarefa fora do Plano Mestre",IF(P1298=0,"Tarefa retirada do plano: não conta","OK")))))</f>
        <v/>
      </c>
    </row>
    <row r="1299">
      <c r="A1299" s="29" t="n"/>
      <c r="B1299" s="25" t="n"/>
      <c r="C1299" s="49" t="n"/>
      <c r="D1299" s="29" t="n"/>
      <c r="E1299" s="23">
        <f>IF(OR(A1299="",B1299=""),"",A1299&amp;"|"&amp;B1299)</f>
        <v/>
      </c>
      <c r="F1299" s="30">
        <f>IF(OR(E1299="",NOT(ISNUMBER(C1299))),"",E1299&amp;"|"&amp;YEAR(C1299)&amp;"-"&amp;RIGHT("0"&amp;MONTH(C1299),2)&amp;"-"&amp;RIGHT("0"&amp;DAY(C1299),2))</f>
        <v/>
      </c>
      <c r="G1299" s="26">
        <f>IF(E1299="","",IFERROR(MATCH(E1299,pl_chave,0),0))</f>
        <v/>
      </c>
      <c r="H1299" s="23">
        <f>IF(G1299="","",IF(G1299=0,"Tarefa fora do plano",INDEX(pl_tag,G1299)))</f>
        <v/>
      </c>
      <c r="I1299" s="30">
        <f>IF(N(G1299)=0,"",INDEX(pl_atividade,G1299))</f>
        <v/>
      </c>
      <c r="J1299" s="50">
        <f>IF(N(G1299)=0,"",INDEX(pl_especialidade,G1299))</f>
        <v/>
      </c>
      <c r="K1299" s="28">
        <f>IF(N(G1299)=0,"",INDEX(pl_duracao,G1299))</f>
        <v/>
      </c>
      <c r="L1299" s="39">
        <f>IF(ISNUMBER(C1299),YEAR(C1299),"")</f>
        <v/>
      </c>
      <c r="M1299" s="39">
        <f>IF(ISNUMBER(C1299),MONTH(C1299),"")</f>
        <v/>
      </c>
      <c r="N1299" s="23">
        <f>IF(L1299="","",IF(NOT(ISNUMBER(crono_ano)),"Informe o ano",IF(L1299&lt;crono_ano,"Antes do ano",IF(L1299&gt;crono_ano,"Depois do ano","No ano"))))</f>
        <v/>
      </c>
      <c r="O1299" s="39">
        <f>IF(F1299="","",IF(COUNTIF(F$7:F1299,F1299)=1,1,0))</f>
        <v/>
      </c>
      <c r="P1299" s="39">
        <f>IF(A1299&amp;B1299&amp;C1299="","",IF(AND(O1299=1,N(G1299)&gt;0),IF(INDEX(pl_ativa,MAX(1,N(G1299)))="Sim",1,0),0))</f>
        <v/>
      </c>
      <c r="Q1299" s="39">
        <f>IF(F1299="","",COUNTIFS(ex_chave_oc,F1299,ex_cancelada,"&lt;&gt;Sim"))</f>
        <v/>
      </c>
      <c r="R1299" s="51">
        <f>IF(P1299="","",IF(AND(P1299=1,N(Q1299)&gt;0),1,0))</f>
        <v/>
      </c>
      <c r="S1299" s="30">
        <f>IF(P1299="","",IF(F1299="","ERRO: data prevista ausente ou inválida",IF(O1299=0,"Duplicada: contada uma vez",IF(N(G1299)=0,"ERRO: tarefa fora do Plano Mestre",IF(P1299=0,"Tarefa retirada do plano: não conta","OK")))))</f>
        <v/>
      </c>
    </row>
    <row r="1300">
      <c r="A1300" s="29" t="n"/>
      <c r="B1300" s="25" t="n"/>
      <c r="C1300" s="49" t="n"/>
      <c r="D1300" s="29" t="n"/>
      <c r="E1300" s="23">
        <f>IF(OR(A1300="",B1300=""),"",A1300&amp;"|"&amp;B1300)</f>
        <v/>
      </c>
      <c r="F1300" s="30">
        <f>IF(OR(E1300="",NOT(ISNUMBER(C1300))),"",E1300&amp;"|"&amp;YEAR(C1300)&amp;"-"&amp;RIGHT("0"&amp;MONTH(C1300),2)&amp;"-"&amp;RIGHT("0"&amp;DAY(C1300),2))</f>
        <v/>
      </c>
      <c r="G1300" s="26">
        <f>IF(E1300="","",IFERROR(MATCH(E1300,pl_chave,0),0))</f>
        <v/>
      </c>
      <c r="H1300" s="23">
        <f>IF(G1300="","",IF(G1300=0,"Tarefa fora do plano",INDEX(pl_tag,G1300)))</f>
        <v/>
      </c>
      <c r="I1300" s="30">
        <f>IF(N(G1300)=0,"",INDEX(pl_atividade,G1300))</f>
        <v/>
      </c>
      <c r="J1300" s="50">
        <f>IF(N(G1300)=0,"",INDEX(pl_especialidade,G1300))</f>
        <v/>
      </c>
      <c r="K1300" s="28">
        <f>IF(N(G1300)=0,"",INDEX(pl_duracao,G1300))</f>
        <v/>
      </c>
      <c r="L1300" s="39">
        <f>IF(ISNUMBER(C1300),YEAR(C1300),"")</f>
        <v/>
      </c>
      <c r="M1300" s="39">
        <f>IF(ISNUMBER(C1300),MONTH(C1300),"")</f>
        <v/>
      </c>
      <c r="N1300" s="23">
        <f>IF(L1300="","",IF(NOT(ISNUMBER(crono_ano)),"Informe o ano",IF(L1300&lt;crono_ano,"Antes do ano",IF(L1300&gt;crono_ano,"Depois do ano","No ano"))))</f>
        <v/>
      </c>
      <c r="O1300" s="39">
        <f>IF(F1300="","",IF(COUNTIF(F$7:F1300,F1300)=1,1,0))</f>
        <v/>
      </c>
      <c r="P1300" s="39">
        <f>IF(A1300&amp;B1300&amp;C1300="","",IF(AND(O1300=1,N(G1300)&gt;0),IF(INDEX(pl_ativa,MAX(1,N(G1300)))="Sim",1,0),0))</f>
        <v/>
      </c>
      <c r="Q1300" s="39">
        <f>IF(F1300="","",COUNTIFS(ex_chave_oc,F1300,ex_cancelada,"&lt;&gt;Sim"))</f>
        <v/>
      </c>
      <c r="R1300" s="51">
        <f>IF(P1300="","",IF(AND(P1300=1,N(Q1300)&gt;0),1,0))</f>
        <v/>
      </c>
      <c r="S1300" s="30">
        <f>IF(P1300="","",IF(F1300="","ERRO: data prevista ausente ou inválida",IF(O1300=0,"Duplicada: contada uma vez",IF(N(G1300)=0,"ERRO: tarefa fora do Plano Mestre",IF(P1300=0,"Tarefa retirada do plano: não conta","OK")))))</f>
        <v/>
      </c>
    </row>
    <row r="1301">
      <c r="A1301" s="29" t="n"/>
      <c r="B1301" s="25" t="n"/>
      <c r="C1301" s="49" t="n"/>
      <c r="D1301" s="29" t="n"/>
      <c r="E1301" s="23">
        <f>IF(OR(A1301="",B1301=""),"",A1301&amp;"|"&amp;B1301)</f>
        <v/>
      </c>
      <c r="F1301" s="30">
        <f>IF(OR(E1301="",NOT(ISNUMBER(C1301))),"",E1301&amp;"|"&amp;YEAR(C1301)&amp;"-"&amp;RIGHT("0"&amp;MONTH(C1301),2)&amp;"-"&amp;RIGHT("0"&amp;DAY(C1301),2))</f>
        <v/>
      </c>
      <c r="G1301" s="26">
        <f>IF(E1301="","",IFERROR(MATCH(E1301,pl_chave,0),0))</f>
        <v/>
      </c>
      <c r="H1301" s="23">
        <f>IF(G1301="","",IF(G1301=0,"Tarefa fora do plano",INDEX(pl_tag,G1301)))</f>
        <v/>
      </c>
      <c r="I1301" s="30">
        <f>IF(N(G1301)=0,"",INDEX(pl_atividade,G1301))</f>
        <v/>
      </c>
      <c r="J1301" s="50">
        <f>IF(N(G1301)=0,"",INDEX(pl_especialidade,G1301))</f>
        <v/>
      </c>
      <c r="K1301" s="28">
        <f>IF(N(G1301)=0,"",INDEX(pl_duracao,G1301))</f>
        <v/>
      </c>
      <c r="L1301" s="39">
        <f>IF(ISNUMBER(C1301),YEAR(C1301),"")</f>
        <v/>
      </c>
      <c r="M1301" s="39">
        <f>IF(ISNUMBER(C1301),MONTH(C1301),"")</f>
        <v/>
      </c>
      <c r="N1301" s="23">
        <f>IF(L1301="","",IF(NOT(ISNUMBER(crono_ano)),"Informe o ano",IF(L1301&lt;crono_ano,"Antes do ano",IF(L1301&gt;crono_ano,"Depois do ano","No ano"))))</f>
        <v/>
      </c>
      <c r="O1301" s="39">
        <f>IF(F1301="","",IF(COUNTIF(F$7:F1301,F1301)=1,1,0))</f>
        <v/>
      </c>
      <c r="P1301" s="39">
        <f>IF(A1301&amp;B1301&amp;C1301="","",IF(AND(O1301=1,N(G1301)&gt;0),IF(INDEX(pl_ativa,MAX(1,N(G1301)))="Sim",1,0),0))</f>
        <v/>
      </c>
      <c r="Q1301" s="39">
        <f>IF(F1301="","",COUNTIFS(ex_chave_oc,F1301,ex_cancelada,"&lt;&gt;Sim"))</f>
        <v/>
      </c>
      <c r="R1301" s="51">
        <f>IF(P1301="","",IF(AND(P1301=1,N(Q1301)&gt;0),1,0))</f>
        <v/>
      </c>
      <c r="S1301" s="30">
        <f>IF(P1301="","",IF(F1301="","ERRO: data prevista ausente ou inválida",IF(O1301=0,"Duplicada: contada uma vez",IF(N(G1301)=0,"ERRO: tarefa fora do Plano Mestre",IF(P1301=0,"Tarefa retirada do plano: não conta","OK")))))</f>
        <v/>
      </c>
    </row>
    <row r="1302">
      <c r="A1302" s="29" t="n"/>
      <c r="B1302" s="25" t="n"/>
      <c r="C1302" s="49" t="n"/>
      <c r="D1302" s="29" t="n"/>
      <c r="E1302" s="23">
        <f>IF(OR(A1302="",B1302=""),"",A1302&amp;"|"&amp;B1302)</f>
        <v/>
      </c>
      <c r="F1302" s="30">
        <f>IF(OR(E1302="",NOT(ISNUMBER(C1302))),"",E1302&amp;"|"&amp;YEAR(C1302)&amp;"-"&amp;RIGHT("0"&amp;MONTH(C1302),2)&amp;"-"&amp;RIGHT("0"&amp;DAY(C1302),2))</f>
        <v/>
      </c>
      <c r="G1302" s="26">
        <f>IF(E1302="","",IFERROR(MATCH(E1302,pl_chave,0),0))</f>
        <v/>
      </c>
      <c r="H1302" s="23">
        <f>IF(G1302="","",IF(G1302=0,"Tarefa fora do plano",INDEX(pl_tag,G1302)))</f>
        <v/>
      </c>
      <c r="I1302" s="30">
        <f>IF(N(G1302)=0,"",INDEX(pl_atividade,G1302))</f>
        <v/>
      </c>
      <c r="J1302" s="50">
        <f>IF(N(G1302)=0,"",INDEX(pl_especialidade,G1302))</f>
        <v/>
      </c>
      <c r="K1302" s="28">
        <f>IF(N(G1302)=0,"",INDEX(pl_duracao,G1302))</f>
        <v/>
      </c>
      <c r="L1302" s="39">
        <f>IF(ISNUMBER(C1302),YEAR(C1302),"")</f>
        <v/>
      </c>
      <c r="M1302" s="39">
        <f>IF(ISNUMBER(C1302),MONTH(C1302),"")</f>
        <v/>
      </c>
      <c r="N1302" s="23">
        <f>IF(L1302="","",IF(NOT(ISNUMBER(crono_ano)),"Informe o ano",IF(L1302&lt;crono_ano,"Antes do ano",IF(L1302&gt;crono_ano,"Depois do ano","No ano"))))</f>
        <v/>
      </c>
      <c r="O1302" s="39">
        <f>IF(F1302="","",IF(COUNTIF(F$7:F1302,F1302)=1,1,0))</f>
        <v/>
      </c>
      <c r="P1302" s="39">
        <f>IF(A1302&amp;B1302&amp;C1302="","",IF(AND(O1302=1,N(G1302)&gt;0),IF(INDEX(pl_ativa,MAX(1,N(G1302)))="Sim",1,0),0))</f>
        <v/>
      </c>
      <c r="Q1302" s="39">
        <f>IF(F1302="","",COUNTIFS(ex_chave_oc,F1302,ex_cancelada,"&lt;&gt;Sim"))</f>
        <v/>
      </c>
      <c r="R1302" s="51">
        <f>IF(P1302="","",IF(AND(P1302=1,N(Q1302)&gt;0),1,0))</f>
        <v/>
      </c>
      <c r="S1302" s="30">
        <f>IF(P1302="","",IF(F1302="","ERRO: data prevista ausente ou inválida",IF(O1302=0,"Duplicada: contada uma vez",IF(N(G1302)=0,"ERRO: tarefa fora do Plano Mestre",IF(P1302=0,"Tarefa retirada do plano: não conta","OK")))))</f>
        <v/>
      </c>
    </row>
    <row r="1303">
      <c r="A1303" s="29" t="n"/>
      <c r="B1303" s="25" t="n"/>
      <c r="C1303" s="49" t="n"/>
      <c r="D1303" s="29" t="n"/>
      <c r="E1303" s="23">
        <f>IF(OR(A1303="",B1303=""),"",A1303&amp;"|"&amp;B1303)</f>
        <v/>
      </c>
      <c r="F1303" s="30">
        <f>IF(OR(E1303="",NOT(ISNUMBER(C1303))),"",E1303&amp;"|"&amp;YEAR(C1303)&amp;"-"&amp;RIGHT("0"&amp;MONTH(C1303),2)&amp;"-"&amp;RIGHT("0"&amp;DAY(C1303),2))</f>
        <v/>
      </c>
      <c r="G1303" s="26">
        <f>IF(E1303="","",IFERROR(MATCH(E1303,pl_chave,0),0))</f>
        <v/>
      </c>
      <c r="H1303" s="23">
        <f>IF(G1303="","",IF(G1303=0,"Tarefa fora do plano",INDEX(pl_tag,G1303)))</f>
        <v/>
      </c>
      <c r="I1303" s="30">
        <f>IF(N(G1303)=0,"",INDEX(pl_atividade,G1303))</f>
        <v/>
      </c>
      <c r="J1303" s="50">
        <f>IF(N(G1303)=0,"",INDEX(pl_especialidade,G1303))</f>
        <v/>
      </c>
      <c r="K1303" s="28">
        <f>IF(N(G1303)=0,"",INDEX(pl_duracao,G1303))</f>
        <v/>
      </c>
      <c r="L1303" s="39">
        <f>IF(ISNUMBER(C1303),YEAR(C1303),"")</f>
        <v/>
      </c>
      <c r="M1303" s="39">
        <f>IF(ISNUMBER(C1303),MONTH(C1303),"")</f>
        <v/>
      </c>
      <c r="N1303" s="23">
        <f>IF(L1303="","",IF(NOT(ISNUMBER(crono_ano)),"Informe o ano",IF(L1303&lt;crono_ano,"Antes do ano",IF(L1303&gt;crono_ano,"Depois do ano","No ano"))))</f>
        <v/>
      </c>
      <c r="O1303" s="39">
        <f>IF(F1303="","",IF(COUNTIF(F$7:F1303,F1303)=1,1,0))</f>
        <v/>
      </c>
      <c r="P1303" s="39">
        <f>IF(A1303&amp;B1303&amp;C1303="","",IF(AND(O1303=1,N(G1303)&gt;0),IF(INDEX(pl_ativa,MAX(1,N(G1303)))="Sim",1,0),0))</f>
        <v/>
      </c>
      <c r="Q1303" s="39">
        <f>IF(F1303="","",COUNTIFS(ex_chave_oc,F1303,ex_cancelada,"&lt;&gt;Sim"))</f>
        <v/>
      </c>
      <c r="R1303" s="51">
        <f>IF(P1303="","",IF(AND(P1303=1,N(Q1303)&gt;0),1,0))</f>
        <v/>
      </c>
      <c r="S1303" s="30">
        <f>IF(P1303="","",IF(F1303="","ERRO: data prevista ausente ou inválida",IF(O1303=0,"Duplicada: contada uma vez",IF(N(G1303)=0,"ERRO: tarefa fora do Plano Mestre",IF(P1303=0,"Tarefa retirada do plano: não conta","OK")))))</f>
        <v/>
      </c>
    </row>
    <row r="1304">
      <c r="A1304" s="29" t="n"/>
      <c r="B1304" s="25" t="n"/>
      <c r="C1304" s="49" t="n"/>
      <c r="D1304" s="29" t="n"/>
      <c r="E1304" s="23">
        <f>IF(OR(A1304="",B1304=""),"",A1304&amp;"|"&amp;B1304)</f>
        <v/>
      </c>
      <c r="F1304" s="30">
        <f>IF(OR(E1304="",NOT(ISNUMBER(C1304))),"",E1304&amp;"|"&amp;YEAR(C1304)&amp;"-"&amp;RIGHT("0"&amp;MONTH(C1304),2)&amp;"-"&amp;RIGHT("0"&amp;DAY(C1304),2))</f>
        <v/>
      </c>
      <c r="G1304" s="26">
        <f>IF(E1304="","",IFERROR(MATCH(E1304,pl_chave,0),0))</f>
        <v/>
      </c>
      <c r="H1304" s="23">
        <f>IF(G1304="","",IF(G1304=0,"Tarefa fora do plano",INDEX(pl_tag,G1304)))</f>
        <v/>
      </c>
      <c r="I1304" s="30">
        <f>IF(N(G1304)=0,"",INDEX(pl_atividade,G1304))</f>
        <v/>
      </c>
      <c r="J1304" s="50">
        <f>IF(N(G1304)=0,"",INDEX(pl_especialidade,G1304))</f>
        <v/>
      </c>
      <c r="K1304" s="28">
        <f>IF(N(G1304)=0,"",INDEX(pl_duracao,G1304))</f>
        <v/>
      </c>
      <c r="L1304" s="39">
        <f>IF(ISNUMBER(C1304),YEAR(C1304),"")</f>
        <v/>
      </c>
      <c r="M1304" s="39">
        <f>IF(ISNUMBER(C1304),MONTH(C1304),"")</f>
        <v/>
      </c>
      <c r="N1304" s="23">
        <f>IF(L1304="","",IF(NOT(ISNUMBER(crono_ano)),"Informe o ano",IF(L1304&lt;crono_ano,"Antes do ano",IF(L1304&gt;crono_ano,"Depois do ano","No ano"))))</f>
        <v/>
      </c>
      <c r="O1304" s="39">
        <f>IF(F1304="","",IF(COUNTIF(F$7:F1304,F1304)=1,1,0))</f>
        <v/>
      </c>
      <c r="P1304" s="39">
        <f>IF(A1304&amp;B1304&amp;C1304="","",IF(AND(O1304=1,N(G1304)&gt;0),IF(INDEX(pl_ativa,MAX(1,N(G1304)))="Sim",1,0),0))</f>
        <v/>
      </c>
      <c r="Q1304" s="39">
        <f>IF(F1304="","",COUNTIFS(ex_chave_oc,F1304,ex_cancelada,"&lt;&gt;Sim"))</f>
        <v/>
      </c>
      <c r="R1304" s="51">
        <f>IF(P1304="","",IF(AND(P1304=1,N(Q1304)&gt;0),1,0))</f>
        <v/>
      </c>
      <c r="S1304" s="30">
        <f>IF(P1304="","",IF(F1304="","ERRO: data prevista ausente ou inválida",IF(O1304=0,"Duplicada: contada uma vez",IF(N(G1304)=0,"ERRO: tarefa fora do Plano Mestre",IF(P1304=0,"Tarefa retirada do plano: não conta","OK")))))</f>
        <v/>
      </c>
    </row>
    <row r="1305">
      <c r="A1305" s="29" t="n"/>
      <c r="B1305" s="25" t="n"/>
      <c r="C1305" s="49" t="n"/>
      <c r="D1305" s="29" t="n"/>
      <c r="E1305" s="23">
        <f>IF(OR(A1305="",B1305=""),"",A1305&amp;"|"&amp;B1305)</f>
        <v/>
      </c>
      <c r="F1305" s="30">
        <f>IF(OR(E1305="",NOT(ISNUMBER(C1305))),"",E1305&amp;"|"&amp;YEAR(C1305)&amp;"-"&amp;RIGHT("0"&amp;MONTH(C1305),2)&amp;"-"&amp;RIGHT("0"&amp;DAY(C1305),2))</f>
        <v/>
      </c>
      <c r="G1305" s="26">
        <f>IF(E1305="","",IFERROR(MATCH(E1305,pl_chave,0),0))</f>
        <v/>
      </c>
      <c r="H1305" s="23">
        <f>IF(G1305="","",IF(G1305=0,"Tarefa fora do plano",INDEX(pl_tag,G1305)))</f>
        <v/>
      </c>
      <c r="I1305" s="30">
        <f>IF(N(G1305)=0,"",INDEX(pl_atividade,G1305))</f>
        <v/>
      </c>
      <c r="J1305" s="50">
        <f>IF(N(G1305)=0,"",INDEX(pl_especialidade,G1305))</f>
        <v/>
      </c>
      <c r="K1305" s="28">
        <f>IF(N(G1305)=0,"",INDEX(pl_duracao,G1305))</f>
        <v/>
      </c>
      <c r="L1305" s="39">
        <f>IF(ISNUMBER(C1305),YEAR(C1305),"")</f>
        <v/>
      </c>
      <c r="M1305" s="39">
        <f>IF(ISNUMBER(C1305),MONTH(C1305),"")</f>
        <v/>
      </c>
      <c r="N1305" s="23">
        <f>IF(L1305="","",IF(NOT(ISNUMBER(crono_ano)),"Informe o ano",IF(L1305&lt;crono_ano,"Antes do ano",IF(L1305&gt;crono_ano,"Depois do ano","No ano"))))</f>
        <v/>
      </c>
      <c r="O1305" s="39">
        <f>IF(F1305="","",IF(COUNTIF(F$7:F1305,F1305)=1,1,0))</f>
        <v/>
      </c>
      <c r="P1305" s="39">
        <f>IF(A1305&amp;B1305&amp;C1305="","",IF(AND(O1305=1,N(G1305)&gt;0),IF(INDEX(pl_ativa,MAX(1,N(G1305)))="Sim",1,0),0))</f>
        <v/>
      </c>
      <c r="Q1305" s="39">
        <f>IF(F1305="","",COUNTIFS(ex_chave_oc,F1305,ex_cancelada,"&lt;&gt;Sim"))</f>
        <v/>
      </c>
      <c r="R1305" s="51">
        <f>IF(P1305="","",IF(AND(P1305=1,N(Q1305)&gt;0),1,0))</f>
        <v/>
      </c>
      <c r="S1305" s="30">
        <f>IF(P1305="","",IF(F1305="","ERRO: data prevista ausente ou inválida",IF(O1305=0,"Duplicada: contada uma vez",IF(N(G1305)=0,"ERRO: tarefa fora do Plano Mestre",IF(P1305=0,"Tarefa retirada do plano: não conta","OK")))))</f>
        <v/>
      </c>
    </row>
    <row r="1306">
      <c r="A1306" s="29" t="n"/>
      <c r="B1306" s="25" t="n"/>
      <c r="C1306" s="49" t="n"/>
      <c r="D1306" s="29" t="n"/>
      <c r="E1306" s="23">
        <f>IF(OR(A1306="",B1306=""),"",A1306&amp;"|"&amp;B1306)</f>
        <v/>
      </c>
      <c r="F1306" s="30">
        <f>IF(OR(E1306="",NOT(ISNUMBER(C1306))),"",E1306&amp;"|"&amp;YEAR(C1306)&amp;"-"&amp;RIGHT("0"&amp;MONTH(C1306),2)&amp;"-"&amp;RIGHT("0"&amp;DAY(C1306),2))</f>
        <v/>
      </c>
      <c r="G1306" s="26">
        <f>IF(E1306="","",IFERROR(MATCH(E1306,pl_chave,0),0))</f>
        <v/>
      </c>
      <c r="H1306" s="23">
        <f>IF(G1306="","",IF(G1306=0,"Tarefa fora do plano",INDEX(pl_tag,G1306)))</f>
        <v/>
      </c>
      <c r="I1306" s="30">
        <f>IF(N(G1306)=0,"",INDEX(pl_atividade,G1306))</f>
        <v/>
      </c>
      <c r="J1306" s="50">
        <f>IF(N(G1306)=0,"",INDEX(pl_especialidade,G1306))</f>
        <v/>
      </c>
      <c r="K1306" s="28">
        <f>IF(N(G1306)=0,"",INDEX(pl_duracao,G1306))</f>
        <v/>
      </c>
      <c r="L1306" s="39">
        <f>IF(ISNUMBER(C1306),YEAR(C1306),"")</f>
        <v/>
      </c>
      <c r="M1306" s="39">
        <f>IF(ISNUMBER(C1306),MONTH(C1306),"")</f>
        <v/>
      </c>
      <c r="N1306" s="23">
        <f>IF(L1306="","",IF(NOT(ISNUMBER(crono_ano)),"Informe o ano",IF(L1306&lt;crono_ano,"Antes do ano",IF(L1306&gt;crono_ano,"Depois do ano","No ano"))))</f>
        <v/>
      </c>
      <c r="O1306" s="39">
        <f>IF(F1306="","",IF(COUNTIF(F$7:F1306,F1306)=1,1,0))</f>
        <v/>
      </c>
      <c r="P1306" s="39">
        <f>IF(A1306&amp;B1306&amp;C1306="","",IF(AND(O1306=1,N(G1306)&gt;0),IF(INDEX(pl_ativa,MAX(1,N(G1306)))="Sim",1,0),0))</f>
        <v/>
      </c>
      <c r="Q1306" s="39">
        <f>IF(F1306="","",COUNTIFS(ex_chave_oc,F1306,ex_cancelada,"&lt;&gt;Sim"))</f>
        <v/>
      </c>
      <c r="R1306" s="51">
        <f>IF(P1306="","",IF(AND(P1306=1,N(Q1306)&gt;0),1,0))</f>
        <v/>
      </c>
      <c r="S1306" s="30">
        <f>IF(P1306="","",IF(F1306="","ERRO: data prevista ausente ou inválida",IF(O1306=0,"Duplicada: contada uma vez",IF(N(G1306)=0,"ERRO: tarefa fora do Plano Mestre",IF(P1306=0,"Tarefa retirada do plano: não conta","OK")))))</f>
        <v/>
      </c>
    </row>
    <row r="1307">
      <c r="A1307" s="29" t="n"/>
      <c r="B1307" s="25" t="n"/>
      <c r="C1307" s="49" t="n"/>
      <c r="D1307" s="29" t="n"/>
      <c r="E1307" s="23">
        <f>IF(OR(A1307="",B1307=""),"",A1307&amp;"|"&amp;B1307)</f>
        <v/>
      </c>
      <c r="F1307" s="30">
        <f>IF(OR(E1307="",NOT(ISNUMBER(C1307))),"",E1307&amp;"|"&amp;YEAR(C1307)&amp;"-"&amp;RIGHT("0"&amp;MONTH(C1307),2)&amp;"-"&amp;RIGHT("0"&amp;DAY(C1307),2))</f>
        <v/>
      </c>
      <c r="G1307" s="26">
        <f>IF(E1307="","",IFERROR(MATCH(E1307,pl_chave,0),0))</f>
        <v/>
      </c>
      <c r="H1307" s="23">
        <f>IF(G1307="","",IF(G1307=0,"Tarefa fora do plano",INDEX(pl_tag,G1307)))</f>
        <v/>
      </c>
      <c r="I1307" s="30">
        <f>IF(N(G1307)=0,"",INDEX(pl_atividade,G1307))</f>
        <v/>
      </c>
      <c r="J1307" s="50">
        <f>IF(N(G1307)=0,"",INDEX(pl_especialidade,G1307))</f>
        <v/>
      </c>
      <c r="K1307" s="28">
        <f>IF(N(G1307)=0,"",INDEX(pl_duracao,G1307))</f>
        <v/>
      </c>
      <c r="L1307" s="39">
        <f>IF(ISNUMBER(C1307),YEAR(C1307),"")</f>
        <v/>
      </c>
      <c r="M1307" s="39">
        <f>IF(ISNUMBER(C1307),MONTH(C1307),"")</f>
        <v/>
      </c>
      <c r="N1307" s="23">
        <f>IF(L1307="","",IF(NOT(ISNUMBER(crono_ano)),"Informe o ano",IF(L1307&lt;crono_ano,"Antes do ano",IF(L1307&gt;crono_ano,"Depois do ano","No ano"))))</f>
        <v/>
      </c>
      <c r="O1307" s="39">
        <f>IF(F1307="","",IF(COUNTIF(F$7:F1307,F1307)=1,1,0))</f>
        <v/>
      </c>
      <c r="P1307" s="39">
        <f>IF(A1307&amp;B1307&amp;C1307="","",IF(AND(O1307=1,N(G1307)&gt;0),IF(INDEX(pl_ativa,MAX(1,N(G1307)))="Sim",1,0),0))</f>
        <v/>
      </c>
      <c r="Q1307" s="39">
        <f>IF(F1307="","",COUNTIFS(ex_chave_oc,F1307,ex_cancelada,"&lt;&gt;Sim"))</f>
        <v/>
      </c>
      <c r="R1307" s="51">
        <f>IF(P1307="","",IF(AND(P1307=1,N(Q1307)&gt;0),1,0))</f>
        <v/>
      </c>
      <c r="S1307" s="30">
        <f>IF(P1307="","",IF(F1307="","ERRO: data prevista ausente ou inválida",IF(O1307=0,"Duplicada: contada uma vez",IF(N(G1307)=0,"ERRO: tarefa fora do Plano Mestre",IF(P1307=0,"Tarefa retirada do plano: não conta","OK")))))</f>
        <v/>
      </c>
    </row>
    <row r="1308">
      <c r="A1308" s="29" t="n"/>
      <c r="B1308" s="25" t="n"/>
      <c r="C1308" s="49" t="n"/>
      <c r="D1308" s="29" t="n"/>
      <c r="E1308" s="23">
        <f>IF(OR(A1308="",B1308=""),"",A1308&amp;"|"&amp;B1308)</f>
        <v/>
      </c>
      <c r="F1308" s="30">
        <f>IF(OR(E1308="",NOT(ISNUMBER(C1308))),"",E1308&amp;"|"&amp;YEAR(C1308)&amp;"-"&amp;RIGHT("0"&amp;MONTH(C1308),2)&amp;"-"&amp;RIGHT("0"&amp;DAY(C1308),2))</f>
        <v/>
      </c>
      <c r="G1308" s="26">
        <f>IF(E1308="","",IFERROR(MATCH(E1308,pl_chave,0),0))</f>
        <v/>
      </c>
      <c r="H1308" s="23">
        <f>IF(G1308="","",IF(G1308=0,"Tarefa fora do plano",INDEX(pl_tag,G1308)))</f>
        <v/>
      </c>
      <c r="I1308" s="30">
        <f>IF(N(G1308)=0,"",INDEX(pl_atividade,G1308))</f>
        <v/>
      </c>
      <c r="J1308" s="50">
        <f>IF(N(G1308)=0,"",INDEX(pl_especialidade,G1308))</f>
        <v/>
      </c>
      <c r="K1308" s="28">
        <f>IF(N(G1308)=0,"",INDEX(pl_duracao,G1308))</f>
        <v/>
      </c>
      <c r="L1308" s="39">
        <f>IF(ISNUMBER(C1308),YEAR(C1308),"")</f>
        <v/>
      </c>
      <c r="M1308" s="39">
        <f>IF(ISNUMBER(C1308),MONTH(C1308),"")</f>
        <v/>
      </c>
      <c r="N1308" s="23">
        <f>IF(L1308="","",IF(NOT(ISNUMBER(crono_ano)),"Informe o ano",IF(L1308&lt;crono_ano,"Antes do ano",IF(L1308&gt;crono_ano,"Depois do ano","No ano"))))</f>
        <v/>
      </c>
      <c r="O1308" s="39">
        <f>IF(F1308="","",IF(COUNTIF(F$7:F1308,F1308)=1,1,0))</f>
        <v/>
      </c>
      <c r="P1308" s="39">
        <f>IF(A1308&amp;B1308&amp;C1308="","",IF(AND(O1308=1,N(G1308)&gt;0),IF(INDEX(pl_ativa,MAX(1,N(G1308)))="Sim",1,0),0))</f>
        <v/>
      </c>
      <c r="Q1308" s="39">
        <f>IF(F1308="","",COUNTIFS(ex_chave_oc,F1308,ex_cancelada,"&lt;&gt;Sim"))</f>
        <v/>
      </c>
      <c r="R1308" s="51">
        <f>IF(P1308="","",IF(AND(P1308=1,N(Q1308)&gt;0),1,0))</f>
        <v/>
      </c>
      <c r="S1308" s="30">
        <f>IF(P1308="","",IF(F1308="","ERRO: data prevista ausente ou inválida",IF(O1308=0,"Duplicada: contada uma vez",IF(N(G1308)=0,"ERRO: tarefa fora do Plano Mestre",IF(P1308=0,"Tarefa retirada do plano: não conta","OK")))))</f>
        <v/>
      </c>
    </row>
    <row r="1309">
      <c r="A1309" s="29" t="n"/>
      <c r="B1309" s="25" t="n"/>
      <c r="C1309" s="49" t="n"/>
      <c r="D1309" s="29" t="n"/>
      <c r="E1309" s="23">
        <f>IF(OR(A1309="",B1309=""),"",A1309&amp;"|"&amp;B1309)</f>
        <v/>
      </c>
      <c r="F1309" s="30">
        <f>IF(OR(E1309="",NOT(ISNUMBER(C1309))),"",E1309&amp;"|"&amp;YEAR(C1309)&amp;"-"&amp;RIGHT("0"&amp;MONTH(C1309),2)&amp;"-"&amp;RIGHT("0"&amp;DAY(C1309),2))</f>
        <v/>
      </c>
      <c r="G1309" s="26">
        <f>IF(E1309="","",IFERROR(MATCH(E1309,pl_chave,0),0))</f>
        <v/>
      </c>
      <c r="H1309" s="23">
        <f>IF(G1309="","",IF(G1309=0,"Tarefa fora do plano",INDEX(pl_tag,G1309)))</f>
        <v/>
      </c>
      <c r="I1309" s="30">
        <f>IF(N(G1309)=0,"",INDEX(pl_atividade,G1309))</f>
        <v/>
      </c>
      <c r="J1309" s="50">
        <f>IF(N(G1309)=0,"",INDEX(pl_especialidade,G1309))</f>
        <v/>
      </c>
      <c r="K1309" s="28">
        <f>IF(N(G1309)=0,"",INDEX(pl_duracao,G1309))</f>
        <v/>
      </c>
      <c r="L1309" s="39">
        <f>IF(ISNUMBER(C1309),YEAR(C1309),"")</f>
        <v/>
      </c>
      <c r="M1309" s="39">
        <f>IF(ISNUMBER(C1309),MONTH(C1309),"")</f>
        <v/>
      </c>
      <c r="N1309" s="23">
        <f>IF(L1309="","",IF(NOT(ISNUMBER(crono_ano)),"Informe o ano",IF(L1309&lt;crono_ano,"Antes do ano",IF(L1309&gt;crono_ano,"Depois do ano","No ano"))))</f>
        <v/>
      </c>
      <c r="O1309" s="39">
        <f>IF(F1309="","",IF(COUNTIF(F$7:F1309,F1309)=1,1,0))</f>
        <v/>
      </c>
      <c r="P1309" s="39">
        <f>IF(A1309&amp;B1309&amp;C1309="","",IF(AND(O1309=1,N(G1309)&gt;0),IF(INDEX(pl_ativa,MAX(1,N(G1309)))="Sim",1,0),0))</f>
        <v/>
      </c>
      <c r="Q1309" s="39">
        <f>IF(F1309="","",COUNTIFS(ex_chave_oc,F1309,ex_cancelada,"&lt;&gt;Sim"))</f>
        <v/>
      </c>
      <c r="R1309" s="51">
        <f>IF(P1309="","",IF(AND(P1309=1,N(Q1309)&gt;0),1,0))</f>
        <v/>
      </c>
      <c r="S1309" s="30">
        <f>IF(P1309="","",IF(F1309="","ERRO: data prevista ausente ou inválida",IF(O1309=0,"Duplicada: contada uma vez",IF(N(G1309)=0,"ERRO: tarefa fora do Plano Mestre",IF(P1309=0,"Tarefa retirada do plano: não conta","OK")))))</f>
        <v/>
      </c>
    </row>
    <row r="1310">
      <c r="A1310" s="29" t="n"/>
      <c r="B1310" s="25" t="n"/>
      <c r="C1310" s="49" t="n"/>
      <c r="D1310" s="29" t="n"/>
      <c r="E1310" s="23">
        <f>IF(OR(A1310="",B1310=""),"",A1310&amp;"|"&amp;B1310)</f>
        <v/>
      </c>
      <c r="F1310" s="30">
        <f>IF(OR(E1310="",NOT(ISNUMBER(C1310))),"",E1310&amp;"|"&amp;YEAR(C1310)&amp;"-"&amp;RIGHT("0"&amp;MONTH(C1310),2)&amp;"-"&amp;RIGHT("0"&amp;DAY(C1310),2))</f>
        <v/>
      </c>
      <c r="G1310" s="26">
        <f>IF(E1310="","",IFERROR(MATCH(E1310,pl_chave,0),0))</f>
        <v/>
      </c>
      <c r="H1310" s="23">
        <f>IF(G1310="","",IF(G1310=0,"Tarefa fora do plano",INDEX(pl_tag,G1310)))</f>
        <v/>
      </c>
      <c r="I1310" s="30">
        <f>IF(N(G1310)=0,"",INDEX(pl_atividade,G1310))</f>
        <v/>
      </c>
      <c r="J1310" s="50">
        <f>IF(N(G1310)=0,"",INDEX(pl_especialidade,G1310))</f>
        <v/>
      </c>
      <c r="K1310" s="28">
        <f>IF(N(G1310)=0,"",INDEX(pl_duracao,G1310))</f>
        <v/>
      </c>
      <c r="L1310" s="39">
        <f>IF(ISNUMBER(C1310),YEAR(C1310),"")</f>
        <v/>
      </c>
      <c r="M1310" s="39">
        <f>IF(ISNUMBER(C1310),MONTH(C1310),"")</f>
        <v/>
      </c>
      <c r="N1310" s="23">
        <f>IF(L1310="","",IF(NOT(ISNUMBER(crono_ano)),"Informe o ano",IF(L1310&lt;crono_ano,"Antes do ano",IF(L1310&gt;crono_ano,"Depois do ano","No ano"))))</f>
        <v/>
      </c>
      <c r="O1310" s="39">
        <f>IF(F1310="","",IF(COUNTIF(F$7:F1310,F1310)=1,1,0))</f>
        <v/>
      </c>
      <c r="P1310" s="39">
        <f>IF(A1310&amp;B1310&amp;C1310="","",IF(AND(O1310=1,N(G1310)&gt;0),IF(INDEX(pl_ativa,MAX(1,N(G1310)))="Sim",1,0),0))</f>
        <v/>
      </c>
      <c r="Q1310" s="39">
        <f>IF(F1310="","",COUNTIFS(ex_chave_oc,F1310,ex_cancelada,"&lt;&gt;Sim"))</f>
        <v/>
      </c>
      <c r="R1310" s="51">
        <f>IF(P1310="","",IF(AND(P1310=1,N(Q1310)&gt;0),1,0))</f>
        <v/>
      </c>
      <c r="S1310" s="30">
        <f>IF(P1310="","",IF(F1310="","ERRO: data prevista ausente ou inválida",IF(O1310=0,"Duplicada: contada uma vez",IF(N(G1310)=0,"ERRO: tarefa fora do Plano Mestre",IF(P1310=0,"Tarefa retirada do plano: não conta","OK")))))</f>
        <v/>
      </c>
    </row>
    <row r="1311">
      <c r="A1311" s="29" t="n"/>
      <c r="B1311" s="25" t="n"/>
      <c r="C1311" s="49" t="n"/>
      <c r="D1311" s="29" t="n"/>
      <c r="E1311" s="23">
        <f>IF(OR(A1311="",B1311=""),"",A1311&amp;"|"&amp;B1311)</f>
        <v/>
      </c>
      <c r="F1311" s="30">
        <f>IF(OR(E1311="",NOT(ISNUMBER(C1311))),"",E1311&amp;"|"&amp;YEAR(C1311)&amp;"-"&amp;RIGHT("0"&amp;MONTH(C1311),2)&amp;"-"&amp;RIGHT("0"&amp;DAY(C1311),2))</f>
        <v/>
      </c>
      <c r="G1311" s="26">
        <f>IF(E1311="","",IFERROR(MATCH(E1311,pl_chave,0),0))</f>
        <v/>
      </c>
      <c r="H1311" s="23">
        <f>IF(G1311="","",IF(G1311=0,"Tarefa fora do plano",INDEX(pl_tag,G1311)))</f>
        <v/>
      </c>
      <c r="I1311" s="30">
        <f>IF(N(G1311)=0,"",INDEX(pl_atividade,G1311))</f>
        <v/>
      </c>
      <c r="J1311" s="50">
        <f>IF(N(G1311)=0,"",INDEX(pl_especialidade,G1311))</f>
        <v/>
      </c>
      <c r="K1311" s="28">
        <f>IF(N(G1311)=0,"",INDEX(pl_duracao,G1311))</f>
        <v/>
      </c>
      <c r="L1311" s="39">
        <f>IF(ISNUMBER(C1311),YEAR(C1311),"")</f>
        <v/>
      </c>
      <c r="M1311" s="39">
        <f>IF(ISNUMBER(C1311),MONTH(C1311),"")</f>
        <v/>
      </c>
      <c r="N1311" s="23">
        <f>IF(L1311="","",IF(NOT(ISNUMBER(crono_ano)),"Informe o ano",IF(L1311&lt;crono_ano,"Antes do ano",IF(L1311&gt;crono_ano,"Depois do ano","No ano"))))</f>
        <v/>
      </c>
      <c r="O1311" s="39">
        <f>IF(F1311="","",IF(COUNTIF(F$7:F1311,F1311)=1,1,0))</f>
        <v/>
      </c>
      <c r="P1311" s="39">
        <f>IF(A1311&amp;B1311&amp;C1311="","",IF(AND(O1311=1,N(G1311)&gt;0),IF(INDEX(pl_ativa,MAX(1,N(G1311)))="Sim",1,0),0))</f>
        <v/>
      </c>
      <c r="Q1311" s="39">
        <f>IF(F1311="","",COUNTIFS(ex_chave_oc,F1311,ex_cancelada,"&lt;&gt;Sim"))</f>
        <v/>
      </c>
      <c r="R1311" s="51">
        <f>IF(P1311="","",IF(AND(P1311=1,N(Q1311)&gt;0),1,0))</f>
        <v/>
      </c>
      <c r="S1311" s="30">
        <f>IF(P1311="","",IF(F1311="","ERRO: data prevista ausente ou inválida",IF(O1311=0,"Duplicada: contada uma vez",IF(N(G1311)=0,"ERRO: tarefa fora do Plano Mestre",IF(P1311=0,"Tarefa retirada do plano: não conta","OK")))))</f>
        <v/>
      </c>
    </row>
    <row r="1312">
      <c r="A1312" s="29" t="n"/>
      <c r="B1312" s="25" t="n"/>
      <c r="C1312" s="49" t="n"/>
      <c r="D1312" s="29" t="n"/>
      <c r="E1312" s="23">
        <f>IF(OR(A1312="",B1312=""),"",A1312&amp;"|"&amp;B1312)</f>
        <v/>
      </c>
      <c r="F1312" s="30">
        <f>IF(OR(E1312="",NOT(ISNUMBER(C1312))),"",E1312&amp;"|"&amp;YEAR(C1312)&amp;"-"&amp;RIGHT("0"&amp;MONTH(C1312),2)&amp;"-"&amp;RIGHT("0"&amp;DAY(C1312),2))</f>
        <v/>
      </c>
      <c r="G1312" s="26">
        <f>IF(E1312="","",IFERROR(MATCH(E1312,pl_chave,0),0))</f>
        <v/>
      </c>
      <c r="H1312" s="23">
        <f>IF(G1312="","",IF(G1312=0,"Tarefa fora do plano",INDEX(pl_tag,G1312)))</f>
        <v/>
      </c>
      <c r="I1312" s="30">
        <f>IF(N(G1312)=0,"",INDEX(pl_atividade,G1312))</f>
        <v/>
      </c>
      <c r="J1312" s="50">
        <f>IF(N(G1312)=0,"",INDEX(pl_especialidade,G1312))</f>
        <v/>
      </c>
      <c r="K1312" s="28">
        <f>IF(N(G1312)=0,"",INDEX(pl_duracao,G1312))</f>
        <v/>
      </c>
      <c r="L1312" s="39">
        <f>IF(ISNUMBER(C1312),YEAR(C1312),"")</f>
        <v/>
      </c>
      <c r="M1312" s="39">
        <f>IF(ISNUMBER(C1312),MONTH(C1312),"")</f>
        <v/>
      </c>
      <c r="N1312" s="23">
        <f>IF(L1312="","",IF(NOT(ISNUMBER(crono_ano)),"Informe o ano",IF(L1312&lt;crono_ano,"Antes do ano",IF(L1312&gt;crono_ano,"Depois do ano","No ano"))))</f>
        <v/>
      </c>
      <c r="O1312" s="39">
        <f>IF(F1312="","",IF(COUNTIF(F$7:F1312,F1312)=1,1,0))</f>
        <v/>
      </c>
      <c r="P1312" s="39">
        <f>IF(A1312&amp;B1312&amp;C1312="","",IF(AND(O1312=1,N(G1312)&gt;0),IF(INDEX(pl_ativa,MAX(1,N(G1312)))="Sim",1,0),0))</f>
        <v/>
      </c>
      <c r="Q1312" s="39">
        <f>IF(F1312="","",COUNTIFS(ex_chave_oc,F1312,ex_cancelada,"&lt;&gt;Sim"))</f>
        <v/>
      </c>
      <c r="R1312" s="51">
        <f>IF(P1312="","",IF(AND(P1312=1,N(Q1312)&gt;0),1,0))</f>
        <v/>
      </c>
      <c r="S1312" s="30">
        <f>IF(P1312="","",IF(F1312="","ERRO: data prevista ausente ou inválida",IF(O1312=0,"Duplicada: contada uma vez",IF(N(G1312)=0,"ERRO: tarefa fora do Plano Mestre",IF(P1312=0,"Tarefa retirada do plano: não conta","OK")))))</f>
        <v/>
      </c>
    </row>
    <row r="1313">
      <c r="A1313" s="29" t="n"/>
      <c r="B1313" s="25" t="n"/>
      <c r="C1313" s="49" t="n"/>
      <c r="D1313" s="29" t="n"/>
      <c r="E1313" s="23">
        <f>IF(OR(A1313="",B1313=""),"",A1313&amp;"|"&amp;B1313)</f>
        <v/>
      </c>
      <c r="F1313" s="30">
        <f>IF(OR(E1313="",NOT(ISNUMBER(C1313))),"",E1313&amp;"|"&amp;YEAR(C1313)&amp;"-"&amp;RIGHT("0"&amp;MONTH(C1313),2)&amp;"-"&amp;RIGHT("0"&amp;DAY(C1313),2))</f>
        <v/>
      </c>
      <c r="G1313" s="26">
        <f>IF(E1313="","",IFERROR(MATCH(E1313,pl_chave,0),0))</f>
        <v/>
      </c>
      <c r="H1313" s="23">
        <f>IF(G1313="","",IF(G1313=0,"Tarefa fora do plano",INDEX(pl_tag,G1313)))</f>
        <v/>
      </c>
      <c r="I1313" s="30">
        <f>IF(N(G1313)=0,"",INDEX(pl_atividade,G1313))</f>
        <v/>
      </c>
      <c r="J1313" s="50">
        <f>IF(N(G1313)=0,"",INDEX(pl_especialidade,G1313))</f>
        <v/>
      </c>
      <c r="K1313" s="28">
        <f>IF(N(G1313)=0,"",INDEX(pl_duracao,G1313))</f>
        <v/>
      </c>
      <c r="L1313" s="39">
        <f>IF(ISNUMBER(C1313),YEAR(C1313),"")</f>
        <v/>
      </c>
      <c r="M1313" s="39">
        <f>IF(ISNUMBER(C1313),MONTH(C1313),"")</f>
        <v/>
      </c>
      <c r="N1313" s="23">
        <f>IF(L1313="","",IF(NOT(ISNUMBER(crono_ano)),"Informe o ano",IF(L1313&lt;crono_ano,"Antes do ano",IF(L1313&gt;crono_ano,"Depois do ano","No ano"))))</f>
        <v/>
      </c>
      <c r="O1313" s="39">
        <f>IF(F1313="","",IF(COUNTIF(F$7:F1313,F1313)=1,1,0))</f>
        <v/>
      </c>
      <c r="P1313" s="39">
        <f>IF(A1313&amp;B1313&amp;C1313="","",IF(AND(O1313=1,N(G1313)&gt;0),IF(INDEX(pl_ativa,MAX(1,N(G1313)))="Sim",1,0),0))</f>
        <v/>
      </c>
      <c r="Q1313" s="39">
        <f>IF(F1313="","",COUNTIFS(ex_chave_oc,F1313,ex_cancelada,"&lt;&gt;Sim"))</f>
        <v/>
      </c>
      <c r="R1313" s="51">
        <f>IF(P1313="","",IF(AND(P1313=1,N(Q1313)&gt;0),1,0))</f>
        <v/>
      </c>
      <c r="S1313" s="30">
        <f>IF(P1313="","",IF(F1313="","ERRO: data prevista ausente ou inválida",IF(O1313=0,"Duplicada: contada uma vez",IF(N(G1313)=0,"ERRO: tarefa fora do Plano Mestre",IF(P1313=0,"Tarefa retirada do plano: não conta","OK")))))</f>
        <v/>
      </c>
    </row>
    <row r="1314">
      <c r="A1314" s="29" t="n"/>
      <c r="B1314" s="25" t="n"/>
      <c r="C1314" s="49" t="n"/>
      <c r="D1314" s="29" t="n"/>
      <c r="E1314" s="23">
        <f>IF(OR(A1314="",B1314=""),"",A1314&amp;"|"&amp;B1314)</f>
        <v/>
      </c>
      <c r="F1314" s="30">
        <f>IF(OR(E1314="",NOT(ISNUMBER(C1314))),"",E1314&amp;"|"&amp;YEAR(C1314)&amp;"-"&amp;RIGHT("0"&amp;MONTH(C1314),2)&amp;"-"&amp;RIGHT("0"&amp;DAY(C1314),2))</f>
        <v/>
      </c>
      <c r="G1314" s="26">
        <f>IF(E1314="","",IFERROR(MATCH(E1314,pl_chave,0),0))</f>
        <v/>
      </c>
      <c r="H1314" s="23">
        <f>IF(G1314="","",IF(G1314=0,"Tarefa fora do plano",INDEX(pl_tag,G1314)))</f>
        <v/>
      </c>
      <c r="I1314" s="30">
        <f>IF(N(G1314)=0,"",INDEX(pl_atividade,G1314))</f>
        <v/>
      </c>
      <c r="J1314" s="50">
        <f>IF(N(G1314)=0,"",INDEX(pl_especialidade,G1314))</f>
        <v/>
      </c>
      <c r="K1314" s="28">
        <f>IF(N(G1314)=0,"",INDEX(pl_duracao,G1314))</f>
        <v/>
      </c>
      <c r="L1314" s="39">
        <f>IF(ISNUMBER(C1314),YEAR(C1314),"")</f>
        <v/>
      </c>
      <c r="M1314" s="39">
        <f>IF(ISNUMBER(C1314),MONTH(C1314),"")</f>
        <v/>
      </c>
      <c r="N1314" s="23">
        <f>IF(L1314="","",IF(NOT(ISNUMBER(crono_ano)),"Informe o ano",IF(L1314&lt;crono_ano,"Antes do ano",IF(L1314&gt;crono_ano,"Depois do ano","No ano"))))</f>
        <v/>
      </c>
      <c r="O1314" s="39">
        <f>IF(F1314="","",IF(COUNTIF(F$7:F1314,F1314)=1,1,0))</f>
        <v/>
      </c>
      <c r="P1314" s="39">
        <f>IF(A1314&amp;B1314&amp;C1314="","",IF(AND(O1314=1,N(G1314)&gt;0),IF(INDEX(pl_ativa,MAX(1,N(G1314)))="Sim",1,0),0))</f>
        <v/>
      </c>
      <c r="Q1314" s="39">
        <f>IF(F1314="","",COUNTIFS(ex_chave_oc,F1314,ex_cancelada,"&lt;&gt;Sim"))</f>
        <v/>
      </c>
      <c r="R1314" s="51">
        <f>IF(P1314="","",IF(AND(P1314=1,N(Q1314)&gt;0),1,0))</f>
        <v/>
      </c>
      <c r="S1314" s="30">
        <f>IF(P1314="","",IF(F1314="","ERRO: data prevista ausente ou inválida",IF(O1314=0,"Duplicada: contada uma vez",IF(N(G1314)=0,"ERRO: tarefa fora do Plano Mestre",IF(P1314=0,"Tarefa retirada do plano: não conta","OK")))))</f>
        <v/>
      </c>
    </row>
    <row r="1315">
      <c r="A1315" s="29" t="n"/>
      <c r="B1315" s="25" t="n"/>
      <c r="C1315" s="49" t="n"/>
      <c r="D1315" s="29" t="n"/>
      <c r="E1315" s="23">
        <f>IF(OR(A1315="",B1315=""),"",A1315&amp;"|"&amp;B1315)</f>
        <v/>
      </c>
      <c r="F1315" s="30">
        <f>IF(OR(E1315="",NOT(ISNUMBER(C1315))),"",E1315&amp;"|"&amp;YEAR(C1315)&amp;"-"&amp;RIGHT("0"&amp;MONTH(C1315),2)&amp;"-"&amp;RIGHT("0"&amp;DAY(C1315),2))</f>
        <v/>
      </c>
      <c r="G1315" s="26">
        <f>IF(E1315="","",IFERROR(MATCH(E1315,pl_chave,0),0))</f>
        <v/>
      </c>
      <c r="H1315" s="23">
        <f>IF(G1315="","",IF(G1315=0,"Tarefa fora do plano",INDEX(pl_tag,G1315)))</f>
        <v/>
      </c>
      <c r="I1315" s="30">
        <f>IF(N(G1315)=0,"",INDEX(pl_atividade,G1315))</f>
        <v/>
      </c>
      <c r="J1315" s="50">
        <f>IF(N(G1315)=0,"",INDEX(pl_especialidade,G1315))</f>
        <v/>
      </c>
      <c r="K1315" s="28">
        <f>IF(N(G1315)=0,"",INDEX(pl_duracao,G1315))</f>
        <v/>
      </c>
      <c r="L1315" s="39">
        <f>IF(ISNUMBER(C1315),YEAR(C1315),"")</f>
        <v/>
      </c>
      <c r="M1315" s="39">
        <f>IF(ISNUMBER(C1315),MONTH(C1315),"")</f>
        <v/>
      </c>
      <c r="N1315" s="23">
        <f>IF(L1315="","",IF(NOT(ISNUMBER(crono_ano)),"Informe o ano",IF(L1315&lt;crono_ano,"Antes do ano",IF(L1315&gt;crono_ano,"Depois do ano","No ano"))))</f>
        <v/>
      </c>
      <c r="O1315" s="39">
        <f>IF(F1315="","",IF(COUNTIF(F$7:F1315,F1315)=1,1,0))</f>
        <v/>
      </c>
      <c r="P1315" s="39">
        <f>IF(A1315&amp;B1315&amp;C1315="","",IF(AND(O1315=1,N(G1315)&gt;0),IF(INDEX(pl_ativa,MAX(1,N(G1315)))="Sim",1,0),0))</f>
        <v/>
      </c>
      <c r="Q1315" s="39">
        <f>IF(F1315="","",COUNTIFS(ex_chave_oc,F1315,ex_cancelada,"&lt;&gt;Sim"))</f>
        <v/>
      </c>
      <c r="R1315" s="51">
        <f>IF(P1315="","",IF(AND(P1315=1,N(Q1315)&gt;0),1,0))</f>
        <v/>
      </c>
      <c r="S1315" s="30">
        <f>IF(P1315="","",IF(F1315="","ERRO: data prevista ausente ou inválida",IF(O1315=0,"Duplicada: contada uma vez",IF(N(G1315)=0,"ERRO: tarefa fora do Plano Mestre",IF(P1315=0,"Tarefa retirada do plano: não conta","OK")))))</f>
        <v/>
      </c>
    </row>
    <row r="1316">
      <c r="A1316" s="29" t="n"/>
      <c r="B1316" s="25" t="n"/>
      <c r="C1316" s="49" t="n"/>
      <c r="D1316" s="29" t="n"/>
      <c r="E1316" s="23">
        <f>IF(OR(A1316="",B1316=""),"",A1316&amp;"|"&amp;B1316)</f>
        <v/>
      </c>
      <c r="F1316" s="30">
        <f>IF(OR(E1316="",NOT(ISNUMBER(C1316))),"",E1316&amp;"|"&amp;YEAR(C1316)&amp;"-"&amp;RIGHT("0"&amp;MONTH(C1316),2)&amp;"-"&amp;RIGHT("0"&amp;DAY(C1316),2))</f>
        <v/>
      </c>
      <c r="G1316" s="26">
        <f>IF(E1316="","",IFERROR(MATCH(E1316,pl_chave,0),0))</f>
        <v/>
      </c>
      <c r="H1316" s="23">
        <f>IF(G1316="","",IF(G1316=0,"Tarefa fora do plano",INDEX(pl_tag,G1316)))</f>
        <v/>
      </c>
      <c r="I1316" s="30">
        <f>IF(N(G1316)=0,"",INDEX(pl_atividade,G1316))</f>
        <v/>
      </c>
      <c r="J1316" s="50">
        <f>IF(N(G1316)=0,"",INDEX(pl_especialidade,G1316))</f>
        <v/>
      </c>
      <c r="K1316" s="28">
        <f>IF(N(G1316)=0,"",INDEX(pl_duracao,G1316))</f>
        <v/>
      </c>
      <c r="L1316" s="39">
        <f>IF(ISNUMBER(C1316),YEAR(C1316),"")</f>
        <v/>
      </c>
      <c r="M1316" s="39">
        <f>IF(ISNUMBER(C1316),MONTH(C1316),"")</f>
        <v/>
      </c>
      <c r="N1316" s="23">
        <f>IF(L1316="","",IF(NOT(ISNUMBER(crono_ano)),"Informe o ano",IF(L1316&lt;crono_ano,"Antes do ano",IF(L1316&gt;crono_ano,"Depois do ano","No ano"))))</f>
        <v/>
      </c>
      <c r="O1316" s="39">
        <f>IF(F1316="","",IF(COUNTIF(F$7:F1316,F1316)=1,1,0))</f>
        <v/>
      </c>
      <c r="P1316" s="39">
        <f>IF(A1316&amp;B1316&amp;C1316="","",IF(AND(O1316=1,N(G1316)&gt;0),IF(INDEX(pl_ativa,MAX(1,N(G1316)))="Sim",1,0),0))</f>
        <v/>
      </c>
      <c r="Q1316" s="39">
        <f>IF(F1316="","",COUNTIFS(ex_chave_oc,F1316,ex_cancelada,"&lt;&gt;Sim"))</f>
        <v/>
      </c>
      <c r="R1316" s="51">
        <f>IF(P1316="","",IF(AND(P1316=1,N(Q1316)&gt;0),1,0))</f>
        <v/>
      </c>
      <c r="S1316" s="30">
        <f>IF(P1316="","",IF(F1316="","ERRO: data prevista ausente ou inválida",IF(O1316=0,"Duplicada: contada uma vez",IF(N(G1316)=0,"ERRO: tarefa fora do Plano Mestre",IF(P1316=0,"Tarefa retirada do plano: não conta","OK")))))</f>
        <v/>
      </c>
    </row>
    <row r="1317">
      <c r="A1317" s="29" t="n"/>
      <c r="B1317" s="25" t="n"/>
      <c r="C1317" s="49" t="n"/>
      <c r="D1317" s="29" t="n"/>
      <c r="E1317" s="23">
        <f>IF(OR(A1317="",B1317=""),"",A1317&amp;"|"&amp;B1317)</f>
        <v/>
      </c>
      <c r="F1317" s="30">
        <f>IF(OR(E1317="",NOT(ISNUMBER(C1317))),"",E1317&amp;"|"&amp;YEAR(C1317)&amp;"-"&amp;RIGHT("0"&amp;MONTH(C1317),2)&amp;"-"&amp;RIGHT("0"&amp;DAY(C1317),2))</f>
        <v/>
      </c>
      <c r="G1317" s="26">
        <f>IF(E1317="","",IFERROR(MATCH(E1317,pl_chave,0),0))</f>
        <v/>
      </c>
      <c r="H1317" s="23">
        <f>IF(G1317="","",IF(G1317=0,"Tarefa fora do plano",INDEX(pl_tag,G1317)))</f>
        <v/>
      </c>
      <c r="I1317" s="30">
        <f>IF(N(G1317)=0,"",INDEX(pl_atividade,G1317))</f>
        <v/>
      </c>
      <c r="J1317" s="50">
        <f>IF(N(G1317)=0,"",INDEX(pl_especialidade,G1317))</f>
        <v/>
      </c>
      <c r="K1317" s="28">
        <f>IF(N(G1317)=0,"",INDEX(pl_duracao,G1317))</f>
        <v/>
      </c>
      <c r="L1317" s="39">
        <f>IF(ISNUMBER(C1317),YEAR(C1317),"")</f>
        <v/>
      </c>
      <c r="M1317" s="39">
        <f>IF(ISNUMBER(C1317),MONTH(C1317),"")</f>
        <v/>
      </c>
      <c r="N1317" s="23">
        <f>IF(L1317="","",IF(NOT(ISNUMBER(crono_ano)),"Informe o ano",IF(L1317&lt;crono_ano,"Antes do ano",IF(L1317&gt;crono_ano,"Depois do ano","No ano"))))</f>
        <v/>
      </c>
      <c r="O1317" s="39">
        <f>IF(F1317="","",IF(COUNTIF(F$7:F1317,F1317)=1,1,0))</f>
        <v/>
      </c>
      <c r="P1317" s="39">
        <f>IF(A1317&amp;B1317&amp;C1317="","",IF(AND(O1317=1,N(G1317)&gt;0),IF(INDEX(pl_ativa,MAX(1,N(G1317)))="Sim",1,0),0))</f>
        <v/>
      </c>
      <c r="Q1317" s="39">
        <f>IF(F1317="","",COUNTIFS(ex_chave_oc,F1317,ex_cancelada,"&lt;&gt;Sim"))</f>
        <v/>
      </c>
      <c r="R1317" s="51">
        <f>IF(P1317="","",IF(AND(P1317=1,N(Q1317)&gt;0),1,0))</f>
        <v/>
      </c>
      <c r="S1317" s="30">
        <f>IF(P1317="","",IF(F1317="","ERRO: data prevista ausente ou inválida",IF(O1317=0,"Duplicada: contada uma vez",IF(N(G1317)=0,"ERRO: tarefa fora do Plano Mestre",IF(P1317=0,"Tarefa retirada do plano: não conta","OK")))))</f>
        <v/>
      </c>
    </row>
    <row r="1318">
      <c r="A1318" s="29" t="n"/>
      <c r="B1318" s="25" t="n"/>
      <c r="C1318" s="49" t="n"/>
      <c r="D1318" s="29" t="n"/>
      <c r="E1318" s="23">
        <f>IF(OR(A1318="",B1318=""),"",A1318&amp;"|"&amp;B1318)</f>
        <v/>
      </c>
      <c r="F1318" s="30">
        <f>IF(OR(E1318="",NOT(ISNUMBER(C1318))),"",E1318&amp;"|"&amp;YEAR(C1318)&amp;"-"&amp;RIGHT("0"&amp;MONTH(C1318),2)&amp;"-"&amp;RIGHT("0"&amp;DAY(C1318),2))</f>
        <v/>
      </c>
      <c r="G1318" s="26">
        <f>IF(E1318="","",IFERROR(MATCH(E1318,pl_chave,0),0))</f>
        <v/>
      </c>
      <c r="H1318" s="23">
        <f>IF(G1318="","",IF(G1318=0,"Tarefa fora do plano",INDEX(pl_tag,G1318)))</f>
        <v/>
      </c>
      <c r="I1318" s="30">
        <f>IF(N(G1318)=0,"",INDEX(pl_atividade,G1318))</f>
        <v/>
      </c>
      <c r="J1318" s="50">
        <f>IF(N(G1318)=0,"",INDEX(pl_especialidade,G1318))</f>
        <v/>
      </c>
      <c r="K1318" s="28">
        <f>IF(N(G1318)=0,"",INDEX(pl_duracao,G1318))</f>
        <v/>
      </c>
      <c r="L1318" s="39">
        <f>IF(ISNUMBER(C1318),YEAR(C1318),"")</f>
        <v/>
      </c>
      <c r="M1318" s="39">
        <f>IF(ISNUMBER(C1318),MONTH(C1318),"")</f>
        <v/>
      </c>
      <c r="N1318" s="23">
        <f>IF(L1318="","",IF(NOT(ISNUMBER(crono_ano)),"Informe o ano",IF(L1318&lt;crono_ano,"Antes do ano",IF(L1318&gt;crono_ano,"Depois do ano","No ano"))))</f>
        <v/>
      </c>
      <c r="O1318" s="39">
        <f>IF(F1318="","",IF(COUNTIF(F$7:F1318,F1318)=1,1,0))</f>
        <v/>
      </c>
      <c r="P1318" s="39">
        <f>IF(A1318&amp;B1318&amp;C1318="","",IF(AND(O1318=1,N(G1318)&gt;0),IF(INDEX(pl_ativa,MAX(1,N(G1318)))="Sim",1,0),0))</f>
        <v/>
      </c>
      <c r="Q1318" s="39">
        <f>IF(F1318="","",COUNTIFS(ex_chave_oc,F1318,ex_cancelada,"&lt;&gt;Sim"))</f>
        <v/>
      </c>
      <c r="R1318" s="51">
        <f>IF(P1318="","",IF(AND(P1318=1,N(Q1318)&gt;0),1,0))</f>
        <v/>
      </c>
      <c r="S1318" s="30">
        <f>IF(P1318="","",IF(F1318="","ERRO: data prevista ausente ou inválida",IF(O1318=0,"Duplicada: contada uma vez",IF(N(G1318)=0,"ERRO: tarefa fora do Plano Mestre",IF(P1318=0,"Tarefa retirada do plano: não conta","OK")))))</f>
        <v/>
      </c>
    </row>
    <row r="1319">
      <c r="A1319" s="29" t="n"/>
      <c r="B1319" s="25" t="n"/>
      <c r="C1319" s="49" t="n"/>
      <c r="D1319" s="29" t="n"/>
      <c r="E1319" s="23">
        <f>IF(OR(A1319="",B1319=""),"",A1319&amp;"|"&amp;B1319)</f>
        <v/>
      </c>
      <c r="F1319" s="30">
        <f>IF(OR(E1319="",NOT(ISNUMBER(C1319))),"",E1319&amp;"|"&amp;YEAR(C1319)&amp;"-"&amp;RIGHT("0"&amp;MONTH(C1319),2)&amp;"-"&amp;RIGHT("0"&amp;DAY(C1319),2))</f>
        <v/>
      </c>
      <c r="G1319" s="26">
        <f>IF(E1319="","",IFERROR(MATCH(E1319,pl_chave,0),0))</f>
        <v/>
      </c>
      <c r="H1319" s="23">
        <f>IF(G1319="","",IF(G1319=0,"Tarefa fora do plano",INDEX(pl_tag,G1319)))</f>
        <v/>
      </c>
      <c r="I1319" s="30">
        <f>IF(N(G1319)=0,"",INDEX(pl_atividade,G1319))</f>
        <v/>
      </c>
      <c r="J1319" s="50">
        <f>IF(N(G1319)=0,"",INDEX(pl_especialidade,G1319))</f>
        <v/>
      </c>
      <c r="K1319" s="28">
        <f>IF(N(G1319)=0,"",INDEX(pl_duracao,G1319))</f>
        <v/>
      </c>
      <c r="L1319" s="39">
        <f>IF(ISNUMBER(C1319),YEAR(C1319),"")</f>
        <v/>
      </c>
      <c r="M1319" s="39">
        <f>IF(ISNUMBER(C1319),MONTH(C1319),"")</f>
        <v/>
      </c>
      <c r="N1319" s="23">
        <f>IF(L1319="","",IF(NOT(ISNUMBER(crono_ano)),"Informe o ano",IF(L1319&lt;crono_ano,"Antes do ano",IF(L1319&gt;crono_ano,"Depois do ano","No ano"))))</f>
        <v/>
      </c>
      <c r="O1319" s="39">
        <f>IF(F1319="","",IF(COUNTIF(F$7:F1319,F1319)=1,1,0))</f>
        <v/>
      </c>
      <c r="P1319" s="39">
        <f>IF(A1319&amp;B1319&amp;C1319="","",IF(AND(O1319=1,N(G1319)&gt;0),IF(INDEX(pl_ativa,MAX(1,N(G1319)))="Sim",1,0),0))</f>
        <v/>
      </c>
      <c r="Q1319" s="39">
        <f>IF(F1319="","",COUNTIFS(ex_chave_oc,F1319,ex_cancelada,"&lt;&gt;Sim"))</f>
        <v/>
      </c>
      <c r="R1319" s="51">
        <f>IF(P1319="","",IF(AND(P1319=1,N(Q1319)&gt;0),1,0))</f>
        <v/>
      </c>
      <c r="S1319" s="30">
        <f>IF(P1319="","",IF(F1319="","ERRO: data prevista ausente ou inválida",IF(O1319=0,"Duplicada: contada uma vez",IF(N(G1319)=0,"ERRO: tarefa fora do Plano Mestre",IF(P1319=0,"Tarefa retirada do plano: não conta","OK")))))</f>
        <v/>
      </c>
    </row>
    <row r="1320">
      <c r="A1320" s="29" t="n"/>
      <c r="B1320" s="25" t="n"/>
      <c r="C1320" s="49" t="n"/>
      <c r="D1320" s="29" t="n"/>
      <c r="E1320" s="23">
        <f>IF(OR(A1320="",B1320=""),"",A1320&amp;"|"&amp;B1320)</f>
        <v/>
      </c>
      <c r="F1320" s="30">
        <f>IF(OR(E1320="",NOT(ISNUMBER(C1320))),"",E1320&amp;"|"&amp;YEAR(C1320)&amp;"-"&amp;RIGHT("0"&amp;MONTH(C1320),2)&amp;"-"&amp;RIGHT("0"&amp;DAY(C1320),2))</f>
        <v/>
      </c>
      <c r="G1320" s="26">
        <f>IF(E1320="","",IFERROR(MATCH(E1320,pl_chave,0),0))</f>
        <v/>
      </c>
      <c r="H1320" s="23">
        <f>IF(G1320="","",IF(G1320=0,"Tarefa fora do plano",INDEX(pl_tag,G1320)))</f>
        <v/>
      </c>
      <c r="I1320" s="30">
        <f>IF(N(G1320)=0,"",INDEX(pl_atividade,G1320))</f>
        <v/>
      </c>
      <c r="J1320" s="50">
        <f>IF(N(G1320)=0,"",INDEX(pl_especialidade,G1320))</f>
        <v/>
      </c>
      <c r="K1320" s="28">
        <f>IF(N(G1320)=0,"",INDEX(pl_duracao,G1320))</f>
        <v/>
      </c>
      <c r="L1320" s="39">
        <f>IF(ISNUMBER(C1320),YEAR(C1320),"")</f>
        <v/>
      </c>
      <c r="M1320" s="39">
        <f>IF(ISNUMBER(C1320),MONTH(C1320),"")</f>
        <v/>
      </c>
      <c r="N1320" s="23">
        <f>IF(L1320="","",IF(NOT(ISNUMBER(crono_ano)),"Informe o ano",IF(L1320&lt;crono_ano,"Antes do ano",IF(L1320&gt;crono_ano,"Depois do ano","No ano"))))</f>
        <v/>
      </c>
      <c r="O1320" s="39">
        <f>IF(F1320="","",IF(COUNTIF(F$7:F1320,F1320)=1,1,0))</f>
        <v/>
      </c>
      <c r="P1320" s="39">
        <f>IF(A1320&amp;B1320&amp;C1320="","",IF(AND(O1320=1,N(G1320)&gt;0),IF(INDEX(pl_ativa,MAX(1,N(G1320)))="Sim",1,0),0))</f>
        <v/>
      </c>
      <c r="Q1320" s="39">
        <f>IF(F1320="","",COUNTIFS(ex_chave_oc,F1320,ex_cancelada,"&lt;&gt;Sim"))</f>
        <v/>
      </c>
      <c r="R1320" s="51">
        <f>IF(P1320="","",IF(AND(P1320=1,N(Q1320)&gt;0),1,0))</f>
        <v/>
      </c>
      <c r="S1320" s="30">
        <f>IF(P1320="","",IF(F1320="","ERRO: data prevista ausente ou inválida",IF(O1320=0,"Duplicada: contada uma vez",IF(N(G1320)=0,"ERRO: tarefa fora do Plano Mestre",IF(P1320=0,"Tarefa retirada do plano: não conta","OK")))))</f>
        <v/>
      </c>
    </row>
    <row r="1321">
      <c r="A1321" s="29" t="n"/>
      <c r="B1321" s="25" t="n"/>
      <c r="C1321" s="49" t="n"/>
      <c r="D1321" s="29" t="n"/>
      <c r="E1321" s="23">
        <f>IF(OR(A1321="",B1321=""),"",A1321&amp;"|"&amp;B1321)</f>
        <v/>
      </c>
      <c r="F1321" s="30">
        <f>IF(OR(E1321="",NOT(ISNUMBER(C1321))),"",E1321&amp;"|"&amp;YEAR(C1321)&amp;"-"&amp;RIGHT("0"&amp;MONTH(C1321),2)&amp;"-"&amp;RIGHT("0"&amp;DAY(C1321),2))</f>
        <v/>
      </c>
      <c r="G1321" s="26">
        <f>IF(E1321="","",IFERROR(MATCH(E1321,pl_chave,0),0))</f>
        <v/>
      </c>
      <c r="H1321" s="23">
        <f>IF(G1321="","",IF(G1321=0,"Tarefa fora do plano",INDEX(pl_tag,G1321)))</f>
        <v/>
      </c>
      <c r="I1321" s="30">
        <f>IF(N(G1321)=0,"",INDEX(pl_atividade,G1321))</f>
        <v/>
      </c>
      <c r="J1321" s="50">
        <f>IF(N(G1321)=0,"",INDEX(pl_especialidade,G1321))</f>
        <v/>
      </c>
      <c r="K1321" s="28">
        <f>IF(N(G1321)=0,"",INDEX(pl_duracao,G1321))</f>
        <v/>
      </c>
      <c r="L1321" s="39">
        <f>IF(ISNUMBER(C1321),YEAR(C1321),"")</f>
        <v/>
      </c>
      <c r="M1321" s="39">
        <f>IF(ISNUMBER(C1321),MONTH(C1321),"")</f>
        <v/>
      </c>
      <c r="N1321" s="23">
        <f>IF(L1321="","",IF(NOT(ISNUMBER(crono_ano)),"Informe o ano",IF(L1321&lt;crono_ano,"Antes do ano",IF(L1321&gt;crono_ano,"Depois do ano","No ano"))))</f>
        <v/>
      </c>
      <c r="O1321" s="39">
        <f>IF(F1321="","",IF(COUNTIF(F$7:F1321,F1321)=1,1,0))</f>
        <v/>
      </c>
      <c r="P1321" s="39">
        <f>IF(A1321&amp;B1321&amp;C1321="","",IF(AND(O1321=1,N(G1321)&gt;0),IF(INDEX(pl_ativa,MAX(1,N(G1321)))="Sim",1,0),0))</f>
        <v/>
      </c>
      <c r="Q1321" s="39">
        <f>IF(F1321="","",COUNTIFS(ex_chave_oc,F1321,ex_cancelada,"&lt;&gt;Sim"))</f>
        <v/>
      </c>
      <c r="R1321" s="51">
        <f>IF(P1321="","",IF(AND(P1321=1,N(Q1321)&gt;0),1,0))</f>
        <v/>
      </c>
      <c r="S1321" s="30">
        <f>IF(P1321="","",IF(F1321="","ERRO: data prevista ausente ou inválida",IF(O1321=0,"Duplicada: contada uma vez",IF(N(G1321)=0,"ERRO: tarefa fora do Plano Mestre",IF(P1321=0,"Tarefa retirada do plano: não conta","OK")))))</f>
        <v/>
      </c>
    </row>
    <row r="1322">
      <c r="A1322" s="29" t="n"/>
      <c r="B1322" s="25" t="n"/>
      <c r="C1322" s="49" t="n"/>
      <c r="D1322" s="29" t="n"/>
      <c r="E1322" s="23">
        <f>IF(OR(A1322="",B1322=""),"",A1322&amp;"|"&amp;B1322)</f>
        <v/>
      </c>
      <c r="F1322" s="30">
        <f>IF(OR(E1322="",NOT(ISNUMBER(C1322))),"",E1322&amp;"|"&amp;YEAR(C1322)&amp;"-"&amp;RIGHT("0"&amp;MONTH(C1322),2)&amp;"-"&amp;RIGHT("0"&amp;DAY(C1322),2))</f>
        <v/>
      </c>
      <c r="G1322" s="26">
        <f>IF(E1322="","",IFERROR(MATCH(E1322,pl_chave,0),0))</f>
        <v/>
      </c>
      <c r="H1322" s="23">
        <f>IF(G1322="","",IF(G1322=0,"Tarefa fora do plano",INDEX(pl_tag,G1322)))</f>
        <v/>
      </c>
      <c r="I1322" s="30">
        <f>IF(N(G1322)=0,"",INDEX(pl_atividade,G1322))</f>
        <v/>
      </c>
      <c r="J1322" s="50">
        <f>IF(N(G1322)=0,"",INDEX(pl_especialidade,G1322))</f>
        <v/>
      </c>
      <c r="K1322" s="28">
        <f>IF(N(G1322)=0,"",INDEX(pl_duracao,G1322))</f>
        <v/>
      </c>
      <c r="L1322" s="39">
        <f>IF(ISNUMBER(C1322),YEAR(C1322),"")</f>
        <v/>
      </c>
      <c r="M1322" s="39">
        <f>IF(ISNUMBER(C1322),MONTH(C1322),"")</f>
        <v/>
      </c>
      <c r="N1322" s="23">
        <f>IF(L1322="","",IF(NOT(ISNUMBER(crono_ano)),"Informe o ano",IF(L1322&lt;crono_ano,"Antes do ano",IF(L1322&gt;crono_ano,"Depois do ano","No ano"))))</f>
        <v/>
      </c>
      <c r="O1322" s="39">
        <f>IF(F1322="","",IF(COUNTIF(F$7:F1322,F1322)=1,1,0))</f>
        <v/>
      </c>
      <c r="P1322" s="39">
        <f>IF(A1322&amp;B1322&amp;C1322="","",IF(AND(O1322=1,N(G1322)&gt;0),IF(INDEX(pl_ativa,MAX(1,N(G1322)))="Sim",1,0),0))</f>
        <v/>
      </c>
      <c r="Q1322" s="39">
        <f>IF(F1322="","",COUNTIFS(ex_chave_oc,F1322,ex_cancelada,"&lt;&gt;Sim"))</f>
        <v/>
      </c>
      <c r="R1322" s="51">
        <f>IF(P1322="","",IF(AND(P1322=1,N(Q1322)&gt;0),1,0))</f>
        <v/>
      </c>
      <c r="S1322" s="30">
        <f>IF(P1322="","",IF(F1322="","ERRO: data prevista ausente ou inválida",IF(O1322=0,"Duplicada: contada uma vez",IF(N(G1322)=0,"ERRO: tarefa fora do Plano Mestre",IF(P1322=0,"Tarefa retirada do plano: não conta","OK")))))</f>
        <v/>
      </c>
    </row>
    <row r="1323">
      <c r="A1323" s="29" t="n"/>
      <c r="B1323" s="25" t="n"/>
      <c r="C1323" s="49" t="n"/>
      <c r="D1323" s="29" t="n"/>
      <c r="E1323" s="23">
        <f>IF(OR(A1323="",B1323=""),"",A1323&amp;"|"&amp;B1323)</f>
        <v/>
      </c>
      <c r="F1323" s="30">
        <f>IF(OR(E1323="",NOT(ISNUMBER(C1323))),"",E1323&amp;"|"&amp;YEAR(C1323)&amp;"-"&amp;RIGHT("0"&amp;MONTH(C1323),2)&amp;"-"&amp;RIGHT("0"&amp;DAY(C1323),2))</f>
        <v/>
      </c>
      <c r="G1323" s="26">
        <f>IF(E1323="","",IFERROR(MATCH(E1323,pl_chave,0),0))</f>
        <v/>
      </c>
      <c r="H1323" s="23">
        <f>IF(G1323="","",IF(G1323=0,"Tarefa fora do plano",INDEX(pl_tag,G1323)))</f>
        <v/>
      </c>
      <c r="I1323" s="30">
        <f>IF(N(G1323)=0,"",INDEX(pl_atividade,G1323))</f>
        <v/>
      </c>
      <c r="J1323" s="50">
        <f>IF(N(G1323)=0,"",INDEX(pl_especialidade,G1323))</f>
        <v/>
      </c>
      <c r="K1323" s="28">
        <f>IF(N(G1323)=0,"",INDEX(pl_duracao,G1323))</f>
        <v/>
      </c>
      <c r="L1323" s="39">
        <f>IF(ISNUMBER(C1323),YEAR(C1323),"")</f>
        <v/>
      </c>
      <c r="M1323" s="39">
        <f>IF(ISNUMBER(C1323),MONTH(C1323),"")</f>
        <v/>
      </c>
      <c r="N1323" s="23">
        <f>IF(L1323="","",IF(NOT(ISNUMBER(crono_ano)),"Informe o ano",IF(L1323&lt;crono_ano,"Antes do ano",IF(L1323&gt;crono_ano,"Depois do ano","No ano"))))</f>
        <v/>
      </c>
      <c r="O1323" s="39">
        <f>IF(F1323="","",IF(COUNTIF(F$7:F1323,F1323)=1,1,0))</f>
        <v/>
      </c>
      <c r="P1323" s="39">
        <f>IF(A1323&amp;B1323&amp;C1323="","",IF(AND(O1323=1,N(G1323)&gt;0),IF(INDEX(pl_ativa,MAX(1,N(G1323)))="Sim",1,0),0))</f>
        <v/>
      </c>
      <c r="Q1323" s="39">
        <f>IF(F1323="","",COUNTIFS(ex_chave_oc,F1323,ex_cancelada,"&lt;&gt;Sim"))</f>
        <v/>
      </c>
      <c r="R1323" s="51">
        <f>IF(P1323="","",IF(AND(P1323=1,N(Q1323)&gt;0),1,0))</f>
        <v/>
      </c>
      <c r="S1323" s="30">
        <f>IF(P1323="","",IF(F1323="","ERRO: data prevista ausente ou inválida",IF(O1323=0,"Duplicada: contada uma vez",IF(N(G1323)=0,"ERRO: tarefa fora do Plano Mestre",IF(P1323=0,"Tarefa retirada do plano: não conta","OK")))))</f>
        <v/>
      </c>
    </row>
    <row r="1324">
      <c r="A1324" s="29" t="n"/>
      <c r="B1324" s="25" t="n"/>
      <c r="C1324" s="49" t="n"/>
      <c r="D1324" s="29" t="n"/>
      <c r="E1324" s="23">
        <f>IF(OR(A1324="",B1324=""),"",A1324&amp;"|"&amp;B1324)</f>
        <v/>
      </c>
      <c r="F1324" s="30">
        <f>IF(OR(E1324="",NOT(ISNUMBER(C1324))),"",E1324&amp;"|"&amp;YEAR(C1324)&amp;"-"&amp;RIGHT("0"&amp;MONTH(C1324),2)&amp;"-"&amp;RIGHT("0"&amp;DAY(C1324),2))</f>
        <v/>
      </c>
      <c r="G1324" s="26">
        <f>IF(E1324="","",IFERROR(MATCH(E1324,pl_chave,0),0))</f>
        <v/>
      </c>
      <c r="H1324" s="23">
        <f>IF(G1324="","",IF(G1324=0,"Tarefa fora do plano",INDEX(pl_tag,G1324)))</f>
        <v/>
      </c>
      <c r="I1324" s="30">
        <f>IF(N(G1324)=0,"",INDEX(pl_atividade,G1324))</f>
        <v/>
      </c>
      <c r="J1324" s="50">
        <f>IF(N(G1324)=0,"",INDEX(pl_especialidade,G1324))</f>
        <v/>
      </c>
      <c r="K1324" s="28">
        <f>IF(N(G1324)=0,"",INDEX(pl_duracao,G1324))</f>
        <v/>
      </c>
      <c r="L1324" s="39">
        <f>IF(ISNUMBER(C1324),YEAR(C1324),"")</f>
        <v/>
      </c>
      <c r="M1324" s="39">
        <f>IF(ISNUMBER(C1324),MONTH(C1324),"")</f>
        <v/>
      </c>
      <c r="N1324" s="23">
        <f>IF(L1324="","",IF(NOT(ISNUMBER(crono_ano)),"Informe o ano",IF(L1324&lt;crono_ano,"Antes do ano",IF(L1324&gt;crono_ano,"Depois do ano","No ano"))))</f>
        <v/>
      </c>
      <c r="O1324" s="39">
        <f>IF(F1324="","",IF(COUNTIF(F$7:F1324,F1324)=1,1,0))</f>
        <v/>
      </c>
      <c r="P1324" s="39">
        <f>IF(A1324&amp;B1324&amp;C1324="","",IF(AND(O1324=1,N(G1324)&gt;0),IF(INDEX(pl_ativa,MAX(1,N(G1324)))="Sim",1,0),0))</f>
        <v/>
      </c>
      <c r="Q1324" s="39">
        <f>IF(F1324="","",COUNTIFS(ex_chave_oc,F1324,ex_cancelada,"&lt;&gt;Sim"))</f>
        <v/>
      </c>
      <c r="R1324" s="51">
        <f>IF(P1324="","",IF(AND(P1324=1,N(Q1324)&gt;0),1,0))</f>
        <v/>
      </c>
      <c r="S1324" s="30">
        <f>IF(P1324="","",IF(F1324="","ERRO: data prevista ausente ou inválida",IF(O1324=0,"Duplicada: contada uma vez",IF(N(G1324)=0,"ERRO: tarefa fora do Plano Mestre",IF(P1324=0,"Tarefa retirada do plano: não conta","OK")))))</f>
        <v/>
      </c>
    </row>
    <row r="1325">
      <c r="A1325" s="29" t="n"/>
      <c r="B1325" s="25" t="n"/>
      <c r="C1325" s="49" t="n"/>
      <c r="D1325" s="29" t="n"/>
      <c r="E1325" s="23">
        <f>IF(OR(A1325="",B1325=""),"",A1325&amp;"|"&amp;B1325)</f>
        <v/>
      </c>
      <c r="F1325" s="30">
        <f>IF(OR(E1325="",NOT(ISNUMBER(C1325))),"",E1325&amp;"|"&amp;YEAR(C1325)&amp;"-"&amp;RIGHT("0"&amp;MONTH(C1325),2)&amp;"-"&amp;RIGHT("0"&amp;DAY(C1325),2))</f>
        <v/>
      </c>
      <c r="G1325" s="26">
        <f>IF(E1325="","",IFERROR(MATCH(E1325,pl_chave,0),0))</f>
        <v/>
      </c>
      <c r="H1325" s="23">
        <f>IF(G1325="","",IF(G1325=0,"Tarefa fora do plano",INDEX(pl_tag,G1325)))</f>
        <v/>
      </c>
      <c r="I1325" s="30">
        <f>IF(N(G1325)=0,"",INDEX(pl_atividade,G1325))</f>
        <v/>
      </c>
      <c r="J1325" s="50">
        <f>IF(N(G1325)=0,"",INDEX(pl_especialidade,G1325))</f>
        <v/>
      </c>
      <c r="K1325" s="28">
        <f>IF(N(G1325)=0,"",INDEX(pl_duracao,G1325))</f>
        <v/>
      </c>
      <c r="L1325" s="39">
        <f>IF(ISNUMBER(C1325),YEAR(C1325),"")</f>
        <v/>
      </c>
      <c r="M1325" s="39">
        <f>IF(ISNUMBER(C1325),MONTH(C1325),"")</f>
        <v/>
      </c>
      <c r="N1325" s="23">
        <f>IF(L1325="","",IF(NOT(ISNUMBER(crono_ano)),"Informe o ano",IF(L1325&lt;crono_ano,"Antes do ano",IF(L1325&gt;crono_ano,"Depois do ano","No ano"))))</f>
        <v/>
      </c>
      <c r="O1325" s="39">
        <f>IF(F1325="","",IF(COUNTIF(F$7:F1325,F1325)=1,1,0))</f>
        <v/>
      </c>
      <c r="P1325" s="39">
        <f>IF(A1325&amp;B1325&amp;C1325="","",IF(AND(O1325=1,N(G1325)&gt;0),IF(INDEX(pl_ativa,MAX(1,N(G1325)))="Sim",1,0),0))</f>
        <v/>
      </c>
      <c r="Q1325" s="39">
        <f>IF(F1325="","",COUNTIFS(ex_chave_oc,F1325,ex_cancelada,"&lt;&gt;Sim"))</f>
        <v/>
      </c>
      <c r="R1325" s="51">
        <f>IF(P1325="","",IF(AND(P1325=1,N(Q1325)&gt;0),1,0))</f>
        <v/>
      </c>
      <c r="S1325" s="30">
        <f>IF(P1325="","",IF(F1325="","ERRO: data prevista ausente ou inválida",IF(O1325=0,"Duplicada: contada uma vez",IF(N(G1325)=0,"ERRO: tarefa fora do Plano Mestre",IF(P1325=0,"Tarefa retirada do plano: não conta","OK")))))</f>
        <v/>
      </c>
    </row>
    <row r="1326">
      <c r="A1326" s="29" t="n"/>
      <c r="B1326" s="25" t="n"/>
      <c r="C1326" s="49" t="n"/>
      <c r="D1326" s="29" t="n"/>
      <c r="E1326" s="23">
        <f>IF(OR(A1326="",B1326=""),"",A1326&amp;"|"&amp;B1326)</f>
        <v/>
      </c>
      <c r="F1326" s="30">
        <f>IF(OR(E1326="",NOT(ISNUMBER(C1326))),"",E1326&amp;"|"&amp;YEAR(C1326)&amp;"-"&amp;RIGHT("0"&amp;MONTH(C1326),2)&amp;"-"&amp;RIGHT("0"&amp;DAY(C1326),2))</f>
        <v/>
      </c>
      <c r="G1326" s="26">
        <f>IF(E1326="","",IFERROR(MATCH(E1326,pl_chave,0),0))</f>
        <v/>
      </c>
      <c r="H1326" s="23">
        <f>IF(G1326="","",IF(G1326=0,"Tarefa fora do plano",INDEX(pl_tag,G1326)))</f>
        <v/>
      </c>
      <c r="I1326" s="30">
        <f>IF(N(G1326)=0,"",INDEX(pl_atividade,G1326))</f>
        <v/>
      </c>
      <c r="J1326" s="50">
        <f>IF(N(G1326)=0,"",INDEX(pl_especialidade,G1326))</f>
        <v/>
      </c>
      <c r="K1326" s="28">
        <f>IF(N(G1326)=0,"",INDEX(pl_duracao,G1326))</f>
        <v/>
      </c>
      <c r="L1326" s="39">
        <f>IF(ISNUMBER(C1326),YEAR(C1326),"")</f>
        <v/>
      </c>
      <c r="M1326" s="39">
        <f>IF(ISNUMBER(C1326),MONTH(C1326),"")</f>
        <v/>
      </c>
      <c r="N1326" s="23">
        <f>IF(L1326="","",IF(NOT(ISNUMBER(crono_ano)),"Informe o ano",IF(L1326&lt;crono_ano,"Antes do ano",IF(L1326&gt;crono_ano,"Depois do ano","No ano"))))</f>
        <v/>
      </c>
      <c r="O1326" s="39">
        <f>IF(F1326="","",IF(COUNTIF(F$7:F1326,F1326)=1,1,0))</f>
        <v/>
      </c>
      <c r="P1326" s="39">
        <f>IF(A1326&amp;B1326&amp;C1326="","",IF(AND(O1326=1,N(G1326)&gt;0),IF(INDEX(pl_ativa,MAX(1,N(G1326)))="Sim",1,0),0))</f>
        <v/>
      </c>
      <c r="Q1326" s="39">
        <f>IF(F1326="","",COUNTIFS(ex_chave_oc,F1326,ex_cancelada,"&lt;&gt;Sim"))</f>
        <v/>
      </c>
      <c r="R1326" s="51">
        <f>IF(P1326="","",IF(AND(P1326=1,N(Q1326)&gt;0),1,0))</f>
        <v/>
      </c>
      <c r="S1326" s="30">
        <f>IF(P1326="","",IF(F1326="","ERRO: data prevista ausente ou inválida",IF(O1326=0,"Duplicada: contada uma vez",IF(N(G1326)=0,"ERRO: tarefa fora do Plano Mestre",IF(P1326=0,"Tarefa retirada do plano: não conta","OK")))))</f>
        <v/>
      </c>
    </row>
    <row r="1327">
      <c r="A1327" s="29" t="n"/>
      <c r="B1327" s="25" t="n"/>
      <c r="C1327" s="49" t="n"/>
      <c r="D1327" s="29" t="n"/>
      <c r="E1327" s="23">
        <f>IF(OR(A1327="",B1327=""),"",A1327&amp;"|"&amp;B1327)</f>
        <v/>
      </c>
      <c r="F1327" s="30">
        <f>IF(OR(E1327="",NOT(ISNUMBER(C1327))),"",E1327&amp;"|"&amp;YEAR(C1327)&amp;"-"&amp;RIGHT("0"&amp;MONTH(C1327),2)&amp;"-"&amp;RIGHT("0"&amp;DAY(C1327),2))</f>
        <v/>
      </c>
      <c r="G1327" s="26">
        <f>IF(E1327="","",IFERROR(MATCH(E1327,pl_chave,0),0))</f>
        <v/>
      </c>
      <c r="H1327" s="23">
        <f>IF(G1327="","",IF(G1327=0,"Tarefa fora do plano",INDEX(pl_tag,G1327)))</f>
        <v/>
      </c>
      <c r="I1327" s="30">
        <f>IF(N(G1327)=0,"",INDEX(pl_atividade,G1327))</f>
        <v/>
      </c>
      <c r="J1327" s="50">
        <f>IF(N(G1327)=0,"",INDEX(pl_especialidade,G1327))</f>
        <v/>
      </c>
      <c r="K1327" s="28">
        <f>IF(N(G1327)=0,"",INDEX(pl_duracao,G1327))</f>
        <v/>
      </c>
      <c r="L1327" s="39">
        <f>IF(ISNUMBER(C1327),YEAR(C1327),"")</f>
        <v/>
      </c>
      <c r="M1327" s="39">
        <f>IF(ISNUMBER(C1327),MONTH(C1327),"")</f>
        <v/>
      </c>
      <c r="N1327" s="23">
        <f>IF(L1327="","",IF(NOT(ISNUMBER(crono_ano)),"Informe o ano",IF(L1327&lt;crono_ano,"Antes do ano",IF(L1327&gt;crono_ano,"Depois do ano","No ano"))))</f>
        <v/>
      </c>
      <c r="O1327" s="39">
        <f>IF(F1327="","",IF(COUNTIF(F$7:F1327,F1327)=1,1,0))</f>
        <v/>
      </c>
      <c r="P1327" s="39">
        <f>IF(A1327&amp;B1327&amp;C1327="","",IF(AND(O1327=1,N(G1327)&gt;0),IF(INDEX(pl_ativa,MAX(1,N(G1327)))="Sim",1,0),0))</f>
        <v/>
      </c>
      <c r="Q1327" s="39">
        <f>IF(F1327="","",COUNTIFS(ex_chave_oc,F1327,ex_cancelada,"&lt;&gt;Sim"))</f>
        <v/>
      </c>
      <c r="R1327" s="51">
        <f>IF(P1327="","",IF(AND(P1327=1,N(Q1327)&gt;0),1,0))</f>
        <v/>
      </c>
      <c r="S1327" s="30">
        <f>IF(P1327="","",IF(F1327="","ERRO: data prevista ausente ou inválida",IF(O1327=0,"Duplicada: contada uma vez",IF(N(G1327)=0,"ERRO: tarefa fora do Plano Mestre",IF(P1327=0,"Tarefa retirada do plano: não conta","OK")))))</f>
        <v/>
      </c>
    </row>
    <row r="1328">
      <c r="A1328" s="29" t="n"/>
      <c r="B1328" s="25" t="n"/>
      <c r="C1328" s="49" t="n"/>
      <c r="D1328" s="29" t="n"/>
      <c r="E1328" s="23">
        <f>IF(OR(A1328="",B1328=""),"",A1328&amp;"|"&amp;B1328)</f>
        <v/>
      </c>
      <c r="F1328" s="30">
        <f>IF(OR(E1328="",NOT(ISNUMBER(C1328))),"",E1328&amp;"|"&amp;YEAR(C1328)&amp;"-"&amp;RIGHT("0"&amp;MONTH(C1328),2)&amp;"-"&amp;RIGHT("0"&amp;DAY(C1328),2))</f>
        <v/>
      </c>
      <c r="G1328" s="26">
        <f>IF(E1328="","",IFERROR(MATCH(E1328,pl_chave,0),0))</f>
        <v/>
      </c>
      <c r="H1328" s="23">
        <f>IF(G1328="","",IF(G1328=0,"Tarefa fora do plano",INDEX(pl_tag,G1328)))</f>
        <v/>
      </c>
      <c r="I1328" s="30">
        <f>IF(N(G1328)=0,"",INDEX(pl_atividade,G1328))</f>
        <v/>
      </c>
      <c r="J1328" s="50">
        <f>IF(N(G1328)=0,"",INDEX(pl_especialidade,G1328))</f>
        <v/>
      </c>
      <c r="K1328" s="28">
        <f>IF(N(G1328)=0,"",INDEX(pl_duracao,G1328))</f>
        <v/>
      </c>
      <c r="L1328" s="39">
        <f>IF(ISNUMBER(C1328),YEAR(C1328),"")</f>
        <v/>
      </c>
      <c r="M1328" s="39">
        <f>IF(ISNUMBER(C1328),MONTH(C1328),"")</f>
        <v/>
      </c>
      <c r="N1328" s="23">
        <f>IF(L1328="","",IF(NOT(ISNUMBER(crono_ano)),"Informe o ano",IF(L1328&lt;crono_ano,"Antes do ano",IF(L1328&gt;crono_ano,"Depois do ano","No ano"))))</f>
        <v/>
      </c>
      <c r="O1328" s="39">
        <f>IF(F1328="","",IF(COUNTIF(F$7:F1328,F1328)=1,1,0))</f>
        <v/>
      </c>
      <c r="P1328" s="39">
        <f>IF(A1328&amp;B1328&amp;C1328="","",IF(AND(O1328=1,N(G1328)&gt;0),IF(INDEX(pl_ativa,MAX(1,N(G1328)))="Sim",1,0),0))</f>
        <v/>
      </c>
      <c r="Q1328" s="39">
        <f>IF(F1328="","",COUNTIFS(ex_chave_oc,F1328,ex_cancelada,"&lt;&gt;Sim"))</f>
        <v/>
      </c>
      <c r="R1328" s="51">
        <f>IF(P1328="","",IF(AND(P1328=1,N(Q1328)&gt;0),1,0))</f>
        <v/>
      </c>
      <c r="S1328" s="30">
        <f>IF(P1328="","",IF(F1328="","ERRO: data prevista ausente ou inválida",IF(O1328=0,"Duplicada: contada uma vez",IF(N(G1328)=0,"ERRO: tarefa fora do Plano Mestre",IF(P1328=0,"Tarefa retirada do plano: não conta","OK")))))</f>
        <v/>
      </c>
    </row>
    <row r="1329">
      <c r="A1329" s="29" t="n"/>
      <c r="B1329" s="25" t="n"/>
      <c r="C1329" s="49" t="n"/>
      <c r="D1329" s="29" t="n"/>
      <c r="E1329" s="23">
        <f>IF(OR(A1329="",B1329=""),"",A1329&amp;"|"&amp;B1329)</f>
        <v/>
      </c>
      <c r="F1329" s="30">
        <f>IF(OR(E1329="",NOT(ISNUMBER(C1329))),"",E1329&amp;"|"&amp;YEAR(C1329)&amp;"-"&amp;RIGHT("0"&amp;MONTH(C1329),2)&amp;"-"&amp;RIGHT("0"&amp;DAY(C1329),2))</f>
        <v/>
      </c>
      <c r="G1329" s="26">
        <f>IF(E1329="","",IFERROR(MATCH(E1329,pl_chave,0),0))</f>
        <v/>
      </c>
      <c r="H1329" s="23">
        <f>IF(G1329="","",IF(G1329=0,"Tarefa fora do plano",INDEX(pl_tag,G1329)))</f>
        <v/>
      </c>
      <c r="I1329" s="30">
        <f>IF(N(G1329)=0,"",INDEX(pl_atividade,G1329))</f>
        <v/>
      </c>
      <c r="J1329" s="50">
        <f>IF(N(G1329)=0,"",INDEX(pl_especialidade,G1329))</f>
        <v/>
      </c>
      <c r="K1329" s="28">
        <f>IF(N(G1329)=0,"",INDEX(pl_duracao,G1329))</f>
        <v/>
      </c>
      <c r="L1329" s="39">
        <f>IF(ISNUMBER(C1329),YEAR(C1329),"")</f>
        <v/>
      </c>
      <c r="M1329" s="39">
        <f>IF(ISNUMBER(C1329),MONTH(C1329),"")</f>
        <v/>
      </c>
      <c r="N1329" s="23">
        <f>IF(L1329="","",IF(NOT(ISNUMBER(crono_ano)),"Informe o ano",IF(L1329&lt;crono_ano,"Antes do ano",IF(L1329&gt;crono_ano,"Depois do ano","No ano"))))</f>
        <v/>
      </c>
      <c r="O1329" s="39">
        <f>IF(F1329="","",IF(COUNTIF(F$7:F1329,F1329)=1,1,0))</f>
        <v/>
      </c>
      <c r="P1329" s="39">
        <f>IF(A1329&amp;B1329&amp;C1329="","",IF(AND(O1329=1,N(G1329)&gt;0),IF(INDEX(pl_ativa,MAX(1,N(G1329)))="Sim",1,0),0))</f>
        <v/>
      </c>
      <c r="Q1329" s="39">
        <f>IF(F1329="","",COUNTIFS(ex_chave_oc,F1329,ex_cancelada,"&lt;&gt;Sim"))</f>
        <v/>
      </c>
      <c r="R1329" s="51">
        <f>IF(P1329="","",IF(AND(P1329=1,N(Q1329)&gt;0),1,0))</f>
        <v/>
      </c>
      <c r="S1329" s="30">
        <f>IF(P1329="","",IF(F1329="","ERRO: data prevista ausente ou inválida",IF(O1329=0,"Duplicada: contada uma vez",IF(N(G1329)=0,"ERRO: tarefa fora do Plano Mestre",IF(P1329=0,"Tarefa retirada do plano: não conta","OK")))))</f>
        <v/>
      </c>
    </row>
    <row r="1330">
      <c r="A1330" s="29" t="n"/>
      <c r="B1330" s="25" t="n"/>
      <c r="C1330" s="49" t="n"/>
      <c r="D1330" s="29" t="n"/>
      <c r="E1330" s="23">
        <f>IF(OR(A1330="",B1330=""),"",A1330&amp;"|"&amp;B1330)</f>
        <v/>
      </c>
      <c r="F1330" s="30">
        <f>IF(OR(E1330="",NOT(ISNUMBER(C1330))),"",E1330&amp;"|"&amp;YEAR(C1330)&amp;"-"&amp;RIGHT("0"&amp;MONTH(C1330),2)&amp;"-"&amp;RIGHT("0"&amp;DAY(C1330),2))</f>
        <v/>
      </c>
      <c r="G1330" s="26">
        <f>IF(E1330="","",IFERROR(MATCH(E1330,pl_chave,0),0))</f>
        <v/>
      </c>
      <c r="H1330" s="23">
        <f>IF(G1330="","",IF(G1330=0,"Tarefa fora do plano",INDEX(pl_tag,G1330)))</f>
        <v/>
      </c>
      <c r="I1330" s="30">
        <f>IF(N(G1330)=0,"",INDEX(pl_atividade,G1330))</f>
        <v/>
      </c>
      <c r="J1330" s="50">
        <f>IF(N(G1330)=0,"",INDEX(pl_especialidade,G1330))</f>
        <v/>
      </c>
      <c r="K1330" s="28">
        <f>IF(N(G1330)=0,"",INDEX(pl_duracao,G1330))</f>
        <v/>
      </c>
      <c r="L1330" s="39">
        <f>IF(ISNUMBER(C1330),YEAR(C1330),"")</f>
        <v/>
      </c>
      <c r="M1330" s="39">
        <f>IF(ISNUMBER(C1330),MONTH(C1330),"")</f>
        <v/>
      </c>
      <c r="N1330" s="23">
        <f>IF(L1330="","",IF(NOT(ISNUMBER(crono_ano)),"Informe o ano",IF(L1330&lt;crono_ano,"Antes do ano",IF(L1330&gt;crono_ano,"Depois do ano","No ano"))))</f>
        <v/>
      </c>
      <c r="O1330" s="39">
        <f>IF(F1330="","",IF(COUNTIF(F$7:F1330,F1330)=1,1,0))</f>
        <v/>
      </c>
      <c r="P1330" s="39">
        <f>IF(A1330&amp;B1330&amp;C1330="","",IF(AND(O1330=1,N(G1330)&gt;0),IF(INDEX(pl_ativa,MAX(1,N(G1330)))="Sim",1,0),0))</f>
        <v/>
      </c>
      <c r="Q1330" s="39">
        <f>IF(F1330="","",COUNTIFS(ex_chave_oc,F1330,ex_cancelada,"&lt;&gt;Sim"))</f>
        <v/>
      </c>
      <c r="R1330" s="51">
        <f>IF(P1330="","",IF(AND(P1330=1,N(Q1330)&gt;0),1,0))</f>
        <v/>
      </c>
      <c r="S1330" s="30">
        <f>IF(P1330="","",IF(F1330="","ERRO: data prevista ausente ou inválida",IF(O1330=0,"Duplicada: contada uma vez",IF(N(G1330)=0,"ERRO: tarefa fora do Plano Mestre",IF(P1330=0,"Tarefa retirada do plano: não conta","OK")))))</f>
        <v/>
      </c>
    </row>
    <row r="1331">
      <c r="A1331" s="29" t="n"/>
      <c r="B1331" s="25" t="n"/>
      <c r="C1331" s="49" t="n"/>
      <c r="D1331" s="29" t="n"/>
      <c r="E1331" s="23">
        <f>IF(OR(A1331="",B1331=""),"",A1331&amp;"|"&amp;B1331)</f>
        <v/>
      </c>
      <c r="F1331" s="30">
        <f>IF(OR(E1331="",NOT(ISNUMBER(C1331))),"",E1331&amp;"|"&amp;YEAR(C1331)&amp;"-"&amp;RIGHT("0"&amp;MONTH(C1331),2)&amp;"-"&amp;RIGHT("0"&amp;DAY(C1331),2))</f>
        <v/>
      </c>
      <c r="G1331" s="26">
        <f>IF(E1331="","",IFERROR(MATCH(E1331,pl_chave,0),0))</f>
        <v/>
      </c>
      <c r="H1331" s="23">
        <f>IF(G1331="","",IF(G1331=0,"Tarefa fora do plano",INDEX(pl_tag,G1331)))</f>
        <v/>
      </c>
      <c r="I1331" s="30">
        <f>IF(N(G1331)=0,"",INDEX(pl_atividade,G1331))</f>
        <v/>
      </c>
      <c r="J1331" s="50">
        <f>IF(N(G1331)=0,"",INDEX(pl_especialidade,G1331))</f>
        <v/>
      </c>
      <c r="K1331" s="28">
        <f>IF(N(G1331)=0,"",INDEX(pl_duracao,G1331))</f>
        <v/>
      </c>
      <c r="L1331" s="39">
        <f>IF(ISNUMBER(C1331),YEAR(C1331),"")</f>
        <v/>
      </c>
      <c r="M1331" s="39">
        <f>IF(ISNUMBER(C1331),MONTH(C1331),"")</f>
        <v/>
      </c>
      <c r="N1331" s="23">
        <f>IF(L1331="","",IF(NOT(ISNUMBER(crono_ano)),"Informe o ano",IF(L1331&lt;crono_ano,"Antes do ano",IF(L1331&gt;crono_ano,"Depois do ano","No ano"))))</f>
        <v/>
      </c>
      <c r="O1331" s="39">
        <f>IF(F1331="","",IF(COUNTIF(F$7:F1331,F1331)=1,1,0))</f>
        <v/>
      </c>
      <c r="P1331" s="39">
        <f>IF(A1331&amp;B1331&amp;C1331="","",IF(AND(O1331=1,N(G1331)&gt;0),IF(INDEX(pl_ativa,MAX(1,N(G1331)))="Sim",1,0),0))</f>
        <v/>
      </c>
      <c r="Q1331" s="39">
        <f>IF(F1331="","",COUNTIFS(ex_chave_oc,F1331,ex_cancelada,"&lt;&gt;Sim"))</f>
        <v/>
      </c>
      <c r="R1331" s="51">
        <f>IF(P1331="","",IF(AND(P1331=1,N(Q1331)&gt;0),1,0))</f>
        <v/>
      </c>
      <c r="S1331" s="30">
        <f>IF(P1331="","",IF(F1331="","ERRO: data prevista ausente ou inválida",IF(O1331=0,"Duplicada: contada uma vez",IF(N(G1331)=0,"ERRO: tarefa fora do Plano Mestre",IF(P1331=0,"Tarefa retirada do plano: não conta","OK")))))</f>
        <v/>
      </c>
    </row>
    <row r="1332">
      <c r="A1332" s="29" t="n"/>
      <c r="B1332" s="25" t="n"/>
      <c r="C1332" s="49" t="n"/>
      <c r="D1332" s="29" t="n"/>
      <c r="E1332" s="23">
        <f>IF(OR(A1332="",B1332=""),"",A1332&amp;"|"&amp;B1332)</f>
        <v/>
      </c>
      <c r="F1332" s="30">
        <f>IF(OR(E1332="",NOT(ISNUMBER(C1332))),"",E1332&amp;"|"&amp;YEAR(C1332)&amp;"-"&amp;RIGHT("0"&amp;MONTH(C1332),2)&amp;"-"&amp;RIGHT("0"&amp;DAY(C1332),2))</f>
        <v/>
      </c>
      <c r="G1332" s="26">
        <f>IF(E1332="","",IFERROR(MATCH(E1332,pl_chave,0),0))</f>
        <v/>
      </c>
      <c r="H1332" s="23">
        <f>IF(G1332="","",IF(G1332=0,"Tarefa fora do plano",INDEX(pl_tag,G1332)))</f>
        <v/>
      </c>
      <c r="I1332" s="30">
        <f>IF(N(G1332)=0,"",INDEX(pl_atividade,G1332))</f>
        <v/>
      </c>
      <c r="J1332" s="50">
        <f>IF(N(G1332)=0,"",INDEX(pl_especialidade,G1332))</f>
        <v/>
      </c>
      <c r="K1332" s="28">
        <f>IF(N(G1332)=0,"",INDEX(pl_duracao,G1332))</f>
        <v/>
      </c>
      <c r="L1332" s="39">
        <f>IF(ISNUMBER(C1332),YEAR(C1332),"")</f>
        <v/>
      </c>
      <c r="M1332" s="39">
        <f>IF(ISNUMBER(C1332),MONTH(C1332),"")</f>
        <v/>
      </c>
      <c r="N1332" s="23">
        <f>IF(L1332="","",IF(NOT(ISNUMBER(crono_ano)),"Informe o ano",IF(L1332&lt;crono_ano,"Antes do ano",IF(L1332&gt;crono_ano,"Depois do ano","No ano"))))</f>
        <v/>
      </c>
      <c r="O1332" s="39">
        <f>IF(F1332="","",IF(COUNTIF(F$7:F1332,F1332)=1,1,0))</f>
        <v/>
      </c>
      <c r="P1332" s="39">
        <f>IF(A1332&amp;B1332&amp;C1332="","",IF(AND(O1332=1,N(G1332)&gt;0),IF(INDEX(pl_ativa,MAX(1,N(G1332)))="Sim",1,0),0))</f>
        <v/>
      </c>
      <c r="Q1332" s="39">
        <f>IF(F1332="","",COUNTIFS(ex_chave_oc,F1332,ex_cancelada,"&lt;&gt;Sim"))</f>
        <v/>
      </c>
      <c r="R1332" s="51">
        <f>IF(P1332="","",IF(AND(P1332=1,N(Q1332)&gt;0),1,0))</f>
        <v/>
      </c>
      <c r="S1332" s="30">
        <f>IF(P1332="","",IF(F1332="","ERRO: data prevista ausente ou inválida",IF(O1332=0,"Duplicada: contada uma vez",IF(N(G1332)=0,"ERRO: tarefa fora do Plano Mestre",IF(P1332=0,"Tarefa retirada do plano: não conta","OK")))))</f>
        <v/>
      </c>
    </row>
    <row r="1333">
      <c r="A1333" s="29" t="n"/>
      <c r="B1333" s="25" t="n"/>
      <c r="C1333" s="49" t="n"/>
      <c r="D1333" s="29" t="n"/>
      <c r="E1333" s="23">
        <f>IF(OR(A1333="",B1333=""),"",A1333&amp;"|"&amp;B1333)</f>
        <v/>
      </c>
      <c r="F1333" s="30">
        <f>IF(OR(E1333="",NOT(ISNUMBER(C1333))),"",E1333&amp;"|"&amp;YEAR(C1333)&amp;"-"&amp;RIGHT("0"&amp;MONTH(C1333),2)&amp;"-"&amp;RIGHT("0"&amp;DAY(C1333),2))</f>
        <v/>
      </c>
      <c r="G1333" s="26">
        <f>IF(E1333="","",IFERROR(MATCH(E1333,pl_chave,0),0))</f>
        <v/>
      </c>
      <c r="H1333" s="23">
        <f>IF(G1333="","",IF(G1333=0,"Tarefa fora do plano",INDEX(pl_tag,G1333)))</f>
        <v/>
      </c>
      <c r="I1333" s="30">
        <f>IF(N(G1333)=0,"",INDEX(pl_atividade,G1333))</f>
        <v/>
      </c>
      <c r="J1333" s="50">
        <f>IF(N(G1333)=0,"",INDEX(pl_especialidade,G1333))</f>
        <v/>
      </c>
      <c r="K1333" s="28">
        <f>IF(N(G1333)=0,"",INDEX(pl_duracao,G1333))</f>
        <v/>
      </c>
      <c r="L1333" s="39">
        <f>IF(ISNUMBER(C1333),YEAR(C1333),"")</f>
        <v/>
      </c>
      <c r="M1333" s="39">
        <f>IF(ISNUMBER(C1333),MONTH(C1333),"")</f>
        <v/>
      </c>
      <c r="N1333" s="23">
        <f>IF(L1333="","",IF(NOT(ISNUMBER(crono_ano)),"Informe o ano",IF(L1333&lt;crono_ano,"Antes do ano",IF(L1333&gt;crono_ano,"Depois do ano","No ano"))))</f>
        <v/>
      </c>
      <c r="O1333" s="39">
        <f>IF(F1333="","",IF(COUNTIF(F$7:F1333,F1333)=1,1,0))</f>
        <v/>
      </c>
      <c r="P1333" s="39">
        <f>IF(A1333&amp;B1333&amp;C1333="","",IF(AND(O1333=1,N(G1333)&gt;0),IF(INDEX(pl_ativa,MAX(1,N(G1333)))="Sim",1,0),0))</f>
        <v/>
      </c>
      <c r="Q1333" s="39">
        <f>IF(F1333="","",COUNTIFS(ex_chave_oc,F1333,ex_cancelada,"&lt;&gt;Sim"))</f>
        <v/>
      </c>
      <c r="R1333" s="51">
        <f>IF(P1333="","",IF(AND(P1333=1,N(Q1333)&gt;0),1,0))</f>
        <v/>
      </c>
      <c r="S1333" s="30">
        <f>IF(P1333="","",IF(F1333="","ERRO: data prevista ausente ou inválida",IF(O1333=0,"Duplicada: contada uma vez",IF(N(G1333)=0,"ERRO: tarefa fora do Plano Mestre",IF(P1333=0,"Tarefa retirada do plano: não conta","OK")))))</f>
        <v/>
      </c>
    </row>
    <row r="1334">
      <c r="A1334" s="29" t="n"/>
      <c r="B1334" s="25" t="n"/>
      <c r="C1334" s="49" t="n"/>
      <c r="D1334" s="29" t="n"/>
      <c r="E1334" s="23">
        <f>IF(OR(A1334="",B1334=""),"",A1334&amp;"|"&amp;B1334)</f>
        <v/>
      </c>
      <c r="F1334" s="30">
        <f>IF(OR(E1334="",NOT(ISNUMBER(C1334))),"",E1334&amp;"|"&amp;YEAR(C1334)&amp;"-"&amp;RIGHT("0"&amp;MONTH(C1334),2)&amp;"-"&amp;RIGHT("0"&amp;DAY(C1334),2))</f>
        <v/>
      </c>
      <c r="G1334" s="26">
        <f>IF(E1334="","",IFERROR(MATCH(E1334,pl_chave,0),0))</f>
        <v/>
      </c>
      <c r="H1334" s="23">
        <f>IF(G1334="","",IF(G1334=0,"Tarefa fora do plano",INDEX(pl_tag,G1334)))</f>
        <v/>
      </c>
      <c r="I1334" s="30">
        <f>IF(N(G1334)=0,"",INDEX(pl_atividade,G1334))</f>
        <v/>
      </c>
      <c r="J1334" s="50">
        <f>IF(N(G1334)=0,"",INDEX(pl_especialidade,G1334))</f>
        <v/>
      </c>
      <c r="K1334" s="28">
        <f>IF(N(G1334)=0,"",INDEX(pl_duracao,G1334))</f>
        <v/>
      </c>
      <c r="L1334" s="39">
        <f>IF(ISNUMBER(C1334),YEAR(C1334),"")</f>
        <v/>
      </c>
      <c r="M1334" s="39">
        <f>IF(ISNUMBER(C1334),MONTH(C1334),"")</f>
        <v/>
      </c>
      <c r="N1334" s="23">
        <f>IF(L1334="","",IF(NOT(ISNUMBER(crono_ano)),"Informe o ano",IF(L1334&lt;crono_ano,"Antes do ano",IF(L1334&gt;crono_ano,"Depois do ano","No ano"))))</f>
        <v/>
      </c>
      <c r="O1334" s="39">
        <f>IF(F1334="","",IF(COUNTIF(F$7:F1334,F1334)=1,1,0))</f>
        <v/>
      </c>
      <c r="P1334" s="39">
        <f>IF(A1334&amp;B1334&amp;C1334="","",IF(AND(O1334=1,N(G1334)&gt;0),IF(INDEX(pl_ativa,MAX(1,N(G1334)))="Sim",1,0),0))</f>
        <v/>
      </c>
      <c r="Q1334" s="39">
        <f>IF(F1334="","",COUNTIFS(ex_chave_oc,F1334,ex_cancelada,"&lt;&gt;Sim"))</f>
        <v/>
      </c>
      <c r="R1334" s="51">
        <f>IF(P1334="","",IF(AND(P1334=1,N(Q1334)&gt;0),1,0))</f>
        <v/>
      </c>
      <c r="S1334" s="30">
        <f>IF(P1334="","",IF(F1334="","ERRO: data prevista ausente ou inválida",IF(O1334=0,"Duplicada: contada uma vez",IF(N(G1334)=0,"ERRO: tarefa fora do Plano Mestre",IF(P1334=0,"Tarefa retirada do plano: não conta","OK")))))</f>
        <v/>
      </c>
    </row>
    <row r="1335">
      <c r="A1335" s="29" t="n"/>
      <c r="B1335" s="25" t="n"/>
      <c r="C1335" s="49" t="n"/>
      <c r="D1335" s="29" t="n"/>
      <c r="E1335" s="23">
        <f>IF(OR(A1335="",B1335=""),"",A1335&amp;"|"&amp;B1335)</f>
        <v/>
      </c>
      <c r="F1335" s="30">
        <f>IF(OR(E1335="",NOT(ISNUMBER(C1335))),"",E1335&amp;"|"&amp;YEAR(C1335)&amp;"-"&amp;RIGHT("0"&amp;MONTH(C1335),2)&amp;"-"&amp;RIGHT("0"&amp;DAY(C1335),2))</f>
        <v/>
      </c>
      <c r="G1335" s="26">
        <f>IF(E1335="","",IFERROR(MATCH(E1335,pl_chave,0),0))</f>
        <v/>
      </c>
      <c r="H1335" s="23">
        <f>IF(G1335="","",IF(G1335=0,"Tarefa fora do plano",INDEX(pl_tag,G1335)))</f>
        <v/>
      </c>
      <c r="I1335" s="30">
        <f>IF(N(G1335)=0,"",INDEX(pl_atividade,G1335))</f>
        <v/>
      </c>
      <c r="J1335" s="50">
        <f>IF(N(G1335)=0,"",INDEX(pl_especialidade,G1335))</f>
        <v/>
      </c>
      <c r="K1335" s="28">
        <f>IF(N(G1335)=0,"",INDEX(pl_duracao,G1335))</f>
        <v/>
      </c>
      <c r="L1335" s="39">
        <f>IF(ISNUMBER(C1335),YEAR(C1335),"")</f>
        <v/>
      </c>
      <c r="M1335" s="39">
        <f>IF(ISNUMBER(C1335),MONTH(C1335),"")</f>
        <v/>
      </c>
      <c r="N1335" s="23">
        <f>IF(L1335="","",IF(NOT(ISNUMBER(crono_ano)),"Informe o ano",IF(L1335&lt;crono_ano,"Antes do ano",IF(L1335&gt;crono_ano,"Depois do ano","No ano"))))</f>
        <v/>
      </c>
      <c r="O1335" s="39">
        <f>IF(F1335="","",IF(COUNTIF(F$7:F1335,F1335)=1,1,0))</f>
        <v/>
      </c>
      <c r="P1335" s="39">
        <f>IF(A1335&amp;B1335&amp;C1335="","",IF(AND(O1335=1,N(G1335)&gt;0),IF(INDEX(pl_ativa,MAX(1,N(G1335)))="Sim",1,0),0))</f>
        <v/>
      </c>
      <c r="Q1335" s="39">
        <f>IF(F1335="","",COUNTIFS(ex_chave_oc,F1335,ex_cancelada,"&lt;&gt;Sim"))</f>
        <v/>
      </c>
      <c r="R1335" s="51">
        <f>IF(P1335="","",IF(AND(P1335=1,N(Q1335)&gt;0),1,0))</f>
        <v/>
      </c>
      <c r="S1335" s="30">
        <f>IF(P1335="","",IF(F1335="","ERRO: data prevista ausente ou inválida",IF(O1335=0,"Duplicada: contada uma vez",IF(N(G1335)=0,"ERRO: tarefa fora do Plano Mestre",IF(P1335=0,"Tarefa retirada do plano: não conta","OK")))))</f>
        <v/>
      </c>
    </row>
    <row r="1336">
      <c r="A1336" s="29" t="n"/>
      <c r="B1336" s="25" t="n"/>
      <c r="C1336" s="49" t="n"/>
      <c r="D1336" s="29" t="n"/>
      <c r="E1336" s="23">
        <f>IF(OR(A1336="",B1336=""),"",A1336&amp;"|"&amp;B1336)</f>
        <v/>
      </c>
      <c r="F1336" s="30">
        <f>IF(OR(E1336="",NOT(ISNUMBER(C1336))),"",E1336&amp;"|"&amp;YEAR(C1336)&amp;"-"&amp;RIGHT("0"&amp;MONTH(C1336),2)&amp;"-"&amp;RIGHT("0"&amp;DAY(C1336),2))</f>
        <v/>
      </c>
      <c r="G1336" s="26">
        <f>IF(E1336="","",IFERROR(MATCH(E1336,pl_chave,0),0))</f>
        <v/>
      </c>
      <c r="H1336" s="23">
        <f>IF(G1336="","",IF(G1336=0,"Tarefa fora do plano",INDEX(pl_tag,G1336)))</f>
        <v/>
      </c>
      <c r="I1336" s="30">
        <f>IF(N(G1336)=0,"",INDEX(pl_atividade,G1336))</f>
        <v/>
      </c>
      <c r="J1336" s="50">
        <f>IF(N(G1336)=0,"",INDEX(pl_especialidade,G1336))</f>
        <v/>
      </c>
      <c r="K1336" s="28">
        <f>IF(N(G1336)=0,"",INDEX(pl_duracao,G1336))</f>
        <v/>
      </c>
      <c r="L1336" s="39">
        <f>IF(ISNUMBER(C1336),YEAR(C1336),"")</f>
        <v/>
      </c>
      <c r="M1336" s="39">
        <f>IF(ISNUMBER(C1336),MONTH(C1336),"")</f>
        <v/>
      </c>
      <c r="N1336" s="23">
        <f>IF(L1336="","",IF(NOT(ISNUMBER(crono_ano)),"Informe o ano",IF(L1336&lt;crono_ano,"Antes do ano",IF(L1336&gt;crono_ano,"Depois do ano","No ano"))))</f>
        <v/>
      </c>
      <c r="O1336" s="39">
        <f>IF(F1336="","",IF(COUNTIF(F$7:F1336,F1336)=1,1,0))</f>
        <v/>
      </c>
      <c r="P1336" s="39">
        <f>IF(A1336&amp;B1336&amp;C1336="","",IF(AND(O1336=1,N(G1336)&gt;0),IF(INDEX(pl_ativa,MAX(1,N(G1336)))="Sim",1,0),0))</f>
        <v/>
      </c>
      <c r="Q1336" s="39">
        <f>IF(F1336="","",COUNTIFS(ex_chave_oc,F1336,ex_cancelada,"&lt;&gt;Sim"))</f>
        <v/>
      </c>
      <c r="R1336" s="51">
        <f>IF(P1336="","",IF(AND(P1336=1,N(Q1336)&gt;0),1,0))</f>
        <v/>
      </c>
      <c r="S1336" s="30">
        <f>IF(P1336="","",IF(F1336="","ERRO: data prevista ausente ou inválida",IF(O1336=0,"Duplicada: contada uma vez",IF(N(G1336)=0,"ERRO: tarefa fora do Plano Mestre",IF(P1336=0,"Tarefa retirada do plano: não conta","OK")))))</f>
        <v/>
      </c>
    </row>
    <row r="1337">
      <c r="A1337" s="29" t="n"/>
      <c r="B1337" s="25" t="n"/>
      <c r="C1337" s="49" t="n"/>
      <c r="D1337" s="29" t="n"/>
      <c r="E1337" s="23">
        <f>IF(OR(A1337="",B1337=""),"",A1337&amp;"|"&amp;B1337)</f>
        <v/>
      </c>
      <c r="F1337" s="30">
        <f>IF(OR(E1337="",NOT(ISNUMBER(C1337))),"",E1337&amp;"|"&amp;YEAR(C1337)&amp;"-"&amp;RIGHT("0"&amp;MONTH(C1337),2)&amp;"-"&amp;RIGHT("0"&amp;DAY(C1337),2))</f>
        <v/>
      </c>
      <c r="G1337" s="26">
        <f>IF(E1337="","",IFERROR(MATCH(E1337,pl_chave,0),0))</f>
        <v/>
      </c>
      <c r="H1337" s="23">
        <f>IF(G1337="","",IF(G1337=0,"Tarefa fora do plano",INDEX(pl_tag,G1337)))</f>
        <v/>
      </c>
      <c r="I1337" s="30">
        <f>IF(N(G1337)=0,"",INDEX(pl_atividade,G1337))</f>
        <v/>
      </c>
      <c r="J1337" s="50">
        <f>IF(N(G1337)=0,"",INDEX(pl_especialidade,G1337))</f>
        <v/>
      </c>
      <c r="K1337" s="28">
        <f>IF(N(G1337)=0,"",INDEX(pl_duracao,G1337))</f>
        <v/>
      </c>
      <c r="L1337" s="39">
        <f>IF(ISNUMBER(C1337),YEAR(C1337),"")</f>
        <v/>
      </c>
      <c r="M1337" s="39">
        <f>IF(ISNUMBER(C1337),MONTH(C1337),"")</f>
        <v/>
      </c>
      <c r="N1337" s="23">
        <f>IF(L1337="","",IF(NOT(ISNUMBER(crono_ano)),"Informe o ano",IF(L1337&lt;crono_ano,"Antes do ano",IF(L1337&gt;crono_ano,"Depois do ano","No ano"))))</f>
        <v/>
      </c>
      <c r="O1337" s="39">
        <f>IF(F1337="","",IF(COUNTIF(F$7:F1337,F1337)=1,1,0))</f>
        <v/>
      </c>
      <c r="P1337" s="39">
        <f>IF(A1337&amp;B1337&amp;C1337="","",IF(AND(O1337=1,N(G1337)&gt;0),IF(INDEX(pl_ativa,MAX(1,N(G1337)))="Sim",1,0),0))</f>
        <v/>
      </c>
      <c r="Q1337" s="39">
        <f>IF(F1337="","",COUNTIFS(ex_chave_oc,F1337,ex_cancelada,"&lt;&gt;Sim"))</f>
        <v/>
      </c>
      <c r="R1337" s="51">
        <f>IF(P1337="","",IF(AND(P1337=1,N(Q1337)&gt;0),1,0))</f>
        <v/>
      </c>
      <c r="S1337" s="30">
        <f>IF(P1337="","",IF(F1337="","ERRO: data prevista ausente ou inválida",IF(O1337=0,"Duplicada: contada uma vez",IF(N(G1337)=0,"ERRO: tarefa fora do Plano Mestre",IF(P1337=0,"Tarefa retirada do plano: não conta","OK")))))</f>
        <v/>
      </c>
    </row>
    <row r="1338">
      <c r="A1338" s="29" t="n"/>
      <c r="B1338" s="25" t="n"/>
      <c r="C1338" s="49" t="n"/>
      <c r="D1338" s="29" t="n"/>
      <c r="E1338" s="23">
        <f>IF(OR(A1338="",B1338=""),"",A1338&amp;"|"&amp;B1338)</f>
        <v/>
      </c>
      <c r="F1338" s="30">
        <f>IF(OR(E1338="",NOT(ISNUMBER(C1338))),"",E1338&amp;"|"&amp;YEAR(C1338)&amp;"-"&amp;RIGHT("0"&amp;MONTH(C1338),2)&amp;"-"&amp;RIGHT("0"&amp;DAY(C1338),2))</f>
        <v/>
      </c>
      <c r="G1338" s="26">
        <f>IF(E1338="","",IFERROR(MATCH(E1338,pl_chave,0),0))</f>
        <v/>
      </c>
      <c r="H1338" s="23">
        <f>IF(G1338="","",IF(G1338=0,"Tarefa fora do plano",INDEX(pl_tag,G1338)))</f>
        <v/>
      </c>
      <c r="I1338" s="30">
        <f>IF(N(G1338)=0,"",INDEX(pl_atividade,G1338))</f>
        <v/>
      </c>
      <c r="J1338" s="50">
        <f>IF(N(G1338)=0,"",INDEX(pl_especialidade,G1338))</f>
        <v/>
      </c>
      <c r="K1338" s="28">
        <f>IF(N(G1338)=0,"",INDEX(pl_duracao,G1338))</f>
        <v/>
      </c>
      <c r="L1338" s="39">
        <f>IF(ISNUMBER(C1338),YEAR(C1338),"")</f>
        <v/>
      </c>
      <c r="M1338" s="39">
        <f>IF(ISNUMBER(C1338),MONTH(C1338),"")</f>
        <v/>
      </c>
      <c r="N1338" s="23">
        <f>IF(L1338="","",IF(NOT(ISNUMBER(crono_ano)),"Informe o ano",IF(L1338&lt;crono_ano,"Antes do ano",IF(L1338&gt;crono_ano,"Depois do ano","No ano"))))</f>
        <v/>
      </c>
      <c r="O1338" s="39">
        <f>IF(F1338="","",IF(COUNTIF(F$7:F1338,F1338)=1,1,0))</f>
        <v/>
      </c>
      <c r="P1338" s="39">
        <f>IF(A1338&amp;B1338&amp;C1338="","",IF(AND(O1338=1,N(G1338)&gt;0),IF(INDEX(pl_ativa,MAX(1,N(G1338)))="Sim",1,0),0))</f>
        <v/>
      </c>
      <c r="Q1338" s="39">
        <f>IF(F1338="","",COUNTIFS(ex_chave_oc,F1338,ex_cancelada,"&lt;&gt;Sim"))</f>
        <v/>
      </c>
      <c r="R1338" s="51">
        <f>IF(P1338="","",IF(AND(P1338=1,N(Q1338)&gt;0),1,0))</f>
        <v/>
      </c>
      <c r="S1338" s="30">
        <f>IF(P1338="","",IF(F1338="","ERRO: data prevista ausente ou inválida",IF(O1338=0,"Duplicada: contada uma vez",IF(N(G1338)=0,"ERRO: tarefa fora do Plano Mestre",IF(P1338=0,"Tarefa retirada do plano: não conta","OK")))))</f>
        <v/>
      </c>
    </row>
    <row r="1339">
      <c r="A1339" s="29" t="n"/>
      <c r="B1339" s="25" t="n"/>
      <c r="C1339" s="49" t="n"/>
      <c r="D1339" s="29" t="n"/>
      <c r="E1339" s="23">
        <f>IF(OR(A1339="",B1339=""),"",A1339&amp;"|"&amp;B1339)</f>
        <v/>
      </c>
      <c r="F1339" s="30">
        <f>IF(OR(E1339="",NOT(ISNUMBER(C1339))),"",E1339&amp;"|"&amp;YEAR(C1339)&amp;"-"&amp;RIGHT("0"&amp;MONTH(C1339),2)&amp;"-"&amp;RIGHT("0"&amp;DAY(C1339),2))</f>
        <v/>
      </c>
      <c r="G1339" s="26">
        <f>IF(E1339="","",IFERROR(MATCH(E1339,pl_chave,0),0))</f>
        <v/>
      </c>
      <c r="H1339" s="23">
        <f>IF(G1339="","",IF(G1339=0,"Tarefa fora do plano",INDEX(pl_tag,G1339)))</f>
        <v/>
      </c>
      <c r="I1339" s="30">
        <f>IF(N(G1339)=0,"",INDEX(pl_atividade,G1339))</f>
        <v/>
      </c>
      <c r="J1339" s="50">
        <f>IF(N(G1339)=0,"",INDEX(pl_especialidade,G1339))</f>
        <v/>
      </c>
      <c r="K1339" s="28">
        <f>IF(N(G1339)=0,"",INDEX(pl_duracao,G1339))</f>
        <v/>
      </c>
      <c r="L1339" s="39">
        <f>IF(ISNUMBER(C1339),YEAR(C1339),"")</f>
        <v/>
      </c>
      <c r="M1339" s="39">
        <f>IF(ISNUMBER(C1339),MONTH(C1339),"")</f>
        <v/>
      </c>
      <c r="N1339" s="23">
        <f>IF(L1339="","",IF(NOT(ISNUMBER(crono_ano)),"Informe o ano",IF(L1339&lt;crono_ano,"Antes do ano",IF(L1339&gt;crono_ano,"Depois do ano","No ano"))))</f>
        <v/>
      </c>
      <c r="O1339" s="39">
        <f>IF(F1339="","",IF(COUNTIF(F$7:F1339,F1339)=1,1,0))</f>
        <v/>
      </c>
      <c r="P1339" s="39">
        <f>IF(A1339&amp;B1339&amp;C1339="","",IF(AND(O1339=1,N(G1339)&gt;0),IF(INDEX(pl_ativa,MAX(1,N(G1339)))="Sim",1,0),0))</f>
        <v/>
      </c>
      <c r="Q1339" s="39">
        <f>IF(F1339="","",COUNTIFS(ex_chave_oc,F1339,ex_cancelada,"&lt;&gt;Sim"))</f>
        <v/>
      </c>
      <c r="R1339" s="51">
        <f>IF(P1339="","",IF(AND(P1339=1,N(Q1339)&gt;0),1,0))</f>
        <v/>
      </c>
      <c r="S1339" s="30">
        <f>IF(P1339="","",IF(F1339="","ERRO: data prevista ausente ou inválida",IF(O1339=0,"Duplicada: contada uma vez",IF(N(G1339)=0,"ERRO: tarefa fora do Plano Mestre",IF(P1339=0,"Tarefa retirada do plano: não conta","OK")))))</f>
        <v/>
      </c>
    </row>
    <row r="1340">
      <c r="A1340" s="29" t="n"/>
      <c r="B1340" s="25" t="n"/>
      <c r="C1340" s="49" t="n"/>
      <c r="D1340" s="29" t="n"/>
      <c r="E1340" s="23">
        <f>IF(OR(A1340="",B1340=""),"",A1340&amp;"|"&amp;B1340)</f>
        <v/>
      </c>
      <c r="F1340" s="30">
        <f>IF(OR(E1340="",NOT(ISNUMBER(C1340))),"",E1340&amp;"|"&amp;YEAR(C1340)&amp;"-"&amp;RIGHT("0"&amp;MONTH(C1340),2)&amp;"-"&amp;RIGHT("0"&amp;DAY(C1340),2))</f>
        <v/>
      </c>
      <c r="G1340" s="26">
        <f>IF(E1340="","",IFERROR(MATCH(E1340,pl_chave,0),0))</f>
        <v/>
      </c>
      <c r="H1340" s="23">
        <f>IF(G1340="","",IF(G1340=0,"Tarefa fora do plano",INDEX(pl_tag,G1340)))</f>
        <v/>
      </c>
      <c r="I1340" s="30">
        <f>IF(N(G1340)=0,"",INDEX(pl_atividade,G1340))</f>
        <v/>
      </c>
      <c r="J1340" s="50">
        <f>IF(N(G1340)=0,"",INDEX(pl_especialidade,G1340))</f>
        <v/>
      </c>
      <c r="K1340" s="28">
        <f>IF(N(G1340)=0,"",INDEX(pl_duracao,G1340))</f>
        <v/>
      </c>
      <c r="L1340" s="39">
        <f>IF(ISNUMBER(C1340),YEAR(C1340),"")</f>
        <v/>
      </c>
      <c r="M1340" s="39">
        <f>IF(ISNUMBER(C1340),MONTH(C1340),"")</f>
        <v/>
      </c>
      <c r="N1340" s="23">
        <f>IF(L1340="","",IF(NOT(ISNUMBER(crono_ano)),"Informe o ano",IF(L1340&lt;crono_ano,"Antes do ano",IF(L1340&gt;crono_ano,"Depois do ano","No ano"))))</f>
        <v/>
      </c>
      <c r="O1340" s="39">
        <f>IF(F1340="","",IF(COUNTIF(F$7:F1340,F1340)=1,1,0))</f>
        <v/>
      </c>
      <c r="P1340" s="39">
        <f>IF(A1340&amp;B1340&amp;C1340="","",IF(AND(O1340=1,N(G1340)&gt;0),IF(INDEX(pl_ativa,MAX(1,N(G1340)))="Sim",1,0),0))</f>
        <v/>
      </c>
      <c r="Q1340" s="39">
        <f>IF(F1340="","",COUNTIFS(ex_chave_oc,F1340,ex_cancelada,"&lt;&gt;Sim"))</f>
        <v/>
      </c>
      <c r="R1340" s="51">
        <f>IF(P1340="","",IF(AND(P1340=1,N(Q1340)&gt;0),1,0))</f>
        <v/>
      </c>
      <c r="S1340" s="30">
        <f>IF(P1340="","",IF(F1340="","ERRO: data prevista ausente ou inválida",IF(O1340=0,"Duplicada: contada uma vez",IF(N(G1340)=0,"ERRO: tarefa fora do Plano Mestre",IF(P1340=0,"Tarefa retirada do plano: não conta","OK")))))</f>
        <v/>
      </c>
    </row>
    <row r="1341">
      <c r="A1341" s="29" t="n"/>
      <c r="B1341" s="25" t="n"/>
      <c r="C1341" s="49" t="n"/>
      <c r="D1341" s="29" t="n"/>
      <c r="E1341" s="23">
        <f>IF(OR(A1341="",B1341=""),"",A1341&amp;"|"&amp;B1341)</f>
        <v/>
      </c>
      <c r="F1341" s="30">
        <f>IF(OR(E1341="",NOT(ISNUMBER(C1341))),"",E1341&amp;"|"&amp;YEAR(C1341)&amp;"-"&amp;RIGHT("0"&amp;MONTH(C1341),2)&amp;"-"&amp;RIGHT("0"&amp;DAY(C1341),2))</f>
        <v/>
      </c>
      <c r="G1341" s="26">
        <f>IF(E1341="","",IFERROR(MATCH(E1341,pl_chave,0),0))</f>
        <v/>
      </c>
      <c r="H1341" s="23">
        <f>IF(G1341="","",IF(G1341=0,"Tarefa fora do plano",INDEX(pl_tag,G1341)))</f>
        <v/>
      </c>
      <c r="I1341" s="30">
        <f>IF(N(G1341)=0,"",INDEX(pl_atividade,G1341))</f>
        <v/>
      </c>
      <c r="J1341" s="50">
        <f>IF(N(G1341)=0,"",INDEX(pl_especialidade,G1341))</f>
        <v/>
      </c>
      <c r="K1341" s="28">
        <f>IF(N(G1341)=0,"",INDEX(pl_duracao,G1341))</f>
        <v/>
      </c>
      <c r="L1341" s="39">
        <f>IF(ISNUMBER(C1341),YEAR(C1341),"")</f>
        <v/>
      </c>
      <c r="M1341" s="39">
        <f>IF(ISNUMBER(C1341),MONTH(C1341),"")</f>
        <v/>
      </c>
      <c r="N1341" s="23">
        <f>IF(L1341="","",IF(NOT(ISNUMBER(crono_ano)),"Informe o ano",IF(L1341&lt;crono_ano,"Antes do ano",IF(L1341&gt;crono_ano,"Depois do ano","No ano"))))</f>
        <v/>
      </c>
      <c r="O1341" s="39">
        <f>IF(F1341="","",IF(COUNTIF(F$7:F1341,F1341)=1,1,0))</f>
        <v/>
      </c>
      <c r="P1341" s="39">
        <f>IF(A1341&amp;B1341&amp;C1341="","",IF(AND(O1341=1,N(G1341)&gt;0),IF(INDEX(pl_ativa,MAX(1,N(G1341)))="Sim",1,0),0))</f>
        <v/>
      </c>
      <c r="Q1341" s="39">
        <f>IF(F1341="","",COUNTIFS(ex_chave_oc,F1341,ex_cancelada,"&lt;&gt;Sim"))</f>
        <v/>
      </c>
      <c r="R1341" s="51">
        <f>IF(P1341="","",IF(AND(P1341=1,N(Q1341)&gt;0),1,0))</f>
        <v/>
      </c>
      <c r="S1341" s="30">
        <f>IF(P1341="","",IF(F1341="","ERRO: data prevista ausente ou inválida",IF(O1341=0,"Duplicada: contada uma vez",IF(N(G1341)=0,"ERRO: tarefa fora do Plano Mestre",IF(P1341=0,"Tarefa retirada do plano: não conta","OK")))))</f>
        <v/>
      </c>
    </row>
    <row r="1342">
      <c r="A1342" s="29" t="n"/>
      <c r="B1342" s="25" t="n"/>
      <c r="C1342" s="49" t="n"/>
      <c r="D1342" s="29" t="n"/>
      <c r="E1342" s="23">
        <f>IF(OR(A1342="",B1342=""),"",A1342&amp;"|"&amp;B1342)</f>
        <v/>
      </c>
      <c r="F1342" s="30">
        <f>IF(OR(E1342="",NOT(ISNUMBER(C1342))),"",E1342&amp;"|"&amp;YEAR(C1342)&amp;"-"&amp;RIGHT("0"&amp;MONTH(C1342),2)&amp;"-"&amp;RIGHT("0"&amp;DAY(C1342),2))</f>
        <v/>
      </c>
      <c r="G1342" s="26">
        <f>IF(E1342="","",IFERROR(MATCH(E1342,pl_chave,0),0))</f>
        <v/>
      </c>
      <c r="H1342" s="23">
        <f>IF(G1342="","",IF(G1342=0,"Tarefa fora do plano",INDEX(pl_tag,G1342)))</f>
        <v/>
      </c>
      <c r="I1342" s="30">
        <f>IF(N(G1342)=0,"",INDEX(pl_atividade,G1342))</f>
        <v/>
      </c>
      <c r="J1342" s="50">
        <f>IF(N(G1342)=0,"",INDEX(pl_especialidade,G1342))</f>
        <v/>
      </c>
      <c r="K1342" s="28">
        <f>IF(N(G1342)=0,"",INDEX(pl_duracao,G1342))</f>
        <v/>
      </c>
      <c r="L1342" s="39">
        <f>IF(ISNUMBER(C1342),YEAR(C1342),"")</f>
        <v/>
      </c>
      <c r="M1342" s="39">
        <f>IF(ISNUMBER(C1342),MONTH(C1342),"")</f>
        <v/>
      </c>
      <c r="N1342" s="23">
        <f>IF(L1342="","",IF(NOT(ISNUMBER(crono_ano)),"Informe o ano",IF(L1342&lt;crono_ano,"Antes do ano",IF(L1342&gt;crono_ano,"Depois do ano","No ano"))))</f>
        <v/>
      </c>
      <c r="O1342" s="39">
        <f>IF(F1342="","",IF(COUNTIF(F$7:F1342,F1342)=1,1,0))</f>
        <v/>
      </c>
      <c r="P1342" s="39">
        <f>IF(A1342&amp;B1342&amp;C1342="","",IF(AND(O1342=1,N(G1342)&gt;0),IF(INDEX(pl_ativa,MAX(1,N(G1342)))="Sim",1,0),0))</f>
        <v/>
      </c>
      <c r="Q1342" s="39">
        <f>IF(F1342="","",COUNTIFS(ex_chave_oc,F1342,ex_cancelada,"&lt;&gt;Sim"))</f>
        <v/>
      </c>
      <c r="R1342" s="51">
        <f>IF(P1342="","",IF(AND(P1342=1,N(Q1342)&gt;0),1,0))</f>
        <v/>
      </c>
      <c r="S1342" s="30">
        <f>IF(P1342="","",IF(F1342="","ERRO: data prevista ausente ou inválida",IF(O1342=0,"Duplicada: contada uma vez",IF(N(G1342)=0,"ERRO: tarefa fora do Plano Mestre",IF(P1342=0,"Tarefa retirada do plano: não conta","OK")))))</f>
        <v/>
      </c>
    </row>
    <row r="1343">
      <c r="A1343" s="29" t="n"/>
      <c r="B1343" s="25" t="n"/>
      <c r="C1343" s="49" t="n"/>
      <c r="D1343" s="29" t="n"/>
      <c r="E1343" s="23">
        <f>IF(OR(A1343="",B1343=""),"",A1343&amp;"|"&amp;B1343)</f>
        <v/>
      </c>
      <c r="F1343" s="30">
        <f>IF(OR(E1343="",NOT(ISNUMBER(C1343))),"",E1343&amp;"|"&amp;YEAR(C1343)&amp;"-"&amp;RIGHT("0"&amp;MONTH(C1343),2)&amp;"-"&amp;RIGHT("0"&amp;DAY(C1343),2))</f>
        <v/>
      </c>
      <c r="G1343" s="26">
        <f>IF(E1343="","",IFERROR(MATCH(E1343,pl_chave,0),0))</f>
        <v/>
      </c>
      <c r="H1343" s="23">
        <f>IF(G1343="","",IF(G1343=0,"Tarefa fora do plano",INDEX(pl_tag,G1343)))</f>
        <v/>
      </c>
      <c r="I1343" s="30">
        <f>IF(N(G1343)=0,"",INDEX(pl_atividade,G1343))</f>
        <v/>
      </c>
      <c r="J1343" s="50">
        <f>IF(N(G1343)=0,"",INDEX(pl_especialidade,G1343))</f>
        <v/>
      </c>
      <c r="K1343" s="28">
        <f>IF(N(G1343)=0,"",INDEX(pl_duracao,G1343))</f>
        <v/>
      </c>
      <c r="L1343" s="39">
        <f>IF(ISNUMBER(C1343),YEAR(C1343),"")</f>
        <v/>
      </c>
      <c r="M1343" s="39">
        <f>IF(ISNUMBER(C1343),MONTH(C1343),"")</f>
        <v/>
      </c>
      <c r="N1343" s="23">
        <f>IF(L1343="","",IF(NOT(ISNUMBER(crono_ano)),"Informe o ano",IF(L1343&lt;crono_ano,"Antes do ano",IF(L1343&gt;crono_ano,"Depois do ano","No ano"))))</f>
        <v/>
      </c>
      <c r="O1343" s="39">
        <f>IF(F1343="","",IF(COUNTIF(F$7:F1343,F1343)=1,1,0))</f>
        <v/>
      </c>
      <c r="P1343" s="39">
        <f>IF(A1343&amp;B1343&amp;C1343="","",IF(AND(O1343=1,N(G1343)&gt;0),IF(INDEX(pl_ativa,MAX(1,N(G1343)))="Sim",1,0),0))</f>
        <v/>
      </c>
      <c r="Q1343" s="39">
        <f>IF(F1343="","",COUNTIFS(ex_chave_oc,F1343,ex_cancelada,"&lt;&gt;Sim"))</f>
        <v/>
      </c>
      <c r="R1343" s="51">
        <f>IF(P1343="","",IF(AND(P1343=1,N(Q1343)&gt;0),1,0))</f>
        <v/>
      </c>
      <c r="S1343" s="30">
        <f>IF(P1343="","",IF(F1343="","ERRO: data prevista ausente ou inválida",IF(O1343=0,"Duplicada: contada uma vez",IF(N(G1343)=0,"ERRO: tarefa fora do Plano Mestre",IF(P1343=0,"Tarefa retirada do plano: não conta","OK")))))</f>
        <v/>
      </c>
    </row>
    <row r="1344">
      <c r="A1344" s="29" t="n"/>
      <c r="B1344" s="25" t="n"/>
      <c r="C1344" s="49" t="n"/>
      <c r="D1344" s="29" t="n"/>
      <c r="E1344" s="23">
        <f>IF(OR(A1344="",B1344=""),"",A1344&amp;"|"&amp;B1344)</f>
        <v/>
      </c>
      <c r="F1344" s="30">
        <f>IF(OR(E1344="",NOT(ISNUMBER(C1344))),"",E1344&amp;"|"&amp;YEAR(C1344)&amp;"-"&amp;RIGHT("0"&amp;MONTH(C1344),2)&amp;"-"&amp;RIGHT("0"&amp;DAY(C1344),2))</f>
        <v/>
      </c>
      <c r="G1344" s="26">
        <f>IF(E1344="","",IFERROR(MATCH(E1344,pl_chave,0),0))</f>
        <v/>
      </c>
      <c r="H1344" s="23">
        <f>IF(G1344="","",IF(G1344=0,"Tarefa fora do plano",INDEX(pl_tag,G1344)))</f>
        <v/>
      </c>
      <c r="I1344" s="30">
        <f>IF(N(G1344)=0,"",INDEX(pl_atividade,G1344))</f>
        <v/>
      </c>
      <c r="J1344" s="50">
        <f>IF(N(G1344)=0,"",INDEX(pl_especialidade,G1344))</f>
        <v/>
      </c>
      <c r="K1344" s="28">
        <f>IF(N(G1344)=0,"",INDEX(pl_duracao,G1344))</f>
        <v/>
      </c>
      <c r="L1344" s="39">
        <f>IF(ISNUMBER(C1344),YEAR(C1344),"")</f>
        <v/>
      </c>
      <c r="M1344" s="39">
        <f>IF(ISNUMBER(C1344),MONTH(C1344),"")</f>
        <v/>
      </c>
      <c r="N1344" s="23">
        <f>IF(L1344="","",IF(NOT(ISNUMBER(crono_ano)),"Informe o ano",IF(L1344&lt;crono_ano,"Antes do ano",IF(L1344&gt;crono_ano,"Depois do ano","No ano"))))</f>
        <v/>
      </c>
      <c r="O1344" s="39">
        <f>IF(F1344="","",IF(COUNTIF(F$7:F1344,F1344)=1,1,0))</f>
        <v/>
      </c>
      <c r="P1344" s="39">
        <f>IF(A1344&amp;B1344&amp;C1344="","",IF(AND(O1344=1,N(G1344)&gt;0),IF(INDEX(pl_ativa,MAX(1,N(G1344)))="Sim",1,0),0))</f>
        <v/>
      </c>
      <c r="Q1344" s="39">
        <f>IF(F1344="","",COUNTIFS(ex_chave_oc,F1344,ex_cancelada,"&lt;&gt;Sim"))</f>
        <v/>
      </c>
      <c r="R1344" s="51">
        <f>IF(P1344="","",IF(AND(P1344=1,N(Q1344)&gt;0),1,0))</f>
        <v/>
      </c>
      <c r="S1344" s="30">
        <f>IF(P1344="","",IF(F1344="","ERRO: data prevista ausente ou inválida",IF(O1344=0,"Duplicada: contada uma vez",IF(N(G1344)=0,"ERRO: tarefa fora do Plano Mestre",IF(P1344=0,"Tarefa retirada do plano: não conta","OK")))))</f>
        <v/>
      </c>
    </row>
    <row r="1345">
      <c r="A1345" s="29" t="n"/>
      <c r="B1345" s="25" t="n"/>
      <c r="C1345" s="49" t="n"/>
      <c r="D1345" s="29" t="n"/>
      <c r="E1345" s="23">
        <f>IF(OR(A1345="",B1345=""),"",A1345&amp;"|"&amp;B1345)</f>
        <v/>
      </c>
      <c r="F1345" s="30">
        <f>IF(OR(E1345="",NOT(ISNUMBER(C1345))),"",E1345&amp;"|"&amp;YEAR(C1345)&amp;"-"&amp;RIGHT("0"&amp;MONTH(C1345),2)&amp;"-"&amp;RIGHT("0"&amp;DAY(C1345),2))</f>
        <v/>
      </c>
      <c r="G1345" s="26">
        <f>IF(E1345="","",IFERROR(MATCH(E1345,pl_chave,0),0))</f>
        <v/>
      </c>
      <c r="H1345" s="23">
        <f>IF(G1345="","",IF(G1345=0,"Tarefa fora do plano",INDEX(pl_tag,G1345)))</f>
        <v/>
      </c>
      <c r="I1345" s="30">
        <f>IF(N(G1345)=0,"",INDEX(pl_atividade,G1345))</f>
        <v/>
      </c>
      <c r="J1345" s="50">
        <f>IF(N(G1345)=0,"",INDEX(pl_especialidade,G1345))</f>
        <v/>
      </c>
      <c r="K1345" s="28">
        <f>IF(N(G1345)=0,"",INDEX(pl_duracao,G1345))</f>
        <v/>
      </c>
      <c r="L1345" s="39">
        <f>IF(ISNUMBER(C1345),YEAR(C1345),"")</f>
        <v/>
      </c>
      <c r="M1345" s="39">
        <f>IF(ISNUMBER(C1345),MONTH(C1345),"")</f>
        <v/>
      </c>
      <c r="N1345" s="23">
        <f>IF(L1345="","",IF(NOT(ISNUMBER(crono_ano)),"Informe o ano",IF(L1345&lt;crono_ano,"Antes do ano",IF(L1345&gt;crono_ano,"Depois do ano","No ano"))))</f>
        <v/>
      </c>
      <c r="O1345" s="39">
        <f>IF(F1345="","",IF(COUNTIF(F$7:F1345,F1345)=1,1,0))</f>
        <v/>
      </c>
      <c r="P1345" s="39">
        <f>IF(A1345&amp;B1345&amp;C1345="","",IF(AND(O1345=1,N(G1345)&gt;0),IF(INDEX(pl_ativa,MAX(1,N(G1345)))="Sim",1,0),0))</f>
        <v/>
      </c>
      <c r="Q1345" s="39">
        <f>IF(F1345="","",COUNTIFS(ex_chave_oc,F1345,ex_cancelada,"&lt;&gt;Sim"))</f>
        <v/>
      </c>
      <c r="R1345" s="51">
        <f>IF(P1345="","",IF(AND(P1345=1,N(Q1345)&gt;0),1,0))</f>
        <v/>
      </c>
      <c r="S1345" s="30">
        <f>IF(P1345="","",IF(F1345="","ERRO: data prevista ausente ou inválida",IF(O1345=0,"Duplicada: contada uma vez",IF(N(G1345)=0,"ERRO: tarefa fora do Plano Mestre",IF(P1345=0,"Tarefa retirada do plano: não conta","OK")))))</f>
        <v/>
      </c>
    </row>
    <row r="1346">
      <c r="A1346" s="29" t="n"/>
      <c r="B1346" s="25" t="n"/>
      <c r="C1346" s="49" t="n"/>
      <c r="D1346" s="29" t="n"/>
      <c r="E1346" s="23">
        <f>IF(OR(A1346="",B1346=""),"",A1346&amp;"|"&amp;B1346)</f>
        <v/>
      </c>
      <c r="F1346" s="30">
        <f>IF(OR(E1346="",NOT(ISNUMBER(C1346))),"",E1346&amp;"|"&amp;YEAR(C1346)&amp;"-"&amp;RIGHT("0"&amp;MONTH(C1346),2)&amp;"-"&amp;RIGHT("0"&amp;DAY(C1346),2))</f>
        <v/>
      </c>
      <c r="G1346" s="26">
        <f>IF(E1346="","",IFERROR(MATCH(E1346,pl_chave,0),0))</f>
        <v/>
      </c>
      <c r="H1346" s="23">
        <f>IF(G1346="","",IF(G1346=0,"Tarefa fora do plano",INDEX(pl_tag,G1346)))</f>
        <v/>
      </c>
      <c r="I1346" s="30">
        <f>IF(N(G1346)=0,"",INDEX(pl_atividade,G1346))</f>
        <v/>
      </c>
      <c r="J1346" s="50">
        <f>IF(N(G1346)=0,"",INDEX(pl_especialidade,G1346))</f>
        <v/>
      </c>
      <c r="K1346" s="28">
        <f>IF(N(G1346)=0,"",INDEX(pl_duracao,G1346))</f>
        <v/>
      </c>
      <c r="L1346" s="39">
        <f>IF(ISNUMBER(C1346),YEAR(C1346),"")</f>
        <v/>
      </c>
      <c r="M1346" s="39">
        <f>IF(ISNUMBER(C1346),MONTH(C1346),"")</f>
        <v/>
      </c>
      <c r="N1346" s="23">
        <f>IF(L1346="","",IF(NOT(ISNUMBER(crono_ano)),"Informe o ano",IF(L1346&lt;crono_ano,"Antes do ano",IF(L1346&gt;crono_ano,"Depois do ano","No ano"))))</f>
        <v/>
      </c>
      <c r="O1346" s="39">
        <f>IF(F1346="","",IF(COUNTIF(F$7:F1346,F1346)=1,1,0))</f>
        <v/>
      </c>
      <c r="P1346" s="39">
        <f>IF(A1346&amp;B1346&amp;C1346="","",IF(AND(O1346=1,N(G1346)&gt;0),IF(INDEX(pl_ativa,MAX(1,N(G1346)))="Sim",1,0),0))</f>
        <v/>
      </c>
      <c r="Q1346" s="39">
        <f>IF(F1346="","",COUNTIFS(ex_chave_oc,F1346,ex_cancelada,"&lt;&gt;Sim"))</f>
        <v/>
      </c>
      <c r="R1346" s="51">
        <f>IF(P1346="","",IF(AND(P1346=1,N(Q1346)&gt;0),1,0))</f>
        <v/>
      </c>
      <c r="S1346" s="30">
        <f>IF(P1346="","",IF(F1346="","ERRO: data prevista ausente ou inválida",IF(O1346=0,"Duplicada: contada uma vez",IF(N(G1346)=0,"ERRO: tarefa fora do Plano Mestre",IF(P1346=0,"Tarefa retirada do plano: não conta","OK")))))</f>
        <v/>
      </c>
    </row>
    <row r="1347">
      <c r="A1347" s="29" t="n"/>
      <c r="B1347" s="25" t="n"/>
      <c r="C1347" s="49" t="n"/>
      <c r="D1347" s="29" t="n"/>
      <c r="E1347" s="23">
        <f>IF(OR(A1347="",B1347=""),"",A1347&amp;"|"&amp;B1347)</f>
        <v/>
      </c>
      <c r="F1347" s="30">
        <f>IF(OR(E1347="",NOT(ISNUMBER(C1347))),"",E1347&amp;"|"&amp;YEAR(C1347)&amp;"-"&amp;RIGHT("0"&amp;MONTH(C1347),2)&amp;"-"&amp;RIGHT("0"&amp;DAY(C1347),2))</f>
        <v/>
      </c>
      <c r="G1347" s="26">
        <f>IF(E1347="","",IFERROR(MATCH(E1347,pl_chave,0),0))</f>
        <v/>
      </c>
      <c r="H1347" s="23">
        <f>IF(G1347="","",IF(G1347=0,"Tarefa fora do plano",INDEX(pl_tag,G1347)))</f>
        <v/>
      </c>
      <c r="I1347" s="30">
        <f>IF(N(G1347)=0,"",INDEX(pl_atividade,G1347))</f>
        <v/>
      </c>
      <c r="J1347" s="50">
        <f>IF(N(G1347)=0,"",INDEX(pl_especialidade,G1347))</f>
        <v/>
      </c>
      <c r="K1347" s="28">
        <f>IF(N(G1347)=0,"",INDEX(pl_duracao,G1347))</f>
        <v/>
      </c>
      <c r="L1347" s="39">
        <f>IF(ISNUMBER(C1347),YEAR(C1347),"")</f>
        <v/>
      </c>
      <c r="M1347" s="39">
        <f>IF(ISNUMBER(C1347),MONTH(C1347),"")</f>
        <v/>
      </c>
      <c r="N1347" s="23">
        <f>IF(L1347="","",IF(NOT(ISNUMBER(crono_ano)),"Informe o ano",IF(L1347&lt;crono_ano,"Antes do ano",IF(L1347&gt;crono_ano,"Depois do ano","No ano"))))</f>
        <v/>
      </c>
      <c r="O1347" s="39">
        <f>IF(F1347="","",IF(COUNTIF(F$7:F1347,F1347)=1,1,0))</f>
        <v/>
      </c>
      <c r="P1347" s="39">
        <f>IF(A1347&amp;B1347&amp;C1347="","",IF(AND(O1347=1,N(G1347)&gt;0),IF(INDEX(pl_ativa,MAX(1,N(G1347)))="Sim",1,0),0))</f>
        <v/>
      </c>
      <c r="Q1347" s="39">
        <f>IF(F1347="","",COUNTIFS(ex_chave_oc,F1347,ex_cancelada,"&lt;&gt;Sim"))</f>
        <v/>
      </c>
      <c r="R1347" s="51">
        <f>IF(P1347="","",IF(AND(P1347=1,N(Q1347)&gt;0),1,0))</f>
        <v/>
      </c>
      <c r="S1347" s="30">
        <f>IF(P1347="","",IF(F1347="","ERRO: data prevista ausente ou inválida",IF(O1347=0,"Duplicada: contada uma vez",IF(N(G1347)=0,"ERRO: tarefa fora do Plano Mestre",IF(P1347=0,"Tarefa retirada do plano: não conta","OK")))))</f>
        <v/>
      </c>
    </row>
    <row r="1348">
      <c r="A1348" s="29" t="n"/>
      <c r="B1348" s="25" t="n"/>
      <c r="C1348" s="49" t="n"/>
      <c r="D1348" s="29" t="n"/>
      <c r="E1348" s="23">
        <f>IF(OR(A1348="",B1348=""),"",A1348&amp;"|"&amp;B1348)</f>
        <v/>
      </c>
      <c r="F1348" s="30">
        <f>IF(OR(E1348="",NOT(ISNUMBER(C1348))),"",E1348&amp;"|"&amp;YEAR(C1348)&amp;"-"&amp;RIGHT("0"&amp;MONTH(C1348),2)&amp;"-"&amp;RIGHT("0"&amp;DAY(C1348),2))</f>
        <v/>
      </c>
      <c r="G1348" s="26">
        <f>IF(E1348="","",IFERROR(MATCH(E1348,pl_chave,0),0))</f>
        <v/>
      </c>
      <c r="H1348" s="23">
        <f>IF(G1348="","",IF(G1348=0,"Tarefa fora do plano",INDEX(pl_tag,G1348)))</f>
        <v/>
      </c>
      <c r="I1348" s="30">
        <f>IF(N(G1348)=0,"",INDEX(pl_atividade,G1348))</f>
        <v/>
      </c>
      <c r="J1348" s="50">
        <f>IF(N(G1348)=0,"",INDEX(pl_especialidade,G1348))</f>
        <v/>
      </c>
      <c r="K1348" s="28">
        <f>IF(N(G1348)=0,"",INDEX(pl_duracao,G1348))</f>
        <v/>
      </c>
      <c r="L1348" s="39">
        <f>IF(ISNUMBER(C1348),YEAR(C1348),"")</f>
        <v/>
      </c>
      <c r="M1348" s="39">
        <f>IF(ISNUMBER(C1348),MONTH(C1348),"")</f>
        <v/>
      </c>
      <c r="N1348" s="23">
        <f>IF(L1348="","",IF(NOT(ISNUMBER(crono_ano)),"Informe o ano",IF(L1348&lt;crono_ano,"Antes do ano",IF(L1348&gt;crono_ano,"Depois do ano","No ano"))))</f>
        <v/>
      </c>
      <c r="O1348" s="39">
        <f>IF(F1348="","",IF(COUNTIF(F$7:F1348,F1348)=1,1,0))</f>
        <v/>
      </c>
      <c r="P1348" s="39">
        <f>IF(A1348&amp;B1348&amp;C1348="","",IF(AND(O1348=1,N(G1348)&gt;0),IF(INDEX(pl_ativa,MAX(1,N(G1348)))="Sim",1,0),0))</f>
        <v/>
      </c>
      <c r="Q1348" s="39">
        <f>IF(F1348="","",COUNTIFS(ex_chave_oc,F1348,ex_cancelada,"&lt;&gt;Sim"))</f>
        <v/>
      </c>
      <c r="R1348" s="51">
        <f>IF(P1348="","",IF(AND(P1348=1,N(Q1348)&gt;0),1,0))</f>
        <v/>
      </c>
      <c r="S1348" s="30">
        <f>IF(P1348="","",IF(F1348="","ERRO: data prevista ausente ou inválida",IF(O1348=0,"Duplicada: contada uma vez",IF(N(G1348)=0,"ERRO: tarefa fora do Plano Mestre",IF(P1348=0,"Tarefa retirada do plano: não conta","OK")))))</f>
        <v/>
      </c>
    </row>
    <row r="1349">
      <c r="A1349" s="29" t="n"/>
      <c r="B1349" s="25" t="n"/>
      <c r="C1349" s="49" t="n"/>
      <c r="D1349" s="29" t="n"/>
      <c r="E1349" s="23">
        <f>IF(OR(A1349="",B1349=""),"",A1349&amp;"|"&amp;B1349)</f>
        <v/>
      </c>
      <c r="F1349" s="30">
        <f>IF(OR(E1349="",NOT(ISNUMBER(C1349))),"",E1349&amp;"|"&amp;YEAR(C1349)&amp;"-"&amp;RIGHT("0"&amp;MONTH(C1349),2)&amp;"-"&amp;RIGHT("0"&amp;DAY(C1349),2))</f>
        <v/>
      </c>
      <c r="G1349" s="26">
        <f>IF(E1349="","",IFERROR(MATCH(E1349,pl_chave,0),0))</f>
        <v/>
      </c>
      <c r="H1349" s="23">
        <f>IF(G1349="","",IF(G1349=0,"Tarefa fora do plano",INDEX(pl_tag,G1349)))</f>
        <v/>
      </c>
      <c r="I1349" s="30">
        <f>IF(N(G1349)=0,"",INDEX(pl_atividade,G1349))</f>
        <v/>
      </c>
      <c r="J1349" s="50">
        <f>IF(N(G1349)=0,"",INDEX(pl_especialidade,G1349))</f>
        <v/>
      </c>
      <c r="K1349" s="28">
        <f>IF(N(G1349)=0,"",INDEX(pl_duracao,G1349))</f>
        <v/>
      </c>
      <c r="L1349" s="39">
        <f>IF(ISNUMBER(C1349),YEAR(C1349),"")</f>
        <v/>
      </c>
      <c r="M1349" s="39">
        <f>IF(ISNUMBER(C1349),MONTH(C1349),"")</f>
        <v/>
      </c>
      <c r="N1349" s="23">
        <f>IF(L1349="","",IF(NOT(ISNUMBER(crono_ano)),"Informe o ano",IF(L1349&lt;crono_ano,"Antes do ano",IF(L1349&gt;crono_ano,"Depois do ano","No ano"))))</f>
        <v/>
      </c>
      <c r="O1349" s="39">
        <f>IF(F1349="","",IF(COUNTIF(F$7:F1349,F1349)=1,1,0))</f>
        <v/>
      </c>
      <c r="P1349" s="39">
        <f>IF(A1349&amp;B1349&amp;C1349="","",IF(AND(O1349=1,N(G1349)&gt;0),IF(INDEX(pl_ativa,MAX(1,N(G1349)))="Sim",1,0),0))</f>
        <v/>
      </c>
      <c r="Q1349" s="39">
        <f>IF(F1349="","",COUNTIFS(ex_chave_oc,F1349,ex_cancelada,"&lt;&gt;Sim"))</f>
        <v/>
      </c>
      <c r="R1349" s="51">
        <f>IF(P1349="","",IF(AND(P1349=1,N(Q1349)&gt;0),1,0))</f>
        <v/>
      </c>
      <c r="S1349" s="30">
        <f>IF(P1349="","",IF(F1349="","ERRO: data prevista ausente ou inválida",IF(O1349=0,"Duplicada: contada uma vez",IF(N(G1349)=0,"ERRO: tarefa fora do Plano Mestre",IF(P1349=0,"Tarefa retirada do plano: não conta","OK")))))</f>
        <v/>
      </c>
    </row>
    <row r="1350">
      <c r="A1350" s="29" t="n"/>
      <c r="B1350" s="25" t="n"/>
      <c r="C1350" s="49" t="n"/>
      <c r="D1350" s="29" t="n"/>
      <c r="E1350" s="23">
        <f>IF(OR(A1350="",B1350=""),"",A1350&amp;"|"&amp;B1350)</f>
        <v/>
      </c>
      <c r="F1350" s="30">
        <f>IF(OR(E1350="",NOT(ISNUMBER(C1350))),"",E1350&amp;"|"&amp;YEAR(C1350)&amp;"-"&amp;RIGHT("0"&amp;MONTH(C1350),2)&amp;"-"&amp;RIGHT("0"&amp;DAY(C1350),2))</f>
        <v/>
      </c>
      <c r="G1350" s="26">
        <f>IF(E1350="","",IFERROR(MATCH(E1350,pl_chave,0),0))</f>
        <v/>
      </c>
      <c r="H1350" s="23">
        <f>IF(G1350="","",IF(G1350=0,"Tarefa fora do plano",INDEX(pl_tag,G1350)))</f>
        <v/>
      </c>
      <c r="I1350" s="30">
        <f>IF(N(G1350)=0,"",INDEX(pl_atividade,G1350))</f>
        <v/>
      </c>
      <c r="J1350" s="50">
        <f>IF(N(G1350)=0,"",INDEX(pl_especialidade,G1350))</f>
        <v/>
      </c>
      <c r="K1350" s="28">
        <f>IF(N(G1350)=0,"",INDEX(pl_duracao,G1350))</f>
        <v/>
      </c>
      <c r="L1350" s="39">
        <f>IF(ISNUMBER(C1350),YEAR(C1350),"")</f>
        <v/>
      </c>
      <c r="M1350" s="39">
        <f>IF(ISNUMBER(C1350),MONTH(C1350),"")</f>
        <v/>
      </c>
      <c r="N1350" s="23">
        <f>IF(L1350="","",IF(NOT(ISNUMBER(crono_ano)),"Informe o ano",IF(L1350&lt;crono_ano,"Antes do ano",IF(L1350&gt;crono_ano,"Depois do ano","No ano"))))</f>
        <v/>
      </c>
      <c r="O1350" s="39">
        <f>IF(F1350="","",IF(COUNTIF(F$7:F1350,F1350)=1,1,0))</f>
        <v/>
      </c>
      <c r="P1350" s="39">
        <f>IF(A1350&amp;B1350&amp;C1350="","",IF(AND(O1350=1,N(G1350)&gt;0),IF(INDEX(pl_ativa,MAX(1,N(G1350)))="Sim",1,0),0))</f>
        <v/>
      </c>
      <c r="Q1350" s="39">
        <f>IF(F1350="","",COUNTIFS(ex_chave_oc,F1350,ex_cancelada,"&lt;&gt;Sim"))</f>
        <v/>
      </c>
      <c r="R1350" s="51">
        <f>IF(P1350="","",IF(AND(P1350=1,N(Q1350)&gt;0),1,0))</f>
        <v/>
      </c>
      <c r="S1350" s="30">
        <f>IF(P1350="","",IF(F1350="","ERRO: data prevista ausente ou inválida",IF(O1350=0,"Duplicada: contada uma vez",IF(N(G1350)=0,"ERRO: tarefa fora do Plano Mestre",IF(P1350=0,"Tarefa retirada do plano: não conta","OK")))))</f>
        <v/>
      </c>
    </row>
    <row r="1351">
      <c r="A1351" s="29" t="n"/>
      <c r="B1351" s="25" t="n"/>
      <c r="C1351" s="49" t="n"/>
      <c r="D1351" s="29" t="n"/>
      <c r="E1351" s="23">
        <f>IF(OR(A1351="",B1351=""),"",A1351&amp;"|"&amp;B1351)</f>
        <v/>
      </c>
      <c r="F1351" s="30">
        <f>IF(OR(E1351="",NOT(ISNUMBER(C1351))),"",E1351&amp;"|"&amp;YEAR(C1351)&amp;"-"&amp;RIGHT("0"&amp;MONTH(C1351),2)&amp;"-"&amp;RIGHT("0"&amp;DAY(C1351),2))</f>
        <v/>
      </c>
      <c r="G1351" s="26">
        <f>IF(E1351="","",IFERROR(MATCH(E1351,pl_chave,0),0))</f>
        <v/>
      </c>
      <c r="H1351" s="23">
        <f>IF(G1351="","",IF(G1351=0,"Tarefa fora do plano",INDEX(pl_tag,G1351)))</f>
        <v/>
      </c>
      <c r="I1351" s="30">
        <f>IF(N(G1351)=0,"",INDEX(pl_atividade,G1351))</f>
        <v/>
      </c>
      <c r="J1351" s="50">
        <f>IF(N(G1351)=0,"",INDEX(pl_especialidade,G1351))</f>
        <v/>
      </c>
      <c r="K1351" s="28">
        <f>IF(N(G1351)=0,"",INDEX(pl_duracao,G1351))</f>
        <v/>
      </c>
      <c r="L1351" s="39">
        <f>IF(ISNUMBER(C1351),YEAR(C1351),"")</f>
        <v/>
      </c>
      <c r="M1351" s="39">
        <f>IF(ISNUMBER(C1351),MONTH(C1351),"")</f>
        <v/>
      </c>
      <c r="N1351" s="23">
        <f>IF(L1351="","",IF(NOT(ISNUMBER(crono_ano)),"Informe o ano",IF(L1351&lt;crono_ano,"Antes do ano",IF(L1351&gt;crono_ano,"Depois do ano","No ano"))))</f>
        <v/>
      </c>
      <c r="O1351" s="39">
        <f>IF(F1351="","",IF(COUNTIF(F$7:F1351,F1351)=1,1,0))</f>
        <v/>
      </c>
      <c r="P1351" s="39">
        <f>IF(A1351&amp;B1351&amp;C1351="","",IF(AND(O1351=1,N(G1351)&gt;0),IF(INDEX(pl_ativa,MAX(1,N(G1351)))="Sim",1,0),0))</f>
        <v/>
      </c>
      <c r="Q1351" s="39">
        <f>IF(F1351="","",COUNTIFS(ex_chave_oc,F1351,ex_cancelada,"&lt;&gt;Sim"))</f>
        <v/>
      </c>
      <c r="R1351" s="51">
        <f>IF(P1351="","",IF(AND(P1351=1,N(Q1351)&gt;0),1,0))</f>
        <v/>
      </c>
      <c r="S1351" s="30">
        <f>IF(P1351="","",IF(F1351="","ERRO: data prevista ausente ou inválida",IF(O1351=0,"Duplicada: contada uma vez",IF(N(G1351)=0,"ERRO: tarefa fora do Plano Mestre",IF(P1351=0,"Tarefa retirada do plano: não conta","OK")))))</f>
        <v/>
      </c>
    </row>
    <row r="1352">
      <c r="A1352" s="29" t="n"/>
      <c r="B1352" s="25" t="n"/>
      <c r="C1352" s="49" t="n"/>
      <c r="D1352" s="29" t="n"/>
      <c r="E1352" s="23">
        <f>IF(OR(A1352="",B1352=""),"",A1352&amp;"|"&amp;B1352)</f>
        <v/>
      </c>
      <c r="F1352" s="30">
        <f>IF(OR(E1352="",NOT(ISNUMBER(C1352))),"",E1352&amp;"|"&amp;YEAR(C1352)&amp;"-"&amp;RIGHT("0"&amp;MONTH(C1352),2)&amp;"-"&amp;RIGHT("0"&amp;DAY(C1352),2))</f>
        <v/>
      </c>
      <c r="G1352" s="26">
        <f>IF(E1352="","",IFERROR(MATCH(E1352,pl_chave,0),0))</f>
        <v/>
      </c>
      <c r="H1352" s="23">
        <f>IF(G1352="","",IF(G1352=0,"Tarefa fora do plano",INDEX(pl_tag,G1352)))</f>
        <v/>
      </c>
      <c r="I1352" s="30">
        <f>IF(N(G1352)=0,"",INDEX(pl_atividade,G1352))</f>
        <v/>
      </c>
      <c r="J1352" s="50">
        <f>IF(N(G1352)=0,"",INDEX(pl_especialidade,G1352))</f>
        <v/>
      </c>
      <c r="K1352" s="28">
        <f>IF(N(G1352)=0,"",INDEX(pl_duracao,G1352))</f>
        <v/>
      </c>
      <c r="L1352" s="39">
        <f>IF(ISNUMBER(C1352),YEAR(C1352),"")</f>
        <v/>
      </c>
      <c r="M1352" s="39">
        <f>IF(ISNUMBER(C1352),MONTH(C1352),"")</f>
        <v/>
      </c>
      <c r="N1352" s="23">
        <f>IF(L1352="","",IF(NOT(ISNUMBER(crono_ano)),"Informe o ano",IF(L1352&lt;crono_ano,"Antes do ano",IF(L1352&gt;crono_ano,"Depois do ano","No ano"))))</f>
        <v/>
      </c>
      <c r="O1352" s="39">
        <f>IF(F1352="","",IF(COUNTIF(F$7:F1352,F1352)=1,1,0))</f>
        <v/>
      </c>
      <c r="P1352" s="39">
        <f>IF(A1352&amp;B1352&amp;C1352="","",IF(AND(O1352=1,N(G1352)&gt;0),IF(INDEX(pl_ativa,MAX(1,N(G1352)))="Sim",1,0),0))</f>
        <v/>
      </c>
      <c r="Q1352" s="39">
        <f>IF(F1352="","",COUNTIFS(ex_chave_oc,F1352,ex_cancelada,"&lt;&gt;Sim"))</f>
        <v/>
      </c>
      <c r="R1352" s="51">
        <f>IF(P1352="","",IF(AND(P1352=1,N(Q1352)&gt;0),1,0))</f>
        <v/>
      </c>
      <c r="S1352" s="30">
        <f>IF(P1352="","",IF(F1352="","ERRO: data prevista ausente ou inválida",IF(O1352=0,"Duplicada: contada uma vez",IF(N(G1352)=0,"ERRO: tarefa fora do Plano Mestre",IF(P1352=0,"Tarefa retirada do plano: não conta","OK")))))</f>
        <v/>
      </c>
    </row>
    <row r="1353">
      <c r="A1353" s="29" t="n"/>
      <c r="B1353" s="25" t="n"/>
      <c r="C1353" s="49" t="n"/>
      <c r="D1353" s="29" t="n"/>
      <c r="E1353" s="23">
        <f>IF(OR(A1353="",B1353=""),"",A1353&amp;"|"&amp;B1353)</f>
        <v/>
      </c>
      <c r="F1353" s="30">
        <f>IF(OR(E1353="",NOT(ISNUMBER(C1353))),"",E1353&amp;"|"&amp;YEAR(C1353)&amp;"-"&amp;RIGHT("0"&amp;MONTH(C1353),2)&amp;"-"&amp;RIGHT("0"&amp;DAY(C1353),2))</f>
        <v/>
      </c>
      <c r="G1353" s="26">
        <f>IF(E1353="","",IFERROR(MATCH(E1353,pl_chave,0),0))</f>
        <v/>
      </c>
      <c r="H1353" s="23">
        <f>IF(G1353="","",IF(G1353=0,"Tarefa fora do plano",INDEX(pl_tag,G1353)))</f>
        <v/>
      </c>
      <c r="I1353" s="30">
        <f>IF(N(G1353)=0,"",INDEX(pl_atividade,G1353))</f>
        <v/>
      </c>
      <c r="J1353" s="50">
        <f>IF(N(G1353)=0,"",INDEX(pl_especialidade,G1353))</f>
        <v/>
      </c>
      <c r="K1353" s="28">
        <f>IF(N(G1353)=0,"",INDEX(pl_duracao,G1353))</f>
        <v/>
      </c>
      <c r="L1353" s="39">
        <f>IF(ISNUMBER(C1353),YEAR(C1353),"")</f>
        <v/>
      </c>
      <c r="M1353" s="39">
        <f>IF(ISNUMBER(C1353),MONTH(C1353),"")</f>
        <v/>
      </c>
      <c r="N1353" s="23">
        <f>IF(L1353="","",IF(NOT(ISNUMBER(crono_ano)),"Informe o ano",IF(L1353&lt;crono_ano,"Antes do ano",IF(L1353&gt;crono_ano,"Depois do ano","No ano"))))</f>
        <v/>
      </c>
      <c r="O1353" s="39">
        <f>IF(F1353="","",IF(COUNTIF(F$7:F1353,F1353)=1,1,0))</f>
        <v/>
      </c>
      <c r="P1353" s="39">
        <f>IF(A1353&amp;B1353&amp;C1353="","",IF(AND(O1353=1,N(G1353)&gt;0),IF(INDEX(pl_ativa,MAX(1,N(G1353)))="Sim",1,0),0))</f>
        <v/>
      </c>
      <c r="Q1353" s="39">
        <f>IF(F1353="","",COUNTIFS(ex_chave_oc,F1353,ex_cancelada,"&lt;&gt;Sim"))</f>
        <v/>
      </c>
      <c r="R1353" s="51">
        <f>IF(P1353="","",IF(AND(P1353=1,N(Q1353)&gt;0),1,0))</f>
        <v/>
      </c>
      <c r="S1353" s="30">
        <f>IF(P1353="","",IF(F1353="","ERRO: data prevista ausente ou inválida",IF(O1353=0,"Duplicada: contada uma vez",IF(N(G1353)=0,"ERRO: tarefa fora do Plano Mestre",IF(P1353=0,"Tarefa retirada do plano: não conta","OK")))))</f>
        <v/>
      </c>
    </row>
    <row r="1354">
      <c r="A1354" s="29" t="n"/>
      <c r="B1354" s="25" t="n"/>
      <c r="C1354" s="49" t="n"/>
      <c r="D1354" s="29" t="n"/>
      <c r="E1354" s="23">
        <f>IF(OR(A1354="",B1354=""),"",A1354&amp;"|"&amp;B1354)</f>
        <v/>
      </c>
      <c r="F1354" s="30">
        <f>IF(OR(E1354="",NOT(ISNUMBER(C1354))),"",E1354&amp;"|"&amp;YEAR(C1354)&amp;"-"&amp;RIGHT("0"&amp;MONTH(C1354),2)&amp;"-"&amp;RIGHT("0"&amp;DAY(C1354),2))</f>
        <v/>
      </c>
      <c r="G1354" s="26">
        <f>IF(E1354="","",IFERROR(MATCH(E1354,pl_chave,0),0))</f>
        <v/>
      </c>
      <c r="H1354" s="23">
        <f>IF(G1354="","",IF(G1354=0,"Tarefa fora do plano",INDEX(pl_tag,G1354)))</f>
        <v/>
      </c>
      <c r="I1354" s="30">
        <f>IF(N(G1354)=0,"",INDEX(pl_atividade,G1354))</f>
        <v/>
      </c>
      <c r="J1354" s="50">
        <f>IF(N(G1354)=0,"",INDEX(pl_especialidade,G1354))</f>
        <v/>
      </c>
      <c r="K1354" s="28">
        <f>IF(N(G1354)=0,"",INDEX(pl_duracao,G1354))</f>
        <v/>
      </c>
      <c r="L1354" s="39">
        <f>IF(ISNUMBER(C1354),YEAR(C1354),"")</f>
        <v/>
      </c>
      <c r="M1354" s="39">
        <f>IF(ISNUMBER(C1354),MONTH(C1354),"")</f>
        <v/>
      </c>
      <c r="N1354" s="23">
        <f>IF(L1354="","",IF(NOT(ISNUMBER(crono_ano)),"Informe o ano",IF(L1354&lt;crono_ano,"Antes do ano",IF(L1354&gt;crono_ano,"Depois do ano","No ano"))))</f>
        <v/>
      </c>
      <c r="O1354" s="39">
        <f>IF(F1354="","",IF(COUNTIF(F$7:F1354,F1354)=1,1,0))</f>
        <v/>
      </c>
      <c r="P1354" s="39">
        <f>IF(A1354&amp;B1354&amp;C1354="","",IF(AND(O1354=1,N(G1354)&gt;0),IF(INDEX(pl_ativa,MAX(1,N(G1354)))="Sim",1,0),0))</f>
        <v/>
      </c>
      <c r="Q1354" s="39">
        <f>IF(F1354="","",COUNTIFS(ex_chave_oc,F1354,ex_cancelada,"&lt;&gt;Sim"))</f>
        <v/>
      </c>
      <c r="R1354" s="51">
        <f>IF(P1354="","",IF(AND(P1354=1,N(Q1354)&gt;0),1,0))</f>
        <v/>
      </c>
      <c r="S1354" s="30">
        <f>IF(P1354="","",IF(F1354="","ERRO: data prevista ausente ou inválida",IF(O1354=0,"Duplicada: contada uma vez",IF(N(G1354)=0,"ERRO: tarefa fora do Plano Mestre",IF(P1354=0,"Tarefa retirada do plano: não conta","OK")))))</f>
        <v/>
      </c>
    </row>
    <row r="1355">
      <c r="A1355" s="29" t="n"/>
      <c r="B1355" s="25" t="n"/>
      <c r="C1355" s="49" t="n"/>
      <c r="D1355" s="29" t="n"/>
      <c r="E1355" s="23">
        <f>IF(OR(A1355="",B1355=""),"",A1355&amp;"|"&amp;B1355)</f>
        <v/>
      </c>
      <c r="F1355" s="30">
        <f>IF(OR(E1355="",NOT(ISNUMBER(C1355))),"",E1355&amp;"|"&amp;YEAR(C1355)&amp;"-"&amp;RIGHT("0"&amp;MONTH(C1355),2)&amp;"-"&amp;RIGHT("0"&amp;DAY(C1355),2))</f>
        <v/>
      </c>
      <c r="G1355" s="26">
        <f>IF(E1355="","",IFERROR(MATCH(E1355,pl_chave,0),0))</f>
        <v/>
      </c>
      <c r="H1355" s="23">
        <f>IF(G1355="","",IF(G1355=0,"Tarefa fora do plano",INDEX(pl_tag,G1355)))</f>
        <v/>
      </c>
      <c r="I1355" s="30">
        <f>IF(N(G1355)=0,"",INDEX(pl_atividade,G1355))</f>
        <v/>
      </c>
      <c r="J1355" s="50">
        <f>IF(N(G1355)=0,"",INDEX(pl_especialidade,G1355))</f>
        <v/>
      </c>
      <c r="K1355" s="28">
        <f>IF(N(G1355)=0,"",INDEX(pl_duracao,G1355))</f>
        <v/>
      </c>
      <c r="L1355" s="39">
        <f>IF(ISNUMBER(C1355),YEAR(C1355),"")</f>
        <v/>
      </c>
      <c r="M1355" s="39">
        <f>IF(ISNUMBER(C1355),MONTH(C1355),"")</f>
        <v/>
      </c>
      <c r="N1355" s="23">
        <f>IF(L1355="","",IF(NOT(ISNUMBER(crono_ano)),"Informe o ano",IF(L1355&lt;crono_ano,"Antes do ano",IF(L1355&gt;crono_ano,"Depois do ano","No ano"))))</f>
        <v/>
      </c>
      <c r="O1355" s="39">
        <f>IF(F1355="","",IF(COUNTIF(F$7:F1355,F1355)=1,1,0))</f>
        <v/>
      </c>
      <c r="P1355" s="39">
        <f>IF(A1355&amp;B1355&amp;C1355="","",IF(AND(O1355=1,N(G1355)&gt;0),IF(INDEX(pl_ativa,MAX(1,N(G1355)))="Sim",1,0),0))</f>
        <v/>
      </c>
      <c r="Q1355" s="39">
        <f>IF(F1355="","",COUNTIFS(ex_chave_oc,F1355,ex_cancelada,"&lt;&gt;Sim"))</f>
        <v/>
      </c>
      <c r="R1355" s="51">
        <f>IF(P1355="","",IF(AND(P1355=1,N(Q1355)&gt;0),1,0))</f>
        <v/>
      </c>
      <c r="S1355" s="30">
        <f>IF(P1355="","",IF(F1355="","ERRO: data prevista ausente ou inválida",IF(O1355=0,"Duplicada: contada uma vez",IF(N(G1355)=0,"ERRO: tarefa fora do Plano Mestre",IF(P1355=0,"Tarefa retirada do plano: não conta","OK")))))</f>
        <v/>
      </c>
    </row>
    <row r="1356">
      <c r="A1356" s="29" t="n"/>
      <c r="B1356" s="25" t="n"/>
      <c r="C1356" s="49" t="n"/>
      <c r="D1356" s="29" t="n"/>
      <c r="E1356" s="23">
        <f>IF(OR(A1356="",B1356=""),"",A1356&amp;"|"&amp;B1356)</f>
        <v/>
      </c>
      <c r="F1356" s="30">
        <f>IF(OR(E1356="",NOT(ISNUMBER(C1356))),"",E1356&amp;"|"&amp;YEAR(C1356)&amp;"-"&amp;RIGHT("0"&amp;MONTH(C1356),2)&amp;"-"&amp;RIGHT("0"&amp;DAY(C1356),2))</f>
        <v/>
      </c>
      <c r="G1356" s="26">
        <f>IF(E1356="","",IFERROR(MATCH(E1356,pl_chave,0),0))</f>
        <v/>
      </c>
      <c r="H1356" s="23">
        <f>IF(G1356="","",IF(G1356=0,"Tarefa fora do plano",INDEX(pl_tag,G1356)))</f>
        <v/>
      </c>
      <c r="I1356" s="30">
        <f>IF(N(G1356)=0,"",INDEX(pl_atividade,G1356))</f>
        <v/>
      </c>
      <c r="J1356" s="50">
        <f>IF(N(G1356)=0,"",INDEX(pl_especialidade,G1356))</f>
        <v/>
      </c>
      <c r="K1356" s="28">
        <f>IF(N(G1356)=0,"",INDEX(pl_duracao,G1356))</f>
        <v/>
      </c>
      <c r="L1356" s="39">
        <f>IF(ISNUMBER(C1356),YEAR(C1356),"")</f>
        <v/>
      </c>
      <c r="M1356" s="39">
        <f>IF(ISNUMBER(C1356),MONTH(C1356),"")</f>
        <v/>
      </c>
      <c r="N1356" s="23">
        <f>IF(L1356="","",IF(NOT(ISNUMBER(crono_ano)),"Informe o ano",IF(L1356&lt;crono_ano,"Antes do ano",IF(L1356&gt;crono_ano,"Depois do ano","No ano"))))</f>
        <v/>
      </c>
      <c r="O1356" s="39">
        <f>IF(F1356="","",IF(COUNTIF(F$7:F1356,F1356)=1,1,0))</f>
        <v/>
      </c>
      <c r="P1356" s="39">
        <f>IF(A1356&amp;B1356&amp;C1356="","",IF(AND(O1356=1,N(G1356)&gt;0),IF(INDEX(pl_ativa,MAX(1,N(G1356)))="Sim",1,0),0))</f>
        <v/>
      </c>
      <c r="Q1356" s="39">
        <f>IF(F1356="","",COUNTIFS(ex_chave_oc,F1356,ex_cancelada,"&lt;&gt;Sim"))</f>
        <v/>
      </c>
      <c r="R1356" s="51">
        <f>IF(P1356="","",IF(AND(P1356=1,N(Q1356)&gt;0),1,0))</f>
        <v/>
      </c>
      <c r="S1356" s="30">
        <f>IF(P1356="","",IF(F1356="","ERRO: data prevista ausente ou inválida",IF(O1356=0,"Duplicada: contada uma vez",IF(N(G1356)=0,"ERRO: tarefa fora do Plano Mestre",IF(P1356=0,"Tarefa retirada do plano: não conta","OK")))))</f>
        <v/>
      </c>
    </row>
    <row r="1357">
      <c r="A1357" s="29" t="n"/>
      <c r="B1357" s="25" t="n"/>
      <c r="C1357" s="49" t="n"/>
      <c r="D1357" s="29" t="n"/>
      <c r="E1357" s="23">
        <f>IF(OR(A1357="",B1357=""),"",A1357&amp;"|"&amp;B1357)</f>
        <v/>
      </c>
      <c r="F1357" s="30">
        <f>IF(OR(E1357="",NOT(ISNUMBER(C1357))),"",E1357&amp;"|"&amp;YEAR(C1357)&amp;"-"&amp;RIGHT("0"&amp;MONTH(C1357),2)&amp;"-"&amp;RIGHT("0"&amp;DAY(C1357),2))</f>
        <v/>
      </c>
      <c r="G1357" s="26">
        <f>IF(E1357="","",IFERROR(MATCH(E1357,pl_chave,0),0))</f>
        <v/>
      </c>
      <c r="H1357" s="23">
        <f>IF(G1357="","",IF(G1357=0,"Tarefa fora do plano",INDEX(pl_tag,G1357)))</f>
        <v/>
      </c>
      <c r="I1357" s="30">
        <f>IF(N(G1357)=0,"",INDEX(pl_atividade,G1357))</f>
        <v/>
      </c>
      <c r="J1357" s="50">
        <f>IF(N(G1357)=0,"",INDEX(pl_especialidade,G1357))</f>
        <v/>
      </c>
      <c r="K1357" s="28">
        <f>IF(N(G1357)=0,"",INDEX(pl_duracao,G1357))</f>
        <v/>
      </c>
      <c r="L1357" s="39">
        <f>IF(ISNUMBER(C1357),YEAR(C1357),"")</f>
        <v/>
      </c>
      <c r="M1357" s="39">
        <f>IF(ISNUMBER(C1357),MONTH(C1357),"")</f>
        <v/>
      </c>
      <c r="N1357" s="23">
        <f>IF(L1357="","",IF(NOT(ISNUMBER(crono_ano)),"Informe o ano",IF(L1357&lt;crono_ano,"Antes do ano",IF(L1357&gt;crono_ano,"Depois do ano","No ano"))))</f>
        <v/>
      </c>
      <c r="O1357" s="39">
        <f>IF(F1357="","",IF(COUNTIF(F$7:F1357,F1357)=1,1,0))</f>
        <v/>
      </c>
      <c r="P1357" s="39">
        <f>IF(A1357&amp;B1357&amp;C1357="","",IF(AND(O1357=1,N(G1357)&gt;0),IF(INDEX(pl_ativa,MAX(1,N(G1357)))="Sim",1,0),0))</f>
        <v/>
      </c>
      <c r="Q1357" s="39">
        <f>IF(F1357="","",COUNTIFS(ex_chave_oc,F1357,ex_cancelada,"&lt;&gt;Sim"))</f>
        <v/>
      </c>
      <c r="R1357" s="51">
        <f>IF(P1357="","",IF(AND(P1357=1,N(Q1357)&gt;0),1,0))</f>
        <v/>
      </c>
      <c r="S1357" s="30">
        <f>IF(P1357="","",IF(F1357="","ERRO: data prevista ausente ou inválida",IF(O1357=0,"Duplicada: contada uma vez",IF(N(G1357)=0,"ERRO: tarefa fora do Plano Mestre",IF(P1357=0,"Tarefa retirada do plano: não conta","OK")))))</f>
        <v/>
      </c>
    </row>
    <row r="1358">
      <c r="A1358" s="29" t="n"/>
      <c r="B1358" s="25" t="n"/>
      <c r="C1358" s="49" t="n"/>
      <c r="D1358" s="29" t="n"/>
      <c r="E1358" s="23">
        <f>IF(OR(A1358="",B1358=""),"",A1358&amp;"|"&amp;B1358)</f>
        <v/>
      </c>
      <c r="F1358" s="30">
        <f>IF(OR(E1358="",NOT(ISNUMBER(C1358))),"",E1358&amp;"|"&amp;YEAR(C1358)&amp;"-"&amp;RIGHT("0"&amp;MONTH(C1358),2)&amp;"-"&amp;RIGHT("0"&amp;DAY(C1358),2))</f>
        <v/>
      </c>
      <c r="G1358" s="26">
        <f>IF(E1358="","",IFERROR(MATCH(E1358,pl_chave,0),0))</f>
        <v/>
      </c>
      <c r="H1358" s="23">
        <f>IF(G1358="","",IF(G1358=0,"Tarefa fora do plano",INDEX(pl_tag,G1358)))</f>
        <v/>
      </c>
      <c r="I1358" s="30">
        <f>IF(N(G1358)=0,"",INDEX(pl_atividade,G1358))</f>
        <v/>
      </c>
      <c r="J1358" s="50">
        <f>IF(N(G1358)=0,"",INDEX(pl_especialidade,G1358))</f>
        <v/>
      </c>
      <c r="K1358" s="28">
        <f>IF(N(G1358)=0,"",INDEX(pl_duracao,G1358))</f>
        <v/>
      </c>
      <c r="L1358" s="39">
        <f>IF(ISNUMBER(C1358),YEAR(C1358),"")</f>
        <v/>
      </c>
      <c r="M1358" s="39">
        <f>IF(ISNUMBER(C1358),MONTH(C1358),"")</f>
        <v/>
      </c>
      <c r="N1358" s="23">
        <f>IF(L1358="","",IF(NOT(ISNUMBER(crono_ano)),"Informe o ano",IF(L1358&lt;crono_ano,"Antes do ano",IF(L1358&gt;crono_ano,"Depois do ano","No ano"))))</f>
        <v/>
      </c>
      <c r="O1358" s="39">
        <f>IF(F1358="","",IF(COUNTIF(F$7:F1358,F1358)=1,1,0))</f>
        <v/>
      </c>
      <c r="P1358" s="39">
        <f>IF(A1358&amp;B1358&amp;C1358="","",IF(AND(O1358=1,N(G1358)&gt;0),IF(INDEX(pl_ativa,MAX(1,N(G1358)))="Sim",1,0),0))</f>
        <v/>
      </c>
      <c r="Q1358" s="39">
        <f>IF(F1358="","",COUNTIFS(ex_chave_oc,F1358,ex_cancelada,"&lt;&gt;Sim"))</f>
        <v/>
      </c>
      <c r="R1358" s="51">
        <f>IF(P1358="","",IF(AND(P1358=1,N(Q1358)&gt;0),1,0))</f>
        <v/>
      </c>
      <c r="S1358" s="30">
        <f>IF(P1358="","",IF(F1358="","ERRO: data prevista ausente ou inválida",IF(O1358=0,"Duplicada: contada uma vez",IF(N(G1358)=0,"ERRO: tarefa fora do Plano Mestre",IF(P1358=0,"Tarefa retirada do plano: não conta","OK")))))</f>
        <v/>
      </c>
    </row>
    <row r="1359">
      <c r="A1359" s="29" t="n"/>
      <c r="B1359" s="25" t="n"/>
      <c r="C1359" s="49" t="n"/>
      <c r="D1359" s="29" t="n"/>
      <c r="E1359" s="23">
        <f>IF(OR(A1359="",B1359=""),"",A1359&amp;"|"&amp;B1359)</f>
        <v/>
      </c>
      <c r="F1359" s="30">
        <f>IF(OR(E1359="",NOT(ISNUMBER(C1359))),"",E1359&amp;"|"&amp;YEAR(C1359)&amp;"-"&amp;RIGHT("0"&amp;MONTH(C1359),2)&amp;"-"&amp;RIGHT("0"&amp;DAY(C1359),2))</f>
        <v/>
      </c>
      <c r="G1359" s="26">
        <f>IF(E1359="","",IFERROR(MATCH(E1359,pl_chave,0),0))</f>
        <v/>
      </c>
      <c r="H1359" s="23">
        <f>IF(G1359="","",IF(G1359=0,"Tarefa fora do plano",INDEX(pl_tag,G1359)))</f>
        <v/>
      </c>
      <c r="I1359" s="30">
        <f>IF(N(G1359)=0,"",INDEX(pl_atividade,G1359))</f>
        <v/>
      </c>
      <c r="J1359" s="50">
        <f>IF(N(G1359)=0,"",INDEX(pl_especialidade,G1359))</f>
        <v/>
      </c>
      <c r="K1359" s="28">
        <f>IF(N(G1359)=0,"",INDEX(pl_duracao,G1359))</f>
        <v/>
      </c>
      <c r="L1359" s="39">
        <f>IF(ISNUMBER(C1359),YEAR(C1359),"")</f>
        <v/>
      </c>
      <c r="M1359" s="39">
        <f>IF(ISNUMBER(C1359),MONTH(C1359),"")</f>
        <v/>
      </c>
      <c r="N1359" s="23">
        <f>IF(L1359="","",IF(NOT(ISNUMBER(crono_ano)),"Informe o ano",IF(L1359&lt;crono_ano,"Antes do ano",IF(L1359&gt;crono_ano,"Depois do ano","No ano"))))</f>
        <v/>
      </c>
      <c r="O1359" s="39">
        <f>IF(F1359="","",IF(COUNTIF(F$7:F1359,F1359)=1,1,0))</f>
        <v/>
      </c>
      <c r="P1359" s="39">
        <f>IF(A1359&amp;B1359&amp;C1359="","",IF(AND(O1359=1,N(G1359)&gt;0),IF(INDEX(pl_ativa,MAX(1,N(G1359)))="Sim",1,0),0))</f>
        <v/>
      </c>
      <c r="Q1359" s="39">
        <f>IF(F1359="","",COUNTIFS(ex_chave_oc,F1359,ex_cancelada,"&lt;&gt;Sim"))</f>
        <v/>
      </c>
      <c r="R1359" s="51">
        <f>IF(P1359="","",IF(AND(P1359=1,N(Q1359)&gt;0),1,0))</f>
        <v/>
      </c>
      <c r="S1359" s="30">
        <f>IF(P1359="","",IF(F1359="","ERRO: data prevista ausente ou inválida",IF(O1359=0,"Duplicada: contada uma vez",IF(N(G1359)=0,"ERRO: tarefa fora do Plano Mestre",IF(P1359=0,"Tarefa retirada do plano: não conta","OK")))))</f>
        <v/>
      </c>
    </row>
    <row r="1360">
      <c r="A1360" s="29" t="n"/>
      <c r="B1360" s="25" t="n"/>
      <c r="C1360" s="49" t="n"/>
      <c r="D1360" s="29" t="n"/>
      <c r="E1360" s="23">
        <f>IF(OR(A1360="",B1360=""),"",A1360&amp;"|"&amp;B1360)</f>
        <v/>
      </c>
      <c r="F1360" s="30">
        <f>IF(OR(E1360="",NOT(ISNUMBER(C1360))),"",E1360&amp;"|"&amp;YEAR(C1360)&amp;"-"&amp;RIGHT("0"&amp;MONTH(C1360),2)&amp;"-"&amp;RIGHT("0"&amp;DAY(C1360),2))</f>
        <v/>
      </c>
      <c r="G1360" s="26">
        <f>IF(E1360="","",IFERROR(MATCH(E1360,pl_chave,0),0))</f>
        <v/>
      </c>
      <c r="H1360" s="23">
        <f>IF(G1360="","",IF(G1360=0,"Tarefa fora do plano",INDEX(pl_tag,G1360)))</f>
        <v/>
      </c>
      <c r="I1360" s="30">
        <f>IF(N(G1360)=0,"",INDEX(pl_atividade,G1360))</f>
        <v/>
      </c>
      <c r="J1360" s="50">
        <f>IF(N(G1360)=0,"",INDEX(pl_especialidade,G1360))</f>
        <v/>
      </c>
      <c r="K1360" s="28">
        <f>IF(N(G1360)=0,"",INDEX(pl_duracao,G1360))</f>
        <v/>
      </c>
      <c r="L1360" s="39">
        <f>IF(ISNUMBER(C1360),YEAR(C1360),"")</f>
        <v/>
      </c>
      <c r="M1360" s="39">
        <f>IF(ISNUMBER(C1360),MONTH(C1360),"")</f>
        <v/>
      </c>
      <c r="N1360" s="23">
        <f>IF(L1360="","",IF(NOT(ISNUMBER(crono_ano)),"Informe o ano",IF(L1360&lt;crono_ano,"Antes do ano",IF(L1360&gt;crono_ano,"Depois do ano","No ano"))))</f>
        <v/>
      </c>
      <c r="O1360" s="39">
        <f>IF(F1360="","",IF(COUNTIF(F$7:F1360,F1360)=1,1,0))</f>
        <v/>
      </c>
      <c r="P1360" s="39">
        <f>IF(A1360&amp;B1360&amp;C1360="","",IF(AND(O1360=1,N(G1360)&gt;0),IF(INDEX(pl_ativa,MAX(1,N(G1360)))="Sim",1,0),0))</f>
        <v/>
      </c>
      <c r="Q1360" s="39">
        <f>IF(F1360="","",COUNTIFS(ex_chave_oc,F1360,ex_cancelada,"&lt;&gt;Sim"))</f>
        <v/>
      </c>
      <c r="R1360" s="51">
        <f>IF(P1360="","",IF(AND(P1360=1,N(Q1360)&gt;0),1,0))</f>
        <v/>
      </c>
      <c r="S1360" s="30">
        <f>IF(P1360="","",IF(F1360="","ERRO: data prevista ausente ou inválida",IF(O1360=0,"Duplicada: contada uma vez",IF(N(G1360)=0,"ERRO: tarefa fora do Plano Mestre",IF(P1360=0,"Tarefa retirada do plano: não conta","OK")))))</f>
        <v/>
      </c>
    </row>
    <row r="1361">
      <c r="A1361" s="29" t="n"/>
      <c r="B1361" s="25" t="n"/>
      <c r="C1361" s="49" t="n"/>
      <c r="D1361" s="29" t="n"/>
      <c r="E1361" s="23">
        <f>IF(OR(A1361="",B1361=""),"",A1361&amp;"|"&amp;B1361)</f>
        <v/>
      </c>
      <c r="F1361" s="30">
        <f>IF(OR(E1361="",NOT(ISNUMBER(C1361))),"",E1361&amp;"|"&amp;YEAR(C1361)&amp;"-"&amp;RIGHT("0"&amp;MONTH(C1361),2)&amp;"-"&amp;RIGHT("0"&amp;DAY(C1361),2))</f>
        <v/>
      </c>
      <c r="G1361" s="26">
        <f>IF(E1361="","",IFERROR(MATCH(E1361,pl_chave,0),0))</f>
        <v/>
      </c>
      <c r="H1361" s="23">
        <f>IF(G1361="","",IF(G1361=0,"Tarefa fora do plano",INDEX(pl_tag,G1361)))</f>
        <v/>
      </c>
      <c r="I1361" s="30">
        <f>IF(N(G1361)=0,"",INDEX(pl_atividade,G1361))</f>
        <v/>
      </c>
      <c r="J1361" s="50">
        <f>IF(N(G1361)=0,"",INDEX(pl_especialidade,G1361))</f>
        <v/>
      </c>
      <c r="K1361" s="28">
        <f>IF(N(G1361)=0,"",INDEX(pl_duracao,G1361))</f>
        <v/>
      </c>
      <c r="L1361" s="39">
        <f>IF(ISNUMBER(C1361),YEAR(C1361),"")</f>
        <v/>
      </c>
      <c r="M1361" s="39">
        <f>IF(ISNUMBER(C1361),MONTH(C1361),"")</f>
        <v/>
      </c>
      <c r="N1361" s="23">
        <f>IF(L1361="","",IF(NOT(ISNUMBER(crono_ano)),"Informe o ano",IF(L1361&lt;crono_ano,"Antes do ano",IF(L1361&gt;crono_ano,"Depois do ano","No ano"))))</f>
        <v/>
      </c>
      <c r="O1361" s="39">
        <f>IF(F1361="","",IF(COUNTIF(F$7:F1361,F1361)=1,1,0))</f>
        <v/>
      </c>
      <c r="P1361" s="39">
        <f>IF(A1361&amp;B1361&amp;C1361="","",IF(AND(O1361=1,N(G1361)&gt;0),IF(INDEX(pl_ativa,MAX(1,N(G1361)))="Sim",1,0),0))</f>
        <v/>
      </c>
      <c r="Q1361" s="39">
        <f>IF(F1361="","",COUNTIFS(ex_chave_oc,F1361,ex_cancelada,"&lt;&gt;Sim"))</f>
        <v/>
      </c>
      <c r="R1361" s="51">
        <f>IF(P1361="","",IF(AND(P1361=1,N(Q1361)&gt;0),1,0))</f>
        <v/>
      </c>
      <c r="S1361" s="30">
        <f>IF(P1361="","",IF(F1361="","ERRO: data prevista ausente ou inválida",IF(O1361=0,"Duplicada: contada uma vez",IF(N(G1361)=0,"ERRO: tarefa fora do Plano Mestre",IF(P1361=0,"Tarefa retirada do plano: não conta","OK")))))</f>
        <v/>
      </c>
    </row>
    <row r="1362">
      <c r="A1362" s="29" t="n"/>
      <c r="B1362" s="25" t="n"/>
      <c r="C1362" s="49" t="n"/>
      <c r="D1362" s="29" t="n"/>
      <c r="E1362" s="23">
        <f>IF(OR(A1362="",B1362=""),"",A1362&amp;"|"&amp;B1362)</f>
        <v/>
      </c>
      <c r="F1362" s="30">
        <f>IF(OR(E1362="",NOT(ISNUMBER(C1362))),"",E1362&amp;"|"&amp;YEAR(C1362)&amp;"-"&amp;RIGHT("0"&amp;MONTH(C1362),2)&amp;"-"&amp;RIGHT("0"&amp;DAY(C1362),2))</f>
        <v/>
      </c>
      <c r="G1362" s="26">
        <f>IF(E1362="","",IFERROR(MATCH(E1362,pl_chave,0),0))</f>
        <v/>
      </c>
      <c r="H1362" s="23">
        <f>IF(G1362="","",IF(G1362=0,"Tarefa fora do plano",INDEX(pl_tag,G1362)))</f>
        <v/>
      </c>
      <c r="I1362" s="30">
        <f>IF(N(G1362)=0,"",INDEX(pl_atividade,G1362))</f>
        <v/>
      </c>
      <c r="J1362" s="50">
        <f>IF(N(G1362)=0,"",INDEX(pl_especialidade,G1362))</f>
        <v/>
      </c>
      <c r="K1362" s="28">
        <f>IF(N(G1362)=0,"",INDEX(pl_duracao,G1362))</f>
        <v/>
      </c>
      <c r="L1362" s="39">
        <f>IF(ISNUMBER(C1362),YEAR(C1362),"")</f>
        <v/>
      </c>
      <c r="M1362" s="39">
        <f>IF(ISNUMBER(C1362),MONTH(C1362),"")</f>
        <v/>
      </c>
      <c r="N1362" s="23">
        <f>IF(L1362="","",IF(NOT(ISNUMBER(crono_ano)),"Informe o ano",IF(L1362&lt;crono_ano,"Antes do ano",IF(L1362&gt;crono_ano,"Depois do ano","No ano"))))</f>
        <v/>
      </c>
      <c r="O1362" s="39">
        <f>IF(F1362="","",IF(COUNTIF(F$7:F1362,F1362)=1,1,0))</f>
        <v/>
      </c>
      <c r="P1362" s="39">
        <f>IF(A1362&amp;B1362&amp;C1362="","",IF(AND(O1362=1,N(G1362)&gt;0),IF(INDEX(pl_ativa,MAX(1,N(G1362)))="Sim",1,0),0))</f>
        <v/>
      </c>
      <c r="Q1362" s="39">
        <f>IF(F1362="","",COUNTIFS(ex_chave_oc,F1362,ex_cancelada,"&lt;&gt;Sim"))</f>
        <v/>
      </c>
      <c r="R1362" s="51">
        <f>IF(P1362="","",IF(AND(P1362=1,N(Q1362)&gt;0),1,0))</f>
        <v/>
      </c>
      <c r="S1362" s="30">
        <f>IF(P1362="","",IF(F1362="","ERRO: data prevista ausente ou inválida",IF(O1362=0,"Duplicada: contada uma vez",IF(N(G1362)=0,"ERRO: tarefa fora do Plano Mestre",IF(P1362=0,"Tarefa retirada do plano: não conta","OK")))))</f>
        <v/>
      </c>
    </row>
    <row r="1363">
      <c r="A1363" s="29" t="n"/>
      <c r="B1363" s="25" t="n"/>
      <c r="C1363" s="49" t="n"/>
      <c r="D1363" s="29" t="n"/>
      <c r="E1363" s="23">
        <f>IF(OR(A1363="",B1363=""),"",A1363&amp;"|"&amp;B1363)</f>
        <v/>
      </c>
      <c r="F1363" s="30">
        <f>IF(OR(E1363="",NOT(ISNUMBER(C1363))),"",E1363&amp;"|"&amp;YEAR(C1363)&amp;"-"&amp;RIGHT("0"&amp;MONTH(C1363),2)&amp;"-"&amp;RIGHT("0"&amp;DAY(C1363),2))</f>
        <v/>
      </c>
      <c r="G1363" s="26">
        <f>IF(E1363="","",IFERROR(MATCH(E1363,pl_chave,0),0))</f>
        <v/>
      </c>
      <c r="H1363" s="23">
        <f>IF(G1363="","",IF(G1363=0,"Tarefa fora do plano",INDEX(pl_tag,G1363)))</f>
        <v/>
      </c>
      <c r="I1363" s="30">
        <f>IF(N(G1363)=0,"",INDEX(pl_atividade,G1363))</f>
        <v/>
      </c>
      <c r="J1363" s="50">
        <f>IF(N(G1363)=0,"",INDEX(pl_especialidade,G1363))</f>
        <v/>
      </c>
      <c r="K1363" s="28">
        <f>IF(N(G1363)=0,"",INDEX(pl_duracao,G1363))</f>
        <v/>
      </c>
      <c r="L1363" s="39">
        <f>IF(ISNUMBER(C1363),YEAR(C1363),"")</f>
        <v/>
      </c>
      <c r="M1363" s="39">
        <f>IF(ISNUMBER(C1363),MONTH(C1363),"")</f>
        <v/>
      </c>
      <c r="N1363" s="23">
        <f>IF(L1363="","",IF(NOT(ISNUMBER(crono_ano)),"Informe o ano",IF(L1363&lt;crono_ano,"Antes do ano",IF(L1363&gt;crono_ano,"Depois do ano","No ano"))))</f>
        <v/>
      </c>
      <c r="O1363" s="39">
        <f>IF(F1363="","",IF(COUNTIF(F$7:F1363,F1363)=1,1,0))</f>
        <v/>
      </c>
      <c r="P1363" s="39">
        <f>IF(A1363&amp;B1363&amp;C1363="","",IF(AND(O1363=1,N(G1363)&gt;0),IF(INDEX(pl_ativa,MAX(1,N(G1363)))="Sim",1,0),0))</f>
        <v/>
      </c>
      <c r="Q1363" s="39">
        <f>IF(F1363="","",COUNTIFS(ex_chave_oc,F1363,ex_cancelada,"&lt;&gt;Sim"))</f>
        <v/>
      </c>
      <c r="R1363" s="51">
        <f>IF(P1363="","",IF(AND(P1363=1,N(Q1363)&gt;0),1,0))</f>
        <v/>
      </c>
      <c r="S1363" s="30">
        <f>IF(P1363="","",IF(F1363="","ERRO: data prevista ausente ou inválida",IF(O1363=0,"Duplicada: contada uma vez",IF(N(G1363)=0,"ERRO: tarefa fora do Plano Mestre",IF(P1363=0,"Tarefa retirada do plano: não conta","OK")))))</f>
        <v/>
      </c>
    </row>
    <row r="1364">
      <c r="A1364" s="29" t="n"/>
      <c r="B1364" s="25" t="n"/>
      <c r="C1364" s="49" t="n"/>
      <c r="D1364" s="29" t="n"/>
      <c r="E1364" s="23">
        <f>IF(OR(A1364="",B1364=""),"",A1364&amp;"|"&amp;B1364)</f>
        <v/>
      </c>
      <c r="F1364" s="30">
        <f>IF(OR(E1364="",NOT(ISNUMBER(C1364))),"",E1364&amp;"|"&amp;YEAR(C1364)&amp;"-"&amp;RIGHT("0"&amp;MONTH(C1364),2)&amp;"-"&amp;RIGHT("0"&amp;DAY(C1364),2))</f>
        <v/>
      </c>
      <c r="G1364" s="26">
        <f>IF(E1364="","",IFERROR(MATCH(E1364,pl_chave,0),0))</f>
        <v/>
      </c>
      <c r="H1364" s="23">
        <f>IF(G1364="","",IF(G1364=0,"Tarefa fora do plano",INDEX(pl_tag,G1364)))</f>
        <v/>
      </c>
      <c r="I1364" s="30">
        <f>IF(N(G1364)=0,"",INDEX(pl_atividade,G1364))</f>
        <v/>
      </c>
      <c r="J1364" s="50">
        <f>IF(N(G1364)=0,"",INDEX(pl_especialidade,G1364))</f>
        <v/>
      </c>
      <c r="K1364" s="28">
        <f>IF(N(G1364)=0,"",INDEX(pl_duracao,G1364))</f>
        <v/>
      </c>
      <c r="L1364" s="39">
        <f>IF(ISNUMBER(C1364),YEAR(C1364),"")</f>
        <v/>
      </c>
      <c r="M1364" s="39">
        <f>IF(ISNUMBER(C1364),MONTH(C1364),"")</f>
        <v/>
      </c>
      <c r="N1364" s="23">
        <f>IF(L1364="","",IF(NOT(ISNUMBER(crono_ano)),"Informe o ano",IF(L1364&lt;crono_ano,"Antes do ano",IF(L1364&gt;crono_ano,"Depois do ano","No ano"))))</f>
        <v/>
      </c>
      <c r="O1364" s="39">
        <f>IF(F1364="","",IF(COUNTIF(F$7:F1364,F1364)=1,1,0))</f>
        <v/>
      </c>
      <c r="P1364" s="39">
        <f>IF(A1364&amp;B1364&amp;C1364="","",IF(AND(O1364=1,N(G1364)&gt;0),IF(INDEX(pl_ativa,MAX(1,N(G1364)))="Sim",1,0),0))</f>
        <v/>
      </c>
      <c r="Q1364" s="39">
        <f>IF(F1364="","",COUNTIFS(ex_chave_oc,F1364,ex_cancelada,"&lt;&gt;Sim"))</f>
        <v/>
      </c>
      <c r="R1364" s="51">
        <f>IF(P1364="","",IF(AND(P1364=1,N(Q1364)&gt;0),1,0))</f>
        <v/>
      </c>
      <c r="S1364" s="30">
        <f>IF(P1364="","",IF(F1364="","ERRO: data prevista ausente ou inválida",IF(O1364=0,"Duplicada: contada uma vez",IF(N(G1364)=0,"ERRO: tarefa fora do Plano Mestre",IF(P1364=0,"Tarefa retirada do plano: não conta","OK")))))</f>
        <v/>
      </c>
    </row>
    <row r="1365">
      <c r="A1365" s="29" t="n"/>
      <c r="B1365" s="25" t="n"/>
      <c r="C1365" s="49" t="n"/>
      <c r="D1365" s="29" t="n"/>
      <c r="E1365" s="23">
        <f>IF(OR(A1365="",B1365=""),"",A1365&amp;"|"&amp;B1365)</f>
        <v/>
      </c>
      <c r="F1365" s="30">
        <f>IF(OR(E1365="",NOT(ISNUMBER(C1365))),"",E1365&amp;"|"&amp;YEAR(C1365)&amp;"-"&amp;RIGHT("0"&amp;MONTH(C1365),2)&amp;"-"&amp;RIGHT("0"&amp;DAY(C1365),2))</f>
        <v/>
      </c>
      <c r="G1365" s="26">
        <f>IF(E1365="","",IFERROR(MATCH(E1365,pl_chave,0),0))</f>
        <v/>
      </c>
      <c r="H1365" s="23">
        <f>IF(G1365="","",IF(G1365=0,"Tarefa fora do plano",INDEX(pl_tag,G1365)))</f>
        <v/>
      </c>
      <c r="I1365" s="30">
        <f>IF(N(G1365)=0,"",INDEX(pl_atividade,G1365))</f>
        <v/>
      </c>
      <c r="J1365" s="50">
        <f>IF(N(G1365)=0,"",INDEX(pl_especialidade,G1365))</f>
        <v/>
      </c>
      <c r="K1365" s="28">
        <f>IF(N(G1365)=0,"",INDEX(pl_duracao,G1365))</f>
        <v/>
      </c>
      <c r="L1365" s="39">
        <f>IF(ISNUMBER(C1365),YEAR(C1365),"")</f>
        <v/>
      </c>
      <c r="M1365" s="39">
        <f>IF(ISNUMBER(C1365),MONTH(C1365),"")</f>
        <v/>
      </c>
      <c r="N1365" s="23">
        <f>IF(L1365="","",IF(NOT(ISNUMBER(crono_ano)),"Informe o ano",IF(L1365&lt;crono_ano,"Antes do ano",IF(L1365&gt;crono_ano,"Depois do ano","No ano"))))</f>
        <v/>
      </c>
      <c r="O1365" s="39">
        <f>IF(F1365="","",IF(COUNTIF(F$7:F1365,F1365)=1,1,0))</f>
        <v/>
      </c>
      <c r="P1365" s="39">
        <f>IF(A1365&amp;B1365&amp;C1365="","",IF(AND(O1365=1,N(G1365)&gt;0),IF(INDEX(pl_ativa,MAX(1,N(G1365)))="Sim",1,0),0))</f>
        <v/>
      </c>
      <c r="Q1365" s="39">
        <f>IF(F1365="","",COUNTIFS(ex_chave_oc,F1365,ex_cancelada,"&lt;&gt;Sim"))</f>
        <v/>
      </c>
      <c r="R1365" s="51">
        <f>IF(P1365="","",IF(AND(P1365=1,N(Q1365)&gt;0),1,0))</f>
        <v/>
      </c>
      <c r="S1365" s="30">
        <f>IF(P1365="","",IF(F1365="","ERRO: data prevista ausente ou inválida",IF(O1365=0,"Duplicada: contada uma vez",IF(N(G1365)=0,"ERRO: tarefa fora do Plano Mestre",IF(P1365=0,"Tarefa retirada do plano: não conta","OK")))))</f>
        <v/>
      </c>
    </row>
    <row r="1366">
      <c r="A1366" s="29" t="n"/>
      <c r="B1366" s="25" t="n"/>
      <c r="C1366" s="49" t="n"/>
      <c r="D1366" s="29" t="n"/>
      <c r="E1366" s="23">
        <f>IF(OR(A1366="",B1366=""),"",A1366&amp;"|"&amp;B1366)</f>
        <v/>
      </c>
      <c r="F1366" s="30">
        <f>IF(OR(E1366="",NOT(ISNUMBER(C1366))),"",E1366&amp;"|"&amp;YEAR(C1366)&amp;"-"&amp;RIGHT("0"&amp;MONTH(C1366),2)&amp;"-"&amp;RIGHT("0"&amp;DAY(C1366),2))</f>
        <v/>
      </c>
      <c r="G1366" s="26">
        <f>IF(E1366="","",IFERROR(MATCH(E1366,pl_chave,0),0))</f>
        <v/>
      </c>
      <c r="H1366" s="23">
        <f>IF(G1366="","",IF(G1366=0,"Tarefa fora do plano",INDEX(pl_tag,G1366)))</f>
        <v/>
      </c>
      <c r="I1366" s="30">
        <f>IF(N(G1366)=0,"",INDEX(pl_atividade,G1366))</f>
        <v/>
      </c>
      <c r="J1366" s="50">
        <f>IF(N(G1366)=0,"",INDEX(pl_especialidade,G1366))</f>
        <v/>
      </c>
      <c r="K1366" s="28">
        <f>IF(N(G1366)=0,"",INDEX(pl_duracao,G1366))</f>
        <v/>
      </c>
      <c r="L1366" s="39">
        <f>IF(ISNUMBER(C1366),YEAR(C1366),"")</f>
        <v/>
      </c>
      <c r="M1366" s="39">
        <f>IF(ISNUMBER(C1366),MONTH(C1366),"")</f>
        <v/>
      </c>
      <c r="N1366" s="23">
        <f>IF(L1366="","",IF(NOT(ISNUMBER(crono_ano)),"Informe o ano",IF(L1366&lt;crono_ano,"Antes do ano",IF(L1366&gt;crono_ano,"Depois do ano","No ano"))))</f>
        <v/>
      </c>
      <c r="O1366" s="39">
        <f>IF(F1366="","",IF(COUNTIF(F$7:F1366,F1366)=1,1,0))</f>
        <v/>
      </c>
      <c r="P1366" s="39">
        <f>IF(A1366&amp;B1366&amp;C1366="","",IF(AND(O1366=1,N(G1366)&gt;0),IF(INDEX(pl_ativa,MAX(1,N(G1366)))="Sim",1,0),0))</f>
        <v/>
      </c>
      <c r="Q1366" s="39">
        <f>IF(F1366="","",COUNTIFS(ex_chave_oc,F1366,ex_cancelada,"&lt;&gt;Sim"))</f>
        <v/>
      </c>
      <c r="R1366" s="51">
        <f>IF(P1366="","",IF(AND(P1366=1,N(Q1366)&gt;0),1,0))</f>
        <v/>
      </c>
      <c r="S1366" s="30">
        <f>IF(P1366="","",IF(F1366="","ERRO: data prevista ausente ou inválida",IF(O1366=0,"Duplicada: contada uma vez",IF(N(G1366)=0,"ERRO: tarefa fora do Plano Mestre",IF(P1366=0,"Tarefa retirada do plano: não conta","OK")))))</f>
        <v/>
      </c>
    </row>
    <row r="1367">
      <c r="A1367" s="29" t="n"/>
      <c r="B1367" s="25" t="n"/>
      <c r="C1367" s="49" t="n"/>
      <c r="D1367" s="29" t="n"/>
      <c r="E1367" s="23">
        <f>IF(OR(A1367="",B1367=""),"",A1367&amp;"|"&amp;B1367)</f>
        <v/>
      </c>
      <c r="F1367" s="30">
        <f>IF(OR(E1367="",NOT(ISNUMBER(C1367))),"",E1367&amp;"|"&amp;YEAR(C1367)&amp;"-"&amp;RIGHT("0"&amp;MONTH(C1367),2)&amp;"-"&amp;RIGHT("0"&amp;DAY(C1367),2))</f>
        <v/>
      </c>
      <c r="G1367" s="26">
        <f>IF(E1367="","",IFERROR(MATCH(E1367,pl_chave,0),0))</f>
        <v/>
      </c>
      <c r="H1367" s="23">
        <f>IF(G1367="","",IF(G1367=0,"Tarefa fora do plano",INDEX(pl_tag,G1367)))</f>
        <v/>
      </c>
      <c r="I1367" s="30">
        <f>IF(N(G1367)=0,"",INDEX(pl_atividade,G1367))</f>
        <v/>
      </c>
      <c r="J1367" s="50">
        <f>IF(N(G1367)=0,"",INDEX(pl_especialidade,G1367))</f>
        <v/>
      </c>
      <c r="K1367" s="28">
        <f>IF(N(G1367)=0,"",INDEX(pl_duracao,G1367))</f>
        <v/>
      </c>
      <c r="L1367" s="39">
        <f>IF(ISNUMBER(C1367),YEAR(C1367),"")</f>
        <v/>
      </c>
      <c r="M1367" s="39">
        <f>IF(ISNUMBER(C1367),MONTH(C1367),"")</f>
        <v/>
      </c>
      <c r="N1367" s="23">
        <f>IF(L1367="","",IF(NOT(ISNUMBER(crono_ano)),"Informe o ano",IF(L1367&lt;crono_ano,"Antes do ano",IF(L1367&gt;crono_ano,"Depois do ano","No ano"))))</f>
        <v/>
      </c>
      <c r="O1367" s="39">
        <f>IF(F1367="","",IF(COUNTIF(F$7:F1367,F1367)=1,1,0))</f>
        <v/>
      </c>
      <c r="P1367" s="39">
        <f>IF(A1367&amp;B1367&amp;C1367="","",IF(AND(O1367=1,N(G1367)&gt;0),IF(INDEX(pl_ativa,MAX(1,N(G1367)))="Sim",1,0),0))</f>
        <v/>
      </c>
      <c r="Q1367" s="39">
        <f>IF(F1367="","",COUNTIFS(ex_chave_oc,F1367,ex_cancelada,"&lt;&gt;Sim"))</f>
        <v/>
      </c>
      <c r="R1367" s="51">
        <f>IF(P1367="","",IF(AND(P1367=1,N(Q1367)&gt;0),1,0))</f>
        <v/>
      </c>
      <c r="S1367" s="30">
        <f>IF(P1367="","",IF(F1367="","ERRO: data prevista ausente ou inválida",IF(O1367=0,"Duplicada: contada uma vez",IF(N(G1367)=0,"ERRO: tarefa fora do Plano Mestre",IF(P1367=0,"Tarefa retirada do plano: não conta","OK")))))</f>
        <v/>
      </c>
    </row>
    <row r="1368">
      <c r="A1368" s="29" t="n"/>
      <c r="B1368" s="25" t="n"/>
      <c r="C1368" s="49" t="n"/>
      <c r="D1368" s="29" t="n"/>
      <c r="E1368" s="23">
        <f>IF(OR(A1368="",B1368=""),"",A1368&amp;"|"&amp;B1368)</f>
        <v/>
      </c>
      <c r="F1368" s="30">
        <f>IF(OR(E1368="",NOT(ISNUMBER(C1368))),"",E1368&amp;"|"&amp;YEAR(C1368)&amp;"-"&amp;RIGHT("0"&amp;MONTH(C1368),2)&amp;"-"&amp;RIGHT("0"&amp;DAY(C1368),2))</f>
        <v/>
      </c>
      <c r="G1368" s="26">
        <f>IF(E1368="","",IFERROR(MATCH(E1368,pl_chave,0),0))</f>
        <v/>
      </c>
      <c r="H1368" s="23">
        <f>IF(G1368="","",IF(G1368=0,"Tarefa fora do plano",INDEX(pl_tag,G1368)))</f>
        <v/>
      </c>
      <c r="I1368" s="30">
        <f>IF(N(G1368)=0,"",INDEX(pl_atividade,G1368))</f>
        <v/>
      </c>
      <c r="J1368" s="50">
        <f>IF(N(G1368)=0,"",INDEX(pl_especialidade,G1368))</f>
        <v/>
      </c>
      <c r="K1368" s="28">
        <f>IF(N(G1368)=0,"",INDEX(pl_duracao,G1368))</f>
        <v/>
      </c>
      <c r="L1368" s="39">
        <f>IF(ISNUMBER(C1368),YEAR(C1368),"")</f>
        <v/>
      </c>
      <c r="M1368" s="39">
        <f>IF(ISNUMBER(C1368),MONTH(C1368),"")</f>
        <v/>
      </c>
      <c r="N1368" s="23">
        <f>IF(L1368="","",IF(NOT(ISNUMBER(crono_ano)),"Informe o ano",IF(L1368&lt;crono_ano,"Antes do ano",IF(L1368&gt;crono_ano,"Depois do ano","No ano"))))</f>
        <v/>
      </c>
      <c r="O1368" s="39">
        <f>IF(F1368="","",IF(COUNTIF(F$7:F1368,F1368)=1,1,0))</f>
        <v/>
      </c>
      <c r="P1368" s="39">
        <f>IF(A1368&amp;B1368&amp;C1368="","",IF(AND(O1368=1,N(G1368)&gt;0),IF(INDEX(pl_ativa,MAX(1,N(G1368)))="Sim",1,0),0))</f>
        <v/>
      </c>
      <c r="Q1368" s="39">
        <f>IF(F1368="","",COUNTIFS(ex_chave_oc,F1368,ex_cancelada,"&lt;&gt;Sim"))</f>
        <v/>
      </c>
      <c r="R1368" s="51">
        <f>IF(P1368="","",IF(AND(P1368=1,N(Q1368)&gt;0),1,0))</f>
        <v/>
      </c>
      <c r="S1368" s="30">
        <f>IF(P1368="","",IF(F1368="","ERRO: data prevista ausente ou inválida",IF(O1368=0,"Duplicada: contada uma vez",IF(N(G1368)=0,"ERRO: tarefa fora do Plano Mestre",IF(P1368=0,"Tarefa retirada do plano: não conta","OK")))))</f>
        <v/>
      </c>
    </row>
    <row r="1369">
      <c r="A1369" s="29" t="n"/>
      <c r="B1369" s="25" t="n"/>
      <c r="C1369" s="49" t="n"/>
      <c r="D1369" s="29" t="n"/>
      <c r="E1369" s="23">
        <f>IF(OR(A1369="",B1369=""),"",A1369&amp;"|"&amp;B1369)</f>
        <v/>
      </c>
      <c r="F1369" s="30">
        <f>IF(OR(E1369="",NOT(ISNUMBER(C1369))),"",E1369&amp;"|"&amp;YEAR(C1369)&amp;"-"&amp;RIGHT("0"&amp;MONTH(C1369),2)&amp;"-"&amp;RIGHT("0"&amp;DAY(C1369),2))</f>
        <v/>
      </c>
      <c r="G1369" s="26">
        <f>IF(E1369="","",IFERROR(MATCH(E1369,pl_chave,0),0))</f>
        <v/>
      </c>
      <c r="H1369" s="23">
        <f>IF(G1369="","",IF(G1369=0,"Tarefa fora do plano",INDEX(pl_tag,G1369)))</f>
        <v/>
      </c>
      <c r="I1369" s="30">
        <f>IF(N(G1369)=0,"",INDEX(pl_atividade,G1369))</f>
        <v/>
      </c>
      <c r="J1369" s="50">
        <f>IF(N(G1369)=0,"",INDEX(pl_especialidade,G1369))</f>
        <v/>
      </c>
      <c r="K1369" s="28">
        <f>IF(N(G1369)=0,"",INDEX(pl_duracao,G1369))</f>
        <v/>
      </c>
      <c r="L1369" s="39">
        <f>IF(ISNUMBER(C1369),YEAR(C1369),"")</f>
        <v/>
      </c>
      <c r="M1369" s="39">
        <f>IF(ISNUMBER(C1369),MONTH(C1369),"")</f>
        <v/>
      </c>
      <c r="N1369" s="23">
        <f>IF(L1369="","",IF(NOT(ISNUMBER(crono_ano)),"Informe o ano",IF(L1369&lt;crono_ano,"Antes do ano",IF(L1369&gt;crono_ano,"Depois do ano","No ano"))))</f>
        <v/>
      </c>
      <c r="O1369" s="39">
        <f>IF(F1369="","",IF(COUNTIF(F$7:F1369,F1369)=1,1,0))</f>
        <v/>
      </c>
      <c r="P1369" s="39">
        <f>IF(A1369&amp;B1369&amp;C1369="","",IF(AND(O1369=1,N(G1369)&gt;0),IF(INDEX(pl_ativa,MAX(1,N(G1369)))="Sim",1,0),0))</f>
        <v/>
      </c>
      <c r="Q1369" s="39">
        <f>IF(F1369="","",COUNTIFS(ex_chave_oc,F1369,ex_cancelada,"&lt;&gt;Sim"))</f>
        <v/>
      </c>
      <c r="R1369" s="51">
        <f>IF(P1369="","",IF(AND(P1369=1,N(Q1369)&gt;0),1,0))</f>
        <v/>
      </c>
      <c r="S1369" s="30">
        <f>IF(P1369="","",IF(F1369="","ERRO: data prevista ausente ou inválida",IF(O1369=0,"Duplicada: contada uma vez",IF(N(G1369)=0,"ERRO: tarefa fora do Plano Mestre",IF(P1369=0,"Tarefa retirada do plano: não conta","OK")))))</f>
        <v/>
      </c>
    </row>
    <row r="1370">
      <c r="A1370" s="29" t="n"/>
      <c r="B1370" s="25" t="n"/>
      <c r="C1370" s="49" t="n"/>
      <c r="D1370" s="29" t="n"/>
      <c r="E1370" s="23">
        <f>IF(OR(A1370="",B1370=""),"",A1370&amp;"|"&amp;B1370)</f>
        <v/>
      </c>
      <c r="F1370" s="30">
        <f>IF(OR(E1370="",NOT(ISNUMBER(C1370))),"",E1370&amp;"|"&amp;YEAR(C1370)&amp;"-"&amp;RIGHT("0"&amp;MONTH(C1370),2)&amp;"-"&amp;RIGHT("0"&amp;DAY(C1370),2))</f>
        <v/>
      </c>
      <c r="G1370" s="26">
        <f>IF(E1370="","",IFERROR(MATCH(E1370,pl_chave,0),0))</f>
        <v/>
      </c>
      <c r="H1370" s="23">
        <f>IF(G1370="","",IF(G1370=0,"Tarefa fora do plano",INDEX(pl_tag,G1370)))</f>
        <v/>
      </c>
      <c r="I1370" s="30">
        <f>IF(N(G1370)=0,"",INDEX(pl_atividade,G1370))</f>
        <v/>
      </c>
      <c r="J1370" s="50">
        <f>IF(N(G1370)=0,"",INDEX(pl_especialidade,G1370))</f>
        <v/>
      </c>
      <c r="K1370" s="28">
        <f>IF(N(G1370)=0,"",INDEX(pl_duracao,G1370))</f>
        <v/>
      </c>
      <c r="L1370" s="39">
        <f>IF(ISNUMBER(C1370),YEAR(C1370),"")</f>
        <v/>
      </c>
      <c r="M1370" s="39">
        <f>IF(ISNUMBER(C1370),MONTH(C1370),"")</f>
        <v/>
      </c>
      <c r="N1370" s="23">
        <f>IF(L1370="","",IF(NOT(ISNUMBER(crono_ano)),"Informe o ano",IF(L1370&lt;crono_ano,"Antes do ano",IF(L1370&gt;crono_ano,"Depois do ano","No ano"))))</f>
        <v/>
      </c>
      <c r="O1370" s="39">
        <f>IF(F1370="","",IF(COUNTIF(F$7:F1370,F1370)=1,1,0))</f>
        <v/>
      </c>
      <c r="P1370" s="39">
        <f>IF(A1370&amp;B1370&amp;C1370="","",IF(AND(O1370=1,N(G1370)&gt;0),IF(INDEX(pl_ativa,MAX(1,N(G1370)))="Sim",1,0),0))</f>
        <v/>
      </c>
      <c r="Q1370" s="39">
        <f>IF(F1370="","",COUNTIFS(ex_chave_oc,F1370,ex_cancelada,"&lt;&gt;Sim"))</f>
        <v/>
      </c>
      <c r="R1370" s="51">
        <f>IF(P1370="","",IF(AND(P1370=1,N(Q1370)&gt;0),1,0))</f>
        <v/>
      </c>
      <c r="S1370" s="30">
        <f>IF(P1370="","",IF(F1370="","ERRO: data prevista ausente ou inválida",IF(O1370=0,"Duplicada: contada uma vez",IF(N(G1370)=0,"ERRO: tarefa fora do Plano Mestre",IF(P1370=0,"Tarefa retirada do plano: não conta","OK")))))</f>
        <v/>
      </c>
    </row>
    <row r="1371">
      <c r="A1371" s="29" t="n"/>
      <c r="B1371" s="25" t="n"/>
      <c r="C1371" s="49" t="n"/>
      <c r="D1371" s="29" t="n"/>
      <c r="E1371" s="23">
        <f>IF(OR(A1371="",B1371=""),"",A1371&amp;"|"&amp;B1371)</f>
        <v/>
      </c>
      <c r="F1371" s="30">
        <f>IF(OR(E1371="",NOT(ISNUMBER(C1371))),"",E1371&amp;"|"&amp;YEAR(C1371)&amp;"-"&amp;RIGHT("0"&amp;MONTH(C1371),2)&amp;"-"&amp;RIGHT("0"&amp;DAY(C1371),2))</f>
        <v/>
      </c>
      <c r="G1371" s="26">
        <f>IF(E1371="","",IFERROR(MATCH(E1371,pl_chave,0),0))</f>
        <v/>
      </c>
      <c r="H1371" s="23">
        <f>IF(G1371="","",IF(G1371=0,"Tarefa fora do plano",INDEX(pl_tag,G1371)))</f>
        <v/>
      </c>
      <c r="I1371" s="30">
        <f>IF(N(G1371)=0,"",INDEX(pl_atividade,G1371))</f>
        <v/>
      </c>
      <c r="J1371" s="50">
        <f>IF(N(G1371)=0,"",INDEX(pl_especialidade,G1371))</f>
        <v/>
      </c>
      <c r="K1371" s="28">
        <f>IF(N(G1371)=0,"",INDEX(pl_duracao,G1371))</f>
        <v/>
      </c>
      <c r="L1371" s="39">
        <f>IF(ISNUMBER(C1371),YEAR(C1371),"")</f>
        <v/>
      </c>
      <c r="M1371" s="39">
        <f>IF(ISNUMBER(C1371),MONTH(C1371),"")</f>
        <v/>
      </c>
      <c r="N1371" s="23">
        <f>IF(L1371="","",IF(NOT(ISNUMBER(crono_ano)),"Informe o ano",IF(L1371&lt;crono_ano,"Antes do ano",IF(L1371&gt;crono_ano,"Depois do ano","No ano"))))</f>
        <v/>
      </c>
      <c r="O1371" s="39">
        <f>IF(F1371="","",IF(COUNTIF(F$7:F1371,F1371)=1,1,0))</f>
        <v/>
      </c>
      <c r="P1371" s="39">
        <f>IF(A1371&amp;B1371&amp;C1371="","",IF(AND(O1371=1,N(G1371)&gt;0),IF(INDEX(pl_ativa,MAX(1,N(G1371)))="Sim",1,0),0))</f>
        <v/>
      </c>
      <c r="Q1371" s="39">
        <f>IF(F1371="","",COUNTIFS(ex_chave_oc,F1371,ex_cancelada,"&lt;&gt;Sim"))</f>
        <v/>
      </c>
      <c r="R1371" s="51">
        <f>IF(P1371="","",IF(AND(P1371=1,N(Q1371)&gt;0),1,0))</f>
        <v/>
      </c>
      <c r="S1371" s="30">
        <f>IF(P1371="","",IF(F1371="","ERRO: data prevista ausente ou inválida",IF(O1371=0,"Duplicada: contada uma vez",IF(N(G1371)=0,"ERRO: tarefa fora do Plano Mestre",IF(P1371=0,"Tarefa retirada do plano: não conta","OK")))))</f>
        <v/>
      </c>
    </row>
    <row r="1372">
      <c r="A1372" s="29" t="n"/>
      <c r="B1372" s="25" t="n"/>
      <c r="C1372" s="49" t="n"/>
      <c r="D1372" s="29" t="n"/>
      <c r="E1372" s="23">
        <f>IF(OR(A1372="",B1372=""),"",A1372&amp;"|"&amp;B1372)</f>
        <v/>
      </c>
      <c r="F1372" s="30">
        <f>IF(OR(E1372="",NOT(ISNUMBER(C1372))),"",E1372&amp;"|"&amp;YEAR(C1372)&amp;"-"&amp;RIGHT("0"&amp;MONTH(C1372),2)&amp;"-"&amp;RIGHT("0"&amp;DAY(C1372),2))</f>
        <v/>
      </c>
      <c r="G1372" s="26">
        <f>IF(E1372="","",IFERROR(MATCH(E1372,pl_chave,0),0))</f>
        <v/>
      </c>
      <c r="H1372" s="23">
        <f>IF(G1372="","",IF(G1372=0,"Tarefa fora do plano",INDEX(pl_tag,G1372)))</f>
        <v/>
      </c>
      <c r="I1372" s="30">
        <f>IF(N(G1372)=0,"",INDEX(pl_atividade,G1372))</f>
        <v/>
      </c>
      <c r="J1372" s="50">
        <f>IF(N(G1372)=0,"",INDEX(pl_especialidade,G1372))</f>
        <v/>
      </c>
      <c r="K1372" s="28">
        <f>IF(N(G1372)=0,"",INDEX(pl_duracao,G1372))</f>
        <v/>
      </c>
      <c r="L1372" s="39">
        <f>IF(ISNUMBER(C1372),YEAR(C1372),"")</f>
        <v/>
      </c>
      <c r="M1372" s="39">
        <f>IF(ISNUMBER(C1372),MONTH(C1372),"")</f>
        <v/>
      </c>
      <c r="N1372" s="23">
        <f>IF(L1372="","",IF(NOT(ISNUMBER(crono_ano)),"Informe o ano",IF(L1372&lt;crono_ano,"Antes do ano",IF(L1372&gt;crono_ano,"Depois do ano","No ano"))))</f>
        <v/>
      </c>
      <c r="O1372" s="39">
        <f>IF(F1372="","",IF(COUNTIF(F$7:F1372,F1372)=1,1,0))</f>
        <v/>
      </c>
      <c r="P1372" s="39">
        <f>IF(A1372&amp;B1372&amp;C1372="","",IF(AND(O1372=1,N(G1372)&gt;0),IF(INDEX(pl_ativa,MAX(1,N(G1372)))="Sim",1,0),0))</f>
        <v/>
      </c>
      <c r="Q1372" s="39">
        <f>IF(F1372="","",COUNTIFS(ex_chave_oc,F1372,ex_cancelada,"&lt;&gt;Sim"))</f>
        <v/>
      </c>
      <c r="R1372" s="51">
        <f>IF(P1372="","",IF(AND(P1372=1,N(Q1372)&gt;0),1,0))</f>
        <v/>
      </c>
      <c r="S1372" s="30">
        <f>IF(P1372="","",IF(F1372="","ERRO: data prevista ausente ou inválida",IF(O1372=0,"Duplicada: contada uma vez",IF(N(G1372)=0,"ERRO: tarefa fora do Plano Mestre",IF(P1372=0,"Tarefa retirada do plano: não conta","OK")))))</f>
        <v/>
      </c>
    </row>
    <row r="1373">
      <c r="A1373" s="29" t="n"/>
      <c r="B1373" s="25" t="n"/>
      <c r="C1373" s="49" t="n"/>
      <c r="D1373" s="29" t="n"/>
      <c r="E1373" s="23">
        <f>IF(OR(A1373="",B1373=""),"",A1373&amp;"|"&amp;B1373)</f>
        <v/>
      </c>
      <c r="F1373" s="30">
        <f>IF(OR(E1373="",NOT(ISNUMBER(C1373))),"",E1373&amp;"|"&amp;YEAR(C1373)&amp;"-"&amp;RIGHT("0"&amp;MONTH(C1373),2)&amp;"-"&amp;RIGHT("0"&amp;DAY(C1373),2))</f>
        <v/>
      </c>
      <c r="G1373" s="26">
        <f>IF(E1373="","",IFERROR(MATCH(E1373,pl_chave,0),0))</f>
        <v/>
      </c>
      <c r="H1373" s="23">
        <f>IF(G1373="","",IF(G1373=0,"Tarefa fora do plano",INDEX(pl_tag,G1373)))</f>
        <v/>
      </c>
      <c r="I1373" s="30">
        <f>IF(N(G1373)=0,"",INDEX(pl_atividade,G1373))</f>
        <v/>
      </c>
      <c r="J1373" s="50">
        <f>IF(N(G1373)=0,"",INDEX(pl_especialidade,G1373))</f>
        <v/>
      </c>
      <c r="K1373" s="28">
        <f>IF(N(G1373)=0,"",INDEX(pl_duracao,G1373))</f>
        <v/>
      </c>
      <c r="L1373" s="39">
        <f>IF(ISNUMBER(C1373),YEAR(C1373),"")</f>
        <v/>
      </c>
      <c r="M1373" s="39">
        <f>IF(ISNUMBER(C1373),MONTH(C1373),"")</f>
        <v/>
      </c>
      <c r="N1373" s="23">
        <f>IF(L1373="","",IF(NOT(ISNUMBER(crono_ano)),"Informe o ano",IF(L1373&lt;crono_ano,"Antes do ano",IF(L1373&gt;crono_ano,"Depois do ano","No ano"))))</f>
        <v/>
      </c>
      <c r="O1373" s="39">
        <f>IF(F1373="","",IF(COUNTIF(F$7:F1373,F1373)=1,1,0))</f>
        <v/>
      </c>
      <c r="P1373" s="39">
        <f>IF(A1373&amp;B1373&amp;C1373="","",IF(AND(O1373=1,N(G1373)&gt;0),IF(INDEX(pl_ativa,MAX(1,N(G1373)))="Sim",1,0),0))</f>
        <v/>
      </c>
      <c r="Q1373" s="39">
        <f>IF(F1373="","",COUNTIFS(ex_chave_oc,F1373,ex_cancelada,"&lt;&gt;Sim"))</f>
        <v/>
      </c>
      <c r="R1373" s="51">
        <f>IF(P1373="","",IF(AND(P1373=1,N(Q1373)&gt;0),1,0))</f>
        <v/>
      </c>
      <c r="S1373" s="30">
        <f>IF(P1373="","",IF(F1373="","ERRO: data prevista ausente ou inválida",IF(O1373=0,"Duplicada: contada uma vez",IF(N(G1373)=0,"ERRO: tarefa fora do Plano Mestre",IF(P1373=0,"Tarefa retirada do plano: não conta","OK")))))</f>
        <v/>
      </c>
    </row>
    <row r="1374">
      <c r="A1374" s="29" t="n"/>
      <c r="B1374" s="25" t="n"/>
      <c r="C1374" s="49" t="n"/>
      <c r="D1374" s="29" t="n"/>
      <c r="E1374" s="23">
        <f>IF(OR(A1374="",B1374=""),"",A1374&amp;"|"&amp;B1374)</f>
        <v/>
      </c>
      <c r="F1374" s="30">
        <f>IF(OR(E1374="",NOT(ISNUMBER(C1374))),"",E1374&amp;"|"&amp;YEAR(C1374)&amp;"-"&amp;RIGHT("0"&amp;MONTH(C1374),2)&amp;"-"&amp;RIGHT("0"&amp;DAY(C1374),2))</f>
        <v/>
      </c>
      <c r="G1374" s="26">
        <f>IF(E1374="","",IFERROR(MATCH(E1374,pl_chave,0),0))</f>
        <v/>
      </c>
      <c r="H1374" s="23">
        <f>IF(G1374="","",IF(G1374=0,"Tarefa fora do plano",INDEX(pl_tag,G1374)))</f>
        <v/>
      </c>
      <c r="I1374" s="30">
        <f>IF(N(G1374)=0,"",INDEX(pl_atividade,G1374))</f>
        <v/>
      </c>
      <c r="J1374" s="50">
        <f>IF(N(G1374)=0,"",INDEX(pl_especialidade,G1374))</f>
        <v/>
      </c>
      <c r="K1374" s="28">
        <f>IF(N(G1374)=0,"",INDEX(pl_duracao,G1374))</f>
        <v/>
      </c>
      <c r="L1374" s="39">
        <f>IF(ISNUMBER(C1374),YEAR(C1374),"")</f>
        <v/>
      </c>
      <c r="M1374" s="39">
        <f>IF(ISNUMBER(C1374),MONTH(C1374),"")</f>
        <v/>
      </c>
      <c r="N1374" s="23">
        <f>IF(L1374="","",IF(NOT(ISNUMBER(crono_ano)),"Informe o ano",IF(L1374&lt;crono_ano,"Antes do ano",IF(L1374&gt;crono_ano,"Depois do ano","No ano"))))</f>
        <v/>
      </c>
      <c r="O1374" s="39">
        <f>IF(F1374="","",IF(COUNTIF(F$7:F1374,F1374)=1,1,0))</f>
        <v/>
      </c>
      <c r="P1374" s="39">
        <f>IF(A1374&amp;B1374&amp;C1374="","",IF(AND(O1374=1,N(G1374)&gt;0),IF(INDEX(pl_ativa,MAX(1,N(G1374)))="Sim",1,0),0))</f>
        <v/>
      </c>
      <c r="Q1374" s="39">
        <f>IF(F1374="","",COUNTIFS(ex_chave_oc,F1374,ex_cancelada,"&lt;&gt;Sim"))</f>
        <v/>
      </c>
      <c r="R1374" s="51">
        <f>IF(P1374="","",IF(AND(P1374=1,N(Q1374)&gt;0),1,0))</f>
        <v/>
      </c>
      <c r="S1374" s="30">
        <f>IF(P1374="","",IF(F1374="","ERRO: data prevista ausente ou inválida",IF(O1374=0,"Duplicada: contada uma vez",IF(N(G1374)=0,"ERRO: tarefa fora do Plano Mestre",IF(P1374=0,"Tarefa retirada do plano: não conta","OK")))))</f>
        <v/>
      </c>
    </row>
    <row r="1375">
      <c r="A1375" s="29" t="n"/>
      <c r="B1375" s="25" t="n"/>
      <c r="C1375" s="49" t="n"/>
      <c r="D1375" s="29" t="n"/>
      <c r="E1375" s="23">
        <f>IF(OR(A1375="",B1375=""),"",A1375&amp;"|"&amp;B1375)</f>
        <v/>
      </c>
      <c r="F1375" s="30">
        <f>IF(OR(E1375="",NOT(ISNUMBER(C1375))),"",E1375&amp;"|"&amp;YEAR(C1375)&amp;"-"&amp;RIGHT("0"&amp;MONTH(C1375),2)&amp;"-"&amp;RIGHT("0"&amp;DAY(C1375),2))</f>
        <v/>
      </c>
      <c r="G1375" s="26">
        <f>IF(E1375="","",IFERROR(MATCH(E1375,pl_chave,0),0))</f>
        <v/>
      </c>
      <c r="H1375" s="23">
        <f>IF(G1375="","",IF(G1375=0,"Tarefa fora do plano",INDEX(pl_tag,G1375)))</f>
        <v/>
      </c>
      <c r="I1375" s="30">
        <f>IF(N(G1375)=0,"",INDEX(pl_atividade,G1375))</f>
        <v/>
      </c>
      <c r="J1375" s="50">
        <f>IF(N(G1375)=0,"",INDEX(pl_especialidade,G1375))</f>
        <v/>
      </c>
      <c r="K1375" s="28">
        <f>IF(N(G1375)=0,"",INDEX(pl_duracao,G1375))</f>
        <v/>
      </c>
      <c r="L1375" s="39">
        <f>IF(ISNUMBER(C1375),YEAR(C1375),"")</f>
        <v/>
      </c>
      <c r="M1375" s="39">
        <f>IF(ISNUMBER(C1375),MONTH(C1375),"")</f>
        <v/>
      </c>
      <c r="N1375" s="23">
        <f>IF(L1375="","",IF(NOT(ISNUMBER(crono_ano)),"Informe o ano",IF(L1375&lt;crono_ano,"Antes do ano",IF(L1375&gt;crono_ano,"Depois do ano","No ano"))))</f>
        <v/>
      </c>
      <c r="O1375" s="39">
        <f>IF(F1375="","",IF(COUNTIF(F$7:F1375,F1375)=1,1,0))</f>
        <v/>
      </c>
      <c r="P1375" s="39">
        <f>IF(A1375&amp;B1375&amp;C1375="","",IF(AND(O1375=1,N(G1375)&gt;0),IF(INDEX(pl_ativa,MAX(1,N(G1375)))="Sim",1,0),0))</f>
        <v/>
      </c>
      <c r="Q1375" s="39">
        <f>IF(F1375="","",COUNTIFS(ex_chave_oc,F1375,ex_cancelada,"&lt;&gt;Sim"))</f>
        <v/>
      </c>
      <c r="R1375" s="51">
        <f>IF(P1375="","",IF(AND(P1375=1,N(Q1375)&gt;0),1,0))</f>
        <v/>
      </c>
      <c r="S1375" s="30">
        <f>IF(P1375="","",IF(F1375="","ERRO: data prevista ausente ou inválida",IF(O1375=0,"Duplicada: contada uma vez",IF(N(G1375)=0,"ERRO: tarefa fora do Plano Mestre",IF(P1375=0,"Tarefa retirada do plano: não conta","OK")))))</f>
        <v/>
      </c>
    </row>
    <row r="1376">
      <c r="A1376" s="29" t="n"/>
      <c r="B1376" s="25" t="n"/>
      <c r="C1376" s="49" t="n"/>
      <c r="D1376" s="29" t="n"/>
      <c r="E1376" s="23">
        <f>IF(OR(A1376="",B1376=""),"",A1376&amp;"|"&amp;B1376)</f>
        <v/>
      </c>
      <c r="F1376" s="30">
        <f>IF(OR(E1376="",NOT(ISNUMBER(C1376))),"",E1376&amp;"|"&amp;YEAR(C1376)&amp;"-"&amp;RIGHT("0"&amp;MONTH(C1376),2)&amp;"-"&amp;RIGHT("0"&amp;DAY(C1376),2))</f>
        <v/>
      </c>
      <c r="G1376" s="26">
        <f>IF(E1376="","",IFERROR(MATCH(E1376,pl_chave,0),0))</f>
        <v/>
      </c>
      <c r="H1376" s="23">
        <f>IF(G1376="","",IF(G1376=0,"Tarefa fora do plano",INDEX(pl_tag,G1376)))</f>
        <v/>
      </c>
      <c r="I1376" s="30">
        <f>IF(N(G1376)=0,"",INDEX(pl_atividade,G1376))</f>
        <v/>
      </c>
      <c r="J1376" s="50">
        <f>IF(N(G1376)=0,"",INDEX(pl_especialidade,G1376))</f>
        <v/>
      </c>
      <c r="K1376" s="28">
        <f>IF(N(G1376)=0,"",INDEX(pl_duracao,G1376))</f>
        <v/>
      </c>
      <c r="L1376" s="39">
        <f>IF(ISNUMBER(C1376),YEAR(C1376),"")</f>
        <v/>
      </c>
      <c r="M1376" s="39">
        <f>IF(ISNUMBER(C1376),MONTH(C1376),"")</f>
        <v/>
      </c>
      <c r="N1376" s="23">
        <f>IF(L1376="","",IF(NOT(ISNUMBER(crono_ano)),"Informe o ano",IF(L1376&lt;crono_ano,"Antes do ano",IF(L1376&gt;crono_ano,"Depois do ano","No ano"))))</f>
        <v/>
      </c>
      <c r="O1376" s="39">
        <f>IF(F1376="","",IF(COUNTIF(F$7:F1376,F1376)=1,1,0))</f>
        <v/>
      </c>
      <c r="P1376" s="39">
        <f>IF(A1376&amp;B1376&amp;C1376="","",IF(AND(O1376=1,N(G1376)&gt;0),IF(INDEX(pl_ativa,MAX(1,N(G1376)))="Sim",1,0),0))</f>
        <v/>
      </c>
      <c r="Q1376" s="39">
        <f>IF(F1376="","",COUNTIFS(ex_chave_oc,F1376,ex_cancelada,"&lt;&gt;Sim"))</f>
        <v/>
      </c>
      <c r="R1376" s="51">
        <f>IF(P1376="","",IF(AND(P1376=1,N(Q1376)&gt;0),1,0))</f>
        <v/>
      </c>
      <c r="S1376" s="30">
        <f>IF(P1376="","",IF(F1376="","ERRO: data prevista ausente ou inválida",IF(O1376=0,"Duplicada: contada uma vez",IF(N(G1376)=0,"ERRO: tarefa fora do Plano Mestre",IF(P1376=0,"Tarefa retirada do plano: não conta","OK")))))</f>
        <v/>
      </c>
    </row>
    <row r="1377">
      <c r="A1377" s="29" t="n"/>
      <c r="B1377" s="25" t="n"/>
      <c r="C1377" s="49" t="n"/>
      <c r="D1377" s="29" t="n"/>
      <c r="E1377" s="23">
        <f>IF(OR(A1377="",B1377=""),"",A1377&amp;"|"&amp;B1377)</f>
        <v/>
      </c>
      <c r="F1377" s="30">
        <f>IF(OR(E1377="",NOT(ISNUMBER(C1377))),"",E1377&amp;"|"&amp;YEAR(C1377)&amp;"-"&amp;RIGHT("0"&amp;MONTH(C1377),2)&amp;"-"&amp;RIGHT("0"&amp;DAY(C1377),2))</f>
        <v/>
      </c>
      <c r="G1377" s="26">
        <f>IF(E1377="","",IFERROR(MATCH(E1377,pl_chave,0),0))</f>
        <v/>
      </c>
      <c r="H1377" s="23">
        <f>IF(G1377="","",IF(G1377=0,"Tarefa fora do plano",INDEX(pl_tag,G1377)))</f>
        <v/>
      </c>
      <c r="I1377" s="30">
        <f>IF(N(G1377)=0,"",INDEX(pl_atividade,G1377))</f>
        <v/>
      </c>
      <c r="J1377" s="50">
        <f>IF(N(G1377)=0,"",INDEX(pl_especialidade,G1377))</f>
        <v/>
      </c>
      <c r="K1377" s="28">
        <f>IF(N(G1377)=0,"",INDEX(pl_duracao,G1377))</f>
        <v/>
      </c>
      <c r="L1377" s="39">
        <f>IF(ISNUMBER(C1377),YEAR(C1377),"")</f>
        <v/>
      </c>
      <c r="M1377" s="39">
        <f>IF(ISNUMBER(C1377),MONTH(C1377),"")</f>
        <v/>
      </c>
      <c r="N1377" s="23">
        <f>IF(L1377="","",IF(NOT(ISNUMBER(crono_ano)),"Informe o ano",IF(L1377&lt;crono_ano,"Antes do ano",IF(L1377&gt;crono_ano,"Depois do ano","No ano"))))</f>
        <v/>
      </c>
      <c r="O1377" s="39">
        <f>IF(F1377="","",IF(COUNTIF(F$7:F1377,F1377)=1,1,0))</f>
        <v/>
      </c>
      <c r="P1377" s="39">
        <f>IF(A1377&amp;B1377&amp;C1377="","",IF(AND(O1377=1,N(G1377)&gt;0),IF(INDEX(pl_ativa,MAX(1,N(G1377)))="Sim",1,0),0))</f>
        <v/>
      </c>
      <c r="Q1377" s="39">
        <f>IF(F1377="","",COUNTIFS(ex_chave_oc,F1377,ex_cancelada,"&lt;&gt;Sim"))</f>
        <v/>
      </c>
      <c r="R1377" s="51">
        <f>IF(P1377="","",IF(AND(P1377=1,N(Q1377)&gt;0),1,0))</f>
        <v/>
      </c>
      <c r="S1377" s="30">
        <f>IF(P1377="","",IF(F1377="","ERRO: data prevista ausente ou inválida",IF(O1377=0,"Duplicada: contada uma vez",IF(N(G1377)=0,"ERRO: tarefa fora do Plano Mestre",IF(P1377=0,"Tarefa retirada do plano: não conta","OK")))))</f>
        <v/>
      </c>
    </row>
    <row r="1378">
      <c r="A1378" s="29" t="n"/>
      <c r="B1378" s="25" t="n"/>
      <c r="C1378" s="49" t="n"/>
      <c r="D1378" s="29" t="n"/>
      <c r="E1378" s="23">
        <f>IF(OR(A1378="",B1378=""),"",A1378&amp;"|"&amp;B1378)</f>
        <v/>
      </c>
      <c r="F1378" s="30">
        <f>IF(OR(E1378="",NOT(ISNUMBER(C1378))),"",E1378&amp;"|"&amp;YEAR(C1378)&amp;"-"&amp;RIGHT("0"&amp;MONTH(C1378),2)&amp;"-"&amp;RIGHT("0"&amp;DAY(C1378),2))</f>
        <v/>
      </c>
      <c r="G1378" s="26">
        <f>IF(E1378="","",IFERROR(MATCH(E1378,pl_chave,0),0))</f>
        <v/>
      </c>
      <c r="H1378" s="23">
        <f>IF(G1378="","",IF(G1378=0,"Tarefa fora do plano",INDEX(pl_tag,G1378)))</f>
        <v/>
      </c>
      <c r="I1378" s="30">
        <f>IF(N(G1378)=0,"",INDEX(pl_atividade,G1378))</f>
        <v/>
      </c>
      <c r="J1378" s="50">
        <f>IF(N(G1378)=0,"",INDEX(pl_especialidade,G1378))</f>
        <v/>
      </c>
      <c r="K1378" s="28">
        <f>IF(N(G1378)=0,"",INDEX(pl_duracao,G1378))</f>
        <v/>
      </c>
      <c r="L1378" s="39">
        <f>IF(ISNUMBER(C1378),YEAR(C1378),"")</f>
        <v/>
      </c>
      <c r="M1378" s="39">
        <f>IF(ISNUMBER(C1378),MONTH(C1378),"")</f>
        <v/>
      </c>
      <c r="N1378" s="23">
        <f>IF(L1378="","",IF(NOT(ISNUMBER(crono_ano)),"Informe o ano",IF(L1378&lt;crono_ano,"Antes do ano",IF(L1378&gt;crono_ano,"Depois do ano","No ano"))))</f>
        <v/>
      </c>
      <c r="O1378" s="39">
        <f>IF(F1378="","",IF(COUNTIF(F$7:F1378,F1378)=1,1,0))</f>
        <v/>
      </c>
      <c r="P1378" s="39">
        <f>IF(A1378&amp;B1378&amp;C1378="","",IF(AND(O1378=1,N(G1378)&gt;0),IF(INDEX(pl_ativa,MAX(1,N(G1378)))="Sim",1,0),0))</f>
        <v/>
      </c>
      <c r="Q1378" s="39">
        <f>IF(F1378="","",COUNTIFS(ex_chave_oc,F1378,ex_cancelada,"&lt;&gt;Sim"))</f>
        <v/>
      </c>
      <c r="R1378" s="51">
        <f>IF(P1378="","",IF(AND(P1378=1,N(Q1378)&gt;0),1,0))</f>
        <v/>
      </c>
      <c r="S1378" s="30">
        <f>IF(P1378="","",IF(F1378="","ERRO: data prevista ausente ou inválida",IF(O1378=0,"Duplicada: contada uma vez",IF(N(G1378)=0,"ERRO: tarefa fora do Plano Mestre",IF(P1378=0,"Tarefa retirada do plano: não conta","OK")))))</f>
        <v/>
      </c>
    </row>
    <row r="1379">
      <c r="A1379" s="29" t="n"/>
      <c r="B1379" s="25" t="n"/>
      <c r="C1379" s="49" t="n"/>
      <c r="D1379" s="29" t="n"/>
      <c r="E1379" s="23">
        <f>IF(OR(A1379="",B1379=""),"",A1379&amp;"|"&amp;B1379)</f>
        <v/>
      </c>
      <c r="F1379" s="30">
        <f>IF(OR(E1379="",NOT(ISNUMBER(C1379))),"",E1379&amp;"|"&amp;YEAR(C1379)&amp;"-"&amp;RIGHT("0"&amp;MONTH(C1379),2)&amp;"-"&amp;RIGHT("0"&amp;DAY(C1379),2))</f>
        <v/>
      </c>
      <c r="G1379" s="26">
        <f>IF(E1379="","",IFERROR(MATCH(E1379,pl_chave,0),0))</f>
        <v/>
      </c>
      <c r="H1379" s="23">
        <f>IF(G1379="","",IF(G1379=0,"Tarefa fora do plano",INDEX(pl_tag,G1379)))</f>
        <v/>
      </c>
      <c r="I1379" s="30">
        <f>IF(N(G1379)=0,"",INDEX(pl_atividade,G1379))</f>
        <v/>
      </c>
      <c r="J1379" s="50">
        <f>IF(N(G1379)=0,"",INDEX(pl_especialidade,G1379))</f>
        <v/>
      </c>
      <c r="K1379" s="28">
        <f>IF(N(G1379)=0,"",INDEX(pl_duracao,G1379))</f>
        <v/>
      </c>
      <c r="L1379" s="39">
        <f>IF(ISNUMBER(C1379),YEAR(C1379),"")</f>
        <v/>
      </c>
      <c r="M1379" s="39">
        <f>IF(ISNUMBER(C1379),MONTH(C1379),"")</f>
        <v/>
      </c>
      <c r="N1379" s="23">
        <f>IF(L1379="","",IF(NOT(ISNUMBER(crono_ano)),"Informe o ano",IF(L1379&lt;crono_ano,"Antes do ano",IF(L1379&gt;crono_ano,"Depois do ano","No ano"))))</f>
        <v/>
      </c>
      <c r="O1379" s="39">
        <f>IF(F1379="","",IF(COUNTIF(F$7:F1379,F1379)=1,1,0))</f>
        <v/>
      </c>
      <c r="P1379" s="39">
        <f>IF(A1379&amp;B1379&amp;C1379="","",IF(AND(O1379=1,N(G1379)&gt;0),IF(INDEX(pl_ativa,MAX(1,N(G1379)))="Sim",1,0),0))</f>
        <v/>
      </c>
      <c r="Q1379" s="39">
        <f>IF(F1379="","",COUNTIFS(ex_chave_oc,F1379,ex_cancelada,"&lt;&gt;Sim"))</f>
        <v/>
      </c>
      <c r="R1379" s="51">
        <f>IF(P1379="","",IF(AND(P1379=1,N(Q1379)&gt;0),1,0))</f>
        <v/>
      </c>
      <c r="S1379" s="30">
        <f>IF(P1379="","",IF(F1379="","ERRO: data prevista ausente ou inválida",IF(O1379=0,"Duplicada: contada uma vez",IF(N(G1379)=0,"ERRO: tarefa fora do Plano Mestre",IF(P1379=0,"Tarefa retirada do plano: não conta","OK")))))</f>
        <v/>
      </c>
    </row>
    <row r="1380">
      <c r="A1380" s="29" t="n"/>
      <c r="B1380" s="25" t="n"/>
      <c r="C1380" s="49" t="n"/>
      <c r="D1380" s="29" t="n"/>
      <c r="E1380" s="23">
        <f>IF(OR(A1380="",B1380=""),"",A1380&amp;"|"&amp;B1380)</f>
        <v/>
      </c>
      <c r="F1380" s="30">
        <f>IF(OR(E1380="",NOT(ISNUMBER(C1380))),"",E1380&amp;"|"&amp;YEAR(C1380)&amp;"-"&amp;RIGHT("0"&amp;MONTH(C1380),2)&amp;"-"&amp;RIGHT("0"&amp;DAY(C1380),2))</f>
        <v/>
      </c>
      <c r="G1380" s="26">
        <f>IF(E1380="","",IFERROR(MATCH(E1380,pl_chave,0),0))</f>
        <v/>
      </c>
      <c r="H1380" s="23">
        <f>IF(G1380="","",IF(G1380=0,"Tarefa fora do plano",INDEX(pl_tag,G1380)))</f>
        <v/>
      </c>
      <c r="I1380" s="30">
        <f>IF(N(G1380)=0,"",INDEX(pl_atividade,G1380))</f>
        <v/>
      </c>
      <c r="J1380" s="50">
        <f>IF(N(G1380)=0,"",INDEX(pl_especialidade,G1380))</f>
        <v/>
      </c>
      <c r="K1380" s="28">
        <f>IF(N(G1380)=0,"",INDEX(pl_duracao,G1380))</f>
        <v/>
      </c>
      <c r="L1380" s="39">
        <f>IF(ISNUMBER(C1380),YEAR(C1380),"")</f>
        <v/>
      </c>
      <c r="M1380" s="39">
        <f>IF(ISNUMBER(C1380),MONTH(C1380),"")</f>
        <v/>
      </c>
      <c r="N1380" s="23">
        <f>IF(L1380="","",IF(NOT(ISNUMBER(crono_ano)),"Informe o ano",IF(L1380&lt;crono_ano,"Antes do ano",IF(L1380&gt;crono_ano,"Depois do ano","No ano"))))</f>
        <v/>
      </c>
      <c r="O1380" s="39">
        <f>IF(F1380="","",IF(COUNTIF(F$7:F1380,F1380)=1,1,0))</f>
        <v/>
      </c>
      <c r="P1380" s="39">
        <f>IF(A1380&amp;B1380&amp;C1380="","",IF(AND(O1380=1,N(G1380)&gt;0),IF(INDEX(pl_ativa,MAX(1,N(G1380)))="Sim",1,0),0))</f>
        <v/>
      </c>
      <c r="Q1380" s="39">
        <f>IF(F1380="","",COUNTIFS(ex_chave_oc,F1380,ex_cancelada,"&lt;&gt;Sim"))</f>
        <v/>
      </c>
      <c r="R1380" s="51">
        <f>IF(P1380="","",IF(AND(P1380=1,N(Q1380)&gt;0),1,0))</f>
        <v/>
      </c>
      <c r="S1380" s="30">
        <f>IF(P1380="","",IF(F1380="","ERRO: data prevista ausente ou inválida",IF(O1380=0,"Duplicada: contada uma vez",IF(N(G1380)=0,"ERRO: tarefa fora do Plano Mestre",IF(P1380=0,"Tarefa retirada do plano: não conta","OK")))))</f>
        <v/>
      </c>
    </row>
    <row r="1381">
      <c r="A1381" s="29" t="n"/>
      <c r="B1381" s="25" t="n"/>
      <c r="C1381" s="49" t="n"/>
      <c r="D1381" s="29" t="n"/>
      <c r="E1381" s="23">
        <f>IF(OR(A1381="",B1381=""),"",A1381&amp;"|"&amp;B1381)</f>
        <v/>
      </c>
      <c r="F1381" s="30">
        <f>IF(OR(E1381="",NOT(ISNUMBER(C1381))),"",E1381&amp;"|"&amp;YEAR(C1381)&amp;"-"&amp;RIGHT("0"&amp;MONTH(C1381),2)&amp;"-"&amp;RIGHT("0"&amp;DAY(C1381),2))</f>
        <v/>
      </c>
      <c r="G1381" s="26">
        <f>IF(E1381="","",IFERROR(MATCH(E1381,pl_chave,0),0))</f>
        <v/>
      </c>
      <c r="H1381" s="23">
        <f>IF(G1381="","",IF(G1381=0,"Tarefa fora do plano",INDEX(pl_tag,G1381)))</f>
        <v/>
      </c>
      <c r="I1381" s="30">
        <f>IF(N(G1381)=0,"",INDEX(pl_atividade,G1381))</f>
        <v/>
      </c>
      <c r="J1381" s="50">
        <f>IF(N(G1381)=0,"",INDEX(pl_especialidade,G1381))</f>
        <v/>
      </c>
      <c r="K1381" s="28">
        <f>IF(N(G1381)=0,"",INDEX(pl_duracao,G1381))</f>
        <v/>
      </c>
      <c r="L1381" s="39">
        <f>IF(ISNUMBER(C1381),YEAR(C1381),"")</f>
        <v/>
      </c>
      <c r="M1381" s="39">
        <f>IF(ISNUMBER(C1381),MONTH(C1381),"")</f>
        <v/>
      </c>
      <c r="N1381" s="23">
        <f>IF(L1381="","",IF(NOT(ISNUMBER(crono_ano)),"Informe o ano",IF(L1381&lt;crono_ano,"Antes do ano",IF(L1381&gt;crono_ano,"Depois do ano","No ano"))))</f>
        <v/>
      </c>
      <c r="O1381" s="39">
        <f>IF(F1381="","",IF(COUNTIF(F$7:F1381,F1381)=1,1,0))</f>
        <v/>
      </c>
      <c r="P1381" s="39">
        <f>IF(A1381&amp;B1381&amp;C1381="","",IF(AND(O1381=1,N(G1381)&gt;0),IF(INDEX(pl_ativa,MAX(1,N(G1381)))="Sim",1,0),0))</f>
        <v/>
      </c>
      <c r="Q1381" s="39">
        <f>IF(F1381="","",COUNTIFS(ex_chave_oc,F1381,ex_cancelada,"&lt;&gt;Sim"))</f>
        <v/>
      </c>
      <c r="R1381" s="51">
        <f>IF(P1381="","",IF(AND(P1381=1,N(Q1381)&gt;0),1,0))</f>
        <v/>
      </c>
      <c r="S1381" s="30">
        <f>IF(P1381="","",IF(F1381="","ERRO: data prevista ausente ou inválida",IF(O1381=0,"Duplicada: contada uma vez",IF(N(G1381)=0,"ERRO: tarefa fora do Plano Mestre",IF(P1381=0,"Tarefa retirada do plano: não conta","OK")))))</f>
        <v/>
      </c>
    </row>
    <row r="1382">
      <c r="A1382" s="29" t="n"/>
      <c r="B1382" s="25" t="n"/>
      <c r="C1382" s="49" t="n"/>
      <c r="D1382" s="29" t="n"/>
      <c r="E1382" s="23">
        <f>IF(OR(A1382="",B1382=""),"",A1382&amp;"|"&amp;B1382)</f>
        <v/>
      </c>
      <c r="F1382" s="30">
        <f>IF(OR(E1382="",NOT(ISNUMBER(C1382))),"",E1382&amp;"|"&amp;YEAR(C1382)&amp;"-"&amp;RIGHT("0"&amp;MONTH(C1382),2)&amp;"-"&amp;RIGHT("0"&amp;DAY(C1382),2))</f>
        <v/>
      </c>
      <c r="G1382" s="26">
        <f>IF(E1382="","",IFERROR(MATCH(E1382,pl_chave,0),0))</f>
        <v/>
      </c>
      <c r="H1382" s="23">
        <f>IF(G1382="","",IF(G1382=0,"Tarefa fora do plano",INDEX(pl_tag,G1382)))</f>
        <v/>
      </c>
      <c r="I1382" s="30">
        <f>IF(N(G1382)=0,"",INDEX(pl_atividade,G1382))</f>
        <v/>
      </c>
      <c r="J1382" s="50">
        <f>IF(N(G1382)=0,"",INDEX(pl_especialidade,G1382))</f>
        <v/>
      </c>
      <c r="K1382" s="28">
        <f>IF(N(G1382)=0,"",INDEX(pl_duracao,G1382))</f>
        <v/>
      </c>
      <c r="L1382" s="39">
        <f>IF(ISNUMBER(C1382),YEAR(C1382),"")</f>
        <v/>
      </c>
      <c r="M1382" s="39">
        <f>IF(ISNUMBER(C1382),MONTH(C1382),"")</f>
        <v/>
      </c>
      <c r="N1382" s="23">
        <f>IF(L1382="","",IF(NOT(ISNUMBER(crono_ano)),"Informe o ano",IF(L1382&lt;crono_ano,"Antes do ano",IF(L1382&gt;crono_ano,"Depois do ano","No ano"))))</f>
        <v/>
      </c>
      <c r="O1382" s="39">
        <f>IF(F1382="","",IF(COUNTIF(F$7:F1382,F1382)=1,1,0))</f>
        <v/>
      </c>
      <c r="P1382" s="39">
        <f>IF(A1382&amp;B1382&amp;C1382="","",IF(AND(O1382=1,N(G1382)&gt;0),IF(INDEX(pl_ativa,MAX(1,N(G1382)))="Sim",1,0),0))</f>
        <v/>
      </c>
      <c r="Q1382" s="39">
        <f>IF(F1382="","",COUNTIFS(ex_chave_oc,F1382,ex_cancelada,"&lt;&gt;Sim"))</f>
        <v/>
      </c>
      <c r="R1382" s="51">
        <f>IF(P1382="","",IF(AND(P1382=1,N(Q1382)&gt;0),1,0))</f>
        <v/>
      </c>
      <c r="S1382" s="30">
        <f>IF(P1382="","",IF(F1382="","ERRO: data prevista ausente ou inválida",IF(O1382=0,"Duplicada: contada uma vez",IF(N(G1382)=0,"ERRO: tarefa fora do Plano Mestre",IF(P1382=0,"Tarefa retirada do plano: não conta","OK")))))</f>
        <v/>
      </c>
    </row>
    <row r="1383">
      <c r="A1383" s="29" t="n"/>
      <c r="B1383" s="25" t="n"/>
      <c r="C1383" s="49" t="n"/>
      <c r="D1383" s="29" t="n"/>
      <c r="E1383" s="23">
        <f>IF(OR(A1383="",B1383=""),"",A1383&amp;"|"&amp;B1383)</f>
        <v/>
      </c>
      <c r="F1383" s="30">
        <f>IF(OR(E1383="",NOT(ISNUMBER(C1383))),"",E1383&amp;"|"&amp;YEAR(C1383)&amp;"-"&amp;RIGHT("0"&amp;MONTH(C1383),2)&amp;"-"&amp;RIGHT("0"&amp;DAY(C1383),2))</f>
        <v/>
      </c>
      <c r="G1383" s="26">
        <f>IF(E1383="","",IFERROR(MATCH(E1383,pl_chave,0),0))</f>
        <v/>
      </c>
      <c r="H1383" s="23">
        <f>IF(G1383="","",IF(G1383=0,"Tarefa fora do plano",INDEX(pl_tag,G1383)))</f>
        <v/>
      </c>
      <c r="I1383" s="30">
        <f>IF(N(G1383)=0,"",INDEX(pl_atividade,G1383))</f>
        <v/>
      </c>
      <c r="J1383" s="50">
        <f>IF(N(G1383)=0,"",INDEX(pl_especialidade,G1383))</f>
        <v/>
      </c>
      <c r="K1383" s="28">
        <f>IF(N(G1383)=0,"",INDEX(pl_duracao,G1383))</f>
        <v/>
      </c>
      <c r="L1383" s="39">
        <f>IF(ISNUMBER(C1383),YEAR(C1383),"")</f>
        <v/>
      </c>
      <c r="M1383" s="39">
        <f>IF(ISNUMBER(C1383),MONTH(C1383),"")</f>
        <v/>
      </c>
      <c r="N1383" s="23">
        <f>IF(L1383="","",IF(NOT(ISNUMBER(crono_ano)),"Informe o ano",IF(L1383&lt;crono_ano,"Antes do ano",IF(L1383&gt;crono_ano,"Depois do ano","No ano"))))</f>
        <v/>
      </c>
      <c r="O1383" s="39">
        <f>IF(F1383="","",IF(COUNTIF(F$7:F1383,F1383)=1,1,0))</f>
        <v/>
      </c>
      <c r="P1383" s="39">
        <f>IF(A1383&amp;B1383&amp;C1383="","",IF(AND(O1383=1,N(G1383)&gt;0),IF(INDEX(pl_ativa,MAX(1,N(G1383)))="Sim",1,0),0))</f>
        <v/>
      </c>
      <c r="Q1383" s="39">
        <f>IF(F1383="","",COUNTIFS(ex_chave_oc,F1383,ex_cancelada,"&lt;&gt;Sim"))</f>
        <v/>
      </c>
      <c r="R1383" s="51">
        <f>IF(P1383="","",IF(AND(P1383=1,N(Q1383)&gt;0),1,0))</f>
        <v/>
      </c>
      <c r="S1383" s="30">
        <f>IF(P1383="","",IF(F1383="","ERRO: data prevista ausente ou inválida",IF(O1383=0,"Duplicada: contada uma vez",IF(N(G1383)=0,"ERRO: tarefa fora do Plano Mestre",IF(P1383=0,"Tarefa retirada do plano: não conta","OK")))))</f>
        <v/>
      </c>
    </row>
    <row r="1384">
      <c r="A1384" s="29" t="n"/>
      <c r="B1384" s="25" t="n"/>
      <c r="C1384" s="49" t="n"/>
      <c r="D1384" s="29" t="n"/>
      <c r="E1384" s="23">
        <f>IF(OR(A1384="",B1384=""),"",A1384&amp;"|"&amp;B1384)</f>
        <v/>
      </c>
      <c r="F1384" s="30">
        <f>IF(OR(E1384="",NOT(ISNUMBER(C1384))),"",E1384&amp;"|"&amp;YEAR(C1384)&amp;"-"&amp;RIGHT("0"&amp;MONTH(C1384),2)&amp;"-"&amp;RIGHT("0"&amp;DAY(C1384),2))</f>
        <v/>
      </c>
      <c r="G1384" s="26">
        <f>IF(E1384="","",IFERROR(MATCH(E1384,pl_chave,0),0))</f>
        <v/>
      </c>
      <c r="H1384" s="23">
        <f>IF(G1384="","",IF(G1384=0,"Tarefa fora do plano",INDEX(pl_tag,G1384)))</f>
        <v/>
      </c>
      <c r="I1384" s="30">
        <f>IF(N(G1384)=0,"",INDEX(pl_atividade,G1384))</f>
        <v/>
      </c>
      <c r="J1384" s="50">
        <f>IF(N(G1384)=0,"",INDEX(pl_especialidade,G1384))</f>
        <v/>
      </c>
      <c r="K1384" s="28">
        <f>IF(N(G1384)=0,"",INDEX(pl_duracao,G1384))</f>
        <v/>
      </c>
      <c r="L1384" s="39">
        <f>IF(ISNUMBER(C1384),YEAR(C1384),"")</f>
        <v/>
      </c>
      <c r="M1384" s="39">
        <f>IF(ISNUMBER(C1384),MONTH(C1384),"")</f>
        <v/>
      </c>
      <c r="N1384" s="23">
        <f>IF(L1384="","",IF(NOT(ISNUMBER(crono_ano)),"Informe o ano",IF(L1384&lt;crono_ano,"Antes do ano",IF(L1384&gt;crono_ano,"Depois do ano","No ano"))))</f>
        <v/>
      </c>
      <c r="O1384" s="39">
        <f>IF(F1384="","",IF(COUNTIF(F$7:F1384,F1384)=1,1,0))</f>
        <v/>
      </c>
      <c r="P1384" s="39">
        <f>IF(A1384&amp;B1384&amp;C1384="","",IF(AND(O1384=1,N(G1384)&gt;0),IF(INDEX(pl_ativa,MAX(1,N(G1384)))="Sim",1,0),0))</f>
        <v/>
      </c>
      <c r="Q1384" s="39">
        <f>IF(F1384="","",COUNTIFS(ex_chave_oc,F1384,ex_cancelada,"&lt;&gt;Sim"))</f>
        <v/>
      </c>
      <c r="R1384" s="51">
        <f>IF(P1384="","",IF(AND(P1384=1,N(Q1384)&gt;0),1,0))</f>
        <v/>
      </c>
      <c r="S1384" s="30">
        <f>IF(P1384="","",IF(F1384="","ERRO: data prevista ausente ou inválida",IF(O1384=0,"Duplicada: contada uma vez",IF(N(G1384)=0,"ERRO: tarefa fora do Plano Mestre",IF(P1384=0,"Tarefa retirada do plano: não conta","OK")))))</f>
        <v/>
      </c>
    </row>
    <row r="1385">
      <c r="A1385" s="29" t="n"/>
      <c r="B1385" s="25" t="n"/>
      <c r="C1385" s="49" t="n"/>
      <c r="D1385" s="29" t="n"/>
      <c r="E1385" s="23">
        <f>IF(OR(A1385="",B1385=""),"",A1385&amp;"|"&amp;B1385)</f>
        <v/>
      </c>
      <c r="F1385" s="30">
        <f>IF(OR(E1385="",NOT(ISNUMBER(C1385))),"",E1385&amp;"|"&amp;YEAR(C1385)&amp;"-"&amp;RIGHT("0"&amp;MONTH(C1385),2)&amp;"-"&amp;RIGHT("0"&amp;DAY(C1385),2))</f>
        <v/>
      </c>
      <c r="G1385" s="26">
        <f>IF(E1385="","",IFERROR(MATCH(E1385,pl_chave,0),0))</f>
        <v/>
      </c>
      <c r="H1385" s="23">
        <f>IF(G1385="","",IF(G1385=0,"Tarefa fora do plano",INDEX(pl_tag,G1385)))</f>
        <v/>
      </c>
      <c r="I1385" s="30">
        <f>IF(N(G1385)=0,"",INDEX(pl_atividade,G1385))</f>
        <v/>
      </c>
      <c r="J1385" s="50">
        <f>IF(N(G1385)=0,"",INDEX(pl_especialidade,G1385))</f>
        <v/>
      </c>
      <c r="K1385" s="28">
        <f>IF(N(G1385)=0,"",INDEX(pl_duracao,G1385))</f>
        <v/>
      </c>
      <c r="L1385" s="39">
        <f>IF(ISNUMBER(C1385),YEAR(C1385),"")</f>
        <v/>
      </c>
      <c r="M1385" s="39">
        <f>IF(ISNUMBER(C1385),MONTH(C1385),"")</f>
        <v/>
      </c>
      <c r="N1385" s="23">
        <f>IF(L1385="","",IF(NOT(ISNUMBER(crono_ano)),"Informe o ano",IF(L1385&lt;crono_ano,"Antes do ano",IF(L1385&gt;crono_ano,"Depois do ano","No ano"))))</f>
        <v/>
      </c>
      <c r="O1385" s="39">
        <f>IF(F1385="","",IF(COUNTIF(F$7:F1385,F1385)=1,1,0))</f>
        <v/>
      </c>
      <c r="P1385" s="39">
        <f>IF(A1385&amp;B1385&amp;C1385="","",IF(AND(O1385=1,N(G1385)&gt;0),IF(INDEX(pl_ativa,MAX(1,N(G1385)))="Sim",1,0),0))</f>
        <v/>
      </c>
      <c r="Q1385" s="39">
        <f>IF(F1385="","",COUNTIFS(ex_chave_oc,F1385,ex_cancelada,"&lt;&gt;Sim"))</f>
        <v/>
      </c>
      <c r="R1385" s="51">
        <f>IF(P1385="","",IF(AND(P1385=1,N(Q1385)&gt;0),1,0))</f>
        <v/>
      </c>
      <c r="S1385" s="30">
        <f>IF(P1385="","",IF(F1385="","ERRO: data prevista ausente ou inválida",IF(O1385=0,"Duplicada: contada uma vez",IF(N(G1385)=0,"ERRO: tarefa fora do Plano Mestre",IF(P1385=0,"Tarefa retirada do plano: não conta","OK")))))</f>
        <v/>
      </c>
    </row>
    <row r="1386">
      <c r="A1386" s="29" t="n"/>
      <c r="B1386" s="25" t="n"/>
      <c r="C1386" s="49" t="n"/>
      <c r="D1386" s="29" t="n"/>
      <c r="E1386" s="23">
        <f>IF(OR(A1386="",B1386=""),"",A1386&amp;"|"&amp;B1386)</f>
        <v/>
      </c>
      <c r="F1386" s="30">
        <f>IF(OR(E1386="",NOT(ISNUMBER(C1386))),"",E1386&amp;"|"&amp;YEAR(C1386)&amp;"-"&amp;RIGHT("0"&amp;MONTH(C1386),2)&amp;"-"&amp;RIGHT("0"&amp;DAY(C1386),2))</f>
        <v/>
      </c>
      <c r="G1386" s="26">
        <f>IF(E1386="","",IFERROR(MATCH(E1386,pl_chave,0),0))</f>
        <v/>
      </c>
      <c r="H1386" s="23">
        <f>IF(G1386="","",IF(G1386=0,"Tarefa fora do plano",INDEX(pl_tag,G1386)))</f>
        <v/>
      </c>
      <c r="I1386" s="30">
        <f>IF(N(G1386)=0,"",INDEX(pl_atividade,G1386))</f>
        <v/>
      </c>
      <c r="J1386" s="50">
        <f>IF(N(G1386)=0,"",INDEX(pl_especialidade,G1386))</f>
        <v/>
      </c>
      <c r="K1386" s="28">
        <f>IF(N(G1386)=0,"",INDEX(pl_duracao,G1386))</f>
        <v/>
      </c>
      <c r="L1386" s="39">
        <f>IF(ISNUMBER(C1386),YEAR(C1386),"")</f>
        <v/>
      </c>
      <c r="M1386" s="39">
        <f>IF(ISNUMBER(C1386),MONTH(C1386),"")</f>
        <v/>
      </c>
      <c r="N1386" s="23">
        <f>IF(L1386="","",IF(NOT(ISNUMBER(crono_ano)),"Informe o ano",IF(L1386&lt;crono_ano,"Antes do ano",IF(L1386&gt;crono_ano,"Depois do ano","No ano"))))</f>
        <v/>
      </c>
      <c r="O1386" s="39">
        <f>IF(F1386="","",IF(COUNTIF(F$7:F1386,F1386)=1,1,0))</f>
        <v/>
      </c>
      <c r="P1386" s="39">
        <f>IF(A1386&amp;B1386&amp;C1386="","",IF(AND(O1386=1,N(G1386)&gt;0),IF(INDEX(pl_ativa,MAX(1,N(G1386)))="Sim",1,0),0))</f>
        <v/>
      </c>
      <c r="Q1386" s="39">
        <f>IF(F1386="","",COUNTIFS(ex_chave_oc,F1386,ex_cancelada,"&lt;&gt;Sim"))</f>
        <v/>
      </c>
      <c r="R1386" s="51">
        <f>IF(P1386="","",IF(AND(P1386=1,N(Q1386)&gt;0),1,0))</f>
        <v/>
      </c>
      <c r="S1386" s="30">
        <f>IF(P1386="","",IF(F1386="","ERRO: data prevista ausente ou inválida",IF(O1386=0,"Duplicada: contada uma vez",IF(N(G1386)=0,"ERRO: tarefa fora do Plano Mestre",IF(P1386=0,"Tarefa retirada do plano: não conta","OK")))))</f>
        <v/>
      </c>
    </row>
    <row r="1387">
      <c r="A1387" s="29" t="n"/>
      <c r="B1387" s="25" t="n"/>
      <c r="C1387" s="49" t="n"/>
      <c r="D1387" s="29" t="n"/>
      <c r="E1387" s="23">
        <f>IF(OR(A1387="",B1387=""),"",A1387&amp;"|"&amp;B1387)</f>
        <v/>
      </c>
      <c r="F1387" s="30">
        <f>IF(OR(E1387="",NOT(ISNUMBER(C1387))),"",E1387&amp;"|"&amp;YEAR(C1387)&amp;"-"&amp;RIGHT("0"&amp;MONTH(C1387),2)&amp;"-"&amp;RIGHT("0"&amp;DAY(C1387),2))</f>
        <v/>
      </c>
      <c r="G1387" s="26">
        <f>IF(E1387="","",IFERROR(MATCH(E1387,pl_chave,0),0))</f>
        <v/>
      </c>
      <c r="H1387" s="23">
        <f>IF(G1387="","",IF(G1387=0,"Tarefa fora do plano",INDEX(pl_tag,G1387)))</f>
        <v/>
      </c>
      <c r="I1387" s="30">
        <f>IF(N(G1387)=0,"",INDEX(pl_atividade,G1387))</f>
        <v/>
      </c>
      <c r="J1387" s="50">
        <f>IF(N(G1387)=0,"",INDEX(pl_especialidade,G1387))</f>
        <v/>
      </c>
      <c r="K1387" s="28">
        <f>IF(N(G1387)=0,"",INDEX(pl_duracao,G1387))</f>
        <v/>
      </c>
      <c r="L1387" s="39">
        <f>IF(ISNUMBER(C1387),YEAR(C1387),"")</f>
        <v/>
      </c>
      <c r="M1387" s="39">
        <f>IF(ISNUMBER(C1387),MONTH(C1387),"")</f>
        <v/>
      </c>
      <c r="N1387" s="23">
        <f>IF(L1387="","",IF(NOT(ISNUMBER(crono_ano)),"Informe o ano",IF(L1387&lt;crono_ano,"Antes do ano",IF(L1387&gt;crono_ano,"Depois do ano","No ano"))))</f>
        <v/>
      </c>
      <c r="O1387" s="39">
        <f>IF(F1387="","",IF(COUNTIF(F$7:F1387,F1387)=1,1,0))</f>
        <v/>
      </c>
      <c r="P1387" s="39">
        <f>IF(A1387&amp;B1387&amp;C1387="","",IF(AND(O1387=1,N(G1387)&gt;0),IF(INDEX(pl_ativa,MAX(1,N(G1387)))="Sim",1,0),0))</f>
        <v/>
      </c>
      <c r="Q1387" s="39">
        <f>IF(F1387="","",COUNTIFS(ex_chave_oc,F1387,ex_cancelada,"&lt;&gt;Sim"))</f>
        <v/>
      </c>
      <c r="R1387" s="51">
        <f>IF(P1387="","",IF(AND(P1387=1,N(Q1387)&gt;0),1,0))</f>
        <v/>
      </c>
      <c r="S1387" s="30">
        <f>IF(P1387="","",IF(F1387="","ERRO: data prevista ausente ou inválida",IF(O1387=0,"Duplicada: contada uma vez",IF(N(G1387)=0,"ERRO: tarefa fora do Plano Mestre",IF(P1387=0,"Tarefa retirada do plano: não conta","OK")))))</f>
        <v/>
      </c>
    </row>
    <row r="1388">
      <c r="A1388" s="29" t="n"/>
      <c r="B1388" s="25" t="n"/>
      <c r="C1388" s="49" t="n"/>
      <c r="D1388" s="29" t="n"/>
      <c r="E1388" s="23">
        <f>IF(OR(A1388="",B1388=""),"",A1388&amp;"|"&amp;B1388)</f>
        <v/>
      </c>
      <c r="F1388" s="30">
        <f>IF(OR(E1388="",NOT(ISNUMBER(C1388))),"",E1388&amp;"|"&amp;YEAR(C1388)&amp;"-"&amp;RIGHT("0"&amp;MONTH(C1388),2)&amp;"-"&amp;RIGHT("0"&amp;DAY(C1388),2))</f>
        <v/>
      </c>
      <c r="G1388" s="26">
        <f>IF(E1388="","",IFERROR(MATCH(E1388,pl_chave,0),0))</f>
        <v/>
      </c>
      <c r="H1388" s="23">
        <f>IF(G1388="","",IF(G1388=0,"Tarefa fora do plano",INDEX(pl_tag,G1388)))</f>
        <v/>
      </c>
      <c r="I1388" s="30">
        <f>IF(N(G1388)=0,"",INDEX(pl_atividade,G1388))</f>
        <v/>
      </c>
      <c r="J1388" s="50">
        <f>IF(N(G1388)=0,"",INDEX(pl_especialidade,G1388))</f>
        <v/>
      </c>
      <c r="K1388" s="28">
        <f>IF(N(G1388)=0,"",INDEX(pl_duracao,G1388))</f>
        <v/>
      </c>
      <c r="L1388" s="39">
        <f>IF(ISNUMBER(C1388),YEAR(C1388),"")</f>
        <v/>
      </c>
      <c r="M1388" s="39">
        <f>IF(ISNUMBER(C1388),MONTH(C1388),"")</f>
        <v/>
      </c>
      <c r="N1388" s="23">
        <f>IF(L1388="","",IF(NOT(ISNUMBER(crono_ano)),"Informe o ano",IF(L1388&lt;crono_ano,"Antes do ano",IF(L1388&gt;crono_ano,"Depois do ano","No ano"))))</f>
        <v/>
      </c>
      <c r="O1388" s="39">
        <f>IF(F1388="","",IF(COUNTIF(F$7:F1388,F1388)=1,1,0))</f>
        <v/>
      </c>
      <c r="P1388" s="39">
        <f>IF(A1388&amp;B1388&amp;C1388="","",IF(AND(O1388=1,N(G1388)&gt;0),IF(INDEX(pl_ativa,MAX(1,N(G1388)))="Sim",1,0),0))</f>
        <v/>
      </c>
      <c r="Q1388" s="39">
        <f>IF(F1388="","",COUNTIFS(ex_chave_oc,F1388,ex_cancelada,"&lt;&gt;Sim"))</f>
        <v/>
      </c>
      <c r="R1388" s="51">
        <f>IF(P1388="","",IF(AND(P1388=1,N(Q1388)&gt;0),1,0))</f>
        <v/>
      </c>
      <c r="S1388" s="30">
        <f>IF(P1388="","",IF(F1388="","ERRO: data prevista ausente ou inválida",IF(O1388=0,"Duplicada: contada uma vez",IF(N(G1388)=0,"ERRO: tarefa fora do Plano Mestre",IF(P1388=0,"Tarefa retirada do plano: não conta","OK")))))</f>
        <v/>
      </c>
    </row>
    <row r="1389">
      <c r="A1389" s="29" t="n"/>
      <c r="B1389" s="25" t="n"/>
      <c r="C1389" s="49" t="n"/>
      <c r="D1389" s="29" t="n"/>
      <c r="E1389" s="23">
        <f>IF(OR(A1389="",B1389=""),"",A1389&amp;"|"&amp;B1389)</f>
        <v/>
      </c>
      <c r="F1389" s="30">
        <f>IF(OR(E1389="",NOT(ISNUMBER(C1389))),"",E1389&amp;"|"&amp;YEAR(C1389)&amp;"-"&amp;RIGHT("0"&amp;MONTH(C1389),2)&amp;"-"&amp;RIGHT("0"&amp;DAY(C1389),2))</f>
        <v/>
      </c>
      <c r="G1389" s="26">
        <f>IF(E1389="","",IFERROR(MATCH(E1389,pl_chave,0),0))</f>
        <v/>
      </c>
      <c r="H1389" s="23">
        <f>IF(G1389="","",IF(G1389=0,"Tarefa fora do plano",INDEX(pl_tag,G1389)))</f>
        <v/>
      </c>
      <c r="I1389" s="30">
        <f>IF(N(G1389)=0,"",INDEX(pl_atividade,G1389))</f>
        <v/>
      </c>
      <c r="J1389" s="50">
        <f>IF(N(G1389)=0,"",INDEX(pl_especialidade,G1389))</f>
        <v/>
      </c>
      <c r="K1389" s="28">
        <f>IF(N(G1389)=0,"",INDEX(pl_duracao,G1389))</f>
        <v/>
      </c>
      <c r="L1389" s="39">
        <f>IF(ISNUMBER(C1389),YEAR(C1389),"")</f>
        <v/>
      </c>
      <c r="M1389" s="39">
        <f>IF(ISNUMBER(C1389),MONTH(C1389),"")</f>
        <v/>
      </c>
      <c r="N1389" s="23">
        <f>IF(L1389="","",IF(NOT(ISNUMBER(crono_ano)),"Informe o ano",IF(L1389&lt;crono_ano,"Antes do ano",IF(L1389&gt;crono_ano,"Depois do ano","No ano"))))</f>
        <v/>
      </c>
      <c r="O1389" s="39">
        <f>IF(F1389="","",IF(COUNTIF(F$7:F1389,F1389)=1,1,0))</f>
        <v/>
      </c>
      <c r="P1389" s="39">
        <f>IF(A1389&amp;B1389&amp;C1389="","",IF(AND(O1389=1,N(G1389)&gt;0),IF(INDEX(pl_ativa,MAX(1,N(G1389)))="Sim",1,0),0))</f>
        <v/>
      </c>
      <c r="Q1389" s="39">
        <f>IF(F1389="","",COUNTIFS(ex_chave_oc,F1389,ex_cancelada,"&lt;&gt;Sim"))</f>
        <v/>
      </c>
      <c r="R1389" s="51">
        <f>IF(P1389="","",IF(AND(P1389=1,N(Q1389)&gt;0),1,0))</f>
        <v/>
      </c>
      <c r="S1389" s="30">
        <f>IF(P1389="","",IF(F1389="","ERRO: data prevista ausente ou inválida",IF(O1389=0,"Duplicada: contada uma vez",IF(N(G1389)=0,"ERRO: tarefa fora do Plano Mestre",IF(P1389=0,"Tarefa retirada do plano: não conta","OK")))))</f>
        <v/>
      </c>
    </row>
    <row r="1390">
      <c r="A1390" s="29" t="n"/>
      <c r="B1390" s="25" t="n"/>
      <c r="C1390" s="49" t="n"/>
      <c r="D1390" s="29" t="n"/>
      <c r="E1390" s="23">
        <f>IF(OR(A1390="",B1390=""),"",A1390&amp;"|"&amp;B1390)</f>
        <v/>
      </c>
      <c r="F1390" s="30">
        <f>IF(OR(E1390="",NOT(ISNUMBER(C1390))),"",E1390&amp;"|"&amp;YEAR(C1390)&amp;"-"&amp;RIGHT("0"&amp;MONTH(C1390),2)&amp;"-"&amp;RIGHT("0"&amp;DAY(C1390),2))</f>
        <v/>
      </c>
      <c r="G1390" s="26">
        <f>IF(E1390="","",IFERROR(MATCH(E1390,pl_chave,0),0))</f>
        <v/>
      </c>
      <c r="H1390" s="23">
        <f>IF(G1390="","",IF(G1390=0,"Tarefa fora do plano",INDEX(pl_tag,G1390)))</f>
        <v/>
      </c>
      <c r="I1390" s="30">
        <f>IF(N(G1390)=0,"",INDEX(pl_atividade,G1390))</f>
        <v/>
      </c>
      <c r="J1390" s="50">
        <f>IF(N(G1390)=0,"",INDEX(pl_especialidade,G1390))</f>
        <v/>
      </c>
      <c r="K1390" s="28">
        <f>IF(N(G1390)=0,"",INDEX(pl_duracao,G1390))</f>
        <v/>
      </c>
      <c r="L1390" s="39">
        <f>IF(ISNUMBER(C1390),YEAR(C1390),"")</f>
        <v/>
      </c>
      <c r="M1390" s="39">
        <f>IF(ISNUMBER(C1390),MONTH(C1390),"")</f>
        <v/>
      </c>
      <c r="N1390" s="23">
        <f>IF(L1390="","",IF(NOT(ISNUMBER(crono_ano)),"Informe o ano",IF(L1390&lt;crono_ano,"Antes do ano",IF(L1390&gt;crono_ano,"Depois do ano","No ano"))))</f>
        <v/>
      </c>
      <c r="O1390" s="39">
        <f>IF(F1390="","",IF(COUNTIF(F$7:F1390,F1390)=1,1,0))</f>
        <v/>
      </c>
      <c r="P1390" s="39">
        <f>IF(A1390&amp;B1390&amp;C1390="","",IF(AND(O1390=1,N(G1390)&gt;0),IF(INDEX(pl_ativa,MAX(1,N(G1390)))="Sim",1,0),0))</f>
        <v/>
      </c>
      <c r="Q1390" s="39">
        <f>IF(F1390="","",COUNTIFS(ex_chave_oc,F1390,ex_cancelada,"&lt;&gt;Sim"))</f>
        <v/>
      </c>
      <c r="R1390" s="51">
        <f>IF(P1390="","",IF(AND(P1390=1,N(Q1390)&gt;0),1,0))</f>
        <v/>
      </c>
      <c r="S1390" s="30">
        <f>IF(P1390="","",IF(F1390="","ERRO: data prevista ausente ou inválida",IF(O1390=0,"Duplicada: contada uma vez",IF(N(G1390)=0,"ERRO: tarefa fora do Plano Mestre",IF(P1390=0,"Tarefa retirada do plano: não conta","OK")))))</f>
        <v/>
      </c>
    </row>
    <row r="1391">
      <c r="A1391" s="29" t="n"/>
      <c r="B1391" s="25" t="n"/>
      <c r="C1391" s="49" t="n"/>
      <c r="D1391" s="29" t="n"/>
      <c r="E1391" s="23">
        <f>IF(OR(A1391="",B1391=""),"",A1391&amp;"|"&amp;B1391)</f>
        <v/>
      </c>
      <c r="F1391" s="30">
        <f>IF(OR(E1391="",NOT(ISNUMBER(C1391))),"",E1391&amp;"|"&amp;YEAR(C1391)&amp;"-"&amp;RIGHT("0"&amp;MONTH(C1391),2)&amp;"-"&amp;RIGHT("0"&amp;DAY(C1391),2))</f>
        <v/>
      </c>
      <c r="G1391" s="26">
        <f>IF(E1391="","",IFERROR(MATCH(E1391,pl_chave,0),0))</f>
        <v/>
      </c>
      <c r="H1391" s="23">
        <f>IF(G1391="","",IF(G1391=0,"Tarefa fora do plano",INDEX(pl_tag,G1391)))</f>
        <v/>
      </c>
      <c r="I1391" s="30">
        <f>IF(N(G1391)=0,"",INDEX(pl_atividade,G1391))</f>
        <v/>
      </c>
      <c r="J1391" s="50">
        <f>IF(N(G1391)=0,"",INDEX(pl_especialidade,G1391))</f>
        <v/>
      </c>
      <c r="K1391" s="28">
        <f>IF(N(G1391)=0,"",INDEX(pl_duracao,G1391))</f>
        <v/>
      </c>
      <c r="L1391" s="39">
        <f>IF(ISNUMBER(C1391),YEAR(C1391),"")</f>
        <v/>
      </c>
      <c r="M1391" s="39">
        <f>IF(ISNUMBER(C1391),MONTH(C1391),"")</f>
        <v/>
      </c>
      <c r="N1391" s="23">
        <f>IF(L1391="","",IF(NOT(ISNUMBER(crono_ano)),"Informe o ano",IF(L1391&lt;crono_ano,"Antes do ano",IF(L1391&gt;crono_ano,"Depois do ano","No ano"))))</f>
        <v/>
      </c>
      <c r="O1391" s="39">
        <f>IF(F1391="","",IF(COUNTIF(F$7:F1391,F1391)=1,1,0))</f>
        <v/>
      </c>
      <c r="P1391" s="39">
        <f>IF(A1391&amp;B1391&amp;C1391="","",IF(AND(O1391=1,N(G1391)&gt;0),IF(INDEX(pl_ativa,MAX(1,N(G1391)))="Sim",1,0),0))</f>
        <v/>
      </c>
      <c r="Q1391" s="39">
        <f>IF(F1391="","",COUNTIFS(ex_chave_oc,F1391,ex_cancelada,"&lt;&gt;Sim"))</f>
        <v/>
      </c>
      <c r="R1391" s="51">
        <f>IF(P1391="","",IF(AND(P1391=1,N(Q1391)&gt;0),1,0))</f>
        <v/>
      </c>
      <c r="S1391" s="30">
        <f>IF(P1391="","",IF(F1391="","ERRO: data prevista ausente ou inválida",IF(O1391=0,"Duplicada: contada uma vez",IF(N(G1391)=0,"ERRO: tarefa fora do Plano Mestre",IF(P1391=0,"Tarefa retirada do plano: não conta","OK")))))</f>
        <v/>
      </c>
    </row>
    <row r="1392">
      <c r="A1392" s="29" t="n"/>
      <c r="B1392" s="25" t="n"/>
      <c r="C1392" s="49" t="n"/>
      <c r="D1392" s="29" t="n"/>
      <c r="E1392" s="23">
        <f>IF(OR(A1392="",B1392=""),"",A1392&amp;"|"&amp;B1392)</f>
        <v/>
      </c>
      <c r="F1392" s="30">
        <f>IF(OR(E1392="",NOT(ISNUMBER(C1392))),"",E1392&amp;"|"&amp;YEAR(C1392)&amp;"-"&amp;RIGHT("0"&amp;MONTH(C1392),2)&amp;"-"&amp;RIGHT("0"&amp;DAY(C1392),2))</f>
        <v/>
      </c>
      <c r="G1392" s="26">
        <f>IF(E1392="","",IFERROR(MATCH(E1392,pl_chave,0),0))</f>
        <v/>
      </c>
      <c r="H1392" s="23">
        <f>IF(G1392="","",IF(G1392=0,"Tarefa fora do plano",INDEX(pl_tag,G1392)))</f>
        <v/>
      </c>
      <c r="I1392" s="30">
        <f>IF(N(G1392)=0,"",INDEX(pl_atividade,G1392))</f>
        <v/>
      </c>
      <c r="J1392" s="50">
        <f>IF(N(G1392)=0,"",INDEX(pl_especialidade,G1392))</f>
        <v/>
      </c>
      <c r="K1392" s="28">
        <f>IF(N(G1392)=0,"",INDEX(pl_duracao,G1392))</f>
        <v/>
      </c>
      <c r="L1392" s="39">
        <f>IF(ISNUMBER(C1392),YEAR(C1392),"")</f>
        <v/>
      </c>
      <c r="M1392" s="39">
        <f>IF(ISNUMBER(C1392),MONTH(C1392),"")</f>
        <v/>
      </c>
      <c r="N1392" s="23">
        <f>IF(L1392="","",IF(NOT(ISNUMBER(crono_ano)),"Informe o ano",IF(L1392&lt;crono_ano,"Antes do ano",IF(L1392&gt;crono_ano,"Depois do ano","No ano"))))</f>
        <v/>
      </c>
      <c r="O1392" s="39">
        <f>IF(F1392="","",IF(COUNTIF(F$7:F1392,F1392)=1,1,0))</f>
        <v/>
      </c>
      <c r="P1392" s="39">
        <f>IF(A1392&amp;B1392&amp;C1392="","",IF(AND(O1392=1,N(G1392)&gt;0),IF(INDEX(pl_ativa,MAX(1,N(G1392)))="Sim",1,0),0))</f>
        <v/>
      </c>
      <c r="Q1392" s="39">
        <f>IF(F1392="","",COUNTIFS(ex_chave_oc,F1392,ex_cancelada,"&lt;&gt;Sim"))</f>
        <v/>
      </c>
      <c r="R1392" s="51">
        <f>IF(P1392="","",IF(AND(P1392=1,N(Q1392)&gt;0),1,0))</f>
        <v/>
      </c>
      <c r="S1392" s="30">
        <f>IF(P1392="","",IF(F1392="","ERRO: data prevista ausente ou inválida",IF(O1392=0,"Duplicada: contada uma vez",IF(N(G1392)=0,"ERRO: tarefa fora do Plano Mestre",IF(P1392=0,"Tarefa retirada do plano: não conta","OK")))))</f>
        <v/>
      </c>
    </row>
    <row r="1393">
      <c r="A1393" s="29" t="n"/>
      <c r="B1393" s="25" t="n"/>
      <c r="C1393" s="49" t="n"/>
      <c r="D1393" s="29" t="n"/>
      <c r="E1393" s="23">
        <f>IF(OR(A1393="",B1393=""),"",A1393&amp;"|"&amp;B1393)</f>
        <v/>
      </c>
      <c r="F1393" s="30">
        <f>IF(OR(E1393="",NOT(ISNUMBER(C1393))),"",E1393&amp;"|"&amp;YEAR(C1393)&amp;"-"&amp;RIGHT("0"&amp;MONTH(C1393),2)&amp;"-"&amp;RIGHT("0"&amp;DAY(C1393),2))</f>
        <v/>
      </c>
      <c r="G1393" s="26">
        <f>IF(E1393="","",IFERROR(MATCH(E1393,pl_chave,0),0))</f>
        <v/>
      </c>
      <c r="H1393" s="23">
        <f>IF(G1393="","",IF(G1393=0,"Tarefa fora do plano",INDEX(pl_tag,G1393)))</f>
        <v/>
      </c>
      <c r="I1393" s="30">
        <f>IF(N(G1393)=0,"",INDEX(pl_atividade,G1393))</f>
        <v/>
      </c>
      <c r="J1393" s="50">
        <f>IF(N(G1393)=0,"",INDEX(pl_especialidade,G1393))</f>
        <v/>
      </c>
      <c r="K1393" s="28">
        <f>IF(N(G1393)=0,"",INDEX(pl_duracao,G1393))</f>
        <v/>
      </c>
      <c r="L1393" s="39">
        <f>IF(ISNUMBER(C1393),YEAR(C1393),"")</f>
        <v/>
      </c>
      <c r="M1393" s="39">
        <f>IF(ISNUMBER(C1393),MONTH(C1393),"")</f>
        <v/>
      </c>
      <c r="N1393" s="23">
        <f>IF(L1393="","",IF(NOT(ISNUMBER(crono_ano)),"Informe o ano",IF(L1393&lt;crono_ano,"Antes do ano",IF(L1393&gt;crono_ano,"Depois do ano","No ano"))))</f>
        <v/>
      </c>
      <c r="O1393" s="39">
        <f>IF(F1393="","",IF(COUNTIF(F$7:F1393,F1393)=1,1,0))</f>
        <v/>
      </c>
      <c r="P1393" s="39">
        <f>IF(A1393&amp;B1393&amp;C1393="","",IF(AND(O1393=1,N(G1393)&gt;0),IF(INDEX(pl_ativa,MAX(1,N(G1393)))="Sim",1,0),0))</f>
        <v/>
      </c>
      <c r="Q1393" s="39">
        <f>IF(F1393="","",COUNTIFS(ex_chave_oc,F1393,ex_cancelada,"&lt;&gt;Sim"))</f>
        <v/>
      </c>
      <c r="R1393" s="51">
        <f>IF(P1393="","",IF(AND(P1393=1,N(Q1393)&gt;0),1,0))</f>
        <v/>
      </c>
      <c r="S1393" s="30">
        <f>IF(P1393="","",IF(F1393="","ERRO: data prevista ausente ou inválida",IF(O1393=0,"Duplicada: contada uma vez",IF(N(G1393)=0,"ERRO: tarefa fora do Plano Mestre",IF(P1393=0,"Tarefa retirada do plano: não conta","OK")))))</f>
        <v/>
      </c>
    </row>
    <row r="1394">
      <c r="A1394" s="29" t="n"/>
      <c r="B1394" s="25" t="n"/>
      <c r="C1394" s="49" t="n"/>
      <c r="D1394" s="29" t="n"/>
      <c r="E1394" s="23">
        <f>IF(OR(A1394="",B1394=""),"",A1394&amp;"|"&amp;B1394)</f>
        <v/>
      </c>
      <c r="F1394" s="30">
        <f>IF(OR(E1394="",NOT(ISNUMBER(C1394))),"",E1394&amp;"|"&amp;YEAR(C1394)&amp;"-"&amp;RIGHT("0"&amp;MONTH(C1394),2)&amp;"-"&amp;RIGHT("0"&amp;DAY(C1394),2))</f>
        <v/>
      </c>
      <c r="G1394" s="26">
        <f>IF(E1394="","",IFERROR(MATCH(E1394,pl_chave,0),0))</f>
        <v/>
      </c>
      <c r="H1394" s="23">
        <f>IF(G1394="","",IF(G1394=0,"Tarefa fora do plano",INDEX(pl_tag,G1394)))</f>
        <v/>
      </c>
      <c r="I1394" s="30">
        <f>IF(N(G1394)=0,"",INDEX(pl_atividade,G1394))</f>
        <v/>
      </c>
      <c r="J1394" s="50">
        <f>IF(N(G1394)=0,"",INDEX(pl_especialidade,G1394))</f>
        <v/>
      </c>
      <c r="K1394" s="28">
        <f>IF(N(G1394)=0,"",INDEX(pl_duracao,G1394))</f>
        <v/>
      </c>
      <c r="L1394" s="39">
        <f>IF(ISNUMBER(C1394),YEAR(C1394),"")</f>
        <v/>
      </c>
      <c r="M1394" s="39">
        <f>IF(ISNUMBER(C1394),MONTH(C1394),"")</f>
        <v/>
      </c>
      <c r="N1394" s="23">
        <f>IF(L1394="","",IF(NOT(ISNUMBER(crono_ano)),"Informe o ano",IF(L1394&lt;crono_ano,"Antes do ano",IF(L1394&gt;crono_ano,"Depois do ano","No ano"))))</f>
        <v/>
      </c>
      <c r="O1394" s="39">
        <f>IF(F1394="","",IF(COUNTIF(F$7:F1394,F1394)=1,1,0))</f>
        <v/>
      </c>
      <c r="P1394" s="39">
        <f>IF(A1394&amp;B1394&amp;C1394="","",IF(AND(O1394=1,N(G1394)&gt;0),IF(INDEX(pl_ativa,MAX(1,N(G1394)))="Sim",1,0),0))</f>
        <v/>
      </c>
      <c r="Q1394" s="39">
        <f>IF(F1394="","",COUNTIFS(ex_chave_oc,F1394,ex_cancelada,"&lt;&gt;Sim"))</f>
        <v/>
      </c>
      <c r="R1394" s="51">
        <f>IF(P1394="","",IF(AND(P1394=1,N(Q1394)&gt;0),1,0))</f>
        <v/>
      </c>
      <c r="S1394" s="30">
        <f>IF(P1394="","",IF(F1394="","ERRO: data prevista ausente ou inválida",IF(O1394=0,"Duplicada: contada uma vez",IF(N(G1394)=0,"ERRO: tarefa fora do Plano Mestre",IF(P1394=0,"Tarefa retirada do plano: não conta","OK")))))</f>
        <v/>
      </c>
    </row>
    <row r="1395">
      <c r="A1395" s="29" t="n"/>
      <c r="B1395" s="25" t="n"/>
      <c r="C1395" s="49" t="n"/>
      <c r="D1395" s="29" t="n"/>
      <c r="E1395" s="23">
        <f>IF(OR(A1395="",B1395=""),"",A1395&amp;"|"&amp;B1395)</f>
        <v/>
      </c>
      <c r="F1395" s="30">
        <f>IF(OR(E1395="",NOT(ISNUMBER(C1395))),"",E1395&amp;"|"&amp;YEAR(C1395)&amp;"-"&amp;RIGHT("0"&amp;MONTH(C1395),2)&amp;"-"&amp;RIGHT("0"&amp;DAY(C1395),2))</f>
        <v/>
      </c>
      <c r="G1395" s="26">
        <f>IF(E1395="","",IFERROR(MATCH(E1395,pl_chave,0),0))</f>
        <v/>
      </c>
      <c r="H1395" s="23">
        <f>IF(G1395="","",IF(G1395=0,"Tarefa fora do plano",INDEX(pl_tag,G1395)))</f>
        <v/>
      </c>
      <c r="I1395" s="30">
        <f>IF(N(G1395)=0,"",INDEX(pl_atividade,G1395))</f>
        <v/>
      </c>
      <c r="J1395" s="50">
        <f>IF(N(G1395)=0,"",INDEX(pl_especialidade,G1395))</f>
        <v/>
      </c>
      <c r="K1395" s="28">
        <f>IF(N(G1395)=0,"",INDEX(pl_duracao,G1395))</f>
        <v/>
      </c>
      <c r="L1395" s="39">
        <f>IF(ISNUMBER(C1395),YEAR(C1395),"")</f>
        <v/>
      </c>
      <c r="M1395" s="39">
        <f>IF(ISNUMBER(C1395),MONTH(C1395),"")</f>
        <v/>
      </c>
      <c r="N1395" s="23">
        <f>IF(L1395="","",IF(NOT(ISNUMBER(crono_ano)),"Informe o ano",IF(L1395&lt;crono_ano,"Antes do ano",IF(L1395&gt;crono_ano,"Depois do ano","No ano"))))</f>
        <v/>
      </c>
      <c r="O1395" s="39">
        <f>IF(F1395="","",IF(COUNTIF(F$7:F1395,F1395)=1,1,0))</f>
        <v/>
      </c>
      <c r="P1395" s="39">
        <f>IF(A1395&amp;B1395&amp;C1395="","",IF(AND(O1395=1,N(G1395)&gt;0),IF(INDEX(pl_ativa,MAX(1,N(G1395)))="Sim",1,0),0))</f>
        <v/>
      </c>
      <c r="Q1395" s="39">
        <f>IF(F1395="","",COUNTIFS(ex_chave_oc,F1395,ex_cancelada,"&lt;&gt;Sim"))</f>
        <v/>
      </c>
      <c r="R1395" s="51">
        <f>IF(P1395="","",IF(AND(P1395=1,N(Q1395)&gt;0),1,0))</f>
        <v/>
      </c>
      <c r="S1395" s="30">
        <f>IF(P1395="","",IF(F1395="","ERRO: data prevista ausente ou inválida",IF(O1395=0,"Duplicada: contada uma vez",IF(N(G1395)=0,"ERRO: tarefa fora do Plano Mestre",IF(P1395=0,"Tarefa retirada do plano: não conta","OK")))))</f>
        <v/>
      </c>
    </row>
    <row r="1396">
      <c r="A1396" s="29" t="n"/>
      <c r="B1396" s="25" t="n"/>
      <c r="C1396" s="49" t="n"/>
      <c r="D1396" s="29" t="n"/>
      <c r="E1396" s="23">
        <f>IF(OR(A1396="",B1396=""),"",A1396&amp;"|"&amp;B1396)</f>
        <v/>
      </c>
      <c r="F1396" s="30">
        <f>IF(OR(E1396="",NOT(ISNUMBER(C1396))),"",E1396&amp;"|"&amp;YEAR(C1396)&amp;"-"&amp;RIGHT("0"&amp;MONTH(C1396),2)&amp;"-"&amp;RIGHT("0"&amp;DAY(C1396),2))</f>
        <v/>
      </c>
      <c r="G1396" s="26">
        <f>IF(E1396="","",IFERROR(MATCH(E1396,pl_chave,0),0))</f>
        <v/>
      </c>
      <c r="H1396" s="23">
        <f>IF(G1396="","",IF(G1396=0,"Tarefa fora do plano",INDEX(pl_tag,G1396)))</f>
        <v/>
      </c>
      <c r="I1396" s="30">
        <f>IF(N(G1396)=0,"",INDEX(pl_atividade,G1396))</f>
        <v/>
      </c>
      <c r="J1396" s="50">
        <f>IF(N(G1396)=0,"",INDEX(pl_especialidade,G1396))</f>
        <v/>
      </c>
      <c r="K1396" s="28">
        <f>IF(N(G1396)=0,"",INDEX(pl_duracao,G1396))</f>
        <v/>
      </c>
      <c r="L1396" s="39">
        <f>IF(ISNUMBER(C1396),YEAR(C1396),"")</f>
        <v/>
      </c>
      <c r="M1396" s="39">
        <f>IF(ISNUMBER(C1396),MONTH(C1396),"")</f>
        <v/>
      </c>
      <c r="N1396" s="23">
        <f>IF(L1396="","",IF(NOT(ISNUMBER(crono_ano)),"Informe o ano",IF(L1396&lt;crono_ano,"Antes do ano",IF(L1396&gt;crono_ano,"Depois do ano","No ano"))))</f>
        <v/>
      </c>
      <c r="O1396" s="39">
        <f>IF(F1396="","",IF(COUNTIF(F$7:F1396,F1396)=1,1,0))</f>
        <v/>
      </c>
      <c r="P1396" s="39">
        <f>IF(A1396&amp;B1396&amp;C1396="","",IF(AND(O1396=1,N(G1396)&gt;0),IF(INDEX(pl_ativa,MAX(1,N(G1396)))="Sim",1,0),0))</f>
        <v/>
      </c>
      <c r="Q1396" s="39">
        <f>IF(F1396="","",COUNTIFS(ex_chave_oc,F1396,ex_cancelada,"&lt;&gt;Sim"))</f>
        <v/>
      </c>
      <c r="R1396" s="51">
        <f>IF(P1396="","",IF(AND(P1396=1,N(Q1396)&gt;0),1,0))</f>
        <v/>
      </c>
      <c r="S1396" s="30">
        <f>IF(P1396="","",IF(F1396="","ERRO: data prevista ausente ou inválida",IF(O1396=0,"Duplicada: contada uma vez",IF(N(G1396)=0,"ERRO: tarefa fora do Plano Mestre",IF(P1396=0,"Tarefa retirada do plano: não conta","OK")))))</f>
        <v/>
      </c>
    </row>
    <row r="1397">
      <c r="A1397" s="29" t="n"/>
      <c r="B1397" s="25" t="n"/>
      <c r="C1397" s="49" t="n"/>
      <c r="D1397" s="29" t="n"/>
      <c r="E1397" s="23">
        <f>IF(OR(A1397="",B1397=""),"",A1397&amp;"|"&amp;B1397)</f>
        <v/>
      </c>
      <c r="F1397" s="30">
        <f>IF(OR(E1397="",NOT(ISNUMBER(C1397))),"",E1397&amp;"|"&amp;YEAR(C1397)&amp;"-"&amp;RIGHT("0"&amp;MONTH(C1397),2)&amp;"-"&amp;RIGHT("0"&amp;DAY(C1397),2))</f>
        <v/>
      </c>
      <c r="G1397" s="26">
        <f>IF(E1397="","",IFERROR(MATCH(E1397,pl_chave,0),0))</f>
        <v/>
      </c>
      <c r="H1397" s="23">
        <f>IF(G1397="","",IF(G1397=0,"Tarefa fora do plano",INDEX(pl_tag,G1397)))</f>
        <v/>
      </c>
      <c r="I1397" s="30">
        <f>IF(N(G1397)=0,"",INDEX(pl_atividade,G1397))</f>
        <v/>
      </c>
      <c r="J1397" s="50">
        <f>IF(N(G1397)=0,"",INDEX(pl_especialidade,G1397))</f>
        <v/>
      </c>
      <c r="K1397" s="28">
        <f>IF(N(G1397)=0,"",INDEX(pl_duracao,G1397))</f>
        <v/>
      </c>
      <c r="L1397" s="39">
        <f>IF(ISNUMBER(C1397),YEAR(C1397),"")</f>
        <v/>
      </c>
      <c r="M1397" s="39">
        <f>IF(ISNUMBER(C1397),MONTH(C1397),"")</f>
        <v/>
      </c>
      <c r="N1397" s="23">
        <f>IF(L1397="","",IF(NOT(ISNUMBER(crono_ano)),"Informe o ano",IF(L1397&lt;crono_ano,"Antes do ano",IF(L1397&gt;crono_ano,"Depois do ano","No ano"))))</f>
        <v/>
      </c>
      <c r="O1397" s="39">
        <f>IF(F1397="","",IF(COUNTIF(F$7:F1397,F1397)=1,1,0))</f>
        <v/>
      </c>
      <c r="P1397" s="39">
        <f>IF(A1397&amp;B1397&amp;C1397="","",IF(AND(O1397=1,N(G1397)&gt;0),IF(INDEX(pl_ativa,MAX(1,N(G1397)))="Sim",1,0),0))</f>
        <v/>
      </c>
      <c r="Q1397" s="39">
        <f>IF(F1397="","",COUNTIFS(ex_chave_oc,F1397,ex_cancelada,"&lt;&gt;Sim"))</f>
        <v/>
      </c>
      <c r="R1397" s="51">
        <f>IF(P1397="","",IF(AND(P1397=1,N(Q1397)&gt;0),1,0))</f>
        <v/>
      </c>
      <c r="S1397" s="30">
        <f>IF(P1397="","",IF(F1397="","ERRO: data prevista ausente ou inválida",IF(O1397=0,"Duplicada: contada uma vez",IF(N(G1397)=0,"ERRO: tarefa fora do Plano Mestre",IF(P1397=0,"Tarefa retirada do plano: não conta","OK")))))</f>
        <v/>
      </c>
    </row>
    <row r="1398">
      <c r="A1398" s="29" t="n"/>
      <c r="B1398" s="25" t="n"/>
      <c r="C1398" s="49" t="n"/>
      <c r="D1398" s="29" t="n"/>
      <c r="E1398" s="23">
        <f>IF(OR(A1398="",B1398=""),"",A1398&amp;"|"&amp;B1398)</f>
        <v/>
      </c>
      <c r="F1398" s="30">
        <f>IF(OR(E1398="",NOT(ISNUMBER(C1398))),"",E1398&amp;"|"&amp;YEAR(C1398)&amp;"-"&amp;RIGHT("0"&amp;MONTH(C1398),2)&amp;"-"&amp;RIGHT("0"&amp;DAY(C1398),2))</f>
        <v/>
      </c>
      <c r="G1398" s="26">
        <f>IF(E1398="","",IFERROR(MATCH(E1398,pl_chave,0),0))</f>
        <v/>
      </c>
      <c r="H1398" s="23">
        <f>IF(G1398="","",IF(G1398=0,"Tarefa fora do plano",INDEX(pl_tag,G1398)))</f>
        <v/>
      </c>
      <c r="I1398" s="30">
        <f>IF(N(G1398)=0,"",INDEX(pl_atividade,G1398))</f>
        <v/>
      </c>
      <c r="J1398" s="50">
        <f>IF(N(G1398)=0,"",INDEX(pl_especialidade,G1398))</f>
        <v/>
      </c>
      <c r="K1398" s="28">
        <f>IF(N(G1398)=0,"",INDEX(pl_duracao,G1398))</f>
        <v/>
      </c>
      <c r="L1398" s="39">
        <f>IF(ISNUMBER(C1398),YEAR(C1398),"")</f>
        <v/>
      </c>
      <c r="M1398" s="39">
        <f>IF(ISNUMBER(C1398),MONTH(C1398),"")</f>
        <v/>
      </c>
      <c r="N1398" s="23">
        <f>IF(L1398="","",IF(NOT(ISNUMBER(crono_ano)),"Informe o ano",IF(L1398&lt;crono_ano,"Antes do ano",IF(L1398&gt;crono_ano,"Depois do ano","No ano"))))</f>
        <v/>
      </c>
      <c r="O1398" s="39">
        <f>IF(F1398="","",IF(COUNTIF(F$7:F1398,F1398)=1,1,0))</f>
        <v/>
      </c>
      <c r="P1398" s="39">
        <f>IF(A1398&amp;B1398&amp;C1398="","",IF(AND(O1398=1,N(G1398)&gt;0),IF(INDEX(pl_ativa,MAX(1,N(G1398)))="Sim",1,0),0))</f>
        <v/>
      </c>
      <c r="Q1398" s="39">
        <f>IF(F1398="","",COUNTIFS(ex_chave_oc,F1398,ex_cancelada,"&lt;&gt;Sim"))</f>
        <v/>
      </c>
      <c r="R1398" s="51">
        <f>IF(P1398="","",IF(AND(P1398=1,N(Q1398)&gt;0),1,0))</f>
        <v/>
      </c>
      <c r="S1398" s="30">
        <f>IF(P1398="","",IF(F1398="","ERRO: data prevista ausente ou inválida",IF(O1398=0,"Duplicada: contada uma vez",IF(N(G1398)=0,"ERRO: tarefa fora do Plano Mestre",IF(P1398=0,"Tarefa retirada do plano: não conta","OK")))))</f>
        <v/>
      </c>
    </row>
    <row r="1399">
      <c r="A1399" s="29" t="n"/>
      <c r="B1399" s="25" t="n"/>
      <c r="C1399" s="49" t="n"/>
      <c r="D1399" s="29" t="n"/>
      <c r="E1399" s="23">
        <f>IF(OR(A1399="",B1399=""),"",A1399&amp;"|"&amp;B1399)</f>
        <v/>
      </c>
      <c r="F1399" s="30">
        <f>IF(OR(E1399="",NOT(ISNUMBER(C1399))),"",E1399&amp;"|"&amp;YEAR(C1399)&amp;"-"&amp;RIGHT("0"&amp;MONTH(C1399),2)&amp;"-"&amp;RIGHT("0"&amp;DAY(C1399),2))</f>
        <v/>
      </c>
      <c r="G1399" s="26">
        <f>IF(E1399="","",IFERROR(MATCH(E1399,pl_chave,0),0))</f>
        <v/>
      </c>
      <c r="H1399" s="23">
        <f>IF(G1399="","",IF(G1399=0,"Tarefa fora do plano",INDEX(pl_tag,G1399)))</f>
        <v/>
      </c>
      <c r="I1399" s="30">
        <f>IF(N(G1399)=0,"",INDEX(pl_atividade,G1399))</f>
        <v/>
      </c>
      <c r="J1399" s="50">
        <f>IF(N(G1399)=0,"",INDEX(pl_especialidade,G1399))</f>
        <v/>
      </c>
      <c r="K1399" s="28">
        <f>IF(N(G1399)=0,"",INDEX(pl_duracao,G1399))</f>
        <v/>
      </c>
      <c r="L1399" s="39">
        <f>IF(ISNUMBER(C1399),YEAR(C1399),"")</f>
        <v/>
      </c>
      <c r="M1399" s="39">
        <f>IF(ISNUMBER(C1399),MONTH(C1399),"")</f>
        <v/>
      </c>
      <c r="N1399" s="23">
        <f>IF(L1399="","",IF(NOT(ISNUMBER(crono_ano)),"Informe o ano",IF(L1399&lt;crono_ano,"Antes do ano",IF(L1399&gt;crono_ano,"Depois do ano","No ano"))))</f>
        <v/>
      </c>
      <c r="O1399" s="39">
        <f>IF(F1399="","",IF(COUNTIF(F$7:F1399,F1399)=1,1,0))</f>
        <v/>
      </c>
      <c r="P1399" s="39">
        <f>IF(A1399&amp;B1399&amp;C1399="","",IF(AND(O1399=1,N(G1399)&gt;0),IF(INDEX(pl_ativa,MAX(1,N(G1399)))="Sim",1,0),0))</f>
        <v/>
      </c>
      <c r="Q1399" s="39">
        <f>IF(F1399="","",COUNTIFS(ex_chave_oc,F1399,ex_cancelada,"&lt;&gt;Sim"))</f>
        <v/>
      </c>
      <c r="R1399" s="51">
        <f>IF(P1399="","",IF(AND(P1399=1,N(Q1399)&gt;0),1,0))</f>
        <v/>
      </c>
      <c r="S1399" s="30">
        <f>IF(P1399="","",IF(F1399="","ERRO: data prevista ausente ou inválida",IF(O1399=0,"Duplicada: contada uma vez",IF(N(G1399)=0,"ERRO: tarefa fora do Plano Mestre",IF(P1399=0,"Tarefa retirada do plano: não conta","OK")))))</f>
        <v/>
      </c>
    </row>
    <row r="1400">
      <c r="A1400" s="29" t="n"/>
      <c r="B1400" s="25" t="n"/>
      <c r="C1400" s="49" t="n"/>
      <c r="D1400" s="29" t="n"/>
      <c r="E1400" s="23">
        <f>IF(OR(A1400="",B1400=""),"",A1400&amp;"|"&amp;B1400)</f>
        <v/>
      </c>
      <c r="F1400" s="30">
        <f>IF(OR(E1400="",NOT(ISNUMBER(C1400))),"",E1400&amp;"|"&amp;YEAR(C1400)&amp;"-"&amp;RIGHT("0"&amp;MONTH(C1400),2)&amp;"-"&amp;RIGHT("0"&amp;DAY(C1400),2))</f>
        <v/>
      </c>
      <c r="G1400" s="26">
        <f>IF(E1400="","",IFERROR(MATCH(E1400,pl_chave,0),0))</f>
        <v/>
      </c>
      <c r="H1400" s="23">
        <f>IF(G1400="","",IF(G1400=0,"Tarefa fora do plano",INDEX(pl_tag,G1400)))</f>
        <v/>
      </c>
      <c r="I1400" s="30">
        <f>IF(N(G1400)=0,"",INDEX(pl_atividade,G1400))</f>
        <v/>
      </c>
      <c r="J1400" s="50">
        <f>IF(N(G1400)=0,"",INDEX(pl_especialidade,G1400))</f>
        <v/>
      </c>
      <c r="K1400" s="28">
        <f>IF(N(G1400)=0,"",INDEX(pl_duracao,G1400))</f>
        <v/>
      </c>
      <c r="L1400" s="39">
        <f>IF(ISNUMBER(C1400),YEAR(C1400),"")</f>
        <v/>
      </c>
      <c r="M1400" s="39">
        <f>IF(ISNUMBER(C1400),MONTH(C1400),"")</f>
        <v/>
      </c>
      <c r="N1400" s="23">
        <f>IF(L1400="","",IF(NOT(ISNUMBER(crono_ano)),"Informe o ano",IF(L1400&lt;crono_ano,"Antes do ano",IF(L1400&gt;crono_ano,"Depois do ano","No ano"))))</f>
        <v/>
      </c>
      <c r="O1400" s="39">
        <f>IF(F1400="","",IF(COUNTIF(F$7:F1400,F1400)=1,1,0))</f>
        <v/>
      </c>
      <c r="P1400" s="39">
        <f>IF(A1400&amp;B1400&amp;C1400="","",IF(AND(O1400=1,N(G1400)&gt;0),IF(INDEX(pl_ativa,MAX(1,N(G1400)))="Sim",1,0),0))</f>
        <v/>
      </c>
      <c r="Q1400" s="39">
        <f>IF(F1400="","",COUNTIFS(ex_chave_oc,F1400,ex_cancelada,"&lt;&gt;Sim"))</f>
        <v/>
      </c>
      <c r="R1400" s="51">
        <f>IF(P1400="","",IF(AND(P1400=1,N(Q1400)&gt;0),1,0))</f>
        <v/>
      </c>
      <c r="S1400" s="30">
        <f>IF(P1400="","",IF(F1400="","ERRO: data prevista ausente ou inválida",IF(O1400=0,"Duplicada: contada uma vez",IF(N(G1400)=0,"ERRO: tarefa fora do Plano Mestre",IF(P1400=0,"Tarefa retirada do plano: não conta","OK")))))</f>
        <v/>
      </c>
    </row>
    <row r="1401">
      <c r="A1401" s="29" t="n"/>
      <c r="B1401" s="25" t="n"/>
      <c r="C1401" s="49" t="n"/>
      <c r="D1401" s="29" t="n"/>
      <c r="E1401" s="23">
        <f>IF(OR(A1401="",B1401=""),"",A1401&amp;"|"&amp;B1401)</f>
        <v/>
      </c>
      <c r="F1401" s="30">
        <f>IF(OR(E1401="",NOT(ISNUMBER(C1401))),"",E1401&amp;"|"&amp;YEAR(C1401)&amp;"-"&amp;RIGHT("0"&amp;MONTH(C1401),2)&amp;"-"&amp;RIGHT("0"&amp;DAY(C1401),2))</f>
        <v/>
      </c>
      <c r="G1401" s="26">
        <f>IF(E1401="","",IFERROR(MATCH(E1401,pl_chave,0),0))</f>
        <v/>
      </c>
      <c r="H1401" s="23">
        <f>IF(G1401="","",IF(G1401=0,"Tarefa fora do plano",INDEX(pl_tag,G1401)))</f>
        <v/>
      </c>
      <c r="I1401" s="30">
        <f>IF(N(G1401)=0,"",INDEX(pl_atividade,G1401))</f>
        <v/>
      </c>
      <c r="J1401" s="50">
        <f>IF(N(G1401)=0,"",INDEX(pl_especialidade,G1401))</f>
        <v/>
      </c>
      <c r="K1401" s="28">
        <f>IF(N(G1401)=0,"",INDEX(pl_duracao,G1401))</f>
        <v/>
      </c>
      <c r="L1401" s="39">
        <f>IF(ISNUMBER(C1401),YEAR(C1401),"")</f>
        <v/>
      </c>
      <c r="M1401" s="39">
        <f>IF(ISNUMBER(C1401),MONTH(C1401),"")</f>
        <v/>
      </c>
      <c r="N1401" s="23">
        <f>IF(L1401="","",IF(NOT(ISNUMBER(crono_ano)),"Informe o ano",IF(L1401&lt;crono_ano,"Antes do ano",IF(L1401&gt;crono_ano,"Depois do ano","No ano"))))</f>
        <v/>
      </c>
      <c r="O1401" s="39">
        <f>IF(F1401="","",IF(COUNTIF(F$7:F1401,F1401)=1,1,0))</f>
        <v/>
      </c>
      <c r="P1401" s="39">
        <f>IF(A1401&amp;B1401&amp;C1401="","",IF(AND(O1401=1,N(G1401)&gt;0),IF(INDEX(pl_ativa,MAX(1,N(G1401)))="Sim",1,0),0))</f>
        <v/>
      </c>
      <c r="Q1401" s="39">
        <f>IF(F1401="","",COUNTIFS(ex_chave_oc,F1401,ex_cancelada,"&lt;&gt;Sim"))</f>
        <v/>
      </c>
      <c r="R1401" s="51">
        <f>IF(P1401="","",IF(AND(P1401=1,N(Q1401)&gt;0),1,0))</f>
        <v/>
      </c>
      <c r="S1401" s="30">
        <f>IF(P1401="","",IF(F1401="","ERRO: data prevista ausente ou inválida",IF(O1401=0,"Duplicada: contada uma vez",IF(N(G1401)=0,"ERRO: tarefa fora do Plano Mestre",IF(P1401=0,"Tarefa retirada do plano: não conta","OK")))))</f>
        <v/>
      </c>
    </row>
    <row r="1402">
      <c r="A1402" s="29" t="n"/>
      <c r="B1402" s="25" t="n"/>
      <c r="C1402" s="49" t="n"/>
      <c r="D1402" s="29" t="n"/>
      <c r="E1402" s="23">
        <f>IF(OR(A1402="",B1402=""),"",A1402&amp;"|"&amp;B1402)</f>
        <v/>
      </c>
      <c r="F1402" s="30">
        <f>IF(OR(E1402="",NOT(ISNUMBER(C1402))),"",E1402&amp;"|"&amp;YEAR(C1402)&amp;"-"&amp;RIGHT("0"&amp;MONTH(C1402),2)&amp;"-"&amp;RIGHT("0"&amp;DAY(C1402),2))</f>
        <v/>
      </c>
      <c r="G1402" s="26">
        <f>IF(E1402="","",IFERROR(MATCH(E1402,pl_chave,0),0))</f>
        <v/>
      </c>
      <c r="H1402" s="23">
        <f>IF(G1402="","",IF(G1402=0,"Tarefa fora do plano",INDEX(pl_tag,G1402)))</f>
        <v/>
      </c>
      <c r="I1402" s="30">
        <f>IF(N(G1402)=0,"",INDEX(pl_atividade,G1402))</f>
        <v/>
      </c>
      <c r="J1402" s="50">
        <f>IF(N(G1402)=0,"",INDEX(pl_especialidade,G1402))</f>
        <v/>
      </c>
      <c r="K1402" s="28">
        <f>IF(N(G1402)=0,"",INDEX(pl_duracao,G1402))</f>
        <v/>
      </c>
      <c r="L1402" s="39">
        <f>IF(ISNUMBER(C1402),YEAR(C1402),"")</f>
        <v/>
      </c>
      <c r="M1402" s="39">
        <f>IF(ISNUMBER(C1402),MONTH(C1402),"")</f>
        <v/>
      </c>
      <c r="N1402" s="23">
        <f>IF(L1402="","",IF(NOT(ISNUMBER(crono_ano)),"Informe o ano",IF(L1402&lt;crono_ano,"Antes do ano",IF(L1402&gt;crono_ano,"Depois do ano","No ano"))))</f>
        <v/>
      </c>
      <c r="O1402" s="39">
        <f>IF(F1402="","",IF(COUNTIF(F$7:F1402,F1402)=1,1,0))</f>
        <v/>
      </c>
      <c r="P1402" s="39">
        <f>IF(A1402&amp;B1402&amp;C1402="","",IF(AND(O1402=1,N(G1402)&gt;0),IF(INDEX(pl_ativa,MAX(1,N(G1402)))="Sim",1,0),0))</f>
        <v/>
      </c>
      <c r="Q1402" s="39">
        <f>IF(F1402="","",COUNTIFS(ex_chave_oc,F1402,ex_cancelada,"&lt;&gt;Sim"))</f>
        <v/>
      </c>
      <c r="R1402" s="51">
        <f>IF(P1402="","",IF(AND(P1402=1,N(Q1402)&gt;0),1,0))</f>
        <v/>
      </c>
      <c r="S1402" s="30">
        <f>IF(P1402="","",IF(F1402="","ERRO: data prevista ausente ou inválida",IF(O1402=0,"Duplicada: contada uma vez",IF(N(G1402)=0,"ERRO: tarefa fora do Plano Mestre",IF(P1402=0,"Tarefa retirada do plano: não conta","OK")))))</f>
        <v/>
      </c>
    </row>
    <row r="1403">
      <c r="A1403" s="29" t="n"/>
      <c r="B1403" s="25" t="n"/>
      <c r="C1403" s="49" t="n"/>
      <c r="D1403" s="29" t="n"/>
      <c r="E1403" s="23">
        <f>IF(OR(A1403="",B1403=""),"",A1403&amp;"|"&amp;B1403)</f>
        <v/>
      </c>
      <c r="F1403" s="30">
        <f>IF(OR(E1403="",NOT(ISNUMBER(C1403))),"",E1403&amp;"|"&amp;YEAR(C1403)&amp;"-"&amp;RIGHT("0"&amp;MONTH(C1403),2)&amp;"-"&amp;RIGHT("0"&amp;DAY(C1403),2))</f>
        <v/>
      </c>
      <c r="G1403" s="26">
        <f>IF(E1403="","",IFERROR(MATCH(E1403,pl_chave,0),0))</f>
        <v/>
      </c>
      <c r="H1403" s="23">
        <f>IF(G1403="","",IF(G1403=0,"Tarefa fora do plano",INDEX(pl_tag,G1403)))</f>
        <v/>
      </c>
      <c r="I1403" s="30">
        <f>IF(N(G1403)=0,"",INDEX(pl_atividade,G1403))</f>
        <v/>
      </c>
      <c r="J1403" s="50">
        <f>IF(N(G1403)=0,"",INDEX(pl_especialidade,G1403))</f>
        <v/>
      </c>
      <c r="K1403" s="28">
        <f>IF(N(G1403)=0,"",INDEX(pl_duracao,G1403))</f>
        <v/>
      </c>
      <c r="L1403" s="39">
        <f>IF(ISNUMBER(C1403),YEAR(C1403),"")</f>
        <v/>
      </c>
      <c r="M1403" s="39">
        <f>IF(ISNUMBER(C1403),MONTH(C1403),"")</f>
        <v/>
      </c>
      <c r="N1403" s="23">
        <f>IF(L1403="","",IF(NOT(ISNUMBER(crono_ano)),"Informe o ano",IF(L1403&lt;crono_ano,"Antes do ano",IF(L1403&gt;crono_ano,"Depois do ano","No ano"))))</f>
        <v/>
      </c>
      <c r="O1403" s="39">
        <f>IF(F1403="","",IF(COUNTIF(F$7:F1403,F1403)=1,1,0))</f>
        <v/>
      </c>
      <c r="P1403" s="39">
        <f>IF(A1403&amp;B1403&amp;C1403="","",IF(AND(O1403=1,N(G1403)&gt;0),IF(INDEX(pl_ativa,MAX(1,N(G1403)))="Sim",1,0),0))</f>
        <v/>
      </c>
      <c r="Q1403" s="39">
        <f>IF(F1403="","",COUNTIFS(ex_chave_oc,F1403,ex_cancelada,"&lt;&gt;Sim"))</f>
        <v/>
      </c>
      <c r="R1403" s="51">
        <f>IF(P1403="","",IF(AND(P1403=1,N(Q1403)&gt;0),1,0))</f>
        <v/>
      </c>
      <c r="S1403" s="30">
        <f>IF(P1403="","",IF(F1403="","ERRO: data prevista ausente ou inválida",IF(O1403=0,"Duplicada: contada uma vez",IF(N(G1403)=0,"ERRO: tarefa fora do Plano Mestre",IF(P1403=0,"Tarefa retirada do plano: não conta","OK")))))</f>
        <v/>
      </c>
    </row>
    <row r="1404">
      <c r="A1404" s="29" t="n"/>
      <c r="B1404" s="25" t="n"/>
      <c r="C1404" s="49" t="n"/>
      <c r="D1404" s="29" t="n"/>
      <c r="E1404" s="23">
        <f>IF(OR(A1404="",B1404=""),"",A1404&amp;"|"&amp;B1404)</f>
        <v/>
      </c>
      <c r="F1404" s="30">
        <f>IF(OR(E1404="",NOT(ISNUMBER(C1404))),"",E1404&amp;"|"&amp;YEAR(C1404)&amp;"-"&amp;RIGHT("0"&amp;MONTH(C1404),2)&amp;"-"&amp;RIGHT("0"&amp;DAY(C1404),2))</f>
        <v/>
      </c>
      <c r="G1404" s="26">
        <f>IF(E1404="","",IFERROR(MATCH(E1404,pl_chave,0),0))</f>
        <v/>
      </c>
      <c r="H1404" s="23">
        <f>IF(G1404="","",IF(G1404=0,"Tarefa fora do plano",INDEX(pl_tag,G1404)))</f>
        <v/>
      </c>
      <c r="I1404" s="30">
        <f>IF(N(G1404)=0,"",INDEX(pl_atividade,G1404))</f>
        <v/>
      </c>
      <c r="J1404" s="50">
        <f>IF(N(G1404)=0,"",INDEX(pl_especialidade,G1404))</f>
        <v/>
      </c>
      <c r="K1404" s="28">
        <f>IF(N(G1404)=0,"",INDEX(pl_duracao,G1404))</f>
        <v/>
      </c>
      <c r="L1404" s="39">
        <f>IF(ISNUMBER(C1404),YEAR(C1404),"")</f>
        <v/>
      </c>
      <c r="M1404" s="39">
        <f>IF(ISNUMBER(C1404),MONTH(C1404),"")</f>
        <v/>
      </c>
      <c r="N1404" s="23">
        <f>IF(L1404="","",IF(NOT(ISNUMBER(crono_ano)),"Informe o ano",IF(L1404&lt;crono_ano,"Antes do ano",IF(L1404&gt;crono_ano,"Depois do ano","No ano"))))</f>
        <v/>
      </c>
      <c r="O1404" s="39">
        <f>IF(F1404="","",IF(COUNTIF(F$7:F1404,F1404)=1,1,0))</f>
        <v/>
      </c>
      <c r="P1404" s="39">
        <f>IF(A1404&amp;B1404&amp;C1404="","",IF(AND(O1404=1,N(G1404)&gt;0),IF(INDEX(pl_ativa,MAX(1,N(G1404)))="Sim",1,0),0))</f>
        <v/>
      </c>
      <c r="Q1404" s="39">
        <f>IF(F1404="","",COUNTIFS(ex_chave_oc,F1404,ex_cancelada,"&lt;&gt;Sim"))</f>
        <v/>
      </c>
      <c r="R1404" s="51">
        <f>IF(P1404="","",IF(AND(P1404=1,N(Q1404)&gt;0),1,0))</f>
        <v/>
      </c>
      <c r="S1404" s="30">
        <f>IF(P1404="","",IF(F1404="","ERRO: data prevista ausente ou inválida",IF(O1404=0,"Duplicada: contada uma vez",IF(N(G1404)=0,"ERRO: tarefa fora do Plano Mestre",IF(P1404=0,"Tarefa retirada do plano: não conta","OK")))))</f>
        <v/>
      </c>
    </row>
    <row r="1405">
      <c r="A1405" s="29" t="n"/>
      <c r="B1405" s="25" t="n"/>
      <c r="C1405" s="49" t="n"/>
      <c r="D1405" s="29" t="n"/>
      <c r="E1405" s="23">
        <f>IF(OR(A1405="",B1405=""),"",A1405&amp;"|"&amp;B1405)</f>
        <v/>
      </c>
      <c r="F1405" s="30">
        <f>IF(OR(E1405="",NOT(ISNUMBER(C1405))),"",E1405&amp;"|"&amp;YEAR(C1405)&amp;"-"&amp;RIGHT("0"&amp;MONTH(C1405),2)&amp;"-"&amp;RIGHT("0"&amp;DAY(C1405),2))</f>
        <v/>
      </c>
      <c r="G1405" s="26">
        <f>IF(E1405="","",IFERROR(MATCH(E1405,pl_chave,0),0))</f>
        <v/>
      </c>
      <c r="H1405" s="23">
        <f>IF(G1405="","",IF(G1405=0,"Tarefa fora do plano",INDEX(pl_tag,G1405)))</f>
        <v/>
      </c>
      <c r="I1405" s="30">
        <f>IF(N(G1405)=0,"",INDEX(pl_atividade,G1405))</f>
        <v/>
      </c>
      <c r="J1405" s="50">
        <f>IF(N(G1405)=0,"",INDEX(pl_especialidade,G1405))</f>
        <v/>
      </c>
      <c r="K1405" s="28">
        <f>IF(N(G1405)=0,"",INDEX(pl_duracao,G1405))</f>
        <v/>
      </c>
      <c r="L1405" s="39">
        <f>IF(ISNUMBER(C1405),YEAR(C1405),"")</f>
        <v/>
      </c>
      <c r="M1405" s="39">
        <f>IF(ISNUMBER(C1405),MONTH(C1405),"")</f>
        <v/>
      </c>
      <c r="N1405" s="23">
        <f>IF(L1405="","",IF(NOT(ISNUMBER(crono_ano)),"Informe o ano",IF(L1405&lt;crono_ano,"Antes do ano",IF(L1405&gt;crono_ano,"Depois do ano","No ano"))))</f>
        <v/>
      </c>
      <c r="O1405" s="39">
        <f>IF(F1405="","",IF(COUNTIF(F$7:F1405,F1405)=1,1,0))</f>
        <v/>
      </c>
      <c r="P1405" s="39">
        <f>IF(A1405&amp;B1405&amp;C1405="","",IF(AND(O1405=1,N(G1405)&gt;0),IF(INDEX(pl_ativa,MAX(1,N(G1405)))="Sim",1,0),0))</f>
        <v/>
      </c>
      <c r="Q1405" s="39">
        <f>IF(F1405="","",COUNTIFS(ex_chave_oc,F1405,ex_cancelada,"&lt;&gt;Sim"))</f>
        <v/>
      </c>
      <c r="R1405" s="51">
        <f>IF(P1405="","",IF(AND(P1405=1,N(Q1405)&gt;0),1,0))</f>
        <v/>
      </c>
      <c r="S1405" s="30">
        <f>IF(P1405="","",IF(F1405="","ERRO: data prevista ausente ou inválida",IF(O1405=0,"Duplicada: contada uma vez",IF(N(G1405)=0,"ERRO: tarefa fora do Plano Mestre",IF(P1405=0,"Tarefa retirada do plano: não conta","OK")))))</f>
        <v/>
      </c>
    </row>
    <row r="1406">
      <c r="A1406" s="29" t="n"/>
      <c r="B1406" s="25" t="n"/>
      <c r="C1406" s="49" t="n"/>
      <c r="D1406" s="29" t="n"/>
      <c r="E1406" s="23">
        <f>IF(OR(A1406="",B1406=""),"",A1406&amp;"|"&amp;B1406)</f>
        <v/>
      </c>
      <c r="F1406" s="30">
        <f>IF(OR(E1406="",NOT(ISNUMBER(C1406))),"",E1406&amp;"|"&amp;YEAR(C1406)&amp;"-"&amp;RIGHT("0"&amp;MONTH(C1406),2)&amp;"-"&amp;RIGHT("0"&amp;DAY(C1406),2))</f>
        <v/>
      </c>
      <c r="G1406" s="26">
        <f>IF(E1406="","",IFERROR(MATCH(E1406,pl_chave,0),0))</f>
        <v/>
      </c>
      <c r="H1406" s="23">
        <f>IF(G1406="","",IF(G1406=0,"Tarefa fora do plano",INDEX(pl_tag,G1406)))</f>
        <v/>
      </c>
      <c r="I1406" s="30">
        <f>IF(N(G1406)=0,"",INDEX(pl_atividade,G1406))</f>
        <v/>
      </c>
      <c r="J1406" s="50">
        <f>IF(N(G1406)=0,"",INDEX(pl_especialidade,G1406))</f>
        <v/>
      </c>
      <c r="K1406" s="28">
        <f>IF(N(G1406)=0,"",INDEX(pl_duracao,G1406))</f>
        <v/>
      </c>
      <c r="L1406" s="39">
        <f>IF(ISNUMBER(C1406),YEAR(C1406),"")</f>
        <v/>
      </c>
      <c r="M1406" s="39">
        <f>IF(ISNUMBER(C1406),MONTH(C1406),"")</f>
        <v/>
      </c>
      <c r="N1406" s="23">
        <f>IF(L1406="","",IF(NOT(ISNUMBER(crono_ano)),"Informe o ano",IF(L1406&lt;crono_ano,"Antes do ano",IF(L1406&gt;crono_ano,"Depois do ano","No ano"))))</f>
        <v/>
      </c>
      <c r="O1406" s="39">
        <f>IF(F1406="","",IF(COUNTIF(F$7:F1406,F1406)=1,1,0))</f>
        <v/>
      </c>
      <c r="P1406" s="39">
        <f>IF(A1406&amp;B1406&amp;C1406="","",IF(AND(O1406=1,N(G1406)&gt;0),IF(INDEX(pl_ativa,MAX(1,N(G1406)))="Sim",1,0),0))</f>
        <v/>
      </c>
      <c r="Q1406" s="39">
        <f>IF(F1406="","",COUNTIFS(ex_chave_oc,F1406,ex_cancelada,"&lt;&gt;Sim"))</f>
        <v/>
      </c>
      <c r="R1406" s="51">
        <f>IF(P1406="","",IF(AND(P1406=1,N(Q1406)&gt;0),1,0))</f>
        <v/>
      </c>
      <c r="S1406" s="30">
        <f>IF(P1406="","",IF(F1406="","ERRO: data prevista ausente ou inválida",IF(O1406=0,"Duplicada: contada uma vez",IF(N(G1406)=0,"ERRO: tarefa fora do Plano Mestre",IF(P1406=0,"Tarefa retirada do plano: não conta","OK")))))</f>
        <v/>
      </c>
    </row>
    <row r="1407">
      <c r="A1407" s="29" t="n"/>
      <c r="B1407" s="25" t="n"/>
      <c r="C1407" s="49" t="n"/>
      <c r="D1407" s="29" t="n"/>
      <c r="E1407" s="23">
        <f>IF(OR(A1407="",B1407=""),"",A1407&amp;"|"&amp;B1407)</f>
        <v/>
      </c>
      <c r="F1407" s="30">
        <f>IF(OR(E1407="",NOT(ISNUMBER(C1407))),"",E1407&amp;"|"&amp;YEAR(C1407)&amp;"-"&amp;RIGHT("0"&amp;MONTH(C1407),2)&amp;"-"&amp;RIGHT("0"&amp;DAY(C1407),2))</f>
        <v/>
      </c>
      <c r="G1407" s="26">
        <f>IF(E1407="","",IFERROR(MATCH(E1407,pl_chave,0),0))</f>
        <v/>
      </c>
      <c r="H1407" s="23">
        <f>IF(G1407="","",IF(G1407=0,"Tarefa fora do plano",INDEX(pl_tag,G1407)))</f>
        <v/>
      </c>
      <c r="I1407" s="30">
        <f>IF(N(G1407)=0,"",INDEX(pl_atividade,G1407))</f>
        <v/>
      </c>
      <c r="J1407" s="50">
        <f>IF(N(G1407)=0,"",INDEX(pl_especialidade,G1407))</f>
        <v/>
      </c>
      <c r="K1407" s="28">
        <f>IF(N(G1407)=0,"",INDEX(pl_duracao,G1407))</f>
        <v/>
      </c>
      <c r="L1407" s="39">
        <f>IF(ISNUMBER(C1407),YEAR(C1407),"")</f>
        <v/>
      </c>
      <c r="M1407" s="39">
        <f>IF(ISNUMBER(C1407),MONTH(C1407),"")</f>
        <v/>
      </c>
      <c r="N1407" s="23">
        <f>IF(L1407="","",IF(NOT(ISNUMBER(crono_ano)),"Informe o ano",IF(L1407&lt;crono_ano,"Antes do ano",IF(L1407&gt;crono_ano,"Depois do ano","No ano"))))</f>
        <v/>
      </c>
      <c r="O1407" s="39">
        <f>IF(F1407="","",IF(COUNTIF(F$7:F1407,F1407)=1,1,0))</f>
        <v/>
      </c>
      <c r="P1407" s="39">
        <f>IF(A1407&amp;B1407&amp;C1407="","",IF(AND(O1407=1,N(G1407)&gt;0),IF(INDEX(pl_ativa,MAX(1,N(G1407)))="Sim",1,0),0))</f>
        <v/>
      </c>
      <c r="Q1407" s="39">
        <f>IF(F1407="","",COUNTIFS(ex_chave_oc,F1407,ex_cancelada,"&lt;&gt;Sim"))</f>
        <v/>
      </c>
      <c r="R1407" s="51">
        <f>IF(P1407="","",IF(AND(P1407=1,N(Q1407)&gt;0),1,0))</f>
        <v/>
      </c>
      <c r="S1407" s="30">
        <f>IF(P1407="","",IF(F1407="","ERRO: data prevista ausente ou inválida",IF(O1407=0,"Duplicada: contada uma vez",IF(N(G1407)=0,"ERRO: tarefa fora do Plano Mestre",IF(P1407=0,"Tarefa retirada do plano: não conta","OK")))))</f>
        <v/>
      </c>
    </row>
    <row r="1408">
      <c r="A1408" s="29" t="n"/>
      <c r="B1408" s="25" t="n"/>
      <c r="C1408" s="49" t="n"/>
      <c r="D1408" s="29" t="n"/>
      <c r="E1408" s="23">
        <f>IF(OR(A1408="",B1408=""),"",A1408&amp;"|"&amp;B1408)</f>
        <v/>
      </c>
      <c r="F1408" s="30">
        <f>IF(OR(E1408="",NOT(ISNUMBER(C1408))),"",E1408&amp;"|"&amp;YEAR(C1408)&amp;"-"&amp;RIGHT("0"&amp;MONTH(C1408),2)&amp;"-"&amp;RIGHT("0"&amp;DAY(C1408),2))</f>
        <v/>
      </c>
      <c r="G1408" s="26">
        <f>IF(E1408="","",IFERROR(MATCH(E1408,pl_chave,0),0))</f>
        <v/>
      </c>
      <c r="H1408" s="23">
        <f>IF(G1408="","",IF(G1408=0,"Tarefa fora do plano",INDEX(pl_tag,G1408)))</f>
        <v/>
      </c>
      <c r="I1408" s="30">
        <f>IF(N(G1408)=0,"",INDEX(pl_atividade,G1408))</f>
        <v/>
      </c>
      <c r="J1408" s="50">
        <f>IF(N(G1408)=0,"",INDEX(pl_especialidade,G1408))</f>
        <v/>
      </c>
      <c r="K1408" s="28">
        <f>IF(N(G1408)=0,"",INDEX(pl_duracao,G1408))</f>
        <v/>
      </c>
      <c r="L1408" s="39">
        <f>IF(ISNUMBER(C1408),YEAR(C1408),"")</f>
        <v/>
      </c>
      <c r="M1408" s="39">
        <f>IF(ISNUMBER(C1408),MONTH(C1408),"")</f>
        <v/>
      </c>
      <c r="N1408" s="23">
        <f>IF(L1408="","",IF(NOT(ISNUMBER(crono_ano)),"Informe o ano",IF(L1408&lt;crono_ano,"Antes do ano",IF(L1408&gt;crono_ano,"Depois do ano","No ano"))))</f>
        <v/>
      </c>
      <c r="O1408" s="39">
        <f>IF(F1408="","",IF(COUNTIF(F$7:F1408,F1408)=1,1,0))</f>
        <v/>
      </c>
      <c r="P1408" s="39">
        <f>IF(A1408&amp;B1408&amp;C1408="","",IF(AND(O1408=1,N(G1408)&gt;0),IF(INDEX(pl_ativa,MAX(1,N(G1408)))="Sim",1,0),0))</f>
        <v/>
      </c>
      <c r="Q1408" s="39">
        <f>IF(F1408="","",COUNTIFS(ex_chave_oc,F1408,ex_cancelada,"&lt;&gt;Sim"))</f>
        <v/>
      </c>
      <c r="R1408" s="51">
        <f>IF(P1408="","",IF(AND(P1408=1,N(Q1408)&gt;0),1,0))</f>
        <v/>
      </c>
      <c r="S1408" s="30">
        <f>IF(P1408="","",IF(F1408="","ERRO: data prevista ausente ou inválida",IF(O1408=0,"Duplicada: contada uma vez",IF(N(G1408)=0,"ERRO: tarefa fora do Plano Mestre",IF(P1408=0,"Tarefa retirada do plano: não conta","OK")))))</f>
        <v/>
      </c>
    </row>
    <row r="1409">
      <c r="A1409" s="29" t="n"/>
      <c r="B1409" s="25" t="n"/>
      <c r="C1409" s="49" t="n"/>
      <c r="D1409" s="29" t="n"/>
      <c r="E1409" s="23">
        <f>IF(OR(A1409="",B1409=""),"",A1409&amp;"|"&amp;B1409)</f>
        <v/>
      </c>
      <c r="F1409" s="30">
        <f>IF(OR(E1409="",NOT(ISNUMBER(C1409))),"",E1409&amp;"|"&amp;YEAR(C1409)&amp;"-"&amp;RIGHT("0"&amp;MONTH(C1409),2)&amp;"-"&amp;RIGHT("0"&amp;DAY(C1409),2))</f>
        <v/>
      </c>
      <c r="G1409" s="26">
        <f>IF(E1409="","",IFERROR(MATCH(E1409,pl_chave,0),0))</f>
        <v/>
      </c>
      <c r="H1409" s="23">
        <f>IF(G1409="","",IF(G1409=0,"Tarefa fora do plano",INDEX(pl_tag,G1409)))</f>
        <v/>
      </c>
      <c r="I1409" s="30">
        <f>IF(N(G1409)=0,"",INDEX(pl_atividade,G1409))</f>
        <v/>
      </c>
      <c r="J1409" s="50">
        <f>IF(N(G1409)=0,"",INDEX(pl_especialidade,G1409))</f>
        <v/>
      </c>
      <c r="K1409" s="28">
        <f>IF(N(G1409)=0,"",INDEX(pl_duracao,G1409))</f>
        <v/>
      </c>
      <c r="L1409" s="39">
        <f>IF(ISNUMBER(C1409),YEAR(C1409),"")</f>
        <v/>
      </c>
      <c r="M1409" s="39">
        <f>IF(ISNUMBER(C1409),MONTH(C1409),"")</f>
        <v/>
      </c>
      <c r="N1409" s="23">
        <f>IF(L1409="","",IF(NOT(ISNUMBER(crono_ano)),"Informe o ano",IF(L1409&lt;crono_ano,"Antes do ano",IF(L1409&gt;crono_ano,"Depois do ano","No ano"))))</f>
        <v/>
      </c>
      <c r="O1409" s="39">
        <f>IF(F1409="","",IF(COUNTIF(F$7:F1409,F1409)=1,1,0))</f>
        <v/>
      </c>
      <c r="P1409" s="39">
        <f>IF(A1409&amp;B1409&amp;C1409="","",IF(AND(O1409=1,N(G1409)&gt;0),IF(INDEX(pl_ativa,MAX(1,N(G1409)))="Sim",1,0),0))</f>
        <v/>
      </c>
      <c r="Q1409" s="39">
        <f>IF(F1409="","",COUNTIFS(ex_chave_oc,F1409,ex_cancelada,"&lt;&gt;Sim"))</f>
        <v/>
      </c>
      <c r="R1409" s="51">
        <f>IF(P1409="","",IF(AND(P1409=1,N(Q1409)&gt;0),1,0))</f>
        <v/>
      </c>
      <c r="S1409" s="30">
        <f>IF(P1409="","",IF(F1409="","ERRO: data prevista ausente ou inválida",IF(O1409=0,"Duplicada: contada uma vez",IF(N(G1409)=0,"ERRO: tarefa fora do Plano Mestre",IF(P1409=0,"Tarefa retirada do plano: não conta","OK")))))</f>
        <v/>
      </c>
    </row>
    <row r="1410">
      <c r="A1410" s="29" t="n"/>
      <c r="B1410" s="25" t="n"/>
      <c r="C1410" s="49" t="n"/>
      <c r="D1410" s="29" t="n"/>
      <c r="E1410" s="23">
        <f>IF(OR(A1410="",B1410=""),"",A1410&amp;"|"&amp;B1410)</f>
        <v/>
      </c>
      <c r="F1410" s="30">
        <f>IF(OR(E1410="",NOT(ISNUMBER(C1410))),"",E1410&amp;"|"&amp;YEAR(C1410)&amp;"-"&amp;RIGHT("0"&amp;MONTH(C1410),2)&amp;"-"&amp;RIGHT("0"&amp;DAY(C1410),2))</f>
        <v/>
      </c>
      <c r="G1410" s="26">
        <f>IF(E1410="","",IFERROR(MATCH(E1410,pl_chave,0),0))</f>
        <v/>
      </c>
      <c r="H1410" s="23">
        <f>IF(G1410="","",IF(G1410=0,"Tarefa fora do plano",INDEX(pl_tag,G1410)))</f>
        <v/>
      </c>
      <c r="I1410" s="30">
        <f>IF(N(G1410)=0,"",INDEX(pl_atividade,G1410))</f>
        <v/>
      </c>
      <c r="J1410" s="50">
        <f>IF(N(G1410)=0,"",INDEX(pl_especialidade,G1410))</f>
        <v/>
      </c>
      <c r="K1410" s="28">
        <f>IF(N(G1410)=0,"",INDEX(pl_duracao,G1410))</f>
        <v/>
      </c>
      <c r="L1410" s="39">
        <f>IF(ISNUMBER(C1410),YEAR(C1410),"")</f>
        <v/>
      </c>
      <c r="M1410" s="39">
        <f>IF(ISNUMBER(C1410),MONTH(C1410),"")</f>
        <v/>
      </c>
      <c r="N1410" s="23">
        <f>IF(L1410="","",IF(NOT(ISNUMBER(crono_ano)),"Informe o ano",IF(L1410&lt;crono_ano,"Antes do ano",IF(L1410&gt;crono_ano,"Depois do ano","No ano"))))</f>
        <v/>
      </c>
      <c r="O1410" s="39">
        <f>IF(F1410="","",IF(COUNTIF(F$7:F1410,F1410)=1,1,0))</f>
        <v/>
      </c>
      <c r="P1410" s="39">
        <f>IF(A1410&amp;B1410&amp;C1410="","",IF(AND(O1410=1,N(G1410)&gt;0),IF(INDEX(pl_ativa,MAX(1,N(G1410)))="Sim",1,0),0))</f>
        <v/>
      </c>
      <c r="Q1410" s="39">
        <f>IF(F1410="","",COUNTIFS(ex_chave_oc,F1410,ex_cancelada,"&lt;&gt;Sim"))</f>
        <v/>
      </c>
      <c r="R1410" s="51">
        <f>IF(P1410="","",IF(AND(P1410=1,N(Q1410)&gt;0),1,0))</f>
        <v/>
      </c>
      <c r="S1410" s="30">
        <f>IF(P1410="","",IF(F1410="","ERRO: data prevista ausente ou inválida",IF(O1410=0,"Duplicada: contada uma vez",IF(N(G1410)=0,"ERRO: tarefa fora do Plano Mestre",IF(P1410=0,"Tarefa retirada do plano: não conta","OK")))))</f>
        <v/>
      </c>
    </row>
    <row r="1411">
      <c r="A1411" s="29" t="n"/>
      <c r="B1411" s="25" t="n"/>
      <c r="C1411" s="49" t="n"/>
      <c r="D1411" s="29" t="n"/>
      <c r="E1411" s="23">
        <f>IF(OR(A1411="",B1411=""),"",A1411&amp;"|"&amp;B1411)</f>
        <v/>
      </c>
      <c r="F1411" s="30">
        <f>IF(OR(E1411="",NOT(ISNUMBER(C1411))),"",E1411&amp;"|"&amp;YEAR(C1411)&amp;"-"&amp;RIGHT("0"&amp;MONTH(C1411),2)&amp;"-"&amp;RIGHT("0"&amp;DAY(C1411),2))</f>
        <v/>
      </c>
      <c r="G1411" s="26">
        <f>IF(E1411="","",IFERROR(MATCH(E1411,pl_chave,0),0))</f>
        <v/>
      </c>
      <c r="H1411" s="23">
        <f>IF(G1411="","",IF(G1411=0,"Tarefa fora do plano",INDEX(pl_tag,G1411)))</f>
        <v/>
      </c>
      <c r="I1411" s="30">
        <f>IF(N(G1411)=0,"",INDEX(pl_atividade,G1411))</f>
        <v/>
      </c>
      <c r="J1411" s="50">
        <f>IF(N(G1411)=0,"",INDEX(pl_especialidade,G1411))</f>
        <v/>
      </c>
      <c r="K1411" s="28">
        <f>IF(N(G1411)=0,"",INDEX(pl_duracao,G1411))</f>
        <v/>
      </c>
      <c r="L1411" s="39">
        <f>IF(ISNUMBER(C1411),YEAR(C1411),"")</f>
        <v/>
      </c>
      <c r="M1411" s="39">
        <f>IF(ISNUMBER(C1411),MONTH(C1411),"")</f>
        <v/>
      </c>
      <c r="N1411" s="23">
        <f>IF(L1411="","",IF(NOT(ISNUMBER(crono_ano)),"Informe o ano",IF(L1411&lt;crono_ano,"Antes do ano",IF(L1411&gt;crono_ano,"Depois do ano","No ano"))))</f>
        <v/>
      </c>
      <c r="O1411" s="39">
        <f>IF(F1411="","",IF(COUNTIF(F$7:F1411,F1411)=1,1,0))</f>
        <v/>
      </c>
      <c r="P1411" s="39">
        <f>IF(A1411&amp;B1411&amp;C1411="","",IF(AND(O1411=1,N(G1411)&gt;0),IF(INDEX(pl_ativa,MAX(1,N(G1411)))="Sim",1,0),0))</f>
        <v/>
      </c>
      <c r="Q1411" s="39">
        <f>IF(F1411="","",COUNTIFS(ex_chave_oc,F1411,ex_cancelada,"&lt;&gt;Sim"))</f>
        <v/>
      </c>
      <c r="R1411" s="51">
        <f>IF(P1411="","",IF(AND(P1411=1,N(Q1411)&gt;0),1,0))</f>
        <v/>
      </c>
      <c r="S1411" s="30">
        <f>IF(P1411="","",IF(F1411="","ERRO: data prevista ausente ou inválida",IF(O1411=0,"Duplicada: contada uma vez",IF(N(G1411)=0,"ERRO: tarefa fora do Plano Mestre",IF(P1411=0,"Tarefa retirada do plano: não conta","OK")))))</f>
        <v/>
      </c>
    </row>
    <row r="1412">
      <c r="A1412" s="29" t="n"/>
      <c r="B1412" s="25" t="n"/>
      <c r="C1412" s="49" t="n"/>
      <c r="D1412" s="29" t="n"/>
      <c r="E1412" s="23">
        <f>IF(OR(A1412="",B1412=""),"",A1412&amp;"|"&amp;B1412)</f>
        <v/>
      </c>
      <c r="F1412" s="30">
        <f>IF(OR(E1412="",NOT(ISNUMBER(C1412))),"",E1412&amp;"|"&amp;YEAR(C1412)&amp;"-"&amp;RIGHT("0"&amp;MONTH(C1412),2)&amp;"-"&amp;RIGHT("0"&amp;DAY(C1412),2))</f>
        <v/>
      </c>
      <c r="G1412" s="26">
        <f>IF(E1412="","",IFERROR(MATCH(E1412,pl_chave,0),0))</f>
        <v/>
      </c>
      <c r="H1412" s="23">
        <f>IF(G1412="","",IF(G1412=0,"Tarefa fora do plano",INDEX(pl_tag,G1412)))</f>
        <v/>
      </c>
      <c r="I1412" s="30">
        <f>IF(N(G1412)=0,"",INDEX(pl_atividade,G1412))</f>
        <v/>
      </c>
      <c r="J1412" s="50">
        <f>IF(N(G1412)=0,"",INDEX(pl_especialidade,G1412))</f>
        <v/>
      </c>
      <c r="K1412" s="28">
        <f>IF(N(G1412)=0,"",INDEX(pl_duracao,G1412))</f>
        <v/>
      </c>
      <c r="L1412" s="39">
        <f>IF(ISNUMBER(C1412),YEAR(C1412),"")</f>
        <v/>
      </c>
      <c r="M1412" s="39">
        <f>IF(ISNUMBER(C1412),MONTH(C1412),"")</f>
        <v/>
      </c>
      <c r="N1412" s="23">
        <f>IF(L1412="","",IF(NOT(ISNUMBER(crono_ano)),"Informe o ano",IF(L1412&lt;crono_ano,"Antes do ano",IF(L1412&gt;crono_ano,"Depois do ano","No ano"))))</f>
        <v/>
      </c>
      <c r="O1412" s="39">
        <f>IF(F1412="","",IF(COUNTIF(F$7:F1412,F1412)=1,1,0))</f>
        <v/>
      </c>
      <c r="P1412" s="39">
        <f>IF(A1412&amp;B1412&amp;C1412="","",IF(AND(O1412=1,N(G1412)&gt;0),IF(INDEX(pl_ativa,MAX(1,N(G1412)))="Sim",1,0),0))</f>
        <v/>
      </c>
      <c r="Q1412" s="39">
        <f>IF(F1412="","",COUNTIFS(ex_chave_oc,F1412,ex_cancelada,"&lt;&gt;Sim"))</f>
        <v/>
      </c>
      <c r="R1412" s="51">
        <f>IF(P1412="","",IF(AND(P1412=1,N(Q1412)&gt;0),1,0))</f>
        <v/>
      </c>
      <c r="S1412" s="30">
        <f>IF(P1412="","",IF(F1412="","ERRO: data prevista ausente ou inválida",IF(O1412=0,"Duplicada: contada uma vez",IF(N(G1412)=0,"ERRO: tarefa fora do Plano Mestre",IF(P1412=0,"Tarefa retirada do plano: não conta","OK")))))</f>
        <v/>
      </c>
    </row>
    <row r="1413">
      <c r="A1413" s="29" t="n"/>
      <c r="B1413" s="25" t="n"/>
      <c r="C1413" s="49" t="n"/>
      <c r="D1413" s="29" t="n"/>
      <c r="E1413" s="23">
        <f>IF(OR(A1413="",B1413=""),"",A1413&amp;"|"&amp;B1413)</f>
        <v/>
      </c>
      <c r="F1413" s="30">
        <f>IF(OR(E1413="",NOT(ISNUMBER(C1413))),"",E1413&amp;"|"&amp;YEAR(C1413)&amp;"-"&amp;RIGHT("0"&amp;MONTH(C1413),2)&amp;"-"&amp;RIGHT("0"&amp;DAY(C1413),2))</f>
        <v/>
      </c>
      <c r="G1413" s="26">
        <f>IF(E1413="","",IFERROR(MATCH(E1413,pl_chave,0),0))</f>
        <v/>
      </c>
      <c r="H1413" s="23">
        <f>IF(G1413="","",IF(G1413=0,"Tarefa fora do plano",INDEX(pl_tag,G1413)))</f>
        <v/>
      </c>
      <c r="I1413" s="30">
        <f>IF(N(G1413)=0,"",INDEX(pl_atividade,G1413))</f>
        <v/>
      </c>
      <c r="J1413" s="50">
        <f>IF(N(G1413)=0,"",INDEX(pl_especialidade,G1413))</f>
        <v/>
      </c>
      <c r="K1413" s="28">
        <f>IF(N(G1413)=0,"",INDEX(pl_duracao,G1413))</f>
        <v/>
      </c>
      <c r="L1413" s="39">
        <f>IF(ISNUMBER(C1413),YEAR(C1413),"")</f>
        <v/>
      </c>
      <c r="M1413" s="39">
        <f>IF(ISNUMBER(C1413),MONTH(C1413),"")</f>
        <v/>
      </c>
      <c r="N1413" s="23">
        <f>IF(L1413="","",IF(NOT(ISNUMBER(crono_ano)),"Informe o ano",IF(L1413&lt;crono_ano,"Antes do ano",IF(L1413&gt;crono_ano,"Depois do ano","No ano"))))</f>
        <v/>
      </c>
      <c r="O1413" s="39">
        <f>IF(F1413="","",IF(COUNTIF(F$7:F1413,F1413)=1,1,0))</f>
        <v/>
      </c>
      <c r="P1413" s="39">
        <f>IF(A1413&amp;B1413&amp;C1413="","",IF(AND(O1413=1,N(G1413)&gt;0),IF(INDEX(pl_ativa,MAX(1,N(G1413)))="Sim",1,0),0))</f>
        <v/>
      </c>
      <c r="Q1413" s="39">
        <f>IF(F1413="","",COUNTIFS(ex_chave_oc,F1413,ex_cancelada,"&lt;&gt;Sim"))</f>
        <v/>
      </c>
      <c r="R1413" s="51">
        <f>IF(P1413="","",IF(AND(P1413=1,N(Q1413)&gt;0),1,0))</f>
        <v/>
      </c>
      <c r="S1413" s="30">
        <f>IF(P1413="","",IF(F1413="","ERRO: data prevista ausente ou inválida",IF(O1413=0,"Duplicada: contada uma vez",IF(N(G1413)=0,"ERRO: tarefa fora do Plano Mestre",IF(P1413=0,"Tarefa retirada do plano: não conta","OK")))))</f>
        <v/>
      </c>
    </row>
    <row r="1414">
      <c r="A1414" s="29" t="n"/>
      <c r="B1414" s="25" t="n"/>
      <c r="C1414" s="49" t="n"/>
      <c r="D1414" s="29" t="n"/>
      <c r="E1414" s="23">
        <f>IF(OR(A1414="",B1414=""),"",A1414&amp;"|"&amp;B1414)</f>
        <v/>
      </c>
      <c r="F1414" s="30">
        <f>IF(OR(E1414="",NOT(ISNUMBER(C1414))),"",E1414&amp;"|"&amp;YEAR(C1414)&amp;"-"&amp;RIGHT("0"&amp;MONTH(C1414),2)&amp;"-"&amp;RIGHT("0"&amp;DAY(C1414),2))</f>
        <v/>
      </c>
      <c r="G1414" s="26">
        <f>IF(E1414="","",IFERROR(MATCH(E1414,pl_chave,0),0))</f>
        <v/>
      </c>
      <c r="H1414" s="23">
        <f>IF(G1414="","",IF(G1414=0,"Tarefa fora do plano",INDEX(pl_tag,G1414)))</f>
        <v/>
      </c>
      <c r="I1414" s="30">
        <f>IF(N(G1414)=0,"",INDEX(pl_atividade,G1414))</f>
        <v/>
      </c>
      <c r="J1414" s="50">
        <f>IF(N(G1414)=0,"",INDEX(pl_especialidade,G1414))</f>
        <v/>
      </c>
      <c r="K1414" s="28">
        <f>IF(N(G1414)=0,"",INDEX(pl_duracao,G1414))</f>
        <v/>
      </c>
      <c r="L1414" s="39">
        <f>IF(ISNUMBER(C1414),YEAR(C1414),"")</f>
        <v/>
      </c>
      <c r="M1414" s="39">
        <f>IF(ISNUMBER(C1414),MONTH(C1414),"")</f>
        <v/>
      </c>
      <c r="N1414" s="23">
        <f>IF(L1414="","",IF(NOT(ISNUMBER(crono_ano)),"Informe o ano",IF(L1414&lt;crono_ano,"Antes do ano",IF(L1414&gt;crono_ano,"Depois do ano","No ano"))))</f>
        <v/>
      </c>
      <c r="O1414" s="39">
        <f>IF(F1414="","",IF(COUNTIF(F$7:F1414,F1414)=1,1,0))</f>
        <v/>
      </c>
      <c r="P1414" s="39">
        <f>IF(A1414&amp;B1414&amp;C1414="","",IF(AND(O1414=1,N(G1414)&gt;0),IF(INDEX(pl_ativa,MAX(1,N(G1414)))="Sim",1,0),0))</f>
        <v/>
      </c>
      <c r="Q1414" s="39">
        <f>IF(F1414="","",COUNTIFS(ex_chave_oc,F1414,ex_cancelada,"&lt;&gt;Sim"))</f>
        <v/>
      </c>
      <c r="R1414" s="51">
        <f>IF(P1414="","",IF(AND(P1414=1,N(Q1414)&gt;0),1,0))</f>
        <v/>
      </c>
      <c r="S1414" s="30">
        <f>IF(P1414="","",IF(F1414="","ERRO: data prevista ausente ou inválida",IF(O1414=0,"Duplicada: contada uma vez",IF(N(G1414)=0,"ERRO: tarefa fora do Plano Mestre",IF(P1414=0,"Tarefa retirada do plano: não conta","OK")))))</f>
        <v/>
      </c>
    </row>
    <row r="1415">
      <c r="A1415" s="29" t="n"/>
      <c r="B1415" s="25" t="n"/>
      <c r="C1415" s="49" t="n"/>
      <c r="D1415" s="29" t="n"/>
      <c r="E1415" s="23">
        <f>IF(OR(A1415="",B1415=""),"",A1415&amp;"|"&amp;B1415)</f>
        <v/>
      </c>
      <c r="F1415" s="30">
        <f>IF(OR(E1415="",NOT(ISNUMBER(C1415))),"",E1415&amp;"|"&amp;YEAR(C1415)&amp;"-"&amp;RIGHT("0"&amp;MONTH(C1415),2)&amp;"-"&amp;RIGHT("0"&amp;DAY(C1415),2))</f>
        <v/>
      </c>
      <c r="G1415" s="26">
        <f>IF(E1415="","",IFERROR(MATCH(E1415,pl_chave,0),0))</f>
        <v/>
      </c>
      <c r="H1415" s="23">
        <f>IF(G1415="","",IF(G1415=0,"Tarefa fora do plano",INDEX(pl_tag,G1415)))</f>
        <v/>
      </c>
      <c r="I1415" s="30">
        <f>IF(N(G1415)=0,"",INDEX(pl_atividade,G1415))</f>
        <v/>
      </c>
      <c r="J1415" s="50">
        <f>IF(N(G1415)=0,"",INDEX(pl_especialidade,G1415))</f>
        <v/>
      </c>
      <c r="K1415" s="28">
        <f>IF(N(G1415)=0,"",INDEX(pl_duracao,G1415))</f>
        <v/>
      </c>
      <c r="L1415" s="39">
        <f>IF(ISNUMBER(C1415),YEAR(C1415),"")</f>
        <v/>
      </c>
      <c r="M1415" s="39">
        <f>IF(ISNUMBER(C1415),MONTH(C1415),"")</f>
        <v/>
      </c>
      <c r="N1415" s="23">
        <f>IF(L1415="","",IF(NOT(ISNUMBER(crono_ano)),"Informe o ano",IF(L1415&lt;crono_ano,"Antes do ano",IF(L1415&gt;crono_ano,"Depois do ano","No ano"))))</f>
        <v/>
      </c>
      <c r="O1415" s="39">
        <f>IF(F1415="","",IF(COUNTIF(F$7:F1415,F1415)=1,1,0))</f>
        <v/>
      </c>
      <c r="P1415" s="39">
        <f>IF(A1415&amp;B1415&amp;C1415="","",IF(AND(O1415=1,N(G1415)&gt;0),IF(INDEX(pl_ativa,MAX(1,N(G1415)))="Sim",1,0),0))</f>
        <v/>
      </c>
      <c r="Q1415" s="39">
        <f>IF(F1415="","",COUNTIFS(ex_chave_oc,F1415,ex_cancelada,"&lt;&gt;Sim"))</f>
        <v/>
      </c>
      <c r="R1415" s="51">
        <f>IF(P1415="","",IF(AND(P1415=1,N(Q1415)&gt;0),1,0))</f>
        <v/>
      </c>
      <c r="S1415" s="30">
        <f>IF(P1415="","",IF(F1415="","ERRO: data prevista ausente ou inválida",IF(O1415=0,"Duplicada: contada uma vez",IF(N(G1415)=0,"ERRO: tarefa fora do Plano Mestre",IF(P1415=0,"Tarefa retirada do plano: não conta","OK")))))</f>
        <v/>
      </c>
    </row>
    <row r="1416">
      <c r="A1416" s="29" t="n"/>
      <c r="B1416" s="25" t="n"/>
      <c r="C1416" s="49" t="n"/>
      <c r="D1416" s="29" t="n"/>
      <c r="E1416" s="23">
        <f>IF(OR(A1416="",B1416=""),"",A1416&amp;"|"&amp;B1416)</f>
        <v/>
      </c>
      <c r="F1416" s="30">
        <f>IF(OR(E1416="",NOT(ISNUMBER(C1416))),"",E1416&amp;"|"&amp;YEAR(C1416)&amp;"-"&amp;RIGHT("0"&amp;MONTH(C1416),2)&amp;"-"&amp;RIGHT("0"&amp;DAY(C1416),2))</f>
        <v/>
      </c>
      <c r="G1416" s="26">
        <f>IF(E1416="","",IFERROR(MATCH(E1416,pl_chave,0),0))</f>
        <v/>
      </c>
      <c r="H1416" s="23">
        <f>IF(G1416="","",IF(G1416=0,"Tarefa fora do plano",INDEX(pl_tag,G1416)))</f>
        <v/>
      </c>
      <c r="I1416" s="30">
        <f>IF(N(G1416)=0,"",INDEX(pl_atividade,G1416))</f>
        <v/>
      </c>
      <c r="J1416" s="50">
        <f>IF(N(G1416)=0,"",INDEX(pl_especialidade,G1416))</f>
        <v/>
      </c>
      <c r="K1416" s="28">
        <f>IF(N(G1416)=0,"",INDEX(pl_duracao,G1416))</f>
        <v/>
      </c>
      <c r="L1416" s="39">
        <f>IF(ISNUMBER(C1416),YEAR(C1416),"")</f>
        <v/>
      </c>
      <c r="M1416" s="39">
        <f>IF(ISNUMBER(C1416),MONTH(C1416),"")</f>
        <v/>
      </c>
      <c r="N1416" s="23">
        <f>IF(L1416="","",IF(NOT(ISNUMBER(crono_ano)),"Informe o ano",IF(L1416&lt;crono_ano,"Antes do ano",IF(L1416&gt;crono_ano,"Depois do ano","No ano"))))</f>
        <v/>
      </c>
      <c r="O1416" s="39">
        <f>IF(F1416="","",IF(COUNTIF(F$7:F1416,F1416)=1,1,0))</f>
        <v/>
      </c>
      <c r="P1416" s="39">
        <f>IF(A1416&amp;B1416&amp;C1416="","",IF(AND(O1416=1,N(G1416)&gt;0),IF(INDEX(pl_ativa,MAX(1,N(G1416)))="Sim",1,0),0))</f>
        <v/>
      </c>
      <c r="Q1416" s="39">
        <f>IF(F1416="","",COUNTIFS(ex_chave_oc,F1416,ex_cancelada,"&lt;&gt;Sim"))</f>
        <v/>
      </c>
      <c r="R1416" s="51">
        <f>IF(P1416="","",IF(AND(P1416=1,N(Q1416)&gt;0),1,0))</f>
        <v/>
      </c>
      <c r="S1416" s="30">
        <f>IF(P1416="","",IF(F1416="","ERRO: data prevista ausente ou inválida",IF(O1416=0,"Duplicada: contada uma vez",IF(N(G1416)=0,"ERRO: tarefa fora do Plano Mestre",IF(P1416=0,"Tarefa retirada do plano: não conta","OK")))))</f>
        <v/>
      </c>
    </row>
    <row r="1417">
      <c r="A1417" s="29" t="n"/>
      <c r="B1417" s="25" t="n"/>
      <c r="C1417" s="49" t="n"/>
      <c r="D1417" s="29" t="n"/>
      <c r="E1417" s="23">
        <f>IF(OR(A1417="",B1417=""),"",A1417&amp;"|"&amp;B1417)</f>
        <v/>
      </c>
      <c r="F1417" s="30">
        <f>IF(OR(E1417="",NOT(ISNUMBER(C1417))),"",E1417&amp;"|"&amp;YEAR(C1417)&amp;"-"&amp;RIGHT("0"&amp;MONTH(C1417),2)&amp;"-"&amp;RIGHT("0"&amp;DAY(C1417),2))</f>
        <v/>
      </c>
      <c r="G1417" s="26">
        <f>IF(E1417="","",IFERROR(MATCH(E1417,pl_chave,0),0))</f>
        <v/>
      </c>
      <c r="H1417" s="23">
        <f>IF(G1417="","",IF(G1417=0,"Tarefa fora do plano",INDEX(pl_tag,G1417)))</f>
        <v/>
      </c>
      <c r="I1417" s="30">
        <f>IF(N(G1417)=0,"",INDEX(pl_atividade,G1417))</f>
        <v/>
      </c>
      <c r="J1417" s="50">
        <f>IF(N(G1417)=0,"",INDEX(pl_especialidade,G1417))</f>
        <v/>
      </c>
      <c r="K1417" s="28">
        <f>IF(N(G1417)=0,"",INDEX(pl_duracao,G1417))</f>
        <v/>
      </c>
      <c r="L1417" s="39">
        <f>IF(ISNUMBER(C1417),YEAR(C1417),"")</f>
        <v/>
      </c>
      <c r="M1417" s="39">
        <f>IF(ISNUMBER(C1417),MONTH(C1417),"")</f>
        <v/>
      </c>
      <c r="N1417" s="23">
        <f>IF(L1417="","",IF(NOT(ISNUMBER(crono_ano)),"Informe o ano",IF(L1417&lt;crono_ano,"Antes do ano",IF(L1417&gt;crono_ano,"Depois do ano","No ano"))))</f>
        <v/>
      </c>
      <c r="O1417" s="39">
        <f>IF(F1417="","",IF(COUNTIF(F$7:F1417,F1417)=1,1,0))</f>
        <v/>
      </c>
      <c r="P1417" s="39">
        <f>IF(A1417&amp;B1417&amp;C1417="","",IF(AND(O1417=1,N(G1417)&gt;0),IF(INDEX(pl_ativa,MAX(1,N(G1417)))="Sim",1,0),0))</f>
        <v/>
      </c>
      <c r="Q1417" s="39">
        <f>IF(F1417="","",COUNTIFS(ex_chave_oc,F1417,ex_cancelada,"&lt;&gt;Sim"))</f>
        <v/>
      </c>
      <c r="R1417" s="51">
        <f>IF(P1417="","",IF(AND(P1417=1,N(Q1417)&gt;0),1,0))</f>
        <v/>
      </c>
      <c r="S1417" s="30">
        <f>IF(P1417="","",IF(F1417="","ERRO: data prevista ausente ou inválida",IF(O1417=0,"Duplicada: contada uma vez",IF(N(G1417)=0,"ERRO: tarefa fora do Plano Mestre",IF(P1417=0,"Tarefa retirada do plano: não conta","OK")))))</f>
        <v/>
      </c>
    </row>
    <row r="1418">
      <c r="A1418" s="29" t="n"/>
      <c r="B1418" s="25" t="n"/>
      <c r="C1418" s="49" t="n"/>
      <c r="D1418" s="29" t="n"/>
      <c r="E1418" s="23">
        <f>IF(OR(A1418="",B1418=""),"",A1418&amp;"|"&amp;B1418)</f>
        <v/>
      </c>
      <c r="F1418" s="30">
        <f>IF(OR(E1418="",NOT(ISNUMBER(C1418))),"",E1418&amp;"|"&amp;YEAR(C1418)&amp;"-"&amp;RIGHT("0"&amp;MONTH(C1418),2)&amp;"-"&amp;RIGHT("0"&amp;DAY(C1418),2))</f>
        <v/>
      </c>
      <c r="G1418" s="26">
        <f>IF(E1418="","",IFERROR(MATCH(E1418,pl_chave,0),0))</f>
        <v/>
      </c>
      <c r="H1418" s="23">
        <f>IF(G1418="","",IF(G1418=0,"Tarefa fora do plano",INDEX(pl_tag,G1418)))</f>
        <v/>
      </c>
      <c r="I1418" s="30">
        <f>IF(N(G1418)=0,"",INDEX(pl_atividade,G1418))</f>
        <v/>
      </c>
      <c r="J1418" s="50">
        <f>IF(N(G1418)=0,"",INDEX(pl_especialidade,G1418))</f>
        <v/>
      </c>
      <c r="K1418" s="28">
        <f>IF(N(G1418)=0,"",INDEX(pl_duracao,G1418))</f>
        <v/>
      </c>
      <c r="L1418" s="39">
        <f>IF(ISNUMBER(C1418),YEAR(C1418),"")</f>
        <v/>
      </c>
      <c r="M1418" s="39">
        <f>IF(ISNUMBER(C1418),MONTH(C1418),"")</f>
        <v/>
      </c>
      <c r="N1418" s="23">
        <f>IF(L1418="","",IF(NOT(ISNUMBER(crono_ano)),"Informe o ano",IF(L1418&lt;crono_ano,"Antes do ano",IF(L1418&gt;crono_ano,"Depois do ano","No ano"))))</f>
        <v/>
      </c>
      <c r="O1418" s="39">
        <f>IF(F1418="","",IF(COUNTIF(F$7:F1418,F1418)=1,1,0))</f>
        <v/>
      </c>
      <c r="P1418" s="39">
        <f>IF(A1418&amp;B1418&amp;C1418="","",IF(AND(O1418=1,N(G1418)&gt;0),IF(INDEX(pl_ativa,MAX(1,N(G1418)))="Sim",1,0),0))</f>
        <v/>
      </c>
      <c r="Q1418" s="39">
        <f>IF(F1418="","",COUNTIFS(ex_chave_oc,F1418,ex_cancelada,"&lt;&gt;Sim"))</f>
        <v/>
      </c>
      <c r="R1418" s="51">
        <f>IF(P1418="","",IF(AND(P1418=1,N(Q1418)&gt;0),1,0))</f>
        <v/>
      </c>
      <c r="S1418" s="30">
        <f>IF(P1418="","",IF(F1418="","ERRO: data prevista ausente ou inválida",IF(O1418=0,"Duplicada: contada uma vez",IF(N(G1418)=0,"ERRO: tarefa fora do Plano Mestre",IF(P1418=0,"Tarefa retirada do plano: não conta","OK")))))</f>
        <v/>
      </c>
    </row>
    <row r="1419">
      <c r="A1419" s="29" t="n"/>
      <c r="B1419" s="25" t="n"/>
      <c r="C1419" s="49" t="n"/>
      <c r="D1419" s="29" t="n"/>
      <c r="E1419" s="23">
        <f>IF(OR(A1419="",B1419=""),"",A1419&amp;"|"&amp;B1419)</f>
        <v/>
      </c>
      <c r="F1419" s="30">
        <f>IF(OR(E1419="",NOT(ISNUMBER(C1419))),"",E1419&amp;"|"&amp;YEAR(C1419)&amp;"-"&amp;RIGHT("0"&amp;MONTH(C1419),2)&amp;"-"&amp;RIGHT("0"&amp;DAY(C1419),2))</f>
        <v/>
      </c>
      <c r="G1419" s="26">
        <f>IF(E1419="","",IFERROR(MATCH(E1419,pl_chave,0),0))</f>
        <v/>
      </c>
      <c r="H1419" s="23">
        <f>IF(G1419="","",IF(G1419=0,"Tarefa fora do plano",INDEX(pl_tag,G1419)))</f>
        <v/>
      </c>
      <c r="I1419" s="30">
        <f>IF(N(G1419)=0,"",INDEX(pl_atividade,G1419))</f>
        <v/>
      </c>
      <c r="J1419" s="50">
        <f>IF(N(G1419)=0,"",INDEX(pl_especialidade,G1419))</f>
        <v/>
      </c>
      <c r="K1419" s="28">
        <f>IF(N(G1419)=0,"",INDEX(pl_duracao,G1419))</f>
        <v/>
      </c>
      <c r="L1419" s="39">
        <f>IF(ISNUMBER(C1419),YEAR(C1419),"")</f>
        <v/>
      </c>
      <c r="M1419" s="39">
        <f>IF(ISNUMBER(C1419),MONTH(C1419),"")</f>
        <v/>
      </c>
      <c r="N1419" s="23">
        <f>IF(L1419="","",IF(NOT(ISNUMBER(crono_ano)),"Informe o ano",IF(L1419&lt;crono_ano,"Antes do ano",IF(L1419&gt;crono_ano,"Depois do ano","No ano"))))</f>
        <v/>
      </c>
      <c r="O1419" s="39">
        <f>IF(F1419="","",IF(COUNTIF(F$7:F1419,F1419)=1,1,0))</f>
        <v/>
      </c>
      <c r="P1419" s="39">
        <f>IF(A1419&amp;B1419&amp;C1419="","",IF(AND(O1419=1,N(G1419)&gt;0),IF(INDEX(pl_ativa,MAX(1,N(G1419)))="Sim",1,0),0))</f>
        <v/>
      </c>
      <c r="Q1419" s="39">
        <f>IF(F1419="","",COUNTIFS(ex_chave_oc,F1419,ex_cancelada,"&lt;&gt;Sim"))</f>
        <v/>
      </c>
      <c r="R1419" s="51">
        <f>IF(P1419="","",IF(AND(P1419=1,N(Q1419)&gt;0),1,0))</f>
        <v/>
      </c>
      <c r="S1419" s="30">
        <f>IF(P1419="","",IF(F1419="","ERRO: data prevista ausente ou inválida",IF(O1419=0,"Duplicada: contada uma vez",IF(N(G1419)=0,"ERRO: tarefa fora do Plano Mestre",IF(P1419=0,"Tarefa retirada do plano: não conta","OK")))))</f>
        <v/>
      </c>
    </row>
    <row r="1420">
      <c r="A1420" s="29" t="n"/>
      <c r="B1420" s="25" t="n"/>
      <c r="C1420" s="49" t="n"/>
      <c r="D1420" s="29" t="n"/>
      <c r="E1420" s="23">
        <f>IF(OR(A1420="",B1420=""),"",A1420&amp;"|"&amp;B1420)</f>
        <v/>
      </c>
      <c r="F1420" s="30">
        <f>IF(OR(E1420="",NOT(ISNUMBER(C1420))),"",E1420&amp;"|"&amp;YEAR(C1420)&amp;"-"&amp;RIGHT("0"&amp;MONTH(C1420),2)&amp;"-"&amp;RIGHT("0"&amp;DAY(C1420),2))</f>
        <v/>
      </c>
      <c r="G1420" s="26">
        <f>IF(E1420="","",IFERROR(MATCH(E1420,pl_chave,0),0))</f>
        <v/>
      </c>
      <c r="H1420" s="23">
        <f>IF(G1420="","",IF(G1420=0,"Tarefa fora do plano",INDEX(pl_tag,G1420)))</f>
        <v/>
      </c>
      <c r="I1420" s="30">
        <f>IF(N(G1420)=0,"",INDEX(pl_atividade,G1420))</f>
        <v/>
      </c>
      <c r="J1420" s="50">
        <f>IF(N(G1420)=0,"",INDEX(pl_especialidade,G1420))</f>
        <v/>
      </c>
      <c r="K1420" s="28">
        <f>IF(N(G1420)=0,"",INDEX(pl_duracao,G1420))</f>
        <v/>
      </c>
      <c r="L1420" s="39">
        <f>IF(ISNUMBER(C1420),YEAR(C1420),"")</f>
        <v/>
      </c>
      <c r="M1420" s="39">
        <f>IF(ISNUMBER(C1420),MONTH(C1420),"")</f>
        <v/>
      </c>
      <c r="N1420" s="23">
        <f>IF(L1420="","",IF(NOT(ISNUMBER(crono_ano)),"Informe o ano",IF(L1420&lt;crono_ano,"Antes do ano",IF(L1420&gt;crono_ano,"Depois do ano","No ano"))))</f>
        <v/>
      </c>
      <c r="O1420" s="39">
        <f>IF(F1420="","",IF(COUNTIF(F$7:F1420,F1420)=1,1,0))</f>
        <v/>
      </c>
      <c r="P1420" s="39">
        <f>IF(A1420&amp;B1420&amp;C1420="","",IF(AND(O1420=1,N(G1420)&gt;0),IF(INDEX(pl_ativa,MAX(1,N(G1420)))="Sim",1,0),0))</f>
        <v/>
      </c>
      <c r="Q1420" s="39">
        <f>IF(F1420="","",COUNTIFS(ex_chave_oc,F1420,ex_cancelada,"&lt;&gt;Sim"))</f>
        <v/>
      </c>
      <c r="R1420" s="51">
        <f>IF(P1420="","",IF(AND(P1420=1,N(Q1420)&gt;0),1,0))</f>
        <v/>
      </c>
      <c r="S1420" s="30">
        <f>IF(P1420="","",IF(F1420="","ERRO: data prevista ausente ou inválida",IF(O1420=0,"Duplicada: contada uma vez",IF(N(G1420)=0,"ERRO: tarefa fora do Plano Mestre",IF(P1420=0,"Tarefa retirada do plano: não conta","OK")))))</f>
        <v/>
      </c>
    </row>
    <row r="1421">
      <c r="A1421" s="29" t="n"/>
      <c r="B1421" s="25" t="n"/>
      <c r="C1421" s="49" t="n"/>
      <c r="D1421" s="29" t="n"/>
      <c r="E1421" s="23">
        <f>IF(OR(A1421="",B1421=""),"",A1421&amp;"|"&amp;B1421)</f>
        <v/>
      </c>
      <c r="F1421" s="30">
        <f>IF(OR(E1421="",NOT(ISNUMBER(C1421))),"",E1421&amp;"|"&amp;YEAR(C1421)&amp;"-"&amp;RIGHT("0"&amp;MONTH(C1421),2)&amp;"-"&amp;RIGHT("0"&amp;DAY(C1421),2))</f>
        <v/>
      </c>
      <c r="G1421" s="26">
        <f>IF(E1421="","",IFERROR(MATCH(E1421,pl_chave,0),0))</f>
        <v/>
      </c>
      <c r="H1421" s="23">
        <f>IF(G1421="","",IF(G1421=0,"Tarefa fora do plano",INDEX(pl_tag,G1421)))</f>
        <v/>
      </c>
      <c r="I1421" s="30">
        <f>IF(N(G1421)=0,"",INDEX(pl_atividade,G1421))</f>
        <v/>
      </c>
      <c r="J1421" s="50">
        <f>IF(N(G1421)=0,"",INDEX(pl_especialidade,G1421))</f>
        <v/>
      </c>
      <c r="K1421" s="28">
        <f>IF(N(G1421)=0,"",INDEX(pl_duracao,G1421))</f>
        <v/>
      </c>
      <c r="L1421" s="39">
        <f>IF(ISNUMBER(C1421),YEAR(C1421),"")</f>
        <v/>
      </c>
      <c r="M1421" s="39">
        <f>IF(ISNUMBER(C1421),MONTH(C1421),"")</f>
        <v/>
      </c>
      <c r="N1421" s="23">
        <f>IF(L1421="","",IF(NOT(ISNUMBER(crono_ano)),"Informe o ano",IF(L1421&lt;crono_ano,"Antes do ano",IF(L1421&gt;crono_ano,"Depois do ano","No ano"))))</f>
        <v/>
      </c>
      <c r="O1421" s="39">
        <f>IF(F1421="","",IF(COUNTIF(F$7:F1421,F1421)=1,1,0))</f>
        <v/>
      </c>
      <c r="P1421" s="39">
        <f>IF(A1421&amp;B1421&amp;C1421="","",IF(AND(O1421=1,N(G1421)&gt;0),IF(INDEX(pl_ativa,MAX(1,N(G1421)))="Sim",1,0),0))</f>
        <v/>
      </c>
      <c r="Q1421" s="39">
        <f>IF(F1421="","",COUNTIFS(ex_chave_oc,F1421,ex_cancelada,"&lt;&gt;Sim"))</f>
        <v/>
      </c>
      <c r="R1421" s="51">
        <f>IF(P1421="","",IF(AND(P1421=1,N(Q1421)&gt;0),1,0))</f>
        <v/>
      </c>
      <c r="S1421" s="30">
        <f>IF(P1421="","",IF(F1421="","ERRO: data prevista ausente ou inválida",IF(O1421=0,"Duplicada: contada uma vez",IF(N(G1421)=0,"ERRO: tarefa fora do Plano Mestre",IF(P1421=0,"Tarefa retirada do plano: não conta","OK")))))</f>
        <v/>
      </c>
    </row>
    <row r="1422">
      <c r="A1422" s="29" t="n"/>
      <c r="B1422" s="25" t="n"/>
      <c r="C1422" s="49" t="n"/>
      <c r="D1422" s="29" t="n"/>
      <c r="E1422" s="23">
        <f>IF(OR(A1422="",B1422=""),"",A1422&amp;"|"&amp;B1422)</f>
        <v/>
      </c>
      <c r="F1422" s="30">
        <f>IF(OR(E1422="",NOT(ISNUMBER(C1422))),"",E1422&amp;"|"&amp;YEAR(C1422)&amp;"-"&amp;RIGHT("0"&amp;MONTH(C1422),2)&amp;"-"&amp;RIGHT("0"&amp;DAY(C1422),2))</f>
        <v/>
      </c>
      <c r="G1422" s="26">
        <f>IF(E1422="","",IFERROR(MATCH(E1422,pl_chave,0),0))</f>
        <v/>
      </c>
      <c r="H1422" s="23">
        <f>IF(G1422="","",IF(G1422=0,"Tarefa fora do plano",INDEX(pl_tag,G1422)))</f>
        <v/>
      </c>
      <c r="I1422" s="30">
        <f>IF(N(G1422)=0,"",INDEX(pl_atividade,G1422))</f>
        <v/>
      </c>
      <c r="J1422" s="50">
        <f>IF(N(G1422)=0,"",INDEX(pl_especialidade,G1422))</f>
        <v/>
      </c>
      <c r="K1422" s="28">
        <f>IF(N(G1422)=0,"",INDEX(pl_duracao,G1422))</f>
        <v/>
      </c>
      <c r="L1422" s="39">
        <f>IF(ISNUMBER(C1422),YEAR(C1422),"")</f>
        <v/>
      </c>
      <c r="M1422" s="39">
        <f>IF(ISNUMBER(C1422),MONTH(C1422),"")</f>
        <v/>
      </c>
      <c r="N1422" s="23">
        <f>IF(L1422="","",IF(NOT(ISNUMBER(crono_ano)),"Informe o ano",IF(L1422&lt;crono_ano,"Antes do ano",IF(L1422&gt;crono_ano,"Depois do ano","No ano"))))</f>
        <v/>
      </c>
      <c r="O1422" s="39">
        <f>IF(F1422="","",IF(COUNTIF(F$7:F1422,F1422)=1,1,0))</f>
        <v/>
      </c>
      <c r="P1422" s="39">
        <f>IF(A1422&amp;B1422&amp;C1422="","",IF(AND(O1422=1,N(G1422)&gt;0),IF(INDEX(pl_ativa,MAX(1,N(G1422)))="Sim",1,0),0))</f>
        <v/>
      </c>
      <c r="Q1422" s="39">
        <f>IF(F1422="","",COUNTIFS(ex_chave_oc,F1422,ex_cancelada,"&lt;&gt;Sim"))</f>
        <v/>
      </c>
      <c r="R1422" s="51">
        <f>IF(P1422="","",IF(AND(P1422=1,N(Q1422)&gt;0),1,0))</f>
        <v/>
      </c>
      <c r="S1422" s="30">
        <f>IF(P1422="","",IF(F1422="","ERRO: data prevista ausente ou inválida",IF(O1422=0,"Duplicada: contada uma vez",IF(N(G1422)=0,"ERRO: tarefa fora do Plano Mestre",IF(P1422=0,"Tarefa retirada do plano: não conta","OK")))))</f>
        <v/>
      </c>
    </row>
    <row r="1423">
      <c r="A1423" s="29" t="n"/>
      <c r="B1423" s="25" t="n"/>
      <c r="C1423" s="49" t="n"/>
      <c r="D1423" s="29" t="n"/>
      <c r="E1423" s="23">
        <f>IF(OR(A1423="",B1423=""),"",A1423&amp;"|"&amp;B1423)</f>
        <v/>
      </c>
      <c r="F1423" s="30">
        <f>IF(OR(E1423="",NOT(ISNUMBER(C1423))),"",E1423&amp;"|"&amp;YEAR(C1423)&amp;"-"&amp;RIGHT("0"&amp;MONTH(C1423),2)&amp;"-"&amp;RIGHT("0"&amp;DAY(C1423),2))</f>
        <v/>
      </c>
      <c r="G1423" s="26">
        <f>IF(E1423="","",IFERROR(MATCH(E1423,pl_chave,0),0))</f>
        <v/>
      </c>
      <c r="H1423" s="23">
        <f>IF(G1423="","",IF(G1423=0,"Tarefa fora do plano",INDEX(pl_tag,G1423)))</f>
        <v/>
      </c>
      <c r="I1423" s="30">
        <f>IF(N(G1423)=0,"",INDEX(pl_atividade,G1423))</f>
        <v/>
      </c>
      <c r="J1423" s="50">
        <f>IF(N(G1423)=0,"",INDEX(pl_especialidade,G1423))</f>
        <v/>
      </c>
      <c r="K1423" s="28">
        <f>IF(N(G1423)=0,"",INDEX(pl_duracao,G1423))</f>
        <v/>
      </c>
      <c r="L1423" s="39">
        <f>IF(ISNUMBER(C1423),YEAR(C1423),"")</f>
        <v/>
      </c>
      <c r="M1423" s="39">
        <f>IF(ISNUMBER(C1423),MONTH(C1423),"")</f>
        <v/>
      </c>
      <c r="N1423" s="23">
        <f>IF(L1423="","",IF(NOT(ISNUMBER(crono_ano)),"Informe o ano",IF(L1423&lt;crono_ano,"Antes do ano",IF(L1423&gt;crono_ano,"Depois do ano","No ano"))))</f>
        <v/>
      </c>
      <c r="O1423" s="39">
        <f>IF(F1423="","",IF(COUNTIF(F$7:F1423,F1423)=1,1,0))</f>
        <v/>
      </c>
      <c r="P1423" s="39">
        <f>IF(A1423&amp;B1423&amp;C1423="","",IF(AND(O1423=1,N(G1423)&gt;0),IF(INDEX(pl_ativa,MAX(1,N(G1423)))="Sim",1,0),0))</f>
        <v/>
      </c>
      <c r="Q1423" s="39">
        <f>IF(F1423="","",COUNTIFS(ex_chave_oc,F1423,ex_cancelada,"&lt;&gt;Sim"))</f>
        <v/>
      </c>
      <c r="R1423" s="51">
        <f>IF(P1423="","",IF(AND(P1423=1,N(Q1423)&gt;0),1,0))</f>
        <v/>
      </c>
      <c r="S1423" s="30">
        <f>IF(P1423="","",IF(F1423="","ERRO: data prevista ausente ou inválida",IF(O1423=0,"Duplicada: contada uma vez",IF(N(G1423)=0,"ERRO: tarefa fora do Plano Mestre",IF(P1423=0,"Tarefa retirada do plano: não conta","OK")))))</f>
        <v/>
      </c>
    </row>
    <row r="1424">
      <c r="A1424" s="29" t="n"/>
      <c r="B1424" s="25" t="n"/>
      <c r="C1424" s="49" t="n"/>
      <c r="D1424" s="29" t="n"/>
      <c r="E1424" s="23">
        <f>IF(OR(A1424="",B1424=""),"",A1424&amp;"|"&amp;B1424)</f>
        <v/>
      </c>
      <c r="F1424" s="30">
        <f>IF(OR(E1424="",NOT(ISNUMBER(C1424))),"",E1424&amp;"|"&amp;YEAR(C1424)&amp;"-"&amp;RIGHT("0"&amp;MONTH(C1424),2)&amp;"-"&amp;RIGHT("0"&amp;DAY(C1424),2))</f>
        <v/>
      </c>
      <c r="G1424" s="26">
        <f>IF(E1424="","",IFERROR(MATCH(E1424,pl_chave,0),0))</f>
        <v/>
      </c>
      <c r="H1424" s="23">
        <f>IF(G1424="","",IF(G1424=0,"Tarefa fora do plano",INDEX(pl_tag,G1424)))</f>
        <v/>
      </c>
      <c r="I1424" s="30">
        <f>IF(N(G1424)=0,"",INDEX(pl_atividade,G1424))</f>
        <v/>
      </c>
      <c r="J1424" s="50">
        <f>IF(N(G1424)=0,"",INDEX(pl_especialidade,G1424))</f>
        <v/>
      </c>
      <c r="K1424" s="28">
        <f>IF(N(G1424)=0,"",INDEX(pl_duracao,G1424))</f>
        <v/>
      </c>
      <c r="L1424" s="39">
        <f>IF(ISNUMBER(C1424),YEAR(C1424),"")</f>
        <v/>
      </c>
      <c r="M1424" s="39">
        <f>IF(ISNUMBER(C1424),MONTH(C1424),"")</f>
        <v/>
      </c>
      <c r="N1424" s="23">
        <f>IF(L1424="","",IF(NOT(ISNUMBER(crono_ano)),"Informe o ano",IF(L1424&lt;crono_ano,"Antes do ano",IF(L1424&gt;crono_ano,"Depois do ano","No ano"))))</f>
        <v/>
      </c>
      <c r="O1424" s="39">
        <f>IF(F1424="","",IF(COUNTIF(F$7:F1424,F1424)=1,1,0))</f>
        <v/>
      </c>
      <c r="P1424" s="39">
        <f>IF(A1424&amp;B1424&amp;C1424="","",IF(AND(O1424=1,N(G1424)&gt;0),IF(INDEX(pl_ativa,MAX(1,N(G1424)))="Sim",1,0),0))</f>
        <v/>
      </c>
      <c r="Q1424" s="39">
        <f>IF(F1424="","",COUNTIFS(ex_chave_oc,F1424,ex_cancelada,"&lt;&gt;Sim"))</f>
        <v/>
      </c>
      <c r="R1424" s="51">
        <f>IF(P1424="","",IF(AND(P1424=1,N(Q1424)&gt;0),1,0))</f>
        <v/>
      </c>
      <c r="S1424" s="30">
        <f>IF(P1424="","",IF(F1424="","ERRO: data prevista ausente ou inválida",IF(O1424=0,"Duplicada: contada uma vez",IF(N(G1424)=0,"ERRO: tarefa fora do Plano Mestre",IF(P1424=0,"Tarefa retirada do plano: não conta","OK")))))</f>
        <v/>
      </c>
    </row>
    <row r="1425">
      <c r="A1425" s="29" t="n"/>
      <c r="B1425" s="25" t="n"/>
      <c r="C1425" s="49" t="n"/>
      <c r="D1425" s="29" t="n"/>
      <c r="E1425" s="23">
        <f>IF(OR(A1425="",B1425=""),"",A1425&amp;"|"&amp;B1425)</f>
        <v/>
      </c>
      <c r="F1425" s="30">
        <f>IF(OR(E1425="",NOT(ISNUMBER(C1425))),"",E1425&amp;"|"&amp;YEAR(C1425)&amp;"-"&amp;RIGHT("0"&amp;MONTH(C1425),2)&amp;"-"&amp;RIGHT("0"&amp;DAY(C1425),2))</f>
        <v/>
      </c>
      <c r="G1425" s="26">
        <f>IF(E1425="","",IFERROR(MATCH(E1425,pl_chave,0),0))</f>
        <v/>
      </c>
      <c r="H1425" s="23">
        <f>IF(G1425="","",IF(G1425=0,"Tarefa fora do plano",INDEX(pl_tag,G1425)))</f>
        <v/>
      </c>
      <c r="I1425" s="30">
        <f>IF(N(G1425)=0,"",INDEX(pl_atividade,G1425))</f>
        <v/>
      </c>
      <c r="J1425" s="50">
        <f>IF(N(G1425)=0,"",INDEX(pl_especialidade,G1425))</f>
        <v/>
      </c>
      <c r="K1425" s="28">
        <f>IF(N(G1425)=0,"",INDEX(pl_duracao,G1425))</f>
        <v/>
      </c>
      <c r="L1425" s="39">
        <f>IF(ISNUMBER(C1425),YEAR(C1425),"")</f>
        <v/>
      </c>
      <c r="M1425" s="39">
        <f>IF(ISNUMBER(C1425),MONTH(C1425),"")</f>
        <v/>
      </c>
      <c r="N1425" s="23">
        <f>IF(L1425="","",IF(NOT(ISNUMBER(crono_ano)),"Informe o ano",IF(L1425&lt;crono_ano,"Antes do ano",IF(L1425&gt;crono_ano,"Depois do ano","No ano"))))</f>
        <v/>
      </c>
      <c r="O1425" s="39">
        <f>IF(F1425="","",IF(COUNTIF(F$7:F1425,F1425)=1,1,0))</f>
        <v/>
      </c>
      <c r="P1425" s="39">
        <f>IF(A1425&amp;B1425&amp;C1425="","",IF(AND(O1425=1,N(G1425)&gt;0),IF(INDEX(pl_ativa,MAX(1,N(G1425)))="Sim",1,0),0))</f>
        <v/>
      </c>
      <c r="Q1425" s="39">
        <f>IF(F1425="","",COUNTIFS(ex_chave_oc,F1425,ex_cancelada,"&lt;&gt;Sim"))</f>
        <v/>
      </c>
      <c r="R1425" s="51">
        <f>IF(P1425="","",IF(AND(P1425=1,N(Q1425)&gt;0),1,0))</f>
        <v/>
      </c>
      <c r="S1425" s="30">
        <f>IF(P1425="","",IF(F1425="","ERRO: data prevista ausente ou inválida",IF(O1425=0,"Duplicada: contada uma vez",IF(N(G1425)=0,"ERRO: tarefa fora do Plano Mestre",IF(P1425=0,"Tarefa retirada do plano: não conta","OK")))))</f>
        <v/>
      </c>
    </row>
    <row r="1426">
      <c r="A1426" s="29" t="n"/>
      <c r="B1426" s="25" t="n"/>
      <c r="C1426" s="49" t="n"/>
      <c r="D1426" s="29" t="n"/>
      <c r="E1426" s="23">
        <f>IF(OR(A1426="",B1426=""),"",A1426&amp;"|"&amp;B1426)</f>
        <v/>
      </c>
      <c r="F1426" s="30">
        <f>IF(OR(E1426="",NOT(ISNUMBER(C1426))),"",E1426&amp;"|"&amp;YEAR(C1426)&amp;"-"&amp;RIGHT("0"&amp;MONTH(C1426),2)&amp;"-"&amp;RIGHT("0"&amp;DAY(C1426),2))</f>
        <v/>
      </c>
      <c r="G1426" s="26">
        <f>IF(E1426="","",IFERROR(MATCH(E1426,pl_chave,0),0))</f>
        <v/>
      </c>
      <c r="H1426" s="23">
        <f>IF(G1426="","",IF(G1426=0,"Tarefa fora do plano",INDEX(pl_tag,G1426)))</f>
        <v/>
      </c>
      <c r="I1426" s="30">
        <f>IF(N(G1426)=0,"",INDEX(pl_atividade,G1426))</f>
        <v/>
      </c>
      <c r="J1426" s="50">
        <f>IF(N(G1426)=0,"",INDEX(pl_especialidade,G1426))</f>
        <v/>
      </c>
      <c r="K1426" s="28">
        <f>IF(N(G1426)=0,"",INDEX(pl_duracao,G1426))</f>
        <v/>
      </c>
      <c r="L1426" s="39">
        <f>IF(ISNUMBER(C1426),YEAR(C1426),"")</f>
        <v/>
      </c>
      <c r="M1426" s="39">
        <f>IF(ISNUMBER(C1426),MONTH(C1426),"")</f>
        <v/>
      </c>
      <c r="N1426" s="23">
        <f>IF(L1426="","",IF(NOT(ISNUMBER(crono_ano)),"Informe o ano",IF(L1426&lt;crono_ano,"Antes do ano",IF(L1426&gt;crono_ano,"Depois do ano","No ano"))))</f>
        <v/>
      </c>
      <c r="O1426" s="39">
        <f>IF(F1426="","",IF(COUNTIF(F$7:F1426,F1426)=1,1,0))</f>
        <v/>
      </c>
      <c r="P1426" s="39">
        <f>IF(A1426&amp;B1426&amp;C1426="","",IF(AND(O1426=1,N(G1426)&gt;0),IF(INDEX(pl_ativa,MAX(1,N(G1426)))="Sim",1,0),0))</f>
        <v/>
      </c>
      <c r="Q1426" s="39">
        <f>IF(F1426="","",COUNTIFS(ex_chave_oc,F1426,ex_cancelada,"&lt;&gt;Sim"))</f>
        <v/>
      </c>
      <c r="R1426" s="51">
        <f>IF(P1426="","",IF(AND(P1426=1,N(Q1426)&gt;0),1,0))</f>
        <v/>
      </c>
      <c r="S1426" s="30">
        <f>IF(P1426="","",IF(F1426="","ERRO: data prevista ausente ou inválida",IF(O1426=0,"Duplicada: contada uma vez",IF(N(G1426)=0,"ERRO: tarefa fora do Plano Mestre",IF(P1426=0,"Tarefa retirada do plano: não conta","OK")))))</f>
        <v/>
      </c>
    </row>
    <row r="1427">
      <c r="A1427" s="29" t="n"/>
      <c r="B1427" s="25" t="n"/>
      <c r="C1427" s="49" t="n"/>
      <c r="D1427" s="29" t="n"/>
      <c r="E1427" s="23">
        <f>IF(OR(A1427="",B1427=""),"",A1427&amp;"|"&amp;B1427)</f>
        <v/>
      </c>
      <c r="F1427" s="30">
        <f>IF(OR(E1427="",NOT(ISNUMBER(C1427))),"",E1427&amp;"|"&amp;YEAR(C1427)&amp;"-"&amp;RIGHT("0"&amp;MONTH(C1427),2)&amp;"-"&amp;RIGHT("0"&amp;DAY(C1427),2))</f>
        <v/>
      </c>
      <c r="G1427" s="26">
        <f>IF(E1427="","",IFERROR(MATCH(E1427,pl_chave,0),0))</f>
        <v/>
      </c>
      <c r="H1427" s="23">
        <f>IF(G1427="","",IF(G1427=0,"Tarefa fora do plano",INDEX(pl_tag,G1427)))</f>
        <v/>
      </c>
      <c r="I1427" s="30">
        <f>IF(N(G1427)=0,"",INDEX(pl_atividade,G1427))</f>
        <v/>
      </c>
      <c r="J1427" s="50">
        <f>IF(N(G1427)=0,"",INDEX(pl_especialidade,G1427))</f>
        <v/>
      </c>
      <c r="K1427" s="28">
        <f>IF(N(G1427)=0,"",INDEX(pl_duracao,G1427))</f>
        <v/>
      </c>
      <c r="L1427" s="39">
        <f>IF(ISNUMBER(C1427),YEAR(C1427),"")</f>
        <v/>
      </c>
      <c r="M1427" s="39">
        <f>IF(ISNUMBER(C1427),MONTH(C1427),"")</f>
        <v/>
      </c>
      <c r="N1427" s="23">
        <f>IF(L1427="","",IF(NOT(ISNUMBER(crono_ano)),"Informe o ano",IF(L1427&lt;crono_ano,"Antes do ano",IF(L1427&gt;crono_ano,"Depois do ano","No ano"))))</f>
        <v/>
      </c>
      <c r="O1427" s="39">
        <f>IF(F1427="","",IF(COUNTIF(F$7:F1427,F1427)=1,1,0))</f>
        <v/>
      </c>
      <c r="P1427" s="39">
        <f>IF(A1427&amp;B1427&amp;C1427="","",IF(AND(O1427=1,N(G1427)&gt;0),IF(INDEX(pl_ativa,MAX(1,N(G1427)))="Sim",1,0),0))</f>
        <v/>
      </c>
      <c r="Q1427" s="39">
        <f>IF(F1427="","",COUNTIFS(ex_chave_oc,F1427,ex_cancelada,"&lt;&gt;Sim"))</f>
        <v/>
      </c>
      <c r="R1427" s="51">
        <f>IF(P1427="","",IF(AND(P1427=1,N(Q1427)&gt;0),1,0))</f>
        <v/>
      </c>
      <c r="S1427" s="30">
        <f>IF(P1427="","",IF(F1427="","ERRO: data prevista ausente ou inválida",IF(O1427=0,"Duplicada: contada uma vez",IF(N(G1427)=0,"ERRO: tarefa fora do Plano Mestre",IF(P1427=0,"Tarefa retirada do plano: não conta","OK")))))</f>
        <v/>
      </c>
    </row>
    <row r="1428">
      <c r="A1428" s="29" t="n"/>
      <c r="B1428" s="25" t="n"/>
      <c r="C1428" s="49" t="n"/>
      <c r="D1428" s="29" t="n"/>
      <c r="E1428" s="23">
        <f>IF(OR(A1428="",B1428=""),"",A1428&amp;"|"&amp;B1428)</f>
        <v/>
      </c>
      <c r="F1428" s="30">
        <f>IF(OR(E1428="",NOT(ISNUMBER(C1428))),"",E1428&amp;"|"&amp;YEAR(C1428)&amp;"-"&amp;RIGHT("0"&amp;MONTH(C1428),2)&amp;"-"&amp;RIGHT("0"&amp;DAY(C1428),2))</f>
        <v/>
      </c>
      <c r="G1428" s="26">
        <f>IF(E1428="","",IFERROR(MATCH(E1428,pl_chave,0),0))</f>
        <v/>
      </c>
      <c r="H1428" s="23">
        <f>IF(G1428="","",IF(G1428=0,"Tarefa fora do plano",INDEX(pl_tag,G1428)))</f>
        <v/>
      </c>
      <c r="I1428" s="30">
        <f>IF(N(G1428)=0,"",INDEX(pl_atividade,G1428))</f>
        <v/>
      </c>
      <c r="J1428" s="50">
        <f>IF(N(G1428)=0,"",INDEX(pl_especialidade,G1428))</f>
        <v/>
      </c>
      <c r="K1428" s="28">
        <f>IF(N(G1428)=0,"",INDEX(pl_duracao,G1428))</f>
        <v/>
      </c>
      <c r="L1428" s="39">
        <f>IF(ISNUMBER(C1428),YEAR(C1428),"")</f>
        <v/>
      </c>
      <c r="M1428" s="39">
        <f>IF(ISNUMBER(C1428),MONTH(C1428),"")</f>
        <v/>
      </c>
      <c r="N1428" s="23">
        <f>IF(L1428="","",IF(NOT(ISNUMBER(crono_ano)),"Informe o ano",IF(L1428&lt;crono_ano,"Antes do ano",IF(L1428&gt;crono_ano,"Depois do ano","No ano"))))</f>
        <v/>
      </c>
      <c r="O1428" s="39">
        <f>IF(F1428="","",IF(COUNTIF(F$7:F1428,F1428)=1,1,0))</f>
        <v/>
      </c>
      <c r="P1428" s="39">
        <f>IF(A1428&amp;B1428&amp;C1428="","",IF(AND(O1428=1,N(G1428)&gt;0),IF(INDEX(pl_ativa,MAX(1,N(G1428)))="Sim",1,0),0))</f>
        <v/>
      </c>
      <c r="Q1428" s="39">
        <f>IF(F1428="","",COUNTIFS(ex_chave_oc,F1428,ex_cancelada,"&lt;&gt;Sim"))</f>
        <v/>
      </c>
      <c r="R1428" s="51">
        <f>IF(P1428="","",IF(AND(P1428=1,N(Q1428)&gt;0),1,0))</f>
        <v/>
      </c>
      <c r="S1428" s="30">
        <f>IF(P1428="","",IF(F1428="","ERRO: data prevista ausente ou inválida",IF(O1428=0,"Duplicada: contada uma vez",IF(N(G1428)=0,"ERRO: tarefa fora do Plano Mestre",IF(P1428=0,"Tarefa retirada do plano: não conta","OK")))))</f>
        <v/>
      </c>
    </row>
    <row r="1429">
      <c r="A1429" s="29" t="n"/>
      <c r="B1429" s="25" t="n"/>
      <c r="C1429" s="49" t="n"/>
      <c r="D1429" s="29" t="n"/>
      <c r="E1429" s="23">
        <f>IF(OR(A1429="",B1429=""),"",A1429&amp;"|"&amp;B1429)</f>
        <v/>
      </c>
      <c r="F1429" s="30">
        <f>IF(OR(E1429="",NOT(ISNUMBER(C1429))),"",E1429&amp;"|"&amp;YEAR(C1429)&amp;"-"&amp;RIGHT("0"&amp;MONTH(C1429),2)&amp;"-"&amp;RIGHT("0"&amp;DAY(C1429),2))</f>
        <v/>
      </c>
      <c r="G1429" s="26">
        <f>IF(E1429="","",IFERROR(MATCH(E1429,pl_chave,0),0))</f>
        <v/>
      </c>
      <c r="H1429" s="23">
        <f>IF(G1429="","",IF(G1429=0,"Tarefa fora do plano",INDEX(pl_tag,G1429)))</f>
        <v/>
      </c>
      <c r="I1429" s="30">
        <f>IF(N(G1429)=0,"",INDEX(pl_atividade,G1429))</f>
        <v/>
      </c>
      <c r="J1429" s="50">
        <f>IF(N(G1429)=0,"",INDEX(pl_especialidade,G1429))</f>
        <v/>
      </c>
      <c r="K1429" s="28">
        <f>IF(N(G1429)=0,"",INDEX(pl_duracao,G1429))</f>
        <v/>
      </c>
      <c r="L1429" s="39">
        <f>IF(ISNUMBER(C1429),YEAR(C1429),"")</f>
        <v/>
      </c>
      <c r="M1429" s="39">
        <f>IF(ISNUMBER(C1429),MONTH(C1429),"")</f>
        <v/>
      </c>
      <c r="N1429" s="23">
        <f>IF(L1429="","",IF(NOT(ISNUMBER(crono_ano)),"Informe o ano",IF(L1429&lt;crono_ano,"Antes do ano",IF(L1429&gt;crono_ano,"Depois do ano","No ano"))))</f>
        <v/>
      </c>
      <c r="O1429" s="39">
        <f>IF(F1429="","",IF(COUNTIF(F$7:F1429,F1429)=1,1,0))</f>
        <v/>
      </c>
      <c r="P1429" s="39">
        <f>IF(A1429&amp;B1429&amp;C1429="","",IF(AND(O1429=1,N(G1429)&gt;0),IF(INDEX(pl_ativa,MAX(1,N(G1429)))="Sim",1,0),0))</f>
        <v/>
      </c>
      <c r="Q1429" s="39">
        <f>IF(F1429="","",COUNTIFS(ex_chave_oc,F1429,ex_cancelada,"&lt;&gt;Sim"))</f>
        <v/>
      </c>
      <c r="R1429" s="51">
        <f>IF(P1429="","",IF(AND(P1429=1,N(Q1429)&gt;0),1,0))</f>
        <v/>
      </c>
      <c r="S1429" s="30">
        <f>IF(P1429="","",IF(F1429="","ERRO: data prevista ausente ou inválida",IF(O1429=0,"Duplicada: contada uma vez",IF(N(G1429)=0,"ERRO: tarefa fora do Plano Mestre",IF(P1429=0,"Tarefa retirada do plano: não conta","OK")))))</f>
        <v/>
      </c>
    </row>
    <row r="1430">
      <c r="A1430" s="29" t="n"/>
      <c r="B1430" s="25" t="n"/>
      <c r="C1430" s="49" t="n"/>
      <c r="D1430" s="29" t="n"/>
      <c r="E1430" s="23">
        <f>IF(OR(A1430="",B1430=""),"",A1430&amp;"|"&amp;B1430)</f>
        <v/>
      </c>
      <c r="F1430" s="30">
        <f>IF(OR(E1430="",NOT(ISNUMBER(C1430))),"",E1430&amp;"|"&amp;YEAR(C1430)&amp;"-"&amp;RIGHT("0"&amp;MONTH(C1430),2)&amp;"-"&amp;RIGHT("0"&amp;DAY(C1430),2))</f>
        <v/>
      </c>
      <c r="G1430" s="26">
        <f>IF(E1430="","",IFERROR(MATCH(E1430,pl_chave,0),0))</f>
        <v/>
      </c>
      <c r="H1430" s="23">
        <f>IF(G1430="","",IF(G1430=0,"Tarefa fora do plano",INDEX(pl_tag,G1430)))</f>
        <v/>
      </c>
      <c r="I1430" s="30">
        <f>IF(N(G1430)=0,"",INDEX(pl_atividade,G1430))</f>
        <v/>
      </c>
      <c r="J1430" s="50">
        <f>IF(N(G1430)=0,"",INDEX(pl_especialidade,G1430))</f>
        <v/>
      </c>
      <c r="K1430" s="28">
        <f>IF(N(G1430)=0,"",INDEX(pl_duracao,G1430))</f>
        <v/>
      </c>
      <c r="L1430" s="39">
        <f>IF(ISNUMBER(C1430),YEAR(C1430),"")</f>
        <v/>
      </c>
      <c r="M1430" s="39">
        <f>IF(ISNUMBER(C1430),MONTH(C1430),"")</f>
        <v/>
      </c>
      <c r="N1430" s="23">
        <f>IF(L1430="","",IF(NOT(ISNUMBER(crono_ano)),"Informe o ano",IF(L1430&lt;crono_ano,"Antes do ano",IF(L1430&gt;crono_ano,"Depois do ano","No ano"))))</f>
        <v/>
      </c>
      <c r="O1430" s="39">
        <f>IF(F1430="","",IF(COUNTIF(F$7:F1430,F1430)=1,1,0))</f>
        <v/>
      </c>
      <c r="P1430" s="39">
        <f>IF(A1430&amp;B1430&amp;C1430="","",IF(AND(O1430=1,N(G1430)&gt;0),IF(INDEX(pl_ativa,MAX(1,N(G1430)))="Sim",1,0),0))</f>
        <v/>
      </c>
      <c r="Q1430" s="39">
        <f>IF(F1430="","",COUNTIFS(ex_chave_oc,F1430,ex_cancelada,"&lt;&gt;Sim"))</f>
        <v/>
      </c>
      <c r="R1430" s="51">
        <f>IF(P1430="","",IF(AND(P1430=1,N(Q1430)&gt;0),1,0))</f>
        <v/>
      </c>
      <c r="S1430" s="30">
        <f>IF(P1430="","",IF(F1430="","ERRO: data prevista ausente ou inválida",IF(O1430=0,"Duplicada: contada uma vez",IF(N(G1430)=0,"ERRO: tarefa fora do Plano Mestre",IF(P1430=0,"Tarefa retirada do plano: não conta","OK")))))</f>
        <v/>
      </c>
    </row>
    <row r="1431">
      <c r="A1431" s="29" t="n"/>
      <c r="B1431" s="25" t="n"/>
      <c r="C1431" s="49" t="n"/>
      <c r="D1431" s="29" t="n"/>
      <c r="E1431" s="23">
        <f>IF(OR(A1431="",B1431=""),"",A1431&amp;"|"&amp;B1431)</f>
        <v/>
      </c>
      <c r="F1431" s="30">
        <f>IF(OR(E1431="",NOT(ISNUMBER(C1431))),"",E1431&amp;"|"&amp;YEAR(C1431)&amp;"-"&amp;RIGHT("0"&amp;MONTH(C1431),2)&amp;"-"&amp;RIGHT("0"&amp;DAY(C1431),2))</f>
        <v/>
      </c>
      <c r="G1431" s="26">
        <f>IF(E1431="","",IFERROR(MATCH(E1431,pl_chave,0),0))</f>
        <v/>
      </c>
      <c r="H1431" s="23">
        <f>IF(G1431="","",IF(G1431=0,"Tarefa fora do plano",INDEX(pl_tag,G1431)))</f>
        <v/>
      </c>
      <c r="I1431" s="30">
        <f>IF(N(G1431)=0,"",INDEX(pl_atividade,G1431))</f>
        <v/>
      </c>
      <c r="J1431" s="50">
        <f>IF(N(G1431)=0,"",INDEX(pl_especialidade,G1431))</f>
        <v/>
      </c>
      <c r="K1431" s="28">
        <f>IF(N(G1431)=0,"",INDEX(pl_duracao,G1431))</f>
        <v/>
      </c>
      <c r="L1431" s="39">
        <f>IF(ISNUMBER(C1431),YEAR(C1431),"")</f>
        <v/>
      </c>
      <c r="M1431" s="39">
        <f>IF(ISNUMBER(C1431),MONTH(C1431),"")</f>
        <v/>
      </c>
      <c r="N1431" s="23">
        <f>IF(L1431="","",IF(NOT(ISNUMBER(crono_ano)),"Informe o ano",IF(L1431&lt;crono_ano,"Antes do ano",IF(L1431&gt;crono_ano,"Depois do ano","No ano"))))</f>
        <v/>
      </c>
      <c r="O1431" s="39">
        <f>IF(F1431="","",IF(COUNTIF(F$7:F1431,F1431)=1,1,0))</f>
        <v/>
      </c>
      <c r="P1431" s="39">
        <f>IF(A1431&amp;B1431&amp;C1431="","",IF(AND(O1431=1,N(G1431)&gt;0),IF(INDEX(pl_ativa,MAX(1,N(G1431)))="Sim",1,0),0))</f>
        <v/>
      </c>
      <c r="Q1431" s="39">
        <f>IF(F1431="","",COUNTIFS(ex_chave_oc,F1431,ex_cancelada,"&lt;&gt;Sim"))</f>
        <v/>
      </c>
      <c r="R1431" s="51">
        <f>IF(P1431="","",IF(AND(P1431=1,N(Q1431)&gt;0),1,0))</f>
        <v/>
      </c>
      <c r="S1431" s="30">
        <f>IF(P1431="","",IF(F1431="","ERRO: data prevista ausente ou inválida",IF(O1431=0,"Duplicada: contada uma vez",IF(N(G1431)=0,"ERRO: tarefa fora do Plano Mestre",IF(P1431=0,"Tarefa retirada do plano: não conta","OK")))))</f>
        <v/>
      </c>
    </row>
    <row r="1432">
      <c r="A1432" s="29" t="n"/>
      <c r="B1432" s="25" t="n"/>
      <c r="C1432" s="49" t="n"/>
      <c r="D1432" s="29" t="n"/>
      <c r="E1432" s="23">
        <f>IF(OR(A1432="",B1432=""),"",A1432&amp;"|"&amp;B1432)</f>
        <v/>
      </c>
      <c r="F1432" s="30">
        <f>IF(OR(E1432="",NOT(ISNUMBER(C1432))),"",E1432&amp;"|"&amp;YEAR(C1432)&amp;"-"&amp;RIGHT("0"&amp;MONTH(C1432),2)&amp;"-"&amp;RIGHT("0"&amp;DAY(C1432),2))</f>
        <v/>
      </c>
      <c r="G1432" s="26">
        <f>IF(E1432="","",IFERROR(MATCH(E1432,pl_chave,0),0))</f>
        <v/>
      </c>
      <c r="H1432" s="23">
        <f>IF(G1432="","",IF(G1432=0,"Tarefa fora do plano",INDEX(pl_tag,G1432)))</f>
        <v/>
      </c>
      <c r="I1432" s="30">
        <f>IF(N(G1432)=0,"",INDEX(pl_atividade,G1432))</f>
        <v/>
      </c>
      <c r="J1432" s="50">
        <f>IF(N(G1432)=0,"",INDEX(pl_especialidade,G1432))</f>
        <v/>
      </c>
      <c r="K1432" s="28">
        <f>IF(N(G1432)=0,"",INDEX(pl_duracao,G1432))</f>
        <v/>
      </c>
      <c r="L1432" s="39">
        <f>IF(ISNUMBER(C1432),YEAR(C1432),"")</f>
        <v/>
      </c>
      <c r="M1432" s="39">
        <f>IF(ISNUMBER(C1432),MONTH(C1432),"")</f>
        <v/>
      </c>
      <c r="N1432" s="23">
        <f>IF(L1432="","",IF(NOT(ISNUMBER(crono_ano)),"Informe o ano",IF(L1432&lt;crono_ano,"Antes do ano",IF(L1432&gt;crono_ano,"Depois do ano","No ano"))))</f>
        <v/>
      </c>
      <c r="O1432" s="39">
        <f>IF(F1432="","",IF(COUNTIF(F$7:F1432,F1432)=1,1,0))</f>
        <v/>
      </c>
      <c r="P1432" s="39">
        <f>IF(A1432&amp;B1432&amp;C1432="","",IF(AND(O1432=1,N(G1432)&gt;0),IF(INDEX(pl_ativa,MAX(1,N(G1432)))="Sim",1,0),0))</f>
        <v/>
      </c>
      <c r="Q1432" s="39">
        <f>IF(F1432="","",COUNTIFS(ex_chave_oc,F1432,ex_cancelada,"&lt;&gt;Sim"))</f>
        <v/>
      </c>
      <c r="R1432" s="51">
        <f>IF(P1432="","",IF(AND(P1432=1,N(Q1432)&gt;0),1,0))</f>
        <v/>
      </c>
      <c r="S1432" s="30">
        <f>IF(P1432="","",IF(F1432="","ERRO: data prevista ausente ou inválida",IF(O1432=0,"Duplicada: contada uma vez",IF(N(G1432)=0,"ERRO: tarefa fora do Plano Mestre",IF(P1432=0,"Tarefa retirada do plano: não conta","OK")))))</f>
        <v/>
      </c>
    </row>
    <row r="1433">
      <c r="A1433" s="29" t="n"/>
      <c r="B1433" s="25" t="n"/>
      <c r="C1433" s="49" t="n"/>
      <c r="D1433" s="29" t="n"/>
      <c r="E1433" s="23">
        <f>IF(OR(A1433="",B1433=""),"",A1433&amp;"|"&amp;B1433)</f>
        <v/>
      </c>
      <c r="F1433" s="30">
        <f>IF(OR(E1433="",NOT(ISNUMBER(C1433))),"",E1433&amp;"|"&amp;YEAR(C1433)&amp;"-"&amp;RIGHT("0"&amp;MONTH(C1433),2)&amp;"-"&amp;RIGHT("0"&amp;DAY(C1433),2))</f>
        <v/>
      </c>
      <c r="G1433" s="26">
        <f>IF(E1433="","",IFERROR(MATCH(E1433,pl_chave,0),0))</f>
        <v/>
      </c>
      <c r="H1433" s="23">
        <f>IF(G1433="","",IF(G1433=0,"Tarefa fora do plano",INDEX(pl_tag,G1433)))</f>
        <v/>
      </c>
      <c r="I1433" s="30">
        <f>IF(N(G1433)=0,"",INDEX(pl_atividade,G1433))</f>
        <v/>
      </c>
      <c r="J1433" s="50">
        <f>IF(N(G1433)=0,"",INDEX(pl_especialidade,G1433))</f>
        <v/>
      </c>
      <c r="K1433" s="28">
        <f>IF(N(G1433)=0,"",INDEX(pl_duracao,G1433))</f>
        <v/>
      </c>
      <c r="L1433" s="39">
        <f>IF(ISNUMBER(C1433),YEAR(C1433),"")</f>
        <v/>
      </c>
      <c r="M1433" s="39">
        <f>IF(ISNUMBER(C1433),MONTH(C1433),"")</f>
        <v/>
      </c>
      <c r="N1433" s="23">
        <f>IF(L1433="","",IF(NOT(ISNUMBER(crono_ano)),"Informe o ano",IF(L1433&lt;crono_ano,"Antes do ano",IF(L1433&gt;crono_ano,"Depois do ano","No ano"))))</f>
        <v/>
      </c>
      <c r="O1433" s="39">
        <f>IF(F1433="","",IF(COUNTIF(F$7:F1433,F1433)=1,1,0))</f>
        <v/>
      </c>
      <c r="P1433" s="39">
        <f>IF(A1433&amp;B1433&amp;C1433="","",IF(AND(O1433=1,N(G1433)&gt;0),IF(INDEX(pl_ativa,MAX(1,N(G1433)))="Sim",1,0),0))</f>
        <v/>
      </c>
      <c r="Q1433" s="39">
        <f>IF(F1433="","",COUNTIFS(ex_chave_oc,F1433,ex_cancelada,"&lt;&gt;Sim"))</f>
        <v/>
      </c>
      <c r="R1433" s="51">
        <f>IF(P1433="","",IF(AND(P1433=1,N(Q1433)&gt;0),1,0))</f>
        <v/>
      </c>
      <c r="S1433" s="30">
        <f>IF(P1433="","",IF(F1433="","ERRO: data prevista ausente ou inválida",IF(O1433=0,"Duplicada: contada uma vez",IF(N(G1433)=0,"ERRO: tarefa fora do Plano Mestre",IF(P1433=0,"Tarefa retirada do plano: não conta","OK")))))</f>
        <v/>
      </c>
    </row>
    <row r="1434">
      <c r="A1434" s="29" t="n"/>
      <c r="B1434" s="25" t="n"/>
      <c r="C1434" s="49" t="n"/>
      <c r="D1434" s="29" t="n"/>
      <c r="E1434" s="23">
        <f>IF(OR(A1434="",B1434=""),"",A1434&amp;"|"&amp;B1434)</f>
        <v/>
      </c>
      <c r="F1434" s="30">
        <f>IF(OR(E1434="",NOT(ISNUMBER(C1434))),"",E1434&amp;"|"&amp;YEAR(C1434)&amp;"-"&amp;RIGHT("0"&amp;MONTH(C1434),2)&amp;"-"&amp;RIGHT("0"&amp;DAY(C1434),2))</f>
        <v/>
      </c>
      <c r="G1434" s="26">
        <f>IF(E1434="","",IFERROR(MATCH(E1434,pl_chave,0),0))</f>
        <v/>
      </c>
      <c r="H1434" s="23">
        <f>IF(G1434="","",IF(G1434=0,"Tarefa fora do plano",INDEX(pl_tag,G1434)))</f>
        <v/>
      </c>
      <c r="I1434" s="30">
        <f>IF(N(G1434)=0,"",INDEX(pl_atividade,G1434))</f>
        <v/>
      </c>
      <c r="J1434" s="50">
        <f>IF(N(G1434)=0,"",INDEX(pl_especialidade,G1434))</f>
        <v/>
      </c>
      <c r="K1434" s="28">
        <f>IF(N(G1434)=0,"",INDEX(pl_duracao,G1434))</f>
        <v/>
      </c>
      <c r="L1434" s="39">
        <f>IF(ISNUMBER(C1434),YEAR(C1434),"")</f>
        <v/>
      </c>
      <c r="M1434" s="39">
        <f>IF(ISNUMBER(C1434),MONTH(C1434),"")</f>
        <v/>
      </c>
      <c r="N1434" s="23">
        <f>IF(L1434="","",IF(NOT(ISNUMBER(crono_ano)),"Informe o ano",IF(L1434&lt;crono_ano,"Antes do ano",IF(L1434&gt;crono_ano,"Depois do ano","No ano"))))</f>
        <v/>
      </c>
      <c r="O1434" s="39">
        <f>IF(F1434="","",IF(COUNTIF(F$7:F1434,F1434)=1,1,0))</f>
        <v/>
      </c>
      <c r="P1434" s="39">
        <f>IF(A1434&amp;B1434&amp;C1434="","",IF(AND(O1434=1,N(G1434)&gt;0),IF(INDEX(pl_ativa,MAX(1,N(G1434)))="Sim",1,0),0))</f>
        <v/>
      </c>
      <c r="Q1434" s="39">
        <f>IF(F1434="","",COUNTIFS(ex_chave_oc,F1434,ex_cancelada,"&lt;&gt;Sim"))</f>
        <v/>
      </c>
      <c r="R1434" s="51">
        <f>IF(P1434="","",IF(AND(P1434=1,N(Q1434)&gt;0),1,0))</f>
        <v/>
      </c>
      <c r="S1434" s="30">
        <f>IF(P1434="","",IF(F1434="","ERRO: data prevista ausente ou inválida",IF(O1434=0,"Duplicada: contada uma vez",IF(N(G1434)=0,"ERRO: tarefa fora do Plano Mestre",IF(P1434=0,"Tarefa retirada do plano: não conta","OK")))))</f>
        <v/>
      </c>
    </row>
    <row r="1435">
      <c r="A1435" s="29" t="n"/>
      <c r="B1435" s="25" t="n"/>
      <c r="C1435" s="49" t="n"/>
      <c r="D1435" s="29" t="n"/>
      <c r="E1435" s="23">
        <f>IF(OR(A1435="",B1435=""),"",A1435&amp;"|"&amp;B1435)</f>
        <v/>
      </c>
      <c r="F1435" s="30">
        <f>IF(OR(E1435="",NOT(ISNUMBER(C1435))),"",E1435&amp;"|"&amp;YEAR(C1435)&amp;"-"&amp;RIGHT("0"&amp;MONTH(C1435),2)&amp;"-"&amp;RIGHT("0"&amp;DAY(C1435),2))</f>
        <v/>
      </c>
      <c r="G1435" s="26">
        <f>IF(E1435="","",IFERROR(MATCH(E1435,pl_chave,0),0))</f>
        <v/>
      </c>
      <c r="H1435" s="23">
        <f>IF(G1435="","",IF(G1435=0,"Tarefa fora do plano",INDEX(pl_tag,G1435)))</f>
        <v/>
      </c>
      <c r="I1435" s="30">
        <f>IF(N(G1435)=0,"",INDEX(pl_atividade,G1435))</f>
        <v/>
      </c>
      <c r="J1435" s="50">
        <f>IF(N(G1435)=0,"",INDEX(pl_especialidade,G1435))</f>
        <v/>
      </c>
      <c r="K1435" s="28">
        <f>IF(N(G1435)=0,"",INDEX(pl_duracao,G1435))</f>
        <v/>
      </c>
      <c r="L1435" s="39">
        <f>IF(ISNUMBER(C1435),YEAR(C1435),"")</f>
        <v/>
      </c>
      <c r="M1435" s="39">
        <f>IF(ISNUMBER(C1435),MONTH(C1435),"")</f>
        <v/>
      </c>
      <c r="N1435" s="23">
        <f>IF(L1435="","",IF(NOT(ISNUMBER(crono_ano)),"Informe o ano",IF(L1435&lt;crono_ano,"Antes do ano",IF(L1435&gt;crono_ano,"Depois do ano","No ano"))))</f>
        <v/>
      </c>
      <c r="O1435" s="39">
        <f>IF(F1435="","",IF(COUNTIF(F$7:F1435,F1435)=1,1,0))</f>
        <v/>
      </c>
      <c r="P1435" s="39">
        <f>IF(A1435&amp;B1435&amp;C1435="","",IF(AND(O1435=1,N(G1435)&gt;0),IF(INDEX(pl_ativa,MAX(1,N(G1435)))="Sim",1,0),0))</f>
        <v/>
      </c>
      <c r="Q1435" s="39">
        <f>IF(F1435="","",COUNTIFS(ex_chave_oc,F1435,ex_cancelada,"&lt;&gt;Sim"))</f>
        <v/>
      </c>
      <c r="R1435" s="51">
        <f>IF(P1435="","",IF(AND(P1435=1,N(Q1435)&gt;0),1,0))</f>
        <v/>
      </c>
      <c r="S1435" s="30">
        <f>IF(P1435="","",IF(F1435="","ERRO: data prevista ausente ou inválida",IF(O1435=0,"Duplicada: contada uma vez",IF(N(G1435)=0,"ERRO: tarefa fora do Plano Mestre",IF(P1435=0,"Tarefa retirada do plano: não conta","OK")))))</f>
        <v/>
      </c>
    </row>
    <row r="1436">
      <c r="A1436" s="29" t="n"/>
      <c r="B1436" s="25" t="n"/>
      <c r="C1436" s="49" t="n"/>
      <c r="D1436" s="29" t="n"/>
      <c r="E1436" s="23">
        <f>IF(OR(A1436="",B1436=""),"",A1436&amp;"|"&amp;B1436)</f>
        <v/>
      </c>
      <c r="F1436" s="30">
        <f>IF(OR(E1436="",NOT(ISNUMBER(C1436))),"",E1436&amp;"|"&amp;YEAR(C1436)&amp;"-"&amp;RIGHT("0"&amp;MONTH(C1436),2)&amp;"-"&amp;RIGHT("0"&amp;DAY(C1436),2))</f>
        <v/>
      </c>
      <c r="G1436" s="26">
        <f>IF(E1436="","",IFERROR(MATCH(E1436,pl_chave,0),0))</f>
        <v/>
      </c>
      <c r="H1436" s="23">
        <f>IF(G1436="","",IF(G1436=0,"Tarefa fora do plano",INDEX(pl_tag,G1436)))</f>
        <v/>
      </c>
      <c r="I1436" s="30">
        <f>IF(N(G1436)=0,"",INDEX(pl_atividade,G1436))</f>
        <v/>
      </c>
      <c r="J1436" s="50">
        <f>IF(N(G1436)=0,"",INDEX(pl_especialidade,G1436))</f>
        <v/>
      </c>
      <c r="K1436" s="28">
        <f>IF(N(G1436)=0,"",INDEX(pl_duracao,G1436))</f>
        <v/>
      </c>
      <c r="L1436" s="39">
        <f>IF(ISNUMBER(C1436),YEAR(C1436),"")</f>
        <v/>
      </c>
      <c r="M1436" s="39">
        <f>IF(ISNUMBER(C1436),MONTH(C1436),"")</f>
        <v/>
      </c>
      <c r="N1436" s="23">
        <f>IF(L1436="","",IF(NOT(ISNUMBER(crono_ano)),"Informe o ano",IF(L1436&lt;crono_ano,"Antes do ano",IF(L1436&gt;crono_ano,"Depois do ano","No ano"))))</f>
        <v/>
      </c>
      <c r="O1436" s="39">
        <f>IF(F1436="","",IF(COUNTIF(F$7:F1436,F1436)=1,1,0))</f>
        <v/>
      </c>
      <c r="P1436" s="39">
        <f>IF(A1436&amp;B1436&amp;C1436="","",IF(AND(O1436=1,N(G1436)&gt;0),IF(INDEX(pl_ativa,MAX(1,N(G1436)))="Sim",1,0),0))</f>
        <v/>
      </c>
      <c r="Q1436" s="39">
        <f>IF(F1436="","",COUNTIFS(ex_chave_oc,F1436,ex_cancelada,"&lt;&gt;Sim"))</f>
        <v/>
      </c>
      <c r="R1436" s="51">
        <f>IF(P1436="","",IF(AND(P1436=1,N(Q1436)&gt;0),1,0))</f>
        <v/>
      </c>
      <c r="S1436" s="30">
        <f>IF(P1436="","",IF(F1436="","ERRO: data prevista ausente ou inválida",IF(O1436=0,"Duplicada: contada uma vez",IF(N(G1436)=0,"ERRO: tarefa fora do Plano Mestre",IF(P1436=0,"Tarefa retirada do plano: não conta","OK")))))</f>
        <v/>
      </c>
    </row>
    <row r="1437">
      <c r="A1437" s="29" t="n"/>
      <c r="B1437" s="25" t="n"/>
      <c r="C1437" s="49" t="n"/>
      <c r="D1437" s="29" t="n"/>
      <c r="E1437" s="23">
        <f>IF(OR(A1437="",B1437=""),"",A1437&amp;"|"&amp;B1437)</f>
        <v/>
      </c>
      <c r="F1437" s="30">
        <f>IF(OR(E1437="",NOT(ISNUMBER(C1437))),"",E1437&amp;"|"&amp;YEAR(C1437)&amp;"-"&amp;RIGHT("0"&amp;MONTH(C1437),2)&amp;"-"&amp;RIGHT("0"&amp;DAY(C1437),2))</f>
        <v/>
      </c>
      <c r="G1437" s="26">
        <f>IF(E1437="","",IFERROR(MATCH(E1437,pl_chave,0),0))</f>
        <v/>
      </c>
      <c r="H1437" s="23">
        <f>IF(G1437="","",IF(G1437=0,"Tarefa fora do plano",INDEX(pl_tag,G1437)))</f>
        <v/>
      </c>
      <c r="I1437" s="30">
        <f>IF(N(G1437)=0,"",INDEX(pl_atividade,G1437))</f>
        <v/>
      </c>
      <c r="J1437" s="50">
        <f>IF(N(G1437)=0,"",INDEX(pl_especialidade,G1437))</f>
        <v/>
      </c>
      <c r="K1437" s="28">
        <f>IF(N(G1437)=0,"",INDEX(pl_duracao,G1437))</f>
        <v/>
      </c>
      <c r="L1437" s="39">
        <f>IF(ISNUMBER(C1437),YEAR(C1437),"")</f>
        <v/>
      </c>
      <c r="M1437" s="39">
        <f>IF(ISNUMBER(C1437),MONTH(C1437),"")</f>
        <v/>
      </c>
      <c r="N1437" s="23">
        <f>IF(L1437="","",IF(NOT(ISNUMBER(crono_ano)),"Informe o ano",IF(L1437&lt;crono_ano,"Antes do ano",IF(L1437&gt;crono_ano,"Depois do ano","No ano"))))</f>
        <v/>
      </c>
      <c r="O1437" s="39">
        <f>IF(F1437="","",IF(COUNTIF(F$7:F1437,F1437)=1,1,0))</f>
        <v/>
      </c>
      <c r="P1437" s="39">
        <f>IF(A1437&amp;B1437&amp;C1437="","",IF(AND(O1437=1,N(G1437)&gt;0),IF(INDEX(pl_ativa,MAX(1,N(G1437)))="Sim",1,0),0))</f>
        <v/>
      </c>
      <c r="Q1437" s="39">
        <f>IF(F1437="","",COUNTIFS(ex_chave_oc,F1437,ex_cancelada,"&lt;&gt;Sim"))</f>
        <v/>
      </c>
      <c r="R1437" s="51">
        <f>IF(P1437="","",IF(AND(P1437=1,N(Q1437)&gt;0),1,0))</f>
        <v/>
      </c>
      <c r="S1437" s="30">
        <f>IF(P1437="","",IF(F1437="","ERRO: data prevista ausente ou inválida",IF(O1437=0,"Duplicada: contada uma vez",IF(N(G1437)=0,"ERRO: tarefa fora do Plano Mestre",IF(P1437=0,"Tarefa retirada do plano: não conta","OK")))))</f>
        <v/>
      </c>
    </row>
    <row r="1438">
      <c r="A1438" s="29" t="n"/>
      <c r="B1438" s="25" t="n"/>
      <c r="C1438" s="49" t="n"/>
      <c r="D1438" s="29" t="n"/>
      <c r="E1438" s="23">
        <f>IF(OR(A1438="",B1438=""),"",A1438&amp;"|"&amp;B1438)</f>
        <v/>
      </c>
      <c r="F1438" s="30">
        <f>IF(OR(E1438="",NOT(ISNUMBER(C1438))),"",E1438&amp;"|"&amp;YEAR(C1438)&amp;"-"&amp;RIGHT("0"&amp;MONTH(C1438),2)&amp;"-"&amp;RIGHT("0"&amp;DAY(C1438),2))</f>
        <v/>
      </c>
      <c r="G1438" s="26">
        <f>IF(E1438="","",IFERROR(MATCH(E1438,pl_chave,0),0))</f>
        <v/>
      </c>
      <c r="H1438" s="23">
        <f>IF(G1438="","",IF(G1438=0,"Tarefa fora do plano",INDEX(pl_tag,G1438)))</f>
        <v/>
      </c>
      <c r="I1438" s="30">
        <f>IF(N(G1438)=0,"",INDEX(pl_atividade,G1438))</f>
        <v/>
      </c>
      <c r="J1438" s="50">
        <f>IF(N(G1438)=0,"",INDEX(pl_especialidade,G1438))</f>
        <v/>
      </c>
      <c r="K1438" s="28">
        <f>IF(N(G1438)=0,"",INDEX(pl_duracao,G1438))</f>
        <v/>
      </c>
      <c r="L1438" s="39">
        <f>IF(ISNUMBER(C1438),YEAR(C1438),"")</f>
        <v/>
      </c>
      <c r="M1438" s="39">
        <f>IF(ISNUMBER(C1438),MONTH(C1438),"")</f>
        <v/>
      </c>
      <c r="N1438" s="23">
        <f>IF(L1438="","",IF(NOT(ISNUMBER(crono_ano)),"Informe o ano",IF(L1438&lt;crono_ano,"Antes do ano",IF(L1438&gt;crono_ano,"Depois do ano","No ano"))))</f>
        <v/>
      </c>
      <c r="O1438" s="39">
        <f>IF(F1438="","",IF(COUNTIF(F$7:F1438,F1438)=1,1,0))</f>
        <v/>
      </c>
      <c r="P1438" s="39">
        <f>IF(A1438&amp;B1438&amp;C1438="","",IF(AND(O1438=1,N(G1438)&gt;0),IF(INDEX(pl_ativa,MAX(1,N(G1438)))="Sim",1,0),0))</f>
        <v/>
      </c>
      <c r="Q1438" s="39">
        <f>IF(F1438="","",COUNTIFS(ex_chave_oc,F1438,ex_cancelada,"&lt;&gt;Sim"))</f>
        <v/>
      </c>
      <c r="R1438" s="51">
        <f>IF(P1438="","",IF(AND(P1438=1,N(Q1438)&gt;0),1,0))</f>
        <v/>
      </c>
      <c r="S1438" s="30">
        <f>IF(P1438="","",IF(F1438="","ERRO: data prevista ausente ou inválida",IF(O1438=0,"Duplicada: contada uma vez",IF(N(G1438)=0,"ERRO: tarefa fora do Plano Mestre",IF(P1438=0,"Tarefa retirada do plano: não conta","OK")))))</f>
        <v/>
      </c>
    </row>
    <row r="1439">
      <c r="A1439" s="29" t="n"/>
      <c r="B1439" s="25" t="n"/>
      <c r="C1439" s="49" t="n"/>
      <c r="D1439" s="29" t="n"/>
      <c r="E1439" s="23">
        <f>IF(OR(A1439="",B1439=""),"",A1439&amp;"|"&amp;B1439)</f>
        <v/>
      </c>
      <c r="F1439" s="30">
        <f>IF(OR(E1439="",NOT(ISNUMBER(C1439))),"",E1439&amp;"|"&amp;YEAR(C1439)&amp;"-"&amp;RIGHT("0"&amp;MONTH(C1439),2)&amp;"-"&amp;RIGHT("0"&amp;DAY(C1439),2))</f>
        <v/>
      </c>
      <c r="G1439" s="26">
        <f>IF(E1439="","",IFERROR(MATCH(E1439,pl_chave,0),0))</f>
        <v/>
      </c>
      <c r="H1439" s="23">
        <f>IF(G1439="","",IF(G1439=0,"Tarefa fora do plano",INDEX(pl_tag,G1439)))</f>
        <v/>
      </c>
      <c r="I1439" s="30">
        <f>IF(N(G1439)=0,"",INDEX(pl_atividade,G1439))</f>
        <v/>
      </c>
      <c r="J1439" s="50">
        <f>IF(N(G1439)=0,"",INDEX(pl_especialidade,G1439))</f>
        <v/>
      </c>
      <c r="K1439" s="28">
        <f>IF(N(G1439)=0,"",INDEX(pl_duracao,G1439))</f>
        <v/>
      </c>
      <c r="L1439" s="39">
        <f>IF(ISNUMBER(C1439),YEAR(C1439),"")</f>
        <v/>
      </c>
      <c r="M1439" s="39">
        <f>IF(ISNUMBER(C1439),MONTH(C1439),"")</f>
        <v/>
      </c>
      <c r="N1439" s="23">
        <f>IF(L1439="","",IF(NOT(ISNUMBER(crono_ano)),"Informe o ano",IF(L1439&lt;crono_ano,"Antes do ano",IF(L1439&gt;crono_ano,"Depois do ano","No ano"))))</f>
        <v/>
      </c>
      <c r="O1439" s="39">
        <f>IF(F1439="","",IF(COUNTIF(F$7:F1439,F1439)=1,1,0))</f>
        <v/>
      </c>
      <c r="P1439" s="39">
        <f>IF(A1439&amp;B1439&amp;C1439="","",IF(AND(O1439=1,N(G1439)&gt;0),IF(INDEX(pl_ativa,MAX(1,N(G1439)))="Sim",1,0),0))</f>
        <v/>
      </c>
      <c r="Q1439" s="39">
        <f>IF(F1439="","",COUNTIFS(ex_chave_oc,F1439,ex_cancelada,"&lt;&gt;Sim"))</f>
        <v/>
      </c>
      <c r="R1439" s="51">
        <f>IF(P1439="","",IF(AND(P1439=1,N(Q1439)&gt;0),1,0))</f>
        <v/>
      </c>
      <c r="S1439" s="30">
        <f>IF(P1439="","",IF(F1439="","ERRO: data prevista ausente ou inválida",IF(O1439=0,"Duplicada: contada uma vez",IF(N(G1439)=0,"ERRO: tarefa fora do Plano Mestre",IF(P1439=0,"Tarefa retirada do plano: não conta","OK")))))</f>
        <v/>
      </c>
    </row>
    <row r="1440">
      <c r="A1440" s="29" t="n"/>
      <c r="B1440" s="25" t="n"/>
      <c r="C1440" s="49" t="n"/>
      <c r="D1440" s="29" t="n"/>
      <c r="E1440" s="23">
        <f>IF(OR(A1440="",B1440=""),"",A1440&amp;"|"&amp;B1440)</f>
        <v/>
      </c>
      <c r="F1440" s="30">
        <f>IF(OR(E1440="",NOT(ISNUMBER(C1440))),"",E1440&amp;"|"&amp;YEAR(C1440)&amp;"-"&amp;RIGHT("0"&amp;MONTH(C1440),2)&amp;"-"&amp;RIGHT("0"&amp;DAY(C1440),2))</f>
        <v/>
      </c>
      <c r="G1440" s="26">
        <f>IF(E1440="","",IFERROR(MATCH(E1440,pl_chave,0),0))</f>
        <v/>
      </c>
      <c r="H1440" s="23">
        <f>IF(G1440="","",IF(G1440=0,"Tarefa fora do plano",INDEX(pl_tag,G1440)))</f>
        <v/>
      </c>
      <c r="I1440" s="30">
        <f>IF(N(G1440)=0,"",INDEX(pl_atividade,G1440))</f>
        <v/>
      </c>
      <c r="J1440" s="50">
        <f>IF(N(G1440)=0,"",INDEX(pl_especialidade,G1440))</f>
        <v/>
      </c>
      <c r="K1440" s="28">
        <f>IF(N(G1440)=0,"",INDEX(pl_duracao,G1440))</f>
        <v/>
      </c>
      <c r="L1440" s="39">
        <f>IF(ISNUMBER(C1440),YEAR(C1440),"")</f>
        <v/>
      </c>
      <c r="M1440" s="39">
        <f>IF(ISNUMBER(C1440),MONTH(C1440),"")</f>
        <v/>
      </c>
      <c r="N1440" s="23">
        <f>IF(L1440="","",IF(NOT(ISNUMBER(crono_ano)),"Informe o ano",IF(L1440&lt;crono_ano,"Antes do ano",IF(L1440&gt;crono_ano,"Depois do ano","No ano"))))</f>
        <v/>
      </c>
      <c r="O1440" s="39">
        <f>IF(F1440="","",IF(COUNTIF(F$7:F1440,F1440)=1,1,0))</f>
        <v/>
      </c>
      <c r="P1440" s="39">
        <f>IF(A1440&amp;B1440&amp;C1440="","",IF(AND(O1440=1,N(G1440)&gt;0),IF(INDEX(pl_ativa,MAX(1,N(G1440)))="Sim",1,0),0))</f>
        <v/>
      </c>
      <c r="Q1440" s="39">
        <f>IF(F1440="","",COUNTIFS(ex_chave_oc,F1440,ex_cancelada,"&lt;&gt;Sim"))</f>
        <v/>
      </c>
      <c r="R1440" s="51">
        <f>IF(P1440="","",IF(AND(P1440=1,N(Q1440)&gt;0),1,0))</f>
        <v/>
      </c>
      <c r="S1440" s="30">
        <f>IF(P1440="","",IF(F1440="","ERRO: data prevista ausente ou inválida",IF(O1440=0,"Duplicada: contada uma vez",IF(N(G1440)=0,"ERRO: tarefa fora do Plano Mestre",IF(P1440=0,"Tarefa retirada do plano: não conta","OK")))))</f>
        <v/>
      </c>
    </row>
    <row r="1441">
      <c r="A1441" s="29" t="n"/>
      <c r="B1441" s="25" t="n"/>
      <c r="C1441" s="49" t="n"/>
      <c r="D1441" s="29" t="n"/>
      <c r="E1441" s="23">
        <f>IF(OR(A1441="",B1441=""),"",A1441&amp;"|"&amp;B1441)</f>
        <v/>
      </c>
      <c r="F1441" s="30">
        <f>IF(OR(E1441="",NOT(ISNUMBER(C1441))),"",E1441&amp;"|"&amp;YEAR(C1441)&amp;"-"&amp;RIGHT("0"&amp;MONTH(C1441),2)&amp;"-"&amp;RIGHT("0"&amp;DAY(C1441),2))</f>
        <v/>
      </c>
      <c r="G1441" s="26">
        <f>IF(E1441="","",IFERROR(MATCH(E1441,pl_chave,0),0))</f>
        <v/>
      </c>
      <c r="H1441" s="23">
        <f>IF(G1441="","",IF(G1441=0,"Tarefa fora do plano",INDEX(pl_tag,G1441)))</f>
        <v/>
      </c>
      <c r="I1441" s="30">
        <f>IF(N(G1441)=0,"",INDEX(pl_atividade,G1441))</f>
        <v/>
      </c>
      <c r="J1441" s="50">
        <f>IF(N(G1441)=0,"",INDEX(pl_especialidade,G1441))</f>
        <v/>
      </c>
      <c r="K1441" s="28">
        <f>IF(N(G1441)=0,"",INDEX(pl_duracao,G1441))</f>
        <v/>
      </c>
      <c r="L1441" s="39">
        <f>IF(ISNUMBER(C1441),YEAR(C1441),"")</f>
        <v/>
      </c>
      <c r="M1441" s="39">
        <f>IF(ISNUMBER(C1441),MONTH(C1441),"")</f>
        <v/>
      </c>
      <c r="N1441" s="23">
        <f>IF(L1441="","",IF(NOT(ISNUMBER(crono_ano)),"Informe o ano",IF(L1441&lt;crono_ano,"Antes do ano",IF(L1441&gt;crono_ano,"Depois do ano","No ano"))))</f>
        <v/>
      </c>
      <c r="O1441" s="39">
        <f>IF(F1441="","",IF(COUNTIF(F$7:F1441,F1441)=1,1,0))</f>
        <v/>
      </c>
      <c r="P1441" s="39">
        <f>IF(A1441&amp;B1441&amp;C1441="","",IF(AND(O1441=1,N(G1441)&gt;0),IF(INDEX(pl_ativa,MAX(1,N(G1441)))="Sim",1,0),0))</f>
        <v/>
      </c>
      <c r="Q1441" s="39">
        <f>IF(F1441="","",COUNTIFS(ex_chave_oc,F1441,ex_cancelada,"&lt;&gt;Sim"))</f>
        <v/>
      </c>
      <c r="R1441" s="51">
        <f>IF(P1441="","",IF(AND(P1441=1,N(Q1441)&gt;0),1,0))</f>
        <v/>
      </c>
      <c r="S1441" s="30">
        <f>IF(P1441="","",IF(F1441="","ERRO: data prevista ausente ou inválida",IF(O1441=0,"Duplicada: contada uma vez",IF(N(G1441)=0,"ERRO: tarefa fora do Plano Mestre",IF(P1441=0,"Tarefa retirada do plano: não conta","OK")))))</f>
        <v/>
      </c>
    </row>
    <row r="1442">
      <c r="A1442" s="29" t="n"/>
      <c r="B1442" s="25" t="n"/>
      <c r="C1442" s="49" t="n"/>
      <c r="D1442" s="29" t="n"/>
      <c r="E1442" s="23">
        <f>IF(OR(A1442="",B1442=""),"",A1442&amp;"|"&amp;B1442)</f>
        <v/>
      </c>
      <c r="F1442" s="30">
        <f>IF(OR(E1442="",NOT(ISNUMBER(C1442))),"",E1442&amp;"|"&amp;YEAR(C1442)&amp;"-"&amp;RIGHT("0"&amp;MONTH(C1442),2)&amp;"-"&amp;RIGHT("0"&amp;DAY(C1442),2))</f>
        <v/>
      </c>
      <c r="G1442" s="26">
        <f>IF(E1442="","",IFERROR(MATCH(E1442,pl_chave,0),0))</f>
        <v/>
      </c>
      <c r="H1442" s="23">
        <f>IF(G1442="","",IF(G1442=0,"Tarefa fora do plano",INDEX(pl_tag,G1442)))</f>
        <v/>
      </c>
      <c r="I1442" s="30">
        <f>IF(N(G1442)=0,"",INDEX(pl_atividade,G1442))</f>
        <v/>
      </c>
      <c r="J1442" s="50">
        <f>IF(N(G1442)=0,"",INDEX(pl_especialidade,G1442))</f>
        <v/>
      </c>
      <c r="K1442" s="28">
        <f>IF(N(G1442)=0,"",INDEX(pl_duracao,G1442))</f>
        <v/>
      </c>
      <c r="L1442" s="39">
        <f>IF(ISNUMBER(C1442),YEAR(C1442),"")</f>
        <v/>
      </c>
      <c r="M1442" s="39">
        <f>IF(ISNUMBER(C1442),MONTH(C1442),"")</f>
        <v/>
      </c>
      <c r="N1442" s="23">
        <f>IF(L1442="","",IF(NOT(ISNUMBER(crono_ano)),"Informe o ano",IF(L1442&lt;crono_ano,"Antes do ano",IF(L1442&gt;crono_ano,"Depois do ano","No ano"))))</f>
        <v/>
      </c>
      <c r="O1442" s="39">
        <f>IF(F1442="","",IF(COUNTIF(F$7:F1442,F1442)=1,1,0))</f>
        <v/>
      </c>
      <c r="P1442" s="39">
        <f>IF(A1442&amp;B1442&amp;C1442="","",IF(AND(O1442=1,N(G1442)&gt;0),IF(INDEX(pl_ativa,MAX(1,N(G1442)))="Sim",1,0),0))</f>
        <v/>
      </c>
      <c r="Q1442" s="39">
        <f>IF(F1442="","",COUNTIFS(ex_chave_oc,F1442,ex_cancelada,"&lt;&gt;Sim"))</f>
        <v/>
      </c>
      <c r="R1442" s="51">
        <f>IF(P1442="","",IF(AND(P1442=1,N(Q1442)&gt;0),1,0))</f>
        <v/>
      </c>
      <c r="S1442" s="30">
        <f>IF(P1442="","",IF(F1442="","ERRO: data prevista ausente ou inválida",IF(O1442=0,"Duplicada: contada uma vez",IF(N(G1442)=0,"ERRO: tarefa fora do Plano Mestre",IF(P1442=0,"Tarefa retirada do plano: não conta","OK")))))</f>
        <v/>
      </c>
    </row>
    <row r="1443">
      <c r="A1443" s="29" t="n"/>
      <c r="B1443" s="25" t="n"/>
      <c r="C1443" s="49" t="n"/>
      <c r="D1443" s="29" t="n"/>
      <c r="E1443" s="23">
        <f>IF(OR(A1443="",B1443=""),"",A1443&amp;"|"&amp;B1443)</f>
        <v/>
      </c>
      <c r="F1443" s="30">
        <f>IF(OR(E1443="",NOT(ISNUMBER(C1443))),"",E1443&amp;"|"&amp;YEAR(C1443)&amp;"-"&amp;RIGHT("0"&amp;MONTH(C1443),2)&amp;"-"&amp;RIGHT("0"&amp;DAY(C1443),2))</f>
        <v/>
      </c>
      <c r="G1443" s="26">
        <f>IF(E1443="","",IFERROR(MATCH(E1443,pl_chave,0),0))</f>
        <v/>
      </c>
      <c r="H1443" s="23">
        <f>IF(G1443="","",IF(G1443=0,"Tarefa fora do plano",INDEX(pl_tag,G1443)))</f>
        <v/>
      </c>
      <c r="I1443" s="30">
        <f>IF(N(G1443)=0,"",INDEX(pl_atividade,G1443))</f>
        <v/>
      </c>
      <c r="J1443" s="50">
        <f>IF(N(G1443)=0,"",INDEX(pl_especialidade,G1443))</f>
        <v/>
      </c>
      <c r="K1443" s="28">
        <f>IF(N(G1443)=0,"",INDEX(pl_duracao,G1443))</f>
        <v/>
      </c>
      <c r="L1443" s="39">
        <f>IF(ISNUMBER(C1443),YEAR(C1443),"")</f>
        <v/>
      </c>
      <c r="M1443" s="39">
        <f>IF(ISNUMBER(C1443),MONTH(C1443),"")</f>
        <v/>
      </c>
      <c r="N1443" s="23">
        <f>IF(L1443="","",IF(NOT(ISNUMBER(crono_ano)),"Informe o ano",IF(L1443&lt;crono_ano,"Antes do ano",IF(L1443&gt;crono_ano,"Depois do ano","No ano"))))</f>
        <v/>
      </c>
      <c r="O1443" s="39">
        <f>IF(F1443="","",IF(COUNTIF(F$7:F1443,F1443)=1,1,0))</f>
        <v/>
      </c>
      <c r="P1443" s="39">
        <f>IF(A1443&amp;B1443&amp;C1443="","",IF(AND(O1443=1,N(G1443)&gt;0),IF(INDEX(pl_ativa,MAX(1,N(G1443)))="Sim",1,0),0))</f>
        <v/>
      </c>
      <c r="Q1443" s="39">
        <f>IF(F1443="","",COUNTIFS(ex_chave_oc,F1443,ex_cancelada,"&lt;&gt;Sim"))</f>
        <v/>
      </c>
      <c r="R1443" s="51">
        <f>IF(P1443="","",IF(AND(P1443=1,N(Q1443)&gt;0),1,0))</f>
        <v/>
      </c>
      <c r="S1443" s="30">
        <f>IF(P1443="","",IF(F1443="","ERRO: data prevista ausente ou inválida",IF(O1443=0,"Duplicada: contada uma vez",IF(N(G1443)=0,"ERRO: tarefa fora do Plano Mestre",IF(P1443=0,"Tarefa retirada do plano: não conta","OK")))))</f>
        <v/>
      </c>
    </row>
    <row r="1444">
      <c r="A1444" s="29" t="n"/>
      <c r="B1444" s="25" t="n"/>
      <c r="C1444" s="49" t="n"/>
      <c r="D1444" s="29" t="n"/>
      <c r="E1444" s="23">
        <f>IF(OR(A1444="",B1444=""),"",A1444&amp;"|"&amp;B1444)</f>
        <v/>
      </c>
      <c r="F1444" s="30">
        <f>IF(OR(E1444="",NOT(ISNUMBER(C1444))),"",E1444&amp;"|"&amp;YEAR(C1444)&amp;"-"&amp;RIGHT("0"&amp;MONTH(C1444),2)&amp;"-"&amp;RIGHT("0"&amp;DAY(C1444),2))</f>
        <v/>
      </c>
      <c r="G1444" s="26">
        <f>IF(E1444="","",IFERROR(MATCH(E1444,pl_chave,0),0))</f>
        <v/>
      </c>
      <c r="H1444" s="23">
        <f>IF(G1444="","",IF(G1444=0,"Tarefa fora do plano",INDEX(pl_tag,G1444)))</f>
        <v/>
      </c>
      <c r="I1444" s="30">
        <f>IF(N(G1444)=0,"",INDEX(pl_atividade,G1444))</f>
        <v/>
      </c>
      <c r="J1444" s="50">
        <f>IF(N(G1444)=0,"",INDEX(pl_especialidade,G1444))</f>
        <v/>
      </c>
      <c r="K1444" s="28">
        <f>IF(N(G1444)=0,"",INDEX(pl_duracao,G1444))</f>
        <v/>
      </c>
      <c r="L1444" s="39">
        <f>IF(ISNUMBER(C1444),YEAR(C1444),"")</f>
        <v/>
      </c>
      <c r="M1444" s="39">
        <f>IF(ISNUMBER(C1444),MONTH(C1444),"")</f>
        <v/>
      </c>
      <c r="N1444" s="23">
        <f>IF(L1444="","",IF(NOT(ISNUMBER(crono_ano)),"Informe o ano",IF(L1444&lt;crono_ano,"Antes do ano",IF(L1444&gt;crono_ano,"Depois do ano","No ano"))))</f>
        <v/>
      </c>
      <c r="O1444" s="39">
        <f>IF(F1444="","",IF(COUNTIF(F$7:F1444,F1444)=1,1,0))</f>
        <v/>
      </c>
      <c r="P1444" s="39">
        <f>IF(A1444&amp;B1444&amp;C1444="","",IF(AND(O1444=1,N(G1444)&gt;0),IF(INDEX(pl_ativa,MAX(1,N(G1444)))="Sim",1,0),0))</f>
        <v/>
      </c>
      <c r="Q1444" s="39">
        <f>IF(F1444="","",COUNTIFS(ex_chave_oc,F1444,ex_cancelada,"&lt;&gt;Sim"))</f>
        <v/>
      </c>
      <c r="R1444" s="51">
        <f>IF(P1444="","",IF(AND(P1444=1,N(Q1444)&gt;0),1,0))</f>
        <v/>
      </c>
      <c r="S1444" s="30">
        <f>IF(P1444="","",IF(F1444="","ERRO: data prevista ausente ou inválida",IF(O1444=0,"Duplicada: contada uma vez",IF(N(G1444)=0,"ERRO: tarefa fora do Plano Mestre",IF(P1444=0,"Tarefa retirada do plano: não conta","OK")))))</f>
        <v/>
      </c>
    </row>
    <row r="1445">
      <c r="A1445" s="29" t="n"/>
      <c r="B1445" s="25" t="n"/>
      <c r="C1445" s="49" t="n"/>
      <c r="D1445" s="29" t="n"/>
      <c r="E1445" s="23">
        <f>IF(OR(A1445="",B1445=""),"",A1445&amp;"|"&amp;B1445)</f>
        <v/>
      </c>
      <c r="F1445" s="30">
        <f>IF(OR(E1445="",NOT(ISNUMBER(C1445))),"",E1445&amp;"|"&amp;YEAR(C1445)&amp;"-"&amp;RIGHT("0"&amp;MONTH(C1445),2)&amp;"-"&amp;RIGHT("0"&amp;DAY(C1445),2))</f>
        <v/>
      </c>
      <c r="G1445" s="26">
        <f>IF(E1445="","",IFERROR(MATCH(E1445,pl_chave,0),0))</f>
        <v/>
      </c>
      <c r="H1445" s="23">
        <f>IF(G1445="","",IF(G1445=0,"Tarefa fora do plano",INDEX(pl_tag,G1445)))</f>
        <v/>
      </c>
      <c r="I1445" s="30">
        <f>IF(N(G1445)=0,"",INDEX(pl_atividade,G1445))</f>
        <v/>
      </c>
      <c r="J1445" s="50">
        <f>IF(N(G1445)=0,"",INDEX(pl_especialidade,G1445))</f>
        <v/>
      </c>
      <c r="K1445" s="28">
        <f>IF(N(G1445)=0,"",INDEX(pl_duracao,G1445))</f>
        <v/>
      </c>
      <c r="L1445" s="39">
        <f>IF(ISNUMBER(C1445),YEAR(C1445),"")</f>
        <v/>
      </c>
      <c r="M1445" s="39">
        <f>IF(ISNUMBER(C1445),MONTH(C1445),"")</f>
        <v/>
      </c>
      <c r="N1445" s="23">
        <f>IF(L1445="","",IF(NOT(ISNUMBER(crono_ano)),"Informe o ano",IF(L1445&lt;crono_ano,"Antes do ano",IF(L1445&gt;crono_ano,"Depois do ano","No ano"))))</f>
        <v/>
      </c>
      <c r="O1445" s="39">
        <f>IF(F1445="","",IF(COUNTIF(F$7:F1445,F1445)=1,1,0))</f>
        <v/>
      </c>
      <c r="P1445" s="39">
        <f>IF(A1445&amp;B1445&amp;C1445="","",IF(AND(O1445=1,N(G1445)&gt;0),IF(INDEX(pl_ativa,MAX(1,N(G1445)))="Sim",1,0),0))</f>
        <v/>
      </c>
      <c r="Q1445" s="39">
        <f>IF(F1445="","",COUNTIFS(ex_chave_oc,F1445,ex_cancelada,"&lt;&gt;Sim"))</f>
        <v/>
      </c>
      <c r="R1445" s="51">
        <f>IF(P1445="","",IF(AND(P1445=1,N(Q1445)&gt;0),1,0))</f>
        <v/>
      </c>
      <c r="S1445" s="30">
        <f>IF(P1445="","",IF(F1445="","ERRO: data prevista ausente ou inválida",IF(O1445=0,"Duplicada: contada uma vez",IF(N(G1445)=0,"ERRO: tarefa fora do Plano Mestre",IF(P1445=0,"Tarefa retirada do plano: não conta","OK")))))</f>
        <v/>
      </c>
    </row>
    <row r="1446">
      <c r="A1446" s="29" t="n"/>
      <c r="B1446" s="25" t="n"/>
      <c r="C1446" s="49" t="n"/>
      <c r="D1446" s="29" t="n"/>
      <c r="E1446" s="23">
        <f>IF(OR(A1446="",B1446=""),"",A1446&amp;"|"&amp;B1446)</f>
        <v/>
      </c>
      <c r="F1446" s="30">
        <f>IF(OR(E1446="",NOT(ISNUMBER(C1446))),"",E1446&amp;"|"&amp;YEAR(C1446)&amp;"-"&amp;RIGHT("0"&amp;MONTH(C1446),2)&amp;"-"&amp;RIGHT("0"&amp;DAY(C1446),2))</f>
        <v/>
      </c>
      <c r="G1446" s="26">
        <f>IF(E1446="","",IFERROR(MATCH(E1446,pl_chave,0),0))</f>
        <v/>
      </c>
      <c r="H1446" s="23">
        <f>IF(G1446="","",IF(G1446=0,"Tarefa fora do plano",INDEX(pl_tag,G1446)))</f>
        <v/>
      </c>
      <c r="I1446" s="30">
        <f>IF(N(G1446)=0,"",INDEX(pl_atividade,G1446))</f>
        <v/>
      </c>
      <c r="J1446" s="50">
        <f>IF(N(G1446)=0,"",INDEX(pl_especialidade,G1446))</f>
        <v/>
      </c>
      <c r="K1446" s="28">
        <f>IF(N(G1446)=0,"",INDEX(pl_duracao,G1446))</f>
        <v/>
      </c>
      <c r="L1446" s="39">
        <f>IF(ISNUMBER(C1446),YEAR(C1446),"")</f>
        <v/>
      </c>
      <c r="M1446" s="39">
        <f>IF(ISNUMBER(C1446),MONTH(C1446),"")</f>
        <v/>
      </c>
      <c r="N1446" s="23">
        <f>IF(L1446="","",IF(NOT(ISNUMBER(crono_ano)),"Informe o ano",IF(L1446&lt;crono_ano,"Antes do ano",IF(L1446&gt;crono_ano,"Depois do ano","No ano"))))</f>
        <v/>
      </c>
      <c r="O1446" s="39">
        <f>IF(F1446="","",IF(COUNTIF(F$7:F1446,F1446)=1,1,0))</f>
        <v/>
      </c>
      <c r="P1446" s="39">
        <f>IF(A1446&amp;B1446&amp;C1446="","",IF(AND(O1446=1,N(G1446)&gt;0),IF(INDEX(pl_ativa,MAX(1,N(G1446)))="Sim",1,0),0))</f>
        <v/>
      </c>
      <c r="Q1446" s="39">
        <f>IF(F1446="","",COUNTIFS(ex_chave_oc,F1446,ex_cancelada,"&lt;&gt;Sim"))</f>
        <v/>
      </c>
      <c r="R1446" s="51">
        <f>IF(P1446="","",IF(AND(P1446=1,N(Q1446)&gt;0),1,0))</f>
        <v/>
      </c>
      <c r="S1446" s="30">
        <f>IF(P1446="","",IF(F1446="","ERRO: data prevista ausente ou inválida",IF(O1446=0,"Duplicada: contada uma vez",IF(N(G1446)=0,"ERRO: tarefa fora do Plano Mestre",IF(P1446=0,"Tarefa retirada do plano: não conta","OK")))))</f>
        <v/>
      </c>
    </row>
    <row r="1447">
      <c r="A1447" s="29" t="n"/>
      <c r="B1447" s="25" t="n"/>
      <c r="C1447" s="49" t="n"/>
      <c r="D1447" s="29" t="n"/>
      <c r="E1447" s="23">
        <f>IF(OR(A1447="",B1447=""),"",A1447&amp;"|"&amp;B1447)</f>
        <v/>
      </c>
      <c r="F1447" s="30">
        <f>IF(OR(E1447="",NOT(ISNUMBER(C1447))),"",E1447&amp;"|"&amp;YEAR(C1447)&amp;"-"&amp;RIGHT("0"&amp;MONTH(C1447),2)&amp;"-"&amp;RIGHT("0"&amp;DAY(C1447),2))</f>
        <v/>
      </c>
      <c r="G1447" s="26">
        <f>IF(E1447="","",IFERROR(MATCH(E1447,pl_chave,0),0))</f>
        <v/>
      </c>
      <c r="H1447" s="23">
        <f>IF(G1447="","",IF(G1447=0,"Tarefa fora do plano",INDEX(pl_tag,G1447)))</f>
        <v/>
      </c>
      <c r="I1447" s="30">
        <f>IF(N(G1447)=0,"",INDEX(pl_atividade,G1447))</f>
        <v/>
      </c>
      <c r="J1447" s="50">
        <f>IF(N(G1447)=0,"",INDEX(pl_especialidade,G1447))</f>
        <v/>
      </c>
      <c r="K1447" s="28">
        <f>IF(N(G1447)=0,"",INDEX(pl_duracao,G1447))</f>
        <v/>
      </c>
      <c r="L1447" s="39">
        <f>IF(ISNUMBER(C1447),YEAR(C1447),"")</f>
        <v/>
      </c>
      <c r="M1447" s="39">
        <f>IF(ISNUMBER(C1447),MONTH(C1447),"")</f>
        <v/>
      </c>
      <c r="N1447" s="23">
        <f>IF(L1447="","",IF(NOT(ISNUMBER(crono_ano)),"Informe o ano",IF(L1447&lt;crono_ano,"Antes do ano",IF(L1447&gt;crono_ano,"Depois do ano","No ano"))))</f>
        <v/>
      </c>
      <c r="O1447" s="39">
        <f>IF(F1447="","",IF(COUNTIF(F$7:F1447,F1447)=1,1,0))</f>
        <v/>
      </c>
      <c r="P1447" s="39">
        <f>IF(A1447&amp;B1447&amp;C1447="","",IF(AND(O1447=1,N(G1447)&gt;0),IF(INDEX(pl_ativa,MAX(1,N(G1447)))="Sim",1,0),0))</f>
        <v/>
      </c>
      <c r="Q1447" s="39">
        <f>IF(F1447="","",COUNTIFS(ex_chave_oc,F1447,ex_cancelada,"&lt;&gt;Sim"))</f>
        <v/>
      </c>
      <c r="R1447" s="51">
        <f>IF(P1447="","",IF(AND(P1447=1,N(Q1447)&gt;0),1,0))</f>
        <v/>
      </c>
      <c r="S1447" s="30">
        <f>IF(P1447="","",IF(F1447="","ERRO: data prevista ausente ou inválida",IF(O1447=0,"Duplicada: contada uma vez",IF(N(G1447)=0,"ERRO: tarefa fora do Plano Mestre",IF(P1447=0,"Tarefa retirada do plano: não conta","OK")))))</f>
        <v/>
      </c>
    </row>
    <row r="1448">
      <c r="A1448" s="29" t="n"/>
      <c r="B1448" s="25" t="n"/>
      <c r="C1448" s="49" t="n"/>
      <c r="D1448" s="29" t="n"/>
      <c r="E1448" s="23">
        <f>IF(OR(A1448="",B1448=""),"",A1448&amp;"|"&amp;B1448)</f>
        <v/>
      </c>
      <c r="F1448" s="30">
        <f>IF(OR(E1448="",NOT(ISNUMBER(C1448))),"",E1448&amp;"|"&amp;YEAR(C1448)&amp;"-"&amp;RIGHT("0"&amp;MONTH(C1448),2)&amp;"-"&amp;RIGHT("0"&amp;DAY(C1448),2))</f>
        <v/>
      </c>
      <c r="G1448" s="26">
        <f>IF(E1448="","",IFERROR(MATCH(E1448,pl_chave,0),0))</f>
        <v/>
      </c>
      <c r="H1448" s="23">
        <f>IF(G1448="","",IF(G1448=0,"Tarefa fora do plano",INDEX(pl_tag,G1448)))</f>
        <v/>
      </c>
      <c r="I1448" s="30">
        <f>IF(N(G1448)=0,"",INDEX(pl_atividade,G1448))</f>
        <v/>
      </c>
      <c r="J1448" s="50">
        <f>IF(N(G1448)=0,"",INDEX(pl_especialidade,G1448))</f>
        <v/>
      </c>
      <c r="K1448" s="28">
        <f>IF(N(G1448)=0,"",INDEX(pl_duracao,G1448))</f>
        <v/>
      </c>
      <c r="L1448" s="39">
        <f>IF(ISNUMBER(C1448),YEAR(C1448),"")</f>
        <v/>
      </c>
      <c r="M1448" s="39">
        <f>IF(ISNUMBER(C1448),MONTH(C1448),"")</f>
        <v/>
      </c>
      <c r="N1448" s="23">
        <f>IF(L1448="","",IF(NOT(ISNUMBER(crono_ano)),"Informe o ano",IF(L1448&lt;crono_ano,"Antes do ano",IF(L1448&gt;crono_ano,"Depois do ano","No ano"))))</f>
        <v/>
      </c>
      <c r="O1448" s="39">
        <f>IF(F1448="","",IF(COUNTIF(F$7:F1448,F1448)=1,1,0))</f>
        <v/>
      </c>
      <c r="P1448" s="39">
        <f>IF(A1448&amp;B1448&amp;C1448="","",IF(AND(O1448=1,N(G1448)&gt;0),IF(INDEX(pl_ativa,MAX(1,N(G1448)))="Sim",1,0),0))</f>
        <v/>
      </c>
      <c r="Q1448" s="39">
        <f>IF(F1448="","",COUNTIFS(ex_chave_oc,F1448,ex_cancelada,"&lt;&gt;Sim"))</f>
        <v/>
      </c>
      <c r="R1448" s="51">
        <f>IF(P1448="","",IF(AND(P1448=1,N(Q1448)&gt;0),1,0))</f>
        <v/>
      </c>
      <c r="S1448" s="30">
        <f>IF(P1448="","",IF(F1448="","ERRO: data prevista ausente ou inválida",IF(O1448=0,"Duplicada: contada uma vez",IF(N(G1448)=0,"ERRO: tarefa fora do Plano Mestre",IF(P1448=0,"Tarefa retirada do plano: não conta","OK")))))</f>
        <v/>
      </c>
    </row>
    <row r="1449">
      <c r="A1449" s="29" t="n"/>
      <c r="B1449" s="25" t="n"/>
      <c r="C1449" s="49" t="n"/>
      <c r="D1449" s="29" t="n"/>
      <c r="E1449" s="23">
        <f>IF(OR(A1449="",B1449=""),"",A1449&amp;"|"&amp;B1449)</f>
        <v/>
      </c>
      <c r="F1449" s="30">
        <f>IF(OR(E1449="",NOT(ISNUMBER(C1449))),"",E1449&amp;"|"&amp;YEAR(C1449)&amp;"-"&amp;RIGHT("0"&amp;MONTH(C1449),2)&amp;"-"&amp;RIGHT("0"&amp;DAY(C1449),2))</f>
        <v/>
      </c>
      <c r="G1449" s="26">
        <f>IF(E1449="","",IFERROR(MATCH(E1449,pl_chave,0),0))</f>
        <v/>
      </c>
      <c r="H1449" s="23">
        <f>IF(G1449="","",IF(G1449=0,"Tarefa fora do plano",INDEX(pl_tag,G1449)))</f>
        <v/>
      </c>
      <c r="I1449" s="30">
        <f>IF(N(G1449)=0,"",INDEX(pl_atividade,G1449))</f>
        <v/>
      </c>
      <c r="J1449" s="50">
        <f>IF(N(G1449)=0,"",INDEX(pl_especialidade,G1449))</f>
        <v/>
      </c>
      <c r="K1449" s="28">
        <f>IF(N(G1449)=0,"",INDEX(pl_duracao,G1449))</f>
        <v/>
      </c>
      <c r="L1449" s="39">
        <f>IF(ISNUMBER(C1449),YEAR(C1449),"")</f>
        <v/>
      </c>
      <c r="M1449" s="39">
        <f>IF(ISNUMBER(C1449),MONTH(C1449),"")</f>
        <v/>
      </c>
      <c r="N1449" s="23">
        <f>IF(L1449="","",IF(NOT(ISNUMBER(crono_ano)),"Informe o ano",IF(L1449&lt;crono_ano,"Antes do ano",IF(L1449&gt;crono_ano,"Depois do ano","No ano"))))</f>
        <v/>
      </c>
      <c r="O1449" s="39">
        <f>IF(F1449="","",IF(COUNTIF(F$7:F1449,F1449)=1,1,0))</f>
        <v/>
      </c>
      <c r="P1449" s="39">
        <f>IF(A1449&amp;B1449&amp;C1449="","",IF(AND(O1449=1,N(G1449)&gt;0),IF(INDEX(pl_ativa,MAX(1,N(G1449)))="Sim",1,0),0))</f>
        <v/>
      </c>
      <c r="Q1449" s="39">
        <f>IF(F1449="","",COUNTIFS(ex_chave_oc,F1449,ex_cancelada,"&lt;&gt;Sim"))</f>
        <v/>
      </c>
      <c r="R1449" s="51">
        <f>IF(P1449="","",IF(AND(P1449=1,N(Q1449)&gt;0),1,0))</f>
        <v/>
      </c>
      <c r="S1449" s="30">
        <f>IF(P1449="","",IF(F1449="","ERRO: data prevista ausente ou inválida",IF(O1449=0,"Duplicada: contada uma vez",IF(N(G1449)=0,"ERRO: tarefa fora do Plano Mestre",IF(P1449=0,"Tarefa retirada do plano: não conta","OK")))))</f>
        <v/>
      </c>
    </row>
    <row r="1450">
      <c r="A1450" s="29" t="n"/>
      <c r="B1450" s="25" t="n"/>
      <c r="C1450" s="49" t="n"/>
      <c r="D1450" s="29" t="n"/>
      <c r="E1450" s="23">
        <f>IF(OR(A1450="",B1450=""),"",A1450&amp;"|"&amp;B1450)</f>
        <v/>
      </c>
      <c r="F1450" s="30">
        <f>IF(OR(E1450="",NOT(ISNUMBER(C1450))),"",E1450&amp;"|"&amp;YEAR(C1450)&amp;"-"&amp;RIGHT("0"&amp;MONTH(C1450),2)&amp;"-"&amp;RIGHT("0"&amp;DAY(C1450),2))</f>
        <v/>
      </c>
      <c r="G1450" s="26">
        <f>IF(E1450="","",IFERROR(MATCH(E1450,pl_chave,0),0))</f>
        <v/>
      </c>
      <c r="H1450" s="23">
        <f>IF(G1450="","",IF(G1450=0,"Tarefa fora do plano",INDEX(pl_tag,G1450)))</f>
        <v/>
      </c>
      <c r="I1450" s="30">
        <f>IF(N(G1450)=0,"",INDEX(pl_atividade,G1450))</f>
        <v/>
      </c>
      <c r="J1450" s="50">
        <f>IF(N(G1450)=0,"",INDEX(pl_especialidade,G1450))</f>
        <v/>
      </c>
      <c r="K1450" s="28">
        <f>IF(N(G1450)=0,"",INDEX(pl_duracao,G1450))</f>
        <v/>
      </c>
      <c r="L1450" s="39">
        <f>IF(ISNUMBER(C1450),YEAR(C1450),"")</f>
        <v/>
      </c>
      <c r="M1450" s="39">
        <f>IF(ISNUMBER(C1450),MONTH(C1450),"")</f>
        <v/>
      </c>
      <c r="N1450" s="23">
        <f>IF(L1450="","",IF(NOT(ISNUMBER(crono_ano)),"Informe o ano",IF(L1450&lt;crono_ano,"Antes do ano",IF(L1450&gt;crono_ano,"Depois do ano","No ano"))))</f>
        <v/>
      </c>
      <c r="O1450" s="39">
        <f>IF(F1450="","",IF(COUNTIF(F$7:F1450,F1450)=1,1,0))</f>
        <v/>
      </c>
      <c r="P1450" s="39">
        <f>IF(A1450&amp;B1450&amp;C1450="","",IF(AND(O1450=1,N(G1450)&gt;0),IF(INDEX(pl_ativa,MAX(1,N(G1450)))="Sim",1,0),0))</f>
        <v/>
      </c>
      <c r="Q1450" s="39">
        <f>IF(F1450="","",COUNTIFS(ex_chave_oc,F1450,ex_cancelada,"&lt;&gt;Sim"))</f>
        <v/>
      </c>
      <c r="R1450" s="51">
        <f>IF(P1450="","",IF(AND(P1450=1,N(Q1450)&gt;0),1,0))</f>
        <v/>
      </c>
      <c r="S1450" s="30">
        <f>IF(P1450="","",IF(F1450="","ERRO: data prevista ausente ou inválida",IF(O1450=0,"Duplicada: contada uma vez",IF(N(G1450)=0,"ERRO: tarefa fora do Plano Mestre",IF(P1450=0,"Tarefa retirada do plano: não conta","OK")))))</f>
        <v/>
      </c>
    </row>
    <row r="1451">
      <c r="A1451" s="29" t="n"/>
      <c r="B1451" s="25" t="n"/>
      <c r="C1451" s="49" t="n"/>
      <c r="D1451" s="29" t="n"/>
      <c r="E1451" s="23">
        <f>IF(OR(A1451="",B1451=""),"",A1451&amp;"|"&amp;B1451)</f>
        <v/>
      </c>
      <c r="F1451" s="30">
        <f>IF(OR(E1451="",NOT(ISNUMBER(C1451))),"",E1451&amp;"|"&amp;YEAR(C1451)&amp;"-"&amp;RIGHT("0"&amp;MONTH(C1451),2)&amp;"-"&amp;RIGHT("0"&amp;DAY(C1451),2))</f>
        <v/>
      </c>
      <c r="G1451" s="26">
        <f>IF(E1451="","",IFERROR(MATCH(E1451,pl_chave,0),0))</f>
        <v/>
      </c>
      <c r="H1451" s="23">
        <f>IF(G1451="","",IF(G1451=0,"Tarefa fora do plano",INDEX(pl_tag,G1451)))</f>
        <v/>
      </c>
      <c r="I1451" s="30">
        <f>IF(N(G1451)=0,"",INDEX(pl_atividade,G1451))</f>
        <v/>
      </c>
      <c r="J1451" s="50">
        <f>IF(N(G1451)=0,"",INDEX(pl_especialidade,G1451))</f>
        <v/>
      </c>
      <c r="K1451" s="28">
        <f>IF(N(G1451)=0,"",INDEX(pl_duracao,G1451))</f>
        <v/>
      </c>
      <c r="L1451" s="39">
        <f>IF(ISNUMBER(C1451),YEAR(C1451),"")</f>
        <v/>
      </c>
      <c r="M1451" s="39">
        <f>IF(ISNUMBER(C1451),MONTH(C1451),"")</f>
        <v/>
      </c>
      <c r="N1451" s="23">
        <f>IF(L1451="","",IF(NOT(ISNUMBER(crono_ano)),"Informe o ano",IF(L1451&lt;crono_ano,"Antes do ano",IF(L1451&gt;crono_ano,"Depois do ano","No ano"))))</f>
        <v/>
      </c>
      <c r="O1451" s="39">
        <f>IF(F1451="","",IF(COUNTIF(F$7:F1451,F1451)=1,1,0))</f>
        <v/>
      </c>
      <c r="P1451" s="39">
        <f>IF(A1451&amp;B1451&amp;C1451="","",IF(AND(O1451=1,N(G1451)&gt;0),IF(INDEX(pl_ativa,MAX(1,N(G1451)))="Sim",1,0),0))</f>
        <v/>
      </c>
      <c r="Q1451" s="39">
        <f>IF(F1451="","",COUNTIFS(ex_chave_oc,F1451,ex_cancelada,"&lt;&gt;Sim"))</f>
        <v/>
      </c>
      <c r="R1451" s="51">
        <f>IF(P1451="","",IF(AND(P1451=1,N(Q1451)&gt;0),1,0))</f>
        <v/>
      </c>
      <c r="S1451" s="30">
        <f>IF(P1451="","",IF(F1451="","ERRO: data prevista ausente ou inválida",IF(O1451=0,"Duplicada: contada uma vez",IF(N(G1451)=0,"ERRO: tarefa fora do Plano Mestre",IF(P1451=0,"Tarefa retirada do plano: não conta","OK")))))</f>
        <v/>
      </c>
    </row>
    <row r="1452">
      <c r="A1452" s="29" t="n"/>
      <c r="B1452" s="25" t="n"/>
      <c r="C1452" s="49" t="n"/>
      <c r="D1452" s="29" t="n"/>
      <c r="E1452" s="23">
        <f>IF(OR(A1452="",B1452=""),"",A1452&amp;"|"&amp;B1452)</f>
        <v/>
      </c>
      <c r="F1452" s="30">
        <f>IF(OR(E1452="",NOT(ISNUMBER(C1452))),"",E1452&amp;"|"&amp;YEAR(C1452)&amp;"-"&amp;RIGHT("0"&amp;MONTH(C1452),2)&amp;"-"&amp;RIGHT("0"&amp;DAY(C1452),2))</f>
        <v/>
      </c>
      <c r="G1452" s="26">
        <f>IF(E1452="","",IFERROR(MATCH(E1452,pl_chave,0),0))</f>
        <v/>
      </c>
      <c r="H1452" s="23">
        <f>IF(G1452="","",IF(G1452=0,"Tarefa fora do plano",INDEX(pl_tag,G1452)))</f>
        <v/>
      </c>
      <c r="I1452" s="30">
        <f>IF(N(G1452)=0,"",INDEX(pl_atividade,G1452))</f>
        <v/>
      </c>
      <c r="J1452" s="50">
        <f>IF(N(G1452)=0,"",INDEX(pl_especialidade,G1452))</f>
        <v/>
      </c>
      <c r="K1452" s="28">
        <f>IF(N(G1452)=0,"",INDEX(pl_duracao,G1452))</f>
        <v/>
      </c>
      <c r="L1452" s="39">
        <f>IF(ISNUMBER(C1452),YEAR(C1452),"")</f>
        <v/>
      </c>
      <c r="M1452" s="39">
        <f>IF(ISNUMBER(C1452),MONTH(C1452),"")</f>
        <v/>
      </c>
      <c r="N1452" s="23">
        <f>IF(L1452="","",IF(NOT(ISNUMBER(crono_ano)),"Informe o ano",IF(L1452&lt;crono_ano,"Antes do ano",IF(L1452&gt;crono_ano,"Depois do ano","No ano"))))</f>
        <v/>
      </c>
      <c r="O1452" s="39">
        <f>IF(F1452="","",IF(COUNTIF(F$7:F1452,F1452)=1,1,0))</f>
        <v/>
      </c>
      <c r="P1452" s="39">
        <f>IF(A1452&amp;B1452&amp;C1452="","",IF(AND(O1452=1,N(G1452)&gt;0),IF(INDEX(pl_ativa,MAX(1,N(G1452)))="Sim",1,0),0))</f>
        <v/>
      </c>
      <c r="Q1452" s="39">
        <f>IF(F1452="","",COUNTIFS(ex_chave_oc,F1452,ex_cancelada,"&lt;&gt;Sim"))</f>
        <v/>
      </c>
      <c r="R1452" s="51">
        <f>IF(P1452="","",IF(AND(P1452=1,N(Q1452)&gt;0),1,0))</f>
        <v/>
      </c>
      <c r="S1452" s="30">
        <f>IF(P1452="","",IF(F1452="","ERRO: data prevista ausente ou inválida",IF(O1452=0,"Duplicada: contada uma vez",IF(N(G1452)=0,"ERRO: tarefa fora do Plano Mestre",IF(P1452=0,"Tarefa retirada do plano: não conta","OK")))))</f>
        <v/>
      </c>
    </row>
    <row r="1453">
      <c r="A1453" s="29" t="n"/>
      <c r="B1453" s="25" t="n"/>
      <c r="C1453" s="49" t="n"/>
      <c r="D1453" s="29" t="n"/>
      <c r="E1453" s="23">
        <f>IF(OR(A1453="",B1453=""),"",A1453&amp;"|"&amp;B1453)</f>
        <v/>
      </c>
      <c r="F1453" s="30">
        <f>IF(OR(E1453="",NOT(ISNUMBER(C1453))),"",E1453&amp;"|"&amp;YEAR(C1453)&amp;"-"&amp;RIGHT("0"&amp;MONTH(C1453),2)&amp;"-"&amp;RIGHT("0"&amp;DAY(C1453),2))</f>
        <v/>
      </c>
      <c r="G1453" s="26">
        <f>IF(E1453="","",IFERROR(MATCH(E1453,pl_chave,0),0))</f>
        <v/>
      </c>
      <c r="H1453" s="23">
        <f>IF(G1453="","",IF(G1453=0,"Tarefa fora do plano",INDEX(pl_tag,G1453)))</f>
        <v/>
      </c>
      <c r="I1453" s="30">
        <f>IF(N(G1453)=0,"",INDEX(pl_atividade,G1453))</f>
        <v/>
      </c>
      <c r="J1453" s="50">
        <f>IF(N(G1453)=0,"",INDEX(pl_especialidade,G1453))</f>
        <v/>
      </c>
      <c r="K1453" s="28">
        <f>IF(N(G1453)=0,"",INDEX(pl_duracao,G1453))</f>
        <v/>
      </c>
      <c r="L1453" s="39">
        <f>IF(ISNUMBER(C1453),YEAR(C1453),"")</f>
        <v/>
      </c>
      <c r="M1453" s="39">
        <f>IF(ISNUMBER(C1453),MONTH(C1453),"")</f>
        <v/>
      </c>
      <c r="N1453" s="23">
        <f>IF(L1453="","",IF(NOT(ISNUMBER(crono_ano)),"Informe o ano",IF(L1453&lt;crono_ano,"Antes do ano",IF(L1453&gt;crono_ano,"Depois do ano","No ano"))))</f>
        <v/>
      </c>
      <c r="O1453" s="39">
        <f>IF(F1453="","",IF(COUNTIF(F$7:F1453,F1453)=1,1,0))</f>
        <v/>
      </c>
      <c r="P1453" s="39">
        <f>IF(A1453&amp;B1453&amp;C1453="","",IF(AND(O1453=1,N(G1453)&gt;0),IF(INDEX(pl_ativa,MAX(1,N(G1453)))="Sim",1,0),0))</f>
        <v/>
      </c>
      <c r="Q1453" s="39">
        <f>IF(F1453="","",COUNTIFS(ex_chave_oc,F1453,ex_cancelada,"&lt;&gt;Sim"))</f>
        <v/>
      </c>
      <c r="R1453" s="51">
        <f>IF(P1453="","",IF(AND(P1453=1,N(Q1453)&gt;0),1,0))</f>
        <v/>
      </c>
      <c r="S1453" s="30">
        <f>IF(P1453="","",IF(F1453="","ERRO: data prevista ausente ou inválida",IF(O1453=0,"Duplicada: contada uma vez",IF(N(G1453)=0,"ERRO: tarefa fora do Plano Mestre",IF(P1453=0,"Tarefa retirada do plano: não conta","OK")))))</f>
        <v/>
      </c>
    </row>
    <row r="1454">
      <c r="A1454" s="29" t="n"/>
      <c r="B1454" s="25" t="n"/>
      <c r="C1454" s="49" t="n"/>
      <c r="D1454" s="29" t="n"/>
      <c r="E1454" s="23">
        <f>IF(OR(A1454="",B1454=""),"",A1454&amp;"|"&amp;B1454)</f>
        <v/>
      </c>
      <c r="F1454" s="30">
        <f>IF(OR(E1454="",NOT(ISNUMBER(C1454))),"",E1454&amp;"|"&amp;YEAR(C1454)&amp;"-"&amp;RIGHT("0"&amp;MONTH(C1454),2)&amp;"-"&amp;RIGHT("0"&amp;DAY(C1454),2))</f>
        <v/>
      </c>
      <c r="G1454" s="26">
        <f>IF(E1454="","",IFERROR(MATCH(E1454,pl_chave,0),0))</f>
        <v/>
      </c>
      <c r="H1454" s="23">
        <f>IF(G1454="","",IF(G1454=0,"Tarefa fora do plano",INDEX(pl_tag,G1454)))</f>
        <v/>
      </c>
      <c r="I1454" s="30">
        <f>IF(N(G1454)=0,"",INDEX(pl_atividade,G1454))</f>
        <v/>
      </c>
      <c r="J1454" s="50">
        <f>IF(N(G1454)=0,"",INDEX(pl_especialidade,G1454))</f>
        <v/>
      </c>
      <c r="K1454" s="28">
        <f>IF(N(G1454)=0,"",INDEX(pl_duracao,G1454))</f>
        <v/>
      </c>
      <c r="L1454" s="39">
        <f>IF(ISNUMBER(C1454),YEAR(C1454),"")</f>
        <v/>
      </c>
      <c r="M1454" s="39">
        <f>IF(ISNUMBER(C1454),MONTH(C1454),"")</f>
        <v/>
      </c>
      <c r="N1454" s="23">
        <f>IF(L1454="","",IF(NOT(ISNUMBER(crono_ano)),"Informe o ano",IF(L1454&lt;crono_ano,"Antes do ano",IF(L1454&gt;crono_ano,"Depois do ano","No ano"))))</f>
        <v/>
      </c>
      <c r="O1454" s="39">
        <f>IF(F1454="","",IF(COUNTIF(F$7:F1454,F1454)=1,1,0))</f>
        <v/>
      </c>
      <c r="P1454" s="39">
        <f>IF(A1454&amp;B1454&amp;C1454="","",IF(AND(O1454=1,N(G1454)&gt;0),IF(INDEX(pl_ativa,MAX(1,N(G1454)))="Sim",1,0),0))</f>
        <v/>
      </c>
      <c r="Q1454" s="39">
        <f>IF(F1454="","",COUNTIFS(ex_chave_oc,F1454,ex_cancelada,"&lt;&gt;Sim"))</f>
        <v/>
      </c>
      <c r="R1454" s="51">
        <f>IF(P1454="","",IF(AND(P1454=1,N(Q1454)&gt;0),1,0))</f>
        <v/>
      </c>
      <c r="S1454" s="30">
        <f>IF(P1454="","",IF(F1454="","ERRO: data prevista ausente ou inválida",IF(O1454=0,"Duplicada: contada uma vez",IF(N(G1454)=0,"ERRO: tarefa fora do Plano Mestre",IF(P1454=0,"Tarefa retirada do plano: não conta","OK")))))</f>
        <v/>
      </c>
    </row>
    <row r="1455">
      <c r="A1455" s="29" t="n"/>
      <c r="B1455" s="25" t="n"/>
      <c r="C1455" s="49" t="n"/>
      <c r="D1455" s="29" t="n"/>
      <c r="E1455" s="23">
        <f>IF(OR(A1455="",B1455=""),"",A1455&amp;"|"&amp;B1455)</f>
        <v/>
      </c>
      <c r="F1455" s="30">
        <f>IF(OR(E1455="",NOT(ISNUMBER(C1455))),"",E1455&amp;"|"&amp;YEAR(C1455)&amp;"-"&amp;RIGHT("0"&amp;MONTH(C1455),2)&amp;"-"&amp;RIGHT("0"&amp;DAY(C1455),2))</f>
        <v/>
      </c>
      <c r="G1455" s="26">
        <f>IF(E1455="","",IFERROR(MATCH(E1455,pl_chave,0),0))</f>
        <v/>
      </c>
      <c r="H1455" s="23">
        <f>IF(G1455="","",IF(G1455=0,"Tarefa fora do plano",INDEX(pl_tag,G1455)))</f>
        <v/>
      </c>
      <c r="I1455" s="30">
        <f>IF(N(G1455)=0,"",INDEX(pl_atividade,G1455))</f>
        <v/>
      </c>
      <c r="J1455" s="50">
        <f>IF(N(G1455)=0,"",INDEX(pl_especialidade,G1455))</f>
        <v/>
      </c>
      <c r="K1455" s="28">
        <f>IF(N(G1455)=0,"",INDEX(pl_duracao,G1455))</f>
        <v/>
      </c>
      <c r="L1455" s="39">
        <f>IF(ISNUMBER(C1455),YEAR(C1455),"")</f>
        <v/>
      </c>
      <c r="M1455" s="39">
        <f>IF(ISNUMBER(C1455),MONTH(C1455),"")</f>
        <v/>
      </c>
      <c r="N1455" s="23">
        <f>IF(L1455="","",IF(NOT(ISNUMBER(crono_ano)),"Informe o ano",IF(L1455&lt;crono_ano,"Antes do ano",IF(L1455&gt;crono_ano,"Depois do ano","No ano"))))</f>
        <v/>
      </c>
      <c r="O1455" s="39">
        <f>IF(F1455="","",IF(COUNTIF(F$7:F1455,F1455)=1,1,0))</f>
        <v/>
      </c>
      <c r="P1455" s="39">
        <f>IF(A1455&amp;B1455&amp;C1455="","",IF(AND(O1455=1,N(G1455)&gt;0),IF(INDEX(pl_ativa,MAX(1,N(G1455)))="Sim",1,0),0))</f>
        <v/>
      </c>
      <c r="Q1455" s="39">
        <f>IF(F1455="","",COUNTIFS(ex_chave_oc,F1455,ex_cancelada,"&lt;&gt;Sim"))</f>
        <v/>
      </c>
      <c r="R1455" s="51">
        <f>IF(P1455="","",IF(AND(P1455=1,N(Q1455)&gt;0),1,0))</f>
        <v/>
      </c>
      <c r="S1455" s="30">
        <f>IF(P1455="","",IF(F1455="","ERRO: data prevista ausente ou inválida",IF(O1455=0,"Duplicada: contada uma vez",IF(N(G1455)=0,"ERRO: tarefa fora do Plano Mestre",IF(P1455=0,"Tarefa retirada do plano: não conta","OK")))))</f>
        <v/>
      </c>
    </row>
    <row r="1456">
      <c r="A1456" s="29" t="n"/>
      <c r="B1456" s="25" t="n"/>
      <c r="C1456" s="49" t="n"/>
      <c r="D1456" s="29" t="n"/>
      <c r="E1456" s="23">
        <f>IF(OR(A1456="",B1456=""),"",A1456&amp;"|"&amp;B1456)</f>
        <v/>
      </c>
      <c r="F1456" s="30">
        <f>IF(OR(E1456="",NOT(ISNUMBER(C1456))),"",E1456&amp;"|"&amp;YEAR(C1456)&amp;"-"&amp;RIGHT("0"&amp;MONTH(C1456),2)&amp;"-"&amp;RIGHT("0"&amp;DAY(C1456),2))</f>
        <v/>
      </c>
      <c r="G1456" s="26">
        <f>IF(E1456="","",IFERROR(MATCH(E1456,pl_chave,0),0))</f>
        <v/>
      </c>
      <c r="H1456" s="23">
        <f>IF(G1456="","",IF(G1456=0,"Tarefa fora do plano",INDEX(pl_tag,G1456)))</f>
        <v/>
      </c>
      <c r="I1456" s="30">
        <f>IF(N(G1456)=0,"",INDEX(pl_atividade,G1456))</f>
        <v/>
      </c>
      <c r="J1456" s="50">
        <f>IF(N(G1456)=0,"",INDEX(pl_especialidade,G1456))</f>
        <v/>
      </c>
      <c r="K1456" s="28">
        <f>IF(N(G1456)=0,"",INDEX(pl_duracao,G1456))</f>
        <v/>
      </c>
      <c r="L1456" s="39">
        <f>IF(ISNUMBER(C1456),YEAR(C1456),"")</f>
        <v/>
      </c>
      <c r="M1456" s="39">
        <f>IF(ISNUMBER(C1456),MONTH(C1456),"")</f>
        <v/>
      </c>
      <c r="N1456" s="23">
        <f>IF(L1456="","",IF(NOT(ISNUMBER(crono_ano)),"Informe o ano",IF(L1456&lt;crono_ano,"Antes do ano",IF(L1456&gt;crono_ano,"Depois do ano","No ano"))))</f>
        <v/>
      </c>
      <c r="O1456" s="39">
        <f>IF(F1456="","",IF(COUNTIF(F$7:F1456,F1456)=1,1,0))</f>
        <v/>
      </c>
      <c r="P1456" s="39">
        <f>IF(A1456&amp;B1456&amp;C1456="","",IF(AND(O1456=1,N(G1456)&gt;0),IF(INDEX(pl_ativa,MAX(1,N(G1456)))="Sim",1,0),0))</f>
        <v/>
      </c>
      <c r="Q1456" s="39">
        <f>IF(F1456="","",COUNTIFS(ex_chave_oc,F1456,ex_cancelada,"&lt;&gt;Sim"))</f>
        <v/>
      </c>
      <c r="R1456" s="51">
        <f>IF(P1456="","",IF(AND(P1456=1,N(Q1456)&gt;0),1,0))</f>
        <v/>
      </c>
      <c r="S1456" s="30">
        <f>IF(P1456="","",IF(F1456="","ERRO: data prevista ausente ou inválida",IF(O1456=0,"Duplicada: contada uma vez",IF(N(G1456)=0,"ERRO: tarefa fora do Plano Mestre",IF(P1456=0,"Tarefa retirada do plano: não conta","OK")))))</f>
        <v/>
      </c>
    </row>
    <row r="1457">
      <c r="A1457" s="29" t="n"/>
      <c r="B1457" s="25" t="n"/>
      <c r="C1457" s="49" t="n"/>
      <c r="D1457" s="29" t="n"/>
      <c r="E1457" s="23">
        <f>IF(OR(A1457="",B1457=""),"",A1457&amp;"|"&amp;B1457)</f>
        <v/>
      </c>
      <c r="F1457" s="30">
        <f>IF(OR(E1457="",NOT(ISNUMBER(C1457))),"",E1457&amp;"|"&amp;YEAR(C1457)&amp;"-"&amp;RIGHT("0"&amp;MONTH(C1457),2)&amp;"-"&amp;RIGHT("0"&amp;DAY(C1457),2))</f>
        <v/>
      </c>
      <c r="G1457" s="26">
        <f>IF(E1457="","",IFERROR(MATCH(E1457,pl_chave,0),0))</f>
        <v/>
      </c>
      <c r="H1457" s="23">
        <f>IF(G1457="","",IF(G1457=0,"Tarefa fora do plano",INDEX(pl_tag,G1457)))</f>
        <v/>
      </c>
      <c r="I1457" s="30">
        <f>IF(N(G1457)=0,"",INDEX(pl_atividade,G1457))</f>
        <v/>
      </c>
      <c r="J1457" s="50">
        <f>IF(N(G1457)=0,"",INDEX(pl_especialidade,G1457))</f>
        <v/>
      </c>
      <c r="K1457" s="28">
        <f>IF(N(G1457)=0,"",INDEX(pl_duracao,G1457))</f>
        <v/>
      </c>
      <c r="L1457" s="39">
        <f>IF(ISNUMBER(C1457),YEAR(C1457),"")</f>
        <v/>
      </c>
      <c r="M1457" s="39">
        <f>IF(ISNUMBER(C1457),MONTH(C1457),"")</f>
        <v/>
      </c>
      <c r="N1457" s="23">
        <f>IF(L1457="","",IF(NOT(ISNUMBER(crono_ano)),"Informe o ano",IF(L1457&lt;crono_ano,"Antes do ano",IF(L1457&gt;crono_ano,"Depois do ano","No ano"))))</f>
        <v/>
      </c>
      <c r="O1457" s="39">
        <f>IF(F1457="","",IF(COUNTIF(F$7:F1457,F1457)=1,1,0))</f>
        <v/>
      </c>
      <c r="P1457" s="39">
        <f>IF(A1457&amp;B1457&amp;C1457="","",IF(AND(O1457=1,N(G1457)&gt;0),IF(INDEX(pl_ativa,MAX(1,N(G1457)))="Sim",1,0),0))</f>
        <v/>
      </c>
      <c r="Q1457" s="39">
        <f>IF(F1457="","",COUNTIFS(ex_chave_oc,F1457,ex_cancelada,"&lt;&gt;Sim"))</f>
        <v/>
      </c>
      <c r="R1457" s="51">
        <f>IF(P1457="","",IF(AND(P1457=1,N(Q1457)&gt;0),1,0))</f>
        <v/>
      </c>
      <c r="S1457" s="30">
        <f>IF(P1457="","",IF(F1457="","ERRO: data prevista ausente ou inválida",IF(O1457=0,"Duplicada: contada uma vez",IF(N(G1457)=0,"ERRO: tarefa fora do Plano Mestre",IF(P1457=0,"Tarefa retirada do plano: não conta","OK")))))</f>
        <v/>
      </c>
    </row>
    <row r="1458">
      <c r="A1458" s="29" t="n"/>
      <c r="B1458" s="25" t="n"/>
      <c r="C1458" s="49" t="n"/>
      <c r="D1458" s="29" t="n"/>
      <c r="E1458" s="23">
        <f>IF(OR(A1458="",B1458=""),"",A1458&amp;"|"&amp;B1458)</f>
        <v/>
      </c>
      <c r="F1458" s="30">
        <f>IF(OR(E1458="",NOT(ISNUMBER(C1458))),"",E1458&amp;"|"&amp;YEAR(C1458)&amp;"-"&amp;RIGHT("0"&amp;MONTH(C1458),2)&amp;"-"&amp;RIGHT("0"&amp;DAY(C1458),2))</f>
        <v/>
      </c>
      <c r="G1458" s="26">
        <f>IF(E1458="","",IFERROR(MATCH(E1458,pl_chave,0),0))</f>
        <v/>
      </c>
      <c r="H1458" s="23">
        <f>IF(G1458="","",IF(G1458=0,"Tarefa fora do plano",INDEX(pl_tag,G1458)))</f>
        <v/>
      </c>
      <c r="I1458" s="30">
        <f>IF(N(G1458)=0,"",INDEX(pl_atividade,G1458))</f>
        <v/>
      </c>
      <c r="J1458" s="50">
        <f>IF(N(G1458)=0,"",INDEX(pl_especialidade,G1458))</f>
        <v/>
      </c>
      <c r="K1458" s="28">
        <f>IF(N(G1458)=0,"",INDEX(pl_duracao,G1458))</f>
        <v/>
      </c>
      <c r="L1458" s="39">
        <f>IF(ISNUMBER(C1458),YEAR(C1458),"")</f>
        <v/>
      </c>
      <c r="M1458" s="39">
        <f>IF(ISNUMBER(C1458),MONTH(C1458),"")</f>
        <v/>
      </c>
      <c r="N1458" s="23">
        <f>IF(L1458="","",IF(NOT(ISNUMBER(crono_ano)),"Informe o ano",IF(L1458&lt;crono_ano,"Antes do ano",IF(L1458&gt;crono_ano,"Depois do ano","No ano"))))</f>
        <v/>
      </c>
      <c r="O1458" s="39">
        <f>IF(F1458="","",IF(COUNTIF(F$7:F1458,F1458)=1,1,0))</f>
        <v/>
      </c>
      <c r="P1458" s="39">
        <f>IF(A1458&amp;B1458&amp;C1458="","",IF(AND(O1458=1,N(G1458)&gt;0),IF(INDEX(pl_ativa,MAX(1,N(G1458)))="Sim",1,0),0))</f>
        <v/>
      </c>
      <c r="Q1458" s="39">
        <f>IF(F1458="","",COUNTIFS(ex_chave_oc,F1458,ex_cancelada,"&lt;&gt;Sim"))</f>
        <v/>
      </c>
      <c r="R1458" s="51">
        <f>IF(P1458="","",IF(AND(P1458=1,N(Q1458)&gt;0),1,0))</f>
        <v/>
      </c>
      <c r="S1458" s="30">
        <f>IF(P1458="","",IF(F1458="","ERRO: data prevista ausente ou inválida",IF(O1458=0,"Duplicada: contada uma vez",IF(N(G1458)=0,"ERRO: tarefa fora do Plano Mestre",IF(P1458=0,"Tarefa retirada do plano: não conta","OK")))))</f>
        <v/>
      </c>
    </row>
    <row r="1459">
      <c r="A1459" s="29" t="n"/>
      <c r="B1459" s="25" t="n"/>
      <c r="C1459" s="49" t="n"/>
      <c r="D1459" s="29" t="n"/>
      <c r="E1459" s="23">
        <f>IF(OR(A1459="",B1459=""),"",A1459&amp;"|"&amp;B1459)</f>
        <v/>
      </c>
      <c r="F1459" s="30">
        <f>IF(OR(E1459="",NOT(ISNUMBER(C1459))),"",E1459&amp;"|"&amp;YEAR(C1459)&amp;"-"&amp;RIGHT("0"&amp;MONTH(C1459),2)&amp;"-"&amp;RIGHT("0"&amp;DAY(C1459),2))</f>
        <v/>
      </c>
      <c r="G1459" s="26">
        <f>IF(E1459="","",IFERROR(MATCH(E1459,pl_chave,0),0))</f>
        <v/>
      </c>
      <c r="H1459" s="23">
        <f>IF(G1459="","",IF(G1459=0,"Tarefa fora do plano",INDEX(pl_tag,G1459)))</f>
        <v/>
      </c>
      <c r="I1459" s="30">
        <f>IF(N(G1459)=0,"",INDEX(pl_atividade,G1459))</f>
        <v/>
      </c>
      <c r="J1459" s="50">
        <f>IF(N(G1459)=0,"",INDEX(pl_especialidade,G1459))</f>
        <v/>
      </c>
      <c r="K1459" s="28">
        <f>IF(N(G1459)=0,"",INDEX(pl_duracao,G1459))</f>
        <v/>
      </c>
      <c r="L1459" s="39">
        <f>IF(ISNUMBER(C1459),YEAR(C1459),"")</f>
        <v/>
      </c>
      <c r="M1459" s="39">
        <f>IF(ISNUMBER(C1459),MONTH(C1459),"")</f>
        <v/>
      </c>
      <c r="N1459" s="23">
        <f>IF(L1459="","",IF(NOT(ISNUMBER(crono_ano)),"Informe o ano",IF(L1459&lt;crono_ano,"Antes do ano",IF(L1459&gt;crono_ano,"Depois do ano","No ano"))))</f>
        <v/>
      </c>
      <c r="O1459" s="39">
        <f>IF(F1459="","",IF(COUNTIF(F$7:F1459,F1459)=1,1,0))</f>
        <v/>
      </c>
      <c r="P1459" s="39">
        <f>IF(A1459&amp;B1459&amp;C1459="","",IF(AND(O1459=1,N(G1459)&gt;0),IF(INDEX(pl_ativa,MAX(1,N(G1459)))="Sim",1,0),0))</f>
        <v/>
      </c>
      <c r="Q1459" s="39">
        <f>IF(F1459="","",COUNTIFS(ex_chave_oc,F1459,ex_cancelada,"&lt;&gt;Sim"))</f>
        <v/>
      </c>
      <c r="R1459" s="51">
        <f>IF(P1459="","",IF(AND(P1459=1,N(Q1459)&gt;0),1,0))</f>
        <v/>
      </c>
      <c r="S1459" s="30">
        <f>IF(P1459="","",IF(F1459="","ERRO: data prevista ausente ou inválida",IF(O1459=0,"Duplicada: contada uma vez",IF(N(G1459)=0,"ERRO: tarefa fora do Plano Mestre",IF(P1459=0,"Tarefa retirada do plano: não conta","OK")))))</f>
        <v/>
      </c>
    </row>
    <row r="1460">
      <c r="A1460" s="29" t="n"/>
      <c r="B1460" s="25" t="n"/>
      <c r="C1460" s="49" t="n"/>
      <c r="D1460" s="29" t="n"/>
      <c r="E1460" s="23">
        <f>IF(OR(A1460="",B1460=""),"",A1460&amp;"|"&amp;B1460)</f>
        <v/>
      </c>
      <c r="F1460" s="30">
        <f>IF(OR(E1460="",NOT(ISNUMBER(C1460))),"",E1460&amp;"|"&amp;YEAR(C1460)&amp;"-"&amp;RIGHT("0"&amp;MONTH(C1460),2)&amp;"-"&amp;RIGHT("0"&amp;DAY(C1460),2))</f>
        <v/>
      </c>
      <c r="G1460" s="26">
        <f>IF(E1460="","",IFERROR(MATCH(E1460,pl_chave,0),0))</f>
        <v/>
      </c>
      <c r="H1460" s="23">
        <f>IF(G1460="","",IF(G1460=0,"Tarefa fora do plano",INDEX(pl_tag,G1460)))</f>
        <v/>
      </c>
      <c r="I1460" s="30">
        <f>IF(N(G1460)=0,"",INDEX(pl_atividade,G1460))</f>
        <v/>
      </c>
      <c r="J1460" s="50">
        <f>IF(N(G1460)=0,"",INDEX(pl_especialidade,G1460))</f>
        <v/>
      </c>
      <c r="K1460" s="28">
        <f>IF(N(G1460)=0,"",INDEX(pl_duracao,G1460))</f>
        <v/>
      </c>
      <c r="L1460" s="39">
        <f>IF(ISNUMBER(C1460),YEAR(C1460),"")</f>
        <v/>
      </c>
      <c r="M1460" s="39">
        <f>IF(ISNUMBER(C1460),MONTH(C1460),"")</f>
        <v/>
      </c>
      <c r="N1460" s="23">
        <f>IF(L1460="","",IF(NOT(ISNUMBER(crono_ano)),"Informe o ano",IF(L1460&lt;crono_ano,"Antes do ano",IF(L1460&gt;crono_ano,"Depois do ano","No ano"))))</f>
        <v/>
      </c>
      <c r="O1460" s="39">
        <f>IF(F1460="","",IF(COUNTIF(F$7:F1460,F1460)=1,1,0))</f>
        <v/>
      </c>
      <c r="P1460" s="39">
        <f>IF(A1460&amp;B1460&amp;C1460="","",IF(AND(O1460=1,N(G1460)&gt;0),IF(INDEX(pl_ativa,MAX(1,N(G1460)))="Sim",1,0),0))</f>
        <v/>
      </c>
      <c r="Q1460" s="39">
        <f>IF(F1460="","",COUNTIFS(ex_chave_oc,F1460,ex_cancelada,"&lt;&gt;Sim"))</f>
        <v/>
      </c>
      <c r="R1460" s="51">
        <f>IF(P1460="","",IF(AND(P1460=1,N(Q1460)&gt;0),1,0))</f>
        <v/>
      </c>
      <c r="S1460" s="30">
        <f>IF(P1460="","",IF(F1460="","ERRO: data prevista ausente ou inválida",IF(O1460=0,"Duplicada: contada uma vez",IF(N(G1460)=0,"ERRO: tarefa fora do Plano Mestre",IF(P1460=0,"Tarefa retirada do plano: não conta","OK")))))</f>
        <v/>
      </c>
    </row>
    <row r="1461">
      <c r="A1461" s="29" t="n"/>
      <c r="B1461" s="25" t="n"/>
      <c r="C1461" s="49" t="n"/>
      <c r="D1461" s="29" t="n"/>
      <c r="E1461" s="23">
        <f>IF(OR(A1461="",B1461=""),"",A1461&amp;"|"&amp;B1461)</f>
        <v/>
      </c>
      <c r="F1461" s="30">
        <f>IF(OR(E1461="",NOT(ISNUMBER(C1461))),"",E1461&amp;"|"&amp;YEAR(C1461)&amp;"-"&amp;RIGHT("0"&amp;MONTH(C1461),2)&amp;"-"&amp;RIGHT("0"&amp;DAY(C1461),2))</f>
        <v/>
      </c>
      <c r="G1461" s="26">
        <f>IF(E1461="","",IFERROR(MATCH(E1461,pl_chave,0),0))</f>
        <v/>
      </c>
      <c r="H1461" s="23">
        <f>IF(G1461="","",IF(G1461=0,"Tarefa fora do plano",INDEX(pl_tag,G1461)))</f>
        <v/>
      </c>
      <c r="I1461" s="30">
        <f>IF(N(G1461)=0,"",INDEX(pl_atividade,G1461))</f>
        <v/>
      </c>
      <c r="J1461" s="50">
        <f>IF(N(G1461)=0,"",INDEX(pl_especialidade,G1461))</f>
        <v/>
      </c>
      <c r="K1461" s="28">
        <f>IF(N(G1461)=0,"",INDEX(pl_duracao,G1461))</f>
        <v/>
      </c>
      <c r="L1461" s="39">
        <f>IF(ISNUMBER(C1461),YEAR(C1461),"")</f>
        <v/>
      </c>
      <c r="M1461" s="39">
        <f>IF(ISNUMBER(C1461),MONTH(C1461),"")</f>
        <v/>
      </c>
      <c r="N1461" s="23">
        <f>IF(L1461="","",IF(NOT(ISNUMBER(crono_ano)),"Informe o ano",IF(L1461&lt;crono_ano,"Antes do ano",IF(L1461&gt;crono_ano,"Depois do ano","No ano"))))</f>
        <v/>
      </c>
      <c r="O1461" s="39">
        <f>IF(F1461="","",IF(COUNTIF(F$7:F1461,F1461)=1,1,0))</f>
        <v/>
      </c>
      <c r="P1461" s="39">
        <f>IF(A1461&amp;B1461&amp;C1461="","",IF(AND(O1461=1,N(G1461)&gt;0),IF(INDEX(pl_ativa,MAX(1,N(G1461)))="Sim",1,0),0))</f>
        <v/>
      </c>
      <c r="Q1461" s="39">
        <f>IF(F1461="","",COUNTIFS(ex_chave_oc,F1461,ex_cancelada,"&lt;&gt;Sim"))</f>
        <v/>
      </c>
      <c r="R1461" s="51">
        <f>IF(P1461="","",IF(AND(P1461=1,N(Q1461)&gt;0),1,0))</f>
        <v/>
      </c>
      <c r="S1461" s="30">
        <f>IF(P1461="","",IF(F1461="","ERRO: data prevista ausente ou inválida",IF(O1461=0,"Duplicada: contada uma vez",IF(N(G1461)=0,"ERRO: tarefa fora do Plano Mestre",IF(P1461=0,"Tarefa retirada do plano: não conta","OK")))))</f>
        <v/>
      </c>
    </row>
    <row r="1462">
      <c r="A1462" s="29" t="n"/>
      <c r="B1462" s="25" t="n"/>
      <c r="C1462" s="49" t="n"/>
      <c r="D1462" s="29" t="n"/>
      <c r="E1462" s="23">
        <f>IF(OR(A1462="",B1462=""),"",A1462&amp;"|"&amp;B1462)</f>
        <v/>
      </c>
      <c r="F1462" s="30">
        <f>IF(OR(E1462="",NOT(ISNUMBER(C1462))),"",E1462&amp;"|"&amp;YEAR(C1462)&amp;"-"&amp;RIGHT("0"&amp;MONTH(C1462),2)&amp;"-"&amp;RIGHT("0"&amp;DAY(C1462),2))</f>
        <v/>
      </c>
      <c r="G1462" s="26">
        <f>IF(E1462="","",IFERROR(MATCH(E1462,pl_chave,0),0))</f>
        <v/>
      </c>
      <c r="H1462" s="23">
        <f>IF(G1462="","",IF(G1462=0,"Tarefa fora do plano",INDEX(pl_tag,G1462)))</f>
        <v/>
      </c>
      <c r="I1462" s="30">
        <f>IF(N(G1462)=0,"",INDEX(pl_atividade,G1462))</f>
        <v/>
      </c>
      <c r="J1462" s="50">
        <f>IF(N(G1462)=0,"",INDEX(pl_especialidade,G1462))</f>
        <v/>
      </c>
      <c r="K1462" s="28">
        <f>IF(N(G1462)=0,"",INDEX(pl_duracao,G1462))</f>
        <v/>
      </c>
      <c r="L1462" s="39">
        <f>IF(ISNUMBER(C1462),YEAR(C1462),"")</f>
        <v/>
      </c>
      <c r="M1462" s="39">
        <f>IF(ISNUMBER(C1462),MONTH(C1462),"")</f>
        <v/>
      </c>
      <c r="N1462" s="23">
        <f>IF(L1462="","",IF(NOT(ISNUMBER(crono_ano)),"Informe o ano",IF(L1462&lt;crono_ano,"Antes do ano",IF(L1462&gt;crono_ano,"Depois do ano","No ano"))))</f>
        <v/>
      </c>
      <c r="O1462" s="39">
        <f>IF(F1462="","",IF(COUNTIF(F$7:F1462,F1462)=1,1,0))</f>
        <v/>
      </c>
      <c r="P1462" s="39">
        <f>IF(A1462&amp;B1462&amp;C1462="","",IF(AND(O1462=1,N(G1462)&gt;0),IF(INDEX(pl_ativa,MAX(1,N(G1462)))="Sim",1,0),0))</f>
        <v/>
      </c>
      <c r="Q1462" s="39">
        <f>IF(F1462="","",COUNTIFS(ex_chave_oc,F1462,ex_cancelada,"&lt;&gt;Sim"))</f>
        <v/>
      </c>
      <c r="R1462" s="51">
        <f>IF(P1462="","",IF(AND(P1462=1,N(Q1462)&gt;0),1,0))</f>
        <v/>
      </c>
      <c r="S1462" s="30">
        <f>IF(P1462="","",IF(F1462="","ERRO: data prevista ausente ou inválida",IF(O1462=0,"Duplicada: contada uma vez",IF(N(G1462)=0,"ERRO: tarefa fora do Plano Mestre",IF(P1462=0,"Tarefa retirada do plano: não conta","OK")))))</f>
        <v/>
      </c>
    </row>
    <row r="1463">
      <c r="A1463" s="29" t="n"/>
      <c r="B1463" s="25" t="n"/>
      <c r="C1463" s="49" t="n"/>
      <c r="D1463" s="29" t="n"/>
      <c r="E1463" s="23">
        <f>IF(OR(A1463="",B1463=""),"",A1463&amp;"|"&amp;B1463)</f>
        <v/>
      </c>
      <c r="F1463" s="30">
        <f>IF(OR(E1463="",NOT(ISNUMBER(C1463))),"",E1463&amp;"|"&amp;YEAR(C1463)&amp;"-"&amp;RIGHT("0"&amp;MONTH(C1463),2)&amp;"-"&amp;RIGHT("0"&amp;DAY(C1463),2))</f>
        <v/>
      </c>
      <c r="G1463" s="26">
        <f>IF(E1463="","",IFERROR(MATCH(E1463,pl_chave,0),0))</f>
        <v/>
      </c>
      <c r="H1463" s="23">
        <f>IF(G1463="","",IF(G1463=0,"Tarefa fora do plano",INDEX(pl_tag,G1463)))</f>
        <v/>
      </c>
      <c r="I1463" s="30">
        <f>IF(N(G1463)=0,"",INDEX(pl_atividade,G1463))</f>
        <v/>
      </c>
      <c r="J1463" s="50">
        <f>IF(N(G1463)=0,"",INDEX(pl_especialidade,G1463))</f>
        <v/>
      </c>
      <c r="K1463" s="28">
        <f>IF(N(G1463)=0,"",INDEX(pl_duracao,G1463))</f>
        <v/>
      </c>
      <c r="L1463" s="39">
        <f>IF(ISNUMBER(C1463),YEAR(C1463),"")</f>
        <v/>
      </c>
      <c r="M1463" s="39">
        <f>IF(ISNUMBER(C1463),MONTH(C1463),"")</f>
        <v/>
      </c>
      <c r="N1463" s="23">
        <f>IF(L1463="","",IF(NOT(ISNUMBER(crono_ano)),"Informe o ano",IF(L1463&lt;crono_ano,"Antes do ano",IF(L1463&gt;crono_ano,"Depois do ano","No ano"))))</f>
        <v/>
      </c>
      <c r="O1463" s="39">
        <f>IF(F1463="","",IF(COUNTIF(F$7:F1463,F1463)=1,1,0))</f>
        <v/>
      </c>
      <c r="P1463" s="39">
        <f>IF(A1463&amp;B1463&amp;C1463="","",IF(AND(O1463=1,N(G1463)&gt;0),IF(INDEX(pl_ativa,MAX(1,N(G1463)))="Sim",1,0),0))</f>
        <v/>
      </c>
      <c r="Q1463" s="39">
        <f>IF(F1463="","",COUNTIFS(ex_chave_oc,F1463,ex_cancelada,"&lt;&gt;Sim"))</f>
        <v/>
      </c>
      <c r="R1463" s="51">
        <f>IF(P1463="","",IF(AND(P1463=1,N(Q1463)&gt;0),1,0))</f>
        <v/>
      </c>
      <c r="S1463" s="30">
        <f>IF(P1463="","",IF(F1463="","ERRO: data prevista ausente ou inválida",IF(O1463=0,"Duplicada: contada uma vez",IF(N(G1463)=0,"ERRO: tarefa fora do Plano Mestre",IF(P1463=0,"Tarefa retirada do plano: não conta","OK")))))</f>
        <v/>
      </c>
    </row>
    <row r="1464">
      <c r="A1464" s="29" t="n"/>
      <c r="B1464" s="25" t="n"/>
      <c r="C1464" s="49" t="n"/>
      <c r="D1464" s="29" t="n"/>
      <c r="E1464" s="23">
        <f>IF(OR(A1464="",B1464=""),"",A1464&amp;"|"&amp;B1464)</f>
        <v/>
      </c>
      <c r="F1464" s="30">
        <f>IF(OR(E1464="",NOT(ISNUMBER(C1464))),"",E1464&amp;"|"&amp;YEAR(C1464)&amp;"-"&amp;RIGHT("0"&amp;MONTH(C1464),2)&amp;"-"&amp;RIGHT("0"&amp;DAY(C1464),2))</f>
        <v/>
      </c>
      <c r="G1464" s="26">
        <f>IF(E1464="","",IFERROR(MATCH(E1464,pl_chave,0),0))</f>
        <v/>
      </c>
      <c r="H1464" s="23">
        <f>IF(G1464="","",IF(G1464=0,"Tarefa fora do plano",INDEX(pl_tag,G1464)))</f>
        <v/>
      </c>
      <c r="I1464" s="30">
        <f>IF(N(G1464)=0,"",INDEX(pl_atividade,G1464))</f>
        <v/>
      </c>
      <c r="J1464" s="50">
        <f>IF(N(G1464)=0,"",INDEX(pl_especialidade,G1464))</f>
        <v/>
      </c>
      <c r="K1464" s="28">
        <f>IF(N(G1464)=0,"",INDEX(pl_duracao,G1464))</f>
        <v/>
      </c>
      <c r="L1464" s="39">
        <f>IF(ISNUMBER(C1464),YEAR(C1464),"")</f>
        <v/>
      </c>
      <c r="M1464" s="39">
        <f>IF(ISNUMBER(C1464),MONTH(C1464),"")</f>
        <v/>
      </c>
      <c r="N1464" s="23">
        <f>IF(L1464="","",IF(NOT(ISNUMBER(crono_ano)),"Informe o ano",IF(L1464&lt;crono_ano,"Antes do ano",IF(L1464&gt;crono_ano,"Depois do ano","No ano"))))</f>
        <v/>
      </c>
      <c r="O1464" s="39">
        <f>IF(F1464="","",IF(COUNTIF(F$7:F1464,F1464)=1,1,0))</f>
        <v/>
      </c>
      <c r="P1464" s="39">
        <f>IF(A1464&amp;B1464&amp;C1464="","",IF(AND(O1464=1,N(G1464)&gt;0),IF(INDEX(pl_ativa,MAX(1,N(G1464)))="Sim",1,0),0))</f>
        <v/>
      </c>
      <c r="Q1464" s="39">
        <f>IF(F1464="","",COUNTIFS(ex_chave_oc,F1464,ex_cancelada,"&lt;&gt;Sim"))</f>
        <v/>
      </c>
      <c r="R1464" s="51">
        <f>IF(P1464="","",IF(AND(P1464=1,N(Q1464)&gt;0),1,0))</f>
        <v/>
      </c>
      <c r="S1464" s="30">
        <f>IF(P1464="","",IF(F1464="","ERRO: data prevista ausente ou inválida",IF(O1464=0,"Duplicada: contada uma vez",IF(N(G1464)=0,"ERRO: tarefa fora do Plano Mestre",IF(P1464=0,"Tarefa retirada do plano: não conta","OK")))))</f>
        <v/>
      </c>
    </row>
    <row r="1465">
      <c r="A1465" s="29" t="n"/>
      <c r="B1465" s="25" t="n"/>
      <c r="C1465" s="49" t="n"/>
      <c r="D1465" s="29" t="n"/>
      <c r="E1465" s="23">
        <f>IF(OR(A1465="",B1465=""),"",A1465&amp;"|"&amp;B1465)</f>
        <v/>
      </c>
      <c r="F1465" s="30">
        <f>IF(OR(E1465="",NOT(ISNUMBER(C1465))),"",E1465&amp;"|"&amp;YEAR(C1465)&amp;"-"&amp;RIGHT("0"&amp;MONTH(C1465),2)&amp;"-"&amp;RIGHT("0"&amp;DAY(C1465),2))</f>
        <v/>
      </c>
      <c r="G1465" s="26">
        <f>IF(E1465="","",IFERROR(MATCH(E1465,pl_chave,0),0))</f>
        <v/>
      </c>
      <c r="H1465" s="23">
        <f>IF(G1465="","",IF(G1465=0,"Tarefa fora do plano",INDEX(pl_tag,G1465)))</f>
        <v/>
      </c>
      <c r="I1465" s="30">
        <f>IF(N(G1465)=0,"",INDEX(pl_atividade,G1465))</f>
        <v/>
      </c>
      <c r="J1465" s="50">
        <f>IF(N(G1465)=0,"",INDEX(pl_especialidade,G1465))</f>
        <v/>
      </c>
      <c r="K1465" s="28">
        <f>IF(N(G1465)=0,"",INDEX(pl_duracao,G1465))</f>
        <v/>
      </c>
      <c r="L1465" s="39">
        <f>IF(ISNUMBER(C1465),YEAR(C1465),"")</f>
        <v/>
      </c>
      <c r="M1465" s="39">
        <f>IF(ISNUMBER(C1465),MONTH(C1465),"")</f>
        <v/>
      </c>
      <c r="N1465" s="23">
        <f>IF(L1465="","",IF(NOT(ISNUMBER(crono_ano)),"Informe o ano",IF(L1465&lt;crono_ano,"Antes do ano",IF(L1465&gt;crono_ano,"Depois do ano","No ano"))))</f>
        <v/>
      </c>
      <c r="O1465" s="39">
        <f>IF(F1465="","",IF(COUNTIF(F$7:F1465,F1465)=1,1,0))</f>
        <v/>
      </c>
      <c r="P1465" s="39">
        <f>IF(A1465&amp;B1465&amp;C1465="","",IF(AND(O1465=1,N(G1465)&gt;0),IF(INDEX(pl_ativa,MAX(1,N(G1465)))="Sim",1,0),0))</f>
        <v/>
      </c>
      <c r="Q1465" s="39">
        <f>IF(F1465="","",COUNTIFS(ex_chave_oc,F1465,ex_cancelada,"&lt;&gt;Sim"))</f>
        <v/>
      </c>
      <c r="R1465" s="51">
        <f>IF(P1465="","",IF(AND(P1465=1,N(Q1465)&gt;0),1,0))</f>
        <v/>
      </c>
      <c r="S1465" s="30">
        <f>IF(P1465="","",IF(F1465="","ERRO: data prevista ausente ou inválida",IF(O1465=0,"Duplicada: contada uma vez",IF(N(G1465)=0,"ERRO: tarefa fora do Plano Mestre",IF(P1465=0,"Tarefa retirada do plano: não conta","OK")))))</f>
        <v/>
      </c>
    </row>
    <row r="1466">
      <c r="A1466" s="29" t="n"/>
      <c r="B1466" s="25" t="n"/>
      <c r="C1466" s="49" t="n"/>
      <c r="D1466" s="29" t="n"/>
      <c r="E1466" s="23">
        <f>IF(OR(A1466="",B1466=""),"",A1466&amp;"|"&amp;B1466)</f>
        <v/>
      </c>
      <c r="F1466" s="30">
        <f>IF(OR(E1466="",NOT(ISNUMBER(C1466))),"",E1466&amp;"|"&amp;YEAR(C1466)&amp;"-"&amp;RIGHT("0"&amp;MONTH(C1466),2)&amp;"-"&amp;RIGHT("0"&amp;DAY(C1466),2))</f>
        <v/>
      </c>
      <c r="G1466" s="26">
        <f>IF(E1466="","",IFERROR(MATCH(E1466,pl_chave,0),0))</f>
        <v/>
      </c>
      <c r="H1466" s="23">
        <f>IF(G1466="","",IF(G1466=0,"Tarefa fora do plano",INDEX(pl_tag,G1466)))</f>
        <v/>
      </c>
      <c r="I1466" s="30">
        <f>IF(N(G1466)=0,"",INDEX(pl_atividade,G1466))</f>
        <v/>
      </c>
      <c r="J1466" s="50">
        <f>IF(N(G1466)=0,"",INDEX(pl_especialidade,G1466))</f>
        <v/>
      </c>
      <c r="K1466" s="28">
        <f>IF(N(G1466)=0,"",INDEX(pl_duracao,G1466))</f>
        <v/>
      </c>
      <c r="L1466" s="39">
        <f>IF(ISNUMBER(C1466),YEAR(C1466),"")</f>
        <v/>
      </c>
      <c r="M1466" s="39">
        <f>IF(ISNUMBER(C1466),MONTH(C1466),"")</f>
        <v/>
      </c>
      <c r="N1466" s="23">
        <f>IF(L1466="","",IF(NOT(ISNUMBER(crono_ano)),"Informe o ano",IF(L1466&lt;crono_ano,"Antes do ano",IF(L1466&gt;crono_ano,"Depois do ano","No ano"))))</f>
        <v/>
      </c>
      <c r="O1466" s="39">
        <f>IF(F1466="","",IF(COUNTIF(F$7:F1466,F1466)=1,1,0))</f>
        <v/>
      </c>
      <c r="P1466" s="39">
        <f>IF(A1466&amp;B1466&amp;C1466="","",IF(AND(O1466=1,N(G1466)&gt;0),IF(INDEX(pl_ativa,MAX(1,N(G1466)))="Sim",1,0),0))</f>
        <v/>
      </c>
      <c r="Q1466" s="39">
        <f>IF(F1466="","",COUNTIFS(ex_chave_oc,F1466,ex_cancelada,"&lt;&gt;Sim"))</f>
        <v/>
      </c>
      <c r="R1466" s="51">
        <f>IF(P1466="","",IF(AND(P1466=1,N(Q1466)&gt;0),1,0))</f>
        <v/>
      </c>
      <c r="S1466" s="30">
        <f>IF(P1466="","",IF(F1466="","ERRO: data prevista ausente ou inválida",IF(O1466=0,"Duplicada: contada uma vez",IF(N(G1466)=0,"ERRO: tarefa fora do Plano Mestre",IF(P1466=0,"Tarefa retirada do plano: não conta","OK")))))</f>
        <v/>
      </c>
    </row>
    <row r="1467">
      <c r="A1467" s="29" t="n"/>
      <c r="B1467" s="25" t="n"/>
      <c r="C1467" s="49" t="n"/>
      <c r="D1467" s="29" t="n"/>
      <c r="E1467" s="23">
        <f>IF(OR(A1467="",B1467=""),"",A1467&amp;"|"&amp;B1467)</f>
        <v/>
      </c>
      <c r="F1467" s="30">
        <f>IF(OR(E1467="",NOT(ISNUMBER(C1467))),"",E1467&amp;"|"&amp;YEAR(C1467)&amp;"-"&amp;RIGHT("0"&amp;MONTH(C1467),2)&amp;"-"&amp;RIGHT("0"&amp;DAY(C1467),2))</f>
        <v/>
      </c>
      <c r="G1467" s="26">
        <f>IF(E1467="","",IFERROR(MATCH(E1467,pl_chave,0),0))</f>
        <v/>
      </c>
      <c r="H1467" s="23">
        <f>IF(G1467="","",IF(G1467=0,"Tarefa fora do plano",INDEX(pl_tag,G1467)))</f>
        <v/>
      </c>
      <c r="I1467" s="30">
        <f>IF(N(G1467)=0,"",INDEX(pl_atividade,G1467))</f>
        <v/>
      </c>
      <c r="J1467" s="50">
        <f>IF(N(G1467)=0,"",INDEX(pl_especialidade,G1467))</f>
        <v/>
      </c>
      <c r="K1467" s="28">
        <f>IF(N(G1467)=0,"",INDEX(pl_duracao,G1467))</f>
        <v/>
      </c>
      <c r="L1467" s="39">
        <f>IF(ISNUMBER(C1467),YEAR(C1467),"")</f>
        <v/>
      </c>
      <c r="M1467" s="39">
        <f>IF(ISNUMBER(C1467),MONTH(C1467),"")</f>
        <v/>
      </c>
      <c r="N1467" s="23">
        <f>IF(L1467="","",IF(NOT(ISNUMBER(crono_ano)),"Informe o ano",IF(L1467&lt;crono_ano,"Antes do ano",IF(L1467&gt;crono_ano,"Depois do ano","No ano"))))</f>
        <v/>
      </c>
      <c r="O1467" s="39">
        <f>IF(F1467="","",IF(COUNTIF(F$7:F1467,F1467)=1,1,0))</f>
        <v/>
      </c>
      <c r="P1467" s="39">
        <f>IF(A1467&amp;B1467&amp;C1467="","",IF(AND(O1467=1,N(G1467)&gt;0),IF(INDEX(pl_ativa,MAX(1,N(G1467)))="Sim",1,0),0))</f>
        <v/>
      </c>
      <c r="Q1467" s="39">
        <f>IF(F1467="","",COUNTIFS(ex_chave_oc,F1467,ex_cancelada,"&lt;&gt;Sim"))</f>
        <v/>
      </c>
      <c r="R1467" s="51">
        <f>IF(P1467="","",IF(AND(P1467=1,N(Q1467)&gt;0),1,0))</f>
        <v/>
      </c>
      <c r="S1467" s="30">
        <f>IF(P1467="","",IF(F1467="","ERRO: data prevista ausente ou inválida",IF(O1467=0,"Duplicada: contada uma vez",IF(N(G1467)=0,"ERRO: tarefa fora do Plano Mestre",IF(P1467=0,"Tarefa retirada do plano: não conta","OK")))))</f>
        <v/>
      </c>
    </row>
    <row r="1468">
      <c r="A1468" s="29" t="n"/>
      <c r="B1468" s="25" t="n"/>
      <c r="C1468" s="49" t="n"/>
      <c r="D1468" s="29" t="n"/>
      <c r="E1468" s="23">
        <f>IF(OR(A1468="",B1468=""),"",A1468&amp;"|"&amp;B1468)</f>
        <v/>
      </c>
      <c r="F1468" s="30">
        <f>IF(OR(E1468="",NOT(ISNUMBER(C1468))),"",E1468&amp;"|"&amp;YEAR(C1468)&amp;"-"&amp;RIGHT("0"&amp;MONTH(C1468),2)&amp;"-"&amp;RIGHT("0"&amp;DAY(C1468),2))</f>
        <v/>
      </c>
      <c r="G1468" s="26">
        <f>IF(E1468="","",IFERROR(MATCH(E1468,pl_chave,0),0))</f>
        <v/>
      </c>
      <c r="H1468" s="23">
        <f>IF(G1468="","",IF(G1468=0,"Tarefa fora do plano",INDEX(pl_tag,G1468)))</f>
        <v/>
      </c>
      <c r="I1468" s="30">
        <f>IF(N(G1468)=0,"",INDEX(pl_atividade,G1468))</f>
        <v/>
      </c>
      <c r="J1468" s="50">
        <f>IF(N(G1468)=0,"",INDEX(pl_especialidade,G1468))</f>
        <v/>
      </c>
      <c r="K1468" s="28">
        <f>IF(N(G1468)=0,"",INDEX(pl_duracao,G1468))</f>
        <v/>
      </c>
      <c r="L1468" s="39">
        <f>IF(ISNUMBER(C1468),YEAR(C1468),"")</f>
        <v/>
      </c>
      <c r="M1468" s="39">
        <f>IF(ISNUMBER(C1468),MONTH(C1468),"")</f>
        <v/>
      </c>
      <c r="N1468" s="23">
        <f>IF(L1468="","",IF(NOT(ISNUMBER(crono_ano)),"Informe o ano",IF(L1468&lt;crono_ano,"Antes do ano",IF(L1468&gt;crono_ano,"Depois do ano","No ano"))))</f>
        <v/>
      </c>
      <c r="O1468" s="39">
        <f>IF(F1468="","",IF(COUNTIF(F$7:F1468,F1468)=1,1,0))</f>
        <v/>
      </c>
      <c r="P1468" s="39">
        <f>IF(A1468&amp;B1468&amp;C1468="","",IF(AND(O1468=1,N(G1468)&gt;0),IF(INDEX(pl_ativa,MAX(1,N(G1468)))="Sim",1,0),0))</f>
        <v/>
      </c>
      <c r="Q1468" s="39">
        <f>IF(F1468="","",COUNTIFS(ex_chave_oc,F1468,ex_cancelada,"&lt;&gt;Sim"))</f>
        <v/>
      </c>
      <c r="R1468" s="51">
        <f>IF(P1468="","",IF(AND(P1468=1,N(Q1468)&gt;0),1,0))</f>
        <v/>
      </c>
      <c r="S1468" s="30">
        <f>IF(P1468="","",IF(F1468="","ERRO: data prevista ausente ou inválida",IF(O1468=0,"Duplicada: contada uma vez",IF(N(G1468)=0,"ERRO: tarefa fora do Plano Mestre",IF(P1468=0,"Tarefa retirada do plano: não conta","OK")))))</f>
        <v/>
      </c>
    </row>
    <row r="1469">
      <c r="A1469" s="29" t="n"/>
      <c r="B1469" s="25" t="n"/>
      <c r="C1469" s="49" t="n"/>
      <c r="D1469" s="29" t="n"/>
      <c r="E1469" s="23">
        <f>IF(OR(A1469="",B1469=""),"",A1469&amp;"|"&amp;B1469)</f>
        <v/>
      </c>
      <c r="F1469" s="30">
        <f>IF(OR(E1469="",NOT(ISNUMBER(C1469))),"",E1469&amp;"|"&amp;YEAR(C1469)&amp;"-"&amp;RIGHT("0"&amp;MONTH(C1469),2)&amp;"-"&amp;RIGHT("0"&amp;DAY(C1469),2))</f>
        <v/>
      </c>
      <c r="G1469" s="26">
        <f>IF(E1469="","",IFERROR(MATCH(E1469,pl_chave,0),0))</f>
        <v/>
      </c>
      <c r="H1469" s="23">
        <f>IF(G1469="","",IF(G1469=0,"Tarefa fora do plano",INDEX(pl_tag,G1469)))</f>
        <v/>
      </c>
      <c r="I1469" s="30">
        <f>IF(N(G1469)=0,"",INDEX(pl_atividade,G1469))</f>
        <v/>
      </c>
      <c r="J1469" s="50">
        <f>IF(N(G1469)=0,"",INDEX(pl_especialidade,G1469))</f>
        <v/>
      </c>
      <c r="K1469" s="28">
        <f>IF(N(G1469)=0,"",INDEX(pl_duracao,G1469))</f>
        <v/>
      </c>
      <c r="L1469" s="39">
        <f>IF(ISNUMBER(C1469),YEAR(C1469),"")</f>
        <v/>
      </c>
      <c r="M1469" s="39">
        <f>IF(ISNUMBER(C1469),MONTH(C1469),"")</f>
        <v/>
      </c>
      <c r="N1469" s="23">
        <f>IF(L1469="","",IF(NOT(ISNUMBER(crono_ano)),"Informe o ano",IF(L1469&lt;crono_ano,"Antes do ano",IF(L1469&gt;crono_ano,"Depois do ano","No ano"))))</f>
        <v/>
      </c>
      <c r="O1469" s="39">
        <f>IF(F1469="","",IF(COUNTIF(F$7:F1469,F1469)=1,1,0))</f>
        <v/>
      </c>
      <c r="P1469" s="39">
        <f>IF(A1469&amp;B1469&amp;C1469="","",IF(AND(O1469=1,N(G1469)&gt;0),IF(INDEX(pl_ativa,MAX(1,N(G1469)))="Sim",1,0),0))</f>
        <v/>
      </c>
      <c r="Q1469" s="39">
        <f>IF(F1469="","",COUNTIFS(ex_chave_oc,F1469,ex_cancelada,"&lt;&gt;Sim"))</f>
        <v/>
      </c>
      <c r="R1469" s="51">
        <f>IF(P1469="","",IF(AND(P1469=1,N(Q1469)&gt;0),1,0))</f>
        <v/>
      </c>
      <c r="S1469" s="30">
        <f>IF(P1469="","",IF(F1469="","ERRO: data prevista ausente ou inválida",IF(O1469=0,"Duplicada: contada uma vez",IF(N(G1469)=0,"ERRO: tarefa fora do Plano Mestre",IF(P1469=0,"Tarefa retirada do plano: não conta","OK")))))</f>
        <v/>
      </c>
    </row>
    <row r="1470">
      <c r="A1470" s="29" t="n"/>
      <c r="B1470" s="25" t="n"/>
      <c r="C1470" s="49" t="n"/>
      <c r="D1470" s="29" t="n"/>
      <c r="E1470" s="23">
        <f>IF(OR(A1470="",B1470=""),"",A1470&amp;"|"&amp;B1470)</f>
        <v/>
      </c>
      <c r="F1470" s="30">
        <f>IF(OR(E1470="",NOT(ISNUMBER(C1470))),"",E1470&amp;"|"&amp;YEAR(C1470)&amp;"-"&amp;RIGHT("0"&amp;MONTH(C1470),2)&amp;"-"&amp;RIGHT("0"&amp;DAY(C1470),2))</f>
        <v/>
      </c>
      <c r="G1470" s="26">
        <f>IF(E1470="","",IFERROR(MATCH(E1470,pl_chave,0),0))</f>
        <v/>
      </c>
      <c r="H1470" s="23">
        <f>IF(G1470="","",IF(G1470=0,"Tarefa fora do plano",INDEX(pl_tag,G1470)))</f>
        <v/>
      </c>
      <c r="I1470" s="30">
        <f>IF(N(G1470)=0,"",INDEX(pl_atividade,G1470))</f>
        <v/>
      </c>
      <c r="J1470" s="50">
        <f>IF(N(G1470)=0,"",INDEX(pl_especialidade,G1470))</f>
        <v/>
      </c>
      <c r="K1470" s="28">
        <f>IF(N(G1470)=0,"",INDEX(pl_duracao,G1470))</f>
        <v/>
      </c>
      <c r="L1470" s="39">
        <f>IF(ISNUMBER(C1470),YEAR(C1470),"")</f>
        <v/>
      </c>
      <c r="M1470" s="39">
        <f>IF(ISNUMBER(C1470),MONTH(C1470),"")</f>
        <v/>
      </c>
      <c r="N1470" s="23">
        <f>IF(L1470="","",IF(NOT(ISNUMBER(crono_ano)),"Informe o ano",IF(L1470&lt;crono_ano,"Antes do ano",IF(L1470&gt;crono_ano,"Depois do ano","No ano"))))</f>
        <v/>
      </c>
      <c r="O1470" s="39">
        <f>IF(F1470="","",IF(COUNTIF(F$7:F1470,F1470)=1,1,0))</f>
        <v/>
      </c>
      <c r="P1470" s="39">
        <f>IF(A1470&amp;B1470&amp;C1470="","",IF(AND(O1470=1,N(G1470)&gt;0),IF(INDEX(pl_ativa,MAX(1,N(G1470)))="Sim",1,0),0))</f>
        <v/>
      </c>
      <c r="Q1470" s="39">
        <f>IF(F1470="","",COUNTIFS(ex_chave_oc,F1470,ex_cancelada,"&lt;&gt;Sim"))</f>
        <v/>
      </c>
      <c r="R1470" s="51">
        <f>IF(P1470="","",IF(AND(P1470=1,N(Q1470)&gt;0),1,0))</f>
        <v/>
      </c>
      <c r="S1470" s="30">
        <f>IF(P1470="","",IF(F1470="","ERRO: data prevista ausente ou inválida",IF(O1470=0,"Duplicada: contada uma vez",IF(N(G1470)=0,"ERRO: tarefa fora do Plano Mestre",IF(P1470=0,"Tarefa retirada do plano: não conta","OK")))))</f>
        <v/>
      </c>
    </row>
    <row r="1471">
      <c r="A1471" s="29" t="n"/>
      <c r="B1471" s="25" t="n"/>
      <c r="C1471" s="49" t="n"/>
      <c r="D1471" s="29" t="n"/>
      <c r="E1471" s="23">
        <f>IF(OR(A1471="",B1471=""),"",A1471&amp;"|"&amp;B1471)</f>
        <v/>
      </c>
      <c r="F1471" s="30">
        <f>IF(OR(E1471="",NOT(ISNUMBER(C1471))),"",E1471&amp;"|"&amp;YEAR(C1471)&amp;"-"&amp;RIGHT("0"&amp;MONTH(C1471),2)&amp;"-"&amp;RIGHT("0"&amp;DAY(C1471),2))</f>
        <v/>
      </c>
      <c r="G1471" s="26">
        <f>IF(E1471="","",IFERROR(MATCH(E1471,pl_chave,0),0))</f>
        <v/>
      </c>
      <c r="H1471" s="23">
        <f>IF(G1471="","",IF(G1471=0,"Tarefa fora do plano",INDEX(pl_tag,G1471)))</f>
        <v/>
      </c>
      <c r="I1471" s="30">
        <f>IF(N(G1471)=0,"",INDEX(pl_atividade,G1471))</f>
        <v/>
      </c>
      <c r="J1471" s="50">
        <f>IF(N(G1471)=0,"",INDEX(pl_especialidade,G1471))</f>
        <v/>
      </c>
      <c r="K1471" s="28">
        <f>IF(N(G1471)=0,"",INDEX(pl_duracao,G1471))</f>
        <v/>
      </c>
      <c r="L1471" s="39">
        <f>IF(ISNUMBER(C1471),YEAR(C1471),"")</f>
        <v/>
      </c>
      <c r="M1471" s="39">
        <f>IF(ISNUMBER(C1471),MONTH(C1471),"")</f>
        <v/>
      </c>
      <c r="N1471" s="23">
        <f>IF(L1471="","",IF(NOT(ISNUMBER(crono_ano)),"Informe o ano",IF(L1471&lt;crono_ano,"Antes do ano",IF(L1471&gt;crono_ano,"Depois do ano","No ano"))))</f>
        <v/>
      </c>
      <c r="O1471" s="39">
        <f>IF(F1471="","",IF(COUNTIF(F$7:F1471,F1471)=1,1,0))</f>
        <v/>
      </c>
      <c r="P1471" s="39">
        <f>IF(A1471&amp;B1471&amp;C1471="","",IF(AND(O1471=1,N(G1471)&gt;0),IF(INDEX(pl_ativa,MAX(1,N(G1471)))="Sim",1,0),0))</f>
        <v/>
      </c>
      <c r="Q1471" s="39">
        <f>IF(F1471="","",COUNTIFS(ex_chave_oc,F1471,ex_cancelada,"&lt;&gt;Sim"))</f>
        <v/>
      </c>
      <c r="R1471" s="51">
        <f>IF(P1471="","",IF(AND(P1471=1,N(Q1471)&gt;0),1,0))</f>
        <v/>
      </c>
      <c r="S1471" s="30">
        <f>IF(P1471="","",IF(F1471="","ERRO: data prevista ausente ou inválida",IF(O1471=0,"Duplicada: contada uma vez",IF(N(G1471)=0,"ERRO: tarefa fora do Plano Mestre",IF(P1471=0,"Tarefa retirada do plano: não conta","OK")))))</f>
        <v/>
      </c>
    </row>
    <row r="1472">
      <c r="A1472" s="29" t="n"/>
      <c r="B1472" s="25" t="n"/>
      <c r="C1472" s="49" t="n"/>
      <c r="D1472" s="29" t="n"/>
      <c r="E1472" s="23">
        <f>IF(OR(A1472="",B1472=""),"",A1472&amp;"|"&amp;B1472)</f>
        <v/>
      </c>
      <c r="F1472" s="30">
        <f>IF(OR(E1472="",NOT(ISNUMBER(C1472))),"",E1472&amp;"|"&amp;YEAR(C1472)&amp;"-"&amp;RIGHT("0"&amp;MONTH(C1472),2)&amp;"-"&amp;RIGHT("0"&amp;DAY(C1472),2))</f>
        <v/>
      </c>
      <c r="G1472" s="26">
        <f>IF(E1472="","",IFERROR(MATCH(E1472,pl_chave,0),0))</f>
        <v/>
      </c>
      <c r="H1472" s="23">
        <f>IF(G1472="","",IF(G1472=0,"Tarefa fora do plano",INDEX(pl_tag,G1472)))</f>
        <v/>
      </c>
      <c r="I1472" s="30">
        <f>IF(N(G1472)=0,"",INDEX(pl_atividade,G1472))</f>
        <v/>
      </c>
      <c r="J1472" s="50">
        <f>IF(N(G1472)=0,"",INDEX(pl_especialidade,G1472))</f>
        <v/>
      </c>
      <c r="K1472" s="28">
        <f>IF(N(G1472)=0,"",INDEX(pl_duracao,G1472))</f>
        <v/>
      </c>
      <c r="L1472" s="39">
        <f>IF(ISNUMBER(C1472),YEAR(C1472),"")</f>
        <v/>
      </c>
      <c r="M1472" s="39">
        <f>IF(ISNUMBER(C1472),MONTH(C1472),"")</f>
        <v/>
      </c>
      <c r="N1472" s="23">
        <f>IF(L1472="","",IF(NOT(ISNUMBER(crono_ano)),"Informe o ano",IF(L1472&lt;crono_ano,"Antes do ano",IF(L1472&gt;crono_ano,"Depois do ano","No ano"))))</f>
        <v/>
      </c>
      <c r="O1472" s="39">
        <f>IF(F1472="","",IF(COUNTIF(F$7:F1472,F1472)=1,1,0))</f>
        <v/>
      </c>
      <c r="P1472" s="39">
        <f>IF(A1472&amp;B1472&amp;C1472="","",IF(AND(O1472=1,N(G1472)&gt;0),IF(INDEX(pl_ativa,MAX(1,N(G1472)))="Sim",1,0),0))</f>
        <v/>
      </c>
      <c r="Q1472" s="39">
        <f>IF(F1472="","",COUNTIFS(ex_chave_oc,F1472,ex_cancelada,"&lt;&gt;Sim"))</f>
        <v/>
      </c>
      <c r="R1472" s="51">
        <f>IF(P1472="","",IF(AND(P1472=1,N(Q1472)&gt;0),1,0))</f>
        <v/>
      </c>
      <c r="S1472" s="30">
        <f>IF(P1472="","",IF(F1472="","ERRO: data prevista ausente ou inválida",IF(O1472=0,"Duplicada: contada uma vez",IF(N(G1472)=0,"ERRO: tarefa fora do Plano Mestre",IF(P1472=0,"Tarefa retirada do plano: não conta","OK")))))</f>
        <v/>
      </c>
    </row>
    <row r="1473">
      <c r="A1473" s="29" t="n"/>
      <c r="B1473" s="25" t="n"/>
      <c r="C1473" s="49" t="n"/>
      <c r="D1473" s="29" t="n"/>
      <c r="E1473" s="23">
        <f>IF(OR(A1473="",B1473=""),"",A1473&amp;"|"&amp;B1473)</f>
        <v/>
      </c>
      <c r="F1473" s="30">
        <f>IF(OR(E1473="",NOT(ISNUMBER(C1473))),"",E1473&amp;"|"&amp;YEAR(C1473)&amp;"-"&amp;RIGHT("0"&amp;MONTH(C1473),2)&amp;"-"&amp;RIGHT("0"&amp;DAY(C1473),2))</f>
        <v/>
      </c>
      <c r="G1473" s="26">
        <f>IF(E1473="","",IFERROR(MATCH(E1473,pl_chave,0),0))</f>
        <v/>
      </c>
      <c r="H1473" s="23">
        <f>IF(G1473="","",IF(G1473=0,"Tarefa fora do plano",INDEX(pl_tag,G1473)))</f>
        <v/>
      </c>
      <c r="I1473" s="30">
        <f>IF(N(G1473)=0,"",INDEX(pl_atividade,G1473))</f>
        <v/>
      </c>
      <c r="J1473" s="50">
        <f>IF(N(G1473)=0,"",INDEX(pl_especialidade,G1473))</f>
        <v/>
      </c>
      <c r="K1473" s="28">
        <f>IF(N(G1473)=0,"",INDEX(pl_duracao,G1473))</f>
        <v/>
      </c>
      <c r="L1473" s="39">
        <f>IF(ISNUMBER(C1473),YEAR(C1473),"")</f>
        <v/>
      </c>
      <c r="M1473" s="39">
        <f>IF(ISNUMBER(C1473),MONTH(C1473),"")</f>
        <v/>
      </c>
      <c r="N1473" s="23">
        <f>IF(L1473="","",IF(NOT(ISNUMBER(crono_ano)),"Informe o ano",IF(L1473&lt;crono_ano,"Antes do ano",IF(L1473&gt;crono_ano,"Depois do ano","No ano"))))</f>
        <v/>
      </c>
      <c r="O1473" s="39">
        <f>IF(F1473="","",IF(COUNTIF(F$7:F1473,F1473)=1,1,0))</f>
        <v/>
      </c>
      <c r="P1473" s="39">
        <f>IF(A1473&amp;B1473&amp;C1473="","",IF(AND(O1473=1,N(G1473)&gt;0),IF(INDEX(pl_ativa,MAX(1,N(G1473)))="Sim",1,0),0))</f>
        <v/>
      </c>
      <c r="Q1473" s="39">
        <f>IF(F1473="","",COUNTIFS(ex_chave_oc,F1473,ex_cancelada,"&lt;&gt;Sim"))</f>
        <v/>
      </c>
      <c r="R1473" s="51">
        <f>IF(P1473="","",IF(AND(P1473=1,N(Q1473)&gt;0),1,0))</f>
        <v/>
      </c>
      <c r="S1473" s="30">
        <f>IF(P1473="","",IF(F1473="","ERRO: data prevista ausente ou inválida",IF(O1473=0,"Duplicada: contada uma vez",IF(N(G1473)=0,"ERRO: tarefa fora do Plano Mestre",IF(P1473=0,"Tarefa retirada do plano: não conta","OK")))))</f>
        <v/>
      </c>
    </row>
    <row r="1474">
      <c r="A1474" s="29" t="n"/>
      <c r="B1474" s="25" t="n"/>
      <c r="C1474" s="49" t="n"/>
      <c r="D1474" s="29" t="n"/>
      <c r="E1474" s="23">
        <f>IF(OR(A1474="",B1474=""),"",A1474&amp;"|"&amp;B1474)</f>
        <v/>
      </c>
      <c r="F1474" s="30">
        <f>IF(OR(E1474="",NOT(ISNUMBER(C1474))),"",E1474&amp;"|"&amp;YEAR(C1474)&amp;"-"&amp;RIGHT("0"&amp;MONTH(C1474),2)&amp;"-"&amp;RIGHT("0"&amp;DAY(C1474),2))</f>
        <v/>
      </c>
      <c r="G1474" s="26">
        <f>IF(E1474="","",IFERROR(MATCH(E1474,pl_chave,0),0))</f>
        <v/>
      </c>
      <c r="H1474" s="23">
        <f>IF(G1474="","",IF(G1474=0,"Tarefa fora do plano",INDEX(pl_tag,G1474)))</f>
        <v/>
      </c>
      <c r="I1474" s="30">
        <f>IF(N(G1474)=0,"",INDEX(pl_atividade,G1474))</f>
        <v/>
      </c>
      <c r="J1474" s="50">
        <f>IF(N(G1474)=0,"",INDEX(pl_especialidade,G1474))</f>
        <v/>
      </c>
      <c r="K1474" s="28">
        <f>IF(N(G1474)=0,"",INDEX(pl_duracao,G1474))</f>
        <v/>
      </c>
      <c r="L1474" s="39">
        <f>IF(ISNUMBER(C1474),YEAR(C1474),"")</f>
        <v/>
      </c>
      <c r="M1474" s="39">
        <f>IF(ISNUMBER(C1474),MONTH(C1474),"")</f>
        <v/>
      </c>
      <c r="N1474" s="23">
        <f>IF(L1474="","",IF(NOT(ISNUMBER(crono_ano)),"Informe o ano",IF(L1474&lt;crono_ano,"Antes do ano",IF(L1474&gt;crono_ano,"Depois do ano","No ano"))))</f>
        <v/>
      </c>
      <c r="O1474" s="39">
        <f>IF(F1474="","",IF(COUNTIF(F$7:F1474,F1474)=1,1,0))</f>
        <v/>
      </c>
      <c r="P1474" s="39">
        <f>IF(A1474&amp;B1474&amp;C1474="","",IF(AND(O1474=1,N(G1474)&gt;0),IF(INDEX(pl_ativa,MAX(1,N(G1474)))="Sim",1,0),0))</f>
        <v/>
      </c>
      <c r="Q1474" s="39">
        <f>IF(F1474="","",COUNTIFS(ex_chave_oc,F1474,ex_cancelada,"&lt;&gt;Sim"))</f>
        <v/>
      </c>
      <c r="R1474" s="51">
        <f>IF(P1474="","",IF(AND(P1474=1,N(Q1474)&gt;0),1,0))</f>
        <v/>
      </c>
      <c r="S1474" s="30">
        <f>IF(P1474="","",IF(F1474="","ERRO: data prevista ausente ou inválida",IF(O1474=0,"Duplicada: contada uma vez",IF(N(G1474)=0,"ERRO: tarefa fora do Plano Mestre",IF(P1474=0,"Tarefa retirada do plano: não conta","OK")))))</f>
        <v/>
      </c>
    </row>
    <row r="1475">
      <c r="A1475" s="29" t="n"/>
      <c r="B1475" s="25" t="n"/>
      <c r="C1475" s="49" t="n"/>
      <c r="D1475" s="29" t="n"/>
      <c r="E1475" s="23">
        <f>IF(OR(A1475="",B1475=""),"",A1475&amp;"|"&amp;B1475)</f>
        <v/>
      </c>
      <c r="F1475" s="30">
        <f>IF(OR(E1475="",NOT(ISNUMBER(C1475))),"",E1475&amp;"|"&amp;YEAR(C1475)&amp;"-"&amp;RIGHT("0"&amp;MONTH(C1475),2)&amp;"-"&amp;RIGHT("0"&amp;DAY(C1475),2))</f>
        <v/>
      </c>
      <c r="G1475" s="26">
        <f>IF(E1475="","",IFERROR(MATCH(E1475,pl_chave,0),0))</f>
        <v/>
      </c>
      <c r="H1475" s="23">
        <f>IF(G1475="","",IF(G1475=0,"Tarefa fora do plano",INDEX(pl_tag,G1475)))</f>
        <v/>
      </c>
      <c r="I1475" s="30">
        <f>IF(N(G1475)=0,"",INDEX(pl_atividade,G1475))</f>
        <v/>
      </c>
      <c r="J1475" s="50">
        <f>IF(N(G1475)=0,"",INDEX(pl_especialidade,G1475))</f>
        <v/>
      </c>
      <c r="K1475" s="28">
        <f>IF(N(G1475)=0,"",INDEX(pl_duracao,G1475))</f>
        <v/>
      </c>
      <c r="L1475" s="39">
        <f>IF(ISNUMBER(C1475),YEAR(C1475),"")</f>
        <v/>
      </c>
      <c r="M1475" s="39">
        <f>IF(ISNUMBER(C1475),MONTH(C1475),"")</f>
        <v/>
      </c>
      <c r="N1475" s="23">
        <f>IF(L1475="","",IF(NOT(ISNUMBER(crono_ano)),"Informe o ano",IF(L1475&lt;crono_ano,"Antes do ano",IF(L1475&gt;crono_ano,"Depois do ano","No ano"))))</f>
        <v/>
      </c>
      <c r="O1475" s="39">
        <f>IF(F1475="","",IF(COUNTIF(F$7:F1475,F1475)=1,1,0))</f>
        <v/>
      </c>
      <c r="P1475" s="39">
        <f>IF(A1475&amp;B1475&amp;C1475="","",IF(AND(O1475=1,N(G1475)&gt;0),IF(INDEX(pl_ativa,MAX(1,N(G1475)))="Sim",1,0),0))</f>
        <v/>
      </c>
      <c r="Q1475" s="39">
        <f>IF(F1475="","",COUNTIFS(ex_chave_oc,F1475,ex_cancelada,"&lt;&gt;Sim"))</f>
        <v/>
      </c>
      <c r="R1475" s="51">
        <f>IF(P1475="","",IF(AND(P1475=1,N(Q1475)&gt;0),1,0))</f>
        <v/>
      </c>
      <c r="S1475" s="30">
        <f>IF(P1475="","",IF(F1475="","ERRO: data prevista ausente ou inválida",IF(O1475=0,"Duplicada: contada uma vez",IF(N(G1475)=0,"ERRO: tarefa fora do Plano Mestre",IF(P1475=0,"Tarefa retirada do plano: não conta","OK")))))</f>
        <v/>
      </c>
    </row>
    <row r="1476">
      <c r="A1476" s="29" t="n"/>
      <c r="B1476" s="25" t="n"/>
      <c r="C1476" s="49" t="n"/>
      <c r="D1476" s="29" t="n"/>
      <c r="E1476" s="23">
        <f>IF(OR(A1476="",B1476=""),"",A1476&amp;"|"&amp;B1476)</f>
        <v/>
      </c>
      <c r="F1476" s="30">
        <f>IF(OR(E1476="",NOT(ISNUMBER(C1476))),"",E1476&amp;"|"&amp;YEAR(C1476)&amp;"-"&amp;RIGHT("0"&amp;MONTH(C1476),2)&amp;"-"&amp;RIGHT("0"&amp;DAY(C1476),2))</f>
        <v/>
      </c>
      <c r="G1476" s="26">
        <f>IF(E1476="","",IFERROR(MATCH(E1476,pl_chave,0),0))</f>
        <v/>
      </c>
      <c r="H1476" s="23">
        <f>IF(G1476="","",IF(G1476=0,"Tarefa fora do plano",INDEX(pl_tag,G1476)))</f>
        <v/>
      </c>
      <c r="I1476" s="30">
        <f>IF(N(G1476)=0,"",INDEX(pl_atividade,G1476))</f>
        <v/>
      </c>
      <c r="J1476" s="50">
        <f>IF(N(G1476)=0,"",INDEX(pl_especialidade,G1476))</f>
        <v/>
      </c>
      <c r="K1476" s="28">
        <f>IF(N(G1476)=0,"",INDEX(pl_duracao,G1476))</f>
        <v/>
      </c>
      <c r="L1476" s="39">
        <f>IF(ISNUMBER(C1476),YEAR(C1476),"")</f>
        <v/>
      </c>
      <c r="M1476" s="39">
        <f>IF(ISNUMBER(C1476),MONTH(C1476),"")</f>
        <v/>
      </c>
      <c r="N1476" s="23">
        <f>IF(L1476="","",IF(NOT(ISNUMBER(crono_ano)),"Informe o ano",IF(L1476&lt;crono_ano,"Antes do ano",IF(L1476&gt;crono_ano,"Depois do ano","No ano"))))</f>
        <v/>
      </c>
      <c r="O1476" s="39">
        <f>IF(F1476="","",IF(COUNTIF(F$7:F1476,F1476)=1,1,0))</f>
        <v/>
      </c>
      <c r="P1476" s="39">
        <f>IF(A1476&amp;B1476&amp;C1476="","",IF(AND(O1476=1,N(G1476)&gt;0),IF(INDEX(pl_ativa,MAX(1,N(G1476)))="Sim",1,0),0))</f>
        <v/>
      </c>
      <c r="Q1476" s="39">
        <f>IF(F1476="","",COUNTIFS(ex_chave_oc,F1476,ex_cancelada,"&lt;&gt;Sim"))</f>
        <v/>
      </c>
      <c r="R1476" s="51">
        <f>IF(P1476="","",IF(AND(P1476=1,N(Q1476)&gt;0),1,0))</f>
        <v/>
      </c>
      <c r="S1476" s="30">
        <f>IF(P1476="","",IF(F1476="","ERRO: data prevista ausente ou inválida",IF(O1476=0,"Duplicada: contada uma vez",IF(N(G1476)=0,"ERRO: tarefa fora do Plano Mestre",IF(P1476=0,"Tarefa retirada do plano: não conta","OK")))))</f>
        <v/>
      </c>
    </row>
    <row r="1477">
      <c r="A1477" s="29" t="n"/>
      <c r="B1477" s="25" t="n"/>
      <c r="C1477" s="49" t="n"/>
      <c r="D1477" s="29" t="n"/>
      <c r="E1477" s="23">
        <f>IF(OR(A1477="",B1477=""),"",A1477&amp;"|"&amp;B1477)</f>
        <v/>
      </c>
      <c r="F1477" s="30">
        <f>IF(OR(E1477="",NOT(ISNUMBER(C1477))),"",E1477&amp;"|"&amp;YEAR(C1477)&amp;"-"&amp;RIGHT("0"&amp;MONTH(C1477),2)&amp;"-"&amp;RIGHT("0"&amp;DAY(C1477),2))</f>
        <v/>
      </c>
      <c r="G1477" s="26">
        <f>IF(E1477="","",IFERROR(MATCH(E1477,pl_chave,0),0))</f>
        <v/>
      </c>
      <c r="H1477" s="23">
        <f>IF(G1477="","",IF(G1477=0,"Tarefa fora do plano",INDEX(pl_tag,G1477)))</f>
        <v/>
      </c>
      <c r="I1477" s="30">
        <f>IF(N(G1477)=0,"",INDEX(pl_atividade,G1477))</f>
        <v/>
      </c>
      <c r="J1477" s="50">
        <f>IF(N(G1477)=0,"",INDEX(pl_especialidade,G1477))</f>
        <v/>
      </c>
      <c r="K1477" s="28">
        <f>IF(N(G1477)=0,"",INDEX(pl_duracao,G1477))</f>
        <v/>
      </c>
      <c r="L1477" s="39">
        <f>IF(ISNUMBER(C1477),YEAR(C1477),"")</f>
        <v/>
      </c>
      <c r="M1477" s="39">
        <f>IF(ISNUMBER(C1477),MONTH(C1477),"")</f>
        <v/>
      </c>
      <c r="N1477" s="23">
        <f>IF(L1477="","",IF(NOT(ISNUMBER(crono_ano)),"Informe o ano",IF(L1477&lt;crono_ano,"Antes do ano",IF(L1477&gt;crono_ano,"Depois do ano","No ano"))))</f>
        <v/>
      </c>
      <c r="O1477" s="39">
        <f>IF(F1477="","",IF(COUNTIF(F$7:F1477,F1477)=1,1,0))</f>
        <v/>
      </c>
      <c r="P1477" s="39">
        <f>IF(A1477&amp;B1477&amp;C1477="","",IF(AND(O1477=1,N(G1477)&gt;0),IF(INDEX(pl_ativa,MAX(1,N(G1477)))="Sim",1,0),0))</f>
        <v/>
      </c>
      <c r="Q1477" s="39">
        <f>IF(F1477="","",COUNTIFS(ex_chave_oc,F1477,ex_cancelada,"&lt;&gt;Sim"))</f>
        <v/>
      </c>
      <c r="R1477" s="51">
        <f>IF(P1477="","",IF(AND(P1477=1,N(Q1477)&gt;0),1,0))</f>
        <v/>
      </c>
      <c r="S1477" s="30">
        <f>IF(P1477="","",IF(F1477="","ERRO: data prevista ausente ou inválida",IF(O1477=0,"Duplicada: contada uma vez",IF(N(G1477)=0,"ERRO: tarefa fora do Plano Mestre",IF(P1477=0,"Tarefa retirada do plano: não conta","OK")))))</f>
        <v/>
      </c>
    </row>
    <row r="1478">
      <c r="A1478" s="29" t="n"/>
      <c r="B1478" s="25" t="n"/>
      <c r="C1478" s="49" t="n"/>
      <c r="D1478" s="29" t="n"/>
      <c r="E1478" s="23">
        <f>IF(OR(A1478="",B1478=""),"",A1478&amp;"|"&amp;B1478)</f>
        <v/>
      </c>
      <c r="F1478" s="30">
        <f>IF(OR(E1478="",NOT(ISNUMBER(C1478))),"",E1478&amp;"|"&amp;YEAR(C1478)&amp;"-"&amp;RIGHT("0"&amp;MONTH(C1478),2)&amp;"-"&amp;RIGHT("0"&amp;DAY(C1478),2))</f>
        <v/>
      </c>
      <c r="G1478" s="26">
        <f>IF(E1478="","",IFERROR(MATCH(E1478,pl_chave,0),0))</f>
        <v/>
      </c>
      <c r="H1478" s="23">
        <f>IF(G1478="","",IF(G1478=0,"Tarefa fora do plano",INDEX(pl_tag,G1478)))</f>
        <v/>
      </c>
      <c r="I1478" s="30">
        <f>IF(N(G1478)=0,"",INDEX(pl_atividade,G1478))</f>
        <v/>
      </c>
      <c r="J1478" s="50">
        <f>IF(N(G1478)=0,"",INDEX(pl_especialidade,G1478))</f>
        <v/>
      </c>
      <c r="K1478" s="28">
        <f>IF(N(G1478)=0,"",INDEX(pl_duracao,G1478))</f>
        <v/>
      </c>
      <c r="L1478" s="39">
        <f>IF(ISNUMBER(C1478),YEAR(C1478),"")</f>
        <v/>
      </c>
      <c r="M1478" s="39">
        <f>IF(ISNUMBER(C1478),MONTH(C1478),"")</f>
        <v/>
      </c>
      <c r="N1478" s="23">
        <f>IF(L1478="","",IF(NOT(ISNUMBER(crono_ano)),"Informe o ano",IF(L1478&lt;crono_ano,"Antes do ano",IF(L1478&gt;crono_ano,"Depois do ano","No ano"))))</f>
        <v/>
      </c>
      <c r="O1478" s="39">
        <f>IF(F1478="","",IF(COUNTIF(F$7:F1478,F1478)=1,1,0))</f>
        <v/>
      </c>
      <c r="P1478" s="39">
        <f>IF(A1478&amp;B1478&amp;C1478="","",IF(AND(O1478=1,N(G1478)&gt;0),IF(INDEX(pl_ativa,MAX(1,N(G1478)))="Sim",1,0),0))</f>
        <v/>
      </c>
      <c r="Q1478" s="39">
        <f>IF(F1478="","",COUNTIFS(ex_chave_oc,F1478,ex_cancelada,"&lt;&gt;Sim"))</f>
        <v/>
      </c>
      <c r="R1478" s="51">
        <f>IF(P1478="","",IF(AND(P1478=1,N(Q1478)&gt;0),1,0))</f>
        <v/>
      </c>
      <c r="S1478" s="30">
        <f>IF(P1478="","",IF(F1478="","ERRO: data prevista ausente ou inválida",IF(O1478=0,"Duplicada: contada uma vez",IF(N(G1478)=0,"ERRO: tarefa fora do Plano Mestre",IF(P1478=0,"Tarefa retirada do plano: não conta","OK")))))</f>
        <v/>
      </c>
    </row>
    <row r="1479">
      <c r="A1479" s="29" t="n"/>
      <c r="B1479" s="25" t="n"/>
      <c r="C1479" s="49" t="n"/>
      <c r="D1479" s="29" t="n"/>
      <c r="E1479" s="23">
        <f>IF(OR(A1479="",B1479=""),"",A1479&amp;"|"&amp;B1479)</f>
        <v/>
      </c>
      <c r="F1479" s="30">
        <f>IF(OR(E1479="",NOT(ISNUMBER(C1479))),"",E1479&amp;"|"&amp;YEAR(C1479)&amp;"-"&amp;RIGHT("0"&amp;MONTH(C1479),2)&amp;"-"&amp;RIGHT("0"&amp;DAY(C1479),2))</f>
        <v/>
      </c>
      <c r="G1479" s="26">
        <f>IF(E1479="","",IFERROR(MATCH(E1479,pl_chave,0),0))</f>
        <v/>
      </c>
      <c r="H1479" s="23">
        <f>IF(G1479="","",IF(G1479=0,"Tarefa fora do plano",INDEX(pl_tag,G1479)))</f>
        <v/>
      </c>
      <c r="I1479" s="30">
        <f>IF(N(G1479)=0,"",INDEX(pl_atividade,G1479))</f>
        <v/>
      </c>
      <c r="J1479" s="50">
        <f>IF(N(G1479)=0,"",INDEX(pl_especialidade,G1479))</f>
        <v/>
      </c>
      <c r="K1479" s="28">
        <f>IF(N(G1479)=0,"",INDEX(pl_duracao,G1479))</f>
        <v/>
      </c>
      <c r="L1479" s="39">
        <f>IF(ISNUMBER(C1479),YEAR(C1479),"")</f>
        <v/>
      </c>
      <c r="M1479" s="39">
        <f>IF(ISNUMBER(C1479),MONTH(C1479),"")</f>
        <v/>
      </c>
      <c r="N1479" s="23">
        <f>IF(L1479="","",IF(NOT(ISNUMBER(crono_ano)),"Informe o ano",IF(L1479&lt;crono_ano,"Antes do ano",IF(L1479&gt;crono_ano,"Depois do ano","No ano"))))</f>
        <v/>
      </c>
      <c r="O1479" s="39">
        <f>IF(F1479="","",IF(COUNTIF(F$7:F1479,F1479)=1,1,0))</f>
        <v/>
      </c>
      <c r="P1479" s="39">
        <f>IF(A1479&amp;B1479&amp;C1479="","",IF(AND(O1479=1,N(G1479)&gt;0),IF(INDEX(pl_ativa,MAX(1,N(G1479)))="Sim",1,0),0))</f>
        <v/>
      </c>
      <c r="Q1479" s="39">
        <f>IF(F1479="","",COUNTIFS(ex_chave_oc,F1479,ex_cancelada,"&lt;&gt;Sim"))</f>
        <v/>
      </c>
      <c r="R1479" s="51">
        <f>IF(P1479="","",IF(AND(P1479=1,N(Q1479)&gt;0),1,0))</f>
        <v/>
      </c>
      <c r="S1479" s="30">
        <f>IF(P1479="","",IF(F1479="","ERRO: data prevista ausente ou inválida",IF(O1479=0,"Duplicada: contada uma vez",IF(N(G1479)=0,"ERRO: tarefa fora do Plano Mestre",IF(P1479=0,"Tarefa retirada do plano: não conta","OK")))))</f>
        <v/>
      </c>
    </row>
    <row r="1480">
      <c r="A1480" s="29" t="n"/>
      <c r="B1480" s="25" t="n"/>
      <c r="C1480" s="49" t="n"/>
      <c r="D1480" s="29" t="n"/>
      <c r="E1480" s="23">
        <f>IF(OR(A1480="",B1480=""),"",A1480&amp;"|"&amp;B1480)</f>
        <v/>
      </c>
      <c r="F1480" s="30">
        <f>IF(OR(E1480="",NOT(ISNUMBER(C1480))),"",E1480&amp;"|"&amp;YEAR(C1480)&amp;"-"&amp;RIGHT("0"&amp;MONTH(C1480),2)&amp;"-"&amp;RIGHT("0"&amp;DAY(C1480),2))</f>
        <v/>
      </c>
      <c r="G1480" s="26">
        <f>IF(E1480="","",IFERROR(MATCH(E1480,pl_chave,0),0))</f>
        <v/>
      </c>
      <c r="H1480" s="23">
        <f>IF(G1480="","",IF(G1480=0,"Tarefa fora do plano",INDEX(pl_tag,G1480)))</f>
        <v/>
      </c>
      <c r="I1480" s="30">
        <f>IF(N(G1480)=0,"",INDEX(pl_atividade,G1480))</f>
        <v/>
      </c>
      <c r="J1480" s="50">
        <f>IF(N(G1480)=0,"",INDEX(pl_especialidade,G1480))</f>
        <v/>
      </c>
      <c r="K1480" s="28">
        <f>IF(N(G1480)=0,"",INDEX(pl_duracao,G1480))</f>
        <v/>
      </c>
      <c r="L1480" s="39">
        <f>IF(ISNUMBER(C1480),YEAR(C1480),"")</f>
        <v/>
      </c>
      <c r="M1480" s="39">
        <f>IF(ISNUMBER(C1480),MONTH(C1480),"")</f>
        <v/>
      </c>
      <c r="N1480" s="23">
        <f>IF(L1480="","",IF(NOT(ISNUMBER(crono_ano)),"Informe o ano",IF(L1480&lt;crono_ano,"Antes do ano",IF(L1480&gt;crono_ano,"Depois do ano","No ano"))))</f>
        <v/>
      </c>
      <c r="O1480" s="39">
        <f>IF(F1480="","",IF(COUNTIF(F$7:F1480,F1480)=1,1,0))</f>
        <v/>
      </c>
      <c r="P1480" s="39">
        <f>IF(A1480&amp;B1480&amp;C1480="","",IF(AND(O1480=1,N(G1480)&gt;0),IF(INDEX(pl_ativa,MAX(1,N(G1480)))="Sim",1,0),0))</f>
        <v/>
      </c>
      <c r="Q1480" s="39">
        <f>IF(F1480="","",COUNTIFS(ex_chave_oc,F1480,ex_cancelada,"&lt;&gt;Sim"))</f>
        <v/>
      </c>
      <c r="R1480" s="51">
        <f>IF(P1480="","",IF(AND(P1480=1,N(Q1480)&gt;0),1,0))</f>
        <v/>
      </c>
      <c r="S1480" s="30">
        <f>IF(P1480="","",IF(F1480="","ERRO: data prevista ausente ou inválida",IF(O1480=0,"Duplicada: contada uma vez",IF(N(G1480)=0,"ERRO: tarefa fora do Plano Mestre",IF(P1480=0,"Tarefa retirada do plano: não conta","OK")))))</f>
        <v/>
      </c>
    </row>
    <row r="1481">
      <c r="A1481" s="29" t="n"/>
      <c r="B1481" s="25" t="n"/>
      <c r="C1481" s="49" t="n"/>
      <c r="D1481" s="29" t="n"/>
      <c r="E1481" s="23">
        <f>IF(OR(A1481="",B1481=""),"",A1481&amp;"|"&amp;B1481)</f>
        <v/>
      </c>
      <c r="F1481" s="30">
        <f>IF(OR(E1481="",NOT(ISNUMBER(C1481))),"",E1481&amp;"|"&amp;YEAR(C1481)&amp;"-"&amp;RIGHT("0"&amp;MONTH(C1481),2)&amp;"-"&amp;RIGHT("0"&amp;DAY(C1481),2))</f>
        <v/>
      </c>
      <c r="G1481" s="26">
        <f>IF(E1481="","",IFERROR(MATCH(E1481,pl_chave,0),0))</f>
        <v/>
      </c>
      <c r="H1481" s="23">
        <f>IF(G1481="","",IF(G1481=0,"Tarefa fora do plano",INDEX(pl_tag,G1481)))</f>
        <v/>
      </c>
      <c r="I1481" s="30">
        <f>IF(N(G1481)=0,"",INDEX(pl_atividade,G1481))</f>
        <v/>
      </c>
      <c r="J1481" s="50">
        <f>IF(N(G1481)=0,"",INDEX(pl_especialidade,G1481))</f>
        <v/>
      </c>
      <c r="K1481" s="28">
        <f>IF(N(G1481)=0,"",INDEX(pl_duracao,G1481))</f>
        <v/>
      </c>
      <c r="L1481" s="39">
        <f>IF(ISNUMBER(C1481),YEAR(C1481),"")</f>
        <v/>
      </c>
      <c r="M1481" s="39">
        <f>IF(ISNUMBER(C1481),MONTH(C1481),"")</f>
        <v/>
      </c>
      <c r="N1481" s="23">
        <f>IF(L1481="","",IF(NOT(ISNUMBER(crono_ano)),"Informe o ano",IF(L1481&lt;crono_ano,"Antes do ano",IF(L1481&gt;crono_ano,"Depois do ano","No ano"))))</f>
        <v/>
      </c>
      <c r="O1481" s="39">
        <f>IF(F1481="","",IF(COUNTIF(F$7:F1481,F1481)=1,1,0))</f>
        <v/>
      </c>
      <c r="P1481" s="39">
        <f>IF(A1481&amp;B1481&amp;C1481="","",IF(AND(O1481=1,N(G1481)&gt;0),IF(INDEX(pl_ativa,MAX(1,N(G1481)))="Sim",1,0),0))</f>
        <v/>
      </c>
      <c r="Q1481" s="39">
        <f>IF(F1481="","",COUNTIFS(ex_chave_oc,F1481,ex_cancelada,"&lt;&gt;Sim"))</f>
        <v/>
      </c>
      <c r="R1481" s="51">
        <f>IF(P1481="","",IF(AND(P1481=1,N(Q1481)&gt;0),1,0))</f>
        <v/>
      </c>
      <c r="S1481" s="30">
        <f>IF(P1481="","",IF(F1481="","ERRO: data prevista ausente ou inválida",IF(O1481=0,"Duplicada: contada uma vez",IF(N(G1481)=0,"ERRO: tarefa fora do Plano Mestre",IF(P1481=0,"Tarefa retirada do plano: não conta","OK")))))</f>
        <v/>
      </c>
    </row>
    <row r="1482">
      <c r="A1482" s="29" t="n"/>
      <c r="B1482" s="25" t="n"/>
      <c r="C1482" s="49" t="n"/>
      <c r="D1482" s="29" t="n"/>
      <c r="E1482" s="23">
        <f>IF(OR(A1482="",B1482=""),"",A1482&amp;"|"&amp;B1482)</f>
        <v/>
      </c>
      <c r="F1482" s="30">
        <f>IF(OR(E1482="",NOT(ISNUMBER(C1482))),"",E1482&amp;"|"&amp;YEAR(C1482)&amp;"-"&amp;RIGHT("0"&amp;MONTH(C1482),2)&amp;"-"&amp;RIGHT("0"&amp;DAY(C1482),2))</f>
        <v/>
      </c>
      <c r="G1482" s="26">
        <f>IF(E1482="","",IFERROR(MATCH(E1482,pl_chave,0),0))</f>
        <v/>
      </c>
      <c r="H1482" s="23">
        <f>IF(G1482="","",IF(G1482=0,"Tarefa fora do plano",INDEX(pl_tag,G1482)))</f>
        <v/>
      </c>
      <c r="I1482" s="30">
        <f>IF(N(G1482)=0,"",INDEX(pl_atividade,G1482))</f>
        <v/>
      </c>
      <c r="J1482" s="50">
        <f>IF(N(G1482)=0,"",INDEX(pl_especialidade,G1482))</f>
        <v/>
      </c>
      <c r="K1482" s="28">
        <f>IF(N(G1482)=0,"",INDEX(pl_duracao,G1482))</f>
        <v/>
      </c>
      <c r="L1482" s="39">
        <f>IF(ISNUMBER(C1482),YEAR(C1482),"")</f>
        <v/>
      </c>
      <c r="M1482" s="39">
        <f>IF(ISNUMBER(C1482),MONTH(C1482),"")</f>
        <v/>
      </c>
      <c r="N1482" s="23">
        <f>IF(L1482="","",IF(NOT(ISNUMBER(crono_ano)),"Informe o ano",IF(L1482&lt;crono_ano,"Antes do ano",IF(L1482&gt;crono_ano,"Depois do ano","No ano"))))</f>
        <v/>
      </c>
      <c r="O1482" s="39">
        <f>IF(F1482="","",IF(COUNTIF(F$7:F1482,F1482)=1,1,0))</f>
        <v/>
      </c>
      <c r="P1482" s="39">
        <f>IF(A1482&amp;B1482&amp;C1482="","",IF(AND(O1482=1,N(G1482)&gt;0),IF(INDEX(pl_ativa,MAX(1,N(G1482)))="Sim",1,0),0))</f>
        <v/>
      </c>
      <c r="Q1482" s="39">
        <f>IF(F1482="","",COUNTIFS(ex_chave_oc,F1482,ex_cancelada,"&lt;&gt;Sim"))</f>
        <v/>
      </c>
      <c r="R1482" s="51">
        <f>IF(P1482="","",IF(AND(P1482=1,N(Q1482)&gt;0),1,0))</f>
        <v/>
      </c>
      <c r="S1482" s="30">
        <f>IF(P1482="","",IF(F1482="","ERRO: data prevista ausente ou inválida",IF(O1482=0,"Duplicada: contada uma vez",IF(N(G1482)=0,"ERRO: tarefa fora do Plano Mestre",IF(P1482=0,"Tarefa retirada do plano: não conta","OK")))))</f>
        <v/>
      </c>
    </row>
    <row r="1483">
      <c r="A1483" s="29" t="n"/>
      <c r="B1483" s="25" t="n"/>
      <c r="C1483" s="49" t="n"/>
      <c r="D1483" s="29" t="n"/>
      <c r="E1483" s="23">
        <f>IF(OR(A1483="",B1483=""),"",A1483&amp;"|"&amp;B1483)</f>
        <v/>
      </c>
      <c r="F1483" s="30">
        <f>IF(OR(E1483="",NOT(ISNUMBER(C1483))),"",E1483&amp;"|"&amp;YEAR(C1483)&amp;"-"&amp;RIGHT("0"&amp;MONTH(C1483),2)&amp;"-"&amp;RIGHT("0"&amp;DAY(C1483),2))</f>
        <v/>
      </c>
      <c r="G1483" s="26">
        <f>IF(E1483="","",IFERROR(MATCH(E1483,pl_chave,0),0))</f>
        <v/>
      </c>
      <c r="H1483" s="23">
        <f>IF(G1483="","",IF(G1483=0,"Tarefa fora do plano",INDEX(pl_tag,G1483)))</f>
        <v/>
      </c>
      <c r="I1483" s="30">
        <f>IF(N(G1483)=0,"",INDEX(pl_atividade,G1483))</f>
        <v/>
      </c>
      <c r="J1483" s="50">
        <f>IF(N(G1483)=0,"",INDEX(pl_especialidade,G1483))</f>
        <v/>
      </c>
      <c r="K1483" s="28">
        <f>IF(N(G1483)=0,"",INDEX(pl_duracao,G1483))</f>
        <v/>
      </c>
      <c r="L1483" s="39">
        <f>IF(ISNUMBER(C1483),YEAR(C1483),"")</f>
        <v/>
      </c>
      <c r="M1483" s="39">
        <f>IF(ISNUMBER(C1483),MONTH(C1483),"")</f>
        <v/>
      </c>
      <c r="N1483" s="23">
        <f>IF(L1483="","",IF(NOT(ISNUMBER(crono_ano)),"Informe o ano",IF(L1483&lt;crono_ano,"Antes do ano",IF(L1483&gt;crono_ano,"Depois do ano","No ano"))))</f>
        <v/>
      </c>
      <c r="O1483" s="39">
        <f>IF(F1483="","",IF(COUNTIF(F$7:F1483,F1483)=1,1,0))</f>
        <v/>
      </c>
      <c r="P1483" s="39">
        <f>IF(A1483&amp;B1483&amp;C1483="","",IF(AND(O1483=1,N(G1483)&gt;0),IF(INDEX(pl_ativa,MAX(1,N(G1483)))="Sim",1,0),0))</f>
        <v/>
      </c>
      <c r="Q1483" s="39">
        <f>IF(F1483="","",COUNTIFS(ex_chave_oc,F1483,ex_cancelada,"&lt;&gt;Sim"))</f>
        <v/>
      </c>
      <c r="R1483" s="51">
        <f>IF(P1483="","",IF(AND(P1483=1,N(Q1483)&gt;0),1,0))</f>
        <v/>
      </c>
      <c r="S1483" s="30">
        <f>IF(P1483="","",IF(F1483="","ERRO: data prevista ausente ou inválida",IF(O1483=0,"Duplicada: contada uma vez",IF(N(G1483)=0,"ERRO: tarefa fora do Plano Mestre",IF(P1483=0,"Tarefa retirada do plano: não conta","OK")))))</f>
        <v/>
      </c>
    </row>
    <row r="1484">
      <c r="A1484" s="29" t="n"/>
      <c r="B1484" s="25" t="n"/>
      <c r="C1484" s="49" t="n"/>
      <c r="D1484" s="29" t="n"/>
      <c r="E1484" s="23">
        <f>IF(OR(A1484="",B1484=""),"",A1484&amp;"|"&amp;B1484)</f>
        <v/>
      </c>
      <c r="F1484" s="30">
        <f>IF(OR(E1484="",NOT(ISNUMBER(C1484))),"",E1484&amp;"|"&amp;YEAR(C1484)&amp;"-"&amp;RIGHT("0"&amp;MONTH(C1484),2)&amp;"-"&amp;RIGHT("0"&amp;DAY(C1484),2))</f>
        <v/>
      </c>
      <c r="G1484" s="26">
        <f>IF(E1484="","",IFERROR(MATCH(E1484,pl_chave,0),0))</f>
        <v/>
      </c>
      <c r="H1484" s="23">
        <f>IF(G1484="","",IF(G1484=0,"Tarefa fora do plano",INDEX(pl_tag,G1484)))</f>
        <v/>
      </c>
      <c r="I1484" s="30">
        <f>IF(N(G1484)=0,"",INDEX(pl_atividade,G1484))</f>
        <v/>
      </c>
      <c r="J1484" s="50">
        <f>IF(N(G1484)=0,"",INDEX(pl_especialidade,G1484))</f>
        <v/>
      </c>
      <c r="K1484" s="28">
        <f>IF(N(G1484)=0,"",INDEX(pl_duracao,G1484))</f>
        <v/>
      </c>
      <c r="L1484" s="39">
        <f>IF(ISNUMBER(C1484),YEAR(C1484),"")</f>
        <v/>
      </c>
      <c r="M1484" s="39">
        <f>IF(ISNUMBER(C1484),MONTH(C1484),"")</f>
        <v/>
      </c>
      <c r="N1484" s="23">
        <f>IF(L1484="","",IF(NOT(ISNUMBER(crono_ano)),"Informe o ano",IF(L1484&lt;crono_ano,"Antes do ano",IF(L1484&gt;crono_ano,"Depois do ano","No ano"))))</f>
        <v/>
      </c>
      <c r="O1484" s="39">
        <f>IF(F1484="","",IF(COUNTIF(F$7:F1484,F1484)=1,1,0))</f>
        <v/>
      </c>
      <c r="P1484" s="39">
        <f>IF(A1484&amp;B1484&amp;C1484="","",IF(AND(O1484=1,N(G1484)&gt;0),IF(INDEX(pl_ativa,MAX(1,N(G1484)))="Sim",1,0),0))</f>
        <v/>
      </c>
      <c r="Q1484" s="39">
        <f>IF(F1484="","",COUNTIFS(ex_chave_oc,F1484,ex_cancelada,"&lt;&gt;Sim"))</f>
        <v/>
      </c>
      <c r="R1484" s="51">
        <f>IF(P1484="","",IF(AND(P1484=1,N(Q1484)&gt;0),1,0))</f>
        <v/>
      </c>
      <c r="S1484" s="30">
        <f>IF(P1484="","",IF(F1484="","ERRO: data prevista ausente ou inválida",IF(O1484=0,"Duplicada: contada uma vez",IF(N(G1484)=0,"ERRO: tarefa fora do Plano Mestre",IF(P1484=0,"Tarefa retirada do plano: não conta","OK")))))</f>
        <v/>
      </c>
    </row>
    <row r="1485">
      <c r="A1485" s="29" t="n"/>
      <c r="B1485" s="25" t="n"/>
      <c r="C1485" s="49" t="n"/>
      <c r="D1485" s="29" t="n"/>
      <c r="E1485" s="23">
        <f>IF(OR(A1485="",B1485=""),"",A1485&amp;"|"&amp;B1485)</f>
        <v/>
      </c>
      <c r="F1485" s="30">
        <f>IF(OR(E1485="",NOT(ISNUMBER(C1485))),"",E1485&amp;"|"&amp;YEAR(C1485)&amp;"-"&amp;RIGHT("0"&amp;MONTH(C1485),2)&amp;"-"&amp;RIGHT("0"&amp;DAY(C1485),2))</f>
        <v/>
      </c>
      <c r="G1485" s="26">
        <f>IF(E1485="","",IFERROR(MATCH(E1485,pl_chave,0),0))</f>
        <v/>
      </c>
      <c r="H1485" s="23">
        <f>IF(G1485="","",IF(G1485=0,"Tarefa fora do plano",INDEX(pl_tag,G1485)))</f>
        <v/>
      </c>
      <c r="I1485" s="30">
        <f>IF(N(G1485)=0,"",INDEX(pl_atividade,G1485))</f>
        <v/>
      </c>
      <c r="J1485" s="50">
        <f>IF(N(G1485)=0,"",INDEX(pl_especialidade,G1485))</f>
        <v/>
      </c>
      <c r="K1485" s="28">
        <f>IF(N(G1485)=0,"",INDEX(pl_duracao,G1485))</f>
        <v/>
      </c>
      <c r="L1485" s="39">
        <f>IF(ISNUMBER(C1485),YEAR(C1485),"")</f>
        <v/>
      </c>
      <c r="M1485" s="39">
        <f>IF(ISNUMBER(C1485),MONTH(C1485),"")</f>
        <v/>
      </c>
      <c r="N1485" s="23">
        <f>IF(L1485="","",IF(NOT(ISNUMBER(crono_ano)),"Informe o ano",IF(L1485&lt;crono_ano,"Antes do ano",IF(L1485&gt;crono_ano,"Depois do ano","No ano"))))</f>
        <v/>
      </c>
      <c r="O1485" s="39">
        <f>IF(F1485="","",IF(COUNTIF(F$7:F1485,F1485)=1,1,0))</f>
        <v/>
      </c>
      <c r="P1485" s="39">
        <f>IF(A1485&amp;B1485&amp;C1485="","",IF(AND(O1485=1,N(G1485)&gt;0),IF(INDEX(pl_ativa,MAX(1,N(G1485)))="Sim",1,0),0))</f>
        <v/>
      </c>
      <c r="Q1485" s="39">
        <f>IF(F1485="","",COUNTIFS(ex_chave_oc,F1485,ex_cancelada,"&lt;&gt;Sim"))</f>
        <v/>
      </c>
      <c r="R1485" s="51">
        <f>IF(P1485="","",IF(AND(P1485=1,N(Q1485)&gt;0),1,0))</f>
        <v/>
      </c>
      <c r="S1485" s="30">
        <f>IF(P1485="","",IF(F1485="","ERRO: data prevista ausente ou inválida",IF(O1485=0,"Duplicada: contada uma vez",IF(N(G1485)=0,"ERRO: tarefa fora do Plano Mestre",IF(P1485=0,"Tarefa retirada do plano: não conta","OK")))))</f>
        <v/>
      </c>
    </row>
    <row r="1486">
      <c r="A1486" s="29" t="n"/>
      <c r="B1486" s="25" t="n"/>
      <c r="C1486" s="49" t="n"/>
      <c r="D1486" s="29" t="n"/>
      <c r="E1486" s="23">
        <f>IF(OR(A1486="",B1486=""),"",A1486&amp;"|"&amp;B1486)</f>
        <v/>
      </c>
      <c r="F1486" s="30">
        <f>IF(OR(E1486="",NOT(ISNUMBER(C1486))),"",E1486&amp;"|"&amp;YEAR(C1486)&amp;"-"&amp;RIGHT("0"&amp;MONTH(C1486),2)&amp;"-"&amp;RIGHT("0"&amp;DAY(C1486),2))</f>
        <v/>
      </c>
      <c r="G1486" s="26">
        <f>IF(E1486="","",IFERROR(MATCH(E1486,pl_chave,0),0))</f>
        <v/>
      </c>
      <c r="H1486" s="23">
        <f>IF(G1486="","",IF(G1486=0,"Tarefa fora do plano",INDEX(pl_tag,G1486)))</f>
        <v/>
      </c>
      <c r="I1486" s="30">
        <f>IF(N(G1486)=0,"",INDEX(pl_atividade,G1486))</f>
        <v/>
      </c>
      <c r="J1486" s="50">
        <f>IF(N(G1486)=0,"",INDEX(pl_especialidade,G1486))</f>
        <v/>
      </c>
      <c r="K1486" s="28">
        <f>IF(N(G1486)=0,"",INDEX(pl_duracao,G1486))</f>
        <v/>
      </c>
      <c r="L1486" s="39">
        <f>IF(ISNUMBER(C1486),YEAR(C1486),"")</f>
        <v/>
      </c>
      <c r="M1486" s="39">
        <f>IF(ISNUMBER(C1486),MONTH(C1486),"")</f>
        <v/>
      </c>
      <c r="N1486" s="23">
        <f>IF(L1486="","",IF(NOT(ISNUMBER(crono_ano)),"Informe o ano",IF(L1486&lt;crono_ano,"Antes do ano",IF(L1486&gt;crono_ano,"Depois do ano","No ano"))))</f>
        <v/>
      </c>
      <c r="O1486" s="39">
        <f>IF(F1486="","",IF(COUNTIF(F$7:F1486,F1486)=1,1,0))</f>
        <v/>
      </c>
      <c r="P1486" s="39">
        <f>IF(A1486&amp;B1486&amp;C1486="","",IF(AND(O1486=1,N(G1486)&gt;0),IF(INDEX(pl_ativa,MAX(1,N(G1486)))="Sim",1,0),0))</f>
        <v/>
      </c>
      <c r="Q1486" s="39">
        <f>IF(F1486="","",COUNTIFS(ex_chave_oc,F1486,ex_cancelada,"&lt;&gt;Sim"))</f>
        <v/>
      </c>
      <c r="R1486" s="51">
        <f>IF(P1486="","",IF(AND(P1486=1,N(Q1486)&gt;0),1,0))</f>
        <v/>
      </c>
      <c r="S1486" s="30">
        <f>IF(P1486="","",IF(F1486="","ERRO: data prevista ausente ou inválida",IF(O1486=0,"Duplicada: contada uma vez",IF(N(G1486)=0,"ERRO: tarefa fora do Plano Mestre",IF(P1486=0,"Tarefa retirada do plano: não conta","OK")))))</f>
        <v/>
      </c>
    </row>
    <row r="1487">
      <c r="A1487" s="29" t="n"/>
      <c r="B1487" s="25" t="n"/>
      <c r="C1487" s="49" t="n"/>
      <c r="D1487" s="29" t="n"/>
      <c r="E1487" s="23">
        <f>IF(OR(A1487="",B1487=""),"",A1487&amp;"|"&amp;B1487)</f>
        <v/>
      </c>
      <c r="F1487" s="30">
        <f>IF(OR(E1487="",NOT(ISNUMBER(C1487))),"",E1487&amp;"|"&amp;YEAR(C1487)&amp;"-"&amp;RIGHT("0"&amp;MONTH(C1487),2)&amp;"-"&amp;RIGHT("0"&amp;DAY(C1487),2))</f>
        <v/>
      </c>
      <c r="G1487" s="26">
        <f>IF(E1487="","",IFERROR(MATCH(E1487,pl_chave,0),0))</f>
        <v/>
      </c>
      <c r="H1487" s="23">
        <f>IF(G1487="","",IF(G1487=0,"Tarefa fora do plano",INDEX(pl_tag,G1487)))</f>
        <v/>
      </c>
      <c r="I1487" s="30">
        <f>IF(N(G1487)=0,"",INDEX(pl_atividade,G1487))</f>
        <v/>
      </c>
      <c r="J1487" s="50">
        <f>IF(N(G1487)=0,"",INDEX(pl_especialidade,G1487))</f>
        <v/>
      </c>
      <c r="K1487" s="28">
        <f>IF(N(G1487)=0,"",INDEX(pl_duracao,G1487))</f>
        <v/>
      </c>
      <c r="L1487" s="39">
        <f>IF(ISNUMBER(C1487),YEAR(C1487),"")</f>
        <v/>
      </c>
      <c r="M1487" s="39">
        <f>IF(ISNUMBER(C1487),MONTH(C1487),"")</f>
        <v/>
      </c>
      <c r="N1487" s="23">
        <f>IF(L1487="","",IF(NOT(ISNUMBER(crono_ano)),"Informe o ano",IF(L1487&lt;crono_ano,"Antes do ano",IF(L1487&gt;crono_ano,"Depois do ano","No ano"))))</f>
        <v/>
      </c>
      <c r="O1487" s="39">
        <f>IF(F1487="","",IF(COUNTIF(F$7:F1487,F1487)=1,1,0))</f>
        <v/>
      </c>
      <c r="P1487" s="39">
        <f>IF(A1487&amp;B1487&amp;C1487="","",IF(AND(O1487=1,N(G1487)&gt;0),IF(INDEX(pl_ativa,MAX(1,N(G1487)))="Sim",1,0),0))</f>
        <v/>
      </c>
      <c r="Q1487" s="39">
        <f>IF(F1487="","",COUNTIFS(ex_chave_oc,F1487,ex_cancelada,"&lt;&gt;Sim"))</f>
        <v/>
      </c>
      <c r="R1487" s="51">
        <f>IF(P1487="","",IF(AND(P1487=1,N(Q1487)&gt;0),1,0))</f>
        <v/>
      </c>
      <c r="S1487" s="30">
        <f>IF(P1487="","",IF(F1487="","ERRO: data prevista ausente ou inválida",IF(O1487=0,"Duplicada: contada uma vez",IF(N(G1487)=0,"ERRO: tarefa fora do Plano Mestre",IF(P1487=0,"Tarefa retirada do plano: não conta","OK")))))</f>
        <v/>
      </c>
    </row>
    <row r="1488">
      <c r="A1488" s="29" t="n"/>
      <c r="B1488" s="25" t="n"/>
      <c r="C1488" s="49" t="n"/>
      <c r="D1488" s="29" t="n"/>
      <c r="E1488" s="23">
        <f>IF(OR(A1488="",B1488=""),"",A1488&amp;"|"&amp;B1488)</f>
        <v/>
      </c>
      <c r="F1488" s="30">
        <f>IF(OR(E1488="",NOT(ISNUMBER(C1488))),"",E1488&amp;"|"&amp;YEAR(C1488)&amp;"-"&amp;RIGHT("0"&amp;MONTH(C1488),2)&amp;"-"&amp;RIGHT("0"&amp;DAY(C1488),2))</f>
        <v/>
      </c>
      <c r="G1488" s="26">
        <f>IF(E1488="","",IFERROR(MATCH(E1488,pl_chave,0),0))</f>
        <v/>
      </c>
      <c r="H1488" s="23">
        <f>IF(G1488="","",IF(G1488=0,"Tarefa fora do plano",INDEX(pl_tag,G1488)))</f>
        <v/>
      </c>
      <c r="I1488" s="30">
        <f>IF(N(G1488)=0,"",INDEX(pl_atividade,G1488))</f>
        <v/>
      </c>
      <c r="J1488" s="50">
        <f>IF(N(G1488)=0,"",INDEX(pl_especialidade,G1488))</f>
        <v/>
      </c>
      <c r="K1488" s="28">
        <f>IF(N(G1488)=0,"",INDEX(pl_duracao,G1488))</f>
        <v/>
      </c>
      <c r="L1488" s="39">
        <f>IF(ISNUMBER(C1488),YEAR(C1488),"")</f>
        <v/>
      </c>
      <c r="M1488" s="39">
        <f>IF(ISNUMBER(C1488),MONTH(C1488),"")</f>
        <v/>
      </c>
      <c r="N1488" s="23">
        <f>IF(L1488="","",IF(NOT(ISNUMBER(crono_ano)),"Informe o ano",IF(L1488&lt;crono_ano,"Antes do ano",IF(L1488&gt;crono_ano,"Depois do ano","No ano"))))</f>
        <v/>
      </c>
      <c r="O1488" s="39">
        <f>IF(F1488="","",IF(COUNTIF(F$7:F1488,F1488)=1,1,0))</f>
        <v/>
      </c>
      <c r="P1488" s="39">
        <f>IF(A1488&amp;B1488&amp;C1488="","",IF(AND(O1488=1,N(G1488)&gt;0),IF(INDEX(pl_ativa,MAX(1,N(G1488)))="Sim",1,0),0))</f>
        <v/>
      </c>
      <c r="Q1488" s="39">
        <f>IF(F1488="","",COUNTIFS(ex_chave_oc,F1488,ex_cancelada,"&lt;&gt;Sim"))</f>
        <v/>
      </c>
      <c r="R1488" s="51">
        <f>IF(P1488="","",IF(AND(P1488=1,N(Q1488)&gt;0),1,0))</f>
        <v/>
      </c>
      <c r="S1488" s="30">
        <f>IF(P1488="","",IF(F1488="","ERRO: data prevista ausente ou inválida",IF(O1488=0,"Duplicada: contada uma vez",IF(N(G1488)=0,"ERRO: tarefa fora do Plano Mestre",IF(P1488=0,"Tarefa retirada do plano: não conta","OK")))))</f>
        <v/>
      </c>
    </row>
    <row r="1489">
      <c r="A1489" s="29" t="n"/>
      <c r="B1489" s="25" t="n"/>
      <c r="C1489" s="49" t="n"/>
      <c r="D1489" s="29" t="n"/>
      <c r="E1489" s="23">
        <f>IF(OR(A1489="",B1489=""),"",A1489&amp;"|"&amp;B1489)</f>
        <v/>
      </c>
      <c r="F1489" s="30">
        <f>IF(OR(E1489="",NOT(ISNUMBER(C1489))),"",E1489&amp;"|"&amp;YEAR(C1489)&amp;"-"&amp;RIGHT("0"&amp;MONTH(C1489),2)&amp;"-"&amp;RIGHT("0"&amp;DAY(C1489),2))</f>
        <v/>
      </c>
      <c r="G1489" s="26">
        <f>IF(E1489="","",IFERROR(MATCH(E1489,pl_chave,0),0))</f>
        <v/>
      </c>
      <c r="H1489" s="23">
        <f>IF(G1489="","",IF(G1489=0,"Tarefa fora do plano",INDEX(pl_tag,G1489)))</f>
        <v/>
      </c>
      <c r="I1489" s="30">
        <f>IF(N(G1489)=0,"",INDEX(pl_atividade,G1489))</f>
        <v/>
      </c>
      <c r="J1489" s="50">
        <f>IF(N(G1489)=0,"",INDEX(pl_especialidade,G1489))</f>
        <v/>
      </c>
      <c r="K1489" s="28">
        <f>IF(N(G1489)=0,"",INDEX(pl_duracao,G1489))</f>
        <v/>
      </c>
      <c r="L1489" s="39">
        <f>IF(ISNUMBER(C1489),YEAR(C1489),"")</f>
        <v/>
      </c>
      <c r="M1489" s="39">
        <f>IF(ISNUMBER(C1489),MONTH(C1489),"")</f>
        <v/>
      </c>
      <c r="N1489" s="23">
        <f>IF(L1489="","",IF(NOT(ISNUMBER(crono_ano)),"Informe o ano",IF(L1489&lt;crono_ano,"Antes do ano",IF(L1489&gt;crono_ano,"Depois do ano","No ano"))))</f>
        <v/>
      </c>
      <c r="O1489" s="39">
        <f>IF(F1489="","",IF(COUNTIF(F$7:F1489,F1489)=1,1,0))</f>
        <v/>
      </c>
      <c r="P1489" s="39">
        <f>IF(A1489&amp;B1489&amp;C1489="","",IF(AND(O1489=1,N(G1489)&gt;0),IF(INDEX(pl_ativa,MAX(1,N(G1489)))="Sim",1,0),0))</f>
        <v/>
      </c>
      <c r="Q1489" s="39">
        <f>IF(F1489="","",COUNTIFS(ex_chave_oc,F1489,ex_cancelada,"&lt;&gt;Sim"))</f>
        <v/>
      </c>
      <c r="R1489" s="51">
        <f>IF(P1489="","",IF(AND(P1489=1,N(Q1489)&gt;0),1,0))</f>
        <v/>
      </c>
      <c r="S1489" s="30">
        <f>IF(P1489="","",IF(F1489="","ERRO: data prevista ausente ou inválida",IF(O1489=0,"Duplicada: contada uma vez",IF(N(G1489)=0,"ERRO: tarefa fora do Plano Mestre",IF(P1489=0,"Tarefa retirada do plano: não conta","OK")))))</f>
        <v/>
      </c>
    </row>
    <row r="1490">
      <c r="A1490" s="29" t="n"/>
      <c r="B1490" s="25" t="n"/>
      <c r="C1490" s="49" t="n"/>
      <c r="D1490" s="29" t="n"/>
      <c r="E1490" s="23">
        <f>IF(OR(A1490="",B1490=""),"",A1490&amp;"|"&amp;B1490)</f>
        <v/>
      </c>
      <c r="F1490" s="30">
        <f>IF(OR(E1490="",NOT(ISNUMBER(C1490))),"",E1490&amp;"|"&amp;YEAR(C1490)&amp;"-"&amp;RIGHT("0"&amp;MONTH(C1490),2)&amp;"-"&amp;RIGHT("0"&amp;DAY(C1490),2))</f>
        <v/>
      </c>
      <c r="G1490" s="26">
        <f>IF(E1490="","",IFERROR(MATCH(E1490,pl_chave,0),0))</f>
        <v/>
      </c>
      <c r="H1490" s="23">
        <f>IF(G1490="","",IF(G1490=0,"Tarefa fora do plano",INDEX(pl_tag,G1490)))</f>
        <v/>
      </c>
      <c r="I1490" s="30">
        <f>IF(N(G1490)=0,"",INDEX(pl_atividade,G1490))</f>
        <v/>
      </c>
      <c r="J1490" s="50">
        <f>IF(N(G1490)=0,"",INDEX(pl_especialidade,G1490))</f>
        <v/>
      </c>
      <c r="K1490" s="28">
        <f>IF(N(G1490)=0,"",INDEX(pl_duracao,G1490))</f>
        <v/>
      </c>
      <c r="L1490" s="39">
        <f>IF(ISNUMBER(C1490),YEAR(C1490),"")</f>
        <v/>
      </c>
      <c r="M1490" s="39">
        <f>IF(ISNUMBER(C1490),MONTH(C1490),"")</f>
        <v/>
      </c>
      <c r="N1490" s="23">
        <f>IF(L1490="","",IF(NOT(ISNUMBER(crono_ano)),"Informe o ano",IF(L1490&lt;crono_ano,"Antes do ano",IF(L1490&gt;crono_ano,"Depois do ano","No ano"))))</f>
        <v/>
      </c>
      <c r="O1490" s="39">
        <f>IF(F1490="","",IF(COUNTIF(F$7:F1490,F1490)=1,1,0))</f>
        <v/>
      </c>
      <c r="P1490" s="39">
        <f>IF(A1490&amp;B1490&amp;C1490="","",IF(AND(O1490=1,N(G1490)&gt;0),IF(INDEX(pl_ativa,MAX(1,N(G1490)))="Sim",1,0),0))</f>
        <v/>
      </c>
      <c r="Q1490" s="39">
        <f>IF(F1490="","",COUNTIFS(ex_chave_oc,F1490,ex_cancelada,"&lt;&gt;Sim"))</f>
        <v/>
      </c>
      <c r="R1490" s="51">
        <f>IF(P1490="","",IF(AND(P1490=1,N(Q1490)&gt;0),1,0))</f>
        <v/>
      </c>
      <c r="S1490" s="30">
        <f>IF(P1490="","",IF(F1490="","ERRO: data prevista ausente ou inválida",IF(O1490=0,"Duplicada: contada uma vez",IF(N(G1490)=0,"ERRO: tarefa fora do Plano Mestre",IF(P1490=0,"Tarefa retirada do plano: não conta","OK")))))</f>
        <v/>
      </c>
    </row>
    <row r="1491">
      <c r="A1491" s="29" t="n"/>
      <c r="B1491" s="25" t="n"/>
      <c r="C1491" s="49" t="n"/>
      <c r="D1491" s="29" t="n"/>
      <c r="E1491" s="23">
        <f>IF(OR(A1491="",B1491=""),"",A1491&amp;"|"&amp;B1491)</f>
        <v/>
      </c>
      <c r="F1491" s="30">
        <f>IF(OR(E1491="",NOT(ISNUMBER(C1491))),"",E1491&amp;"|"&amp;YEAR(C1491)&amp;"-"&amp;RIGHT("0"&amp;MONTH(C1491),2)&amp;"-"&amp;RIGHT("0"&amp;DAY(C1491),2))</f>
        <v/>
      </c>
      <c r="G1491" s="26">
        <f>IF(E1491="","",IFERROR(MATCH(E1491,pl_chave,0),0))</f>
        <v/>
      </c>
      <c r="H1491" s="23">
        <f>IF(G1491="","",IF(G1491=0,"Tarefa fora do plano",INDEX(pl_tag,G1491)))</f>
        <v/>
      </c>
      <c r="I1491" s="30">
        <f>IF(N(G1491)=0,"",INDEX(pl_atividade,G1491))</f>
        <v/>
      </c>
      <c r="J1491" s="50">
        <f>IF(N(G1491)=0,"",INDEX(pl_especialidade,G1491))</f>
        <v/>
      </c>
      <c r="K1491" s="28">
        <f>IF(N(G1491)=0,"",INDEX(pl_duracao,G1491))</f>
        <v/>
      </c>
      <c r="L1491" s="39">
        <f>IF(ISNUMBER(C1491),YEAR(C1491),"")</f>
        <v/>
      </c>
      <c r="M1491" s="39">
        <f>IF(ISNUMBER(C1491),MONTH(C1491),"")</f>
        <v/>
      </c>
      <c r="N1491" s="23">
        <f>IF(L1491="","",IF(NOT(ISNUMBER(crono_ano)),"Informe o ano",IF(L1491&lt;crono_ano,"Antes do ano",IF(L1491&gt;crono_ano,"Depois do ano","No ano"))))</f>
        <v/>
      </c>
      <c r="O1491" s="39">
        <f>IF(F1491="","",IF(COUNTIF(F$7:F1491,F1491)=1,1,0))</f>
        <v/>
      </c>
      <c r="P1491" s="39">
        <f>IF(A1491&amp;B1491&amp;C1491="","",IF(AND(O1491=1,N(G1491)&gt;0),IF(INDEX(pl_ativa,MAX(1,N(G1491)))="Sim",1,0),0))</f>
        <v/>
      </c>
      <c r="Q1491" s="39">
        <f>IF(F1491="","",COUNTIFS(ex_chave_oc,F1491,ex_cancelada,"&lt;&gt;Sim"))</f>
        <v/>
      </c>
      <c r="R1491" s="51">
        <f>IF(P1491="","",IF(AND(P1491=1,N(Q1491)&gt;0),1,0))</f>
        <v/>
      </c>
      <c r="S1491" s="30">
        <f>IF(P1491="","",IF(F1491="","ERRO: data prevista ausente ou inválida",IF(O1491=0,"Duplicada: contada uma vez",IF(N(G1491)=0,"ERRO: tarefa fora do Plano Mestre",IF(P1491=0,"Tarefa retirada do plano: não conta","OK")))))</f>
        <v/>
      </c>
    </row>
    <row r="1492">
      <c r="A1492" s="29" t="n"/>
      <c r="B1492" s="25" t="n"/>
      <c r="C1492" s="49" t="n"/>
      <c r="D1492" s="29" t="n"/>
      <c r="E1492" s="23">
        <f>IF(OR(A1492="",B1492=""),"",A1492&amp;"|"&amp;B1492)</f>
        <v/>
      </c>
      <c r="F1492" s="30">
        <f>IF(OR(E1492="",NOT(ISNUMBER(C1492))),"",E1492&amp;"|"&amp;YEAR(C1492)&amp;"-"&amp;RIGHT("0"&amp;MONTH(C1492),2)&amp;"-"&amp;RIGHT("0"&amp;DAY(C1492),2))</f>
        <v/>
      </c>
      <c r="G1492" s="26">
        <f>IF(E1492="","",IFERROR(MATCH(E1492,pl_chave,0),0))</f>
        <v/>
      </c>
      <c r="H1492" s="23">
        <f>IF(G1492="","",IF(G1492=0,"Tarefa fora do plano",INDEX(pl_tag,G1492)))</f>
        <v/>
      </c>
      <c r="I1492" s="30">
        <f>IF(N(G1492)=0,"",INDEX(pl_atividade,G1492))</f>
        <v/>
      </c>
      <c r="J1492" s="50">
        <f>IF(N(G1492)=0,"",INDEX(pl_especialidade,G1492))</f>
        <v/>
      </c>
      <c r="K1492" s="28">
        <f>IF(N(G1492)=0,"",INDEX(pl_duracao,G1492))</f>
        <v/>
      </c>
      <c r="L1492" s="39">
        <f>IF(ISNUMBER(C1492),YEAR(C1492),"")</f>
        <v/>
      </c>
      <c r="M1492" s="39">
        <f>IF(ISNUMBER(C1492),MONTH(C1492),"")</f>
        <v/>
      </c>
      <c r="N1492" s="23">
        <f>IF(L1492="","",IF(NOT(ISNUMBER(crono_ano)),"Informe o ano",IF(L1492&lt;crono_ano,"Antes do ano",IF(L1492&gt;crono_ano,"Depois do ano","No ano"))))</f>
        <v/>
      </c>
      <c r="O1492" s="39">
        <f>IF(F1492="","",IF(COUNTIF(F$7:F1492,F1492)=1,1,0))</f>
        <v/>
      </c>
      <c r="P1492" s="39">
        <f>IF(A1492&amp;B1492&amp;C1492="","",IF(AND(O1492=1,N(G1492)&gt;0),IF(INDEX(pl_ativa,MAX(1,N(G1492)))="Sim",1,0),0))</f>
        <v/>
      </c>
      <c r="Q1492" s="39">
        <f>IF(F1492="","",COUNTIFS(ex_chave_oc,F1492,ex_cancelada,"&lt;&gt;Sim"))</f>
        <v/>
      </c>
      <c r="R1492" s="51">
        <f>IF(P1492="","",IF(AND(P1492=1,N(Q1492)&gt;0),1,0))</f>
        <v/>
      </c>
      <c r="S1492" s="30">
        <f>IF(P1492="","",IF(F1492="","ERRO: data prevista ausente ou inválida",IF(O1492=0,"Duplicada: contada uma vez",IF(N(G1492)=0,"ERRO: tarefa fora do Plano Mestre",IF(P1492=0,"Tarefa retirada do plano: não conta","OK")))))</f>
        <v/>
      </c>
    </row>
    <row r="1493">
      <c r="A1493" s="29" t="n"/>
      <c r="B1493" s="25" t="n"/>
      <c r="C1493" s="49" t="n"/>
      <c r="D1493" s="29" t="n"/>
      <c r="E1493" s="23">
        <f>IF(OR(A1493="",B1493=""),"",A1493&amp;"|"&amp;B1493)</f>
        <v/>
      </c>
      <c r="F1493" s="30">
        <f>IF(OR(E1493="",NOT(ISNUMBER(C1493))),"",E1493&amp;"|"&amp;YEAR(C1493)&amp;"-"&amp;RIGHT("0"&amp;MONTH(C1493),2)&amp;"-"&amp;RIGHT("0"&amp;DAY(C1493),2))</f>
        <v/>
      </c>
      <c r="G1493" s="26">
        <f>IF(E1493="","",IFERROR(MATCH(E1493,pl_chave,0),0))</f>
        <v/>
      </c>
      <c r="H1493" s="23">
        <f>IF(G1493="","",IF(G1493=0,"Tarefa fora do plano",INDEX(pl_tag,G1493)))</f>
        <v/>
      </c>
      <c r="I1493" s="30">
        <f>IF(N(G1493)=0,"",INDEX(pl_atividade,G1493))</f>
        <v/>
      </c>
      <c r="J1493" s="50">
        <f>IF(N(G1493)=0,"",INDEX(pl_especialidade,G1493))</f>
        <v/>
      </c>
      <c r="K1493" s="28">
        <f>IF(N(G1493)=0,"",INDEX(pl_duracao,G1493))</f>
        <v/>
      </c>
      <c r="L1493" s="39">
        <f>IF(ISNUMBER(C1493),YEAR(C1493),"")</f>
        <v/>
      </c>
      <c r="M1493" s="39">
        <f>IF(ISNUMBER(C1493),MONTH(C1493),"")</f>
        <v/>
      </c>
      <c r="N1493" s="23">
        <f>IF(L1493="","",IF(NOT(ISNUMBER(crono_ano)),"Informe o ano",IF(L1493&lt;crono_ano,"Antes do ano",IF(L1493&gt;crono_ano,"Depois do ano","No ano"))))</f>
        <v/>
      </c>
      <c r="O1493" s="39">
        <f>IF(F1493="","",IF(COUNTIF(F$7:F1493,F1493)=1,1,0))</f>
        <v/>
      </c>
      <c r="P1493" s="39">
        <f>IF(A1493&amp;B1493&amp;C1493="","",IF(AND(O1493=1,N(G1493)&gt;0),IF(INDEX(pl_ativa,MAX(1,N(G1493)))="Sim",1,0),0))</f>
        <v/>
      </c>
      <c r="Q1493" s="39">
        <f>IF(F1493="","",COUNTIFS(ex_chave_oc,F1493,ex_cancelada,"&lt;&gt;Sim"))</f>
        <v/>
      </c>
      <c r="R1493" s="51">
        <f>IF(P1493="","",IF(AND(P1493=1,N(Q1493)&gt;0),1,0))</f>
        <v/>
      </c>
      <c r="S1493" s="30">
        <f>IF(P1493="","",IF(F1493="","ERRO: data prevista ausente ou inválida",IF(O1493=0,"Duplicada: contada uma vez",IF(N(G1493)=0,"ERRO: tarefa fora do Plano Mestre",IF(P1493=0,"Tarefa retirada do plano: não conta","OK")))))</f>
        <v/>
      </c>
    </row>
    <row r="1494">
      <c r="A1494" s="29" t="n"/>
      <c r="B1494" s="25" t="n"/>
      <c r="C1494" s="49" t="n"/>
      <c r="D1494" s="29" t="n"/>
      <c r="E1494" s="23">
        <f>IF(OR(A1494="",B1494=""),"",A1494&amp;"|"&amp;B1494)</f>
        <v/>
      </c>
      <c r="F1494" s="30">
        <f>IF(OR(E1494="",NOT(ISNUMBER(C1494))),"",E1494&amp;"|"&amp;YEAR(C1494)&amp;"-"&amp;RIGHT("0"&amp;MONTH(C1494),2)&amp;"-"&amp;RIGHT("0"&amp;DAY(C1494),2))</f>
        <v/>
      </c>
      <c r="G1494" s="26">
        <f>IF(E1494="","",IFERROR(MATCH(E1494,pl_chave,0),0))</f>
        <v/>
      </c>
      <c r="H1494" s="23">
        <f>IF(G1494="","",IF(G1494=0,"Tarefa fora do plano",INDEX(pl_tag,G1494)))</f>
        <v/>
      </c>
      <c r="I1494" s="30">
        <f>IF(N(G1494)=0,"",INDEX(pl_atividade,G1494))</f>
        <v/>
      </c>
      <c r="J1494" s="50">
        <f>IF(N(G1494)=0,"",INDEX(pl_especialidade,G1494))</f>
        <v/>
      </c>
      <c r="K1494" s="28">
        <f>IF(N(G1494)=0,"",INDEX(pl_duracao,G1494))</f>
        <v/>
      </c>
      <c r="L1494" s="39">
        <f>IF(ISNUMBER(C1494),YEAR(C1494),"")</f>
        <v/>
      </c>
      <c r="M1494" s="39">
        <f>IF(ISNUMBER(C1494),MONTH(C1494),"")</f>
        <v/>
      </c>
      <c r="N1494" s="23">
        <f>IF(L1494="","",IF(NOT(ISNUMBER(crono_ano)),"Informe o ano",IF(L1494&lt;crono_ano,"Antes do ano",IF(L1494&gt;crono_ano,"Depois do ano","No ano"))))</f>
        <v/>
      </c>
      <c r="O1494" s="39">
        <f>IF(F1494="","",IF(COUNTIF(F$7:F1494,F1494)=1,1,0))</f>
        <v/>
      </c>
      <c r="P1494" s="39">
        <f>IF(A1494&amp;B1494&amp;C1494="","",IF(AND(O1494=1,N(G1494)&gt;0),IF(INDEX(pl_ativa,MAX(1,N(G1494)))="Sim",1,0),0))</f>
        <v/>
      </c>
      <c r="Q1494" s="39">
        <f>IF(F1494="","",COUNTIFS(ex_chave_oc,F1494,ex_cancelada,"&lt;&gt;Sim"))</f>
        <v/>
      </c>
      <c r="R1494" s="51">
        <f>IF(P1494="","",IF(AND(P1494=1,N(Q1494)&gt;0),1,0))</f>
        <v/>
      </c>
      <c r="S1494" s="30">
        <f>IF(P1494="","",IF(F1494="","ERRO: data prevista ausente ou inválida",IF(O1494=0,"Duplicada: contada uma vez",IF(N(G1494)=0,"ERRO: tarefa fora do Plano Mestre",IF(P1494=0,"Tarefa retirada do plano: não conta","OK")))))</f>
        <v/>
      </c>
    </row>
    <row r="1495">
      <c r="A1495" s="29" t="n"/>
      <c r="B1495" s="25" t="n"/>
      <c r="C1495" s="49" t="n"/>
      <c r="D1495" s="29" t="n"/>
      <c r="E1495" s="23">
        <f>IF(OR(A1495="",B1495=""),"",A1495&amp;"|"&amp;B1495)</f>
        <v/>
      </c>
      <c r="F1495" s="30">
        <f>IF(OR(E1495="",NOT(ISNUMBER(C1495))),"",E1495&amp;"|"&amp;YEAR(C1495)&amp;"-"&amp;RIGHT("0"&amp;MONTH(C1495),2)&amp;"-"&amp;RIGHT("0"&amp;DAY(C1495),2))</f>
        <v/>
      </c>
      <c r="G1495" s="26">
        <f>IF(E1495="","",IFERROR(MATCH(E1495,pl_chave,0),0))</f>
        <v/>
      </c>
      <c r="H1495" s="23">
        <f>IF(G1495="","",IF(G1495=0,"Tarefa fora do plano",INDEX(pl_tag,G1495)))</f>
        <v/>
      </c>
      <c r="I1495" s="30">
        <f>IF(N(G1495)=0,"",INDEX(pl_atividade,G1495))</f>
        <v/>
      </c>
      <c r="J1495" s="50">
        <f>IF(N(G1495)=0,"",INDEX(pl_especialidade,G1495))</f>
        <v/>
      </c>
      <c r="K1495" s="28">
        <f>IF(N(G1495)=0,"",INDEX(pl_duracao,G1495))</f>
        <v/>
      </c>
      <c r="L1495" s="39">
        <f>IF(ISNUMBER(C1495),YEAR(C1495),"")</f>
        <v/>
      </c>
      <c r="M1495" s="39">
        <f>IF(ISNUMBER(C1495),MONTH(C1495),"")</f>
        <v/>
      </c>
      <c r="N1495" s="23">
        <f>IF(L1495="","",IF(NOT(ISNUMBER(crono_ano)),"Informe o ano",IF(L1495&lt;crono_ano,"Antes do ano",IF(L1495&gt;crono_ano,"Depois do ano","No ano"))))</f>
        <v/>
      </c>
      <c r="O1495" s="39">
        <f>IF(F1495="","",IF(COUNTIF(F$7:F1495,F1495)=1,1,0))</f>
        <v/>
      </c>
      <c r="P1495" s="39">
        <f>IF(A1495&amp;B1495&amp;C1495="","",IF(AND(O1495=1,N(G1495)&gt;0),IF(INDEX(pl_ativa,MAX(1,N(G1495)))="Sim",1,0),0))</f>
        <v/>
      </c>
      <c r="Q1495" s="39">
        <f>IF(F1495="","",COUNTIFS(ex_chave_oc,F1495,ex_cancelada,"&lt;&gt;Sim"))</f>
        <v/>
      </c>
      <c r="R1495" s="51">
        <f>IF(P1495="","",IF(AND(P1495=1,N(Q1495)&gt;0),1,0))</f>
        <v/>
      </c>
      <c r="S1495" s="30">
        <f>IF(P1495="","",IF(F1495="","ERRO: data prevista ausente ou inválida",IF(O1495=0,"Duplicada: contada uma vez",IF(N(G1495)=0,"ERRO: tarefa fora do Plano Mestre",IF(P1495=0,"Tarefa retirada do plano: não conta","OK")))))</f>
        <v/>
      </c>
    </row>
    <row r="1496">
      <c r="A1496" s="29" t="n"/>
      <c r="B1496" s="25" t="n"/>
      <c r="C1496" s="49" t="n"/>
      <c r="D1496" s="29" t="n"/>
      <c r="E1496" s="23">
        <f>IF(OR(A1496="",B1496=""),"",A1496&amp;"|"&amp;B1496)</f>
        <v/>
      </c>
      <c r="F1496" s="30">
        <f>IF(OR(E1496="",NOT(ISNUMBER(C1496))),"",E1496&amp;"|"&amp;YEAR(C1496)&amp;"-"&amp;RIGHT("0"&amp;MONTH(C1496),2)&amp;"-"&amp;RIGHT("0"&amp;DAY(C1496),2))</f>
        <v/>
      </c>
      <c r="G1496" s="26">
        <f>IF(E1496="","",IFERROR(MATCH(E1496,pl_chave,0),0))</f>
        <v/>
      </c>
      <c r="H1496" s="23">
        <f>IF(G1496="","",IF(G1496=0,"Tarefa fora do plano",INDEX(pl_tag,G1496)))</f>
        <v/>
      </c>
      <c r="I1496" s="30">
        <f>IF(N(G1496)=0,"",INDEX(pl_atividade,G1496))</f>
        <v/>
      </c>
      <c r="J1496" s="50">
        <f>IF(N(G1496)=0,"",INDEX(pl_especialidade,G1496))</f>
        <v/>
      </c>
      <c r="K1496" s="28">
        <f>IF(N(G1496)=0,"",INDEX(pl_duracao,G1496))</f>
        <v/>
      </c>
      <c r="L1496" s="39">
        <f>IF(ISNUMBER(C1496),YEAR(C1496),"")</f>
        <v/>
      </c>
      <c r="M1496" s="39">
        <f>IF(ISNUMBER(C1496),MONTH(C1496),"")</f>
        <v/>
      </c>
      <c r="N1496" s="23">
        <f>IF(L1496="","",IF(NOT(ISNUMBER(crono_ano)),"Informe o ano",IF(L1496&lt;crono_ano,"Antes do ano",IF(L1496&gt;crono_ano,"Depois do ano","No ano"))))</f>
        <v/>
      </c>
      <c r="O1496" s="39">
        <f>IF(F1496="","",IF(COUNTIF(F$7:F1496,F1496)=1,1,0))</f>
        <v/>
      </c>
      <c r="P1496" s="39">
        <f>IF(A1496&amp;B1496&amp;C1496="","",IF(AND(O1496=1,N(G1496)&gt;0),IF(INDEX(pl_ativa,MAX(1,N(G1496)))="Sim",1,0),0))</f>
        <v/>
      </c>
      <c r="Q1496" s="39">
        <f>IF(F1496="","",COUNTIFS(ex_chave_oc,F1496,ex_cancelada,"&lt;&gt;Sim"))</f>
        <v/>
      </c>
      <c r="R1496" s="51">
        <f>IF(P1496="","",IF(AND(P1496=1,N(Q1496)&gt;0),1,0))</f>
        <v/>
      </c>
      <c r="S1496" s="30">
        <f>IF(P1496="","",IF(F1496="","ERRO: data prevista ausente ou inválida",IF(O1496=0,"Duplicada: contada uma vez",IF(N(G1496)=0,"ERRO: tarefa fora do Plano Mestre",IF(P1496=0,"Tarefa retirada do plano: não conta","OK")))))</f>
        <v/>
      </c>
    </row>
    <row r="1497">
      <c r="A1497" s="29" t="n"/>
      <c r="B1497" s="25" t="n"/>
      <c r="C1497" s="49" t="n"/>
      <c r="D1497" s="29" t="n"/>
      <c r="E1497" s="23">
        <f>IF(OR(A1497="",B1497=""),"",A1497&amp;"|"&amp;B1497)</f>
        <v/>
      </c>
      <c r="F1497" s="30">
        <f>IF(OR(E1497="",NOT(ISNUMBER(C1497))),"",E1497&amp;"|"&amp;YEAR(C1497)&amp;"-"&amp;RIGHT("0"&amp;MONTH(C1497),2)&amp;"-"&amp;RIGHT("0"&amp;DAY(C1497),2))</f>
        <v/>
      </c>
      <c r="G1497" s="26">
        <f>IF(E1497="","",IFERROR(MATCH(E1497,pl_chave,0),0))</f>
        <v/>
      </c>
      <c r="H1497" s="23">
        <f>IF(G1497="","",IF(G1497=0,"Tarefa fora do plano",INDEX(pl_tag,G1497)))</f>
        <v/>
      </c>
      <c r="I1497" s="30">
        <f>IF(N(G1497)=0,"",INDEX(pl_atividade,G1497))</f>
        <v/>
      </c>
      <c r="J1497" s="50">
        <f>IF(N(G1497)=0,"",INDEX(pl_especialidade,G1497))</f>
        <v/>
      </c>
      <c r="K1497" s="28">
        <f>IF(N(G1497)=0,"",INDEX(pl_duracao,G1497))</f>
        <v/>
      </c>
      <c r="L1497" s="39">
        <f>IF(ISNUMBER(C1497),YEAR(C1497),"")</f>
        <v/>
      </c>
      <c r="M1497" s="39">
        <f>IF(ISNUMBER(C1497),MONTH(C1497),"")</f>
        <v/>
      </c>
      <c r="N1497" s="23">
        <f>IF(L1497="","",IF(NOT(ISNUMBER(crono_ano)),"Informe o ano",IF(L1497&lt;crono_ano,"Antes do ano",IF(L1497&gt;crono_ano,"Depois do ano","No ano"))))</f>
        <v/>
      </c>
      <c r="O1497" s="39">
        <f>IF(F1497="","",IF(COUNTIF(F$7:F1497,F1497)=1,1,0))</f>
        <v/>
      </c>
      <c r="P1497" s="39">
        <f>IF(A1497&amp;B1497&amp;C1497="","",IF(AND(O1497=1,N(G1497)&gt;0),IF(INDEX(pl_ativa,MAX(1,N(G1497)))="Sim",1,0),0))</f>
        <v/>
      </c>
      <c r="Q1497" s="39">
        <f>IF(F1497="","",COUNTIFS(ex_chave_oc,F1497,ex_cancelada,"&lt;&gt;Sim"))</f>
        <v/>
      </c>
      <c r="R1497" s="51">
        <f>IF(P1497="","",IF(AND(P1497=1,N(Q1497)&gt;0),1,0))</f>
        <v/>
      </c>
      <c r="S1497" s="30">
        <f>IF(P1497="","",IF(F1497="","ERRO: data prevista ausente ou inválida",IF(O1497=0,"Duplicada: contada uma vez",IF(N(G1497)=0,"ERRO: tarefa fora do Plano Mestre",IF(P1497=0,"Tarefa retirada do plano: não conta","OK")))))</f>
        <v/>
      </c>
    </row>
    <row r="1498">
      <c r="A1498" s="29" t="n"/>
      <c r="B1498" s="25" t="n"/>
      <c r="C1498" s="49" t="n"/>
      <c r="D1498" s="29" t="n"/>
      <c r="E1498" s="23">
        <f>IF(OR(A1498="",B1498=""),"",A1498&amp;"|"&amp;B1498)</f>
        <v/>
      </c>
      <c r="F1498" s="30">
        <f>IF(OR(E1498="",NOT(ISNUMBER(C1498))),"",E1498&amp;"|"&amp;YEAR(C1498)&amp;"-"&amp;RIGHT("0"&amp;MONTH(C1498),2)&amp;"-"&amp;RIGHT("0"&amp;DAY(C1498),2))</f>
        <v/>
      </c>
      <c r="G1498" s="26">
        <f>IF(E1498="","",IFERROR(MATCH(E1498,pl_chave,0),0))</f>
        <v/>
      </c>
      <c r="H1498" s="23">
        <f>IF(G1498="","",IF(G1498=0,"Tarefa fora do plano",INDEX(pl_tag,G1498)))</f>
        <v/>
      </c>
      <c r="I1498" s="30">
        <f>IF(N(G1498)=0,"",INDEX(pl_atividade,G1498))</f>
        <v/>
      </c>
      <c r="J1498" s="50">
        <f>IF(N(G1498)=0,"",INDEX(pl_especialidade,G1498))</f>
        <v/>
      </c>
      <c r="K1498" s="28">
        <f>IF(N(G1498)=0,"",INDEX(pl_duracao,G1498))</f>
        <v/>
      </c>
      <c r="L1498" s="39">
        <f>IF(ISNUMBER(C1498),YEAR(C1498),"")</f>
        <v/>
      </c>
      <c r="M1498" s="39">
        <f>IF(ISNUMBER(C1498),MONTH(C1498),"")</f>
        <v/>
      </c>
      <c r="N1498" s="23">
        <f>IF(L1498="","",IF(NOT(ISNUMBER(crono_ano)),"Informe o ano",IF(L1498&lt;crono_ano,"Antes do ano",IF(L1498&gt;crono_ano,"Depois do ano","No ano"))))</f>
        <v/>
      </c>
      <c r="O1498" s="39">
        <f>IF(F1498="","",IF(COUNTIF(F$7:F1498,F1498)=1,1,0))</f>
        <v/>
      </c>
      <c r="P1498" s="39">
        <f>IF(A1498&amp;B1498&amp;C1498="","",IF(AND(O1498=1,N(G1498)&gt;0),IF(INDEX(pl_ativa,MAX(1,N(G1498)))="Sim",1,0),0))</f>
        <v/>
      </c>
      <c r="Q1498" s="39">
        <f>IF(F1498="","",COUNTIFS(ex_chave_oc,F1498,ex_cancelada,"&lt;&gt;Sim"))</f>
        <v/>
      </c>
      <c r="R1498" s="51">
        <f>IF(P1498="","",IF(AND(P1498=1,N(Q1498)&gt;0),1,0))</f>
        <v/>
      </c>
      <c r="S1498" s="30">
        <f>IF(P1498="","",IF(F1498="","ERRO: data prevista ausente ou inválida",IF(O1498=0,"Duplicada: contada uma vez",IF(N(G1498)=0,"ERRO: tarefa fora do Plano Mestre",IF(P1498=0,"Tarefa retirada do plano: não conta","OK")))))</f>
        <v/>
      </c>
    </row>
    <row r="1499">
      <c r="A1499" s="29" t="n"/>
      <c r="B1499" s="25" t="n"/>
      <c r="C1499" s="49" t="n"/>
      <c r="D1499" s="29" t="n"/>
      <c r="E1499" s="23">
        <f>IF(OR(A1499="",B1499=""),"",A1499&amp;"|"&amp;B1499)</f>
        <v/>
      </c>
      <c r="F1499" s="30">
        <f>IF(OR(E1499="",NOT(ISNUMBER(C1499))),"",E1499&amp;"|"&amp;YEAR(C1499)&amp;"-"&amp;RIGHT("0"&amp;MONTH(C1499),2)&amp;"-"&amp;RIGHT("0"&amp;DAY(C1499),2))</f>
        <v/>
      </c>
      <c r="G1499" s="26">
        <f>IF(E1499="","",IFERROR(MATCH(E1499,pl_chave,0),0))</f>
        <v/>
      </c>
      <c r="H1499" s="23">
        <f>IF(G1499="","",IF(G1499=0,"Tarefa fora do plano",INDEX(pl_tag,G1499)))</f>
        <v/>
      </c>
      <c r="I1499" s="30">
        <f>IF(N(G1499)=0,"",INDEX(pl_atividade,G1499))</f>
        <v/>
      </c>
      <c r="J1499" s="50">
        <f>IF(N(G1499)=0,"",INDEX(pl_especialidade,G1499))</f>
        <v/>
      </c>
      <c r="K1499" s="28">
        <f>IF(N(G1499)=0,"",INDEX(pl_duracao,G1499))</f>
        <v/>
      </c>
      <c r="L1499" s="39">
        <f>IF(ISNUMBER(C1499),YEAR(C1499),"")</f>
        <v/>
      </c>
      <c r="M1499" s="39">
        <f>IF(ISNUMBER(C1499),MONTH(C1499),"")</f>
        <v/>
      </c>
      <c r="N1499" s="23">
        <f>IF(L1499="","",IF(NOT(ISNUMBER(crono_ano)),"Informe o ano",IF(L1499&lt;crono_ano,"Antes do ano",IF(L1499&gt;crono_ano,"Depois do ano","No ano"))))</f>
        <v/>
      </c>
      <c r="O1499" s="39">
        <f>IF(F1499="","",IF(COUNTIF(F$7:F1499,F1499)=1,1,0))</f>
        <v/>
      </c>
      <c r="P1499" s="39">
        <f>IF(A1499&amp;B1499&amp;C1499="","",IF(AND(O1499=1,N(G1499)&gt;0),IF(INDEX(pl_ativa,MAX(1,N(G1499)))="Sim",1,0),0))</f>
        <v/>
      </c>
      <c r="Q1499" s="39">
        <f>IF(F1499="","",COUNTIFS(ex_chave_oc,F1499,ex_cancelada,"&lt;&gt;Sim"))</f>
        <v/>
      </c>
      <c r="R1499" s="51">
        <f>IF(P1499="","",IF(AND(P1499=1,N(Q1499)&gt;0),1,0))</f>
        <v/>
      </c>
      <c r="S1499" s="30">
        <f>IF(P1499="","",IF(F1499="","ERRO: data prevista ausente ou inválida",IF(O1499=0,"Duplicada: contada uma vez",IF(N(G1499)=0,"ERRO: tarefa fora do Plano Mestre",IF(P1499=0,"Tarefa retirada do plano: não conta","OK")))))</f>
        <v/>
      </c>
    </row>
    <row r="1500">
      <c r="A1500" s="29" t="n"/>
      <c r="B1500" s="25" t="n"/>
      <c r="C1500" s="49" t="n"/>
      <c r="D1500" s="29" t="n"/>
      <c r="E1500" s="23">
        <f>IF(OR(A1500="",B1500=""),"",A1500&amp;"|"&amp;B1500)</f>
        <v/>
      </c>
      <c r="F1500" s="30">
        <f>IF(OR(E1500="",NOT(ISNUMBER(C1500))),"",E1500&amp;"|"&amp;YEAR(C1500)&amp;"-"&amp;RIGHT("0"&amp;MONTH(C1500),2)&amp;"-"&amp;RIGHT("0"&amp;DAY(C1500),2))</f>
        <v/>
      </c>
      <c r="G1500" s="26">
        <f>IF(E1500="","",IFERROR(MATCH(E1500,pl_chave,0),0))</f>
        <v/>
      </c>
      <c r="H1500" s="23">
        <f>IF(G1500="","",IF(G1500=0,"Tarefa fora do plano",INDEX(pl_tag,G1500)))</f>
        <v/>
      </c>
      <c r="I1500" s="30">
        <f>IF(N(G1500)=0,"",INDEX(pl_atividade,G1500))</f>
        <v/>
      </c>
      <c r="J1500" s="50">
        <f>IF(N(G1500)=0,"",INDEX(pl_especialidade,G1500))</f>
        <v/>
      </c>
      <c r="K1500" s="28">
        <f>IF(N(G1500)=0,"",INDEX(pl_duracao,G1500))</f>
        <v/>
      </c>
      <c r="L1500" s="39">
        <f>IF(ISNUMBER(C1500),YEAR(C1500),"")</f>
        <v/>
      </c>
      <c r="M1500" s="39">
        <f>IF(ISNUMBER(C1500),MONTH(C1500),"")</f>
        <v/>
      </c>
      <c r="N1500" s="23">
        <f>IF(L1500="","",IF(NOT(ISNUMBER(crono_ano)),"Informe o ano",IF(L1500&lt;crono_ano,"Antes do ano",IF(L1500&gt;crono_ano,"Depois do ano","No ano"))))</f>
        <v/>
      </c>
      <c r="O1500" s="39">
        <f>IF(F1500="","",IF(COUNTIF(F$7:F1500,F1500)=1,1,0))</f>
        <v/>
      </c>
      <c r="P1500" s="39">
        <f>IF(A1500&amp;B1500&amp;C1500="","",IF(AND(O1500=1,N(G1500)&gt;0),IF(INDEX(pl_ativa,MAX(1,N(G1500)))="Sim",1,0),0))</f>
        <v/>
      </c>
      <c r="Q1500" s="39">
        <f>IF(F1500="","",COUNTIFS(ex_chave_oc,F1500,ex_cancelada,"&lt;&gt;Sim"))</f>
        <v/>
      </c>
      <c r="R1500" s="51">
        <f>IF(P1500="","",IF(AND(P1500=1,N(Q1500)&gt;0),1,0))</f>
        <v/>
      </c>
      <c r="S1500" s="30">
        <f>IF(P1500="","",IF(F1500="","ERRO: data prevista ausente ou inválida",IF(O1500=0,"Duplicada: contada uma vez",IF(N(G1500)=0,"ERRO: tarefa fora do Plano Mestre",IF(P1500=0,"Tarefa retirada do plano: não conta","OK")))))</f>
        <v/>
      </c>
    </row>
    <row r="1501">
      <c r="A1501" s="29" t="n"/>
      <c r="B1501" s="25" t="n"/>
      <c r="C1501" s="49" t="n"/>
      <c r="D1501" s="29" t="n"/>
      <c r="E1501" s="23">
        <f>IF(OR(A1501="",B1501=""),"",A1501&amp;"|"&amp;B1501)</f>
        <v/>
      </c>
      <c r="F1501" s="30">
        <f>IF(OR(E1501="",NOT(ISNUMBER(C1501))),"",E1501&amp;"|"&amp;YEAR(C1501)&amp;"-"&amp;RIGHT("0"&amp;MONTH(C1501),2)&amp;"-"&amp;RIGHT("0"&amp;DAY(C1501),2))</f>
        <v/>
      </c>
      <c r="G1501" s="26">
        <f>IF(E1501="","",IFERROR(MATCH(E1501,pl_chave,0),0))</f>
        <v/>
      </c>
      <c r="H1501" s="23">
        <f>IF(G1501="","",IF(G1501=0,"Tarefa fora do plano",INDEX(pl_tag,G1501)))</f>
        <v/>
      </c>
      <c r="I1501" s="30">
        <f>IF(N(G1501)=0,"",INDEX(pl_atividade,G1501))</f>
        <v/>
      </c>
      <c r="J1501" s="50">
        <f>IF(N(G1501)=0,"",INDEX(pl_especialidade,G1501))</f>
        <v/>
      </c>
      <c r="K1501" s="28">
        <f>IF(N(G1501)=0,"",INDEX(pl_duracao,G1501))</f>
        <v/>
      </c>
      <c r="L1501" s="39">
        <f>IF(ISNUMBER(C1501),YEAR(C1501),"")</f>
        <v/>
      </c>
      <c r="M1501" s="39">
        <f>IF(ISNUMBER(C1501),MONTH(C1501),"")</f>
        <v/>
      </c>
      <c r="N1501" s="23">
        <f>IF(L1501="","",IF(NOT(ISNUMBER(crono_ano)),"Informe o ano",IF(L1501&lt;crono_ano,"Antes do ano",IF(L1501&gt;crono_ano,"Depois do ano","No ano"))))</f>
        <v/>
      </c>
      <c r="O1501" s="39">
        <f>IF(F1501="","",IF(COUNTIF(F$7:F1501,F1501)=1,1,0))</f>
        <v/>
      </c>
      <c r="P1501" s="39">
        <f>IF(A1501&amp;B1501&amp;C1501="","",IF(AND(O1501=1,N(G1501)&gt;0),IF(INDEX(pl_ativa,MAX(1,N(G1501)))="Sim",1,0),0))</f>
        <v/>
      </c>
      <c r="Q1501" s="39">
        <f>IF(F1501="","",COUNTIFS(ex_chave_oc,F1501,ex_cancelada,"&lt;&gt;Sim"))</f>
        <v/>
      </c>
      <c r="R1501" s="51">
        <f>IF(P1501="","",IF(AND(P1501=1,N(Q1501)&gt;0),1,0))</f>
        <v/>
      </c>
      <c r="S1501" s="30">
        <f>IF(P1501="","",IF(F1501="","ERRO: data prevista ausente ou inválida",IF(O1501=0,"Duplicada: contada uma vez",IF(N(G1501)=0,"ERRO: tarefa fora do Plano Mestre",IF(P1501=0,"Tarefa retirada do plano: não conta","OK")))))</f>
        <v/>
      </c>
    </row>
    <row r="1502">
      <c r="A1502" s="29" t="n"/>
      <c r="B1502" s="25" t="n"/>
      <c r="C1502" s="49" t="n"/>
      <c r="D1502" s="29" t="n"/>
      <c r="E1502" s="23">
        <f>IF(OR(A1502="",B1502=""),"",A1502&amp;"|"&amp;B1502)</f>
        <v/>
      </c>
      <c r="F1502" s="30">
        <f>IF(OR(E1502="",NOT(ISNUMBER(C1502))),"",E1502&amp;"|"&amp;YEAR(C1502)&amp;"-"&amp;RIGHT("0"&amp;MONTH(C1502),2)&amp;"-"&amp;RIGHT("0"&amp;DAY(C1502),2))</f>
        <v/>
      </c>
      <c r="G1502" s="26">
        <f>IF(E1502="","",IFERROR(MATCH(E1502,pl_chave,0),0))</f>
        <v/>
      </c>
      <c r="H1502" s="23">
        <f>IF(G1502="","",IF(G1502=0,"Tarefa fora do plano",INDEX(pl_tag,G1502)))</f>
        <v/>
      </c>
      <c r="I1502" s="30">
        <f>IF(N(G1502)=0,"",INDEX(pl_atividade,G1502))</f>
        <v/>
      </c>
      <c r="J1502" s="50">
        <f>IF(N(G1502)=0,"",INDEX(pl_especialidade,G1502))</f>
        <v/>
      </c>
      <c r="K1502" s="28">
        <f>IF(N(G1502)=0,"",INDEX(pl_duracao,G1502))</f>
        <v/>
      </c>
      <c r="L1502" s="39">
        <f>IF(ISNUMBER(C1502),YEAR(C1502),"")</f>
        <v/>
      </c>
      <c r="M1502" s="39">
        <f>IF(ISNUMBER(C1502),MONTH(C1502),"")</f>
        <v/>
      </c>
      <c r="N1502" s="23">
        <f>IF(L1502="","",IF(NOT(ISNUMBER(crono_ano)),"Informe o ano",IF(L1502&lt;crono_ano,"Antes do ano",IF(L1502&gt;crono_ano,"Depois do ano","No ano"))))</f>
        <v/>
      </c>
      <c r="O1502" s="39">
        <f>IF(F1502="","",IF(COUNTIF(F$7:F1502,F1502)=1,1,0))</f>
        <v/>
      </c>
      <c r="P1502" s="39">
        <f>IF(A1502&amp;B1502&amp;C1502="","",IF(AND(O1502=1,N(G1502)&gt;0),IF(INDEX(pl_ativa,MAX(1,N(G1502)))="Sim",1,0),0))</f>
        <v/>
      </c>
      <c r="Q1502" s="39">
        <f>IF(F1502="","",COUNTIFS(ex_chave_oc,F1502,ex_cancelada,"&lt;&gt;Sim"))</f>
        <v/>
      </c>
      <c r="R1502" s="51">
        <f>IF(P1502="","",IF(AND(P1502=1,N(Q1502)&gt;0),1,0))</f>
        <v/>
      </c>
      <c r="S1502" s="30">
        <f>IF(P1502="","",IF(F1502="","ERRO: data prevista ausente ou inválida",IF(O1502=0,"Duplicada: contada uma vez",IF(N(G1502)=0,"ERRO: tarefa fora do Plano Mestre",IF(P1502=0,"Tarefa retirada do plano: não conta","OK")))))</f>
        <v/>
      </c>
    </row>
    <row r="1503">
      <c r="A1503" s="29" t="n"/>
      <c r="B1503" s="25" t="n"/>
      <c r="C1503" s="49" t="n"/>
      <c r="D1503" s="29" t="n"/>
      <c r="E1503" s="23">
        <f>IF(OR(A1503="",B1503=""),"",A1503&amp;"|"&amp;B1503)</f>
        <v/>
      </c>
      <c r="F1503" s="30">
        <f>IF(OR(E1503="",NOT(ISNUMBER(C1503))),"",E1503&amp;"|"&amp;YEAR(C1503)&amp;"-"&amp;RIGHT("0"&amp;MONTH(C1503),2)&amp;"-"&amp;RIGHT("0"&amp;DAY(C1503),2))</f>
        <v/>
      </c>
      <c r="G1503" s="26">
        <f>IF(E1503="","",IFERROR(MATCH(E1503,pl_chave,0),0))</f>
        <v/>
      </c>
      <c r="H1503" s="23">
        <f>IF(G1503="","",IF(G1503=0,"Tarefa fora do plano",INDEX(pl_tag,G1503)))</f>
        <v/>
      </c>
      <c r="I1503" s="30">
        <f>IF(N(G1503)=0,"",INDEX(pl_atividade,G1503))</f>
        <v/>
      </c>
      <c r="J1503" s="50">
        <f>IF(N(G1503)=0,"",INDEX(pl_especialidade,G1503))</f>
        <v/>
      </c>
      <c r="K1503" s="28">
        <f>IF(N(G1503)=0,"",INDEX(pl_duracao,G1503))</f>
        <v/>
      </c>
      <c r="L1503" s="39">
        <f>IF(ISNUMBER(C1503),YEAR(C1503),"")</f>
        <v/>
      </c>
      <c r="M1503" s="39">
        <f>IF(ISNUMBER(C1503),MONTH(C1503),"")</f>
        <v/>
      </c>
      <c r="N1503" s="23">
        <f>IF(L1503="","",IF(NOT(ISNUMBER(crono_ano)),"Informe o ano",IF(L1503&lt;crono_ano,"Antes do ano",IF(L1503&gt;crono_ano,"Depois do ano","No ano"))))</f>
        <v/>
      </c>
      <c r="O1503" s="39">
        <f>IF(F1503="","",IF(COUNTIF(F$7:F1503,F1503)=1,1,0))</f>
        <v/>
      </c>
      <c r="P1503" s="39">
        <f>IF(A1503&amp;B1503&amp;C1503="","",IF(AND(O1503=1,N(G1503)&gt;0),IF(INDEX(pl_ativa,MAX(1,N(G1503)))="Sim",1,0),0))</f>
        <v/>
      </c>
      <c r="Q1503" s="39">
        <f>IF(F1503="","",COUNTIFS(ex_chave_oc,F1503,ex_cancelada,"&lt;&gt;Sim"))</f>
        <v/>
      </c>
      <c r="R1503" s="51">
        <f>IF(P1503="","",IF(AND(P1503=1,N(Q1503)&gt;0),1,0))</f>
        <v/>
      </c>
      <c r="S1503" s="30">
        <f>IF(P1503="","",IF(F1503="","ERRO: data prevista ausente ou inválida",IF(O1503=0,"Duplicada: contada uma vez",IF(N(G1503)=0,"ERRO: tarefa fora do Plano Mestre",IF(P1503=0,"Tarefa retirada do plano: não conta","OK")))))</f>
        <v/>
      </c>
    </row>
    <row r="1504">
      <c r="A1504" s="29" t="n"/>
      <c r="B1504" s="25" t="n"/>
      <c r="C1504" s="49" t="n"/>
      <c r="D1504" s="29" t="n"/>
      <c r="E1504" s="23">
        <f>IF(OR(A1504="",B1504=""),"",A1504&amp;"|"&amp;B1504)</f>
        <v/>
      </c>
      <c r="F1504" s="30">
        <f>IF(OR(E1504="",NOT(ISNUMBER(C1504))),"",E1504&amp;"|"&amp;YEAR(C1504)&amp;"-"&amp;RIGHT("0"&amp;MONTH(C1504),2)&amp;"-"&amp;RIGHT("0"&amp;DAY(C1504),2))</f>
        <v/>
      </c>
      <c r="G1504" s="26">
        <f>IF(E1504="","",IFERROR(MATCH(E1504,pl_chave,0),0))</f>
        <v/>
      </c>
      <c r="H1504" s="23">
        <f>IF(G1504="","",IF(G1504=0,"Tarefa fora do plano",INDEX(pl_tag,G1504)))</f>
        <v/>
      </c>
      <c r="I1504" s="30">
        <f>IF(N(G1504)=0,"",INDEX(pl_atividade,G1504))</f>
        <v/>
      </c>
      <c r="J1504" s="50">
        <f>IF(N(G1504)=0,"",INDEX(pl_especialidade,G1504))</f>
        <v/>
      </c>
      <c r="K1504" s="28">
        <f>IF(N(G1504)=0,"",INDEX(pl_duracao,G1504))</f>
        <v/>
      </c>
      <c r="L1504" s="39">
        <f>IF(ISNUMBER(C1504),YEAR(C1504),"")</f>
        <v/>
      </c>
      <c r="M1504" s="39">
        <f>IF(ISNUMBER(C1504),MONTH(C1504),"")</f>
        <v/>
      </c>
      <c r="N1504" s="23">
        <f>IF(L1504="","",IF(NOT(ISNUMBER(crono_ano)),"Informe o ano",IF(L1504&lt;crono_ano,"Antes do ano",IF(L1504&gt;crono_ano,"Depois do ano","No ano"))))</f>
        <v/>
      </c>
      <c r="O1504" s="39">
        <f>IF(F1504="","",IF(COUNTIF(F$7:F1504,F1504)=1,1,0))</f>
        <v/>
      </c>
      <c r="P1504" s="39">
        <f>IF(A1504&amp;B1504&amp;C1504="","",IF(AND(O1504=1,N(G1504)&gt;0),IF(INDEX(pl_ativa,MAX(1,N(G1504)))="Sim",1,0),0))</f>
        <v/>
      </c>
      <c r="Q1504" s="39">
        <f>IF(F1504="","",COUNTIFS(ex_chave_oc,F1504,ex_cancelada,"&lt;&gt;Sim"))</f>
        <v/>
      </c>
      <c r="R1504" s="51">
        <f>IF(P1504="","",IF(AND(P1504=1,N(Q1504)&gt;0),1,0))</f>
        <v/>
      </c>
      <c r="S1504" s="30">
        <f>IF(P1504="","",IF(F1504="","ERRO: data prevista ausente ou inválida",IF(O1504=0,"Duplicada: contada uma vez",IF(N(G1504)=0,"ERRO: tarefa fora do Plano Mestre",IF(P1504=0,"Tarefa retirada do plano: não conta","OK")))))</f>
        <v/>
      </c>
    </row>
    <row r="1505">
      <c r="A1505" s="29" t="n"/>
      <c r="B1505" s="25" t="n"/>
      <c r="C1505" s="49" t="n"/>
      <c r="D1505" s="29" t="n"/>
      <c r="E1505" s="23">
        <f>IF(OR(A1505="",B1505=""),"",A1505&amp;"|"&amp;B1505)</f>
        <v/>
      </c>
      <c r="F1505" s="30">
        <f>IF(OR(E1505="",NOT(ISNUMBER(C1505))),"",E1505&amp;"|"&amp;YEAR(C1505)&amp;"-"&amp;RIGHT("0"&amp;MONTH(C1505),2)&amp;"-"&amp;RIGHT("0"&amp;DAY(C1505),2))</f>
        <v/>
      </c>
      <c r="G1505" s="26">
        <f>IF(E1505="","",IFERROR(MATCH(E1505,pl_chave,0),0))</f>
        <v/>
      </c>
      <c r="H1505" s="23">
        <f>IF(G1505="","",IF(G1505=0,"Tarefa fora do plano",INDEX(pl_tag,G1505)))</f>
        <v/>
      </c>
      <c r="I1505" s="30">
        <f>IF(N(G1505)=0,"",INDEX(pl_atividade,G1505))</f>
        <v/>
      </c>
      <c r="J1505" s="50">
        <f>IF(N(G1505)=0,"",INDEX(pl_especialidade,G1505))</f>
        <v/>
      </c>
      <c r="K1505" s="28">
        <f>IF(N(G1505)=0,"",INDEX(pl_duracao,G1505))</f>
        <v/>
      </c>
      <c r="L1505" s="39">
        <f>IF(ISNUMBER(C1505),YEAR(C1505),"")</f>
        <v/>
      </c>
      <c r="M1505" s="39">
        <f>IF(ISNUMBER(C1505),MONTH(C1505),"")</f>
        <v/>
      </c>
      <c r="N1505" s="23">
        <f>IF(L1505="","",IF(NOT(ISNUMBER(crono_ano)),"Informe o ano",IF(L1505&lt;crono_ano,"Antes do ano",IF(L1505&gt;crono_ano,"Depois do ano","No ano"))))</f>
        <v/>
      </c>
      <c r="O1505" s="39">
        <f>IF(F1505="","",IF(COUNTIF(F$7:F1505,F1505)=1,1,0))</f>
        <v/>
      </c>
      <c r="P1505" s="39">
        <f>IF(A1505&amp;B1505&amp;C1505="","",IF(AND(O1505=1,N(G1505)&gt;0),IF(INDEX(pl_ativa,MAX(1,N(G1505)))="Sim",1,0),0))</f>
        <v/>
      </c>
      <c r="Q1505" s="39">
        <f>IF(F1505="","",COUNTIFS(ex_chave_oc,F1505,ex_cancelada,"&lt;&gt;Sim"))</f>
        <v/>
      </c>
      <c r="R1505" s="51">
        <f>IF(P1505="","",IF(AND(P1505=1,N(Q1505)&gt;0),1,0))</f>
        <v/>
      </c>
      <c r="S1505" s="30">
        <f>IF(P1505="","",IF(F1505="","ERRO: data prevista ausente ou inválida",IF(O1505=0,"Duplicada: contada uma vez",IF(N(G1505)=0,"ERRO: tarefa fora do Plano Mestre",IF(P1505=0,"Tarefa retirada do plano: não conta","OK")))))</f>
        <v/>
      </c>
    </row>
    <row r="1506">
      <c r="A1506" s="29" t="n"/>
      <c r="B1506" s="25" t="n"/>
      <c r="C1506" s="49" t="n"/>
      <c r="D1506" s="29" t="n"/>
      <c r="E1506" s="23">
        <f>IF(OR(A1506="",B1506=""),"",A1506&amp;"|"&amp;B1506)</f>
        <v/>
      </c>
      <c r="F1506" s="30">
        <f>IF(OR(E1506="",NOT(ISNUMBER(C1506))),"",E1506&amp;"|"&amp;YEAR(C1506)&amp;"-"&amp;RIGHT("0"&amp;MONTH(C1506),2)&amp;"-"&amp;RIGHT("0"&amp;DAY(C1506),2))</f>
        <v/>
      </c>
      <c r="G1506" s="26">
        <f>IF(E1506="","",IFERROR(MATCH(E1506,pl_chave,0),0))</f>
        <v/>
      </c>
      <c r="H1506" s="23">
        <f>IF(G1506="","",IF(G1506=0,"Tarefa fora do plano",INDEX(pl_tag,G1506)))</f>
        <v/>
      </c>
      <c r="I1506" s="30">
        <f>IF(N(G1506)=0,"",INDEX(pl_atividade,G1506))</f>
        <v/>
      </c>
      <c r="J1506" s="50">
        <f>IF(N(G1506)=0,"",INDEX(pl_especialidade,G1506))</f>
        <v/>
      </c>
      <c r="K1506" s="28">
        <f>IF(N(G1506)=0,"",INDEX(pl_duracao,G1506))</f>
        <v/>
      </c>
      <c r="L1506" s="39">
        <f>IF(ISNUMBER(C1506),YEAR(C1506),"")</f>
        <v/>
      </c>
      <c r="M1506" s="39">
        <f>IF(ISNUMBER(C1506),MONTH(C1506),"")</f>
        <v/>
      </c>
      <c r="N1506" s="23">
        <f>IF(L1506="","",IF(NOT(ISNUMBER(crono_ano)),"Informe o ano",IF(L1506&lt;crono_ano,"Antes do ano",IF(L1506&gt;crono_ano,"Depois do ano","No ano"))))</f>
        <v/>
      </c>
      <c r="O1506" s="39">
        <f>IF(F1506="","",IF(COUNTIF(F$7:F1506,F1506)=1,1,0))</f>
        <v/>
      </c>
      <c r="P1506" s="39">
        <f>IF(A1506&amp;B1506&amp;C1506="","",IF(AND(O1506=1,N(G1506)&gt;0),IF(INDEX(pl_ativa,MAX(1,N(G1506)))="Sim",1,0),0))</f>
        <v/>
      </c>
      <c r="Q1506" s="39">
        <f>IF(F1506="","",COUNTIFS(ex_chave_oc,F1506,ex_cancelada,"&lt;&gt;Sim"))</f>
        <v/>
      </c>
      <c r="R1506" s="51">
        <f>IF(P1506="","",IF(AND(P1506=1,N(Q1506)&gt;0),1,0))</f>
        <v/>
      </c>
      <c r="S1506" s="30">
        <f>IF(P1506="","",IF(F1506="","ERRO: data prevista ausente ou inválida",IF(O1506=0,"Duplicada: contada uma vez",IF(N(G1506)=0,"ERRO: tarefa fora do Plano Mestre",IF(P1506=0,"Tarefa retirada do plano: não conta","OK")))))</f>
        <v/>
      </c>
    </row>
    <row r="1507">
      <c r="A1507" s="29" t="n"/>
      <c r="B1507" s="25" t="n"/>
      <c r="C1507" s="49" t="n"/>
      <c r="D1507" s="29" t="n"/>
      <c r="E1507" s="23">
        <f>IF(OR(A1507="",B1507=""),"",A1507&amp;"|"&amp;B1507)</f>
        <v/>
      </c>
      <c r="F1507" s="30">
        <f>IF(OR(E1507="",NOT(ISNUMBER(C1507))),"",E1507&amp;"|"&amp;YEAR(C1507)&amp;"-"&amp;RIGHT("0"&amp;MONTH(C1507),2)&amp;"-"&amp;RIGHT("0"&amp;DAY(C1507),2))</f>
        <v/>
      </c>
      <c r="G1507" s="26">
        <f>IF(E1507="","",IFERROR(MATCH(E1507,pl_chave,0),0))</f>
        <v/>
      </c>
      <c r="H1507" s="23">
        <f>IF(G1507="","",IF(G1507=0,"Tarefa fora do plano",INDEX(pl_tag,G1507)))</f>
        <v/>
      </c>
      <c r="I1507" s="30">
        <f>IF(N(G1507)=0,"",INDEX(pl_atividade,G1507))</f>
        <v/>
      </c>
      <c r="J1507" s="50">
        <f>IF(N(G1507)=0,"",INDEX(pl_especialidade,G1507))</f>
        <v/>
      </c>
      <c r="K1507" s="28">
        <f>IF(N(G1507)=0,"",INDEX(pl_duracao,G1507))</f>
        <v/>
      </c>
      <c r="L1507" s="39">
        <f>IF(ISNUMBER(C1507),YEAR(C1507),"")</f>
        <v/>
      </c>
      <c r="M1507" s="39">
        <f>IF(ISNUMBER(C1507),MONTH(C1507),"")</f>
        <v/>
      </c>
      <c r="N1507" s="23">
        <f>IF(L1507="","",IF(NOT(ISNUMBER(crono_ano)),"Informe o ano",IF(L1507&lt;crono_ano,"Antes do ano",IF(L1507&gt;crono_ano,"Depois do ano","No ano"))))</f>
        <v/>
      </c>
      <c r="O1507" s="39">
        <f>IF(F1507="","",IF(COUNTIF(F$7:F1507,F1507)=1,1,0))</f>
        <v/>
      </c>
      <c r="P1507" s="39">
        <f>IF(A1507&amp;B1507&amp;C1507="","",IF(AND(O1507=1,N(G1507)&gt;0),IF(INDEX(pl_ativa,MAX(1,N(G1507)))="Sim",1,0),0))</f>
        <v/>
      </c>
      <c r="Q1507" s="39">
        <f>IF(F1507="","",COUNTIFS(ex_chave_oc,F1507,ex_cancelada,"&lt;&gt;Sim"))</f>
        <v/>
      </c>
      <c r="R1507" s="51">
        <f>IF(P1507="","",IF(AND(P1507=1,N(Q1507)&gt;0),1,0))</f>
        <v/>
      </c>
      <c r="S1507" s="30">
        <f>IF(P1507="","",IF(F1507="","ERRO: data prevista ausente ou inválida",IF(O1507=0,"Duplicada: contada uma vez",IF(N(G1507)=0,"ERRO: tarefa fora do Plano Mestre",IF(P1507=0,"Tarefa retirada do plano: não conta","OK")))))</f>
        <v/>
      </c>
    </row>
    <row r="1508">
      <c r="A1508" s="29" t="n"/>
      <c r="B1508" s="25" t="n"/>
      <c r="C1508" s="49" t="n"/>
      <c r="D1508" s="29" t="n"/>
      <c r="E1508" s="23">
        <f>IF(OR(A1508="",B1508=""),"",A1508&amp;"|"&amp;B1508)</f>
        <v/>
      </c>
      <c r="F1508" s="30">
        <f>IF(OR(E1508="",NOT(ISNUMBER(C1508))),"",E1508&amp;"|"&amp;YEAR(C1508)&amp;"-"&amp;RIGHT("0"&amp;MONTH(C1508),2)&amp;"-"&amp;RIGHT("0"&amp;DAY(C1508),2))</f>
        <v/>
      </c>
      <c r="G1508" s="26">
        <f>IF(E1508="","",IFERROR(MATCH(E1508,pl_chave,0),0))</f>
        <v/>
      </c>
      <c r="H1508" s="23">
        <f>IF(G1508="","",IF(G1508=0,"Tarefa fora do plano",INDEX(pl_tag,G1508)))</f>
        <v/>
      </c>
      <c r="I1508" s="30">
        <f>IF(N(G1508)=0,"",INDEX(pl_atividade,G1508))</f>
        <v/>
      </c>
      <c r="J1508" s="50">
        <f>IF(N(G1508)=0,"",INDEX(pl_especialidade,G1508))</f>
        <v/>
      </c>
      <c r="K1508" s="28">
        <f>IF(N(G1508)=0,"",INDEX(pl_duracao,G1508))</f>
        <v/>
      </c>
      <c r="L1508" s="39">
        <f>IF(ISNUMBER(C1508),YEAR(C1508),"")</f>
        <v/>
      </c>
      <c r="M1508" s="39">
        <f>IF(ISNUMBER(C1508),MONTH(C1508),"")</f>
        <v/>
      </c>
      <c r="N1508" s="23">
        <f>IF(L1508="","",IF(NOT(ISNUMBER(crono_ano)),"Informe o ano",IF(L1508&lt;crono_ano,"Antes do ano",IF(L1508&gt;crono_ano,"Depois do ano","No ano"))))</f>
        <v/>
      </c>
      <c r="O1508" s="39">
        <f>IF(F1508="","",IF(COUNTIF(F$7:F1508,F1508)=1,1,0))</f>
        <v/>
      </c>
      <c r="P1508" s="39">
        <f>IF(A1508&amp;B1508&amp;C1508="","",IF(AND(O1508=1,N(G1508)&gt;0),IF(INDEX(pl_ativa,MAX(1,N(G1508)))="Sim",1,0),0))</f>
        <v/>
      </c>
      <c r="Q1508" s="39">
        <f>IF(F1508="","",COUNTIFS(ex_chave_oc,F1508,ex_cancelada,"&lt;&gt;Sim"))</f>
        <v/>
      </c>
      <c r="R1508" s="51">
        <f>IF(P1508="","",IF(AND(P1508=1,N(Q1508)&gt;0),1,0))</f>
        <v/>
      </c>
      <c r="S1508" s="30">
        <f>IF(P1508="","",IF(F1508="","ERRO: data prevista ausente ou inválida",IF(O1508=0,"Duplicada: contada uma vez",IF(N(G1508)=0,"ERRO: tarefa fora do Plano Mestre",IF(P1508=0,"Tarefa retirada do plano: não conta","OK")))))</f>
        <v/>
      </c>
    </row>
    <row r="1509">
      <c r="A1509" s="29" t="n"/>
      <c r="B1509" s="25" t="n"/>
      <c r="C1509" s="49" t="n"/>
      <c r="D1509" s="29" t="n"/>
      <c r="E1509" s="23">
        <f>IF(OR(A1509="",B1509=""),"",A1509&amp;"|"&amp;B1509)</f>
        <v/>
      </c>
      <c r="F1509" s="30">
        <f>IF(OR(E1509="",NOT(ISNUMBER(C1509))),"",E1509&amp;"|"&amp;YEAR(C1509)&amp;"-"&amp;RIGHT("0"&amp;MONTH(C1509),2)&amp;"-"&amp;RIGHT("0"&amp;DAY(C1509),2))</f>
        <v/>
      </c>
      <c r="G1509" s="26">
        <f>IF(E1509="","",IFERROR(MATCH(E1509,pl_chave,0),0))</f>
        <v/>
      </c>
      <c r="H1509" s="23">
        <f>IF(G1509="","",IF(G1509=0,"Tarefa fora do plano",INDEX(pl_tag,G1509)))</f>
        <v/>
      </c>
      <c r="I1509" s="30">
        <f>IF(N(G1509)=0,"",INDEX(pl_atividade,G1509))</f>
        <v/>
      </c>
      <c r="J1509" s="50">
        <f>IF(N(G1509)=0,"",INDEX(pl_especialidade,G1509))</f>
        <v/>
      </c>
      <c r="K1509" s="28">
        <f>IF(N(G1509)=0,"",INDEX(pl_duracao,G1509))</f>
        <v/>
      </c>
      <c r="L1509" s="39">
        <f>IF(ISNUMBER(C1509),YEAR(C1509),"")</f>
        <v/>
      </c>
      <c r="M1509" s="39">
        <f>IF(ISNUMBER(C1509),MONTH(C1509),"")</f>
        <v/>
      </c>
      <c r="N1509" s="23">
        <f>IF(L1509="","",IF(NOT(ISNUMBER(crono_ano)),"Informe o ano",IF(L1509&lt;crono_ano,"Antes do ano",IF(L1509&gt;crono_ano,"Depois do ano","No ano"))))</f>
        <v/>
      </c>
      <c r="O1509" s="39">
        <f>IF(F1509="","",IF(COUNTIF(F$7:F1509,F1509)=1,1,0))</f>
        <v/>
      </c>
      <c r="P1509" s="39">
        <f>IF(A1509&amp;B1509&amp;C1509="","",IF(AND(O1509=1,N(G1509)&gt;0),IF(INDEX(pl_ativa,MAX(1,N(G1509)))="Sim",1,0),0))</f>
        <v/>
      </c>
      <c r="Q1509" s="39">
        <f>IF(F1509="","",COUNTIFS(ex_chave_oc,F1509,ex_cancelada,"&lt;&gt;Sim"))</f>
        <v/>
      </c>
      <c r="R1509" s="51">
        <f>IF(P1509="","",IF(AND(P1509=1,N(Q1509)&gt;0),1,0))</f>
        <v/>
      </c>
      <c r="S1509" s="30">
        <f>IF(P1509="","",IF(F1509="","ERRO: data prevista ausente ou inválida",IF(O1509=0,"Duplicada: contada uma vez",IF(N(G1509)=0,"ERRO: tarefa fora do Plano Mestre",IF(P1509=0,"Tarefa retirada do plano: não conta","OK")))))</f>
        <v/>
      </c>
    </row>
    <row r="1510">
      <c r="A1510" s="29" t="n"/>
      <c r="B1510" s="25" t="n"/>
      <c r="C1510" s="49" t="n"/>
      <c r="D1510" s="29" t="n"/>
      <c r="E1510" s="23">
        <f>IF(OR(A1510="",B1510=""),"",A1510&amp;"|"&amp;B1510)</f>
        <v/>
      </c>
      <c r="F1510" s="30">
        <f>IF(OR(E1510="",NOT(ISNUMBER(C1510))),"",E1510&amp;"|"&amp;YEAR(C1510)&amp;"-"&amp;RIGHT("0"&amp;MONTH(C1510),2)&amp;"-"&amp;RIGHT("0"&amp;DAY(C1510),2))</f>
        <v/>
      </c>
      <c r="G1510" s="26">
        <f>IF(E1510="","",IFERROR(MATCH(E1510,pl_chave,0),0))</f>
        <v/>
      </c>
      <c r="H1510" s="23">
        <f>IF(G1510="","",IF(G1510=0,"Tarefa fora do plano",INDEX(pl_tag,G1510)))</f>
        <v/>
      </c>
      <c r="I1510" s="30">
        <f>IF(N(G1510)=0,"",INDEX(pl_atividade,G1510))</f>
        <v/>
      </c>
      <c r="J1510" s="50">
        <f>IF(N(G1510)=0,"",INDEX(pl_especialidade,G1510))</f>
        <v/>
      </c>
      <c r="K1510" s="28">
        <f>IF(N(G1510)=0,"",INDEX(pl_duracao,G1510))</f>
        <v/>
      </c>
      <c r="L1510" s="39">
        <f>IF(ISNUMBER(C1510),YEAR(C1510),"")</f>
        <v/>
      </c>
      <c r="M1510" s="39">
        <f>IF(ISNUMBER(C1510),MONTH(C1510),"")</f>
        <v/>
      </c>
      <c r="N1510" s="23">
        <f>IF(L1510="","",IF(NOT(ISNUMBER(crono_ano)),"Informe o ano",IF(L1510&lt;crono_ano,"Antes do ano",IF(L1510&gt;crono_ano,"Depois do ano","No ano"))))</f>
        <v/>
      </c>
      <c r="O1510" s="39">
        <f>IF(F1510="","",IF(COUNTIF(F$7:F1510,F1510)=1,1,0))</f>
        <v/>
      </c>
      <c r="P1510" s="39">
        <f>IF(A1510&amp;B1510&amp;C1510="","",IF(AND(O1510=1,N(G1510)&gt;0),IF(INDEX(pl_ativa,MAX(1,N(G1510)))="Sim",1,0),0))</f>
        <v/>
      </c>
      <c r="Q1510" s="39">
        <f>IF(F1510="","",COUNTIFS(ex_chave_oc,F1510,ex_cancelada,"&lt;&gt;Sim"))</f>
        <v/>
      </c>
      <c r="R1510" s="51">
        <f>IF(P1510="","",IF(AND(P1510=1,N(Q1510)&gt;0),1,0))</f>
        <v/>
      </c>
      <c r="S1510" s="30">
        <f>IF(P1510="","",IF(F1510="","ERRO: data prevista ausente ou inválida",IF(O1510=0,"Duplicada: contada uma vez",IF(N(G1510)=0,"ERRO: tarefa fora do Plano Mestre",IF(P1510=0,"Tarefa retirada do plano: não conta","OK")))))</f>
        <v/>
      </c>
    </row>
    <row r="1511">
      <c r="A1511" s="29" t="n"/>
      <c r="B1511" s="25" t="n"/>
      <c r="C1511" s="49" t="n"/>
      <c r="D1511" s="29" t="n"/>
      <c r="E1511" s="23">
        <f>IF(OR(A1511="",B1511=""),"",A1511&amp;"|"&amp;B1511)</f>
        <v/>
      </c>
      <c r="F1511" s="30">
        <f>IF(OR(E1511="",NOT(ISNUMBER(C1511))),"",E1511&amp;"|"&amp;YEAR(C1511)&amp;"-"&amp;RIGHT("0"&amp;MONTH(C1511),2)&amp;"-"&amp;RIGHT("0"&amp;DAY(C1511),2))</f>
        <v/>
      </c>
      <c r="G1511" s="26">
        <f>IF(E1511="","",IFERROR(MATCH(E1511,pl_chave,0),0))</f>
        <v/>
      </c>
      <c r="H1511" s="23">
        <f>IF(G1511="","",IF(G1511=0,"Tarefa fora do plano",INDEX(pl_tag,G1511)))</f>
        <v/>
      </c>
      <c r="I1511" s="30">
        <f>IF(N(G1511)=0,"",INDEX(pl_atividade,G1511))</f>
        <v/>
      </c>
      <c r="J1511" s="50">
        <f>IF(N(G1511)=0,"",INDEX(pl_especialidade,G1511))</f>
        <v/>
      </c>
      <c r="K1511" s="28">
        <f>IF(N(G1511)=0,"",INDEX(pl_duracao,G1511))</f>
        <v/>
      </c>
      <c r="L1511" s="39">
        <f>IF(ISNUMBER(C1511),YEAR(C1511),"")</f>
        <v/>
      </c>
      <c r="M1511" s="39">
        <f>IF(ISNUMBER(C1511),MONTH(C1511),"")</f>
        <v/>
      </c>
      <c r="N1511" s="23">
        <f>IF(L1511="","",IF(NOT(ISNUMBER(crono_ano)),"Informe o ano",IF(L1511&lt;crono_ano,"Antes do ano",IF(L1511&gt;crono_ano,"Depois do ano","No ano"))))</f>
        <v/>
      </c>
      <c r="O1511" s="39">
        <f>IF(F1511="","",IF(COUNTIF(F$7:F1511,F1511)=1,1,0))</f>
        <v/>
      </c>
      <c r="P1511" s="39">
        <f>IF(A1511&amp;B1511&amp;C1511="","",IF(AND(O1511=1,N(G1511)&gt;0),IF(INDEX(pl_ativa,MAX(1,N(G1511)))="Sim",1,0),0))</f>
        <v/>
      </c>
      <c r="Q1511" s="39">
        <f>IF(F1511="","",COUNTIFS(ex_chave_oc,F1511,ex_cancelada,"&lt;&gt;Sim"))</f>
        <v/>
      </c>
      <c r="R1511" s="51">
        <f>IF(P1511="","",IF(AND(P1511=1,N(Q1511)&gt;0),1,0))</f>
        <v/>
      </c>
      <c r="S1511" s="30">
        <f>IF(P1511="","",IF(F1511="","ERRO: data prevista ausente ou inválida",IF(O1511=0,"Duplicada: contada uma vez",IF(N(G1511)=0,"ERRO: tarefa fora do Plano Mestre",IF(P1511=0,"Tarefa retirada do plano: não conta","OK")))))</f>
        <v/>
      </c>
    </row>
    <row r="1512">
      <c r="A1512" s="29" t="n"/>
      <c r="B1512" s="25" t="n"/>
      <c r="C1512" s="49" t="n"/>
      <c r="D1512" s="29" t="n"/>
      <c r="E1512" s="23">
        <f>IF(OR(A1512="",B1512=""),"",A1512&amp;"|"&amp;B1512)</f>
        <v/>
      </c>
      <c r="F1512" s="30">
        <f>IF(OR(E1512="",NOT(ISNUMBER(C1512))),"",E1512&amp;"|"&amp;YEAR(C1512)&amp;"-"&amp;RIGHT("0"&amp;MONTH(C1512),2)&amp;"-"&amp;RIGHT("0"&amp;DAY(C1512),2))</f>
        <v/>
      </c>
      <c r="G1512" s="26">
        <f>IF(E1512="","",IFERROR(MATCH(E1512,pl_chave,0),0))</f>
        <v/>
      </c>
      <c r="H1512" s="23">
        <f>IF(G1512="","",IF(G1512=0,"Tarefa fora do plano",INDEX(pl_tag,G1512)))</f>
        <v/>
      </c>
      <c r="I1512" s="30">
        <f>IF(N(G1512)=0,"",INDEX(pl_atividade,G1512))</f>
        <v/>
      </c>
      <c r="J1512" s="50">
        <f>IF(N(G1512)=0,"",INDEX(pl_especialidade,G1512))</f>
        <v/>
      </c>
      <c r="K1512" s="28">
        <f>IF(N(G1512)=0,"",INDEX(pl_duracao,G1512))</f>
        <v/>
      </c>
      <c r="L1512" s="39">
        <f>IF(ISNUMBER(C1512),YEAR(C1512),"")</f>
        <v/>
      </c>
      <c r="M1512" s="39">
        <f>IF(ISNUMBER(C1512),MONTH(C1512),"")</f>
        <v/>
      </c>
      <c r="N1512" s="23">
        <f>IF(L1512="","",IF(NOT(ISNUMBER(crono_ano)),"Informe o ano",IF(L1512&lt;crono_ano,"Antes do ano",IF(L1512&gt;crono_ano,"Depois do ano","No ano"))))</f>
        <v/>
      </c>
      <c r="O1512" s="39">
        <f>IF(F1512="","",IF(COUNTIF(F$7:F1512,F1512)=1,1,0))</f>
        <v/>
      </c>
      <c r="P1512" s="39">
        <f>IF(A1512&amp;B1512&amp;C1512="","",IF(AND(O1512=1,N(G1512)&gt;0),IF(INDEX(pl_ativa,MAX(1,N(G1512)))="Sim",1,0),0))</f>
        <v/>
      </c>
      <c r="Q1512" s="39">
        <f>IF(F1512="","",COUNTIFS(ex_chave_oc,F1512,ex_cancelada,"&lt;&gt;Sim"))</f>
        <v/>
      </c>
      <c r="R1512" s="51">
        <f>IF(P1512="","",IF(AND(P1512=1,N(Q1512)&gt;0),1,0))</f>
        <v/>
      </c>
      <c r="S1512" s="30">
        <f>IF(P1512="","",IF(F1512="","ERRO: data prevista ausente ou inválida",IF(O1512=0,"Duplicada: contada uma vez",IF(N(G1512)=0,"ERRO: tarefa fora do Plano Mestre",IF(P1512=0,"Tarefa retirada do plano: não conta","OK")))))</f>
        <v/>
      </c>
    </row>
    <row r="1513">
      <c r="A1513" s="29" t="n"/>
      <c r="B1513" s="25" t="n"/>
      <c r="C1513" s="49" t="n"/>
      <c r="D1513" s="29" t="n"/>
      <c r="E1513" s="23">
        <f>IF(OR(A1513="",B1513=""),"",A1513&amp;"|"&amp;B1513)</f>
        <v/>
      </c>
      <c r="F1513" s="30">
        <f>IF(OR(E1513="",NOT(ISNUMBER(C1513))),"",E1513&amp;"|"&amp;YEAR(C1513)&amp;"-"&amp;RIGHT("0"&amp;MONTH(C1513),2)&amp;"-"&amp;RIGHT("0"&amp;DAY(C1513),2))</f>
        <v/>
      </c>
      <c r="G1513" s="26">
        <f>IF(E1513="","",IFERROR(MATCH(E1513,pl_chave,0),0))</f>
        <v/>
      </c>
      <c r="H1513" s="23">
        <f>IF(G1513="","",IF(G1513=0,"Tarefa fora do plano",INDEX(pl_tag,G1513)))</f>
        <v/>
      </c>
      <c r="I1513" s="30">
        <f>IF(N(G1513)=0,"",INDEX(pl_atividade,G1513))</f>
        <v/>
      </c>
      <c r="J1513" s="50">
        <f>IF(N(G1513)=0,"",INDEX(pl_especialidade,G1513))</f>
        <v/>
      </c>
      <c r="K1513" s="28">
        <f>IF(N(G1513)=0,"",INDEX(pl_duracao,G1513))</f>
        <v/>
      </c>
      <c r="L1513" s="39">
        <f>IF(ISNUMBER(C1513),YEAR(C1513),"")</f>
        <v/>
      </c>
      <c r="M1513" s="39">
        <f>IF(ISNUMBER(C1513),MONTH(C1513),"")</f>
        <v/>
      </c>
      <c r="N1513" s="23">
        <f>IF(L1513="","",IF(NOT(ISNUMBER(crono_ano)),"Informe o ano",IF(L1513&lt;crono_ano,"Antes do ano",IF(L1513&gt;crono_ano,"Depois do ano","No ano"))))</f>
        <v/>
      </c>
      <c r="O1513" s="39">
        <f>IF(F1513="","",IF(COUNTIF(F$7:F1513,F1513)=1,1,0))</f>
        <v/>
      </c>
      <c r="P1513" s="39">
        <f>IF(A1513&amp;B1513&amp;C1513="","",IF(AND(O1513=1,N(G1513)&gt;0),IF(INDEX(pl_ativa,MAX(1,N(G1513)))="Sim",1,0),0))</f>
        <v/>
      </c>
      <c r="Q1513" s="39">
        <f>IF(F1513="","",COUNTIFS(ex_chave_oc,F1513,ex_cancelada,"&lt;&gt;Sim"))</f>
        <v/>
      </c>
      <c r="R1513" s="51">
        <f>IF(P1513="","",IF(AND(P1513=1,N(Q1513)&gt;0),1,0))</f>
        <v/>
      </c>
      <c r="S1513" s="30">
        <f>IF(P1513="","",IF(F1513="","ERRO: data prevista ausente ou inválida",IF(O1513=0,"Duplicada: contada uma vez",IF(N(G1513)=0,"ERRO: tarefa fora do Plano Mestre",IF(P1513=0,"Tarefa retirada do plano: não conta","OK")))))</f>
        <v/>
      </c>
    </row>
    <row r="1514">
      <c r="A1514" s="29" t="n"/>
      <c r="B1514" s="25" t="n"/>
      <c r="C1514" s="49" t="n"/>
      <c r="D1514" s="29" t="n"/>
      <c r="E1514" s="23">
        <f>IF(OR(A1514="",B1514=""),"",A1514&amp;"|"&amp;B1514)</f>
        <v/>
      </c>
      <c r="F1514" s="30">
        <f>IF(OR(E1514="",NOT(ISNUMBER(C1514))),"",E1514&amp;"|"&amp;YEAR(C1514)&amp;"-"&amp;RIGHT("0"&amp;MONTH(C1514),2)&amp;"-"&amp;RIGHT("0"&amp;DAY(C1514),2))</f>
        <v/>
      </c>
      <c r="G1514" s="26">
        <f>IF(E1514="","",IFERROR(MATCH(E1514,pl_chave,0),0))</f>
        <v/>
      </c>
      <c r="H1514" s="23">
        <f>IF(G1514="","",IF(G1514=0,"Tarefa fora do plano",INDEX(pl_tag,G1514)))</f>
        <v/>
      </c>
      <c r="I1514" s="30">
        <f>IF(N(G1514)=0,"",INDEX(pl_atividade,G1514))</f>
        <v/>
      </c>
      <c r="J1514" s="50">
        <f>IF(N(G1514)=0,"",INDEX(pl_especialidade,G1514))</f>
        <v/>
      </c>
      <c r="K1514" s="28">
        <f>IF(N(G1514)=0,"",INDEX(pl_duracao,G1514))</f>
        <v/>
      </c>
      <c r="L1514" s="39">
        <f>IF(ISNUMBER(C1514),YEAR(C1514),"")</f>
        <v/>
      </c>
      <c r="M1514" s="39">
        <f>IF(ISNUMBER(C1514),MONTH(C1514),"")</f>
        <v/>
      </c>
      <c r="N1514" s="23">
        <f>IF(L1514="","",IF(NOT(ISNUMBER(crono_ano)),"Informe o ano",IF(L1514&lt;crono_ano,"Antes do ano",IF(L1514&gt;crono_ano,"Depois do ano","No ano"))))</f>
        <v/>
      </c>
      <c r="O1514" s="39">
        <f>IF(F1514="","",IF(COUNTIF(F$7:F1514,F1514)=1,1,0))</f>
        <v/>
      </c>
      <c r="P1514" s="39">
        <f>IF(A1514&amp;B1514&amp;C1514="","",IF(AND(O1514=1,N(G1514)&gt;0),IF(INDEX(pl_ativa,MAX(1,N(G1514)))="Sim",1,0),0))</f>
        <v/>
      </c>
      <c r="Q1514" s="39">
        <f>IF(F1514="","",COUNTIFS(ex_chave_oc,F1514,ex_cancelada,"&lt;&gt;Sim"))</f>
        <v/>
      </c>
      <c r="R1514" s="51">
        <f>IF(P1514="","",IF(AND(P1514=1,N(Q1514)&gt;0),1,0))</f>
        <v/>
      </c>
      <c r="S1514" s="30">
        <f>IF(P1514="","",IF(F1514="","ERRO: data prevista ausente ou inválida",IF(O1514=0,"Duplicada: contada uma vez",IF(N(G1514)=0,"ERRO: tarefa fora do Plano Mestre",IF(P1514=0,"Tarefa retirada do plano: não conta","OK")))))</f>
        <v/>
      </c>
    </row>
    <row r="1515">
      <c r="A1515" s="29" t="n"/>
      <c r="B1515" s="25" t="n"/>
      <c r="C1515" s="49" t="n"/>
      <c r="D1515" s="29" t="n"/>
      <c r="E1515" s="23">
        <f>IF(OR(A1515="",B1515=""),"",A1515&amp;"|"&amp;B1515)</f>
        <v/>
      </c>
      <c r="F1515" s="30">
        <f>IF(OR(E1515="",NOT(ISNUMBER(C1515))),"",E1515&amp;"|"&amp;YEAR(C1515)&amp;"-"&amp;RIGHT("0"&amp;MONTH(C1515),2)&amp;"-"&amp;RIGHT("0"&amp;DAY(C1515),2))</f>
        <v/>
      </c>
      <c r="G1515" s="26">
        <f>IF(E1515="","",IFERROR(MATCH(E1515,pl_chave,0),0))</f>
        <v/>
      </c>
      <c r="H1515" s="23">
        <f>IF(G1515="","",IF(G1515=0,"Tarefa fora do plano",INDEX(pl_tag,G1515)))</f>
        <v/>
      </c>
      <c r="I1515" s="30">
        <f>IF(N(G1515)=0,"",INDEX(pl_atividade,G1515))</f>
        <v/>
      </c>
      <c r="J1515" s="50">
        <f>IF(N(G1515)=0,"",INDEX(pl_especialidade,G1515))</f>
        <v/>
      </c>
      <c r="K1515" s="28">
        <f>IF(N(G1515)=0,"",INDEX(pl_duracao,G1515))</f>
        <v/>
      </c>
      <c r="L1515" s="39">
        <f>IF(ISNUMBER(C1515),YEAR(C1515),"")</f>
        <v/>
      </c>
      <c r="M1515" s="39">
        <f>IF(ISNUMBER(C1515),MONTH(C1515),"")</f>
        <v/>
      </c>
      <c r="N1515" s="23">
        <f>IF(L1515="","",IF(NOT(ISNUMBER(crono_ano)),"Informe o ano",IF(L1515&lt;crono_ano,"Antes do ano",IF(L1515&gt;crono_ano,"Depois do ano","No ano"))))</f>
        <v/>
      </c>
      <c r="O1515" s="39">
        <f>IF(F1515="","",IF(COUNTIF(F$7:F1515,F1515)=1,1,0))</f>
        <v/>
      </c>
      <c r="P1515" s="39">
        <f>IF(A1515&amp;B1515&amp;C1515="","",IF(AND(O1515=1,N(G1515)&gt;0),IF(INDEX(pl_ativa,MAX(1,N(G1515)))="Sim",1,0),0))</f>
        <v/>
      </c>
      <c r="Q1515" s="39">
        <f>IF(F1515="","",COUNTIFS(ex_chave_oc,F1515,ex_cancelada,"&lt;&gt;Sim"))</f>
        <v/>
      </c>
      <c r="R1515" s="51">
        <f>IF(P1515="","",IF(AND(P1515=1,N(Q1515)&gt;0),1,0))</f>
        <v/>
      </c>
      <c r="S1515" s="30">
        <f>IF(P1515="","",IF(F1515="","ERRO: data prevista ausente ou inválida",IF(O1515=0,"Duplicada: contada uma vez",IF(N(G1515)=0,"ERRO: tarefa fora do Plano Mestre",IF(P1515=0,"Tarefa retirada do plano: não conta","OK")))))</f>
        <v/>
      </c>
    </row>
    <row r="1516">
      <c r="A1516" s="29" t="n"/>
      <c r="B1516" s="25" t="n"/>
      <c r="C1516" s="49" t="n"/>
      <c r="D1516" s="29" t="n"/>
      <c r="E1516" s="23">
        <f>IF(OR(A1516="",B1516=""),"",A1516&amp;"|"&amp;B1516)</f>
        <v/>
      </c>
      <c r="F1516" s="30">
        <f>IF(OR(E1516="",NOT(ISNUMBER(C1516))),"",E1516&amp;"|"&amp;YEAR(C1516)&amp;"-"&amp;RIGHT("0"&amp;MONTH(C1516),2)&amp;"-"&amp;RIGHT("0"&amp;DAY(C1516),2))</f>
        <v/>
      </c>
      <c r="G1516" s="26">
        <f>IF(E1516="","",IFERROR(MATCH(E1516,pl_chave,0),0))</f>
        <v/>
      </c>
      <c r="H1516" s="23">
        <f>IF(G1516="","",IF(G1516=0,"Tarefa fora do plano",INDEX(pl_tag,G1516)))</f>
        <v/>
      </c>
      <c r="I1516" s="30">
        <f>IF(N(G1516)=0,"",INDEX(pl_atividade,G1516))</f>
        <v/>
      </c>
      <c r="J1516" s="50">
        <f>IF(N(G1516)=0,"",INDEX(pl_especialidade,G1516))</f>
        <v/>
      </c>
      <c r="K1516" s="28">
        <f>IF(N(G1516)=0,"",INDEX(pl_duracao,G1516))</f>
        <v/>
      </c>
      <c r="L1516" s="39">
        <f>IF(ISNUMBER(C1516),YEAR(C1516),"")</f>
        <v/>
      </c>
      <c r="M1516" s="39">
        <f>IF(ISNUMBER(C1516),MONTH(C1516),"")</f>
        <v/>
      </c>
      <c r="N1516" s="23">
        <f>IF(L1516="","",IF(NOT(ISNUMBER(crono_ano)),"Informe o ano",IF(L1516&lt;crono_ano,"Antes do ano",IF(L1516&gt;crono_ano,"Depois do ano","No ano"))))</f>
        <v/>
      </c>
      <c r="O1516" s="39">
        <f>IF(F1516="","",IF(COUNTIF(F$7:F1516,F1516)=1,1,0))</f>
        <v/>
      </c>
      <c r="P1516" s="39">
        <f>IF(A1516&amp;B1516&amp;C1516="","",IF(AND(O1516=1,N(G1516)&gt;0),IF(INDEX(pl_ativa,MAX(1,N(G1516)))="Sim",1,0),0))</f>
        <v/>
      </c>
      <c r="Q1516" s="39">
        <f>IF(F1516="","",COUNTIFS(ex_chave_oc,F1516,ex_cancelada,"&lt;&gt;Sim"))</f>
        <v/>
      </c>
      <c r="R1516" s="51">
        <f>IF(P1516="","",IF(AND(P1516=1,N(Q1516)&gt;0),1,0))</f>
        <v/>
      </c>
      <c r="S1516" s="30">
        <f>IF(P1516="","",IF(F1516="","ERRO: data prevista ausente ou inválida",IF(O1516=0,"Duplicada: contada uma vez",IF(N(G1516)=0,"ERRO: tarefa fora do Plano Mestre",IF(P1516=0,"Tarefa retirada do plano: não conta","OK")))))</f>
        <v/>
      </c>
    </row>
    <row r="1517">
      <c r="A1517" s="29" t="n"/>
      <c r="B1517" s="25" t="n"/>
      <c r="C1517" s="49" t="n"/>
      <c r="D1517" s="29" t="n"/>
      <c r="E1517" s="23">
        <f>IF(OR(A1517="",B1517=""),"",A1517&amp;"|"&amp;B1517)</f>
        <v/>
      </c>
      <c r="F1517" s="30">
        <f>IF(OR(E1517="",NOT(ISNUMBER(C1517))),"",E1517&amp;"|"&amp;YEAR(C1517)&amp;"-"&amp;RIGHT("0"&amp;MONTH(C1517),2)&amp;"-"&amp;RIGHT("0"&amp;DAY(C1517),2))</f>
        <v/>
      </c>
      <c r="G1517" s="26">
        <f>IF(E1517="","",IFERROR(MATCH(E1517,pl_chave,0),0))</f>
        <v/>
      </c>
      <c r="H1517" s="23">
        <f>IF(G1517="","",IF(G1517=0,"Tarefa fora do plano",INDEX(pl_tag,G1517)))</f>
        <v/>
      </c>
      <c r="I1517" s="30">
        <f>IF(N(G1517)=0,"",INDEX(pl_atividade,G1517))</f>
        <v/>
      </c>
      <c r="J1517" s="50">
        <f>IF(N(G1517)=0,"",INDEX(pl_especialidade,G1517))</f>
        <v/>
      </c>
      <c r="K1517" s="28">
        <f>IF(N(G1517)=0,"",INDEX(pl_duracao,G1517))</f>
        <v/>
      </c>
      <c r="L1517" s="39">
        <f>IF(ISNUMBER(C1517),YEAR(C1517),"")</f>
        <v/>
      </c>
      <c r="M1517" s="39">
        <f>IF(ISNUMBER(C1517),MONTH(C1517),"")</f>
        <v/>
      </c>
      <c r="N1517" s="23">
        <f>IF(L1517="","",IF(NOT(ISNUMBER(crono_ano)),"Informe o ano",IF(L1517&lt;crono_ano,"Antes do ano",IF(L1517&gt;crono_ano,"Depois do ano","No ano"))))</f>
        <v/>
      </c>
      <c r="O1517" s="39">
        <f>IF(F1517="","",IF(COUNTIF(F$7:F1517,F1517)=1,1,0))</f>
        <v/>
      </c>
      <c r="P1517" s="39">
        <f>IF(A1517&amp;B1517&amp;C1517="","",IF(AND(O1517=1,N(G1517)&gt;0),IF(INDEX(pl_ativa,MAX(1,N(G1517)))="Sim",1,0),0))</f>
        <v/>
      </c>
      <c r="Q1517" s="39">
        <f>IF(F1517="","",COUNTIFS(ex_chave_oc,F1517,ex_cancelada,"&lt;&gt;Sim"))</f>
        <v/>
      </c>
      <c r="R1517" s="51">
        <f>IF(P1517="","",IF(AND(P1517=1,N(Q1517)&gt;0),1,0))</f>
        <v/>
      </c>
      <c r="S1517" s="30">
        <f>IF(P1517="","",IF(F1517="","ERRO: data prevista ausente ou inválida",IF(O1517=0,"Duplicada: contada uma vez",IF(N(G1517)=0,"ERRO: tarefa fora do Plano Mestre",IF(P1517=0,"Tarefa retirada do plano: não conta","OK")))))</f>
        <v/>
      </c>
    </row>
    <row r="1518">
      <c r="A1518" s="29" t="n"/>
      <c r="B1518" s="25" t="n"/>
      <c r="C1518" s="49" t="n"/>
      <c r="D1518" s="29" t="n"/>
      <c r="E1518" s="23">
        <f>IF(OR(A1518="",B1518=""),"",A1518&amp;"|"&amp;B1518)</f>
        <v/>
      </c>
      <c r="F1518" s="30">
        <f>IF(OR(E1518="",NOT(ISNUMBER(C1518))),"",E1518&amp;"|"&amp;YEAR(C1518)&amp;"-"&amp;RIGHT("0"&amp;MONTH(C1518),2)&amp;"-"&amp;RIGHT("0"&amp;DAY(C1518),2))</f>
        <v/>
      </c>
      <c r="G1518" s="26">
        <f>IF(E1518="","",IFERROR(MATCH(E1518,pl_chave,0),0))</f>
        <v/>
      </c>
      <c r="H1518" s="23">
        <f>IF(G1518="","",IF(G1518=0,"Tarefa fora do plano",INDEX(pl_tag,G1518)))</f>
        <v/>
      </c>
      <c r="I1518" s="30">
        <f>IF(N(G1518)=0,"",INDEX(pl_atividade,G1518))</f>
        <v/>
      </c>
      <c r="J1518" s="50">
        <f>IF(N(G1518)=0,"",INDEX(pl_especialidade,G1518))</f>
        <v/>
      </c>
      <c r="K1518" s="28">
        <f>IF(N(G1518)=0,"",INDEX(pl_duracao,G1518))</f>
        <v/>
      </c>
      <c r="L1518" s="39">
        <f>IF(ISNUMBER(C1518),YEAR(C1518),"")</f>
        <v/>
      </c>
      <c r="M1518" s="39">
        <f>IF(ISNUMBER(C1518),MONTH(C1518),"")</f>
        <v/>
      </c>
      <c r="N1518" s="23">
        <f>IF(L1518="","",IF(NOT(ISNUMBER(crono_ano)),"Informe o ano",IF(L1518&lt;crono_ano,"Antes do ano",IF(L1518&gt;crono_ano,"Depois do ano","No ano"))))</f>
        <v/>
      </c>
      <c r="O1518" s="39">
        <f>IF(F1518="","",IF(COUNTIF(F$7:F1518,F1518)=1,1,0))</f>
        <v/>
      </c>
      <c r="P1518" s="39">
        <f>IF(A1518&amp;B1518&amp;C1518="","",IF(AND(O1518=1,N(G1518)&gt;0),IF(INDEX(pl_ativa,MAX(1,N(G1518)))="Sim",1,0),0))</f>
        <v/>
      </c>
      <c r="Q1518" s="39">
        <f>IF(F1518="","",COUNTIFS(ex_chave_oc,F1518,ex_cancelada,"&lt;&gt;Sim"))</f>
        <v/>
      </c>
      <c r="R1518" s="51">
        <f>IF(P1518="","",IF(AND(P1518=1,N(Q1518)&gt;0),1,0))</f>
        <v/>
      </c>
      <c r="S1518" s="30">
        <f>IF(P1518="","",IF(F1518="","ERRO: data prevista ausente ou inválida",IF(O1518=0,"Duplicada: contada uma vez",IF(N(G1518)=0,"ERRO: tarefa fora do Plano Mestre",IF(P1518=0,"Tarefa retirada do plano: não conta","OK")))))</f>
        <v/>
      </c>
    </row>
    <row r="1519">
      <c r="A1519" s="29" t="n"/>
      <c r="B1519" s="25" t="n"/>
      <c r="C1519" s="49" t="n"/>
      <c r="D1519" s="29" t="n"/>
      <c r="E1519" s="23">
        <f>IF(OR(A1519="",B1519=""),"",A1519&amp;"|"&amp;B1519)</f>
        <v/>
      </c>
      <c r="F1519" s="30">
        <f>IF(OR(E1519="",NOT(ISNUMBER(C1519))),"",E1519&amp;"|"&amp;YEAR(C1519)&amp;"-"&amp;RIGHT("0"&amp;MONTH(C1519),2)&amp;"-"&amp;RIGHT("0"&amp;DAY(C1519),2))</f>
        <v/>
      </c>
      <c r="G1519" s="26">
        <f>IF(E1519="","",IFERROR(MATCH(E1519,pl_chave,0),0))</f>
        <v/>
      </c>
      <c r="H1519" s="23">
        <f>IF(G1519="","",IF(G1519=0,"Tarefa fora do plano",INDEX(pl_tag,G1519)))</f>
        <v/>
      </c>
      <c r="I1519" s="30">
        <f>IF(N(G1519)=0,"",INDEX(pl_atividade,G1519))</f>
        <v/>
      </c>
      <c r="J1519" s="50">
        <f>IF(N(G1519)=0,"",INDEX(pl_especialidade,G1519))</f>
        <v/>
      </c>
      <c r="K1519" s="28">
        <f>IF(N(G1519)=0,"",INDEX(pl_duracao,G1519))</f>
        <v/>
      </c>
      <c r="L1519" s="39">
        <f>IF(ISNUMBER(C1519),YEAR(C1519),"")</f>
        <v/>
      </c>
      <c r="M1519" s="39">
        <f>IF(ISNUMBER(C1519),MONTH(C1519),"")</f>
        <v/>
      </c>
      <c r="N1519" s="23">
        <f>IF(L1519="","",IF(NOT(ISNUMBER(crono_ano)),"Informe o ano",IF(L1519&lt;crono_ano,"Antes do ano",IF(L1519&gt;crono_ano,"Depois do ano","No ano"))))</f>
        <v/>
      </c>
      <c r="O1519" s="39">
        <f>IF(F1519="","",IF(COUNTIF(F$7:F1519,F1519)=1,1,0))</f>
        <v/>
      </c>
      <c r="P1519" s="39">
        <f>IF(A1519&amp;B1519&amp;C1519="","",IF(AND(O1519=1,N(G1519)&gt;0),IF(INDEX(pl_ativa,MAX(1,N(G1519)))="Sim",1,0),0))</f>
        <v/>
      </c>
      <c r="Q1519" s="39">
        <f>IF(F1519="","",COUNTIFS(ex_chave_oc,F1519,ex_cancelada,"&lt;&gt;Sim"))</f>
        <v/>
      </c>
      <c r="R1519" s="51">
        <f>IF(P1519="","",IF(AND(P1519=1,N(Q1519)&gt;0),1,0))</f>
        <v/>
      </c>
      <c r="S1519" s="30">
        <f>IF(P1519="","",IF(F1519="","ERRO: data prevista ausente ou inválida",IF(O1519=0,"Duplicada: contada uma vez",IF(N(G1519)=0,"ERRO: tarefa fora do Plano Mestre",IF(P1519=0,"Tarefa retirada do plano: não conta","OK")))))</f>
        <v/>
      </c>
    </row>
    <row r="1520">
      <c r="A1520" s="29" t="n"/>
      <c r="B1520" s="25" t="n"/>
      <c r="C1520" s="49" t="n"/>
      <c r="D1520" s="29" t="n"/>
      <c r="E1520" s="23">
        <f>IF(OR(A1520="",B1520=""),"",A1520&amp;"|"&amp;B1520)</f>
        <v/>
      </c>
      <c r="F1520" s="30">
        <f>IF(OR(E1520="",NOT(ISNUMBER(C1520))),"",E1520&amp;"|"&amp;YEAR(C1520)&amp;"-"&amp;RIGHT("0"&amp;MONTH(C1520),2)&amp;"-"&amp;RIGHT("0"&amp;DAY(C1520),2))</f>
        <v/>
      </c>
      <c r="G1520" s="26">
        <f>IF(E1520="","",IFERROR(MATCH(E1520,pl_chave,0),0))</f>
        <v/>
      </c>
      <c r="H1520" s="23">
        <f>IF(G1520="","",IF(G1520=0,"Tarefa fora do plano",INDEX(pl_tag,G1520)))</f>
        <v/>
      </c>
      <c r="I1520" s="30">
        <f>IF(N(G1520)=0,"",INDEX(pl_atividade,G1520))</f>
        <v/>
      </c>
      <c r="J1520" s="50">
        <f>IF(N(G1520)=0,"",INDEX(pl_especialidade,G1520))</f>
        <v/>
      </c>
      <c r="K1520" s="28">
        <f>IF(N(G1520)=0,"",INDEX(pl_duracao,G1520))</f>
        <v/>
      </c>
      <c r="L1520" s="39">
        <f>IF(ISNUMBER(C1520),YEAR(C1520),"")</f>
        <v/>
      </c>
      <c r="M1520" s="39">
        <f>IF(ISNUMBER(C1520),MONTH(C1520),"")</f>
        <v/>
      </c>
      <c r="N1520" s="23">
        <f>IF(L1520="","",IF(NOT(ISNUMBER(crono_ano)),"Informe o ano",IF(L1520&lt;crono_ano,"Antes do ano",IF(L1520&gt;crono_ano,"Depois do ano","No ano"))))</f>
        <v/>
      </c>
      <c r="O1520" s="39">
        <f>IF(F1520="","",IF(COUNTIF(F$7:F1520,F1520)=1,1,0))</f>
        <v/>
      </c>
      <c r="P1520" s="39">
        <f>IF(A1520&amp;B1520&amp;C1520="","",IF(AND(O1520=1,N(G1520)&gt;0),IF(INDEX(pl_ativa,MAX(1,N(G1520)))="Sim",1,0),0))</f>
        <v/>
      </c>
      <c r="Q1520" s="39">
        <f>IF(F1520="","",COUNTIFS(ex_chave_oc,F1520,ex_cancelada,"&lt;&gt;Sim"))</f>
        <v/>
      </c>
      <c r="R1520" s="51">
        <f>IF(P1520="","",IF(AND(P1520=1,N(Q1520)&gt;0),1,0))</f>
        <v/>
      </c>
      <c r="S1520" s="30">
        <f>IF(P1520="","",IF(F1520="","ERRO: data prevista ausente ou inválida",IF(O1520=0,"Duplicada: contada uma vez",IF(N(G1520)=0,"ERRO: tarefa fora do Plano Mestre",IF(P1520=0,"Tarefa retirada do plano: não conta","OK")))))</f>
        <v/>
      </c>
    </row>
    <row r="1521">
      <c r="A1521" s="29" t="n"/>
      <c r="B1521" s="25" t="n"/>
      <c r="C1521" s="49" t="n"/>
      <c r="D1521" s="29" t="n"/>
      <c r="E1521" s="23">
        <f>IF(OR(A1521="",B1521=""),"",A1521&amp;"|"&amp;B1521)</f>
        <v/>
      </c>
      <c r="F1521" s="30">
        <f>IF(OR(E1521="",NOT(ISNUMBER(C1521))),"",E1521&amp;"|"&amp;YEAR(C1521)&amp;"-"&amp;RIGHT("0"&amp;MONTH(C1521),2)&amp;"-"&amp;RIGHT("0"&amp;DAY(C1521),2))</f>
        <v/>
      </c>
      <c r="G1521" s="26">
        <f>IF(E1521="","",IFERROR(MATCH(E1521,pl_chave,0),0))</f>
        <v/>
      </c>
      <c r="H1521" s="23">
        <f>IF(G1521="","",IF(G1521=0,"Tarefa fora do plano",INDEX(pl_tag,G1521)))</f>
        <v/>
      </c>
      <c r="I1521" s="30">
        <f>IF(N(G1521)=0,"",INDEX(pl_atividade,G1521))</f>
        <v/>
      </c>
      <c r="J1521" s="50">
        <f>IF(N(G1521)=0,"",INDEX(pl_especialidade,G1521))</f>
        <v/>
      </c>
      <c r="K1521" s="28">
        <f>IF(N(G1521)=0,"",INDEX(pl_duracao,G1521))</f>
        <v/>
      </c>
      <c r="L1521" s="39">
        <f>IF(ISNUMBER(C1521),YEAR(C1521),"")</f>
        <v/>
      </c>
      <c r="M1521" s="39">
        <f>IF(ISNUMBER(C1521),MONTH(C1521),"")</f>
        <v/>
      </c>
      <c r="N1521" s="23">
        <f>IF(L1521="","",IF(NOT(ISNUMBER(crono_ano)),"Informe o ano",IF(L1521&lt;crono_ano,"Antes do ano",IF(L1521&gt;crono_ano,"Depois do ano","No ano"))))</f>
        <v/>
      </c>
      <c r="O1521" s="39">
        <f>IF(F1521="","",IF(COUNTIF(F$7:F1521,F1521)=1,1,0))</f>
        <v/>
      </c>
      <c r="P1521" s="39">
        <f>IF(A1521&amp;B1521&amp;C1521="","",IF(AND(O1521=1,N(G1521)&gt;0),IF(INDEX(pl_ativa,MAX(1,N(G1521)))="Sim",1,0),0))</f>
        <v/>
      </c>
      <c r="Q1521" s="39">
        <f>IF(F1521="","",COUNTIFS(ex_chave_oc,F1521,ex_cancelada,"&lt;&gt;Sim"))</f>
        <v/>
      </c>
      <c r="R1521" s="51">
        <f>IF(P1521="","",IF(AND(P1521=1,N(Q1521)&gt;0),1,0))</f>
        <v/>
      </c>
      <c r="S1521" s="30">
        <f>IF(P1521="","",IF(F1521="","ERRO: data prevista ausente ou inválida",IF(O1521=0,"Duplicada: contada uma vez",IF(N(G1521)=0,"ERRO: tarefa fora do Plano Mestre",IF(P1521=0,"Tarefa retirada do plano: não conta","OK")))))</f>
        <v/>
      </c>
    </row>
    <row r="1522">
      <c r="A1522" s="29" t="n"/>
      <c r="B1522" s="25" t="n"/>
      <c r="C1522" s="49" t="n"/>
      <c r="D1522" s="29" t="n"/>
      <c r="E1522" s="23">
        <f>IF(OR(A1522="",B1522=""),"",A1522&amp;"|"&amp;B1522)</f>
        <v/>
      </c>
      <c r="F1522" s="30">
        <f>IF(OR(E1522="",NOT(ISNUMBER(C1522))),"",E1522&amp;"|"&amp;YEAR(C1522)&amp;"-"&amp;RIGHT("0"&amp;MONTH(C1522),2)&amp;"-"&amp;RIGHT("0"&amp;DAY(C1522),2))</f>
        <v/>
      </c>
      <c r="G1522" s="26">
        <f>IF(E1522="","",IFERROR(MATCH(E1522,pl_chave,0),0))</f>
        <v/>
      </c>
      <c r="H1522" s="23">
        <f>IF(G1522="","",IF(G1522=0,"Tarefa fora do plano",INDEX(pl_tag,G1522)))</f>
        <v/>
      </c>
      <c r="I1522" s="30">
        <f>IF(N(G1522)=0,"",INDEX(pl_atividade,G1522))</f>
        <v/>
      </c>
      <c r="J1522" s="50">
        <f>IF(N(G1522)=0,"",INDEX(pl_especialidade,G1522))</f>
        <v/>
      </c>
      <c r="K1522" s="28">
        <f>IF(N(G1522)=0,"",INDEX(pl_duracao,G1522))</f>
        <v/>
      </c>
      <c r="L1522" s="39">
        <f>IF(ISNUMBER(C1522),YEAR(C1522),"")</f>
        <v/>
      </c>
      <c r="M1522" s="39">
        <f>IF(ISNUMBER(C1522),MONTH(C1522),"")</f>
        <v/>
      </c>
      <c r="N1522" s="23">
        <f>IF(L1522="","",IF(NOT(ISNUMBER(crono_ano)),"Informe o ano",IF(L1522&lt;crono_ano,"Antes do ano",IF(L1522&gt;crono_ano,"Depois do ano","No ano"))))</f>
        <v/>
      </c>
      <c r="O1522" s="39">
        <f>IF(F1522="","",IF(COUNTIF(F$7:F1522,F1522)=1,1,0))</f>
        <v/>
      </c>
      <c r="P1522" s="39">
        <f>IF(A1522&amp;B1522&amp;C1522="","",IF(AND(O1522=1,N(G1522)&gt;0),IF(INDEX(pl_ativa,MAX(1,N(G1522)))="Sim",1,0),0))</f>
        <v/>
      </c>
      <c r="Q1522" s="39">
        <f>IF(F1522="","",COUNTIFS(ex_chave_oc,F1522,ex_cancelada,"&lt;&gt;Sim"))</f>
        <v/>
      </c>
      <c r="R1522" s="51">
        <f>IF(P1522="","",IF(AND(P1522=1,N(Q1522)&gt;0),1,0))</f>
        <v/>
      </c>
      <c r="S1522" s="30">
        <f>IF(P1522="","",IF(F1522="","ERRO: data prevista ausente ou inválida",IF(O1522=0,"Duplicada: contada uma vez",IF(N(G1522)=0,"ERRO: tarefa fora do Plano Mestre",IF(P1522=0,"Tarefa retirada do plano: não conta","OK")))))</f>
        <v/>
      </c>
    </row>
    <row r="1523">
      <c r="A1523" s="29" t="n"/>
      <c r="B1523" s="25" t="n"/>
      <c r="C1523" s="49" t="n"/>
      <c r="D1523" s="29" t="n"/>
      <c r="E1523" s="23">
        <f>IF(OR(A1523="",B1523=""),"",A1523&amp;"|"&amp;B1523)</f>
        <v/>
      </c>
      <c r="F1523" s="30">
        <f>IF(OR(E1523="",NOT(ISNUMBER(C1523))),"",E1523&amp;"|"&amp;YEAR(C1523)&amp;"-"&amp;RIGHT("0"&amp;MONTH(C1523),2)&amp;"-"&amp;RIGHT("0"&amp;DAY(C1523),2))</f>
        <v/>
      </c>
      <c r="G1523" s="26">
        <f>IF(E1523="","",IFERROR(MATCH(E1523,pl_chave,0),0))</f>
        <v/>
      </c>
      <c r="H1523" s="23">
        <f>IF(G1523="","",IF(G1523=0,"Tarefa fora do plano",INDEX(pl_tag,G1523)))</f>
        <v/>
      </c>
      <c r="I1523" s="30">
        <f>IF(N(G1523)=0,"",INDEX(pl_atividade,G1523))</f>
        <v/>
      </c>
      <c r="J1523" s="50">
        <f>IF(N(G1523)=0,"",INDEX(pl_especialidade,G1523))</f>
        <v/>
      </c>
      <c r="K1523" s="28">
        <f>IF(N(G1523)=0,"",INDEX(pl_duracao,G1523))</f>
        <v/>
      </c>
      <c r="L1523" s="39">
        <f>IF(ISNUMBER(C1523),YEAR(C1523),"")</f>
        <v/>
      </c>
      <c r="M1523" s="39">
        <f>IF(ISNUMBER(C1523),MONTH(C1523),"")</f>
        <v/>
      </c>
      <c r="N1523" s="23">
        <f>IF(L1523="","",IF(NOT(ISNUMBER(crono_ano)),"Informe o ano",IF(L1523&lt;crono_ano,"Antes do ano",IF(L1523&gt;crono_ano,"Depois do ano","No ano"))))</f>
        <v/>
      </c>
      <c r="O1523" s="39">
        <f>IF(F1523="","",IF(COUNTIF(F$7:F1523,F1523)=1,1,0))</f>
        <v/>
      </c>
      <c r="P1523" s="39">
        <f>IF(A1523&amp;B1523&amp;C1523="","",IF(AND(O1523=1,N(G1523)&gt;0),IF(INDEX(pl_ativa,MAX(1,N(G1523)))="Sim",1,0),0))</f>
        <v/>
      </c>
      <c r="Q1523" s="39">
        <f>IF(F1523="","",COUNTIFS(ex_chave_oc,F1523,ex_cancelada,"&lt;&gt;Sim"))</f>
        <v/>
      </c>
      <c r="R1523" s="51">
        <f>IF(P1523="","",IF(AND(P1523=1,N(Q1523)&gt;0),1,0))</f>
        <v/>
      </c>
      <c r="S1523" s="30">
        <f>IF(P1523="","",IF(F1523="","ERRO: data prevista ausente ou inválida",IF(O1523=0,"Duplicada: contada uma vez",IF(N(G1523)=0,"ERRO: tarefa fora do Plano Mestre",IF(P1523=0,"Tarefa retirada do plano: não conta","OK")))))</f>
        <v/>
      </c>
    </row>
    <row r="1524">
      <c r="A1524" s="29" t="n"/>
      <c r="B1524" s="25" t="n"/>
      <c r="C1524" s="49" t="n"/>
      <c r="D1524" s="29" t="n"/>
      <c r="E1524" s="23">
        <f>IF(OR(A1524="",B1524=""),"",A1524&amp;"|"&amp;B1524)</f>
        <v/>
      </c>
      <c r="F1524" s="30">
        <f>IF(OR(E1524="",NOT(ISNUMBER(C1524))),"",E1524&amp;"|"&amp;YEAR(C1524)&amp;"-"&amp;RIGHT("0"&amp;MONTH(C1524),2)&amp;"-"&amp;RIGHT("0"&amp;DAY(C1524),2))</f>
        <v/>
      </c>
      <c r="G1524" s="26">
        <f>IF(E1524="","",IFERROR(MATCH(E1524,pl_chave,0),0))</f>
        <v/>
      </c>
      <c r="H1524" s="23">
        <f>IF(G1524="","",IF(G1524=0,"Tarefa fora do plano",INDEX(pl_tag,G1524)))</f>
        <v/>
      </c>
      <c r="I1524" s="30">
        <f>IF(N(G1524)=0,"",INDEX(pl_atividade,G1524))</f>
        <v/>
      </c>
      <c r="J1524" s="50">
        <f>IF(N(G1524)=0,"",INDEX(pl_especialidade,G1524))</f>
        <v/>
      </c>
      <c r="K1524" s="28">
        <f>IF(N(G1524)=0,"",INDEX(pl_duracao,G1524))</f>
        <v/>
      </c>
      <c r="L1524" s="39">
        <f>IF(ISNUMBER(C1524),YEAR(C1524),"")</f>
        <v/>
      </c>
      <c r="M1524" s="39">
        <f>IF(ISNUMBER(C1524),MONTH(C1524),"")</f>
        <v/>
      </c>
      <c r="N1524" s="23">
        <f>IF(L1524="","",IF(NOT(ISNUMBER(crono_ano)),"Informe o ano",IF(L1524&lt;crono_ano,"Antes do ano",IF(L1524&gt;crono_ano,"Depois do ano","No ano"))))</f>
        <v/>
      </c>
      <c r="O1524" s="39">
        <f>IF(F1524="","",IF(COUNTIF(F$7:F1524,F1524)=1,1,0))</f>
        <v/>
      </c>
      <c r="P1524" s="39">
        <f>IF(A1524&amp;B1524&amp;C1524="","",IF(AND(O1524=1,N(G1524)&gt;0),IF(INDEX(pl_ativa,MAX(1,N(G1524)))="Sim",1,0),0))</f>
        <v/>
      </c>
      <c r="Q1524" s="39">
        <f>IF(F1524="","",COUNTIFS(ex_chave_oc,F1524,ex_cancelada,"&lt;&gt;Sim"))</f>
        <v/>
      </c>
      <c r="R1524" s="51">
        <f>IF(P1524="","",IF(AND(P1524=1,N(Q1524)&gt;0),1,0))</f>
        <v/>
      </c>
      <c r="S1524" s="30">
        <f>IF(P1524="","",IF(F1524="","ERRO: data prevista ausente ou inválida",IF(O1524=0,"Duplicada: contada uma vez",IF(N(G1524)=0,"ERRO: tarefa fora do Plano Mestre",IF(P1524=0,"Tarefa retirada do plano: não conta","OK")))))</f>
        <v/>
      </c>
    </row>
    <row r="1525">
      <c r="A1525" s="29" t="n"/>
      <c r="B1525" s="25" t="n"/>
      <c r="C1525" s="49" t="n"/>
      <c r="D1525" s="29" t="n"/>
      <c r="E1525" s="23">
        <f>IF(OR(A1525="",B1525=""),"",A1525&amp;"|"&amp;B1525)</f>
        <v/>
      </c>
      <c r="F1525" s="30">
        <f>IF(OR(E1525="",NOT(ISNUMBER(C1525))),"",E1525&amp;"|"&amp;YEAR(C1525)&amp;"-"&amp;RIGHT("0"&amp;MONTH(C1525),2)&amp;"-"&amp;RIGHT("0"&amp;DAY(C1525),2))</f>
        <v/>
      </c>
      <c r="G1525" s="26">
        <f>IF(E1525="","",IFERROR(MATCH(E1525,pl_chave,0),0))</f>
        <v/>
      </c>
      <c r="H1525" s="23">
        <f>IF(G1525="","",IF(G1525=0,"Tarefa fora do plano",INDEX(pl_tag,G1525)))</f>
        <v/>
      </c>
      <c r="I1525" s="30">
        <f>IF(N(G1525)=0,"",INDEX(pl_atividade,G1525))</f>
        <v/>
      </c>
      <c r="J1525" s="50">
        <f>IF(N(G1525)=0,"",INDEX(pl_especialidade,G1525))</f>
        <v/>
      </c>
      <c r="K1525" s="28">
        <f>IF(N(G1525)=0,"",INDEX(pl_duracao,G1525))</f>
        <v/>
      </c>
      <c r="L1525" s="39">
        <f>IF(ISNUMBER(C1525),YEAR(C1525),"")</f>
        <v/>
      </c>
      <c r="M1525" s="39">
        <f>IF(ISNUMBER(C1525),MONTH(C1525),"")</f>
        <v/>
      </c>
      <c r="N1525" s="23">
        <f>IF(L1525="","",IF(NOT(ISNUMBER(crono_ano)),"Informe o ano",IF(L1525&lt;crono_ano,"Antes do ano",IF(L1525&gt;crono_ano,"Depois do ano","No ano"))))</f>
        <v/>
      </c>
      <c r="O1525" s="39">
        <f>IF(F1525="","",IF(COUNTIF(F$7:F1525,F1525)=1,1,0))</f>
        <v/>
      </c>
      <c r="P1525" s="39">
        <f>IF(A1525&amp;B1525&amp;C1525="","",IF(AND(O1525=1,N(G1525)&gt;0),IF(INDEX(pl_ativa,MAX(1,N(G1525)))="Sim",1,0),0))</f>
        <v/>
      </c>
      <c r="Q1525" s="39">
        <f>IF(F1525="","",COUNTIFS(ex_chave_oc,F1525,ex_cancelada,"&lt;&gt;Sim"))</f>
        <v/>
      </c>
      <c r="R1525" s="51">
        <f>IF(P1525="","",IF(AND(P1525=1,N(Q1525)&gt;0),1,0))</f>
        <v/>
      </c>
      <c r="S1525" s="30">
        <f>IF(P1525="","",IF(F1525="","ERRO: data prevista ausente ou inválida",IF(O1525=0,"Duplicada: contada uma vez",IF(N(G1525)=0,"ERRO: tarefa fora do Plano Mestre",IF(P1525=0,"Tarefa retirada do plano: não conta","OK")))))</f>
        <v/>
      </c>
    </row>
    <row r="1526">
      <c r="A1526" s="29" t="n"/>
      <c r="B1526" s="25" t="n"/>
      <c r="C1526" s="49" t="n"/>
      <c r="D1526" s="29" t="n"/>
      <c r="E1526" s="23">
        <f>IF(OR(A1526="",B1526=""),"",A1526&amp;"|"&amp;B1526)</f>
        <v/>
      </c>
      <c r="F1526" s="30">
        <f>IF(OR(E1526="",NOT(ISNUMBER(C1526))),"",E1526&amp;"|"&amp;YEAR(C1526)&amp;"-"&amp;RIGHT("0"&amp;MONTH(C1526),2)&amp;"-"&amp;RIGHT("0"&amp;DAY(C1526),2))</f>
        <v/>
      </c>
      <c r="G1526" s="26">
        <f>IF(E1526="","",IFERROR(MATCH(E1526,pl_chave,0),0))</f>
        <v/>
      </c>
      <c r="H1526" s="23">
        <f>IF(G1526="","",IF(G1526=0,"Tarefa fora do plano",INDEX(pl_tag,G1526)))</f>
        <v/>
      </c>
      <c r="I1526" s="30">
        <f>IF(N(G1526)=0,"",INDEX(pl_atividade,G1526))</f>
        <v/>
      </c>
      <c r="J1526" s="50">
        <f>IF(N(G1526)=0,"",INDEX(pl_especialidade,G1526))</f>
        <v/>
      </c>
      <c r="K1526" s="28">
        <f>IF(N(G1526)=0,"",INDEX(pl_duracao,G1526))</f>
        <v/>
      </c>
      <c r="L1526" s="39">
        <f>IF(ISNUMBER(C1526),YEAR(C1526),"")</f>
        <v/>
      </c>
      <c r="M1526" s="39">
        <f>IF(ISNUMBER(C1526),MONTH(C1526),"")</f>
        <v/>
      </c>
      <c r="N1526" s="23">
        <f>IF(L1526="","",IF(NOT(ISNUMBER(crono_ano)),"Informe o ano",IF(L1526&lt;crono_ano,"Antes do ano",IF(L1526&gt;crono_ano,"Depois do ano","No ano"))))</f>
        <v/>
      </c>
      <c r="O1526" s="39">
        <f>IF(F1526="","",IF(COUNTIF(F$7:F1526,F1526)=1,1,0))</f>
        <v/>
      </c>
      <c r="P1526" s="39">
        <f>IF(A1526&amp;B1526&amp;C1526="","",IF(AND(O1526=1,N(G1526)&gt;0),IF(INDEX(pl_ativa,MAX(1,N(G1526)))="Sim",1,0),0))</f>
        <v/>
      </c>
      <c r="Q1526" s="39">
        <f>IF(F1526="","",COUNTIFS(ex_chave_oc,F1526,ex_cancelada,"&lt;&gt;Sim"))</f>
        <v/>
      </c>
      <c r="R1526" s="51">
        <f>IF(P1526="","",IF(AND(P1526=1,N(Q1526)&gt;0),1,0))</f>
        <v/>
      </c>
      <c r="S1526" s="30">
        <f>IF(P1526="","",IF(F1526="","ERRO: data prevista ausente ou inválida",IF(O1526=0,"Duplicada: contada uma vez",IF(N(G1526)=0,"ERRO: tarefa fora do Plano Mestre",IF(P1526=0,"Tarefa retirada do plano: não conta","OK")))))</f>
        <v/>
      </c>
    </row>
    <row r="1527">
      <c r="A1527" s="29" t="n"/>
      <c r="B1527" s="25" t="n"/>
      <c r="C1527" s="49" t="n"/>
      <c r="D1527" s="29" t="n"/>
      <c r="E1527" s="23">
        <f>IF(OR(A1527="",B1527=""),"",A1527&amp;"|"&amp;B1527)</f>
        <v/>
      </c>
      <c r="F1527" s="30">
        <f>IF(OR(E1527="",NOT(ISNUMBER(C1527))),"",E1527&amp;"|"&amp;YEAR(C1527)&amp;"-"&amp;RIGHT("0"&amp;MONTH(C1527),2)&amp;"-"&amp;RIGHT("0"&amp;DAY(C1527),2))</f>
        <v/>
      </c>
      <c r="G1527" s="26">
        <f>IF(E1527="","",IFERROR(MATCH(E1527,pl_chave,0),0))</f>
        <v/>
      </c>
      <c r="H1527" s="23">
        <f>IF(G1527="","",IF(G1527=0,"Tarefa fora do plano",INDEX(pl_tag,G1527)))</f>
        <v/>
      </c>
      <c r="I1527" s="30">
        <f>IF(N(G1527)=0,"",INDEX(pl_atividade,G1527))</f>
        <v/>
      </c>
      <c r="J1527" s="50">
        <f>IF(N(G1527)=0,"",INDEX(pl_especialidade,G1527))</f>
        <v/>
      </c>
      <c r="K1527" s="28">
        <f>IF(N(G1527)=0,"",INDEX(pl_duracao,G1527))</f>
        <v/>
      </c>
      <c r="L1527" s="39">
        <f>IF(ISNUMBER(C1527),YEAR(C1527),"")</f>
        <v/>
      </c>
      <c r="M1527" s="39">
        <f>IF(ISNUMBER(C1527),MONTH(C1527),"")</f>
        <v/>
      </c>
      <c r="N1527" s="23">
        <f>IF(L1527="","",IF(NOT(ISNUMBER(crono_ano)),"Informe o ano",IF(L1527&lt;crono_ano,"Antes do ano",IF(L1527&gt;crono_ano,"Depois do ano","No ano"))))</f>
        <v/>
      </c>
      <c r="O1527" s="39">
        <f>IF(F1527="","",IF(COUNTIF(F$7:F1527,F1527)=1,1,0))</f>
        <v/>
      </c>
      <c r="P1527" s="39">
        <f>IF(A1527&amp;B1527&amp;C1527="","",IF(AND(O1527=1,N(G1527)&gt;0),IF(INDEX(pl_ativa,MAX(1,N(G1527)))="Sim",1,0),0))</f>
        <v/>
      </c>
      <c r="Q1527" s="39">
        <f>IF(F1527="","",COUNTIFS(ex_chave_oc,F1527,ex_cancelada,"&lt;&gt;Sim"))</f>
        <v/>
      </c>
      <c r="R1527" s="51">
        <f>IF(P1527="","",IF(AND(P1527=1,N(Q1527)&gt;0),1,0))</f>
        <v/>
      </c>
      <c r="S1527" s="30">
        <f>IF(P1527="","",IF(F1527="","ERRO: data prevista ausente ou inválida",IF(O1527=0,"Duplicada: contada uma vez",IF(N(G1527)=0,"ERRO: tarefa fora do Plano Mestre",IF(P1527=0,"Tarefa retirada do plano: não conta","OK")))))</f>
        <v/>
      </c>
    </row>
    <row r="1528">
      <c r="A1528" s="29" t="n"/>
      <c r="B1528" s="25" t="n"/>
      <c r="C1528" s="49" t="n"/>
      <c r="D1528" s="29" t="n"/>
      <c r="E1528" s="23">
        <f>IF(OR(A1528="",B1528=""),"",A1528&amp;"|"&amp;B1528)</f>
        <v/>
      </c>
      <c r="F1528" s="30">
        <f>IF(OR(E1528="",NOT(ISNUMBER(C1528))),"",E1528&amp;"|"&amp;YEAR(C1528)&amp;"-"&amp;RIGHT("0"&amp;MONTH(C1528),2)&amp;"-"&amp;RIGHT("0"&amp;DAY(C1528),2))</f>
        <v/>
      </c>
      <c r="G1528" s="26">
        <f>IF(E1528="","",IFERROR(MATCH(E1528,pl_chave,0),0))</f>
        <v/>
      </c>
      <c r="H1528" s="23">
        <f>IF(G1528="","",IF(G1528=0,"Tarefa fora do plano",INDEX(pl_tag,G1528)))</f>
        <v/>
      </c>
      <c r="I1528" s="30">
        <f>IF(N(G1528)=0,"",INDEX(pl_atividade,G1528))</f>
        <v/>
      </c>
      <c r="J1528" s="50">
        <f>IF(N(G1528)=0,"",INDEX(pl_especialidade,G1528))</f>
        <v/>
      </c>
      <c r="K1528" s="28">
        <f>IF(N(G1528)=0,"",INDEX(pl_duracao,G1528))</f>
        <v/>
      </c>
      <c r="L1528" s="39">
        <f>IF(ISNUMBER(C1528),YEAR(C1528),"")</f>
        <v/>
      </c>
      <c r="M1528" s="39">
        <f>IF(ISNUMBER(C1528),MONTH(C1528),"")</f>
        <v/>
      </c>
      <c r="N1528" s="23">
        <f>IF(L1528="","",IF(NOT(ISNUMBER(crono_ano)),"Informe o ano",IF(L1528&lt;crono_ano,"Antes do ano",IF(L1528&gt;crono_ano,"Depois do ano","No ano"))))</f>
        <v/>
      </c>
      <c r="O1528" s="39">
        <f>IF(F1528="","",IF(COUNTIF(F$7:F1528,F1528)=1,1,0))</f>
        <v/>
      </c>
      <c r="P1528" s="39">
        <f>IF(A1528&amp;B1528&amp;C1528="","",IF(AND(O1528=1,N(G1528)&gt;0),IF(INDEX(pl_ativa,MAX(1,N(G1528)))="Sim",1,0),0))</f>
        <v/>
      </c>
      <c r="Q1528" s="39">
        <f>IF(F1528="","",COUNTIFS(ex_chave_oc,F1528,ex_cancelada,"&lt;&gt;Sim"))</f>
        <v/>
      </c>
      <c r="R1528" s="51">
        <f>IF(P1528="","",IF(AND(P1528=1,N(Q1528)&gt;0),1,0))</f>
        <v/>
      </c>
      <c r="S1528" s="30">
        <f>IF(P1528="","",IF(F1528="","ERRO: data prevista ausente ou inválida",IF(O1528=0,"Duplicada: contada uma vez",IF(N(G1528)=0,"ERRO: tarefa fora do Plano Mestre",IF(P1528=0,"Tarefa retirada do plano: não conta","OK")))))</f>
        <v/>
      </c>
    </row>
    <row r="1529">
      <c r="A1529" s="29" t="n"/>
      <c r="B1529" s="25" t="n"/>
      <c r="C1529" s="49" t="n"/>
      <c r="D1529" s="29" t="n"/>
      <c r="E1529" s="23">
        <f>IF(OR(A1529="",B1529=""),"",A1529&amp;"|"&amp;B1529)</f>
        <v/>
      </c>
      <c r="F1529" s="30">
        <f>IF(OR(E1529="",NOT(ISNUMBER(C1529))),"",E1529&amp;"|"&amp;YEAR(C1529)&amp;"-"&amp;RIGHT("0"&amp;MONTH(C1529),2)&amp;"-"&amp;RIGHT("0"&amp;DAY(C1529),2))</f>
        <v/>
      </c>
      <c r="G1529" s="26">
        <f>IF(E1529="","",IFERROR(MATCH(E1529,pl_chave,0),0))</f>
        <v/>
      </c>
      <c r="H1529" s="23">
        <f>IF(G1529="","",IF(G1529=0,"Tarefa fora do plano",INDEX(pl_tag,G1529)))</f>
        <v/>
      </c>
      <c r="I1529" s="30">
        <f>IF(N(G1529)=0,"",INDEX(pl_atividade,G1529))</f>
        <v/>
      </c>
      <c r="J1529" s="50">
        <f>IF(N(G1529)=0,"",INDEX(pl_especialidade,G1529))</f>
        <v/>
      </c>
      <c r="K1529" s="28">
        <f>IF(N(G1529)=0,"",INDEX(pl_duracao,G1529))</f>
        <v/>
      </c>
      <c r="L1529" s="39">
        <f>IF(ISNUMBER(C1529),YEAR(C1529),"")</f>
        <v/>
      </c>
      <c r="M1529" s="39">
        <f>IF(ISNUMBER(C1529),MONTH(C1529),"")</f>
        <v/>
      </c>
      <c r="N1529" s="23">
        <f>IF(L1529="","",IF(NOT(ISNUMBER(crono_ano)),"Informe o ano",IF(L1529&lt;crono_ano,"Antes do ano",IF(L1529&gt;crono_ano,"Depois do ano","No ano"))))</f>
        <v/>
      </c>
      <c r="O1529" s="39">
        <f>IF(F1529="","",IF(COUNTIF(F$7:F1529,F1529)=1,1,0))</f>
        <v/>
      </c>
      <c r="P1529" s="39">
        <f>IF(A1529&amp;B1529&amp;C1529="","",IF(AND(O1529=1,N(G1529)&gt;0),IF(INDEX(pl_ativa,MAX(1,N(G1529)))="Sim",1,0),0))</f>
        <v/>
      </c>
      <c r="Q1529" s="39">
        <f>IF(F1529="","",COUNTIFS(ex_chave_oc,F1529,ex_cancelada,"&lt;&gt;Sim"))</f>
        <v/>
      </c>
      <c r="R1529" s="51">
        <f>IF(P1529="","",IF(AND(P1529=1,N(Q1529)&gt;0),1,0))</f>
        <v/>
      </c>
      <c r="S1529" s="30">
        <f>IF(P1529="","",IF(F1529="","ERRO: data prevista ausente ou inválida",IF(O1529=0,"Duplicada: contada uma vez",IF(N(G1529)=0,"ERRO: tarefa fora do Plano Mestre",IF(P1529=0,"Tarefa retirada do plano: não conta","OK")))))</f>
        <v/>
      </c>
    </row>
    <row r="1530">
      <c r="A1530" s="29" t="n"/>
      <c r="B1530" s="25" t="n"/>
      <c r="C1530" s="49" t="n"/>
      <c r="D1530" s="29" t="n"/>
      <c r="E1530" s="23">
        <f>IF(OR(A1530="",B1530=""),"",A1530&amp;"|"&amp;B1530)</f>
        <v/>
      </c>
      <c r="F1530" s="30">
        <f>IF(OR(E1530="",NOT(ISNUMBER(C1530))),"",E1530&amp;"|"&amp;YEAR(C1530)&amp;"-"&amp;RIGHT("0"&amp;MONTH(C1530),2)&amp;"-"&amp;RIGHT("0"&amp;DAY(C1530),2))</f>
        <v/>
      </c>
      <c r="G1530" s="26">
        <f>IF(E1530="","",IFERROR(MATCH(E1530,pl_chave,0),0))</f>
        <v/>
      </c>
      <c r="H1530" s="23">
        <f>IF(G1530="","",IF(G1530=0,"Tarefa fora do plano",INDEX(pl_tag,G1530)))</f>
        <v/>
      </c>
      <c r="I1530" s="30">
        <f>IF(N(G1530)=0,"",INDEX(pl_atividade,G1530))</f>
        <v/>
      </c>
      <c r="J1530" s="50">
        <f>IF(N(G1530)=0,"",INDEX(pl_especialidade,G1530))</f>
        <v/>
      </c>
      <c r="K1530" s="28">
        <f>IF(N(G1530)=0,"",INDEX(pl_duracao,G1530))</f>
        <v/>
      </c>
      <c r="L1530" s="39">
        <f>IF(ISNUMBER(C1530),YEAR(C1530),"")</f>
        <v/>
      </c>
      <c r="M1530" s="39">
        <f>IF(ISNUMBER(C1530),MONTH(C1530),"")</f>
        <v/>
      </c>
      <c r="N1530" s="23">
        <f>IF(L1530="","",IF(NOT(ISNUMBER(crono_ano)),"Informe o ano",IF(L1530&lt;crono_ano,"Antes do ano",IF(L1530&gt;crono_ano,"Depois do ano","No ano"))))</f>
        <v/>
      </c>
      <c r="O1530" s="39">
        <f>IF(F1530="","",IF(COUNTIF(F$7:F1530,F1530)=1,1,0))</f>
        <v/>
      </c>
      <c r="P1530" s="39">
        <f>IF(A1530&amp;B1530&amp;C1530="","",IF(AND(O1530=1,N(G1530)&gt;0),IF(INDEX(pl_ativa,MAX(1,N(G1530)))="Sim",1,0),0))</f>
        <v/>
      </c>
      <c r="Q1530" s="39">
        <f>IF(F1530="","",COUNTIFS(ex_chave_oc,F1530,ex_cancelada,"&lt;&gt;Sim"))</f>
        <v/>
      </c>
      <c r="R1530" s="51">
        <f>IF(P1530="","",IF(AND(P1530=1,N(Q1530)&gt;0),1,0))</f>
        <v/>
      </c>
      <c r="S1530" s="30">
        <f>IF(P1530="","",IF(F1530="","ERRO: data prevista ausente ou inválida",IF(O1530=0,"Duplicada: contada uma vez",IF(N(G1530)=0,"ERRO: tarefa fora do Plano Mestre",IF(P1530=0,"Tarefa retirada do plano: não conta","OK")))))</f>
        <v/>
      </c>
    </row>
    <row r="1531">
      <c r="A1531" s="29" t="n"/>
      <c r="B1531" s="25" t="n"/>
      <c r="C1531" s="49" t="n"/>
      <c r="D1531" s="29" t="n"/>
      <c r="E1531" s="23">
        <f>IF(OR(A1531="",B1531=""),"",A1531&amp;"|"&amp;B1531)</f>
        <v/>
      </c>
      <c r="F1531" s="30">
        <f>IF(OR(E1531="",NOT(ISNUMBER(C1531))),"",E1531&amp;"|"&amp;YEAR(C1531)&amp;"-"&amp;RIGHT("0"&amp;MONTH(C1531),2)&amp;"-"&amp;RIGHT("0"&amp;DAY(C1531),2))</f>
        <v/>
      </c>
      <c r="G1531" s="26">
        <f>IF(E1531="","",IFERROR(MATCH(E1531,pl_chave,0),0))</f>
        <v/>
      </c>
      <c r="H1531" s="23">
        <f>IF(G1531="","",IF(G1531=0,"Tarefa fora do plano",INDEX(pl_tag,G1531)))</f>
        <v/>
      </c>
      <c r="I1531" s="30">
        <f>IF(N(G1531)=0,"",INDEX(pl_atividade,G1531))</f>
        <v/>
      </c>
      <c r="J1531" s="50">
        <f>IF(N(G1531)=0,"",INDEX(pl_especialidade,G1531))</f>
        <v/>
      </c>
      <c r="K1531" s="28">
        <f>IF(N(G1531)=0,"",INDEX(pl_duracao,G1531))</f>
        <v/>
      </c>
      <c r="L1531" s="39">
        <f>IF(ISNUMBER(C1531),YEAR(C1531),"")</f>
        <v/>
      </c>
      <c r="M1531" s="39">
        <f>IF(ISNUMBER(C1531),MONTH(C1531),"")</f>
        <v/>
      </c>
      <c r="N1531" s="23">
        <f>IF(L1531="","",IF(NOT(ISNUMBER(crono_ano)),"Informe o ano",IF(L1531&lt;crono_ano,"Antes do ano",IF(L1531&gt;crono_ano,"Depois do ano","No ano"))))</f>
        <v/>
      </c>
      <c r="O1531" s="39">
        <f>IF(F1531="","",IF(COUNTIF(F$7:F1531,F1531)=1,1,0))</f>
        <v/>
      </c>
      <c r="P1531" s="39">
        <f>IF(A1531&amp;B1531&amp;C1531="","",IF(AND(O1531=1,N(G1531)&gt;0),IF(INDEX(pl_ativa,MAX(1,N(G1531)))="Sim",1,0),0))</f>
        <v/>
      </c>
      <c r="Q1531" s="39">
        <f>IF(F1531="","",COUNTIFS(ex_chave_oc,F1531,ex_cancelada,"&lt;&gt;Sim"))</f>
        <v/>
      </c>
      <c r="R1531" s="51">
        <f>IF(P1531="","",IF(AND(P1531=1,N(Q1531)&gt;0),1,0))</f>
        <v/>
      </c>
      <c r="S1531" s="30">
        <f>IF(P1531="","",IF(F1531="","ERRO: data prevista ausente ou inválida",IF(O1531=0,"Duplicada: contada uma vez",IF(N(G1531)=0,"ERRO: tarefa fora do Plano Mestre",IF(P1531=0,"Tarefa retirada do plano: não conta","OK")))))</f>
        <v/>
      </c>
    </row>
    <row r="1532">
      <c r="A1532" s="29" t="n"/>
      <c r="B1532" s="25" t="n"/>
      <c r="C1532" s="49" t="n"/>
      <c r="D1532" s="29" t="n"/>
      <c r="E1532" s="23">
        <f>IF(OR(A1532="",B1532=""),"",A1532&amp;"|"&amp;B1532)</f>
        <v/>
      </c>
      <c r="F1532" s="30">
        <f>IF(OR(E1532="",NOT(ISNUMBER(C1532))),"",E1532&amp;"|"&amp;YEAR(C1532)&amp;"-"&amp;RIGHT("0"&amp;MONTH(C1532),2)&amp;"-"&amp;RIGHT("0"&amp;DAY(C1532),2))</f>
        <v/>
      </c>
      <c r="G1532" s="26">
        <f>IF(E1532="","",IFERROR(MATCH(E1532,pl_chave,0),0))</f>
        <v/>
      </c>
      <c r="H1532" s="23">
        <f>IF(G1532="","",IF(G1532=0,"Tarefa fora do plano",INDEX(pl_tag,G1532)))</f>
        <v/>
      </c>
      <c r="I1532" s="30">
        <f>IF(N(G1532)=0,"",INDEX(pl_atividade,G1532))</f>
        <v/>
      </c>
      <c r="J1532" s="50">
        <f>IF(N(G1532)=0,"",INDEX(pl_especialidade,G1532))</f>
        <v/>
      </c>
      <c r="K1532" s="28">
        <f>IF(N(G1532)=0,"",INDEX(pl_duracao,G1532))</f>
        <v/>
      </c>
      <c r="L1532" s="39">
        <f>IF(ISNUMBER(C1532),YEAR(C1532),"")</f>
        <v/>
      </c>
      <c r="M1532" s="39">
        <f>IF(ISNUMBER(C1532),MONTH(C1532),"")</f>
        <v/>
      </c>
      <c r="N1532" s="23">
        <f>IF(L1532="","",IF(NOT(ISNUMBER(crono_ano)),"Informe o ano",IF(L1532&lt;crono_ano,"Antes do ano",IF(L1532&gt;crono_ano,"Depois do ano","No ano"))))</f>
        <v/>
      </c>
      <c r="O1532" s="39">
        <f>IF(F1532="","",IF(COUNTIF(F$7:F1532,F1532)=1,1,0))</f>
        <v/>
      </c>
      <c r="P1532" s="39">
        <f>IF(A1532&amp;B1532&amp;C1532="","",IF(AND(O1532=1,N(G1532)&gt;0),IF(INDEX(pl_ativa,MAX(1,N(G1532)))="Sim",1,0),0))</f>
        <v/>
      </c>
      <c r="Q1532" s="39">
        <f>IF(F1532="","",COUNTIFS(ex_chave_oc,F1532,ex_cancelada,"&lt;&gt;Sim"))</f>
        <v/>
      </c>
      <c r="R1532" s="51">
        <f>IF(P1532="","",IF(AND(P1532=1,N(Q1532)&gt;0),1,0))</f>
        <v/>
      </c>
      <c r="S1532" s="30">
        <f>IF(P1532="","",IF(F1532="","ERRO: data prevista ausente ou inválida",IF(O1532=0,"Duplicada: contada uma vez",IF(N(G1532)=0,"ERRO: tarefa fora do Plano Mestre",IF(P1532=0,"Tarefa retirada do plano: não conta","OK")))))</f>
        <v/>
      </c>
    </row>
    <row r="1533">
      <c r="A1533" s="29" t="n"/>
      <c r="B1533" s="25" t="n"/>
      <c r="C1533" s="49" t="n"/>
      <c r="D1533" s="29" t="n"/>
      <c r="E1533" s="23">
        <f>IF(OR(A1533="",B1533=""),"",A1533&amp;"|"&amp;B1533)</f>
        <v/>
      </c>
      <c r="F1533" s="30">
        <f>IF(OR(E1533="",NOT(ISNUMBER(C1533))),"",E1533&amp;"|"&amp;YEAR(C1533)&amp;"-"&amp;RIGHT("0"&amp;MONTH(C1533),2)&amp;"-"&amp;RIGHT("0"&amp;DAY(C1533),2))</f>
        <v/>
      </c>
      <c r="G1533" s="26">
        <f>IF(E1533="","",IFERROR(MATCH(E1533,pl_chave,0),0))</f>
        <v/>
      </c>
      <c r="H1533" s="23">
        <f>IF(G1533="","",IF(G1533=0,"Tarefa fora do plano",INDEX(pl_tag,G1533)))</f>
        <v/>
      </c>
      <c r="I1533" s="30">
        <f>IF(N(G1533)=0,"",INDEX(pl_atividade,G1533))</f>
        <v/>
      </c>
      <c r="J1533" s="50">
        <f>IF(N(G1533)=0,"",INDEX(pl_especialidade,G1533))</f>
        <v/>
      </c>
      <c r="K1533" s="28">
        <f>IF(N(G1533)=0,"",INDEX(pl_duracao,G1533))</f>
        <v/>
      </c>
      <c r="L1533" s="39">
        <f>IF(ISNUMBER(C1533),YEAR(C1533),"")</f>
        <v/>
      </c>
      <c r="M1533" s="39">
        <f>IF(ISNUMBER(C1533),MONTH(C1533),"")</f>
        <v/>
      </c>
      <c r="N1533" s="23">
        <f>IF(L1533="","",IF(NOT(ISNUMBER(crono_ano)),"Informe o ano",IF(L1533&lt;crono_ano,"Antes do ano",IF(L1533&gt;crono_ano,"Depois do ano","No ano"))))</f>
        <v/>
      </c>
      <c r="O1533" s="39">
        <f>IF(F1533="","",IF(COUNTIF(F$7:F1533,F1533)=1,1,0))</f>
        <v/>
      </c>
      <c r="P1533" s="39">
        <f>IF(A1533&amp;B1533&amp;C1533="","",IF(AND(O1533=1,N(G1533)&gt;0),IF(INDEX(pl_ativa,MAX(1,N(G1533)))="Sim",1,0),0))</f>
        <v/>
      </c>
      <c r="Q1533" s="39">
        <f>IF(F1533="","",COUNTIFS(ex_chave_oc,F1533,ex_cancelada,"&lt;&gt;Sim"))</f>
        <v/>
      </c>
      <c r="R1533" s="51">
        <f>IF(P1533="","",IF(AND(P1533=1,N(Q1533)&gt;0),1,0))</f>
        <v/>
      </c>
      <c r="S1533" s="30">
        <f>IF(P1533="","",IF(F1533="","ERRO: data prevista ausente ou inválida",IF(O1533=0,"Duplicada: contada uma vez",IF(N(G1533)=0,"ERRO: tarefa fora do Plano Mestre",IF(P1533=0,"Tarefa retirada do plano: não conta","OK")))))</f>
        <v/>
      </c>
    </row>
    <row r="1534">
      <c r="A1534" s="29" t="n"/>
      <c r="B1534" s="25" t="n"/>
      <c r="C1534" s="49" t="n"/>
      <c r="D1534" s="29" t="n"/>
      <c r="E1534" s="23">
        <f>IF(OR(A1534="",B1534=""),"",A1534&amp;"|"&amp;B1534)</f>
        <v/>
      </c>
      <c r="F1534" s="30">
        <f>IF(OR(E1534="",NOT(ISNUMBER(C1534))),"",E1534&amp;"|"&amp;YEAR(C1534)&amp;"-"&amp;RIGHT("0"&amp;MONTH(C1534),2)&amp;"-"&amp;RIGHT("0"&amp;DAY(C1534),2))</f>
        <v/>
      </c>
      <c r="G1534" s="26">
        <f>IF(E1534="","",IFERROR(MATCH(E1534,pl_chave,0),0))</f>
        <v/>
      </c>
      <c r="H1534" s="23">
        <f>IF(G1534="","",IF(G1534=0,"Tarefa fora do plano",INDEX(pl_tag,G1534)))</f>
        <v/>
      </c>
      <c r="I1534" s="30">
        <f>IF(N(G1534)=0,"",INDEX(pl_atividade,G1534))</f>
        <v/>
      </c>
      <c r="J1534" s="50">
        <f>IF(N(G1534)=0,"",INDEX(pl_especialidade,G1534))</f>
        <v/>
      </c>
      <c r="K1534" s="28">
        <f>IF(N(G1534)=0,"",INDEX(pl_duracao,G1534))</f>
        <v/>
      </c>
      <c r="L1534" s="39">
        <f>IF(ISNUMBER(C1534),YEAR(C1534),"")</f>
        <v/>
      </c>
      <c r="M1534" s="39">
        <f>IF(ISNUMBER(C1534),MONTH(C1534),"")</f>
        <v/>
      </c>
      <c r="N1534" s="23">
        <f>IF(L1534="","",IF(NOT(ISNUMBER(crono_ano)),"Informe o ano",IF(L1534&lt;crono_ano,"Antes do ano",IF(L1534&gt;crono_ano,"Depois do ano","No ano"))))</f>
        <v/>
      </c>
      <c r="O1534" s="39">
        <f>IF(F1534="","",IF(COUNTIF(F$7:F1534,F1534)=1,1,0))</f>
        <v/>
      </c>
      <c r="P1534" s="39">
        <f>IF(A1534&amp;B1534&amp;C1534="","",IF(AND(O1534=1,N(G1534)&gt;0),IF(INDEX(pl_ativa,MAX(1,N(G1534)))="Sim",1,0),0))</f>
        <v/>
      </c>
      <c r="Q1534" s="39">
        <f>IF(F1534="","",COUNTIFS(ex_chave_oc,F1534,ex_cancelada,"&lt;&gt;Sim"))</f>
        <v/>
      </c>
      <c r="R1534" s="51">
        <f>IF(P1534="","",IF(AND(P1534=1,N(Q1534)&gt;0),1,0))</f>
        <v/>
      </c>
      <c r="S1534" s="30">
        <f>IF(P1534="","",IF(F1534="","ERRO: data prevista ausente ou inválida",IF(O1534=0,"Duplicada: contada uma vez",IF(N(G1534)=0,"ERRO: tarefa fora do Plano Mestre",IF(P1534=0,"Tarefa retirada do plano: não conta","OK")))))</f>
        <v/>
      </c>
    </row>
    <row r="1535">
      <c r="A1535" s="29" t="n"/>
      <c r="B1535" s="25" t="n"/>
      <c r="C1535" s="49" t="n"/>
      <c r="D1535" s="29" t="n"/>
      <c r="E1535" s="23">
        <f>IF(OR(A1535="",B1535=""),"",A1535&amp;"|"&amp;B1535)</f>
        <v/>
      </c>
      <c r="F1535" s="30">
        <f>IF(OR(E1535="",NOT(ISNUMBER(C1535))),"",E1535&amp;"|"&amp;YEAR(C1535)&amp;"-"&amp;RIGHT("0"&amp;MONTH(C1535),2)&amp;"-"&amp;RIGHT("0"&amp;DAY(C1535),2))</f>
        <v/>
      </c>
      <c r="G1535" s="26">
        <f>IF(E1535="","",IFERROR(MATCH(E1535,pl_chave,0),0))</f>
        <v/>
      </c>
      <c r="H1535" s="23">
        <f>IF(G1535="","",IF(G1535=0,"Tarefa fora do plano",INDEX(pl_tag,G1535)))</f>
        <v/>
      </c>
      <c r="I1535" s="30">
        <f>IF(N(G1535)=0,"",INDEX(pl_atividade,G1535))</f>
        <v/>
      </c>
      <c r="J1535" s="50">
        <f>IF(N(G1535)=0,"",INDEX(pl_especialidade,G1535))</f>
        <v/>
      </c>
      <c r="K1535" s="28">
        <f>IF(N(G1535)=0,"",INDEX(pl_duracao,G1535))</f>
        <v/>
      </c>
      <c r="L1535" s="39">
        <f>IF(ISNUMBER(C1535),YEAR(C1535),"")</f>
        <v/>
      </c>
      <c r="M1535" s="39">
        <f>IF(ISNUMBER(C1535),MONTH(C1535),"")</f>
        <v/>
      </c>
      <c r="N1535" s="23">
        <f>IF(L1535="","",IF(NOT(ISNUMBER(crono_ano)),"Informe o ano",IF(L1535&lt;crono_ano,"Antes do ano",IF(L1535&gt;crono_ano,"Depois do ano","No ano"))))</f>
        <v/>
      </c>
      <c r="O1535" s="39">
        <f>IF(F1535="","",IF(COUNTIF(F$7:F1535,F1535)=1,1,0))</f>
        <v/>
      </c>
      <c r="P1535" s="39">
        <f>IF(A1535&amp;B1535&amp;C1535="","",IF(AND(O1535=1,N(G1535)&gt;0),IF(INDEX(pl_ativa,MAX(1,N(G1535)))="Sim",1,0),0))</f>
        <v/>
      </c>
      <c r="Q1535" s="39">
        <f>IF(F1535="","",COUNTIFS(ex_chave_oc,F1535,ex_cancelada,"&lt;&gt;Sim"))</f>
        <v/>
      </c>
      <c r="R1535" s="51">
        <f>IF(P1535="","",IF(AND(P1535=1,N(Q1535)&gt;0),1,0))</f>
        <v/>
      </c>
      <c r="S1535" s="30">
        <f>IF(P1535="","",IF(F1535="","ERRO: data prevista ausente ou inválida",IF(O1535=0,"Duplicada: contada uma vez",IF(N(G1535)=0,"ERRO: tarefa fora do Plano Mestre",IF(P1535=0,"Tarefa retirada do plano: não conta","OK")))))</f>
        <v/>
      </c>
    </row>
    <row r="1536">
      <c r="A1536" s="29" t="n"/>
      <c r="B1536" s="25" t="n"/>
      <c r="C1536" s="49" t="n"/>
      <c r="D1536" s="29" t="n"/>
      <c r="E1536" s="23">
        <f>IF(OR(A1536="",B1536=""),"",A1536&amp;"|"&amp;B1536)</f>
        <v/>
      </c>
      <c r="F1536" s="30">
        <f>IF(OR(E1536="",NOT(ISNUMBER(C1536))),"",E1536&amp;"|"&amp;YEAR(C1536)&amp;"-"&amp;RIGHT("0"&amp;MONTH(C1536),2)&amp;"-"&amp;RIGHT("0"&amp;DAY(C1536),2))</f>
        <v/>
      </c>
      <c r="G1536" s="26">
        <f>IF(E1536="","",IFERROR(MATCH(E1536,pl_chave,0),0))</f>
        <v/>
      </c>
      <c r="H1536" s="23">
        <f>IF(G1536="","",IF(G1536=0,"Tarefa fora do plano",INDEX(pl_tag,G1536)))</f>
        <v/>
      </c>
      <c r="I1536" s="30">
        <f>IF(N(G1536)=0,"",INDEX(pl_atividade,G1536))</f>
        <v/>
      </c>
      <c r="J1536" s="50">
        <f>IF(N(G1536)=0,"",INDEX(pl_especialidade,G1536))</f>
        <v/>
      </c>
      <c r="K1536" s="28">
        <f>IF(N(G1536)=0,"",INDEX(pl_duracao,G1536))</f>
        <v/>
      </c>
      <c r="L1536" s="39">
        <f>IF(ISNUMBER(C1536),YEAR(C1536),"")</f>
        <v/>
      </c>
      <c r="M1536" s="39">
        <f>IF(ISNUMBER(C1536),MONTH(C1536),"")</f>
        <v/>
      </c>
      <c r="N1536" s="23">
        <f>IF(L1536="","",IF(NOT(ISNUMBER(crono_ano)),"Informe o ano",IF(L1536&lt;crono_ano,"Antes do ano",IF(L1536&gt;crono_ano,"Depois do ano","No ano"))))</f>
        <v/>
      </c>
      <c r="O1536" s="39">
        <f>IF(F1536="","",IF(COUNTIF(F$7:F1536,F1536)=1,1,0))</f>
        <v/>
      </c>
      <c r="P1536" s="39">
        <f>IF(A1536&amp;B1536&amp;C1536="","",IF(AND(O1536=1,N(G1536)&gt;0),IF(INDEX(pl_ativa,MAX(1,N(G1536)))="Sim",1,0),0))</f>
        <v/>
      </c>
      <c r="Q1536" s="39">
        <f>IF(F1536="","",COUNTIFS(ex_chave_oc,F1536,ex_cancelada,"&lt;&gt;Sim"))</f>
        <v/>
      </c>
      <c r="R1536" s="51">
        <f>IF(P1536="","",IF(AND(P1536=1,N(Q1536)&gt;0),1,0))</f>
        <v/>
      </c>
      <c r="S1536" s="30">
        <f>IF(P1536="","",IF(F1536="","ERRO: data prevista ausente ou inválida",IF(O1536=0,"Duplicada: contada uma vez",IF(N(G1536)=0,"ERRO: tarefa fora do Plano Mestre",IF(P1536=0,"Tarefa retirada do plano: não conta","OK")))))</f>
        <v/>
      </c>
    </row>
    <row r="1537">
      <c r="A1537" s="29" t="n"/>
      <c r="B1537" s="25" t="n"/>
      <c r="C1537" s="49" t="n"/>
      <c r="D1537" s="29" t="n"/>
      <c r="E1537" s="23">
        <f>IF(OR(A1537="",B1537=""),"",A1537&amp;"|"&amp;B1537)</f>
        <v/>
      </c>
      <c r="F1537" s="30">
        <f>IF(OR(E1537="",NOT(ISNUMBER(C1537))),"",E1537&amp;"|"&amp;YEAR(C1537)&amp;"-"&amp;RIGHT("0"&amp;MONTH(C1537),2)&amp;"-"&amp;RIGHT("0"&amp;DAY(C1537),2))</f>
        <v/>
      </c>
      <c r="G1537" s="26">
        <f>IF(E1537="","",IFERROR(MATCH(E1537,pl_chave,0),0))</f>
        <v/>
      </c>
      <c r="H1537" s="23">
        <f>IF(G1537="","",IF(G1537=0,"Tarefa fora do plano",INDEX(pl_tag,G1537)))</f>
        <v/>
      </c>
      <c r="I1537" s="30">
        <f>IF(N(G1537)=0,"",INDEX(pl_atividade,G1537))</f>
        <v/>
      </c>
      <c r="J1537" s="50">
        <f>IF(N(G1537)=0,"",INDEX(pl_especialidade,G1537))</f>
        <v/>
      </c>
      <c r="K1537" s="28">
        <f>IF(N(G1537)=0,"",INDEX(pl_duracao,G1537))</f>
        <v/>
      </c>
      <c r="L1537" s="39">
        <f>IF(ISNUMBER(C1537),YEAR(C1537),"")</f>
        <v/>
      </c>
      <c r="M1537" s="39">
        <f>IF(ISNUMBER(C1537),MONTH(C1537),"")</f>
        <v/>
      </c>
      <c r="N1537" s="23">
        <f>IF(L1537="","",IF(NOT(ISNUMBER(crono_ano)),"Informe o ano",IF(L1537&lt;crono_ano,"Antes do ano",IF(L1537&gt;crono_ano,"Depois do ano","No ano"))))</f>
        <v/>
      </c>
      <c r="O1537" s="39">
        <f>IF(F1537="","",IF(COUNTIF(F$7:F1537,F1537)=1,1,0))</f>
        <v/>
      </c>
      <c r="P1537" s="39">
        <f>IF(A1537&amp;B1537&amp;C1537="","",IF(AND(O1537=1,N(G1537)&gt;0),IF(INDEX(pl_ativa,MAX(1,N(G1537)))="Sim",1,0),0))</f>
        <v/>
      </c>
      <c r="Q1537" s="39">
        <f>IF(F1537="","",COUNTIFS(ex_chave_oc,F1537,ex_cancelada,"&lt;&gt;Sim"))</f>
        <v/>
      </c>
      <c r="R1537" s="51">
        <f>IF(P1537="","",IF(AND(P1537=1,N(Q1537)&gt;0),1,0))</f>
        <v/>
      </c>
      <c r="S1537" s="30">
        <f>IF(P1537="","",IF(F1537="","ERRO: data prevista ausente ou inválida",IF(O1537=0,"Duplicada: contada uma vez",IF(N(G1537)=0,"ERRO: tarefa fora do Plano Mestre",IF(P1537=0,"Tarefa retirada do plano: não conta","OK")))))</f>
        <v/>
      </c>
    </row>
    <row r="1538">
      <c r="A1538" s="29" t="n"/>
      <c r="B1538" s="25" t="n"/>
      <c r="C1538" s="49" t="n"/>
      <c r="D1538" s="29" t="n"/>
      <c r="E1538" s="23">
        <f>IF(OR(A1538="",B1538=""),"",A1538&amp;"|"&amp;B1538)</f>
        <v/>
      </c>
      <c r="F1538" s="30">
        <f>IF(OR(E1538="",NOT(ISNUMBER(C1538))),"",E1538&amp;"|"&amp;YEAR(C1538)&amp;"-"&amp;RIGHT("0"&amp;MONTH(C1538),2)&amp;"-"&amp;RIGHT("0"&amp;DAY(C1538),2))</f>
        <v/>
      </c>
      <c r="G1538" s="26">
        <f>IF(E1538="","",IFERROR(MATCH(E1538,pl_chave,0),0))</f>
        <v/>
      </c>
      <c r="H1538" s="23">
        <f>IF(G1538="","",IF(G1538=0,"Tarefa fora do plano",INDEX(pl_tag,G1538)))</f>
        <v/>
      </c>
      <c r="I1538" s="30">
        <f>IF(N(G1538)=0,"",INDEX(pl_atividade,G1538))</f>
        <v/>
      </c>
      <c r="J1538" s="50">
        <f>IF(N(G1538)=0,"",INDEX(pl_especialidade,G1538))</f>
        <v/>
      </c>
      <c r="K1538" s="28">
        <f>IF(N(G1538)=0,"",INDEX(pl_duracao,G1538))</f>
        <v/>
      </c>
      <c r="L1538" s="39">
        <f>IF(ISNUMBER(C1538),YEAR(C1538),"")</f>
        <v/>
      </c>
      <c r="M1538" s="39">
        <f>IF(ISNUMBER(C1538),MONTH(C1538),"")</f>
        <v/>
      </c>
      <c r="N1538" s="23">
        <f>IF(L1538="","",IF(NOT(ISNUMBER(crono_ano)),"Informe o ano",IF(L1538&lt;crono_ano,"Antes do ano",IF(L1538&gt;crono_ano,"Depois do ano","No ano"))))</f>
        <v/>
      </c>
      <c r="O1538" s="39">
        <f>IF(F1538="","",IF(COUNTIF(F$7:F1538,F1538)=1,1,0))</f>
        <v/>
      </c>
      <c r="P1538" s="39">
        <f>IF(A1538&amp;B1538&amp;C1538="","",IF(AND(O1538=1,N(G1538)&gt;0),IF(INDEX(pl_ativa,MAX(1,N(G1538)))="Sim",1,0),0))</f>
        <v/>
      </c>
      <c r="Q1538" s="39">
        <f>IF(F1538="","",COUNTIFS(ex_chave_oc,F1538,ex_cancelada,"&lt;&gt;Sim"))</f>
        <v/>
      </c>
      <c r="R1538" s="51">
        <f>IF(P1538="","",IF(AND(P1538=1,N(Q1538)&gt;0),1,0))</f>
        <v/>
      </c>
      <c r="S1538" s="30">
        <f>IF(P1538="","",IF(F1538="","ERRO: data prevista ausente ou inválida",IF(O1538=0,"Duplicada: contada uma vez",IF(N(G1538)=0,"ERRO: tarefa fora do Plano Mestre",IF(P1538=0,"Tarefa retirada do plano: não conta","OK")))))</f>
        <v/>
      </c>
    </row>
    <row r="1539">
      <c r="A1539" s="29" t="n"/>
      <c r="B1539" s="25" t="n"/>
      <c r="C1539" s="49" t="n"/>
      <c r="D1539" s="29" t="n"/>
      <c r="E1539" s="23">
        <f>IF(OR(A1539="",B1539=""),"",A1539&amp;"|"&amp;B1539)</f>
        <v/>
      </c>
      <c r="F1539" s="30">
        <f>IF(OR(E1539="",NOT(ISNUMBER(C1539))),"",E1539&amp;"|"&amp;YEAR(C1539)&amp;"-"&amp;RIGHT("0"&amp;MONTH(C1539),2)&amp;"-"&amp;RIGHT("0"&amp;DAY(C1539),2))</f>
        <v/>
      </c>
      <c r="G1539" s="26">
        <f>IF(E1539="","",IFERROR(MATCH(E1539,pl_chave,0),0))</f>
        <v/>
      </c>
      <c r="H1539" s="23">
        <f>IF(G1539="","",IF(G1539=0,"Tarefa fora do plano",INDEX(pl_tag,G1539)))</f>
        <v/>
      </c>
      <c r="I1539" s="30">
        <f>IF(N(G1539)=0,"",INDEX(pl_atividade,G1539))</f>
        <v/>
      </c>
      <c r="J1539" s="50">
        <f>IF(N(G1539)=0,"",INDEX(pl_especialidade,G1539))</f>
        <v/>
      </c>
      <c r="K1539" s="28">
        <f>IF(N(G1539)=0,"",INDEX(pl_duracao,G1539))</f>
        <v/>
      </c>
      <c r="L1539" s="39">
        <f>IF(ISNUMBER(C1539),YEAR(C1539),"")</f>
        <v/>
      </c>
      <c r="M1539" s="39">
        <f>IF(ISNUMBER(C1539),MONTH(C1539),"")</f>
        <v/>
      </c>
      <c r="N1539" s="23">
        <f>IF(L1539="","",IF(NOT(ISNUMBER(crono_ano)),"Informe o ano",IF(L1539&lt;crono_ano,"Antes do ano",IF(L1539&gt;crono_ano,"Depois do ano","No ano"))))</f>
        <v/>
      </c>
      <c r="O1539" s="39">
        <f>IF(F1539="","",IF(COUNTIF(F$7:F1539,F1539)=1,1,0))</f>
        <v/>
      </c>
      <c r="P1539" s="39">
        <f>IF(A1539&amp;B1539&amp;C1539="","",IF(AND(O1539=1,N(G1539)&gt;0),IF(INDEX(pl_ativa,MAX(1,N(G1539)))="Sim",1,0),0))</f>
        <v/>
      </c>
      <c r="Q1539" s="39">
        <f>IF(F1539="","",COUNTIFS(ex_chave_oc,F1539,ex_cancelada,"&lt;&gt;Sim"))</f>
        <v/>
      </c>
      <c r="R1539" s="51">
        <f>IF(P1539="","",IF(AND(P1539=1,N(Q1539)&gt;0),1,0))</f>
        <v/>
      </c>
      <c r="S1539" s="30">
        <f>IF(P1539="","",IF(F1539="","ERRO: data prevista ausente ou inválida",IF(O1539=0,"Duplicada: contada uma vez",IF(N(G1539)=0,"ERRO: tarefa fora do Plano Mestre",IF(P1539=0,"Tarefa retirada do plano: não conta","OK")))))</f>
        <v/>
      </c>
    </row>
    <row r="1540">
      <c r="A1540" s="29" t="n"/>
      <c r="B1540" s="25" t="n"/>
      <c r="C1540" s="49" t="n"/>
      <c r="D1540" s="29" t="n"/>
      <c r="E1540" s="23">
        <f>IF(OR(A1540="",B1540=""),"",A1540&amp;"|"&amp;B1540)</f>
        <v/>
      </c>
      <c r="F1540" s="30">
        <f>IF(OR(E1540="",NOT(ISNUMBER(C1540))),"",E1540&amp;"|"&amp;YEAR(C1540)&amp;"-"&amp;RIGHT("0"&amp;MONTH(C1540),2)&amp;"-"&amp;RIGHT("0"&amp;DAY(C1540),2))</f>
        <v/>
      </c>
      <c r="G1540" s="26">
        <f>IF(E1540="","",IFERROR(MATCH(E1540,pl_chave,0),0))</f>
        <v/>
      </c>
      <c r="H1540" s="23">
        <f>IF(G1540="","",IF(G1540=0,"Tarefa fora do plano",INDEX(pl_tag,G1540)))</f>
        <v/>
      </c>
      <c r="I1540" s="30">
        <f>IF(N(G1540)=0,"",INDEX(pl_atividade,G1540))</f>
        <v/>
      </c>
      <c r="J1540" s="50">
        <f>IF(N(G1540)=0,"",INDEX(pl_especialidade,G1540))</f>
        <v/>
      </c>
      <c r="K1540" s="28">
        <f>IF(N(G1540)=0,"",INDEX(pl_duracao,G1540))</f>
        <v/>
      </c>
      <c r="L1540" s="39">
        <f>IF(ISNUMBER(C1540),YEAR(C1540),"")</f>
        <v/>
      </c>
      <c r="M1540" s="39">
        <f>IF(ISNUMBER(C1540),MONTH(C1540),"")</f>
        <v/>
      </c>
      <c r="N1540" s="23">
        <f>IF(L1540="","",IF(NOT(ISNUMBER(crono_ano)),"Informe o ano",IF(L1540&lt;crono_ano,"Antes do ano",IF(L1540&gt;crono_ano,"Depois do ano","No ano"))))</f>
        <v/>
      </c>
      <c r="O1540" s="39">
        <f>IF(F1540="","",IF(COUNTIF(F$7:F1540,F1540)=1,1,0))</f>
        <v/>
      </c>
      <c r="P1540" s="39">
        <f>IF(A1540&amp;B1540&amp;C1540="","",IF(AND(O1540=1,N(G1540)&gt;0),IF(INDEX(pl_ativa,MAX(1,N(G1540)))="Sim",1,0),0))</f>
        <v/>
      </c>
      <c r="Q1540" s="39">
        <f>IF(F1540="","",COUNTIFS(ex_chave_oc,F1540,ex_cancelada,"&lt;&gt;Sim"))</f>
        <v/>
      </c>
      <c r="R1540" s="51">
        <f>IF(P1540="","",IF(AND(P1540=1,N(Q1540)&gt;0),1,0))</f>
        <v/>
      </c>
      <c r="S1540" s="30">
        <f>IF(P1540="","",IF(F1540="","ERRO: data prevista ausente ou inválida",IF(O1540=0,"Duplicada: contada uma vez",IF(N(G1540)=0,"ERRO: tarefa fora do Plano Mestre",IF(P1540=0,"Tarefa retirada do plano: não conta","OK")))))</f>
        <v/>
      </c>
    </row>
    <row r="1541">
      <c r="A1541" s="29" t="n"/>
      <c r="B1541" s="25" t="n"/>
      <c r="C1541" s="49" t="n"/>
      <c r="D1541" s="29" t="n"/>
      <c r="E1541" s="23">
        <f>IF(OR(A1541="",B1541=""),"",A1541&amp;"|"&amp;B1541)</f>
        <v/>
      </c>
      <c r="F1541" s="30">
        <f>IF(OR(E1541="",NOT(ISNUMBER(C1541))),"",E1541&amp;"|"&amp;YEAR(C1541)&amp;"-"&amp;RIGHT("0"&amp;MONTH(C1541),2)&amp;"-"&amp;RIGHT("0"&amp;DAY(C1541),2))</f>
        <v/>
      </c>
      <c r="G1541" s="26">
        <f>IF(E1541="","",IFERROR(MATCH(E1541,pl_chave,0),0))</f>
        <v/>
      </c>
      <c r="H1541" s="23">
        <f>IF(G1541="","",IF(G1541=0,"Tarefa fora do plano",INDEX(pl_tag,G1541)))</f>
        <v/>
      </c>
      <c r="I1541" s="30">
        <f>IF(N(G1541)=0,"",INDEX(pl_atividade,G1541))</f>
        <v/>
      </c>
      <c r="J1541" s="50">
        <f>IF(N(G1541)=0,"",INDEX(pl_especialidade,G1541))</f>
        <v/>
      </c>
      <c r="K1541" s="28">
        <f>IF(N(G1541)=0,"",INDEX(pl_duracao,G1541))</f>
        <v/>
      </c>
      <c r="L1541" s="39">
        <f>IF(ISNUMBER(C1541),YEAR(C1541),"")</f>
        <v/>
      </c>
      <c r="M1541" s="39">
        <f>IF(ISNUMBER(C1541),MONTH(C1541),"")</f>
        <v/>
      </c>
      <c r="N1541" s="23">
        <f>IF(L1541="","",IF(NOT(ISNUMBER(crono_ano)),"Informe o ano",IF(L1541&lt;crono_ano,"Antes do ano",IF(L1541&gt;crono_ano,"Depois do ano","No ano"))))</f>
        <v/>
      </c>
      <c r="O1541" s="39">
        <f>IF(F1541="","",IF(COUNTIF(F$7:F1541,F1541)=1,1,0))</f>
        <v/>
      </c>
      <c r="P1541" s="39">
        <f>IF(A1541&amp;B1541&amp;C1541="","",IF(AND(O1541=1,N(G1541)&gt;0),IF(INDEX(pl_ativa,MAX(1,N(G1541)))="Sim",1,0),0))</f>
        <v/>
      </c>
      <c r="Q1541" s="39">
        <f>IF(F1541="","",COUNTIFS(ex_chave_oc,F1541,ex_cancelada,"&lt;&gt;Sim"))</f>
        <v/>
      </c>
      <c r="R1541" s="51">
        <f>IF(P1541="","",IF(AND(P1541=1,N(Q1541)&gt;0),1,0))</f>
        <v/>
      </c>
      <c r="S1541" s="30">
        <f>IF(P1541="","",IF(F1541="","ERRO: data prevista ausente ou inválida",IF(O1541=0,"Duplicada: contada uma vez",IF(N(G1541)=0,"ERRO: tarefa fora do Plano Mestre",IF(P1541=0,"Tarefa retirada do plano: não conta","OK")))))</f>
        <v/>
      </c>
    </row>
    <row r="1542">
      <c r="A1542" s="29" t="n"/>
      <c r="B1542" s="25" t="n"/>
      <c r="C1542" s="49" t="n"/>
      <c r="D1542" s="29" t="n"/>
      <c r="E1542" s="23">
        <f>IF(OR(A1542="",B1542=""),"",A1542&amp;"|"&amp;B1542)</f>
        <v/>
      </c>
      <c r="F1542" s="30">
        <f>IF(OR(E1542="",NOT(ISNUMBER(C1542))),"",E1542&amp;"|"&amp;YEAR(C1542)&amp;"-"&amp;RIGHT("0"&amp;MONTH(C1542),2)&amp;"-"&amp;RIGHT("0"&amp;DAY(C1542),2))</f>
        <v/>
      </c>
      <c r="G1542" s="26">
        <f>IF(E1542="","",IFERROR(MATCH(E1542,pl_chave,0),0))</f>
        <v/>
      </c>
      <c r="H1542" s="23">
        <f>IF(G1542="","",IF(G1542=0,"Tarefa fora do plano",INDEX(pl_tag,G1542)))</f>
        <v/>
      </c>
      <c r="I1542" s="30">
        <f>IF(N(G1542)=0,"",INDEX(pl_atividade,G1542))</f>
        <v/>
      </c>
      <c r="J1542" s="50">
        <f>IF(N(G1542)=0,"",INDEX(pl_especialidade,G1542))</f>
        <v/>
      </c>
      <c r="K1542" s="28">
        <f>IF(N(G1542)=0,"",INDEX(pl_duracao,G1542))</f>
        <v/>
      </c>
      <c r="L1542" s="39">
        <f>IF(ISNUMBER(C1542),YEAR(C1542),"")</f>
        <v/>
      </c>
      <c r="M1542" s="39">
        <f>IF(ISNUMBER(C1542),MONTH(C1542),"")</f>
        <v/>
      </c>
      <c r="N1542" s="23">
        <f>IF(L1542="","",IF(NOT(ISNUMBER(crono_ano)),"Informe o ano",IF(L1542&lt;crono_ano,"Antes do ano",IF(L1542&gt;crono_ano,"Depois do ano","No ano"))))</f>
        <v/>
      </c>
      <c r="O1542" s="39">
        <f>IF(F1542="","",IF(COUNTIF(F$7:F1542,F1542)=1,1,0))</f>
        <v/>
      </c>
      <c r="P1542" s="39">
        <f>IF(A1542&amp;B1542&amp;C1542="","",IF(AND(O1542=1,N(G1542)&gt;0),IF(INDEX(pl_ativa,MAX(1,N(G1542)))="Sim",1,0),0))</f>
        <v/>
      </c>
      <c r="Q1542" s="39">
        <f>IF(F1542="","",COUNTIFS(ex_chave_oc,F1542,ex_cancelada,"&lt;&gt;Sim"))</f>
        <v/>
      </c>
      <c r="R1542" s="51">
        <f>IF(P1542="","",IF(AND(P1542=1,N(Q1542)&gt;0),1,0))</f>
        <v/>
      </c>
      <c r="S1542" s="30">
        <f>IF(P1542="","",IF(F1542="","ERRO: data prevista ausente ou inválida",IF(O1542=0,"Duplicada: contada uma vez",IF(N(G1542)=0,"ERRO: tarefa fora do Plano Mestre",IF(P1542=0,"Tarefa retirada do plano: não conta","OK")))))</f>
        <v/>
      </c>
    </row>
    <row r="1543">
      <c r="A1543" s="29" t="n"/>
      <c r="B1543" s="25" t="n"/>
      <c r="C1543" s="49" t="n"/>
      <c r="D1543" s="29" t="n"/>
      <c r="E1543" s="23">
        <f>IF(OR(A1543="",B1543=""),"",A1543&amp;"|"&amp;B1543)</f>
        <v/>
      </c>
      <c r="F1543" s="30">
        <f>IF(OR(E1543="",NOT(ISNUMBER(C1543))),"",E1543&amp;"|"&amp;YEAR(C1543)&amp;"-"&amp;RIGHT("0"&amp;MONTH(C1543),2)&amp;"-"&amp;RIGHT("0"&amp;DAY(C1543),2))</f>
        <v/>
      </c>
      <c r="G1543" s="26">
        <f>IF(E1543="","",IFERROR(MATCH(E1543,pl_chave,0),0))</f>
        <v/>
      </c>
      <c r="H1543" s="23">
        <f>IF(G1543="","",IF(G1543=0,"Tarefa fora do plano",INDEX(pl_tag,G1543)))</f>
        <v/>
      </c>
      <c r="I1543" s="30">
        <f>IF(N(G1543)=0,"",INDEX(pl_atividade,G1543))</f>
        <v/>
      </c>
      <c r="J1543" s="50">
        <f>IF(N(G1543)=0,"",INDEX(pl_especialidade,G1543))</f>
        <v/>
      </c>
      <c r="K1543" s="28">
        <f>IF(N(G1543)=0,"",INDEX(pl_duracao,G1543))</f>
        <v/>
      </c>
      <c r="L1543" s="39">
        <f>IF(ISNUMBER(C1543),YEAR(C1543),"")</f>
        <v/>
      </c>
      <c r="M1543" s="39">
        <f>IF(ISNUMBER(C1543),MONTH(C1543),"")</f>
        <v/>
      </c>
      <c r="N1543" s="23">
        <f>IF(L1543="","",IF(NOT(ISNUMBER(crono_ano)),"Informe o ano",IF(L1543&lt;crono_ano,"Antes do ano",IF(L1543&gt;crono_ano,"Depois do ano","No ano"))))</f>
        <v/>
      </c>
      <c r="O1543" s="39">
        <f>IF(F1543="","",IF(COUNTIF(F$7:F1543,F1543)=1,1,0))</f>
        <v/>
      </c>
      <c r="P1543" s="39">
        <f>IF(A1543&amp;B1543&amp;C1543="","",IF(AND(O1543=1,N(G1543)&gt;0),IF(INDEX(pl_ativa,MAX(1,N(G1543)))="Sim",1,0),0))</f>
        <v/>
      </c>
      <c r="Q1543" s="39">
        <f>IF(F1543="","",COUNTIFS(ex_chave_oc,F1543,ex_cancelada,"&lt;&gt;Sim"))</f>
        <v/>
      </c>
      <c r="R1543" s="51">
        <f>IF(P1543="","",IF(AND(P1543=1,N(Q1543)&gt;0),1,0))</f>
        <v/>
      </c>
      <c r="S1543" s="30">
        <f>IF(P1543="","",IF(F1543="","ERRO: data prevista ausente ou inválida",IF(O1543=0,"Duplicada: contada uma vez",IF(N(G1543)=0,"ERRO: tarefa fora do Plano Mestre",IF(P1543=0,"Tarefa retirada do plano: não conta","OK")))))</f>
        <v/>
      </c>
    </row>
    <row r="1544">
      <c r="A1544" s="29" t="n"/>
      <c r="B1544" s="25" t="n"/>
      <c r="C1544" s="49" t="n"/>
      <c r="D1544" s="29" t="n"/>
      <c r="E1544" s="23">
        <f>IF(OR(A1544="",B1544=""),"",A1544&amp;"|"&amp;B1544)</f>
        <v/>
      </c>
      <c r="F1544" s="30">
        <f>IF(OR(E1544="",NOT(ISNUMBER(C1544))),"",E1544&amp;"|"&amp;YEAR(C1544)&amp;"-"&amp;RIGHT("0"&amp;MONTH(C1544),2)&amp;"-"&amp;RIGHT("0"&amp;DAY(C1544),2))</f>
        <v/>
      </c>
      <c r="G1544" s="26">
        <f>IF(E1544="","",IFERROR(MATCH(E1544,pl_chave,0),0))</f>
        <v/>
      </c>
      <c r="H1544" s="23">
        <f>IF(G1544="","",IF(G1544=0,"Tarefa fora do plano",INDEX(pl_tag,G1544)))</f>
        <v/>
      </c>
      <c r="I1544" s="30">
        <f>IF(N(G1544)=0,"",INDEX(pl_atividade,G1544))</f>
        <v/>
      </c>
      <c r="J1544" s="50">
        <f>IF(N(G1544)=0,"",INDEX(pl_especialidade,G1544))</f>
        <v/>
      </c>
      <c r="K1544" s="28">
        <f>IF(N(G1544)=0,"",INDEX(pl_duracao,G1544))</f>
        <v/>
      </c>
      <c r="L1544" s="39">
        <f>IF(ISNUMBER(C1544),YEAR(C1544),"")</f>
        <v/>
      </c>
      <c r="M1544" s="39">
        <f>IF(ISNUMBER(C1544),MONTH(C1544),"")</f>
        <v/>
      </c>
      <c r="N1544" s="23">
        <f>IF(L1544="","",IF(NOT(ISNUMBER(crono_ano)),"Informe o ano",IF(L1544&lt;crono_ano,"Antes do ano",IF(L1544&gt;crono_ano,"Depois do ano","No ano"))))</f>
        <v/>
      </c>
      <c r="O1544" s="39">
        <f>IF(F1544="","",IF(COUNTIF(F$7:F1544,F1544)=1,1,0))</f>
        <v/>
      </c>
      <c r="P1544" s="39">
        <f>IF(A1544&amp;B1544&amp;C1544="","",IF(AND(O1544=1,N(G1544)&gt;0),IF(INDEX(pl_ativa,MAX(1,N(G1544)))="Sim",1,0),0))</f>
        <v/>
      </c>
      <c r="Q1544" s="39">
        <f>IF(F1544="","",COUNTIFS(ex_chave_oc,F1544,ex_cancelada,"&lt;&gt;Sim"))</f>
        <v/>
      </c>
      <c r="R1544" s="51">
        <f>IF(P1544="","",IF(AND(P1544=1,N(Q1544)&gt;0),1,0))</f>
        <v/>
      </c>
      <c r="S1544" s="30">
        <f>IF(P1544="","",IF(F1544="","ERRO: data prevista ausente ou inválida",IF(O1544=0,"Duplicada: contada uma vez",IF(N(G1544)=0,"ERRO: tarefa fora do Plano Mestre",IF(P1544=0,"Tarefa retirada do plano: não conta","OK")))))</f>
        <v/>
      </c>
    </row>
    <row r="1545">
      <c r="A1545" s="29" t="n"/>
      <c r="B1545" s="25" t="n"/>
      <c r="C1545" s="49" t="n"/>
      <c r="D1545" s="29" t="n"/>
      <c r="E1545" s="23">
        <f>IF(OR(A1545="",B1545=""),"",A1545&amp;"|"&amp;B1545)</f>
        <v/>
      </c>
      <c r="F1545" s="30">
        <f>IF(OR(E1545="",NOT(ISNUMBER(C1545))),"",E1545&amp;"|"&amp;YEAR(C1545)&amp;"-"&amp;RIGHT("0"&amp;MONTH(C1545),2)&amp;"-"&amp;RIGHT("0"&amp;DAY(C1545),2))</f>
        <v/>
      </c>
      <c r="G1545" s="26">
        <f>IF(E1545="","",IFERROR(MATCH(E1545,pl_chave,0),0))</f>
        <v/>
      </c>
      <c r="H1545" s="23">
        <f>IF(G1545="","",IF(G1545=0,"Tarefa fora do plano",INDEX(pl_tag,G1545)))</f>
        <v/>
      </c>
      <c r="I1545" s="30">
        <f>IF(N(G1545)=0,"",INDEX(pl_atividade,G1545))</f>
        <v/>
      </c>
      <c r="J1545" s="50">
        <f>IF(N(G1545)=0,"",INDEX(pl_especialidade,G1545))</f>
        <v/>
      </c>
      <c r="K1545" s="28">
        <f>IF(N(G1545)=0,"",INDEX(pl_duracao,G1545))</f>
        <v/>
      </c>
      <c r="L1545" s="39">
        <f>IF(ISNUMBER(C1545),YEAR(C1545),"")</f>
        <v/>
      </c>
      <c r="M1545" s="39">
        <f>IF(ISNUMBER(C1545),MONTH(C1545),"")</f>
        <v/>
      </c>
      <c r="N1545" s="23">
        <f>IF(L1545="","",IF(NOT(ISNUMBER(crono_ano)),"Informe o ano",IF(L1545&lt;crono_ano,"Antes do ano",IF(L1545&gt;crono_ano,"Depois do ano","No ano"))))</f>
        <v/>
      </c>
      <c r="O1545" s="39">
        <f>IF(F1545="","",IF(COUNTIF(F$7:F1545,F1545)=1,1,0))</f>
        <v/>
      </c>
      <c r="P1545" s="39">
        <f>IF(A1545&amp;B1545&amp;C1545="","",IF(AND(O1545=1,N(G1545)&gt;0),IF(INDEX(pl_ativa,MAX(1,N(G1545)))="Sim",1,0),0))</f>
        <v/>
      </c>
      <c r="Q1545" s="39">
        <f>IF(F1545="","",COUNTIFS(ex_chave_oc,F1545,ex_cancelada,"&lt;&gt;Sim"))</f>
        <v/>
      </c>
      <c r="R1545" s="51">
        <f>IF(P1545="","",IF(AND(P1545=1,N(Q1545)&gt;0),1,0))</f>
        <v/>
      </c>
      <c r="S1545" s="30">
        <f>IF(P1545="","",IF(F1545="","ERRO: data prevista ausente ou inválida",IF(O1545=0,"Duplicada: contada uma vez",IF(N(G1545)=0,"ERRO: tarefa fora do Plano Mestre",IF(P1545=0,"Tarefa retirada do plano: não conta","OK")))))</f>
        <v/>
      </c>
    </row>
    <row r="1546">
      <c r="A1546" s="29" t="n"/>
      <c r="B1546" s="25" t="n"/>
      <c r="C1546" s="49" t="n"/>
      <c r="D1546" s="29" t="n"/>
      <c r="E1546" s="23">
        <f>IF(OR(A1546="",B1546=""),"",A1546&amp;"|"&amp;B1546)</f>
        <v/>
      </c>
      <c r="F1546" s="30">
        <f>IF(OR(E1546="",NOT(ISNUMBER(C1546))),"",E1546&amp;"|"&amp;YEAR(C1546)&amp;"-"&amp;RIGHT("0"&amp;MONTH(C1546),2)&amp;"-"&amp;RIGHT("0"&amp;DAY(C1546),2))</f>
        <v/>
      </c>
      <c r="G1546" s="26">
        <f>IF(E1546="","",IFERROR(MATCH(E1546,pl_chave,0),0))</f>
        <v/>
      </c>
      <c r="H1546" s="23">
        <f>IF(G1546="","",IF(G1546=0,"Tarefa fora do plano",INDEX(pl_tag,G1546)))</f>
        <v/>
      </c>
      <c r="I1546" s="30">
        <f>IF(N(G1546)=0,"",INDEX(pl_atividade,G1546))</f>
        <v/>
      </c>
      <c r="J1546" s="50">
        <f>IF(N(G1546)=0,"",INDEX(pl_especialidade,G1546))</f>
        <v/>
      </c>
      <c r="K1546" s="28">
        <f>IF(N(G1546)=0,"",INDEX(pl_duracao,G1546))</f>
        <v/>
      </c>
      <c r="L1546" s="39">
        <f>IF(ISNUMBER(C1546),YEAR(C1546),"")</f>
        <v/>
      </c>
      <c r="M1546" s="39">
        <f>IF(ISNUMBER(C1546),MONTH(C1546),"")</f>
        <v/>
      </c>
      <c r="N1546" s="23">
        <f>IF(L1546="","",IF(NOT(ISNUMBER(crono_ano)),"Informe o ano",IF(L1546&lt;crono_ano,"Antes do ano",IF(L1546&gt;crono_ano,"Depois do ano","No ano"))))</f>
        <v/>
      </c>
      <c r="O1546" s="39">
        <f>IF(F1546="","",IF(COUNTIF(F$7:F1546,F1546)=1,1,0))</f>
        <v/>
      </c>
      <c r="P1546" s="39">
        <f>IF(A1546&amp;B1546&amp;C1546="","",IF(AND(O1546=1,N(G1546)&gt;0),IF(INDEX(pl_ativa,MAX(1,N(G1546)))="Sim",1,0),0))</f>
        <v/>
      </c>
      <c r="Q1546" s="39">
        <f>IF(F1546="","",COUNTIFS(ex_chave_oc,F1546,ex_cancelada,"&lt;&gt;Sim"))</f>
        <v/>
      </c>
      <c r="R1546" s="51">
        <f>IF(P1546="","",IF(AND(P1546=1,N(Q1546)&gt;0),1,0))</f>
        <v/>
      </c>
      <c r="S1546" s="30">
        <f>IF(P1546="","",IF(F1546="","ERRO: data prevista ausente ou inválida",IF(O1546=0,"Duplicada: contada uma vez",IF(N(G1546)=0,"ERRO: tarefa fora do Plano Mestre",IF(P1546=0,"Tarefa retirada do plano: não conta","OK")))))</f>
        <v/>
      </c>
    </row>
    <row r="1547">
      <c r="A1547" s="29" t="n"/>
      <c r="B1547" s="25" t="n"/>
      <c r="C1547" s="49" t="n"/>
      <c r="D1547" s="29" t="n"/>
      <c r="E1547" s="23">
        <f>IF(OR(A1547="",B1547=""),"",A1547&amp;"|"&amp;B1547)</f>
        <v/>
      </c>
      <c r="F1547" s="30">
        <f>IF(OR(E1547="",NOT(ISNUMBER(C1547))),"",E1547&amp;"|"&amp;YEAR(C1547)&amp;"-"&amp;RIGHT("0"&amp;MONTH(C1547),2)&amp;"-"&amp;RIGHT("0"&amp;DAY(C1547),2))</f>
        <v/>
      </c>
      <c r="G1547" s="26">
        <f>IF(E1547="","",IFERROR(MATCH(E1547,pl_chave,0),0))</f>
        <v/>
      </c>
      <c r="H1547" s="23">
        <f>IF(G1547="","",IF(G1547=0,"Tarefa fora do plano",INDEX(pl_tag,G1547)))</f>
        <v/>
      </c>
      <c r="I1547" s="30">
        <f>IF(N(G1547)=0,"",INDEX(pl_atividade,G1547))</f>
        <v/>
      </c>
      <c r="J1547" s="50">
        <f>IF(N(G1547)=0,"",INDEX(pl_especialidade,G1547))</f>
        <v/>
      </c>
      <c r="K1547" s="28">
        <f>IF(N(G1547)=0,"",INDEX(pl_duracao,G1547))</f>
        <v/>
      </c>
      <c r="L1547" s="39">
        <f>IF(ISNUMBER(C1547),YEAR(C1547),"")</f>
        <v/>
      </c>
      <c r="M1547" s="39">
        <f>IF(ISNUMBER(C1547),MONTH(C1547),"")</f>
        <v/>
      </c>
      <c r="N1547" s="23">
        <f>IF(L1547="","",IF(NOT(ISNUMBER(crono_ano)),"Informe o ano",IF(L1547&lt;crono_ano,"Antes do ano",IF(L1547&gt;crono_ano,"Depois do ano","No ano"))))</f>
        <v/>
      </c>
      <c r="O1547" s="39">
        <f>IF(F1547="","",IF(COUNTIF(F$7:F1547,F1547)=1,1,0))</f>
        <v/>
      </c>
      <c r="P1547" s="39">
        <f>IF(A1547&amp;B1547&amp;C1547="","",IF(AND(O1547=1,N(G1547)&gt;0),IF(INDEX(pl_ativa,MAX(1,N(G1547)))="Sim",1,0),0))</f>
        <v/>
      </c>
      <c r="Q1547" s="39">
        <f>IF(F1547="","",COUNTIFS(ex_chave_oc,F1547,ex_cancelada,"&lt;&gt;Sim"))</f>
        <v/>
      </c>
      <c r="R1547" s="51">
        <f>IF(P1547="","",IF(AND(P1547=1,N(Q1547)&gt;0),1,0))</f>
        <v/>
      </c>
      <c r="S1547" s="30">
        <f>IF(P1547="","",IF(F1547="","ERRO: data prevista ausente ou inválida",IF(O1547=0,"Duplicada: contada uma vez",IF(N(G1547)=0,"ERRO: tarefa fora do Plano Mestre",IF(P1547=0,"Tarefa retirada do plano: não conta","OK")))))</f>
        <v/>
      </c>
    </row>
    <row r="1548">
      <c r="A1548" s="29" t="n"/>
      <c r="B1548" s="25" t="n"/>
      <c r="C1548" s="49" t="n"/>
      <c r="D1548" s="29" t="n"/>
      <c r="E1548" s="23">
        <f>IF(OR(A1548="",B1548=""),"",A1548&amp;"|"&amp;B1548)</f>
        <v/>
      </c>
      <c r="F1548" s="30">
        <f>IF(OR(E1548="",NOT(ISNUMBER(C1548))),"",E1548&amp;"|"&amp;YEAR(C1548)&amp;"-"&amp;RIGHT("0"&amp;MONTH(C1548),2)&amp;"-"&amp;RIGHT("0"&amp;DAY(C1548),2))</f>
        <v/>
      </c>
      <c r="G1548" s="26">
        <f>IF(E1548="","",IFERROR(MATCH(E1548,pl_chave,0),0))</f>
        <v/>
      </c>
      <c r="H1548" s="23">
        <f>IF(G1548="","",IF(G1548=0,"Tarefa fora do plano",INDEX(pl_tag,G1548)))</f>
        <v/>
      </c>
      <c r="I1548" s="30">
        <f>IF(N(G1548)=0,"",INDEX(pl_atividade,G1548))</f>
        <v/>
      </c>
      <c r="J1548" s="50">
        <f>IF(N(G1548)=0,"",INDEX(pl_especialidade,G1548))</f>
        <v/>
      </c>
      <c r="K1548" s="28">
        <f>IF(N(G1548)=0,"",INDEX(pl_duracao,G1548))</f>
        <v/>
      </c>
      <c r="L1548" s="39">
        <f>IF(ISNUMBER(C1548),YEAR(C1548),"")</f>
        <v/>
      </c>
      <c r="M1548" s="39">
        <f>IF(ISNUMBER(C1548),MONTH(C1548),"")</f>
        <v/>
      </c>
      <c r="N1548" s="23">
        <f>IF(L1548="","",IF(NOT(ISNUMBER(crono_ano)),"Informe o ano",IF(L1548&lt;crono_ano,"Antes do ano",IF(L1548&gt;crono_ano,"Depois do ano","No ano"))))</f>
        <v/>
      </c>
      <c r="O1548" s="39">
        <f>IF(F1548="","",IF(COUNTIF(F$7:F1548,F1548)=1,1,0))</f>
        <v/>
      </c>
      <c r="P1548" s="39">
        <f>IF(A1548&amp;B1548&amp;C1548="","",IF(AND(O1548=1,N(G1548)&gt;0),IF(INDEX(pl_ativa,MAX(1,N(G1548)))="Sim",1,0),0))</f>
        <v/>
      </c>
      <c r="Q1548" s="39">
        <f>IF(F1548="","",COUNTIFS(ex_chave_oc,F1548,ex_cancelada,"&lt;&gt;Sim"))</f>
        <v/>
      </c>
      <c r="R1548" s="51">
        <f>IF(P1548="","",IF(AND(P1548=1,N(Q1548)&gt;0),1,0))</f>
        <v/>
      </c>
      <c r="S1548" s="30">
        <f>IF(P1548="","",IF(F1548="","ERRO: data prevista ausente ou inválida",IF(O1548=0,"Duplicada: contada uma vez",IF(N(G1548)=0,"ERRO: tarefa fora do Plano Mestre",IF(P1548=0,"Tarefa retirada do plano: não conta","OK")))))</f>
        <v/>
      </c>
    </row>
    <row r="1549">
      <c r="A1549" s="29" t="n"/>
      <c r="B1549" s="25" t="n"/>
      <c r="C1549" s="49" t="n"/>
      <c r="D1549" s="29" t="n"/>
      <c r="E1549" s="23">
        <f>IF(OR(A1549="",B1549=""),"",A1549&amp;"|"&amp;B1549)</f>
        <v/>
      </c>
      <c r="F1549" s="30">
        <f>IF(OR(E1549="",NOT(ISNUMBER(C1549))),"",E1549&amp;"|"&amp;YEAR(C1549)&amp;"-"&amp;RIGHT("0"&amp;MONTH(C1549),2)&amp;"-"&amp;RIGHT("0"&amp;DAY(C1549),2))</f>
        <v/>
      </c>
      <c r="G1549" s="26">
        <f>IF(E1549="","",IFERROR(MATCH(E1549,pl_chave,0),0))</f>
        <v/>
      </c>
      <c r="H1549" s="23">
        <f>IF(G1549="","",IF(G1549=0,"Tarefa fora do plano",INDEX(pl_tag,G1549)))</f>
        <v/>
      </c>
      <c r="I1549" s="30">
        <f>IF(N(G1549)=0,"",INDEX(pl_atividade,G1549))</f>
        <v/>
      </c>
      <c r="J1549" s="50">
        <f>IF(N(G1549)=0,"",INDEX(pl_especialidade,G1549))</f>
        <v/>
      </c>
      <c r="K1549" s="28">
        <f>IF(N(G1549)=0,"",INDEX(pl_duracao,G1549))</f>
        <v/>
      </c>
      <c r="L1549" s="39">
        <f>IF(ISNUMBER(C1549),YEAR(C1549),"")</f>
        <v/>
      </c>
      <c r="M1549" s="39">
        <f>IF(ISNUMBER(C1549),MONTH(C1549),"")</f>
        <v/>
      </c>
      <c r="N1549" s="23">
        <f>IF(L1549="","",IF(NOT(ISNUMBER(crono_ano)),"Informe o ano",IF(L1549&lt;crono_ano,"Antes do ano",IF(L1549&gt;crono_ano,"Depois do ano","No ano"))))</f>
        <v/>
      </c>
      <c r="O1549" s="39">
        <f>IF(F1549="","",IF(COUNTIF(F$7:F1549,F1549)=1,1,0))</f>
        <v/>
      </c>
      <c r="P1549" s="39">
        <f>IF(A1549&amp;B1549&amp;C1549="","",IF(AND(O1549=1,N(G1549)&gt;0),IF(INDEX(pl_ativa,MAX(1,N(G1549)))="Sim",1,0),0))</f>
        <v/>
      </c>
      <c r="Q1549" s="39">
        <f>IF(F1549="","",COUNTIFS(ex_chave_oc,F1549,ex_cancelada,"&lt;&gt;Sim"))</f>
        <v/>
      </c>
      <c r="R1549" s="51">
        <f>IF(P1549="","",IF(AND(P1549=1,N(Q1549)&gt;0),1,0))</f>
        <v/>
      </c>
      <c r="S1549" s="30">
        <f>IF(P1549="","",IF(F1549="","ERRO: data prevista ausente ou inválida",IF(O1549=0,"Duplicada: contada uma vez",IF(N(G1549)=0,"ERRO: tarefa fora do Plano Mestre",IF(P1549=0,"Tarefa retirada do plano: não conta","OK")))))</f>
        <v/>
      </c>
    </row>
    <row r="1550">
      <c r="A1550" s="29" t="n"/>
      <c r="B1550" s="25" t="n"/>
      <c r="C1550" s="49" t="n"/>
      <c r="D1550" s="29" t="n"/>
      <c r="E1550" s="23">
        <f>IF(OR(A1550="",B1550=""),"",A1550&amp;"|"&amp;B1550)</f>
        <v/>
      </c>
      <c r="F1550" s="30">
        <f>IF(OR(E1550="",NOT(ISNUMBER(C1550))),"",E1550&amp;"|"&amp;YEAR(C1550)&amp;"-"&amp;RIGHT("0"&amp;MONTH(C1550),2)&amp;"-"&amp;RIGHT("0"&amp;DAY(C1550),2))</f>
        <v/>
      </c>
      <c r="G1550" s="26">
        <f>IF(E1550="","",IFERROR(MATCH(E1550,pl_chave,0),0))</f>
        <v/>
      </c>
      <c r="H1550" s="23">
        <f>IF(G1550="","",IF(G1550=0,"Tarefa fora do plano",INDEX(pl_tag,G1550)))</f>
        <v/>
      </c>
      <c r="I1550" s="30">
        <f>IF(N(G1550)=0,"",INDEX(pl_atividade,G1550))</f>
        <v/>
      </c>
      <c r="J1550" s="50">
        <f>IF(N(G1550)=0,"",INDEX(pl_especialidade,G1550))</f>
        <v/>
      </c>
      <c r="K1550" s="28">
        <f>IF(N(G1550)=0,"",INDEX(pl_duracao,G1550))</f>
        <v/>
      </c>
      <c r="L1550" s="39">
        <f>IF(ISNUMBER(C1550),YEAR(C1550),"")</f>
        <v/>
      </c>
      <c r="M1550" s="39">
        <f>IF(ISNUMBER(C1550),MONTH(C1550),"")</f>
        <v/>
      </c>
      <c r="N1550" s="23">
        <f>IF(L1550="","",IF(NOT(ISNUMBER(crono_ano)),"Informe o ano",IF(L1550&lt;crono_ano,"Antes do ano",IF(L1550&gt;crono_ano,"Depois do ano","No ano"))))</f>
        <v/>
      </c>
      <c r="O1550" s="39">
        <f>IF(F1550="","",IF(COUNTIF(F$7:F1550,F1550)=1,1,0))</f>
        <v/>
      </c>
      <c r="P1550" s="39">
        <f>IF(A1550&amp;B1550&amp;C1550="","",IF(AND(O1550=1,N(G1550)&gt;0),IF(INDEX(pl_ativa,MAX(1,N(G1550)))="Sim",1,0),0))</f>
        <v/>
      </c>
      <c r="Q1550" s="39">
        <f>IF(F1550="","",COUNTIFS(ex_chave_oc,F1550,ex_cancelada,"&lt;&gt;Sim"))</f>
        <v/>
      </c>
      <c r="R1550" s="51">
        <f>IF(P1550="","",IF(AND(P1550=1,N(Q1550)&gt;0),1,0))</f>
        <v/>
      </c>
      <c r="S1550" s="30">
        <f>IF(P1550="","",IF(F1550="","ERRO: data prevista ausente ou inválida",IF(O1550=0,"Duplicada: contada uma vez",IF(N(G1550)=0,"ERRO: tarefa fora do Plano Mestre",IF(P1550=0,"Tarefa retirada do plano: não conta","OK")))))</f>
        <v/>
      </c>
    </row>
    <row r="1551">
      <c r="A1551" s="29" t="n"/>
      <c r="B1551" s="25" t="n"/>
      <c r="C1551" s="49" t="n"/>
      <c r="D1551" s="29" t="n"/>
      <c r="E1551" s="23">
        <f>IF(OR(A1551="",B1551=""),"",A1551&amp;"|"&amp;B1551)</f>
        <v/>
      </c>
      <c r="F1551" s="30">
        <f>IF(OR(E1551="",NOT(ISNUMBER(C1551))),"",E1551&amp;"|"&amp;YEAR(C1551)&amp;"-"&amp;RIGHT("0"&amp;MONTH(C1551),2)&amp;"-"&amp;RIGHT("0"&amp;DAY(C1551),2))</f>
        <v/>
      </c>
      <c r="G1551" s="26">
        <f>IF(E1551="","",IFERROR(MATCH(E1551,pl_chave,0),0))</f>
        <v/>
      </c>
      <c r="H1551" s="23">
        <f>IF(G1551="","",IF(G1551=0,"Tarefa fora do plano",INDEX(pl_tag,G1551)))</f>
        <v/>
      </c>
      <c r="I1551" s="30">
        <f>IF(N(G1551)=0,"",INDEX(pl_atividade,G1551))</f>
        <v/>
      </c>
      <c r="J1551" s="50">
        <f>IF(N(G1551)=0,"",INDEX(pl_especialidade,G1551))</f>
        <v/>
      </c>
      <c r="K1551" s="28">
        <f>IF(N(G1551)=0,"",INDEX(pl_duracao,G1551))</f>
        <v/>
      </c>
      <c r="L1551" s="39">
        <f>IF(ISNUMBER(C1551),YEAR(C1551),"")</f>
        <v/>
      </c>
      <c r="M1551" s="39">
        <f>IF(ISNUMBER(C1551),MONTH(C1551),"")</f>
        <v/>
      </c>
      <c r="N1551" s="23">
        <f>IF(L1551="","",IF(NOT(ISNUMBER(crono_ano)),"Informe o ano",IF(L1551&lt;crono_ano,"Antes do ano",IF(L1551&gt;crono_ano,"Depois do ano","No ano"))))</f>
        <v/>
      </c>
      <c r="O1551" s="39">
        <f>IF(F1551="","",IF(COUNTIF(F$7:F1551,F1551)=1,1,0))</f>
        <v/>
      </c>
      <c r="P1551" s="39">
        <f>IF(A1551&amp;B1551&amp;C1551="","",IF(AND(O1551=1,N(G1551)&gt;0),IF(INDEX(pl_ativa,MAX(1,N(G1551)))="Sim",1,0),0))</f>
        <v/>
      </c>
      <c r="Q1551" s="39">
        <f>IF(F1551="","",COUNTIFS(ex_chave_oc,F1551,ex_cancelada,"&lt;&gt;Sim"))</f>
        <v/>
      </c>
      <c r="R1551" s="51">
        <f>IF(P1551="","",IF(AND(P1551=1,N(Q1551)&gt;0),1,0))</f>
        <v/>
      </c>
      <c r="S1551" s="30">
        <f>IF(P1551="","",IF(F1551="","ERRO: data prevista ausente ou inválida",IF(O1551=0,"Duplicada: contada uma vez",IF(N(G1551)=0,"ERRO: tarefa fora do Plano Mestre",IF(P1551=0,"Tarefa retirada do plano: não conta","OK")))))</f>
        <v/>
      </c>
    </row>
    <row r="1552">
      <c r="A1552" s="29" t="n"/>
      <c r="B1552" s="25" t="n"/>
      <c r="C1552" s="49" t="n"/>
      <c r="D1552" s="29" t="n"/>
      <c r="E1552" s="23">
        <f>IF(OR(A1552="",B1552=""),"",A1552&amp;"|"&amp;B1552)</f>
        <v/>
      </c>
      <c r="F1552" s="30">
        <f>IF(OR(E1552="",NOT(ISNUMBER(C1552))),"",E1552&amp;"|"&amp;YEAR(C1552)&amp;"-"&amp;RIGHT("0"&amp;MONTH(C1552),2)&amp;"-"&amp;RIGHT("0"&amp;DAY(C1552),2))</f>
        <v/>
      </c>
      <c r="G1552" s="26">
        <f>IF(E1552="","",IFERROR(MATCH(E1552,pl_chave,0),0))</f>
        <v/>
      </c>
      <c r="H1552" s="23">
        <f>IF(G1552="","",IF(G1552=0,"Tarefa fora do plano",INDEX(pl_tag,G1552)))</f>
        <v/>
      </c>
      <c r="I1552" s="30">
        <f>IF(N(G1552)=0,"",INDEX(pl_atividade,G1552))</f>
        <v/>
      </c>
      <c r="J1552" s="50">
        <f>IF(N(G1552)=0,"",INDEX(pl_especialidade,G1552))</f>
        <v/>
      </c>
      <c r="K1552" s="28">
        <f>IF(N(G1552)=0,"",INDEX(pl_duracao,G1552))</f>
        <v/>
      </c>
      <c r="L1552" s="39">
        <f>IF(ISNUMBER(C1552),YEAR(C1552),"")</f>
        <v/>
      </c>
      <c r="M1552" s="39">
        <f>IF(ISNUMBER(C1552),MONTH(C1552),"")</f>
        <v/>
      </c>
      <c r="N1552" s="23">
        <f>IF(L1552="","",IF(NOT(ISNUMBER(crono_ano)),"Informe o ano",IF(L1552&lt;crono_ano,"Antes do ano",IF(L1552&gt;crono_ano,"Depois do ano","No ano"))))</f>
        <v/>
      </c>
      <c r="O1552" s="39">
        <f>IF(F1552="","",IF(COUNTIF(F$7:F1552,F1552)=1,1,0))</f>
        <v/>
      </c>
      <c r="P1552" s="39">
        <f>IF(A1552&amp;B1552&amp;C1552="","",IF(AND(O1552=1,N(G1552)&gt;0),IF(INDEX(pl_ativa,MAX(1,N(G1552)))="Sim",1,0),0))</f>
        <v/>
      </c>
      <c r="Q1552" s="39">
        <f>IF(F1552="","",COUNTIFS(ex_chave_oc,F1552,ex_cancelada,"&lt;&gt;Sim"))</f>
        <v/>
      </c>
      <c r="R1552" s="51">
        <f>IF(P1552="","",IF(AND(P1552=1,N(Q1552)&gt;0),1,0))</f>
        <v/>
      </c>
      <c r="S1552" s="30">
        <f>IF(P1552="","",IF(F1552="","ERRO: data prevista ausente ou inválida",IF(O1552=0,"Duplicada: contada uma vez",IF(N(G1552)=0,"ERRO: tarefa fora do Plano Mestre",IF(P1552=0,"Tarefa retirada do plano: não conta","OK")))))</f>
        <v/>
      </c>
    </row>
    <row r="1553">
      <c r="A1553" s="29" t="n"/>
      <c r="B1553" s="25" t="n"/>
      <c r="C1553" s="49" t="n"/>
      <c r="D1553" s="29" t="n"/>
      <c r="E1553" s="23">
        <f>IF(OR(A1553="",B1553=""),"",A1553&amp;"|"&amp;B1553)</f>
        <v/>
      </c>
      <c r="F1553" s="30">
        <f>IF(OR(E1553="",NOT(ISNUMBER(C1553))),"",E1553&amp;"|"&amp;YEAR(C1553)&amp;"-"&amp;RIGHT("0"&amp;MONTH(C1553),2)&amp;"-"&amp;RIGHT("0"&amp;DAY(C1553),2))</f>
        <v/>
      </c>
      <c r="G1553" s="26">
        <f>IF(E1553="","",IFERROR(MATCH(E1553,pl_chave,0),0))</f>
        <v/>
      </c>
      <c r="H1553" s="23">
        <f>IF(G1553="","",IF(G1553=0,"Tarefa fora do plano",INDEX(pl_tag,G1553)))</f>
        <v/>
      </c>
      <c r="I1553" s="30">
        <f>IF(N(G1553)=0,"",INDEX(pl_atividade,G1553))</f>
        <v/>
      </c>
      <c r="J1553" s="50">
        <f>IF(N(G1553)=0,"",INDEX(pl_especialidade,G1553))</f>
        <v/>
      </c>
      <c r="K1553" s="28">
        <f>IF(N(G1553)=0,"",INDEX(pl_duracao,G1553))</f>
        <v/>
      </c>
      <c r="L1553" s="39">
        <f>IF(ISNUMBER(C1553),YEAR(C1553),"")</f>
        <v/>
      </c>
      <c r="M1553" s="39">
        <f>IF(ISNUMBER(C1553),MONTH(C1553),"")</f>
        <v/>
      </c>
      <c r="N1553" s="23">
        <f>IF(L1553="","",IF(NOT(ISNUMBER(crono_ano)),"Informe o ano",IF(L1553&lt;crono_ano,"Antes do ano",IF(L1553&gt;crono_ano,"Depois do ano","No ano"))))</f>
        <v/>
      </c>
      <c r="O1553" s="39">
        <f>IF(F1553="","",IF(COUNTIF(F$7:F1553,F1553)=1,1,0))</f>
        <v/>
      </c>
      <c r="P1553" s="39">
        <f>IF(A1553&amp;B1553&amp;C1553="","",IF(AND(O1553=1,N(G1553)&gt;0),IF(INDEX(pl_ativa,MAX(1,N(G1553)))="Sim",1,0),0))</f>
        <v/>
      </c>
      <c r="Q1553" s="39">
        <f>IF(F1553="","",COUNTIFS(ex_chave_oc,F1553,ex_cancelada,"&lt;&gt;Sim"))</f>
        <v/>
      </c>
      <c r="R1553" s="51">
        <f>IF(P1553="","",IF(AND(P1553=1,N(Q1553)&gt;0),1,0))</f>
        <v/>
      </c>
      <c r="S1553" s="30">
        <f>IF(P1553="","",IF(F1553="","ERRO: data prevista ausente ou inválida",IF(O1553=0,"Duplicada: contada uma vez",IF(N(G1553)=0,"ERRO: tarefa fora do Plano Mestre",IF(P1553=0,"Tarefa retirada do plano: não conta","OK")))))</f>
        <v/>
      </c>
    </row>
    <row r="1554">
      <c r="A1554" s="29" t="n"/>
      <c r="B1554" s="25" t="n"/>
      <c r="C1554" s="49" t="n"/>
      <c r="D1554" s="29" t="n"/>
      <c r="E1554" s="23">
        <f>IF(OR(A1554="",B1554=""),"",A1554&amp;"|"&amp;B1554)</f>
        <v/>
      </c>
      <c r="F1554" s="30">
        <f>IF(OR(E1554="",NOT(ISNUMBER(C1554))),"",E1554&amp;"|"&amp;YEAR(C1554)&amp;"-"&amp;RIGHT("0"&amp;MONTH(C1554),2)&amp;"-"&amp;RIGHT("0"&amp;DAY(C1554),2))</f>
        <v/>
      </c>
      <c r="G1554" s="26">
        <f>IF(E1554="","",IFERROR(MATCH(E1554,pl_chave,0),0))</f>
        <v/>
      </c>
      <c r="H1554" s="23">
        <f>IF(G1554="","",IF(G1554=0,"Tarefa fora do plano",INDEX(pl_tag,G1554)))</f>
        <v/>
      </c>
      <c r="I1554" s="30">
        <f>IF(N(G1554)=0,"",INDEX(pl_atividade,G1554))</f>
        <v/>
      </c>
      <c r="J1554" s="50">
        <f>IF(N(G1554)=0,"",INDEX(pl_especialidade,G1554))</f>
        <v/>
      </c>
      <c r="K1554" s="28">
        <f>IF(N(G1554)=0,"",INDEX(pl_duracao,G1554))</f>
        <v/>
      </c>
      <c r="L1554" s="39">
        <f>IF(ISNUMBER(C1554),YEAR(C1554),"")</f>
        <v/>
      </c>
      <c r="M1554" s="39">
        <f>IF(ISNUMBER(C1554),MONTH(C1554),"")</f>
        <v/>
      </c>
      <c r="N1554" s="23">
        <f>IF(L1554="","",IF(NOT(ISNUMBER(crono_ano)),"Informe o ano",IF(L1554&lt;crono_ano,"Antes do ano",IF(L1554&gt;crono_ano,"Depois do ano","No ano"))))</f>
        <v/>
      </c>
      <c r="O1554" s="39">
        <f>IF(F1554="","",IF(COUNTIF(F$7:F1554,F1554)=1,1,0))</f>
        <v/>
      </c>
      <c r="P1554" s="39">
        <f>IF(A1554&amp;B1554&amp;C1554="","",IF(AND(O1554=1,N(G1554)&gt;0),IF(INDEX(pl_ativa,MAX(1,N(G1554)))="Sim",1,0),0))</f>
        <v/>
      </c>
      <c r="Q1554" s="39">
        <f>IF(F1554="","",COUNTIFS(ex_chave_oc,F1554,ex_cancelada,"&lt;&gt;Sim"))</f>
        <v/>
      </c>
      <c r="R1554" s="51">
        <f>IF(P1554="","",IF(AND(P1554=1,N(Q1554)&gt;0),1,0))</f>
        <v/>
      </c>
      <c r="S1554" s="30">
        <f>IF(P1554="","",IF(F1554="","ERRO: data prevista ausente ou inválida",IF(O1554=0,"Duplicada: contada uma vez",IF(N(G1554)=0,"ERRO: tarefa fora do Plano Mestre",IF(P1554=0,"Tarefa retirada do plano: não conta","OK")))))</f>
        <v/>
      </c>
    </row>
    <row r="1555">
      <c r="A1555" s="29" t="n"/>
      <c r="B1555" s="25" t="n"/>
      <c r="C1555" s="49" t="n"/>
      <c r="D1555" s="29" t="n"/>
      <c r="E1555" s="23">
        <f>IF(OR(A1555="",B1555=""),"",A1555&amp;"|"&amp;B1555)</f>
        <v/>
      </c>
      <c r="F1555" s="30">
        <f>IF(OR(E1555="",NOT(ISNUMBER(C1555))),"",E1555&amp;"|"&amp;YEAR(C1555)&amp;"-"&amp;RIGHT("0"&amp;MONTH(C1555),2)&amp;"-"&amp;RIGHT("0"&amp;DAY(C1555),2))</f>
        <v/>
      </c>
      <c r="G1555" s="26">
        <f>IF(E1555="","",IFERROR(MATCH(E1555,pl_chave,0),0))</f>
        <v/>
      </c>
      <c r="H1555" s="23">
        <f>IF(G1555="","",IF(G1555=0,"Tarefa fora do plano",INDEX(pl_tag,G1555)))</f>
        <v/>
      </c>
      <c r="I1555" s="30">
        <f>IF(N(G1555)=0,"",INDEX(pl_atividade,G1555))</f>
        <v/>
      </c>
      <c r="J1555" s="50">
        <f>IF(N(G1555)=0,"",INDEX(pl_especialidade,G1555))</f>
        <v/>
      </c>
      <c r="K1555" s="28">
        <f>IF(N(G1555)=0,"",INDEX(pl_duracao,G1555))</f>
        <v/>
      </c>
      <c r="L1555" s="39">
        <f>IF(ISNUMBER(C1555),YEAR(C1555),"")</f>
        <v/>
      </c>
      <c r="M1555" s="39">
        <f>IF(ISNUMBER(C1555),MONTH(C1555),"")</f>
        <v/>
      </c>
      <c r="N1555" s="23">
        <f>IF(L1555="","",IF(NOT(ISNUMBER(crono_ano)),"Informe o ano",IF(L1555&lt;crono_ano,"Antes do ano",IF(L1555&gt;crono_ano,"Depois do ano","No ano"))))</f>
        <v/>
      </c>
      <c r="O1555" s="39">
        <f>IF(F1555="","",IF(COUNTIF(F$7:F1555,F1555)=1,1,0))</f>
        <v/>
      </c>
      <c r="P1555" s="39">
        <f>IF(A1555&amp;B1555&amp;C1555="","",IF(AND(O1555=1,N(G1555)&gt;0),IF(INDEX(pl_ativa,MAX(1,N(G1555)))="Sim",1,0),0))</f>
        <v/>
      </c>
      <c r="Q1555" s="39">
        <f>IF(F1555="","",COUNTIFS(ex_chave_oc,F1555,ex_cancelada,"&lt;&gt;Sim"))</f>
        <v/>
      </c>
      <c r="R1555" s="51">
        <f>IF(P1555="","",IF(AND(P1555=1,N(Q1555)&gt;0),1,0))</f>
        <v/>
      </c>
      <c r="S1555" s="30">
        <f>IF(P1555="","",IF(F1555="","ERRO: data prevista ausente ou inválida",IF(O1555=0,"Duplicada: contada uma vez",IF(N(G1555)=0,"ERRO: tarefa fora do Plano Mestre",IF(P1555=0,"Tarefa retirada do plano: não conta","OK")))))</f>
        <v/>
      </c>
    </row>
    <row r="1556">
      <c r="A1556" s="29" t="n"/>
      <c r="B1556" s="25" t="n"/>
      <c r="C1556" s="49" t="n"/>
      <c r="D1556" s="29" t="n"/>
      <c r="E1556" s="23">
        <f>IF(OR(A1556="",B1556=""),"",A1556&amp;"|"&amp;B1556)</f>
        <v/>
      </c>
      <c r="F1556" s="30">
        <f>IF(OR(E1556="",NOT(ISNUMBER(C1556))),"",E1556&amp;"|"&amp;YEAR(C1556)&amp;"-"&amp;RIGHT("0"&amp;MONTH(C1556),2)&amp;"-"&amp;RIGHT("0"&amp;DAY(C1556),2))</f>
        <v/>
      </c>
      <c r="G1556" s="26">
        <f>IF(E1556="","",IFERROR(MATCH(E1556,pl_chave,0),0))</f>
        <v/>
      </c>
      <c r="H1556" s="23">
        <f>IF(G1556="","",IF(G1556=0,"Tarefa fora do plano",INDEX(pl_tag,G1556)))</f>
        <v/>
      </c>
      <c r="I1556" s="30">
        <f>IF(N(G1556)=0,"",INDEX(pl_atividade,G1556))</f>
        <v/>
      </c>
      <c r="J1556" s="50">
        <f>IF(N(G1556)=0,"",INDEX(pl_especialidade,G1556))</f>
        <v/>
      </c>
      <c r="K1556" s="28">
        <f>IF(N(G1556)=0,"",INDEX(pl_duracao,G1556))</f>
        <v/>
      </c>
      <c r="L1556" s="39">
        <f>IF(ISNUMBER(C1556),YEAR(C1556),"")</f>
        <v/>
      </c>
      <c r="M1556" s="39">
        <f>IF(ISNUMBER(C1556),MONTH(C1556),"")</f>
        <v/>
      </c>
      <c r="N1556" s="23">
        <f>IF(L1556="","",IF(NOT(ISNUMBER(crono_ano)),"Informe o ano",IF(L1556&lt;crono_ano,"Antes do ano",IF(L1556&gt;crono_ano,"Depois do ano","No ano"))))</f>
        <v/>
      </c>
      <c r="O1556" s="39">
        <f>IF(F1556="","",IF(COUNTIF(F$7:F1556,F1556)=1,1,0))</f>
        <v/>
      </c>
      <c r="P1556" s="39">
        <f>IF(A1556&amp;B1556&amp;C1556="","",IF(AND(O1556=1,N(G1556)&gt;0),IF(INDEX(pl_ativa,MAX(1,N(G1556)))="Sim",1,0),0))</f>
        <v/>
      </c>
      <c r="Q1556" s="39">
        <f>IF(F1556="","",COUNTIFS(ex_chave_oc,F1556,ex_cancelada,"&lt;&gt;Sim"))</f>
        <v/>
      </c>
      <c r="R1556" s="51">
        <f>IF(P1556="","",IF(AND(P1556=1,N(Q1556)&gt;0),1,0))</f>
        <v/>
      </c>
      <c r="S1556" s="30">
        <f>IF(P1556="","",IF(F1556="","ERRO: data prevista ausente ou inválida",IF(O1556=0,"Duplicada: contada uma vez",IF(N(G1556)=0,"ERRO: tarefa fora do Plano Mestre",IF(P1556=0,"Tarefa retirada do plano: não conta","OK")))))</f>
        <v/>
      </c>
    </row>
    <row r="1557">
      <c r="A1557" s="29" t="n"/>
      <c r="B1557" s="25" t="n"/>
      <c r="C1557" s="49" t="n"/>
      <c r="D1557" s="29" t="n"/>
      <c r="E1557" s="23">
        <f>IF(OR(A1557="",B1557=""),"",A1557&amp;"|"&amp;B1557)</f>
        <v/>
      </c>
      <c r="F1557" s="30">
        <f>IF(OR(E1557="",NOT(ISNUMBER(C1557))),"",E1557&amp;"|"&amp;YEAR(C1557)&amp;"-"&amp;RIGHT("0"&amp;MONTH(C1557),2)&amp;"-"&amp;RIGHT("0"&amp;DAY(C1557),2))</f>
        <v/>
      </c>
      <c r="G1557" s="26">
        <f>IF(E1557="","",IFERROR(MATCH(E1557,pl_chave,0),0))</f>
        <v/>
      </c>
      <c r="H1557" s="23">
        <f>IF(G1557="","",IF(G1557=0,"Tarefa fora do plano",INDEX(pl_tag,G1557)))</f>
        <v/>
      </c>
      <c r="I1557" s="30">
        <f>IF(N(G1557)=0,"",INDEX(pl_atividade,G1557))</f>
        <v/>
      </c>
      <c r="J1557" s="50">
        <f>IF(N(G1557)=0,"",INDEX(pl_especialidade,G1557))</f>
        <v/>
      </c>
      <c r="K1557" s="28">
        <f>IF(N(G1557)=0,"",INDEX(pl_duracao,G1557))</f>
        <v/>
      </c>
      <c r="L1557" s="39">
        <f>IF(ISNUMBER(C1557),YEAR(C1557),"")</f>
        <v/>
      </c>
      <c r="M1557" s="39">
        <f>IF(ISNUMBER(C1557),MONTH(C1557),"")</f>
        <v/>
      </c>
      <c r="N1557" s="23">
        <f>IF(L1557="","",IF(NOT(ISNUMBER(crono_ano)),"Informe o ano",IF(L1557&lt;crono_ano,"Antes do ano",IF(L1557&gt;crono_ano,"Depois do ano","No ano"))))</f>
        <v/>
      </c>
      <c r="O1557" s="39">
        <f>IF(F1557="","",IF(COUNTIF(F$7:F1557,F1557)=1,1,0))</f>
        <v/>
      </c>
      <c r="P1557" s="39">
        <f>IF(A1557&amp;B1557&amp;C1557="","",IF(AND(O1557=1,N(G1557)&gt;0),IF(INDEX(pl_ativa,MAX(1,N(G1557)))="Sim",1,0),0))</f>
        <v/>
      </c>
      <c r="Q1557" s="39">
        <f>IF(F1557="","",COUNTIFS(ex_chave_oc,F1557,ex_cancelada,"&lt;&gt;Sim"))</f>
        <v/>
      </c>
      <c r="R1557" s="51">
        <f>IF(P1557="","",IF(AND(P1557=1,N(Q1557)&gt;0),1,0))</f>
        <v/>
      </c>
      <c r="S1557" s="30">
        <f>IF(P1557="","",IF(F1557="","ERRO: data prevista ausente ou inválida",IF(O1557=0,"Duplicada: contada uma vez",IF(N(G1557)=0,"ERRO: tarefa fora do Plano Mestre",IF(P1557=0,"Tarefa retirada do plano: não conta","OK")))))</f>
        <v/>
      </c>
    </row>
    <row r="1558">
      <c r="A1558" s="29" t="n"/>
      <c r="B1558" s="25" t="n"/>
      <c r="C1558" s="49" t="n"/>
      <c r="D1558" s="29" t="n"/>
      <c r="E1558" s="23">
        <f>IF(OR(A1558="",B1558=""),"",A1558&amp;"|"&amp;B1558)</f>
        <v/>
      </c>
      <c r="F1558" s="30">
        <f>IF(OR(E1558="",NOT(ISNUMBER(C1558))),"",E1558&amp;"|"&amp;YEAR(C1558)&amp;"-"&amp;RIGHT("0"&amp;MONTH(C1558),2)&amp;"-"&amp;RIGHT("0"&amp;DAY(C1558),2))</f>
        <v/>
      </c>
      <c r="G1558" s="26">
        <f>IF(E1558="","",IFERROR(MATCH(E1558,pl_chave,0),0))</f>
        <v/>
      </c>
      <c r="H1558" s="23">
        <f>IF(G1558="","",IF(G1558=0,"Tarefa fora do plano",INDEX(pl_tag,G1558)))</f>
        <v/>
      </c>
      <c r="I1558" s="30">
        <f>IF(N(G1558)=0,"",INDEX(pl_atividade,G1558))</f>
        <v/>
      </c>
      <c r="J1558" s="50">
        <f>IF(N(G1558)=0,"",INDEX(pl_especialidade,G1558))</f>
        <v/>
      </c>
      <c r="K1558" s="28">
        <f>IF(N(G1558)=0,"",INDEX(pl_duracao,G1558))</f>
        <v/>
      </c>
      <c r="L1558" s="39">
        <f>IF(ISNUMBER(C1558),YEAR(C1558),"")</f>
        <v/>
      </c>
      <c r="M1558" s="39">
        <f>IF(ISNUMBER(C1558),MONTH(C1558),"")</f>
        <v/>
      </c>
      <c r="N1558" s="23">
        <f>IF(L1558="","",IF(NOT(ISNUMBER(crono_ano)),"Informe o ano",IF(L1558&lt;crono_ano,"Antes do ano",IF(L1558&gt;crono_ano,"Depois do ano","No ano"))))</f>
        <v/>
      </c>
      <c r="O1558" s="39">
        <f>IF(F1558="","",IF(COUNTIF(F$7:F1558,F1558)=1,1,0))</f>
        <v/>
      </c>
      <c r="P1558" s="39">
        <f>IF(A1558&amp;B1558&amp;C1558="","",IF(AND(O1558=1,N(G1558)&gt;0),IF(INDEX(pl_ativa,MAX(1,N(G1558)))="Sim",1,0),0))</f>
        <v/>
      </c>
      <c r="Q1558" s="39">
        <f>IF(F1558="","",COUNTIFS(ex_chave_oc,F1558,ex_cancelada,"&lt;&gt;Sim"))</f>
        <v/>
      </c>
      <c r="R1558" s="51">
        <f>IF(P1558="","",IF(AND(P1558=1,N(Q1558)&gt;0),1,0))</f>
        <v/>
      </c>
      <c r="S1558" s="30">
        <f>IF(P1558="","",IF(F1558="","ERRO: data prevista ausente ou inválida",IF(O1558=0,"Duplicada: contada uma vez",IF(N(G1558)=0,"ERRO: tarefa fora do Plano Mestre",IF(P1558=0,"Tarefa retirada do plano: não conta","OK")))))</f>
        <v/>
      </c>
    </row>
    <row r="1559">
      <c r="A1559" s="29" t="n"/>
      <c r="B1559" s="25" t="n"/>
      <c r="C1559" s="49" t="n"/>
      <c r="D1559" s="29" t="n"/>
      <c r="E1559" s="23">
        <f>IF(OR(A1559="",B1559=""),"",A1559&amp;"|"&amp;B1559)</f>
        <v/>
      </c>
      <c r="F1559" s="30">
        <f>IF(OR(E1559="",NOT(ISNUMBER(C1559))),"",E1559&amp;"|"&amp;YEAR(C1559)&amp;"-"&amp;RIGHT("0"&amp;MONTH(C1559),2)&amp;"-"&amp;RIGHT("0"&amp;DAY(C1559),2))</f>
        <v/>
      </c>
      <c r="G1559" s="26">
        <f>IF(E1559="","",IFERROR(MATCH(E1559,pl_chave,0),0))</f>
        <v/>
      </c>
      <c r="H1559" s="23">
        <f>IF(G1559="","",IF(G1559=0,"Tarefa fora do plano",INDEX(pl_tag,G1559)))</f>
        <v/>
      </c>
      <c r="I1559" s="30">
        <f>IF(N(G1559)=0,"",INDEX(pl_atividade,G1559))</f>
        <v/>
      </c>
      <c r="J1559" s="50">
        <f>IF(N(G1559)=0,"",INDEX(pl_especialidade,G1559))</f>
        <v/>
      </c>
      <c r="K1559" s="28">
        <f>IF(N(G1559)=0,"",INDEX(pl_duracao,G1559))</f>
        <v/>
      </c>
      <c r="L1559" s="39">
        <f>IF(ISNUMBER(C1559),YEAR(C1559),"")</f>
        <v/>
      </c>
      <c r="M1559" s="39">
        <f>IF(ISNUMBER(C1559),MONTH(C1559),"")</f>
        <v/>
      </c>
      <c r="N1559" s="23">
        <f>IF(L1559="","",IF(NOT(ISNUMBER(crono_ano)),"Informe o ano",IF(L1559&lt;crono_ano,"Antes do ano",IF(L1559&gt;crono_ano,"Depois do ano","No ano"))))</f>
        <v/>
      </c>
      <c r="O1559" s="39">
        <f>IF(F1559="","",IF(COUNTIF(F$7:F1559,F1559)=1,1,0))</f>
        <v/>
      </c>
      <c r="P1559" s="39">
        <f>IF(A1559&amp;B1559&amp;C1559="","",IF(AND(O1559=1,N(G1559)&gt;0),IF(INDEX(pl_ativa,MAX(1,N(G1559)))="Sim",1,0),0))</f>
        <v/>
      </c>
      <c r="Q1559" s="39">
        <f>IF(F1559="","",COUNTIFS(ex_chave_oc,F1559,ex_cancelada,"&lt;&gt;Sim"))</f>
        <v/>
      </c>
      <c r="R1559" s="51">
        <f>IF(P1559="","",IF(AND(P1559=1,N(Q1559)&gt;0),1,0))</f>
        <v/>
      </c>
      <c r="S1559" s="30">
        <f>IF(P1559="","",IF(F1559="","ERRO: data prevista ausente ou inválida",IF(O1559=0,"Duplicada: contada uma vez",IF(N(G1559)=0,"ERRO: tarefa fora do Plano Mestre",IF(P1559=0,"Tarefa retirada do plano: não conta","OK")))))</f>
        <v/>
      </c>
    </row>
    <row r="1560">
      <c r="A1560" s="29" t="n"/>
      <c r="B1560" s="25" t="n"/>
      <c r="C1560" s="49" t="n"/>
      <c r="D1560" s="29" t="n"/>
      <c r="E1560" s="23">
        <f>IF(OR(A1560="",B1560=""),"",A1560&amp;"|"&amp;B1560)</f>
        <v/>
      </c>
      <c r="F1560" s="30">
        <f>IF(OR(E1560="",NOT(ISNUMBER(C1560))),"",E1560&amp;"|"&amp;YEAR(C1560)&amp;"-"&amp;RIGHT("0"&amp;MONTH(C1560),2)&amp;"-"&amp;RIGHT("0"&amp;DAY(C1560),2))</f>
        <v/>
      </c>
      <c r="G1560" s="26">
        <f>IF(E1560="","",IFERROR(MATCH(E1560,pl_chave,0),0))</f>
        <v/>
      </c>
      <c r="H1560" s="23">
        <f>IF(G1560="","",IF(G1560=0,"Tarefa fora do plano",INDEX(pl_tag,G1560)))</f>
        <v/>
      </c>
      <c r="I1560" s="30">
        <f>IF(N(G1560)=0,"",INDEX(pl_atividade,G1560))</f>
        <v/>
      </c>
      <c r="J1560" s="50">
        <f>IF(N(G1560)=0,"",INDEX(pl_especialidade,G1560))</f>
        <v/>
      </c>
      <c r="K1560" s="28">
        <f>IF(N(G1560)=0,"",INDEX(pl_duracao,G1560))</f>
        <v/>
      </c>
      <c r="L1560" s="39">
        <f>IF(ISNUMBER(C1560),YEAR(C1560),"")</f>
        <v/>
      </c>
      <c r="M1560" s="39">
        <f>IF(ISNUMBER(C1560),MONTH(C1560),"")</f>
        <v/>
      </c>
      <c r="N1560" s="23">
        <f>IF(L1560="","",IF(NOT(ISNUMBER(crono_ano)),"Informe o ano",IF(L1560&lt;crono_ano,"Antes do ano",IF(L1560&gt;crono_ano,"Depois do ano","No ano"))))</f>
        <v/>
      </c>
      <c r="O1560" s="39">
        <f>IF(F1560="","",IF(COUNTIF(F$7:F1560,F1560)=1,1,0))</f>
        <v/>
      </c>
      <c r="P1560" s="39">
        <f>IF(A1560&amp;B1560&amp;C1560="","",IF(AND(O1560=1,N(G1560)&gt;0),IF(INDEX(pl_ativa,MAX(1,N(G1560)))="Sim",1,0),0))</f>
        <v/>
      </c>
      <c r="Q1560" s="39">
        <f>IF(F1560="","",COUNTIFS(ex_chave_oc,F1560,ex_cancelada,"&lt;&gt;Sim"))</f>
        <v/>
      </c>
      <c r="R1560" s="51">
        <f>IF(P1560="","",IF(AND(P1560=1,N(Q1560)&gt;0),1,0))</f>
        <v/>
      </c>
      <c r="S1560" s="30">
        <f>IF(P1560="","",IF(F1560="","ERRO: data prevista ausente ou inválida",IF(O1560=0,"Duplicada: contada uma vez",IF(N(G1560)=0,"ERRO: tarefa fora do Plano Mestre",IF(P1560=0,"Tarefa retirada do plano: não conta","OK")))))</f>
        <v/>
      </c>
    </row>
    <row r="1561">
      <c r="A1561" s="29" t="n"/>
      <c r="B1561" s="25" t="n"/>
      <c r="C1561" s="49" t="n"/>
      <c r="D1561" s="29" t="n"/>
      <c r="E1561" s="23">
        <f>IF(OR(A1561="",B1561=""),"",A1561&amp;"|"&amp;B1561)</f>
        <v/>
      </c>
      <c r="F1561" s="30">
        <f>IF(OR(E1561="",NOT(ISNUMBER(C1561))),"",E1561&amp;"|"&amp;YEAR(C1561)&amp;"-"&amp;RIGHT("0"&amp;MONTH(C1561),2)&amp;"-"&amp;RIGHT("0"&amp;DAY(C1561),2))</f>
        <v/>
      </c>
      <c r="G1561" s="26">
        <f>IF(E1561="","",IFERROR(MATCH(E1561,pl_chave,0),0))</f>
        <v/>
      </c>
      <c r="H1561" s="23">
        <f>IF(G1561="","",IF(G1561=0,"Tarefa fora do plano",INDEX(pl_tag,G1561)))</f>
        <v/>
      </c>
      <c r="I1561" s="30">
        <f>IF(N(G1561)=0,"",INDEX(pl_atividade,G1561))</f>
        <v/>
      </c>
      <c r="J1561" s="50">
        <f>IF(N(G1561)=0,"",INDEX(pl_especialidade,G1561))</f>
        <v/>
      </c>
      <c r="K1561" s="28">
        <f>IF(N(G1561)=0,"",INDEX(pl_duracao,G1561))</f>
        <v/>
      </c>
      <c r="L1561" s="39">
        <f>IF(ISNUMBER(C1561),YEAR(C1561),"")</f>
        <v/>
      </c>
      <c r="M1561" s="39">
        <f>IF(ISNUMBER(C1561),MONTH(C1561),"")</f>
        <v/>
      </c>
      <c r="N1561" s="23">
        <f>IF(L1561="","",IF(NOT(ISNUMBER(crono_ano)),"Informe o ano",IF(L1561&lt;crono_ano,"Antes do ano",IF(L1561&gt;crono_ano,"Depois do ano","No ano"))))</f>
        <v/>
      </c>
      <c r="O1561" s="39">
        <f>IF(F1561="","",IF(COUNTIF(F$7:F1561,F1561)=1,1,0))</f>
        <v/>
      </c>
      <c r="P1561" s="39">
        <f>IF(A1561&amp;B1561&amp;C1561="","",IF(AND(O1561=1,N(G1561)&gt;0),IF(INDEX(pl_ativa,MAX(1,N(G1561)))="Sim",1,0),0))</f>
        <v/>
      </c>
      <c r="Q1561" s="39">
        <f>IF(F1561="","",COUNTIFS(ex_chave_oc,F1561,ex_cancelada,"&lt;&gt;Sim"))</f>
        <v/>
      </c>
      <c r="R1561" s="51">
        <f>IF(P1561="","",IF(AND(P1561=1,N(Q1561)&gt;0),1,0))</f>
        <v/>
      </c>
      <c r="S1561" s="30">
        <f>IF(P1561="","",IF(F1561="","ERRO: data prevista ausente ou inválida",IF(O1561=0,"Duplicada: contada uma vez",IF(N(G1561)=0,"ERRO: tarefa fora do Plano Mestre",IF(P1561=0,"Tarefa retirada do plano: não conta","OK")))))</f>
        <v/>
      </c>
    </row>
    <row r="1562">
      <c r="A1562" s="29" t="n"/>
      <c r="B1562" s="25" t="n"/>
      <c r="C1562" s="49" t="n"/>
      <c r="D1562" s="29" t="n"/>
      <c r="E1562" s="23">
        <f>IF(OR(A1562="",B1562=""),"",A1562&amp;"|"&amp;B1562)</f>
        <v/>
      </c>
      <c r="F1562" s="30">
        <f>IF(OR(E1562="",NOT(ISNUMBER(C1562))),"",E1562&amp;"|"&amp;YEAR(C1562)&amp;"-"&amp;RIGHT("0"&amp;MONTH(C1562),2)&amp;"-"&amp;RIGHT("0"&amp;DAY(C1562),2))</f>
        <v/>
      </c>
      <c r="G1562" s="26">
        <f>IF(E1562="","",IFERROR(MATCH(E1562,pl_chave,0),0))</f>
        <v/>
      </c>
      <c r="H1562" s="23">
        <f>IF(G1562="","",IF(G1562=0,"Tarefa fora do plano",INDEX(pl_tag,G1562)))</f>
        <v/>
      </c>
      <c r="I1562" s="30">
        <f>IF(N(G1562)=0,"",INDEX(pl_atividade,G1562))</f>
        <v/>
      </c>
      <c r="J1562" s="50">
        <f>IF(N(G1562)=0,"",INDEX(pl_especialidade,G1562))</f>
        <v/>
      </c>
      <c r="K1562" s="28">
        <f>IF(N(G1562)=0,"",INDEX(pl_duracao,G1562))</f>
        <v/>
      </c>
      <c r="L1562" s="39">
        <f>IF(ISNUMBER(C1562),YEAR(C1562),"")</f>
        <v/>
      </c>
      <c r="M1562" s="39">
        <f>IF(ISNUMBER(C1562),MONTH(C1562),"")</f>
        <v/>
      </c>
      <c r="N1562" s="23">
        <f>IF(L1562="","",IF(NOT(ISNUMBER(crono_ano)),"Informe o ano",IF(L1562&lt;crono_ano,"Antes do ano",IF(L1562&gt;crono_ano,"Depois do ano","No ano"))))</f>
        <v/>
      </c>
      <c r="O1562" s="39">
        <f>IF(F1562="","",IF(COUNTIF(F$7:F1562,F1562)=1,1,0))</f>
        <v/>
      </c>
      <c r="P1562" s="39">
        <f>IF(A1562&amp;B1562&amp;C1562="","",IF(AND(O1562=1,N(G1562)&gt;0),IF(INDEX(pl_ativa,MAX(1,N(G1562)))="Sim",1,0),0))</f>
        <v/>
      </c>
      <c r="Q1562" s="39">
        <f>IF(F1562="","",COUNTIFS(ex_chave_oc,F1562,ex_cancelada,"&lt;&gt;Sim"))</f>
        <v/>
      </c>
      <c r="R1562" s="51">
        <f>IF(P1562="","",IF(AND(P1562=1,N(Q1562)&gt;0),1,0))</f>
        <v/>
      </c>
      <c r="S1562" s="30">
        <f>IF(P1562="","",IF(F1562="","ERRO: data prevista ausente ou inválida",IF(O1562=0,"Duplicada: contada uma vez",IF(N(G1562)=0,"ERRO: tarefa fora do Plano Mestre",IF(P1562=0,"Tarefa retirada do plano: não conta","OK")))))</f>
        <v/>
      </c>
    </row>
    <row r="1563">
      <c r="A1563" s="29" t="n"/>
      <c r="B1563" s="25" t="n"/>
      <c r="C1563" s="49" t="n"/>
      <c r="D1563" s="29" t="n"/>
      <c r="E1563" s="23">
        <f>IF(OR(A1563="",B1563=""),"",A1563&amp;"|"&amp;B1563)</f>
        <v/>
      </c>
      <c r="F1563" s="30">
        <f>IF(OR(E1563="",NOT(ISNUMBER(C1563))),"",E1563&amp;"|"&amp;YEAR(C1563)&amp;"-"&amp;RIGHT("0"&amp;MONTH(C1563),2)&amp;"-"&amp;RIGHT("0"&amp;DAY(C1563),2))</f>
        <v/>
      </c>
      <c r="G1563" s="26">
        <f>IF(E1563="","",IFERROR(MATCH(E1563,pl_chave,0),0))</f>
        <v/>
      </c>
      <c r="H1563" s="23">
        <f>IF(G1563="","",IF(G1563=0,"Tarefa fora do plano",INDEX(pl_tag,G1563)))</f>
        <v/>
      </c>
      <c r="I1563" s="30">
        <f>IF(N(G1563)=0,"",INDEX(pl_atividade,G1563))</f>
        <v/>
      </c>
      <c r="J1563" s="50">
        <f>IF(N(G1563)=0,"",INDEX(pl_especialidade,G1563))</f>
        <v/>
      </c>
      <c r="K1563" s="28">
        <f>IF(N(G1563)=0,"",INDEX(pl_duracao,G1563))</f>
        <v/>
      </c>
      <c r="L1563" s="39">
        <f>IF(ISNUMBER(C1563),YEAR(C1563),"")</f>
        <v/>
      </c>
      <c r="M1563" s="39">
        <f>IF(ISNUMBER(C1563),MONTH(C1563),"")</f>
        <v/>
      </c>
      <c r="N1563" s="23">
        <f>IF(L1563="","",IF(NOT(ISNUMBER(crono_ano)),"Informe o ano",IF(L1563&lt;crono_ano,"Antes do ano",IF(L1563&gt;crono_ano,"Depois do ano","No ano"))))</f>
        <v/>
      </c>
      <c r="O1563" s="39">
        <f>IF(F1563="","",IF(COUNTIF(F$7:F1563,F1563)=1,1,0))</f>
        <v/>
      </c>
      <c r="P1563" s="39">
        <f>IF(A1563&amp;B1563&amp;C1563="","",IF(AND(O1563=1,N(G1563)&gt;0),IF(INDEX(pl_ativa,MAX(1,N(G1563)))="Sim",1,0),0))</f>
        <v/>
      </c>
      <c r="Q1563" s="39">
        <f>IF(F1563="","",COUNTIFS(ex_chave_oc,F1563,ex_cancelada,"&lt;&gt;Sim"))</f>
        <v/>
      </c>
      <c r="R1563" s="51">
        <f>IF(P1563="","",IF(AND(P1563=1,N(Q1563)&gt;0),1,0))</f>
        <v/>
      </c>
      <c r="S1563" s="30">
        <f>IF(P1563="","",IF(F1563="","ERRO: data prevista ausente ou inválida",IF(O1563=0,"Duplicada: contada uma vez",IF(N(G1563)=0,"ERRO: tarefa fora do Plano Mestre",IF(P1563=0,"Tarefa retirada do plano: não conta","OK")))))</f>
        <v/>
      </c>
    </row>
    <row r="1564">
      <c r="A1564" s="29" t="n"/>
      <c r="B1564" s="25" t="n"/>
      <c r="C1564" s="49" t="n"/>
      <c r="D1564" s="29" t="n"/>
      <c r="E1564" s="23">
        <f>IF(OR(A1564="",B1564=""),"",A1564&amp;"|"&amp;B1564)</f>
        <v/>
      </c>
      <c r="F1564" s="30">
        <f>IF(OR(E1564="",NOT(ISNUMBER(C1564))),"",E1564&amp;"|"&amp;YEAR(C1564)&amp;"-"&amp;RIGHT("0"&amp;MONTH(C1564),2)&amp;"-"&amp;RIGHT("0"&amp;DAY(C1564),2))</f>
        <v/>
      </c>
      <c r="G1564" s="26">
        <f>IF(E1564="","",IFERROR(MATCH(E1564,pl_chave,0),0))</f>
        <v/>
      </c>
      <c r="H1564" s="23">
        <f>IF(G1564="","",IF(G1564=0,"Tarefa fora do plano",INDEX(pl_tag,G1564)))</f>
        <v/>
      </c>
      <c r="I1564" s="30">
        <f>IF(N(G1564)=0,"",INDEX(pl_atividade,G1564))</f>
        <v/>
      </c>
      <c r="J1564" s="50">
        <f>IF(N(G1564)=0,"",INDEX(pl_especialidade,G1564))</f>
        <v/>
      </c>
      <c r="K1564" s="28">
        <f>IF(N(G1564)=0,"",INDEX(pl_duracao,G1564))</f>
        <v/>
      </c>
      <c r="L1564" s="39">
        <f>IF(ISNUMBER(C1564),YEAR(C1564),"")</f>
        <v/>
      </c>
      <c r="M1564" s="39">
        <f>IF(ISNUMBER(C1564),MONTH(C1564),"")</f>
        <v/>
      </c>
      <c r="N1564" s="23">
        <f>IF(L1564="","",IF(NOT(ISNUMBER(crono_ano)),"Informe o ano",IF(L1564&lt;crono_ano,"Antes do ano",IF(L1564&gt;crono_ano,"Depois do ano","No ano"))))</f>
        <v/>
      </c>
      <c r="O1564" s="39">
        <f>IF(F1564="","",IF(COUNTIF(F$7:F1564,F1564)=1,1,0))</f>
        <v/>
      </c>
      <c r="P1564" s="39">
        <f>IF(A1564&amp;B1564&amp;C1564="","",IF(AND(O1564=1,N(G1564)&gt;0),IF(INDEX(pl_ativa,MAX(1,N(G1564)))="Sim",1,0),0))</f>
        <v/>
      </c>
      <c r="Q1564" s="39">
        <f>IF(F1564="","",COUNTIFS(ex_chave_oc,F1564,ex_cancelada,"&lt;&gt;Sim"))</f>
        <v/>
      </c>
      <c r="R1564" s="51">
        <f>IF(P1564="","",IF(AND(P1564=1,N(Q1564)&gt;0),1,0))</f>
        <v/>
      </c>
      <c r="S1564" s="30">
        <f>IF(P1564="","",IF(F1564="","ERRO: data prevista ausente ou inválida",IF(O1564=0,"Duplicada: contada uma vez",IF(N(G1564)=0,"ERRO: tarefa fora do Plano Mestre",IF(P1564=0,"Tarefa retirada do plano: não conta","OK")))))</f>
        <v/>
      </c>
    </row>
    <row r="1565">
      <c r="A1565" s="29" t="n"/>
      <c r="B1565" s="25" t="n"/>
      <c r="C1565" s="49" t="n"/>
      <c r="D1565" s="29" t="n"/>
      <c r="E1565" s="23">
        <f>IF(OR(A1565="",B1565=""),"",A1565&amp;"|"&amp;B1565)</f>
        <v/>
      </c>
      <c r="F1565" s="30">
        <f>IF(OR(E1565="",NOT(ISNUMBER(C1565))),"",E1565&amp;"|"&amp;YEAR(C1565)&amp;"-"&amp;RIGHT("0"&amp;MONTH(C1565),2)&amp;"-"&amp;RIGHT("0"&amp;DAY(C1565),2))</f>
        <v/>
      </c>
      <c r="G1565" s="26">
        <f>IF(E1565="","",IFERROR(MATCH(E1565,pl_chave,0),0))</f>
        <v/>
      </c>
      <c r="H1565" s="23">
        <f>IF(G1565="","",IF(G1565=0,"Tarefa fora do plano",INDEX(pl_tag,G1565)))</f>
        <v/>
      </c>
      <c r="I1565" s="30">
        <f>IF(N(G1565)=0,"",INDEX(pl_atividade,G1565))</f>
        <v/>
      </c>
      <c r="J1565" s="50">
        <f>IF(N(G1565)=0,"",INDEX(pl_especialidade,G1565))</f>
        <v/>
      </c>
      <c r="K1565" s="28">
        <f>IF(N(G1565)=0,"",INDEX(pl_duracao,G1565))</f>
        <v/>
      </c>
      <c r="L1565" s="39">
        <f>IF(ISNUMBER(C1565),YEAR(C1565),"")</f>
        <v/>
      </c>
      <c r="M1565" s="39">
        <f>IF(ISNUMBER(C1565),MONTH(C1565),"")</f>
        <v/>
      </c>
      <c r="N1565" s="23">
        <f>IF(L1565="","",IF(NOT(ISNUMBER(crono_ano)),"Informe o ano",IF(L1565&lt;crono_ano,"Antes do ano",IF(L1565&gt;crono_ano,"Depois do ano","No ano"))))</f>
        <v/>
      </c>
      <c r="O1565" s="39">
        <f>IF(F1565="","",IF(COUNTIF(F$7:F1565,F1565)=1,1,0))</f>
        <v/>
      </c>
      <c r="P1565" s="39">
        <f>IF(A1565&amp;B1565&amp;C1565="","",IF(AND(O1565=1,N(G1565)&gt;0),IF(INDEX(pl_ativa,MAX(1,N(G1565)))="Sim",1,0),0))</f>
        <v/>
      </c>
      <c r="Q1565" s="39">
        <f>IF(F1565="","",COUNTIFS(ex_chave_oc,F1565,ex_cancelada,"&lt;&gt;Sim"))</f>
        <v/>
      </c>
      <c r="R1565" s="51">
        <f>IF(P1565="","",IF(AND(P1565=1,N(Q1565)&gt;0),1,0))</f>
        <v/>
      </c>
      <c r="S1565" s="30">
        <f>IF(P1565="","",IF(F1565="","ERRO: data prevista ausente ou inválida",IF(O1565=0,"Duplicada: contada uma vez",IF(N(G1565)=0,"ERRO: tarefa fora do Plano Mestre",IF(P1565=0,"Tarefa retirada do plano: não conta","OK")))))</f>
        <v/>
      </c>
    </row>
    <row r="1566">
      <c r="A1566" s="29" t="n"/>
      <c r="B1566" s="25" t="n"/>
      <c r="C1566" s="49" t="n"/>
      <c r="D1566" s="29" t="n"/>
      <c r="E1566" s="23">
        <f>IF(OR(A1566="",B1566=""),"",A1566&amp;"|"&amp;B1566)</f>
        <v/>
      </c>
      <c r="F1566" s="30">
        <f>IF(OR(E1566="",NOT(ISNUMBER(C1566))),"",E1566&amp;"|"&amp;YEAR(C1566)&amp;"-"&amp;RIGHT("0"&amp;MONTH(C1566),2)&amp;"-"&amp;RIGHT("0"&amp;DAY(C1566),2))</f>
        <v/>
      </c>
      <c r="G1566" s="26">
        <f>IF(E1566="","",IFERROR(MATCH(E1566,pl_chave,0),0))</f>
        <v/>
      </c>
      <c r="H1566" s="23">
        <f>IF(G1566="","",IF(G1566=0,"Tarefa fora do plano",INDEX(pl_tag,G1566)))</f>
        <v/>
      </c>
      <c r="I1566" s="30">
        <f>IF(N(G1566)=0,"",INDEX(pl_atividade,G1566))</f>
        <v/>
      </c>
      <c r="J1566" s="50">
        <f>IF(N(G1566)=0,"",INDEX(pl_especialidade,G1566))</f>
        <v/>
      </c>
      <c r="K1566" s="28">
        <f>IF(N(G1566)=0,"",INDEX(pl_duracao,G1566))</f>
        <v/>
      </c>
      <c r="L1566" s="39">
        <f>IF(ISNUMBER(C1566),YEAR(C1566),"")</f>
        <v/>
      </c>
      <c r="M1566" s="39">
        <f>IF(ISNUMBER(C1566),MONTH(C1566),"")</f>
        <v/>
      </c>
      <c r="N1566" s="23">
        <f>IF(L1566="","",IF(NOT(ISNUMBER(crono_ano)),"Informe o ano",IF(L1566&lt;crono_ano,"Antes do ano",IF(L1566&gt;crono_ano,"Depois do ano","No ano"))))</f>
        <v/>
      </c>
      <c r="O1566" s="39">
        <f>IF(F1566="","",IF(COUNTIF(F$7:F1566,F1566)=1,1,0))</f>
        <v/>
      </c>
      <c r="P1566" s="39">
        <f>IF(A1566&amp;B1566&amp;C1566="","",IF(AND(O1566=1,N(G1566)&gt;0),IF(INDEX(pl_ativa,MAX(1,N(G1566)))="Sim",1,0),0))</f>
        <v/>
      </c>
      <c r="Q1566" s="39">
        <f>IF(F1566="","",COUNTIFS(ex_chave_oc,F1566,ex_cancelada,"&lt;&gt;Sim"))</f>
        <v/>
      </c>
      <c r="R1566" s="51">
        <f>IF(P1566="","",IF(AND(P1566=1,N(Q1566)&gt;0),1,0))</f>
        <v/>
      </c>
      <c r="S1566" s="30">
        <f>IF(P1566="","",IF(F1566="","ERRO: data prevista ausente ou inválida",IF(O1566=0,"Duplicada: contada uma vez",IF(N(G1566)=0,"ERRO: tarefa fora do Plano Mestre",IF(P1566=0,"Tarefa retirada do plano: não conta","OK")))))</f>
        <v/>
      </c>
    </row>
    <row r="1567">
      <c r="A1567" s="29" t="n"/>
      <c r="B1567" s="25" t="n"/>
      <c r="C1567" s="49" t="n"/>
      <c r="D1567" s="29" t="n"/>
      <c r="E1567" s="23">
        <f>IF(OR(A1567="",B1567=""),"",A1567&amp;"|"&amp;B1567)</f>
        <v/>
      </c>
      <c r="F1567" s="30">
        <f>IF(OR(E1567="",NOT(ISNUMBER(C1567))),"",E1567&amp;"|"&amp;YEAR(C1567)&amp;"-"&amp;RIGHT("0"&amp;MONTH(C1567),2)&amp;"-"&amp;RIGHT("0"&amp;DAY(C1567),2))</f>
        <v/>
      </c>
      <c r="G1567" s="26">
        <f>IF(E1567="","",IFERROR(MATCH(E1567,pl_chave,0),0))</f>
        <v/>
      </c>
      <c r="H1567" s="23">
        <f>IF(G1567="","",IF(G1567=0,"Tarefa fora do plano",INDEX(pl_tag,G1567)))</f>
        <v/>
      </c>
      <c r="I1567" s="30">
        <f>IF(N(G1567)=0,"",INDEX(pl_atividade,G1567))</f>
        <v/>
      </c>
      <c r="J1567" s="50">
        <f>IF(N(G1567)=0,"",INDEX(pl_especialidade,G1567))</f>
        <v/>
      </c>
      <c r="K1567" s="28">
        <f>IF(N(G1567)=0,"",INDEX(pl_duracao,G1567))</f>
        <v/>
      </c>
      <c r="L1567" s="39">
        <f>IF(ISNUMBER(C1567),YEAR(C1567),"")</f>
        <v/>
      </c>
      <c r="M1567" s="39">
        <f>IF(ISNUMBER(C1567),MONTH(C1567),"")</f>
        <v/>
      </c>
      <c r="N1567" s="23">
        <f>IF(L1567="","",IF(NOT(ISNUMBER(crono_ano)),"Informe o ano",IF(L1567&lt;crono_ano,"Antes do ano",IF(L1567&gt;crono_ano,"Depois do ano","No ano"))))</f>
        <v/>
      </c>
      <c r="O1567" s="39">
        <f>IF(F1567="","",IF(COUNTIF(F$7:F1567,F1567)=1,1,0))</f>
        <v/>
      </c>
      <c r="P1567" s="39">
        <f>IF(A1567&amp;B1567&amp;C1567="","",IF(AND(O1567=1,N(G1567)&gt;0),IF(INDEX(pl_ativa,MAX(1,N(G1567)))="Sim",1,0),0))</f>
        <v/>
      </c>
      <c r="Q1567" s="39">
        <f>IF(F1567="","",COUNTIFS(ex_chave_oc,F1567,ex_cancelada,"&lt;&gt;Sim"))</f>
        <v/>
      </c>
      <c r="R1567" s="51">
        <f>IF(P1567="","",IF(AND(P1567=1,N(Q1567)&gt;0),1,0))</f>
        <v/>
      </c>
      <c r="S1567" s="30">
        <f>IF(P1567="","",IF(F1567="","ERRO: data prevista ausente ou inválida",IF(O1567=0,"Duplicada: contada uma vez",IF(N(G1567)=0,"ERRO: tarefa fora do Plano Mestre",IF(P1567=0,"Tarefa retirada do plano: não conta","OK")))))</f>
        <v/>
      </c>
    </row>
    <row r="1568">
      <c r="A1568" s="29" t="n"/>
      <c r="B1568" s="25" t="n"/>
      <c r="C1568" s="49" t="n"/>
      <c r="D1568" s="29" t="n"/>
      <c r="E1568" s="23">
        <f>IF(OR(A1568="",B1568=""),"",A1568&amp;"|"&amp;B1568)</f>
        <v/>
      </c>
      <c r="F1568" s="30">
        <f>IF(OR(E1568="",NOT(ISNUMBER(C1568))),"",E1568&amp;"|"&amp;YEAR(C1568)&amp;"-"&amp;RIGHT("0"&amp;MONTH(C1568),2)&amp;"-"&amp;RIGHT("0"&amp;DAY(C1568),2))</f>
        <v/>
      </c>
      <c r="G1568" s="26">
        <f>IF(E1568="","",IFERROR(MATCH(E1568,pl_chave,0),0))</f>
        <v/>
      </c>
      <c r="H1568" s="23">
        <f>IF(G1568="","",IF(G1568=0,"Tarefa fora do plano",INDEX(pl_tag,G1568)))</f>
        <v/>
      </c>
      <c r="I1568" s="30">
        <f>IF(N(G1568)=0,"",INDEX(pl_atividade,G1568))</f>
        <v/>
      </c>
      <c r="J1568" s="50">
        <f>IF(N(G1568)=0,"",INDEX(pl_especialidade,G1568))</f>
        <v/>
      </c>
      <c r="K1568" s="28">
        <f>IF(N(G1568)=0,"",INDEX(pl_duracao,G1568))</f>
        <v/>
      </c>
      <c r="L1568" s="39">
        <f>IF(ISNUMBER(C1568),YEAR(C1568),"")</f>
        <v/>
      </c>
      <c r="M1568" s="39">
        <f>IF(ISNUMBER(C1568),MONTH(C1568),"")</f>
        <v/>
      </c>
      <c r="N1568" s="23">
        <f>IF(L1568="","",IF(NOT(ISNUMBER(crono_ano)),"Informe o ano",IF(L1568&lt;crono_ano,"Antes do ano",IF(L1568&gt;crono_ano,"Depois do ano","No ano"))))</f>
        <v/>
      </c>
      <c r="O1568" s="39">
        <f>IF(F1568="","",IF(COUNTIF(F$7:F1568,F1568)=1,1,0))</f>
        <v/>
      </c>
      <c r="P1568" s="39">
        <f>IF(A1568&amp;B1568&amp;C1568="","",IF(AND(O1568=1,N(G1568)&gt;0),IF(INDEX(pl_ativa,MAX(1,N(G1568)))="Sim",1,0),0))</f>
        <v/>
      </c>
      <c r="Q1568" s="39">
        <f>IF(F1568="","",COUNTIFS(ex_chave_oc,F1568,ex_cancelada,"&lt;&gt;Sim"))</f>
        <v/>
      </c>
      <c r="R1568" s="51">
        <f>IF(P1568="","",IF(AND(P1568=1,N(Q1568)&gt;0),1,0))</f>
        <v/>
      </c>
      <c r="S1568" s="30">
        <f>IF(P1568="","",IF(F1568="","ERRO: data prevista ausente ou inválida",IF(O1568=0,"Duplicada: contada uma vez",IF(N(G1568)=0,"ERRO: tarefa fora do Plano Mestre",IF(P1568=0,"Tarefa retirada do plano: não conta","OK")))))</f>
        <v/>
      </c>
    </row>
    <row r="1569">
      <c r="A1569" s="29" t="n"/>
      <c r="B1569" s="25" t="n"/>
      <c r="C1569" s="49" t="n"/>
      <c r="D1569" s="29" t="n"/>
      <c r="E1569" s="23">
        <f>IF(OR(A1569="",B1569=""),"",A1569&amp;"|"&amp;B1569)</f>
        <v/>
      </c>
      <c r="F1569" s="30">
        <f>IF(OR(E1569="",NOT(ISNUMBER(C1569))),"",E1569&amp;"|"&amp;YEAR(C1569)&amp;"-"&amp;RIGHT("0"&amp;MONTH(C1569),2)&amp;"-"&amp;RIGHT("0"&amp;DAY(C1569),2))</f>
        <v/>
      </c>
      <c r="G1569" s="26">
        <f>IF(E1569="","",IFERROR(MATCH(E1569,pl_chave,0),0))</f>
        <v/>
      </c>
      <c r="H1569" s="23">
        <f>IF(G1569="","",IF(G1569=0,"Tarefa fora do plano",INDEX(pl_tag,G1569)))</f>
        <v/>
      </c>
      <c r="I1569" s="30">
        <f>IF(N(G1569)=0,"",INDEX(pl_atividade,G1569))</f>
        <v/>
      </c>
      <c r="J1569" s="50">
        <f>IF(N(G1569)=0,"",INDEX(pl_especialidade,G1569))</f>
        <v/>
      </c>
      <c r="K1569" s="28">
        <f>IF(N(G1569)=0,"",INDEX(pl_duracao,G1569))</f>
        <v/>
      </c>
      <c r="L1569" s="39">
        <f>IF(ISNUMBER(C1569),YEAR(C1569),"")</f>
        <v/>
      </c>
      <c r="M1569" s="39">
        <f>IF(ISNUMBER(C1569),MONTH(C1569),"")</f>
        <v/>
      </c>
      <c r="N1569" s="23">
        <f>IF(L1569="","",IF(NOT(ISNUMBER(crono_ano)),"Informe o ano",IF(L1569&lt;crono_ano,"Antes do ano",IF(L1569&gt;crono_ano,"Depois do ano","No ano"))))</f>
        <v/>
      </c>
      <c r="O1569" s="39">
        <f>IF(F1569="","",IF(COUNTIF(F$7:F1569,F1569)=1,1,0))</f>
        <v/>
      </c>
      <c r="P1569" s="39">
        <f>IF(A1569&amp;B1569&amp;C1569="","",IF(AND(O1569=1,N(G1569)&gt;0),IF(INDEX(pl_ativa,MAX(1,N(G1569)))="Sim",1,0),0))</f>
        <v/>
      </c>
      <c r="Q1569" s="39">
        <f>IF(F1569="","",COUNTIFS(ex_chave_oc,F1569,ex_cancelada,"&lt;&gt;Sim"))</f>
        <v/>
      </c>
      <c r="R1569" s="51">
        <f>IF(P1569="","",IF(AND(P1569=1,N(Q1569)&gt;0),1,0))</f>
        <v/>
      </c>
      <c r="S1569" s="30">
        <f>IF(P1569="","",IF(F1569="","ERRO: data prevista ausente ou inválida",IF(O1569=0,"Duplicada: contada uma vez",IF(N(G1569)=0,"ERRO: tarefa fora do Plano Mestre",IF(P1569=0,"Tarefa retirada do plano: não conta","OK")))))</f>
        <v/>
      </c>
    </row>
    <row r="1570">
      <c r="A1570" s="29" t="n"/>
      <c r="B1570" s="25" t="n"/>
      <c r="C1570" s="49" t="n"/>
      <c r="D1570" s="29" t="n"/>
      <c r="E1570" s="23">
        <f>IF(OR(A1570="",B1570=""),"",A1570&amp;"|"&amp;B1570)</f>
        <v/>
      </c>
      <c r="F1570" s="30">
        <f>IF(OR(E1570="",NOT(ISNUMBER(C1570))),"",E1570&amp;"|"&amp;YEAR(C1570)&amp;"-"&amp;RIGHT("0"&amp;MONTH(C1570),2)&amp;"-"&amp;RIGHT("0"&amp;DAY(C1570),2))</f>
        <v/>
      </c>
      <c r="G1570" s="26">
        <f>IF(E1570="","",IFERROR(MATCH(E1570,pl_chave,0),0))</f>
        <v/>
      </c>
      <c r="H1570" s="23">
        <f>IF(G1570="","",IF(G1570=0,"Tarefa fora do plano",INDEX(pl_tag,G1570)))</f>
        <v/>
      </c>
      <c r="I1570" s="30">
        <f>IF(N(G1570)=0,"",INDEX(pl_atividade,G1570))</f>
        <v/>
      </c>
      <c r="J1570" s="50">
        <f>IF(N(G1570)=0,"",INDEX(pl_especialidade,G1570))</f>
        <v/>
      </c>
      <c r="K1570" s="28">
        <f>IF(N(G1570)=0,"",INDEX(pl_duracao,G1570))</f>
        <v/>
      </c>
      <c r="L1570" s="39">
        <f>IF(ISNUMBER(C1570),YEAR(C1570),"")</f>
        <v/>
      </c>
      <c r="M1570" s="39">
        <f>IF(ISNUMBER(C1570),MONTH(C1570),"")</f>
        <v/>
      </c>
      <c r="N1570" s="23">
        <f>IF(L1570="","",IF(NOT(ISNUMBER(crono_ano)),"Informe o ano",IF(L1570&lt;crono_ano,"Antes do ano",IF(L1570&gt;crono_ano,"Depois do ano","No ano"))))</f>
        <v/>
      </c>
      <c r="O1570" s="39">
        <f>IF(F1570="","",IF(COUNTIF(F$7:F1570,F1570)=1,1,0))</f>
        <v/>
      </c>
      <c r="P1570" s="39">
        <f>IF(A1570&amp;B1570&amp;C1570="","",IF(AND(O1570=1,N(G1570)&gt;0),IF(INDEX(pl_ativa,MAX(1,N(G1570)))="Sim",1,0),0))</f>
        <v/>
      </c>
      <c r="Q1570" s="39">
        <f>IF(F1570="","",COUNTIFS(ex_chave_oc,F1570,ex_cancelada,"&lt;&gt;Sim"))</f>
        <v/>
      </c>
      <c r="R1570" s="51">
        <f>IF(P1570="","",IF(AND(P1570=1,N(Q1570)&gt;0),1,0))</f>
        <v/>
      </c>
      <c r="S1570" s="30">
        <f>IF(P1570="","",IF(F1570="","ERRO: data prevista ausente ou inválida",IF(O1570=0,"Duplicada: contada uma vez",IF(N(G1570)=0,"ERRO: tarefa fora do Plano Mestre",IF(P1570=0,"Tarefa retirada do plano: não conta","OK")))))</f>
        <v/>
      </c>
    </row>
    <row r="1571">
      <c r="A1571" s="29" t="n"/>
      <c r="B1571" s="25" t="n"/>
      <c r="C1571" s="49" t="n"/>
      <c r="D1571" s="29" t="n"/>
      <c r="E1571" s="23">
        <f>IF(OR(A1571="",B1571=""),"",A1571&amp;"|"&amp;B1571)</f>
        <v/>
      </c>
      <c r="F1571" s="30">
        <f>IF(OR(E1571="",NOT(ISNUMBER(C1571))),"",E1571&amp;"|"&amp;YEAR(C1571)&amp;"-"&amp;RIGHT("0"&amp;MONTH(C1571),2)&amp;"-"&amp;RIGHT("0"&amp;DAY(C1571),2))</f>
        <v/>
      </c>
      <c r="G1571" s="26">
        <f>IF(E1571="","",IFERROR(MATCH(E1571,pl_chave,0),0))</f>
        <v/>
      </c>
      <c r="H1571" s="23">
        <f>IF(G1571="","",IF(G1571=0,"Tarefa fora do plano",INDEX(pl_tag,G1571)))</f>
        <v/>
      </c>
      <c r="I1571" s="30">
        <f>IF(N(G1571)=0,"",INDEX(pl_atividade,G1571))</f>
        <v/>
      </c>
      <c r="J1571" s="50">
        <f>IF(N(G1571)=0,"",INDEX(pl_especialidade,G1571))</f>
        <v/>
      </c>
      <c r="K1571" s="28">
        <f>IF(N(G1571)=0,"",INDEX(pl_duracao,G1571))</f>
        <v/>
      </c>
      <c r="L1571" s="39">
        <f>IF(ISNUMBER(C1571),YEAR(C1571),"")</f>
        <v/>
      </c>
      <c r="M1571" s="39">
        <f>IF(ISNUMBER(C1571),MONTH(C1571),"")</f>
        <v/>
      </c>
      <c r="N1571" s="23">
        <f>IF(L1571="","",IF(NOT(ISNUMBER(crono_ano)),"Informe o ano",IF(L1571&lt;crono_ano,"Antes do ano",IF(L1571&gt;crono_ano,"Depois do ano","No ano"))))</f>
        <v/>
      </c>
      <c r="O1571" s="39">
        <f>IF(F1571="","",IF(COUNTIF(F$7:F1571,F1571)=1,1,0))</f>
        <v/>
      </c>
      <c r="P1571" s="39">
        <f>IF(A1571&amp;B1571&amp;C1571="","",IF(AND(O1571=1,N(G1571)&gt;0),IF(INDEX(pl_ativa,MAX(1,N(G1571)))="Sim",1,0),0))</f>
        <v/>
      </c>
      <c r="Q1571" s="39">
        <f>IF(F1571="","",COUNTIFS(ex_chave_oc,F1571,ex_cancelada,"&lt;&gt;Sim"))</f>
        <v/>
      </c>
      <c r="R1571" s="51">
        <f>IF(P1571="","",IF(AND(P1571=1,N(Q1571)&gt;0),1,0))</f>
        <v/>
      </c>
      <c r="S1571" s="30">
        <f>IF(P1571="","",IF(F1571="","ERRO: data prevista ausente ou inválida",IF(O1571=0,"Duplicada: contada uma vez",IF(N(G1571)=0,"ERRO: tarefa fora do Plano Mestre",IF(P1571=0,"Tarefa retirada do plano: não conta","OK")))))</f>
        <v/>
      </c>
    </row>
    <row r="1572">
      <c r="A1572" s="29" t="n"/>
      <c r="B1572" s="25" t="n"/>
      <c r="C1572" s="49" t="n"/>
      <c r="D1572" s="29" t="n"/>
      <c r="E1572" s="23">
        <f>IF(OR(A1572="",B1572=""),"",A1572&amp;"|"&amp;B1572)</f>
        <v/>
      </c>
      <c r="F1572" s="30">
        <f>IF(OR(E1572="",NOT(ISNUMBER(C1572))),"",E1572&amp;"|"&amp;YEAR(C1572)&amp;"-"&amp;RIGHT("0"&amp;MONTH(C1572),2)&amp;"-"&amp;RIGHT("0"&amp;DAY(C1572),2))</f>
        <v/>
      </c>
      <c r="G1572" s="26">
        <f>IF(E1572="","",IFERROR(MATCH(E1572,pl_chave,0),0))</f>
        <v/>
      </c>
      <c r="H1572" s="23">
        <f>IF(G1572="","",IF(G1572=0,"Tarefa fora do plano",INDEX(pl_tag,G1572)))</f>
        <v/>
      </c>
      <c r="I1572" s="30">
        <f>IF(N(G1572)=0,"",INDEX(pl_atividade,G1572))</f>
        <v/>
      </c>
      <c r="J1572" s="50">
        <f>IF(N(G1572)=0,"",INDEX(pl_especialidade,G1572))</f>
        <v/>
      </c>
      <c r="K1572" s="28">
        <f>IF(N(G1572)=0,"",INDEX(pl_duracao,G1572))</f>
        <v/>
      </c>
      <c r="L1572" s="39">
        <f>IF(ISNUMBER(C1572),YEAR(C1572),"")</f>
        <v/>
      </c>
      <c r="M1572" s="39">
        <f>IF(ISNUMBER(C1572),MONTH(C1572),"")</f>
        <v/>
      </c>
      <c r="N1572" s="23">
        <f>IF(L1572="","",IF(NOT(ISNUMBER(crono_ano)),"Informe o ano",IF(L1572&lt;crono_ano,"Antes do ano",IF(L1572&gt;crono_ano,"Depois do ano","No ano"))))</f>
        <v/>
      </c>
      <c r="O1572" s="39">
        <f>IF(F1572="","",IF(COUNTIF(F$7:F1572,F1572)=1,1,0))</f>
        <v/>
      </c>
      <c r="P1572" s="39">
        <f>IF(A1572&amp;B1572&amp;C1572="","",IF(AND(O1572=1,N(G1572)&gt;0),IF(INDEX(pl_ativa,MAX(1,N(G1572)))="Sim",1,0),0))</f>
        <v/>
      </c>
      <c r="Q1572" s="39">
        <f>IF(F1572="","",COUNTIFS(ex_chave_oc,F1572,ex_cancelada,"&lt;&gt;Sim"))</f>
        <v/>
      </c>
      <c r="R1572" s="51">
        <f>IF(P1572="","",IF(AND(P1572=1,N(Q1572)&gt;0),1,0))</f>
        <v/>
      </c>
      <c r="S1572" s="30">
        <f>IF(P1572="","",IF(F1572="","ERRO: data prevista ausente ou inválida",IF(O1572=0,"Duplicada: contada uma vez",IF(N(G1572)=0,"ERRO: tarefa fora do Plano Mestre",IF(P1572=0,"Tarefa retirada do plano: não conta","OK")))))</f>
        <v/>
      </c>
    </row>
    <row r="1573">
      <c r="A1573" s="29" t="n"/>
      <c r="B1573" s="25" t="n"/>
      <c r="C1573" s="49" t="n"/>
      <c r="D1573" s="29" t="n"/>
      <c r="E1573" s="23">
        <f>IF(OR(A1573="",B1573=""),"",A1573&amp;"|"&amp;B1573)</f>
        <v/>
      </c>
      <c r="F1573" s="30">
        <f>IF(OR(E1573="",NOT(ISNUMBER(C1573))),"",E1573&amp;"|"&amp;YEAR(C1573)&amp;"-"&amp;RIGHT("0"&amp;MONTH(C1573),2)&amp;"-"&amp;RIGHT("0"&amp;DAY(C1573),2))</f>
        <v/>
      </c>
      <c r="G1573" s="26">
        <f>IF(E1573="","",IFERROR(MATCH(E1573,pl_chave,0),0))</f>
        <v/>
      </c>
      <c r="H1573" s="23">
        <f>IF(G1573="","",IF(G1573=0,"Tarefa fora do plano",INDEX(pl_tag,G1573)))</f>
        <v/>
      </c>
      <c r="I1573" s="30">
        <f>IF(N(G1573)=0,"",INDEX(pl_atividade,G1573))</f>
        <v/>
      </c>
      <c r="J1573" s="50">
        <f>IF(N(G1573)=0,"",INDEX(pl_especialidade,G1573))</f>
        <v/>
      </c>
      <c r="K1573" s="28">
        <f>IF(N(G1573)=0,"",INDEX(pl_duracao,G1573))</f>
        <v/>
      </c>
      <c r="L1573" s="39">
        <f>IF(ISNUMBER(C1573),YEAR(C1573),"")</f>
        <v/>
      </c>
      <c r="M1573" s="39">
        <f>IF(ISNUMBER(C1573),MONTH(C1573),"")</f>
        <v/>
      </c>
      <c r="N1573" s="23">
        <f>IF(L1573="","",IF(NOT(ISNUMBER(crono_ano)),"Informe o ano",IF(L1573&lt;crono_ano,"Antes do ano",IF(L1573&gt;crono_ano,"Depois do ano","No ano"))))</f>
        <v/>
      </c>
      <c r="O1573" s="39">
        <f>IF(F1573="","",IF(COUNTIF(F$7:F1573,F1573)=1,1,0))</f>
        <v/>
      </c>
      <c r="P1573" s="39">
        <f>IF(A1573&amp;B1573&amp;C1573="","",IF(AND(O1573=1,N(G1573)&gt;0),IF(INDEX(pl_ativa,MAX(1,N(G1573)))="Sim",1,0),0))</f>
        <v/>
      </c>
      <c r="Q1573" s="39">
        <f>IF(F1573="","",COUNTIFS(ex_chave_oc,F1573,ex_cancelada,"&lt;&gt;Sim"))</f>
        <v/>
      </c>
      <c r="R1573" s="51">
        <f>IF(P1573="","",IF(AND(P1573=1,N(Q1573)&gt;0),1,0))</f>
        <v/>
      </c>
      <c r="S1573" s="30">
        <f>IF(P1573="","",IF(F1573="","ERRO: data prevista ausente ou inválida",IF(O1573=0,"Duplicada: contada uma vez",IF(N(G1573)=0,"ERRO: tarefa fora do Plano Mestre",IF(P1573=0,"Tarefa retirada do plano: não conta","OK")))))</f>
        <v/>
      </c>
    </row>
    <row r="1574">
      <c r="A1574" s="29" t="n"/>
      <c r="B1574" s="25" t="n"/>
      <c r="C1574" s="49" t="n"/>
      <c r="D1574" s="29" t="n"/>
      <c r="E1574" s="23">
        <f>IF(OR(A1574="",B1574=""),"",A1574&amp;"|"&amp;B1574)</f>
        <v/>
      </c>
      <c r="F1574" s="30">
        <f>IF(OR(E1574="",NOT(ISNUMBER(C1574))),"",E1574&amp;"|"&amp;YEAR(C1574)&amp;"-"&amp;RIGHT("0"&amp;MONTH(C1574),2)&amp;"-"&amp;RIGHT("0"&amp;DAY(C1574),2))</f>
        <v/>
      </c>
      <c r="G1574" s="26">
        <f>IF(E1574="","",IFERROR(MATCH(E1574,pl_chave,0),0))</f>
        <v/>
      </c>
      <c r="H1574" s="23">
        <f>IF(G1574="","",IF(G1574=0,"Tarefa fora do plano",INDEX(pl_tag,G1574)))</f>
        <v/>
      </c>
      <c r="I1574" s="30">
        <f>IF(N(G1574)=0,"",INDEX(pl_atividade,G1574))</f>
        <v/>
      </c>
      <c r="J1574" s="50">
        <f>IF(N(G1574)=0,"",INDEX(pl_especialidade,G1574))</f>
        <v/>
      </c>
      <c r="K1574" s="28">
        <f>IF(N(G1574)=0,"",INDEX(pl_duracao,G1574))</f>
        <v/>
      </c>
      <c r="L1574" s="39">
        <f>IF(ISNUMBER(C1574),YEAR(C1574),"")</f>
        <v/>
      </c>
      <c r="M1574" s="39">
        <f>IF(ISNUMBER(C1574),MONTH(C1574),"")</f>
        <v/>
      </c>
      <c r="N1574" s="23">
        <f>IF(L1574="","",IF(NOT(ISNUMBER(crono_ano)),"Informe o ano",IF(L1574&lt;crono_ano,"Antes do ano",IF(L1574&gt;crono_ano,"Depois do ano","No ano"))))</f>
        <v/>
      </c>
      <c r="O1574" s="39">
        <f>IF(F1574="","",IF(COUNTIF(F$7:F1574,F1574)=1,1,0))</f>
        <v/>
      </c>
      <c r="P1574" s="39">
        <f>IF(A1574&amp;B1574&amp;C1574="","",IF(AND(O1574=1,N(G1574)&gt;0),IF(INDEX(pl_ativa,MAX(1,N(G1574)))="Sim",1,0),0))</f>
        <v/>
      </c>
      <c r="Q1574" s="39">
        <f>IF(F1574="","",COUNTIFS(ex_chave_oc,F1574,ex_cancelada,"&lt;&gt;Sim"))</f>
        <v/>
      </c>
      <c r="R1574" s="51">
        <f>IF(P1574="","",IF(AND(P1574=1,N(Q1574)&gt;0),1,0))</f>
        <v/>
      </c>
      <c r="S1574" s="30">
        <f>IF(P1574="","",IF(F1574="","ERRO: data prevista ausente ou inválida",IF(O1574=0,"Duplicada: contada uma vez",IF(N(G1574)=0,"ERRO: tarefa fora do Plano Mestre",IF(P1574=0,"Tarefa retirada do plano: não conta","OK")))))</f>
        <v/>
      </c>
    </row>
    <row r="1575">
      <c r="A1575" s="29" t="n"/>
      <c r="B1575" s="25" t="n"/>
      <c r="C1575" s="49" t="n"/>
      <c r="D1575" s="29" t="n"/>
      <c r="E1575" s="23">
        <f>IF(OR(A1575="",B1575=""),"",A1575&amp;"|"&amp;B1575)</f>
        <v/>
      </c>
      <c r="F1575" s="30">
        <f>IF(OR(E1575="",NOT(ISNUMBER(C1575))),"",E1575&amp;"|"&amp;YEAR(C1575)&amp;"-"&amp;RIGHT("0"&amp;MONTH(C1575),2)&amp;"-"&amp;RIGHT("0"&amp;DAY(C1575),2))</f>
        <v/>
      </c>
      <c r="G1575" s="26">
        <f>IF(E1575="","",IFERROR(MATCH(E1575,pl_chave,0),0))</f>
        <v/>
      </c>
      <c r="H1575" s="23">
        <f>IF(G1575="","",IF(G1575=0,"Tarefa fora do plano",INDEX(pl_tag,G1575)))</f>
        <v/>
      </c>
      <c r="I1575" s="30">
        <f>IF(N(G1575)=0,"",INDEX(pl_atividade,G1575))</f>
        <v/>
      </c>
      <c r="J1575" s="50">
        <f>IF(N(G1575)=0,"",INDEX(pl_especialidade,G1575))</f>
        <v/>
      </c>
      <c r="K1575" s="28">
        <f>IF(N(G1575)=0,"",INDEX(pl_duracao,G1575))</f>
        <v/>
      </c>
      <c r="L1575" s="39">
        <f>IF(ISNUMBER(C1575),YEAR(C1575),"")</f>
        <v/>
      </c>
      <c r="M1575" s="39">
        <f>IF(ISNUMBER(C1575),MONTH(C1575),"")</f>
        <v/>
      </c>
      <c r="N1575" s="23">
        <f>IF(L1575="","",IF(NOT(ISNUMBER(crono_ano)),"Informe o ano",IF(L1575&lt;crono_ano,"Antes do ano",IF(L1575&gt;crono_ano,"Depois do ano","No ano"))))</f>
        <v/>
      </c>
      <c r="O1575" s="39">
        <f>IF(F1575="","",IF(COUNTIF(F$7:F1575,F1575)=1,1,0))</f>
        <v/>
      </c>
      <c r="P1575" s="39">
        <f>IF(A1575&amp;B1575&amp;C1575="","",IF(AND(O1575=1,N(G1575)&gt;0),IF(INDEX(pl_ativa,MAX(1,N(G1575)))="Sim",1,0),0))</f>
        <v/>
      </c>
      <c r="Q1575" s="39">
        <f>IF(F1575="","",COUNTIFS(ex_chave_oc,F1575,ex_cancelada,"&lt;&gt;Sim"))</f>
        <v/>
      </c>
      <c r="R1575" s="51">
        <f>IF(P1575="","",IF(AND(P1575=1,N(Q1575)&gt;0),1,0))</f>
        <v/>
      </c>
      <c r="S1575" s="30">
        <f>IF(P1575="","",IF(F1575="","ERRO: data prevista ausente ou inválida",IF(O1575=0,"Duplicada: contada uma vez",IF(N(G1575)=0,"ERRO: tarefa fora do Plano Mestre",IF(P1575=0,"Tarefa retirada do plano: não conta","OK")))))</f>
        <v/>
      </c>
    </row>
    <row r="1576">
      <c r="A1576" s="29" t="n"/>
      <c r="B1576" s="25" t="n"/>
      <c r="C1576" s="49" t="n"/>
      <c r="D1576" s="29" t="n"/>
      <c r="E1576" s="23">
        <f>IF(OR(A1576="",B1576=""),"",A1576&amp;"|"&amp;B1576)</f>
        <v/>
      </c>
      <c r="F1576" s="30">
        <f>IF(OR(E1576="",NOT(ISNUMBER(C1576))),"",E1576&amp;"|"&amp;YEAR(C1576)&amp;"-"&amp;RIGHT("0"&amp;MONTH(C1576),2)&amp;"-"&amp;RIGHT("0"&amp;DAY(C1576),2))</f>
        <v/>
      </c>
      <c r="G1576" s="26">
        <f>IF(E1576="","",IFERROR(MATCH(E1576,pl_chave,0),0))</f>
        <v/>
      </c>
      <c r="H1576" s="23">
        <f>IF(G1576="","",IF(G1576=0,"Tarefa fora do plano",INDEX(pl_tag,G1576)))</f>
        <v/>
      </c>
      <c r="I1576" s="30">
        <f>IF(N(G1576)=0,"",INDEX(pl_atividade,G1576))</f>
        <v/>
      </c>
      <c r="J1576" s="50">
        <f>IF(N(G1576)=0,"",INDEX(pl_especialidade,G1576))</f>
        <v/>
      </c>
      <c r="K1576" s="28">
        <f>IF(N(G1576)=0,"",INDEX(pl_duracao,G1576))</f>
        <v/>
      </c>
      <c r="L1576" s="39">
        <f>IF(ISNUMBER(C1576),YEAR(C1576),"")</f>
        <v/>
      </c>
      <c r="M1576" s="39">
        <f>IF(ISNUMBER(C1576),MONTH(C1576),"")</f>
        <v/>
      </c>
      <c r="N1576" s="23">
        <f>IF(L1576="","",IF(NOT(ISNUMBER(crono_ano)),"Informe o ano",IF(L1576&lt;crono_ano,"Antes do ano",IF(L1576&gt;crono_ano,"Depois do ano","No ano"))))</f>
        <v/>
      </c>
      <c r="O1576" s="39">
        <f>IF(F1576="","",IF(COUNTIF(F$7:F1576,F1576)=1,1,0))</f>
        <v/>
      </c>
      <c r="P1576" s="39">
        <f>IF(A1576&amp;B1576&amp;C1576="","",IF(AND(O1576=1,N(G1576)&gt;0),IF(INDEX(pl_ativa,MAX(1,N(G1576)))="Sim",1,0),0))</f>
        <v/>
      </c>
      <c r="Q1576" s="39">
        <f>IF(F1576="","",COUNTIFS(ex_chave_oc,F1576,ex_cancelada,"&lt;&gt;Sim"))</f>
        <v/>
      </c>
      <c r="R1576" s="51">
        <f>IF(P1576="","",IF(AND(P1576=1,N(Q1576)&gt;0),1,0))</f>
        <v/>
      </c>
      <c r="S1576" s="30">
        <f>IF(P1576="","",IF(F1576="","ERRO: data prevista ausente ou inválida",IF(O1576=0,"Duplicada: contada uma vez",IF(N(G1576)=0,"ERRO: tarefa fora do Plano Mestre",IF(P1576=0,"Tarefa retirada do plano: não conta","OK")))))</f>
        <v/>
      </c>
    </row>
    <row r="1577">
      <c r="A1577" s="29" t="n"/>
      <c r="B1577" s="25" t="n"/>
      <c r="C1577" s="49" t="n"/>
      <c r="D1577" s="29" t="n"/>
      <c r="E1577" s="23">
        <f>IF(OR(A1577="",B1577=""),"",A1577&amp;"|"&amp;B1577)</f>
        <v/>
      </c>
      <c r="F1577" s="30">
        <f>IF(OR(E1577="",NOT(ISNUMBER(C1577))),"",E1577&amp;"|"&amp;YEAR(C1577)&amp;"-"&amp;RIGHT("0"&amp;MONTH(C1577),2)&amp;"-"&amp;RIGHT("0"&amp;DAY(C1577),2))</f>
        <v/>
      </c>
      <c r="G1577" s="26">
        <f>IF(E1577="","",IFERROR(MATCH(E1577,pl_chave,0),0))</f>
        <v/>
      </c>
      <c r="H1577" s="23">
        <f>IF(G1577="","",IF(G1577=0,"Tarefa fora do plano",INDEX(pl_tag,G1577)))</f>
        <v/>
      </c>
      <c r="I1577" s="30">
        <f>IF(N(G1577)=0,"",INDEX(pl_atividade,G1577))</f>
        <v/>
      </c>
      <c r="J1577" s="50">
        <f>IF(N(G1577)=0,"",INDEX(pl_especialidade,G1577))</f>
        <v/>
      </c>
      <c r="K1577" s="28">
        <f>IF(N(G1577)=0,"",INDEX(pl_duracao,G1577))</f>
        <v/>
      </c>
      <c r="L1577" s="39">
        <f>IF(ISNUMBER(C1577),YEAR(C1577),"")</f>
        <v/>
      </c>
      <c r="M1577" s="39">
        <f>IF(ISNUMBER(C1577),MONTH(C1577),"")</f>
        <v/>
      </c>
      <c r="N1577" s="23">
        <f>IF(L1577="","",IF(NOT(ISNUMBER(crono_ano)),"Informe o ano",IF(L1577&lt;crono_ano,"Antes do ano",IF(L1577&gt;crono_ano,"Depois do ano","No ano"))))</f>
        <v/>
      </c>
      <c r="O1577" s="39">
        <f>IF(F1577="","",IF(COUNTIF(F$7:F1577,F1577)=1,1,0))</f>
        <v/>
      </c>
      <c r="P1577" s="39">
        <f>IF(A1577&amp;B1577&amp;C1577="","",IF(AND(O1577=1,N(G1577)&gt;0),IF(INDEX(pl_ativa,MAX(1,N(G1577)))="Sim",1,0),0))</f>
        <v/>
      </c>
      <c r="Q1577" s="39">
        <f>IF(F1577="","",COUNTIFS(ex_chave_oc,F1577,ex_cancelada,"&lt;&gt;Sim"))</f>
        <v/>
      </c>
      <c r="R1577" s="51">
        <f>IF(P1577="","",IF(AND(P1577=1,N(Q1577)&gt;0),1,0))</f>
        <v/>
      </c>
      <c r="S1577" s="30">
        <f>IF(P1577="","",IF(F1577="","ERRO: data prevista ausente ou inválida",IF(O1577=0,"Duplicada: contada uma vez",IF(N(G1577)=0,"ERRO: tarefa fora do Plano Mestre",IF(P1577=0,"Tarefa retirada do plano: não conta","OK")))))</f>
        <v/>
      </c>
    </row>
    <row r="1578">
      <c r="A1578" s="29" t="n"/>
      <c r="B1578" s="25" t="n"/>
      <c r="C1578" s="49" t="n"/>
      <c r="D1578" s="29" t="n"/>
      <c r="E1578" s="23">
        <f>IF(OR(A1578="",B1578=""),"",A1578&amp;"|"&amp;B1578)</f>
        <v/>
      </c>
      <c r="F1578" s="30">
        <f>IF(OR(E1578="",NOT(ISNUMBER(C1578))),"",E1578&amp;"|"&amp;YEAR(C1578)&amp;"-"&amp;RIGHT("0"&amp;MONTH(C1578),2)&amp;"-"&amp;RIGHT("0"&amp;DAY(C1578),2))</f>
        <v/>
      </c>
      <c r="G1578" s="26">
        <f>IF(E1578="","",IFERROR(MATCH(E1578,pl_chave,0),0))</f>
        <v/>
      </c>
      <c r="H1578" s="23">
        <f>IF(G1578="","",IF(G1578=0,"Tarefa fora do plano",INDEX(pl_tag,G1578)))</f>
        <v/>
      </c>
      <c r="I1578" s="30">
        <f>IF(N(G1578)=0,"",INDEX(pl_atividade,G1578))</f>
        <v/>
      </c>
      <c r="J1578" s="50">
        <f>IF(N(G1578)=0,"",INDEX(pl_especialidade,G1578))</f>
        <v/>
      </c>
      <c r="K1578" s="28">
        <f>IF(N(G1578)=0,"",INDEX(pl_duracao,G1578))</f>
        <v/>
      </c>
      <c r="L1578" s="39">
        <f>IF(ISNUMBER(C1578),YEAR(C1578),"")</f>
        <v/>
      </c>
      <c r="M1578" s="39">
        <f>IF(ISNUMBER(C1578),MONTH(C1578),"")</f>
        <v/>
      </c>
      <c r="N1578" s="23">
        <f>IF(L1578="","",IF(NOT(ISNUMBER(crono_ano)),"Informe o ano",IF(L1578&lt;crono_ano,"Antes do ano",IF(L1578&gt;crono_ano,"Depois do ano","No ano"))))</f>
        <v/>
      </c>
      <c r="O1578" s="39">
        <f>IF(F1578="","",IF(COUNTIF(F$7:F1578,F1578)=1,1,0))</f>
        <v/>
      </c>
      <c r="P1578" s="39">
        <f>IF(A1578&amp;B1578&amp;C1578="","",IF(AND(O1578=1,N(G1578)&gt;0),IF(INDEX(pl_ativa,MAX(1,N(G1578)))="Sim",1,0),0))</f>
        <v/>
      </c>
      <c r="Q1578" s="39">
        <f>IF(F1578="","",COUNTIFS(ex_chave_oc,F1578,ex_cancelada,"&lt;&gt;Sim"))</f>
        <v/>
      </c>
      <c r="R1578" s="51">
        <f>IF(P1578="","",IF(AND(P1578=1,N(Q1578)&gt;0),1,0))</f>
        <v/>
      </c>
      <c r="S1578" s="30">
        <f>IF(P1578="","",IF(F1578="","ERRO: data prevista ausente ou inválida",IF(O1578=0,"Duplicada: contada uma vez",IF(N(G1578)=0,"ERRO: tarefa fora do Plano Mestre",IF(P1578=0,"Tarefa retirada do plano: não conta","OK")))))</f>
        <v/>
      </c>
    </row>
    <row r="1579">
      <c r="A1579" s="29" t="n"/>
      <c r="B1579" s="25" t="n"/>
      <c r="C1579" s="49" t="n"/>
      <c r="D1579" s="29" t="n"/>
      <c r="E1579" s="23">
        <f>IF(OR(A1579="",B1579=""),"",A1579&amp;"|"&amp;B1579)</f>
        <v/>
      </c>
      <c r="F1579" s="30">
        <f>IF(OR(E1579="",NOT(ISNUMBER(C1579))),"",E1579&amp;"|"&amp;YEAR(C1579)&amp;"-"&amp;RIGHT("0"&amp;MONTH(C1579),2)&amp;"-"&amp;RIGHT("0"&amp;DAY(C1579),2))</f>
        <v/>
      </c>
      <c r="G1579" s="26">
        <f>IF(E1579="","",IFERROR(MATCH(E1579,pl_chave,0),0))</f>
        <v/>
      </c>
      <c r="H1579" s="23">
        <f>IF(G1579="","",IF(G1579=0,"Tarefa fora do plano",INDEX(pl_tag,G1579)))</f>
        <v/>
      </c>
      <c r="I1579" s="30">
        <f>IF(N(G1579)=0,"",INDEX(pl_atividade,G1579))</f>
        <v/>
      </c>
      <c r="J1579" s="50">
        <f>IF(N(G1579)=0,"",INDEX(pl_especialidade,G1579))</f>
        <v/>
      </c>
      <c r="K1579" s="28">
        <f>IF(N(G1579)=0,"",INDEX(pl_duracao,G1579))</f>
        <v/>
      </c>
      <c r="L1579" s="39">
        <f>IF(ISNUMBER(C1579),YEAR(C1579),"")</f>
        <v/>
      </c>
      <c r="M1579" s="39">
        <f>IF(ISNUMBER(C1579),MONTH(C1579),"")</f>
        <v/>
      </c>
      <c r="N1579" s="23">
        <f>IF(L1579="","",IF(NOT(ISNUMBER(crono_ano)),"Informe o ano",IF(L1579&lt;crono_ano,"Antes do ano",IF(L1579&gt;crono_ano,"Depois do ano","No ano"))))</f>
        <v/>
      </c>
      <c r="O1579" s="39">
        <f>IF(F1579="","",IF(COUNTIF(F$7:F1579,F1579)=1,1,0))</f>
        <v/>
      </c>
      <c r="P1579" s="39">
        <f>IF(A1579&amp;B1579&amp;C1579="","",IF(AND(O1579=1,N(G1579)&gt;0),IF(INDEX(pl_ativa,MAX(1,N(G1579)))="Sim",1,0),0))</f>
        <v/>
      </c>
      <c r="Q1579" s="39">
        <f>IF(F1579="","",COUNTIFS(ex_chave_oc,F1579,ex_cancelada,"&lt;&gt;Sim"))</f>
        <v/>
      </c>
      <c r="R1579" s="51">
        <f>IF(P1579="","",IF(AND(P1579=1,N(Q1579)&gt;0),1,0))</f>
        <v/>
      </c>
      <c r="S1579" s="30">
        <f>IF(P1579="","",IF(F1579="","ERRO: data prevista ausente ou inválida",IF(O1579=0,"Duplicada: contada uma vez",IF(N(G1579)=0,"ERRO: tarefa fora do Plano Mestre",IF(P1579=0,"Tarefa retirada do plano: não conta","OK")))))</f>
        <v/>
      </c>
    </row>
    <row r="1580">
      <c r="A1580" s="29" t="n"/>
      <c r="B1580" s="25" t="n"/>
      <c r="C1580" s="49" t="n"/>
      <c r="D1580" s="29" t="n"/>
      <c r="E1580" s="23">
        <f>IF(OR(A1580="",B1580=""),"",A1580&amp;"|"&amp;B1580)</f>
        <v/>
      </c>
      <c r="F1580" s="30">
        <f>IF(OR(E1580="",NOT(ISNUMBER(C1580))),"",E1580&amp;"|"&amp;YEAR(C1580)&amp;"-"&amp;RIGHT("0"&amp;MONTH(C1580),2)&amp;"-"&amp;RIGHT("0"&amp;DAY(C1580),2))</f>
        <v/>
      </c>
      <c r="G1580" s="26">
        <f>IF(E1580="","",IFERROR(MATCH(E1580,pl_chave,0),0))</f>
        <v/>
      </c>
      <c r="H1580" s="23">
        <f>IF(G1580="","",IF(G1580=0,"Tarefa fora do plano",INDEX(pl_tag,G1580)))</f>
        <v/>
      </c>
      <c r="I1580" s="30">
        <f>IF(N(G1580)=0,"",INDEX(pl_atividade,G1580))</f>
        <v/>
      </c>
      <c r="J1580" s="50">
        <f>IF(N(G1580)=0,"",INDEX(pl_especialidade,G1580))</f>
        <v/>
      </c>
      <c r="K1580" s="28">
        <f>IF(N(G1580)=0,"",INDEX(pl_duracao,G1580))</f>
        <v/>
      </c>
      <c r="L1580" s="39">
        <f>IF(ISNUMBER(C1580),YEAR(C1580),"")</f>
        <v/>
      </c>
      <c r="M1580" s="39">
        <f>IF(ISNUMBER(C1580),MONTH(C1580),"")</f>
        <v/>
      </c>
      <c r="N1580" s="23">
        <f>IF(L1580="","",IF(NOT(ISNUMBER(crono_ano)),"Informe o ano",IF(L1580&lt;crono_ano,"Antes do ano",IF(L1580&gt;crono_ano,"Depois do ano","No ano"))))</f>
        <v/>
      </c>
      <c r="O1580" s="39">
        <f>IF(F1580="","",IF(COUNTIF(F$7:F1580,F1580)=1,1,0))</f>
        <v/>
      </c>
      <c r="P1580" s="39">
        <f>IF(A1580&amp;B1580&amp;C1580="","",IF(AND(O1580=1,N(G1580)&gt;0),IF(INDEX(pl_ativa,MAX(1,N(G1580)))="Sim",1,0),0))</f>
        <v/>
      </c>
      <c r="Q1580" s="39">
        <f>IF(F1580="","",COUNTIFS(ex_chave_oc,F1580,ex_cancelada,"&lt;&gt;Sim"))</f>
        <v/>
      </c>
      <c r="R1580" s="51">
        <f>IF(P1580="","",IF(AND(P1580=1,N(Q1580)&gt;0),1,0))</f>
        <v/>
      </c>
      <c r="S1580" s="30">
        <f>IF(P1580="","",IF(F1580="","ERRO: data prevista ausente ou inválida",IF(O1580=0,"Duplicada: contada uma vez",IF(N(G1580)=0,"ERRO: tarefa fora do Plano Mestre",IF(P1580=0,"Tarefa retirada do plano: não conta","OK")))))</f>
        <v/>
      </c>
    </row>
    <row r="1581">
      <c r="A1581" s="29" t="n"/>
      <c r="B1581" s="25" t="n"/>
      <c r="C1581" s="49" t="n"/>
      <c r="D1581" s="29" t="n"/>
      <c r="E1581" s="23">
        <f>IF(OR(A1581="",B1581=""),"",A1581&amp;"|"&amp;B1581)</f>
        <v/>
      </c>
      <c r="F1581" s="30">
        <f>IF(OR(E1581="",NOT(ISNUMBER(C1581))),"",E1581&amp;"|"&amp;YEAR(C1581)&amp;"-"&amp;RIGHT("0"&amp;MONTH(C1581),2)&amp;"-"&amp;RIGHT("0"&amp;DAY(C1581),2))</f>
        <v/>
      </c>
      <c r="G1581" s="26">
        <f>IF(E1581="","",IFERROR(MATCH(E1581,pl_chave,0),0))</f>
        <v/>
      </c>
      <c r="H1581" s="23">
        <f>IF(G1581="","",IF(G1581=0,"Tarefa fora do plano",INDEX(pl_tag,G1581)))</f>
        <v/>
      </c>
      <c r="I1581" s="30">
        <f>IF(N(G1581)=0,"",INDEX(pl_atividade,G1581))</f>
        <v/>
      </c>
      <c r="J1581" s="50">
        <f>IF(N(G1581)=0,"",INDEX(pl_especialidade,G1581))</f>
        <v/>
      </c>
      <c r="K1581" s="28">
        <f>IF(N(G1581)=0,"",INDEX(pl_duracao,G1581))</f>
        <v/>
      </c>
      <c r="L1581" s="39">
        <f>IF(ISNUMBER(C1581),YEAR(C1581),"")</f>
        <v/>
      </c>
      <c r="M1581" s="39">
        <f>IF(ISNUMBER(C1581),MONTH(C1581),"")</f>
        <v/>
      </c>
      <c r="N1581" s="23">
        <f>IF(L1581="","",IF(NOT(ISNUMBER(crono_ano)),"Informe o ano",IF(L1581&lt;crono_ano,"Antes do ano",IF(L1581&gt;crono_ano,"Depois do ano","No ano"))))</f>
        <v/>
      </c>
      <c r="O1581" s="39">
        <f>IF(F1581="","",IF(COUNTIF(F$7:F1581,F1581)=1,1,0))</f>
        <v/>
      </c>
      <c r="P1581" s="39">
        <f>IF(A1581&amp;B1581&amp;C1581="","",IF(AND(O1581=1,N(G1581)&gt;0),IF(INDEX(pl_ativa,MAX(1,N(G1581)))="Sim",1,0),0))</f>
        <v/>
      </c>
      <c r="Q1581" s="39">
        <f>IF(F1581="","",COUNTIFS(ex_chave_oc,F1581,ex_cancelada,"&lt;&gt;Sim"))</f>
        <v/>
      </c>
      <c r="R1581" s="51">
        <f>IF(P1581="","",IF(AND(P1581=1,N(Q1581)&gt;0),1,0))</f>
        <v/>
      </c>
      <c r="S1581" s="30">
        <f>IF(P1581="","",IF(F1581="","ERRO: data prevista ausente ou inválida",IF(O1581=0,"Duplicada: contada uma vez",IF(N(G1581)=0,"ERRO: tarefa fora do Plano Mestre",IF(P1581=0,"Tarefa retirada do plano: não conta","OK")))))</f>
        <v/>
      </c>
    </row>
    <row r="1582">
      <c r="A1582" s="29" t="n"/>
      <c r="B1582" s="25" t="n"/>
      <c r="C1582" s="49" t="n"/>
      <c r="D1582" s="29" t="n"/>
      <c r="E1582" s="23">
        <f>IF(OR(A1582="",B1582=""),"",A1582&amp;"|"&amp;B1582)</f>
        <v/>
      </c>
      <c r="F1582" s="30">
        <f>IF(OR(E1582="",NOT(ISNUMBER(C1582))),"",E1582&amp;"|"&amp;YEAR(C1582)&amp;"-"&amp;RIGHT("0"&amp;MONTH(C1582),2)&amp;"-"&amp;RIGHT("0"&amp;DAY(C1582),2))</f>
        <v/>
      </c>
      <c r="G1582" s="26">
        <f>IF(E1582="","",IFERROR(MATCH(E1582,pl_chave,0),0))</f>
        <v/>
      </c>
      <c r="H1582" s="23">
        <f>IF(G1582="","",IF(G1582=0,"Tarefa fora do plano",INDEX(pl_tag,G1582)))</f>
        <v/>
      </c>
      <c r="I1582" s="30">
        <f>IF(N(G1582)=0,"",INDEX(pl_atividade,G1582))</f>
        <v/>
      </c>
      <c r="J1582" s="50">
        <f>IF(N(G1582)=0,"",INDEX(pl_especialidade,G1582))</f>
        <v/>
      </c>
      <c r="K1582" s="28">
        <f>IF(N(G1582)=0,"",INDEX(pl_duracao,G1582))</f>
        <v/>
      </c>
      <c r="L1582" s="39">
        <f>IF(ISNUMBER(C1582),YEAR(C1582),"")</f>
        <v/>
      </c>
      <c r="M1582" s="39">
        <f>IF(ISNUMBER(C1582),MONTH(C1582),"")</f>
        <v/>
      </c>
      <c r="N1582" s="23">
        <f>IF(L1582="","",IF(NOT(ISNUMBER(crono_ano)),"Informe o ano",IF(L1582&lt;crono_ano,"Antes do ano",IF(L1582&gt;crono_ano,"Depois do ano","No ano"))))</f>
        <v/>
      </c>
      <c r="O1582" s="39">
        <f>IF(F1582="","",IF(COUNTIF(F$7:F1582,F1582)=1,1,0))</f>
        <v/>
      </c>
      <c r="P1582" s="39">
        <f>IF(A1582&amp;B1582&amp;C1582="","",IF(AND(O1582=1,N(G1582)&gt;0),IF(INDEX(pl_ativa,MAX(1,N(G1582)))="Sim",1,0),0))</f>
        <v/>
      </c>
      <c r="Q1582" s="39">
        <f>IF(F1582="","",COUNTIFS(ex_chave_oc,F1582,ex_cancelada,"&lt;&gt;Sim"))</f>
        <v/>
      </c>
      <c r="R1582" s="51">
        <f>IF(P1582="","",IF(AND(P1582=1,N(Q1582)&gt;0),1,0))</f>
        <v/>
      </c>
      <c r="S1582" s="30">
        <f>IF(P1582="","",IF(F1582="","ERRO: data prevista ausente ou inválida",IF(O1582=0,"Duplicada: contada uma vez",IF(N(G1582)=0,"ERRO: tarefa fora do Plano Mestre",IF(P1582=0,"Tarefa retirada do plano: não conta","OK")))))</f>
        <v/>
      </c>
    </row>
    <row r="1583">
      <c r="A1583" s="29" t="n"/>
      <c r="B1583" s="25" t="n"/>
      <c r="C1583" s="49" t="n"/>
      <c r="D1583" s="29" t="n"/>
      <c r="E1583" s="23">
        <f>IF(OR(A1583="",B1583=""),"",A1583&amp;"|"&amp;B1583)</f>
        <v/>
      </c>
      <c r="F1583" s="30">
        <f>IF(OR(E1583="",NOT(ISNUMBER(C1583))),"",E1583&amp;"|"&amp;YEAR(C1583)&amp;"-"&amp;RIGHT("0"&amp;MONTH(C1583),2)&amp;"-"&amp;RIGHT("0"&amp;DAY(C1583),2))</f>
        <v/>
      </c>
      <c r="G1583" s="26">
        <f>IF(E1583="","",IFERROR(MATCH(E1583,pl_chave,0),0))</f>
        <v/>
      </c>
      <c r="H1583" s="23">
        <f>IF(G1583="","",IF(G1583=0,"Tarefa fora do plano",INDEX(pl_tag,G1583)))</f>
        <v/>
      </c>
      <c r="I1583" s="30">
        <f>IF(N(G1583)=0,"",INDEX(pl_atividade,G1583))</f>
        <v/>
      </c>
      <c r="J1583" s="50">
        <f>IF(N(G1583)=0,"",INDEX(pl_especialidade,G1583))</f>
        <v/>
      </c>
      <c r="K1583" s="28">
        <f>IF(N(G1583)=0,"",INDEX(pl_duracao,G1583))</f>
        <v/>
      </c>
      <c r="L1583" s="39">
        <f>IF(ISNUMBER(C1583),YEAR(C1583),"")</f>
        <v/>
      </c>
      <c r="M1583" s="39">
        <f>IF(ISNUMBER(C1583),MONTH(C1583),"")</f>
        <v/>
      </c>
      <c r="N1583" s="23">
        <f>IF(L1583="","",IF(NOT(ISNUMBER(crono_ano)),"Informe o ano",IF(L1583&lt;crono_ano,"Antes do ano",IF(L1583&gt;crono_ano,"Depois do ano","No ano"))))</f>
        <v/>
      </c>
      <c r="O1583" s="39">
        <f>IF(F1583="","",IF(COUNTIF(F$7:F1583,F1583)=1,1,0))</f>
        <v/>
      </c>
      <c r="P1583" s="39">
        <f>IF(A1583&amp;B1583&amp;C1583="","",IF(AND(O1583=1,N(G1583)&gt;0),IF(INDEX(pl_ativa,MAX(1,N(G1583)))="Sim",1,0),0))</f>
        <v/>
      </c>
      <c r="Q1583" s="39">
        <f>IF(F1583="","",COUNTIFS(ex_chave_oc,F1583,ex_cancelada,"&lt;&gt;Sim"))</f>
        <v/>
      </c>
      <c r="R1583" s="51">
        <f>IF(P1583="","",IF(AND(P1583=1,N(Q1583)&gt;0),1,0))</f>
        <v/>
      </c>
      <c r="S1583" s="30">
        <f>IF(P1583="","",IF(F1583="","ERRO: data prevista ausente ou inválida",IF(O1583=0,"Duplicada: contada uma vez",IF(N(G1583)=0,"ERRO: tarefa fora do Plano Mestre",IF(P1583=0,"Tarefa retirada do plano: não conta","OK")))))</f>
        <v/>
      </c>
    </row>
    <row r="1584">
      <c r="A1584" s="29" t="n"/>
      <c r="B1584" s="25" t="n"/>
      <c r="C1584" s="49" t="n"/>
      <c r="D1584" s="29" t="n"/>
      <c r="E1584" s="23">
        <f>IF(OR(A1584="",B1584=""),"",A1584&amp;"|"&amp;B1584)</f>
        <v/>
      </c>
      <c r="F1584" s="30">
        <f>IF(OR(E1584="",NOT(ISNUMBER(C1584))),"",E1584&amp;"|"&amp;YEAR(C1584)&amp;"-"&amp;RIGHT("0"&amp;MONTH(C1584),2)&amp;"-"&amp;RIGHT("0"&amp;DAY(C1584),2))</f>
        <v/>
      </c>
      <c r="G1584" s="26">
        <f>IF(E1584="","",IFERROR(MATCH(E1584,pl_chave,0),0))</f>
        <v/>
      </c>
      <c r="H1584" s="23">
        <f>IF(G1584="","",IF(G1584=0,"Tarefa fora do plano",INDEX(pl_tag,G1584)))</f>
        <v/>
      </c>
      <c r="I1584" s="30">
        <f>IF(N(G1584)=0,"",INDEX(pl_atividade,G1584))</f>
        <v/>
      </c>
      <c r="J1584" s="50">
        <f>IF(N(G1584)=0,"",INDEX(pl_especialidade,G1584))</f>
        <v/>
      </c>
      <c r="K1584" s="28">
        <f>IF(N(G1584)=0,"",INDEX(pl_duracao,G1584))</f>
        <v/>
      </c>
      <c r="L1584" s="39">
        <f>IF(ISNUMBER(C1584),YEAR(C1584),"")</f>
        <v/>
      </c>
      <c r="M1584" s="39">
        <f>IF(ISNUMBER(C1584),MONTH(C1584),"")</f>
        <v/>
      </c>
      <c r="N1584" s="23">
        <f>IF(L1584="","",IF(NOT(ISNUMBER(crono_ano)),"Informe o ano",IF(L1584&lt;crono_ano,"Antes do ano",IF(L1584&gt;crono_ano,"Depois do ano","No ano"))))</f>
        <v/>
      </c>
      <c r="O1584" s="39">
        <f>IF(F1584="","",IF(COUNTIF(F$7:F1584,F1584)=1,1,0))</f>
        <v/>
      </c>
      <c r="P1584" s="39">
        <f>IF(A1584&amp;B1584&amp;C1584="","",IF(AND(O1584=1,N(G1584)&gt;0),IF(INDEX(pl_ativa,MAX(1,N(G1584)))="Sim",1,0),0))</f>
        <v/>
      </c>
      <c r="Q1584" s="39">
        <f>IF(F1584="","",COUNTIFS(ex_chave_oc,F1584,ex_cancelada,"&lt;&gt;Sim"))</f>
        <v/>
      </c>
      <c r="R1584" s="51">
        <f>IF(P1584="","",IF(AND(P1584=1,N(Q1584)&gt;0),1,0))</f>
        <v/>
      </c>
      <c r="S1584" s="30">
        <f>IF(P1584="","",IF(F1584="","ERRO: data prevista ausente ou inválida",IF(O1584=0,"Duplicada: contada uma vez",IF(N(G1584)=0,"ERRO: tarefa fora do Plano Mestre",IF(P1584=0,"Tarefa retirada do plano: não conta","OK")))))</f>
        <v/>
      </c>
    </row>
    <row r="1585">
      <c r="A1585" s="29" t="n"/>
      <c r="B1585" s="25" t="n"/>
      <c r="C1585" s="49" t="n"/>
      <c r="D1585" s="29" t="n"/>
      <c r="E1585" s="23">
        <f>IF(OR(A1585="",B1585=""),"",A1585&amp;"|"&amp;B1585)</f>
        <v/>
      </c>
      <c r="F1585" s="30">
        <f>IF(OR(E1585="",NOT(ISNUMBER(C1585))),"",E1585&amp;"|"&amp;YEAR(C1585)&amp;"-"&amp;RIGHT("0"&amp;MONTH(C1585),2)&amp;"-"&amp;RIGHT("0"&amp;DAY(C1585),2))</f>
        <v/>
      </c>
      <c r="G1585" s="26">
        <f>IF(E1585="","",IFERROR(MATCH(E1585,pl_chave,0),0))</f>
        <v/>
      </c>
      <c r="H1585" s="23">
        <f>IF(G1585="","",IF(G1585=0,"Tarefa fora do plano",INDEX(pl_tag,G1585)))</f>
        <v/>
      </c>
      <c r="I1585" s="30">
        <f>IF(N(G1585)=0,"",INDEX(pl_atividade,G1585))</f>
        <v/>
      </c>
      <c r="J1585" s="50">
        <f>IF(N(G1585)=0,"",INDEX(pl_especialidade,G1585))</f>
        <v/>
      </c>
      <c r="K1585" s="28">
        <f>IF(N(G1585)=0,"",INDEX(pl_duracao,G1585))</f>
        <v/>
      </c>
      <c r="L1585" s="39">
        <f>IF(ISNUMBER(C1585),YEAR(C1585),"")</f>
        <v/>
      </c>
      <c r="M1585" s="39">
        <f>IF(ISNUMBER(C1585),MONTH(C1585),"")</f>
        <v/>
      </c>
      <c r="N1585" s="23">
        <f>IF(L1585="","",IF(NOT(ISNUMBER(crono_ano)),"Informe o ano",IF(L1585&lt;crono_ano,"Antes do ano",IF(L1585&gt;crono_ano,"Depois do ano","No ano"))))</f>
        <v/>
      </c>
      <c r="O1585" s="39">
        <f>IF(F1585="","",IF(COUNTIF(F$7:F1585,F1585)=1,1,0))</f>
        <v/>
      </c>
      <c r="P1585" s="39">
        <f>IF(A1585&amp;B1585&amp;C1585="","",IF(AND(O1585=1,N(G1585)&gt;0),IF(INDEX(pl_ativa,MAX(1,N(G1585)))="Sim",1,0),0))</f>
        <v/>
      </c>
      <c r="Q1585" s="39">
        <f>IF(F1585="","",COUNTIFS(ex_chave_oc,F1585,ex_cancelada,"&lt;&gt;Sim"))</f>
        <v/>
      </c>
      <c r="R1585" s="51">
        <f>IF(P1585="","",IF(AND(P1585=1,N(Q1585)&gt;0),1,0))</f>
        <v/>
      </c>
      <c r="S1585" s="30">
        <f>IF(P1585="","",IF(F1585="","ERRO: data prevista ausente ou inválida",IF(O1585=0,"Duplicada: contada uma vez",IF(N(G1585)=0,"ERRO: tarefa fora do Plano Mestre",IF(P1585=0,"Tarefa retirada do plano: não conta","OK")))))</f>
        <v/>
      </c>
    </row>
    <row r="1586">
      <c r="A1586" s="29" t="n"/>
      <c r="B1586" s="25" t="n"/>
      <c r="C1586" s="49" t="n"/>
      <c r="D1586" s="29" t="n"/>
      <c r="E1586" s="23">
        <f>IF(OR(A1586="",B1586=""),"",A1586&amp;"|"&amp;B1586)</f>
        <v/>
      </c>
      <c r="F1586" s="30">
        <f>IF(OR(E1586="",NOT(ISNUMBER(C1586))),"",E1586&amp;"|"&amp;YEAR(C1586)&amp;"-"&amp;RIGHT("0"&amp;MONTH(C1586),2)&amp;"-"&amp;RIGHT("0"&amp;DAY(C1586),2))</f>
        <v/>
      </c>
      <c r="G1586" s="26">
        <f>IF(E1586="","",IFERROR(MATCH(E1586,pl_chave,0),0))</f>
        <v/>
      </c>
      <c r="H1586" s="23">
        <f>IF(G1586="","",IF(G1586=0,"Tarefa fora do plano",INDEX(pl_tag,G1586)))</f>
        <v/>
      </c>
      <c r="I1586" s="30">
        <f>IF(N(G1586)=0,"",INDEX(pl_atividade,G1586))</f>
        <v/>
      </c>
      <c r="J1586" s="50">
        <f>IF(N(G1586)=0,"",INDEX(pl_especialidade,G1586))</f>
        <v/>
      </c>
      <c r="K1586" s="28">
        <f>IF(N(G1586)=0,"",INDEX(pl_duracao,G1586))</f>
        <v/>
      </c>
      <c r="L1586" s="39">
        <f>IF(ISNUMBER(C1586),YEAR(C1586),"")</f>
        <v/>
      </c>
      <c r="M1586" s="39">
        <f>IF(ISNUMBER(C1586),MONTH(C1586),"")</f>
        <v/>
      </c>
      <c r="N1586" s="23">
        <f>IF(L1586="","",IF(NOT(ISNUMBER(crono_ano)),"Informe o ano",IF(L1586&lt;crono_ano,"Antes do ano",IF(L1586&gt;crono_ano,"Depois do ano","No ano"))))</f>
        <v/>
      </c>
      <c r="O1586" s="39">
        <f>IF(F1586="","",IF(COUNTIF(F$7:F1586,F1586)=1,1,0))</f>
        <v/>
      </c>
      <c r="P1586" s="39">
        <f>IF(A1586&amp;B1586&amp;C1586="","",IF(AND(O1586=1,N(G1586)&gt;0),IF(INDEX(pl_ativa,MAX(1,N(G1586)))="Sim",1,0),0))</f>
        <v/>
      </c>
      <c r="Q1586" s="39">
        <f>IF(F1586="","",COUNTIFS(ex_chave_oc,F1586,ex_cancelada,"&lt;&gt;Sim"))</f>
        <v/>
      </c>
      <c r="R1586" s="51">
        <f>IF(P1586="","",IF(AND(P1586=1,N(Q1586)&gt;0),1,0))</f>
        <v/>
      </c>
      <c r="S1586" s="30">
        <f>IF(P1586="","",IF(F1586="","ERRO: data prevista ausente ou inválida",IF(O1586=0,"Duplicada: contada uma vez",IF(N(G1586)=0,"ERRO: tarefa fora do Plano Mestre",IF(P1586=0,"Tarefa retirada do plano: não conta","OK")))))</f>
        <v/>
      </c>
    </row>
    <row r="1587">
      <c r="A1587" s="29" t="n"/>
      <c r="B1587" s="25" t="n"/>
      <c r="C1587" s="49" t="n"/>
      <c r="D1587" s="29" t="n"/>
      <c r="E1587" s="23">
        <f>IF(OR(A1587="",B1587=""),"",A1587&amp;"|"&amp;B1587)</f>
        <v/>
      </c>
      <c r="F1587" s="30">
        <f>IF(OR(E1587="",NOT(ISNUMBER(C1587))),"",E1587&amp;"|"&amp;YEAR(C1587)&amp;"-"&amp;RIGHT("0"&amp;MONTH(C1587),2)&amp;"-"&amp;RIGHT("0"&amp;DAY(C1587),2))</f>
        <v/>
      </c>
      <c r="G1587" s="26">
        <f>IF(E1587="","",IFERROR(MATCH(E1587,pl_chave,0),0))</f>
        <v/>
      </c>
      <c r="H1587" s="23">
        <f>IF(G1587="","",IF(G1587=0,"Tarefa fora do plano",INDEX(pl_tag,G1587)))</f>
        <v/>
      </c>
      <c r="I1587" s="30">
        <f>IF(N(G1587)=0,"",INDEX(pl_atividade,G1587))</f>
        <v/>
      </c>
      <c r="J1587" s="50">
        <f>IF(N(G1587)=0,"",INDEX(pl_especialidade,G1587))</f>
        <v/>
      </c>
      <c r="K1587" s="28">
        <f>IF(N(G1587)=0,"",INDEX(pl_duracao,G1587))</f>
        <v/>
      </c>
      <c r="L1587" s="39">
        <f>IF(ISNUMBER(C1587),YEAR(C1587),"")</f>
        <v/>
      </c>
      <c r="M1587" s="39">
        <f>IF(ISNUMBER(C1587),MONTH(C1587),"")</f>
        <v/>
      </c>
      <c r="N1587" s="23">
        <f>IF(L1587="","",IF(NOT(ISNUMBER(crono_ano)),"Informe o ano",IF(L1587&lt;crono_ano,"Antes do ano",IF(L1587&gt;crono_ano,"Depois do ano","No ano"))))</f>
        <v/>
      </c>
      <c r="O1587" s="39">
        <f>IF(F1587="","",IF(COUNTIF(F$7:F1587,F1587)=1,1,0))</f>
        <v/>
      </c>
      <c r="P1587" s="39">
        <f>IF(A1587&amp;B1587&amp;C1587="","",IF(AND(O1587=1,N(G1587)&gt;0),IF(INDEX(pl_ativa,MAX(1,N(G1587)))="Sim",1,0),0))</f>
        <v/>
      </c>
      <c r="Q1587" s="39">
        <f>IF(F1587="","",COUNTIFS(ex_chave_oc,F1587,ex_cancelada,"&lt;&gt;Sim"))</f>
        <v/>
      </c>
      <c r="R1587" s="51">
        <f>IF(P1587="","",IF(AND(P1587=1,N(Q1587)&gt;0),1,0))</f>
        <v/>
      </c>
      <c r="S1587" s="30">
        <f>IF(P1587="","",IF(F1587="","ERRO: data prevista ausente ou inválida",IF(O1587=0,"Duplicada: contada uma vez",IF(N(G1587)=0,"ERRO: tarefa fora do Plano Mestre",IF(P1587=0,"Tarefa retirada do plano: não conta","OK")))))</f>
        <v/>
      </c>
    </row>
    <row r="1588">
      <c r="A1588" s="29" t="n"/>
      <c r="B1588" s="25" t="n"/>
      <c r="C1588" s="49" t="n"/>
      <c r="D1588" s="29" t="n"/>
      <c r="E1588" s="23">
        <f>IF(OR(A1588="",B1588=""),"",A1588&amp;"|"&amp;B1588)</f>
        <v/>
      </c>
      <c r="F1588" s="30">
        <f>IF(OR(E1588="",NOT(ISNUMBER(C1588))),"",E1588&amp;"|"&amp;YEAR(C1588)&amp;"-"&amp;RIGHT("0"&amp;MONTH(C1588),2)&amp;"-"&amp;RIGHT("0"&amp;DAY(C1588),2))</f>
        <v/>
      </c>
      <c r="G1588" s="26">
        <f>IF(E1588="","",IFERROR(MATCH(E1588,pl_chave,0),0))</f>
        <v/>
      </c>
      <c r="H1588" s="23">
        <f>IF(G1588="","",IF(G1588=0,"Tarefa fora do plano",INDEX(pl_tag,G1588)))</f>
        <v/>
      </c>
      <c r="I1588" s="30">
        <f>IF(N(G1588)=0,"",INDEX(pl_atividade,G1588))</f>
        <v/>
      </c>
      <c r="J1588" s="50">
        <f>IF(N(G1588)=0,"",INDEX(pl_especialidade,G1588))</f>
        <v/>
      </c>
      <c r="K1588" s="28">
        <f>IF(N(G1588)=0,"",INDEX(pl_duracao,G1588))</f>
        <v/>
      </c>
      <c r="L1588" s="39">
        <f>IF(ISNUMBER(C1588),YEAR(C1588),"")</f>
        <v/>
      </c>
      <c r="M1588" s="39">
        <f>IF(ISNUMBER(C1588),MONTH(C1588),"")</f>
        <v/>
      </c>
      <c r="N1588" s="23">
        <f>IF(L1588="","",IF(NOT(ISNUMBER(crono_ano)),"Informe o ano",IF(L1588&lt;crono_ano,"Antes do ano",IF(L1588&gt;crono_ano,"Depois do ano","No ano"))))</f>
        <v/>
      </c>
      <c r="O1588" s="39">
        <f>IF(F1588="","",IF(COUNTIF(F$7:F1588,F1588)=1,1,0))</f>
        <v/>
      </c>
      <c r="P1588" s="39">
        <f>IF(A1588&amp;B1588&amp;C1588="","",IF(AND(O1588=1,N(G1588)&gt;0),IF(INDEX(pl_ativa,MAX(1,N(G1588)))="Sim",1,0),0))</f>
        <v/>
      </c>
      <c r="Q1588" s="39">
        <f>IF(F1588="","",COUNTIFS(ex_chave_oc,F1588,ex_cancelada,"&lt;&gt;Sim"))</f>
        <v/>
      </c>
      <c r="R1588" s="51">
        <f>IF(P1588="","",IF(AND(P1588=1,N(Q1588)&gt;0),1,0))</f>
        <v/>
      </c>
      <c r="S1588" s="30">
        <f>IF(P1588="","",IF(F1588="","ERRO: data prevista ausente ou inválida",IF(O1588=0,"Duplicada: contada uma vez",IF(N(G1588)=0,"ERRO: tarefa fora do Plano Mestre",IF(P1588=0,"Tarefa retirada do plano: não conta","OK")))))</f>
        <v/>
      </c>
    </row>
    <row r="1589">
      <c r="A1589" s="29" t="n"/>
      <c r="B1589" s="25" t="n"/>
      <c r="C1589" s="49" t="n"/>
      <c r="D1589" s="29" t="n"/>
      <c r="E1589" s="23">
        <f>IF(OR(A1589="",B1589=""),"",A1589&amp;"|"&amp;B1589)</f>
        <v/>
      </c>
      <c r="F1589" s="30">
        <f>IF(OR(E1589="",NOT(ISNUMBER(C1589))),"",E1589&amp;"|"&amp;YEAR(C1589)&amp;"-"&amp;RIGHT("0"&amp;MONTH(C1589),2)&amp;"-"&amp;RIGHT("0"&amp;DAY(C1589),2))</f>
        <v/>
      </c>
      <c r="G1589" s="26">
        <f>IF(E1589="","",IFERROR(MATCH(E1589,pl_chave,0),0))</f>
        <v/>
      </c>
      <c r="H1589" s="23">
        <f>IF(G1589="","",IF(G1589=0,"Tarefa fora do plano",INDEX(pl_tag,G1589)))</f>
        <v/>
      </c>
      <c r="I1589" s="30">
        <f>IF(N(G1589)=0,"",INDEX(pl_atividade,G1589))</f>
        <v/>
      </c>
      <c r="J1589" s="50">
        <f>IF(N(G1589)=0,"",INDEX(pl_especialidade,G1589))</f>
        <v/>
      </c>
      <c r="K1589" s="28">
        <f>IF(N(G1589)=0,"",INDEX(pl_duracao,G1589))</f>
        <v/>
      </c>
      <c r="L1589" s="39">
        <f>IF(ISNUMBER(C1589),YEAR(C1589),"")</f>
        <v/>
      </c>
      <c r="M1589" s="39">
        <f>IF(ISNUMBER(C1589),MONTH(C1589),"")</f>
        <v/>
      </c>
      <c r="N1589" s="23">
        <f>IF(L1589="","",IF(NOT(ISNUMBER(crono_ano)),"Informe o ano",IF(L1589&lt;crono_ano,"Antes do ano",IF(L1589&gt;crono_ano,"Depois do ano","No ano"))))</f>
        <v/>
      </c>
      <c r="O1589" s="39">
        <f>IF(F1589="","",IF(COUNTIF(F$7:F1589,F1589)=1,1,0))</f>
        <v/>
      </c>
      <c r="P1589" s="39">
        <f>IF(A1589&amp;B1589&amp;C1589="","",IF(AND(O1589=1,N(G1589)&gt;0),IF(INDEX(pl_ativa,MAX(1,N(G1589)))="Sim",1,0),0))</f>
        <v/>
      </c>
      <c r="Q1589" s="39">
        <f>IF(F1589="","",COUNTIFS(ex_chave_oc,F1589,ex_cancelada,"&lt;&gt;Sim"))</f>
        <v/>
      </c>
      <c r="R1589" s="51">
        <f>IF(P1589="","",IF(AND(P1589=1,N(Q1589)&gt;0),1,0))</f>
        <v/>
      </c>
      <c r="S1589" s="30">
        <f>IF(P1589="","",IF(F1589="","ERRO: data prevista ausente ou inválida",IF(O1589=0,"Duplicada: contada uma vez",IF(N(G1589)=0,"ERRO: tarefa fora do Plano Mestre",IF(P1589=0,"Tarefa retirada do plano: não conta","OK")))))</f>
        <v/>
      </c>
    </row>
    <row r="1590">
      <c r="A1590" s="29" t="n"/>
      <c r="B1590" s="25" t="n"/>
      <c r="C1590" s="49" t="n"/>
      <c r="D1590" s="29" t="n"/>
      <c r="E1590" s="23">
        <f>IF(OR(A1590="",B1590=""),"",A1590&amp;"|"&amp;B1590)</f>
        <v/>
      </c>
      <c r="F1590" s="30">
        <f>IF(OR(E1590="",NOT(ISNUMBER(C1590))),"",E1590&amp;"|"&amp;YEAR(C1590)&amp;"-"&amp;RIGHT("0"&amp;MONTH(C1590),2)&amp;"-"&amp;RIGHT("0"&amp;DAY(C1590),2))</f>
        <v/>
      </c>
      <c r="G1590" s="26">
        <f>IF(E1590="","",IFERROR(MATCH(E1590,pl_chave,0),0))</f>
        <v/>
      </c>
      <c r="H1590" s="23">
        <f>IF(G1590="","",IF(G1590=0,"Tarefa fora do plano",INDEX(pl_tag,G1590)))</f>
        <v/>
      </c>
      <c r="I1590" s="30">
        <f>IF(N(G1590)=0,"",INDEX(pl_atividade,G1590))</f>
        <v/>
      </c>
      <c r="J1590" s="50">
        <f>IF(N(G1590)=0,"",INDEX(pl_especialidade,G1590))</f>
        <v/>
      </c>
      <c r="K1590" s="28">
        <f>IF(N(G1590)=0,"",INDEX(pl_duracao,G1590))</f>
        <v/>
      </c>
      <c r="L1590" s="39">
        <f>IF(ISNUMBER(C1590),YEAR(C1590),"")</f>
        <v/>
      </c>
      <c r="M1590" s="39">
        <f>IF(ISNUMBER(C1590),MONTH(C1590),"")</f>
        <v/>
      </c>
      <c r="N1590" s="23">
        <f>IF(L1590="","",IF(NOT(ISNUMBER(crono_ano)),"Informe o ano",IF(L1590&lt;crono_ano,"Antes do ano",IF(L1590&gt;crono_ano,"Depois do ano","No ano"))))</f>
        <v/>
      </c>
      <c r="O1590" s="39">
        <f>IF(F1590="","",IF(COUNTIF(F$7:F1590,F1590)=1,1,0))</f>
        <v/>
      </c>
      <c r="P1590" s="39">
        <f>IF(A1590&amp;B1590&amp;C1590="","",IF(AND(O1590=1,N(G1590)&gt;0),IF(INDEX(pl_ativa,MAX(1,N(G1590)))="Sim",1,0),0))</f>
        <v/>
      </c>
      <c r="Q1590" s="39">
        <f>IF(F1590="","",COUNTIFS(ex_chave_oc,F1590,ex_cancelada,"&lt;&gt;Sim"))</f>
        <v/>
      </c>
      <c r="R1590" s="51">
        <f>IF(P1590="","",IF(AND(P1590=1,N(Q1590)&gt;0),1,0))</f>
        <v/>
      </c>
      <c r="S1590" s="30">
        <f>IF(P1590="","",IF(F1590="","ERRO: data prevista ausente ou inválida",IF(O1590=0,"Duplicada: contada uma vez",IF(N(G1590)=0,"ERRO: tarefa fora do Plano Mestre",IF(P1590=0,"Tarefa retirada do plano: não conta","OK")))))</f>
        <v/>
      </c>
    </row>
    <row r="1591">
      <c r="A1591" s="29" t="n"/>
      <c r="B1591" s="25" t="n"/>
      <c r="C1591" s="49" t="n"/>
      <c r="D1591" s="29" t="n"/>
      <c r="E1591" s="23">
        <f>IF(OR(A1591="",B1591=""),"",A1591&amp;"|"&amp;B1591)</f>
        <v/>
      </c>
      <c r="F1591" s="30">
        <f>IF(OR(E1591="",NOT(ISNUMBER(C1591))),"",E1591&amp;"|"&amp;YEAR(C1591)&amp;"-"&amp;RIGHT("0"&amp;MONTH(C1591),2)&amp;"-"&amp;RIGHT("0"&amp;DAY(C1591),2))</f>
        <v/>
      </c>
      <c r="G1591" s="26">
        <f>IF(E1591="","",IFERROR(MATCH(E1591,pl_chave,0),0))</f>
        <v/>
      </c>
      <c r="H1591" s="23">
        <f>IF(G1591="","",IF(G1591=0,"Tarefa fora do plano",INDEX(pl_tag,G1591)))</f>
        <v/>
      </c>
      <c r="I1591" s="30">
        <f>IF(N(G1591)=0,"",INDEX(pl_atividade,G1591))</f>
        <v/>
      </c>
      <c r="J1591" s="50">
        <f>IF(N(G1591)=0,"",INDEX(pl_especialidade,G1591))</f>
        <v/>
      </c>
      <c r="K1591" s="28">
        <f>IF(N(G1591)=0,"",INDEX(pl_duracao,G1591))</f>
        <v/>
      </c>
      <c r="L1591" s="39">
        <f>IF(ISNUMBER(C1591),YEAR(C1591),"")</f>
        <v/>
      </c>
      <c r="M1591" s="39">
        <f>IF(ISNUMBER(C1591),MONTH(C1591),"")</f>
        <v/>
      </c>
      <c r="N1591" s="23">
        <f>IF(L1591="","",IF(NOT(ISNUMBER(crono_ano)),"Informe o ano",IF(L1591&lt;crono_ano,"Antes do ano",IF(L1591&gt;crono_ano,"Depois do ano","No ano"))))</f>
        <v/>
      </c>
      <c r="O1591" s="39">
        <f>IF(F1591="","",IF(COUNTIF(F$7:F1591,F1591)=1,1,0))</f>
        <v/>
      </c>
      <c r="P1591" s="39">
        <f>IF(A1591&amp;B1591&amp;C1591="","",IF(AND(O1591=1,N(G1591)&gt;0),IF(INDEX(pl_ativa,MAX(1,N(G1591)))="Sim",1,0),0))</f>
        <v/>
      </c>
      <c r="Q1591" s="39">
        <f>IF(F1591="","",COUNTIFS(ex_chave_oc,F1591,ex_cancelada,"&lt;&gt;Sim"))</f>
        <v/>
      </c>
      <c r="R1591" s="51">
        <f>IF(P1591="","",IF(AND(P1591=1,N(Q1591)&gt;0),1,0))</f>
        <v/>
      </c>
      <c r="S1591" s="30">
        <f>IF(P1591="","",IF(F1591="","ERRO: data prevista ausente ou inválida",IF(O1591=0,"Duplicada: contada uma vez",IF(N(G1591)=0,"ERRO: tarefa fora do Plano Mestre",IF(P1591=0,"Tarefa retirada do plano: não conta","OK")))))</f>
        <v/>
      </c>
    </row>
    <row r="1592">
      <c r="A1592" s="29" t="n"/>
      <c r="B1592" s="25" t="n"/>
      <c r="C1592" s="49" t="n"/>
      <c r="D1592" s="29" t="n"/>
      <c r="E1592" s="23">
        <f>IF(OR(A1592="",B1592=""),"",A1592&amp;"|"&amp;B1592)</f>
        <v/>
      </c>
      <c r="F1592" s="30">
        <f>IF(OR(E1592="",NOT(ISNUMBER(C1592))),"",E1592&amp;"|"&amp;YEAR(C1592)&amp;"-"&amp;RIGHT("0"&amp;MONTH(C1592),2)&amp;"-"&amp;RIGHT("0"&amp;DAY(C1592),2))</f>
        <v/>
      </c>
      <c r="G1592" s="26">
        <f>IF(E1592="","",IFERROR(MATCH(E1592,pl_chave,0),0))</f>
        <v/>
      </c>
      <c r="H1592" s="23">
        <f>IF(G1592="","",IF(G1592=0,"Tarefa fora do plano",INDEX(pl_tag,G1592)))</f>
        <v/>
      </c>
      <c r="I1592" s="30">
        <f>IF(N(G1592)=0,"",INDEX(pl_atividade,G1592))</f>
        <v/>
      </c>
      <c r="J1592" s="50">
        <f>IF(N(G1592)=0,"",INDEX(pl_especialidade,G1592))</f>
        <v/>
      </c>
      <c r="K1592" s="28">
        <f>IF(N(G1592)=0,"",INDEX(pl_duracao,G1592))</f>
        <v/>
      </c>
      <c r="L1592" s="39">
        <f>IF(ISNUMBER(C1592),YEAR(C1592),"")</f>
        <v/>
      </c>
      <c r="M1592" s="39">
        <f>IF(ISNUMBER(C1592),MONTH(C1592),"")</f>
        <v/>
      </c>
      <c r="N1592" s="23">
        <f>IF(L1592="","",IF(NOT(ISNUMBER(crono_ano)),"Informe o ano",IF(L1592&lt;crono_ano,"Antes do ano",IF(L1592&gt;crono_ano,"Depois do ano","No ano"))))</f>
        <v/>
      </c>
      <c r="O1592" s="39">
        <f>IF(F1592="","",IF(COUNTIF(F$7:F1592,F1592)=1,1,0))</f>
        <v/>
      </c>
      <c r="P1592" s="39">
        <f>IF(A1592&amp;B1592&amp;C1592="","",IF(AND(O1592=1,N(G1592)&gt;0),IF(INDEX(pl_ativa,MAX(1,N(G1592)))="Sim",1,0),0))</f>
        <v/>
      </c>
      <c r="Q1592" s="39">
        <f>IF(F1592="","",COUNTIFS(ex_chave_oc,F1592,ex_cancelada,"&lt;&gt;Sim"))</f>
        <v/>
      </c>
      <c r="R1592" s="51">
        <f>IF(P1592="","",IF(AND(P1592=1,N(Q1592)&gt;0),1,0))</f>
        <v/>
      </c>
      <c r="S1592" s="30">
        <f>IF(P1592="","",IF(F1592="","ERRO: data prevista ausente ou inválida",IF(O1592=0,"Duplicada: contada uma vez",IF(N(G1592)=0,"ERRO: tarefa fora do Plano Mestre",IF(P1592=0,"Tarefa retirada do plano: não conta","OK")))))</f>
        <v/>
      </c>
    </row>
    <row r="1593">
      <c r="A1593" s="29" t="n"/>
      <c r="B1593" s="25" t="n"/>
      <c r="C1593" s="49" t="n"/>
      <c r="D1593" s="29" t="n"/>
      <c r="E1593" s="23">
        <f>IF(OR(A1593="",B1593=""),"",A1593&amp;"|"&amp;B1593)</f>
        <v/>
      </c>
      <c r="F1593" s="30">
        <f>IF(OR(E1593="",NOT(ISNUMBER(C1593))),"",E1593&amp;"|"&amp;YEAR(C1593)&amp;"-"&amp;RIGHT("0"&amp;MONTH(C1593),2)&amp;"-"&amp;RIGHT("0"&amp;DAY(C1593),2))</f>
        <v/>
      </c>
      <c r="G1593" s="26">
        <f>IF(E1593="","",IFERROR(MATCH(E1593,pl_chave,0),0))</f>
        <v/>
      </c>
      <c r="H1593" s="23">
        <f>IF(G1593="","",IF(G1593=0,"Tarefa fora do plano",INDEX(pl_tag,G1593)))</f>
        <v/>
      </c>
      <c r="I1593" s="30">
        <f>IF(N(G1593)=0,"",INDEX(pl_atividade,G1593))</f>
        <v/>
      </c>
      <c r="J1593" s="50">
        <f>IF(N(G1593)=0,"",INDEX(pl_especialidade,G1593))</f>
        <v/>
      </c>
      <c r="K1593" s="28">
        <f>IF(N(G1593)=0,"",INDEX(pl_duracao,G1593))</f>
        <v/>
      </c>
      <c r="L1593" s="39">
        <f>IF(ISNUMBER(C1593),YEAR(C1593),"")</f>
        <v/>
      </c>
      <c r="M1593" s="39">
        <f>IF(ISNUMBER(C1593),MONTH(C1593),"")</f>
        <v/>
      </c>
      <c r="N1593" s="23">
        <f>IF(L1593="","",IF(NOT(ISNUMBER(crono_ano)),"Informe o ano",IF(L1593&lt;crono_ano,"Antes do ano",IF(L1593&gt;crono_ano,"Depois do ano","No ano"))))</f>
        <v/>
      </c>
      <c r="O1593" s="39">
        <f>IF(F1593="","",IF(COUNTIF(F$7:F1593,F1593)=1,1,0))</f>
        <v/>
      </c>
      <c r="P1593" s="39">
        <f>IF(A1593&amp;B1593&amp;C1593="","",IF(AND(O1593=1,N(G1593)&gt;0),IF(INDEX(pl_ativa,MAX(1,N(G1593)))="Sim",1,0),0))</f>
        <v/>
      </c>
      <c r="Q1593" s="39">
        <f>IF(F1593="","",COUNTIFS(ex_chave_oc,F1593,ex_cancelada,"&lt;&gt;Sim"))</f>
        <v/>
      </c>
      <c r="R1593" s="51">
        <f>IF(P1593="","",IF(AND(P1593=1,N(Q1593)&gt;0),1,0))</f>
        <v/>
      </c>
      <c r="S1593" s="30">
        <f>IF(P1593="","",IF(F1593="","ERRO: data prevista ausente ou inválida",IF(O1593=0,"Duplicada: contada uma vez",IF(N(G1593)=0,"ERRO: tarefa fora do Plano Mestre",IF(P1593=0,"Tarefa retirada do plano: não conta","OK")))))</f>
        <v/>
      </c>
    </row>
    <row r="1594">
      <c r="A1594" s="29" t="n"/>
      <c r="B1594" s="25" t="n"/>
      <c r="C1594" s="49" t="n"/>
      <c r="D1594" s="29" t="n"/>
      <c r="E1594" s="23">
        <f>IF(OR(A1594="",B1594=""),"",A1594&amp;"|"&amp;B1594)</f>
        <v/>
      </c>
      <c r="F1594" s="30">
        <f>IF(OR(E1594="",NOT(ISNUMBER(C1594))),"",E1594&amp;"|"&amp;YEAR(C1594)&amp;"-"&amp;RIGHT("0"&amp;MONTH(C1594),2)&amp;"-"&amp;RIGHT("0"&amp;DAY(C1594),2))</f>
        <v/>
      </c>
      <c r="G1594" s="26">
        <f>IF(E1594="","",IFERROR(MATCH(E1594,pl_chave,0),0))</f>
        <v/>
      </c>
      <c r="H1594" s="23">
        <f>IF(G1594="","",IF(G1594=0,"Tarefa fora do plano",INDEX(pl_tag,G1594)))</f>
        <v/>
      </c>
      <c r="I1594" s="30">
        <f>IF(N(G1594)=0,"",INDEX(pl_atividade,G1594))</f>
        <v/>
      </c>
      <c r="J1594" s="50">
        <f>IF(N(G1594)=0,"",INDEX(pl_especialidade,G1594))</f>
        <v/>
      </c>
      <c r="K1594" s="28">
        <f>IF(N(G1594)=0,"",INDEX(pl_duracao,G1594))</f>
        <v/>
      </c>
      <c r="L1594" s="39">
        <f>IF(ISNUMBER(C1594),YEAR(C1594),"")</f>
        <v/>
      </c>
      <c r="M1594" s="39">
        <f>IF(ISNUMBER(C1594),MONTH(C1594),"")</f>
        <v/>
      </c>
      <c r="N1594" s="23">
        <f>IF(L1594="","",IF(NOT(ISNUMBER(crono_ano)),"Informe o ano",IF(L1594&lt;crono_ano,"Antes do ano",IF(L1594&gt;crono_ano,"Depois do ano","No ano"))))</f>
        <v/>
      </c>
      <c r="O1594" s="39">
        <f>IF(F1594="","",IF(COUNTIF(F$7:F1594,F1594)=1,1,0))</f>
        <v/>
      </c>
      <c r="P1594" s="39">
        <f>IF(A1594&amp;B1594&amp;C1594="","",IF(AND(O1594=1,N(G1594)&gt;0),IF(INDEX(pl_ativa,MAX(1,N(G1594)))="Sim",1,0),0))</f>
        <v/>
      </c>
      <c r="Q1594" s="39">
        <f>IF(F1594="","",COUNTIFS(ex_chave_oc,F1594,ex_cancelada,"&lt;&gt;Sim"))</f>
        <v/>
      </c>
      <c r="R1594" s="51">
        <f>IF(P1594="","",IF(AND(P1594=1,N(Q1594)&gt;0),1,0))</f>
        <v/>
      </c>
      <c r="S1594" s="30">
        <f>IF(P1594="","",IF(F1594="","ERRO: data prevista ausente ou inválida",IF(O1594=0,"Duplicada: contada uma vez",IF(N(G1594)=0,"ERRO: tarefa fora do Plano Mestre",IF(P1594=0,"Tarefa retirada do plano: não conta","OK")))))</f>
        <v/>
      </c>
    </row>
    <row r="1595">
      <c r="A1595" s="29" t="n"/>
      <c r="B1595" s="25" t="n"/>
      <c r="C1595" s="49" t="n"/>
      <c r="D1595" s="29" t="n"/>
      <c r="E1595" s="23">
        <f>IF(OR(A1595="",B1595=""),"",A1595&amp;"|"&amp;B1595)</f>
        <v/>
      </c>
      <c r="F1595" s="30">
        <f>IF(OR(E1595="",NOT(ISNUMBER(C1595))),"",E1595&amp;"|"&amp;YEAR(C1595)&amp;"-"&amp;RIGHT("0"&amp;MONTH(C1595),2)&amp;"-"&amp;RIGHT("0"&amp;DAY(C1595),2))</f>
        <v/>
      </c>
      <c r="G1595" s="26">
        <f>IF(E1595="","",IFERROR(MATCH(E1595,pl_chave,0),0))</f>
        <v/>
      </c>
      <c r="H1595" s="23">
        <f>IF(G1595="","",IF(G1595=0,"Tarefa fora do plano",INDEX(pl_tag,G1595)))</f>
        <v/>
      </c>
      <c r="I1595" s="30">
        <f>IF(N(G1595)=0,"",INDEX(pl_atividade,G1595))</f>
        <v/>
      </c>
      <c r="J1595" s="50">
        <f>IF(N(G1595)=0,"",INDEX(pl_especialidade,G1595))</f>
        <v/>
      </c>
      <c r="K1595" s="28">
        <f>IF(N(G1595)=0,"",INDEX(pl_duracao,G1595))</f>
        <v/>
      </c>
      <c r="L1595" s="39">
        <f>IF(ISNUMBER(C1595),YEAR(C1595),"")</f>
        <v/>
      </c>
      <c r="M1595" s="39">
        <f>IF(ISNUMBER(C1595),MONTH(C1595),"")</f>
        <v/>
      </c>
      <c r="N1595" s="23">
        <f>IF(L1595="","",IF(NOT(ISNUMBER(crono_ano)),"Informe o ano",IF(L1595&lt;crono_ano,"Antes do ano",IF(L1595&gt;crono_ano,"Depois do ano","No ano"))))</f>
        <v/>
      </c>
      <c r="O1595" s="39">
        <f>IF(F1595="","",IF(COUNTIF(F$7:F1595,F1595)=1,1,0))</f>
        <v/>
      </c>
      <c r="P1595" s="39">
        <f>IF(A1595&amp;B1595&amp;C1595="","",IF(AND(O1595=1,N(G1595)&gt;0),IF(INDEX(pl_ativa,MAX(1,N(G1595)))="Sim",1,0),0))</f>
        <v/>
      </c>
      <c r="Q1595" s="39">
        <f>IF(F1595="","",COUNTIFS(ex_chave_oc,F1595,ex_cancelada,"&lt;&gt;Sim"))</f>
        <v/>
      </c>
      <c r="R1595" s="51">
        <f>IF(P1595="","",IF(AND(P1595=1,N(Q1595)&gt;0),1,0))</f>
        <v/>
      </c>
      <c r="S1595" s="30">
        <f>IF(P1595="","",IF(F1595="","ERRO: data prevista ausente ou inválida",IF(O1595=0,"Duplicada: contada uma vez",IF(N(G1595)=0,"ERRO: tarefa fora do Plano Mestre",IF(P1595=0,"Tarefa retirada do plano: não conta","OK")))))</f>
        <v/>
      </c>
    </row>
    <row r="1596">
      <c r="A1596" s="29" t="n"/>
      <c r="B1596" s="25" t="n"/>
      <c r="C1596" s="49" t="n"/>
      <c r="D1596" s="29" t="n"/>
      <c r="E1596" s="23">
        <f>IF(OR(A1596="",B1596=""),"",A1596&amp;"|"&amp;B1596)</f>
        <v/>
      </c>
      <c r="F1596" s="30">
        <f>IF(OR(E1596="",NOT(ISNUMBER(C1596))),"",E1596&amp;"|"&amp;YEAR(C1596)&amp;"-"&amp;RIGHT("0"&amp;MONTH(C1596),2)&amp;"-"&amp;RIGHT("0"&amp;DAY(C1596),2))</f>
        <v/>
      </c>
      <c r="G1596" s="26">
        <f>IF(E1596="","",IFERROR(MATCH(E1596,pl_chave,0),0))</f>
        <v/>
      </c>
      <c r="H1596" s="23">
        <f>IF(G1596="","",IF(G1596=0,"Tarefa fora do plano",INDEX(pl_tag,G1596)))</f>
        <v/>
      </c>
      <c r="I1596" s="30">
        <f>IF(N(G1596)=0,"",INDEX(pl_atividade,G1596))</f>
        <v/>
      </c>
      <c r="J1596" s="50">
        <f>IF(N(G1596)=0,"",INDEX(pl_especialidade,G1596))</f>
        <v/>
      </c>
      <c r="K1596" s="28">
        <f>IF(N(G1596)=0,"",INDEX(pl_duracao,G1596))</f>
        <v/>
      </c>
      <c r="L1596" s="39">
        <f>IF(ISNUMBER(C1596),YEAR(C1596),"")</f>
        <v/>
      </c>
      <c r="M1596" s="39">
        <f>IF(ISNUMBER(C1596),MONTH(C1596),"")</f>
        <v/>
      </c>
      <c r="N1596" s="23">
        <f>IF(L1596="","",IF(NOT(ISNUMBER(crono_ano)),"Informe o ano",IF(L1596&lt;crono_ano,"Antes do ano",IF(L1596&gt;crono_ano,"Depois do ano","No ano"))))</f>
        <v/>
      </c>
      <c r="O1596" s="39">
        <f>IF(F1596="","",IF(COUNTIF(F$7:F1596,F1596)=1,1,0))</f>
        <v/>
      </c>
      <c r="P1596" s="39">
        <f>IF(A1596&amp;B1596&amp;C1596="","",IF(AND(O1596=1,N(G1596)&gt;0),IF(INDEX(pl_ativa,MAX(1,N(G1596)))="Sim",1,0),0))</f>
        <v/>
      </c>
      <c r="Q1596" s="39">
        <f>IF(F1596="","",COUNTIFS(ex_chave_oc,F1596,ex_cancelada,"&lt;&gt;Sim"))</f>
        <v/>
      </c>
      <c r="R1596" s="51">
        <f>IF(P1596="","",IF(AND(P1596=1,N(Q1596)&gt;0),1,0))</f>
        <v/>
      </c>
      <c r="S1596" s="30">
        <f>IF(P1596="","",IF(F1596="","ERRO: data prevista ausente ou inválida",IF(O1596=0,"Duplicada: contada uma vez",IF(N(G1596)=0,"ERRO: tarefa fora do Plano Mestre",IF(P1596=0,"Tarefa retirada do plano: não conta","OK")))))</f>
        <v/>
      </c>
    </row>
    <row r="1597">
      <c r="A1597" s="29" t="n"/>
      <c r="B1597" s="25" t="n"/>
      <c r="C1597" s="49" t="n"/>
      <c r="D1597" s="29" t="n"/>
      <c r="E1597" s="23">
        <f>IF(OR(A1597="",B1597=""),"",A1597&amp;"|"&amp;B1597)</f>
        <v/>
      </c>
      <c r="F1597" s="30">
        <f>IF(OR(E1597="",NOT(ISNUMBER(C1597))),"",E1597&amp;"|"&amp;YEAR(C1597)&amp;"-"&amp;RIGHT("0"&amp;MONTH(C1597),2)&amp;"-"&amp;RIGHT("0"&amp;DAY(C1597),2))</f>
        <v/>
      </c>
      <c r="G1597" s="26">
        <f>IF(E1597="","",IFERROR(MATCH(E1597,pl_chave,0),0))</f>
        <v/>
      </c>
      <c r="H1597" s="23">
        <f>IF(G1597="","",IF(G1597=0,"Tarefa fora do plano",INDEX(pl_tag,G1597)))</f>
        <v/>
      </c>
      <c r="I1597" s="30">
        <f>IF(N(G1597)=0,"",INDEX(pl_atividade,G1597))</f>
        <v/>
      </c>
      <c r="J1597" s="50">
        <f>IF(N(G1597)=0,"",INDEX(pl_especialidade,G1597))</f>
        <v/>
      </c>
      <c r="K1597" s="28">
        <f>IF(N(G1597)=0,"",INDEX(pl_duracao,G1597))</f>
        <v/>
      </c>
      <c r="L1597" s="39">
        <f>IF(ISNUMBER(C1597),YEAR(C1597),"")</f>
        <v/>
      </c>
      <c r="M1597" s="39">
        <f>IF(ISNUMBER(C1597),MONTH(C1597),"")</f>
        <v/>
      </c>
      <c r="N1597" s="23">
        <f>IF(L1597="","",IF(NOT(ISNUMBER(crono_ano)),"Informe o ano",IF(L1597&lt;crono_ano,"Antes do ano",IF(L1597&gt;crono_ano,"Depois do ano","No ano"))))</f>
        <v/>
      </c>
      <c r="O1597" s="39">
        <f>IF(F1597="","",IF(COUNTIF(F$7:F1597,F1597)=1,1,0))</f>
        <v/>
      </c>
      <c r="P1597" s="39">
        <f>IF(A1597&amp;B1597&amp;C1597="","",IF(AND(O1597=1,N(G1597)&gt;0),IF(INDEX(pl_ativa,MAX(1,N(G1597)))="Sim",1,0),0))</f>
        <v/>
      </c>
      <c r="Q1597" s="39">
        <f>IF(F1597="","",COUNTIFS(ex_chave_oc,F1597,ex_cancelada,"&lt;&gt;Sim"))</f>
        <v/>
      </c>
      <c r="R1597" s="51">
        <f>IF(P1597="","",IF(AND(P1597=1,N(Q1597)&gt;0),1,0))</f>
        <v/>
      </c>
      <c r="S1597" s="30">
        <f>IF(P1597="","",IF(F1597="","ERRO: data prevista ausente ou inválida",IF(O1597=0,"Duplicada: contada uma vez",IF(N(G1597)=0,"ERRO: tarefa fora do Plano Mestre",IF(P1597=0,"Tarefa retirada do plano: não conta","OK")))))</f>
        <v/>
      </c>
    </row>
    <row r="1598">
      <c r="A1598" s="29" t="n"/>
      <c r="B1598" s="25" t="n"/>
      <c r="C1598" s="49" t="n"/>
      <c r="D1598" s="29" t="n"/>
      <c r="E1598" s="23">
        <f>IF(OR(A1598="",B1598=""),"",A1598&amp;"|"&amp;B1598)</f>
        <v/>
      </c>
      <c r="F1598" s="30">
        <f>IF(OR(E1598="",NOT(ISNUMBER(C1598))),"",E1598&amp;"|"&amp;YEAR(C1598)&amp;"-"&amp;RIGHT("0"&amp;MONTH(C1598),2)&amp;"-"&amp;RIGHT("0"&amp;DAY(C1598),2))</f>
        <v/>
      </c>
      <c r="G1598" s="26">
        <f>IF(E1598="","",IFERROR(MATCH(E1598,pl_chave,0),0))</f>
        <v/>
      </c>
      <c r="H1598" s="23">
        <f>IF(G1598="","",IF(G1598=0,"Tarefa fora do plano",INDEX(pl_tag,G1598)))</f>
        <v/>
      </c>
      <c r="I1598" s="30">
        <f>IF(N(G1598)=0,"",INDEX(pl_atividade,G1598))</f>
        <v/>
      </c>
      <c r="J1598" s="50">
        <f>IF(N(G1598)=0,"",INDEX(pl_especialidade,G1598))</f>
        <v/>
      </c>
      <c r="K1598" s="28">
        <f>IF(N(G1598)=0,"",INDEX(pl_duracao,G1598))</f>
        <v/>
      </c>
      <c r="L1598" s="39">
        <f>IF(ISNUMBER(C1598),YEAR(C1598),"")</f>
        <v/>
      </c>
      <c r="M1598" s="39">
        <f>IF(ISNUMBER(C1598),MONTH(C1598),"")</f>
        <v/>
      </c>
      <c r="N1598" s="23">
        <f>IF(L1598="","",IF(NOT(ISNUMBER(crono_ano)),"Informe o ano",IF(L1598&lt;crono_ano,"Antes do ano",IF(L1598&gt;crono_ano,"Depois do ano","No ano"))))</f>
        <v/>
      </c>
      <c r="O1598" s="39">
        <f>IF(F1598="","",IF(COUNTIF(F$7:F1598,F1598)=1,1,0))</f>
        <v/>
      </c>
      <c r="P1598" s="39">
        <f>IF(A1598&amp;B1598&amp;C1598="","",IF(AND(O1598=1,N(G1598)&gt;0),IF(INDEX(pl_ativa,MAX(1,N(G1598)))="Sim",1,0),0))</f>
        <v/>
      </c>
      <c r="Q1598" s="39">
        <f>IF(F1598="","",COUNTIFS(ex_chave_oc,F1598,ex_cancelada,"&lt;&gt;Sim"))</f>
        <v/>
      </c>
      <c r="R1598" s="51">
        <f>IF(P1598="","",IF(AND(P1598=1,N(Q1598)&gt;0),1,0))</f>
        <v/>
      </c>
      <c r="S1598" s="30">
        <f>IF(P1598="","",IF(F1598="","ERRO: data prevista ausente ou inválida",IF(O1598=0,"Duplicada: contada uma vez",IF(N(G1598)=0,"ERRO: tarefa fora do Plano Mestre",IF(P1598=0,"Tarefa retirada do plano: não conta","OK")))))</f>
        <v/>
      </c>
    </row>
    <row r="1599">
      <c r="A1599" s="29" t="n"/>
      <c r="B1599" s="25" t="n"/>
      <c r="C1599" s="49" t="n"/>
      <c r="D1599" s="29" t="n"/>
      <c r="E1599" s="23">
        <f>IF(OR(A1599="",B1599=""),"",A1599&amp;"|"&amp;B1599)</f>
        <v/>
      </c>
      <c r="F1599" s="30">
        <f>IF(OR(E1599="",NOT(ISNUMBER(C1599))),"",E1599&amp;"|"&amp;YEAR(C1599)&amp;"-"&amp;RIGHT("0"&amp;MONTH(C1599),2)&amp;"-"&amp;RIGHT("0"&amp;DAY(C1599),2))</f>
        <v/>
      </c>
      <c r="G1599" s="26">
        <f>IF(E1599="","",IFERROR(MATCH(E1599,pl_chave,0),0))</f>
        <v/>
      </c>
      <c r="H1599" s="23">
        <f>IF(G1599="","",IF(G1599=0,"Tarefa fora do plano",INDEX(pl_tag,G1599)))</f>
        <v/>
      </c>
      <c r="I1599" s="30">
        <f>IF(N(G1599)=0,"",INDEX(pl_atividade,G1599))</f>
        <v/>
      </c>
      <c r="J1599" s="50">
        <f>IF(N(G1599)=0,"",INDEX(pl_especialidade,G1599))</f>
        <v/>
      </c>
      <c r="K1599" s="28">
        <f>IF(N(G1599)=0,"",INDEX(pl_duracao,G1599))</f>
        <v/>
      </c>
      <c r="L1599" s="39">
        <f>IF(ISNUMBER(C1599),YEAR(C1599),"")</f>
        <v/>
      </c>
      <c r="M1599" s="39">
        <f>IF(ISNUMBER(C1599),MONTH(C1599),"")</f>
        <v/>
      </c>
      <c r="N1599" s="23">
        <f>IF(L1599="","",IF(NOT(ISNUMBER(crono_ano)),"Informe o ano",IF(L1599&lt;crono_ano,"Antes do ano",IF(L1599&gt;crono_ano,"Depois do ano","No ano"))))</f>
        <v/>
      </c>
      <c r="O1599" s="39">
        <f>IF(F1599="","",IF(COUNTIF(F$7:F1599,F1599)=1,1,0))</f>
        <v/>
      </c>
      <c r="P1599" s="39">
        <f>IF(A1599&amp;B1599&amp;C1599="","",IF(AND(O1599=1,N(G1599)&gt;0),IF(INDEX(pl_ativa,MAX(1,N(G1599)))="Sim",1,0),0))</f>
        <v/>
      </c>
      <c r="Q1599" s="39">
        <f>IF(F1599="","",COUNTIFS(ex_chave_oc,F1599,ex_cancelada,"&lt;&gt;Sim"))</f>
        <v/>
      </c>
      <c r="R1599" s="51">
        <f>IF(P1599="","",IF(AND(P1599=1,N(Q1599)&gt;0),1,0))</f>
        <v/>
      </c>
      <c r="S1599" s="30">
        <f>IF(P1599="","",IF(F1599="","ERRO: data prevista ausente ou inválida",IF(O1599=0,"Duplicada: contada uma vez",IF(N(G1599)=0,"ERRO: tarefa fora do Plano Mestre",IF(P1599=0,"Tarefa retirada do plano: não conta","OK")))))</f>
        <v/>
      </c>
    </row>
    <row r="1600">
      <c r="A1600" s="29" t="n"/>
      <c r="B1600" s="25" t="n"/>
      <c r="C1600" s="49" t="n"/>
      <c r="D1600" s="29" t="n"/>
      <c r="E1600" s="23">
        <f>IF(OR(A1600="",B1600=""),"",A1600&amp;"|"&amp;B1600)</f>
        <v/>
      </c>
      <c r="F1600" s="30">
        <f>IF(OR(E1600="",NOT(ISNUMBER(C1600))),"",E1600&amp;"|"&amp;YEAR(C1600)&amp;"-"&amp;RIGHT("0"&amp;MONTH(C1600),2)&amp;"-"&amp;RIGHT("0"&amp;DAY(C1600),2))</f>
        <v/>
      </c>
      <c r="G1600" s="26">
        <f>IF(E1600="","",IFERROR(MATCH(E1600,pl_chave,0),0))</f>
        <v/>
      </c>
      <c r="H1600" s="23">
        <f>IF(G1600="","",IF(G1600=0,"Tarefa fora do plano",INDEX(pl_tag,G1600)))</f>
        <v/>
      </c>
      <c r="I1600" s="30">
        <f>IF(N(G1600)=0,"",INDEX(pl_atividade,G1600))</f>
        <v/>
      </c>
      <c r="J1600" s="50">
        <f>IF(N(G1600)=0,"",INDEX(pl_especialidade,G1600))</f>
        <v/>
      </c>
      <c r="K1600" s="28">
        <f>IF(N(G1600)=0,"",INDEX(pl_duracao,G1600))</f>
        <v/>
      </c>
      <c r="L1600" s="39">
        <f>IF(ISNUMBER(C1600),YEAR(C1600),"")</f>
        <v/>
      </c>
      <c r="M1600" s="39">
        <f>IF(ISNUMBER(C1600),MONTH(C1600),"")</f>
        <v/>
      </c>
      <c r="N1600" s="23">
        <f>IF(L1600="","",IF(NOT(ISNUMBER(crono_ano)),"Informe o ano",IF(L1600&lt;crono_ano,"Antes do ano",IF(L1600&gt;crono_ano,"Depois do ano","No ano"))))</f>
        <v/>
      </c>
      <c r="O1600" s="39">
        <f>IF(F1600="","",IF(COUNTIF(F$7:F1600,F1600)=1,1,0))</f>
        <v/>
      </c>
      <c r="P1600" s="39">
        <f>IF(A1600&amp;B1600&amp;C1600="","",IF(AND(O1600=1,N(G1600)&gt;0),IF(INDEX(pl_ativa,MAX(1,N(G1600)))="Sim",1,0),0))</f>
        <v/>
      </c>
      <c r="Q1600" s="39">
        <f>IF(F1600="","",COUNTIFS(ex_chave_oc,F1600,ex_cancelada,"&lt;&gt;Sim"))</f>
        <v/>
      </c>
      <c r="R1600" s="51">
        <f>IF(P1600="","",IF(AND(P1600=1,N(Q1600)&gt;0),1,0))</f>
        <v/>
      </c>
      <c r="S1600" s="30">
        <f>IF(P1600="","",IF(F1600="","ERRO: data prevista ausente ou inválida",IF(O1600=0,"Duplicada: contada uma vez",IF(N(G1600)=0,"ERRO: tarefa fora do Plano Mestre",IF(P1600=0,"Tarefa retirada do plano: não conta","OK")))))</f>
        <v/>
      </c>
    </row>
    <row r="1601">
      <c r="A1601" s="29" t="n"/>
      <c r="B1601" s="25" t="n"/>
      <c r="C1601" s="49" t="n"/>
      <c r="D1601" s="29" t="n"/>
      <c r="E1601" s="23">
        <f>IF(OR(A1601="",B1601=""),"",A1601&amp;"|"&amp;B1601)</f>
        <v/>
      </c>
      <c r="F1601" s="30">
        <f>IF(OR(E1601="",NOT(ISNUMBER(C1601))),"",E1601&amp;"|"&amp;YEAR(C1601)&amp;"-"&amp;RIGHT("0"&amp;MONTH(C1601),2)&amp;"-"&amp;RIGHT("0"&amp;DAY(C1601),2))</f>
        <v/>
      </c>
      <c r="G1601" s="26">
        <f>IF(E1601="","",IFERROR(MATCH(E1601,pl_chave,0),0))</f>
        <v/>
      </c>
      <c r="H1601" s="23">
        <f>IF(G1601="","",IF(G1601=0,"Tarefa fora do plano",INDEX(pl_tag,G1601)))</f>
        <v/>
      </c>
      <c r="I1601" s="30">
        <f>IF(N(G1601)=0,"",INDEX(pl_atividade,G1601))</f>
        <v/>
      </c>
      <c r="J1601" s="50">
        <f>IF(N(G1601)=0,"",INDEX(pl_especialidade,G1601))</f>
        <v/>
      </c>
      <c r="K1601" s="28">
        <f>IF(N(G1601)=0,"",INDEX(pl_duracao,G1601))</f>
        <v/>
      </c>
      <c r="L1601" s="39">
        <f>IF(ISNUMBER(C1601),YEAR(C1601),"")</f>
        <v/>
      </c>
      <c r="M1601" s="39">
        <f>IF(ISNUMBER(C1601),MONTH(C1601),"")</f>
        <v/>
      </c>
      <c r="N1601" s="23">
        <f>IF(L1601="","",IF(NOT(ISNUMBER(crono_ano)),"Informe o ano",IF(L1601&lt;crono_ano,"Antes do ano",IF(L1601&gt;crono_ano,"Depois do ano","No ano"))))</f>
        <v/>
      </c>
      <c r="O1601" s="39">
        <f>IF(F1601="","",IF(COUNTIF(F$7:F1601,F1601)=1,1,0))</f>
        <v/>
      </c>
      <c r="P1601" s="39">
        <f>IF(A1601&amp;B1601&amp;C1601="","",IF(AND(O1601=1,N(G1601)&gt;0),IF(INDEX(pl_ativa,MAX(1,N(G1601)))="Sim",1,0),0))</f>
        <v/>
      </c>
      <c r="Q1601" s="39">
        <f>IF(F1601="","",COUNTIFS(ex_chave_oc,F1601,ex_cancelada,"&lt;&gt;Sim"))</f>
        <v/>
      </c>
      <c r="R1601" s="51">
        <f>IF(P1601="","",IF(AND(P1601=1,N(Q1601)&gt;0),1,0))</f>
        <v/>
      </c>
      <c r="S1601" s="30">
        <f>IF(P1601="","",IF(F1601="","ERRO: data prevista ausente ou inválida",IF(O1601=0,"Duplicada: contada uma vez",IF(N(G1601)=0,"ERRO: tarefa fora do Plano Mestre",IF(P1601=0,"Tarefa retirada do plano: não conta","OK")))))</f>
        <v/>
      </c>
    </row>
    <row r="1602">
      <c r="A1602" s="29" t="n"/>
      <c r="B1602" s="25" t="n"/>
      <c r="C1602" s="49" t="n"/>
      <c r="D1602" s="29" t="n"/>
      <c r="E1602" s="23">
        <f>IF(OR(A1602="",B1602=""),"",A1602&amp;"|"&amp;B1602)</f>
        <v/>
      </c>
      <c r="F1602" s="30">
        <f>IF(OR(E1602="",NOT(ISNUMBER(C1602))),"",E1602&amp;"|"&amp;YEAR(C1602)&amp;"-"&amp;RIGHT("0"&amp;MONTH(C1602),2)&amp;"-"&amp;RIGHT("0"&amp;DAY(C1602),2))</f>
        <v/>
      </c>
      <c r="G1602" s="26">
        <f>IF(E1602="","",IFERROR(MATCH(E1602,pl_chave,0),0))</f>
        <v/>
      </c>
      <c r="H1602" s="23">
        <f>IF(G1602="","",IF(G1602=0,"Tarefa fora do plano",INDEX(pl_tag,G1602)))</f>
        <v/>
      </c>
      <c r="I1602" s="30">
        <f>IF(N(G1602)=0,"",INDEX(pl_atividade,G1602))</f>
        <v/>
      </c>
      <c r="J1602" s="50">
        <f>IF(N(G1602)=0,"",INDEX(pl_especialidade,G1602))</f>
        <v/>
      </c>
      <c r="K1602" s="28">
        <f>IF(N(G1602)=0,"",INDEX(pl_duracao,G1602))</f>
        <v/>
      </c>
      <c r="L1602" s="39">
        <f>IF(ISNUMBER(C1602),YEAR(C1602),"")</f>
        <v/>
      </c>
      <c r="M1602" s="39">
        <f>IF(ISNUMBER(C1602),MONTH(C1602),"")</f>
        <v/>
      </c>
      <c r="N1602" s="23">
        <f>IF(L1602="","",IF(NOT(ISNUMBER(crono_ano)),"Informe o ano",IF(L1602&lt;crono_ano,"Antes do ano",IF(L1602&gt;crono_ano,"Depois do ano","No ano"))))</f>
        <v/>
      </c>
      <c r="O1602" s="39">
        <f>IF(F1602="","",IF(COUNTIF(F$7:F1602,F1602)=1,1,0))</f>
        <v/>
      </c>
      <c r="P1602" s="39">
        <f>IF(A1602&amp;B1602&amp;C1602="","",IF(AND(O1602=1,N(G1602)&gt;0),IF(INDEX(pl_ativa,MAX(1,N(G1602)))="Sim",1,0),0))</f>
        <v/>
      </c>
      <c r="Q1602" s="39">
        <f>IF(F1602="","",COUNTIFS(ex_chave_oc,F1602,ex_cancelada,"&lt;&gt;Sim"))</f>
        <v/>
      </c>
      <c r="R1602" s="51">
        <f>IF(P1602="","",IF(AND(P1602=1,N(Q1602)&gt;0),1,0))</f>
        <v/>
      </c>
      <c r="S1602" s="30">
        <f>IF(P1602="","",IF(F1602="","ERRO: data prevista ausente ou inválida",IF(O1602=0,"Duplicada: contada uma vez",IF(N(G1602)=0,"ERRO: tarefa fora do Plano Mestre",IF(P1602=0,"Tarefa retirada do plano: não conta","OK")))))</f>
        <v/>
      </c>
    </row>
    <row r="1603">
      <c r="A1603" s="29" t="n"/>
      <c r="B1603" s="25" t="n"/>
      <c r="C1603" s="49" t="n"/>
      <c r="D1603" s="29" t="n"/>
      <c r="E1603" s="23">
        <f>IF(OR(A1603="",B1603=""),"",A1603&amp;"|"&amp;B1603)</f>
        <v/>
      </c>
      <c r="F1603" s="30">
        <f>IF(OR(E1603="",NOT(ISNUMBER(C1603))),"",E1603&amp;"|"&amp;YEAR(C1603)&amp;"-"&amp;RIGHT("0"&amp;MONTH(C1603),2)&amp;"-"&amp;RIGHT("0"&amp;DAY(C1603),2))</f>
        <v/>
      </c>
      <c r="G1603" s="26">
        <f>IF(E1603="","",IFERROR(MATCH(E1603,pl_chave,0),0))</f>
        <v/>
      </c>
      <c r="H1603" s="23">
        <f>IF(G1603="","",IF(G1603=0,"Tarefa fora do plano",INDEX(pl_tag,G1603)))</f>
        <v/>
      </c>
      <c r="I1603" s="30">
        <f>IF(N(G1603)=0,"",INDEX(pl_atividade,G1603))</f>
        <v/>
      </c>
      <c r="J1603" s="50">
        <f>IF(N(G1603)=0,"",INDEX(pl_especialidade,G1603))</f>
        <v/>
      </c>
      <c r="K1603" s="28">
        <f>IF(N(G1603)=0,"",INDEX(pl_duracao,G1603))</f>
        <v/>
      </c>
      <c r="L1603" s="39">
        <f>IF(ISNUMBER(C1603),YEAR(C1603),"")</f>
        <v/>
      </c>
      <c r="M1603" s="39">
        <f>IF(ISNUMBER(C1603),MONTH(C1603),"")</f>
        <v/>
      </c>
      <c r="N1603" s="23">
        <f>IF(L1603="","",IF(NOT(ISNUMBER(crono_ano)),"Informe o ano",IF(L1603&lt;crono_ano,"Antes do ano",IF(L1603&gt;crono_ano,"Depois do ano","No ano"))))</f>
        <v/>
      </c>
      <c r="O1603" s="39">
        <f>IF(F1603="","",IF(COUNTIF(F$7:F1603,F1603)=1,1,0))</f>
        <v/>
      </c>
      <c r="P1603" s="39">
        <f>IF(A1603&amp;B1603&amp;C1603="","",IF(AND(O1603=1,N(G1603)&gt;0),IF(INDEX(pl_ativa,MAX(1,N(G1603)))="Sim",1,0),0))</f>
        <v/>
      </c>
      <c r="Q1603" s="39">
        <f>IF(F1603="","",COUNTIFS(ex_chave_oc,F1603,ex_cancelada,"&lt;&gt;Sim"))</f>
        <v/>
      </c>
      <c r="R1603" s="51">
        <f>IF(P1603="","",IF(AND(P1603=1,N(Q1603)&gt;0),1,0))</f>
        <v/>
      </c>
      <c r="S1603" s="30">
        <f>IF(P1603="","",IF(F1603="","ERRO: data prevista ausente ou inválida",IF(O1603=0,"Duplicada: contada uma vez",IF(N(G1603)=0,"ERRO: tarefa fora do Plano Mestre",IF(P1603=0,"Tarefa retirada do plano: não conta","OK")))))</f>
        <v/>
      </c>
    </row>
    <row r="1604">
      <c r="A1604" s="29" t="n"/>
      <c r="B1604" s="25" t="n"/>
      <c r="C1604" s="49" t="n"/>
      <c r="D1604" s="29" t="n"/>
      <c r="E1604" s="23">
        <f>IF(OR(A1604="",B1604=""),"",A1604&amp;"|"&amp;B1604)</f>
        <v/>
      </c>
      <c r="F1604" s="30">
        <f>IF(OR(E1604="",NOT(ISNUMBER(C1604))),"",E1604&amp;"|"&amp;YEAR(C1604)&amp;"-"&amp;RIGHT("0"&amp;MONTH(C1604),2)&amp;"-"&amp;RIGHT("0"&amp;DAY(C1604),2))</f>
        <v/>
      </c>
      <c r="G1604" s="26">
        <f>IF(E1604="","",IFERROR(MATCH(E1604,pl_chave,0),0))</f>
        <v/>
      </c>
      <c r="H1604" s="23">
        <f>IF(G1604="","",IF(G1604=0,"Tarefa fora do plano",INDEX(pl_tag,G1604)))</f>
        <v/>
      </c>
      <c r="I1604" s="30">
        <f>IF(N(G1604)=0,"",INDEX(pl_atividade,G1604))</f>
        <v/>
      </c>
      <c r="J1604" s="50">
        <f>IF(N(G1604)=0,"",INDEX(pl_especialidade,G1604))</f>
        <v/>
      </c>
      <c r="K1604" s="28">
        <f>IF(N(G1604)=0,"",INDEX(pl_duracao,G1604))</f>
        <v/>
      </c>
      <c r="L1604" s="39">
        <f>IF(ISNUMBER(C1604),YEAR(C1604),"")</f>
        <v/>
      </c>
      <c r="M1604" s="39">
        <f>IF(ISNUMBER(C1604),MONTH(C1604),"")</f>
        <v/>
      </c>
      <c r="N1604" s="23">
        <f>IF(L1604="","",IF(NOT(ISNUMBER(crono_ano)),"Informe o ano",IF(L1604&lt;crono_ano,"Antes do ano",IF(L1604&gt;crono_ano,"Depois do ano","No ano"))))</f>
        <v/>
      </c>
      <c r="O1604" s="39">
        <f>IF(F1604="","",IF(COUNTIF(F$7:F1604,F1604)=1,1,0))</f>
        <v/>
      </c>
      <c r="P1604" s="39">
        <f>IF(A1604&amp;B1604&amp;C1604="","",IF(AND(O1604=1,N(G1604)&gt;0),IF(INDEX(pl_ativa,MAX(1,N(G1604)))="Sim",1,0),0))</f>
        <v/>
      </c>
      <c r="Q1604" s="39">
        <f>IF(F1604="","",COUNTIFS(ex_chave_oc,F1604,ex_cancelada,"&lt;&gt;Sim"))</f>
        <v/>
      </c>
      <c r="R1604" s="51">
        <f>IF(P1604="","",IF(AND(P1604=1,N(Q1604)&gt;0),1,0))</f>
        <v/>
      </c>
      <c r="S1604" s="30">
        <f>IF(P1604="","",IF(F1604="","ERRO: data prevista ausente ou inválida",IF(O1604=0,"Duplicada: contada uma vez",IF(N(G1604)=0,"ERRO: tarefa fora do Plano Mestre",IF(P1604=0,"Tarefa retirada do plano: não conta","OK")))))</f>
        <v/>
      </c>
    </row>
    <row r="1605">
      <c r="A1605" s="29" t="n"/>
      <c r="B1605" s="25" t="n"/>
      <c r="C1605" s="49" t="n"/>
      <c r="D1605" s="29" t="n"/>
      <c r="E1605" s="23">
        <f>IF(OR(A1605="",B1605=""),"",A1605&amp;"|"&amp;B1605)</f>
        <v/>
      </c>
      <c r="F1605" s="30">
        <f>IF(OR(E1605="",NOT(ISNUMBER(C1605))),"",E1605&amp;"|"&amp;YEAR(C1605)&amp;"-"&amp;RIGHT("0"&amp;MONTH(C1605),2)&amp;"-"&amp;RIGHT("0"&amp;DAY(C1605),2))</f>
        <v/>
      </c>
      <c r="G1605" s="26">
        <f>IF(E1605="","",IFERROR(MATCH(E1605,pl_chave,0),0))</f>
        <v/>
      </c>
      <c r="H1605" s="23">
        <f>IF(G1605="","",IF(G1605=0,"Tarefa fora do plano",INDEX(pl_tag,G1605)))</f>
        <v/>
      </c>
      <c r="I1605" s="30">
        <f>IF(N(G1605)=0,"",INDEX(pl_atividade,G1605))</f>
        <v/>
      </c>
      <c r="J1605" s="50">
        <f>IF(N(G1605)=0,"",INDEX(pl_especialidade,G1605))</f>
        <v/>
      </c>
      <c r="K1605" s="28">
        <f>IF(N(G1605)=0,"",INDEX(pl_duracao,G1605))</f>
        <v/>
      </c>
      <c r="L1605" s="39">
        <f>IF(ISNUMBER(C1605),YEAR(C1605),"")</f>
        <v/>
      </c>
      <c r="M1605" s="39">
        <f>IF(ISNUMBER(C1605),MONTH(C1605),"")</f>
        <v/>
      </c>
      <c r="N1605" s="23">
        <f>IF(L1605="","",IF(NOT(ISNUMBER(crono_ano)),"Informe o ano",IF(L1605&lt;crono_ano,"Antes do ano",IF(L1605&gt;crono_ano,"Depois do ano","No ano"))))</f>
        <v/>
      </c>
      <c r="O1605" s="39">
        <f>IF(F1605="","",IF(COUNTIF(F$7:F1605,F1605)=1,1,0))</f>
        <v/>
      </c>
      <c r="P1605" s="39">
        <f>IF(A1605&amp;B1605&amp;C1605="","",IF(AND(O1605=1,N(G1605)&gt;0),IF(INDEX(pl_ativa,MAX(1,N(G1605)))="Sim",1,0),0))</f>
        <v/>
      </c>
      <c r="Q1605" s="39">
        <f>IF(F1605="","",COUNTIFS(ex_chave_oc,F1605,ex_cancelada,"&lt;&gt;Sim"))</f>
        <v/>
      </c>
      <c r="R1605" s="51">
        <f>IF(P1605="","",IF(AND(P1605=1,N(Q1605)&gt;0),1,0))</f>
        <v/>
      </c>
      <c r="S1605" s="30">
        <f>IF(P1605="","",IF(F1605="","ERRO: data prevista ausente ou inválida",IF(O1605=0,"Duplicada: contada uma vez",IF(N(G1605)=0,"ERRO: tarefa fora do Plano Mestre",IF(P1605=0,"Tarefa retirada do plano: não conta","OK")))))</f>
        <v/>
      </c>
    </row>
    <row r="1606">
      <c r="A1606" s="29" t="n"/>
      <c r="B1606" s="25" t="n"/>
      <c r="C1606" s="49" t="n"/>
      <c r="D1606" s="29" t="n"/>
      <c r="E1606" s="23">
        <f>IF(OR(A1606="",B1606=""),"",A1606&amp;"|"&amp;B1606)</f>
        <v/>
      </c>
      <c r="F1606" s="30">
        <f>IF(OR(E1606="",NOT(ISNUMBER(C1606))),"",E1606&amp;"|"&amp;YEAR(C1606)&amp;"-"&amp;RIGHT("0"&amp;MONTH(C1606),2)&amp;"-"&amp;RIGHT("0"&amp;DAY(C1606),2))</f>
        <v/>
      </c>
      <c r="G1606" s="26">
        <f>IF(E1606="","",IFERROR(MATCH(E1606,pl_chave,0),0))</f>
        <v/>
      </c>
      <c r="H1606" s="23">
        <f>IF(G1606="","",IF(G1606=0,"Tarefa fora do plano",INDEX(pl_tag,G1606)))</f>
        <v/>
      </c>
      <c r="I1606" s="30">
        <f>IF(N(G1606)=0,"",INDEX(pl_atividade,G1606))</f>
        <v/>
      </c>
      <c r="J1606" s="50">
        <f>IF(N(G1606)=0,"",INDEX(pl_especialidade,G1606))</f>
        <v/>
      </c>
      <c r="K1606" s="28">
        <f>IF(N(G1606)=0,"",INDEX(pl_duracao,G1606))</f>
        <v/>
      </c>
      <c r="L1606" s="39">
        <f>IF(ISNUMBER(C1606),YEAR(C1606),"")</f>
        <v/>
      </c>
      <c r="M1606" s="39">
        <f>IF(ISNUMBER(C1606),MONTH(C1606),"")</f>
        <v/>
      </c>
      <c r="N1606" s="23">
        <f>IF(L1606="","",IF(NOT(ISNUMBER(crono_ano)),"Informe o ano",IF(L1606&lt;crono_ano,"Antes do ano",IF(L1606&gt;crono_ano,"Depois do ano","No ano"))))</f>
        <v/>
      </c>
      <c r="O1606" s="39">
        <f>IF(F1606="","",IF(COUNTIF(F$7:F1606,F1606)=1,1,0))</f>
        <v/>
      </c>
      <c r="P1606" s="39">
        <f>IF(A1606&amp;B1606&amp;C1606="","",IF(AND(O1606=1,N(G1606)&gt;0),IF(INDEX(pl_ativa,MAX(1,N(G1606)))="Sim",1,0),0))</f>
        <v/>
      </c>
      <c r="Q1606" s="39">
        <f>IF(F1606="","",COUNTIFS(ex_chave_oc,F1606,ex_cancelada,"&lt;&gt;Sim"))</f>
        <v/>
      </c>
      <c r="R1606" s="51">
        <f>IF(P1606="","",IF(AND(P1606=1,N(Q1606)&gt;0),1,0))</f>
        <v/>
      </c>
      <c r="S1606" s="30">
        <f>IF(P1606="","",IF(F1606="","ERRO: data prevista ausente ou inválida",IF(O1606=0,"Duplicada: contada uma vez",IF(N(G1606)=0,"ERRO: tarefa fora do Plano Mestre",IF(P1606=0,"Tarefa retirada do plano: não conta","OK")))))</f>
        <v/>
      </c>
    </row>
    <row r="1607">
      <c r="A1607" s="29" t="n"/>
      <c r="B1607" s="25" t="n"/>
      <c r="C1607" s="49" t="n"/>
      <c r="D1607" s="29" t="n"/>
      <c r="E1607" s="23">
        <f>IF(OR(A1607="",B1607=""),"",A1607&amp;"|"&amp;B1607)</f>
        <v/>
      </c>
      <c r="F1607" s="30">
        <f>IF(OR(E1607="",NOT(ISNUMBER(C1607))),"",E1607&amp;"|"&amp;YEAR(C1607)&amp;"-"&amp;RIGHT("0"&amp;MONTH(C1607),2)&amp;"-"&amp;RIGHT("0"&amp;DAY(C1607),2))</f>
        <v/>
      </c>
      <c r="G1607" s="26">
        <f>IF(E1607="","",IFERROR(MATCH(E1607,pl_chave,0),0))</f>
        <v/>
      </c>
      <c r="H1607" s="23">
        <f>IF(G1607="","",IF(G1607=0,"Tarefa fora do plano",INDEX(pl_tag,G1607)))</f>
        <v/>
      </c>
      <c r="I1607" s="30">
        <f>IF(N(G1607)=0,"",INDEX(pl_atividade,G1607))</f>
        <v/>
      </c>
      <c r="J1607" s="50">
        <f>IF(N(G1607)=0,"",INDEX(pl_especialidade,G1607))</f>
        <v/>
      </c>
      <c r="K1607" s="28">
        <f>IF(N(G1607)=0,"",INDEX(pl_duracao,G1607))</f>
        <v/>
      </c>
      <c r="L1607" s="39">
        <f>IF(ISNUMBER(C1607),YEAR(C1607),"")</f>
        <v/>
      </c>
      <c r="M1607" s="39">
        <f>IF(ISNUMBER(C1607),MONTH(C1607),"")</f>
        <v/>
      </c>
      <c r="N1607" s="23">
        <f>IF(L1607="","",IF(NOT(ISNUMBER(crono_ano)),"Informe o ano",IF(L1607&lt;crono_ano,"Antes do ano",IF(L1607&gt;crono_ano,"Depois do ano","No ano"))))</f>
        <v/>
      </c>
      <c r="O1607" s="39">
        <f>IF(F1607="","",IF(COUNTIF(F$7:F1607,F1607)=1,1,0))</f>
        <v/>
      </c>
      <c r="P1607" s="39">
        <f>IF(A1607&amp;B1607&amp;C1607="","",IF(AND(O1607=1,N(G1607)&gt;0),IF(INDEX(pl_ativa,MAX(1,N(G1607)))="Sim",1,0),0))</f>
        <v/>
      </c>
      <c r="Q1607" s="39">
        <f>IF(F1607="","",COUNTIFS(ex_chave_oc,F1607,ex_cancelada,"&lt;&gt;Sim"))</f>
        <v/>
      </c>
      <c r="R1607" s="51">
        <f>IF(P1607="","",IF(AND(P1607=1,N(Q1607)&gt;0),1,0))</f>
        <v/>
      </c>
      <c r="S1607" s="30">
        <f>IF(P1607="","",IF(F1607="","ERRO: data prevista ausente ou inválida",IF(O1607=0,"Duplicada: contada uma vez",IF(N(G1607)=0,"ERRO: tarefa fora do Plano Mestre",IF(P1607=0,"Tarefa retirada do plano: não conta","OK")))))</f>
        <v/>
      </c>
    </row>
    <row r="1608">
      <c r="A1608" s="29" t="n"/>
      <c r="B1608" s="25" t="n"/>
      <c r="C1608" s="49" t="n"/>
      <c r="D1608" s="29" t="n"/>
      <c r="E1608" s="23">
        <f>IF(OR(A1608="",B1608=""),"",A1608&amp;"|"&amp;B1608)</f>
        <v/>
      </c>
      <c r="F1608" s="30">
        <f>IF(OR(E1608="",NOT(ISNUMBER(C1608))),"",E1608&amp;"|"&amp;YEAR(C1608)&amp;"-"&amp;RIGHT("0"&amp;MONTH(C1608),2)&amp;"-"&amp;RIGHT("0"&amp;DAY(C1608),2))</f>
        <v/>
      </c>
      <c r="G1608" s="26">
        <f>IF(E1608="","",IFERROR(MATCH(E1608,pl_chave,0),0))</f>
        <v/>
      </c>
      <c r="H1608" s="23">
        <f>IF(G1608="","",IF(G1608=0,"Tarefa fora do plano",INDEX(pl_tag,G1608)))</f>
        <v/>
      </c>
      <c r="I1608" s="30">
        <f>IF(N(G1608)=0,"",INDEX(pl_atividade,G1608))</f>
        <v/>
      </c>
      <c r="J1608" s="50">
        <f>IF(N(G1608)=0,"",INDEX(pl_especialidade,G1608))</f>
        <v/>
      </c>
      <c r="K1608" s="28">
        <f>IF(N(G1608)=0,"",INDEX(pl_duracao,G1608))</f>
        <v/>
      </c>
      <c r="L1608" s="39">
        <f>IF(ISNUMBER(C1608),YEAR(C1608),"")</f>
        <v/>
      </c>
      <c r="M1608" s="39">
        <f>IF(ISNUMBER(C1608),MONTH(C1608),"")</f>
        <v/>
      </c>
      <c r="N1608" s="23">
        <f>IF(L1608="","",IF(NOT(ISNUMBER(crono_ano)),"Informe o ano",IF(L1608&lt;crono_ano,"Antes do ano",IF(L1608&gt;crono_ano,"Depois do ano","No ano"))))</f>
        <v/>
      </c>
      <c r="O1608" s="39">
        <f>IF(F1608="","",IF(COUNTIF(F$7:F1608,F1608)=1,1,0))</f>
        <v/>
      </c>
      <c r="P1608" s="39">
        <f>IF(A1608&amp;B1608&amp;C1608="","",IF(AND(O1608=1,N(G1608)&gt;0),IF(INDEX(pl_ativa,MAX(1,N(G1608)))="Sim",1,0),0))</f>
        <v/>
      </c>
      <c r="Q1608" s="39">
        <f>IF(F1608="","",COUNTIFS(ex_chave_oc,F1608,ex_cancelada,"&lt;&gt;Sim"))</f>
        <v/>
      </c>
      <c r="R1608" s="51">
        <f>IF(P1608="","",IF(AND(P1608=1,N(Q1608)&gt;0),1,0))</f>
        <v/>
      </c>
      <c r="S1608" s="30">
        <f>IF(P1608="","",IF(F1608="","ERRO: data prevista ausente ou inválida",IF(O1608=0,"Duplicada: contada uma vez",IF(N(G1608)=0,"ERRO: tarefa fora do Plano Mestre",IF(P1608=0,"Tarefa retirada do plano: não conta","OK")))))</f>
        <v/>
      </c>
    </row>
    <row r="1609">
      <c r="A1609" s="29" t="n"/>
      <c r="B1609" s="25" t="n"/>
      <c r="C1609" s="49" t="n"/>
      <c r="D1609" s="29" t="n"/>
      <c r="E1609" s="23">
        <f>IF(OR(A1609="",B1609=""),"",A1609&amp;"|"&amp;B1609)</f>
        <v/>
      </c>
      <c r="F1609" s="30">
        <f>IF(OR(E1609="",NOT(ISNUMBER(C1609))),"",E1609&amp;"|"&amp;YEAR(C1609)&amp;"-"&amp;RIGHT("0"&amp;MONTH(C1609),2)&amp;"-"&amp;RIGHT("0"&amp;DAY(C1609),2))</f>
        <v/>
      </c>
      <c r="G1609" s="26">
        <f>IF(E1609="","",IFERROR(MATCH(E1609,pl_chave,0),0))</f>
        <v/>
      </c>
      <c r="H1609" s="23">
        <f>IF(G1609="","",IF(G1609=0,"Tarefa fora do plano",INDEX(pl_tag,G1609)))</f>
        <v/>
      </c>
      <c r="I1609" s="30">
        <f>IF(N(G1609)=0,"",INDEX(pl_atividade,G1609))</f>
        <v/>
      </c>
      <c r="J1609" s="50">
        <f>IF(N(G1609)=0,"",INDEX(pl_especialidade,G1609))</f>
        <v/>
      </c>
      <c r="K1609" s="28">
        <f>IF(N(G1609)=0,"",INDEX(pl_duracao,G1609))</f>
        <v/>
      </c>
      <c r="L1609" s="39">
        <f>IF(ISNUMBER(C1609),YEAR(C1609),"")</f>
        <v/>
      </c>
      <c r="M1609" s="39">
        <f>IF(ISNUMBER(C1609),MONTH(C1609),"")</f>
        <v/>
      </c>
      <c r="N1609" s="23">
        <f>IF(L1609="","",IF(NOT(ISNUMBER(crono_ano)),"Informe o ano",IF(L1609&lt;crono_ano,"Antes do ano",IF(L1609&gt;crono_ano,"Depois do ano","No ano"))))</f>
        <v/>
      </c>
      <c r="O1609" s="39">
        <f>IF(F1609="","",IF(COUNTIF(F$7:F1609,F1609)=1,1,0))</f>
        <v/>
      </c>
      <c r="P1609" s="39">
        <f>IF(A1609&amp;B1609&amp;C1609="","",IF(AND(O1609=1,N(G1609)&gt;0),IF(INDEX(pl_ativa,MAX(1,N(G1609)))="Sim",1,0),0))</f>
        <v/>
      </c>
      <c r="Q1609" s="39">
        <f>IF(F1609="","",COUNTIFS(ex_chave_oc,F1609,ex_cancelada,"&lt;&gt;Sim"))</f>
        <v/>
      </c>
      <c r="R1609" s="51">
        <f>IF(P1609="","",IF(AND(P1609=1,N(Q1609)&gt;0),1,0))</f>
        <v/>
      </c>
      <c r="S1609" s="30">
        <f>IF(P1609="","",IF(F1609="","ERRO: data prevista ausente ou inválida",IF(O1609=0,"Duplicada: contada uma vez",IF(N(G1609)=0,"ERRO: tarefa fora do Plano Mestre",IF(P1609=0,"Tarefa retirada do plano: não conta","OK")))))</f>
        <v/>
      </c>
    </row>
    <row r="1610">
      <c r="A1610" s="29" t="n"/>
      <c r="B1610" s="25" t="n"/>
      <c r="C1610" s="49" t="n"/>
      <c r="D1610" s="29" t="n"/>
      <c r="E1610" s="23">
        <f>IF(OR(A1610="",B1610=""),"",A1610&amp;"|"&amp;B1610)</f>
        <v/>
      </c>
      <c r="F1610" s="30">
        <f>IF(OR(E1610="",NOT(ISNUMBER(C1610))),"",E1610&amp;"|"&amp;YEAR(C1610)&amp;"-"&amp;RIGHT("0"&amp;MONTH(C1610),2)&amp;"-"&amp;RIGHT("0"&amp;DAY(C1610),2))</f>
        <v/>
      </c>
      <c r="G1610" s="26">
        <f>IF(E1610="","",IFERROR(MATCH(E1610,pl_chave,0),0))</f>
        <v/>
      </c>
      <c r="H1610" s="23">
        <f>IF(G1610="","",IF(G1610=0,"Tarefa fora do plano",INDEX(pl_tag,G1610)))</f>
        <v/>
      </c>
      <c r="I1610" s="30">
        <f>IF(N(G1610)=0,"",INDEX(pl_atividade,G1610))</f>
        <v/>
      </c>
      <c r="J1610" s="50">
        <f>IF(N(G1610)=0,"",INDEX(pl_especialidade,G1610))</f>
        <v/>
      </c>
      <c r="K1610" s="28">
        <f>IF(N(G1610)=0,"",INDEX(pl_duracao,G1610))</f>
        <v/>
      </c>
      <c r="L1610" s="39">
        <f>IF(ISNUMBER(C1610),YEAR(C1610),"")</f>
        <v/>
      </c>
      <c r="M1610" s="39">
        <f>IF(ISNUMBER(C1610),MONTH(C1610),"")</f>
        <v/>
      </c>
      <c r="N1610" s="23">
        <f>IF(L1610="","",IF(NOT(ISNUMBER(crono_ano)),"Informe o ano",IF(L1610&lt;crono_ano,"Antes do ano",IF(L1610&gt;crono_ano,"Depois do ano","No ano"))))</f>
        <v/>
      </c>
      <c r="O1610" s="39">
        <f>IF(F1610="","",IF(COUNTIF(F$7:F1610,F1610)=1,1,0))</f>
        <v/>
      </c>
      <c r="P1610" s="39">
        <f>IF(A1610&amp;B1610&amp;C1610="","",IF(AND(O1610=1,N(G1610)&gt;0),IF(INDEX(pl_ativa,MAX(1,N(G1610)))="Sim",1,0),0))</f>
        <v/>
      </c>
      <c r="Q1610" s="39">
        <f>IF(F1610="","",COUNTIFS(ex_chave_oc,F1610,ex_cancelada,"&lt;&gt;Sim"))</f>
        <v/>
      </c>
      <c r="R1610" s="51">
        <f>IF(P1610="","",IF(AND(P1610=1,N(Q1610)&gt;0),1,0))</f>
        <v/>
      </c>
      <c r="S1610" s="30">
        <f>IF(P1610="","",IF(F1610="","ERRO: data prevista ausente ou inválida",IF(O1610=0,"Duplicada: contada uma vez",IF(N(G1610)=0,"ERRO: tarefa fora do Plano Mestre",IF(P1610=0,"Tarefa retirada do plano: não conta","OK")))))</f>
        <v/>
      </c>
    </row>
    <row r="1611">
      <c r="A1611" s="29" t="n"/>
      <c r="B1611" s="25" t="n"/>
      <c r="C1611" s="49" t="n"/>
      <c r="D1611" s="29" t="n"/>
      <c r="E1611" s="23">
        <f>IF(OR(A1611="",B1611=""),"",A1611&amp;"|"&amp;B1611)</f>
        <v/>
      </c>
      <c r="F1611" s="30">
        <f>IF(OR(E1611="",NOT(ISNUMBER(C1611))),"",E1611&amp;"|"&amp;YEAR(C1611)&amp;"-"&amp;RIGHT("0"&amp;MONTH(C1611),2)&amp;"-"&amp;RIGHT("0"&amp;DAY(C1611),2))</f>
        <v/>
      </c>
      <c r="G1611" s="26">
        <f>IF(E1611="","",IFERROR(MATCH(E1611,pl_chave,0),0))</f>
        <v/>
      </c>
      <c r="H1611" s="23">
        <f>IF(G1611="","",IF(G1611=0,"Tarefa fora do plano",INDEX(pl_tag,G1611)))</f>
        <v/>
      </c>
      <c r="I1611" s="30">
        <f>IF(N(G1611)=0,"",INDEX(pl_atividade,G1611))</f>
        <v/>
      </c>
      <c r="J1611" s="50">
        <f>IF(N(G1611)=0,"",INDEX(pl_especialidade,G1611))</f>
        <v/>
      </c>
      <c r="K1611" s="28">
        <f>IF(N(G1611)=0,"",INDEX(pl_duracao,G1611))</f>
        <v/>
      </c>
      <c r="L1611" s="39">
        <f>IF(ISNUMBER(C1611),YEAR(C1611),"")</f>
        <v/>
      </c>
      <c r="M1611" s="39">
        <f>IF(ISNUMBER(C1611),MONTH(C1611),"")</f>
        <v/>
      </c>
      <c r="N1611" s="23">
        <f>IF(L1611="","",IF(NOT(ISNUMBER(crono_ano)),"Informe o ano",IF(L1611&lt;crono_ano,"Antes do ano",IF(L1611&gt;crono_ano,"Depois do ano","No ano"))))</f>
        <v/>
      </c>
      <c r="O1611" s="39">
        <f>IF(F1611="","",IF(COUNTIF(F$7:F1611,F1611)=1,1,0))</f>
        <v/>
      </c>
      <c r="P1611" s="39">
        <f>IF(A1611&amp;B1611&amp;C1611="","",IF(AND(O1611=1,N(G1611)&gt;0),IF(INDEX(pl_ativa,MAX(1,N(G1611)))="Sim",1,0),0))</f>
        <v/>
      </c>
      <c r="Q1611" s="39">
        <f>IF(F1611="","",COUNTIFS(ex_chave_oc,F1611,ex_cancelada,"&lt;&gt;Sim"))</f>
        <v/>
      </c>
      <c r="R1611" s="51">
        <f>IF(P1611="","",IF(AND(P1611=1,N(Q1611)&gt;0),1,0))</f>
        <v/>
      </c>
      <c r="S1611" s="30">
        <f>IF(P1611="","",IF(F1611="","ERRO: data prevista ausente ou inválida",IF(O1611=0,"Duplicada: contada uma vez",IF(N(G1611)=0,"ERRO: tarefa fora do Plano Mestre",IF(P1611=0,"Tarefa retirada do plano: não conta","OK")))))</f>
        <v/>
      </c>
    </row>
    <row r="1612">
      <c r="A1612" s="29" t="n"/>
      <c r="B1612" s="25" t="n"/>
      <c r="C1612" s="49" t="n"/>
      <c r="D1612" s="29" t="n"/>
      <c r="E1612" s="23">
        <f>IF(OR(A1612="",B1612=""),"",A1612&amp;"|"&amp;B1612)</f>
        <v/>
      </c>
      <c r="F1612" s="30">
        <f>IF(OR(E1612="",NOT(ISNUMBER(C1612))),"",E1612&amp;"|"&amp;YEAR(C1612)&amp;"-"&amp;RIGHT("0"&amp;MONTH(C1612),2)&amp;"-"&amp;RIGHT("0"&amp;DAY(C1612),2))</f>
        <v/>
      </c>
      <c r="G1612" s="26">
        <f>IF(E1612="","",IFERROR(MATCH(E1612,pl_chave,0),0))</f>
        <v/>
      </c>
      <c r="H1612" s="23">
        <f>IF(G1612="","",IF(G1612=0,"Tarefa fora do plano",INDEX(pl_tag,G1612)))</f>
        <v/>
      </c>
      <c r="I1612" s="30">
        <f>IF(N(G1612)=0,"",INDEX(pl_atividade,G1612))</f>
        <v/>
      </c>
      <c r="J1612" s="50">
        <f>IF(N(G1612)=0,"",INDEX(pl_especialidade,G1612))</f>
        <v/>
      </c>
      <c r="K1612" s="28">
        <f>IF(N(G1612)=0,"",INDEX(pl_duracao,G1612))</f>
        <v/>
      </c>
      <c r="L1612" s="39">
        <f>IF(ISNUMBER(C1612),YEAR(C1612),"")</f>
        <v/>
      </c>
      <c r="M1612" s="39">
        <f>IF(ISNUMBER(C1612),MONTH(C1612),"")</f>
        <v/>
      </c>
      <c r="N1612" s="23">
        <f>IF(L1612="","",IF(NOT(ISNUMBER(crono_ano)),"Informe o ano",IF(L1612&lt;crono_ano,"Antes do ano",IF(L1612&gt;crono_ano,"Depois do ano","No ano"))))</f>
        <v/>
      </c>
      <c r="O1612" s="39">
        <f>IF(F1612="","",IF(COUNTIF(F$7:F1612,F1612)=1,1,0))</f>
        <v/>
      </c>
      <c r="P1612" s="39">
        <f>IF(A1612&amp;B1612&amp;C1612="","",IF(AND(O1612=1,N(G1612)&gt;0),IF(INDEX(pl_ativa,MAX(1,N(G1612)))="Sim",1,0),0))</f>
        <v/>
      </c>
      <c r="Q1612" s="39">
        <f>IF(F1612="","",COUNTIFS(ex_chave_oc,F1612,ex_cancelada,"&lt;&gt;Sim"))</f>
        <v/>
      </c>
      <c r="R1612" s="51">
        <f>IF(P1612="","",IF(AND(P1612=1,N(Q1612)&gt;0),1,0))</f>
        <v/>
      </c>
      <c r="S1612" s="30">
        <f>IF(P1612="","",IF(F1612="","ERRO: data prevista ausente ou inválida",IF(O1612=0,"Duplicada: contada uma vez",IF(N(G1612)=0,"ERRO: tarefa fora do Plano Mestre",IF(P1612=0,"Tarefa retirada do plano: não conta","OK")))))</f>
        <v/>
      </c>
    </row>
    <row r="1613">
      <c r="A1613" s="29" t="n"/>
      <c r="B1613" s="25" t="n"/>
      <c r="C1613" s="49" t="n"/>
      <c r="D1613" s="29" t="n"/>
      <c r="E1613" s="23">
        <f>IF(OR(A1613="",B1613=""),"",A1613&amp;"|"&amp;B1613)</f>
        <v/>
      </c>
      <c r="F1613" s="30">
        <f>IF(OR(E1613="",NOT(ISNUMBER(C1613))),"",E1613&amp;"|"&amp;YEAR(C1613)&amp;"-"&amp;RIGHT("0"&amp;MONTH(C1613),2)&amp;"-"&amp;RIGHT("0"&amp;DAY(C1613),2))</f>
        <v/>
      </c>
      <c r="G1613" s="26">
        <f>IF(E1613="","",IFERROR(MATCH(E1613,pl_chave,0),0))</f>
        <v/>
      </c>
      <c r="H1613" s="23">
        <f>IF(G1613="","",IF(G1613=0,"Tarefa fora do plano",INDEX(pl_tag,G1613)))</f>
        <v/>
      </c>
      <c r="I1613" s="30">
        <f>IF(N(G1613)=0,"",INDEX(pl_atividade,G1613))</f>
        <v/>
      </c>
      <c r="J1613" s="50">
        <f>IF(N(G1613)=0,"",INDEX(pl_especialidade,G1613))</f>
        <v/>
      </c>
      <c r="K1613" s="28">
        <f>IF(N(G1613)=0,"",INDEX(pl_duracao,G1613))</f>
        <v/>
      </c>
      <c r="L1613" s="39">
        <f>IF(ISNUMBER(C1613),YEAR(C1613),"")</f>
        <v/>
      </c>
      <c r="M1613" s="39">
        <f>IF(ISNUMBER(C1613),MONTH(C1613),"")</f>
        <v/>
      </c>
      <c r="N1613" s="23">
        <f>IF(L1613="","",IF(NOT(ISNUMBER(crono_ano)),"Informe o ano",IF(L1613&lt;crono_ano,"Antes do ano",IF(L1613&gt;crono_ano,"Depois do ano","No ano"))))</f>
        <v/>
      </c>
      <c r="O1613" s="39">
        <f>IF(F1613="","",IF(COUNTIF(F$7:F1613,F1613)=1,1,0))</f>
        <v/>
      </c>
      <c r="P1613" s="39">
        <f>IF(A1613&amp;B1613&amp;C1613="","",IF(AND(O1613=1,N(G1613)&gt;0),IF(INDEX(pl_ativa,MAX(1,N(G1613)))="Sim",1,0),0))</f>
        <v/>
      </c>
      <c r="Q1613" s="39">
        <f>IF(F1613="","",COUNTIFS(ex_chave_oc,F1613,ex_cancelada,"&lt;&gt;Sim"))</f>
        <v/>
      </c>
      <c r="R1613" s="51">
        <f>IF(P1613="","",IF(AND(P1613=1,N(Q1613)&gt;0),1,0))</f>
        <v/>
      </c>
      <c r="S1613" s="30">
        <f>IF(P1613="","",IF(F1613="","ERRO: data prevista ausente ou inválida",IF(O1613=0,"Duplicada: contada uma vez",IF(N(G1613)=0,"ERRO: tarefa fora do Plano Mestre",IF(P1613=0,"Tarefa retirada do plano: não conta","OK")))))</f>
        <v/>
      </c>
    </row>
    <row r="1614">
      <c r="A1614" s="29" t="n"/>
      <c r="B1614" s="25" t="n"/>
      <c r="C1614" s="49" t="n"/>
      <c r="D1614" s="29" t="n"/>
      <c r="E1614" s="23">
        <f>IF(OR(A1614="",B1614=""),"",A1614&amp;"|"&amp;B1614)</f>
        <v/>
      </c>
      <c r="F1614" s="30">
        <f>IF(OR(E1614="",NOT(ISNUMBER(C1614))),"",E1614&amp;"|"&amp;YEAR(C1614)&amp;"-"&amp;RIGHT("0"&amp;MONTH(C1614),2)&amp;"-"&amp;RIGHT("0"&amp;DAY(C1614),2))</f>
        <v/>
      </c>
      <c r="G1614" s="26">
        <f>IF(E1614="","",IFERROR(MATCH(E1614,pl_chave,0),0))</f>
        <v/>
      </c>
      <c r="H1614" s="23">
        <f>IF(G1614="","",IF(G1614=0,"Tarefa fora do plano",INDEX(pl_tag,G1614)))</f>
        <v/>
      </c>
      <c r="I1614" s="30">
        <f>IF(N(G1614)=0,"",INDEX(pl_atividade,G1614))</f>
        <v/>
      </c>
      <c r="J1614" s="50">
        <f>IF(N(G1614)=0,"",INDEX(pl_especialidade,G1614))</f>
        <v/>
      </c>
      <c r="K1614" s="28">
        <f>IF(N(G1614)=0,"",INDEX(pl_duracao,G1614))</f>
        <v/>
      </c>
      <c r="L1614" s="39">
        <f>IF(ISNUMBER(C1614),YEAR(C1614),"")</f>
        <v/>
      </c>
      <c r="M1614" s="39">
        <f>IF(ISNUMBER(C1614),MONTH(C1614),"")</f>
        <v/>
      </c>
      <c r="N1614" s="23">
        <f>IF(L1614="","",IF(NOT(ISNUMBER(crono_ano)),"Informe o ano",IF(L1614&lt;crono_ano,"Antes do ano",IF(L1614&gt;crono_ano,"Depois do ano","No ano"))))</f>
        <v/>
      </c>
      <c r="O1614" s="39">
        <f>IF(F1614="","",IF(COUNTIF(F$7:F1614,F1614)=1,1,0))</f>
        <v/>
      </c>
      <c r="P1614" s="39">
        <f>IF(A1614&amp;B1614&amp;C1614="","",IF(AND(O1614=1,N(G1614)&gt;0),IF(INDEX(pl_ativa,MAX(1,N(G1614)))="Sim",1,0),0))</f>
        <v/>
      </c>
      <c r="Q1614" s="39">
        <f>IF(F1614="","",COUNTIFS(ex_chave_oc,F1614,ex_cancelada,"&lt;&gt;Sim"))</f>
        <v/>
      </c>
      <c r="R1614" s="51">
        <f>IF(P1614="","",IF(AND(P1614=1,N(Q1614)&gt;0),1,0))</f>
        <v/>
      </c>
      <c r="S1614" s="30">
        <f>IF(P1614="","",IF(F1614="","ERRO: data prevista ausente ou inválida",IF(O1614=0,"Duplicada: contada uma vez",IF(N(G1614)=0,"ERRO: tarefa fora do Plano Mestre",IF(P1614=0,"Tarefa retirada do plano: não conta","OK")))))</f>
        <v/>
      </c>
    </row>
    <row r="1615">
      <c r="A1615" s="29" t="n"/>
      <c r="B1615" s="25" t="n"/>
      <c r="C1615" s="49" t="n"/>
      <c r="D1615" s="29" t="n"/>
      <c r="E1615" s="23">
        <f>IF(OR(A1615="",B1615=""),"",A1615&amp;"|"&amp;B1615)</f>
        <v/>
      </c>
      <c r="F1615" s="30">
        <f>IF(OR(E1615="",NOT(ISNUMBER(C1615))),"",E1615&amp;"|"&amp;YEAR(C1615)&amp;"-"&amp;RIGHT("0"&amp;MONTH(C1615),2)&amp;"-"&amp;RIGHT("0"&amp;DAY(C1615),2))</f>
        <v/>
      </c>
      <c r="G1615" s="26">
        <f>IF(E1615="","",IFERROR(MATCH(E1615,pl_chave,0),0))</f>
        <v/>
      </c>
      <c r="H1615" s="23">
        <f>IF(G1615="","",IF(G1615=0,"Tarefa fora do plano",INDEX(pl_tag,G1615)))</f>
        <v/>
      </c>
      <c r="I1615" s="30">
        <f>IF(N(G1615)=0,"",INDEX(pl_atividade,G1615))</f>
        <v/>
      </c>
      <c r="J1615" s="50">
        <f>IF(N(G1615)=0,"",INDEX(pl_especialidade,G1615))</f>
        <v/>
      </c>
      <c r="K1615" s="28">
        <f>IF(N(G1615)=0,"",INDEX(pl_duracao,G1615))</f>
        <v/>
      </c>
      <c r="L1615" s="39">
        <f>IF(ISNUMBER(C1615),YEAR(C1615),"")</f>
        <v/>
      </c>
      <c r="M1615" s="39">
        <f>IF(ISNUMBER(C1615),MONTH(C1615),"")</f>
        <v/>
      </c>
      <c r="N1615" s="23">
        <f>IF(L1615="","",IF(NOT(ISNUMBER(crono_ano)),"Informe o ano",IF(L1615&lt;crono_ano,"Antes do ano",IF(L1615&gt;crono_ano,"Depois do ano","No ano"))))</f>
        <v/>
      </c>
      <c r="O1615" s="39">
        <f>IF(F1615="","",IF(COUNTIF(F$7:F1615,F1615)=1,1,0))</f>
        <v/>
      </c>
      <c r="P1615" s="39">
        <f>IF(A1615&amp;B1615&amp;C1615="","",IF(AND(O1615=1,N(G1615)&gt;0),IF(INDEX(pl_ativa,MAX(1,N(G1615)))="Sim",1,0),0))</f>
        <v/>
      </c>
      <c r="Q1615" s="39">
        <f>IF(F1615="","",COUNTIFS(ex_chave_oc,F1615,ex_cancelada,"&lt;&gt;Sim"))</f>
        <v/>
      </c>
      <c r="R1615" s="51">
        <f>IF(P1615="","",IF(AND(P1615=1,N(Q1615)&gt;0),1,0))</f>
        <v/>
      </c>
      <c r="S1615" s="30">
        <f>IF(P1615="","",IF(F1615="","ERRO: data prevista ausente ou inválida",IF(O1615=0,"Duplicada: contada uma vez",IF(N(G1615)=0,"ERRO: tarefa fora do Plano Mestre",IF(P1615=0,"Tarefa retirada do plano: não conta","OK")))))</f>
        <v/>
      </c>
    </row>
    <row r="1616">
      <c r="A1616" s="29" t="n"/>
      <c r="B1616" s="25" t="n"/>
      <c r="C1616" s="49" t="n"/>
      <c r="D1616" s="29" t="n"/>
      <c r="E1616" s="23">
        <f>IF(OR(A1616="",B1616=""),"",A1616&amp;"|"&amp;B1616)</f>
        <v/>
      </c>
      <c r="F1616" s="30">
        <f>IF(OR(E1616="",NOT(ISNUMBER(C1616))),"",E1616&amp;"|"&amp;YEAR(C1616)&amp;"-"&amp;RIGHT("0"&amp;MONTH(C1616),2)&amp;"-"&amp;RIGHT("0"&amp;DAY(C1616),2))</f>
        <v/>
      </c>
      <c r="G1616" s="26">
        <f>IF(E1616="","",IFERROR(MATCH(E1616,pl_chave,0),0))</f>
        <v/>
      </c>
      <c r="H1616" s="23">
        <f>IF(G1616="","",IF(G1616=0,"Tarefa fora do plano",INDEX(pl_tag,G1616)))</f>
        <v/>
      </c>
      <c r="I1616" s="30">
        <f>IF(N(G1616)=0,"",INDEX(pl_atividade,G1616))</f>
        <v/>
      </c>
      <c r="J1616" s="50">
        <f>IF(N(G1616)=0,"",INDEX(pl_especialidade,G1616))</f>
        <v/>
      </c>
      <c r="K1616" s="28">
        <f>IF(N(G1616)=0,"",INDEX(pl_duracao,G1616))</f>
        <v/>
      </c>
      <c r="L1616" s="39">
        <f>IF(ISNUMBER(C1616),YEAR(C1616),"")</f>
        <v/>
      </c>
      <c r="M1616" s="39">
        <f>IF(ISNUMBER(C1616),MONTH(C1616),"")</f>
        <v/>
      </c>
      <c r="N1616" s="23">
        <f>IF(L1616="","",IF(NOT(ISNUMBER(crono_ano)),"Informe o ano",IF(L1616&lt;crono_ano,"Antes do ano",IF(L1616&gt;crono_ano,"Depois do ano","No ano"))))</f>
        <v/>
      </c>
      <c r="O1616" s="39">
        <f>IF(F1616="","",IF(COUNTIF(F$7:F1616,F1616)=1,1,0))</f>
        <v/>
      </c>
      <c r="P1616" s="39">
        <f>IF(A1616&amp;B1616&amp;C1616="","",IF(AND(O1616=1,N(G1616)&gt;0),IF(INDEX(pl_ativa,MAX(1,N(G1616)))="Sim",1,0),0))</f>
        <v/>
      </c>
      <c r="Q1616" s="39">
        <f>IF(F1616="","",COUNTIFS(ex_chave_oc,F1616,ex_cancelada,"&lt;&gt;Sim"))</f>
        <v/>
      </c>
      <c r="R1616" s="51">
        <f>IF(P1616="","",IF(AND(P1616=1,N(Q1616)&gt;0),1,0))</f>
        <v/>
      </c>
      <c r="S1616" s="30">
        <f>IF(P1616="","",IF(F1616="","ERRO: data prevista ausente ou inválida",IF(O1616=0,"Duplicada: contada uma vez",IF(N(G1616)=0,"ERRO: tarefa fora do Plano Mestre",IF(P1616=0,"Tarefa retirada do plano: não conta","OK")))))</f>
        <v/>
      </c>
    </row>
    <row r="1617">
      <c r="A1617" s="29" t="n"/>
      <c r="B1617" s="25" t="n"/>
      <c r="C1617" s="49" t="n"/>
      <c r="D1617" s="29" t="n"/>
      <c r="E1617" s="23">
        <f>IF(OR(A1617="",B1617=""),"",A1617&amp;"|"&amp;B1617)</f>
        <v/>
      </c>
      <c r="F1617" s="30">
        <f>IF(OR(E1617="",NOT(ISNUMBER(C1617))),"",E1617&amp;"|"&amp;YEAR(C1617)&amp;"-"&amp;RIGHT("0"&amp;MONTH(C1617),2)&amp;"-"&amp;RIGHT("0"&amp;DAY(C1617),2))</f>
        <v/>
      </c>
      <c r="G1617" s="26">
        <f>IF(E1617="","",IFERROR(MATCH(E1617,pl_chave,0),0))</f>
        <v/>
      </c>
      <c r="H1617" s="23">
        <f>IF(G1617="","",IF(G1617=0,"Tarefa fora do plano",INDEX(pl_tag,G1617)))</f>
        <v/>
      </c>
      <c r="I1617" s="30">
        <f>IF(N(G1617)=0,"",INDEX(pl_atividade,G1617))</f>
        <v/>
      </c>
      <c r="J1617" s="50">
        <f>IF(N(G1617)=0,"",INDEX(pl_especialidade,G1617))</f>
        <v/>
      </c>
      <c r="K1617" s="28">
        <f>IF(N(G1617)=0,"",INDEX(pl_duracao,G1617))</f>
        <v/>
      </c>
      <c r="L1617" s="39">
        <f>IF(ISNUMBER(C1617),YEAR(C1617),"")</f>
        <v/>
      </c>
      <c r="M1617" s="39">
        <f>IF(ISNUMBER(C1617),MONTH(C1617),"")</f>
        <v/>
      </c>
      <c r="N1617" s="23">
        <f>IF(L1617="","",IF(NOT(ISNUMBER(crono_ano)),"Informe o ano",IF(L1617&lt;crono_ano,"Antes do ano",IF(L1617&gt;crono_ano,"Depois do ano","No ano"))))</f>
        <v/>
      </c>
      <c r="O1617" s="39">
        <f>IF(F1617="","",IF(COUNTIF(F$7:F1617,F1617)=1,1,0))</f>
        <v/>
      </c>
      <c r="P1617" s="39">
        <f>IF(A1617&amp;B1617&amp;C1617="","",IF(AND(O1617=1,N(G1617)&gt;0),IF(INDEX(pl_ativa,MAX(1,N(G1617)))="Sim",1,0),0))</f>
        <v/>
      </c>
      <c r="Q1617" s="39">
        <f>IF(F1617="","",COUNTIFS(ex_chave_oc,F1617,ex_cancelada,"&lt;&gt;Sim"))</f>
        <v/>
      </c>
      <c r="R1617" s="51">
        <f>IF(P1617="","",IF(AND(P1617=1,N(Q1617)&gt;0),1,0))</f>
        <v/>
      </c>
      <c r="S1617" s="30">
        <f>IF(P1617="","",IF(F1617="","ERRO: data prevista ausente ou inválida",IF(O1617=0,"Duplicada: contada uma vez",IF(N(G1617)=0,"ERRO: tarefa fora do Plano Mestre",IF(P1617=0,"Tarefa retirada do plano: não conta","OK")))))</f>
        <v/>
      </c>
    </row>
    <row r="1618">
      <c r="A1618" s="29" t="n"/>
      <c r="B1618" s="25" t="n"/>
      <c r="C1618" s="49" t="n"/>
      <c r="D1618" s="29" t="n"/>
      <c r="E1618" s="23">
        <f>IF(OR(A1618="",B1618=""),"",A1618&amp;"|"&amp;B1618)</f>
        <v/>
      </c>
      <c r="F1618" s="30">
        <f>IF(OR(E1618="",NOT(ISNUMBER(C1618))),"",E1618&amp;"|"&amp;YEAR(C1618)&amp;"-"&amp;RIGHT("0"&amp;MONTH(C1618),2)&amp;"-"&amp;RIGHT("0"&amp;DAY(C1618),2))</f>
        <v/>
      </c>
      <c r="G1618" s="26">
        <f>IF(E1618="","",IFERROR(MATCH(E1618,pl_chave,0),0))</f>
        <v/>
      </c>
      <c r="H1618" s="23">
        <f>IF(G1618="","",IF(G1618=0,"Tarefa fora do plano",INDEX(pl_tag,G1618)))</f>
        <v/>
      </c>
      <c r="I1618" s="30">
        <f>IF(N(G1618)=0,"",INDEX(pl_atividade,G1618))</f>
        <v/>
      </c>
      <c r="J1618" s="50">
        <f>IF(N(G1618)=0,"",INDEX(pl_especialidade,G1618))</f>
        <v/>
      </c>
      <c r="K1618" s="28">
        <f>IF(N(G1618)=0,"",INDEX(pl_duracao,G1618))</f>
        <v/>
      </c>
      <c r="L1618" s="39">
        <f>IF(ISNUMBER(C1618),YEAR(C1618),"")</f>
        <v/>
      </c>
      <c r="M1618" s="39">
        <f>IF(ISNUMBER(C1618),MONTH(C1618),"")</f>
        <v/>
      </c>
      <c r="N1618" s="23">
        <f>IF(L1618="","",IF(NOT(ISNUMBER(crono_ano)),"Informe o ano",IF(L1618&lt;crono_ano,"Antes do ano",IF(L1618&gt;crono_ano,"Depois do ano","No ano"))))</f>
        <v/>
      </c>
      <c r="O1618" s="39">
        <f>IF(F1618="","",IF(COUNTIF(F$7:F1618,F1618)=1,1,0))</f>
        <v/>
      </c>
      <c r="P1618" s="39">
        <f>IF(A1618&amp;B1618&amp;C1618="","",IF(AND(O1618=1,N(G1618)&gt;0),IF(INDEX(pl_ativa,MAX(1,N(G1618)))="Sim",1,0),0))</f>
        <v/>
      </c>
      <c r="Q1618" s="39">
        <f>IF(F1618="","",COUNTIFS(ex_chave_oc,F1618,ex_cancelada,"&lt;&gt;Sim"))</f>
        <v/>
      </c>
      <c r="R1618" s="51">
        <f>IF(P1618="","",IF(AND(P1618=1,N(Q1618)&gt;0),1,0))</f>
        <v/>
      </c>
      <c r="S1618" s="30">
        <f>IF(P1618="","",IF(F1618="","ERRO: data prevista ausente ou inválida",IF(O1618=0,"Duplicada: contada uma vez",IF(N(G1618)=0,"ERRO: tarefa fora do Plano Mestre",IF(P1618=0,"Tarefa retirada do plano: não conta","OK")))))</f>
        <v/>
      </c>
    </row>
    <row r="1619">
      <c r="A1619" s="29" t="n"/>
      <c r="B1619" s="25" t="n"/>
      <c r="C1619" s="49" t="n"/>
      <c r="D1619" s="29" t="n"/>
      <c r="E1619" s="23">
        <f>IF(OR(A1619="",B1619=""),"",A1619&amp;"|"&amp;B1619)</f>
        <v/>
      </c>
      <c r="F1619" s="30">
        <f>IF(OR(E1619="",NOT(ISNUMBER(C1619))),"",E1619&amp;"|"&amp;YEAR(C1619)&amp;"-"&amp;RIGHT("0"&amp;MONTH(C1619),2)&amp;"-"&amp;RIGHT("0"&amp;DAY(C1619),2))</f>
        <v/>
      </c>
      <c r="G1619" s="26">
        <f>IF(E1619="","",IFERROR(MATCH(E1619,pl_chave,0),0))</f>
        <v/>
      </c>
      <c r="H1619" s="23">
        <f>IF(G1619="","",IF(G1619=0,"Tarefa fora do plano",INDEX(pl_tag,G1619)))</f>
        <v/>
      </c>
      <c r="I1619" s="30">
        <f>IF(N(G1619)=0,"",INDEX(pl_atividade,G1619))</f>
        <v/>
      </c>
      <c r="J1619" s="50">
        <f>IF(N(G1619)=0,"",INDEX(pl_especialidade,G1619))</f>
        <v/>
      </c>
      <c r="K1619" s="28">
        <f>IF(N(G1619)=0,"",INDEX(pl_duracao,G1619))</f>
        <v/>
      </c>
      <c r="L1619" s="39">
        <f>IF(ISNUMBER(C1619),YEAR(C1619),"")</f>
        <v/>
      </c>
      <c r="M1619" s="39">
        <f>IF(ISNUMBER(C1619),MONTH(C1619),"")</f>
        <v/>
      </c>
      <c r="N1619" s="23">
        <f>IF(L1619="","",IF(NOT(ISNUMBER(crono_ano)),"Informe o ano",IF(L1619&lt;crono_ano,"Antes do ano",IF(L1619&gt;crono_ano,"Depois do ano","No ano"))))</f>
        <v/>
      </c>
      <c r="O1619" s="39">
        <f>IF(F1619="","",IF(COUNTIF(F$7:F1619,F1619)=1,1,0))</f>
        <v/>
      </c>
      <c r="P1619" s="39">
        <f>IF(A1619&amp;B1619&amp;C1619="","",IF(AND(O1619=1,N(G1619)&gt;0),IF(INDEX(pl_ativa,MAX(1,N(G1619)))="Sim",1,0),0))</f>
        <v/>
      </c>
      <c r="Q1619" s="39">
        <f>IF(F1619="","",COUNTIFS(ex_chave_oc,F1619,ex_cancelada,"&lt;&gt;Sim"))</f>
        <v/>
      </c>
      <c r="R1619" s="51">
        <f>IF(P1619="","",IF(AND(P1619=1,N(Q1619)&gt;0),1,0))</f>
        <v/>
      </c>
      <c r="S1619" s="30">
        <f>IF(P1619="","",IF(F1619="","ERRO: data prevista ausente ou inválida",IF(O1619=0,"Duplicada: contada uma vez",IF(N(G1619)=0,"ERRO: tarefa fora do Plano Mestre",IF(P1619=0,"Tarefa retirada do plano: não conta","OK")))))</f>
        <v/>
      </c>
    </row>
    <row r="1620">
      <c r="A1620" s="29" t="n"/>
      <c r="B1620" s="25" t="n"/>
      <c r="C1620" s="49" t="n"/>
      <c r="D1620" s="29" t="n"/>
      <c r="E1620" s="23">
        <f>IF(OR(A1620="",B1620=""),"",A1620&amp;"|"&amp;B1620)</f>
        <v/>
      </c>
      <c r="F1620" s="30">
        <f>IF(OR(E1620="",NOT(ISNUMBER(C1620))),"",E1620&amp;"|"&amp;YEAR(C1620)&amp;"-"&amp;RIGHT("0"&amp;MONTH(C1620),2)&amp;"-"&amp;RIGHT("0"&amp;DAY(C1620),2))</f>
        <v/>
      </c>
      <c r="G1620" s="26">
        <f>IF(E1620="","",IFERROR(MATCH(E1620,pl_chave,0),0))</f>
        <v/>
      </c>
      <c r="H1620" s="23">
        <f>IF(G1620="","",IF(G1620=0,"Tarefa fora do plano",INDEX(pl_tag,G1620)))</f>
        <v/>
      </c>
      <c r="I1620" s="30">
        <f>IF(N(G1620)=0,"",INDEX(pl_atividade,G1620))</f>
        <v/>
      </c>
      <c r="J1620" s="50">
        <f>IF(N(G1620)=0,"",INDEX(pl_especialidade,G1620))</f>
        <v/>
      </c>
      <c r="K1620" s="28">
        <f>IF(N(G1620)=0,"",INDEX(pl_duracao,G1620))</f>
        <v/>
      </c>
      <c r="L1620" s="39">
        <f>IF(ISNUMBER(C1620),YEAR(C1620),"")</f>
        <v/>
      </c>
      <c r="M1620" s="39">
        <f>IF(ISNUMBER(C1620),MONTH(C1620),"")</f>
        <v/>
      </c>
      <c r="N1620" s="23">
        <f>IF(L1620="","",IF(NOT(ISNUMBER(crono_ano)),"Informe o ano",IF(L1620&lt;crono_ano,"Antes do ano",IF(L1620&gt;crono_ano,"Depois do ano","No ano"))))</f>
        <v/>
      </c>
      <c r="O1620" s="39">
        <f>IF(F1620="","",IF(COUNTIF(F$7:F1620,F1620)=1,1,0))</f>
        <v/>
      </c>
      <c r="P1620" s="39">
        <f>IF(A1620&amp;B1620&amp;C1620="","",IF(AND(O1620=1,N(G1620)&gt;0),IF(INDEX(pl_ativa,MAX(1,N(G1620)))="Sim",1,0),0))</f>
        <v/>
      </c>
      <c r="Q1620" s="39">
        <f>IF(F1620="","",COUNTIFS(ex_chave_oc,F1620,ex_cancelada,"&lt;&gt;Sim"))</f>
        <v/>
      </c>
      <c r="R1620" s="51">
        <f>IF(P1620="","",IF(AND(P1620=1,N(Q1620)&gt;0),1,0))</f>
        <v/>
      </c>
      <c r="S1620" s="30">
        <f>IF(P1620="","",IF(F1620="","ERRO: data prevista ausente ou inválida",IF(O1620=0,"Duplicada: contada uma vez",IF(N(G1620)=0,"ERRO: tarefa fora do Plano Mestre",IF(P1620=0,"Tarefa retirada do plano: não conta","OK")))))</f>
        <v/>
      </c>
    </row>
    <row r="1621">
      <c r="A1621" s="29" t="n"/>
      <c r="B1621" s="25" t="n"/>
      <c r="C1621" s="49" t="n"/>
      <c r="D1621" s="29" t="n"/>
      <c r="E1621" s="23">
        <f>IF(OR(A1621="",B1621=""),"",A1621&amp;"|"&amp;B1621)</f>
        <v/>
      </c>
      <c r="F1621" s="30">
        <f>IF(OR(E1621="",NOT(ISNUMBER(C1621))),"",E1621&amp;"|"&amp;YEAR(C1621)&amp;"-"&amp;RIGHT("0"&amp;MONTH(C1621),2)&amp;"-"&amp;RIGHT("0"&amp;DAY(C1621),2))</f>
        <v/>
      </c>
      <c r="G1621" s="26">
        <f>IF(E1621="","",IFERROR(MATCH(E1621,pl_chave,0),0))</f>
        <v/>
      </c>
      <c r="H1621" s="23">
        <f>IF(G1621="","",IF(G1621=0,"Tarefa fora do plano",INDEX(pl_tag,G1621)))</f>
        <v/>
      </c>
      <c r="I1621" s="30">
        <f>IF(N(G1621)=0,"",INDEX(pl_atividade,G1621))</f>
        <v/>
      </c>
      <c r="J1621" s="50">
        <f>IF(N(G1621)=0,"",INDEX(pl_especialidade,G1621))</f>
        <v/>
      </c>
      <c r="K1621" s="28">
        <f>IF(N(G1621)=0,"",INDEX(pl_duracao,G1621))</f>
        <v/>
      </c>
      <c r="L1621" s="39">
        <f>IF(ISNUMBER(C1621),YEAR(C1621),"")</f>
        <v/>
      </c>
      <c r="M1621" s="39">
        <f>IF(ISNUMBER(C1621),MONTH(C1621),"")</f>
        <v/>
      </c>
      <c r="N1621" s="23">
        <f>IF(L1621="","",IF(NOT(ISNUMBER(crono_ano)),"Informe o ano",IF(L1621&lt;crono_ano,"Antes do ano",IF(L1621&gt;crono_ano,"Depois do ano","No ano"))))</f>
        <v/>
      </c>
      <c r="O1621" s="39">
        <f>IF(F1621="","",IF(COUNTIF(F$7:F1621,F1621)=1,1,0))</f>
        <v/>
      </c>
      <c r="P1621" s="39">
        <f>IF(A1621&amp;B1621&amp;C1621="","",IF(AND(O1621=1,N(G1621)&gt;0),IF(INDEX(pl_ativa,MAX(1,N(G1621)))="Sim",1,0),0))</f>
        <v/>
      </c>
      <c r="Q1621" s="39">
        <f>IF(F1621="","",COUNTIFS(ex_chave_oc,F1621,ex_cancelada,"&lt;&gt;Sim"))</f>
        <v/>
      </c>
      <c r="R1621" s="51">
        <f>IF(P1621="","",IF(AND(P1621=1,N(Q1621)&gt;0),1,0))</f>
        <v/>
      </c>
      <c r="S1621" s="30">
        <f>IF(P1621="","",IF(F1621="","ERRO: data prevista ausente ou inválida",IF(O1621=0,"Duplicada: contada uma vez",IF(N(G1621)=0,"ERRO: tarefa fora do Plano Mestre",IF(P1621=0,"Tarefa retirada do plano: não conta","OK")))))</f>
        <v/>
      </c>
    </row>
    <row r="1622">
      <c r="A1622" s="29" t="n"/>
      <c r="B1622" s="25" t="n"/>
      <c r="C1622" s="49" t="n"/>
      <c r="D1622" s="29" t="n"/>
      <c r="E1622" s="23">
        <f>IF(OR(A1622="",B1622=""),"",A1622&amp;"|"&amp;B1622)</f>
        <v/>
      </c>
      <c r="F1622" s="30">
        <f>IF(OR(E1622="",NOT(ISNUMBER(C1622))),"",E1622&amp;"|"&amp;YEAR(C1622)&amp;"-"&amp;RIGHT("0"&amp;MONTH(C1622),2)&amp;"-"&amp;RIGHT("0"&amp;DAY(C1622),2))</f>
        <v/>
      </c>
      <c r="G1622" s="26">
        <f>IF(E1622="","",IFERROR(MATCH(E1622,pl_chave,0),0))</f>
        <v/>
      </c>
      <c r="H1622" s="23">
        <f>IF(G1622="","",IF(G1622=0,"Tarefa fora do plano",INDEX(pl_tag,G1622)))</f>
        <v/>
      </c>
      <c r="I1622" s="30">
        <f>IF(N(G1622)=0,"",INDEX(pl_atividade,G1622))</f>
        <v/>
      </c>
      <c r="J1622" s="50">
        <f>IF(N(G1622)=0,"",INDEX(pl_especialidade,G1622))</f>
        <v/>
      </c>
      <c r="K1622" s="28">
        <f>IF(N(G1622)=0,"",INDEX(pl_duracao,G1622))</f>
        <v/>
      </c>
      <c r="L1622" s="39">
        <f>IF(ISNUMBER(C1622),YEAR(C1622),"")</f>
        <v/>
      </c>
      <c r="M1622" s="39">
        <f>IF(ISNUMBER(C1622),MONTH(C1622),"")</f>
        <v/>
      </c>
      <c r="N1622" s="23">
        <f>IF(L1622="","",IF(NOT(ISNUMBER(crono_ano)),"Informe o ano",IF(L1622&lt;crono_ano,"Antes do ano",IF(L1622&gt;crono_ano,"Depois do ano","No ano"))))</f>
        <v/>
      </c>
      <c r="O1622" s="39">
        <f>IF(F1622="","",IF(COUNTIF(F$7:F1622,F1622)=1,1,0))</f>
        <v/>
      </c>
      <c r="P1622" s="39">
        <f>IF(A1622&amp;B1622&amp;C1622="","",IF(AND(O1622=1,N(G1622)&gt;0),IF(INDEX(pl_ativa,MAX(1,N(G1622)))="Sim",1,0),0))</f>
        <v/>
      </c>
      <c r="Q1622" s="39">
        <f>IF(F1622="","",COUNTIFS(ex_chave_oc,F1622,ex_cancelada,"&lt;&gt;Sim"))</f>
        <v/>
      </c>
      <c r="R1622" s="51">
        <f>IF(P1622="","",IF(AND(P1622=1,N(Q1622)&gt;0),1,0))</f>
        <v/>
      </c>
      <c r="S1622" s="30">
        <f>IF(P1622="","",IF(F1622="","ERRO: data prevista ausente ou inválida",IF(O1622=0,"Duplicada: contada uma vez",IF(N(G1622)=0,"ERRO: tarefa fora do Plano Mestre",IF(P1622=0,"Tarefa retirada do plano: não conta","OK")))))</f>
        <v/>
      </c>
    </row>
    <row r="1623">
      <c r="A1623" s="29" t="n"/>
      <c r="B1623" s="25" t="n"/>
      <c r="C1623" s="49" t="n"/>
      <c r="D1623" s="29" t="n"/>
      <c r="E1623" s="23">
        <f>IF(OR(A1623="",B1623=""),"",A1623&amp;"|"&amp;B1623)</f>
        <v/>
      </c>
      <c r="F1623" s="30">
        <f>IF(OR(E1623="",NOT(ISNUMBER(C1623))),"",E1623&amp;"|"&amp;YEAR(C1623)&amp;"-"&amp;RIGHT("0"&amp;MONTH(C1623),2)&amp;"-"&amp;RIGHT("0"&amp;DAY(C1623),2))</f>
        <v/>
      </c>
      <c r="G1623" s="26">
        <f>IF(E1623="","",IFERROR(MATCH(E1623,pl_chave,0),0))</f>
        <v/>
      </c>
      <c r="H1623" s="23">
        <f>IF(G1623="","",IF(G1623=0,"Tarefa fora do plano",INDEX(pl_tag,G1623)))</f>
        <v/>
      </c>
      <c r="I1623" s="30">
        <f>IF(N(G1623)=0,"",INDEX(pl_atividade,G1623))</f>
        <v/>
      </c>
      <c r="J1623" s="50">
        <f>IF(N(G1623)=0,"",INDEX(pl_especialidade,G1623))</f>
        <v/>
      </c>
      <c r="K1623" s="28">
        <f>IF(N(G1623)=0,"",INDEX(pl_duracao,G1623))</f>
        <v/>
      </c>
      <c r="L1623" s="39">
        <f>IF(ISNUMBER(C1623),YEAR(C1623),"")</f>
        <v/>
      </c>
      <c r="M1623" s="39">
        <f>IF(ISNUMBER(C1623),MONTH(C1623),"")</f>
        <v/>
      </c>
      <c r="N1623" s="23">
        <f>IF(L1623="","",IF(NOT(ISNUMBER(crono_ano)),"Informe o ano",IF(L1623&lt;crono_ano,"Antes do ano",IF(L1623&gt;crono_ano,"Depois do ano","No ano"))))</f>
        <v/>
      </c>
      <c r="O1623" s="39">
        <f>IF(F1623="","",IF(COUNTIF(F$7:F1623,F1623)=1,1,0))</f>
        <v/>
      </c>
      <c r="P1623" s="39">
        <f>IF(A1623&amp;B1623&amp;C1623="","",IF(AND(O1623=1,N(G1623)&gt;0),IF(INDEX(pl_ativa,MAX(1,N(G1623)))="Sim",1,0),0))</f>
        <v/>
      </c>
      <c r="Q1623" s="39">
        <f>IF(F1623="","",COUNTIFS(ex_chave_oc,F1623,ex_cancelada,"&lt;&gt;Sim"))</f>
        <v/>
      </c>
      <c r="R1623" s="51">
        <f>IF(P1623="","",IF(AND(P1623=1,N(Q1623)&gt;0),1,0))</f>
        <v/>
      </c>
      <c r="S1623" s="30">
        <f>IF(P1623="","",IF(F1623="","ERRO: data prevista ausente ou inválida",IF(O1623=0,"Duplicada: contada uma vez",IF(N(G1623)=0,"ERRO: tarefa fora do Plano Mestre",IF(P1623=0,"Tarefa retirada do plano: não conta","OK")))))</f>
        <v/>
      </c>
    </row>
    <row r="1624">
      <c r="A1624" s="29" t="n"/>
      <c r="B1624" s="25" t="n"/>
      <c r="C1624" s="49" t="n"/>
      <c r="D1624" s="29" t="n"/>
      <c r="E1624" s="23">
        <f>IF(OR(A1624="",B1624=""),"",A1624&amp;"|"&amp;B1624)</f>
        <v/>
      </c>
      <c r="F1624" s="30">
        <f>IF(OR(E1624="",NOT(ISNUMBER(C1624))),"",E1624&amp;"|"&amp;YEAR(C1624)&amp;"-"&amp;RIGHT("0"&amp;MONTH(C1624),2)&amp;"-"&amp;RIGHT("0"&amp;DAY(C1624),2))</f>
        <v/>
      </c>
      <c r="G1624" s="26">
        <f>IF(E1624="","",IFERROR(MATCH(E1624,pl_chave,0),0))</f>
        <v/>
      </c>
      <c r="H1624" s="23">
        <f>IF(G1624="","",IF(G1624=0,"Tarefa fora do plano",INDEX(pl_tag,G1624)))</f>
        <v/>
      </c>
      <c r="I1624" s="30">
        <f>IF(N(G1624)=0,"",INDEX(pl_atividade,G1624))</f>
        <v/>
      </c>
      <c r="J1624" s="50">
        <f>IF(N(G1624)=0,"",INDEX(pl_especialidade,G1624))</f>
        <v/>
      </c>
      <c r="K1624" s="28">
        <f>IF(N(G1624)=0,"",INDEX(pl_duracao,G1624))</f>
        <v/>
      </c>
      <c r="L1624" s="39">
        <f>IF(ISNUMBER(C1624),YEAR(C1624),"")</f>
        <v/>
      </c>
      <c r="M1624" s="39">
        <f>IF(ISNUMBER(C1624),MONTH(C1624),"")</f>
        <v/>
      </c>
      <c r="N1624" s="23">
        <f>IF(L1624="","",IF(NOT(ISNUMBER(crono_ano)),"Informe o ano",IF(L1624&lt;crono_ano,"Antes do ano",IF(L1624&gt;crono_ano,"Depois do ano","No ano"))))</f>
        <v/>
      </c>
      <c r="O1624" s="39">
        <f>IF(F1624="","",IF(COUNTIF(F$7:F1624,F1624)=1,1,0))</f>
        <v/>
      </c>
      <c r="P1624" s="39">
        <f>IF(A1624&amp;B1624&amp;C1624="","",IF(AND(O1624=1,N(G1624)&gt;0),IF(INDEX(pl_ativa,MAX(1,N(G1624)))="Sim",1,0),0))</f>
        <v/>
      </c>
      <c r="Q1624" s="39">
        <f>IF(F1624="","",COUNTIFS(ex_chave_oc,F1624,ex_cancelada,"&lt;&gt;Sim"))</f>
        <v/>
      </c>
      <c r="R1624" s="51">
        <f>IF(P1624="","",IF(AND(P1624=1,N(Q1624)&gt;0),1,0))</f>
        <v/>
      </c>
      <c r="S1624" s="30">
        <f>IF(P1624="","",IF(F1624="","ERRO: data prevista ausente ou inválida",IF(O1624=0,"Duplicada: contada uma vez",IF(N(G1624)=0,"ERRO: tarefa fora do Plano Mestre",IF(P1624=0,"Tarefa retirada do plano: não conta","OK")))))</f>
        <v/>
      </c>
    </row>
    <row r="1625">
      <c r="A1625" s="29" t="n"/>
      <c r="B1625" s="25" t="n"/>
      <c r="C1625" s="49" t="n"/>
      <c r="D1625" s="29" t="n"/>
      <c r="E1625" s="23">
        <f>IF(OR(A1625="",B1625=""),"",A1625&amp;"|"&amp;B1625)</f>
        <v/>
      </c>
      <c r="F1625" s="30">
        <f>IF(OR(E1625="",NOT(ISNUMBER(C1625))),"",E1625&amp;"|"&amp;YEAR(C1625)&amp;"-"&amp;RIGHT("0"&amp;MONTH(C1625),2)&amp;"-"&amp;RIGHT("0"&amp;DAY(C1625),2))</f>
        <v/>
      </c>
      <c r="G1625" s="26">
        <f>IF(E1625="","",IFERROR(MATCH(E1625,pl_chave,0),0))</f>
        <v/>
      </c>
      <c r="H1625" s="23">
        <f>IF(G1625="","",IF(G1625=0,"Tarefa fora do plano",INDEX(pl_tag,G1625)))</f>
        <v/>
      </c>
      <c r="I1625" s="30">
        <f>IF(N(G1625)=0,"",INDEX(pl_atividade,G1625))</f>
        <v/>
      </c>
      <c r="J1625" s="50">
        <f>IF(N(G1625)=0,"",INDEX(pl_especialidade,G1625))</f>
        <v/>
      </c>
      <c r="K1625" s="28">
        <f>IF(N(G1625)=0,"",INDEX(pl_duracao,G1625))</f>
        <v/>
      </c>
      <c r="L1625" s="39">
        <f>IF(ISNUMBER(C1625),YEAR(C1625),"")</f>
        <v/>
      </c>
      <c r="M1625" s="39">
        <f>IF(ISNUMBER(C1625),MONTH(C1625),"")</f>
        <v/>
      </c>
      <c r="N1625" s="23">
        <f>IF(L1625="","",IF(NOT(ISNUMBER(crono_ano)),"Informe o ano",IF(L1625&lt;crono_ano,"Antes do ano",IF(L1625&gt;crono_ano,"Depois do ano","No ano"))))</f>
        <v/>
      </c>
      <c r="O1625" s="39">
        <f>IF(F1625="","",IF(COUNTIF(F$7:F1625,F1625)=1,1,0))</f>
        <v/>
      </c>
      <c r="P1625" s="39">
        <f>IF(A1625&amp;B1625&amp;C1625="","",IF(AND(O1625=1,N(G1625)&gt;0),IF(INDEX(pl_ativa,MAX(1,N(G1625)))="Sim",1,0),0))</f>
        <v/>
      </c>
      <c r="Q1625" s="39">
        <f>IF(F1625="","",COUNTIFS(ex_chave_oc,F1625,ex_cancelada,"&lt;&gt;Sim"))</f>
        <v/>
      </c>
      <c r="R1625" s="51">
        <f>IF(P1625="","",IF(AND(P1625=1,N(Q1625)&gt;0),1,0))</f>
        <v/>
      </c>
      <c r="S1625" s="30">
        <f>IF(P1625="","",IF(F1625="","ERRO: data prevista ausente ou inválida",IF(O1625=0,"Duplicada: contada uma vez",IF(N(G1625)=0,"ERRO: tarefa fora do Plano Mestre",IF(P1625=0,"Tarefa retirada do plano: não conta","OK")))))</f>
        <v/>
      </c>
    </row>
    <row r="1626">
      <c r="A1626" s="29" t="n"/>
      <c r="B1626" s="25" t="n"/>
      <c r="C1626" s="49" t="n"/>
      <c r="D1626" s="29" t="n"/>
      <c r="E1626" s="23">
        <f>IF(OR(A1626="",B1626=""),"",A1626&amp;"|"&amp;B1626)</f>
        <v/>
      </c>
      <c r="F1626" s="30">
        <f>IF(OR(E1626="",NOT(ISNUMBER(C1626))),"",E1626&amp;"|"&amp;YEAR(C1626)&amp;"-"&amp;RIGHT("0"&amp;MONTH(C1626),2)&amp;"-"&amp;RIGHT("0"&amp;DAY(C1626),2))</f>
        <v/>
      </c>
      <c r="G1626" s="26">
        <f>IF(E1626="","",IFERROR(MATCH(E1626,pl_chave,0),0))</f>
        <v/>
      </c>
      <c r="H1626" s="23">
        <f>IF(G1626="","",IF(G1626=0,"Tarefa fora do plano",INDEX(pl_tag,G1626)))</f>
        <v/>
      </c>
      <c r="I1626" s="30">
        <f>IF(N(G1626)=0,"",INDEX(pl_atividade,G1626))</f>
        <v/>
      </c>
      <c r="J1626" s="50">
        <f>IF(N(G1626)=0,"",INDEX(pl_especialidade,G1626))</f>
        <v/>
      </c>
      <c r="K1626" s="28">
        <f>IF(N(G1626)=0,"",INDEX(pl_duracao,G1626))</f>
        <v/>
      </c>
      <c r="L1626" s="39">
        <f>IF(ISNUMBER(C1626),YEAR(C1626),"")</f>
        <v/>
      </c>
      <c r="M1626" s="39">
        <f>IF(ISNUMBER(C1626),MONTH(C1626),"")</f>
        <v/>
      </c>
      <c r="N1626" s="23">
        <f>IF(L1626="","",IF(NOT(ISNUMBER(crono_ano)),"Informe o ano",IF(L1626&lt;crono_ano,"Antes do ano",IF(L1626&gt;crono_ano,"Depois do ano","No ano"))))</f>
        <v/>
      </c>
      <c r="O1626" s="39">
        <f>IF(F1626="","",IF(COUNTIF(F$7:F1626,F1626)=1,1,0))</f>
        <v/>
      </c>
      <c r="P1626" s="39">
        <f>IF(A1626&amp;B1626&amp;C1626="","",IF(AND(O1626=1,N(G1626)&gt;0),IF(INDEX(pl_ativa,MAX(1,N(G1626)))="Sim",1,0),0))</f>
        <v/>
      </c>
      <c r="Q1626" s="39">
        <f>IF(F1626="","",COUNTIFS(ex_chave_oc,F1626,ex_cancelada,"&lt;&gt;Sim"))</f>
        <v/>
      </c>
      <c r="R1626" s="51">
        <f>IF(P1626="","",IF(AND(P1626=1,N(Q1626)&gt;0),1,0))</f>
        <v/>
      </c>
      <c r="S1626" s="30">
        <f>IF(P1626="","",IF(F1626="","ERRO: data prevista ausente ou inválida",IF(O1626=0,"Duplicada: contada uma vez",IF(N(G1626)=0,"ERRO: tarefa fora do Plano Mestre",IF(P1626=0,"Tarefa retirada do plano: não conta","OK")))))</f>
        <v/>
      </c>
    </row>
    <row r="1627">
      <c r="A1627" s="29" t="n"/>
      <c r="B1627" s="25" t="n"/>
      <c r="C1627" s="49" t="n"/>
      <c r="D1627" s="29" t="n"/>
      <c r="E1627" s="23">
        <f>IF(OR(A1627="",B1627=""),"",A1627&amp;"|"&amp;B1627)</f>
        <v/>
      </c>
      <c r="F1627" s="30">
        <f>IF(OR(E1627="",NOT(ISNUMBER(C1627))),"",E1627&amp;"|"&amp;YEAR(C1627)&amp;"-"&amp;RIGHT("0"&amp;MONTH(C1627),2)&amp;"-"&amp;RIGHT("0"&amp;DAY(C1627),2))</f>
        <v/>
      </c>
      <c r="G1627" s="26">
        <f>IF(E1627="","",IFERROR(MATCH(E1627,pl_chave,0),0))</f>
        <v/>
      </c>
      <c r="H1627" s="23">
        <f>IF(G1627="","",IF(G1627=0,"Tarefa fora do plano",INDEX(pl_tag,G1627)))</f>
        <v/>
      </c>
      <c r="I1627" s="30">
        <f>IF(N(G1627)=0,"",INDEX(pl_atividade,G1627))</f>
        <v/>
      </c>
      <c r="J1627" s="50">
        <f>IF(N(G1627)=0,"",INDEX(pl_especialidade,G1627))</f>
        <v/>
      </c>
      <c r="K1627" s="28">
        <f>IF(N(G1627)=0,"",INDEX(pl_duracao,G1627))</f>
        <v/>
      </c>
      <c r="L1627" s="39">
        <f>IF(ISNUMBER(C1627),YEAR(C1627),"")</f>
        <v/>
      </c>
      <c r="M1627" s="39">
        <f>IF(ISNUMBER(C1627),MONTH(C1627),"")</f>
        <v/>
      </c>
      <c r="N1627" s="23">
        <f>IF(L1627="","",IF(NOT(ISNUMBER(crono_ano)),"Informe o ano",IF(L1627&lt;crono_ano,"Antes do ano",IF(L1627&gt;crono_ano,"Depois do ano","No ano"))))</f>
        <v/>
      </c>
      <c r="O1627" s="39">
        <f>IF(F1627="","",IF(COUNTIF(F$7:F1627,F1627)=1,1,0))</f>
        <v/>
      </c>
      <c r="P1627" s="39">
        <f>IF(A1627&amp;B1627&amp;C1627="","",IF(AND(O1627=1,N(G1627)&gt;0),IF(INDEX(pl_ativa,MAX(1,N(G1627)))="Sim",1,0),0))</f>
        <v/>
      </c>
      <c r="Q1627" s="39">
        <f>IF(F1627="","",COUNTIFS(ex_chave_oc,F1627,ex_cancelada,"&lt;&gt;Sim"))</f>
        <v/>
      </c>
      <c r="R1627" s="51">
        <f>IF(P1627="","",IF(AND(P1627=1,N(Q1627)&gt;0),1,0))</f>
        <v/>
      </c>
      <c r="S1627" s="30">
        <f>IF(P1627="","",IF(F1627="","ERRO: data prevista ausente ou inválida",IF(O1627=0,"Duplicada: contada uma vez",IF(N(G1627)=0,"ERRO: tarefa fora do Plano Mestre",IF(P1627=0,"Tarefa retirada do plano: não conta","OK")))))</f>
        <v/>
      </c>
    </row>
    <row r="1628">
      <c r="A1628" s="29" t="n"/>
      <c r="B1628" s="25" t="n"/>
      <c r="C1628" s="49" t="n"/>
      <c r="D1628" s="29" t="n"/>
      <c r="E1628" s="23">
        <f>IF(OR(A1628="",B1628=""),"",A1628&amp;"|"&amp;B1628)</f>
        <v/>
      </c>
      <c r="F1628" s="30">
        <f>IF(OR(E1628="",NOT(ISNUMBER(C1628))),"",E1628&amp;"|"&amp;YEAR(C1628)&amp;"-"&amp;RIGHT("0"&amp;MONTH(C1628),2)&amp;"-"&amp;RIGHT("0"&amp;DAY(C1628),2))</f>
        <v/>
      </c>
      <c r="G1628" s="26">
        <f>IF(E1628="","",IFERROR(MATCH(E1628,pl_chave,0),0))</f>
        <v/>
      </c>
      <c r="H1628" s="23">
        <f>IF(G1628="","",IF(G1628=0,"Tarefa fora do plano",INDEX(pl_tag,G1628)))</f>
        <v/>
      </c>
      <c r="I1628" s="30">
        <f>IF(N(G1628)=0,"",INDEX(pl_atividade,G1628))</f>
        <v/>
      </c>
      <c r="J1628" s="50">
        <f>IF(N(G1628)=0,"",INDEX(pl_especialidade,G1628))</f>
        <v/>
      </c>
      <c r="K1628" s="28">
        <f>IF(N(G1628)=0,"",INDEX(pl_duracao,G1628))</f>
        <v/>
      </c>
      <c r="L1628" s="39">
        <f>IF(ISNUMBER(C1628),YEAR(C1628),"")</f>
        <v/>
      </c>
      <c r="M1628" s="39">
        <f>IF(ISNUMBER(C1628),MONTH(C1628),"")</f>
        <v/>
      </c>
      <c r="N1628" s="23">
        <f>IF(L1628="","",IF(NOT(ISNUMBER(crono_ano)),"Informe o ano",IF(L1628&lt;crono_ano,"Antes do ano",IF(L1628&gt;crono_ano,"Depois do ano","No ano"))))</f>
        <v/>
      </c>
      <c r="O1628" s="39">
        <f>IF(F1628="","",IF(COUNTIF(F$7:F1628,F1628)=1,1,0))</f>
        <v/>
      </c>
      <c r="P1628" s="39">
        <f>IF(A1628&amp;B1628&amp;C1628="","",IF(AND(O1628=1,N(G1628)&gt;0),IF(INDEX(pl_ativa,MAX(1,N(G1628)))="Sim",1,0),0))</f>
        <v/>
      </c>
      <c r="Q1628" s="39">
        <f>IF(F1628="","",COUNTIFS(ex_chave_oc,F1628,ex_cancelada,"&lt;&gt;Sim"))</f>
        <v/>
      </c>
      <c r="R1628" s="51">
        <f>IF(P1628="","",IF(AND(P1628=1,N(Q1628)&gt;0),1,0))</f>
        <v/>
      </c>
      <c r="S1628" s="30">
        <f>IF(P1628="","",IF(F1628="","ERRO: data prevista ausente ou inválida",IF(O1628=0,"Duplicada: contada uma vez",IF(N(G1628)=0,"ERRO: tarefa fora do Plano Mestre",IF(P1628=0,"Tarefa retirada do plano: não conta","OK")))))</f>
        <v/>
      </c>
    </row>
    <row r="1629">
      <c r="A1629" s="29" t="n"/>
      <c r="B1629" s="25" t="n"/>
      <c r="C1629" s="49" t="n"/>
      <c r="D1629" s="29" t="n"/>
      <c r="E1629" s="23">
        <f>IF(OR(A1629="",B1629=""),"",A1629&amp;"|"&amp;B1629)</f>
        <v/>
      </c>
      <c r="F1629" s="30">
        <f>IF(OR(E1629="",NOT(ISNUMBER(C1629))),"",E1629&amp;"|"&amp;YEAR(C1629)&amp;"-"&amp;RIGHT("0"&amp;MONTH(C1629),2)&amp;"-"&amp;RIGHT("0"&amp;DAY(C1629),2))</f>
        <v/>
      </c>
      <c r="G1629" s="26">
        <f>IF(E1629="","",IFERROR(MATCH(E1629,pl_chave,0),0))</f>
        <v/>
      </c>
      <c r="H1629" s="23">
        <f>IF(G1629="","",IF(G1629=0,"Tarefa fora do plano",INDEX(pl_tag,G1629)))</f>
        <v/>
      </c>
      <c r="I1629" s="30">
        <f>IF(N(G1629)=0,"",INDEX(pl_atividade,G1629))</f>
        <v/>
      </c>
      <c r="J1629" s="50">
        <f>IF(N(G1629)=0,"",INDEX(pl_especialidade,G1629))</f>
        <v/>
      </c>
      <c r="K1629" s="28">
        <f>IF(N(G1629)=0,"",INDEX(pl_duracao,G1629))</f>
        <v/>
      </c>
      <c r="L1629" s="39">
        <f>IF(ISNUMBER(C1629),YEAR(C1629),"")</f>
        <v/>
      </c>
      <c r="M1629" s="39">
        <f>IF(ISNUMBER(C1629),MONTH(C1629),"")</f>
        <v/>
      </c>
      <c r="N1629" s="23">
        <f>IF(L1629="","",IF(NOT(ISNUMBER(crono_ano)),"Informe o ano",IF(L1629&lt;crono_ano,"Antes do ano",IF(L1629&gt;crono_ano,"Depois do ano","No ano"))))</f>
        <v/>
      </c>
      <c r="O1629" s="39">
        <f>IF(F1629="","",IF(COUNTIF(F$7:F1629,F1629)=1,1,0))</f>
        <v/>
      </c>
      <c r="P1629" s="39">
        <f>IF(A1629&amp;B1629&amp;C1629="","",IF(AND(O1629=1,N(G1629)&gt;0),IF(INDEX(pl_ativa,MAX(1,N(G1629)))="Sim",1,0),0))</f>
        <v/>
      </c>
      <c r="Q1629" s="39">
        <f>IF(F1629="","",COUNTIFS(ex_chave_oc,F1629,ex_cancelada,"&lt;&gt;Sim"))</f>
        <v/>
      </c>
      <c r="R1629" s="51">
        <f>IF(P1629="","",IF(AND(P1629=1,N(Q1629)&gt;0),1,0))</f>
        <v/>
      </c>
      <c r="S1629" s="30">
        <f>IF(P1629="","",IF(F1629="","ERRO: data prevista ausente ou inválida",IF(O1629=0,"Duplicada: contada uma vez",IF(N(G1629)=0,"ERRO: tarefa fora do Plano Mestre",IF(P1629=0,"Tarefa retirada do plano: não conta","OK")))))</f>
        <v/>
      </c>
    </row>
    <row r="1630">
      <c r="A1630" s="29" t="n"/>
      <c r="B1630" s="25" t="n"/>
      <c r="C1630" s="49" t="n"/>
      <c r="D1630" s="29" t="n"/>
      <c r="E1630" s="23">
        <f>IF(OR(A1630="",B1630=""),"",A1630&amp;"|"&amp;B1630)</f>
        <v/>
      </c>
      <c r="F1630" s="30">
        <f>IF(OR(E1630="",NOT(ISNUMBER(C1630))),"",E1630&amp;"|"&amp;YEAR(C1630)&amp;"-"&amp;RIGHT("0"&amp;MONTH(C1630),2)&amp;"-"&amp;RIGHT("0"&amp;DAY(C1630),2))</f>
        <v/>
      </c>
      <c r="G1630" s="26">
        <f>IF(E1630="","",IFERROR(MATCH(E1630,pl_chave,0),0))</f>
        <v/>
      </c>
      <c r="H1630" s="23">
        <f>IF(G1630="","",IF(G1630=0,"Tarefa fora do plano",INDEX(pl_tag,G1630)))</f>
        <v/>
      </c>
      <c r="I1630" s="30">
        <f>IF(N(G1630)=0,"",INDEX(pl_atividade,G1630))</f>
        <v/>
      </c>
      <c r="J1630" s="50">
        <f>IF(N(G1630)=0,"",INDEX(pl_especialidade,G1630))</f>
        <v/>
      </c>
      <c r="K1630" s="28">
        <f>IF(N(G1630)=0,"",INDEX(pl_duracao,G1630))</f>
        <v/>
      </c>
      <c r="L1630" s="39">
        <f>IF(ISNUMBER(C1630),YEAR(C1630),"")</f>
        <v/>
      </c>
      <c r="M1630" s="39">
        <f>IF(ISNUMBER(C1630),MONTH(C1630),"")</f>
        <v/>
      </c>
      <c r="N1630" s="23">
        <f>IF(L1630="","",IF(NOT(ISNUMBER(crono_ano)),"Informe o ano",IF(L1630&lt;crono_ano,"Antes do ano",IF(L1630&gt;crono_ano,"Depois do ano","No ano"))))</f>
        <v/>
      </c>
      <c r="O1630" s="39">
        <f>IF(F1630="","",IF(COUNTIF(F$7:F1630,F1630)=1,1,0))</f>
        <v/>
      </c>
      <c r="P1630" s="39">
        <f>IF(A1630&amp;B1630&amp;C1630="","",IF(AND(O1630=1,N(G1630)&gt;0),IF(INDEX(pl_ativa,MAX(1,N(G1630)))="Sim",1,0),0))</f>
        <v/>
      </c>
      <c r="Q1630" s="39">
        <f>IF(F1630="","",COUNTIFS(ex_chave_oc,F1630,ex_cancelada,"&lt;&gt;Sim"))</f>
        <v/>
      </c>
      <c r="R1630" s="51">
        <f>IF(P1630="","",IF(AND(P1630=1,N(Q1630)&gt;0),1,0))</f>
        <v/>
      </c>
      <c r="S1630" s="30">
        <f>IF(P1630="","",IF(F1630="","ERRO: data prevista ausente ou inválida",IF(O1630=0,"Duplicada: contada uma vez",IF(N(G1630)=0,"ERRO: tarefa fora do Plano Mestre",IF(P1630=0,"Tarefa retirada do plano: não conta","OK")))))</f>
        <v/>
      </c>
    </row>
    <row r="1631">
      <c r="A1631" s="29" t="n"/>
      <c r="B1631" s="25" t="n"/>
      <c r="C1631" s="49" t="n"/>
      <c r="D1631" s="29" t="n"/>
      <c r="E1631" s="23">
        <f>IF(OR(A1631="",B1631=""),"",A1631&amp;"|"&amp;B1631)</f>
        <v/>
      </c>
      <c r="F1631" s="30">
        <f>IF(OR(E1631="",NOT(ISNUMBER(C1631))),"",E1631&amp;"|"&amp;YEAR(C1631)&amp;"-"&amp;RIGHT("0"&amp;MONTH(C1631),2)&amp;"-"&amp;RIGHT("0"&amp;DAY(C1631),2))</f>
        <v/>
      </c>
      <c r="G1631" s="26">
        <f>IF(E1631="","",IFERROR(MATCH(E1631,pl_chave,0),0))</f>
        <v/>
      </c>
      <c r="H1631" s="23">
        <f>IF(G1631="","",IF(G1631=0,"Tarefa fora do plano",INDEX(pl_tag,G1631)))</f>
        <v/>
      </c>
      <c r="I1631" s="30">
        <f>IF(N(G1631)=0,"",INDEX(pl_atividade,G1631))</f>
        <v/>
      </c>
      <c r="J1631" s="50">
        <f>IF(N(G1631)=0,"",INDEX(pl_especialidade,G1631))</f>
        <v/>
      </c>
      <c r="K1631" s="28">
        <f>IF(N(G1631)=0,"",INDEX(pl_duracao,G1631))</f>
        <v/>
      </c>
      <c r="L1631" s="39">
        <f>IF(ISNUMBER(C1631),YEAR(C1631),"")</f>
        <v/>
      </c>
      <c r="M1631" s="39">
        <f>IF(ISNUMBER(C1631),MONTH(C1631),"")</f>
        <v/>
      </c>
      <c r="N1631" s="23">
        <f>IF(L1631="","",IF(NOT(ISNUMBER(crono_ano)),"Informe o ano",IF(L1631&lt;crono_ano,"Antes do ano",IF(L1631&gt;crono_ano,"Depois do ano","No ano"))))</f>
        <v/>
      </c>
      <c r="O1631" s="39">
        <f>IF(F1631="","",IF(COUNTIF(F$7:F1631,F1631)=1,1,0))</f>
        <v/>
      </c>
      <c r="P1631" s="39">
        <f>IF(A1631&amp;B1631&amp;C1631="","",IF(AND(O1631=1,N(G1631)&gt;0),IF(INDEX(pl_ativa,MAX(1,N(G1631)))="Sim",1,0),0))</f>
        <v/>
      </c>
      <c r="Q1631" s="39">
        <f>IF(F1631="","",COUNTIFS(ex_chave_oc,F1631,ex_cancelada,"&lt;&gt;Sim"))</f>
        <v/>
      </c>
      <c r="R1631" s="51">
        <f>IF(P1631="","",IF(AND(P1631=1,N(Q1631)&gt;0),1,0))</f>
        <v/>
      </c>
      <c r="S1631" s="30">
        <f>IF(P1631="","",IF(F1631="","ERRO: data prevista ausente ou inválida",IF(O1631=0,"Duplicada: contada uma vez",IF(N(G1631)=0,"ERRO: tarefa fora do Plano Mestre",IF(P1631=0,"Tarefa retirada do plano: não conta","OK")))))</f>
        <v/>
      </c>
    </row>
    <row r="1632">
      <c r="A1632" s="29" t="n"/>
      <c r="B1632" s="25" t="n"/>
      <c r="C1632" s="49" t="n"/>
      <c r="D1632" s="29" t="n"/>
      <c r="E1632" s="23">
        <f>IF(OR(A1632="",B1632=""),"",A1632&amp;"|"&amp;B1632)</f>
        <v/>
      </c>
      <c r="F1632" s="30">
        <f>IF(OR(E1632="",NOT(ISNUMBER(C1632))),"",E1632&amp;"|"&amp;YEAR(C1632)&amp;"-"&amp;RIGHT("0"&amp;MONTH(C1632),2)&amp;"-"&amp;RIGHT("0"&amp;DAY(C1632),2))</f>
        <v/>
      </c>
      <c r="G1632" s="26">
        <f>IF(E1632="","",IFERROR(MATCH(E1632,pl_chave,0),0))</f>
        <v/>
      </c>
      <c r="H1632" s="23">
        <f>IF(G1632="","",IF(G1632=0,"Tarefa fora do plano",INDEX(pl_tag,G1632)))</f>
        <v/>
      </c>
      <c r="I1632" s="30">
        <f>IF(N(G1632)=0,"",INDEX(pl_atividade,G1632))</f>
        <v/>
      </c>
      <c r="J1632" s="50">
        <f>IF(N(G1632)=0,"",INDEX(pl_especialidade,G1632))</f>
        <v/>
      </c>
      <c r="K1632" s="28">
        <f>IF(N(G1632)=0,"",INDEX(pl_duracao,G1632))</f>
        <v/>
      </c>
      <c r="L1632" s="39">
        <f>IF(ISNUMBER(C1632),YEAR(C1632),"")</f>
        <v/>
      </c>
      <c r="M1632" s="39">
        <f>IF(ISNUMBER(C1632),MONTH(C1632),"")</f>
        <v/>
      </c>
      <c r="N1632" s="23">
        <f>IF(L1632="","",IF(NOT(ISNUMBER(crono_ano)),"Informe o ano",IF(L1632&lt;crono_ano,"Antes do ano",IF(L1632&gt;crono_ano,"Depois do ano","No ano"))))</f>
        <v/>
      </c>
      <c r="O1632" s="39">
        <f>IF(F1632="","",IF(COUNTIF(F$7:F1632,F1632)=1,1,0))</f>
        <v/>
      </c>
      <c r="P1632" s="39">
        <f>IF(A1632&amp;B1632&amp;C1632="","",IF(AND(O1632=1,N(G1632)&gt;0),IF(INDEX(pl_ativa,MAX(1,N(G1632)))="Sim",1,0),0))</f>
        <v/>
      </c>
      <c r="Q1632" s="39">
        <f>IF(F1632="","",COUNTIFS(ex_chave_oc,F1632,ex_cancelada,"&lt;&gt;Sim"))</f>
        <v/>
      </c>
      <c r="R1632" s="51">
        <f>IF(P1632="","",IF(AND(P1632=1,N(Q1632)&gt;0),1,0))</f>
        <v/>
      </c>
      <c r="S1632" s="30">
        <f>IF(P1632="","",IF(F1632="","ERRO: data prevista ausente ou inválida",IF(O1632=0,"Duplicada: contada uma vez",IF(N(G1632)=0,"ERRO: tarefa fora do Plano Mestre",IF(P1632=0,"Tarefa retirada do plano: não conta","OK")))))</f>
        <v/>
      </c>
    </row>
    <row r="1633">
      <c r="A1633" s="29" t="n"/>
      <c r="B1633" s="25" t="n"/>
      <c r="C1633" s="49" t="n"/>
      <c r="D1633" s="29" t="n"/>
      <c r="E1633" s="23">
        <f>IF(OR(A1633="",B1633=""),"",A1633&amp;"|"&amp;B1633)</f>
        <v/>
      </c>
      <c r="F1633" s="30">
        <f>IF(OR(E1633="",NOT(ISNUMBER(C1633))),"",E1633&amp;"|"&amp;YEAR(C1633)&amp;"-"&amp;RIGHT("0"&amp;MONTH(C1633),2)&amp;"-"&amp;RIGHT("0"&amp;DAY(C1633),2))</f>
        <v/>
      </c>
      <c r="G1633" s="26">
        <f>IF(E1633="","",IFERROR(MATCH(E1633,pl_chave,0),0))</f>
        <v/>
      </c>
      <c r="H1633" s="23">
        <f>IF(G1633="","",IF(G1633=0,"Tarefa fora do plano",INDEX(pl_tag,G1633)))</f>
        <v/>
      </c>
      <c r="I1633" s="30">
        <f>IF(N(G1633)=0,"",INDEX(pl_atividade,G1633))</f>
        <v/>
      </c>
      <c r="J1633" s="50">
        <f>IF(N(G1633)=0,"",INDEX(pl_especialidade,G1633))</f>
        <v/>
      </c>
      <c r="K1633" s="28">
        <f>IF(N(G1633)=0,"",INDEX(pl_duracao,G1633))</f>
        <v/>
      </c>
      <c r="L1633" s="39">
        <f>IF(ISNUMBER(C1633),YEAR(C1633),"")</f>
        <v/>
      </c>
      <c r="M1633" s="39">
        <f>IF(ISNUMBER(C1633),MONTH(C1633),"")</f>
        <v/>
      </c>
      <c r="N1633" s="23">
        <f>IF(L1633="","",IF(NOT(ISNUMBER(crono_ano)),"Informe o ano",IF(L1633&lt;crono_ano,"Antes do ano",IF(L1633&gt;crono_ano,"Depois do ano","No ano"))))</f>
        <v/>
      </c>
      <c r="O1633" s="39">
        <f>IF(F1633="","",IF(COUNTIF(F$7:F1633,F1633)=1,1,0))</f>
        <v/>
      </c>
      <c r="P1633" s="39">
        <f>IF(A1633&amp;B1633&amp;C1633="","",IF(AND(O1633=1,N(G1633)&gt;0),IF(INDEX(pl_ativa,MAX(1,N(G1633)))="Sim",1,0),0))</f>
        <v/>
      </c>
      <c r="Q1633" s="39">
        <f>IF(F1633="","",COUNTIFS(ex_chave_oc,F1633,ex_cancelada,"&lt;&gt;Sim"))</f>
        <v/>
      </c>
      <c r="R1633" s="51">
        <f>IF(P1633="","",IF(AND(P1633=1,N(Q1633)&gt;0),1,0))</f>
        <v/>
      </c>
      <c r="S1633" s="30">
        <f>IF(P1633="","",IF(F1633="","ERRO: data prevista ausente ou inválida",IF(O1633=0,"Duplicada: contada uma vez",IF(N(G1633)=0,"ERRO: tarefa fora do Plano Mestre",IF(P1633=0,"Tarefa retirada do plano: não conta","OK")))))</f>
        <v/>
      </c>
    </row>
    <row r="1634">
      <c r="A1634" s="29" t="n"/>
      <c r="B1634" s="25" t="n"/>
      <c r="C1634" s="49" t="n"/>
      <c r="D1634" s="29" t="n"/>
      <c r="E1634" s="23">
        <f>IF(OR(A1634="",B1634=""),"",A1634&amp;"|"&amp;B1634)</f>
        <v/>
      </c>
      <c r="F1634" s="30">
        <f>IF(OR(E1634="",NOT(ISNUMBER(C1634))),"",E1634&amp;"|"&amp;YEAR(C1634)&amp;"-"&amp;RIGHT("0"&amp;MONTH(C1634),2)&amp;"-"&amp;RIGHT("0"&amp;DAY(C1634),2))</f>
        <v/>
      </c>
      <c r="G1634" s="26">
        <f>IF(E1634="","",IFERROR(MATCH(E1634,pl_chave,0),0))</f>
        <v/>
      </c>
      <c r="H1634" s="23">
        <f>IF(G1634="","",IF(G1634=0,"Tarefa fora do plano",INDEX(pl_tag,G1634)))</f>
        <v/>
      </c>
      <c r="I1634" s="30">
        <f>IF(N(G1634)=0,"",INDEX(pl_atividade,G1634))</f>
        <v/>
      </c>
      <c r="J1634" s="50">
        <f>IF(N(G1634)=0,"",INDEX(pl_especialidade,G1634))</f>
        <v/>
      </c>
      <c r="K1634" s="28">
        <f>IF(N(G1634)=0,"",INDEX(pl_duracao,G1634))</f>
        <v/>
      </c>
      <c r="L1634" s="39">
        <f>IF(ISNUMBER(C1634),YEAR(C1634),"")</f>
        <v/>
      </c>
      <c r="M1634" s="39">
        <f>IF(ISNUMBER(C1634),MONTH(C1634),"")</f>
        <v/>
      </c>
      <c r="N1634" s="23">
        <f>IF(L1634="","",IF(NOT(ISNUMBER(crono_ano)),"Informe o ano",IF(L1634&lt;crono_ano,"Antes do ano",IF(L1634&gt;crono_ano,"Depois do ano","No ano"))))</f>
        <v/>
      </c>
      <c r="O1634" s="39">
        <f>IF(F1634="","",IF(COUNTIF(F$7:F1634,F1634)=1,1,0))</f>
        <v/>
      </c>
      <c r="P1634" s="39">
        <f>IF(A1634&amp;B1634&amp;C1634="","",IF(AND(O1634=1,N(G1634)&gt;0),IF(INDEX(pl_ativa,MAX(1,N(G1634)))="Sim",1,0),0))</f>
        <v/>
      </c>
      <c r="Q1634" s="39">
        <f>IF(F1634="","",COUNTIFS(ex_chave_oc,F1634,ex_cancelada,"&lt;&gt;Sim"))</f>
        <v/>
      </c>
      <c r="R1634" s="51">
        <f>IF(P1634="","",IF(AND(P1634=1,N(Q1634)&gt;0),1,0))</f>
        <v/>
      </c>
      <c r="S1634" s="30">
        <f>IF(P1634="","",IF(F1634="","ERRO: data prevista ausente ou inválida",IF(O1634=0,"Duplicada: contada uma vez",IF(N(G1634)=0,"ERRO: tarefa fora do Plano Mestre",IF(P1634=0,"Tarefa retirada do plano: não conta","OK")))))</f>
        <v/>
      </c>
    </row>
    <row r="1635">
      <c r="A1635" s="29" t="n"/>
      <c r="B1635" s="25" t="n"/>
      <c r="C1635" s="49" t="n"/>
      <c r="D1635" s="29" t="n"/>
      <c r="E1635" s="23">
        <f>IF(OR(A1635="",B1635=""),"",A1635&amp;"|"&amp;B1635)</f>
        <v/>
      </c>
      <c r="F1635" s="30">
        <f>IF(OR(E1635="",NOT(ISNUMBER(C1635))),"",E1635&amp;"|"&amp;YEAR(C1635)&amp;"-"&amp;RIGHT("0"&amp;MONTH(C1635),2)&amp;"-"&amp;RIGHT("0"&amp;DAY(C1635),2))</f>
        <v/>
      </c>
      <c r="G1635" s="26">
        <f>IF(E1635="","",IFERROR(MATCH(E1635,pl_chave,0),0))</f>
        <v/>
      </c>
      <c r="H1635" s="23">
        <f>IF(G1635="","",IF(G1635=0,"Tarefa fora do plano",INDEX(pl_tag,G1635)))</f>
        <v/>
      </c>
      <c r="I1635" s="30">
        <f>IF(N(G1635)=0,"",INDEX(pl_atividade,G1635))</f>
        <v/>
      </c>
      <c r="J1635" s="50">
        <f>IF(N(G1635)=0,"",INDEX(pl_especialidade,G1635))</f>
        <v/>
      </c>
      <c r="K1635" s="28">
        <f>IF(N(G1635)=0,"",INDEX(pl_duracao,G1635))</f>
        <v/>
      </c>
      <c r="L1635" s="39">
        <f>IF(ISNUMBER(C1635),YEAR(C1635),"")</f>
        <v/>
      </c>
      <c r="M1635" s="39">
        <f>IF(ISNUMBER(C1635),MONTH(C1635),"")</f>
        <v/>
      </c>
      <c r="N1635" s="23">
        <f>IF(L1635="","",IF(NOT(ISNUMBER(crono_ano)),"Informe o ano",IF(L1635&lt;crono_ano,"Antes do ano",IF(L1635&gt;crono_ano,"Depois do ano","No ano"))))</f>
        <v/>
      </c>
      <c r="O1635" s="39">
        <f>IF(F1635="","",IF(COUNTIF(F$7:F1635,F1635)=1,1,0))</f>
        <v/>
      </c>
      <c r="P1635" s="39">
        <f>IF(A1635&amp;B1635&amp;C1635="","",IF(AND(O1635=1,N(G1635)&gt;0),IF(INDEX(pl_ativa,MAX(1,N(G1635)))="Sim",1,0),0))</f>
        <v/>
      </c>
      <c r="Q1635" s="39">
        <f>IF(F1635="","",COUNTIFS(ex_chave_oc,F1635,ex_cancelada,"&lt;&gt;Sim"))</f>
        <v/>
      </c>
      <c r="R1635" s="51">
        <f>IF(P1635="","",IF(AND(P1635=1,N(Q1635)&gt;0),1,0))</f>
        <v/>
      </c>
      <c r="S1635" s="30">
        <f>IF(P1635="","",IF(F1635="","ERRO: data prevista ausente ou inválida",IF(O1635=0,"Duplicada: contada uma vez",IF(N(G1635)=0,"ERRO: tarefa fora do Plano Mestre",IF(P1635=0,"Tarefa retirada do plano: não conta","OK")))))</f>
        <v/>
      </c>
    </row>
    <row r="1636">
      <c r="A1636" s="29" t="n"/>
      <c r="B1636" s="25" t="n"/>
      <c r="C1636" s="49" t="n"/>
      <c r="D1636" s="29" t="n"/>
      <c r="E1636" s="23">
        <f>IF(OR(A1636="",B1636=""),"",A1636&amp;"|"&amp;B1636)</f>
        <v/>
      </c>
      <c r="F1636" s="30">
        <f>IF(OR(E1636="",NOT(ISNUMBER(C1636))),"",E1636&amp;"|"&amp;YEAR(C1636)&amp;"-"&amp;RIGHT("0"&amp;MONTH(C1636),2)&amp;"-"&amp;RIGHT("0"&amp;DAY(C1636),2))</f>
        <v/>
      </c>
      <c r="G1636" s="26">
        <f>IF(E1636="","",IFERROR(MATCH(E1636,pl_chave,0),0))</f>
        <v/>
      </c>
      <c r="H1636" s="23">
        <f>IF(G1636="","",IF(G1636=0,"Tarefa fora do plano",INDEX(pl_tag,G1636)))</f>
        <v/>
      </c>
      <c r="I1636" s="30">
        <f>IF(N(G1636)=0,"",INDEX(pl_atividade,G1636))</f>
        <v/>
      </c>
      <c r="J1636" s="50">
        <f>IF(N(G1636)=0,"",INDEX(pl_especialidade,G1636))</f>
        <v/>
      </c>
      <c r="K1636" s="28">
        <f>IF(N(G1636)=0,"",INDEX(pl_duracao,G1636))</f>
        <v/>
      </c>
      <c r="L1636" s="39">
        <f>IF(ISNUMBER(C1636),YEAR(C1636),"")</f>
        <v/>
      </c>
      <c r="M1636" s="39">
        <f>IF(ISNUMBER(C1636),MONTH(C1636),"")</f>
        <v/>
      </c>
      <c r="N1636" s="23">
        <f>IF(L1636="","",IF(NOT(ISNUMBER(crono_ano)),"Informe o ano",IF(L1636&lt;crono_ano,"Antes do ano",IF(L1636&gt;crono_ano,"Depois do ano","No ano"))))</f>
        <v/>
      </c>
      <c r="O1636" s="39">
        <f>IF(F1636="","",IF(COUNTIF(F$7:F1636,F1636)=1,1,0))</f>
        <v/>
      </c>
      <c r="P1636" s="39">
        <f>IF(A1636&amp;B1636&amp;C1636="","",IF(AND(O1636=1,N(G1636)&gt;0),IF(INDEX(pl_ativa,MAX(1,N(G1636)))="Sim",1,0),0))</f>
        <v/>
      </c>
      <c r="Q1636" s="39">
        <f>IF(F1636="","",COUNTIFS(ex_chave_oc,F1636,ex_cancelada,"&lt;&gt;Sim"))</f>
        <v/>
      </c>
      <c r="R1636" s="51">
        <f>IF(P1636="","",IF(AND(P1636=1,N(Q1636)&gt;0),1,0))</f>
        <v/>
      </c>
      <c r="S1636" s="30">
        <f>IF(P1636="","",IF(F1636="","ERRO: data prevista ausente ou inválida",IF(O1636=0,"Duplicada: contada uma vez",IF(N(G1636)=0,"ERRO: tarefa fora do Plano Mestre",IF(P1636=0,"Tarefa retirada do plano: não conta","OK")))))</f>
        <v/>
      </c>
    </row>
    <row r="1637">
      <c r="A1637" s="29" t="n"/>
      <c r="B1637" s="25" t="n"/>
      <c r="C1637" s="49" t="n"/>
      <c r="D1637" s="29" t="n"/>
      <c r="E1637" s="23">
        <f>IF(OR(A1637="",B1637=""),"",A1637&amp;"|"&amp;B1637)</f>
        <v/>
      </c>
      <c r="F1637" s="30">
        <f>IF(OR(E1637="",NOT(ISNUMBER(C1637))),"",E1637&amp;"|"&amp;YEAR(C1637)&amp;"-"&amp;RIGHT("0"&amp;MONTH(C1637),2)&amp;"-"&amp;RIGHT("0"&amp;DAY(C1637),2))</f>
        <v/>
      </c>
      <c r="G1637" s="26">
        <f>IF(E1637="","",IFERROR(MATCH(E1637,pl_chave,0),0))</f>
        <v/>
      </c>
      <c r="H1637" s="23">
        <f>IF(G1637="","",IF(G1637=0,"Tarefa fora do plano",INDEX(pl_tag,G1637)))</f>
        <v/>
      </c>
      <c r="I1637" s="30">
        <f>IF(N(G1637)=0,"",INDEX(pl_atividade,G1637))</f>
        <v/>
      </c>
      <c r="J1637" s="50">
        <f>IF(N(G1637)=0,"",INDEX(pl_especialidade,G1637))</f>
        <v/>
      </c>
      <c r="K1637" s="28">
        <f>IF(N(G1637)=0,"",INDEX(pl_duracao,G1637))</f>
        <v/>
      </c>
      <c r="L1637" s="39">
        <f>IF(ISNUMBER(C1637),YEAR(C1637),"")</f>
        <v/>
      </c>
      <c r="M1637" s="39">
        <f>IF(ISNUMBER(C1637),MONTH(C1637),"")</f>
        <v/>
      </c>
      <c r="N1637" s="23">
        <f>IF(L1637="","",IF(NOT(ISNUMBER(crono_ano)),"Informe o ano",IF(L1637&lt;crono_ano,"Antes do ano",IF(L1637&gt;crono_ano,"Depois do ano","No ano"))))</f>
        <v/>
      </c>
      <c r="O1637" s="39">
        <f>IF(F1637="","",IF(COUNTIF(F$7:F1637,F1637)=1,1,0))</f>
        <v/>
      </c>
      <c r="P1637" s="39">
        <f>IF(A1637&amp;B1637&amp;C1637="","",IF(AND(O1637=1,N(G1637)&gt;0),IF(INDEX(pl_ativa,MAX(1,N(G1637)))="Sim",1,0),0))</f>
        <v/>
      </c>
      <c r="Q1637" s="39">
        <f>IF(F1637="","",COUNTIFS(ex_chave_oc,F1637,ex_cancelada,"&lt;&gt;Sim"))</f>
        <v/>
      </c>
      <c r="R1637" s="51">
        <f>IF(P1637="","",IF(AND(P1637=1,N(Q1637)&gt;0),1,0))</f>
        <v/>
      </c>
      <c r="S1637" s="30">
        <f>IF(P1637="","",IF(F1637="","ERRO: data prevista ausente ou inválida",IF(O1637=0,"Duplicada: contada uma vez",IF(N(G1637)=0,"ERRO: tarefa fora do Plano Mestre",IF(P1637=0,"Tarefa retirada do plano: não conta","OK")))))</f>
        <v/>
      </c>
    </row>
    <row r="1638">
      <c r="A1638" s="29" t="n"/>
      <c r="B1638" s="25" t="n"/>
      <c r="C1638" s="49" t="n"/>
      <c r="D1638" s="29" t="n"/>
      <c r="E1638" s="23">
        <f>IF(OR(A1638="",B1638=""),"",A1638&amp;"|"&amp;B1638)</f>
        <v/>
      </c>
      <c r="F1638" s="30">
        <f>IF(OR(E1638="",NOT(ISNUMBER(C1638))),"",E1638&amp;"|"&amp;YEAR(C1638)&amp;"-"&amp;RIGHT("0"&amp;MONTH(C1638),2)&amp;"-"&amp;RIGHT("0"&amp;DAY(C1638),2))</f>
        <v/>
      </c>
      <c r="G1638" s="26">
        <f>IF(E1638="","",IFERROR(MATCH(E1638,pl_chave,0),0))</f>
        <v/>
      </c>
      <c r="H1638" s="23">
        <f>IF(G1638="","",IF(G1638=0,"Tarefa fora do plano",INDEX(pl_tag,G1638)))</f>
        <v/>
      </c>
      <c r="I1638" s="30">
        <f>IF(N(G1638)=0,"",INDEX(pl_atividade,G1638))</f>
        <v/>
      </c>
      <c r="J1638" s="50">
        <f>IF(N(G1638)=0,"",INDEX(pl_especialidade,G1638))</f>
        <v/>
      </c>
      <c r="K1638" s="28">
        <f>IF(N(G1638)=0,"",INDEX(pl_duracao,G1638))</f>
        <v/>
      </c>
      <c r="L1638" s="39">
        <f>IF(ISNUMBER(C1638),YEAR(C1638),"")</f>
        <v/>
      </c>
      <c r="M1638" s="39">
        <f>IF(ISNUMBER(C1638),MONTH(C1638),"")</f>
        <v/>
      </c>
      <c r="N1638" s="23">
        <f>IF(L1638="","",IF(NOT(ISNUMBER(crono_ano)),"Informe o ano",IF(L1638&lt;crono_ano,"Antes do ano",IF(L1638&gt;crono_ano,"Depois do ano","No ano"))))</f>
        <v/>
      </c>
      <c r="O1638" s="39">
        <f>IF(F1638="","",IF(COUNTIF(F$7:F1638,F1638)=1,1,0))</f>
        <v/>
      </c>
      <c r="P1638" s="39">
        <f>IF(A1638&amp;B1638&amp;C1638="","",IF(AND(O1638=1,N(G1638)&gt;0),IF(INDEX(pl_ativa,MAX(1,N(G1638)))="Sim",1,0),0))</f>
        <v/>
      </c>
      <c r="Q1638" s="39">
        <f>IF(F1638="","",COUNTIFS(ex_chave_oc,F1638,ex_cancelada,"&lt;&gt;Sim"))</f>
        <v/>
      </c>
      <c r="R1638" s="51">
        <f>IF(P1638="","",IF(AND(P1638=1,N(Q1638)&gt;0),1,0))</f>
        <v/>
      </c>
      <c r="S1638" s="30">
        <f>IF(P1638="","",IF(F1638="","ERRO: data prevista ausente ou inválida",IF(O1638=0,"Duplicada: contada uma vez",IF(N(G1638)=0,"ERRO: tarefa fora do Plano Mestre",IF(P1638=0,"Tarefa retirada do plano: não conta","OK")))))</f>
        <v/>
      </c>
    </row>
    <row r="1639">
      <c r="A1639" s="29" t="n"/>
      <c r="B1639" s="25" t="n"/>
      <c r="C1639" s="49" t="n"/>
      <c r="D1639" s="29" t="n"/>
      <c r="E1639" s="23">
        <f>IF(OR(A1639="",B1639=""),"",A1639&amp;"|"&amp;B1639)</f>
        <v/>
      </c>
      <c r="F1639" s="30">
        <f>IF(OR(E1639="",NOT(ISNUMBER(C1639))),"",E1639&amp;"|"&amp;YEAR(C1639)&amp;"-"&amp;RIGHT("0"&amp;MONTH(C1639),2)&amp;"-"&amp;RIGHT("0"&amp;DAY(C1639),2))</f>
        <v/>
      </c>
      <c r="G1639" s="26">
        <f>IF(E1639="","",IFERROR(MATCH(E1639,pl_chave,0),0))</f>
        <v/>
      </c>
      <c r="H1639" s="23">
        <f>IF(G1639="","",IF(G1639=0,"Tarefa fora do plano",INDEX(pl_tag,G1639)))</f>
        <v/>
      </c>
      <c r="I1639" s="30">
        <f>IF(N(G1639)=0,"",INDEX(pl_atividade,G1639))</f>
        <v/>
      </c>
      <c r="J1639" s="50">
        <f>IF(N(G1639)=0,"",INDEX(pl_especialidade,G1639))</f>
        <v/>
      </c>
      <c r="K1639" s="28">
        <f>IF(N(G1639)=0,"",INDEX(pl_duracao,G1639))</f>
        <v/>
      </c>
      <c r="L1639" s="39">
        <f>IF(ISNUMBER(C1639),YEAR(C1639),"")</f>
        <v/>
      </c>
      <c r="M1639" s="39">
        <f>IF(ISNUMBER(C1639),MONTH(C1639),"")</f>
        <v/>
      </c>
      <c r="N1639" s="23">
        <f>IF(L1639="","",IF(NOT(ISNUMBER(crono_ano)),"Informe o ano",IF(L1639&lt;crono_ano,"Antes do ano",IF(L1639&gt;crono_ano,"Depois do ano","No ano"))))</f>
        <v/>
      </c>
      <c r="O1639" s="39">
        <f>IF(F1639="","",IF(COUNTIF(F$7:F1639,F1639)=1,1,0))</f>
        <v/>
      </c>
      <c r="P1639" s="39">
        <f>IF(A1639&amp;B1639&amp;C1639="","",IF(AND(O1639=1,N(G1639)&gt;0),IF(INDEX(pl_ativa,MAX(1,N(G1639)))="Sim",1,0),0))</f>
        <v/>
      </c>
      <c r="Q1639" s="39">
        <f>IF(F1639="","",COUNTIFS(ex_chave_oc,F1639,ex_cancelada,"&lt;&gt;Sim"))</f>
        <v/>
      </c>
      <c r="R1639" s="51">
        <f>IF(P1639="","",IF(AND(P1639=1,N(Q1639)&gt;0),1,0))</f>
        <v/>
      </c>
      <c r="S1639" s="30">
        <f>IF(P1639="","",IF(F1639="","ERRO: data prevista ausente ou inválida",IF(O1639=0,"Duplicada: contada uma vez",IF(N(G1639)=0,"ERRO: tarefa fora do Plano Mestre",IF(P1639=0,"Tarefa retirada do plano: não conta","OK")))))</f>
        <v/>
      </c>
    </row>
    <row r="1640">
      <c r="A1640" s="29" t="n"/>
      <c r="B1640" s="25" t="n"/>
      <c r="C1640" s="49" t="n"/>
      <c r="D1640" s="29" t="n"/>
      <c r="E1640" s="23">
        <f>IF(OR(A1640="",B1640=""),"",A1640&amp;"|"&amp;B1640)</f>
        <v/>
      </c>
      <c r="F1640" s="30">
        <f>IF(OR(E1640="",NOT(ISNUMBER(C1640))),"",E1640&amp;"|"&amp;YEAR(C1640)&amp;"-"&amp;RIGHT("0"&amp;MONTH(C1640),2)&amp;"-"&amp;RIGHT("0"&amp;DAY(C1640),2))</f>
        <v/>
      </c>
      <c r="G1640" s="26">
        <f>IF(E1640="","",IFERROR(MATCH(E1640,pl_chave,0),0))</f>
        <v/>
      </c>
      <c r="H1640" s="23">
        <f>IF(G1640="","",IF(G1640=0,"Tarefa fora do plano",INDEX(pl_tag,G1640)))</f>
        <v/>
      </c>
      <c r="I1640" s="30">
        <f>IF(N(G1640)=0,"",INDEX(pl_atividade,G1640))</f>
        <v/>
      </c>
      <c r="J1640" s="50">
        <f>IF(N(G1640)=0,"",INDEX(pl_especialidade,G1640))</f>
        <v/>
      </c>
      <c r="K1640" s="28">
        <f>IF(N(G1640)=0,"",INDEX(pl_duracao,G1640))</f>
        <v/>
      </c>
      <c r="L1640" s="39">
        <f>IF(ISNUMBER(C1640),YEAR(C1640),"")</f>
        <v/>
      </c>
      <c r="M1640" s="39">
        <f>IF(ISNUMBER(C1640),MONTH(C1640),"")</f>
        <v/>
      </c>
      <c r="N1640" s="23">
        <f>IF(L1640="","",IF(NOT(ISNUMBER(crono_ano)),"Informe o ano",IF(L1640&lt;crono_ano,"Antes do ano",IF(L1640&gt;crono_ano,"Depois do ano","No ano"))))</f>
        <v/>
      </c>
      <c r="O1640" s="39">
        <f>IF(F1640="","",IF(COUNTIF(F$7:F1640,F1640)=1,1,0))</f>
        <v/>
      </c>
      <c r="P1640" s="39">
        <f>IF(A1640&amp;B1640&amp;C1640="","",IF(AND(O1640=1,N(G1640)&gt;0),IF(INDEX(pl_ativa,MAX(1,N(G1640)))="Sim",1,0),0))</f>
        <v/>
      </c>
      <c r="Q1640" s="39">
        <f>IF(F1640="","",COUNTIFS(ex_chave_oc,F1640,ex_cancelada,"&lt;&gt;Sim"))</f>
        <v/>
      </c>
      <c r="R1640" s="51">
        <f>IF(P1640="","",IF(AND(P1640=1,N(Q1640)&gt;0),1,0))</f>
        <v/>
      </c>
      <c r="S1640" s="30">
        <f>IF(P1640="","",IF(F1640="","ERRO: data prevista ausente ou inválida",IF(O1640=0,"Duplicada: contada uma vez",IF(N(G1640)=0,"ERRO: tarefa fora do Plano Mestre",IF(P1640=0,"Tarefa retirada do plano: não conta","OK")))))</f>
        <v/>
      </c>
    </row>
    <row r="1641">
      <c r="A1641" s="29" t="n"/>
      <c r="B1641" s="25" t="n"/>
      <c r="C1641" s="49" t="n"/>
      <c r="D1641" s="29" t="n"/>
      <c r="E1641" s="23">
        <f>IF(OR(A1641="",B1641=""),"",A1641&amp;"|"&amp;B1641)</f>
        <v/>
      </c>
      <c r="F1641" s="30">
        <f>IF(OR(E1641="",NOT(ISNUMBER(C1641))),"",E1641&amp;"|"&amp;YEAR(C1641)&amp;"-"&amp;RIGHT("0"&amp;MONTH(C1641),2)&amp;"-"&amp;RIGHT("0"&amp;DAY(C1641),2))</f>
        <v/>
      </c>
      <c r="G1641" s="26">
        <f>IF(E1641="","",IFERROR(MATCH(E1641,pl_chave,0),0))</f>
        <v/>
      </c>
      <c r="H1641" s="23">
        <f>IF(G1641="","",IF(G1641=0,"Tarefa fora do plano",INDEX(pl_tag,G1641)))</f>
        <v/>
      </c>
      <c r="I1641" s="30">
        <f>IF(N(G1641)=0,"",INDEX(pl_atividade,G1641))</f>
        <v/>
      </c>
      <c r="J1641" s="50">
        <f>IF(N(G1641)=0,"",INDEX(pl_especialidade,G1641))</f>
        <v/>
      </c>
      <c r="K1641" s="28">
        <f>IF(N(G1641)=0,"",INDEX(pl_duracao,G1641))</f>
        <v/>
      </c>
      <c r="L1641" s="39">
        <f>IF(ISNUMBER(C1641),YEAR(C1641),"")</f>
        <v/>
      </c>
      <c r="M1641" s="39">
        <f>IF(ISNUMBER(C1641),MONTH(C1641),"")</f>
        <v/>
      </c>
      <c r="N1641" s="23">
        <f>IF(L1641="","",IF(NOT(ISNUMBER(crono_ano)),"Informe o ano",IF(L1641&lt;crono_ano,"Antes do ano",IF(L1641&gt;crono_ano,"Depois do ano","No ano"))))</f>
        <v/>
      </c>
      <c r="O1641" s="39">
        <f>IF(F1641="","",IF(COUNTIF(F$7:F1641,F1641)=1,1,0))</f>
        <v/>
      </c>
      <c r="P1641" s="39">
        <f>IF(A1641&amp;B1641&amp;C1641="","",IF(AND(O1641=1,N(G1641)&gt;0),IF(INDEX(pl_ativa,MAX(1,N(G1641)))="Sim",1,0),0))</f>
        <v/>
      </c>
      <c r="Q1641" s="39">
        <f>IF(F1641="","",COUNTIFS(ex_chave_oc,F1641,ex_cancelada,"&lt;&gt;Sim"))</f>
        <v/>
      </c>
      <c r="R1641" s="51">
        <f>IF(P1641="","",IF(AND(P1641=1,N(Q1641)&gt;0),1,0))</f>
        <v/>
      </c>
      <c r="S1641" s="30">
        <f>IF(P1641="","",IF(F1641="","ERRO: data prevista ausente ou inválida",IF(O1641=0,"Duplicada: contada uma vez",IF(N(G1641)=0,"ERRO: tarefa fora do Plano Mestre",IF(P1641=0,"Tarefa retirada do plano: não conta","OK")))))</f>
        <v/>
      </c>
    </row>
    <row r="1642">
      <c r="A1642" s="29" t="n"/>
      <c r="B1642" s="25" t="n"/>
      <c r="C1642" s="49" t="n"/>
      <c r="D1642" s="29" t="n"/>
      <c r="E1642" s="23">
        <f>IF(OR(A1642="",B1642=""),"",A1642&amp;"|"&amp;B1642)</f>
        <v/>
      </c>
      <c r="F1642" s="30">
        <f>IF(OR(E1642="",NOT(ISNUMBER(C1642))),"",E1642&amp;"|"&amp;YEAR(C1642)&amp;"-"&amp;RIGHT("0"&amp;MONTH(C1642),2)&amp;"-"&amp;RIGHT("0"&amp;DAY(C1642),2))</f>
        <v/>
      </c>
      <c r="G1642" s="26">
        <f>IF(E1642="","",IFERROR(MATCH(E1642,pl_chave,0),0))</f>
        <v/>
      </c>
      <c r="H1642" s="23">
        <f>IF(G1642="","",IF(G1642=0,"Tarefa fora do plano",INDEX(pl_tag,G1642)))</f>
        <v/>
      </c>
      <c r="I1642" s="30">
        <f>IF(N(G1642)=0,"",INDEX(pl_atividade,G1642))</f>
        <v/>
      </c>
      <c r="J1642" s="50">
        <f>IF(N(G1642)=0,"",INDEX(pl_especialidade,G1642))</f>
        <v/>
      </c>
      <c r="K1642" s="28">
        <f>IF(N(G1642)=0,"",INDEX(pl_duracao,G1642))</f>
        <v/>
      </c>
      <c r="L1642" s="39">
        <f>IF(ISNUMBER(C1642),YEAR(C1642),"")</f>
        <v/>
      </c>
      <c r="M1642" s="39">
        <f>IF(ISNUMBER(C1642),MONTH(C1642),"")</f>
        <v/>
      </c>
      <c r="N1642" s="23">
        <f>IF(L1642="","",IF(NOT(ISNUMBER(crono_ano)),"Informe o ano",IF(L1642&lt;crono_ano,"Antes do ano",IF(L1642&gt;crono_ano,"Depois do ano","No ano"))))</f>
        <v/>
      </c>
      <c r="O1642" s="39">
        <f>IF(F1642="","",IF(COUNTIF(F$7:F1642,F1642)=1,1,0))</f>
        <v/>
      </c>
      <c r="P1642" s="39">
        <f>IF(A1642&amp;B1642&amp;C1642="","",IF(AND(O1642=1,N(G1642)&gt;0),IF(INDEX(pl_ativa,MAX(1,N(G1642)))="Sim",1,0),0))</f>
        <v/>
      </c>
      <c r="Q1642" s="39">
        <f>IF(F1642="","",COUNTIFS(ex_chave_oc,F1642,ex_cancelada,"&lt;&gt;Sim"))</f>
        <v/>
      </c>
      <c r="R1642" s="51">
        <f>IF(P1642="","",IF(AND(P1642=1,N(Q1642)&gt;0),1,0))</f>
        <v/>
      </c>
      <c r="S1642" s="30">
        <f>IF(P1642="","",IF(F1642="","ERRO: data prevista ausente ou inválida",IF(O1642=0,"Duplicada: contada uma vez",IF(N(G1642)=0,"ERRO: tarefa fora do Plano Mestre",IF(P1642=0,"Tarefa retirada do plano: não conta","OK")))))</f>
        <v/>
      </c>
    </row>
    <row r="1643">
      <c r="A1643" s="29" t="n"/>
      <c r="B1643" s="25" t="n"/>
      <c r="C1643" s="49" t="n"/>
      <c r="D1643" s="29" t="n"/>
      <c r="E1643" s="23">
        <f>IF(OR(A1643="",B1643=""),"",A1643&amp;"|"&amp;B1643)</f>
        <v/>
      </c>
      <c r="F1643" s="30">
        <f>IF(OR(E1643="",NOT(ISNUMBER(C1643))),"",E1643&amp;"|"&amp;YEAR(C1643)&amp;"-"&amp;RIGHT("0"&amp;MONTH(C1643),2)&amp;"-"&amp;RIGHT("0"&amp;DAY(C1643),2))</f>
        <v/>
      </c>
      <c r="G1643" s="26">
        <f>IF(E1643="","",IFERROR(MATCH(E1643,pl_chave,0),0))</f>
        <v/>
      </c>
      <c r="H1643" s="23">
        <f>IF(G1643="","",IF(G1643=0,"Tarefa fora do plano",INDEX(pl_tag,G1643)))</f>
        <v/>
      </c>
      <c r="I1643" s="30">
        <f>IF(N(G1643)=0,"",INDEX(pl_atividade,G1643))</f>
        <v/>
      </c>
      <c r="J1643" s="50">
        <f>IF(N(G1643)=0,"",INDEX(pl_especialidade,G1643))</f>
        <v/>
      </c>
      <c r="K1643" s="28">
        <f>IF(N(G1643)=0,"",INDEX(pl_duracao,G1643))</f>
        <v/>
      </c>
      <c r="L1643" s="39">
        <f>IF(ISNUMBER(C1643),YEAR(C1643),"")</f>
        <v/>
      </c>
      <c r="M1643" s="39">
        <f>IF(ISNUMBER(C1643),MONTH(C1643),"")</f>
        <v/>
      </c>
      <c r="N1643" s="23">
        <f>IF(L1643="","",IF(NOT(ISNUMBER(crono_ano)),"Informe o ano",IF(L1643&lt;crono_ano,"Antes do ano",IF(L1643&gt;crono_ano,"Depois do ano","No ano"))))</f>
        <v/>
      </c>
      <c r="O1643" s="39">
        <f>IF(F1643="","",IF(COUNTIF(F$7:F1643,F1643)=1,1,0))</f>
        <v/>
      </c>
      <c r="P1643" s="39">
        <f>IF(A1643&amp;B1643&amp;C1643="","",IF(AND(O1643=1,N(G1643)&gt;0),IF(INDEX(pl_ativa,MAX(1,N(G1643)))="Sim",1,0),0))</f>
        <v/>
      </c>
      <c r="Q1643" s="39">
        <f>IF(F1643="","",COUNTIFS(ex_chave_oc,F1643,ex_cancelada,"&lt;&gt;Sim"))</f>
        <v/>
      </c>
      <c r="R1643" s="51">
        <f>IF(P1643="","",IF(AND(P1643=1,N(Q1643)&gt;0),1,0))</f>
        <v/>
      </c>
      <c r="S1643" s="30">
        <f>IF(P1643="","",IF(F1643="","ERRO: data prevista ausente ou inválida",IF(O1643=0,"Duplicada: contada uma vez",IF(N(G1643)=0,"ERRO: tarefa fora do Plano Mestre",IF(P1643=0,"Tarefa retirada do plano: não conta","OK")))))</f>
        <v/>
      </c>
    </row>
    <row r="1644">
      <c r="A1644" s="29" t="n"/>
      <c r="B1644" s="25" t="n"/>
      <c r="C1644" s="49" t="n"/>
      <c r="D1644" s="29" t="n"/>
      <c r="E1644" s="23">
        <f>IF(OR(A1644="",B1644=""),"",A1644&amp;"|"&amp;B1644)</f>
        <v/>
      </c>
      <c r="F1644" s="30">
        <f>IF(OR(E1644="",NOT(ISNUMBER(C1644))),"",E1644&amp;"|"&amp;YEAR(C1644)&amp;"-"&amp;RIGHT("0"&amp;MONTH(C1644),2)&amp;"-"&amp;RIGHT("0"&amp;DAY(C1644),2))</f>
        <v/>
      </c>
      <c r="G1644" s="26">
        <f>IF(E1644="","",IFERROR(MATCH(E1644,pl_chave,0),0))</f>
        <v/>
      </c>
      <c r="H1644" s="23">
        <f>IF(G1644="","",IF(G1644=0,"Tarefa fora do plano",INDEX(pl_tag,G1644)))</f>
        <v/>
      </c>
      <c r="I1644" s="30">
        <f>IF(N(G1644)=0,"",INDEX(pl_atividade,G1644))</f>
        <v/>
      </c>
      <c r="J1644" s="50">
        <f>IF(N(G1644)=0,"",INDEX(pl_especialidade,G1644))</f>
        <v/>
      </c>
      <c r="K1644" s="28">
        <f>IF(N(G1644)=0,"",INDEX(pl_duracao,G1644))</f>
        <v/>
      </c>
      <c r="L1644" s="39">
        <f>IF(ISNUMBER(C1644),YEAR(C1644),"")</f>
        <v/>
      </c>
      <c r="M1644" s="39">
        <f>IF(ISNUMBER(C1644),MONTH(C1644),"")</f>
        <v/>
      </c>
      <c r="N1644" s="23">
        <f>IF(L1644="","",IF(NOT(ISNUMBER(crono_ano)),"Informe o ano",IF(L1644&lt;crono_ano,"Antes do ano",IF(L1644&gt;crono_ano,"Depois do ano","No ano"))))</f>
        <v/>
      </c>
      <c r="O1644" s="39">
        <f>IF(F1644="","",IF(COUNTIF(F$7:F1644,F1644)=1,1,0))</f>
        <v/>
      </c>
      <c r="P1644" s="39">
        <f>IF(A1644&amp;B1644&amp;C1644="","",IF(AND(O1644=1,N(G1644)&gt;0),IF(INDEX(pl_ativa,MAX(1,N(G1644)))="Sim",1,0),0))</f>
        <v/>
      </c>
      <c r="Q1644" s="39">
        <f>IF(F1644="","",COUNTIFS(ex_chave_oc,F1644,ex_cancelada,"&lt;&gt;Sim"))</f>
        <v/>
      </c>
      <c r="R1644" s="51">
        <f>IF(P1644="","",IF(AND(P1644=1,N(Q1644)&gt;0),1,0))</f>
        <v/>
      </c>
      <c r="S1644" s="30">
        <f>IF(P1644="","",IF(F1644="","ERRO: data prevista ausente ou inválida",IF(O1644=0,"Duplicada: contada uma vez",IF(N(G1644)=0,"ERRO: tarefa fora do Plano Mestre",IF(P1644=0,"Tarefa retirada do plano: não conta","OK")))))</f>
        <v/>
      </c>
    </row>
    <row r="1645">
      <c r="A1645" s="29" t="n"/>
      <c r="B1645" s="25" t="n"/>
      <c r="C1645" s="49" t="n"/>
      <c r="D1645" s="29" t="n"/>
      <c r="E1645" s="23">
        <f>IF(OR(A1645="",B1645=""),"",A1645&amp;"|"&amp;B1645)</f>
        <v/>
      </c>
      <c r="F1645" s="30">
        <f>IF(OR(E1645="",NOT(ISNUMBER(C1645))),"",E1645&amp;"|"&amp;YEAR(C1645)&amp;"-"&amp;RIGHT("0"&amp;MONTH(C1645),2)&amp;"-"&amp;RIGHT("0"&amp;DAY(C1645),2))</f>
        <v/>
      </c>
      <c r="G1645" s="26">
        <f>IF(E1645="","",IFERROR(MATCH(E1645,pl_chave,0),0))</f>
        <v/>
      </c>
      <c r="H1645" s="23">
        <f>IF(G1645="","",IF(G1645=0,"Tarefa fora do plano",INDEX(pl_tag,G1645)))</f>
        <v/>
      </c>
      <c r="I1645" s="30">
        <f>IF(N(G1645)=0,"",INDEX(pl_atividade,G1645))</f>
        <v/>
      </c>
      <c r="J1645" s="50">
        <f>IF(N(G1645)=0,"",INDEX(pl_especialidade,G1645))</f>
        <v/>
      </c>
      <c r="K1645" s="28">
        <f>IF(N(G1645)=0,"",INDEX(pl_duracao,G1645))</f>
        <v/>
      </c>
      <c r="L1645" s="39">
        <f>IF(ISNUMBER(C1645),YEAR(C1645),"")</f>
        <v/>
      </c>
      <c r="M1645" s="39">
        <f>IF(ISNUMBER(C1645),MONTH(C1645),"")</f>
        <v/>
      </c>
      <c r="N1645" s="23">
        <f>IF(L1645="","",IF(NOT(ISNUMBER(crono_ano)),"Informe o ano",IF(L1645&lt;crono_ano,"Antes do ano",IF(L1645&gt;crono_ano,"Depois do ano","No ano"))))</f>
        <v/>
      </c>
      <c r="O1645" s="39">
        <f>IF(F1645="","",IF(COUNTIF(F$7:F1645,F1645)=1,1,0))</f>
        <v/>
      </c>
      <c r="P1645" s="39">
        <f>IF(A1645&amp;B1645&amp;C1645="","",IF(AND(O1645=1,N(G1645)&gt;0),IF(INDEX(pl_ativa,MAX(1,N(G1645)))="Sim",1,0),0))</f>
        <v/>
      </c>
      <c r="Q1645" s="39">
        <f>IF(F1645="","",COUNTIFS(ex_chave_oc,F1645,ex_cancelada,"&lt;&gt;Sim"))</f>
        <v/>
      </c>
      <c r="R1645" s="51">
        <f>IF(P1645="","",IF(AND(P1645=1,N(Q1645)&gt;0),1,0))</f>
        <v/>
      </c>
      <c r="S1645" s="30">
        <f>IF(P1645="","",IF(F1645="","ERRO: data prevista ausente ou inválida",IF(O1645=0,"Duplicada: contada uma vez",IF(N(G1645)=0,"ERRO: tarefa fora do Plano Mestre",IF(P1645=0,"Tarefa retirada do plano: não conta","OK")))))</f>
        <v/>
      </c>
    </row>
    <row r="1646">
      <c r="A1646" s="29" t="n"/>
      <c r="B1646" s="25" t="n"/>
      <c r="C1646" s="49" t="n"/>
      <c r="D1646" s="29" t="n"/>
      <c r="E1646" s="23">
        <f>IF(OR(A1646="",B1646=""),"",A1646&amp;"|"&amp;B1646)</f>
        <v/>
      </c>
      <c r="F1646" s="30">
        <f>IF(OR(E1646="",NOT(ISNUMBER(C1646))),"",E1646&amp;"|"&amp;YEAR(C1646)&amp;"-"&amp;RIGHT("0"&amp;MONTH(C1646),2)&amp;"-"&amp;RIGHT("0"&amp;DAY(C1646),2))</f>
        <v/>
      </c>
      <c r="G1646" s="26">
        <f>IF(E1646="","",IFERROR(MATCH(E1646,pl_chave,0),0))</f>
        <v/>
      </c>
      <c r="H1646" s="23">
        <f>IF(G1646="","",IF(G1646=0,"Tarefa fora do plano",INDEX(pl_tag,G1646)))</f>
        <v/>
      </c>
      <c r="I1646" s="30">
        <f>IF(N(G1646)=0,"",INDEX(pl_atividade,G1646))</f>
        <v/>
      </c>
      <c r="J1646" s="50">
        <f>IF(N(G1646)=0,"",INDEX(pl_especialidade,G1646))</f>
        <v/>
      </c>
      <c r="K1646" s="28">
        <f>IF(N(G1646)=0,"",INDEX(pl_duracao,G1646))</f>
        <v/>
      </c>
      <c r="L1646" s="39">
        <f>IF(ISNUMBER(C1646),YEAR(C1646),"")</f>
        <v/>
      </c>
      <c r="M1646" s="39">
        <f>IF(ISNUMBER(C1646),MONTH(C1646),"")</f>
        <v/>
      </c>
      <c r="N1646" s="23">
        <f>IF(L1646="","",IF(NOT(ISNUMBER(crono_ano)),"Informe o ano",IF(L1646&lt;crono_ano,"Antes do ano",IF(L1646&gt;crono_ano,"Depois do ano","No ano"))))</f>
        <v/>
      </c>
      <c r="O1646" s="39">
        <f>IF(F1646="","",IF(COUNTIF(F$7:F1646,F1646)=1,1,0))</f>
        <v/>
      </c>
      <c r="P1646" s="39">
        <f>IF(A1646&amp;B1646&amp;C1646="","",IF(AND(O1646=1,N(G1646)&gt;0),IF(INDEX(pl_ativa,MAX(1,N(G1646)))="Sim",1,0),0))</f>
        <v/>
      </c>
      <c r="Q1646" s="39">
        <f>IF(F1646="","",COUNTIFS(ex_chave_oc,F1646,ex_cancelada,"&lt;&gt;Sim"))</f>
        <v/>
      </c>
      <c r="R1646" s="51">
        <f>IF(P1646="","",IF(AND(P1646=1,N(Q1646)&gt;0),1,0))</f>
        <v/>
      </c>
      <c r="S1646" s="30">
        <f>IF(P1646="","",IF(F1646="","ERRO: data prevista ausente ou inválida",IF(O1646=0,"Duplicada: contada uma vez",IF(N(G1646)=0,"ERRO: tarefa fora do Plano Mestre",IF(P1646=0,"Tarefa retirada do plano: não conta","OK")))))</f>
        <v/>
      </c>
    </row>
    <row r="1647">
      <c r="A1647" s="29" t="n"/>
      <c r="B1647" s="25" t="n"/>
      <c r="C1647" s="49" t="n"/>
      <c r="D1647" s="29" t="n"/>
      <c r="E1647" s="23">
        <f>IF(OR(A1647="",B1647=""),"",A1647&amp;"|"&amp;B1647)</f>
        <v/>
      </c>
      <c r="F1647" s="30">
        <f>IF(OR(E1647="",NOT(ISNUMBER(C1647))),"",E1647&amp;"|"&amp;YEAR(C1647)&amp;"-"&amp;RIGHT("0"&amp;MONTH(C1647),2)&amp;"-"&amp;RIGHT("0"&amp;DAY(C1647),2))</f>
        <v/>
      </c>
      <c r="G1647" s="26">
        <f>IF(E1647="","",IFERROR(MATCH(E1647,pl_chave,0),0))</f>
        <v/>
      </c>
      <c r="H1647" s="23">
        <f>IF(G1647="","",IF(G1647=0,"Tarefa fora do plano",INDEX(pl_tag,G1647)))</f>
        <v/>
      </c>
      <c r="I1647" s="30">
        <f>IF(N(G1647)=0,"",INDEX(pl_atividade,G1647))</f>
        <v/>
      </c>
      <c r="J1647" s="50">
        <f>IF(N(G1647)=0,"",INDEX(pl_especialidade,G1647))</f>
        <v/>
      </c>
      <c r="K1647" s="28">
        <f>IF(N(G1647)=0,"",INDEX(pl_duracao,G1647))</f>
        <v/>
      </c>
      <c r="L1647" s="39">
        <f>IF(ISNUMBER(C1647),YEAR(C1647),"")</f>
        <v/>
      </c>
      <c r="M1647" s="39">
        <f>IF(ISNUMBER(C1647),MONTH(C1647),"")</f>
        <v/>
      </c>
      <c r="N1647" s="23">
        <f>IF(L1647="","",IF(NOT(ISNUMBER(crono_ano)),"Informe o ano",IF(L1647&lt;crono_ano,"Antes do ano",IF(L1647&gt;crono_ano,"Depois do ano","No ano"))))</f>
        <v/>
      </c>
      <c r="O1647" s="39">
        <f>IF(F1647="","",IF(COUNTIF(F$7:F1647,F1647)=1,1,0))</f>
        <v/>
      </c>
      <c r="P1647" s="39">
        <f>IF(A1647&amp;B1647&amp;C1647="","",IF(AND(O1647=1,N(G1647)&gt;0),IF(INDEX(pl_ativa,MAX(1,N(G1647)))="Sim",1,0),0))</f>
        <v/>
      </c>
      <c r="Q1647" s="39">
        <f>IF(F1647="","",COUNTIFS(ex_chave_oc,F1647,ex_cancelada,"&lt;&gt;Sim"))</f>
        <v/>
      </c>
      <c r="R1647" s="51">
        <f>IF(P1647="","",IF(AND(P1647=1,N(Q1647)&gt;0),1,0))</f>
        <v/>
      </c>
      <c r="S1647" s="30">
        <f>IF(P1647="","",IF(F1647="","ERRO: data prevista ausente ou inválida",IF(O1647=0,"Duplicada: contada uma vez",IF(N(G1647)=0,"ERRO: tarefa fora do Plano Mestre",IF(P1647=0,"Tarefa retirada do plano: não conta","OK")))))</f>
        <v/>
      </c>
    </row>
    <row r="1648">
      <c r="A1648" s="29" t="n"/>
      <c r="B1648" s="25" t="n"/>
      <c r="C1648" s="49" t="n"/>
      <c r="D1648" s="29" t="n"/>
      <c r="E1648" s="23">
        <f>IF(OR(A1648="",B1648=""),"",A1648&amp;"|"&amp;B1648)</f>
        <v/>
      </c>
      <c r="F1648" s="30">
        <f>IF(OR(E1648="",NOT(ISNUMBER(C1648))),"",E1648&amp;"|"&amp;YEAR(C1648)&amp;"-"&amp;RIGHT("0"&amp;MONTH(C1648),2)&amp;"-"&amp;RIGHT("0"&amp;DAY(C1648),2))</f>
        <v/>
      </c>
      <c r="G1648" s="26">
        <f>IF(E1648="","",IFERROR(MATCH(E1648,pl_chave,0),0))</f>
        <v/>
      </c>
      <c r="H1648" s="23">
        <f>IF(G1648="","",IF(G1648=0,"Tarefa fora do plano",INDEX(pl_tag,G1648)))</f>
        <v/>
      </c>
      <c r="I1648" s="30">
        <f>IF(N(G1648)=0,"",INDEX(pl_atividade,G1648))</f>
        <v/>
      </c>
      <c r="J1648" s="50">
        <f>IF(N(G1648)=0,"",INDEX(pl_especialidade,G1648))</f>
        <v/>
      </c>
      <c r="K1648" s="28">
        <f>IF(N(G1648)=0,"",INDEX(pl_duracao,G1648))</f>
        <v/>
      </c>
      <c r="L1648" s="39">
        <f>IF(ISNUMBER(C1648),YEAR(C1648),"")</f>
        <v/>
      </c>
      <c r="M1648" s="39">
        <f>IF(ISNUMBER(C1648),MONTH(C1648),"")</f>
        <v/>
      </c>
      <c r="N1648" s="23">
        <f>IF(L1648="","",IF(NOT(ISNUMBER(crono_ano)),"Informe o ano",IF(L1648&lt;crono_ano,"Antes do ano",IF(L1648&gt;crono_ano,"Depois do ano","No ano"))))</f>
        <v/>
      </c>
      <c r="O1648" s="39">
        <f>IF(F1648="","",IF(COUNTIF(F$7:F1648,F1648)=1,1,0))</f>
        <v/>
      </c>
      <c r="P1648" s="39">
        <f>IF(A1648&amp;B1648&amp;C1648="","",IF(AND(O1648=1,N(G1648)&gt;0),IF(INDEX(pl_ativa,MAX(1,N(G1648)))="Sim",1,0),0))</f>
        <v/>
      </c>
      <c r="Q1648" s="39">
        <f>IF(F1648="","",COUNTIFS(ex_chave_oc,F1648,ex_cancelada,"&lt;&gt;Sim"))</f>
        <v/>
      </c>
      <c r="R1648" s="51">
        <f>IF(P1648="","",IF(AND(P1648=1,N(Q1648)&gt;0),1,0))</f>
        <v/>
      </c>
      <c r="S1648" s="30">
        <f>IF(P1648="","",IF(F1648="","ERRO: data prevista ausente ou inválida",IF(O1648=0,"Duplicada: contada uma vez",IF(N(G1648)=0,"ERRO: tarefa fora do Plano Mestre",IF(P1648=0,"Tarefa retirada do plano: não conta","OK")))))</f>
        <v/>
      </c>
    </row>
    <row r="1649">
      <c r="A1649" s="29" t="n"/>
      <c r="B1649" s="25" t="n"/>
      <c r="C1649" s="49" t="n"/>
      <c r="D1649" s="29" t="n"/>
      <c r="E1649" s="23">
        <f>IF(OR(A1649="",B1649=""),"",A1649&amp;"|"&amp;B1649)</f>
        <v/>
      </c>
      <c r="F1649" s="30">
        <f>IF(OR(E1649="",NOT(ISNUMBER(C1649))),"",E1649&amp;"|"&amp;YEAR(C1649)&amp;"-"&amp;RIGHT("0"&amp;MONTH(C1649),2)&amp;"-"&amp;RIGHT("0"&amp;DAY(C1649),2))</f>
        <v/>
      </c>
      <c r="G1649" s="26">
        <f>IF(E1649="","",IFERROR(MATCH(E1649,pl_chave,0),0))</f>
        <v/>
      </c>
      <c r="H1649" s="23">
        <f>IF(G1649="","",IF(G1649=0,"Tarefa fora do plano",INDEX(pl_tag,G1649)))</f>
        <v/>
      </c>
      <c r="I1649" s="30">
        <f>IF(N(G1649)=0,"",INDEX(pl_atividade,G1649))</f>
        <v/>
      </c>
      <c r="J1649" s="50">
        <f>IF(N(G1649)=0,"",INDEX(pl_especialidade,G1649))</f>
        <v/>
      </c>
      <c r="K1649" s="28">
        <f>IF(N(G1649)=0,"",INDEX(pl_duracao,G1649))</f>
        <v/>
      </c>
      <c r="L1649" s="39">
        <f>IF(ISNUMBER(C1649),YEAR(C1649),"")</f>
        <v/>
      </c>
      <c r="M1649" s="39">
        <f>IF(ISNUMBER(C1649),MONTH(C1649),"")</f>
        <v/>
      </c>
      <c r="N1649" s="23">
        <f>IF(L1649="","",IF(NOT(ISNUMBER(crono_ano)),"Informe o ano",IF(L1649&lt;crono_ano,"Antes do ano",IF(L1649&gt;crono_ano,"Depois do ano","No ano"))))</f>
        <v/>
      </c>
      <c r="O1649" s="39">
        <f>IF(F1649="","",IF(COUNTIF(F$7:F1649,F1649)=1,1,0))</f>
        <v/>
      </c>
      <c r="P1649" s="39">
        <f>IF(A1649&amp;B1649&amp;C1649="","",IF(AND(O1649=1,N(G1649)&gt;0),IF(INDEX(pl_ativa,MAX(1,N(G1649)))="Sim",1,0),0))</f>
        <v/>
      </c>
      <c r="Q1649" s="39">
        <f>IF(F1649="","",COUNTIFS(ex_chave_oc,F1649,ex_cancelada,"&lt;&gt;Sim"))</f>
        <v/>
      </c>
      <c r="R1649" s="51">
        <f>IF(P1649="","",IF(AND(P1649=1,N(Q1649)&gt;0),1,0))</f>
        <v/>
      </c>
      <c r="S1649" s="30">
        <f>IF(P1649="","",IF(F1649="","ERRO: data prevista ausente ou inválida",IF(O1649=0,"Duplicada: contada uma vez",IF(N(G1649)=0,"ERRO: tarefa fora do Plano Mestre",IF(P1649=0,"Tarefa retirada do plano: não conta","OK")))))</f>
        <v/>
      </c>
    </row>
    <row r="1650">
      <c r="A1650" s="29" t="n"/>
      <c r="B1650" s="25" t="n"/>
      <c r="C1650" s="49" t="n"/>
      <c r="D1650" s="29" t="n"/>
      <c r="E1650" s="23">
        <f>IF(OR(A1650="",B1650=""),"",A1650&amp;"|"&amp;B1650)</f>
        <v/>
      </c>
      <c r="F1650" s="30">
        <f>IF(OR(E1650="",NOT(ISNUMBER(C1650))),"",E1650&amp;"|"&amp;YEAR(C1650)&amp;"-"&amp;RIGHT("0"&amp;MONTH(C1650),2)&amp;"-"&amp;RIGHT("0"&amp;DAY(C1650),2))</f>
        <v/>
      </c>
      <c r="G1650" s="26">
        <f>IF(E1650="","",IFERROR(MATCH(E1650,pl_chave,0),0))</f>
        <v/>
      </c>
      <c r="H1650" s="23">
        <f>IF(G1650="","",IF(G1650=0,"Tarefa fora do plano",INDEX(pl_tag,G1650)))</f>
        <v/>
      </c>
      <c r="I1650" s="30">
        <f>IF(N(G1650)=0,"",INDEX(pl_atividade,G1650))</f>
        <v/>
      </c>
      <c r="J1650" s="50">
        <f>IF(N(G1650)=0,"",INDEX(pl_especialidade,G1650))</f>
        <v/>
      </c>
      <c r="K1650" s="28">
        <f>IF(N(G1650)=0,"",INDEX(pl_duracao,G1650))</f>
        <v/>
      </c>
      <c r="L1650" s="39">
        <f>IF(ISNUMBER(C1650),YEAR(C1650),"")</f>
        <v/>
      </c>
      <c r="M1650" s="39">
        <f>IF(ISNUMBER(C1650),MONTH(C1650),"")</f>
        <v/>
      </c>
      <c r="N1650" s="23">
        <f>IF(L1650="","",IF(NOT(ISNUMBER(crono_ano)),"Informe o ano",IF(L1650&lt;crono_ano,"Antes do ano",IF(L1650&gt;crono_ano,"Depois do ano","No ano"))))</f>
        <v/>
      </c>
      <c r="O1650" s="39">
        <f>IF(F1650="","",IF(COUNTIF(F$7:F1650,F1650)=1,1,0))</f>
        <v/>
      </c>
      <c r="P1650" s="39">
        <f>IF(A1650&amp;B1650&amp;C1650="","",IF(AND(O1650=1,N(G1650)&gt;0),IF(INDEX(pl_ativa,MAX(1,N(G1650)))="Sim",1,0),0))</f>
        <v/>
      </c>
      <c r="Q1650" s="39">
        <f>IF(F1650="","",COUNTIFS(ex_chave_oc,F1650,ex_cancelada,"&lt;&gt;Sim"))</f>
        <v/>
      </c>
      <c r="R1650" s="51">
        <f>IF(P1650="","",IF(AND(P1650=1,N(Q1650)&gt;0),1,0))</f>
        <v/>
      </c>
      <c r="S1650" s="30">
        <f>IF(P1650="","",IF(F1650="","ERRO: data prevista ausente ou inválida",IF(O1650=0,"Duplicada: contada uma vez",IF(N(G1650)=0,"ERRO: tarefa fora do Plano Mestre",IF(P1650=0,"Tarefa retirada do plano: não conta","OK")))))</f>
        <v/>
      </c>
    </row>
    <row r="1651">
      <c r="A1651" s="29" t="n"/>
      <c r="B1651" s="25" t="n"/>
      <c r="C1651" s="49" t="n"/>
      <c r="D1651" s="29" t="n"/>
      <c r="E1651" s="23">
        <f>IF(OR(A1651="",B1651=""),"",A1651&amp;"|"&amp;B1651)</f>
        <v/>
      </c>
      <c r="F1651" s="30">
        <f>IF(OR(E1651="",NOT(ISNUMBER(C1651))),"",E1651&amp;"|"&amp;YEAR(C1651)&amp;"-"&amp;RIGHT("0"&amp;MONTH(C1651),2)&amp;"-"&amp;RIGHT("0"&amp;DAY(C1651),2))</f>
        <v/>
      </c>
      <c r="G1651" s="26">
        <f>IF(E1651="","",IFERROR(MATCH(E1651,pl_chave,0),0))</f>
        <v/>
      </c>
      <c r="H1651" s="23">
        <f>IF(G1651="","",IF(G1651=0,"Tarefa fora do plano",INDEX(pl_tag,G1651)))</f>
        <v/>
      </c>
      <c r="I1651" s="30">
        <f>IF(N(G1651)=0,"",INDEX(pl_atividade,G1651))</f>
        <v/>
      </c>
      <c r="J1651" s="50">
        <f>IF(N(G1651)=0,"",INDEX(pl_especialidade,G1651))</f>
        <v/>
      </c>
      <c r="K1651" s="28">
        <f>IF(N(G1651)=0,"",INDEX(pl_duracao,G1651))</f>
        <v/>
      </c>
      <c r="L1651" s="39">
        <f>IF(ISNUMBER(C1651),YEAR(C1651),"")</f>
        <v/>
      </c>
      <c r="M1651" s="39">
        <f>IF(ISNUMBER(C1651),MONTH(C1651),"")</f>
        <v/>
      </c>
      <c r="N1651" s="23">
        <f>IF(L1651="","",IF(NOT(ISNUMBER(crono_ano)),"Informe o ano",IF(L1651&lt;crono_ano,"Antes do ano",IF(L1651&gt;crono_ano,"Depois do ano","No ano"))))</f>
        <v/>
      </c>
      <c r="O1651" s="39">
        <f>IF(F1651="","",IF(COUNTIF(F$7:F1651,F1651)=1,1,0))</f>
        <v/>
      </c>
      <c r="P1651" s="39">
        <f>IF(A1651&amp;B1651&amp;C1651="","",IF(AND(O1651=1,N(G1651)&gt;0),IF(INDEX(pl_ativa,MAX(1,N(G1651)))="Sim",1,0),0))</f>
        <v/>
      </c>
      <c r="Q1651" s="39">
        <f>IF(F1651="","",COUNTIFS(ex_chave_oc,F1651,ex_cancelada,"&lt;&gt;Sim"))</f>
        <v/>
      </c>
      <c r="R1651" s="51">
        <f>IF(P1651="","",IF(AND(P1651=1,N(Q1651)&gt;0),1,0))</f>
        <v/>
      </c>
      <c r="S1651" s="30">
        <f>IF(P1651="","",IF(F1651="","ERRO: data prevista ausente ou inválida",IF(O1651=0,"Duplicada: contada uma vez",IF(N(G1651)=0,"ERRO: tarefa fora do Plano Mestre",IF(P1651=0,"Tarefa retirada do plano: não conta","OK")))))</f>
        <v/>
      </c>
    </row>
    <row r="1652">
      <c r="A1652" s="29" t="n"/>
      <c r="B1652" s="25" t="n"/>
      <c r="C1652" s="49" t="n"/>
      <c r="D1652" s="29" t="n"/>
      <c r="E1652" s="23">
        <f>IF(OR(A1652="",B1652=""),"",A1652&amp;"|"&amp;B1652)</f>
        <v/>
      </c>
      <c r="F1652" s="30">
        <f>IF(OR(E1652="",NOT(ISNUMBER(C1652))),"",E1652&amp;"|"&amp;YEAR(C1652)&amp;"-"&amp;RIGHT("0"&amp;MONTH(C1652),2)&amp;"-"&amp;RIGHT("0"&amp;DAY(C1652),2))</f>
        <v/>
      </c>
      <c r="G1652" s="26">
        <f>IF(E1652="","",IFERROR(MATCH(E1652,pl_chave,0),0))</f>
        <v/>
      </c>
      <c r="H1652" s="23">
        <f>IF(G1652="","",IF(G1652=0,"Tarefa fora do plano",INDEX(pl_tag,G1652)))</f>
        <v/>
      </c>
      <c r="I1652" s="30">
        <f>IF(N(G1652)=0,"",INDEX(pl_atividade,G1652))</f>
        <v/>
      </c>
      <c r="J1652" s="50">
        <f>IF(N(G1652)=0,"",INDEX(pl_especialidade,G1652))</f>
        <v/>
      </c>
      <c r="K1652" s="28">
        <f>IF(N(G1652)=0,"",INDEX(pl_duracao,G1652))</f>
        <v/>
      </c>
      <c r="L1652" s="39">
        <f>IF(ISNUMBER(C1652),YEAR(C1652),"")</f>
        <v/>
      </c>
      <c r="M1652" s="39">
        <f>IF(ISNUMBER(C1652),MONTH(C1652),"")</f>
        <v/>
      </c>
      <c r="N1652" s="23">
        <f>IF(L1652="","",IF(NOT(ISNUMBER(crono_ano)),"Informe o ano",IF(L1652&lt;crono_ano,"Antes do ano",IF(L1652&gt;crono_ano,"Depois do ano","No ano"))))</f>
        <v/>
      </c>
      <c r="O1652" s="39">
        <f>IF(F1652="","",IF(COUNTIF(F$7:F1652,F1652)=1,1,0))</f>
        <v/>
      </c>
      <c r="P1652" s="39">
        <f>IF(A1652&amp;B1652&amp;C1652="","",IF(AND(O1652=1,N(G1652)&gt;0),IF(INDEX(pl_ativa,MAX(1,N(G1652)))="Sim",1,0),0))</f>
        <v/>
      </c>
      <c r="Q1652" s="39">
        <f>IF(F1652="","",COUNTIFS(ex_chave_oc,F1652,ex_cancelada,"&lt;&gt;Sim"))</f>
        <v/>
      </c>
      <c r="R1652" s="51">
        <f>IF(P1652="","",IF(AND(P1652=1,N(Q1652)&gt;0),1,0))</f>
        <v/>
      </c>
      <c r="S1652" s="30">
        <f>IF(P1652="","",IF(F1652="","ERRO: data prevista ausente ou inválida",IF(O1652=0,"Duplicada: contada uma vez",IF(N(G1652)=0,"ERRO: tarefa fora do Plano Mestre",IF(P1652=0,"Tarefa retirada do plano: não conta","OK")))))</f>
        <v/>
      </c>
    </row>
    <row r="1653">
      <c r="A1653" s="29" t="n"/>
      <c r="B1653" s="25" t="n"/>
      <c r="C1653" s="49" t="n"/>
      <c r="D1653" s="29" t="n"/>
      <c r="E1653" s="23">
        <f>IF(OR(A1653="",B1653=""),"",A1653&amp;"|"&amp;B1653)</f>
        <v/>
      </c>
      <c r="F1653" s="30">
        <f>IF(OR(E1653="",NOT(ISNUMBER(C1653))),"",E1653&amp;"|"&amp;YEAR(C1653)&amp;"-"&amp;RIGHT("0"&amp;MONTH(C1653),2)&amp;"-"&amp;RIGHT("0"&amp;DAY(C1653),2))</f>
        <v/>
      </c>
      <c r="G1653" s="26">
        <f>IF(E1653="","",IFERROR(MATCH(E1653,pl_chave,0),0))</f>
        <v/>
      </c>
      <c r="H1653" s="23">
        <f>IF(G1653="","",IF(G1653=0,"Tarefa fora do plano",INDEX(pl_tag,G1653)))</f>
        <v/>
      </c>
      <c r="I1653" s="30">
        <f>IF(N(G1653)=0,"",INDEX(pl_atividade,G1653))</f>
        <v/>
      </c>
      <c r="J1653" s="50">
        <f>IF(N(G1653)=0,"",INDEX(pl_especialidade,G1653))</f>
        <v/>
      </c>
      <c r="K1653" s="28">
        <f>IF(N(G1653)=0,"",INDEX(pl_duracao,G1653))</f>
        <v/>
      </c>
      <c r="L1653" s="39">
        <f>IF(ISNUMBER(C1653),YEAR(C1653),"")</f>
        <v/>
      </c>
      <c r="M1653" s="39">
        <f>IF(ISNUMBER(C1653),MONTH(C1653),"")</f>
        <v/>
      </c>
      <c r="N1653" s="23">
        <f>IF(L1653="","",IF(NOT(ISNUMBER(crono_ano)),"Informe o ano",IF(L1653&lt;crono_ano,"Antes do ano",IF(L1653&gt;crono_ano,"Depois do ano","No ano"))))</f>
        <v/>
      </c>
      <c r="O1653" s="39">
        <f>IF(F1653="","",IF(COUNTIF(F$7:F1653,F1653)=1,1,0))</f>
        <v/>
      </c>
      <c r="P1653" s="39">
        <f>IF(A1653&amp;B1653&amp;C1653="","",IF(AND(O1653=1,N(G1653)&gt;0),IF(INDEX(pl_ativa,MAX(1,N(G1653)))="Sim",1,0),0))</f>
        <v/>
      </c>
      <c r="Q1653" s="39">
        <f>IF(F1653="","",COUNTIFS(ex_chave_oc,F1653,ex_cancelada,"&lt;&gt;Sim"))</f>
        <v/>
      </c>
      <c r="R1653" s="51">
        <f>IF(P1653="","",IF(AND(P1653=1,N(Q1653)&gt;0),1,0))</f>
        <v/>
      </c>
      <c r="S1653" s="30">
        <f>IF(P1653="","",IF(F1653="","ERRO: data prevista ausente ou inválida",IF(O1653=0,"Duplicada: contada uma vez",IF(N(G1653)=0,"ERRO: tarefa fora do Plano Mestre",IF(P1653=0,"Tarefa retirada do plano: não conta","OK")))))</f>
        <v/>
      </c>
    </row>
    <row r="1654">
      <c r="A1654" s="29" t="n"/>
      <c r="B1654" s="25" t="n"/>
      <c r="C1654" s="49" t="n"/>
      <c r="D1654" s="29" t="n"/>
      <c r="E1654" s="23">
        <f>IF(OR(A1654="",B1654=""),"",A1654&amp;"|"&amp;B1654)</f>
        <v/>
      </c>
      <c r="F1654" s="30">
        <f>IF(OR(E1654="",NOT(ISNUMBER(C1654))),"",E1654&amp;"|"&amp;YEAR(C1654)&amp;"-"&amp;RIGHT("0"&amp;MONTH(C1654),2)&amp;"-"&amp;RIGHT("0"&amp;DAY(C1654),2))</f>
        <v/>
      </c>
      <c r="G1654" s="26">
        <f>IF(E1654="","",IFERROR(MATCH(E1654,pl_chave,0),0))</f>
        <v/>
      </c>
      <c r="H1654" s="23">
        <f>IF(G1654="","",IF(G1654=0,"Tarefa fora do plano",INDEX(pl_tag,G1654)))</f>
        <v/>
      </c>
      <c r="I1654" s="30">
        <f>IF(N(G1654)=0,"",INDEX(pl_atividade,G1654))</f>
        <v/>
      </c>
      <c r="J1654" s="50">
        <f>IF(N(G1654)=0,"",INDEX(pl_especialidade,G1654))</f>
        <v/>
      </c>
      <c r="K1654" s="28">
        <f>IF(N(G1654)=0,"",INDEX(pl_duracao,G1654))</f>
        <v/>
      </c>
      <c r="L1654" s="39">
        <f>IF(ISNUMBER(C1654),YEAR(C1654),"")</f>
        <v/>
      </c>
      <c r="M1654" s="39">
        <f>IF(ISNUMBER(C1654),MONTH(C1654),"")</f>
        <v/>
      </c>
      <c r="N1654" s="23">
        <f>IF(L1654="","",IF(NOT(ISNUMBER(crono_ano)),"Informe o ano",IF(L1654&lt;crono_ano,"Antes do ano",IF(L1654&gt;crono_ano,"Depois do ano","No ano"))))</f>
        <v/>
      </c>
      <c r="O1654" s="39">
        <f>IF(F1654="","",IF(COUNTIF(F$7:F1654,F1654)=1,1,0))</f>
        <v/>
      </c>
      <c r="P1654" s="39">
        <f>IF(A1654&amp;B1654&amp;C1654="","",IF(AND(O1654=1,N(G1654)&gt;0),IF(INDEX(pl_ativa,MAX(1,N(G1654)))="Sim",1,0),0))</f>
        <v/>
      </c>
      <c r="Q1654" s="39">
        <f>IF(F1654="","",COUNTIFS(ex_chave_oc,F1654,ex_cancelada,"&lt;&gt;Sim"))</f>
        <v/>
      </c>
      <c r="R1654" s="51">
        <f>IF(P1654="","",IF(AND(P1654=1,N(Q1654)&gt;0),1,0))</f>
        <v/>
      </c>
      <c r="S1654" s="30">
        <f>IF(P1654="","",IF(F1654="","ERRO: data prevista ausente ou inválida",IF(O1654=0,"Duplicada: contada uma vez",IF(N(G1654)=0,"ERRO: tarefa fora do Plano Mestre",IF(P1654=0,"Tarefa retirada do plano: não conta","OK")))))</f>
        <v/>
      </c>
    </row>
    <row r="1655">
      <c r="A1655" s="29" t="n"/>
      <c r="B1655" s="25" t="n"/>
      <c r="C1655" s="49" t="n"/>
      <c r="D1655" s="29" t="n"/>
      <c r="E1655" s="23">
        <f>IF(OR(A1655="",B1655=""),"",A1655&amp;"|"&amp;B1655)</f>
        <v/>
      </c>
      <c r="F1655" s="30">
        <f>IF(OR(E1655="",NOT(ISNUMBER(C1655))),"",E1655&amp;"|"&amp;YEAR(C1655)&amp;"-"&amp;RIGHT("0"&amp;MONTH(C1655),2)&amp;"-"&amp;RIGHT("0"&amp;DAY(C1655),2))</f>
        <v/>
      </c>
      <c r="G1655" s="26">
        <f>IF(E1655="","",IFERROR(MATCH(E1655,pl_chave,0),0))</f>
        <v/>
      </c>
      <c r="H1655" s="23">
        <f>IF(G1655="","",IF(G1655=0,"Tarefa fora do plano",INDEX(pl_tag,G1655)))</f>
        <v/>
      </c>
      <c r="I1655" s="30">
        <f>IF(N(G1655)=0,"",INDEX(pl_atividade,G1655))</f>
        <v/>
      </c>
      <c r="J1655" s="50">
        <f>IF(N(G1655)=0,"",INDEX(pl_especialidade,G1655))</f>
        <v/>
      </c>
      <c r="K1655" s="28">
        <f>IF(N(G1655)=0,"",INDEX(pl_duracao,G1655))</f>
        <v/>
      </c>
      <c r="L1655" s="39">
        <f>IF(ISNUMBER(C1655),YEAR(C1655),"")</f>
        <v/>
      </c>
      <c r="M1655" s="39">
        <f>IF(ISNUMBER(C1655),MONTH(C1655),"")</f>
        <v/>
      </c>
      <c r="N1655" s="23">
        <f>IF(L1655="","",IF(NOT(ISNUMBER(crono_ano)),"Informe o ano",IF(L1655&lt;crono_ano,"Antes do ano",IF(L1655&gt;crono_ano,"Depois do ano","No ano"))))</f>
        <v/>
      </c>
      <c r="O1655" s="39">
        <f>IF(F1655="","",IF(COUNTIF(F$7:F1655,F1655)=1,1,0))</f>
        <v/>
      </c>
      <c r="P1655" s="39">
        <f>IF(A1655&amp;B1655&amp;C1655="","",IF(AND(O1655=1,N(G1655)&gt;0),IF(INDEX(pl_ativa,MAX(1,N(G1655)))="Sim",1,0),0))</f>
        <v/>
      </c>
      <c r="Q1655" s="39">
        <f>IF(F1655="","",COUNTIFS(ex_chave_oc,F1655,ex_cancelada,"&lt;&gt;Sim"))</f>
        <v/>
      </c>
      <c r="R1655" s="51">
        <f>IF(P1655="","",IF(AND(P1655=1,N(Q1655)&gt;0),1,0))</f>
        <v/>
      </c>
      <c r="S1655" s="30">
        <f>IF(P1655="","",IF(F1655="","ERRO: data prevista ausente ou inválida",IF(O1655=0,"Duplicada: contada uma vez",IF(N(G1655)=0,"ERRO: tarefa fora do Plano Mestre",IF(P1655=0,"Tarefa retirada do plano: não conta","OK")))))</f>
        <v/>
      </c>
    </row>
    <row r="1656">
      <c r="A1656" s="29" t="n"/>
      <c r="B1656" s="25" t="n"/>
      <c r="C1656" s="49" t="n"/>
      <c r="D1656" s="29" t="n"/>
      <c r="E1656" s="23">
        <f>IF(OR(A1656="",B1656=""),"",A1656&amp;"|"&amp;B1656)</f>
        <v/>
      </c>
      <c r="F1656" s="30">
        <f>IF(OR(E1656="",NOT(ISNUMBER(C1656))),"",E1656&amp;"|"&amp;YEAR(C1656)&amp;"-"&amp;RIGHT("0"&amp;MONTH(C1656),2)&amp;"-"&amp;RIGHT("0"&amp;DAY(C1656),2))</f>
        <v/>
      </c>
      <c r="G1656" s="26">
        <f>IF(E1656="","",IFERROR(MATCH(E1656,pl_chave,0),0))</f>
        <v/>
      </c>
      <c r="H1656" s="23">
        <f>IF(G1656="","",IF(G1656=0,"Tarefa fora do plano",INDEX(pl_tag,G1656)))</f>
        <v/>
      </c>
      <c r="I1656" s="30">
        <f>IF(N(G1656)=0,"",INDEX(pl_atividade,G1656))</f>
        <v/>
      </c>
      <c r="J1656" s="50">
        <f>IF(N(G1656)=0,"",INDEX(pl_especialidade,G1656))</f>
        <v/>
      </c>
      <c r="K1656" s="28">
        <f>IF(N(G1656)=0,"",INDEX(pl_duracao,G1656))</f>
        <v/>
      </c>
      <c r="L1656" s="39">
        <f>IF(ISNUMBER(C1656),YEAR(C1656),"")</f>
        <v/>
      </c>
      <c r="M1656" s="39">
        <f>IF(ISNUMBER(C1656),MONTH(C1656),"")</f>
        <v/>
      </c>
      <c r="N1656" s="23">
        <f>IF(L1656="","",IF(NOT(ISNUMBER(crono_ano)),"Informe o ano",IF(L1656&lt;crono_ano,"Antes do ano",IF(L1656&gt;crono_ano,"Depois do ano","No ano"))))</f>
        <v/>
      </c>
      <c r="O1656" s="39">
        <f>IF(F1656="","",IF(COUNTIF(F$7:F1656,F1656)=1,1,0))</f>
        <v/>
      </c>
      <c r="P1656" s="39">
        <f>IF(A1656&amp;B1656&amp;C1656="","",IF(AND(O1656=1,N(G1656)&gt;0),IF(INDEX(pl_ativa,MAX(1,N(G1656)))="Sim",1,0),0))</f>
        <v/>
      </c>
      <c r="Q1656" s="39">
        <f>IF(F1656="","",COUNTIFS(ex_chave_oc,F1656,ex_cancelada,"&lt;&gt;Sim"))</f>
        <v/>
      </c>
      <c r="R1656" s="51">
        <f>IF(P1656="","",IF(AND(P1656=1,N(Q1656)&gt;0),1,0))</f>
        <v/>
      </c>
      <c r="S1656" s="30">
        <f>IF(P1656="","",IF(F1656="","ERRO: data prevista ausente ou inválida",IF(O1656=0,"Duplicada: contada uma vez",IF(N(G1656)=0,"ERRO: tarefa fora do Plano Mestre",IF(P1656=0,"Tarefa retirada do plano: não conta","OK")))))</f>
        <v/>
      </c>
    </row>
    <row r="1657">
      <c r="A1657" s="29" t="n"/>
      <c r="B1657" s="25" t="n"/>
      <c r="C1657" s="49" t="n"/>
      <c r="D1657" s="29" t="n"/>
      <c r="E1657" s="23">
        <f>IF(OR(A1657="",B1657=""),"",A1657&amp;"|"&amp;B1657)</f>
        <v/>
      </c>
      <c r="F1657" s="30">
        <f>IF(OR(E1657="",NOT(ISNUMBER(C1657))),"",E1657&amp;"|"&amp;YEAR(C1657)&amp;"-"&amp;RIGHT("0"&amp;MONTH(C1657),2)&amp;"-"&amp;RIGHT("0"&amp;DAY(C1657),2))</f>
        <v/>
      </c>
      <c r="G1657" s="26">
        <f>IF(E1657="","",IFERROR(MATCH(E1657,pl_chave,0),0))</f>
        <v/>
      </c>
      <c r="H1657" s="23">
        <f>IF(G1657="","",IF(G1657=0,"Tarefa fora do plano",INDEX(pl_tag,G1657)))</f>
        <v/>
      </c>
      <c r="I1657" s="30">
        <f>IF(N(G1657)=0,"",INDEX(pl_atividade,G1657))</f>
        <v/>
      </c>
      <c r="J1657" s="50">
        <f>IF(N(G1657)=0,"",INDEX(pl_especialidade,G1657))</f>
        <v/>
      </c>
      <c r="K1657" s="28">
        <f>IF(N(G1657)=0,"",INDEX(pl_duracao,G1657))</f>
        <v/>
      </c>
      <c r="L1657" s="39">
        <f>IF(ISNUMBER(C1657),YEAR(C1657),"")</f>
        <v/>
      </c>
      <c r="M1657" s="39">
        <f>IF(ISNUMBER(C1657),MONTH(C1657),"")</f>
        <v/>
      </c>
      <c r="N1657" s="23">
        <f>IF(L1657="","",IF(NOT(ISNUMBER(crono_ano)),"Informe o ano",IF(L1657&lt;crono_ano,"Antes do ano",IF(L1657&gt;crono_ano,"Depois do ano","No ano"))))</f>
        <v/>
      </c>
      <c r="O1657" s="39">
        <f>IF(F1657="","",IF(COUNTIF(F$7:F1657,F1657)=1,1,0))</f>
        <v/>
      </c>
      <c r="P1657" s="39">
        <f>IF(A1657&amp;B1657&amp;C1657="","",IF(AND(O1657=1,N(G1657)&gt;0),IF(INDEX(pl_ativa,MAX(1,N(G1657)))="Sim",1,0),0))</f>
        <v/>
      </c>
      <c r="Q1657" s="39">
        <f>IF(F1657="","",COUNTIFS(ex_chave_oc,F1657,ex_cancelada,"&lt;&gt;Sim"))</f>
        <v/>
      </c>
      <c r="R1657" s="51">
        <f>IF(P1657="","",IF(AND(P1657=1,N(Q1657)&gt;0),1,0))</f>
        <v/>
      </c>
      <c r="S1657" s="30">
        <f>IF(P1657="","",IF(F1657="","ERRO: data prevista ausente ou inválida",IF(O1657=0,"Duplicada: contada uma vez",IF(N(G1657)=0,"ERRO: tarefa fora do Plano Mestre",IF(P1657=0,"Tarefa retirada do plano: não conta","OK")))))</f>
        <v/>
      </c>
    </row>
    <row r="1658">
      <c r="A1658" s="29" t="n"/>
      <c r="B1658" s="25" t="n"/>
      <c r="C1658" s="49" t="n"/>
      <c r="D1658" s="29" t="n"/>
      <c r="E1658" s="23">
        <f>IF(OR(A1658="",B1658=""),"",A1658&amp;"|"&amp;B1658)</f>
        <v/>
      </c>
      <c r="F1658" s="30">
        <f>IF(OR(E1658="",NOT(ISNUMBER(C1658))),"",E1658&amp;"|"&amp;YEAR(C1658)&amp;"-"&amp;RIGHT("0"&amp;MONTH(C1658),2)&amp;"-"&amp;RIGHT("0"&amp;DAY(C1658),2))</f>
        <v/>
      </c>
      <c r="G1658" s="26">
        <f>IF(E1658="","",IFERROR(MATCH(E1658,pl_chave,0),0))</f>
        <v/>
      </c>
      <c r="H1658" s="23">
        <f>IF(G1658="","",IF(G1658=0,"Tarefa fora do plano",INDEX(pl_tag,G1658)))</f>
        <v/>
      </c>
      <c r="I1658" s="30">
        <f>IF(N(G1658)=0,"",INDEX(pl_atividade,G1658))</f>
        <v/>
      </c>
      <c r="J1658" s="50">
        <f>IF(N(G1658)=0,"",INDEX(pl_especialidade,G1658))</f>
        <v/>
      </c>
      <c r="K1658" s="28">
        <f>IF(N(G1658)=0,"",INDEX(pl_duracao,G1658))</f>
        <v/>
      </c>
      <c r="L1658" s="39">
        <f>IF(ISNUMBER(C1658),YEAR(C1658),"")</f>
        <v/>
      </c>
      <c r="M1658" s="39">
        <f>IF(ISNUMBER(C1658),MONTH(C1658),"")</f>
        <v/>
      </c>
      <c r="N1658" s="23">
        <f>IF(L1658="","",IF(NOT(ISNUMBER(crono_ano)),"Informe o ano",IF(L1658&lt;crono_ano,"Antes do ano",IF(L1658&gt;crono_ano,"Depois do ano","No ano"))))</f>
        <v/>
      </c>
      <c r="O1658" s="39">
        <f>IF(F1658="","",IF(COUNTIF(F$7:F1658,F1658)=1,1,0))</f>
        <v/>
      </c>
      <c r="P1658" s="39">
        <f>IF(A1658&amp;B1658&amp;C1658="","",IF(AND(O1658=1,N(G1658)&gt;0),IF(INDEX(pl_ativa,MAX(1,N(G1658)))="Sim",1,0),0))</f>
        <v/>
      </c>
      <c r="Q1658" s="39">
        <f>IF(F1658="","",COUNTIFS(ex_chave_oc,F1658,ex_cancelada,"&lt;&gt;Sim"))</f>
        <v/>
      </c>
      <c r="R1658" s="51">
        <f>IF(P1658="","",IF(AND(P1658=1,N(Q1658)&gt;0),1,0))</f>
        <v/>
      </c>
      <c r="S1658" s="30">
        <f>IF(P1658="","",IF(F1658="","ERRO: data prevista ausente ou inválida",IF(O1658=0,"Duplicada: contada uma vez",IF(N(G1658)=0,"ERRO: tarefa fora do Plano Mestre",IF(P1658=0,"Tarefa retirada do plano: não conta","OK")))))</f>
        <v/>
      </c>
    </row>
    <row r="1659">
      <c r="A1659" s="29" t="n"/>
      <c r="B1659" s="25" t="n"/>
      <c r="C1659" s="49" t="n"/>
      <c r="D1659" s="29" t="n"/>
      <c r="E1659" s="23">
        <f>IF(OR(A1659="",B1659=""),"",A1659&amp;"|"&amp;B1659)</f>
        <v/>
      </c>
      <c r="F1659" s="30">
        <f>IF(OR(E1659="",NOT(ISNUMBER(C1659))),"",E1659&amp;"|"&amp;YEAR(C1659)&amp;"-"&amp;RIGHT("0"&amp;MONTH(C1659),2)&amp;"-"&amp;RIGHT("0"&amp;DAY(C1659),2))</f>
        <v/>
      </c>
      <c r="G1659" s="26">
        <f>IF(E1659="","",IFERROR(MATCH(E1659,pl_chave,0),0))</f>
        <v/>
      </c>
      <c r="H1659" s="23">
        <f>IF(G1659="","",IF(G1659=0,"Tarefa fora do plano",INDEX(pl_tag,G1659)))</f>
        <v/>
      </c>
      <c r="I1659" s="30">
        <f>IF(N(G1659)=0,"",INDEX(pl_atividade,G1659))</f>
        <v/>
      </c>
      <c r="J1659" s="50">
        <f>IF(N(G1659)=0,"",INDEX(pl_especialidade,G1659))</f>
        <v/>
      </c>
      <c r="K1659" s="28">
        <f>IF(N(G1659)=0,"",INDEX(pl_duracao,G1659))</f>
        <v/>
      </c>
      <c r="L1659" s="39">
        <f>IF(ISNUMBER(C1659),YEAR(C1659),"")</f>
        <v/>
      </c>
      <c r="M1659" s="39">
        <f>IF(ISNUMBER(C1659),MONTH(C1659),"")</f>
        <v/>
      </c>
      <c r="N1659" s="23">
        <f>IF(L1659="","",IF(NOT(ISNUMBER(crono_ano)),"Informe o ano",IF(L1659&lt;crono_ano,"Antes do ano",IF(L1659&gt;crono_ano,"Depois do ano","No ano"))))</f>
        <v/>
      </c>
      <c r="O1659" s="39">
        <f>IF(F1659="","",IF(COUNTIF(F$7:F1659,F1659)=1,1,0))</f>
        <v/>
      </c>
      <c r="P1659" s="39">
        <f>IF(A1659&amp;B1659&amp;C1659="","",IF(AND(O1659=1,N(G1659)&gt;0),IF(INDEX(pl_ativa,MAX(1,N(G1659)))="Sim",1,0),0))</f>
        <v/>
      </c>
      <c r="Q1659" s="39">
        <f>IF(F1659="","",COUNTIFS(ex_chave_oc,F1659,ex_cancelada,"&lt;&gt;Sim"))</f>
        <v/>
      </c>
      <c r="R1659" s="51">
        <f>IF(P1659="","",IF(AND(P1659=1,N(Q1659)&gt;0),1,0))</f>
        <v/>
      </c>
      <c r="S1659" s="30">
        <f>IF(P1659="","",IF(F1659="","ERRO: data prevista ausente ou inválida",IF(O1659=0,"Duplicada: contada uma vez",IF(N(G1659)=0,"ERRO: tarefa fora do Plano Mestre",IF(P1659=0,"Tarefa retirada do plano: não conta","OK")))))</f>
        <v/>
      </c>
    </row>
    <row r="1660">
      <c r="A1660" s="29" t="n"/>
      <c r="B1660" s="25" t="n"/>
      <c r="C1660" s="49" t="n"/>
      <c r="D1660" s="29" t="n"/>
      <c r="E1660" s="23">
        <f>IF(OR(A1660="",B1660=""),"",A1660&amp;"|"&amp;B1660)</f>
        <v/>
      </c>
      <c r="F1660" s="30">
        <f>IF(OR(E1660="",NOT(ISNUMBER(C1660))),"",E1660&amp;"|"&amp;YEAR(C1660)&amp;"-"&amp;RIGHT("0"&amp;MONTH(C1660),2)&amp;"-"&amp;RIGHT("0"&amp;DAY(C1660),2))</f>
        <v/>
      </c>
      <c r="G1660" s="26">
        <f>IF(E1660="","",IFERROR(MATCH(E1660,pl_chave,0),0))</f>
        <v/>
      </c>
      <c r="H1660" s="23">
        <f>IF(G1660="","",IF(G1660=0,"Tarefa fora do plano",INDEX(pl_tag,G1660)))</f>
        <v/>
      </c>
      <c r="I1660" s="30">
        <f>IF(N(G1660)=0,"",INDEX(pl_atividade,G1660))</f>
        <v/>
      </c>
      <c r="J1660" s="50">
        <f>IF(N(G1660)=0,"",INDEX(pl_especialidade,G1660))</f>
        <v/>
      </c>
      <c r="K1660" s="28">
        <f>IF(N(G1660)=0,"",INDEX(pl_duracao,G1660))</f>
        <v/>
      </c>
      <c r="L1660" s="39">
        <f>IF(ISNUMBER(C1660),YEAR(C1660),"")</f>
        <v/>
      </c>
      <c r="M1660" s="39">
        <f>IF(ISNUMBER(C1660),MONTH(C1660),"")</f>
        <v/>
      </c>
      <c r="N1660" s="23">
        <f>IF(L1660="","",IF(NOT(ISNUMBER(crono_ano)),"Informe o ano",IF(L1660&lt;crono_ano,"Antes do ano",IF(L1660&gt;crono_ano,"Depois do ano","No ano"))))</f>
        <v/>
      </c>
      <c r="O1660" s="39">
        <f>IF(F1660="","",IF(COUNTIF(F$7:F1660,F1660)=1,1,0))</f>
        <v/>
      </c>
      <c r="P1660" s="39">
        <f>IF(A1660&amp;B1660&amp;C1660="","",IF(AND(O1660=1,N(G1660)&gt;0),IF(INDEX(pl_ativa,MAX(1,N(G1660)))="Sim",1,0),0))</f>
        <v/>
      </c>
      <c r="Q1660" s="39">
        <f>IF(F1660="","",COUNTIFS(ex_chave_oc,F1660,ex_cancelada,"&lt;&gt;Sim"))</f>
        <v/>
      </c>
      <c r="R1660" s="51">
        <f>IF(P1660="","",IF(AND(P1660=1,N(Q1660)&gt;0),1,0))</f>
        <v/>
      </c>
      <c r="S1660" s="30">
        <f>IF(P1660="","",IF(F1660="","ERRO: data prevista ausente ou inválida",IF(O1660=0,"Duplicada: contada uma vez",IF(N(G1660)=0,"ERRO: tarefa fora do Plano Mestre",IF(P1660=0,"Tarefa retirada do plano: não conta","OK")))))</f>
        <v/>
      </c>
    </row>
    <row r="1661">
      <c r="A1661" s="29" t="n"/>
      <c r="B1661" s="25" t="n"/>
      <c r="C1661" s="49" t="n"/>
      <c r="D1661" s="29" t="n"/>
      <c r="E1661" s="23">
        <f>IF(OR(A1661="",B1661=""),"",A1661&amp;"|"&amp;B1661)</f>
        <v/>
      </c>
      <c r="F1661" s="30">
        <f>IF(OR(E1661="",NOT(ISNUMBER(C1661))),"",E1661&amp;"|"&amp;YEAR(C1661)&amp;"-"&amp;RIGHT("0"&amp;MONTH(C1661),2)&amp;"-"&amp;RIGHT("0"&amp;DAY(C1661),2))</f>
        <v/>
      </c>
      <c r="G1661" s="26">
        <f>IF(E1661="","",IFERROR(MATCH(E1661,pl_chave,0),0))</f>
        <v/>
      </c>
      <c r="H1661" s="23">
        <f>IF(G1661="","",IF(G1661=0,"Tarefa fora do plano",INDEX(pl_tag,G1661)))</f>
        <v/>
      </c>
      <c r="I1661" s="30">
        <f>IF(N(G1661)=0,"",INDEX(pl_atividade,G1661))</f>
        <v/>
      </c>
      <c r="J1661" s="50">
        <f>IF(N(G1661)=0,"",INDEX(pl_especialidade,G1661))</f>
        <v/>
      </c>
      <c r="K1661" s="28">
        <f>IF(N(G1661)=0,"",INDEX(pl_duracao,G1661))</f>
        <v/>
      </c>
      <c r="L1661" s="39">
        <f>IF(ISNUMBER(C1661),YEAR(C1661),"")</f>
        <v/>
      </c>
      <c r="M1661" s="39">
        <f>IF(ISNUMBER(C1661),MONTH(C1661),"")</f>
        <v/>
      </c>
      <c r="N1661" s="23">
        <f>IF(L1661="","",IF(NOT(ISNUMBER(crono_ano)),"Informe o ano",IF(L1661&lt;crono_ano,"Antes do ano",IF(L1661&gt;crono_ano,"Depois do ano","No ano"))))</f>
        <v/>
      </c>
      <c r="O1661" s="39">
        <f>IF(F1661="","",IF(COUNTIF(F$7:F1661,F1661)=1,1,0))</f>
        <v/>
      </c>
      <c r="P1661" s="39">
        <f>IF(A1661&amp;B1661&amp;C1661="","",IF(AND(O1661=1,N(G1661)&gt;0),IF(INDEX(pl_ativa,MAX(1,N(G1661)))="Sim",1,0),0))</f>
        <v/>
      </c>
      <c r="Q1661" s="39">
        <f>IF(F1661="","",COUNTIFS(ex_chave_oc,F1661,ex_cancelada,"&lt;&gt;Sim"))</f>
        <v/>
      </c>
      <c r="R1661" s="51">
        <f>IF(P1661="","",IF(AND(P1661=1,N(Q1661)&gt;0),1,0))</f>
        <v/>
      </c>
      <c r="S1661" s="30">
        <f>IF(P1661="","",IF(F1661="","ERRO: data prevista ausente ou inválida",IF(O1661=0,"Duplicada: contada uma vez",IF(N(G1661)=0,"ERRO: tarefa fora do Plano Mestre",IF(P1661=0,"Tarefa retirada do plano: não conta","OK")))))</f>
        <v/>
      </c>
    </row>
    <row r="1662">
      <c r="A1662" s="29" t="n"/>
      <c r="B1662" s="25" t="n"/>
      <c r="C1662" s="49" t="n"/>
      <c r="D1662" s="29" t="n"/>
      <c r="E1662" s="23">
        <f>IF(OR(A1662="",B1662=""),"",A1662&amp;"|"&amp;B1662)</f>
        <v/>
      </c>
      <c r="F1662" s="30">
        <f>IF(OR(E1662="",NOT(ISNUMBER(C1662))),"",E1662&amp;"|"&amp;YEAR(C1662)&amp;"-"&amp;RIGHT("0"&amp;MONTH(C1662),2)&amp;"-"&amp;RIGHT("0"&amp;DAY(C1662),2))</f>
        <v/>
      </c>
      <c r="G1662" s="26">
        <f>IF(E1662="","",IFERROR(MATCH(E1662,pl_chave,0),0))</f>
        <v/>
      </c>
      <c r="H1662" s="23">
        <f>IF(G1662="","",IF(G1662=0,"Tarefa fora do plano",INDEX(pl_tag,G1662)))</f>
        <v/>
      </c>
      <c r="I1662" s="30">
        <f>IF(N(G1662)=0,"",INDEX(pl_atividade,G1662))</f>
        <v/>
      </c>
      <c r="J1662" s="50">
        <f>IF(N(G1662)=0,"",INDEX(pl_especialidade,G1662))</f>
        <v/>
      </c>
      <c r="K1662" s="28">
        <f>IF(N(G1662)=0,"",INDEX(pl_duracao,G1662))</f>
        <v/>
      </c>
      <c r="L1662" s="39">
        <f>IF(ISNUMBER(C1662),YEAR(C1662),"")</f>
        <v/>
      </c>
      <c r="M1662" s="39">
        <f>IF(ISNUMBER(C1662),MONTH(C1662),"")</f>
        <v/>
      </c>
      <c r="N1662" s="23">
        <f>IF(L1662="","",IF(NOT(ISNUMBER(crono_ano)),"Informe o ano",IF(L1662&lt;crono_ano,"Antes do ano",IF(L1662&gt;crono_ano,"Depois do ano","No ano"))))</f>
        <v/>
      </c>
      <c r="O1662" s="39">
        <f>IF(F1662="","",IF(COUNTIF(F$7:F1662,F1662)=1,1,0))</f>
        <v/>
      </c>
      <c r="P1662" s="39">
        <f>IF(A1662&amp;B1662&amp;C1662="","",IF(AND(O1662=1,N(G1662)&gt;0),IF(INDEX(pl_ativa,MAX(1,N(G1662)))="Sim",1,0),0))</f>
        <v/>
      </c>
      <c r="Q1662" s="39">
        <f>IF(F1662="","",COUNTIFS(ex_chave_oc,F1662,ex_cancelada,"&lt;&gt;Sim"))</f>
        <v/>
      </c>
      <c r="R1662" s="51">
        <f>IF(P1662="","",IF(AND(P1662=1,N(Q1662)&gt;0),1,0))</f>
        <v/>
      </c>
      <c r="S1662" s="30">
        <f>IF(P1662="","",IF(F1662="","ERRO: data prevista ausente ou inválida",IF(O1662=0,"Duplicada: contada uma vez",IF(N(G1662)=0,"ERRO: tarefa fora do Plano Mestre",IF(P1662=0,"Tarefa retirada do plano: não conta","OK")))))</f>
        <v/>
      </c>
    </row>
    <row r="1663">
      <c r="A1663" s="29" t="n"/>
      <c r="B1663" s="25" t="n"/>
      <c r="C1663" s="49" t="n"/>
      <c r="D1663" s="29" t="n"/>
      <c r="E1663" s="23">
        <f>IF(OR(A1663="",B1663=""),"",A1663&amp;"|"&amp;B1663)</f>
        <v/>
      </c>
      <c r="F1663" s="30">
        <f>IF(OR(E1663="",NOT(ISNUMBER(C1663))),"",E1663&amp;"|"&amp;YEAR(C1663)&amp;"-"&amp;RIGHT("0"&amp;MONTH(C1663),2)&amp;"-"&amp;RIGHT("0"&amp;DAY(C1663),2))</f>
        <v/>
      </c>
      <c r="G1663" s="26">
        <f>IF(E1663="","",IFERROR(MATCH(E1663,pl_chave,0),0))</f>
        <v/>
      </c>
      <c r="H1663" s="23">
        <f>IF(G1663="","",IF(G1663=0,"Tarefa fora do plano",INDEX(pl_tag,G1663)))</f>
        <v/>
      </c>
      <c r="I1663" s="30">
        <f>IF(N(G1663)=0,"",INDEX(pl_atividade,G1663))</f>
        <v/>
      </c>
      <c r="J1663" s="50">
        <f>IF(N(G1663)=0,"",INDEX(pl_especialidade,G1663))</f>
        <v/>
      </c>
      <c r="K1663" s="28">
        <f>IF(N(G1663)=0,"",INDEX(pl_duracao,G1663))</f>
        <v/>
      </c>
      <c r="L1663" s="39">
        <f>IF(ISNUMBER(C1663),YEAR(C1663),"")</f>
        <v/>
      </c>
      <c r="M1663" s="39">
        <f>IF(ISNUMBER(C1663),MONTH(C1663),"")</f>
        <v/>
      </c>
      <c r="N1663" s="23">
        <f>IF(L1663="","",IF(NOT(ISNUMBER(crono_ano)),"Informe o ano",IF(L1663&lt;crono_ano,"Antes do ano",IF(L1663&gt;crono_ano,"Depois do ano","No ano"))))</f>
        <v/>
      </c>
      <c r="O1663" s="39">
        <f>IF(F1663="","",IF(COUNTIF(F$7:F1663,F1663)=1,1,0))</f>
        <v/>
      </c>
      <c r="P1663" s="39">
        <f>IF(A1663&amp;B1663&amp;C1663="","",IF(AND(O1663=1,N(G1663)&gt;0),IF(INDEX(pl_ativa,MAX(1,N(G1663)))="Sim",1,0),0))</f>
        <v/>
      </c>
      <c r="Q1663" s="39">
        <f>IF(F1663="","",COUNTIFS(ex_chave_oc,F1663,ex_cancelada,"&lt;&gt;Sim"))</f>
        <v/>
      </c>
      <c r="R1663" s="51">
        <f>IF(P1663="","",IF(AND(P1663=1,N(Q1663)&gt;0),1,0))</f>
        <v/>
      </c>
      <c r="S1663" s="30">
        <f>IF(P1663="","",IF(F1663="","ERRO: data prevista ausente ou inválida",IF(O1663=0,"Duplicada: contada uma vez",IF(N(G1663)=0,"ERRO: tarefa fora do Plano Mestre",IF(P1663=0,"Tarefa retirada do plano: não conta","OK")))))</f>
        <v/>
      </c>
    </row>
    <row r="1664">
      <c r="A1664" s="29" t="n"/>
      <c r="B1664" s="25" t="n"/>
      <c r="C1664" s="49" t="n"/>
      <c r="D1664" s="29" t="n"/>
      <c r="E1664" s="23">
        <f>IF(OR(A1664="",B1664=""),"",A1664&amp;"|"&amp;B1664)</f>
        <v/>
      </c>
      <c r="F1664" s="30">
        <f>IF(OR(E1664="",NOT(ISNUMBER(C1664))),"",E1664&amp;"|"&amp;YEAR(C1664)&amp;"-"&amp;RIGHT("0"&amp;MONTH(C1664),2)&amp;"-"&amp;RIGHT("0"&amp;DAY(C1664),2))</f>
        <v/>
      </c>
      <c r="G1664" s="26">
        <f>IF(E1664="","",IFERROR(MATCH(E1664,pl_chave,0),0))</f>
        <v/>
      </c>
      <c r="H1664" s="23">
        <f>IF(G1664="","",IF(G1664=0,"Tarefa fora do plano",INDEX(pl_tag,G1664)))</f>
        <v/>
      </c>
      <c r="I1664" s="30">
        <f>IF(N(G1664)=0,"",INDEX(pl_atividade,G1664))</f>
        <v/>
      </c>
      <c r="J1664" s="50">
        <f>IF(N(G1664)=0,"",INDEX(pl_especialidade,G1664))</f>
        <v/>
      </c>
      <c r="K1664" s="28">
        <f>IF(N(G1664)=0,"",INDEX(pl_duracao,G1664))</f>
        <v/>
      </c>
      <c r="L1664" s="39">
        <f>IF(ISNUMBER(C1664),YEAR(C1664),"")</f>
        <v/>
      </c>
      <c r="M1664" s="39">
        <f>IF(ISNUMBER(C1664),MONTH(C1664),"")</f>
        <v/>
      </c>
      <c r="N1664" s="23">
        <f>IF(L1664="","",IF(NOT(ISNUMBER(crono_ano)),"Informe o ano",IF(L1664&lt;crono_ano,"Antes do ano",IF(L1664&gt;crono_ano,"Depois do ano","No ano"))))</f>
        <v/>
      </c>
      <c r="O1664" s="39">
        <f>IF(F1664="","",IF(COUNTIF(F$7:F1664,F1664)=1,1,0))</f>
        <v/>
      </c>
      <c r="P1664" s="39">
        <f>IF(A1664&amp;B1664&amp;C1664="","",IF(AND(O1664=1,N(G1664)&gt;0),IF(INDEX(pl_ativa,MAX(1,N(G1664)))="Sim",1,0),0))</f>
        <v/>
      </c>
      <c r="Q1664" s="39">
        <f>IF(F1664="","",COUNTIFS(ex_chave_oc,F1664,ex_cancelada,"&lt;&gt;Sim"))</f>
        <v/>
      </c>
      <c r="R1664" s="51">
        <f>IF(P1664="","",IF(AND(P1664=1,N(Q1664)&gt;0),1,0))</f>
        <v/>
      </c>
      <c r="S1664" s="30">
        <f>IF(P1664="","",IF(F1664="","ERRO: data prevista ausente ou inválida",IF(O1664=0,"Duplicada: contada uma vez",IF(N(G1664)=0,"ERRO: tarefa fora do Plano Mestre",IF(P1664=0,"Tarefa retirada do plano: não conta","OK")))))</f>
        <v/>
      </c>
    </row>
    <row r="1665">
      <c r="A1665" s="29" t="n"/>
      <c r="B1665" s="25" t="n"/>
      <c r="C1665" s="49" t="n"/>
      <c r="D1665" s="29" t="n"/>
      <c r="E1665" s="23">
        <f>IF(OR(A1665="",B1665=""),"",A1665&amp;"|"&amp;B1665)</f>
        <v/>
      </c>
      <c r="F1665" s="30">
        <f>IF(OR(E1665="",NOT(ISNUMBER(C1665))),"",E1665&amp;"|"&amp;YEAR(C1665)&amp;"-"&amp;RIGHT("0"&amp;MONTH(C1665),2)&amp;"-"&amp;RIGHT("0"&amp;DAY(C1665),2))</f>
        <v/>
      </c>
      <c r="G1665" s="26">
        <f>IF(E1665="","",IFERROR(MATCH(E1665,pl_chave,0),0))</f>
        <v/>
      </c>
      <c r="H1665" s="23">
        <f>IF(G1665="","",IF(G1665=0,"Tarefa fora do plano",INDEX(pl_tag,G1665)))</f>
        <v/>
      </c>
      <c r="I1665" s="30">
        <f>IF(N(G1665)=0,"",INDEX(pl_atividade,G1665))</f>
        <v/>
      </c>
      <c r="J1665" s="50">
        <f>IF(N(G1665)=0,"",INDEX(pl_especialidade,G1665))</f>
        <v/>
      </c>
      <c r="K1665" s="28">
        <f>IF(N(G1665)=0,"",INDEX(pl_duracao,G1665))</f>
        <v/>
      </c>
      <c r="L1665" s="39">
        <f>IF(ISNUMBER(C1665),YEAR(C1665),"")</f>
        <v/>
      </c>
      <c r="M1665" s="39">
        <f>IF(ISNUMBER(C1665),MONTH(C1665),"")</f>
        <v/>
      </c>
      <c r="N1665" s="23">
        <f>IF(L1665="","",IF(NOT(ISNUMBER(crono_ano)),"Informe o ano",IF(L1665&lt;crono_ano,"Antes do ano",IF(L1665&gt;crono_ano,"Depois do ano","No ano"))))</f>
        <v/>
      </c>
      <c r="O1665" s="39">
        <f>IF(F1665="","",IF(COUNTIF(F$7:F1665,F1665)=1,1,0))</f>
        <v/>
      </c>
      <c r="P1665" s="39">
        <f>IF(A1665&amp;B1665&amp;C1665="","",IF(AND(O1665=1,N(G1665)&gt;0),IF(INDEX(pl_ativa,MAX(1,N(G1665)))="Sim",1,0),0))</f>
        <v/>
      </c>
      <c r="Q1665" s="39">
        <f>IF(F1665="","",COUNTIFS(ex_chave_oc,F1665,ex_cancelada,"&lt;&gt;Sim"))</f>
        <v/>
      </c>
      <c r="R1665" s="51">
        <f>IF(P1665="","",IF(AND(P1665=1,N(Q1665)&gt;0),1,0))</f>
        <v/>
      </c>
      <c r="S1665" s="30">
        <f>IF(P1665="","",IF(F1665="","ERRO: data prevista ausente ou inválida",IF(O1665=0,"Duplicada: contada uma vez",IF(N(G1665)=0,"ERRO: tarefa fora do Plano Mestre",IF(P1665=0,"Tarefa retirada do plano: não conta","OK")))))</f>
        <v/>
      </c>
    </row>
    <row r="1666">
      <c r="A1666" s="29" t="n"/>
      <c r="B1666" s="25" t="n"/>
      <c r="C1666" s="49" t="n"/>
      <c r="D1666" s="29" t="n"/>
      <c r="E1666" s="23">
        <f>IF(OR(A1666="",B1666=""),"",A1666&amp;"|"&amp;B1666)</f>
        <v/>
      </c>
      <c r="F1666" s="30">
        <f>IF(OR(E1666="",NOT(ISNUMBER(C1666))),"",E1666&amp;"|"&amp;YEAR(C1666)&amp;"-"&amp;RIGHT("0"&amp;MONTH(C1666),2)&amp;"-"&amp;RIGHT("0"&amp;DAY(C1666),2))</f>
        <v/>
      </c>
      <c r="G1666" s="26">
        <f>IF(E1666="","",IFERROR(MATCH(E1666,pl_chave,0),0))</f>
        <v/>
      </c>
      <c r="H1666" s="23">
        <f>IF(G1666="","",IF(G1666=0,"Tarefa fora do plano",INDEX(pl_tag,G1666)))</f>
        <v/>
      </c>
      <c r="I1666" s="30">
        <f>IF(N(G1666)=0,"",INDEX(pl_atividade,G1666))</f>
        <v/>
      </c>
      <c r="J1666" s="50">
        <f>IF(N(G1666)=0,"",INDEX(pl_especialidade,G1666))</f>
        <v/>
      </c>
      <c r="K1666" s="28">
        <f>IF(N(G1666)=0,"",INDEX(pl_duracao,G1666))</f>
        <v/>
      </c>
      <c r="L1666" s="39">
        <f>IF(ISNUMBER(C1666),YEAR(C1666),"")</f>
        <v/>
      </c>
      <c r="M1666" s="39">
        <f>IF(ISNUMBER(C1666),MONTH(C1666),"")</f>
        <v/>
      </c>
      <c r="N1666" s="23">
        <f>IF(L1666="","",IF(NOT(ISNUMBER(crono_ano)),"Informe o ano",IF(L1666&lt;crono_ano,"Antes do ano",IF(L1666&gt;crono_ano,"Depois do ano","No ano"))))</f>
        <v/>
      </c>
      <c r="O1666" s="39">
        <f>IF(F1666="","",IF(COUNTIF(F$7:F1666,F1666)=1,1,0))</f>
        <v/>
      </c>
      <c r="P1666" s="39">
        <f>IF(A1666&amp;B1666&amp;C1666="","",IF(AND(O1666=1,N(G1666)&gt;0),IF(INDEX(pl_ativa,MAX(1,N(G1666)))="Sim",1,0),0))</f>
        <v/>
      </c>
      <c r="Q1666" s="39">
        <f>IF(F1666="","",COUNTIFS(ex_chave_oc,F1666,ex_cancelada,"&lt;&gt;Sim"))</f>
        <v/>
      </c>
      <c r="R1666" s="51">
        <f>IF(P1666="","",IF(AND(P1666=1,N(Q1666)&gt;0),1,0))</f>
        <v/>
      </c>
      <c r="S1666" s="30">
        <f>IF(P1666="","",IF(F1666="","ERRO: data prevista ausente ou inválida",IF(O1666=0,"Duplicada: contada uma vez",IF(N(G1666)=0,"ERRO: tarefa fora do Plano Mestre",IF(P1666=0,"Tarefa retirada do plano: não conta","OK")))))</f>
        <v/>
      </c>
    </row>
    <row r="1667">
      <c r="A1667" s="29" t="n"/>
      <c r="B1667" s="25" t="n"/>
      <c r="C1667" s="49" t="n"/>
      <c r="D1667" s="29" t="n"/>
      <c r="E1667" s="23">
        <f>IF(OR(A1667="",B1667=""),"",A1667&amp;"|"&amp;B1667)</f>
        <v/>
      </c>
      <c r="F1667" s="30">
        <f>IF(OR(E1667="",NOT(ISNUMBER(C1667))),"",E1667&amp;"|"&amp;YEAR(C1667)&amp;"-"&amp;RIGHT("0"&amp;MONTH(C1667),2)&amp;"-"&amp;RIGHT("0"&amp;DAY(C1667),2))</f>
        <v/>
      </c>
      <c r="G1667" s="26">
        <f>IF(E1667="","",IFERROR(MATCH(E1667,pl_chave,0),0))</f>
        <v/>
      </c>
      <c r="H1667" s="23">
        <f>IF(G1667="","",IF(G1667=0,"Tarefa fora do plano",INDEX(pl_tag,G1667)))</f>
        <v/>
      </c>
      <c r="I1667" s="30">
        <f>IF(N(G1667)=0,"",INDEX(pl_atividade,G1667))</f>
        <v/>
      </c>
      <c r="J1667" s="50">
        <f>IF(N(G1667)=0,"",INDEX(pl_especialidade,G1667))</f>
        <v/>
      </c>
      <c r="K1667" s="28">
        <f>IF(N(G1667)=0,"",INDEX(pl_duracao,G1667))</f>
        <v/>
      </c>
      <c r="L1667" s="39">
        <f>IF(ISNUMBER(C1667),YEAR(C1667),"")</f>
        <v/>
      </c>
      <c r="M1667" s="39">
        <f>IF(ISNUMBER(C1667),MONTH(C1667),"")</f>
        <v/>
      </c>
      <c r="N1667" s="23">
        <f>IF(L1667="","",IF(NOT(ISNUMBER(crono_ano)),"Informe o ano",IF(L1667&lt;crono_ano,"Antes do ano",IF(L1667&gt;crono_ano,"Depois do ano","No ano"))))</f>
        <v/>
      </c>
      <c r="O1667" s="39">
        <f>IF(F1667="","",IF(COUNTIF(F$7:F1667,F1667)=1,1,0))</f>
        <v/>
      </c>
      <c r="P1667" s="39">
        <f>IF(A1667&amp;B1667&amp;C1667="","",IF(AND(O1667=1,N(G1667)&gt;0),IF(INDEX(pl_ativa,MAX(1,N(G1667)))="Sim",1,0),0))</f>
        <v/>
      </c>
      <c r="Q1667" s="39">
        <f>IF(F1667="","",COUNTIFS(ex_chave_oc,F1667,ex_cancelada,"&lt;&gt;Sim"))</f>
        <v/>
      </c>
      <c r="R1667" s="51">
        <f>IF(P1667="","",IF(AND(P1667=1,N(Q1667)&gt;0),1,0))</f>
        <v/>
      </c>
      <c r="S1667" s="30">
        <f>IF(P1667="","",IF(F1667="","ERRO: data prevista ausente ou inválida",IF(O1667=0,"Duplicada: contada uma vez",IF(N(G1667)=0,"ERRO: tarefa fora do Plano Mestre",IF(P1667=0,"Tarefa retirada do plano: não conta","OK")))))</f>
        <v/>
      </c>
    </row>
    <row r="1668">
      <c r="A1668" s="29" t="n"/>
      <c r="B1668" s="25" t="n"/>
      <c r="C1668" s="49" t="n"/>
      <c r="D1668" s="29" t="n"/>
      <c r="E1668" s="23">
        <f>IF(OR(A1668="",B1668=""),"",A1668&amp;"|"&amp;B1668)</f>
        <v/>
      </c>
      <c r="F1668" s="30">
        <f>IF(OR(E1668="",NOT(ISNUMBER(C1668))),"",E1668&amp;"|"&amp;YEAR(C1668)&amp;"-"&amp;RIGHT("0"&amp;MONTH(C1668),2)&amp;"-"&amp;RIGHT("0"&amp;DAY(C1668),2))</f>
        <v/>
      </c>
      <c r="G1668" s="26">
        <f>IF(E1668="","",IFERROR(MATCH(E1668,pl_chave,0),0))</f>
        <v/>
      </c>
      <c r="H1668" s="23">
        <f>IF(G1668="","",IF(G1668=0,"Tarefa fora do plano",INDEX(pl_tag,G1668)))</f>
        <v/>
      </c>
      <c r="I1668" s="30">
        <f>IF(N(G1668)=0,"",INDEX(pl_atividade,G1668))</f>
        <v/>
      </c>
      <c r="J1668" s="50">
        <f>IF(N(G1668)=0,"",INDEX(pl_especialidade,G1668))</f>
        <v/>
      </c>
      <c r="K1668" s="28">
        <f>IF(N(G1668)=0,"",INDEX(pl_duracao,G1668))</f>
        <v/>
      </c>
      <c r="L1668" s="39">
        <f>IF(ISNUMBER(C1668),YEAR(C1668),"")</f>
        <v/>
      </c>
      <c r="M1668" s="39">
        <f>IF(ISNUMBER(C1668),MONTH(C1668),"")</f>
        <v/>
      </c>
      <c r="N1668" s="23">
        <f>IF(L1668="","",IF(NOT(ISNUMBER(crono_ano)),"Informe o ano",IF(L1668&lt;crono_ano,"Antes do ano",IF(L1668&gt;crono_ano,"Depois do ano","No ano"))))</f>
        <v/>
      </c>
      <c r="O1668" s="39">
        <f>IF(F1668="","",IF(COUNTIF(F$7:F1668,F1668)=1,1,0))</f>
        <v/>
      </c>
      <c r="P1668" s="39">
        <f>IF(A1668&amp;B1668&amp;C1668="","",IF(AND(O1668=1,N(G1668)&gt;0),IF(INDEX(pl_ativa,MAX(1,N(G1668)))="Sim",1,0),0))</f>
        <v/>
      </c>
      <c r="Q1668" s="39">
        <f>IF(F1668="","",COUNTIFS(ex_chave_oc,F1668,ex_cancelada,"&lt;&gt;Sim"))</f>
        <v/>
      </c>
      <c r="R1668" s="51">
        <f>IF(P1668="","",IF(AND(P1668=1,N(Q1668)&gt;0),1,0))</f>
        <v/>
      </c>
      <c r="S1668" s="30">
        <f>IF(P1668="","",IF(F1668="","ERRO: data prevista ausente ou inválida",IF(O1668=0,"Duplicada: contada uma vez",IF(N(G1668)=0,"ERRO: tarefa fora do Plano Mestre",IF(P1668=0,"Tarefa retirada do plano: não conta","OK")))))</f>
        <v/>
      </c>
    </row>
    <row r="1669">
      <c r="A1669" s="29" t="n"/>
      <c r="B1669" s="25" t="n"/>
      <c r="C1669" s="49" t="n"/>
      <c r="D1669" s="29" t="n"/>
      <c r="E1669" s="23">
        <f>IF(OR(A1669="",B1669=""),"",A1669&amp;"|"&amp;B1669)</f>
        <v/>
      </c>
      <c r="F1669" s="30">
        <f>IF(OR(E1669="",NOT(ISNUMBER(C1669))),"",E1669&amp;"|"&amp;YEAR(C1669)&amp;"-"&amp;RIGHT("0"&amp;MONTH(C1669),2)&amp;"-"&amp;RIGHT("0"&amp;DAY(C1669),2))</f>
        <v/>
      </c>
      <c r="G1669" s="26">
        <f>IF(E1669="","",IFERROR(MATCH(E1669,pl_chave,0),0))</f>
        <v/>
      </c>
      <c r="H1669" s="23">
        <f>IF(G1669="","",IF(G1669=0,"Tarefa fora do plano",INDEX(pl_tag,G1669)))</f>
        <v/>
      </c>
      <c r="I1669" s="30">
        <f>IF(N(G1669)=0,"",INDEX(pl_atividade,G1669))</f>
        <v/>
      </c>
      <c r="J1669" s="50">
        <f>IF(N(G1669)=0,"",INDEX(pl_especialidade,G1669))</f>
        <v/>
      </c>
      <c r="K1669" s="28">
        <f>IF(N(G1669)=0,"",INDEX(pl_duracao,G1669))</f>
        <v/>
      </c>
      <c r="L1669" s="39">
        <f>IF(ISNUMBER(C1669),YEAR(C1669),"")</f>
        <v/>
      </c>
      <c r="M1669" s="39">
        <f>IF(ISNUMBER(C1669),MONTH(C1669),"")</f>
        <v/>
      </c>
      <c r="N1669" s="23">
        <f>IF(L1669="","",IF(NOT(ISNUMBER(crono_ano)),"Informe o ano",IF(L1669&lt;crono_ano,"Antes do ano",IF(L1669&gt;crono_ano,"Depois do ano","No ano"))))</f>
        <v/>
      </c>
      <c r="O1669" s="39">
        <f>IF(F1669="","",IF(COUNTIF(F$7:F1669,F1669)=1,1,0))</f>
        <v/>
      </c>
      <c r="P1669" s="39">
        <f>IF(A1669&amp;B1669&amp;C1669="","",IF(AND(O1669=1,N(G1669)&gt;0),IF(INDEX(pl_ativa,MAX(1,N(G1669)))="Sim",1,0),0))</f>
        <v/>
      </c>
      <c r="Q1669" s="39">
        <f>IF(F1669="","",COUNTIFS(ex_chave_oc,F1669,ex_cancelada,"&lt;&gt;Sim"))</f>
        <v/>
      </c>
      <c r="R1669" s="51">
        <f>IF(P1669="","",IF(AND(P1669=1,N(Q1669)&gt;0),1,0))</f>
        <v/>
      </c>
      <c r="S1669" s="30">
        <f>IF(P1669="","",IF(F1669="","ERRO: data prevista ausente ou inválida",IF(O1669=0,"Duplicada: contada uma vez",IF(N(G1669)=0,"ERRO: tarefa fora do Plano Mestre",IF(P1669=0,"Tarefa retirada do plano: não conta","OK")))))</f>
        <v/>
      </c>
    </row>
    <row r="1670">
      <c r="A1670" s="29" t="n"/>
      <c r="B1670" s="25" t="n"/>
      <c r="C1670" s="49" t="n"/>
      <c r="D1670" s="29" t="n"/>
      <c r="E1670" s="23">
        <f>IF(OR(A1670="",B1670=""),"",A1670&amp;"|"&amp;B1670)</f>
        <v/>
      </c>
      <c r="F1670" s="30">
        <f>IF(OR(E1670="",NOT(ISNUMBER(C1670))),"",E1670&amp;"|"&amp;YEAR(C1670)&amp;"-"&amp;RIGHT("0"&amp;MONTH(C1670),2)&amp;"-"&amp;RIGHT("0"&amp;DAY(C1670),2))</f>
        <v/>
      </c>
      <c r="G1670" s="26">
        <f>IF(E1670="","",IFERROR(MATCH(E1670,pl_chave,0),0))</f>
        <v/>
      </c>
      <c r="H1670" s="23">
        <f>IF(G1670="","",IF(G1670=0,"Tarefa fora do plano",INDEX(pl_tag,G1670)))</f>
        <v/>
      </c>
      <c r="I1670" s="30">
        <f>IF(N(G1670)=0,"",INDEX(pl_atividade,G1670))</f>
        <v/>
      </c>
      <c r="J1670" s="50">
        <f>IF(N(G1670)=0,"",INDEX(pl_especialidade,G1670))</f>
        <v/>
      </c>
      <c r="K1670" s="28">
        <f>IF(N(G1670)=0,"",INDEX(pl_duracao,G1670))</f>
        <v/>
      </c>
      <c r="L1670" s="39">
        <f>IF(ISNUMBER(C1670),YEAR(C1670),"")</f>
        <v/>
      </c>
      <c r="M1670" s="39">
        <f>IF(ISNUMBER(C1670),MONTH(C1670),"")</f>
        <v/>
      </c>
      <c r="N1670" s="23">
        <f>IF(L1670="","",IF(NOT(ISNUMBER(crono_ano)),"Informe o ano",IF(L1670&lt;crono_ano,"Antes do ano",IF(L1670&gt;crono_ano,"Depois do ano","No ano"))))</f>
        <v/>
      </c>
      <c r="O1670" s="39">
        <f>IF(F1670="","",IF(COUNTIF(F$7:F1670,F1670)=1,1,0))</f>
        <v/>
      </c>
      <c r="P1670" s="39">
        <f>IF(A1670&amp;B1670&amp;C1670="","",IF(AND(O1670=1,N(G1670)&gt;0),IF(INDEX(pl_ativa,MAX(1,N(G1670)))="Sim",1,0),0))</f>
        <v/>
      </c>
      <c r="Q1670" s="39">
        <f>IF(F1670="","",COUNTIFS(ex_chave_oc,F1670,ex_cancelada,"&lt;&gt;Sim"))</f>
        <v/>
      </c>
      <c r="R1670" s="51">
        <f>IF(P1670="","",IF(AND(P1670=1,N(Q1670)&gt;0),1,0))</f>
        <v/>
      </c>
      <c r="S1670" s="30">
        <f>IF(P1670="","",IF(F1670="","ERRO: data prevista ausente ou inválida",IF(O1670=0,"Duplicada: contada uma vez",IF(N(G1670)=0,"ERRO: tarefa fora do Plano Mestre",IF(P1670=0,"Tarefa retirada do plano: não conta","OK")))))</f>
        <v/>
      </c>
    </row>
    <row r="1671">
      <c r="A1671" s="29" t="n"/>
      <c r="B1671" s="25" t="n"/>
      <c r="C1671" s="49" t="n"/>
      <c r="D1671" s="29" t="n"/>
      <c r="E1671" s="23">
        <f>IF(OR(A1671="",B1671=""),"",A1671&amp;"|"&amp;B1671)</f>
        <v/>
      </c>
      <c r="F1671" s="30">
        <f>IF(OR(E1671="",NOT(ISNUMBER(C1671))),"",E1671&amp;"|"&amp;YEAR(C1671)&amp;"-"&amp;RIGHT("0"&amp;MONTH(C1671),2)&amp;"-"&amp;RIGHT("0"&amp;DAY(C1671),2))</f>
        <v/>
      </c>
      <c r="G1671" s="26">
        <f>IF(E1671="","",IFERROR(MATCH(E1671,pl_chave,0),0))</f>
        <v/>
      </c>
      <c r="H1671" s="23">
        <f>IF(G1671="","",IF(G1671=0,"Tarefa fora do plano",INDEX(pl_tag,G1671)))</f>
        <v/>
      </c>
      <c r="I1671" s="30">
        <f>IF(N(G1671)=0,"",INDEX(pl_atividade,G1671))</f>
        <v/>
      </c>
      <c r="J1671" s="50">
        <f>IF(N(G1671)=0,"",INDEX(pl_especialidade,G1671))</f>
        <v/>
      </c>
      <c r="K1671" s="28">
        <f>IF(N(G1671)=0,"",INDEX(pl_duracao,G1671))</f>
        <v/>
      </c>
      <c r="L1671" s="39">
        <f>IF(ISNUMBER(C1671),YEAR(C1671),"")</f>
        <v/>
      </c>
      <c r="M1671" s="39">
        <f>IF(ISNUMBER(C1671),MONTH(C1671),"")</f>
        <v/>
      </c>
      <c r="N1671" s="23">
        <f>IF(L1671="","",IF(NOT(ISNUMBER(crono_ano)),"Informe o ano",IF(L1671&lt;crono_ano,"Antes do ano",IF(L1671&gt;crono_ano,"Depois do ano","No ano"))))</f>
        <v/>
      </c>
      <c r="O1671" s="39">
        <f>IF(F1671="","",IF(COUNTIF(F$7:F1671,F1671)=1,1,0))</f>
        <v/>
      </c>
      <c r="P1671" s="39">
        <f>IF(A1671&amp;B1671&amp;C1671="","",IF(AND(O1671=1,N(G1671)&gt;0),IF(INDEX(pl_ativa,MAX(1,N(G1671)))="Sim",1,0),0))</f>
        <v/>
      </c>
      <c r="Q1671" s="39">
        <f>IF(F1671="","",COUNTIFS(ex_chave_oc,F1671,ex_cancelada,"&lt;&gt;Sim"))</f>
        <v/>
      </c>
      <c r="R1671" s="51">
        <f>IF(P1671="","",IF(AND(P1671=1,N(Q1671)&gt;0),1,0))</f>
        <v/>
      </c>
      <c r="S1671" s="30">
        <f>IF(P1671="","",IF(F1671="","ERRO: data prevista ausente ou inválida",IF(O1671=0,"Duplicada: contada uma vez",IF(N(G1671)=0,"ERRO: tarefa fora do Plano Mestre",IF(P1671=0,"Tarefa retirada do plano: não conta","OK")))))</f>
        <v/>
      </c>
    </row>
    <row r="1672">
      <c r="A1672" s="29" t="n"/>
      <c r="B1672" s="25" t="n"/>
      <c r="C1672" s="49" t="n"/>
      <c r="D1672" s="29" t="n"/>
      <c r="E1672" s="23">
        <f>IF(OR(A1672="",B1672=""),"",A1672&amp;"|"&amp;B1672)</f>
        <v/>
      </c>
      <c r="F1672" s="30">
        <f>IF(OR(E1672="",NOT(ISNUMBER(C1672))),"",E1672&amp;"|"&amp;YEAR(C1672)&amp;"-"&amp;RIGHT("0"&amp;MONTH(C1672),2)&amp;"-"&amp;RIGHT("0"&amp;DAY(C1672),2))</f>
        <v/>
      </c>
      <c r="G1672" s="26">
        <f>IF(E1672="","",IFERROR(MATCH(E1672,pl_chave,0),0))</f>
        <v/>
      </c>
      <c r="H1672" s="23">
        <f>IF(G1672="","",IF(G1672=0,"Tarefa fora do plano",INDEX(pl_tag,G1672)))</f>
        <v/>
      </c>
      <c r="I1672" s="30">
        <f>IF(N(G1672)=0,"",INDEX(pl_atividade,G1672))</f>
        <v/>
      </c>
      <c r="J1672" s="50">
        <f>IF(N(G1672)=0,"",INDEX(pl_especialidade,G1672))</f>
        <v/>
      </c>
      <c r="K1672" s="28">
        <f>IF(N(G1672)=0,"",INDEX(pl_duracao,G1672))</f>
        <v/>
      </c>
      <c r="L1672" s="39">
        <f>IF(ISNUMBER(C1672),YEAR(C1672),"")</f>
        <v/>
      </c>
      <c r="M1672" s="39">
        <f>IF(ISNUMBER(C1672),MONTH(C1672),"")</f>
        <v/>
      </c>
      <c r="N1672" s="23">
        <f>IF(L1672="","",IF(NOT(ISNUMBER(crono_ano)),"Informe o ano",IF(L1672&lt;crono_ano,"Antes do ano",IF(L1672&gt;crono_ano,"Depois do ano","No ano"))))</f>
        <v/>
      </c>
      <c r="O1672" s="39">
        <f>IF(F1672="","",IF(COUNTIF(F$7:F1672,F1672)=1,1,0))</f>
        <v/>
      </c>
      <c r="P1672" s="39">
        <f>IF(A1672&amp;B1672&amp;C1672="","",IF(AND(O1672=1,N(G1672)&gt;0),IF(INDEX(pl_ativa,MAX(1,N(G1672)))="Sim",1,0),0))</f>
        <v/>
      </c>
      <c r="Q1672" s="39">
        <f>IF(F1672="","",COUNTIFS(ex_chave_oc,F1672,ex_cancelada,"&lt;&gt;Sim"))</f>
        <v/>
      </c>
      <c r="R1672" s="51">
        <f>IF(P1672="","",IF(AND(P1672=1,N(Q1672)&gt;0),1,0))</f>
        <v/>
      </c>
      <c r="S1672" s="30">
        <f>IF(P1672="","",IF(F1672="","ERRO: data prevista ausente ou inválida",IF(O1672=0,"Duplicada: contada uma vez",IF(N(G1672)=0,"ERRO: tarefa fora do Plano Mestre",IF(P1672=0,"Tarefa retirada do plano: não conta","OK")))))</f>
        <v/>
      </c>
    </row>
    <row r="1673">
      <c r="A1673" s="29" t="n"/>
      <c r="B1673" s="25" t="n"/>
      <c r="C1673" s="49" t="n"/>
      <c r="D1673" s="29" t="n"/>
      <c r="E1673" s="23">
        <f>IF(OR(A1673="",B1673=""),"",A1673&amp;"|"&amp;B1673)</f>
        <v/>
      </c>
      <c r="F1673" s="30">
        <f>IF(OR(E1673="",NOT(ISNUMBER(C1673))),"",E1673&amp;"|"&amp;YEAR(C1673)&amp;"-"&amp;RIGHT("0"&amp;MONTH(C1673),2)&amp;"-"&amp;RIGHT("0"&amp;DAY(C1673),2))</f>
        <v/>
      </c>
      <c r="G1673" s="26">
        <f>IF(E1673="","",IFERROR(MATCH(E1673,pl_chave,0),0))</f>
        <v/>
      </c>
      <c r="H1673" s="23">
        <f>IF(G1673="","",IF(G1673=0,"Tarefa fora do plano",INDEX(pl_tag,G1673)))</f>
        <v/>
      </c>
      <c r="I1673" s="30">
        <f>IF(N(G1673)=0,"",INDEX(pl_atividade,G1673))</f>
        <v/>
      </c>
      <c r="J1673" s="50">
        <f>IF(N(G1673)=0,"",INDEX(pl_especialidade,G1673))</f>
        <v/>
      </c>
      <c r="K1673" s="28">
        <f>IF(N(G1673)=0,"",INDEX(pl_duracao,G1673))</f>
        <v/>
      </c>
      <c r="L1673" s="39">
        <f>IF(ISNUMBER(C1673),YEAR(C1673),"")</f>
        <v/>
      </c>
      <c r="M1673" s="39">
        <f>IF(ISNUMBER(C1673),MONTH(C1673),"")</f>
        <v/>
      </c>
      <c r="N1673" s="23">
        <f>IF(L1673="","",IF(NOT(ISNUMBER(crono_ano)),"Informe o ano",IF(L1673&lt;crono_ano,"Antes do ano",IF(L1673&gt;crono_ano,"Depois do ano","No ano"))))</f>
        <v/>
      </c>
      <c r="O1673" s="39">
        <f>IF(F1673="","",IF(COUNTIF(F$7:F1673,F1673)=1,1,0))</f>
        <v/>
      </c>
      <c r="P1673" s="39">
        <f>IF(A1673&amp;B1673&amp;C1673="","",IF(AND(O1673=1,N(G1673)&gt;0),IF(INDEX(pl_ativa,MAX(1,N(G1673)))="Sim",1,0),0))</f>
        <v/>
      </c>
      <c r="Q1673" s="39">
        <f>IF(F1673="","",COUNTIFS(ex_chave_oc,F1673,ex_cancelada,"&lt;&gt;Sim"))</f>
        <v/>
      </c>
      <c r="R1673" s="51">
        <f>IF(P1673="","",IF(AND(P1673=1,N(Q1673)&gt;0),1,0))</f>
        <v/>
      </c>
      <c r="S1673" s="30">
        <f>IF(P1673="","",IF(F1673="","ERRO: data prevista ausente ou inválida",IF(O1673=0,"Duplicada: contada uma vez",IF(N(G1673)=0,"ERRO: tarefa fora do Plano Mestre",IF(P1673=0,"Tarefa retirada do plano: não conta","OK")))))</f>
        <v/>
      </c>
    </row>
    <row r="1674">
      <c r="A1674" s="29" t="n"/>
      <c r="B1674" s="25" t="n"/>
      <c r="C1674" s="49" t="n"/>
      <c r="D1674" s="29" t="n"/>
      <c r="E1674" s="23">
        <f>IF(OR(A1674="",B1674=""),"",A1674&amp;"|"&amp;B1674)</f>
        <v/>
      </c>
      <c r="F1674" s="30">
        <f>IF(OR(E1674="",NOT(ISNUMBER(C1674))),"",E1674&amp;"|"&amp;YEAR(C1674)&amp;"-"&amp;RIGHT("0"&amp;MONTH(C1674),2)&amp;"-"&amp;RIGHT("0"&amp;DAY(C1674),2))</f>
        <v/>
      </c>
      <c r="G1674" s="26">
        <f>IF(E1674="","",IFERROR(MATCH(E1674,pl_chave,0),0))</f>
        <v/>
      </c>
      <c r="H1674" s="23">
        <f>IF(G1674="","",IF(G1674=0,"Tarefa fora do plano",INDEX(pl_tag,G1674)))</f>
        <v/>
      </c>
      <c r="I1674" s="30">
        <f>IF(N(G1674)=0,"",INDEX(pl_atividade,G1674))</f>
        <v/>
      </c>
      <c r="J1674" s="50">
        <f>IF(N(G1674)=0,"",INDEX(pl_especialidade,G1674))</f>
        <v/>
      </c>
      <c r="K1674" s="28">
        <f>IF(N(G1674)=0,"",INDEX(pl_duracao,G1674))</f>
        <v/>
      </c>
      <c r="L1674" s="39">
        <f>IF(ISNUMBER(C1674),YEAR(C1674),"")</f>
        <v/>
      </c>
      <c r="M1674" s="39">
        <f>IF(ISNUMBER(C1674),MONTH(C1674),"")</f>
        <v/>
      </c>
      <c r="N1674" s="23">
        <f>IF(L1674="","",IF(NOT(ISNUMBER(crono_ano)),"Informe o ano",IF(L1674&lt;crono_ano,"Antes do ano",IF(L1674&gt;crono_ano,"Depois do ano","No ano"))))</f>
        <v/>
      </c>
      <c r="O1674" s="39">
        <f>IF(F1674="","",IF(COUNTIF(F$7:F1674,F1674)=1,1,0))</f>
        <v/>
      </c>
      <c r="P1674" s="39">
        <f>IF(A1674&amp;B1674&amp;C1674="","",IF(AND(O1674=1,N(G1674)&gt;0),IF(INDEX(pl_ativa,MAX(1,N(G1674)))="Sim",1,0),0))</f>
        <v/>
      </c>
      <c r="Q1674" s="39">
        <f>IF(F1674="","",COUNTIFS(ex_chave_oc,F1674,ex_cancelada,"&lt;&gt;Sim"))</f>
        <v/>
      </c>
      <c r="R1674" s="51">
        <f>IF(P1674="","",IF(AND(P1674=1,N(Q1674)&gt;0),1,0))</f>
        <v/>
      </c>
      <c r="S1674" s="30">
        <f>IF(P1674="","",IF(F1674="","ERRO: data prevista ausente ou inválida",IF(O1674=0,"Duplicada: contada uma vez",IF(N(G1674)=0,"ERRO: tarefa fora do Plano Mestre",IF(P1674=0,"Tarefa retirada do plano: não conta","OK")))))</f>
        <v/>
      </c>
    </row>
    <row r="1675">
      <c r="A1675" s="29" t="n"/>
      <c r="B1675" s="25" t="n"/>
      <c r="C1675" s="49" t="n"/>
      <c r="D1675" s="29" t="n"/>
      <c r="E1675" s="23">
        <f>IF(OR(A1675="",B1675=""),"",A1675&amp;"|"&amp;B1675)</f>
        <v/>
      </c>
      <c r="F1675" s="30">
        <f>IF(OR(E1675="",NOT(ISNUMBER(C1675))),"",E1675&amp;"|"&amp;YEAR(C1675)&amp;"-"&amp;RIGHT("0"&amp;MONTH(C1675),2)&amp;"-"&amp;RIGHT("0"&amp;DAY(C1675),2))</f>
        <v/>
      </c>
      <c r="G1675" s="26">
        <f>IF(E1675="","",IFERROR(MATCH(E1675,pl_chave,0),0))</f>
        <v/>
      </c>
      <c r="H1675" s="23">
        <f>IF(G1675="","",IF(G1675=0,"Tarefa fora do plano",INDEX(pl_tag,G1675)))</f>
        <v/>
      </c>
      <c r="I1675" s="30">
        <f>IF(N(G1675)=0,"",INDEX(pl_atividade,G1675))</f>
        <v/>
      </c>
      <c r="J1675" s="50">
        <f>IF(N(G1675)=0,"",INDEX(pl_especialidade,G1675))</f>
        <v/>
      </c>
      <c r="K1675" s="28">
        <f>IF(N(G1675)=0,"",INDEX(pl_duracao,G1675))</f>
        <v/>
      </c>
      <c r="L1675" s="39">
        <f>IF(ISNUMBER(C1675),YEAR(C1675),"")</f>
        <v/>
      </c>
      <c r="M1675" s="39">
        <f>IF(ISNUMBER(C1675),MONTH(C1675),"")</f>
        <v/>
      </c>
      <c r="N1675" s="23">
        <f>IF(L1675="","",IF(NOT(ISNUMBER(crono_ano)),"Informe o ano",IF(L1675&lt;crono_ano,"Antes do ano",IF(L1675&gt;crono_ano,"Depois do ano","No ano"))))</f>
        <v/>
      </c>
      <c r="O1675" s="39">
        <f>IF(F1675="","",IF(COUNTIF(F$7:F1675,F1675)=1,1,0))</f>
        <v/>
      </c>
      <c r="P1675" s="39">
        <f>IF(A1675&amp;B1675&amp;C1675="","",IF(AND(O1675=1,N(G1675)&gt;0),IF(INDEX(pl_ativa,MAX(1,N(G1675)))="Sim",1,0),0))</f>
        <v/>
      </c>
      <c r="Q1675" s="39">
        <f>IF(F1675="","",COUNTIFS(ex_chave_oc,F1675,ex_cancelada,"&lt;&gt;Sim"))</f>
        <v/>
      </c>
      <c r="R1675" s="51">
        <f>IF(P1675="","",IF(AND(P1675=1,N(Q1675)&gt;0),1,0))</f>
        <v/>
      </c>
      <c r="S1675" s="30">
        <f>IF(P1675="","",IF(F1675="","ERRO: data prevista ausente ou inválida",IF(O1675=0,"Duplicada: contada uma vez",IF(N(G1675)=0,"ERRO: tarefa fora do Plano Mestre",IF(P1675=0,"Tarefa retirada do plano: não conta","OK")))))</f>
        <v/>
      </c>
    </row>
    <row r="1676">
      <c r="A1676" s="29" t="n"/>
      <c r="B1676" s="25" t="n"/>
      <c r="C1676" s="49" t="n"/>
      <c r="D1676" s="29" t="n"/>
      <c r="E1676" s="23">
        <f>IF(OR(A1676="",B1676=""),"",A1676&amp;"|"&amp;B1676)</f>
        <v/>
      </c>
      <c r="F1676" s="30">
        <f>IF(OR(E1676="",NOT(ISNUMBER(C1676))),"",E1676&amp;"|"&amp;YEAR(C1676)&amp;"-"&amp;RIGHT("0"&amp;MONTH(C1676),2)&amp;"-"&amp;RIGHT("0"&amp;DAY(C1676),2))</f>
        <v/>
      </c>
      <c r="G1676" s="26">
        <f>IF(E1676="","",IFERROR(MATCH(E1676,pl_chave,0),0))</f>
        <v/>
      </c>
      <c r="H1676" s="23">
        <f>IF(G1676="","",IF(G1676=0,"Tarefa fora do plano",INDEX(pl_tag,G1676)))</f>
        <v/>
      </c>
      <c r="I1676" s="30">
        <f>IF(N(G1676)=0,"",INDEX(pl_atividade,G1676))</f>
        <v/>
      </c>
      <c r="J1676" s="50">
        <f>IF(N(G1676)=0,"",INDEX(pl_especialidade,G1676))</f>
        <v/>
      </c>
      <c r="K1676" s="28">
        <f>IF(N(G1676)=0,"",INDEX(pl_duracao,G1676))</f>
        <v/>
      </c>
      <c r="L1676" s="39">
        <f>IF(ISNUMBER(C1676),YEAR(C1676),"")</f>
        <v/>
      </c>
      <c r="M1676" s="39">
        <f>IF(ISNUMBER(C1676),MONTH(C1676),"")</f>
        <v/>
      </c>
      <c r="N1676" s="23">
        <f>IF(L1676="","",IF(NOT(ISNUMBER(crono_ano)),"Informe o ano",IF(L1676&lt;crono_ano,"Antes do ano",IF(L1676&gt;crono_ano,"Depois do ano","No ano"))))</f>
        <v/>
      </c>
      <c r="O1676" s="39">
        <f>IF(F1676="","",IF(COUNTIF(F$7:F1676,F1676)=1,1,0))</f>
        <v/>
      </c>
      <c r="P1676" s="39">
        <f>IF(A1676&amp;B1676&amp;C1676="","",IF(AND(O1676=1,N(G1676)&gt;0),IF(INDEX(pl_ativa,MAX(1,N(G1676)))="Sim",1,0),0))</f>
        <v/>
      </c>
      <c r="Q1676" s="39">
        <f>IF(F1676="","",COUNTIFS(ex_chave_oc,F1676,ex_cancelada,"&lt;&gt;Sim"))</f>
        <v/>
      </c>
      <c r="R1676" s="51">
        <f>IF(P1676="","",IF(AND(P1676=1,N(Q1676)&gt;0),1,0))</f>
        <v/>
      </c>
      <c r="S1676" s="30">
        <f>IF(P1676="","",IF(F1676="","ERRO: data prevista ausente ou inválida",IF(O1676=0,"Duplicada: contada uma vez",IF(N(G1676)=0,"ERRO: tarefa fora do Plano Mestre",IF(P1676=0,"Tarefa retirada do plano: não conta","OK")))))</f>
        <v/>
      </c>
    </row>
    <row r="1677">
      <c r="A1677" s="29" t="n"/>
      <c r="B1677" s="25" t="n"/>
      <c r="C1677" s="49" t="n"/>
      <c r="D1677" s="29" t="n"/>
      <c r="E1677" s="23">
        <f>IF(OR(A1677="",B1677=""),"",A1677&amp;"|"&amp;B1677)</f>
        <v/>
      </c>
      <c r="F1677" s="30">
        <f>IF(OR(E1677="",NOT(ISNUMBER(C1677))),"",E1677&amp;"|"&amp;YEAR(C1677)&amp;"-"&amp;RIGHT("0"&amp;MONTH(C1677),2)&amp;"-"&amp;RIGHT("0"&amp;DAY(C1677),2))</f>
        <v/>
      </c>
      <c r="G1677" s="26">
        <f>IF(E1677="","",IFERROR(MATCH(E1677,pl_chave,0),0))</f>
        <v/>
      </c>
      <c r="H1677" s="23">
        <f>IF(G1677="","",IF(G1677=0,"Tarefa fora do plano",INDEX(pl_tag,G1677)))</f>
        <v/>
      </c>
      <c r="I1677" s="30">
        <f>IF(N(G1677)=0,"",INDEX(pl_atividade,G1677))</f>
        <v/>
      </c>
      <c r="J1677" s="50">
        <f>IF(N(G1677)=0,"",INDEX(pl_especialidade,G1677))</f>
        <v/>
      </c>
      <c r="K1677" s="28">
        <f>IF(N(G1677)=0,"",INDEX(pl_duracao,G1677))</f>
        <v/>
      </c>
      <c r="L1677" s="39">
        <f>IF(ISNUMBER(C1677),YEAR(C1677),"")</f>
        <v/>
      </c>
      <c r="M1677" s="39">
        <f>IF(ISNUMBER(C1677),MONTH(C1677),"")</f>
        <v/>
      </c>
      <c r="N1677" s="23">
        <f>IF(L1677="","",IF(NOT(ISNUMBER(crono_ano)),"Informe o ano",IF(L1677&lt;crono_ano,"Antes do ano",IF(L1677&gt;crono_ano,"Depois do ano","No ano"))))</f>
        <v/>
      </c>
      <c r="O1677" s="39">
        <f>IF(F1677="","",IF(COUNTIF(F$7:F1677,F1677)=1,1,0))</f>
        <v/>
      </c>
      <c r="P1677" s="39">
        <f>IF(A1677&amp;B1677&amp;C1677="","",IF(AND(O1677=1,N(G1677)&gt;0),IF(INDEX(pl_ativa,MAX(1,N(G1677)))="Sim",1,0),0))</f>
        <v/>
      </c>
      <c r="Q1677" s="39">
        <f>IF(F1677="","",COUNTIFS(ex_chave_oc,F1677,ex_cancelada,"&lt;&gt;Sim"))</f>
        <v/>
      </c>
      <c r="R1677" s="51">
        <f>IF(P1677="","",IF(AND(P1677=1,N(Q1677)&gt;0),1,0))</f>
        <v/>
      </c>
      <c r="S1677" s="30">
        <f>IF(P1677="","",IF(F1677="","ERRO: data prevista ausente ou inválida",IF(O1677=0,"Duplicada: contada uma vez",IF(N(G1677)=0,"ERRO: tarefa fora do Plano Mestre",IF(P1677=0,"Tarefa retirada do plano: não conta","OK")))))</f>
        <v/>
      </c>
    </row>
    <row r="1678">
      <c r="A1678" s="29" t="n"/>
      <c r="B1678" s="25" t="n"/>
      <c r="C1678" s="49" t="n"/>
      <c r="D1678" s="29" t="n"/>
      <c r="E1678" s="23">
        <f>IF(OR(A1678="",B1678=""),"",A1678&amp;"|"&amp;B1678)</f>
        <v/>
      </c>
      <c r="F1678" s="30">
        <f>IF(OR(E1678="",NOT(ISNUMBER(C1678))),"",E1678&amp;"|"&amp;YEAR(C1678)&amp;"-"&amp;RIGHT("0"&amp;MONTH(C1678),2)&amp;"-"&amp;RIGHT("0"&amp;DAY(C1678),2))</f>
        <v/>
      </c>
      <c r="G1678" s="26">
        <f>IF(E1678="","",IFERROR(MATCH(E1678,pl_chave,0),0))</f>
        <v/>
      </c>
      <c r="H1678" s="23">
        <f>IF(G1678="","",IF(G1678=0,"Tarefa fora do plano",INDEX(pl_tag,G1678)))</f>
        <v/>
      </c>
      <c r="I1678" s="30">
        <f>IF(N(G1678)=0,"",INDEX(pl_atividade,G1678))</f>
        <v/>
      </c>
      <c r="J1678" s="50">
        <f>IF(N(G1678)=0,"",INDEX(pl_especialidade,G1678))</f>
        <v/>
      </c>
      <c r="K1678" s="28">
        <f>IF(N(G1678)=0,"",INDEX(pl_duracao,G1678))</f>
        <v/>
      </c>
      <c r="L1678" s="39">
        <f>IF(ISNUMBER(C1678),YEAR(C1678),"")</f>
        <v/>
      </c>
      <c r="M1678" s="39">
        <f>IF(ISNUMBER(C1678),MONTH(C1678),"")</f>
        <v/>
      </c>
      <c r="N1678" s="23">
        <f>IF(L1678="","",IF(NOT(ISNUMBER(crono_ano)),"Informe o ano",IF(L1678&lt;crono_ano,"Antes do ano",IF(L1678&gt;crono_ano,"Depois do ano","No ano"))))</f>
        <v/>
      </c>
      <c r="O1678" s="39">
        <f>IF(F1678="","",IF(COUNTIF(F$7:F1678,F1678)=1,1,0))</f>
        <v/>
      </c>
      <c r="P1678" s="39">
        <f>IF(A1678&amp;B1678&amp;C1678="","",IF(AND(O1678=1,N(G1678)&gt;0),IF(INDEX(pl_ativa,MAX(1,N(G1678)))="Sim",1,0),0))</f>
        <v/>
      </c>
      <c r="Q1678" s="39">
        <f>IF(F1678="","",COUNTIFS(ex_chave_oc,F1678,ex_cancelada,"&lt;&gt;Sim"))</f>
        <v/>
      </c>
      <c r="R1678" s="51">
        <f>IF(P1678="","",IF(AND(P1678=1,N(Q1678)&gt;0),1,0))</f>
        <v/>
      </c>
      <c r="S1678" s="30">
        <f>IF(P1678="","",IF(F1678="","ERRO: data prevista ausente ou inválida",IF(O1678=0,"Duplicada: contada uma vez",IF(N(G1678)=0,"ERRO: tarefa fora do Plano Mestre",IF(P1678=0,"Tarefa retirada do plano: não conta","OK")))))</f>
        <v/>
      </c>
    </row>
    <row r="1679">
      <c r="A1679" s="29" t="n"/>
      <c r="B1679" s="25" t="n"/>
      <c r="C1679" s="49" t="n"/>
      <c r="D1679" s="29" t="n"/>
      <c r="E1679" s="23">
        <f>IF(OR(A1679="",B1679=""),"",A1679&amp;"|"&amp;B1679)</f>
        <v/>
      </c>
      <c r="F1679" s="30">
        <f>IF(OR(E1679="",NOT(ISNUMBER(C1679))),"",E1679&amp;"|"&amp;YEAR(C1679)&amp;"-"&amp;RIGHT("0"&amp;MONTH(C1679),2)&amp;"-"&amp;RIGHT("0"&amp;DAY(C1679),2))</f>
        <v/>
      </c>
      <c r="G1679" s="26">
        <f>IF(E1679="","",IFERROR(MATCH(E1679,pl_chave,0),0))</f>
        <v/>
      </c>
      <c r="H1679" s="23">
        <f>IF(G1679="","",IF(G1679=0,"Tarefa fora do plano",INDEX(pl_tag,G1679)))</f>
        <v/>
      </c>
      <c r="I1679" s="30">
        <f>IF(N(G1679)=0,"",INDEX(pl_atividade,G1679))</f>
        <v/>
      </c>
      <c r="J1679" s="50">
        <f>IF(N(G1679)=0,"",INDEX(pl_especialidade,G1679))</f>
        <v/>
      </c>
      <c r="K1679" s="28">
        <f>IF(N(G1679)=0,"",INDEX(pl_duracao,G1679))</f>
        <v/>
      </c>
      <c r="L1679" s="39">
        <f>IF(ISNUMBER(C1679),YEAR(C1679),"")</f>
        <v/>
      </c>
      <c r="M1679" s="39">
        <f>IF(ISNUMBER(C1679),MONTH(C1679),"")</f>
        <v/>
      </c>
      <c r="N1679" s="23">
        <f>IF(L1679="","",IF(NOT(ISNUMBER(crono_ano)),"Informe o ano",IF(L1679&lt;crono_ano,"Antes do ano",IF(L1679&gt;crono_ano,"Depois do ano","No ano"))))</f>
        <v/>
      </c>
      <c r="O1679" s="39">
        <f>IF(F1679="","",IF(COUNTIF(F$7:F1679,F1679)=1,1,0))</f>
        <v/>
      </c>
      <c r="P1679" s="39">
        <f>IF(A1679&amp;B1679&amp;C1679="","",IF(AND(O1679=1,N(G1679)&gt;0),IF(INDEX(pl_ativa,MAX(1,N(G1679)))="Sim",1,0),0))</f>
        <v/>
      </c>
      <c r="Q1679" s="39">
        <f>IF(F1679="","",COUNTIFS(ex_chave_oc,F1679,ex_cancelada,"&lt;&gt;Sim"))</f>
        <v/>
      </c>
      <c r="R1679" s="51">
        <f>IF(P1679="","",IF(AND(P1679=1,N(Q1679)&gt;0),1,0))</f>
        <v/>
      </c>
      <c r="S1679" s="30">
        <f>IF(P1679="","",IF(F1679="","ERRO: data prevista ausente ou inválida",IF(O1679=0,"Duplicada: contada uma vez",IF(N(G1679)=0,"ERRO: tarefa fora do Plano Mestre",IF(P1679=0,"Tarefa retirada do plano: não conta","OK")))))</f>
        <v/>
      </c>
    </row>
    <row r="1680">
      <c r="A1680" s="29" t="n"/>
      <c r="B1680" s="25" t="n"/>
      <c r="C1680" s="49" t="n"/>
      <c r="D1680" s="29" t="n"/>
      <c r="E1680" s="23">
        <f>IF(OR(A1680="",B1680=""),"",A1680&amp;"|"&amp;B1680)</f>
        <v/>
      </c>
      <c r="F1680" s="30">
        <f>IF(OR(E1680="",NOT(ISNUMBER(C1680))),"",E1680&amp;"|"&amp;YEAR(C1680)&amp;"-"&amp;RIGHT("0"&amp;MONTH(C1680),2)&amp;"-"&amp;RIGHT("0"&amp;DAY(C1680),2))</f>
        <v/>
      </c>
      <c r="G1680" s="26">
        <f>IF(E1680="","",IFERROR(MATCH(E1680,pl_chave,0),0))</f>
        <v/>
      </c>
      <c r="H1680" s="23">
        <f>IF(G1680="","",IF(G1680=0,"Tarefa fora do plano",INDEX(pl_tag,G1680)))</f>
        <v/>
      </c>
      <c r="I1680" s="30">
        <f>IF(N(G1680)=0,"",INDEX(pl_atividade,G1680))</f>
        <v/>
      </c>
      <c r="J1680" s="50">
        <f>IF(N(G1680)=0,"",INDEX(pl_especialidade,G1680))</f>
        <v/>
      </c>
      <c r="K1680" s="28">
        <f>IF(N(G1680)=0,"",INDEX(pl_duracao,G1680))</f>
        <v/>
      </c>
      <c r="L1680" s="39">
        <f>IF(ISNUMBER(C1680),YEAR(C1680),"")</f>
        <v/>
      </c>
      <c r="M1680" s="39">
        <f>IF(ISNUMBER(C1680),MONTH(C1680),"")</f>
        <v/>
      </c>
      <c r="N1680" s="23">
        <f>IF(L1680="","",IF(NOT(ISNUMBER(crono_ano)),"Informe o ano",IF(L1680&lt;crono_ano,"Antes do ano",IF(L1680&gt;crono_ano,"Depois do ano","No ano"))))</f>
        <v/>
      </c>
      <c r="O1680" s="39">
        <f>IF(F1680="","",IF(COUNTIF(F$7:F1680,F1680)=1,1,0))</f>
        <v/>
      </c>
      <c r="P1680" s="39">
        <f>IF(A1680&amp;B1680&amp;C1680="","",IF(AND(O1680=1,N(G1680)&gt;0),IF(INDEX(pl_ativa,MAX(1,N(G1680)))="Sim",1,0),0))</f>
        <v/>
      </c>
      <c r="Q1680" s="39">
        <f>IF(F1680="","",COUNTIFS(ex_chave_oc,F1680,ex_cancelada,"&lt;&gt;Sim"))</f>
        <v/>
      </c>
      <c r="R1680" s="51">
        <f>IF(P1680="","",IF(AND(P1680=1,N(Q1680)&gt;0),1,0))</f>
        <v/>
      </c>
      <c r="S1680" s="30">
        <f>IF(P1680="","",IF(F1680="","ERRO: data prevista ausente ou inválida",IF(O1680=0,"Duplicada: contada uma vez",IF(N(G1680)=0,"ERRO: tarefa fora do Plano Mestre",IF(P1680=0,"Tarefa retirada do plano: não conta","OK")))))</f>
        <v/>
      </c>
    </row>
    <row r="1681">
      <c r="A1681" s="29" t="n"/>
      <c r="B1681" s="25" t="n"/>
      <c r="C1681" s="49" t="n"/>
      <c r="D1681" s="29" t="n"/>
      <c r="E1681" s="23">
        <f>IF(OR(A1681="",B1681=""),"",A1681&amp;"|"&amp;B1681)</f>
        <v/>
      </c>
      <c r="F1681" s="30">
        <f>IF(OR(E1681="",NOT(ISNUMBER(C1681))),"",E1681&amp;"|"&amp;YEAR(C1681)&amp;"-"&amp;RIGHT("0"&amp;MONTH(C1681),2)&amp;"-"&amp;RIGHT("0"&amp;DAY(C1681),2))</f>
        <v/>
      </c>
      <c r="G1681" s="26">
        <f>IF(E1681="","",IFERROR(MATCH(E1681,pl_chave,0),0))</f>
        <v/>
      </c>
      <c r="H1681" s="23">
        <f>IF(G1681="","",IF(G1681=0,"Tarefa fora do plano",INDEX(pl_tag,G1681)))</f>
        <v/>
      </c>
      <c r="I1681" s="30">
        <f>IF(N(G1681)=0,"",INDEX(pl_atividade,G1681))</f>
        <v/>
      </c>
      <c r="J1681" s="50">
        <f>IF(N(G1681)=0,"",INDEX(pl_especialidade,G1681))</f>
        <v/>
      </c>
      <c r="K1681" s="28">
        <f>IF(N(G1681)=0,"",INDEX(pl_duracao,G1681))</f>
        <v/>
      </c>
      <c r="L1681" s="39">
        <f>IF(ISNUMBER(C1681),YEAR(C1681),"")</f>
        <v/>
      </c>
      <c r="M1681" s="39">
        <f>IF(ISNUMBER(C1681),MONTH(C1681),"")</f>
        <v/>
      </c>
      <c r="N1681" s="23">
        <f>IF(L1681="","",IF(NOT(ISNUMBER(crono_ano)),"Informe o ano",IF(L1681&lt;crono_ano,"Antes do ano",IF(L1681&gt;crono_ano,"Depois do ano","No ano"))))</f>
        <v/>
      </c>
      <c r="O1681" s="39">
        <f>IF(F1681="","",IF(COUNTIF(F$7:F1681,F1681)=1,1,0))</f>
        <v/>
      </c>
      <c r="P1681" s="39">
        <f>IF(A1681&amp;B1681&amp;C1681="","",IF(AND(O1681=1,N(G1681)&gt;0),IF(INDEX(pl_ativa,MAX(1,N(G1681)))="Sim",1,0),0))</f>
        <v/>
      </c>
      <c r="Q1681" s="39">
        <f>IF(F1681="","",COUNTIFS(ex_chave_oc,F1681,ex_cancelada,"&lt;&gt;Sim"))</f>
        <v/>
      </c>
      <c r="R1681" s="51">
        <f>IF(P1681="","",IF(AND(P1681=1,N(Q1681)&gt;0),1,0))</f>
        <v/>
      </c>
      <c r="S1681" s="30">
        <f>IF(P1681="","",IF(F1681="","ERRO: data prevista ausente ou inválida",IF(O1681=0,"Duplicada: contada uma vez",IF(N(G1681)=0,"ERRO: tarefa fora do Plano Mestre",IF(P1681=0,"Tarefa retirada do plano: não conta","OK")))))</f>
        <v/>
      </c>
    </row>
    <row r="1682">
      <c r="A1682" s="29" t="n"/>
      <c r="B1682" s="25" t="n"/>
      <c r="C1682" s="49" t="n"/>
      <c r="D1682" s="29" t="n"/>
      <c r="E1682" s="23">
        <f>IF(OR(A1682="",B1682=""),"",A1682&amp;"|"&amp;B1682)</f>
        <v/>
      </c>
      <c r="F1682" s="30">
        <f>IF(OR(E1682="",NOT(ISNUMBER(C1682))),"",E1682&amp;"|"&amp;YEAR(C1682)&amp;"-"&amp;RIGHT("0"&amp;MONTH(C1682),2)&amp;"-"&amp;RIGHT("0"&amp;DAY(C1682),2))</f>
        <v/>
      </c>
      <c r="G1682" s="26">
        <f>IF(E1682="","",IFERROR(MATCH(E1682,pl_chave,0),0))</f>
        <v/>
      </c>
      <c r="H1682" s="23">
        <f>IF(G1682="","",IF(G1682=0,"Tarefa fora do plano",INDEX(pl_tag,G1682)))</f>
        <v/>
      </c>
      <c r="I1682" s="30">
        <f>IF(N(G1682)=0,"",INDEX(pl_atividade,G1682))</f>
        <v/>
      </c>
      <c r="J1682" s="50">
        <f>IF(N(G1682)=0,"",INDEX(pl_especialidade,G1682))</f>
        <v/>
      </c>
      <c r="K1682" s="28">
        <f>IF(N(G1682)=0,"",INDEX(pl_duracao,G1682))</f>
        <v/>
      </c>
      <c r="L1682" s="39">
        <f>IF(ISNUMBER(C1682),YEAR(C1682),"")</f>
        <v/>
      </c>
      <c r="M1682" s="39">
        <f>IF(ISNUMBER(C1682),MONTH(C1682),"")</f>
        <v/>
      </c>
      <c r="N1682" s="23">
        <f>IF(L1682="","",IF(NOT(ISNUMBER(crono_ano)),"Informe o ano",IF(L1682&lt;crono_ano,"Antes do ano",IF(L1682&gt;crono_ano,"Depois do ano","No ano"))))</f>
        <v/>
      </c>
      <c r="O1682" s="39">
        <f>IF(F1682="","",IF(COUNTIF(F$7:F1682,F1682)=1,1,0))</f>
        <v/>
      </c>
      <c r="P1682" s="39">
        <f>IF(A1682&amp;B1682&amp;C1682="","",IF(AND(O1682=1,N(G1682)&gt;0),IF(INDEX(pl_ativa,MAX(1,N(G1682)))="Sim",1,0),0))</f>
        <v/>
      </c>
      <c r="Q1682" s="39">
        <f>IF(F1682="","",COUNTIFS(ex_chave_oc,F1682,ex_cancelada,"&lt;&gt;Sim"))</f>
        <v/>
      </c>
      <c r="R1682" s="51">
        <f>IF(P1682="","",IF(AND(P1682=1,N(Q1682)&gt;0),1,0))</f>
        <v/>
      </c>
      <c r="S1682" s="30">
        <f>IF(P1682="","",IF(F1682="","ERRO: data prevista ausente ou inválida",IF(O1682=0,"Duplicada: contada uma vez",IF(N(G1682)=0,"ERRO: tarefa fora do Plano Mestre",IF(P1682=0,"Tarefa retirada do plano: não conta","OK")))))</f>
        <v/>
      </c>
    </row>
    <row r="1683">
      <c r="A1683" s="29" t="n"/>
      <c r="B1683" s="25" t="n"/>
      <c r="C1683" s="49" t="n"/>
      <c r="D1683" s="29" t="n"/>
      <c r="E1683" s="23">
        <f>IF(OR(A1683="",B1683=""),"",A1683&amp;"|"&amp;B1683)</f>
        <v/>
      </c>
      <c r="F1683" s="30">
        <f>IF(OR(E1683="",NOT(ISNUMBER(C1683))),"",E1683&amp;"|"&amp;YEAR(C1683)&amp;"-"&amp;RIGHT("0"&amp;MONTH(C1683),2)&amp;"-"&amp;RIGHT("0"&amp;DAY(C1683),2))</f>
        <v/>
      </c>
      <c r="G1683" s="26">
        <f>IF(E1683="","",IFERROR(MATCH(E1683,pl_chave,0),0))</f>
        <v/>
      </c>
      <c r="H1683" s="23">
        <f>IF(G1683="","",IF(G1683=0,"Tarefa fora do plano",INDEX(pl_tag,G1683)))</f>
        <v/>
      </c>
      <c r="I1683" s="30">
        <f>IF(N(G1683)=0,"",INDEX(pl_atividade,G1683))</f>
        <v/>
      </c>
      <c r="J1683" s="50">
        <f>IF(N(G1683)=0,"",INDEX(pl_especialidade,G1683))</f>
        <v/>
      </c>
      <c r="K1683" s="28">
        <f>IF(N(G1683)=0,"",INDEX(pl_duracao,G1683))</f>
        <v/>
      </c>
      <c r="L1683" s="39">
        <f>IF(ISNUMBER(C1683),YEAR(C1683),"")</f>
        <v/>
      </c>
      <c r="M1683" s="39">
        <f>IF(ISNUMBER(C1683),MONTH(C1683),"")</f>
        <v/>
      </c>
      <c r="N1683" s="23">
        <f>IF(L1683="","",IF(NOT(ISNUMBER(crono_ano)),"Informe o ano",IF(L1683&lt;crono_ano,"Antes do ano",IF(L1683&gt;crono_ano,"Depois do ano","No ano"))))</f>
        <v/>
      </c>
      <c r="O1683" s="39">
        <f>IF(F1683="","",IF(COUNTIF(F$7:F1683,F1683)=1,1,0))</f>
        <v/>
      </c>
      <c r="P1683" s="39">
        <f>IF(A1683&amp;B1683&amp;C1683="","",IF(AND(O1683=1,N(G1683)&gt;0),IF(INDEX(pl_ativa,MAX(1,N(G1683)))="Sim",1,0),0))</f>
        <v/>
      </c>
      <c r="Q1683" s="39">
        <f>IF(F1683="","",COUNTIFS(ex_chave_oc,F1683,ex_cancelada,"&lt;&gt;Sim"))</f>
        <v/>
      </c>
      <c r="R1683" s="51">
        <f>IF(P1683="","",IF(AND(P1683=1,N(Q1683)&gt;0),1,0))</f>
        <v/>
      </c>
      <c r="S1683" s="30">
        <f>IF(P1683="","",IF(F1683="","ERRO: data prevista ausente ou inválida",IF(O1683=0,"Duplicada: contada uma vez",IF(N(G1683)=0,"ERRO: tarefa fora do Plano Mestre",IF(P1683=0,"Tarefa retirada do plano: não conta","OK")))))</f>
        <v/>
      </c>
    </row>
    <row r="1684">
      <c r="A1684" s="29" t="n"/>
      <c r="B1684" s="25" t="n"/>
      <c r="C1684" s="49" t="n"/>
      <c r="D1684" s="29" t="n"/>
      <c r="E1684" s="23">
        <f>IF(OR(A1684="",B1684=""),"",A1684&amp;"|"&amp;B1684)</f>
        <v/>
      </c>
      <c r="F1684" s="30">
        <f>IF(OR(E1684="",NOT(ISNUMBER(C1684))),"",E1684&amp;"|"&amp;YEAR(C1684)&amp;"-"&amp;RIGHT("0"&amp;MONTH(C1684),2)&amp;"-"&amp;RIGHT("0"&amp;DAY(C1684),2))</f>
        <v/>
      </c>
      <c r="G1684" s="26">
        <f>IF(E1684="","",IFERROR(MATCH(E1684,pl_chave,0),0))</f>
        <v/>
      </c>
      <c r="H1684" s="23">
        <f>IF(G1684="","",IF(G1684=0,"Tarefa fora do plano",INDEX(pl_tag,G1684)))</f>
        <v/>
      </c>
      <c r="I1684" s="30">
        <f>IF(N(G1684)=0,"",INDEX(pl_atividade,G1684))</f>
        <v/>
      </c>
      <c r="J1684" s="50">
        <f>IF(N(G1684)=0,"",INDEX(pl_especialidade,G1684))</f>
        <v/>
      </c>
      <c r="K1684" s="28">
        <f>IF(N(G1684)=0,"",INDEX(pl_duracao,G1684))</f>
        <v/>
      </c>
      <c r="L1684" s="39">
        <f>IF(ISNUMBER(C1684),YEAR(C1684),"")</f>
        <v/>
      </c>
      <c r="M1684" s="39">
        <f>IF(ISNUMBER(C1684),MONTH(C1684),"")</f>
        <v/>
      </c>
      <c r="N1684" s="23">
        <f>IF(L1684="","",IF(NOT(ISNUMBER(crono_ano)),"Informe o ano",IF(L1684&lt;crono_ano,"Antes do ano",IF(L1684&gt;crono_ano,"Depois do ano","No ano"))))</f>
        <v/>
      </c>
      <c r="O1684" s="39">
        <f>IF(F1684="","",IF(COUNTIF(F$7:F1684,F1684)=1,1,0))</f>
        <v/>
      </c>
      <c r="P1684" s="39">
        <f>IF(A1684&amp;B1684&amp;C1684="","",IF(AND(O1684=1,N(G1684)&gt;0),IF(INDEX(pl_ativa,MAX(1,N(G1684)))="Sim",1,0),0))</f>
        <v/>
      </c>
      <c r="Q1684" s="39">
        <f>IF(F1684="","",COUNTIFS(ex_chave_oc,F1684,ex_cancelada,"&lt;&gt;Sim"))</f>
        <v/>
      </c>
      <c r="R1684" s="51">
        <f>IF(P1684="","",IF(AND(P1684=1,N(Q1684)&gt;0),1,0))</f>
        <v/>
      </c>
      <c r="S1684" s="30">
        <f>IF(P1684="","",IF(F1684="","ERRO: data prevista ausente ou inválida",IF(O1684=0,"Duplicada: contada uma vez",IF(N(G1684)=0,"ERRO: tarefa fora do Plano Mestre",IF(P1684=0,"Tarefa retirada do plano: não conta","OK")))))</f>
        <v/>
      </c>
    </row>
    <row r="1685">
      <c r="A1685" s="29" t="n"/>
      <c r="B1685" s="25" t="n"/>
      <c r="C1685" s="49" t="n"/>
      <c r="D1685" s="29" t="n"/>
      <c r="E1685" s="23">
        <f>IF(OR(A1685="",B1685=""),"",A1685&amp;"|"&amp;B1685)</f>
        <v/>
      </c>
      <c r="F1685" s="30">
        <f>IF(OR(E1685="",NOT(ISNUMBER(C1685))),"",E1685&amp;"|"&amp;YEAR(C1685)&amp;"-"&amp;RIGHT("0"&amp;MONTH(C1685),2)&amp;"-"&amp;RIGHT("0"&amp;DAY(C1685),2))</f>
        <v/>
      </c>
      <c r="G1685" s="26">
        <f>IF(E1685="","",IFERROR(MATCH(E1685,pl_chave,0),0))</f>
        <v/>
      </c>
      <c r="H1685" s="23">
        <f>IF(G1685="","",IF(G1685=0,"Tarefa fora do plano",INDEX(pl_tag,G1685)))</f>
        <v/>
      </c>
      <c r="I1685" s="30">
        <f>IF(N(G1685)=0,"",INDEX(pl_atividade,G1685))</f>
        <v/>
      </c>
      <c r="J1685" s="50">
        <f>IF(N(G1685)=0,"",INDEX(pl_especialidade,G1685))</f>
        <v/>
      </c>
      <c r="K1685" s="28">
        <f>IF(N(G1685)=0,"",INDEX(pl_duracao,G1685))</f>
        <v/>
      </c>
      <c r="L1685" s="39">
        <f>IF(ISNUMBER(C1685),YEAR(C1685),"")</f>
        <v/>
      </c>
      <c r="M1685" s="39">
        <f>IF(ISNUMBER(C1685),MONTH(C1685),"")</f>
        <v/>
      </c>
      <c r="N1685" s="23">
        <f>IF(L1685="","",IF(NOT(ISNUMBER(crono_ano)),"Informe o ano",IF(L1685&lt;crono_ano,"Antes do ano",IF(L1685&gt;crono_ano,"Depois do ano","No ano"))))</f>
        <v/>
      </c>
      <c r="O1685" s="39">
        <f>IF(F1685="","",IF(COUNTIF(F$7:F1685,F1685)=1,1,0))</f>
        <v/>
      </c>
      <c r="P1685" s="39">
        <f>IF(A1685&amp;B1685&amp;C1685="","",IF(AND(O1685=1,N(G1685)&gt;0),IF(INDEX(pl_ativa,MAX(1,N(G1685)))="Sim",1,0),0))</f>
        <v/>
      </c>
      <c r="Q1685" s="39">
        <f>IF(F1685="","",COUNTIFS(ex_chave_oc,F1685,ex_cancelada,"&lt;&gt;Sim"))</f>
        <v/>
      </c>
      <c r="R1685" s="51">
        <f>IF(P1685="","",IF(AND(P1685=1,N(Q1685)&gt;0),1,0))</f>
        <v/>
      </c>
      <c r="S1685" s="30">
        <f>IF(P1685="","",IF(F1685="","ERRO: data prevista ausente ou inválida",IF(O1685=0,"Duplicada: contada uma vez",IF(N(G1685)=0,"ERRO: tarefa fora do Plano Mestre",IF(P1685=0,"Tarefa retirada do plano: não conta","OK")))))</f>
        <v/>
      </c>
    </row>
    <row r="1686">
      <c r="A1686" s="29" t="n"/>
      <c r="B1686" s="25" t="n"/>
      <c r="C1686" s="49" t="n"/>
      <c r="D1686" s="29" t="n"/>
      <c r="E1686" s="23">
        <f>IF(OR(A1686="",B1686=""),"",A1686&amp;"|"&amp;B1686)</f>
        <v/>
      </c>
      <c r="F1686" s="30">
        <f>IF(OR(E1686="",NOT(ISNUMBER(C1686))),"",E1686&amp;"|"&amp;YEAR(C1686)&amp;"-"&amp;RIGHT("0"&amp;MONTH(C1686),2)&amp;"-"&amp;RIGHT("0"&amp;DAY(C1686),2))</f>
        <v/>
      </c>
      <c r="G1686" s="26">
        <f>IF(E1686="","",IFERROR(MATCH(E1686,pl_chave,0),0))</f>
        <v/>
      </c>
      <c r="H1686" s="23">
        <f>IF(G1686="","",IF(G1686=0,"Tarefa fora do plano",INDEX(pl_tag,G1686)))</f>
        <v/>
      </c>
      <c r="I1686" s="30">
        <f>IF(N(G1686)=0,"",INDEX(pl_atividade,G1686))</f>
        <v/>
      </c>
      <c r="J1686" s="50">
        <f>IF(N(G1686)=0,"",INDEX(pl_especialidade,G1686))</f>
        <v/>
      </c>
      <c r="K1686" s="28">
        <f>IF(N(G1686)=0,"",INDEX(pl_duracao,G1686))</f>
        <v/>
      </c>
      <c r="L1686" s="39">
        <f>IF(ISNUMBER(C1686),YEAR(C1686),"")</f>
        <v/>
      </c>
      <c r="M1686" s="39">
        <f>IF(ISNUMBER(C1686),MONTH(C1686),"")</f>
        <v/>
      </c>
      <c r="N1686" s="23">
        <f>IF(L1686="","",IF(NOT(ISNUMBER(crono_ano)),"Informe o ano",IF(L1686&lt;crono_ano,"Antes do ano",IF(L1686&gt;crono_ano,"Depois do ano","No ano"))))</f>
        <v/>
      </c>
      <c r="O1686" s="39">
        <f>IF(F1686="","",IF(COUNTIF(F$7:F1686,F1686)=1,1,0))</f>
        <v/>
      </c>
      <c r="P1686" s="39">
        <f>IF(A1686&amp;B1686&amp;C1686="","",IF(AND(O1686=1,N(G1686)&gt;0),IF(INDEX(pl_ativa,MAX(1,N(G1686)))="Sim",1,0),0))</f>
        <v/>
      </c>
      <c r="Q1686" s="39">
        <f>IF(F1686="","",COUNTIFS(ex_chave_oc,F1686,ex_cancelada,"&lt;&gt;Sim"))</f>
        <v/>
      </c>
      <c r="R1686" s="51">
        <f>IF(P1686="","",IF(AND(P1686=1,N(Q1686)&gt;0),1,0))</f>
        <v/>
      </c>
      <c r="S1686" s="30">
        <f>IF(P1686="","",IF(F1686="","ERRO: data prevista ausente ou inválida",IF(O1686=0,"Duplicada: contada uma vez",IF(N(G1686)=0,"ERRO: tarefa fora do Plano Mestre",IF(P1686=0,"Tarefa retirada do plano: não conta","OK")))))</f>
        <v/>
      </c>
    </row>
    <row r="1687">
      <c r="A1687" s="29" t="n"/>
      <c r="B1687" s="25" t="n"/>
      <c r="C1687" s="49" t="n"/>
      <c r="D1687" s="29" t="n"/>
      <c r="E1687" s="23">
        <f>IF(OR(A1687="",B1687=""),"",A1687&amp;"|"&amp;B1687)</f>
        <v/>
      </c>
      <c r="F1687" s="30">
        <f>IF(OR(E1687="",NOT(ISNUMBER(C1687))),"",E1687&amp;"|"&amp;YEAR(C1687)&amp;"-"&amp;RIGHT("0"&amp;MONTH(C1687),2)&amp;"-"&amp;RIGHT("0"&amp;DAY(C1687),2))</f>
        <v/>
      </c>
      <c r="G1687" s="26">
        <f>IF(E1687="","",IFERROR(MATCH(E1687,pl_chave,0),0))</f>
        <v/>
      </c>
      <c r="H1687" s="23">
        <f>IF(G1687="","",IF(G1687=0,"Tarefa fora do plano",INDEX(pl_tag,G1687)))</f>
        <v/>
      </c>
      <c r="I1687" s="30">
        <f>IF(N(G1687)=0,"",INDEX(pl_atividade,G1687))</f>
        <v/>
      </c>
      <c r="J1687" s="50">
        <f>IF(N(G1687)=0,"",INDEX(pl_especialidade,G1687))</f>
        <v/>
      </c>
      <c r="K1687" s="28">
        <f>IF(N(G1687)=0,"",INDEX(pl_duracao,G1687))</f>
        <v/>
      </c>
      <c r="L1687" s="39">
        <f>IF(ISNUMBER(C1687),YEAR(C1687),"")</f>
        <v/>
      </c>
      <c r="M1687" s="39">
        <f>IF(ISNUMBER(C1687),MONTH(C1687),"")</f>
        <v/>
      </c>
      <c r="N1687" s="23">
        <f>IF(L1687="","",IF(NOT(ISNUMBER(crono_ano)),"Informe o ano",IF(L1687&lt;crono_ano,"Antes do ano",IF(L1687&gt;crono_ano,"Depois do ano","No ano"))))</f>
        <v/>
      </c>
      <c r="O1687" s="39">
        <f>IF(F1687="","",IF(COUNTIF(F$7:F1687,F1687)=1,1,0))</f>
        <v/>
      </c>
      <c r="P1687" s="39">
        <f>IF(A1687&amp;B1687&amp;C1687="","",IF(AND(O1687=1,N(G1687)&gt;0),IF(INDEX(pl_ativa,MAX(1,N(G1687)))="Sim",1,0),0))</f>
        <v/>
      </c>
      <c r="Q1687" s="39">
        <f>IF(F1687="","",COUNTIFS(ex_chave_oc,F1687,ex_cancelada,"&lt;&gt;Sim"))</f>
        <v/>
      </c>
      <c r="R1687" s="51">
        <f>IF(P1687="","",IF(AND(P1687=1,N(Q1687)&gt;0),1,0))</f>
        <v/>
      </c>
      <c r="S1687" s="30">
        <f>IF(P1687="","",IF(F1687="","ERRO: data prevista ausente ou inválida",IF(O1687=0,"Duplicada: contada uma vez",IF(N(G1687)=0,"ERRO: tarefa fora do Plano Mestre",IF(P1687=0,"Tarefa retirada do plano: não conta","OK")))))</f>
        <v/>
      </c>
    </row>
    <row r="1688">
      <c r="A1688" s="29" t="n"/>
      <c r="B1688" s="25" t="n"/>
      <c r="C1688" s="49" t="n"/>
      <c r="D1688" s="29" t="n"/>
      <c r="E1688" s="23">
        <f>IF(OR(A1688="",B1688=""),"",A1688&amp;"|"&amp;B1688)</f>
        <v/>
      </c>
      <c r="F1688" s="30">
        <f>IF(OR(E1688="",NOT(ISNUMBER(C1688))),"",E1688&amp;"|"&amp;YEAR(C1688)&amp;"-"&amp;RIGHT("0"&amp;MONTH(C1688),2)&amp;"-"&amp;RIGHT("0"&amp;DAY(C1688),2))</f>
        <v/>
      </c>
      <c r="G1688" s="26">
        <f>IF(E1688="","",IFERROR(MATCH(E1688,pl_chave,0),0))</f>
        <v/>
      </c>
      <c r="H1688" s="23">
        <f>IF(G1688="","",IF(G1688=0,"Tarefa fora do plano",INDEX(pl_tag,G1688)))</f>
        <v/>
      </c>
      <c r="I1688" s="30">
        <f>IF(N(G1688)=0,"",INDEX(pl_atividade,G1688))</f>
        <v/>
      </c>
      <c r="J1688" s="50">
        <f>IF(N(G1688)=0,"",INDEX(pl_especialidade,G1688))</f>
        <v/>
      </c>
      <c r="K1688" s="28">
        <f>IF(N(G1688)=0,"",INDEX(pl_duracao,G1688))</f>
        <v/>
      </c>
      <c r="L1688" s="39">
        <f>IF(ISNUMBER(C1688),YEAR(C1688),"")</f>
        <v/>
      </c>
      <c r="M1688" s="39">
        <f>IF(ISNUMBER(C1688),MONTH(C1688),"")</f>
        <v/>
      </c>
      <c r="N1688" s="23">
        <f>IF(L1688="","",IF(NOT(ISNUMBER(crono_ano)),"Informe o ano",IF(L1688&lt;crono_ano,"Antes do ano",IF(L1688&gt;crono_ano,"Depois do ano","No ano"))))</f>
        <v/>
      </c>
      <c r="O1688" s="39">
        <f>IF(F1688="","",IF(COUNTIF(F$7:F1688,F1688)=1,1,0))</f>
        <v/>
      </c>
      <c r="P1688" s="39">
        <f>IF(A1688&amp;B1688&amp;C1688="","",IF(AND(O1688=1,N(G1688)&gt;0),IF(INDEX(pl_ativa,MAX(1,N(G1688)))="Sim",1,0),0))</f>
        <v/>
      </c>
      <c r="Q1688" s="39">
        <f>IF(F1688="","",COUNTIFS(ex_chave_oc,F1688,ex_cancelada,"&lt;&gt;Sim"))</f>
        <v/>
      </c>
      <c r="R1688" s="51">
        <f>IF(P1688="","",IF(AND(P1688=1,N(Q1688)&gt;0),1,0))</f>
        <v/>
      </c>
      <c r="S1688" s="30">
        <f>IF(P1688="","",IF(F1688="","ERRO: data prevista ausente ou inválida",IF(O1688=0,"Duplicada: contada uma vez",IF(N(G1688)=0,"ERRO: tarefa fora do Plano Mestre",IF(P1688=0,"Tarefa retirada do plano: não conta","OK")))))</f>
        <v/>
      </c>
    </row>
    <row r="1689">
      <c r="A1689" s="29" t="n"/>
      <c r="B1689" s="25" t="n"/>
      <c r="C1689" s="49" t="n"/>
      <c r="D1689" s="29" t="n"/>
      <c r="E1689" s="23">
        <f>IF(OR(A1689="",B1689=""),"",A1689&amp;"|"&amp;B1689)</f>
        <v/>
      </c>
      <c r="F1689" s="30">
        <f>IF(OR(E1689="",NOT(ISNUMBER(C1689))),"",E1689&amp;"|"&amp;YEAR(C1689)&amp;"-"&amp;RIGHT("0"&amp;MONTH(C1689),2)&amp;"-"&amp;RIGHT("0"&amp;DAY(C1689),2))</f>
        <v/>
      </c>
      <c r="G1689" s="26">
        <f>IF(E1689="","",IFERROR(MATCH(E1689,pl_chave,0),0))</f>
        <v/>
      </c>
      <c r="H1689" s="23">
        <f>IF(G1689="","",IF(G1689=0,"Tarefa fora do plano",INDEX(pl_tag,G1689)))</f>
        <v/>
      </c>
      <c r="I1689" s="30">
        <f>IF(N(G1689)=0,"",INDEX(pl_atividade,G1689))</f>
        <v/>
      </c>
      <c r="J1689" s="50">
        <f>IF(N(G1689)=0,"",INDEX(pl_especialidade,G1689))</f>
        <v/>
      </c>
      <c r="K1689" s="28">
        <f>IF(N(G1689)=0,"",INDEX(pl_duracao,G1689))</f>
        <v/>
      </c>
      <c r="L1689" s="39">
        <f>IF(ISNUMBER(C1689),YEAR(C1689),"")</f>
        <v/>
      </c>
      <c r="M1689" s="39">
        <f>IF(ISNUMBER(C1689),MONTH(C1689),"")</f>
        <v/>
      </c>
      <c r="N1689" s="23">
        <f>IF(L1689="","",IF(NOT(ISNUMBER(crono_ano)),"Informe o ano",IF(L1689&lt;crono_ano,"Antes do ano",IF(L1689&gt;crono_ano,"Depois do ano","No ano"))))</f>
        <v/>
      </c>
      <c r="O1689" s="39">
        <f>IF(F1689="","",IF(COUNTIF(F$7:F1689,F1689)=1,1,0))</f>
        <v/>
      </c>
      <c r="P1689" s="39">
        <f>IF(A1689&amp;B1689&amp;C1689="","",IF(AND(O1689=1,N(G1689)&gt;0),IF(INDEX(pl_ativa,MAX(1,N(G1689)))="Sim",1,0),0))</f>
        <v/>
      </c>
      <c r="Q1689" s="39">
        <f>IF(F1689="","",COUNTIFS(ex_chave_oc,F1689,ex_cancelada,"&lt;&gt;Sim"))</f>
        <v/>
      </c>
      <c r="R1689" s="51">
        <f>IF(P1689="","",IF(AND(P1689=1,N(Q1689)&gt;0),1,0))</f>
        <v/>
      </c>
      <c r="S1689" s="30">
        <f>IF(P1689="","",IF(F1689="","ERRO: data prevista ausente ou inválida",IF(O1689=0,"Duplicada: contada uma vez",IF(N(G1689)=0,"ERRO: tarefa fora do Plano Mestre",IF(P1689=0,"Tarefa retirada do plano: não conta","OK")))))</f>
        <v/>
      </c>
    </row>
    <row r="1690">
      <c r="A1690" s="29" t="n"/>
      <c r="B1690" s="25" t="n"/>
      <c r="C1690" s="49" t="n"/>
      <c r="D1690" s="29" t="n"/>
      <c r="E1690" s="23">
        <f>IF(OR(A1690="",B1690=""),"",A1690&amp;"|"&amp;B1690)</f>
        <v/>
      </c>
      <c r="F1690" s="30">
        <f>IF(OR(E1690="",NOT(ISNUMBER(C1690))),"",E1690&amp;"|"&amp;YEAR(C1690)&amp;"-"&amp;RIGHT("0"&amp;MONTH(C1690),2)&amp;"-"&amp;RIGHT("0"&amp;DAY(C1690),2))</f>
        <v/>
      </c>
      <c r="G1690" s="26">
        <f>IF(E1690="","",IFERROR(MATCH(E1690,pl_chave,0),0))</f>
        <v/>
      </c>
      <c r="H1690" s="23">
        <f>IF(G1690="","",IF(G1690=0,"Tarefa fora do plano",INDEX(pl_tag,G1690)))</f>
        <v/>
      </c>
      <c r="I1690" s="30">
        <f>IF(N(G1690)=0,"",INDEX(pl_atividade,G1690))</f>
        <v/>
      </c>
      <c r="J1690" s="50">
        <f>IF(N(G1690)=0,"",INDEX(pl_especialidade,G1690))</f>
        <v/>
      </c>
      <c r="K1690" s="28">
        <f>IF(N(G1690)=0,"",INDEX(pl_duracao,G1690))</f>
        <v/>
      </c>
      <c r="L1690" s="39">
        <f>IF(ISNUMBER(C1690),YEAR(C1690),"")</f>
        <v/>
      </c>
      <c r="M1690" s="39">
        <f>IF(ISNUMBER(C1690),MONTH(C1690),"")</f>
        <v/>
      </c>
      <c r="N1690" s="23">
        <f>IF(L1690="","",IF(NOT(ISNUMBER(crono_ano)),"Informe o ano",IF(L1690&lt;crono_ano,"Antes do ano",IF(L1690&gt;crono_ano,"Depois do ano","No ano"))))</f>
        <v/>
      </c>
      <c r="O1690" s="39">
        <f>IF(F1690="","",IF(COUNTIF(F$7:F1690,F1690)=1,1,0))</f>
        <v/>
      </c>
      <c r="P1690" s="39">
        <f>IF(A1690&amp;B1690&amp;C1690="","",IF(AND(O1690=1,N(G1690)&gt;0),IF(INDEX(pl_ativa,MAX(1,N(G1690)))="Sim",1,0),0))</f>
        <v/>
      </c>
      <c r="Q1690" s="39">
        <f>IF(F1690="","",COUNTIFS(ex_chave_oc,F1690,ex_cancelada,"&lt;&gt;Sim"))</f>
        <v/>
      </c>
      <c r="R1690" s="51">
        <f>IF(P1690="","",IF(AND(P1690=1,N(Q1690)&gt;0),1,0))</f>
        <v/>
      </c>
      <c r="S1690" s="30">
        <f>IF(P1690="","",IF(F1690="","ERRO: data prevista ausente ou inválida",IF(O1690=0,"Duplicada: contada uma vez",IF(N(G1690)=0,"ERRO: tarefa fora do Plano Mestre",IF(P1690=0,"Tarefa retirada do plano: não conta","OK")))))</f>
        <v/>
      </c>
    </row>
    <row r="1691">
      <c r="A1691" s="29" t="n"/>
      <c r="B1691" s="25" t="n"/>
      <c r="C1691" s="49" t="n"/>
      <c r="D1691" s="29" t="n"/>
      <c r="E1691" s="23">
        <f>IF(OR(A1691="",B1691=""),"",A1691&amp;"|"&amp;B1691)</f>
        <v/>
      </c>
      <c r="F1691" s="30">
        <f>IF(OR(E1691="",NOT(ISNUMBER(C1691))),"",E1691&amp;"|"&amp;YEAR(C1691)&amp;"-"&amp;RIGHT("0"&amp;MONTH(C1691),2)&amp;"-"&amp;RIGHT("0"&amp;DAY(C1691),2))</f>
        <v/>
      </c>
      <c r="G1691" s="26">
        <f>IF(E1691="","",IFERROR(MATCH(E1691,pl_chave,0),0))</f>
        <v/>
      </c>
      <c r="H1691" s="23">
        <f>IF(G1691="","",IF(G1691=0,"Tarefa fora do plano",INDEX(pl_tag,G1691)))</f>
        <v/>
      </c>
      <c r="I1691" s="30">
        <f>IF(N(G1691)=0,"",INDEX(pl_atividade,G1691))</f>
        <v/>
      </c>
      <c r="J1691" s="50">
        <f>IF(N(G1691)=0,"",INDEX(pl_especialidade,G1691))</f>
        <v/>
      </c>
      <c r="K1691" s="28">
        <f>IF(N(G1691)=0,"",INDEX(pl_duracao,G1691))</f>
        <v/>
      </c>
      <c r="L1691" s="39">
        <f>IF(ISNUMBER(C1691),YEAR(C1691),"")</f>
        <v/>
      </c>
      <c r="M1691" s="39">
        <f>IF(ISNUMBER(C1691),MONTH(C1691),"")</f>
        <v/>
      </c>
      <c r="N1691" s="23">
        <f>IF(L1691="","",IF(NOT(ISNUMBER(crono_ano)),"Informe o ano",IF(L1691&lt;crono_ano,"Antes do ano",IF(L1691&gt;crono_ano,"Depois do ano","No ano"))))</f>
        <v/>
      </c>
      <c r="O1691" s="39">
        <f>IF(F1691="","",IF(COUNTIF(F$7:F1691,F1691)=1,1,0))</f>
        <v/>
      </c>
      <c r="P1691" s="39">
        <f>IF(A1691&amp;B1691&amp;C1691="","",IF(AND(O1691=1,N(G1691)&gt;0),IF(INDEX(pl_ativa,MAX(1,N(G1691)))="Sim",1,0),0))</f>
        <v/>
      </c>
      <c r="Q1691" s="39">
        <f>IF(F1691="","",COUNTIFS(ex_chave_oc,F1691,ex_cancelada,"&lt;&gt;Sim"))</f>
        <v/>
      </c>
      <c r="R1691" s="51">
        <f>IF(P1691="","",IF(AND(P1691=1,N(Q1691)&gt;0),1,0))</f>
        <v/>
      </c>
      <c r="S1691" s="30">
        <f>IF(P1691="","",IF(F1691="","ERRO: data prevista ausente ou inválida",IF(O1691=0,"Duplicada: contada uma vez",IF(N(G1691)=0,"ERRO: tarefa fora do Plano Mestre",IF(P1691=0,"Tarefa retirada do plano: não conta","OK")))))</f>
        <v/>
      </c>
    </row>
    <row r="1692">
      <c r="A1692" s="29" t="n"/>
      <c r="B1692" s="25" t="n"/>
      <c r="C1692" s="49" t="n"/>
      <c r="D1692" s="29" t="n"/>
      <c r="E1692" s="23">
        <f>IF(OR(A1692="",B1692=""),"",A1692&amp;"|"&amp;B1692)</f>
        <v/>
      </c>
      <c r="F1692" s="30">
        <f>IF(OR(E1692="",NOT(ISNUMBER(C1692))),"",E1692&amp;"|"&amp;YEAR(C1692)&amp;"-"&amp;RIGHT("0"&amp;MONTH(C1692),2)&amp;"-"&amp;RIGHT("0"&amp;DAY(C1692),2))</f>
        <v/>
      </c>
      <c r="G1692" s="26">
        <f>IF(E1692="","",IFERROR(MATCH(E1692,pl_chave,0),0))</f>
        <v/>
      </c>
      <c r="H1692" s="23">
        <f>IF(G1692="","",IF(G1692=0,"Tarefa fora do plano",INDEX(pl_tag,G1692)))</f>
        <v/>
      </c>
      <c r="I1692" s="30">
        <f>IF(N(G1692)=0,"",INDEX(pl_atividade,G1692))</f>
        <v/>
      </c>
      <c r="J1692" s="50">
        <f>IF(N(G1692)=0,"",INDEX(pl_especialidade,G1692))</f>
        <v/>
      </c>
      <c r="K1692" s="28">
        <f>IF(N(G1692)=0,"",INDEX(pl_duracao,G1692))</f>
        <v/>
      </c>
      <c r="L1692" s="39">
        <f>IF(ISNUMBER(C1692),YEAR(C1692),"")</f>
        <v/>
      </c>
      <c r="M1692" s="39">
        <f>IF(ISNUMBER(C1692),MONTH(C1692),"")</f>
        <v/>
      </c>
      <c r="N1692" s="23">
        <f>IF(L1692="","",IF(NOT(ISNUMBER(crono_ano)),"Informe o ano",IF(L1692&lt;crono_ano,"Antes do ano",IF(L1692&gt;crono_ano,"Depois do ano","No ano"))))</f>
        <v/>
      </c>
      <c r="O1692" s="39">
        <f>IF(F1692="","",IF(COUNTIF(F$7:F1692,F1692)=1,1,0))</f>
        <v/>
      </c>
      <c r="P1692" s="39">
        <f>IF(A1692&amp;B1692&amp;C1692="","",IF(AND(O1692=1,N(G1692)&gt;0),IF(INDEX(pl_ativa,MAX(1,N(G1692)))="Sim",1,0),0))</f>
        <v/>
      </c>
      <c r="Q1692" s="39">
        <f>IF(F1692="","",COUNTIFS(ex_chave_oc,F1692,ex_cancelada,"&lt;&gt;Sim"))</f>
        <v/>
      </c>
      <c r="R1692" s="51">
        <f>IF(P1692="","",IF(AND(P1692=1,N(Q1692)&gt;0),1,0))</f>
        <v/>
      </c>
      <c r="S1692" s="30">
        <f>IF(P1692="","",IF(F1692="","ERRO: data prevista ausente ou inválida",IF(O1692=0,"Duplicada: contada uma vez",IF(N(G1692)=0,"ERRO: tarefa fora do Plano Mestre",IF(P1692=0,"Tarefa retirada do plano: não conta","OK")))))</f>
        <v/>
      </c>
    </row>
    <row r="1693">
      <c r="A1693" s="29" t="n"/>
      <c r="B1693" s="25" t="n"/>
      <c r="C1693" s="49" t="n"/>
      <c r="D1693" s="29" t="n"/>
      <c r="E1693" s="23">
        <f>IF(OR(A1693="",B1693=""),"",A1693&amp;"|"&amp;B1693)</f>
        <v/>
      </c>
      <c r="F1693" s="30">
        <f>IF(OR(E1693="",NOT(ISNUMBER(C1693))),"",E1693&amp;"|"&amp;YEAR(C1693)&amp;"-"&amp;RIGHT("0"&amp;MONTH(C1693),2)&amp;"-"&amp;RIGHT("0"&amp;DAY(C1693),2))</f>
        <v/>
      </c>
      <c r="G1693" s="26">
        <f>IF(E1693="","",IFERROR(MATCH(E1693,pl_chave,0),0))</f>
        <v/>
      </c>
      <c r="H1693" s="23">
        <f>IF(G1693="","",IF(G1693=0,"Tarefa fora do plano",INDEX(pl_tag,G1693)))</f>
        <v/>
      </c>
      <c r="I1693" s="30">
        <f>IF(N(G1693)=0,"",INDEX(pl_atividade,G1693))</f>
        <v/>
      </c>
      <c r="J1693" s="50">
        <f>IF(N(G1693)=0,"",INDEX(pl_especialidade,G1693))</f>
        <v/>
      </c>
      <c r="K1693" s="28">
        <f>IF(N(G1693)=0,"",INDEX(pl_duracao,G1693))</f>
        <v/>
      </c>
      <c r="L1693" s="39">
        <f>IF(ISNUMBER(C1693),YEAR(C1693),"")</f>
        <v/>
      </c>
      <c r="M1693" s="39">
        <f>IF(ISNUMBER(C1693),MONTH(C1693),"")</f>
        <v/>
      </c>
      <c r="N1693" s="23">
        <f>IF(L1693="","",IF(NOT(ISNUMBER(crono_ano)),"Informe o ano",IF(L1693&lt;crono_ano,"Antes do ano",IF(L1693&gt;crono_ano,"Depois do ano","No ano"))))</f>
        <v/>
      </c>
      <c r="O1693" s="39">
        <f>IF(F1693="","",IF(COUNTIF(F$7:F1693,F1693)=1,1,0))</f>
        <v/>
      </c>
      <c r="P1693" s="39">
        <f>IF(A1693&amp;B1693&amp;C1693="","",IF(AND(O1693=1,N(G1693)&gt;0),IF(INDEX(pl_ativa,MAX(1,N(G1693)))="Sim",1,0),0))</f>
        <v/>
      </c>
      <c r="Q1693" s="39">
        <f>IF(F1693="","",COUNTIFS(ex_chave_oc,F1693,ex_cancelada,"&lt;&gt;Sim"))</f>
        <v/>
      </c>
      <c r="R1693" s="51">
        <f>IF(P1693="","",IF(AND(P1693=1,N(Q1693)&gt;0),1,0))</f>
        <v/>
      </c>
      <c r="S1693" s="30">
        <f>IF(P1693="","",IF(F1693="","ERRO: data prevista ausente ou inválida",IF(O1693=0,"Duplicada: contada uma vez",IF(N(G1693)=0,"ERRO: tarefa fora do Plano Mestre",IF(P1693=0,"Tarefa retirada do plano: não conta","OK")))))</f>
        <v/>
      </c>
    </row>
    <row r="1694">
      <c r="A1694" s="29" t="n"/>
      <c r="B1694" s="25" t="n"/>
      <c r="C1694" s="49" t="n"/>
      <c r="D1694" s="29" t="n"/>
      <c r="E1694" s="23">
        <f>IF(OR(A1694="",B1694=""),"",A1694&amp;"|"&amp;B1694)</f>
        <v/>
      </c>
      <c r="F1694" s="30">
        <f>IF(OR(E1694="",NOT(ISNUMBER(C1694))),"",E1694&amp;"|"&amp;YEAR(C1694)&amp;"-"&amp;RIGHT("0"&amp;MONTH(C1694),2)&amp;"-"&amp;RIGHT("0"&amp;DAY(C1694),2))</f>
        <v/>
      </c>
      <c r="G1694" s="26">
        <f>IF(E1694="","",IFERROR(MATCH(E1694,pl_chave,0),0))</f>
        <v/>
      </c>
      <c r="H1694" s="23">
        <f>IF(G1694="","",IF(G1694=0,"Tarefa fora do plano",INDEX(pl_tag,G1694)))</f>
        <v/>
      </c>
      <c r="I1694" s="30">
        <f>IF(N(G1694)=0,"",INDEX(pl_atividade,G1694))</f>
        <v/>
      </c>
      <c r="J1694" s="50">
        <f>IF(N(G1694)=0,"",INDEX(pl_especialidade,G1694))</f>
        <v/>
      </c>
      <c r="K1694" s="28">
        <f>IF(N(G1694)=0,"",INDEX(pl_duracao,G1694))</f>
        <v/>
      </c>
      <c r="L1694" s="39">
        <f>IF(ISNUMBER(C1694),YEAR(C1694),"")</f>
        <v/>
      </c>
      <c r="M1694" s="39">
        <f>IF(ISNUMBER(C1694),MONTH(C1694),"")</f>
        <v/>
      </c>
      <c r="N1694" s="23">
        <f>IF(L1694="","",IF(NOT(ISNUMBER(crono_ano)),"Informe o ano",IF(L1694&lt;crono_ano,"Antes do ano",IF(L1694&gt;crono_ano,"Depois do ano","No ano"))))</f>
        <v/>
      </c>
      <c r="O1694" s="39">
        <f>IF(F1694="","",IF(COUNTIF(F$7:F1694,F1694)=1,1,0))</f>
        <v/>
      </c>
      <c r="P1694" s="39">
        <f>IF(A1694&amp;B1694&amp;C1694="","",IF(AND(O1694=1,N(G1694)&gt;0),IF(INDEX(pl_ativa,MAX(1,N(G1694)))="Sim",1,0),0))</f>
        <v/>
      </c>
      <c r="Q1694" s="39">
        <f>IF(F1694="","",COUNTIFS(ex_chave_oc,F1694,ex_cancelada,"&lt;&gt;Sim"))</f>
        <v/>
      </c>
      <c r="R1694" s="51">
        <f>IF(P1694="","",IF(AND(P1694=1,N(Q1694)&gt;0),1,0))</f>
        <v/>
      </c>
      <c r="S1694" s="30">
        <f>IF(P1694="","",IF(F1694="","ERRO: data prevista ausente ou inválida",IF(O1694=0,"Duplicada: contada uma vez",IF(N(G1694)=0,"ERRO: tarefa fora do Plano Mestre",IF(P1694=0,"Tarefa retirada do plano: não conta","OK")))))</f>
        <v/>
      </c>
    </row>
    <row r="1695">
      <c r="A1695" s="29" t="n"/>
      <c r="B1695" s="25" t="n"/>
      <c r="C1695" s="49" t="n"/>
      <c r="D1695" s="29" t="n"/>
      <c r="E1695" s="23">
        <f>IF(OR(A1695="",B1695=""),"",A1695&amp;"|"&amp;B1695)</f>
        <v/>
      </c>
      <c r="F1695" s="30">
        <f>IF(OR(E1695="",NOT(ISNUMBER(C1695))),"",E1695&amp;"|"&amp;YEAR(C1695)&amp;"-"&amp;RIGHT("0"&amp;MONTH(C1695),2)&amp;"-"&amp;RIGHT("0"&amp;DAY(C1695),2))</f>
        <v/>
      </c>
      <c r="G1695" s="26">
        <f>IF(E1695="","",IFERROR(MATCH(E1695,pl_chave,0),0))</f>
        <v/>
      </c>
      <c r="H1695" s="23">
        <f>IF(G1695="","",IF(G1695=0,"Tarefa fora do plano",INDEX(pl_tag,G1695)))</f>
        <v/>
      </c>
      <c r="I1695" s="30">
        <f>IF(N(G1695)=0,"",INDEX(pl_atividade,G1695))</f>
        <v/>
      </c>
      <c r="J1695" s="50">
        <f>IF(N(G1695)=0,"",INDEX(pl_especialidade,G1695))</f>
        <v/>
      </c>
      <c r="K1695" s="28">
        <f>IF(N(G1695)=0,"",INDEX(pl_duracao,G1695))</f>
        <v/>
      </c>
      <c r="L1695" s="39">
        <f>IF(ISNUMBER(C1695),YEAR(C1695),"")</f>
        <v/>
      </c>
      <c r="M1695" s="39">
        <f>IF(ISNUMBER(C1695),MONTH(C1695),"")</f>
        <v/>
      </c>
      <c r="N1695" s="23">
        <f>IF(L1695="","",IF(NOT(ISNUMBER(crono_ano)),"Informe o ano",IF(L1695&lt;crono_ano,"Antes do ano",IF(L1695&gt;crono_ano,"Depois do ano","No ano"))))</f>
        <v/>
      </c>
      <c r="O1695" s="39">
        <f>IF(F1695="","",IF(COUNTIF(F$7:F1695,F1695)=1,1,0))</f>
        <v/>
      </c>
      <c r="P1695" s="39">
        <f>IF(A1695&amp;B1695&amp;C1695="","",IF(AND(O1695=1,N(G1695)&gt;0),IF(INDEX(pl_ativa,MAX(1,N(G1695)))="Sim",1,0),0))</f>
        <v/>
      </c>
      <c r="Q1695" s="39">
        <f>IF(F1695="","",COUNTIFS(ex_chave_oc,F1695,ex_cancelada,"&lt;&gt;Sim"))</f>
        <v/>
      </c>
      <c r="R1695" s="51">
        <f>IF(P1695="","",IF(AND(P1695=1,N(Q1695)&gt;0),1,0))</f>
        <v/>
      </c>
      <c r="S1695" s="30">
        <f>IF(P1695="","",IF(F1695="","ERRO: data prevista ausente ou inválida",IF(O1695=0,"Duplicada: contada uma vez",IF(N(G1695)=0,"ERRO: tarefa fora do Plano Mestre",IF(P1695=0,"Tarefa retirada do plano: não conta","OK")))))</f>
        <v/>
      </c>
    </row>
    <row r="1696">
      <c r="A1696" s="29" t="n"/>
      <c r="B1696" s="25" t="n"/>
      <c r="C1696" s="49" t="n"/>
      <c r="D1696" s="29" t="n"/>
      <c r="E1696" s="23">
        <f>IF(OR(A1696="",B1696=""),"",A1696&amp;"|"&amp;B1696)</f>
        <v/>
      </c>
      <c r="F1696" s="30">
        <f>IF(OR(E1696="",NOT(ISNUMBER(C1696))),"",E1696&amp;"|"&amp;YEAR(C1696)&amp;"-"&amp;RIGHT("0"&amp;MONTH(C1696),2)&amp;"-"&amp;RIGHT("0"&amp;DAY(C1696),2))</f>
        <v/>
      </c>
      <c r="G1696" s="26">
        <f>IF(E1696="","",IFERROR(MATCH(E1696,pl_chave,0),0))</f>
        <v/>
      </c>
      <c r="H1696" s="23">
        <f>IF(G1696="","",IF(G1696=0,"Tarefa fora do plano",INDEX(pl_tag,G1696)))</f>
        <v/>
      </c>
      <c r="I1696" s="30">
        <f>IF(N(G1696)=0,"",INDEX(pl_atividade,G1696))</f>
        <v/>
      </c>
      <c r="J1696" s="50">
        <f>IF(N(G1696)=0,"",INDEX(pl_especialidade,G1696))</f>
        <v/>
      </c>
      <c r="K1696" s="28">
        <f>IF(N(G1696)=0,"",INDEX(pl_duracao,G1696))</f>
        <v/>
      </c>
      <c r="L1696" s="39">
        <f>IF(ISNUMBER(C1696),YEAR(C1696),"")</f>
        <v/>
      </c>
      <c r="M1696" s="39">
        <f>IF(ISNUMBER(C1696),MONTH(C1696),"")</f>
        <v/>
      </c>
      <c r="N1696" s="23">
        <f>IF(L1696="","",IF(NOT(ISNUMBER(crono_ano)),"Informe o ano",IF(L1696&lt;crono_ano,"Antes do ano",IF(L1696&gt;crono_ano,"Depois do ano","No ano"))))</f>
        <v/>
      </c>
      <c r="O1696" s="39">
        <f>IF(F1696="","",IF(COUNTIF(F$7:F1696,F1696)=1,1,0))</f>
        <v/>
      </c>
      <c r="P1696" s="39">
        <f>IF(A1696&amp;B1696&amp;C1696="","",IF(AND(O1696=1,N(G1696)&gt;0),IF(INDEX(pl_ativa,MAX(1,N(G1696)))="Sim",1,0),0))</f>
        <v/>
      </c>
      <c r="Q1696" s="39">
        <f>IF(F1696="","",COUNTIFS(ex_chave_oc,F1696,ex_cancelada,"&lt;&gt;Sim"))</f>
        <v/>
      </c>
      <c r="R1696" s="51">
        <f>IF(P1696="","",IF(AND(P1696=1,N(Q1696)&gt;0),1,0))</f>
        <v/>
      </c>
      <c r="S1696" s="30">
        <f>IF(P1696="","",IF(F1696="","ERRO: data prevista ausente ou inválida",IF(O1696=0,"Duplicada: contada uma vez",IF(N(G1696)=0,"ERRO: tarefa fora do Plano Mestre",IF(P1696=0,"Tarefa retirada do plano: não conta","OK")))))</f>
        <v/>
      </c>
    </row>
    <row r="1697">
      <c r="A1697" s="29" t="n"/>
      <c r="B1697" s="25" t="n"/>
      <c r="C1697" s="49" t="n"/>
      <c r="D1697" s="29" t="n"/>
      <c r="E1697" s="23">
        <f>IF(OR(A1697="",B1697=""),"",A1697&amp;"|"&amp;B1697)</f>
        <v/>
      </c>
      <c r="F1697" s="30">
        <f>IF(OR(E1697="",NOT(ISNUMBER(C1697))),"",E1697&amp;"|"&amp;YEAR(C1697)&amp;"-"&amp;RIGHT("0"&amp;MONTH(C1697),2)&amp;"-"&amp;RIGHT("0"&amp;DAY(C1697),2))</f>
        <v/>
      </c>
      <c r="G1697" s="26">
        <f>IF(E1697="","",IFERROR(MATCH(E1697,pl_chave,0),0))</f>
        <v/>
      </c>
      <c r="H1697" s="23">
        <f>IF(G1697="","",IF(G1697=0,"Tarefa fora do plano",INDEX(pl_tag,G1697)))</f>
        <v/>
      </c>
      <c r="I1697" s="30">
        <f>IF(N(G1697)=0,"",INDEX(pl_atividade,G1697))</f>
        <v/>
      </c>
      <c r="J1697" s="50">
        <f>IF(N(G1697)=0,"",INDEX(pl_especialidade,G1697))</f>
        <v/>
      </c>
      <c r="K1697" s="28">
        <f>IF(N(G1697)=0,"",INDEX(pl_duracao,G1697))</f>
        <v/>
      </c>
      <c r="L1697" s="39">
        <f>IF(ISNUMBER(C1697),YEAR(C1697),"")</f>
        <v/>
      </c>
      <c r="M1697" s="39">
        <f>IF(ISNUMBER(C1697),MONTH(C1697),"")</f>
        <v/>
      </c>
      <c r="N1697" s="23">
        <f>IF(L1697="","",IF(NOT(ISNUMBER(crono_ano)),"Informe o ano",IF(L1697&lt;crono_ano,"Antes do ano",IF(L1697&gt;crono_ano,"Depois do ano","No ano"))))</f>
        <v/>
      </c>
      <c r="O1697" s="39">
        <f>IF(F1697="","",IF(COUNTIF(F$7:F1697,F1697)=1,1,0))</f>
        <v/>
      </c>
      <c r="P1697" s="39">
        <f>IF(A1697&amp;B1697&amp;C1697="","",IF(AND(O1697=1,N(G1697)&gt;0),IF(INDEX(pl_ativa,MAX(1,N(G1697)))="Sim",1,0),0))</f>
        <v/>
      </c>
      <c r="Q1697" s="39">
        <f>IF(F1697="","",COUNTIFS(ex_chave_oc,F1697,ex_cancelada,"&lt;&gt;Sim"))</f>
        <v/>
      </c>
      <c r="R1697" s="51">
        <f>IF(P1697="","",IF(AND(P1697=1,N(Q1697)&gt;0),1,0))</f>
        <v/>
      </c>
      <c r="S1697" s="30">
        <f>IF(P1697="","",IF(F1697="","ERRO: data prevista ausente ou inválida",IF(O1697=0,"Duplicada: contada uma vez",IF(N(G1697)=0,"ERRO: tarefa fora do Plano Mestre",IF(P1697=0,"Tarefa retirada do plano: não conta","OK")))))</f>
        <v/>
      </c>
    </row>
    <row r="1698">
      <c r="A1698" s="29" t="n"/>
      <c r="B1698" s="25" t="n"/>
      <c r="C1698" s="49" t="n"/>
      <c r="D1698" s="29" t="n"/>
      <c r="E1698" s="23">
        <f>IF(OR(A1698="",B1698=""),"",A1698&amp;"|"&amp;B1698)</f>
        <v/>
      </c>
      <c r="F1698" s="30">
        <f>IF(OR(E1698="",NOT(ISNUMBER(C1698))),"",E1698&amp;"|"&amp;YEAR(C1698)&amp;"-"&amp;RIGHT("0"&amp;MONTH(C1698),2)&amp;"-"&amp;RIGHT("0"&amp;DAY(C1698),2))</f>
        <v/>
      </c>
      <c r="G1698" s="26">
        <f>IF(E1698="","",IFERROR(MATCH(E1698,pl_chave,0),0))</f>
        <v/>
      </c>
      <c r="H1698" s="23">
        <f>IF(G1698="","",IF(G1698=0,"Tarefa fora do plano",INDEX(pl_tag,G1698)))</f>
        <v/>
      </c>
      <c r="I1698" s="30">
        <f>IF(N(G1698)=0,"",INDEX(pl_atividade,G1698))</f>
        <v/>
      </c>
      <c r="J1698" s="50">
        <f>IF(N(G1698)=0,"",INDEX(pl_especialidade,G1698))</f>
        <v/>
      </c>
      <c r="K1698" s="28">
        <f>IF(N(G1698)=0,"",INDEX(pl_duracao,G1698))</f>
        <v/>
      </c>
      <c r="L1698" s="39">
        <f>IF(ISNUMBER(C1698),YEAR(C1698),"")</f>
        <v/>
      </c>
      <c r="M1698" s="39">
        <f>IF(ISNUMBER(C1698),MONTH(C1698),"")</f>
        <v/>
      </c>
      <c r="N1698" s="23">
        <f>IF(L1698="","",IF(NOT(ISNUMBER(crono_ano)),"Informe o ano",IF(L1698&lt;crono_ano,"Antes do ano",IF(L1698&gt;crono_ano,"Depois do ano","No ano"))))</f>
        <v/>
      </c>
      <c r="O1698" s="39">
        <f>IF(F1698="","",IF(COUNTIF(F$7:F1698,F1698)=1,1,0))</f>
        <v/>
      </c>
      <c r="P1698" s="39">
        <f>IF(A1698&amp;B1698&amp;C1698="","",IF(AND(O1698=1,N(G1698)&gt;0),IF(INDEX(pl_ativa,MAX(1,N(G1698)))="Sim",1,0),0))</f>
        <v/>
      </c>
      <c r="Q1698" s="39">
        <f>IF(F1698="","",COUNTIFS(ex_chave_oc,F1698,ex_cancelada,"&lt;&gt;Sim"))</f>
        <v/>
      </c>
      <c r="R1698" s="51">
        <f>IF(P1698="","",IF(AND(P1698=1,N(Q1698)&gt;0),1,0))</f>
        <v/>
      </c>
      <c r="S1698" s="30">
        <f>IF(P1698="","",IF(F1698="","ERRO: data prevista ausente ou inválida",IF(O1698=0,"Duplicada: contada uma vez",IF(N(G1698)=0,"ERRO: tarefa fora do Plano Mestre",IF(P1698=0,"Tarefa retirada do plano: não conta","OK")))))</f>
        <v/>
      </c>
    </row>
    <row r="1699">
      <c r="A1699" s="29" t="n"/>
      <c r="B1699" s="25" t="n"/>
      <c r="C1699" s="49" t="n"/>
      <c r="D1699" s="29" t="n"/>
      <c r="E1699" s="23">
        <f>IF(OR(A1699="",B1699=""),"",A1699&amp;"|"&amp;B1699)</f>
        <v/>
      </c>
      <c r="F1699" s="30">
        <f>IF(OR(E1699="",NOT(ISNUMBER(C1699))),"",E1699&amp;"|"&amp;YEAR(C1699)&amp;"-"&amp;RIGHT("0"&amp;MONTH(C1699),2)&amp;"-"&amp;RIGHT("0"&amp;DAY(C1699),2))</f>
        <v/>
      </c>
      <c r="G1699" s="26">
        <f>IF(E1699="","",IFERROR(MATCH(E1699,pl_chave,0),0))</f>
        <v/>
      </c>
      <c r="H1699" s="23">
        <f>IF(G1699="","",IF(G1699=0,"Tarefa fora do plano",INDEX(pl_tag,G1699)))</f>
        <v/>
      </c>
      <c r="I1699" s="30">
        <f>IF(N(G1699)=0,"",INDEX(pl_atividade,G1699))</f>
        <v/>
      </c>
      <c r="J1699" s="50">
        <f>IF(N(G1699)=0,"",INDEX(pl_especialidade,G1699))</f>
        <v/>
      </c>
      <c r="K1699" s="28">
        <f>IF(N(G1699)=0,"",INDEX(pl_duracao,G1699))</f>
        <v/>
      </c>
      <c r="L1699" s="39">
        <f>IF(ISNUMBER(C1699),YEAR(C1699),"")</f>
        <v/>
      </c>
      <c r="M1699" s="39">
        <f>IF(ISNUMBER(C1699),MONTH(C1699),"")</f>
        <v/>
      </c>
      <c r="N1699" s="23">
        <f>IF(L1699="","",IF(NOT(ISNUMBER(crono_ano)),"Informe o ano",IF(L1699&lt;crono_ano,"Antes do ano",IF(L1699&gt;crono_ano,"Depois do ano","No ano"))))</f>
        <v/>
      </c>
      <c r="O1699" s="39">
        <f>IF(F1699="","",IF(COUNTIF(F$7:F1699,F1699)=1,1,0))</f>
        <v/>
      </c>
      <c r="P1699" s="39">
        <f>IF(A1699&amp;B1699&amp;C1699="","",IF(AND(O1699=1,N(G1699)&gt;0),IF(INDEX(pl_ativa,MAX(1,N(G1699)))="Sim",1,0),0))</f>
        <v/>
      </c>
      <c r="Q1699" s="39">
        <f>IF(F1699="","",COUNTIFS(ex_chave_oc,F1699,ex_cancelada,"&lt;&gt;Sim"))</f>
        <v/>
      </c>
      <c r="R1699" s="51">
        <f>IF(P1699="","",IF(AND(P1699=1,N(Q1699)&gt;0),1,0))</f>
        <v/>
      </c>
      <c r="S1699" s="30">
        <f>IF(P1699="","",IF(F1699="","ERRO: data prevista ausente ou inválida",IF(O1699=0,"Duplicada: contada uma vez",IF(N(G1699)=0,"ERRO: tarefa fora do Plano Mestre",IF(P1699=0,"Tarefa retirada do plano: não conta","OK")))))</f>
        <v/>
      </c>
    </row>
    <row r="1700">
      <c r="A1700" s="29" t="n"/>
      <c r="B1700" s="25" t="n"/>
      <c r="C1700" s="49" t="n"/>
      <c r="D1700" s="29" t="n"/>
      <c r="E1700" s="23">
        <f>IF(OR(A1700="",B1700=""),"",A1700&amp;"|"&amp;B1700)</f>
        <v/>
      </c>
      <c r="F1700" s="30">
        <f>IF(OR(E1700="",NOT(ISNUMBER(C1700))),"",E1700&amp;"|"&amp;YEAR(C1700)&amp;"-"&amp;RIGHT("0"&amp;MONTH(C1700),2)&amp;"-"&amp;RIGHT("0"&amp;DAY(C1700),2))</f>
        <v/>
      </c>
      <c r="G1700" s="26">
        <f>IF(E1700="","",IFERROR(MATCH(E1700,pl_chave,0),0))</f>
        <v/>
      </c>
      <c r="H1700" s="23">
        <f>IF(G1700="","",IF(G1700=0,"Tarefa fora do plano",INDEX(pl_tag,G1700)))</f>
        <v/>
      </c>
      <c r="I1700" s="30">
        <f>IF(N(G1700)=0,"",INDEX(pl_atividade,G1700))</f>
        <v/>
      </c>
      <c r="J1700" s="50">
        <f>IF(N(G1700)=0,"",INDEX(pl_especialidade,G1700))</f>
        <v/>
      </c>
      <c r="K1700" s="28">
        <f>IF(N(G1700)=0,"",INDEX(pl_duracao,G1700))</f>
        <v/>
      </c>
      <c r="L1700" s="39">
        <f>IF(ISNUMBER(C1700),YEAR(C1700),"")</f>
        <v/>
      </c>
      <c r="M1700" s="39">
        <f>IF(ISNUMBER(C1700),MONTH(C1700),"")</f>
        <v/>
      </c>
      <c r="N1700" s="23">
        <f>IF(L1700="","",IF(NOT(ISNUMBER(crono_ano)),"Informe o ano",IF(L1700&lt;crono_ano,"Antes do ano",IF(L1700&gt;crono_ano,"Depois do ano","No ano"))))</f>
        <v/>
      </c>
      <c r="O1700" s="39">
        <f>IF(F1700="","",IF(COUNTIF(F$7:F1700,F1700)=1,1,0))</f>
        <v/>
      </c>
      <c r="P1700" s="39">
        <f>IF(A1700&amp;B1700&amp;C1700="","",IF(AND(O1700=1,N(G1700)&gt;0),IF(INDEX(pl_ativa,MAX(1,N(G1700)))="Sim",1,0),0))</f>
        <v/>
      </c>
      <c r="Q1700" s="39">
        <f>IF(F1700="","",COUNTIFS(ex_chave_oc,F1700,ex_cancelada,"&lt;&gt;Sim"))</f>
        <v/>
      </c>
      <c r="R1700" s="51">
        <f>IF(P1700="","",IF(AND(P1700=1,N(Q1700)&gt;0),1,0))</f>
        <v/>
      </c>
      <c r="S1700" s="30">
        <f>IF(P1700="","",IF(F1700="","ERRO: data prevista ausente ou inválida",IF(O1700=0,"Duplicada: contada uma vez",IF(N(G1700)=0,"ERRO: tarefa fora do Plano Mestre",IF(P1700=0,"Tarefa retirada do plano: não conta","OK")))))</f>
        <v/>
      </c>
    </row>
    <row r="1701">
      <c r="A1701" s="29" t="n"/>
      <c r="B1701" s="25" t="n"/>
      <c r="C1701" s="49" t="n"/>
      <c r="D1701" s="29" t="n"/>
      <c r="E1701" s="23">
        <f>IF(OR(A1701="",B1701=""),"",A1701&amp;"|"&amp;B1701)</f>
        <v/>
      </c>
      <c r="F1701" s="30">
        <f>IF(OR(E1701="",NOT(ISNUMBER(C1701))),"",E1701&amp;"|"&amp;YEAR(C1701)&amp;"-"&amp;RIGHT("0"&amp;MONTH(C1701),2)&amp;"-"&amp;RIGHT("0"&amp;DAY(C1701),2))</f>
        <v/>
      </c>
      <c r="G1701" s="26">
        <f>IF(E1701="","",IFERROR(MATCH(E1701,pl_chave,0),0))</f>
        <v/>
      </c>
      <c r="H1701" s="23">
        <f>IF(G1701="","",IF(G1701=0,"Tarefa fora do plano",INDEX(pl_tag,G1701)))</f>
        <v/>
      </c>
      <c r="I1701" s="30">
        <f>IF(N(G1701)=0,"",INDEX(pl_atividade,G1701))</f>
        <v/>
      </c>
      <c r="J1701" s="50">
        <f>IF(N(G1701)=0,"",INDEX(pl_especialidade,G1701))</f>
        <v/>
      </c>
      <c r="K1701" s="28">
        <f>IF(N(G1701)=0,"",INDEX(pl_duracao,G1701))</f>
        <v/>
      </c>
      <c r="L1701" s="39">
        <f>IF(ISNUMBER(C1701),YEAR(C1701),"")</f>
        <v/>
      </c>
      <c r="M1701" s="39">
        <f>IF(ISNUMBER(C1701),MONTH(C1701),"")</f>
        <v/>
      </c>
      <c r="N1701" s="23">
        <f>IF(L1701="","",IF(NOT(ISNUMBER(crono_ano)),"Informe o ano",IF(L1701&lt;crono_ano,"Antes do ano",IF(L1701&gt;crono_ano,"Depois do ano","No ano"))))</f>
        <v/>
      </c>
      <c r="O1701" s="39">
        <f>IF(F1701="","",IF(COUNTIF(F$7:F1701,F1701)=1,1,0))</f>
        <v/>
      </c>
      <c r="P1701" s="39">
        <f>IF(A1701&amp;B1701&amp;C1701="","",IF(AND(O1701=1,N(G1701)&gt;0),IF(INDEX(pl_ativa,MAX(1,N(G1701)))="Sim",1,0),0))</f>
        <v/>
      </c>
      <c r="Q1701" s="39">
        <f>IF(F1701="","",COUNTIFS(ex_chave_oc,F1701,ex_cancelada,"&lt;&gt;Sim"))</f>
        <v/>
      </c>
      <c r="R1701" s="51">
        <f>IF(P1701="","",IF(AND(P1701=1,N(Q1701)&gt;0),1,0))</f>
        <v/>
      </c>
      <c r="S1701" s="30">
        <f>IF(P1701="","",IF(F1701="","ERRO: data prevista ausente ou inválida",IF(O1701=0,"Duplicada: contada uma vez",IF(N(G1701)=0,"ERRO: tarefa fora do Plano Mestre",IF(P1701=0,"Tarefa retirada do plano: não conta","OK")))))</f>
        <v/>
      </c>
    </row>
    <row r="1702">
      <c r="A1702" s="29" t="n"/>
      <c r="B1702" s="25" t="n"/>
      <c r="C1702" s="49" t="n"/>
      <c r="D1702" s="29" t="n"/>
      <c r="E1702" s="23">
        <f>IF(OR(A1702="",B1702=""),"",A1702&amp;"|"&amp;B1702)</f>
        <v/>
      </c>
      <c r="F1702" s="30">
        <f>IF(OR(E1702="",NOT(ISNUMBER(C1702))),"",E1702&amp;"|"&amp;YEAR(C1702)&amp;"-"&amp;RIGHT("0"&amp;MONTH(C1702),2)&amp;"-"&amp;RIGHT("0"&amp;DAY(C1702),2))</f>
        <v/>
      </c>
      <c r="G1702" s="26">
        <f>IF(E1702="","",IFERROR(MATCH(E1702,pl_chave,0),0))</f>
        <v/>
      </c>
      <c r="H1702" s="23">
        <f>IF(G1702="","",IF(G1702=0,"Tarefa fora do plano",INDEX(pl_tag,G1702)))</f>
        <v/>
      </c>
      <c r="I1702" s="30">
        <f>IF(N(G1702)=0,"",INDEX(pl_atividade,G1702))</f>
        <v/>
      </c>
      <c r="J1702" s="50">
        <f>IF(N(G1702)=0,"",INDEX(pl_especialidade,G1702))</f>
        <v/>
      </c>
      <c r="K1702" s="28">
        <f>IF(N(G1702)=0,"",INDEX(pl_duracao,G1702))</f>
        <v/>
      </c>
      <c r="L1702" s="39">
        <f>IF(ISNUMBER(C1702),YEAR(C1702),"")</f>
        <v/>
      </c>
      <c r="M1702" s="39">
        <f>IF(ISNUMBER(C1702),MONTH(C1702),"")</f>
        <v/>
      </c>
      <c r="N1702" s="23">
        <f>IF(L1702="","",IF(NOT(ISNUMBER(crono_ano)),"Informe o ano",IF(L1702&lt;crono_ano,"Antes do ano",IF(L1702&gt;crono_ano,"Depois do ano","No ano"))))</f>
        <v/>
      </c>
      <c r="O1702" s="39">
        <f>IF(F1702="","",IF(COUNTIF(F$7:F1702,F1702)=1,1,0))</f>
        <v/>
      </c>
      <c r="P1702" s="39">
        <f>IF(A1702&amp;B1702&amp;C1702="","",IF(AND(O1702=1,N(G1702)&gt;0),IF(INDEX(pl_ativa,MAX(1,N(G1702)))="Sim",1,0),0))</f>
        <v/>
      </c>
      <c r="Q1702" s="39">
        <f>IF(F1702="","",COUNTIFS(ex_chave_oc,F1702,ex_cancelada,"&lt;&gt;Sim"))</f>
        <v/>
      </c>
      <c r="R1702" s="51">
        <f>IF(P1702="","",IF(AND(P1702=1,N(Q1702)&gt;0),1,0))</f>
        <v/>
      </c>
      <c r="S1702" s="30">
        <f>IF(P1702="","",IF(F1702="","ERRO: data prevista ausente ou inválida",IF(O1702=0,"Duplicada: contada uma vez",IF(N(G1702)=0,"ERRO: tarefa fora do Plano Mestre",IF(P1702=0,"Tarefa retirada do plano: não conta","OK")))))</f>
        <v/>
      </c>
    </row>
    <row r="1703">
      <c r="A1703" s="29" t="n"/>
      <c r="B1703" s="25" t="n"/>
      <c r="C1703" s="49" t="n"/>
      <c r="D1703" s="29" t="n"/>
      <c r="E1703" s="23">
        <f>IF(OR(A1703="",B1703=""),"",A1703&amp;"|"&amp;B1703)</f>
        <v/>
      </c>
      <c r="F1703" s="30">
        <f>IF(OR(E1703="",NOT(ISNUMBER(C1703))),"",E1703&amp;"|"&amp;YEAR(C1703)&amp;"-"&amp;RIGHT("0"&amp;MONTH(C1703),2)&amp;"-"&amp;RIGHT("0"&amp;DAY(C1703),2))</f>
        <v/>
      </c>
      <c r="G1703" s="26">
        <f>IF(E1703="","",IFERROR(MATCH(E1703,pl_chave,0),0))</f>
        <v/>
      </c>
      <c r="H1703" s="23">
        <f>IF(G1703="","",IF(G1703=0,"Tarefa fora do plano",INDEX(pl_tag,G1703)))</f>
        <v/>
      </c>
      <c r="I1703" s="30">
        <f>IF(N(G1703)=0,"",INDEX(pl_atividade,G1703))</f>
        <v/>
      </c>
      <c r="J1703" s="50">
        <f>IF(N(G1703)=0,"",INDEX(pl_especialidade,G1703))</f>
        <v/>
      </c>
      <c r="K1703" s="28">
        <f>IF(N(G1703)=0,"",INDEX(pl_duracao,G1703))</f>
        <v/>
      </c>
      <c r="L1703" s="39">
        <f>IF(ISNUMBER(C1703),YEAR(C1703),"")</f>
        <v/>
      </c>
      <c r="M1703" s="39">
        <f>IF(ISNUMBER(C1703),MONTH(C1703),"")</f>
        <v/>
      </c>
      <c r="N1703" s="23">
        <f>IF(L1703="","",IF(NOT(ISNUMBER(crono_ano)),"Informe o ano",IF(L1703&lt;crono_ano,"Antes do ano",IF(L1703&gt;crono_ano,"Depois do ano","No ano"))))</f>
        <v/>
      </c>
      <c r="O1703" s="39">
        <f>IF(F1703="","",IF(COUNTIF(F$7:F1703,F1703)=1,1,0))</f>
        <v/>
      </c>
      <c r="P1703" s="39">
        <f>IF(A1703&amp;B1703&amp;C1703="","",IF(AND(O1703=1,N(G1703)&gt;0),IF(INDEX(pl_ativa,MAX(1,N(G1703)))="Sim",1,0),0))</f>
        <v/>
      </c>
      <c r="Q1703" s="39">
        <f>IF(F1703="","",COUNTIFS(ex_chave_oc,F1703,ex_cancelada,"&lt;&gt;Sim"))</f>
        <v/>
      </c>
      <c r="R1703" s="51">
        <f>IF(P1703="","",IF(AND(P1703=1,N(Q1703)&gt;0),1,0))</f>
        <v/>
      </c>
      <c r="S1703" s="30">
        <f>IF(P1703="","",IF(F1703="","ERRO: data prevista ausente ou inválida",IF(O1703=0,"Duplicada: contada uma vez",IF(N(G1703)=0,"ERRO: tarefa fora do Plano Mestre",IF(P1703=0,"Tarefa retirada do plano: não conta","OK")))))</f>
        <v/>
      </c>
    </row>
    <row r="1704">
      <c r="A1704" s="29" t="n"/>
      <c r="B1704" s="25" t="n"/>
      <c r="C1704" s="49" t="n"/>
      <c r="D1704" s="29" t="n"/>
      <c r="E1704" s="23">
        <f>IF(OR(A1704="",B1704=""),"",A1704&amp;"|"&amp;B1704)</f>
        <v/>
      </c>
      <c r="F1704" s="30">
        <f>IF(OR(E1704="",NOT(ISNUMBER(C1704))),"",E1704&amp;"|"&amp;YEAR(C1704)&amp;"-"&amp;RIGHT("0"&amp;MONTH(C1704),2)&amp;"-"&amp;RIGHT("0"&amp;DAY(C1704),2))</f>
        <v/>
      </c>
      <c r="G1704" s="26">
        <f>IF(E1704="","",IFERROR(MATCH(E1704,pl_chave,0),0))</f>
        <v/>
      </c>
      <c r="H1704" s="23">
        <f>IF(G1704="","",IF(G1704=0,"Tarefa fora do plano",INDEX(pl_tag,G1704)))</f>
        <v/>
      </c>
      <c r="I1704" s="30">
        <f>IF(N(G1704)=0,"",INDEX(pl_atividade,G1704))</f>
        <v/>
      </c>
      <c r="J1704" s="50">
        <f>IF(N(G1704)=0,"",INDEX(pl_especialidade,G1704))</f>
        <v/>
      </c>
      <c r="K1704" s="28">
        <f>IF(N(G1704)=0,"",INDEX(pl_duracao,G1704))</f>
        <v/>
      </c>
      <c r="L1704" s="39">
        <f>IF(ISNUMBER(C1704),YEAR(C1704),"")</f>
        <v/>
      </c>
      <c r="M1704" s="39">
        <f>IF(ISNUMBER(C1704),MONTH(C1704),"")</f>
        <v/>
      </c>
      <c r="N1704" s="23">
        <f>IF(L1704="","",IF(NOT(ISNUMBER(crono_ano)),"Informe o ano",IF(L1704&lt;crono_ano,"Antes do ano",IF(L1704&gt;crono_ano,"Depois do ano","No ano"))))</f>
        <v/>
      </c>
      <c r="O1704" s="39">
        <f>IF(F1704="","",IF(COUNTIF(F$7:F1704,F1704)=1,1,0))</f>
        <v/>
      </c>
      <c r="P1704" s="39">
        <f>IF(A1704&amp;B1704&amp;C1704="","",IF(AND(O1704=1,N(G1704)&gt;0),IF(INDEX(pl_ativa,MAX(1,N(G1704)))="Sim",1,0),0))</f>
        <v/>
      </c>
      <c r="Q1704" s="39">
        <f>IF(F1704="","",COUNTIFS(ex_chave_oc,F1704,ex_cancelada,"&lt;&gt;Sim"))</f>
        <v/>
      </c>
      <c r="R1704" s="51">
        <f>IF(P1704="","",IF(AND(P1704=1,N(Q1704)&gt;0),1,0))</f>
        <v/>
      </c>
      <c r="S1704" s="30">
        <f>IF(P1704="","",IF(F1704="","ERRO: data prevista ausente ou inválida",IF(O1704=0,"Duplicada: contada uma vez",IF(N(G1704)=0,"ERRO: tarefa fora do Plano Mestre",IF(P1704=0,"Tarefa retirada do plano: não conta","OK")))))</f>
        <v/>
      </c>
    </row>
    <row r="1705">
      <c r="A1705" s="29" t="n"/>
      <c r="B1705" s="25" t="n"/>
      <c r="C1705" s="49" t="n"/>
      <c r="D1705" s="29" t="n"/>
      <c r="E1705" s="23">
        <f>IF(OR(A1705="",B1705=""),"",A1705&amp;"|"&amp;B1705)</f>
        <v/>
      </c>
      <c r="F1705" s="30">
        <f>IF(OR(E1705="",NOT(ISNUMBER(C1705))),"",E1705&amp;"|"&amp;YEAR(C1705)&amp;"-"&amp;RIGHT("0"&amp;MONTH(C1705),2)&amp;"-"&amp;RIGHT("0"&amp;DAY(C1705),2))</f>
        <v/>
      </c>
      <c r="G1705" s="26">
        <f>IF(E1705="","",IFERROR(MATCH(E1705,pl_chave,0),0))</f>
        <v/>
      </c>
      <c r="H1705" s="23">
        <f>IF(G1705="","",IF(G1705=0,"Tarefa fora do plano",INDEX(pl_tag,G1705)))</f>
        <v/>
      </c>
      <c r="I1705" s="30">
        <f>IF(N(G1705)=0,"",INDEX(pl_atividade,G1705))</f>
        <v/>
      </c>
      <c r="J1705" s="50">
        <f>IF(N(G1705)=0,"",INDEX(pl_especialidade,G1705))</f>
        <v/>
      </c>
      <c r="K1705" s="28">
        <f>IF(N(G1705)=0,"",INDEX(pl_duracao,G1705))</f>
        <v/>
      </c>
      <c r="L1705" s="39">
        <f>IF(ISNUMBER(C1705),YEAR(C1705),"")</f>
        <v/>
      </c>
      <c r="M1705" s="39">
        <f>IF(ISNUMBER(C1705),MONTH(C1705),"")</f>
        <v/>
      </c>
      <c r="N1705" s="23">
        <f>IF(L1705="","",IF(NOT(ISNUMBER(crono_ano)),"Informe o ano",IF(L1705&lt;crono_ano,"Antes do ano",IF(L1705&gt;crono_ano,"Depois do ano","No ano"))))</f>
        <v/>
      </c>
      <c r="O1705" s="39">
        <f>IF(F1705="","",IF(COUNTIF(F$7:F1705,F1705)=1,1,0))</f>
        <v/>
      </c>
      <c r="P1705" s="39">
        <f>IF(A1705&amp;B1705&amp;C1705="","",IF(AND(O1705=1,N(G1705)&gt;0),IF(INDEX(pl_ativa,MAX(1,N(G1705)))="Sim",1,0),0))</f>
        <v/>
      </c>
      <c r="Q1705" s="39">
        <f>IF(F1705="","",COUNTIFS(ex_chave_oc,F1705,ex_cancelada,"&lt;&gt;Sim"))</f>
        <v/>
      </c>
      <c r="R1705" s="51">
        <f>IF(P1705="","",IF(AND(P1705=1,N(Q1705)&gt;0),1,0))</f>
        <v/>
      </c>
      <c r="S1705" s="30">
        <f>IF(P1705="","",IF(F1705="","ERRO: data prevista ausente ou inválida",IF(O1705=0,"Duplicada: contada uma vez",IF(N(G1705)=0,"ERRO: tarefa fora do Plano Mestre",IF(P1705=0,"Tarefa retirada do plano: não conta","OK")))))</f>
        <v/>
      </c>
    </row>
    <row r="1706">
      <c r="A1706" s="29" t="n"/>
      <c r="B1706" s="25" t="n"/>
      <c r="C1706" s="49" t="n"/>
      <c r="D1706" s="29" t="n"/>
      <c r="E1706" s="23">
        <f>IF(OR(A1706="",B1706=""),"",A1706&amp;"|"&amp;B1706)</f>
        <v/>
      </c>
      <c r="F1706" s="30">
        <f>IF(OR(E1706="",NOT(ISNUMBER(C1706))),"",E1706&amp;"|"&amp;YEAR(C1706)&amp;"-"&amp;RIGHT("0"&amp;MONTH(C1706),2)&amp;"-"&amp;RIGHT("0"&amp;DAY(C1706),2))</f>
        <v/>
      </c>
      <c r="G1706" s="26">
        <f>IF(E1706="","",IFERROR(MATCH(E1706,pl_chave,0),0))</f>
        <v/>
      </c>
      <c r="H1706" s="23">
        <f>IF(G1706="","",IF(G1706=0,"Tarefa fora do plano",INDEX(pl_tag,G1706)))</f>
        <v/>
      </c>
      <c r="I1706" s="30">
        <f>IF(N(G1706)=0,"",INDEX(pl_atividade,G1706))</f>
        <v/>
      </c>
      <c r="J1706" s="50">
        <f>IF(N(G1706)=0,"",INDEX(pl_especialidade,G1706))</f>
        <v/>
      </c>
      <c r="K1706" s="28">
        <f>IF(N(G1706)=0,"",INDEX(pl_duracao,G1706))</f>
        <v/>
      </c>
      <c r="L1706" s="39">
        <f>IF(ISNUMBER(C1706),YEAR(C1706),"")</f>
        <v/>
      </c>
      <c r="M1706" s="39">
        <f>IF(ISNUMBER(C1706),MONTH(C1706),"")</f>
        <v/>
      </c>
      <c r="N1706" s="23">
        <f>IF(L1706="","",IF(NOT(ISNUMBER(crono_ano)),"Informe o ano",IF(L1706&lt;crono_ano,"Antes do ano",IF(L1706&gt;crono_ano,"Depois do ano","No ano"))))</f>
        <v/>
      </c>
      <c r="O1706" s="39">
        <f>IF(F1706="","",IF(COUNTIF(F$7:F1706,F1706)=1,1,0))</f>
        <v/>
      </c>
      <c r="P1706" s="39">
        <f>IF(A1706&amp;B1706&amp;C1706="","",IF(AND(O1706=1,N(G1706)&gt;0),IF(INDEX(pl_ativa,MAX(1,N(G1706)))="Sim",1,0),0))</f>
        <v/>
      </c>
      <c r="Q1706" s="39">
        <f>IF(F1706="","",COUNTIFS(ex_chave_oc,F1706,ex_cancelada,"&lt;&gt;Sim"))</f>
        <v/>
      </c>
      <c r="R1706" s="51">
        <f>IF(P1706="","",IF(AND(P1706=1,N(Q1706)&gt;0),1,0))</f>
        <v/>
      </c>
      <c r="S1706" s="30">
        <f>IF(P1706="","",IF(F1706="","ERRO: data prevista ausente ou inválida",IF(O1706=0,"Duplicada: contada uma vez",IF(N(G1706)=0,"ERRO: tarefa fora do Plano Mestre",IF(P1706=0,"Tarefa retirada do plano: não conta","OK")))))</f>
        <v/>
      </c>
    </row>
    <row r="1707">
      <c r="A1707" s="29" t="n"/>
      <c r="B1707" s="25" t="n"/>
      <c r="C1707" s="49" t="n"/>
      <c r="D1707" s="29" t="n"/>
      <c r="E1707" s="23">
        <f>IF(OR(A1707="",B1707=""),"",A1707&amp;"|"&amp;B1707)</f>
        <v/>
      </c>
      <c r="F1707" s="30">
        <f>IF(OR(E1707="",NOT(ISNUMBER(C1707))),"",E1707&amp;"|"&amp;YEAR(C1707)&amp;"-"&amp;RIGHT("0"&amp;MONTH(C1707),2)&amp;"-"&amp;RIGHT("0"&amp;DAY(C1707),2))</f>
        <v/>
      </c>
      <c r="G1707" s="26">
        <f>IF(E1707="","",IFERROR(MATCH(E1707,pl_chave,0),0))</f>
        <v/>
      </c>
      <c r="H1707" s="23">
        <f>IF(G1707="","",IF(G1707=0,"Tarefa fora do plano",INDEX(pl_tag,G1707)))</f>
        <v/>
      </c>
      <c r="I1707" s="30">
        <f>IF(N(G1707)=0,"",INDEX(pl_atividade,G1707))</f>
        <v/>
      </c>
      <c r="J1707" s="50">
        <f>IF(N(G1707)=0,"",INDEX(pl_especialidade,G1707))</f>
        <v/>
      </c>
      <c r="K1707" s="28">
        <f>IF(N(G1707)=0,"",INDEX(pl_duracao,G1707))</f>
        <v/>
      </c>
      <c r="L1707" s="39">
        <f>IF(ISNUMBER(C1707),YEAR(C1707),"")</f>
        <v/>
      </c>
      <c r="M1707" s="39">
        <f>IF(ISNUMBER(C1707),MONTH(C1707),"")</f>
        <v/>
      </c>
      <c r="N1707" s="23">
        <f>IF(L1707="","",IF(NOT(ISNUMBER(crono_ano)),"Informe o ano",IF(L1707&lt;crono_ano,"Antes do ano",IF(L1707&gt;crono_ano,"Depois do ano","No ano"))))</f>
        <v/>
      </c>
      <c r="O1707" s="39">
        <f>IF(F1707="","",IF(COUNTIF(F$7:F1707,F1707)=1,1,0))</f>
        <v/>
      </c>
      <c r="P1707" s="39">
        <f>IF(A1707&amp;B1707&amp;C1707="","",IF(AND(O1707=1,N(G1707)&gt;0),IF(INDEX(pl_ativa,MAX(1,N(G1707)))="Sim",1,0),0))</f>
        <v/>
      </c>
      <c r="Q1707" s="39">
        <f>IF(F1707="","",COUNTIFS(ex_chave_oc,F1707,ex_cancelada,"&lt;&gt;Sim"))</f>
        <v/>
      </c>
      <c r="R1707" s="51">
        <f>IF(P1707="","",IF(AND(P1707=1,N(Q1707)&gt;0),1,0))</f>
        <v/>
      </c>
      <c r="S1707" s="30">
        <f>IF(P1707="","",IF(F1707="","ERRO: data prevista ausente ou inválida",IF(O1707=0,"Duplicada: contada uma vez",IF(N(G1707)=0,"ERRO: tarefa fora do Plano Mestre",IF(P1707=0,"Tarefa retirada do plano: não conta","OK")))))</f>
        <v/>
      </c>
    </row>
    <row r="1708">
      <c r="A1708" s="29" t="n"/>
      <c r="B1708" s="25" t="n"/>
      <c r="C1708" s="49" t="n"/>
      <c r="D1708" s="29" t="n"/>
      <c r="E1708" s="23">
        <f>IF(OR(A1708="",B1708=""),"",A1708&amp;"|"&amp;B1708)</f>
        <v/>
      </c>
      <c r="F1708" s="30">
        <f>IF(OR(E1708="",NOT(ISNUMBER(C1708))),"",E1708&amp;"|"&amp;YEAR(C1708)&amp;"-"&amp;RIGHT("0"&amp;MONTH(C1708),2)&amp;"-"&amp;RIGHT("0"&amp;DAY(C1708),2))</f>
        <v/>
      </c>
      <c r="G1708" s="26">
        <f>IF(E1708="","",IFERROR(MATCH(E1708,pl_chave,0),0))</f>
        <v/>
      </c>
      <c r="H1708" s="23">
        <f>IF(G1708="","",IF(G1708=0,"Tarefa fora do plano",INDEX(pl_tag,G1708)))</f>
        <v/>
      </c>
      <c r="I1708" s="30">
        <f>IF(N(G1708)=0,"",INDEX(pl_atividade,G1708))</f>
        <v/>
      </c>
      <c r="J1708" s="50">
        <f>IF(N(G1708)=0,"",INDEX(pl_especialidade,G1708))</f>
        <v/>
      </c>
      <c r="K1708" s="28">
        <f>IF(N(G1708)=0,"",INDEX(pl_duracao,G1708))</f>
        <v/>
      </c>
      <c r="L1708" s="39">
        <f>IF(ISNUMBER(C1708),YEAR(C1708),"")</f>
        <v/>
      </c>
      <c r="M1708" s="39">
        <f>IF(ISNUMBER(C1708),MONTH(C1708),"")</f>
        <v/>
      </c>
      <c r="N1708" s="23">
        <f>IF(L1708="","",IF(NOT(ISNUMBER(crono_ano)),"Informe o ano",IF(L1708&lt;crono_ano,"Antes do ano",IF(L1708&gt;crono_ano,"Depois do ano","No ano"))))</f>
        <v/>
      </c>
      <c r="O1708" s="39">
        <f>IF(F1708="","",IF(COUNTIF(F$7:F1708,F1708)=1,1,0))</f>
        <v/>
      </c>
      <c r="P1708" s="39">
        <f>IF(A1708&amp;B1708&amp;C1708="","",IF(AND(O1708=1,N(G1708)&gt;0),IF(INDEX(pl_ativa,MAX(1,N(G1708)))="Sim",1,0),0))</f>
        <v/>
      </c>
      <c r="Q1708" s="39">
        <f>IF(F1708="","",COUNTIFS(ex_chave_oc,F1708,ex_cancelada,"&lt;&gt;Sim"))</f>
        <v/>
      </c>
      <c r="R1708" s="51">
        <f>IF(P1708="","",IF(AND(P1708=1,N(Q1708)&gt;0),1,0))</f>
        <v/>
      </c>
      <c r="S1708" s="30">
        <f>IF(P1708="","",IF(F1708="","ERRO: data prevista ausente ou inválida",IF(O1708=0,"Duplicada: contada uma vez",IF(N(G1708)=0,"ERRO: tarefa fora do Plano Mestre",IF(P1708=0,"Tarefa retirada do plano: não conta","OK")))))</f>
        <v/>
      </c>
    </row>
    <row r="1709">
      <c r="A1709" s="29" t="n"/>
      <c r="B1709" s="25" t="n"/>
      <c r="C1709" s="49" t="n"/>
      <c r="D1709" s="29" t="n"/>
      <c r="E1709" s="23">
        <f>IF(OR(A1709="",B1709=""),"",A1709&amp;"|"&amp;B1709)</f>
        <v/>
      </c>
      <c r="F1709" s="30">
        <f>IF(OR(E1709="",NOT(ISNUMBER(C1709))),"",E1709&amp;"|"&amp;YEAR(C1709)&amp;"-"&amp;RIGHT("0"&amp;MONTH(C1709),2)&amp;"-"&amp;RIGHT("0"&amp;DAY(C1709),2))</f>
        <v/>
      </c>
      <c r="G1709" s="26">
        <f>IF(E1709="","",IFERROR(MATCH(E1709,pl_chave,0),0))</f>
        <v/>
      </c>
      <c r="H1709" s="23">
        <f>IF(G1709="","",IF(G1709=0,"Tarefa fora do plano",INDEX(pl_tag,G1709)))</f>
        <v/>
      </c>
      <c r="I1709" s="30">
        <f>IF(N(G1709)=0,"",INDEX(pl_atividade,G1709))</f>
        <v/>
      </c>
      <c r="J1709" s="50">
        <f>IF(N(G1709)=0,"",INDEX(pl_especialidade,G1709))</f>
        <v/>
      </c>
      <c r="K1709" s="28">
        <f>IF(N(G1709)=0,"",INDEX(pl_duracao,G1709))</f>
        <v/>
      </c>
      <c r="L1709" s="39">
        <f>IF(ISNUMBER(C1709),YEAR(C1709),"")</f>
        <v/>
      </c>
      <c r="M1709" s="39">
        <f>IF(ISNUMBER(C1709),MONTH(C1709),"")</f>
        <v/>
      </c>
      <c r="N1709" s="23">
        <f>IF(L1709="","",IF(NOT(ISNUMBER(crono_ano)),"Informe o ano",IF(L1709&lt;crono_ano,"Antes do ano",IF(L1709&gt;crono_ano,"Depois do ano","No ano"))))</f>
        <v/>
      </c>
      <c r="O1709" s="39">
        <f>IF(F1709="","",IF(COUNTIF(F$7:F1709,F1709)=1,1,0))</f>
        <v/>
      </c>
      <c r="P1709" s="39">
        <f>IF(A1709&amp;B1709&amp;C1709="","",IF(AND(O1709=1,N(G1709)&gt;0),IF(INDEX(pl_ativa,MAX(1,N(G1709)))="Sim",1,0),0))</f>
        <v/>
      </c>
      <c r="Q1709" s="39">
        <f>IF(F1709="","",COUNTIFS(ex_chave_oc,F1709,ex_cancelada,"&lt;&gt;Sim"))</f>
        <v/>
      </c>
      <c r="R1709" s="51">
        <f>IF(P1709="","",IF(AND(P1709=1,N(Q1709)&gt;0),1,0))</f>
        <v/>
      </c>
      <c r="S1709" s="30">
        <f>IF(P1709="","",IF(F1709="","ERRO: data prevista ausente ou inválida",IF(O1709=0,"Duplicada: contada uma vez",IF(N(G1709)=0,"ERRO: tarefa fora do Plano Mestre",IF(P1709=0,"Tarefa retirada do plano: não conta","OK")))))</f>
        <v/>
      </c>
    </row>
    <row r="1710">
      <c r="A1710" s="29" t="n"/>
      <c r="B1710" s="25" t="n"/>
      <c r="C1710" s="49" t="n"/>
      <c r="D1710" s="29" t="n"/>
      <c r="E1710" s="23">
        <f>IF(OR(A1710="",B1710=""),"",A1710&amp;"|"&amp;B1710)</f>
        <v/>
      </c>
      <c r="F1710" s="30">
        <f>IF(OR(E1710="",NOT(ISNUMBER(C1710))),"",E1710&amp;"|"&amp;YEAR(C1710)&amp;"-"&amp;RIGHT("0"&amp;MONTH(C1710),2)&amp;"-"&amp;RIGHT("0"&amp;DAY(C1710),2))</f>
        <v/>
      </c>
      <c r="G1710" s="26">
        <f>IF(E1710="","",IFERROR(MATCH(E1710,pl_chave,0),0))</f>
        <v/>
      </c>
      <c r="H1710" s="23">
        <f>IF(G1710="","",IF(G1710=0,"Tarefa fora do plano",INDEX(pl_tag,G1710)))</f>
        <v/>
      </c>
      <c r="I1710" s="30">
        <f>IF(N(G1710)=0,"",INDEX(pl_atividade,G1710))</f>
        <v/>
      </c>
      <c r="J1710" s="50">
        <f>IF(N(G1710)=0,"",INDEX(pl_especialidade,G1710))</f>
        <v/>
      </c>
      <c r="K1710" s="28">
        <f>IF(N(G1710)=0,"",INDEX(pl_duracao,G1710))</f>
        <v/>
      </c>
      <c r="L1710" s="39">
        <f>IF(ISNUMBER(C1710),YEAR(C1710),"")</f>
        <v/>
      </c>
      <c r="M1710" s="39">
        <f>IF(ISNUMBER(C1710),MONTH(C1710),"")</f>
        <v/>
      </c>
      <c r="N1710" s="23">
        <f>IF(L1710="","",IF(NOT(ISNUMBER(crono_ano)),"Informe o ano",IF(L1710&lt;crono_ano,"Antes do ano",IF(L1710&gt;crono_ano,"Depois do ano","No ano"))))</f>
        <v/>
      </c>
      <c r="O1710" s="39">
        <f>IF(F1710="","",IF(COUNTIF(F$7:F1710,F1710)=1,1,0))</f>
        <v/>
      </c>
      <c r="P1710" s="39">
        <f>IF(A1710&amp;B1710&amp;C1710="","",IF(AND(O1710=1,N(G1710)&gt;0),IF(INDEX(pl_ativa,MAX(1,N(G1710)))="Sim",1,0),0))</f>
        <v/>
      </c>
      <c r="Q1710" s="39">
        <f>IF(F1710="","",COUNTIFS(ex_chave_oc,F1710,ex_cancelada,"&lt;&gt;Sim"))</f>
        <v/>
      </c>
      <c r="R1710" s="51">
        <f>IF(P1710="","",IF(AND(P1710=1,N(Q1710)&gt;0),1,0))</f>
        <v/>
      </c>
      <c r="S1710" s="30">
        <f>IF(P1710="","",IF(F1710="","ERRO: data prevista ausente ou inválida",IF(O1710=0,"Duplicada: contada uma vez",IF(N(G1710)=0,"ERRO: tarefa fora do Plano Mestre",IF(P1710=0,"Tarefa retirada do plano: não conta","OK")))))</f>
        <v/>
      </c>
    </row>
    <row r="1711">
      <c r="A1711" s="29" t="n"/>
      <c r="B1711" s="25" t="n"/>
      <c r="C1711" s="49" t="n"/>
      <c r="D1711" s="29" t="n"/>
      <c r="E1711" s="23">
        <f>IF(OR(A1711="",B1711=""),"",A1711&amp;"|"&amp;B1711)</f>
        <v/>
      </c>
      <c r="F1711" s="30">
        <f>IF(OR(E1711="",NOT(ISNUMBER(C1711))),"",E1711&amp;"|"&amp;YEAR(C1711)&amp;"-"&amp;RIGHT("0"&amp;MONTH(C1711),2)&amp;"-"&amp;RIGHT("0"&amp;DAY(C1711),2))</f>
        <v/>
      </c>
      <c r="G1711" s="26">
        <f>IF(E1711="","",IFERROR(MATCH(E1711,pl_chave,0),0))</f>
        <v/>
      </c>
      <c r="H1711" s="23">
        <f>IF(G1711="","",IF(G1711=0,"Tarefa fora do plano",INDEX(pl_tag,G1711)))</f>
        <v/>
      </c>
      <c r="I1711" s="30">
        <f>IF(N(G1711)=0,"",INDEX(pl_atividade,G1711))</f>
        <v/>
      </c>
      <c r="J1711" s="50">
        <f>IF(N(G1711)=0,"",INDEX(pl_especialidade,G1711))</f>
        <v/>
      </c>
      <c r="K1711" s="28">
        <f>IF(N(G1711)=0,"",INDEX(pl_duracao,G1711))</f>
        <v/>
      </c>
      <c r="L1711" s="39">
        <f>IF(ISNUMBER(C1711),YEAR(C1711),"")</f>
        <v/>
      </c>
      <c r="M1711" s="39">
        <f>IF(ISNUMBER(C1711),MONTH(C1711),"")</f>
        <v/>
      </c>
      <c r="N1711" s="23">
        <f>IF(L1711="","",IF(NOT(ISNUMBER(crono_ano)),"Informe o ano",IF(L1711&lt;crono_ano,"Antes do ano",IF(L1711&gt;crono_ano,"Depois do ano","No ano"))))</f>
        <v/>
      </c>
      <c r="O1711" s="39">
        <f>IF(F1711="","",IF(COUNTIF(F$7:F1711,F1711)=1,1,0))</f>
        <v/>
      </c>
      <c r="P1711" s="39">
        <f>IF(A1711&amp;B1711&amp;C1711="","",IF(AND(O1711=1,N(G1711)&gt;0),IF(INDEX(pl_ativa,MAX(1,N(G1711)))="Sim",1,0),0))</f>
        <v/>
      </c>
      <c r="Q1711" s="39">
        <f>IF(F1711="","",COUNTIFS(ex_chave_oc,F1711,ex_cancelada,"&lt;&gt;Sim"))</f>
        <v/>
      </c>
      <c r="R1711" s="51">
        <f>IF(P1711="","",IF(AND(P1711=1,N(Q1711)&gt;0),1,0))</f>
        <v/>
      </c>
      <c r="S1711" s="30">
        <f>IF(P1711="","",IF(F1711="","ERRO: data prevista ausente ou inválida",IF(O1711=0,"Duplicada: contada uma vez",IF(N(G1711)=0,"ERRO: tarefa fora do Plano Mestre",IF(P1711=0,"Tarefa retirada do plano: não conta","OK")))))</f>
        <v/>
      </c>
    </row>
    <row r="1712">
      <c r="A1712" s="29" t="n"/>
      <c r="B1712" s="25" t="n"/>
      <c r="C1712" s="49" t="n"/>
      <c r="D1712" s="29" t="n"/>
      <c r="E1712" s="23">
        <f>IF(OR(A1712="",B1712=""),"",A1712&amp;"|"&amp;B1712)</f>
        <v/>
      </c>
      <c r="F1712" s="30">
        <f>IF(OR(E1712="",NOT(ISNUMBER(C1712))),"",E1712&amp;"|"&amp;YEAR(C1712)&amp;"-"&amp;RIGHT("0"&amp;MONTH(C1712),2)&amp;"-"&amp;RIGHT("0"&amp;DAY(C1712),2))</f>
        <v/>
      </c>
      <c r="G1712" s="26">
        <f>IF(E1712="","",IFERROR(MATCH(E1712,pl_chave,0),0))</f>
        <v/>
      </c>
      <c r="H1712" s="23">
        <f>IF(G1712="","",IF(G1712=0,"Tarefa fora do plano",INDEX(pl_tag,G1712)))</f>
        <v/>
      </c>
      <c r="I1712" s="30">
        <f>IF(N(G1712)=0,"",INDEX(pl_atividade,G1712))</f>
        <v/>
      </c>
      <c r="J1712" s="50">
        <f>IF(N(G1712)=0,"",INDEX(pl_especialidade,G1712))</f>
        <v/>
      </c>
      <c r="K1712" s="28">
        <f>IF(N(G1712)=0,"",INDEX(pl_duracao,G1712))</f>
        <v/>
      </c>
      <c r="L1712" s="39">
        <f>IF(ISNUMBER(C1712),YEAR(C1712),"")</f>
        <v/>
      </c>
      <c r="M1712" s="39">
        <f>IF(ISNUMBER(C1712),MONTH(C1712),"")</f>
        <v/>
      </c>
      <c r="N1712" s="23">
        <f>IF(L1712="","",IF(NOT(ISNUMBER(crono_ano)),"Informe o ano",IF(L1712&lt;crono_ano,"Antes do ano",IF(L1712&gt;crono_ano,"Depois do ano","No ano"))))</f>
        <v/>
      </c>
      <c r="O1712" s="39">
        <f>IF(F1712="","",IF(COUNTIF(F$7:F1712,F1712)=1,1,0))</f>
        <v/>
      </c>
      <c r="P1712" s="39">
        <f>IF(A1712&amp;B1712&amp;C1712="","",IF(AND(O1712=1,N(G1712)&gt;0),IF(INDEX(pl_ativa,MAX(1,N(G1712)))="Sim",1,0),0))</f>
        <v/>
      </c>
      <c r="Q1712" s="39">
        <f>IF(F1712="","",COUNTIFS(ex_chave_oc,F1712,ex_cancelada,"&lt;&gt;Sim"))</f>
        <v/>
      </c>
      <c r="R1712" s="51">
        <f>IF(P1712="","",IF(AND(P1712=1,N(Q1712)&gt;0),1,0))</f>
        <v/>
      </c>
      <c r="S1712" s="30">
        <f>IF(P1712="","",IF(F1712="","ERRO: data prevista ausente ou inválida",IF(O1712=0,"Duplicada: contada uma vez",IF(N(G1712)=0,"ERRO: tarefa fora do Plano Mestre",IF(P1712=0,"Tarefa retirada do plano: não conta","OK")))))</f>
        <v/>
      </c>
    </row>
    <row r="1713">
      <c r="A1713" s="29" t="n"/>
      <c r="B1713" s="25" t="n"/>
      <c r="C1713" s="49" t="n"/>
      <c r="D1713" s="29" t="n"/>
      <c r="E1713" s="23">
        <f>IF(OR(A1713="",B1713=""),"",A1713&amp;"|"&amp;B1713)</f>
        <v/>
      </c>
      <c r="F1713" s="30">
        <f>IF(OR(E1713="",NOT(ISNUMBER(C1713))),"",E1713&amp;"|"&amp;YEAR(C1713)&amp;"-"&amp;RIGHT("0"&amp;MONTH(C1713),2)&amp;"-"&amp;RIGHT("0"&amp;DAY(C1713),2))</f>
        <v/>
      </c>
      <c r="G1713" s="26">
        <f>IF(E1713="","",IFERROR(MATCH(E1713,pl_chave,0),0))</f>
        <v/>
      </c>
      <c r="H1713" s="23">
        <f>IF(G1713="","",IF(G1713=0,"Tarefa fora do plano",INDEX(pl_tag,G1713)))</f>
        <v/>
      </c>
      <c r="I1713" s="30">
        <f>IF(N(G1713)=0,"",INDEX(pl_atividade,G1713))</f>
        <v/>
      </c>
      <c r="J1713" s="50">
        <f>IF(N(G1713)=0,"",INDEX(pl_especialidade,G1713))</f>
        <v/>
      </c>
      <c r="K1713" s="28">
        <f>IF(N(G1713)=0,"",INDEX(pl_duracao,G1713))</f>
        <v/>
      </c>
      <c r="L1713" s="39">
        <f>IF(ISNUMBER(C1713),YEAR(C1713),"")</f>
        <v/>
      </c>
      <c r="M1713" s="39">
        <f>IF(ISNUMBER(C1713),MONTH(C1713),"")</f>
        <v/>
      </c>
      <c r="N1713" s="23">
        <f>IF(L1713="","",IF(NOT(ISNUMBER(crono_ano)),"Informe o ano",IF(L1713&lt;crono_ano,"Antes do ano",IF(L1713&gt;crono_ano,"Depois do ano","No ano"))))</f>
        <v/>
      </c>
      <c r="O1713" s="39">
        <f>IF(F1713="","",IF(COUNTIF(F$7:F1713,F1713)=1,1,0))</f>
        <v/>
      </c>
      <c r="P1713" s="39">
        <f>IF(A1713&amp;B1713&amp;C1713="","",IF(AND(O1713=1,N(G1713)&gt;0),IF(INDEX(pl_ativa,MAX(1,N(G1713)))="Sim",1,0),0))</f>
        <v/>
      </c>
      <c r="Q1713" s="39">
        <f>IF(F1713="","",COUNTIFS(ex_chave_oc,F1713,ex_cancelada,"&lt;&gt;Sim"))</f>
        <v/>
      </c>
      <c r="R1713" s="51">
        <f>IF(P1713="","",IF(AND(P1713=1,N(Q1713)&gt;0),1,0))</f>
        <v/>
      </c>
      <c r="S1713" s="30">
        <f>IF(P1713="","",IF(F1713="","ERRO: data prevista ausente ou inválida",IF(O1713=0,"Duplicada: contada uma vez",IF(N(G1713)=0,"ERRO: tarefa fora do Plano Mestre",IF(P1713=0,"Tarefa retirada do plano: não conta","OK")))))</f>
        <v/>
      </c>
    </row>
    <row r="1714">
      <c r="A1714" s="29" t="n"/>
      <c r="B1714" s="25" t="n"/>
      <c r="C1714" s="49" t="n"/>
      <c r="D1714" s="29" t="n"/>
      <c r="E1714" s="23">
        <f>IF(OR(A1714="",B1714=""),"",A1714&amp;"|"&amp;B1714)</f>
        <v/>
      </c>
      <c r="F1714" s="30">
        <f>IF(OR(E1714="",NOT(ISNUMBER(C1714))),"",E1714&amp;"|"&amp;YEAR(C1714)&amp;"-"&amp;RIGHT("0"&amp;MONTH(C1714),2)&amp;"-"&amp;RIGHT("0"&amp;DAY(C1714),2))</f>
        <v/>
      </c>
      <c r="G1714" s="26">
        <f>IF(E1714="","",IFERROR(MATCH(E1714,pl_chave,0),0))</f>
        <v/>
      </c>
      <c r="H1714" s="23">
        <f>IF(G1714="","",IF(G1714=0,"Tarefa fora do plano",INDEX(pl_tag,G1714)))</f>
        <v/>
      </c>
      <c r="I1714" s="30">
        <f>IF(N(G1714)=0,"",INDEX(pl_atividade,G1714))</f>
        <v/>
      </c>
      <c r="J1714" s="50">
        <f>IF(N(G1714)=0,"",INDEX(pl_especialidade,G1714))</f>
        <v/>
      </c>
      <c r="K1714" s="28">
        <f>IF(N(G1714)=0,"",INDEX(pl_duracao,G1714))</f>
        <v/>
      </c>
      <c r="L1714" s="39">
        <f>IF(ISNUMBER(C1714),YEAR(C1714),"")</f>
        <v/>
      </c>
      <c r="M1714" s="39">
        <f>IF(ISNUMBER(C1714),MONTH(C1714),"")</f>
        <v/>
      </c>
      <c r="N1714" s="23">
        <f>IF(L1714="","",IF(NOT(ISNUMBER(crono_ano)),"Informe o ano",IF(L1714&lt;crono_ano,"Antes do ano",IF(L1714&gt;crono_ano,"Depois do ano","No ano"))))</f>
        <v/>
      </c>
      <c r="O1714" s="39">
        <f>IF(F1714="","",IF(COUNTIF(F$7:F1714,F1714)=1,1,0))</f>
        <v/>
      </c>
      <c r="P1714" s="39">
        <f>IF(A1714&amp;B1714&amp;C1714="","",IF(AND(O1714=1,N(G1714)&gt;0),IF(INDEX(pl_ativa,MAX(1,N(G1714)))="Sim",1,0),0))</f>
        <v/>
      </c>
      <c r="Q1714" s="39">
        <f>IF(F1714="","",COUNTIFS(ex_chave_oc,F1714,ex_cancelada,"&lt;&gt;Sim"))</f>
        <v/>
      </c>
      <c r="R1714" s="51">
        <f>IF(P1714="","",IF(AND(P1714=1,N(Q1714)&gt;0),1,0))</f>
        <v/>
      </c>
      <c r="S1714" s="30">
        <f>IF(P1714="","",IF(F1714="","ERRO: data prevista ausente ou inválida",IF(O1714=0,"Duplicada: contada uma vez",IF(N(G1714)=0,"ERRO: tarefa fora do Plano Mestre",IF(P1714=0,"Tarefa retirada do plano: não conta","OK")))))</f>
        <v/>
      </c>
    </row>
    <row r="1715">
      <c r="A1715" s="29" t="n"/>
      <c r="B1715" s="25" t="n"/>
      <c r="C1715" s="49" t="n"/>
      <c r="D1715" s="29" t="n"/>
      <c r="E1715" s="23">
        <f>IF(OR(A1715="",B1715=""),"",A1715&amp;"|"&amp;B1715)</f>
        <v/>
      </c>
      <c r="F1715" s="30">
        <f>IF(OR(E1715="",NOT(ISNUMBER(C1715))),"",E1715&amp;"|"&amp;YEAR(C1715)&amp;"-"&amp;RIGHT("0"&amp;MONTH(C1715),2)&amp;"-"&amp;RIGHT("0"&amp;DAY(C1715),2))</f>
        <v/>
      </c>
      <c r="G1715" s="26">
        <f>IF(E1715="","",IFERROR(MATCH(E1715,pl_chave,0),0))</f>
        <v/>
      </c>
      <c r="H1715" s="23">
        <f>IF(G1715="","",IF(G1715=0,"Tarefa fora do plano",INDEX(pl_tag,G1715)))</f>
        <v/>
      </c>
      <c r="I1715" s="30">
        <f>IF(N(G1715)=0,"",INDEX(pl_atividade,G1715))</f>
        <v/>
      </c>
      <c r="J1715" s="50">
        <f>IF(N(G1715)=0,"",INDEX(pl_especialidade,G1715))</f>
        <v/>
      </c>
      <c r="K1715" s="28">
        <f>IF(N(G1715)=0,"",INDEX(pl_duracao,G1715))</f>
        <v/>
      </c>
      <c r="L1715" s="39">
        <f>IF(ISNUMBER(C1715),YEAR(C1715),"")</f>
        <v/>
      </c>
      <c r="M1715" s="39">
        <f>IF(ISNUMBER(C1715),MONTH(C1715),"")</f>
        <v/>
      </c>
      <c r="N1715" s="23">
        <f>IF(L1715="","",IF(NOT(ISNUMBER(crono_ano)),"Informe o ano",IF(L1715&lt;crono_ano,"Antes do ano",IF(L1715&gt;crono_ano,"Depois do ano","No ano"))))</f>
        <v/>
      </c>
      <c r="O1715" s="39">
        <f>IF(F1715="","",IF(COUNTIF(F$7:F1715,F1715)=1,1,0))</f>
        <v/>
      </c>
      <c r="P1715" s="39">
        <f>IF(A1715&amp;B1715&amp;C1715="","",IF(AND(O1715=1,N(G1715)&gt;0),IF(INDEX(pl_ativa,MAX(1,N(G1715)))="Sim",1,0),0))</f>
        <v/>
      </c>
      <c r="Q1715" s="39">
        <f>IF(F1715="","",COUNTIFS(ex_chave_oc,F1715,ex_cancelada,"&lt;&gt;Sim"))</f>
        <v/>
      </c>
      <c r="R1715" s="51">
        <f>IF(P1715="","",IF(AND(P1715=1,N(Q1715)&gt;0),1,0))</f>
        <v/>
      </c>
      <c r="S1715" s="30">
        <f>IF(P1715="","",IF(F1715="","ERRO: data prevista ausente ou inválida",IF(O1715=0,"Duplicada: contada uma vez",IF(N(G1715)=0,"ERRO: tarefa fora do Plano Mestre",IF(P1715=0,"Tarefa retirada do plano: não conta","OK")))))</f>
        <v/>
      </c>
    </row>
    <row r="1716">
      <c r="A1716" s="29" t="n"/>
      <c r="B1716" s="25" t="n"/>
      <c r="C1716" s="49" t="n"/>
      <c r="D1716" s="29" t="n"/>
      <c r="E1716" s="23">
        <f>IF(OR(A1716="",B1716=""),"",A1716&amp;"|"&amp;B1716)</f>
        <v/>
      </c>
      <c r="F1716" s="30">
        <f>IF(OR(E1716="",NOT(ISNUMBER(C1716))),"",E1716&amp;"|"&amp;YEAR(C1716)&amp;"-"&amp;RIGHT("0"&amp;MONTH(C1716),2)&amp;"-"&amp;RIGHT("0"&amp;DAY(C1716),2))</f>
        <v/>
      </c>
      <c r="G1716" s="26">
        <f>IF(E1716="","",IFERROR(MATCH(E1716,pl_chave,0),0))</f>
        <v/>
      </c>
      <c r="H1716" s="23">
        <f>IF(G1716="","",IF(G1716=0,"Tarefa fora do plano",INDEX(pl_tag,G1716)))</f>
        <v/>
      </c>
      <c r="I1716" s="30">
        <f>IF(N(G1716)=0,"",INDEX(pl_atividade,G1716))</f>
        <v/>
      </c>
      <c r="J1716" s="50">
        <f>IF(N(G1716)=0,"",INDEX(pl_especialidade,G1716))</f>
        <v/>
      </c>
      <c r="K1716" s="28">
        <f>IF(N(G1716)=0,"",INDEX(pl_duracao,G1716))</f>
        <v/>
      </c>
      <c r="L1716" s="39">
        <f>IF(ISNUMBER(C1716),YEAR(C1716),"")</f>
        <v/>
      </c>
      <c r="M1716" s="39">
        <f>IF(ISNUMBER(C1716),MONTH(C1716),"")</f>
        <v/>
      </c>
      <c r="N1716" s="23">
        <f>IF(L1716="","",IF(NOT(ISNUMBER(crono_ano)),"Informe o ano",IF(L1716&lt;crono_ano,"Antes do ano",IF(L1716&gt;crono_ano,"Depois do ano","No ano"))))</f>
        <v/>
      </c>
      <c r="O1716" s="39">
        <f>IF(F1716="","",IF(COUNTIF(F$7:F1716,F1716)=1,1,0))</f>
        <v/>
      </c>
      <c r="P1716" s="39">
        <f>IF(A1716&amp;B1716&amp;C1716="","",IF(AND(O1716=1,N(G1716)&gt;0),IF(INDEX(pl_ativa,MAX(1,N(G1716)))="Sim",1,0),0))</f>
        <v/>
      </c>
      <c r="Q1716" s="39">
        <f>IF(F1716="","",COUNTIFS(ex_chave_oc,F1716,ex_cancelada,"&lt;&gt;Sim"))</f>
        <v/>
      </c>
      <c r="R1716" s="51">
        <f>IF(P1716="","",IF(AND(P1716=1,N(Q1716)&gt;0),1,0))</f>
        <v/>
      </c>
      <c r="S1716" s="30">
        <f>IF(P1716="","",IF(F1716="","ERRO: data prevista ausente ou inválida",IF(O1716=0,"Duplicada: contada uma vez",IF(N(G1716)=0,"ERRO: tarefa fora do Plano Mestre",IF(P1716=0,"Tarefa retirada do plano: não conta","OK")))))</f>
        <v/>
      </c>
    </row>
    <row r="1717">
      <c r="A1717" s="29" t="n"/>
      <c r="B1717" s="25" t="n"/>
      <c r="C1717" s="49" t="n"/>
      <c r="D1717" s="29" t="n"/>
      <c r="E1717" s="23">
        <f>IF(OR(A1717="",B1717=""),"",A1717&amp;"|"&amp;B1717)</f>
        <v/>
      </c>
      <c r="F1717" s="30">
        <f>IF(OR(E1717="",NOT(ISNUMBER(C1717))),"",E1717&amp;"|"&amp;YEAR(C1717)&amp;"-"&amp;RIGHT("0"&amp;MONTH(C1717),2)&amp;"-"&amp;RIGHT("0"&amp;DAY(C1717),2))</f>
        <v/>
      </c>
      <c r="G1717" s="26">
        <f>IF(E1717="","",IFERROR(MATCH(E1717,pl_chave,0),0))</f>
        <v/>
      </c>
      <c r="H1717" s="23">
        <f>IF(G1717="","",IF(G1717=0,"Tarefa fora do plano",INDEX(pl_tag,G1717)))</f>
        <v/>
      </c>
      <c r="I1717" s="30">
        <f>IF(N(G1717)=0,"",INDEX(pl_atividade,G1717))</f>
        <v/>
      </c>
      <c r="J1717" s="50">
        <f>IF(N(G1717)=0,"",INDEX(pl_especialidade,G1717))</f>
        <v/>
      </c>
      <c r="K1717" s="28">
        <f>IF(N(G1717)=0,"",INDEX(pl_duracao,G1717))</f>
        <v/>
      </c>
      <c r="L1717" s="39">
        <f>IF(ISNUMBER(C1717),YEAR(C1717),"")</f>
        <v/>
      </c>
      <c r="M1717" s="39">
        <f>IF(ISNUMBER(C1717),MONTH(C1717),"")</f>
        <v/>
      </c>
      <c r="N1717" s="23">
        <f>IF(L1717="","",IF(NOT(ISNUMBER(crono_ano)),"Informe o ano",IF(L1717&lt;crono_ano,"Antes do ano",IF(L1717&gt;crono_ano,"Depois do ano","No ano"))))</f>
        <v/>
      </c>
      <c r="O1717" s="39">
        <f>IF(F1717="","",IF(COUNTIF(F$7:F1717,F1717)=1,1,0))</f>
        <v/>
      </c>
      <c r="P1717" s="39">
        <f>IF(A1717&amp;B1717&amp;C1717="","",IF(AND(O1717=1,N(G1717)&gt;0),IF(INDEX(pl_ativa,MAX(1,N(G1717)))="Sim",1,0),0))</f>
        <v/>
      </c>
      <c r="Q1717" s="39">
        <f>IF(F1717="","",COUNTIFS(ex_chave_oc,F1717,ex_cancelada,"&lt;&gt;Sim"))</f>
        <v/>
      </c>
      <c r="R1717" s="51">
        <f>IF(P1717="","",IF(AND(P1717=1,N(Q1717)&gt;0),1,0))</f>
        <v/>
      </c>
      <c r="S1717" s="30">
        <f>IF(P1717="","",IF(F1717="","ERRO: data prevista ausente ou inválida",IF(O1717=0,"Duplicada: contada uma vez",IF(N(G1717)=0,"ERRO: tarefa fora do Plano Mestre",IF(P1717=0,"Tarefa retirada do plano: não conta","OK")))))</f>
        <v/>
      </c>
    </row>
    <row r="1718">
      <c r="A1718" s="29" t="n"/>
      <c r="B1718" s="25" t="n"/>
      <c r="C1718" s="49" t="n"/>
      <c r="D1718" s="29" t="n"/>
      <c r="E1718" s="23">
        <f>IF(OR(A1718="",B1718=""),"",A1718&amp;"|"&amp;B1718)</f>
        <v/>
      </c>
      <c r="F1718" s="30">
        <f>IF(OR(E1718="",NOT(ISNUMBER(C1718))),"",E1718&amp;"|"&amp;YEAR(C1718)&amp;"-"&amp;RIGHT("0"&amp;MONTH(C1718),2)&amp;"-"&amp;RIGHT("0"&amp;DAY(C1718),2))</f>
        <v/>
      </c>
      <c r="G1718" s="26">
        <f>IF(E1718="","",IFERROR(MATCH(E1718,pl_chave,0),0))</f>
        <v/>
      </c>
      <c r="H1718" s="23">
        <f>IF(G1718="","",IF(G1718=0,"Tarefa fora do plano",INDEX(pl_tag,G1718)))</f>
        <v/>
      </c>
      <c r="I1718" s="30">
        <f>IF(N(G1718)=0,"",INDEX(pl_atividade,G1718))</f>
        <v/>
      </c>
      <c r="J1718" s="50">
        <f>IF(N(G1718)=0,"",INDEX(pl_especialidade,G1718))</f>
        <v/>
      </c>
      <c r="K1718" s="28">
        <f>IF(N(G1718)=0,"",INDEX(pl_duracao,G1718))</f>
        <v/>
      </c>
      <c r="L1718" s="39">
        <f>IF(ISNUMBER(C1718),YEAR(C1718),"")</f>
        <v/>
      </c>
      <c r="M1718" s="39">
        <f>IF(ISNUMBER(C1718),MONTH(C1718),"")</f>
        <v/>
      </c>
      <c r="N1718" s="23">
        <f>IF(L1718="","",IF(NOT(ISNUMBER(crono_ano)),"Informe o ano",IF(L1718&lt;crono_ano,"Antes do ano",IF(L1718&gt;crono_ano,"Depois do ano","No ano"))))</f>
        <v/>
      </c>
      <c r="O1718" s="39">
        <f>IF(F1718="","",IF(COUNTIF(F$7:F1718,F1718)=1,1,0))</f>
        <v/>
      </c>
      <c r="P1718" s="39">
        <f>IF(A1718&amp;B1718&amp;C1718="","",IF(AND(O1718=1,N(G1718)&gt;0),IF(INDEX(pl_ativa,MAX(1,N(G1718)))="Sim",1,0),0))</f>
        <v/>
      </c>
      <c r="Q1718" s="39">
        <f>IF(F1718="","",COUNTIFS(ex_chave_oc,F1718,ex_cancelada,"&lt;&gt;Sim"))</f>
        <v/>
      </c>
      <c r="R1718" s="51">
        <f>IF(P1718="","",IF(AND(P1718=1,N(Q1718)&gt;0),1,0))</f>
        <v/>
      </c>
      <c r="S1718" s="30">
        <f>IF(P1718="","",IF(F1718="","ERRO: data prevista ausente ou inválida",IF(O1718=0,"Duplicada: contada uma vez",IF(N(G1718)=0,"ERRO: tarefa fora do Plano Mestre",IF(P1718=0,"Tarefa retirada do plano: não conta","OK")))))</f>
        <v/>
      </c>
    </row>
    <row r="1719">
      <c r="A1719" s="29" t="n"/>
      <c r="B1719" s="25" t="n"/>
      <c r="C1719" s="49" t="n"/>
      <c r="D1719" s="29" t="n"/>
      <c r="E1719" s="23">
        <f>IF(OR(A1719="",B1719=""),"",A1719&amp;"|"&amp;B1719)</f>
        <v/>
      </c>
      <c r="F1719" s="30">
        <f>IF(OR(E1719="",NOT(ISNUMBER(C1719))),"",E1719&amp;"|"&amp;YEAR(C1719)&amp;"-"&amp;RIGHT("0"&amp;MONTH(C1719),2)&amp;"-"&amp;RIGHT("0"&amp;DAY(C1719),2))</f>
        <v/>
      </c>
      <c r="G1719" s="26">
        <f>IF(E1719="","",IFERROR(MATCH(E1719,pl_chave,0),0))</f>
        <v/>
      </c>
      <c r="H1719" s="23">
        <f>IF(G1719="","",IF(G1719=0,"Tarefa fora do plano",INDEX(pl_tag,G1719)))</f>
        <v/>
      </c>
      <c r="I1719" s="30">
        <f>IF(N(G1719)=0,"",INDEX(pl_atividade,G1719))</f>
        <v/>
      </c>
      <c r="J1719" s="50">
        <f>IF(N(G1719)=0,"",INDEX(pl_especialidade,G1719))</f>
        <v/>
      </c>
      <c r="K1719" s="28">
        <f>IF(N(G1719)=0,"",INDEX(pl_duracao,G1719))</f>
        <v/>
      </c>
      <c r="L1719" s="39">
        <f>IF(ISNUMBER(C1719),YEAR(C1719),"")</f>
        <v/>
      </c>
      <c r="M1719" s="39">
        <f>IF(ISNUMBER(C1719),MONTH(C1719),"")</f>
        <v/>
      </c>
      <c r="N1719" s="23">
        <f>IF(L1719="","",IF(NOT(ISNUMBER(crono_ano)),"Informe o ano",IF(L1719&lt;crono_ano,"Antes do ano",IF(L1719&gt;crono_ano,"Depois do ano","No ano"))))</f>
        <v/>
      </c>
      <c r="O1719" s="39">
        <f>IF(F1719="","",IF(COUNTIF(F$7:F1719,F1719)=1,1,0))</f>
        <v/>
      </c>
      <c r="P1719" s="39">
        <f>IF(A1719&amp;B1719&amp;C1719="","",IF(AND(O1719=1,N(G1719)&gt;0),IF(INDEX(pl_ativa,MAX(1,N(G1719)))="Sim",1,0),0))</f>
        <v/>
      </c>
      <c r="Q1719" s="39">
        <f>IF(F1719="","",COUNTIFS(ex_chave_oc,F1719,ex_cancelada,"&lt;&gt;Sim"))</f>
        <v/>
      </c>
      <c r="R1719" s="51">
        <f>IF(P1719="","",IF(AND(P1719=1,N(Q1719)&gt;0),1,0))</f>
        <v/>
      </c>
      <c r="S1719" s="30">
        <f>IF(P1719="","",IF(F1719="","ERRO: data prevista ausente ou inválida",IF(O1719=0,"Duplicada: contada uma vez",IF(N(G1719)=0,"ERRO: tarefa fora do Plano Mestre",IF(P1719=0,"Tarefa retirada do plano: não conta","OK")))))</f>
        <v/>
      </c>
    </row>
    <row r="1720">
      <c r="A1720" s="29" t="n"/>
      <c r="B1720" s="25" t="n"/>
      <c r="C1720" s="49" t="n"/>
      <c r="D1720" s="29" t="n"/>
      <c r="E1720" s="23">
        <f>IF(OR(A1720="",B1720=""),"",A1720&amp;"|"&amp;B1720)</f>
        <v/>
      </c>
      <c r="F1720" s="30">
        <f>IF(OR(E1720="",NOT(ISNUMBER(C1720))),"",E1720&amp;"|"&amp;YEAR(C1720)&amp;"-"&amp;RIGHT("0"&amp;MONTH(C1720),2)&amp;"-"&amp;RIGHT("0"&amp;DAY(C1720),2))</f>
        <v/>
      </c>
      <c r="G1720" s="26">
        <f>IF(E1720="","",IFERROR(MATCH(E1720,pl_chave,0),0))</f>
        <v/>
      </c>
      <c r="H1720" s="23">
        <f>IF(G1720="","",IF(G1720=0,"Tarefa fora do plano",INDEX(pl_tag,G1720)))</f>
        <v/>
      </c>
      <c r="I1720" s="30">
        <f>IF(N(G1720)=0,"",INDEX(pl_atividade,G1720))</f>
        <v/>
      </c>
      <c r="J1720" s="50">
        <f>IF(N(G1720)=0,"",INDEX(pl_especialidade,G1720))</f>
        <v/>
      </c>
      <c r="K1720" s="28">
        <f>IF(N(G1720)=0,"",INDEX(pl_duracao,G1720))</f>
        <v/>
      </c>
      <c r="L1720" s="39">
        <f>IF(ISNUMBER(C1720),YEAR(C1720),"")</f>
        <v/>
      </c>
      <c r="M1720" s="39">
        <f>IF(ISNUMBER(C1720),MONTH(C1720),"")</f>
        <v/>
      </c>
      <c r="N1720" s="23">
        <f>IF(L1720="","",IF(NOT(ISNUMBER(crono_ano)),"Informe o ano",IF(L1720&lt;crono_ano,"Antes do ano",IF(L1720&gt;crono_ano,"Depois do ano","No ano"))))</f>
        <v/>
      </c>
      <c r="O1720" s="39">
        <f>IF(F1720="","",IF(COUNTIF(F$7:F1720,F1720)=1,1,0))</f>
        <v/>
      </c>
      <c r="P1720" s="39">
        <f>IF(A1720&amp;B1720&amp;C1720="","",IF(AND(O1720=1,N(G1720)&gt;0),IF(INDEX(pl_ativa,MAX(1,N(G1720)))="Sim",1,0),0))</f>
        <v/>
      </c>
      <c r="Q1720" s="39">
        <f>IF(F1720="","",COUNTIFS(ex_chave_oc,F1720,ex_cancelada,"&lt;&gt;Sim"))</f>
        <v/>
      </c>
      <c r="R1720" s="51">
        <f>IF(P1720="","",IF(AND(P1720=1,N(Q1720)&gt;0),1,0))</f>
        <v/>
      </c>
      <c r="S1720" s="30">
        <f>IF(P1720="","",IF(F1720="","ERRO: data prevista ausente ou inválida",IF(O1720=0,"Duplicada: contada uma vez",IF(N(G1720)=0,"ERRO: tarefa fora do Plano Mestre",IF(P1720=0,"Tarefa retirada do plano: não conta","OK")))))</f>
        <v/>
      </c>
    </row>
    <row r="1721">
      <c r="A1721" s="29" t="n"/>
      <c r="B1721" s="25" t="n"/>
      <c r="C1721" s="49" t="n"/>
      <c r="D1721" s="29" t="n"/>
      <c r="E1721" s="23">
        <f>IF(OR(A1721="",B1721=""),"",A1721&amp;"|"&amp;B1721)</f>
        <v/>
      </c>
      <c r="F1721" s="30">
        <f>IF(OR(E1721="",NOT(ISNUMBER(C1721))),"",E1721&amp;"|"&amp;YEAR(C1721)&amp;"-"&amp;RIGHT("0"&amp;MONTH(C1721),2)&amp;"-"&amp;RIGHT("0"&amp;DAY(C1721),2))</f>
        <v/>
      </c>
      <c r="G1721" s="26">
        <f>IF(E1721="","",IFERROR(MATCH(E1721,pl_chave,0),0))</f>
        <v/>
      </c>
      <c r="H1721" s="23">
        <f>IF(G1721="","",IF(G1721=0,"Tarefa fora do plano",INDEX(pl_tag,G1721)))</f>
        <v/>
      </c>
      <c r="I1721" s="30">
        <f>IF(N(G1721)=0,"",INDEX(pl_atividade,G1721))</f>
        <v/>
      </c>
      <c r="J1721" s="50">
        <f>IF(N(G1721)=0,"",INDEX(pl_especialidade,G1721))</f>
        <v/>
      </c>
      <c r="K1721" s="28">
        <f>IF(N(G1721)=0,"",INDEX(pl_duracao,G1721))</f>
        <v/>
      </c>
      <c r="L1721" s="39">
        <f>IF(ISNUMBER(C1721),YEAR(C1721),"")</f>
        <v/>
      </c>
      <c r="M1721" s="39">
        <f>IF(ISNUMBER(C1721),MONTH(C1721),"")</f>
        <v/>
      </c>
      <c r="N1721" s="23">
        <f>IF(L1721="","",IF(NOT(ISNUMBER(crono_ano)),"Informe o ano",IF(L1721&lt;crono_ano,"Antes do ano",IF(L1721&gt;crono_ano,"Depois do ano","No ano"))))</f>
        <v/>
      </c>
      <c r="O1721" s="39">
        <f>IF(F1721="","",IF(COUNTIF(F$7:F1721,F1721)=1,1,0))</f>
        <v/>
      </c>
      <c r="P1721" s="39">
        <f>IF(A1721&amp;B1721&amp;C1721="","",IF(AND(O1721=1,N(G1721)&gt;0),IF(INDEX(pl_ativa,MAX(1,N(G1721)))="Sim",1,0),0))</f>
        <v/>
      </c>
      <c r="Q1721" s="39">
        <f>IF(F1721="","",COUNTIFS(ex_chave_oc,F1721,ex_cancelada,"&lt;&gt;Sim"))</f>
        <v/>
      </c>
      <c r="R1721" s="51">
        <f>IF(P1721="","",IF(AND(P1721=1,N(Q1721)&gt;0),1,0))</f>
        <v/>
      </c>
      <c r="S1721" s="30">
        <f>IF(P1721="","",IF(F1721="","ERRO: data prevista ausente ou inválida",IF(O1721=0,"Duplicada: contada uma vez",IF(N(G1721)=0,"ERRO: tarefa fora do Plano Mestre",IF(P1721=0,"Tarefa retirada do plano: não conta","OK")))))</f>
        <v/>
      </c>
    </row>
    <row r="1722">
      <c r="A1722" s="29" t="n"/>
      <c r="B1722" s="25" t="n"/>
      <c r="C1722" s="49" t="n"/>
      <c r="D1722" s="29" t="n"/>
      <c r="E1722" s="23">
        <f>IF(OR(A1722="",B1722=""),"",A1722&amp;"|"&amp;B1722)</f>
        <v/>
      </c>
      <c r="F1722" s="30">
        <f>IF(OR(E1722="",NOT(ISNUMBER(C1722))),"",E1722&amp;"|"&amp;YEAR(C1722)&amp;"-"&amp;RIGHT("0"&amp;MONTH(C1722),2)&amp;"-"&amp;RIGHT("0"&amp;DAY(C1722),2))</f>
        <v/>
      </c>
      <c r="G1722" s="26">
        <f>IF(E1722="","",IFERROR(MATCH(E1722,pl_chave,0),0))</f>
        <v/>
      </c>
      <c r="H1722" s="23">
        <f>IF(G1722="","",IF(G1722=0,"Tarefa fora do plano",INDEX(pl_tag,G1722)))</f>
        <v/>
      </c>
      <c r="I1722" s="30">
        <f>IF(N(G1722)=0,"",INDEX(pl_atividade,G1722))</f>
        <v/>
      </c>
      <c r="J1722" s="50">
        <f>IF(N(G1722)=0,"",INDEX(pl_especialidade,G1722))</f>
        <v/>
      </c>
      <c r="K1722" s="28">
        <f>IF(N(G1722)=0,"",INDEX(pl_duracao,G1722))</f>
        <v/>
      </c>
      <c r="L1722" s="39">
        <f>IF(ISNUMBER(C1722),YEAR(C1722),"")</f>
        <v/>
      </c>
      <c r="M1722" s="39">
        <f>IF(ISNUMBER(C1722),MONTH(C1722),"")</f>
        <v/>
      </c>
      <c r="N1722" s="23">
        <f>IF(L1722="","",IF(NOT(ISNUMBER(crono_ano)),"Informe o ano",IF(L1722&lt;crono_ano,"Antes do ano",IF(L1722&gt;crono_ano,"Depois do ano","No ano"))))</f>
        <v/>
      </c>
      <c r="O1722" s="39">
        <f>IF(F1722="","",IF(COUNTIF(F$7:F1722,F1722)=1,1,0))</f>
        <v/>
      </c>
      <c r="P1722" s="39">
        <f>IF(A1722&amp;B1722&amp;C1722="","",IF(AND(O1722=1,N(G1722)&gt;0),IF(INDEX(pl_ativa,MAX(1,N(G1722)))="Sim",1,0),0))</f>
        <v/>
      </c>
      <c r="Q1722" s="39">
        <f>IF(F1722="","",COUNTIFS(ex_chave_oc,F1722,ex_cancelada,"&lt;&gt;Sim"))</f>
        <v/>
      </c>
      <c r="R1722" s="51">
        <f>IF(P1722="","",IF(AND(P1722=1,N(Q1722)&gt;0),1,0))</f>
        <v/>
      </c>
      <c r="S1722" s="30">
        <f>IF(P1722="","",IF(F1722="","ERRO: data prevista ausente ou inválida",IF(O1722=0,"Duplicada: contada uma vez",IF(N(G1722)=0,"ERRO: tarefa fora do Plano Mestre",IF(P1722=0,"Tarefa retirada do plano: não conta","OK")))))</f>
        <v/>
      </c>
    </row>
    <row r="1723">
      <c r="A1723" s="29" t="n"/>
      <c r="B1723" s="25" t="n"/>
      <c r="C1723" s="49" t="n"/>
      <c r="D1723" s="29" t="n"/>
      <c r="E1723" s="23">
        <f>IF(OR(A1723="",B1723=""),"",A1723&amp;"|"&amp;B1723)</f>
        <v/>
      </c>
      <c r="F1723" s="30">
        <f>IF(OR(E1723="",NOT(ISNUMBER(C1723))),"",E1723&amp;"|"&amp;YEAR(C1723)&amp;"-"&amp;RIGHT("0"&amp;MONTH(C1723),2)&amp;"-"&amp;RIGHT("0"&amp;DAY(C1723),2))</f>
        <v/>
      </c>
      <c r="G1723" s="26">
        <f>IF(E1723="","",IFERROR(MATCH(E1723,pl_chave,0),0))</f>
        <v/>
      </c>
      <c r="H1723" s="23">
        <f>IF(G1723="","",IF(G1723=0,"Tarefa fora do plano",INDEX(pl_tag,G1723)))</f>
        <v/>
      </c>
      <c r="I1723" s="30">
        <f>IF(N(G1723)=0,"",INDEX(pl_atividade,G1723))</f>
        <v/>
      </c>
      <c r="J1723" s="50">
        <f>IF(N(G1723)=0,"",INDEX(pl_especialidade,G1723))</f>
        <v/>
      </c>
      <c r="K1723" s="28">
        <f>IF(N(G1723)=0,"",INDEX(pl_duracao,G1723))</f>
        <v/>
      </c>
      <c r="L1723" s="39">
        <f>IF(ISNUMBER(C1723),YEAR(C1723),"")</f>
        <v/>
      </c>
      <c r="M1723" s="39">
        <f>IF(ISNUMBER(C1723),MONTH(C1723),"")</f>
        <v/>
      </c>
      <c r="N1723" s="23">
        <f>IF(L1723="","",IF(NOT(ISNUMBER(crono_ano)),"Informe o ano",IF(L1723&lt;crono_ano,"Antes do ano",IF(L1723&gt;crono_ano,"Depois do ano","No ano"))))</f>
        <v/>
      </c>
      <c r="O1723" s="39">
        <f>IF(F1723="","",IF(COUNTIF(F$7:F1723,F1723)=1,1,0))</f>
        <v/>
      </c>
      <c r="P1723" s="39">
        <f>IF(A1723&amp;B1723&amp;C1723="","",IF(AND(O1723=1,N(G1723)&gt;0),IF(INDEX(pl_ativa,MAX(1,N(G1723)))="Sim",1,0),0))</f>
        <v/>
      </c>
      <c r="Q1723" s="39">
        <f>IF(F1723="","",COUNTIFS(ex_chave_oc,F1723,ex_cancelada,"&lt;&gt;Sim"))</f>
        <v/>
      </c>
      <c r="R1723" s="51">
        <f>IF(P1723="","",IF(AND(P1723=1,N(Q1723)&gt;0),1,0))</f>
        <v/>
      </c>
      <c r="S1723" s="30">
        <f>IF(P1723="","",IF(F1723="","ERRO: data prevista ausente ou inválida",IF(O1723=0,"Duplicada: contada uma vez",IF(N(G1723)=0,"ERRO: tarefa fora do Plano Mestre",IF(P1723=0,"Tarefa retirada do plano: não conta","OK")))))</f>
        <v/>
      </c>
    </row>
    <row r="1724">
      <c r="A1724" s="29" t="n"/>
      <c r="B1724" s="25" t="n"/>
      <c r="C1724" s="49" t="n"/>
      <c r="D1724" s="29" t="n"/>
      <c r="E1724" s="23">
        <f>IF(OR(A1724="",B1724=""),"",A1724&amp;"|"&amp;B1724)</f>
        <v/>
      </c>
      <c r="F1724" s="30">
        <f>IF(OR(E1724="",NOT(ISNUMBER(C1724))),"",E1724&amp;"|"&amp;YEAR(C1724)&amp;"-"&amp;RIGHT("0"&amp;MONTH(C1724),2)&amp;"-"&amp;RIGHT("0"&amp;DAY(C1724),2))</f>
        <v/>
      </c>
      <c r="G1724" s="26">
        <f>IF(E1724="","",IFERROR(MATCH(E1724,pl_chave,0),0))</f>
        <v/>
      </c>
      <c r="H1724" s="23">
        <f>IF(G1724="","",IF(G1724=0,"Tarefa fora do plano",INDEX(pl_tag,G1724)))</f>
        <v/>
      </c>
      <c r="I1724" s="30">
        <f>IF(N(G1724)=0,"",INDEX(pl_atividade,G1724))</f>
        <v/>
      </c>
      <c r="J1724" s="50">
        <f>IF(N(G1724)=0,"",INDEX(pl_especialidade,G1724))</f>
        <v/>
      </c>
      <c r="K1724" s="28">
        <f>IF(N(G1724)=0,"",INDEX(pl_duracao,G1724))</f>
        <v/>
      </c>
      <c r="L1724" s="39">
        <f>IF(ISNUMBER(C1724),YEAR(C1724),"")</f>
        <v/>
      </c>
      <c r="M1724" s="39">
        <f>IF(ISNUMBER(C1724),MONTH(C1724),"")</f>
        <v/>
      </c>
      <c r="N1724" s="23">
        <f>IF(L1724="","",IF(NOT(ISNUMBER(crono_ano)),"Informe o ano",IF(L1724&lt;crono_ano,"Antes do ano",IF(L1724&gt;crono_ano,"Depois do ano","No ano"))))</f>
        <v/>
      </c>
      <c r="O1724" s="39">
        <f>IF(F1724="","",IF(COUNTIF(F$7:F1724,F1724)=1,1,0))</f>
        <v/>
      </c>
      <c r="P1724" s="39">
        <f>IF(A1724&amp;B1724&amp;C1724="","",IF(AND(O1724=1,N(G1724)&gt;0),IF(INDEX(pl_ativa,MAX(1,N(G1724)))="Sim",1,0),0))</f>
        <v/>
      </c>
      <c r="Q1724" s="39">
        <f>IF(F1724="","",COUNTIFS(ex_chave_oc,F1724,ex_cancelada,"&lt;&gt;Sim"))</f>
        <v/>
      </c>
      <c r="R1724" s="51">
        <f>IF(P1724="","",IF(AND(P1724=1,N(Q1724)&gt;0),1,0))</f>
        <v/>
      </c>
      <c r="S1724" s="30">
        <f>IF(P1724="","",IF(F1724="","ERRO: data prevista ausente ou inválida",IF(O1724=0,"Duplicada: contada uma vez",IF(N(G1724)=0,"ERRO: tarefa fora do Plano Mestre",IF(P1724=0,"Tarefa retirada do plano: não conta","OK")))))</f>
        <v/>
      </c>
    </row>
    <row r="1725">
      <c r="A1725" s="29" t="n"/>
      <c r="B1725" s="25" t="n"/>
      <c r="C1725" s="49" t="n"/>
      <c r="D1725" s="29" t="n"/>
      <c r="E1725" s="23">
        <f>IF(OR(A1725="",B1725=""),"",A1725&amp;"|"&amp;B1725)</f>
        <v/>
      </c>
      <c r="F1725" s="30">
        <f>IF(OR(E1725="",NOT(ISNUMBER(C1725))),"",E1725&amp;"|"&amp;YEAR(C1725)&amp;"-"&amp;RIGHT("0"&amp;MONTH(C1725),2)&amp;"-"&amp;RIGHT("0"&amp;DAY(C1725),2))</f>
        <v/>
      </c>
      <c r="G1725" s="26">
        <f>IF(E1725="","",IFERROR(MATCH(E1725,pl_chave,0),0))</f>
        <v/>
      </c>
      <c r="H1725" s="23">
        <f>IF(G1725="","",IF(G1725=0,"Tarefa fora do plano",INDEX(pl_tag,G1725)))</f>
        <v/>
      </c>
      <c r="I1725" s="30">
        <f>IF(N(G1725)=0,"",INDEX(pl_atividade,G1725))</f>
        <v/>
      </c>
      <c r="J1725" s="50">
        <f>IF(N(G1725)=0,"",INDEX(pl_especialidade,G1725))</f>
        <v/>
      </c>
      <c r="K1725" s="28">
        <f>IF(N(G1725)=0,"",INDEX(pl_duracao,G1725))</f>
        <v/>
      </c>
      <c r="L1725" s="39">
        <f>IF(ISNUMBER(C1725),YEAR(C1725),"")</f>
        <v/>
      </c>
      <c r="M1725" s="39">
        <f>IF(ISNUMBER(C1725),MONTH(C1725),"")</f>
        <v/>
      </c>
      <c r="N1725" s="23">
        <f>IF(L1725="","",IF(NOT(ISNUMBER(crono_ano)),"Informe o ano",IF(L1725&lt;crono_ano,"Antes do ano",IF(L1725&gt;crono_ano,"Depois do ano","No ano"))))</f>
        <v/>
      </c>
      <c r="O1725" s="39">
        <f>IF(F1725="","",IF(COUNTIF(F$7:F1725,F1725)=1,1,0))</f>
        <v/>
      </c>
      <c r="P1725" s="39">
        <f>IF(A1725&amp;B1725&amp;C1725="","",IF(AND(O1725=1,N(G1725)&gt;0),IF(INDEX(pl_ativa,MAX(1,N(G1725)))="Sim",1,0),0))</f>
        <v/>
      </c>
      <c r="Q1725" s="39">
        <f>IF(F1725="","",COUNTIFS(ex_chave_oc,F1725,ex_cancelada,"&lt;&gt;Sim"))</f>
        <v/>
      </c>
      <c r="R1725" s="51">
        <f>IF(P1725="","",IF(AND(P1725=1,N(Q1725)&gt;0),1,0))</f>
        <v/>
      </c>
      <c r="S1725" s="30">
        <f>IF(P1725="","",IF(F1725="","ERRO: data prevista ausente ou inválida",IF(O1725=0,"Duplicada: contada uma vez",IF(N(G1725)=0,"ERRO: tarefa fora do Plano Mestre",IF(P1725=0,"Tarefa retirada do plano: não conta","OK")))))</f>
        <v/>
      </c>
    </row>
    <row r="1726">
      <c r="A1726" s="29" t="n"/>
      <c r="B1726" s="25" t="n"/>
      <c r="C1726" s="49" t="n"/>
      <c r="D1726" s="29" t="n"/>
      <c r="E1726" s="23">
        <f>IF(OR(A1726="",B1726=""),"",A1726&amp;"|"&amp;B1726)</f>
        <v/>
      </c>
      <c r="F1726" s="30">
        <f>IF(OR(E1726="",NOT(ISNUMBER(C1726))),"",E1726&amp;"|"&amp;YEAR(C1726)&amp;"-"&amp;RIGHT("0"&amp;MONTH(C1726),2)&amp;"-"&amp;RIGHT("0"&amp;DAY(C1726),2))</f>
        <v/>
      </c>
      <c r="G1726" s="26">
        <f>IF(E1726="","",IFERROR(MATCH(E1726,pl_chave,0),0))</f>
        <v/>
      </c>
      <c r="H1726" s="23">
        <f>IF(G1726="","",IF(G1726=0,"Tarefa fora do plano",INDEX(pl_tag,G1726)))</f>
        <v/>
      </c>
      <c r="I1726" s="30">
        <f>IF(N(G1726)=0,"",INDEX(pl_atividade,G1726))</f>
        <v/>
      </c>
      <c r="J1726" s="50">
        <f>IF(N(G1726)=0,"",INDEX(pl_especialidade,G1726))</f>
        <v/>
      </c>
      <c r="K1726" s="28">
        <f>IF(N(G1726)=0,"",INDEX(pl_duracao,G1726))</f>
        <v/>
      </c>
      <c r="L1726" s="39">
        <f>IF(ISNUMBER(C1726),YEAR(C1726),"")</f>
        <v/>
      </c>
      <c r="M1726" s="39">
        <f>IF(ISNUMBER(C1726),MONTH(C1726),"")</f>
        <v/>
      </c>
      <c r="N1726" s="23">
        <f>IF(L1726="","",IF(NOT(ISNUMBER(crono_ano)),"Informe o ano",IF(L1726&lt;crono_ano,"Antes do ano",IF(L1726&gt;crono_ano,"Depois do ano","No ano"))))</f>
        <v/>
      </c>
      <c r="O1726" s="39">
        <f>IF(F1726="","",IF(COUNTIF(F$7:F1726,F1726)=1,1,0))</f>
        <v/>
      </c>
      <c r="P1726" s="39">
        <f>IF(A1726&amp;B1726&amp;C1726="","",IF(AND(O1726=1,N(G1726)&gt;0),IF(INDEX(pl_ativa,MAX(1,N(G1726)))="Sim",1,0),0))</f>
        <v/>
      </c>
      <c r="Q1726" s="39">
        <f>IF(F1726="","",COUNTIFS(ex_chave_oc,F1726,ex_cancelada,"&lt;&gt;Sim"))</f>
        <v/>
      </c>
      <c r="R1726" s="51">
        <f>IF(P1726="","",IF(AND(P1726=1,N(Q1726)&gt;0),1,0))</f>
        <v/>
      </c>
      <c r="S1726" s="30">
        <f>IF(P1726="","",IF(F1726="","ERRO: data prevista ausente ou inválida",IF(O1726=0,"Duplicada: contada uma vez",IF(N(G1726)=0,"ERRO: tarefa fora do Plano Mestre",IF(P1726=0,"Tarefa retirada do plano: não conta","OK")))))</f>
        <v/>
      </c>
    </row>
    <row r="1727">
      <c r="A1727" s="29" t="n"/>
      <c r="B1727" s="25" t="n"/>
      <c r="C1727" s="49" t="n"/>
      <c r="D1727" s="29" t="n"/>
      <c r="E1727" s="23">
        <f>IF(OR(A1727="",B1727=""),"",A1727&amp;"|"&amp;B1727)</f>
        <v/>
      </c>
      <c r="F1727" s="30">
        <f>IF(OR(E1727="",NOT(ISNUMBER(C1727))),"",E1727&amp;"|"&amp;YEAR(C1727)&amp;"-"&amp;RIGHT("0"&amp;MONTH(C1727),2)&amp;"-"&amp;RIGHT("0"&amp;DAY(C1727),2))</f>
        <v/>
      </c>
      <c r="G1727" s="26">
        <f>IF(E1727="","",IFERROR(MATCH(E1727,pl_chave,0),0))</f>
        <v/>
      </c>
      <c r="H1727" s="23">
        <f>IF(G1727="","",IF(G1727=0,"Tarefa fora do plano",INDEX(pl_tag,G1727)))</f>
        <v/>
      </c>
      <c r="I1727" s="30">
        <f>IF(N(G1727)=0,"",INDEX(pl_atividade,G1727))</f>
        <v/>
      </c>
      <c r="J1727" s="50">
        <f>IF(N(G1727)=0,"",INDEX(pl_especialidade,G1727))</f>
        <v/>
      </c>
      <c r="K1727" s="28">
        <f>IF(N(G1727)=0,"",INDEX(pl_duracao,G1727))</f>
        <v/>
      </c>
      <c r="L1727" s="39">
        <f>IF(ISNUMBER(C1727),YEAR(C1727),"")</f>
        <v/>
      </c>
      <c r="M1727" s="39">
        <f>IF(ISNUMBER(C1727),MONTH(C1727),"")</f>
        <v/>
      </c>
      <c r="N1727" s="23">
        <f>IF(L1727="","",IF(NOT(ISNUMBER(crono_ano)),"Informe o ano",IF(L1727&lt;crono_ano,"Antes do ano",IF(L1727&gt;crono_ano,"Depois do ano","No ano"))))</f>
        <v/>
      </c>
      <c r="O1727" s="39">
        <f>IF(F1727="","",IF(COUNTIF(F$7:F1727,F1727)=1,1,0))</f>
        <v/>
      </c>
      <c r="P1727" s="39">
        <f>IF(A1727&amp;B1727&amp;C1727="","",IF(AND(O1727=1,N(G1727)&gt;0),IF(INDEX(pl_ativa,MAX(1,N(G1727)))="Sim",1,0),0))</f>
        <v/>
      </c>
      <c r="Q1727" s="39">
        <f>IF(F1727="","",COUNTIFS(ex_chave_oc,F1727,ex_cancelada,"&lt;&gt;Sim"))</f>
        <v/>
      </c>
      <c r="R1727" s="51">
        <f>IF(P1727="","",IF(AND(P1727=1,N(Q1727)&gt;0),1,0))</f>
        <v/>
      </c>
      <c r="S1727" s="30">
        <f>IF(P1727="","",IF(F1727="","ERRO: data prevista ausente ou inválida",IF(O1727=0,"Duplicada: contada uma vez",IF(N(G1727)=0,"ERRO: tarefa fora do Plano Mestre",IF(P1727=0,"Tarefa retirada do plano: não conta","OK")))))</f>
        <v/>
      </c>
    </row>
    <row r="1728">
      <c r="A1728" s="29" t="n"/>
      <c r="B1728" s="25" t="n"/>
      <c r="C1728" s="49" t="n"/>
      <c r="D1728" s="29" t="n"/>
      <c r="E1728" s="23">
        <f>IF(OR(A1728="",B1728=""),"",A1728&amp;"|"&amp;B1728)</f>
        <v/>
      </c>
      <c r="F1728" s="30">
        <f>IF(OR(E1728="",NOT(ISNUMBER(C1728))),"",E1728&amp;"|"&amp;YEAR(C1728)&amp;"-"&amp;RIGHT("0"&amp;MONTH(C1728),2)&amp;"-"&amp;RIGHT("0"&amp;DAY(C1728),2))</f>
        <v/>
      </c>
      <c r="G1728" s="26">
        <f>IF(E1728="","",IFERROR(MATCH(E1728,pl_chave,0),0))</f>
        <v/>
      </c>
      <c r="H1728" s="23">
        <f>IF(G1728="","",IF(G1728=0,"Tarefa fora do plano",INDEX(pl_tag,G1728)))</f>
        <v/>
      </c>
      <c r="I1728" s="30">
        <f>IF(N(G1728)=0,"",INDEX(pl_atividade,G1728))</f>
        <v/>
      </c>
      <c r="J1728" s="50">
        <f>IF(N(G1728)=0,"",INDEX(pl_especialidade,G1728))</f>
        <v/>
      </c>
      <c r="K1728" s="28">
        <f>IF(N(G1728)=0,"",INDEX(pl_duracao,G1728))</f>
        <v/>
      </c>
      <c r="L1728" s="39">
        <f>IF(ISNUMBER(C1728),YEAR(C1728),"")</f>
        <v/>
      </c>
      <c r="M1728" s="39">
        <f>IF(ISNUMBER(C1728),MONTH(C1728),"")</f>
        <v/>
      </c>
      <c r="N1728" s="23">
        <f>IF(L1728="","",IF(NOT(ISNUMBER(crono_ano)),"Informe o ano",IF(L1728&lt;crono_ano,"Antes do ano",IF(L1728&gt;crono_ano,"Depois do ano","No ano"))))</f>
        <v/>
      </c>
      <c r="O1728" s="39">
        <f>IF(F1728="","",IF(COUNTIF(F$7:F1728,F1728)=1,1,0))</f>
        <v/>
      </c>
      <c r="P1728" s="39">
        <f>IF(A1728&amp;B1728&amp;C1728="","",IF(AND(O1728=1,N(G1728)&gt;0),IF(INDEX(pl_ativa,MAX(1,N(G1728)))="Sim",1,0),0))</f>
        <v/>
      </c>
      <c r="Q1728" s="39">
        <f>IF(F1728="","",COUNTIFS(ex_chave_oc,F1728,ex_cancelada,"&lt;&gt;Sim"))</f>
        <v/>
      </c>
      <c r="R1728" s="51">
        <f>IF(P1728="","",IF(AND(P1728=1,N(Q1728)&gt;0),1,0))</f>
        <v/>
      </c>
      <c r="S1728" s="30">
        <f>IF(P1728="","",IF(F1728="","ERRO: data prevista ausente ou inválida",IF(O1728=0,"Duplicada: contada uma vez",IF(N(G1728)=0,"ERRO: tarefa fora do Plano Mestre",IF(P1728=0,"Tarefa retirada do plano: não conta","OK")))))</f>
        <v/>
      </c>
    </row>
    <row r="1729">
      <c r="A1729" s="29" t="n"/>
      <c r="B1729" s="25" t="n"/>
      <c r="C1729" s="49" t="n"/>
      <c r="D1729" s="29" t="n"/>
      <c r="E1729" s="23">
        <f>IF(OR(A1729="",B1729=""),"",A1729&amp;"|"&amp;B1729)</f>
        <v/>
      </c>
      <c r="F1729" s="30">
        <f>IF(OR(E1729="",NOT(ISNUMBER(C1729))),"",E1729&amp;"|"&amp;YEAR(C1729)&amp;"-"&amp;RIGHT("0"&amp;MONTH(C1729),2)&amp;"-"&amp;RIGHT("0"&amp;DAY(C1729),2))</f>
        <v/>
      </c>
      <c r="G1729" s="26">
        <f>IF(E1729="","",IFERROR(MATCH(E1729,pl_chave,0),0))</f>
        <v/>
      </c>
      <c r="H1729" s="23">
        <f>IF(G1729="","",IF(G1729=0,"Tarefa fora do plano",INDEX(pl_tag,G1729)))</f>
        <v/>
      </c>
      <c r="I1729" s="30">
        <f>IF(N(G1729)=0,"",INDEX(pl_atividade,G1729))</f>
        <v/>
      </c>
      <c r="J1729" s="50">
        <f>IF(N(G1729)=0,"",INDEX(pl_especialidade,G1729))</f>
        <v/>
      </c>
      <c r="K1729" s="28">
        <f>IF(N(G1729)=0,"",INDEX(pl_duracao,G1729))</f>
        <v/>
      </c>
      <c r="L1729" s="39">
        <f>IF(ISNUMBER(C1729),YEAR(C1729),"")</f>
        <v/>
      </c>
      <c r="M1729" s="39">
        <f>IF(ISNUMBER(C1729),MONTH(C1729),"")</f>
        <v/>
      </c>
      <c r="N1729" s="23">
        <f>IF(L1729="","",IF(NOT(ISNUMBER(crono_ano)),"Informe o ano",IF(L1729&lt;crono_ano,"Antes do ano",IF(L1729&gt;crono_ano,"Depois do ano","No ano"))))</f>
        <v/>
      </c>
      <c r="O1729" s="39">
        <f>IF(F1729="","",IF(COUNTIF(F$7:F1729,F1729)=1,1,0))</f>
        <v/>
      </c>
      <c r="P1729" s="39">
        <f>IF(A1729&amp;B1729&amp;C1729="","",IF(AND(O1729=1,N(G1729)&gt;0),IF(INDEX(pl_ativa,MAX(1,N(G1729)))="Sim",1,0),0))</f>
        <v/>
      </c>
      <c r="Q1729" s="39">
        <f>IF(F1729="","",COUNTIFS(ex_chave_oc,F1729,ex_cancelada,"&lt;&gt;Sim"))</f>
        <v/>
      </c>
      <c r="R1729" s="51">
        <f>IF(P1729="","",IF(AND(P1729=1,N(Q1729)&gt;0),1,0))</f>
        <v/>
      </c>
      <c r="S1729" s="30">
        <f>IF(P1729="","",IF(F1729="","ERRO: data prevista ausente ou inválida",IF(O1729=0,"Duplicada: contada uma vez",IF(N(G1729)=0,"ERRO: tarefa fora do Plano Mestre",IF(P1729=0,"Tarefa retirada do plano: não conta","OK")))))</f>
        <v/>
      </c>
    </row>
    <row r="1730">
      <c r="A1730" s="29" t="n"/>
      <c r="B1730" s="25" t="n"/>
      <c r="C1730" s="49" t="n"/>
      <c r="D1730" s="29" t="n"/>
      <c r="E1730" s="23">
        <f>IF(OR(A1730="",B1730=""),"",A1730&amp;"|"&amp;B1730)</f>
        <v/>
      </c>
      <c r="F1730" s="30">
        <f>IF(OR(E1730="",NOT(ISNUMBER(C1730))),"",E1730&amp;"|"&amp;YEAR(C1730)&amp;"-"&amp;RIGHT("0"&amp;MONTH(C1730),2)&amp;"-"&amp;RIGHT("0"&amp;DAY(C1730),2))</f>
        <v/>
      </c>
      <c r="G1730" s="26">
        <f>IF(E1730="","",IFERROR(MATCH(E1730,pl_chave,0),0))</f>
        <v/>
      </c>
      <c r="H1730" s="23">
        <f>IF(G1730="","",IF(G1730=0,"Tarefa fora do plano",INDEX(pl_tag,G1730)))</f>
        <v/>
      </c>
      <c r="I1730" s="30">
        <f>IF(N(G1730)=0,"",INDEX(pl_atividade,G1730))</f>
        <v/>
      </c>
      <c r="J1730" s="50">
        <f>IF(N(G1730)=0,"",INDEX(pl_especialidade,G1730))</f>
        <v/>
      </c>
      <c r="K1730" s="28">
        <f>IF(N(G1730)=0,"",INDEX(pl_duracao,G1730))</f>
        <v/>
      </c>
      <c r="L1730" s="39">
        <f>IF(ISNUMBER(C1730),YEAR(C1730),"")</f>
        <v/>
      </c>
      <c r="M1730" s="39">
        <f>IF(ISNUMBER(C1730),MONTH(C1730),"")</f>
        <v/>
      </c>
      <c r="N1730" s="23">
        <f>IF(L1730="","",IF(NOT(ISNUMBER(crono_ano)),"Informe o ano",IF(L1730&lt;crono_ano,"Antes do ano",IF(L1730&gt;crono_ano,"Depois do ano","No ano"))))</f>
        <v/>
      </c>
      <c r="O1730" s="39">
        <f>IF(F1730="","",IF(COUNTIF(F$7:F1730,F1730)=1,1,0))</f>
        <v/>
      </c>
      <c r="P1730" s="39">
        <f>IF(A1730&amp;B1730&amp;C1730="","",IF(AND(O1730=1,N(G1730)&gt;0),IF(INDEX(pl_ativa,MAX(1,N(G1730)))="Sim",1,0),0))</f>
        <v/>
      </c>
      <c r="Q1730" s="39">
        <f>IF(F1730="","",COUNTIFS(ex_chave_oc,F1730,ex_cancelada,"&lt;&gt;Sim"))</f>
        <v/>
      </c>
      <c r="R1730" s="51">
        <f>IF(P1730="","",IF(AND(P1730=1,N(Q1730)&gt;0),1,0))</f>
        <v/>
      </c>
      <c r="S1730" s="30">
        <f>IF(P1730="","",IF(F1730="","ERRO: data prevista ausente ou inválida",IF(O1730=0,"Duplicada: contada uma vez",IF(N(G1730)=0,"ERRO: tarefa fora do Plano Mestre",IF(P1730=0,"Tarefa retirada do plano: não conta","OK")))))</f>
        <v/>
      </c>
    </row>
    <row r="1731">
      <c r="A1731" s="29" t="n"/>
      <c r="B1731" s="25" t="n"/>
      <c r="C1731" s="49" t="n"/>
      <c r="D1731" s="29" t="n"/>
      <c r="E1731" s="23">
        <f>IF(OR(A1731="",B1731=""),"",A1731&amp;"|"&amp;B1731)</f>
        <v/>
      </c>
      <c r="F1731" s="30">
        <f>IF(OR(E1731="",NOT(ISNUMBER(C1731))),"",E1731&amp;"|"&amp;YEAR(C1731)&amp;"-"&amp;RIGHT("0"&amp;MONTH(C1731),2)&amp;"-"&amp;RIGHT("0"&amp;DAY(C1731),2))</f>
        <v/>
      </c>
      <c r="G1731" s="26">
        <f>IF(E1731="","",IFERROR(MATCH(E1731,pl_chave,0),0))</f>
        <v/>
      </c>
      <c r="H1731" s="23">
        <f>IF(G1731="","",IF(G1731=0,"Tarefa fora do plano",INDEX(pl_tag,G1731)))</f>
        <v/>
      </c>
      <c r="I1731" s="30">
        <f>IF(N(G1731)=0,"",INDEX(pl_atividade,G1731))</f>
        <v/>
      </c>
      <c r="J1731" s="50">
        <f>IF(N(G1731)=0,"",INDEX(pl_especialidade,G1731))</f>
        <v/>
      </c>
      <c r="K1731" s="28">
        <f>IF(N(G1731)=0,"",INDEX(pl_duracao,G1731))</f>
        <v/>
      </c>
      <c r="L1731" s="39">
        <f>IF(ISNUMBER(C1731),YEAR(C1731),"")</f>
        <v/>
      </c>
      <c r="M1731" s="39">
        <f>IF(ISNUMBER(C1731),MONTH(C1731),"")</f>
        <v/>
      </c>
      <c r="N1731" s="23">
        <f>IF(L1731="","",IF(NOT(ISNUMBER(crono_ano)),"Informe o ano",IF(L1731&lt;crono_ano,"Antes do ano",IF(L1731&gt;crono_ano,"Depois do ano","No ano"))))</f>
        <v/>
      </c>
      <c r="O1731" s="39">
        <f>IF(F1731="","",IF(COUNTIF(F$7:F1731,F1731)=1,1,0))</f>
        <v/>
      </c>
      <c r="P1731" s="39">
        <f>IF(A1731&amp;B1731&amp;C1731="","",IF(AND(O1731=1,N(G1731)&gt;0),IF(INDEX(pl_ativa,MAX(1,N(G1731)))="Sim",1,0),0))</f>
        <v/>
      </c>
      <c r="Q1731" s="39">
        <f>IF(F1731="","",COUNTIFS(ex_chave_oc,F1731,ex_cancelada,"&lt;&gt;Sim"))</f>
        <v/>
      </c>
      <c r="R1731" s="51">
        <f>IF(P1731="","",IF(AND(P1731=1,N(Q1731)&gt;0),1,0))</f>
        <v/>
      </c>
      <c r="S1731" s="30">
        <f>IF(P1731="","",IF(F1731="","ERRO: data prevista ausente ou inválida",IF(O1731=0,"Duplicada: contada uma vez",IF(N(G1731)=0,"ERRO: tarefa fora do Plano Mestre",IF(P1731=0,"Tarefa retirada do plano: não conta","OK")))))</f>
        <v/>
      </c>
    </row>
    <row r="1732">
      <c r="A1732" s="29" t="n"/>
      <c r="B1732" s="25" t="n"/>
      <c r="C1732" s="49" t="n"/>
      <c r="D1732" s="29" t="n"/>
      <c r="E1732" s="23">
        <f>IF(OR(A1732="",B1732=""),"",A1732&amp;"|"&amp;B1732)</f>
        <v/>
      </c>
      <c r="F1732" s="30">
        <f>IF(OR(E1732="",NOT(ISNUMBER(C1732))),"",E1732&amp;"|"&amp;YEAR(C1732)&amp;"-"&amp;RIGHT("0"&amp;MONTH(C1732),2)&amp;"-"&amp;RIGHT("0"&amp;DAY(C1732),2))</f>
        <v/>
      </c>
      <c r="G1732" s="26">
        <f>IF(E1732="","",IFERROR(MATCH(E1732,pl_chave,0),0))</f>
        <v/>
      </c>
      <c r="H1732" s="23">
        <f>IF(G1732="","",IF(G1732=0,"Tarefa fora do plano",INDEX(pl_tag,G1732)))</f>
        <v/>
      </c>
      <c r="I1732" s="30">
        <f>IF(N(G1732)=0,"",INDEX(pl_atividade,G1732))</f>
        <v/>
      </c>
      <c r="J1732" s="50">
        <f>IF(N(G1732)=0,"",INDEX(pl_especialidade,G1732))</f>
        <v/>
      </c>
      <c r="K1732" s="28">
        <f>IF(N(G1732)=0,"",INDEX(pl_duracao,G1732))</f>
        <v/>
      </c>
      <c r="L1732" s="39">
        <f>IF(ISNUMBER(C1732),YEAR(C1732),"")</f>
        <v/>
      </c>
      <c r="M1732" s="39">
        <f>IF(ISNUMBER(C1732),MONTH(C1732),"")</f>
        <v/>
      </c>
      <c r="N1732" s="23">
        <f>IF(L1732="","",IF(NOT(ISNUMBER(crono_ano)),"Informe o ano",IF(L1732&lt;crono_ano,"Antes do ano",IF(L1732&gt;crono_ano,"Depois do ano","No ano"))))</f>
        <v/>
      </c>
      <c r="O1732" s="39">
        <f>IF(F1732="","",IF(COUNTIF(F$7:F1732,F1732)=1,1,0))</f>
        <v/>
      </c>
      <c r="P1732" s="39">
        <f>IF(A1732&amp;B1732&amp;C1732="","",IF(AND(O1732=1,N(G1732)&gt;0),IF(INDEX(pl_ativa,MAX(1,N(G1732)))="Sim",1,0),0))</f>
        <v/>
      </c>
      <c r="Q1732" s="39">
        <f>IF(F1732="","",COUNTIFS(ex_chave_oc,F1732,ex_cancelada,"&lt;&gt;Sim"))</f>
        <v/>
      </c>
      <c r="R1732" s="51">
        <f>IF(P1732="","",IF(AND(P1732=1,N(Q1732)&gt;0),1,0))</f>
        <v/>
      </c>
      <c r="S1732" s="30">
        <f>IF(P1732="","",IF(F1732="","ERRO: data prevista ausente ou inválida",IF(O1732=0,"Duplicada: contada uma vez",IF(N(G1732)=0,"ERRO: tarefa fora do Plano Mestre",IF(P1732=0,"Tarefa retirada do plano: não conta","OK")))))</f>
        <v/>
      </c>
    </row>
    <row r="1733">
      <c r="A1733" s="29" t="n"/>
      <c r="B1733" s="25" t="n"/>
      <c r="C1733" s="49" t="n"/>
      <c r="D1733" s="29" t="n"/>
      <c r="E1733" s="23">
        <f>IF(OR(A1733="",B1733=""),"",A1733&amp;"|"&amp;B1733)</f>
        <v/>
      </c>
      <c r="F1733" s="30">
        <f>IF(OR(E1733="",NOT(ISNUMBER(C1733))),"",E1733&amp;"|"&amp;YEAR(C1733)&amp;"-"&amp;RIGHT("0"&amp;MONTH(C1733),2)&amp;"-"&amp;RIGHT("0"&amp;DAY(C1733),2))</f>
        <v/>
      </c>
      <c r="G1733" s="26">
        <f>IF(E1733="","",IFERROR(MATCH(E1733,pl_chave,0),0))</f>
        <v/>
      </c>
      <c r="H1733" s="23">
        <f>IF(G1733="","",IF(G1733=0,"Tarefa fora do plano",INDEX(pl_tag,G1733)))</f>
        <v/>
      </c>
      <c r="I1733" s="30">
        <f>IF(N(G1733)=0,"",INDEX(pl_atividade,G1733))</f>
        <v/>
      </c>
      <c r="J1733" s="50">
        <f>IF(N(G1733)=0,"",INDEX(pl_especialidade,G1733))</f>
        <v/>
      </c>
      <c r="K1733" s="28">
        <f>IF(N(G1733)=0,"",INDEX(pl_duracao,G1733))</f>
        <v/>
      </c>
      <c r="L1733" s="39">
        <f>IF(ISNUMBER(C1733),YEAR(C1733),"")</f>
        <v/>
      </c>
      <c r="M1733" s="39">
        <f>IF(ISNUMBER(C1733),MONTH(C1733),"")</f>
        <v/>
      </c>
      <c r="N1733" s="23">
        <f>IF(L1733="","",IF(NOT(ISNUMBER(crono_ano)),"Informe o ano",IF(L1733&lt;crono_ano,"Antes do ano",IF(L1733&gt;crono_ano,"Depois do ano","No ano"))))</f>
        <v/>
      </c>
      <c r="O1733" s="39">
        <f>IF(F1733="","",IF(COUNTIF(F$7:F1733,F1733)=1,1,0))</f>
        <v/>
      </c>
      <c r="P1733" s="39">
        <f>IF(A1733&amp;B1733&amp;C1733="","",IF(AND(O1733=1,N(G1733)&gt;0),IF(INDEX(pl_ativa,MAX(1,N(G1733)))="Sim",1,0),0))</f>
        <v/>
      </c>
      <c r="Q1733" s="39">
        <f>IF(F1733="","",COUNTIFS(ex_chave_oc,F1733,ex_cancelada,"&lt;&gt;Sim"))</f>
        <v/>
      </c>
      <c r="R1733" s="51">
        <f>IF(P1733="","",IF(AND(P1733=1,N(Q1733)&gt;0),1,0))</f>
        <v/>
      </c>
      <c r="S1733" s="30">
        <f>IF(P1733="","",IF(F1733="","ERRO: data prevista ausente ou inválida",IF(O1733=0,"Duplicada: contada uma vez",IF(N(G1733)=0,"ERRO: tarefa fora do Plano Mestre",IF(P1733=0,"Tarefa retirada do plano: não conta","OK")))))</f>
        <v/>
      </c>
    </row>
    <row r="1734">
      <c r="A1734" s="29" t="n"/>
      <c r="B1734" s="25" t="n"/>
      <c r="C1734" s="49" t="n"/>
      <c r="D1734" s="29" t="n"/>
      <c r="E1734" s="23">
        <f>IF(OR(A1734="",B1734=""),"",A1734&amp;"|"&amp;B1734)</f>
        <v/>
      </c>
      <c r="F1734" s="30">
        <f>IF(OR(E1734="",NOT(ISNUMBER(C1734))),"",E1734&amp;"|"&amp;YEAR(C1734)&amp;"-"&amp;RIGHT("0"&amp;MONTH(C1734),2)&amp;"-"&amp;RIGHT("0"&amp;DAY(C1734),2))</f>
        <v/>
      </c>
      <c r="G1734" s="26">
        <f>IF(E1734="","",IFERROR(MATCH(E1734,pl_chave,0),0))</f>
        <v/>
      </c>
      <c r="H1734" s="23">
        <f>IF(G1734="","",IF(G1734=0,"Tarefa fora do plano",INDEX(pl_tag,G1734)))</f>
        <v/>
      </c>
      <c r="I1734" s="30">
        <f>IF(N(G1734)=0,"",INDEX(pl_atividade,G1734))</f>
        <v/>
      </c>
      <c r="J1734" s="50">
        <f>IF(N(G1734)=0,"",INDEX(pl_especialidade,G1734))</f>
        <v/>
      </c>
      <c r="K1734" s="28">
        <f>IF(N(G1734)=0,"",INDEX(pl_duracao,G1734))</f>
        <v/>
      </c>
      <c r="L1734" s="39">
        <f>IF(ISNUMBER(C1734),YEAR(C1734),"")</f>
        <v/>
      </c>
      <c r="M1734" s="39">
        <f>IF(ISNUMBER(C1734),MONTH(C1734),"")</f>
        <v/>
      </c>
      <c r="N1734" s="23">
        <f>IF(L1734="","",IF(NOT(ISNUMBER(crono_ano)),"Informe o ano",IF(L1734&lt;crono_ano,"Antes do ano",IF(L1734&gt;crono_ano,"Depois do ano","No ano"))))</f>
        <v/>
      </c>
      <c r="O1734" s="39">
        <f>IF(F1734="","",IF(COUNTIF(F$7:F1734,F1734)=1,1,0))</f>
        <v/>
      </c>
      <c r="P1734" s="39">
        <f>IF(A1734&amp;B1734&amp;C1734="","",IF(AND(O1734=1,N(G1734)&gt;0),IF(INDEX(pl_ativa,MAX(1,N(G1734)))="Sim",1,0),0))</f>
        <v/>
      </c>
      <c r="Q1734" s="39">
        <f>IF(F1734="","",COUNTIFS(ex_chave_oc,F1734,ex_cancelada,"&lt;&gt;Sim"))</f>
        <v/>
      </c>
      <c r="R1734" s="51">
        <f>IF(P1734="","",IF(AND(P1734=1,N(Q1734)&gt;0),1,0))</f>
        <v/>
      </c>
      <c r="S1734" s="30">
        <f>IF(P1734="","",IF(F1734="","ERRO: data prevista ausente ou inválida",IF(O1734=0,"Duplicada: contada uma vez",IF(N(G1734)=0,"ERRO: tarefa fora do Plano Mestre",IF(P1734=0,"Tarefa retirada do plano: não conta","OK")))))</f>
        <v/>
      </c>
    </row>
    <row r="1735">
      <c r="A1735" s="29" t="n"/>
      <c r="B1735" s="25" t="n"/>
      <c r="C1735" s="49" t="n"/>
      <c r="D1735" s="29" t="n"/>
      <c r="E1735" s="23">
        <f>IF(OR(A1735="",B1735=""),"",A1735&amp;"|"&amp;B1735)</f>
        <v/>
      </c>
      <c r="F1735" s="30">
        <f>IF(OR(E1735="",NOT(ISNUMBER(C1735))),"",E1735&amp;"|"&amp;YEAR(C1735)&amp;"-"&amp;RIGHT("0"&amp;MONTH(C1735),2)&amp;"-"&amp;RIGHT("0"&amp;DAY(C1735),2))</f>
        <v/>
      </c>
      <c r="G1735" s="26">
        <f>IF(E1735="","",IFERROR(MATCH(E1735,pl_chave,0),0))</f>
        <v/>
      </c>
      <c r="H1735" s="23">
        <f>IF(G1735="","",IF(G1735=0,"Tarefa fora do plano",INDEX(pl_tag,G1735)))</f>
        <v/>
      </c>
      <c r="I1735" s="30">
        <f>IF(N(G1735)=0,"",INDEX(pl_atividade,G1735))</f>
        <v/>
      </c>
      <c r="J1735" s="50">
        <f>IF(N(G1735)=0,"",INDEX(pl_especialidade,G1735))</f>
        <v/>
      </c>
      <c r="K1735" s="28">
        <f>IF(N(G1735)=0,"",INDEX(pl_duracao,G1735))</f>
        <v/>
      </c>
      <c r="L1735" s="39">
        <f>IF(ISNUMBER(C1735),YEAR(C1735),"")</f>
        <v/>
      </c>
      <c r="M1735" s="39">
        <f>IF(ISNUMBER(C1735),MONTH(C1735),"")</f>
        <v/>
      </c>
      <c r="N1735" s="23">
        <f>IF(L1735="","",IF(NOT(ISNUMBER(crono_ano)),"Informe o ano",IF(L1735&lt;crono_ano,"Antes do ano",IF(L1735&gt;crono_ano,"Depois do ano","No ano"))))</f>
        <v/>
      </c>
      <c r="O1735" s="39">
        <f>IF(F1735="","",IF(COUNTIF(F$7:F1735,F1735)=1,1,0))</f>
        <v/>
      </c>
      <c r="P1735" s="39">
        <f>IF(A1735&amp;B1735&amp;C1735="","",IF(AND(O1735=1,N(G1735)&gt;0),IF(INDEX(pl_ativa,MAX(1,N(G1735)))="Sim",1,0),0))</f>
        <v/>
      </c>
      <c r="Q1735" s="39">
        <f>IF(F1735="","",COUNTIFS(ex_chave_oc,F1735,ex_cancelada,"&lt;&gt;Sim"))</f>
        <v/>
      </c>
      <c r="R1735" s="51">
        <f>IF(P1735="","",IF(AND(P1735=1,N(Q1735)&gt;0),1,0))</f>
        <v/>
      </c>
      <c r="S1735" s="30">
        <f>IF(P1735="","",IF(F1735="","ERRO: data prevista ausente ou inválida",IF(O1735=0,"Duplicada: contada uma vez",IF(N(G1735)=0,"ERRO: tarefa fora do Plano Mestre",IF(P1735=0,"Tarefa retirada do plano: não conta","OK")))))</f>
        <v/>
      </c>
    </row>
    <row r="1736">
      <c r="A1736" s="29" t="n"/>
      <c r="B1736" s="25" t="n"/>
      <c r="C1736" s="49" t="n"/>
      <c r="D1736" s="29" t="n"/>
      <c r="E1736" s="23">
        <f>IF(OR(A1736="",B1736=""),"",A1736&amp;"|"&amp;B1736)</f>
        <v/>
      </c>
      <c r="F1736" s="30">
        <f>IF(OR(E1736="",NOT(ISNUMBER(C1736))),"",E1736&amp;"|"&amp;YEAR(C1736)&amp;"-"&amp;RIGHT("0"&amp;MONTH(C1736),2)&amp;"-"&amp;RIGHT("0"&amp;DAY(C1736),2))</f>
        <v/>
      </c>
      <c r="G1736" s="26">
        <f>IF(E1736="","",IFERROR(MATCH(E1736,pl_chave,0),0))</f>
        <v/>
      </c>
      <c r="H1736" s="23">
        <f>IF(G1736="","",IF(G1736=0,"Tarefa fora do plano",INDEX(pl_tag,G1736)))</f>
        <v/>
      </c>
      <c r="I1736" s="30">
        <f>IF(N(G1736)=0,"",INDEX(pl_atividade,G1736))</f>
        <v/>
      </c>
      <c r="J1736" s="50">
        <f>IF(N(G1736)=0,"",INDEX(pl_especialidade,G1736))</f>
        <v/>
      </c>
      <c r="K1736" s="28">
        <f>IF(N(G1736)=0,"",INDEX(pl_duracao,G1736))</f>
        <v/>
      </c>
      <c r="L1736" s="39">
        <f>IF(ISNUMBER(C1736),YEAR(C1736),"")</f>
        <v/>
      </c>
      <c r="M1736" s="39">
        <f>IF(ISNUMBER(C1736),MONTH(C1736),"")</f>
        <v/>
      </c>
      <c r="N1736" s="23">
        <f>IF(L1736="","",IF(NOT(ISNUMBER(crono_ano)),"Informe o ano",IF(L1736&lt;crono_ano,"Antes do ano",IF(L1736&gt;crono_ano,"Depois do ano","No ano"))))</f>
        <v/>
      </c>
      <c r="O1736" s="39">
        <f>IF(F1736="","",IF(COUNTIF(F$7:F1736,F1736)=1,1,0))</f>
        <v/>
      </c>
      <c r="P1736" s="39">
        <f>IF(A1736&amp;B1736&amp;C1736="","",IF(AND(O1736=1,N(G1736)&gt;0),IF(INDEX(pl_ativa,MAX(1,N(G1736)))="Sim",1,0),0))</f>
        <v/>
      </c>
      <c r="Q1736" s="39">
        <f>IF(F1736="","",COUNTIFS(ex_chave_oc,F1736,ex_cancelada,"&lt;&gt;Sim"))</f>
        <v/>
      </c>
      <c r="R1736" s="51">
        <f>IF(P1736="","",IF(AND(P1736=1,N(Q1736)&gt;0),1,0))</f>
        <v/>
      </c>
      <c r="S1736" s="30">
        <f>IF(P1736="","",IF(F1736="","ERRO: data prevista ausente ou inválida",IF(O1736=0,"Duplicada: contada uma vez",IF(N(G1736)=0,"ERRO: tarefa fora do Plano Mestre",IF(P1736=0,"Tarefa retirada do plano: não conta","OK")))))</f>
        <v/>
      </c>
    </row>
    <row r="1737">
      <c r="A1737" s="29" t="n"/>
      <c r="B1737" s="25" t="n"/>
      <c r="C1737" s="49" t="n"/>
      <c r="D1737" s="29" t="n"/>
      <c r="E1737" s="23">
        <f>IF(OR(A1737="",B1737=""),"",A1737&amp;"|"&amp;B1737)</f>
        <v/>
      </c>
      <c r="F1737" s="30">
        <f>IF(OR(E1737="",NOT(ISNUMBER(C1737))),"",E1737&amp;"|"&amp;YEAR(C1737)&amp;"-"&amp;RIGHT("0"&amp;MONTH(C1737),2)&amp;"-"&amp;RIGHT("0"&amp;DAY(C1737),2))</f>
        <v/>
      </c>
      <c r="G1737" s="26">
        <f>IF(E1737="","",IFERROR(MATCH(E1737,pl_chave,0),0))</f>
        <v/>
      </c>
      <c r="H1737" s="23">
        <f>IF(G1737="","",IF(G1737=0,"Tarefa fora do plano",INDEX(pl_tag,G1737)))</f>
        <v/>
      </c>
      <c r="I1737" s="30">
        <f>IF(N(G1737)=0,"",INDEX(pl_atividade,G1737))</f>
        <v/>
      </c>
      <c r="J1737" s="50">
        <f>IF(N(G1737)=0,"",INDEX(pl_especialidade,G1737))</f>
        <v/>
      </c>
      <c r="K1737" s="28">
        <f>IF(N(G1737)=0,"",INDEX(pl_duracao,G1737))</f>
        <v/>
      </c>
      <c r="L1737" s="39">
        <f>IF(ISNUMBER(C1737),YEAR(C1737),"")</f>
        <v/>
      </c>
      <c r="M1737" s="39">
        <f>IF(ISNUMBER(C1737),MONTH(C1737),"")</f>
        <v/>
      </c>
      <c r="N1737" s="23">
        <f>IF(L1737="","",IF(NOT(ISNUMBER(crono_ano)),"Informe o ano",IF(L1737&lt;crono_ano,"Antes do ano",IF(L1737&gt;crono_ano,"Depois do ano","No ano"))))</f>
        <v/>
      </c>
      <c r="O1737" s="39">
        <f>IF(F1737="","",IF(COUNTIF(F$7:F1737,F1737)=1,1,0))</f>
        <v/>
      </c>
      <c r="P1737" s="39">
        <f>IF(A1737&amp;B1737&amp;C1737="","",IF(AND(O1737=1,N(G1737)&gt;0),IF(INDEX(pl_ativa,MAX(1,N(G1737)))="Sim",1,0),0))</f>
        <v/>
      </c>
      <c r="Q1737" s="39">
        <f>IF(F1737="","",COUNTIFS(ex_chave_oc,F1737,ex_cancelada,"&lt;&gt;Sim"))</f>
        <v/>
      </c>
      <c r="R1737" s="51">
        <f>IF(P1737="","",IF(AND(P1737=1,N(Q1737)&gt;0),1,0))</f>
        <v/>
      </c>
      <c r="S1737" s="30">
        <f>IF(P1737="","",IF(F1737="","ERRO: data prevista ausente ou inválida",IF(O1737=0,"Duplicada: contada uma vez",IF(N(G1737)=0,"ERRO: tarefa fora do Plano Mestre",IF(P1737=0,"Tarefa retirada do plano: não conta","OK")))))</f>
        <v/>
      </c>
    </row>
    <row r="1738">
      <c r="A1738" s="29" t="n"/>
      <c r="B1738" s="25" t="n"/>
      <c r="C1738" s="49" t="n"/>
      <c r="D1738" s="29" t="n"/>
      <c r="E1738" s="23">
        <f>IF(OR(A1738="",B1738=""),"",A1738&amp;"|"&amp;B1738)</f>
        <v/>
      </c>
      <c r="F1738" s="30">
        <f>IF(OR(E1738="",NOT(ISNUMBER(C1738))),"",E1738&amp;"|"&amp;YEAR(C1738)&amp;"-"&amp;RIGHT("0"&amp;MONTH(C1738),2)&amp;"-"&amp;RIGHT("0"&amp;DAY(C1738),2))</f>
        <v/>
      </c>
      <c r="G1738" s="26">
        <f>IF(E1738="","",IFERROR(MATCH(E1738,pl_chave,0),0))</f>
        <v/>
      </c>
      <c r="H1738" s="23">
        <f>IF(G1738="","",IF(G1738=0,"Tarefa fora do plano",INDEX(pl_tag,G1738)))</f>
        <v/>
      </c>
      <c r="I1738" s="30">
        <f>IF(N(G1738)=0,"",INDEX(pl_atividade,G1738))</f>
        <v/>
      </c>
      <c r="J1738" s="50">
        <f>IF(N(G1738)=0,"",INDEX(pl_especialidade,G1738))</f>
        <v/>
      </c>
      <c r="K1738" s="28">
        <f>IF(N(G1738)=0,"",INDEX(pl_duracao,G1738))</f>
        <v/>
      </c>
      <c r="L1738" s="39">
        <f>IF(ISNUMBER(C1738),YEAR(C1738),"")</f>
        <v/>
      </c>
      <c r="M1738" s="39">
        <f>IF(ISNUMBER(C1738),MONTH(C1738),"")</f>
        <v/>
      </c>
      <c r="N1738" s="23">
        <f>IF(L1738="","",IF(NOT(ISNUMBER(crono_ano)),"Informe o ano",IF(L1738&lt;crono_ano,"Antes do ano",IF(L1738&gt;crono_ano,"Depois do ano","No ano"))))</f>
        <v/>
      </c>
      <c r="O1738" s="39">
        <f>IF(F1738="","",IF(COUNTIF(F$7:F1738,F1738)=1,1,0))</f>
        <v/>
      </c>
      <c r="P1738" s="39">
        <f>IF(A1738&amp;B1738&amp;C1738="","",IF(AND(O1738=1,N(G1738)&gt;0),IF(INDEX(pl_ativa,MAX(1,N(G1738)))="Sim",1,0),0))</f>
        <v/>
      </c>
      <c r="Q1738" s="39">
        <f>IF(F1738="","",COUNTIFS(ex_chave_oc,F1738,ex_cancelada,"&lt;&gt;Sim"))</f>
        <v/>
      </c>
      <c r="R1738" s="51">
        <f>IF(P1738="","",IF(AND(P1738=1,N(Q1738)&gt;0),1,0))</f>
        <v/>
      </c>
      <c r="S1738" s="30">
        <f>IF(P1738="","",IF(F1738="","ERRO: data prevista ausente ou inválida",IF(O1738=0,"Duplicada: contada uma vez",IF(N(G1738)=0,"ERRO: tarefa fora do Plano Mestre",IF(P1738=0,"Tarefa retirada do plano: não conta","OK")))))</f>
        <v/>
      </c>
    </row>
    <row r="1739">
      <c r="A1739" s="29" t="n"/>
      <c r="B1739" s="25" t="n"/>
      <c r="C1739" s="49" t="n"/>
      <c r="D1739" s="29" t="n"/>
      <c r="E1739" s="23">
        <f>IF(OR(A1739="",B1739=""),"",A1739&amp;"|"&amp;B1739)</f>
        <v/>
      </c>
      <c r="F1739" s="30">
        <f>IF(OR(E1739="",NOT(ISNUMBER(C1739))),"",E1739&amp;"|"&amp;YEAR(C1739)&amp;"-"&amp;RIGHT("0"&amp;MONTH(C1739),2)&amp;"-"&amp;RIGHT("0"&amp;DAY(C1739),2))</f>
        <v/>
      </c>
      <c r="G1739" s="26">
        <f>IF(E1739="","",IFERROR(MATCH(E1739,pl_chave,0),0))</f>
        <v/>
      </c>
      <c r="H1739" s="23">
        <f>IF(G1739="","",IF(G1739=0,"Tarefa fora do plano",INDEX(pl_tag,G1739)))</f>
        <v/>
      </c>
      <c r="I1739" s="30">
        <f>IF(N(G1739)=0,"",INDEX(pl_atividade,G1739))</f>
        <v/>
      </c>
      <c r="J1739" s="50">
        <f>IF(N(G1739)=0,"",INDEX(pl_especialidade,G1739))</f>
        <v/>
      </c>
      <c r="K1739" s="28">
        <f>IF(N(G1739)=0,"",INDEX(pl_duracao,G1739))</f>
        <v/>
      </c>
      <c r="L1739" s="39">
        <f>IF(ISNUMBER(C1739),YEAR(C1739),"")</f>
        <v/>
      </c>
      <c r="M1739" s="39">
        <f>IF(ISNUMBER(C1739),MONTH(C1739),"")</f>
        <v/>
      </c>
      <c r="N1739" s="23">
        <f>IF(L1739="","",IF(NOT(ISNUMBER(crono_ano)),"Informe o ano",IF(L1739&lt;crono_ano,"Antes do ano",IF(L1739&gt;crono_ano,"Depois do ano","No ano"))))</f>
        <v/>
      </c>
      <c r="O1739" s="39">
        <f>IF(F1739="","",IF(COUNTIF(F$7:F1739,F1739)=1,1,0))</f>
        <v/>
      </c>
      <c r="P1739" s="39">
        <f>IF(A1739&amp;B1739&amp;C1739="","",IF(AND(O1739=1,N(G1739)&gt;0),IF(INDEX(pl_ativa,MAX(1,N(G1739)))="Sim",1,0),0))</f>
        <v/>
      </c>
      <c r="Q1739" s="39">
        <f>IF(F1739="","",COUNTIFS(ex_chave_oc,F1739,ex_cancelada,"&lt;&gt;Sim"))</f>
        <v/>
      </c>
      <c r="R1739" s="51">
        <f>IF(P1739="","",IF(AND(P1739=1,N(Q1739)&gt;0),1,0))</f>
        <v/>
      </c>
      <c r="S1739" s="30">
        <f>IF(P1739="","",IF(F1739="","ERRO: data prevista ausente ou inválida",IF(O1739=0,"Duplicada: contada uma vez",IF(N(G1739)=0,"ERRO: tarefa fora do Plano Mestre",IF(P1739=0,"Tarefa retirada do plano: não conta","OK")))))</f>
        <v/>
      </c>
    </row>
    <row r="1740">
      <c r="A1740" s="29" t="n"/>
      <c r="B1740" s="25" t="n"/>
      <c r="C1740" s="49" t="n"/>
      <c r="D1740" s="29" t="n"/>
      <c r="E1740" s="23">
        <f>IF(OR(A1740="",B1740=""),"",A1740&amp;"|"&amp;B1740)</f>
        <v/>
      </c>
      <c r="F1740" s="30">
        <f>IF(OR(E1740="",NOT(ISNUMBER(C1740))),"",E1740&amp;"|"&amp;YEAR(C1740)&amp;"-"&amp;RIGHT("0"&amp;MONTH(C1740),2)&amp;"-"&amp;RIGHT("0"&amp;DAY(C1740),2))</f>
        <v/>
      </c>
      <c r="G1740" s="26">
        <f>IF(E1740="","",IFERROR(MATCH(E1740,pl_chave,0),0))</f>
        <v/>
      </c>
      <c r="H1740" s="23">
        <f>IF(G1740="","",IF(G1740=0,"Tarefa fora do plano",INDEX(pl_tag,G1740)))</f>
        <v/>
      </c>
      <c r="I1740" s="30">
        <f>IF(N(G1740)=0,"",INDEX(pl_atividade,G1740))</f>
        <v/>
      </c>
      <c r="J1740" s="50">
        <f>IF(N(G1740)=0,"",INDEX(pl_especialidade,G1740))</f>
        <v/>
      </c>
      <c r="K1740" s="28">
        <f>IF(N(G1740)=0,"",INDEX(pl_duracao,G1740))</f>
        <v/>
      </c>
      <c r="L1740" s="39">
        <f>IF(ISNUMBER(C1740),YEAR(C1740),"")</f>
        <v/>
      </c>
      <c r="M1740" s="39">
        <f>IF(ISNUMBER(C1740),MONTH(C1740),"")</f>
        <v/>
      </c>
      <c r="N1740" s="23">
        <f>IF(L1740="","",IF(NOT(ISNUMBER(crono_ano)),"Informe o ano",IF(L1740&lt;crono_ano,"Antes do ano",IF(L1740&gt;crono_ano,"Depois do ano","No ano"))))</f>
        <v/>
      </c>
      <c r="O1740" s="39">
        <f>IF(F1740="","",IF(COUNTIF(F$7:F1740,F1740)=1,1,0))</f>
        <v/>
      </c>
      <c r="P1740" s="39">
        <f>IF(A1740&amp;B1740&amp;C1740="","",IF(AND(O1740=1,N(G1740)&gt;0),IF(INDEX(pl_ativa,MAX(1,N(G1740)))="Sim",1,0),0))</f>
        <v/>
      </c>
      <c r="Q1740" s="39">
        <f>IF(F1740="","",COUNTIFS(ex_chave_oc,F1740,ex_cancelada,"&lt;&gt;Sim"))</f>
        <v/>
      </c>
      <c r="R1740" s="51">
        <f>IF(P1740="","",IF(AND(P1740=1,N(Q1740)&gt;0),1,0))</f>
        <v/>
      </c>
      <c r="S1740" s="30">
        <f>IF(P1740="","",IF(F1740="","ERRO: data prevista ausente ou inválida",IF(O1740=0,"Duplicada: contada uma vez",IF(N(G1740)=0,"ERRO: tarefa fora do Plano Mestre",IF(P1740=0,"Tarefa retirada do plano: não conta","OK")))))</f>
        <v/>
      </c>
    </row>
    <row r="1741">
      <c r="A1741" s="29" t="n"/>
      <c r="B1741" s="25" t="n"/>
      <c r="C1741" s="49" t="n"/>
      <c r="D1741" s="29" t="n"/>
      <c r="E1741" s="23">
        <f>IF(OR(A1741="",B1741=""),"",A1741&amp;"|"&amp;B1741)</f>
        <v/>
      </c>
      <c r="F1741" s="30">
        <f>IF(OR(E1741="",NOT(ISNUMBER(C1741))),"",E1741&amp;"|"&amp;YEAR(C1741)&amp;"-"&amp;RIGHT("0"&amp;MONTH(C1741),2)&amp;"-"&amp;RIGHT("0"&amp;DAY(C1741),2))</f>
        <v/>
      </c>
      <c r="G1741" s="26">
        <f>IF(E1741="","",IFERROR(MATCH(E1741,pl_chave,0),0))</f>
        <v/>
      </c>
      <c r="H1741" s="23">
        <f>IF(G1741="","",IF(G1741=0,"Tarefa fora do plano",INDEX(pl_tag,G1741)))</f>
        <v/>
      </c>
      <c r="I1741" s="30">
        <f>IF(N(G1741)=0,"",INDEX(pl_atividade,G1741))</f>
        <v/>
      </c>
      <c r="J1741" s="50">
        <f>IF(N(G1741)=0,"",INDEX(pl_especialidade,G1741))</f>
        <v/>
      </c>
      <c r="K1741" s="28">
        <f>IF(N(G1741)=0,"",INDEX(pl_duracao,G1741))</f>
        <v/>
      </c>
      <c r="L1741" s="39">
        <f>IF(ISNUMBER(C1741),YEAR(C1741),"")</f>
        <v/>
      </c>
      <c r="M1741" s="39">
        <f>IF(ISNUMBER(C1741),MONTH(C1741),"")</f>
        <v/>
      </c>
      <c r="N1741" s="23">
        <f>IF(L1741="","",IF(NOT(ISNUMBER(crono_ano)),"Informe o ano",IF(L1741&lt;crono_ano,"Antes do ano",IF(L1741&gt;crono_ano,"Depois do ano","No ano"))))</f>
        <v/>
      </c>
      <c r="O1741" s="39">
        <f>IF(F1741="","",IF(COUNTIF(F$7:F1741,F1741)=1,1,0))</f>
        <v/>
      </c>
      <c r="P1741" s="39">
        <f>IF(A1741&amp;B1741&amp;C1741="","",IF(AND(O1741=1,N(G1741)&gt;0),IF(INDEX(pl_ativa,MAX(1,N(G1741)))="Sim",1,0),0))</f>
        <v/>
      </c>
      <c r="Q1741" s="39">
        <f>IF(F1741="","",COUNTIFS(ex_chave_oc,F1741,ex_cancelada,"&lt;&gt;Sim"))</f>
        <v/>
      </c>
      <c r="R1741" s="51">
        <f>IF(P1741="","",IF(AND(P1741=1,N(Q1741)&gt;0),1,0))</f>
        <v/>
      </c>
      <c r="S1741" s="30">
        <f>IF(P1741="","",IF(F1741="","ERRO: data prevista ausente ou inválida",IF(O1741=0,"Duplicada: contada uma vez",IF(N(G1741)=0,"ERRO: tarefa fora do Plano Mestre",IF(P1741=0,"Tarefa retirada do plano: não conta","OK")))))</f>
        <v/>
      </c>
    </row>
    <row r="1742">
      <c r="A1742" s="29" t="n"/>
      <c r="B1742" s="25" t="n"/>
      <c r="C1742" s="49" t="n"/>
      <c r="D1742" s="29" t="n"/>
      <c r="E1742" s="23">
        <f>IF(OR(A1742="",B1742=""),"",A1742&amp;"|"&amp;B1742)</f>
        <v/>
      </c>
      <c r="F1742" s="30">
        <f>IF(OR(E1742="",NOT(ISNUMBER(C1742))),"",E1742&amp;"|"&amp;YEAR(C1742)&amp;"-"&amp;RIGHT("0"&amp;MONTH(C1742),2)&amp;"-"&amp;RIGHT("0"&amp;DAY(C1742),2))</f>
        <v/>
      </c>
      <c r="G1742" s="26">
        <f>IF(E1742="","",IFERROR(MATCH(E1742,pl_chave,0),0))</f>
        <v/>
      </c>
      <c r="H1742" s="23">
        <f>IF(G1742="","",IF(G1742=0,"Tarefa fora do plano",INDEX(pl_tag,G1742)))</f>
        <v/>
      </c>
      <c r="I1742" s="30">
        <f>IF(N(G1742)=0,"",INDEX(pl_atividade,G1742))</f>
        <v/>
      </c>
      <c r="J1742" s="50">
        <f>IF(N(G1742)=0,"",INDEX(pl_especialidade,G1742))</f>
        <v/>
      </c>
      <c r="K1742" s="28">
        <f>IF(N(G1742)=0,"",INDEX(pl_duracao,G1742))</f>
        <v/>
      </c>
      <c r="L1742" s="39">
        <f>IF(ISNUMBER(C1742),YEAR(C1742),"")</f>
        <v/>
      </c>
      <c r="M1742" s="39">
        <f>IF(ISNUMBER(C1742),MONTH(C1742),"")</f>
        <v/>
      </c>
      <c r="N1742" s="23">
        <f>IF(L1742="","",IF(NOT(ISNUMBER(crono_ano)),"Informe o ano",IF(L1742&lt;crono_ano,"Antes do ano",IF(L1742&gt;crono_ano,"Depois do ano","No ano"))))</f>
        <v/>
      </c>
      <c r="O1742" s="39">
        <f>IF(F1742="","",IF(COUNTIF(F$7:F1742,F1742)=1,1,0))</f>
        <v/>
      </c>
      <c r="P1742" s="39">
        <f>IF(A1742&amp;B1742&amp;C1742="","",IF(AND(O1742=1,N(G1742)&gt;0),IF(INDEX(pl_ativa,MAX(1,N(G1742)))="Sim",1,0),0))</f>
        <v/>
      </c>
      <c r="Q1742" s="39">
        <f>IF(F1742="","",COUNTIFS(ex_chave_oc,F1742,ex_cancelada,"&lt;&gt;Sim"))</f>
        <v/>
      </c>
      <c r="R1742" s="51">
        <f>IF(P1742="","",IF(AND(P1742=1,N(Q1742)&gt;0),1,0))</f>
        <v/>
      </c>
      <c r="S1742" s="30">
        <f>IF(P1742="","",IF(F1742="","ERRO: data prevista ausente ou inválida",IF(O1742=0,"Duplicada: contada uma vez",IF(N(G1742)=0,"ERRO: tarefa fora do Plano Mestre",IF(P1742=0,"Tarefa retirada do plano: não conta","OK")))))</f>
        <v/>
      </c>
    </row>
    <row r="1743">
      <c r="A1743" s="29" t="n"/>
      <c r="B1743" s="25" t="n"/>
      <c r="C1743" s="49" t="n"/>
      <c r="D1743" s="29" t="n"/>
      <c r="E1743" s="23">
        <f>IF(OR(A1743="",B1743=""),"",A1743&amp;"|"&amp;B1743)</f>
        <v/>
      </c>
      <c r="F1743" s="30">
        <f>IF(OR(E1743="",NOT(ISNUMBER(C1743))),"",E1743&amp;"|"&amp;YEAR(C1743)&amp;"-"&amp;RIGHT("0"&amp;MONTH(C1743),2)&amp;"-"&amp;RIGHT("0"&amp;DAY(C1743),2))</f>
        <v/>
      </c>
      <c r="G1743" s="26">
        <f>IF(E1743="","",IFERROR(MATCH(E1743,pl_chave,0),0))</f>
        <v/>
      </c>
      <c r="H1743" s="23">
        <f>IF(G1743="","",IF(G1743=0,"Tarefa fora do plano",INDEX(pl_tag,G1743)))</f>
        <v/>
      </c>
      <c r="I1743" s="30">
        <f>IF(N(G1743)=0,"",INDEX(pl_atividade,G1743))</f>
        <v/>
      </c>
      <c r="J1743" s="50">
        <f>IF(N(G1743)=0,"",INDEX(pl_especialidade,G1743))</f>
        <v/>
      </c>
      <c r="K1743" s="28">
        <f>IF(N(G1743)=0,"",INDEX(pl_duracao,G1743))</f>
        <v/>
      </c>
      <c r="L1743" s="39">
        <f>IF(ISNUMBER(C1743),YEAR(C1743),"")</f>
        <v/>
      </c>
      <c r="M1743" s="39">
        <f>IF(ISNUMBER(C1743),MONTH(C1743),"")</f>
        <v/>
      </c>
      <c r="N1743" s="23">
        <f>IF(L1743="","",IF(NOT(ISNUMBER(crono_ano)),"Informe o ano",IF(L1743&lt;crono_ano,"Antes do ano",IF(L1743&gt;crono_ano,"Depois do ano","No ano"))))</f>
        <v/>
      </c>
      <c r="O1743" s="39">
        <f>IF(F1743="","",IF(COUNTIF(F$7:F1743,F1743)=1,1,0))</f>
        <v/>
      </c>
      <c r="P1743" s="39">
        <f>IF(A1743&amp;B1743&amp;C1743="","",IF(AND(O1743=1,N(G1743)&gt;0),IF(INDEX(pl_ativa,MAX(1,N(G1743)))="Sim",1,0),0))</f>
        <v/>
      </c>
      <c r="Q1743" s="39">
        <f>IF(F1743="","",COUNTIFS(ex_chave_oc,F1743,ex_cancelada,"&lt;&gt;Sim"))</f>
        <v/>
      </c>
      <c r="R1743" s="51">
        <f>IF(P1743="","",IF(AND(P1743=1,N(Q1743)&gt;0),1,0))</f>
        <v/>
      </c>
      <c r="S1743" s="30">
        <f>IF(P1743="","",IF(F1743="","ERRO: data prevista ausente ou inválida",IF(O1743=0,"Duplicada: contada uma vez",IF(N(G1743)=0,"ERRO: tarefa fora do Plano Mestre",IF(P1743=0,"Tarefa retirada do plano: não conta","OK")))))</f>
        <v/>
      </c>
    </row>
    <row r="1744">
      <c r="A1744" s="29" t="n"/>
      <c r="B1744" s="25" t="n"/>
      <c r="C1744" s="49" t="n"/>
      <c r="D1744" s="29" t="n"/>
      <c r="E1744" s="23">
        <f>IF(OR(A1744="",B1744=""),"",A1744&amp;"|"&amp;B1744)</f>
        <v/>
      </c>
      <c r="F1744" s="30">
        <f>IF(OR(E1744="",NOT(ISNUMBER(C1744))),"",E1744&amp;"|"&amp;YEAR(C1744)&amp;"-"&amp;RIGHT("0"&amp;MONTH(C1744),2)&amp;"-"&amp;RIGHT("0"&amp;DAY(C1744),2))</f>
        <v/>
      </c>
      <c r="G1744" s="26">
        <f>IF(E1744="","",IFERROR(MATCH(E1744,pl_chave,0),0))</f>
        <v/>
      </c>
      <c r="H1744" s="23">
        <f>IF(G1744="","",IF(G1744=0,"Tarefa fora do plano",INDEX(pl_tag,G1744)))</f>
        <v/>
      </c>
      <c r="I1744" s="30">
        <f>IF(N(G1744)=0,"",INDEX(pl_atividade,G1744))</f>
        <v/>
      </c>
      <c r="J1744" s="50">
        <f>IF(N(G1744)=0,"",INDEX(pl_especialidade,G1744))</f>
        <v/>
      </c>
      <c r="K1744" s="28">
        <f>IF(N(G1744)=0,"",INDEX(pl_duracao,G1744))</f>
        <v/>
      </c>
      <c r="L1744" s="39">
        <f>IF(ISNUMBER(C1744),YEAR(C1744),"")</f>
        <v/>
      </c>
      <c r="M1744" s="39">
        <f>IF(ISNUMBER(C1744),MONTH(C1744),"")</f>
        <v/>
      </c>
      <c r="N1744" s="23">
        <f>IF(L1744="","",IF(NOT(ISNUMBER(crono_ano)),"Informe o ano",IF(L1744&lt;crono_ano,"Antes do ano",IF(L1744&gt;crono_ano,"Depois do ano","No ano"))))</f>
        <v/>
      </c>
      <c r="O1744" s="39">
        <f>IF(F1744="","",IF(COUNTIF(F$7:F1744,F1744)=1,1,0))</f>
        <v/>
      </c>
      <c r="P1744" s="39">
        <f>IF(A1744&amp;B1744&amp;C1744="","",IF(AND(O1744=1,N(G1744)&gt;0),IF(INDEX(pl_ativa,MAX(1,N(G1744)))="Sim",1,0),0))</f>
        <v/>
      </c>
      <c r="Q1744" s="39">
        <f>IF(F1744="","",COUNTIFS(ex_chave_oc,F1744,ex_cancelada,"&lt;&gt;Sim"))</f>
        <v/>
      </c>
      <c r="R1744" s="51">
        <f>IF(P1744="","",IF(AND(P1744=1,N(Q1744)&gt;0),1,0))</f>
        <v/>
      </c>
      <c r="S1744" s="30">
        <f>IF(P1744="","",IF(F1744="","ERRO: data prevista ausente ou inválida",IF(O1744=0,"Duplicada: contada uma vez",IF(N(G1744)=0,"ERRO: tarefa fora do Plano Mestre",IF(P1744=0,"Tarefa retirada do plano: não conta","OK")))))</f>
        <v/>
      </c>
    </row>
    <row r="1745">
      <c r="A1745" s="29" t="n"/>
      <c r="B1745" s="25" t="n"/>
      <c r="C1745" s="49" t="n"/>
      <c r="D1745" s="29" t="n"/>
      <c r="E1745" s="23">
        <f>IF(OR(A1745="",B1745=""),"",A1745&amp;"|"&amp;B1745)</f>
        <v/>
      </c>
      <c r="F1745" s="30">
        <f>IF(OR(E1745="",NOT(ISNUMBER(C1745))),"",E1745&amp;"|"&amp;YEAR(C1745)&amp;"-"&amp;RIGHT("0"&amp;MONTH(C1745),2)&amp;"-"&amp;RIGHT("0"&amp;DAY(C1745),2))</f>
        <v/>
      </c>
      <c r="G1745" s="26">
        <f>IF(E1745="","",IFERROR(MATCH(E1745,pl_chave,0),0))</f>
        <v/>
      </c>
      <c r="H1745" s="23">
        <f>IF(G1745="","",IF(G1745=0,"Tarefa fora do plano",INDEX(pl_tag,G1745)))</f>
        <v/>
      </c>
      <c r="I1745" s="30">
        <f>IF(N(G1745)=0,"",INDEX(pl_atividade,G1745))</f>
        <v/>
      </c>
      <c r="J1745" s="50">
        <f>IF(N(G1745)=0,"",INDEX(pl_especialidade,G1745))</f>
        <v/>
      </c>
      <c r="K1745" s="28">
        <f>IF(N(G1745)=0,"",INDEX(pl_duracao,G1745))</f>
        <v/>
      </c>
      <c r="L1745" s="39">
        <f>IF(ISNUMBER(C1745),YEAR(C1745),"")</f>
        <v/>
      </c>
      <c r="M1745" s="39">
        <f>IF(ISNUMBER(C1745),MONTH(C1745),"")</f>
        <v/>
      </c>
      <c r="N1745" s="23">
        <f>IF(L1745="","",IF(NOT(ISNUMBER(crono_ano)),"Informe o ano",IF(L1745&lt;crono_ano,"Antes do ano",IF(L1745&gt;crono_ano,"Depois do ano","No ano"))))</f>
        <v/>
      </c>
      <c r="O1745" s="39">
        <f>IF(F1745="","",IF(COUNTIF(F$7:F1745,F1745)=1,1,0))</f>
        <v/>
      </c>
      <c r="P1745" s="39">
        <f>IF(A1745&amp;B1745&amp;C1745="","",IF(AND(O1745=1,N(G1745)&gt;0),IF(INDEX(pl_ativa,MAX(1,N(G1745)))="Sim",1,0),0))</f>
        <v/>
      </c>
      <c r="Q1745" s="39">
        <f>IF(F1745="","",COUNTIFS(ex_chave_oc,F1745,ex_cancelada,"&lt;&gt;Sim"))</f>
        <v/>
      </c>
      <c r="R1745" s="51">
        <f>IF(P1745="","",IF(AND(P1745=1,N(Q1745)&gt;0),1,0))</f>
        <v/>
      </c>
      <c r="S1745" s="30">
        <f>IF(P1745="","",IF(F1745="","ERRO: data prevista ausente ou inválida",IF(O1745=0,"Duplicada: contada uma vez",IF(N(G1745)=0,"ERRO: tarefa fora do Plano Mestre",IF(P1745=0,"Tarefa retirada do plano: não conta","OK")))))</f>
        <v/>
      </c>
    </row>
    <row r="1746">
      <c r="A1746" s="29" t="n"/>
      <c r="B1746" s="25" t="n"/>
      <c r="C1746" s="49" t="n"/>
      <c r="D1746" s="29" t="n"/>
      <c r="E1746" s="23">
        <f>IF(OR(A1746="",B1746=""),"",A1746&amp;"|"&amp;B1746)</f>
        <v/>
      </c>
      <c r="F1746" s="30">
        <f>IF(OR(E1746="",NOT(ISNUMBER(C1746))),"",E1746&amp;"|"&amp;YEAR(C1746)&amp;"-"&amp;RIGHT("0"&amp;MONTH(C1746),2)&amp;"-"&amp;RIGHT("0"&amp;DAY(C1746),2))</f>
        <v/>
      </c>
      <c r="G1746" s="26">
        <f>IF(E1746="","",IFERROR(MATCH(E1746,pl_chave,0),0))</f>
        <v/>
      </c>
      <c r="H1746" s="23">
        <f>IF(G1746="","",IF(G1746=0,"Tarefa fora do plano",INDEX(pl_tag,G1746)))</f>
        <v/>
      </c>
      <c r="I1746" s="30">
        <f>IF(N(G1746)=0,"",INDEX(pl_atividade,G1746))</f>
        <v/>
      </c>
      <c r="J1746" s="50">
        <f>IF(N(G1746)=0,"",INDEX(pl_especialidade,G1746))</f>
        <v/>
      </c>
      <c r="K1746" s="28">
        <f>IF(N(G1746)=0,"",INDEX(pl_duracao,G1746))</f>
        <v/>
      </c>
      <c r="L1746" s="39">
        <f>IF(ISNUMBER(C1746),YEAR(C1746),"")</f>
        <v/>
      </c>
      <c r="M1746" s="39">
        <f>IF(ISNUMBER(C1746),MONTH(C1746),"")</f>
        <v/>
      </c>
      <c r="N1746" s="23">
        <f>IF(L1746="","",IF(NOT(ISNUMBER(crono_ano)),"Informe o ano",IF(L1746&lt;crono_ano,"Antes do ano",IF(L1746&gt;crono_ano,"Depois do ano","No ano"))))</f>
        <v/>
      </c>
      <c r="O1746" s="39">
        <f>IF(F1746="","",IF(COUNTIF(F$7:F1746,F1746)=1,1,0))</f>
        <v/>
      </c>
      <c r="P1746" s="39">
        <f>IF(A1746&amp;B1746&amp;C1746="","",IF(AND(O1746=1,N(G1746)&gt;0),IF(INDEX(pl_ativa,MAX(1,N(G1746)))="Sim",1,0),0))</f>
        <v/>
      </c>
      <c r="Q1746" s="39">
        <f>IF(F1746="","",COUNTIFS(ex_chave_oc,F1746,ex_cancelada,"&lt;&gt;Sim"))</f>
        <v/>
      </c>
      <c r="R1746" s="51">
        <f>IF(P1746="","",IF(AND(P1746=1,N(Q1746)&gt;0),1,0))</f>
        <v/>
      </c>
      <c r="S1746" s="30">
        <f>IF(P1746="","",IF(F1746="","ERRO: data prevista ausente ou inválida",IF(O1746=0,"Duplicada: contada uma vez",IF(N(G1746)=0,"ERRO: tarefa fora do Plano Mestre",IF(P1746=0,"Tarefa retirada do plano: não conta","OK")))))</f>
        <v/>
      </c>
    </row>
    <row r="1747">
      <c r="A1747" s="29" t="n"/>
      <c r="B1747" s="25" t="n"/>
      <c r="C1747" s="49" t="n"/>
      <c r="D1747" s="29" t="n"/>
      <c r="E1747" s="23">
        <f>IF(OR(A1747="",B1747=""),"",A1747&amp;"|"&amp;B1747)</f>
        <v/>
      </c>
      <c r="F1747" s="30">
        <f>IF(OR(E1747="",NOT(ISNUMBER(C1747))),"",E1747&amp;"|"&amp;YEAR(C1747)&amp;"-"&amp;RIGHT("0"&amp;MONTH(C1747),2)&amp;"-"&amp;RIGHT("0"&amp;DAY(C1747),2))</f>
        <v/>
      </c>
      <c r="G1747" s="26">
        <f>IF(E1747="","",IFERROR(MATCH(E1747,pl_chave,0),0))</f>
        <v/>
      </c>
      <c r="H1747" s="23">
        <f>IF(G1747="","",IF(G1747=0,"Tarefa fora do plano",INDEX(pl_tag,G1747)))</f>
        <v/>
      </c>
      <c r="I1747" s="30">
        <f>IF(N(G1747)=0,"",INDEX(pl_atividade,G1747))</f>
        <v/>
      </c>
      <c r="J1747" s="50">
        <f>IF(N(G1747)=0,"",INDEX(pl_especialidade,G1747))</f>
        <v/>
      </c>
      <c r="K1747" s="28">
        <f>IF(N(G1747)=0,"",INDEX(pl_duracao,G1747))</f>
        <v/>
      </c>
      <c r="L1747" s="39">
        <f>IF(ISNUMBER(C1747),YEAR(C1747),"")</f>
        <v/>
      </c>
      <c r="M1747" s="39">
        <f>IF(ISNUMBER(C1747),MONTH(C1747),"")</f>
        <v/>
      </c>
      <c r="N1747" s="23">
        <f>IF(L1747="","",IF(NOT(ISNUMBER(crono_ano)),"Informe o ano",IF(L1747&lt;crono_ano,"Antes do ano",IF(L1747&gt;crono_ano,"Depois do ano","No ano"))))</f>
        <v/>
      </c>
      <c r="O1747" s="39">
        <f>IF(F1747="","",IF(COUNTIF(F$7:F1747,F1747)=1,1,0))</f>
        <v/>
      </c>
      <c r="P1747" s="39">
        <f>IF(A1747&amp;B1747&amp;C1747="","",IF(AND(O1747=1,N(G1747)&gt;0),IF(INDEX(pl_ativa,MAX(1,N(G1747)))="Sim",1,0),0))</f>
        <v/>
      </c>
      <c r="Q1747" s="39">
        <f>IF(F1747="","",COUNTIFS(ex_chave_oc,F1747,ex_cancelada,"&lt;&gt;Sim"))</f>
        <v/>
      </c>
      <c r="R1747" s="51">
        <f>IF(P1747="","",IF(AND(P1747=1,N(Q1747)&gt;0),1,0))</f>
        <v/>
      </c>
      <c r="S1747" s="30">
        <f>IF(P1747="","",IF(F1747="","ERRO: data prevista ausente ou inválida",IF(O1747=0,"Duplicada: contada uma vez",IF(N(G1747)=0,"ERRO: tarefa fora do Plano Mestre",IF(P1747=0,"Tarefa retirada do plano: não conta","OK")))))</f>
        <v/>
      </c>
    </row>
    <row r="1748">
      <c r="A1748" s="29" t="n"/>
      <c r="B1748" s="25" t="n"/>
      <c r="C1748" s="49" t="n"/>
      <c r="D1748" s="29" t="n"/>
      <c r="E1748" s="23">
        <f>IF(OR(A1748="",B1748=""),"",A1748&amp;"|"&amp;B1748)</f>
        <v/>
      </c>
      <c r="F1748" s="30">
        <f>IF(OR(E1748="",NOT(ISNUMBER(C1748))),"",E1748&amp;"|"&amp;YEAR(C1748)&amp;"-"&amp;RIGHT("0"&amp;MONTH(C1748),2)&amp;"-"&amp;RIGHT("0"&amp;DAY(C1748),2))</f>
        <v/>
      </c>
      <c r="G1748" s="26">
        <f>IF(E1748="","",IFERROR(MATCH(E1748,pl_chave,0),0))</f>
        <v/>
      </c>
      <c r="H1748" s="23">
        <f>IF(G1748="","",IF(G1748=0,"Tarefa fora do plano",INDEX(pl_tag,G1748)))</f>
        <v/>
      </c>
      <c r="I1748" s="30">
        <f>IF(N(G1748)=0,"",INDEX(pl_atividade,G1748))</f>
        <v/>
      </c>
      <c r="J1748" s="50">
        <f>IF(N(G1748)=0,"",INDEX(pl_especialidade,G1748))</f>
        <v/>
      </c>
      <c r="K1748" s="28">
        <f>IF(N(G1748)=0,"",INDEX(pl_duracao,G1748))</f>
        <v/>
      </c>
      <c r="L1748" s="39">
        <f>IF(ISNUMBER(C1748),YEAR(C1748),"")</f>
        <v/>
      </c>
      <c r="M1748" s="39">
        <f>IF(ISNUMBER(C1748),MONTH(C1748),"")</f>
        <v/>
      </c>
      <c r="N1748" s="23">
        <f>IF(L1748="","",IF(NOT(ISNUMBER(crono_ano)),"Informe o ano",IF(L1748&lt;crono_ano,"Antes do ano",IF(L1748&gt;crono_ano,"Depois do ano","No ano"))))</f>
        <v/>
      </c>
      <c r="O1748" s="39">
        <f>IF(F1748="","",IF(COUNTIF(F$7:F1748,F1748)=1,1,0))</f>
        <v/>
      </c>
      <c r="P1748" s="39">
        <f>IF(A1748&amp;B1748&amp;C1748="","",IF(AND(O1748=1,N(G1748)&gt;0),IF(INDEX(pl_ativa,MAX(1,N(G1748)))="Sim",1,0),0))</f>
        <v/>
      </c>
      <c r="Q1748" s="39">
        <f>IF(F1748="","",COUNTIFS(ex_chave_oc,F1748,ex_cancelada,"&lt;&gt;Sim"))</f>
        <v/>
      </c>
      <c r="R1748" s="51">
        <f>IF(P1748="","",IF(AND(P1748=1,N(Q1748)&gt;0),1,0))</f>
        <v/>
      </c>
      <c r="S1748" s="30">
        <f>IF(P1748="","",IF(F1748="","ERRO: data prevista ausente ou inválida",IF(O1748=0,"Duplicada: contada uma vez",IF(N(G1748)=0,"ERRO: tarefa fora do Plano Mestre",IF(P1748=0,"Tarefa retirada do plano: não conta","OK")))))</f>
        <v/>
      </c>
    </row>
    <row r="1749">
      <c r="A1749" s="29" t="n"/>
      <c r="B1749" s="25" t="n"/>
      <c r="C1749" s="49" t="n"/>
      <c r="D1749" s="29" t="n"/>
      <c r="E1749" s="23">
        <f>IF(OR(A1749="",B1749=""),"",A1749&amp;"|"&amp;B1749)</f>
        <v/>
      </c>
      <c r="F1749" s="30">
        <f>IF(OR(E1749="",NOT(ISNUMBER(C1749))),"",E1749&amp;"|"&amp;YEAR(C1749)&amp;"-"&amp;RIGHT("0"&amp;MONTH(C1749),2)&amp;"-"&amp;RIGHT("0"&amp;DAY(C1749),2))</f>
        <v/>
      </c>
      <c r="G1749" s="26">
        <f>IF(E1749="","",IFERROR(MATCH(E1749,pl_chave,0),0))</f>
        <v/>
      </c>
      <c r="H1749" s="23">
        <f>IF(G1749="","",IF(G1749=0,"Tarefa fora do plano",INDEX(pl_tag,G1749)))</f>
        <v/>
      </c>
      <c r="I1749" s="30">
        <f>IF(N(G1749)=0,"",INDEX(pl_atividade,G1749))</f>
        <v/>
      </c>
      <c r="J1749" s="50">
        <f>IF(N(G1749)=0,"",INDEX(pl_especialidade,G1749))</f>
        <v/>
      </c>
      <c r="K1749" s="28">
        <f>IF(N(G1749)=0,"",INDEX(pl_duracao,G1749))</f>
        <v/>
      </c>
      <c r="L1749" s="39">
        <f>IF(ISNUMBER(C1749),YEAR(C1749),"")</f>
        <v/>
      </c>
      <c r="M1749" s="39">
        <f>IF(ISNUMBER(C1749),MONTH(C1749),"")</f>
        <v/>
      </c>
      <c r="N1749" s="23">
        <f>IF(L1749="","",IF(NOT(ISNUMBER(crono_ano)),"Informe o ano",IF(L1749&lt;crono_ano,"Antes do ano",IF(L1749&gt;crono_ano,"Depois do ano","No ano"))))</f>
        <v/>
      </c>
      <c r="O1749" s="39">
        <f>IF(F1749="","",IF(COUNTIF(F$7:F1749,F1749)=1,1,0))</f>
        <v/>
      </c>
      <c r="P1749" s="39">
        <f>IF(A1749&amp;B1749&amp;C1749="","",IF(AND(O1749=1,N(G1749)&gt;0),IF(INDEX(pl_ativa,MAX(1,N(G1749)))="Sim",1,0),0))</f>
        <v/>
      </c>
      <c r="Q1749" s="39">
        <f>IF(F1749="","",COUNTIFS(ex_chave_oc,F1749,ex_cancelada,"&lt;&gt;Sim"))</f>
        <v/>
      </c>
      <c r="R1749" s="51">
        <f>IF(P1749="","",IF(AND(P1749=1,N(Q1749)&gt;0),1,0))</f>
        <v/>
      </c>
      <c r="S1749" s="30">
        <f>IF(P1749="","",IF(F1749="","ERRO: data prevista ausente ou inválida",IF(O1749=0,"Duplicada: contada uma vez",IF(N(G1749)=0,"ERRO: tarefa fora do Plano Mestre",IF(P1749=0,"Tarefa retirada do plano: não conta","OK")))))</f>
        <v/>
      </c>
    </row>
    <row r="1750">
      <c r="A1750" s="29" t="n"/>
      <c r="B1750" s="25" t="n"/>
      <c r="C1750" s="49" t="n"/>
      <c r="D1750" s="29" t="n"/>
      <c r="E1750" s="23">
        <f>IF(OR(A1750="",B1750=""),"",A1750&amp;"|"&amp;B1750)</f>
        <v/>
      </c>
      <c r="F1750" s="30">
        <f>IF(OR(E1750="",NOT(ISNUMBER(C1750))),"",E1750&amp;"|"&amp;YEAR(C1750)&amp;"-"&amp;RIGHT("0"&amp;MONTH(C1750),2)&amp;"-"&amp;RIGHT("0"&amp;DAY(C1750),2))</f>
        <v/>
      </c>
      <c r="G1750" s="26">
        <f>IF(E1750="","",IFERROR(MATCH(E1750,pl_chave,0),0))</f>
        <v/>
      </c>
      <c r="H1750" s="23">
        <f>IF(G1750="","",IF(G1750=0,"Tarefa fora do plano",INDEX(pl_tag,G1750)))</f>
        <v/>
      </c>
      <c r="I1750" s="30">
        <f>IF(N(G1750)=0,"",INDEX(pl_atividade,G1750))</f>
        <v/>
      </c>
      <c r="J1750" s="50">
        <f>IF(N(G1750)=0,"",INDEX(pl_especialidade,G1750))</f>
        <v/>
      </c>
      <c r="K1750" s="28">
        <f>IF(N(G1750)=0,"",INDEX(pl_duracao,G1750))</f>
        <v/>
      </c>
      <c r="L1750" s="39">
        <f>IF(ISNUMBER(C1750),YEAR(C1750),"")</f>
        <v/>
      </c>
      <c r="M1750" s="39">
        <f>IF(ISNUMBER(C1750),MONTH(C1750),"")</f>
        <v/>
      </c>
      <c r="N1750" s="23">
        <f>IF(L1750="","",IF(NOT(ISNUMBER(crono_ano)),"Informe o ano",IF(L1750&lt;crono_ano,"Antes do ano",IF(L1750&gt;crono_ano,"Depois do ano","No ano"))))</f>
        <v/>
      </c>
      <c r="O1750" s="39">
        <f>IF(F1750="","",IF(COUNTIF(F$7:F1750,F1750)=1,1,0))</f>
        <v/>
      </c>
      <c r="P1750" s="39">
        <f>IF(A1750&amp;B1750&amp;C1750="","",IF(AND(O1750=1,N(G1750)&gt;0),IF(INDEX(pl_ativa,MAX(1,N(G1750)))="Sim",1,0),0))</f>
        <v/>
      </c>
      <c r="Q1750" s="39">
        <f>IF(F1750="","",COUNTIFS(ex_chave_oc,F1750,ex_cancelada,"&lt;&gt;Sim"))</f>
        <v/>
      </c>
      <c r="R1750" s="51">
        <f>IF(P1750="","",IF(AND(P1750=1,N(Q1750)&gt;0),1,0))</f>
        <v/>
      </c>
      <c r="S1750" s="30">
        <f>IF(P1750="","",IF(F1750="","ERRO: data prevista ausente ou inválida",IF(O1750=0,"Duplicada: contada uma vez",IF(N(G1750)=0,"ERRO: tarefa fora do Plano Mestre",IF(P1750=0,"Tarefa retirada do plano: não conta","OK")))))</f>
        <v/>
      </c>
    </row>
    <row r="1751">
      <c r="A1751" s="29" t="n"/>
      <c r="B1751" s="25" t="n"/>
      <c r="C1751" s="49" t="n"/>
      <c r="D1751" s="29" t="n"/>
      <c r="E1751" s="23">
        <f>IF(OR(A1751="",B1751=""),"",A1751&amp;"|"&amp;B1751)</f>
        <v/>
      </c>
      <c r="F1751" s="30">
        <f>IF(OR(E1751="",NOT(ISNUMBER(C1751))),"",E1751&amp;"|"&amp;YEAR(C1751)&amp;"-"&amp;RIGHT("0"&amp;MONTH(C1751),2)&amp;"-"&amp;RIGHT("0"&amp;DAY(C1751),2))</f>
        <v/>
      </c>
      <c r="G1751" s="26">
        <f>IF(E1751="","",IFERROR(MATCH(E1751,pl_chave,0),0))</f>
        <v/>
      </c>
      <c r="H1751" s="23">
        <f>IF(G1751="","",IF(G1751=0,"Tarefa fora do plano",INDEX(pl_tag,G1751)))</f>
        <v/>
      </c>
      <c r="I1751" s="30">
        <f>IF(N(G1751)=0,"",INDEX(pl_atividade,G1751))</f>
        <v/>
      </c>
      <c r="J1751" s="50">
        <f>IF(N(G1751)=0,"",INDEX(pl_especialidade,G1751))</f>
        <v/>
      </c>
      <c r="K1751" s="28">
        <f>IF(N(G1751)=0,"",INDEX(pl_duracao,G1751))</f>
        <v/>
      </c>
      <c r="L1751" s="39">
        <f>IF(ISNUMBER(C1751),YEAR(C1751),"")</f>
        <v/>
      </c>
      <c r="M1751" s="39">
        <f>IF(ISNUMBER(C1751),MONTH(C1751),"")</f>
        <v/>
      </c>
      <c r="N1751" s="23">
        <f>IF(L1751="","",IF(NOT(ISNUMBER(crono_ano)),"Informe o ano",IF(L1751&lt;crono_ano,"Antes do ano",IF(L1751&gt;crono_ano,"Depois do ano","No ano"))))</f>
        <v/>
      </c>
      <c r="O1751" s="39">
        <f>IF(F1751="","",IF(COUNTIF(F$7:F1751,F1751)=1,1,0))</f>
        <v/>
      </c>
      <c r="P1751" s="39">
        <f>IF(A1751&amp;B1751&amp;C1751="","",IF(AND(O1751=1,N(G1751)&gt;0),IF(INDEX(pl_ativa,MAX(1,N(G1751)))="Sim",1,0),0))</f>
        <v/>
      </c>
      <c r="Q1751" s="39">
        <f>IF(F1751="","",COUNTIFS(ex_chave_oc,F1751,ex_cancelada,"&lt;&gt;Sim"))</f>
        <v/>
      </c>
      <c r="R1751" s="51">
        <f>IF(P1751="","",IF(AND(P1751=1,N(Q1751)&gt;0),1,0))</f>
        <v/>
      </c>
      <c r="S1751" s="30">
        <f>IF(P1751="","",IF(F1751="","ERRO: data prevista ausente ou inválida",IF(O1751=0,"Duplicada: contada uma vez",IF(N(G1751)=0,"ERRO: tarefa fora do Plano Mestre",IF(P1751=0,"Tarefa retirada do plano: não conta","OK")))))</f>
        <v/>
      </c>
    </row>
    <row r="1752">
      <c r="A1752" s="29" t="n"/>
      <c r="B1752" s="25" t="n"/>
      <c r="C1752" s="49" t="n"/>
      <c r="D1752" s="29" t="n"/>
      <c r="E1752" s="23">
        <f>IF(OR(A1752="",B1752=""),"",A1752&amp;"|"&amp;B1752)</f>
        <v/>
      </c>
      <c r="F1752" s="30">
        <f>IF(OR(E1752="",NOT(ISNUMBER(C1752))),"",E1752&amp;"|"&amp;YEAR(C1752)&amp;"-"&amp;RIGHT("0"&amp;MONTH(C1752),2)&amp;"-"&amp;RIGHT("0"&amp;DAY(C1752),2))</f>
        <v/>
      </c>
      <c r="G1752" s="26">
        <f>IF(E1752="","",IFERROR(MATCH(E1752,pl_chave,0),0))</f>
        <v/>
      </c>
      <c r="H1752" s="23">
        <f>IF(G1752="","",IF(G1752=0,"Tarefa fora do plano",INDEX(pl_tag,G1752)))</f>
        <v/>
      </c>
      <c r="I1752" s="30">
        <f>IF(N(G1752)=0,"",INDEX(pl_atividade,G1752))</f>
        <v/>
      </c>
      <c r="J1752" s="50">
        <f>IF(N(G1752)=0,"",INDEX(pl_especialidade,G1752))</f>
        <v/>
      </c>
      <c r="K1752" s="28">
        <f>IF(N(G1752)=0,"",INDEX(pl_duracao,G1752))</f>
        <v/>
      </c>
      <c r="L1752" s="39">
        <f>IF(ISNUMBER(C1752),YEAR(C1752),"")</f>
        <v/>
      </c>
      <c r="M1752" s="39">
        <f>IF(ISNUMBER(C1752),MONTH(C1752),"")</f>
        <v/>
      </c>
      <c r="N1752" s="23">
        <f>IF(L1752="","",IF(NOT(ISNUMBER(crono_ano)),"Informe o ano",IF(L1752&lt;crono_ano,"Antes do ano",IF(L1752&gt;crono_ano,"Depois do ano","No ano"))))</f>
        <v/>
      </c>
      <c r="O1752" s="39">
        <f>IF(F1752="","",IF(COUNTIF(F$7:F1752,F1752)=1,1,0))</f>
        <v/>
      </c>
      <c r="P1752" s="39">
        <f>IF(A1752&amp;B1752&amp;C1752="","",IF(AND(O1752=1,N(G1752)&gt;0),IF(INDEX(pl_ativa,MAX(1,N(G1752)))="Sim",1,0),0))</f>
        <v/>
      </c>
      <c r="Q1752" s="39">
        <f>IF(F1752="","",COUNTIFS(ex_chave_oc,F1752,ex_cancelada,"&lt;&gt;Sim"))</f>
        <v/>
      </c>
      <c r="R1752" s="51">
        <f>IF(P1752="","",IF(AND(P1752=1,N(Q1752)&gt;0),1,0))</f>
        <v/>
      </c>
      <c r="S1752" s="30">
        <f>IF(P1752="","",IF(F1752="","ERRO: data prevista ausente ou inválida",IF(O1752=0,"Duplicada: contada uma vez",IF(N(G1752)=0,"ERRO: tarefa fora do Plano Mestre",IF(P1752=0,"Tarefa retirada do plano: não conta","OK")))))</f>
        <v/>
      </c>
    </row>
    <row r="1753">
      <c r="A1753" s="29" t="n"/>
      <c r="B1753" s="25" t="n"/>
      <c r="C1753" s="49" t="n"/>
      <c r="D1753" s="29" t="n"/>
      <c r="E1753" s="23">
        <f>IF(OR(A1753="",B1753=""),"",A1753&amp;"|"&amp;B1753)</f>
        <v/>
      </c>
      <c r="F1753" s="30">
        <f>IF(OR(E1753="",NOT(ISNUMBER(C1753))),"",E1753&amp;"|"&amp;YEAR(C1753)&amp;"-"&amp;RIGHT("0"&amp;MONTH(C1753),2)&amp;"-"&amp;RIGHT("0"&amp;DAY(C1753),2))</f>
        <v/>
      </c>
      <c r="G1753" s="26">
        <f>IF(E1753="","",IFERROR(MATCH(E1753,pl_chave,0),0))</f>
        <v/>
      </c>
      <c r="H1753" s="23">
        <f>IF(G1753="","",IF(G1753=0,"Tarefa fora do plano",INDEX(pl_tag,G1753)))</f>
        <v/>
      </c>
      <c r="I1753" s="30">
        <f>IF(N(G1753)=0,"",INDEX(pl_atividade,G1753))</f>
        <v/>
      </c>
      <c r="J1753" s="50">
        <f>IF(N(G1753)=0,"",INDEX(pl_especialidade,G1753))</f>
        <v/>
      </c>
      <c r="K1753" s="28">
        <f>IF(N(G1753)=0,"",INDEX(pl_duracao,G1753))</f>
        <v/>
      </c>
      <c r="L1753" s="39">
        <f>IF(ISNUMBER(C1753),YEAR(C1753),"")</f>
        <v/>
      </c>
      <c r="M1753" s="39">
        <f>IF(ISNUMBER(C1753),MONTH(C1753),"")</f>
        <v/>
      </c>
      <c r="N1753" s="23">
        <f>IF(L1753="","",IF(NOT(ISNUMBER(crono_ano)),"Informe o ano",IF(L1753&lt;crono_ano,"Antes do ano",IF(L1753&gt;crono_ano,"Depois do ano","No ano"))))</f>
        <v/>
      </c>
      <c r="O1753" s="39">
        <f>IF(F1753="","",IF(COUNTIF(F$7:F1753,F1753)=1,1,0))</f>
        <v/>
      </c>
      <c r="P1753" s="39">
        <f>IF(A1753&amp;B1753&amp;C1753="","",IF(AND(O1753=1,N(G1753)&gt;0),IF(INDEX(pl_ativa,MAX(1,N(G1753)))="Sim",1,0),0))</f>
        <v/>
      </c>
      <c r="Q1753" s="39">
        <f>IF(F1753="","",COUNTIFS(ex_chave_oc,F1753,ex_cancelada,"&lt;&gt;Sim"))</f>
        <v/>
      </c>
      <c r="R1753" s="51">
        <f>IF(P1753="","",IF(AND(P1753=1,N(Q1753)&gt;0),1,0))</f>
        <v/>
      </c>
      <c r="S1753" s="30">
        <f>IF(P1753="","",IF(F1753="","ERRO: data prevista ausente ou inválida",IF(O1753=0,"Duplicada: contada uma vez",IF(N(G1753)=0,"ERRO: tarefa fora do Plano Mestre",IF(P1753=0,"Tarefa retirada do plano: não conta","OK")))))</f>
        <v/>
      </c>
    </row>
    <row r="1754">
      <c r="A1754" s="29" t="n"/>
      <c r="B1754" s="25" t="n"/>
      <c r="C1754" s="49" t="n"/>
      <c r="D1754" s="29" t="n"/>
      <c r="E1754" s="23">
        <f>IF(OR(A1754="",B1754=""),"",A1754&amp;"|"&amp;B1754)</f>
        <v/>
      </c>
      <c r="F1754" s="30">
        <f>IF(OR(E1754="",NOT(ISNUMBER(C1754))),"",E1754&amp;"|"&amp;YEAR(C1754)&amp;"-"&amp;RIGHT("0"&amp;MONTH(C1754),2)&amp;"-"&amp;RIGHT("0"&amp;DAY(C1754),2))</f>
        <v/>
      </c>
      <c r="G1754" s="26">
        <f>IF(E1754="","",IFERROR(MATCH(E1754,pl_chave,0),0))</f>
        <v/>
      </c>
      <c r="H1754" s="23">
        <f>IF(G1754="","",IF(G1754=0,"Tarefa fora do plano",INDEX(pl_tag,G1754)))</f>
        <v/>
      </c>
      <c r="I1754" s="30">
        <f>IF(N(G1754)=0,"",INDEX(pl_atividade,G1754))</f>
        <v/>
      </c>
      <c r="J1754" s="50">
        <f>IF(N(G1754)=0,"",INDEX(pl_especialidade,G1754))</f>
        <v/>
      </c>
      <c r="K1754" s="28">
        <f>IF(N(G1754)=0,"",INDEX(pl_duracao,G1754))</f>
        <v/>
      </c>
      <c r="L1754" s="39">
        <f>IF(ISNUMBER(C1754),YEAR(C1754),"")</f>
        <v/>
      </c>
      <c r="M1754" s="39">
        <f>IF(ISNUMBER(C1754),MONTH(C1754),"")</f>
        <v/>
      </c>
      <c r="N1754" s="23">
        <f>IF(L1754="","",IF(NOT(ISNUMBER(crono_ano)),"Informe o ano",IF(L1754&lt;crono_ano,"Antes do ano",IF(L1754&gt;crono_ano,"Depois do ano","No ano"))))</f>
        <v/>
      </c>
      <c r="O1754" s="39">
        <f>IF(F1754="","",IF(COUNTIF(F$7:F1754,F1754)=1,1,0))</f>
        <v/>
      </c>
      <c r="P1754" s="39">
        <f>IF(A1754&amp;B1754&amp;C1754="","",IF(AND(O1754=1,N(G1754)&gt;0),IF(INDEX(pl_ativa,MAX(1,N(G1754)))="Sim",1,0),0))</f>
        <v/>
      </c>
      <c r="Q1754" s="39">
        <f>IF(F1754="","",COUNTIFS(ex_chave_oc,F1754,ex_cancelada,"&lt;&gt;Sim"))</f>
        <v/>
      </c>
      <c r="R1754" s="51">
        <f>IF(P1754="","",IF(AND(P1754=1,N(Q1754)&gt;0),1,0))</f>
        <v/>
      </c>
      <c r="S1754" s="30">
        <f>IF(P1754="","",IF(F1754="","ERRO: data prevista ausente ou inválida",IF(O1754=0,"Duplicada: contada uma vez",IF(N(G1754)=0,"ERRO: tarefa fora do Plano Mestre",IF(P1754=0,"Tarefa retirada do plano: não conta","OK")))))</f>
        <v/>
      </c>
    </row>
    <row r="1755">
      <c r="A1755" s="29" t="n"/>
      <c r="B1755" s="25" t="n"/>
      <c r="C1755" s="49" t="n"/>
      <c r="D1755" s="29" t="n"/>
      <c r="E1755" s="23">
        <f>IF(OR(A1755="",B1755=""),"",A1755&amp;"|"&amp;B1755)</f>
        <v/>
      </c>
      <c r="F1755" s="30">
        <f>IF(OR(E1755="",NOT(ISNUMBER(C1755))),"",E1755&amp;"|"&amp;YEAR(C1755)&amp;"-"&amp;RIGHT("0"&amp;MONTH(C1755),2)&amp;"-"&amp;RIGHT("0"&amp;DAY(C1755),2))</f>
        <v/>
      </c>
      <c r="G1755" s="26">
        <f>IF(E1755="","",IFERROR(MATCH(E1755,pl_chave,0),0))</f>
        <v/>
      </c>
      <c r="H1755" s="23">
        <f>IF(G1755="","",IF(G1755=0,"Tarefa fora do plano",INDEX(pl_tag,G1755)))</f>
        <v/>
      </c>
      <c r="I1755" s="30">
        <f>IF(N(G1755)=0,"",INDEX(pl_atividade,G1755))</f>
        <v/>
      </c>
      <c r="J1755" s="50">
        <f>IF(N(G1755)=0,"",INDEX(pl_especialidade,G1755))</f>
        <v/>
      </c>
      <c r="K1755" s="28">
        <f>IF(N(G1755)=0,"",INDEX(pl_duracao,G1755))</f>
        <v/>
      </c>
      <c r="L1755" s="39">
        <f>IF(ISNUMBER(C1755),YEAR(C1755),"")</f>
        <v/>
      </c>
      <c r="M1755" s="39">
        <f>IF(ISNUMBER(C1755),MONTH(C1755),"")</f>
        <v/>
      </c>
      <c r="N1755" s="23">
        <f>IF(L1755="","",IF(NOT(ISNUMBER(crono_ano)),"Informe o ano",IF(L1755&lt;crono_ano,"Antes do ano",IF(L1755&gt;crono_ano,"Depois do ano","No ano"))))</f>
        <v/>
      </c>
      <c r="O1755" s="39">
        <f>IF(F1755="","",IF(COUNTIF(F$7:F1755,F1755)=1,1,0))</f>
        <v/>
      </c>
      <c r="P1755" s="39">
        <f>IF(A1755&amp;B1755&amp;C1755="","",IF(AND(O1755=1,N(G1755)&gt;0),IF(INDEX(pl_ativa,MAX(1,N(G1755)))="Sim",1,0),0))</f>
        <v/>
      </c>
      <c r="Q1755" s="39">
        <f>IF(F1755="","",COUNTIFS(ex_chave_oc,F1755,ex_cancelada,"&lt;&gt;Sim"))</f>
        <v/>
      </c>
      <c r="R1755" s="51">
        <f>IF(P1755="","",IF(AND(P1755=1,N(Q1755)&gt;0),1,0))</f>
        <v/>
      </c>
      <c r="S1755" s="30">
        <f>IF(P1755="","",IF(F1755="","ERRO: data prevista ausente ou inválida",IF(O1755=0,"Duplicada: contada uma vez",IF(N(G1755)=0,"ERRO: tarefa fora do Plano Mestre",IF(P1755=0,"Tarefa retirada do plano: não conta","OK")))))</f>
        <v/>
      </c>
    </row>
    <row r="1756">
      <c r="A1756" s="29" t="n"/>
      <c r="B1756" s="25" t="n"/>
      <c r="C1756" s="49" t="n"/>
      <c r="D1756" s="29" t="n"/>
      <c r="E1756" s="23">
        <f>IF(OR(A1756="",B1756=""),"",A1756&amp;"|"&amp;B1756)</f>
        <v/>
      </c>
      <c r="F1756" s="30">
        <f>IF(OR(E1756="",NOT(ISNUMBER(C1756))),"",E1756&amp;"|"&amp;YEAR(C1756)&amp;"-"&amp;RIGHT("0"&amp;MONTH(C1756),2)&amp;"-"&amp;RIGHT("0"&amp;DAY(C1756),2))</f>
        <v/>
      </c>
      <c r="G1756" s="26">
        <f>IF(E1756="","",IFERROR(MATCH(E1756,pl_chave,0),0))</f>
        <v/>
      </c>
      <c r="H1756" s="23">
        <f>IF(G1756="","",IF(G1756=0,"Tarefa fora do plano",INDEX(pl_tag,G1756)))</f>
        <v/>
      </c>
      <c r="I1756" s="30">
        <f>IF(N(G1756)=0,"",INDEX(pl_atividade,G1756))</f>
        <v/>
      </c>
      <c r="J1756" s="50">
        <f>IF(N(G1756)=0,"",INDEX(pl_especialidade,G1756))</f>
        <v/>
      </c>
      <c r="K1756" s="28">
        <f>IF(N(G1756)=0,"",INDEX(pl_duracao,G1756))</f>
        <v/>
      </c>
      <c r="L1756" s="39">
        <f>IF(ISNUMBER(C1756),YEAR(C1756),"")</f>
        <v/>
      </c>
      <c r="M1756" s="39">
        <f>IF(ISNUMBER(C1756),MONTH(C1756),"")</f>
        <v/>
      </c>
      <c r="N1756" s="23">
        <f>IF(L1756="","",IF(NOT(ISNUMBER(crono_ano)),"Informe o ano",IF(L1756&lt;crono_ano,"Antes do ano",IF(L1756&gt;crono_ano,"Depois do ano","No ano"))))</f>
        <v/>
      </c>
      <c r="O1756" s="39">
        <f>IF(F1756="","",IF(COUNTIF(F$7:F1756,F1756)=1,1,0))</f>
        <v/>
      </c>
      <c r="P1756" s="39">
        <f>IF(A1756&amp;B1756&amp;C1756="","",IF(AND(O1756=1,N(G1756)&gt;0),IF(INDEX(pl_ativa,MAX(1,N(G1756)))="Sim",1,0),0))</f>
        <v/>
      </c>
      <c r="Q1756" s="39">
        <f>IF(F1756="","",COUNTIFS(ex_chave_oc,F1756,ex_cancelada,"&lt;&gt;Sim"))</f>
        <v/>
      </c>
      <c r="R1756" s="51">
        <f>IF(P1756="","",IF(AND(P1756=1,N(Q1756)&gt;0),1,0))</f>
        <v/>
      </c>
      <c r="S1756" s="30">
        <f>IF(P1756="","",IF(F1756="","ERRO: data prevista ausente ou inválida",IF(O1756=0,"Duplicada: contada uma vez",IF(N(G1756)=0,"ERRO: tarefa fora do Plano Mestre",IF(P1756=0,"Tarefa retirada do plano: não conta","OK")))))</f>
        <v/>
      </c>
    </row>
    <row r="1757">
      <c r="A1757" s="29" t="n"/>
      <c r="B1757" s="25" t="n"/>
      <c r="C1757" s="49" t="n"/>
      <c r="D1757" s="29" t="n"/>
      <c r="E1757" s="23">
        <f>IF(OR(A1757="",B1757=""),"",A1757&amp;"|"&amp;B1757)</f>
        <v/>
      </c>
      <c r="F1757" s="30">
        <f>IF(OR(E1757="",NOT(ISNUMBER(C1757))),"",E1757&amp;"|"&amp;YEAR(C1757)&amp;"-"&amp;RIGHT("0"&amp;MONTH(C1757),2)&amp;"-"&amp;RIGHT("0"&amp;DAY(C1757),2))</f>
        <v/>
      </c>
      <c r="G1757" s="26">
        <f>IF(E1757="","",IFERROR(MATCH(E1757,pl_chave,0),0))</f>
        <v/>
      </c>
      <c r="H1757" s="23">
        <f>IF(G1757="","",IF(G1757=0,"Tarefa fora do plano",INDEX(pl_tag,G1757)))</f>
        <v/>
      </c>
      <c r="I1757" s="30">
        <f>IF(N(G1757)=0,"",INDEX(pl_atividade,G1757))</f>
        <v/>
      </c>
      <c r="J1757" s="50">
        <f>IF(N(G1757)=0,"",INDEX(pl_especialidade,G1757))</f>
        <v/>
      </c>
      <c r="K1757" s="28">
        <f>IF(N(G1757)=0,"",INDEX(pl_duracao,G1757))</f>
        <v/>
      </c>
      <c r="L1757" s="39">
        <f>IF(ISNUMBER(C1757),YEAR(C1757),"")</f>
        <v/>
      </c>
      <c r="M1757" s="39">
        <f>IF(ISNUMBER(C1757),MONTH(C1757),"")</f>
        <v/>
      </c>
      <c r="N1757" s="23">
        <f>IF(L1757="","",IF(NOT(ISNUMBER(crono_ano)),"Informe o ano",IF(L1757&lt;crono_ano,"Antes do ano",IF(L1757&gt;crono_ano,"Depois do ano","No ano"))))</f>
        <v/>
      </c>
      <c r="O1757" s="39">
        <f>IF(F1757="","",IF(COUNTIF(F$7:F1757,F1757)=1,1,0))</f>
        <v/>
      </c>
      <c r="P1757" s="39">
        <f>IF(A1757&amp;B1757&amp;C1757="","",IF(AND(O1757=1,N(G1757)&gt;0),IF(INDEX(pl_ativa,MAX(1,N(G1757)))="Sim",1,0),0))</f>
        <v/>
      </c>
      <c r="Q1757" s="39">
        <f>IF(F1757="","",COUNTIFS(ex_chave_oc,F1757,ex_cancelada,"&lt;&gt;Sim"))</f>
        <v/>
      </c>
      <c r="R1757" s="51">
        <f>IF(P1757="","",IF(AND(P1757=1,N(Q1757)&gt;0),1,0))</f>
        <v/>
      </c>
      <c r="S1757" s="30">
        <f>IF(P1757="","",IF(F1757="","ERRO: data prevista ausente ou inválida",IF(O1757=0,"Duplicada: contada uma vez",IF(N(G1757)=0,"ERRO: tarefa fora do Plano Mestre",IF(P1757=0,"Tarefa retirada do plano: não conta","OK")))))</f>
        <v/>
      </c>
    </row>
    <row r="1758">
      <c r="A1758" s="29" t="n"/>
      <c r="B1758" s="25" t="n"/>
      <c r="C1758" s="49" t="n"/>
      <c r="D1758" s="29" t="n"/>
      <c r="E1758" s="23">
        <f>IF(OR(A1758="",B1758=""),"",A1758&amp;"|"&amp;B1758)</f>
        <v/>
      </c>
      <c r="F1758" s="30">
        <f>IF(OR(E1758="",NOT(ISNUMBER(C1758))),"",E1758&amp;"|"&amp;YEAR(C1758)&amp;"-"&amp;RIGHT("0"&amp;MONTH(C1758),2)&amp;"-"&amp;RIGHT("0"&amp;DAY(C1758),2))</f>
        <v/>
      </c>
      <c r="G1758" s="26">
        <f>IF(E1758="","",IFERROR(MATCH(E1758,pl_chave,0),0))</f>
        <v/>
      </c>
      <c r="H1758" s="23">
        <f>IF(G1758="","",IF(G1758=0,"Tarefa fora do plano",INDEX(pl_tag,G1758)))</f>
        <v/>
      </c>
      <c r="I1758" s="30">
        <f>IF(N(G1758)=0,"",INDEX(pl_atividade,G1758))</f>
        <v/>
      </c>
      <c r="J1758" s="50">
        <f>IF(N(G1758)=0,"",INDEX(pl_especialidade,G1758))</f>
        <v/>
      </c>
      <c r="K1758" s="28">
        <f>IF(N(G1758)=0,"",INDEX(pl_duracao,G1758))</f>
        <v/>
      </c>
      <c r="L1758" s="39">
        <f>IF(ISNUMBER(C1758),YEAR(C1758),"")</f>
        <v/>
      </c>
      <c r="M1758" s="39">
        <f>IF(ISNUMBER(C1758),MONTH(C1758),"")</f>
        <v/>
      </c>
      <c r="N1758" s="23">
        <f>IF(L1758="","",IF(NOT(ISNUMBER(crono_ano)),"Informe o ano",IF(L1758&lt;crono_ano,"Antes do ano",IF(L1758&gt;crono_ano,"Depois do ano","No ano"))))</f>
        <v/>
      </c>
      <c r="O1758" s="39">
        <f>IF(F1758="","",IF(COUNTIF(F$7:F1758,F1758)=1,1,0))</f>
        <v/>
      </c>
      <c r="P1758" s="39">
        <f>IF(A1758&amp;B1758&amp;C1758="","",IF(AND(O1758=1,N(G1758)&gt;0),IF(INDEX(pl_ativa,MAX(1,N(G1758)))="Sim",1,0),0))</f>
        <v/>
      </c>
      <c r="Q1758" s="39">
        <f>IF(F1758="","",COUNTIFS(ex_chave_oc,F1758,ex_cancelada,"&lt;&gt;Sim"))</f>
        <v/>
      </c>
      <c r="R1758" s="51">
        <f>IF(P1758="","",IF(AND(P1758=1,N(Q1758)&gt;0),1,0))</f>
        <v/>
      </c>
      <c r="S1758" s="30">
        <f>IF(P1758="","",IF(F1758="","ERRO: data prevista ausente ou inválida",IF(O1758=0,"Duplicada: contada uma vez",IF(N(G1758)=0,"ERRO: tarefa fora do Plano Mestre",IF(P1758=0,"Tarefa retirada do plano: não conta","OK")))))</f>
        <v/>
      </c>
    </row>
    <row r="1759">
      <c r="A1759" s="29" t="n"/>
      <c r="B1759" s="25" t="n"/>
      <c r="C1759" s="49" t="n"/>
      <c r="D1759" s="29" t="n"/>
      <c r="E1759" s="23">
        <f>IF(OR(A1759="",B1759=""),"",A1759&amp;"|"&amp;B1759)</f>
        <v/>
      </c>
      <c r="F1759" s="30">
        <f>IF(OR(E1759="",NOT(ISNUMBER(C1759))),"",E1759&amp;"|"&amp;YEAR(C1759)&amp;"-"&amp;RIGHT("0"&amp;MONTH(C1759),2)&amp;"-"&amp;RIGHT("0"&amp;DAY(C1759),2))</f>
        <v/>
      </c>
      <c r="G1759" s="26">
        <f>IF(E1759="","",IFERROR(MATCH(E1759,pl_chave,0),0))</f>
        <v/>
      </c>
      <c r="H1759" s="23">
        <f>IF(G1759="","",IF(G1759=0,"Tarefa fora do plano",INDEX(pl_tag,G1759)))</f>
        <v/>
      </c>
      <c r="I1759" s="30">
        <f>IF(N(G1759)=0,"",INDEX(pl_atividade,G1759))</f>
        <v/>
      </c>
      <c r="J1759" s="50">
        <f>IF(N(G1759)=0,"",INDEX(pl_especialidade,G1759))</f>
        <v/>
      </c>
      <c r="K1759" s="28">
        <f>IF(N(G1759)=0,"",INDEX(pl_duracao,G1759))</f>
        <v/>
      </c>
      <c r="L1759" s="39">
        <f>IF(ISNUMBER(C1759),YEAR(C1759),"")</f>
        <v/>
      </c>
      <c r="M1759" s="39">
        <f>IF(ISNUMBER(C1759),MONTH(C1759),"")</f>
        <v/>
      </c>
      <c r="N1759" s="23">
        <f>IF(L1759="","",IF(NOT(ISNUMBER(crono_ano)),"Informe o ano",IF(L1759&lt;crono_ano,"Antes do ano",IF(L1759&gt;crono_ano,"Depois do ano","No ano"))))</f>
        <v/>
      </c>
      <c r="O1759" s="39">
        <f>IF(F1759="","",IF(COUNTIF(F$7:F1759,F1759)=1,1,0))</f>
        <v/>
      </c>
      <c r="P1759" s="39">
        <f>IF(A1759&amp;B1759&amp;C1759="","",IF(AND(O1759=1,N(G1759)&gt;0),IF(INDEX(pl_ativa,MAX(1,N(G1759)))="Sim",1,0),0))</f>
        <v/>
      </c>
      <c r="Q1759" s="39">
        <f>IF(F1759="","",COUNTIFS(ex_chave_oc,F1759,ex_cancelada,"&lt;&gt;Sim"))</f>
        <v/>
      </c>
      <c r="R1759" s="51">
        <f>IF(P1759="","",IF(AND(P1759=1,N(Q1759)&gt;0),1,0))</f>
        <v/>
      </c>
      <c r="S1759" s="30">
        <f>IF(P1759="","",IF(F1759="","ERRO: data prevista ausente ou inválida",IF(O1759=0,"Duplicada: contada uma vez",IF(N(G1759)=0,"ERRO: tarefa fora do Plano Mestre",IF(P1759=0,"Tarefa retirada do plano: não conta","OK")))))</f>
        <v/>
      </c>
    </row>
    <row r="1760">
      <c r="A1760" s="29" t="n"/>
      <c r="B1760" s="25" t="n"/>
      <c r="C1760" s="49" t="n"/>
      <c r="D1760" s="29" t="n"/>
      <c r="E1760" s="23">
        <f>IF(OR(A1760="",B1760=""),"",A1760&amp;"|"&amp;B1760)</f>
        <v/>
      </c>
      <c r="F1760" s="30">
        <f>IF(OR(E1760="",NOT(ISNUMBER(C1760))),"",E1760&amp;"|"&amp;YEAR(C1760)&amp;"-"&amp;RIGHT("0"&amp;MONTH(C1760),2)&amp;"-"&amp;RIGHT("0"&amp;DAY(C1760),2))</f>
        <v/>
      </c>
      <c r="G1760" s="26">
        <f>IF(E1760="","",IFERROR(MATCH(E1760,pl_chave,0),0))</f>
        <v/>
      </c>
      <c r="H1760" s="23">
        <f>IF(G1760="","",IF(G1760=0,"Tarefa fora do plano",INDEX(pl_tag,G1760)))</f>
        <v/>
      </c>
      <c r="I1760" s="30">
        <f>IF(N(G1760)=0,"",INDEX(pl_atividade,G1760))</f>
        <v/>
      </c>
      <c r="J1760" s="50">
        <f>IF(N(G1760)=0,"",INDEX(pl_especialidade,G1760))</f>
        <v/>
      </c>
      <c r="K1760" s="28">
        <f>IF(N(G1760)=0,"",INDEX(pl_duracao,G1760))</f>
        <v/>
      </c>
      <c r="L1760" s="39">
        <f>IF(ISNUMBER(C1760),YEAR(C1760),"")</f>
        <v/>
      </c>
      <c r="M1760" s="39">
        <f>IF(ISNUMBER(C1760),MONTH(C1760),"")</f>
        <v/>
      </c>
      <c r="N1760" s="23">
        <f>IF(L1760="","",IF(NOT(ISNUMBER(crono_ano)),"Informe o ano",IF(L1760&lt;crono_ano,"Antes do ano",IF(L1760&gt;crono_ano,"Depois do ano","No ano"))))</f>
        <v/>
      </c>
      <c r="O1760" s="39">
        <f>IF(F1760="","",IF(COUNTIF(F$7:F1760,F1760)=1,1,0))</f>
        <v/>
      </c>
      <c r="P1760" s="39">
        <f>IF(A1760&amp;B1760&amp;C1760="","",IF(AND(O1760=1,N(G1760)&gt;0),IF(INDEX(pl_ativa,MAX(1,N(G1760)))="Sim",1,0),0))</f>
        <v/>
      </c>
      <c r="Q1760" s="39">
        <f>IF(F1760="","",COUNTIFS(ex_chave_oc,F1760,ex_cancelada,"&lt;&gt;Sim"))</f>
        <v/>
      </c>
      <c r="R1760" s="51">
        <f>IF(P1760="","",IF(AND(P1760=1,N(Q1760)&gt;0),1,0))</f>
        <v/>
      </c>
      <c r="S1760" s="30">
        <f>IF(P1760="","",IF(F1760="","ERRO: data prevista ausente ou inválida",IF(O1760=0,"Duplicada: contada uma vez",IF(N(G1760)=0,"ERRO: tarefa fora do Plano Mestre",IF(P1760=0,"Tarefa retirada do plano: não conta","OK")))))</f>
        <v/>
      </c>
    </row>
    <row r="1761">
      <c r="A1761" s="29" t="n"/>
      <c r="B1761" s="25" t="n"/>
      <c r="C1761" s="49" t="n"/>
      <c r="D1761" s="29" t="n"/>
      <c r="E1761" s="23">
        <f>IF(OR(A1761="",B1761=""),"",A1761&amp;"|"&amp;B1761)</f>
        <v/>
      </c>
      <c r="F1761" s="30">
        <f>IF(OR(E1761="",NOT(ISNUMBER(C1761))),"",E1761&amp;"|"&amp;YEAR(C1761)&amp;"-"&amp;RIGHT("0"&amp;MONTH(C1761),2)&amp;"-"&amp;RIGHT("0"&amp;DAY(C1761),2))</f>
        <v/>
      </c>
      <c r="G1761" s="26">
        <f>IF(E1761="","",IFERROR(MATCH(E1761,pl_chave,0),0))</f>
        <v/>
      </c>
      <c r="H1761" s="23">
        <f>IF(G1761="","",IF(G1761=0,"Tarefa fora do plano",INDEX(pl_tag,G1761)))</f>
        <v/>
      </c>
      <c r="I1761" s="30">
        <f>IF(N(G1761)=0,"",INDEX(pl_atividade,G1761))</f>
        <v/>
      </c>
      <c r="J1761" s="50">
        <f>IF(N(G1761)=0,"",INDEX(pl_especialidade,G1761))</f>
        <v/>
      </c>
      <c r="K1761" s="28">
        <f>IF(N(G1761)=0,"",INDEX(pl_duracao,G1761))</f>
        <v/>
      </c>
      <c r="L1761" s="39">
        <f>IF(ISNUMBER(C1761),YEAR(C1761),"")</f>
        <v/>
      </c>
      <c r="M1761" s="39">
        <f>IF(ISNUMBER(C1761),MONTH(C1761),"")</f>
        <v/>
      </c>
      <c r="N1761" s="23">
        <f>IF(L1761="","",IF(NOT(ISNUMBER(crono_ano)),"Informe o ano",IF(L1761&lt;crono_ano,"Antes do ano",IF(L1761&gt;crono_ano,"Depois do ano","No ano"))))</f>
        <v/>
      </c>
      <c r="O1761" s="39">
        <f>IF(F1761="","",IF(COUNTIF(F$7:F1761,F1761)=1,1,0))</f>
        <v/>
      </c>
      <c r="P1761" s="39">
        <f>IF(A1761&amp;B1761&amp;C1761="","",IF(AND(O1761=1,N(G1761)&gt;0),IF(INDEX(pl_ativa,MAX(1,N(G1761)))="Sim",1,0),0))</f>
        <v/>
      </c>
      <c r="Q1761" s="39">
        <f>IF(F1761="","",COUNTIFS(ex_chave_oc,F1761,ex_cancelada,"&lt;&gt;Sim"))</f>
        <v/>
      </c>
      <c r="R1761" s="51">
        <f>IF(P1761="","",IF(AND(P1761=1,N(Q1761)&gt;0),1,0))</f>
        <v/>
      </c>
      <c r="S1761" s="30">
        <f>IF(P1761="","",IF(F1761="","ERRO: data prevista ausente ou inválida",IF(O1761=0,"Duplicada: contada uma vez",IF(N(G1761)=0,"ERRO: tarefa fora do Plano Mestre",IF(P1761=0,"Tarefa retirada do plano: não conta","OK")))))</f>
        <v/>
      </c>
    </row>
    <row r="1762">
      <c r="A1762" s="29" t="n"/>
      <c r="B1762" s="25" t="n"/>
      <c r="C1762" s="49" t="n"/>
      <c r="D1762" s="29" t="n"/>
      <c r="E1762" s="23">
        <f>IF(OR(A1762="",B1762=""),"",A1762&amp;"|"&amp;B1762)</f>
        <v/>
      </c>
      <c r="F1762" s="30">
        <f>IF(OR(E1762="",NOT(ISNUMBER(C1762))),"",E1762&amp;"|"&amp;YEAR(C1762)&amp;"-"&amp;RIGHT("0"&amp;MONTH(C1762),2)&amp;"-"&amp;RIGHT("0"&amp;DAY(C1762),2))</f>
        <v/>
      </c>
      <c r="G1762" s="26">
        <f>IF(E1762="","",IFERROR(MATCH(E1762,pl_chave,0),0))</f>
        <v/>
      </c>
      <c r="H1762" s="23">
        <f>IF(G1762="","",IF(G1762=0,"Tarefa fora do plano",INDEX(pl_tag,G1762)))</f>
        <v/>
      </c>
      <c r="I1762" s="30">
        <f>IF(N(G1762)=0,"",INDEX(pl_atividade,G1762))</f>
        <v/>
      </c>
      <c r="J1762" s="50">
        <f>IF(N(G1762)=0,"",INDEX(pl_especialidade,G1762))</f>
        <v/>
      </c>
      <c r="K1762" s="28">
        <f>IF(N(G1762)=0,"",INDEX(pl_duracao,G1762))</f>
        <v/>
      </c>
      <c r="L1762" s="39">
        <f>IF(ISNUMBER(C1762),YEAR(C1762),"")</f>
        <v/>
      </c>
      <c r="M1762" s="39">
        <f>IF(ISNUMBER(C1762),MONTH(C1762),"")</f>
        <v/>
      </c>
      <c r="N1762" s="23">
        <f>IF(L1762="","",IF(NOT(ISNUMBER(crono_ano)),"Informe o ano",IF(L1762&lt;crono_ano,"Antes do ano",IF(L1762&gt;crono_ano,"Depois do ano","No ano"))))</f>
        <v/>
      </c>
      <c r="O1762" s="39">
        <f>IF(F1762="","",IF(COUNTIF(F$7:F1762,F1762)=1,1,0))</f>
        <v/>
      </c>
      <c r="P1762" s="39">
        <f>IF(A1762&amp;B1762&amp;C1762="","",IF(AND(O1762=1,N(G1762)&gt;0),IF(INDEX(pl_ativa,MAX(1,N(G1762)))="Sim",1,0),0))</f>
        <v/>
      </c>
      <c r="Q1762" s="39">
        <f>IF(F1762="","",COUNTIFS(ex_chave_oc,F1762,ex_cancelada,"&lt;&gt;Sim"))</f>
        <v/>
      </c>
      <c r="R1762" s="51">
        <f>IF(P1762="","",IF(AND(P1762=1,N(Q1762)&gt;0),1,0))</f>
        <v/>
      </c>
      <c r="S1762" s="30">
        <f>IF(P1762="","",IF(F1762="","ERRO: data prevista ausente ou inválida",IF(O1762=0,"Duplicada: contada uma vez",IF(N(G1762)=0,"ERRO: tarefa fora do Plano Mestre",IF(P1762=0,"Tarefa retirada do plano: não conta","OK")))))</f>
        <v/>
      </c>
    </row>
    <row r="1763">
      <c r="A1763" s="29" t="n"/>
      <c r="B1763" s="25" t="n"/>
      <c r="C1763" s="49" t="n"/>
      <c r="D1763" s="29" t="n"/>
      <c r="E1763" s="23">
        <f>IF(OR(A1763="",B1763=""),"",A1763&amp;"|"&amp;B1763)</f>
        <v/>
      </c>
      <c r="F1763" s="30">
        <f>IF(OR(E1763="",NOT(ISNUMBER(C1763))),"",E1763&amp;"|"&amp;YEAR(C1763)&amp;"-"&amp;RIGHT("0"&amp;MONTH(C1763),2)&amp;"-"&amp;RIGHT("0"&amp;DAY(C1763),2))</f>
        <v/>
      </c>
      <c r="G1763" s="26">
        <f>IF(E1763="","",IFERROR(MATCH(E1763,pl_chave,0),0))</f>
        <v/>
      </c>
      <c r="H1763" s="23">
        <f>IF(G1763="","",IF(G1763=0,"Tarefa fora do plano",INDEX(pl_tag,G1763)))</f>
        <v/>
      </c>
      <c r="I1763" s="30">
        <f>IF(N(G1763)=0,"",INDEX(pl_atividade,G1763))</f>
        <v/>
      </c>
      <c r="J1763" s="50">
        <f>IF(N(G1763)=0,"",INDEX(pl_especialidade,G1763))</f>
        <v/>
      </c>
      <c r="K1763" s="28">
        <f>IF(N(G1763)=0,"",INDEX(pl_duracao,G1763))</f>
        <v/>
      </c>
      <c r="L1763" s="39">
        <f>IF(ISNUMBER(C1763),YEAR(C1763),"")</f>
        <v/>
      </c>
      <c r="M1763" s="39">
        <f>IF(ISNUMBER(C1763),MONTH(C1763),"")</f>
        <v/>
      </c>
      <c r="N1763" s="23">
        <f>IF(L1763="","",IF(NOT(ISNUMBER(crono_ano)),"Informe o ano",IF(L1763&lt;crono_ano,"Antes do ano",IF(L1763&gt;crono_ano,"Depois do ano","No ano"))))</f>
        <v/>
      </c>
      <c r="O1763" s="39">
        <f>IF(F1763="","",IF(COUNTIF(F$7:F1763,F1763)=1,1,0))</f>
        <v/>
      </c>
      <c r="P1763" s="39">
        <f>IF(A1763&amp;B1763&amp;C1763="","",IF(AND(O1763=1,N(G1763)&gt;0),IF(INDEX(pl_ativa,MAX(1,N(G1763)))="Sim",1,0),0))</f>
        <v/>
      </c>
      <c r="Q1763" s="39">
        <f>IF(F1763="","",COUNTIFS(ex_chave_oc,F1763,ex_cancelada,"&lt;&gt;Sim"))</f>
        <v/>
      </c>
      <c r="R1763" s="51">
        <f>IF(P1763="","",IF(AND(P1763=1,N(Q1763)&gt;0),1,0))</f>
        <v/>
      </c>
      <c r="S1763" s="30">
        <f>IF(P1763="","",IF(F1763="","ERRO: data prevista ausente ou inválida",IF(O1763=0,"Duplicada: contada uma vez",IF(N(G1763)=0,"ERRO: tarefa fora do Plano Mestre",IF(P1763=0,"Tarefa retirada do plano: não conta","OK")))))</f>
        <v/>
      </c>
    </row>
    <row r="1764">
      <c r="A1764" s="29" t="n"/>
      <c r="B1764" s="25" t="n"/>
      <c r="C1764" s="49" t="n"/>
      <c r="D1764" s="29" t="n"/>
      <c r="E1764" s="23">
        <f>IF(OR(A1764="",B1764=""),"",A1764&amp;"|"&amp;B1764)</f>
        <v/>
      </c>
      <c r="F1764" s="30">
        <f>IF(OR(E1764="",NOT(ISNUMBER(C1764))),"",E1764&amp;"|"&amp;YEAR(C1764)&amp;"-"&amp;RIGHT("0"&amp;MONTH(C1764),2)&amp;"-"&amp;RIGHT("0"&amp;DAY(C1764),2))</f>
        <v/>
      </c>
      <c r="G1764" s="26">
        <f>IF(E1764="","",IFERROR(MATCH(E1764,pl_chave,0),0))</f>
        <v/>
      </c>
      <c r="H1764" s="23">
        <f>IF(G1764="","",IF(G1764=0,"Tarefa fora do plano",INDEX(pl_tag,G1764)))</f>
        <v/>
      </c>
      <c r="I1764" s="30">
        <f>IF(N(G1764)=0,"",INDEX(pl_atividade,G1764))</f>
        <v/>
      </c>
      <c r="J1764" s="50">
        <f>IF(N(G1764)=0,"",INDEX(pl_especialidade,G1764))</f>
        <v/>
      </c>
      <c r="K1764" s="28">
        <f>IF(N(G1764)=0,"",INDEX(pl_duracao,G1764))</f>
        <v/>
      </c>
      <c r="L1764" s="39">
        <f>IF(ISNUMBER(C1764),YEAR(C1764),"")</f>
        <v/>
      </c>
      <c r="M1764" s="39">
        <f>IF(ISNUMBER(C1764),MONTH(C1764),"")</f>
        <v/>
      </c>
      <c r="N1764" s="23">
        <f>IF(L1764="","",IF(NOT(ISNUMBER(crono_ano)),"Informe o ano",IF(L1764&lt;crono_ano,"Antes do ano",IF(L1764&gt;crono_ano,"Depois do ano","No ano"))))</f>
        <v/>
      </c>
      <c r="O1764" s="39">
        <f>IF(F1764="","",IF(COUNTIF(F$7:F1764,F1764)=1,1,0))</f>
        <v/>
      </c>
      <c r="P1764" s="39">
        <f>IF(A1764&amp;B1764&amp;C1764="","",IF(AND(O1764=1,N(G1764)&gt;0),IF(INDEX(pl_ativa,MAX(1,N(G1764)))="Sim",1,0),0))</f>
        <v/>
      </c>
      <c r="Q1764" s="39">
        <f>IF(F1764="","",COUNTIFS(ex_chave_oc,F1764,ex_cancelada,"&lt;&gt;Sim"))</f>
        <v/>
      </c>
      <c r="R1764" s="51">
        <f>IF(P1764="","",IF(AND(P1764=1,N(Q1764)&gt;0),1,0))</f>
        <v/>
      </c>
      <c r="S1764" s="30">
        <f>IF(P1764="","",IF(F1764="","ERRO: data prevista ausente ou inválida",IF(O1764=0,"Duplicada: contada uma vez",IF(N(G1764)=0,"ERRO: tarefa fora do Plano Mestre",IF(P1764=0,"Tarefa retirada do plano: não conta","OK")))))</f>
        <v/>
      </c>
    </row>
    <row r="1765">
      <c r="A1765" s="29" t="n"/>
      <c r="B1765" s="25" t="n"/>
      <c r="C1765" s="49" t="n"/>
      <c r="D1765" s="29" t="n"/>
      <c r="E1765" s="23">
        <f>IF(OR(A1765="",B1765=""),"",A1765&amp;"|"&amp;B1765)</f>
        <v/>
      </c>
      <c r="F1765" s="30">
        <f>IF(OR(E1765="",NOT(ISNUMBER(C1765))),"",E1765&amp;"|"&amp;YEAR(C1765)&amp;"-"&amp;RIGHT("0"&amp;MONTH(C1765),2)&amp;"-"&amp;RIGHT("0"&amp;DAY(C1765),2))</f>
        <v/>
      </c>
      <c r="G1765" s="26">
        <f>IF(E1765="","",IFERROR(MATCH(E1765,pl_chave,0),0))</f>
        <v/>
      </c>
      <c r="H1765" s="23">
        <f>IF(G1765="","",IF(G1765=0,"Tarefa fora do plano",INDEX(pl_tag,G1765)))</f>
        <v/>
      </c>
      <c r="I1765" s="30">
        <f>IF(N(G1765)=0,"",INDEX(pl_atividade,G1765))</f>
        <v/>
      </c>
      <c r="J1765" s="50">
        <f>IF(N(G1765)=0,"",INDEX(pl_especialidade,G1765))</f>
        <v/>
      </c>
      <c r="K1765" s="28">
        <f>IF(N(G1765)=0,"",INDEX(pl_duracao,G1765))</f>
        <v/>
      </c>
      <c r="L1765" s="39">
        <f>IF(ISNUMBER(C1765),YEAR(C1765),"")</f>
        <v/>
      </c>
      <c r="M1765" s="39">
        <f>IF(ISNUMBER(C1765),MONTH(C1765),"")</f>
        <v/>
      </c>
      <c r="N1765" s="23">
        <f>IF(L1765="","",IF(NOT(ISNUMBER(crono_ano)),"Informe o ano",IF(L1765&lt;crono_ano,"Antes do ano",IF(L1765&gt;crono_ano,"Depois do ano","No ano"))))</f>
        <v/>
      </c>
      <c r="O1765" s="39">
        <f>IF(F1765="","",IF(COUNTIF(F$7:F1765,F1765)=1,1,0))</f>
        <v/>
      </c>
      <c r="P1765" s="39">
        <f>IF(A1765&amp;B1765&amp;C1765="","",IF(AND(O1765=1,N(G1765)&gt;0),IF(INDEX(pl_ativa,MAX(1,N(G1765)))="Sim",1,0),0))</f>
        <v/>
      </c>
      <c r="Q1765" s="39">
        <f>IF(F1765="","",COUNTIFS(ex_chave_oc,F1765,ex_cancelada,"&lt;&gt;Sim"))</f>
        <v/>
      </c>
      <c r="R1765" s="51">
        <f>IF(P1765="","",IF(AND(P1765=1,N(Q1765)&gt;0),1,0))</f>
        <v/>
      </c>
      <c r="S1765" s="30">
        <f>IF(P1765="","",IF(F1765="","ERRO: data prevista ausente ou inválida",IF(O1765=0,"Duplicada: contada uma vez",IF(N(G1765)=0,"ERRO: tarefa fora do Plano Mestre",IF(P1765=0,"Tarefa retirada do plano: não conta","OK")))))</f>
        <v/>
      </c>
    </row>
    <row r="1766">
      <c r="A1766" s="29" t="n"/>
      <c r="B1766" s="25" t="n"/>
      <c r="C1766" s="49" t="n"/>
      <c r="D1766" s="29" t="n"/>
      <c r="E1766" s="23">
        <f>IF(OR(A1766="",B1766=""),"",A1766&amp;"|"&amp;B1766)</f>
        <v/>
      </c>
      <c r="F1766" s="30">
        <f>IF(OR(E1766="",NOT(ISNUMBER(C1766))),"",E1766&amp;"|"&amp;YEAR(C1766)&amp;"-"&amp;RIGHT("0"&amp;MONTH(C1766),2)&amp;"-"&amp;RIGHT("0"&amp;DAY(C1766),2))</f>
        <v/>
      </c>
      <c r="G1766" s="26">
        <f>IF(E1766="","",IFERROR(MATCH(E1766,pl_chave,0),0))</f>
        <v/>
      </c>
      <c r="H1766" s="23">
        <f>IF(G1766="","",IF(G1766=0,"Tarefa fora do plano",INDEX(pl_tag,G1766)))</f>
        <v/>
      </c>
      <c r="I1766" s="30">
        <f>IF(N(G1766)=0,"",INDEX(pl_atividade,G1766))</f>
        <v/>
      </c>
      <c r="J1766" s="50">
        <f>IF(N(G1766)=0,"",INDEX(pl_especialidade,G1766))</f>
        <v/>
      </c>
      <c r="K1766" s="28">
        <f>IF(N(G1766)=0,"",INDEX(pl_duracao,G1766))</f>
        <v/>
      </c>
      <c r="L1766" s="39">
        <f>IF(ISNUMBER(C1766),YEAR(C1766),"")</f>
        <v/>
      </c>
      <c r="M1766" s="39">
        <f>IF(ISNUMBER(C1766),MONTH(C1766),"")</f>
        <v/>
      </c>
      <c r="N1766" s="23">
        <f>IF(L1766="","",IF(NOT(ISNUMBER(crono_ano)),"Informe o ano",IF(L1766&lt;crono_ano,"Antes do ano",IF(L1766&gt;crono_ano,"Depois do ano","No ano"))))</f>
        <v/>
      </c>
      <c r="O1766" s="39">
        <f>IF(F1766="","",IF(COUNTIF(F$7:F1766,F1766)=1,1,0))</f>
        <v/>
      </c>
      <c r="P1766" s="39">
        <f>IF(A1766&amp;B1766&amp;C1766="","",IF(AND(O1766=1,N(G1766)&gt;0),IF(INDEX(pl_ativa,MAX(1,N(G1766)))="Sim",1,0),0))</f>
        <v/>
      </c>
      <c r="Q1766" s="39">
        <f>IF(F1766="","",COUNTIFS(ex_chave_oc,F1766,ex_cancelada,"&lt;&gt;Sim"))</f>
        <v/>
      </c>
      <c r="R1766" s="51">
        <f>IF(P1766="","",IF(AND(P1766=1,N(Q1766)&gt;0),1,0))</f>
        <v/>
      </c>
      <c r="S1766" s="30">
        <f>IF(P1766="","",IF(F1766="","ERRO: data prevista ausente ou inválida",IF(O1766=0,"Duplicada: contada uma vez",IF(N(G1766)=0,"ERRO: tarefa fora do Plano Mestre",IF(P1766=0,"Tarefa retirada do plano: não conta","OK")))))</f>
        <v/>
      </c>
    </row>
    <row r="1767">
      <c r="A1767" s="29" t="n"/>
      <c r="B1767" s="25" t="n"/>
      <c r="C1767" s="49" t="n"/>
      <c r="D1767" s="29" t="n"/>
      <c r="E1767" s="23">
        <f>IF(OR(A1767="",B1767=""),"",A1767&amp;"|"&amp;B1767)</f>
        <v/>
      </c>
      <c r="F1767" s="30">
        <f>IF(OR(E1767="",NOT(ISNUMBER(C1767))),"",E1767&amp;"|"&amp;YEAR(C1767)&amp;"-"&amp;RIGHT("0"&amp;MONTH(C1767),2)&amp;"-"&amp;RIGHT("0"&amp;DAY(C1767),2))</f>
        <v/>
      </c>
      <c r="G1767" s="26">
        <f>IF(E1767="","",IFERROR(MATCH(E1767,pl_chave,0),0))</f>
        <v/>
      </c>
      <c r="H1767" s="23">
        <f>IF(G1767="","",IF(G1767=0,"Tarefa fora do plano",INDEX(pl_tag,G1767)))</f>
        <v/>
      </c>
      <c r="I1767" s="30">
        <f>IF(N(G1767)=0,"",INDEX(pl_atividade,G1767))</f>
        <v/>
      </c>
      <c r="J1767" s="50">
        <f>IF(N(G1767)=0,"",INDEX(pl_especialidade,G1767))</f>
        <v/>
      </c>
      <c r="K1767" s="28">
        <f>IF(N(G1767)=0,"",INDEX(pl_duracao,G1767))</f>
        <v/>
      </c>
      <c r="L1767" s="39">
        <f>IF(ISNUMBER(C1767),YEAR(C1767),"")</f>
        <v/>
      </c>
      <c r="M1767" s="39">
        <f>IF(ISNUMBER(C1767),MONTH(C1767),"")</f>
        <v/>
      </c>
      <c r="N1767" s="23">
        <f>IF(L1767="","",IF(NOT(ISNUMBER(crono_ano)),"Informe o ano",IF(L1767&lt;crono_ano,"Antes do ano",IF(L1767&gt;crono_ano,"Depois do ano","No ano"))))</f>
        <v/>
      </c>
      <c r="O1767" s="39">
        <f>IF(F1767="","",IF(COUNTIF(F$7:F1767,F1767)=1,1,0))</f>
        <v/>
      </c>
      <c r="P1767" s="39">
        <f>IF(A1767&amp;B1767&amp;C1767="","",IF(AND(O1767=1,N(G1767)&gt;0),IF(INDEX(pl_ativa,MAX(1,N(G1767)))="Sim",1,0),0))</f>
        <v/>
      </c>
      <c r="Q1767" s="39">
        <f>IF(F1767="","",COUNTIFS(ex_chave_oc,F1767,ex_cancelada,"&lt;&gt;Sim"))</f>
        <v/>
      </c>
      <c r="R1767" s="51">
        <f>IF(P1767="","",IF(AND(P1767=1,N(Q1767)&gt;0),1,0))</f>
        <v/>
      </c>
      <c r="S1767" s="30">
        <f>IF(P1767="","",IF(F1767="","ERRO: data prevista ausente ou inválida",IF(O1767=0,"Duplicada: contada uma vez",IF(N(G1767)=0,"ERRO: tarefa fora do Plano Mestre",IF(P1767=0,"Tarefa retirada do plano: não conta","OK")))))</f>
        <v/>
      </c>
    </row>
    <row r="1768">
      <c r="A1768" s="29" t="n"/>
      <c r="B1768" s="25" t="n"/>
      <c r="C1768" s="49" t="n"/>
      <c r="D1768" s="29" t="n"/>
      <c r="E1768" s="23">
        <f>IF(OR(A1768="",B1768=""),"",A1768&amp;"|"&amp;B1768)</f>
        <v/>
      </c>
      <c r="F1768" s="30">
        <f>IF(OR(E1768="",NOT(ISNUMBER(C1768))),"",E1768&amp;"|"&amp;YEAR(C1768)&amp;"-"&amp;RIGHT("0"&amp;MONTH(C1768),2)&amp;"-"&amp;RIGHT("0"&amp;DAY(C1768),2))</f>
        <v/>
      </c>
      <c r="G1768" s="26">
        <f>IF(E1768="","",IFERROR(MATCH(E1768,pl_chave,0),0))</f>
        <v/>
      </c>
      <c r="H1768" s="23">
        <f>IF(G1768="","",IF(G1768=0,"Tarefa fora do plano",INDEX(pl_tag,G1768)))</f>
        <v/>
      </c>
      <c r="I1768" s="30">
        <f>IF(N(G1768)=0,"",INDEX(pl_atividade,G1768))</f>
        <v/>
      </c>
      <c r="J1768" s="50">
        <f>IF(N(G1768)=0,"",INDEX(pl_especialidade,G1768))</f>
        <v/>
      </c>
      <c r="K1768" s="28">
        <f>IF(N(G1768)=0,"",INDEX(pl_duracao,G1768))</f>
        <v/>
      </c>
      <c r="L1768" s="39">
        <f>IF(ISNUMBER(C1768),YEAR(C1768),"")</f>
        <v/>
      </c>
      <c r="M1768" s="39">
        <f>IF(ISNUMBER(C1768),MONTH(C1768),"")</f>
        <v/>
      </c>
      <c r="N1768" s="23">
        <f>IF(L1768="","",IF(NOT(ISNUMBER(crono_ano)),"Informe o ano",IF(L1768&lt;crono_ano,"Antes do ano",IF(L1768&gt;crono_ano,"Depois do ano","No ano"))))</f>
        <v/>
      </c>
      <c r="O1768" s="39">
        <f>IF(F1768="","",IF(COUNTIF(F$7:F1768,F1768)=1,1,0))</f>
        <v/>
      </c>
      <c r="P1768" s="39">
        <f>IF(A1768&amp;B1768&amp;C1768="","",IF(AND(O1768=1,N(G1768)&gt;0),IF(INDEX(pl_ativa,MAX(1,N(G1768)))="Sim",1,0),0))</f>
        <v/>
      </c>
      <c r="Q1768" s="39">
        <f>IF(F1768="","",COUNTIFS(ex_chave_oc,F1768,ex_cancelada,"&lt;&gt;Sim"))</f>
        <v/>
      </c>
      <c r="R1768" s="51">
        <f>IF(P1768="","",IF(AND(P1768=1,N(Q1768)&gt;0),1,0))</f>
        <v/>
      </c>
      <c r="S1768" s="30">
        <f>IF(P1768="","",IF(F1768="","ERRO: data prevista ausente ou inválida",IF(O1768=0,"Duplicada: contada uma vez",IF(N(G1768)=0,"ERRO: tarefa fora do Plano Mestre",IF(P1768=0,"Tarefa retirada do plano: não conta","OK")))))</f>
        <v/>
      </c>
    </row>
    <row r="1769">
      <c r="A1769" s="29" t="n"/>
      <c r="B1769" s="25" t="n"/>
      <c r="C1769" s="49" t="n"/>
      <c r="D1769" s="29" t="n"/>
      <c r="E1769" s="23">
        <f>IF(OR(A1769="",B1769=""),"",A1769&amp;"|"&amp;B1769)</f>
        <v/>
      </c>
      <c r="F1769" s="30">
        <f>IF(OR(E1769="",NOT(ISNUMBER(C1769))),"",E1769&amp;"|"&amp;YEAR(C1769)&amp;"-"&amp;RIGHT("0"&amp;MONTH(C1769),2)&amp;"-"&amp;RIGHT("0"&amp;DAY(C1769),2))</f>
        <v/>
      </c>
      <c r="G1769" s="26">
        <f>IF(E1769="","",IFERROR(MATCH(E1769,pl_chave,0),0))</f>
        <v/>
      </c>
      <c r="H1769" s="23">
        <f>IF(G1769="","",IF(G1769=0,"Tarefa fora do plano",INDEX(pl_tag,G1769)))</f>
        <v/>
      </c>
      <c r="I1769" s="30">
        <f>IF(N(G1769)=0,"",INDEX(pl_atividade,G1769))</f>
        <v/>
      </c>
      <c r="J1769" s="50">
        <f>IF(N(G1769)=0,"",INDEX(pl_especialidade,G1769))</f>
        <v/>
      </c>
      <c r="K1769" s="28">
        <f>IF(N(G1769)=0,"",INDEX(pl_duracao,G1769))</f>
        <v/>
      </c>
      <c r="L1769" s="39">
        <f>IF(ISNUMBER(C1769),YEAR(C1769),"")</f>
        <v/>
      </c>
      <c r="M1769" s="39">
        <f>IF(ISNUMBER(C1769),MONTH(C1769),"")</f>
        <v/>
      </c>
      <c r="N1769" s="23">
        <f>IF(L1769="","",IF(NOT(ISNUMBER(crono_ano)),"Informe o ano",IF(L1769&lt;crono_ano,"Antes do ano",IF(L1769&gt;crono_ano,"Depois do ano","No ano"))))</f>
        <v/>
      </c>
      <c r="O1769" s="39">
        <f>IF(F1769="","",IF(COUNTIF(F$7:F1769,F1769)=1,1,0))</f>
        <v/>
      </c>
      <c r="P1769" s="39">
        <f>IF(A1769&amp;B1769&amp;C1769="","",IF(AND(O1769=1,N(G1769)&gt;0),IF(INDEX(pl_ativa,MAX(1,N(G1769)))="Sim",1,0),0))</f>
        <v/>
      </c>
      <c r="Q1769" s="39">
        <f>IF(F1769="","",COUNTIFS(ex_chave_oc,F1769,ex_cancelada,"&lt;&gt;Sim"))</f>
        <v/>
      </c>
      <c r="R1769" s="51">
        <f>IF(P1769="","",IF(AND(P1769=1,N(Q1769)&gt;0),1,0))</f>
        <v/>
      </c>
      <c r="S1769" s="30">
        <f>IF(P1769="","",IF(F1769="","ERRO: data prevista ausente ou inválida",IF(O1769=0,"Duplicada: contada uma vez",IF(N(G1769)=0,"ERRO: tarefa fora do Plano Mestre",IF(P1769=0,"Tarefa retirada do plano: não conta","OK")))))</f>
        <v/>
      </c>
    </row>
    <row r="1770">
      <c r="A1770" s="29" t="n"/>
      <c r="B1770" s="25" t="n"/>
      <c r="C1770" s="49" t="n"/>
      <c r="D1770" s="29" t="n"/>
      <c r="E1770" s="23">
        <f>IF(OR(A1770="",B1770=""),"",A1770&amp;"|"&amp;B1770)</f>
        <v/>
      </c>
      <c r="F1770" s="30">
        <f>IF(OR(E1770="",NOT(ISNUMBER(C1770))),"",E1770&amp;"|"&amp;YEAR(C1770)&amp;"-"&amp;RIGHT("0"&amp;MONTH(C1770),2)&amp;"-"&amp;RIGHT("0"&amp;DAY(C1770),2))</f>
        <v/>
      </c>
      <c r="G1770" s="26">
        <f>IF(E1770="","",IFERROR(MATCH(E1770,pl_chave,0),0))</f>
        <v/>
      </c>
      <c r="H1770" s="23">
        <f>IF(G1770="","",IF(G1770=0,"Tarefa fora do plano",INDEX(pl_tag,G1770)))</f>
        <v/>
      </c>
      <c r="I1770" s="30">
        <f>IF(N(G1770)=0,"",INDEX(pl_atividade,G1770))</f>
        <v/>
      </c>
      <c r="J1770" s="50">
        <f>IF(N(G1770)=0,"",INDEX(pl_especialidade,G1770))</f>
        <v/>
      </c>
      <c r="K1770" s="28">
        <f>IF(N(G1770)=0,"",INDEX(pl_duracao,G1770))</f>
        <v/>
      </c>
      <c r="L1770" s="39">
        <f>IF(ISNUMBER(C1770),YEAR(C1770),"")</f>
        <v/>
      </c>
      <c r="M1770" s="39">
        <f>IF(ISNUMBER(C1770),MONTH(C1770),"")</f>
        <v/>
      </c>
      <c r="N1770" s="23">
        <f>IF(L1770="","",IF(NOT(ISNUMBER(crono_ano)),"Informe o ano",IF(L1770&lt;crono_ano,"Antes do ano",IF(L1770&gt;crono_ano,"Depois do ano","No ano"))))</f>
        <v/>
      </c>
      <c r="O1770" s="39">
        <f>IF(F1770="","",IF(COUNTIF(F$7:F1770,F1770)=1,1,0))</f>
        <v/>
      </c>
      <c r="P1770" s="39">
        <f>IF(A1770&amp;B1770&amp;C1770="","",IF(AND(O1770=1,N(G1770)&gt;0),IF(INDEX(pl_ativa,MAX(1,N(G1770)))="Sim",1,0),0))</f>
        <v/>
      </c>
      <c r="Q1770" s="39">
        <f>IF(F1770="","",COUNTIFS(ex_chave_oc,F1770,ex_cancelada,"&lt;&gt;Sim"))</f>
        <v/>
      </c>
      <c r="R1770" s="51">
        <f>IF(P1770="","",IF(AND(P1770=1,N(Q1770)&gt;0),1,0))</f>
        <v/>
      </c>
      <c r="S1770" s="30">
        <f>IF(P1770="","",IF(F1770="","ERRO: data prevista ausente ou inválida",IF(O1770=0,"Duplicada: contada uma vez",IF(N(G1770)=0,"ERRO: tarefa fora do Plano Mestre",IF(P1770=0,"Tarefa retirada do plano: não conta","OK")))))</f>
        <v/>
      </c>
    </row>
    <row r="1771">
      <c r="A1771" s="29" t="n"/>
      <c r="B1771" s="25" t="n"/>
      <c r="C1771" s="49" t="n"/>
      <c r="D1771" s="29" t="n"/>
      <c r="E1771" s="23">
        <f>IF(OR(A1771="",B1771=""),"",A1771&amp;"|"&amp;B1771)</f>
        <v/>
      </c>
      <c r="F1771" s="30">
        <f>IF(OR(E1771="",NOT(ISNUMBER(C1771))),"",E1771&amp;"|"&amp;YEAR(C1771)&amp;"-"&amp;RIGHT("0"&amp;MONTH(C1771),2)&amp;"-"&amp;RIGHT("0"&amp;DAY(C1771),2))</f>
        <v/>
      </c>
      <c r="G1771" s="26">
        <f>IF(E1771="","",IFERROR(MATCH(E1771,pl_chave,0),0))</f>
        <v/>
      </c>
      <c r="H1771" s="23">
        <f>IF(G1771="","",IF(G1771=0,"Tarefa fora do plano",INDEX(pl_tag,G1771)))</f>
        <v/>
      </c>
      <c r="I1771" s="30">
        <f>IF(N(G1771)=0,"",INDEX(pl_atividade,G1771))</f>
        <v/>
      </c>
      <c r="J1771" s="50">
        <f>IF(N(G1771)=0,"",INDEX(pl_especialidade,G1771))</f>
        <v/>
      </c>
      <c r="K1771" s="28">
        <f>IF(N(G1771)=0,"",INDEX(pl_duracao,G1771))</f>
        <v/>
      </c>
      <c r="L1771" s="39">
        <f>IF(ISNUMBER(C1771),YEAR(C1771),"")</f>
        <v/>
      </c>
      <c r="M1771" s="39">
        <f>IF(ISNUMBER(C1771),MONTH(C1771),"")</f>
        <v/>
      </c>
      <c r="N1771" s="23">
        <f>IF(L1771="","",IF(NOT(ISNUMBER(crono_ano)),"Informe o ano",IF(L1771&lt;crono_ano,"Antes do ano",IF(L1771&gt;crono_ano,"Depois do ano","No ano"))))</f>
        <v/>
      </c>
      <c r="O1771" s="39">
        <f>IF(F1771="","",IF(COUNTIF(F$7:F1771,F1771)=1,1,0))</f>
        <v/>
      </c>
      <c r="P1771" s="39">
        <f>IF(A1771&amp;B1771&amp;C1771="","",IF(AND(O1771=1,N(G1771)&gt;0),IF(INDEX(pl_ativa,MAX(1,N(G1771)))="Sim",1,0),0))</f>
        <v/>
      </c>
      <c r="Q1771" s="39">
        <f>IF(F1771="","",COUNTIFS(ex_chave_oc,F1771,ex_cancelada,"&lt;&gt;Sim"))</f>
        <v/>
      </c>
      <c r="R1771" s="51">
        <f>IF(P1771="","",IF(AND(P1771=1,N(Q1771)&gt;0),1,0))</f>
        <v/>
      </c>
      <c r="S1771" s="30">
        <f>IF(P1771="","",IF(F1771="","ERRO: data prevista ausente ou inválida",IF(O1771=0,"Duplicada: contada uma vez",IF(N(G1771)=0,"ERRO: tarefa fora do Plano Mestre",IF(P1771=0,"Tarefa retirada do plano: não conta","OK")))))</f>
        <v/>
      </c>
    </row>
    <row r="1772">
      <c r="A1772" s="29" t="n"/>
      <c r="B1772" s="25" t="n"/>
      <c r="C1772" s="49" t="n"/>
      <c r="D1772" s="29" t="n"/>
      <c r="E1772" s="23">
        <f>IF(OR(A1772="",B1772=""),"",A1772&amp;"|"&amp;B1772)</f>
        <v/>
      </c>
      <c r="F1772" s="30">
        <f>IF(OR(E1772="",NOT(ISNUMBER(C1772))),"",E1772&amp;"|"&amp;YEAR(C1772)&amp;"-"&amp;RIGHT("0"&amp;MONTH(C1772),2)&amp;"-"&amp;RIGHT("0"&amp;DAY(C1772),2))</f>
        <v/>
      </c>
      <c r="G1772" s="26">
        <f>IF(E1772="","",IFERROR(MATCH(E1772,pl_chave,0),0))</f>
        <v/>
      </c>
      <c r="H1772" s="23">
        <f>IF(G1772="","",IF(G1772=0,"Tarefa fora do plano",INDEX(pl_tag,G1772)))</f>
        <v/>
      </c>
      <c r="I1772" s="30">
        <f>IF(N(G1772)=0,"",INDEX(pl_atividade,G1772))</f>
        <v/>
      </c>
      <c r="J1772" s="50">
        <f>IF(N(G1772)=0,"",INDEX(pl_especialidade,G1772))</f>
        <v/>
      </c>
      <c r="K1772" s="28">
        <f>IF(N(G1772)=0,"",INDEX(pl_duracao,G1772))</f>
        <v/>
      </c>
      <c r="L1772" s="39">
        <f>IF(ISNUMBER(C1772),YEAR(C1772),"")</f>
        <v/>
      </c>
      <c r="M1772" s="39">
        <f>IF(ISNUMBER(C1772),MONTH(C1772),"")</f>
        <v/>
      </c>
      <c r="N1772" s="23">
        <f>IF(L1772="","",IF(NOT(ISNUMBER(crono_ano)),"Informe o ano",IF(L1772&lt;crono_ano,"Antes do ano",IF(L1772&gt;crono_ano,"Depois do ano","No ano"))))</f>
        <v/>
      </c>
      <c r="O1772" s="39">
        <f>IF(F1772="","",IF(COUNTIF(F$7:F1772,F1772)=1,1,0))</f>
        <v/>
      </c>
      <c r="P1772" s="39">
        <f>IF(A1772&amp;B1772&amp;C1772="","",IF(AND(O1772=1,N(G1772)&gt;0),IF(INDEX(pl_ativa,MAX(1,N(G1772)))="Sim",1,0),0))</f>
        <v/>
      </c>
      <c r="Q1772" s="39">
        <f>IF(F1772="","",COUNTIFS(ex_chave_oc,F1772,ex_cancelada,"&lt;&gt;Sim"))</f>
        <v/>
      </c>
      <c r="R1772" s="51">
        <f>IF(P1772="","",IF(AND(P1772=1,N(Q1772)&gt;0),1,0))</f>
        <v/>
      </c>
      <c r="S1772" s="30">
        <f>IF(P1772="","",IF(F1772="","ERRO: data prevista ausente ou inválida",IF(O1772=0,"Duplicada: contada uma vez",IF(N(G1772)=0,"ERRO: tarefa fora do Plano Mestre",IF(P1772=0,"Tarefa retirada do plano: não conta","OK")))))</f>
        <v/>
      </c>
    </row>
    <row r="1773">
      <c r="A1773" s="29" t="n"/>
      <c r="B1773" s="25" t="n"/>
      <c r="C1773" s="49" t="n"/>
      <c r="D1773" s="29" t="n"/>
      <c r="E1773" s="23">
        <f>IF(OR(A1773="",B1773=""),"",A1773&amp;"|"&amp;B1773)</f>
        <v/>
      </c>
      <c r="F1773" s="30">
        <f>IF(OR(E1773="",NOT(ISNUMBER(C1773))),"",E1773&amp;"|"&amp;YEAR(C1773)&amp;"-"&amp;RIGHT("0"&amp;MONTH(C1773),2)&amp;"-"&amp;RIGHT("0"&amp;DAY(C1773),2))</f>
        <v/>
      </c>
      <c r="G1773" s="26">
        <f>IF(E1773="","",IFERROR(MATCH(E1773,pl_chave,0),0))</f>
        <v/>
      </c>
      <c r="H1773" s="23">
        <f>IF(G1773="","",IF(G1773=0,"Tarefa fora do plano",INDEX(pl_tag,G1773)))</f>
        <v/>
      </c>
      <c r="I1773" s="30">
        <f>IF(N(G1773)=0,"",INDEX(pl_atividade,G1773))</f>
        <v/>
      </c>
      <c r="J1773" s="50">
        <f>IF(N(G1773)=0,"",INDEX(pl_especialidade,G1773))</f>
        <v/>
      </c>
      <c r="K1773" s="28">
        <f>IF(N(G1773)=0,"",INDEX(pl_duracao,G1773))</f>
        <v/>
      </c>
      <c r="L1773" s="39">
        <f>IF(ISNUMBER(C1773),YEAR(C1773),"")</f>
        <v/>
      </c>
      <c r="M1773" s="39">
        <f>IF(ISNUMBER(C1773),MONTH(C1773),"")</f>
        <v/>
      </c>
      <c r="N1773" s="23">
        <f>IF(L1773="","",IF(NOT(ISNUMBER(crono_ano)),"Informe o ano",IF(L1773&lt;crono_ano,"Antes do ano",IF(L1773&gt;crono_ano,"Depois do ano","No ano"))))</f>
        <v/>
      </c>
      <c r="O1773" s="39">
        <f>IF(F1773="","",IF(COUNTIF(F$7:F1773,F1773)=1,1,0))</f>
        <v/>
      </c>
      <c r="P1773" s="39">
        <f>IF(A1773&amp;B1773&amp;C1773="","",IF(AND(O1773=1,N(G1773)&gt;0),IF(INDEX(pl_ativa,MAX(1,N(G1773)))="Sim",1,0),0))</f>
        <v/>
      </c>
      <c r="Q1773" s="39">
        <f>IF(F1773="","",COUNTIFS(ex_chave_oc,F1773,ex_cancelada,"&lt;&gt;Sim"))</f>
        <v/>
      </c>
      <c r="R1773" s="51">
        <f>IF(P1773="","",IF(AND(P1773=1,N(Q1773)&gt;0),1,0))</f>
        <v/>
      </c>
      <c r="S1773" s="30">
        <f>IF(P1773="","",IF(F1773="","ERRO: data prevista ausente ou inválida",IF(O1773=0,"Duplicada: contada uma vez",IF(N(G1773)=0,"ERRO: tarefa fora do Plano Mestre",IF(P1773=0,"Tarefa retirada do plano: não conta","OK")))))</f>
        <v/>
      </c>
    </row>
    <row r="1774">
      <c r="A1774" s="29" t="n"/>
      <c r="B1774" s="25" t="n"/>
      <c r="C1774" s="49" t="n"/>
      <c r="D1774" s="29" t="n"/>
      <c r="E1774" s="23">
        <f>IF(OR(A1774="",B1774=""),"",A1774&amp;"|"&amp;B1774)</f>
        <v/>
      </c>
      <c r="F1774" s="30">
        <f>IF(OR(E1774="",NOT(ISNUMBER(C1774))),"",E1774&amp;"|"&amp;YEAR(C1774)&amp;"-"&amp;RIGHT("0"&amp;MONTH(C1774),2)&amp;"-"&amp;RIGHT("0"&amp;DAY(C1774),2))</f>
        <v/>
      </c>
      <c r="G1774" s="26">
        <f>IF(E1774="","",IFERROR(MATCH(E1774,pl_chave,0),0))</f>
        <v/>
      </c>
      <c r="H1774" s="23">
        <f>IF(G1774="","",IF(G1774=0,"Tarefa fora do plano",INDEX(pl_tag,G1774)))</f>
        <v/>
      </c>
      <c r="I1774" s="30">
        <f>IF(N(G1774)=0,"",INDEX(pl_atividade,G1774))</f>
        <v/>
      </c>
      <c r="J1774" s="50">
        <f>IF(N(G1774)=0,"",INDEX(pl_especialidade,G1774))</f>
        <v/>
      </c>
      <c r="K1774" s="28">
        <f>IF(N(G1774)=0,"",INDEX(pl_duracao,G1774))</f>
        <v/>
      </c>
      <c r="L1774" s="39">
        <f>IF(ISNUMBER(C1774),YEAR(C1774),"")</f>
        <v/>
      </c>
      <c r="M1774" s="39">
        <f>IF(ISNUMBER(C1774),MONTH(C1774),"")</f>
        <v/>
      </c>
      <c r="N1774" s="23">
        <f>IF(L1774="","",IF(NOT(ISNUMBER(crono_ano)),"Informe o ano",IF(L1774&lt;crono_ano,"Antes do ano",IF(L1774&gt;crono_ano,"Depois do ano","No ano"))))</f>
        <v/>
      </c>
      <c r="O1774" s="39">
        <f>IF(F1774="","",IF(COUNTIF(F$7:F1774,F1774)=1,1,0))</f>
        <v/>
      </c>
      <c r="P1774" s="39">
        <f>IF(A1774&amp;B1774&amp;C1774="","",IF(AND(O1774=1,N(G1774)&gt;0),IF(INDEX(pl_ativa,MAX(1,N(G1774)))="Sim",1,0),0))</f>
        <v/>
      </c>
      <c r="Q1774" s="39">
        <f>IF(F1774="","",COUNTIFS(ex_chave_oc,F1774,ex_cancelada,"&lt;&gt;Sim"))</f>
        <v/>
      </c>
      <c r="R1774" s="51">
        <f>IF(P1774="","",IF(AND(P1774=1,N(Q1774)&gt;0),1,0))</f>
        <v/>
      </c>
      <c r="S1774" s="30">
        <f>IF(P1774="","",IF(F1774="","ERRO: data prevista ausente ou inválida",IF(O1774=0,"Duplicada: contada uma vez",IF(N(G1774)=0,"ERRO: tarefa fora do Plano Mestre",IF(P1774=0,"Tarefa retirada do plano: não conta","OK")))))</f>
        <v/>
      </c>
    </row>
    <row r="1775">
      <c r="A1775" s="29" t="n"/>
      <c r="B1775" s="25" t="n"/>
      <c r="C1775" s="49" t="n"/>
      <c r="D1775" s="29" t="n"/>
      <c r="E1775" s="23">
        <f>IF(OR(A1775="",B1775=""),"",A1775&amp;"|"&amp;B1775)</f>
        <v/>
      </c>
      <c r="F1775" s="30">
        <f>IF(OR(E1775="",NOT(ISNUMBER(C1775))),"",E1775&amp;"|"&amp;YEAR(C1775)&amp;"-"&amp;RIGHT("0"&amp;MONTH(C1775),2)&amp;"-"&amp;RIGHT("0"&amp;DAY(C1775),2))</f>
        <v/>
      </c>
      <c r="G1775" s="26">
        <f>IF(E1775="","",IFERROR(MATCH(E1775,pl_chave,0),0))</f>
        <v/>
      </c>
      <c r="H1775" s="23">
        <f>IF(G1775="","",IF(G1775=0,"Tarefa fora do plano",INDEX(pl_tag,G1775)))</f>
        <v/>
      </c>
      <c r="I1775" s="30">
        <f>IF(N(G1775)=0,"",INDEX(pl_atividade,G1775))</f>
        <v/>
      </c>
      <c r="J1775" s="50">
        <f>IF(N(G1775)=0,"",INDEX(pl_especialidade,G1775))</f>
        <v/>
      </c>
      <c r="K1775" s="28">
        <f>IF(N(G1775)=0,"",INDEX(pl_duracao,G1775))</f>
        <v/>
      </c>
      <c r="L1775" s="39">
        <f>IF(ISNUMBER(C1775),YEAR(C1775),"")</f>
        <v/>
      </c>
      <c r="M1775" s="39">
        <f>IF(ISNUMBER(C1775),MONTH(C1775),"")</f>
        <v/>
      </c>
      <c r="N1775" s="23">
        <f>IF(L1775="","",IF(NOT(ISNUMBER(crono_ano)),"Informe o ano",IF(L1775&lt;crono_ano,"Antes do ano",IF(L1775&gt;crono_ano,"Depois do ano","No ano"))))</f>
        <v/>
      </c>
      <c r="O1775" s="39">
        <f>IF(F1775="","",IF(COUNTIF(F$7:F1775,F1775)=1,1,0))</f>
        <v/>
      </c>
      <c r="P1775" s="39">
        <f>IF(A1775&amp;B1775&amp;C1775="","",IF(AND(O1775=1,N(G1775)&gt;0),IF(INDEX(pl_ativa,MAX(1,N(G1775)))="Sim",1,0),0))</f>
        <v/>
      </c>
      <c r="Q1775" s="39">
        <f>IF(F1775="","",COUNTIFS(ex_chave_oc,F1775,ex_cancelada,"&lt;&gt;Sim"))</f>
        <v/>
      </c>
      <c r="R1775" s="51">
        <f>IF(P1775="","",IF(AND(P1775=1,N(Q1775)&gt;0),1,0))</f>
        <v/>
      </c>
      <c r="S1775" s="30">
        <f>IF(P1775="","",IF(F1775="","ERRO: data prevista ausente ou inválida",IF(O1775=0,"Duplicada: contada uma vez",IF(N(G1775)=0,"ERRO: tarefa fora do Plano Mestre",IF(P1775=0,"Tarefa retirada do plano: não conta","OK")))))</f>
        <v/>
      </c>
    </row>
    <row r="1776">
      <c r="A1776" s="29" t="n"/>
      <c r="B1776" s="25" t="n"/>
      <c r="C1776" s="49" t="n"/>
      <c r="D1776" s="29" t="n"/>
      <c r="E1776" s="23">
        <f>IF(OR(A1776="",B1776=""),"",A1776&amp;"|"&amp;B1776)</f>
        <v/>
      </c>
      <c r="F1776" s="30">
        <f>IF(OR(E1776="",NOT(ISNUMBER(C1776))),"",E1776&amp;"|"&amp;YEAR(C1776)&amp;"-"&amp;RIGHT("0"&amp;MONTH(C1776),2)&amp;"-"&amp;RIGHT("0"&amp;DAY(C1776),2))</f>
        <v/>
      </c>
      <c r="G1776" s="26">
        <f>IF(E1776="","",IFERROR(MATCH(E1776,pl_chave,0),0))</f>
        <v/>
      </c>
      <c r="H1776" s="23">
        <f>IF(G1776="","",IF(G1776=0,"Tarefa fora do plano",INDEX(pl_tag,G1776)))</f>
        <v/>
      </c>
      <c r="I1776" s="30">
        <f>IF(N(G1776)=0,"",INDEX(pl_atividade,G1776))</f>
        <v/>
      </c>
      <c r="J1776" s="50">
        <f>IF(N(G1776)=0,"",INDEX(pl_especialidade,G1776))</f>
        <v/>
      </c>
      <c r="K1776" s="28">
        <f>IF(N(G1776)=0,"",INDEX(pl_duracao,G1776))</f>
        <v/>
      </c>
      <c r="L1776" s="39">
        <f>IF(ISNUMBER(C1776),YEAR(C1776),"")</f>
        <v/>
      </c>
      <c r="M1776" s="39">
        <f>IF(ISNUMBER(C1776),MONTH(C1776),"")</f>
        <v/>
      </c>
      <c r="N1776" s="23">
        <f>IF(L1776="","",IF(NOT(ISNUMBER(crono_ano)),"Informe o ano",IF(L1776&lt;crono_ano,"Antes do ano",IF(L1776&gt;crono_ano,"Depois do ano","No ano"))))</f>
        <v/>
      </c>
      <c r="O1776" s="39">
        <f>IF(F1776="","",IF(COUNTIF(F$7:F1776,F1776)=1,1,0))</f>
        <v/>
      </c>
      <c r="P1776" s="39">
        <f>IF(A1776&amp;B1776&amp;C1776="","",IF(AND(O1776=1,N(G1776)&gt;0),IF(INDEX(pl_ativa,MAX(1,N(G1776)))="Sim",1,0),0))</f>
        <v/>
      </c>
      <c r="Q1776" s="39">
        <f>IF(F1776="","",COUNTIFS(ex_chave_oc,F1776,ex_cancelada,"&lt;&gt;Sim"))</f>
        <v/>
      </c>
      <c r="R1776" s="51">
        <f>IF(P1776="","",IF(AND(P1776=1,N(Q1776)&gt;0),1,0))</f>
        <v/>
      </c>
      <c r="S1776" s="30">
        <f>IF(P1776="","",IF(F1776="","ERRO: data prevista ausente ou inválida",IF(O1776=0,"Duplicada: contada uma vez",IF(N(G1776)=0,"ERRO: tarefa fora do Plano Mestre",IF(P1776=0,"Tarefa retirada do plano: não conta","OK")))))</f>
        <v/>
      </c>
    </row>
    <row r="1777">
      <c r="A1777" s="29" t="n"/>
      <c r="B1777" s="25" t="n"/>
      <c r="C1777" s="49" t="n"/>
      <c r="D1777" s="29" t="n"/>
      <c r="E1777" s="23">
        <f>IF(OR(A1777="",B1777=""),"",A1777&amp;"|"&amp;B1777)</f>
        <v/>
      </c>
      <c r="F1777" s="30">
        <f>IF(OR(E1777="",NOT(ISNUMBER(C1777))),"",E1777&amp;"|"&amp;YEAR(C1777)&amp;"-"&amp;RIGHT("0"&amp;MONTH(C1777),2)&amp;"-"&amp;RIGHT("0"&amp;DAY(C1777),2))</f>
        <v/>
      </c>
      <c r="G1777" s="26">
        <f>IF(E1777="","",IFERROR(MATCH(E1777,pl_chave,0),0))</f>
        <v/>
      </c>
      <c r="H1777" s="23">
        <f>IF(G1777="","",IF(G1777=0,"Tarefa fora do plano",INDEX(pl_tag,G1777)))</f>
        <v/>
      </c>
      <c r="I1777" s="30">
        <f>IF(N(G1777)=0,"",INDEX(pl_atividade,G1777))</f>
        <v/>
      </c>
      <c r="J1777" s="50">
        <f>IF(N(G1777)=0,"",INDEX(pl_especialidade,G1777))</f>
        <v/>
      </c>
      <c r="K1777" s="28">
        <f>IF(N(G1777)=0,"",INDEX(pl_duracao,G1777))</f>
        <v/>
      </c>
      <c r="L1777" s="39">
        <f>IF(ISNUMBER(C1777),YEAR(C1777),"")</f>
        <v/>
      </c>
      <c r="M1777" s="39">
        <f>IF(ISNUMBER(C1777),MONTH(C1777),"")</f>
        <v/>
      </c>
      <c r="N1777" s="23">
        <f>IF(L1777="","",IF(NOT(ISNUMBER(crono_ano)),"Informe o ano",IF(L1777&lt;crono_ano,"Antes do ano",IF(L1777&gt;crono_ano,"Depois do ano","No ano"))))</f>
        <v/>
      </c>
      <c r="O1777" s="39">
        <f>IF(F1777="","",IF(COUNTIF(F$7:F1777,F1777)=1,1,0))</f>
        <v/>
      </c>
      <c r="P1777" s="39">
        <f>IF(A1777&amp;B1777&amp;C1777="","",IF(AND(O1777=1,N(G1777)&gt;0),IF(INDEX(pl_ativa,MAX(1,N(G1777)))="Sim",1,0),0))</f>
        <v/>
      </c>
      <c r="Q1777" s="39">
        <f>IF(F1777="","",COUNTIFS(ex_chave_oc,F1777,ex_cancelada,"&lt;&gt;Sim"))</f>
        <v/>
      </c>
      <c r="R1777" s="51">
        <f>IF(P1777="","",IF(AND(P1777=1,N(Q1777)&gt;0),1,0))</f>
        <v/>
      </c>
      <c r="S1777" s="30">
        <f>IF(P1777="","",IF(F1777="","ERRO: data prevista ausente ou inválida",IF(O1777=0,"Duplicada: contada uma vez",IF(N(G1777)=0,"ERRO: tarefa fora do Plano Mestre",IF(P1777=0,"Tarefa retirada do plano: não conta","OK")))))</f>
        <v/>
      </c>
    </row>
    <row r="1778">
      <c r="A1778" s="29" t="n"/>
      <c r="B1778" s="25" t="n"/>
      <c r="C1778" s="49" t="n"/>
      <c r="D1778" s="29" t="n"/>
      <c r="E1778" s="23">
        <f>IF(OR(A1778="",B1778=""),"",A1778&amp;"|"&amp;B1778)</f>
        <v/>
      </c>
      <c r="F1778" s="30">
        <f>IF(OR(E1778="",NOT(ISNUMBER(C1778))),"",E1778&amp;"|"&amp;YEAR(C1778)&amp;"-"&amp;RIGHT("0"&amp;MONTH(C1778),2)&amp;"-"&amp;RIGHT("0"&amp;DAY(C1778),2))</f>
        <v/>
      </c>
      <c r="G1778" s="26">
        <f>IF(E1778="","",IFERROR(MATCH(E1778,pl_chave,0),0))</f>
        <v/>
      </c>
      <c r="H1778" s="23">
        <f>IF(G1778="","",IF(G1778=0,"Tarefa fora do plano",INDEX(pl_tag,G1778)))</f>
        <v/>
      </c>
      <c r="I1778" s="30">
        <f>IF(N(G1778)=0,"",INDEX(pl_atividade,G1778))</f>
        <v/>
      </c>
      <c r="J1778" s="50">
        <f>IF(N(G1778)=0,"",INDEX(pl_especialidade,G1778))</f>
        <v/>
      </c>
      <c r="K1778" s="28">
        <f>IF(N(G1778)=0,"",INDEX(pl_duracao,G1778))</f>
        <v/>
      </c>
      <c r="L1778" s="39">
        <f>IF(ISNUMBER(C1778),YEAR(C1778),"")</f>
        <v/>
      </c>
      <c r="M1778" s="39">
        <f>IF(ISNUMBER(C1778),MONTH(C1778),"")</f>
        <v/>
      </c>
      <c r="N1778" s="23">
        <f>IF(L1778="","",IF(NOT(ISNUMBER(crono_ano)),"Informe o ano",IF(L1778&lt;crono_ano,"Antes do ano",IF(L1778&gt;crono_ano,"Depois do ano","No ano"))))</f>
        <v/>
      </c>
      <c r="O1778" s="39">
        <f>IF(F1778="","",IF(COUNTIF(F$7:F1778,F1778)=1,1,0))</f>
        <v/>
      </c>
      <c r="P1778" s="39">
        <f>IF(A1778&amp;B1778&amp;C1778="","",IF(AND(O1778=1,N(G1778)&gt;0),IF(INDEX(pl_ativa,MAX(1,N(G1778)))="Sim",1,0),0))</f>
        <v/>
      </c>
      <c r="Q1778" s="39">
        <f>IF(F1778="","",COUNTIFS(ex_chave_oc,F1778,ex_cancelada,"&lt;&gt;Sim"))</f>
        <v/>
      </c>
      <c r="R1778" s="51">
        <f>IF(P1778="","",IF(AND(P1778=1,N(Q1778)&gt;0),1,0))</f>
        <v/>
      </c>
      <c r="S1778" s="30">
        <f>IF(P1778="","",IF(F1778="","ERRO: data prevista ausente ou inválida",IF(O1778=0,"Duplicada: contada uma vez",IF(N(G1778)=0,"ERRO: tarefa fora do Plano Mestre",IF(P1778=0,"Tarefa retirada do plano: não conta","OK")))))</f>
        <v/>
      </c>
    </row>
    <row r="1779">
      <c r="A1779" s="29" t="n"/>
      <c r="B1779" s="25" t="n"/>
      <c r="C1779" s="49" t="n"/>
      <c r="D1779" s="29" t="n"/>
      <c r="E1779" s="23">
        <f>IF(OR(A1779="",B1779=""),"",A1779&amp;"|"&amp;B1779)</f>
        <v/>
      </c>
      <c r="F1779" s="30">
        <f>IF(OR(E1779="",NOT(ISNUMBER(C1779))),"",E1779&amp;"|"&amp;YEAR(C1779)&amp;"-"&amp;RIGHT("0"&amp;MONTH(C1779),2)&amp;"-"&amp;RIGHT("0"&amp;DAY(C1779),2))</f>
        <v/>
      </c>
      <c r="G1779" s="26">
        <f>IF(E1779="","",IFERROR(MATCH(E1779,pl_chave,0),0))</f>
        <v/>
      </c>
      <c r="H1779" s="23">
        <f>IF(G1779="","",IF(G1779=0,"Tarefa fora do plano",INDEX(pl_tag,G1779)))</f>
        <v/>
      </c>
      <c r="I1779" s="30">
        <f>IF(N(G1779)=0,"",INDEX(pl_atividade,G1779))</f>
        <v/>
      </c>
      <c r="J1779" s="50">
        <f>IF(N(G1779)=0,"",INDEX(pl_especialidade,G1779))</f>
        <v/>
      </c>
      <c r="K1779" s="28">
        <f>IF(N(G1779)=0,"",INDEX(pl_duracao,G1779))</f>
        <v/>
      </c>
      <c r="L1779" s="39">
        <f>IF(ISNUMBER(C1779),YEAR(C1779),"")</f>
        <v/>
      </c>
      <c r="M1779" s="39">
        <f>IF(ISNUMBER(C1779),MONTH(C1779),"")</f>
        <v/>
      </c>
      <c r="N1779" s="23">
        <f>IF(L1779="","",IF(NOT(ISNUMBER(crono_ano)),"Informe o ano",IF(L1779&lt;crono_ano,"Antes do ano",IF(L1779&gt;crono_ano,"Depois do ano","No ano"))))</f>
        <v/>
      </c>
      <c r="O1779" s="39">
        <f>IF(F1779="","",IF(COUNTIF(F$7:F1779,F1779)=1,1,0))</f>
        <v/>
      </c>
      <c r="P1779" s="39">
        <f>IF(A1779&amp;B1779&amp;C1779="","",IF(AND(O1779=1,N(G1779)&gt;0),IF(INDEX(pl_ativa,MAX(1,N(G1779)))="Sim",1,0),0))</f>
        <v/>
      </c>
      <c r="Q1779" s="39">
        <f>IF(F1779="","",COUNTIFS(ex_chave_oc,F1779,ex_cancelada,"&lt;&gt;Sim"))</f>
        <v/>
      </c>
      <c r="R1779" s="51">
        <f>IF(P1779="","",IF(AND(P1779=1,N(Q1779)&gt;0),1,0))</f>
        <v/>
      </c>
      <c r="S1779" s="30">
        <f>IF(P1779="","",IF(F1779="","ERRO: data prevista ausente ou inválida",IF(O1779=0,"Duplicada: contada uma vez",IF(N(G1779)=0,"ERRO: tarefa fora do Plano Mestre",IF(P1779=0,"Tarefa retirada do plano: não conta","OK")))))</f>
        <v/>
      </c>
    </row>
    <row r="1780">
      <c r="A1780" s="29" t="n"/>
      <c r="B1780" s="25" t="n"/>
      <c r="C1780" s="49" t="n"/>
      <c r="D1780" s="29" t="n"/>
      <c r="E1780" s="23">
        <f>IF(OR(A1780="",B1780=""),"",A1780&amp;"|"&amp;B1780)</f>
        <v/>
      </c>
      <c r="F1780" s="30">
        <f>IF(OR(E1780="",NOT(ISNUMBER(C1780))),"",E1780&amp;"|"&amp;YEAR(C1780)&amp;"-"&amp;RIGHT("0"&amp;MONTH(C1780),2)&amp;"-"&amp;RIGHT("0"&amp;DAY(C1780),2))</f>
        <v/>
      </c>
      <c r="G1780" s="26">
        <f>IF(E1780="","",IFERROR(MATCH(E1780,pl_chave,0),0))</f>
        <v/>
      </c>
      <c r="H1780" s="23">
        <f>IF(G1780="","",IF(G1780=0,"Tarefa fora do plano",INDEX(pl_tag,G1780)))</f>
        <v/>
      </c>
      <c r="I1780" s="30">
        <f>IF(N(G1780)=0,"",INDEX(pl_atividade,G1780))</f>
        <v/>
      </c>
      <c r="J1780" s="50">
        <f>IF(N(G1780)=0,"",INDEX(pl_especialidade,G1780))</f>
        <v/>
      </c>
      <c r="K1780" s="28">
        <f>IF(N(G1780)=0,"",INDEX(pl_duracao,G1780))</f>
        <v/>
      </c>
      <c r="L1780" s="39">
        <f>IF(ISNUMBER(C1780),YEAR(C1780),"")</f>
        <v/>
      </c>
      <c r="M1780" s="39">
        <f>IF(ISNUMBER(C1780),MONTH(C1780),"")</f>
        <v/>
      </c>
      <c r="N1780" s="23">
        <f>IF(L1780="","",IF(NOT(ISNUMBER(crono_ano)),"Informe o ano",IF(L1780&lt;crono_ano,"Antes do ano",IF(L1780&gt;crono_ano,"Depois do ano","No ano"))))</f>
        <v/>
      </c>
      <c r="O1780" s="39">
        <f>IF(F1780="","",IF(COUNTIF(F$7:F1780,F1780)=1,1,0))</f>
        <v/>
      </c>
      <c r="P1780" s="39">
        <f>IF(A1780&amp;B1780&amp;C1780="","",IF(AND(O1780=1,N(G1780)&gt;0),IF(INDEX(pl_ativa,MAX(1,N(G1780)))="Sim",1,0),0))</f>
        <v/>
      </c>
      <c r="Q1780" s="39">
        <f>IF(F1780="","",COUNTIFS(ex_chave_oc,F1780,ex_cancelada,"&lt;&gt;Sim"))</f>
        <v/>
      </c>
      <c r="R1780" s="51">
        <f>IF(P1780="","",IF(AND(P1780=1,N(Q1780)&gt;0),1,0))</f>
        <v/>
      </c>
      <c r="S1780" s="30">
        <f>IF(P1780="","",IF(F1780="","ERRO: data prevista ausente ou inválida",IF(O1780=0,"Duplicada: contada uma vez",IF(N(G1780)=0,"ERRO: tarefa fora do Plano Mestre",IF(P1780=0,"Tarefa retirada do plano: não conta","OK")))))</f>
        <v/>
      </c>
    </row>
    <row r="1781">
      <c r="A1781" s="29" t="n"/>
      <c r="B1781" s="25" t="n"/>
      <c r="C1781" s="49" t="n"/>
      <c r="D1781" s="29" t="n"/>
      <c r="E1781" s="23">
        <f>IF(OR(A1781="",B1781=""),"",A1781&amp;"|"&amp;B1781)</f>
        <v/>
      </c>
      <c r="F1781" s="30">
        <f>IF(OR(E1781="",NOT(ISNUMBER(C1781))),"",E1781&amp;"|"&amp;YEAR(C1781)&amp;"-"&amp;RIGHT("0"&amp;MONTH(C1781),2)&amp;"-"&amp;RIGHT("0"&amp;DAY(C1781),2))</f>
        <v/>
      </c>
      <c r="G1781" s="26">
        <f>IF(E1781="","",IFERROR(MATCH(E1781,pl_chave,0),0))</f>
        <v/>
      </c>
      <c r="H1781" s="23">
        <f>IF(G1781="","",IF(G1781=0,"Tarefa fora do plano",INDEX(pl_tag,G1781)))</f>
        <v/>
      </c>
      <c r="I1781" s="30">
        <f>IF(N(G1781)=0,"",INDEX(pl_atividade,G1781))</f>
        <v/>
      </c>
      <c r="J1781" s="50">
        <f>IF(N(G1781)=0,"",INDEX(pl_especialidade,G1781))</f>
        <v/>
      </c>
      <c r="K1781" s="28">
        <f>IF(N(G1781)=0,"",INDEX(pl_duracao,G1781))</f>
        <v/>
      </c>
      <c r="L1781" s="39">
        <f>IF(ISNUMBER(C1781),YEAR(C1781),"")</f>
        <v/>
      </c>
      <c r="M1781" s="39">
        <f>IF(ISNUMBER(C1781),MONTH(C1781),"")</f>
        <v/>
      </c>
      <c r="N1781" s="23">
        <f>IF(L1781="","",IF(NOT(ISNUMBER(crono_ano)),"Informe o ano",IF(L1781&lt;crono_ano,"Antes do ano",IF(L1781&gt;crono_ano,"Depois do ano","No ano"))))</f>
        <v/>
      </c>
      <c r="O1781" s="39">
        <f>IF(F1781="","",IF(COUNTIF(F$7:F1781,F1781)=1,1,0))</f>
        <v/>
      </c>
      <c r="P1781" s="39">
        <f>IF(A1781&amp;B1781&amp;C1781="","",IF(AND(O1781=1,N(G1781)&gt;0),IF(INDEX(pl_ativa,MAX(1,N(G1781)))="Sim",1,0),0))</f>
        <v/>
      </c>
      <c r="Q1781" s="39">
        <f>IF(F1781="","",COUNTIFS(ex_chave_oc,F1781,ex_cancelada,"&lt;&gt;Sim"))</f>
        <v/>
      </c>
      <c r="R1781" s="51">
        <f>IF(P1781="","",IF(AND(P1781=1,N(Q1781)&gt;0),1,0))</f>
        <v/>
      </c>
      <c r="S1781" s="30">
        <f>IF(P1781="","",IF(F1781="","ERRO: data prevista ausente ou inválida",IF(O1781=0,"Duplicada: contada uma vez",IF(N(G1781)=0,"ERRO: tarefa fora do Plano Mestre",IF(P1781=0,"Tarefa retirada do plano: não conta","OK")))))</f>
        <v/>
      </c>
    </row>
    <row r="1782">
      <c r="A1782" s="29" t="n"/>
      <c r="B1782" s="25" t="n"/>
      <c r="C1782" s="49" t="n"/>
      <c r="D1782" s="29" t="n"/>
      <c r="E1782" s="23">
        <f>IF(OR(A1782="",B1782=""),"",A1782&amp;"|"&amp;B1782)</f>
        <v/>
      </c>
      <c r="F1782" s="30">
        <f>IF(OR(E1782="",NOT(ISNUMBER(C1782))),"",E1782&amp;"|"&amp;YEAR(C1782)&amp;"-"&amp;RIGHT("0"&amp;MONTH(C1782),2)&amp;"-"&amp;RIGHT("0"&amp;DAY(C1782),2))</f>
        <v/>
      </c>
      <c r="G1782" s="26">
        <f>IF(E1782="","",IFERROR(MATCH(E1782,pl_chave,0),0))</f>
        <v/>
      </c>
      <c r="H1782" s="23">
        <f>IF(G1782="","",IF(G1782=0,"Tarefa fora do plano",INDEX(pl_tag,G1782)))</f>
        <v/>
      </c>
      <c r="I1782" s="30">
        <f>IF(N(G1782)=0,"",INDEX(pl_atividade,G1782))</f>
        <v/>
      </c>
      <c r="J1782" s="50">
        <f>IF(N(G1782)=0,"",INDEX(pl_especialidade,G1782))</f>
        <v/>
      </c>
      <c r="K1782" s="28">
        <f>IF(N(G1782)=0,"",INDEX(pl_duracao,G1782))</f>
        <v/>
      </c>
      <c r="L1782" s="39">
        <f>IF(ISNUMBER(C1782),YEAR(C1782),"")</f>
        <v/>
      </c>
      <c r="M1782" s="39">
        <f>IF(ISNUMBER(C1782),MONTH(C1782),"")</f>
        <v/>
      </c>
      <c r="N1782" s="23">
        <f>IF(L1782="","",IF(NOT(ISNUMBER(crono_ano)),"Informe o ano",IF(L1782&lt;crono_ano,"Antes do ano",IF(L1782&gt;crono_ano,"Depois do ano","No ano"))))</f>
        <v/>
      </c>
      <c r="O1782" s="39">
        <f>IF(F1782="","",IF(COUNTIF(F$7:F1782,F1782)=1,1,0))</f>
        <v/>
      </c>
      <c r="P1782" s="39">
        <f>IF(A1782&amp;B1782&amp;C1782="","",IF(AND(O1782=1,N(G1782)&gt;0),IF(INDEX(pl_ativa,MAX(1,N(G1782)))="Sim",1,0),0))</f>
        <v/>
      </c>
      <c r="Q1782" s="39">
        <f>IF(F1782="","",COUNTIFS(ex_chave_oc,F1782,ex_cancelada,"&lt;&gt;Sim"))</f>
        <v/>
      </c>
      <c r="R1782" s="51">
        <f>IF(P1782="","",IF(AND(P1782=1,N(Q1782)&gt;0),1,0))</f>
        <v/>
      </c>
      <c r="S1782" s="30">
        <f>IF(P1782="","",IF(F1782="","ERRO: data prevista ausente ou inválida",IF(O1782=0,"Duplicada: contada uma vez",IF(N(G1782)=0,"ERRO: tarefa fora do Plano Mestre",IF(P1782=0,"Tarefa retirada do plano: não conta","OK")))))</f>
        <v/>
      </c>
    </row>
    <row r="1783">
      <c r="A1783" s="29" t="n"/>
      <c r="B1783" s="25" t="n"/>
      <c r="C1783" s="49" t="n"/>
      <c r="D1783" s="29" t="n"/>
      <c r="E1783" s="23">
        <f>IF(OR(A1783="",B1783=""),"",A1783&amp;"|"&amp;B1783)</f>
        <v/>
      </c>
      <c r="F1783" s="30">
        <f>IF(OR(E1783="",NOT(ISNUMBER(C1783))),"",E1783&amp;"|"&amp;YEAR(C1783)&amp;"-"&amp;RIGHT("0"&amp;MONTH(C1783),2)&amp;"-"&amp;RIGHT("0"&amp;DAY(C1783),2))</f>
        <v/>
      </c>
      <c r="G1783" s="26">
        <f>IF(E1783="","",IFERROR(MATCH(E1783,pl_chave,0),0))</f>
        <v/>
      </c>
      <c r="H1783" s="23">
        <f>IF(G1783="","",IF(G1783=0,"Tarefa fora do plano",INDEX(pl_tag,G1783)))</f>
        <v/>
      </c>
      <c r="I1783" s="30">
        <f>IF(N(G1783)=0,"",INDEX(pl_atividade,G1783))</f>
        <v/>
      </c>
      <c r="J1783" s="50">
        <f>IF(N(G1783)=0,"",INDEX(pl_especialidade,G1783))</f>
        <v/>
      </c>
      <c r="K1783" s="28">
        <f>IF(N(G1783)=0,"",INDEX(pl_duracao,G1783))</f>
        <v/>
      </c>
      <c r="L1783" s="39">
        <f>IF(ISNUMBER(C1783),YEAR(C1783),"")</f>
        <v/>
      </c>
      <c r="M1783" s="39">
        <f>IF(ISNUMBER(C1783),MONTH(C1783),"")</f>
        <v/>
      </c>
      <c r="N1783" s="23">
        <f>IF(L1783="","",IF(NOT(ISNUMBER(crono_ano)),"Informe o ano",IF(L1783&lt;crono_ano,"Antes do ano",IF(L1783&gt;crono_ano,"Depois do ano","No ano"))))</f>
        <v/>
      </c>
      <c r="O1783" s="39">
        <f>IF(F1783="","",IF(COUNTIF(F$7:F1783,F1783)=1,1,0))</f>
        <v/>
      </c>
      <c r="P1783" s="39">
        <f>IF(A1783&amp;B1783&amp;C1783="","",IF(AND(O1783=1,N(G1783)&gt;0),IF(INDEX(pl_ativa,MAX(1,N(G1783)))="Sim",1,0),0))</f>
        <v/>
      </c>
      <c r="Q1783" s="39">
        <f>IF(F1783="","",COUNTIFS(ex_chave_oc,F1783,ex_cancelada,"&lt;&gt;Sim"))</f>
        <v/>
      </c>
      <c r="R1783" s="51">
        <f>IF(P1783="","",IF(AND(P1783=1,N(Q1783)&gt;0),1,0))</f>
        <v/>
      </c>
      <c r="S1783" s="30">
        <f>IF(P1783="","",IF(F1783="","ERRO: data prevista ausente ou inválida",IF(O1783=0,"Duplicada: contada uma vez",IF(N(G1783)=0,"ERRO: tarefa fora do Plano Mestre",IF(P1783=0,"Tarefa retirada do plano: não conta","OK")))))</f>
        <v/>
      </c>
    </row>
    <row r="1784">
      <c r="A1784" s="29" t="n"/>
      <c r="B1784" s="25" t="n"/>
      <c r="C1784" s="49" t="n"/>
      <c r="D1784" s="29" t="n"/>
      <c r="E1784" s="23">
        <f>IF(OR(A1784="",B1784=""),"",A1784&amp;"|"&amp;B1784)</f>
        <v/>
      </c>
      <c r="F1784" s="30">
        <f>IF(OR(E1784="",NOT(ISNUMBER(C1784))),"",E1784&amp;"|"&amp;YEAR(C1784)&amp;"-"&amp;RIGHT("0"&amp;MONTH(C1784),2)&amp;"-"&amp;RIGHT("0"&amp;DAY(C1784),2))</f>
        <v/>
      </c>
      <c r="G1784" s="26">
        <f>IF(E1784="","",IFERROR(MATCH(E1784,pl_chave,0),0))</f>
        <v/>
      </c>
      <c r="H1784" s="23">
        <f>IF(G1784="","",IF(G1784=0,"Tarefa fora do plano",INDEX(pl_tag,G1784)))</f>
        <v/>
      </c>
      <c r="I1784" s="30">
        <f>IF(N(G1784)=0,"",INDEX(pl_atividade,G1784))</f>
        <v/>
      </c>
      <c r="J1784" s="50">
        <f>IF(N(G1784)=0,"",INDEX(pl_especialidade,G1784))</f>
        <v/>
      </c>
      <c r="K1784" s="28">
        <f>IF(N(G1784)=0,"",INDEX(pl_duracao,G1784))</f>
        <v/>
      </c>
      <c r="L1784" s="39">
        <f>IF(ISNUMBER(C1784),YEAR(C1784),"")</f>
        <v/>
      </c>
      <c r="M1784" s="39">
        <f>IF(ISNUMBER(C1784),MONTH(C1784),"")</f>
        <v/>
      </c>
      <c r="N1784" s="23">
        <f>IF(L1784="","",IF(NOT(ISNUMBER(crono_ano)),"Informe o ano",IF(L1784&lt;crono_ano,"Antes do ano",IF(L1784&gt;crono_ano,"Depois do ano","No ano"))))</f>
        <v/>
      </c>
      <c r="O1784" s="39">
        <f>IF(F1784="","",IF(COUNTIF(F$7:F1784,F1784)=1,1,0))</f>
        <v/>
      </c>
      <c r="P1784" s="39">
        <f>IF(A1784&amp;B1784&amp;C1784="","",IF(AND(O1784=1,N(G1784)&gt;0),IF(INDEX(pl_ativa,MAX(1,N(G1784)))="Sim",1,0),0))</f>
        <v/>
      </c>
      <c r="Q1784" s="39">
        <f>IF(F1784="","",COUNTIFS(ex_chave_oc,F1784,ex_cancelada,"&lt;&gt;Sim"))</f>
        <v/>
      </c>
      <c r="R1784" s="51">
        <f>IF(P1784="","",IF(AND(P1784=1,N(Q1784)&gt;0),1,0))</f>
        <v/>
      </c>
      <c r="S1784" s="30">
        <f>IF(P1784="","",IF(F1784="","ERRO: data prevista ausente ou inválida",IF(O1784=0,"Duplicada: contada uma vez",IF(N(G1784)=0,"ERRO: tarefa fora do Plano Mestre",IF(P1784=0,"Tarefa retirada do plano: não conta","OK")))))</f>
        <v/>
      </c>
    </row>
    <row r="1785">
      <c r="A1785" s="29" t="n"/>
      <c r="B1785" s="25" t="n"/>
      <c r="C1785" s="49" t="n"/>
      <c r="D1785" s="29" t="n"/>
      <c r="E1785" s="23">
        <f>IF(OR(A1785="",B1785=""),"",A1785&amp;"|"&amp;B1785)</f>
        <v/>
      </c>
      <c r="F1785" s="30">
        <f>IF(OR(E1785="",NOT(ISNUMBER(C1785))),"",E1785&amp;"|"&amp;YEAR(C1785)&amp;"-"&amp;RIGHT("0"&amp;MONTH(C1785),2)&amp;"-"&amp;RIGHT("0"&amp;DAY(C1785),2))</f>
        <v/>
      </c>
      <c r="G1785" s="26">
        <f>IF(E1785="","",IFERROR(MATCH(E1785,pl_chave,0),0))</f>
        <v/>
      </c>
      <c r="H1785" s="23">
        <f>IF(G1785="","",IF(G1785=0,"Tarefa fora do plano",INDEX(pl_tag,G1785)))</f>
        <v/>
      </c>
      <c r="I1785" s="30">
        <f>IF(N(G1785)=0,"",INDEX(pl_atividade,G1785))</f>
        <v/>
      </c>
      <c r="J1785" s="50">
        <f>IF(N(G1785)=0,"",INDEX(pl_especialidade,G1785))</f>
        <v/>
      </c>
      <c r="K1785" s="28">
        <f>IF(N(G1785)=0,"",INDEX(pl_duracao,G1785))</f>
        <v/>
      </c>
      <c r="L1785" s="39">
        <f>IF(ISNUMBER(C1785),YEAR(C1785),"")</f>
        <v/>
      </c>
      <c r="M1785" s="39">
        <f>IF(ISNUMBER(C1785),MONTH(C1785),"")</f>
        <v/>
      </c>
      <c r="N1785" s="23">
        <f>IF(L1785="","",IF(NOT(ISNUMBER(crono_ano)),"Informe o ano",IF(L1785&lt;crono_ano,"Antes do ano",IF(L1785&gt;crono_ano,"Depois do ano","No ano"))))</f>
        <v/>
      </c>
      <c r="O1785" s="39">
        <f>IF(F1785="","",IF(COUNTIF(F$7:F1785,F1785)=1,1,0))</f>
        <v/>
      </c>
      <c r="P1785" s="39">
        <f>IF(A1785&amp;B1785&amp;C1785="","",IF(AND(O1785=1,N(G1785)&gt;0),IF(INDEX(pl_ativa,MAX(1,N(G1785)))="Sim",1,0),0))</f>
        <v/>
      </c>
      <c r="Q1785" s="39">
        <f>IF(F1785="","",COUNTIFS(ex_chave_oc,F1785,ex_cancelada,"&lt;&gt;Sim"))</f>
        <v/>
      </c>
      <c r="R1785" s="51">
        <f>IF(P1785="","",IF(AND(P1785=1,N(Q1785)&gt;0),1,0))</f>
        <v/>
      </c>
      <c r="S1785" s="30">
        <f>IF(P1785="","",IF(F1785="","ERRO: data prevista ausente ou inválida",IF(O1785=0,"Duplicada: contada uma vez",IF(N(G1785)=0,"ERRO: tarefa fora do Plano Mestre",IF(P1785=0,"Tarefa retirada do plano: não conta","OK")))))</f>
        <v/>
      </c>
    </row>
    <row r="1786">
      <c r="A1786" s="29" t="n"/>
      <c r="B1786" s="25" t="n"/>
      <c r="C1786" s="49" t="n"/>
      <c r="D1786" s="29" t="n"/>
      <c r="E1786" s="23">
        <f>IF(OR(A1786="",B1786=""),"",A1786&amp;"|"&amp;B1786)</f>
        <v/>
      </c>
      <c r="F1786" s="30">
        <f>IF(OR(E1786="",NOT(ISNUMBER(C1786))),"",E1786&amp;"|"&amp;YEAR(C1786)&amp;"-"&amp;RIGHT("0"&amp;MONTH(C1786),2)&amp;"-"&amp;RIGHT("0"&amp;DAY(C1786),2))</f>
        <v/>
      </c>
      <c r="G1786" s="26">
        <f>IF(E1786="","",IFERROR(MATCH(E1786,pl_chave,0),0))</f>
        <v/>
      </c>
      <c r="H1786" s="23">
        <f>IF(G1786="","",IF(G1786=0,"Tarefa fora do plano",INDEX(pl_tag,G1786)))</f>
        <v/>
      </c>
      <c r="I1786" s="30">
        <f>IF(N(G1786)=0,"",INDEX(pl_atividade,G1786))</f>
        <v/>
      </c>
      <c r="J1786" s="50">
        <f>IF(N(G1786)=0,"",INDEX(pl_especialidade,G1786))</f>
        <v/>
      </c>
      <c r="K1786" s="28">
        <f>IF(N(G1786)=0,"",INDEX(pl_duracao,G1786))</f>
        <v/>
      </c>
      <c r="L1786" s="39">
        <f>IF(ISNUMBER(C1786),YEAR(C1786),"")</f>
        <v/>
      </c>
      <c r="M1786" s="39">
        <f>IF(ISNUMBER(C1786),MONTH(C1786),"")</f>
        <v/>
      </c>
      <c r="N1786" s="23">
        <f>IF(L1786="","",IF(NOT(ISNUMBER(crono_ano)),"Informe o ano",IF(L1786&lt;crono_ano,"Antes do ano",IF(L1786&gt;crono_ano,"Depois do ano","No ano"))))</f>
        <v/>
      </c>
      <c r="O1786" s="39">
        <f>IF(F1786="","",IF(COUNTIF(F$7:F1786,F1786)=1,1,0))</f>
        <v/>
      </c>
      <c r="P1786" s="39">
        <f>IF(A1786&amp;B1786&amp;C1786="","",IF(AND(O1786=1,N(G1786)&gt;0),IF(INDEX(pl_ativa,MAX(1,N(G1786)))="Sim",1,0),0))</f>
        <v/>
      </c>
      <c r="Q1786" s="39">
        <f>IF(F1786="","",COUNTIFS(ex_chave_oc,F1786,ex_cancelada,"&lt;&gt;Sim"))</f>
        <v/>
      </c>
      <c r="R1786" s="51">
        <f>IF(P1786="","",IF(AND(P1786=1,N(Q1786)&gt;0),1,0))</f>
        <v/>
      </c>
      <c r="S1786" s="30">
        <f>IF(P1786="","",IF(F1786="","ERRO: data prevista ausente ou inválida",IF(O1786=0,"Duplicada: contada uma vez",IF(N(G1786)=0,"ERRO: tarefa fora do Plano Mestre",IF(P1786=0,"Tarefa retirada do plano: não conta","OK")))))</f>
        <v/>
      </c>
    </row>
    <row r="1787">
      <c r="A1787" s="29" t="n"/>
      <c r="B1787" s="25" t="n"/>
      <c r="C1787" s="49" t="n"/>
      <c r="D1787" s="29" t="n"/>
      <c r="E1787" s="23">
        <f>IF(OR(A1787="",B1787=""),"",A1787&amp;"|"&amp;B1787)</f>
        <v/>
      </c>
      <c r="F1787" s="30">
        <f>IF(OR(E1787="",NOT(ISNUMBER(C1787))),"",E1787&amp;"|"&amp;YEAR(C1787)&amp;"-"&amp;RIGHT("0"&amp;MONTH(C1787),2)&amp;"-"&amp;RIGHT("0"&amp;DAY(C1787),2))</f>
        <v/>
      </c>
      <c r="G1787" s="26">
        <f>IF(E1787="","",IFERROR(MATCH(E1787,pl_chave,0),0))</f>
        <v/>
      </c>
      <c r="H1787" s="23">
        <f>IF(G1787="","",IF(G1787=0,"Tarefa fora do plano",INDEX(pl_tag,G1787)))</f>
        <v/>
      </c>
      <c r="I1787" s="30">
        <f>IF(N(G1787)=0,"",INDEX(pl_atividade,G1787))</f>
        <v/>
      </c>
      <c r="J1787" s="50">
        <f>IF(N(G1787)=0,"",INDEX(pl_especialidade,G1787))</f>
        <v/>
      </c>
      <c r="K1787" s="28">
        <f>IF(N(G1787)=0,"",INDEX(pl_duracao,G1787))</f>
        <v/>
      </c>
      <c r="L1787" s="39">
        <f>IF(ISNUMBER(C1787),YEAR(C1787),"")</f>
        <v/>
      </c>
      <c r="M1787" s="39">
        <f>IF(ISNUMBER(C1787),MONTH(C1787),"")</f>
        <v/>
      </c>
      <c r="N1787" s="23">
        <f>IF(L1787="","",IF(NOT(ISNUMBER(crono_ano)),"Informe o ano",IF(L1787&lt;crono_ano,"Antes do ano",IF(L1787&gt;crono_ano,"Depois do ano","No ano"))))</f>
        <v/>
      </c>
      <c r="O1787" s="39">
        <f>IF(F1787="","",IF(COUNTIF(F$7:F1787,F1787)=1,1,0))</f>
        <v/>
      </c>
      <c r="P1787" s="39">
        <f>IF(A1787&amp;B1787&amp;C1787="","",IF(AND(O1787=1,N(G1787)&gt;0),IF(INDEX(pl_ativa,MAX(1,N(G1787)))="Sim",1,0),0))</f>
        <v/>
      </c>
      <c r="Q1787" s="39">
        <f>IF(F1787="","",COUNTIFS(ex_chave_oc,F1787,ex_cancelada,"&lt;&gt;Sim"))</f>
        <v/>
      </c>
      <c r="R1787" s="51">
        <f>IF(P1787="","",IF(AND(P1787=1,N(Q1787)&gt;0),1,0))</f>
        <v/>
      </c>
      <c r="S1787" s="30">
        <f>IF(P1787="","",IF(F1787="","ERRO: data prevista ausente ou inválida",IF(O1787=0,"Duplicada: contada uma vez",IF(N(G1787)=0,"ERRO: tarefa fora do Plano Mestre",IF(P1787=0,"Tarefa retirada do plano: não conta","OK")))))</f>
        <v/>
      </c>
    </row>
    <row r="1788">
      <c r="A1788" s="29" t="n"/>
      <c r="B1788" s="25" t="n"/>
      <c r="C1788" s="49" t="n"/>
      <c r="D1788" s="29" t="n"/>
      <c r="E1788" s="23">
        <f>IF(OR(A1788="",B1788=""),"",A1788&amp;"|"&amp;B1788)</f>
        <v/>
      </c>
      <c r="F1788" s="30">
        <f>IF(OR(E1788="",NOT(ISNUMBER(C1788))),"",E1788&amp;"|"&amp;YEAR(C1788)&amp;"-"&amp;RIGHT("0"&amp;MONTH(C1788),2)&amp;"-"&amp;RIGHT("0"&amp;DAY(C1788),2))</f>
        <v/>
      </c>
      <c r="G1788" s="26">
        <f>IF(E1788="","",IFERROR(MATCH(E1788,pl_chave,0),0))</f>
        <v/>
      </c>
      <c r="H1788" s="23">
        <f>IF(G1788="","",IF(G1788=0,"Tarefa fora do plano",INDEX(pl_tag,G1788)))</f>
        <v/>
      </c>
      <c r="I1788" s="30">
        <f>IF(N(G1788)=0,"",INDEX(pl_atividade,G1788))</f>
        <v/>
      </c>
      <c r="J1788" s="50">
        <f>IF(N(G1788)=0,"",INDEX(pl_especialidade,G1788))</f>
        <v/>
      </c>
      <c r="K1788" s="28">
        <f>IF(N(G1788)=0,"",INDEX(pl_duracao,G1788))</f>
        <v/>
      </c>
      <c r="L1788" s="39">
        <f>IF(ISNUMBER(C1788),YEAR(C1788),"")</f>
        <v/>
      </c>
      <c r="M1788" s="39">
        <f>IF(ISNUMBER(C1788),MONTH(C1788),"")</f>
        <v/>
      </c>
      <c r="N1788" s="23">
        <f>IF(L1788="","",IF(NOT(ISNUMBER(crono_ano)),"Informe o ano",IF(L1788&lt;crono_ano,"Antes do ano",IF(L1788&gt;crono_ano,"Depois do ano","No ano"))))</f>
        <v/>
      </c>
      <c r="O1788" s="39">
        <f>IF(F1788="","",IF(COUNTIF(F$7:F1788,F1788)=1,1,0))</f>
        <v/>
      </c>
      <c r="P1788" s="39">
        <f>IF(A1788&amp;B1788&amp;C1788="","",IF(AND(O1788=1,N(G1788)&gt;0),IF(INDEX(pl_ativa,MAX(1,N(G1788)))="Sim",1,0),0))</f>
        <v/>
      </c>
      <c r="Q1788" s="39">
        <f>IF(F1788="","",COUNTIFS(ex_chave_oc,F1788,ex_cancelada,"&lt;&gt;Sim"))</f>
        <v/>
      </c>
      <c r="R1788" s="51">
        <f>IF(P1788="","",IF(AND(P1788=1,N(Q1788)&gt;0),1,0))</f>
        <v/>
      </c>
      <c r="S1788" s="30">
        <f>IF(P1788="","",IF(F1788="","ERRO: data prevista ausente ou inválida",IF(O1788=0,"Duplicada: contada uma vez",IF(N(G1788)=0,"ERRO: tarefa fora do Plano Mestre",IF(P1788=0,"Tarefa retirada do plano: não conta","OK")))))</f>
        <v/>
      </c>
    </row>
    <row r="1789">
      <c r="A1789" s="29" t="n"/>
      <c r="B1789" s="25" t="n"/>
      <c r="C1789" s="49" t="n"/>
      <c r="D1789" s="29" t="n"/>
      <c r="E1789" s="23">
        <f>IF(OR(A1789="",B1789=""),"",A1789&amp;"|"&amp;B1789)</f>
        <v/>
      </c>
      <c r="F1789" s="30">
        <f>IF(OR(E1789="",NOT(ISNUMBER(C1789))),"",E1789&amp;"|"&amp;YEAR(C1789)&amp;"-"&amp;RIGHT("0"&amp;MONTH(C1789),2)&amp;"-"&amp;RIGHT("0"&amp;DAY(C1789),2))</f>
        <v/>
      </c>
      <c r="G1789" s="26">
        <f>IF(E1789="","",IFERROR(MATCH(E1789,pl_chave,0),0))</f>
        <v/>
      </c>
      <c r="H1789" s="23">
        <f>IF(G1789="","",IF(G1789=0,"Tarefa fora do plano",INDEX(pl_tag,G1789)))</f>
        <v/>
      </c>
      <c r="I1789" s="30">
        <f>IF(N(G1789)=0,"",INDEX(pl_atividade,G1789))</f>
        <v/>
      </c>
      <c r="J1789" s="50">
        <f>IF(N(G1789)=0,"",INDEX(pl_especialidade,G1789))</f>
        <v/>
      </c>
      <c r="K1789" s="28">
        <f>IF(N(G1789)=0,"",INDEX(pl_duracao,G1789))</f>
        <v/>
      </c>
      <c r="L1789" s="39">
        <f>IF(ISNUMBER(C1789),YEAR(C1789),"")</f>
        <v/>
      </c>
      <c r="M1789" s="39">
        <f>IF(ISNUMBER(C1789),MONTH(C1789),"")</f>
        <v/>
      </c>
      <c r="N1789" s="23">
        <f>IF(L1789="","",IF(NOT(ISNUMBER(crono_ano)),"Informe o ano",IF(L1789&lt;crono_ano,"Antes do ano",IF(L1789&gt;crono_ano,"Depois do ano","No ano"))))</f>
        <v/>
      </c>
      <c r="O1789" s="39">
        <f>IF(F1789="","",IF(COUNTIF(F$7:F1789,F1789)=1,1,0))</f>
        <v/>
      </c>
      <c r="P1789" s="39">
        <f>IF(A1789&amp;B1789&amp;C1789="","",IF(AND(O1789=1,N(G1789)&gt;0),IF(INDEX(pl_ativa,MAX(1,N(G1789)))="Sim",1,0),0))</f>
        <v/>
      </c>
      <c r="Q1789" s="39">
        <f>IF(F1789="","",COUNTIFS(ex_chave_oc,F1789,ex_cancelada,"&lt;&gt;Sim"))</f>
        <v/>
      </c>
      <c r="R1789" s="51">
        <f>IF(P1789="","",IF(AND(P1789=1,N(Q1789)&gt;0),1,0))</f>
        <v/>
      </c>
      <c r="S1789" s="30">
        <f>IF(P1789="","",IF(F1789="","ERRO: data prevista ausente ou inválida",IF(O1789=0,"Duplicada: contada uma vez",IF(N(G1789)=0,"ERRO: tarefa fora do Plano Mestre",IF(P1789=0,"Tarefa retirada do plano: não conta","OK")))))</f>
        <v/>
      </c>
    </row>
    <row r="1790">
      <c r="A1790" s="29" t="n"/>
      <c r="B1790" s="25" t="n"/>
      <c r="C1790" s="49" t="n"/>
      <c r="D1790" s="29" t="n"/>
      <c r="E1790" s="23">
        <f>IF(OR(A1790="",B1790=""),"",A1790&amp;"|"&amp;B1790)</f>
        <v/>
      </c>
      <c r="F1790" s="30">
        <f>IF(OR(E1790="",NOT(ISNUMBER(C1790))),"",E1790&amp;"|"&amp;YEAR(C1790)&amp;"-"&amp;RIGHT("0"&amp;MONTH(C1790),2)&amp;"-"&amp;RIGHT("0"&amp;DAY(C1790),2))</f>
        <v/>
      </c>
      <c r="G1790" s="26">
        <f>IF(E1790="","",IFERROR(MATCH(E1790,pl_chave,0),0))</f>
        <v/>
      </c>
      <c r="H1790" s="23">
        <f>IF(G1790="","",IF(G1790=0,"Tarefa fora do plano",INDEX(pl_tag,G1790)))</f>
        <v/>
      </c>
      <c r="I1790" s="30">
        <f>IF(N(G1790)=0,"",INDEX(pl_atividade,G1790))</f>
        <v/>
      </c>
      <c r="J1790" s="50">
        <f>IF(N(G1790)=0,"",INDEX(pl_especialidade,G1790))</f>
        <v/>
      </c>
      <c r="K1790" s="28">
        <f>IF(N(G1790)=0,"",INDEX(pl_duracao,G1790))</f>
        <v/>
      </c>
      <c r="L1790" s="39">
        <f>IF(ISNUMBER(C1790),YEAR(C1790),"")</f>
        <v/>
      </c>
      <c r="M1790" s="39">
        <f>IF(ISNUMBER(C1790),MONTH(C1790),"")</f>
        <v/>
      </c>
      <c r="N1790" s="23">
        <f>IF(L1790="","",IF(NOT(ISNUMBER(crono_ano)),"Informe o ano",IF(L1790&lt;crono_ano,"Antes do ano",IF(L1790&gt;crono_ano,"Depois do ano","No ano"))))</f>
        <v/>
      </c>
      <c r="O1790" s="39">
        <f>IF(F1790="","",IF(COUNTIF(F$7:F1790,F1790)=1,1,0))</f>
        <v/>
      </c>
      <c r="P1790" s="39">
        <f>IF(A1790&amp;B1790&amp;C1790="","",IF(AND(O1790=1,N(G1790)&gt;0),IF(INDEX(pl_ativa,MAX(1,N(G1790)))="Sim",1,0),0))</f>
        <v/>
      </c>
      <c r="Q1790" s="39">
        <f>IF(F1790="","",COUNTIFS(ex_chave_oc,F1790,ex_cancelada,"&lt;&gt;Sim"))</f>
        <v/>
      </c>
      <c r="R1790" s="51">
        <f>IF(P1790="","",IF(AND(P1790=1,N(Q1790)&gt;0),1,0))</f>
        <v/>
      </c>
      <c r="S1790" s="30">
        <f>IF(P1790="","",IF(F1790="","ERRO: data prevista ausente ou inválida",IF(O1790=0,"Duplicada: contada uma vez",IF(N(G1790)=0,"ERRO: tarefa fora do Plano Mestre",IF(P1790=0,"Tarefa retirada do plano: não conta","OK")))))</f>
        <v/>
      </c>
    </row>
    <row r="1791">
      <c r="A1791" s="29" t="n"/>
      <c r="B1791" s="25" t="n"/>
      <c r="C1791" s="49" t="n"/>
      <c r="D1791" s="29" t="n"/>
      <c r="E1791" s="23">
        <f>IF(OR(A1791="",B1791=""),"",A1791&amp;"|"&amp;B1791)</f>
        <v/>
      </c>
      <c r="F1791" s="30">
        <f>IF(OR(E1791="",NOT(ISNUMBER(C1791))),"",E1791&amp;"|"&amp;YEAR(C1791)&amp;"-"&amp;RIGHT("0"&amp;MONTH(C1791),2)&amp;"-"&amp;RIGHT("0"&amp;DAY(C1791),2))</f>
        <v/>
      </c>
      <c r="G1791" s="26">
        <f>IF(E1791="","",IFERROR(MATCH(E1791,pl_chave,0),0))</f>
        <v/>
      </c>
      <c r="H1791" s="23">
        <f>IF(G1791="","",IF(G1791=0,"Tarefa fora do plano",INDEX(pl_tag,G1791)))</f>
        <v/>
      </c>
      <c r="I1791" s="30">
        <f>IF(N(G1791)=0,"",INDEX(pl_atividade,G1791))</f>
        <v/>
      </c>
      <c r="J1791" s="50">
        <f>IF(N(G1791)=0,"",INDEX(pl_especialidade,G1791))</f>
        <v/>
      </c>
      <c r="K1791" s="28">
        <f>IF(N(G1791)=0,"",INDEX(pl_duracao,G1791))</f>
        <v/>
      </c>
      <c r="L1791" s="39">
        <f>IF(ISNUMBER(C1791),YEAR(C1791),"")</f>
        <v/>
      </c>
      <c r="M1791" s="39">
        <f>IF(ISNUMBER(C1791),MONTH(C1791),"")</f>
        <v/>
      </c>
      <c r="N1791" s="23">
        <f>IF(L1791="","",IF(NOT(ISNUMBER(crono_ano)),"Informe o ano",IF(L1791&lt;crono_ano,"Antes do ano",IF(L1791&gt;crono_ano,"Depois do ano","No ano"))))</f>
        <v/>
      </c>
      <c r="O1791" s="39">
        <f>IF(F1791="","",IF(COUNTIF(F$7:F1791,F1791)=1,1,0))</f>
        <v/>
      </c>
      <c r="P1791" s="39">
        <f>IF(A1791&amp;B1791&amp;C1791="","",IF(AND(O1791=1,N(G1791)&gt;0),IF(INDEX(pl_ativa,MAX(1,N(G1791)))="Sim",1,0),0))</f>
        <v/>
      </c>
      <c r="Q1791" s="39">
        <f>IF(F1791="","",COUNTIFS(ex_chave_oc,F1791,ex_cancelada,"&lt;&gt;Sim"))</f>
        <v/>
      </c>
      <c r="R1791" s="51">
        <f>IF(P1791="","",IF(AND(P1791=1,N(Q1791)&gt;0),1,0))</f>
        <v/>
      </c>
      <c r="S1791" s="30">
        <f>IF(P1791="","",IF(F1791="","ERRO: data prevista ausente ou inválida",IF(O1791=0,"Duplicada: contada uma vez",IF(N(G1791)=0,"ERRO: tarefa fora do Plano Mestre",IF(P1791=0,"Tarefa retirada do plano: não conta","OK")))))</f>
        <v/>
      </c>
    </row>
    <row r="1792">
      <c r="A1792" s="29" t="n"/>
      <c r="B1792" s="25" t="n"/>
      <c r="C1792" s="49" t="n"/>
      <c r="D1792" s="29" t="n"/>
      <c r="E1792" s="23">
        <f>IF(OR(A1792="",B1792=""),"",A1792&amp;"|"&amp;B1792)</f>
        <v/>
      </c>
      <c r="F1792" s="30">
        <f>IF(OR(E1792="",NOT(ISNUMBER(C1792))),"",E1792&amp;"|"&amp;YEAR(C1792)&amp;"-"&amp;RIGHT("0"&amp;MONTH(C1792),2)&amp;"-"&amp;RIGHT("0"&amp;DAY(C1792),2))</f>
        <v/>
      </c>
      <c r="G1792" s="26">
        <f>IF(E1792="","",IFERROR(MATCH(E1792,pl_chave,0),0))</f>
        <v/>
      </c>
      <c r="H1792" s="23">
        <f>IF(G1792="","",IF(G1792=0,"Tarefa fora do plano",INDEX(pl_tag,G1792)))</f>
        <v/>
      </c>
      <c r="I1792" s="30">
        <f>IF(N(G1792)=0,"",INDEX(pl_atividade,G1792))</f>
        <v/>
      </c>
      <c r="J1792" s="50">
        <f>IF(N(G1792)=0,"",INDEX(pl_especialidade,G1792))</f>
        <v/>
      </c>
      <c r="K1792" s="28">
        <f>IF(N(G1792)=0,"",INDEX(pl_duracao,G1792))</f>
        <v/>
      </c>
      <c r="L1792" s="39">
        <f>IF(ISNUMBER(C1792),YEAR(C1792),"")</f>
        <v/>
      </c>
      <c r="M1792" s="39">
        <f>IF(ISNUMBER(C1792),MONTH(C1792),"")</f>
        <v/>
      </c>
      <c r="N1792" s="23">
        <f>IF(L1792="","",IF(NOT(ISNUMBER(crono_ano)),"Informe o ano",IF(L1792&lt;crono_ano,"Antes do ano",IF(L1792&gt;crono_ano,"Depois do ano","No ano"))))</f>
        <v/>
      </c>
      <c r="O1792" s="39">
        <f>IF(F1792="","",IF(COUNTIF(F$7:F1792,F1792)=1,1,0))</f>
        <v/>
      </c>
      <c r="P1792" s="39">
        <f>IF(A1792&amp;B1792&amp;C1792="","",IF(AND(O1792=1,N(G1792)&gt;0),IF(INDEX(pl_ativa,MAX(1,N(G1792)))="Sim",1,0),0))</f>
        <v/>
      </c>
      <c r="Q1792" s="39">
        <f>IF(F1792="","",COUNTIFS(ex_chave_oc,F1792,ex_cancelada,"&lt;&gt;Sim"))</f>
        <v/>
      </c>
      <c r="R1792" s="51">
        <f>IF(P1792="","",IF(AND(P1792=1,N(Q1792)&gt;0),1,0))</f>
        <v/>
      </c>
      <c r="S1792" s="30">
        <f>IF(P1792="","",IF(F1792="","ERRO: data prevista ausente ou inválida",IF(O1792=0,"Duplicada: contada uma vez",IF(N(G1792)=0,"ERRO: tarefa fora do Plano Mestre",IF(P1792=0,"Tarefa retirada do plano: não conta","OK")))))</f>
        <v/>
      </c>
    </row>
    <row r="1793">
      <c r="A1793" s="29" t="n"/>
      <c r="B1793" s="25" t="n"/>
      <c r="C1793" s="49" t="n"/>
      <c r="D1793" s="29" t="n"/>
      <c r="E1793" s="23">
        <f>IF(OR(A1793="",B1793=""),"",A1793&amp;"|"&amp;B1793)</f>
        <v/>
      </c>
      <c r="F1793" s="30">
        <f>IF(OR(E1793="",NOT(ISNUMBER(C1793))),"",E1793&amp;"|"&amp;YEAR(C1793)&amp;"-"&amp;RIGHT("0"&amp;MONTH(C1793),2)&amp;"-"&amp;RIGHT("0"&amp;DAY(C1793),2))</f>
        <v/>
      </c>
      <c r="G1793" s="26">
        <f>IF(E1793="","",IFERROR(MATCH(E1793,pl_chave,0),0))</f>
        <v/>
      </c>
      <c r="H1793" s="23">
        <f>IF(G1793="","",IF(G1793=0,"Tarefa fora do plano",INDEX(pl_tag,G1793)))</f>
        <v/>
      </c>
      <c r="I1793" s="30">
        <f>IF(N(G1793)=0,"",INDEX(pl_atividade,G1793))</f>
        <v/>
      </c>
      <c r="J1793" s="50">
        <f>IF(N(G1793)=0,"",INDEX(pl_especialidade,G1793))</f>
        <v/>
      </c>
      <c r="K1793" s="28">
        <f>IF(N(G1793)=0,"",INDEX(pl_duracao,G1793))</f>
        <v/>
      </c>
      <c r="L1793" s="39">
        <f>IF(ISNUMBER(C1793),YEAR(C1793),"")</f>
        <v/>
      </c>
      <c r="M1793" s="39">
        <f>IF(ISNUMBER(C1793),MONTH(C1793),"")</f>
        <v/>
      </c>
      <c r="N1793" s="23">
        <f>IF(L1793="","",IF(NOT(ISNUMBER(crono_ano)),"Informe o ano",IF(L1793&lt;crono_ano,"Antes do ano",IF(L1793&gt;crono_ano,"Depois do ano","No ano"))))</f>
        <v/>
      </c>
      <c r="O1793" s="39">
        <f>IF(F1793="","",IF(COUNTIF(F$7:F1793,F1793)=1,1,0))</f>
        <v/>
      </c>
      <c r="P1793" s="39">
        <f>IF(A1793&amp;B1793&amp;C1793="","",IF(AND(O1793=1,N(G1793)&gt;0),IF(INDEX(pl_ativa,MAX(1,N(G1793)))="Sim",1,0),0))</f>
        <v/>
      </c>
      <c r="Q1793" s="39">
        <f>IF(F1793="","",COUNTIFS(ex_chave_oc,F1793,ex_cancelada,"&lt;&gt;Sim"))</f>
        <v/>
      </c>
      <c r="R1793" s="51">
        <f>IF(P1793="","",IF(AND(P1793=1,N(Q1793)&gt;0),1,0))</f>
        <v/>
      </c>
      <c r="S1793" s="30">
        <f>IF(P1793="","",IF(F1793="","ERRO: data prevista ausente ou inválida",IF(O1793=0,"Duplicada: contada uma vez",IF(N(G1793)=0,"ERRO: tarefa fora do Plano Mestre",IF(P1793=0,"Tarefa retirada do plano: não conta","OK")))))</f>
        <v/>
      </c>
    </row>
    <row r="1794">
      <c r="A1794" s="29" t="n"/>
      <c r="B1794" s="25" t="n"/>
      <c r="C1794" s="49" t="n"/>
      <c r="D1794" s="29" t="n"/>
      <c r="E1794" s="23">
        <f>IF(OR(A1794="",B1794=""),"",A1794&amp;"|"&amp;B1794)</f>
        <v/>
      </c>
      <c r="F1794" s="30">
        <f>IF(OR(E1794="",NOT(ISNUMBER(C1794))),"",E1794&amp;"|"&amp;YEAR(C1794)&amp;"-"&amp;RIGHT("0"&amp;MONTH(C1794),2)&amp;"-"&amp;RIGHT("0"&amp;DAY(C1794),2))</f>
        <v/>
      </c>
      <c r="G1794" s="26">
        <f>IF(E1794="","",IFERROR(MATCH(E1794,pl_chave,0),0))</f>
        <v/>
      </c>
      <c r="H1794" s="23">
        <f>IF(G1794="","",IF(G1794=0,"Tarefa fora do plano",INDEX(pl_tag,G1794)))</f>
        <v/>
      </c>
      <c r="I1794" s="30">
        <f>IF(N(G1794)=0,"",INDEX(pl_atividade,G1794))</f>
        <v/>
      </c>
      <c r="J1794" s="50">
        <f>IF(N(G1794)=0,"",INDEX(pl_especialidade,G1794))</f>
        <v/>
      </c>
      <c r="K1794" s="28">
        <f>IF(N(G1794)=0,"",INDEX(pl_duracao,G1794))</f>
        <v/>
      </c>
      <c r="L1794" s="39">
        <f>IF(ISNUMBER(C1794),YEAR(C1794),"")</f>
        <v/>
      </c>
      <c r="M1794" s="39">
        <f>IF(ISNUMBER(C1794),MONTH(C1794),"")</f>
        <v/>
      </c>
      <c r="N1794" s="23">
        <f>IF(L1794="","",IF(NOT(ISNUMBER(crono_ano)),"Informe o ano",IF(L1794&lt;crono_ano,"Antes do ano",IF(L1794&gt;crono_ano,"Depois do ano","No ano"))))</f>
        <v/>
      </c>
      <c r="O1794" s="39">
        <f>IF(F1794="","",IF(COUNTIF(F$7:F1794,F1794)=1,1,0))</f>
        <v/>
      </c>
      <c r="P1794" s="39">
        <f>IF(A1794&amp;B1794&amp;C1794="","",IF(AND(O1794=1,N(G1794)&gt;0),IF(INDEX(pl_ativa,MAX(1,N(G1794)))="Sim",1,0),0))</f>
        <v/>
      </c>
      <c r="Q1794" s="39">
        <f>IF(F1794="","",COUNTIFS(ex_chave_oc,F1794,ex_cancelada,"&lt;&gt;Sim"))</f>
        <v/>
      </c>
      <c r="R1794" s="51">
        <f>IF(P1794="","",IF(AND(P1794=1,N(Q1794)&gt;0),1,0))</f>
        <v/>
      </c>
      <c r="S1794" s="30">
        <f>IF(P1794="","",IF(F1794="","ERRO: data prevista ausente ou inválida",IF(O1794=0,"Duplicada: contada uma vez",IF(N(G1794)=0,"ERRO: tarefa fora do Plano Mestre",IF(P1794=0,"Tarefa retirada do plano: não conta","OK")))))</f>
        <v/>
      </c>
    </row>
    <row r="1795">
      <c r="A1795" s="29" t="n"/>
      <c r="B1795" s="25" t="n"/>
      <c r="C1795" s="49" t="n"/>
      <c r="D1795" s="29" t="n"/>
      <c r="E1795" s="23">
        <f>IF(OR(A1795="",B1795=""),"",A1795&amp;"|"&amp;B1795)</f>
        <v/>
      </c>
      <c r="F1795" s="30">
        <f>IF(OR(E1795="",NOT(ISNUMBER(C1795))),"",E1795&amp;"|"&amp;YEAR(C1795)&amp;"-"&amp;RIGHT("0"&amp;MONTH(C1795),2)&amp;"-"&amp;RIGHT("0"&amp;DAY(C1795),2))</f>
        <v/>
      </c>
      <c r="G1795" s="26">
        <f>IF(E1795="","",IFERROR(MATCH(E1795,pl_chave,0),0))</f>
        <v/>
      </c>
      <c r="H1795" s="23">
        <f>IF(G1795="","",IF(G1795=0,"Tarefa fora do plano",INDEX(pl_tag,G1795)))</f>
        <v/>
      </c>
      <c r="I1795" s="30">
        <f>IF(N(G1795)=0,"",INDEX(pl_atividade,G1795))</f>
        <v/>
      </c>
      <c r="J1795" s="50">
        <f>IF(N(G1795)=0,"",INDEX(pl_especialidade,G1795))</f>
        <v/>
      </c>
      <c r="K1795" s="28">
        <f>IF(N(G1795)=0,"",INDEX(pl_duracao,G1795))</f>
        <v/>
      </c>
      <c r="L1795" s="39">
        <f>IF(ISNUMBER(C1795),YEAR(C1795),"")</f>
        <v/>
      </c>
      <c r="M1795" s="39">
        <f>IF(ISNUMBER(C1795),MONTH(C1795),"")</f>
        <v/>
      </c>
      <c r="N1795" s="23">
        <f>IF(L1795="","",IF(NOT(ISNUMBER(crono_ano)),"Informe o ano",IF(L1795&lt;crono_ano,"Antes do ano",IF(L1795&gt;crono_ano,"Depois do ano","No ano"))))</f>
        <v/>
      </c>
      <c r="O1795" s="39">
        <f>IF(F1795="","",IF(COUNTIF(F$7:F1795,F1795)=1,1,0))</f>
        <v/>
      </c>
      <c r="P1795" s="39">
        <f>IF(A1795&amp;B1795&amp;C1795="","",IF(AND(O1795=1,N(G1795)&gt;0),IF(INDEX(pl_ativa,MAX(1,N(G1795)))="Sim",1,0),0))</f>
        <v/>
      </c>
      <c r="Q1795" s="39">
        <f>IF(F1795="","",COUNTIFS(ex_chave_oc,F1795,ex_cancelada,"&lt;&gt;Sim"))</f>
        <v/>
      </c>
      <c r="R1795" s="51">
        <f>IF(P1795="","",IF(AND(P1795=1,N(Q1795)&gt;0),1,0))</f>
        <v/>
      </c>
      <c r="S1795" s="30">
        <f>IF(P1795="","",IF(F1795="","ERRO: data prevista ausente ou inválida",IF(O1795=0,"Duplicada: contada uma vez",IF(N(G1795)=0,"ERRO: tarefa fora do Plano Mestre",IF(P1795=0,"Tarefa retirada do plano: não conta","OK")))))</f>
        <v/>
      </c>
    </row>
    <row r="1796">
      <c r="A1796" s="29" t="n"/>
      <c r="B1796" s="25" t="n"/>
      <c r="C1796" s="49" t="n"/>
      <c r="D1796" s="29" t="n"/>
      <c r="E1796" s="23">
        <f>IF(OR(A1796="",B1796=""),"",A1796&amp;"|"&amp;B1796)</f>
        <v/>
      </c>
      <c r="F1796" s="30">
        <f>IF(OR(E1796="",NOT(ISNUMBER(C1796))),"",E1796&amp;"|"&amp;YEAR(C1796)&amp;"-"&amp;RIGHT("0"&amp;MONTH(C1796),2)&amp;"-"&amp;RIGHT("0"&amp;DAY(C1796),2))</f>
        <v/>
      </c>
      <c r="G1796" s="26">
        <f>IF(E1796="","",IFERROR(MATCH(E1796,pl_chave,0),0))</f>
        <v/>
      </c>
      <c r="H1796" s="23">
        <f>IF(G1796="","",IF(G1796=0,"Tarefa fora do plano",INDEX(pl_tag,G1796)))</f>
        <v/>
      </c>
      <c r="I1796" s="30">
        <f>IF(N(G1796)=0,"",INDEX(pl_atividade,G1796))</f>
        <v/>
      </c>
      <c r="J1796" s="50">
        <f>IF(N(G1796)=0,"",INDEX(pl_especialidade,G1796))</f>
        <v/>
      </c>
      <c r="K1796" s="28">
        <f>IF(N(G1796)=0,"",INDEX(pl_duracao,G1796))</f>
        <v/>
      </c>
      <c r="L1796" s="39">
        <f>IF(ISNUMBER(C1796),YEAR(C1796),"")</f>
        <v/>
      </c>
      <c r="M1796" s="39">
        <f>IF(ISNUMBER(C1796),MONTH(C1796),"")</f>
        <v/>
      </c>
      <c r="N1796" s="23">
        <f>IF(L1796="","",IF(NOT(ISNUMBER(crono_ano)),"Informe o ano",IF(L1796&lt;crono_ano,"Antes do ano",IF(L1796&gt;crono_ano,"Depois do ano","No ano"))))</f>
        <v/>
      </c>
      <c r="O1796" s="39">
        <f>IF(F1796="","",IF(COUNTIF(F$7:F1796,F1796)=1,1,0))</f>
        <v/>
      </c>
      <c r="P1796" s="39">
        <f>IF(A1796&amp;B1796&amp;C1796="","",IF(AND(O1796=1,N(G1796)&gt;0),IF(INDEX(pl_ativa,MAX(1,N(G1796)))="Sim",1,0),0))</f>
        <v/>
      </c>
      <c r="Q1796" s="39">
        <f>IF(F1796="","",COUNTIFS(ex_chave_oc,F1796,ex_cancelada,"&lt;&gt;Sim"))</f>
        <v/>
      </c>
      <c r="R1796" s="51">
        <f>IF(P1796="","",IF(AND(P1796=1,N(Q1796)&gt;0),1,0))</f>
        <v/>
      </c>
      <c r="S1796" s="30">
        <f>IF(P1796="","",IF(F1796="","ERRO: data prevista ausente ou inválida",IF(O1796=0,"Duplicada: contada uma vez",IF(N(G1796)=0,"ERRO: tarefa fora do Plano Mestre",IF(P1796=0,"Tarefa retirada do plano: não conta","OK")))))</f>
        <v/>
      </c>
    </row>
    <row r="1797">
      <c r="A1797" s="29" t="n"/>
      <c r="B1797" s="25" t="n"/>
      <c r="C1797" s="49" t="n"/>
      <c r="D1797" s="29" t="n"/>
      <c r="E1797" s="23">
        <f>IF(OR(A1797="",B1797=""),"",A1797&amp;"|"&amp;B1797)</f>
        <v/>
      </c>
      <c r="F1797" s="30">
        <f>IF(OR(E1797="",NOT(ISNUMBER(C1797))),"",E1797&amp;"|"&amp;YEAR(C1797)&amp;"-"&amp;RIGHT("0"&amp;MONTH(C1797),2)&amp;"-"&amp;RIGHT("0"&amp;DAY(C1797),2))</f>
        <v/>
      </c>
      <c r="G1797" s="26">
        <f>IF(E1797="","",IFERROR(MATCH(E1797,pl_chave,0),0))</f>
        <v/>
      </c>
      <c r="H1797" s="23">
        <f>IF(G1797="","",IF(G1797=0,"Tarefa fora do plano",INDEX(pl_tag,G1797)))</f>
        <v/>
      </c>
      <c r="I1797" s="30">
        <f>IF(N(G1797)=0,"",INDEX(pl_atividade,G1797))</f>
        <v/>
      </c>
      <c r="J1797" s="50">
        <f>IF(N(G1797)=0,"",INDEX(pl_especialidade,G1797))</f>
        <v/>
      </c>
      <c r="K1797" s="28">
        <f>IF(N(G1797)=0,"",INDEX(pl_duracao,G1797))</f>
        <v/>
      </c>
      <c r="L1797" s="39">
        <f>IF(ISNUMBER(C1797),YEAR(C1797),"")</f>
        <v/>
      </c>
      <c r="M1797" s="39">
        <f>IF(ISNUMBER(C1797),MONTH(C1797),"")</f>
        <v/>
      </c>
      <c r="N1797" s="23">
        <f>IF(L1797="","",IF(NOT(ISNUMBER(crono_ano)),"Informe o ano",IF(L1797&lt;crono_ano,"Antes do ano",IF(L1797&gt;crono_ano,"Depois do ano","No ano"))))</f>
        <v/>
      </c>
      <c r="O1797" s="39">
        <f>IF(F1797="","",IF(COUNTIF(F$7:F1797,F1797)=1,1,0))</f>
        <v/>
      </c>
      <c r="P1797" s="39">
        <f>IF(A1797&amp;B1797&amp;C1797="","",IF(AND(O1797=1,N(G1797)&gt;0),IF(INDEX(pl_ativa,MAX(1,N(G1797)))="Sim",1,0),0))</f>
        <v/>
      </c>
      <c r="Q1797" s="39">
        <f>IF(F1797="","",COUNTIFS(ex_chave_oc,F1797,ex_cancelada,"&lt;&gt;Sim"))</f>
        <v/>
      </c>
      <c r="R1797" s="51">
        <f>IF(P1797="","",IF(AND(P1797=1,N(Q1797)&gt;0),1,0))</f>
        <v/>
      </c>
      <c r="S1797" s="30">
        <f>IF(P1797="","",IF(F1797="","ERRO: data prevista ausente ou inválida",IF(O1797=0,"Duplicada: contada uma vez",IF(N(G1797)=0,"ERRO: tarefa fora do Plano Mestre",IF(P1797=0,"Tarefa retirada do plano: não conta","OK")))))</f>
        <v/>
      </c>
    </row>
    <row r="1798">
      <c r="A1798" s="29" t="n"/>
      <c r="B1798" s="25" t="n"/>
      <c r="C1798" s="49" t="n"/>
      <c r="D1798" s="29" t="n"/>
      <c r="E1798" s="23">
        <f>IF(OR(A1798="",B1798=""),"",A1798&amp;"|"&amp;B1798)</f>
        <v/>
      </c>
      <c r="F1798" s="30">
        <f>IF(OR(E1798="",NOT(ISNUMBER(C1798))),"",E1798&amp;"|"&amp;YEAR(C1798)&amp;"-"&amp;RIGHT("0"&amp;MONTH(C1798),2)&amp;"-"&amp;RIGHT("0"&amp;DAY(C1798),2))</f>
        <v/>
      </c>
      <c r="G1798" s="26">
        <f>IF(E1798="","",IFERROR(MATCH(E1798,pl_chave,0),0))</f>
        <v/>
      </c>
      <c r="H1798" s="23">
        <f>IF(G1798="","",IF(G1798=0,"Tarefa fora do plano",INDEX(pl_tag,G1798)))</f>
        <v/>
      </c>
      <c r="I1798" s="30">
        <f>IF(N(G1798)=0,"",INDEX(pl_atividade,G1798))</f>
        <v/>
      </c>
      <c r="J1798" s="50">
        <f>IF(N(G1798)=0,"",INDEX(pl_especialidade,G1798))</f>
        <v/>
      </c>
      <c r="K1798" s="28">
        <f>IF(N(G1798)=0,"",INDEX(pl_duracao,G1798))</f>
        <v/>
      </c>
      <c r="L1798" s="39">
        <f>IF(ISNUMBER(C1798),YEAR(C1798),"")</f>
        <v/>
      </c>
      <c r="M1798" s="39">
        <f>IF(ISNUMBER(C1798),MONTH(C1798),"")</f>
        <v/>
      </c>
      <c r="N1798" s="23">
        <f>IF(L1798="","",IF(NOT(ISNUMBER(crono_ano)),"Informe o ano",IF(L1798&lt;crono_ano,"Antes do ano",IF(L1798&gt;crono_ano,"Depois do ano","No ano"))))</f>
        <v/>
      </c>
      <c r="O1798" s="39">
        <f>IF(F1798="","",IF(COUNTIF(F$7:F1798,F1798)=1,1,0))</f>
        <v/>
      </c>
      <c r="P1798" s="39">
        <f>IF(A1798&amp;B1798&amp;C1798="","",IF(AND(O1798=1,N(G1798)&gt;0),IF(INDEX(pl_ativa,MAX(1,N(G1798)))="Sim",1,0),0))</f>
        <v/>
      </c>
      <c r="Q1798" s="39">
        <f>IF(F1798="","",COUNTIFS(ex_chave_oc,F1798,ex_cancelada,"&lt;&gt;Sim"))</f>
        <v/>
      </c>
      <c r="R1798" s="51">
        <f>IF(P1798="","",IF(AND(P1798=1,N(Q1798)&gt;0),1,0))</f>
        <v/>
      </c>
      <c r="S1798" s="30">
        <f>IF(P1798="","",IF(F1798="","ERRO: data prevista ausente ou inválida",IF(O1798=0,"Duplicada: contada uma vez",IF(N(G1798)=0,"ERRO: tarefa fora do Plano Mestre",IF(P1798=0,"Tarefa retirada do plano: não conta","OK")))))</f>
        <v/>
      </c>
    </row>
    <row r="1799">
      <c r="A1799" s="29" t="n"/>
      <c r="B1799" s="25" t="n"/>
      <c r="C1799" s="49" t="n"/>
      <c r="D1799" s="29" t="n"/>
      <c r="E1799" s="23">
        <f>IF(OR(A1799="",B1799=""),"",A1799&amp;"|"&amp;B1799)</f>
        <v/>
      </c>
      <c r="F1799" s="30">
        <f>IF(OR(E1799="",NOT(ISNUMBER(C1799))),"",E1799&amp;"|"&amp;YEAR(C1799)&amp;"-"&amp;RIGHT("0"&amp;MONTH(C1799),2)&amp;"-"&amp;RIGHT("0"&amp;DAY(C1799),2))</f>
        <v/>
      </c>
      <c r="G1799" s="26">
        <f>IF(E1799="","",IFERROR(MATCH(E1799,pl_chave,0),0))</f>
        <v/>
      </c>
      <c r="H1799" s="23">
        <f>IF(G1799="","",IF(G1799=0,"Tarefa fora do plano",INDEX(pl_tag,G1799)))</f>
        <v/>
      </c>
      <c r="I1799" s="30">
        <f>IF(N(G1799)=0,"",INDEX(pl_atividade,G1799))</f>
        <v/>
      </c>
      <c r="J1799" s="50">
        <f>IF(N(G1799)=0,"",INDEX(pl_especialidade,G1799))</f>
        <v/>
      </c>
      <c r="K1799" s="28">
        <f>IF(N(G1799)=0,"",INDEX(pl_duracao,G1799))</f>
        <v/>
      </c>
      <c r="L1799" s="39">
        <f>IF(ISNUMBER(C1799),YEAR(C1799),"")</f>
        <v/>
      </c>
      <c r="M1799" s="39">
        <f>IF(ISNUMBER(C1799),MONTH(C1799),"")</f>
        <v/>
      </c>
      <c r="N1799" s="23">
        <f>IF(L1799="","",IF(NOT(ISNUMBER(crono_ano)),"Informe o ano",IF(L1799&lt;crono_ano,"Antes do ano",IF(L1799&gt;crono_ano,"Depois do ano","No ano"))))</f>
        <v/>
      </c>
      <c r="O1799" s="39">
        <f>IF(F1799="","",IF(COUNTIF(F$7:F1799,F1799)=1,1,0))</f>
        <v/>
      </c>
      <c r="P1799" s="39">
        <f>IF(A1799&amp;B1799&amp;C1799="","",IF(AND(O1799=1,N(G1799)&gt;0),IF(INDEX(pl_ativa,MAX(1,N(G1799)))="Sim",1,0),0))</f>
        <v/>
      </c>
      <c r="Q1799" s="39">
        <f>IF(F1799="","",COUNTIFS(ex_chave_oc,F1799,ex_cancelada,"&lt;&gt;Sim"))</f>
        <v/>
      </c>
      <c r="R1799" s="51">
        <f>IF(P1799="","",IF(AND(P1799=1,N(Q1799)&gt;0),1,0))</f>
        <v/>
      </c>
      <c r="S1799" s="30">
        <f>IF(P1799="","",IF(F1799="","ERRO: data prevista ausente ou inválida",IF(O1799=0,"Duplicada: contada uma vez",IF(N(G1799)=0,"ERRO: tarefa fora do Plano Mestre",IF(P1799=0,"Tarefa retirada do plano: não conta","OK")))))</f>
        <v/>
      </c>
    </row>
    <row r="1800">
      <c r="A1800" s="29" t="n"/>
      <c r="B1800" s="25" t="n"/>
      <c r="C1800" s="49" t="n"/>
      <c r="D1800" s="29" t="n"/>
      <c r="E1800" s="23">
        <f>IF(OR(A1800="",B1800=""),"",A1800&amp;"|"&amp;B1800)</f>
        <v/>
      </c>
      <c r="F1800" s="30">
        <f>IF(OR(E1800="",NOT(ISNUMBER(C1800))),"",E1800&amp;"|"&amp;YEAR(C1800)&amp;"-"&amp;RIGHT("0"&amp;MONTH(C1800),2)&amp;"-"&amp;RIGHT("0"&amp;DAY(C1800),2))</f>
        <v/>
      </c>
      <c r="G1800" s="26">
        <f>IF(E1800="","",IFERROR(MATCH(E1800,pl_chave,0),0))</f>
        <v/>
      </c>
      <c r="H1800" s="23">
        <f>IF(G1800="","",IF(G1800=0,"Tarefa fora do plano",INDEX(pl_tag,G1800)))</f>
        <v/>
      </c>
      <c r="I1800" s="30">
        <f>IF(N(G1800)=0,"",INDEX(pl_atividade,G1800))</f>
        <v/>
      </c>
      <c r="J1800" s="50">
        <f>IF(N(G1800)=0,"",INDEX(pl_especialidade,G1800))</f>
        <v/>
      </c>
      <c r="K1800" s="28">
        <f>IF(N(G1800)=0,"",INDEX(pl_duracao,G1800))</f>
        <v/>
      </c>
      <c r="L1800" s="39">
        <f>IF(ISNUMBER(C1800),YEAR(C1800),"")</f>
        <v/>
      </c>
      <c r="M1800" s="39">
        <f>IF(ISNUMBER(C1800),MONTH(C1800),"")</f>
        <v/>
      </c>
      <c r="N1800" s="23">
        <f>IF(L1800="","",IF(NOT(ISNUMBER(crono_ano)),"Informe o ano",IF(L1800&lt;crono_ano,"Antes do ano",IF(L1800&gt;crono_ano,"Depois do ano","No ano"))))</f>
        <v/>
      </c>
      <c r="O1800" s="39">
        <f>IF(F1800="","",IF(COUNTIF(F$7:F1800,F1800)=1,1,0))</f>
        <v/>
      </c>
      <c r="P1800" s="39">
        <f>IF(A1800&amp;B1800&amp;C1800="","",IF(AND(O1800=1,N(G1800)&gt;0),IF(INDEX(pl_ativa,MAX(1,N(G1800)))="Sim",1,0),0))</f>
        <v/>
      </c>
      <c r="Q1800" s="39">
        <f>IF(F1800="","",COUNTIFS(ex_chave_oc,F1800,ex_cancelada,"&lt;&gt;Sim"))</f>
        <v/>
      </c>
      <c r="R1800" s="51">
        <f>IF(P1800="","",IF(AND(P1800=1,N(Q1800)&gt;0),1,0))</f>
        <v/>
      </c>
      <c r="S1800" s="30">
        <f>IF(P1800="","",IF(F1800="","ERRO: data prevista ausente ou inválida",IF(O1800=0,"Duplicada: contada uma vez",IF(N(G1800)=0,"ERRO: tarefa fora do Plano Mestre",IF(P1800=0,"Tarefa retirada do plano: não conta","OK")))))</f>
        <v/>
      </c>
    </row>
    <row r="1801">
      <c r="A1801" s="29" t="n"/>
      <c r="B1801" s="25" t="n"/>
      <c r="C1801" s="49" t="n"/>
      <c r="D1801" s="29" t="n"/>
      <c r="E1801" s="23">
        <f>IF(OR(A1801="",B1801=""),"",A1801&amp;"|"&amp;B1801)</f>
        <v/>
      </c>
      <c r="F1801" s="30">
        <f>IF(OR(E1801="",NOT(ISNUMBER(C1801))),"",E1801&amp;"|"&amp;YEAR(C1801)&amp;"-"&amp;RIGHT("0"&amp;MONTH(C1801),2)&amp;"-"&amp;RIGHT("0"&amp;DAY(C1801),2))</f>
        <v/>
      </c>
      <c r="G1801" s="26">
        <f>IF(E1801="","",IFERROR(MATCH(E1801,pl_chave,0),0))</f>
        <v/>
      </c>
      <c r="H1801" s="23">
        <f>IF(G1801="","",IF(G1801=0,"Tarefa fora do plano",INDEX(pl_tag,G1801)))</f>
        <v/>
      </c>
      <c r="I1801" s="30">
        <f>IF(N(G1801)=0,"",INDEX(pl_atividade,G1801))</f>
        <v/>
      </c>
      <c r="J1801" s="50">
        <f>IF(N(G1801)=0,"",INDEX(pl_especialidade,G1801))</f>
        <v/>
      </c>
      <c r="K1801" s="28">
        <f>IF(N(G1801)=0,"",INDEX(pl_duracao,G1801))</f>
        <v/>
      </c>
      <c r="L1801" s="39">
        <f>IF(ISNUMBER(C1801),YEAR(C1801),"")</f>
        <v/>
      </c>
      <c r="M1801" s="39">
        <f>IF(ISNUMBER(C1801),MONTH(C1801),"")</f>
        <v/>
      </c>
      <c r="N1801" s="23">
        <f>IF(L1801="","",IF(NOT(ISNUMBER(crono_ano)),"Informe o ano",IF(L1801&lt;crono_ano,"Antes do ano",IF(L1801&gt;crono_ano,"Depois do ano","No ano"))))</f>
        <v/>
      </c>
      <c r="O1801" s="39">
        <f>IF(F1801="","",IF(COUNTIF(F$7:F1801,F1801)=1,1,0))</f>
        <v/>
      </c>
      <c r="P1801" s="39">
        <f>IF(A1801&amp;B1801&amp;C1801="","",IF(AND(O1801=1,N(G1801)&gt;0),IF(INDEX(pl_ativa,MAX(1,N(G1801)))="Sim",1,0),0))</f>
        <v/>
      </c>
      <c r="Q1801" s="39">
        <f>IF(F1801="","",COUNTIFS(ex_chave_oc,F1801,ex_cancelada,"&lt;&gt;Sim"))</f>
        <v/>
      </c>
      <c r="R1801" s="51">
        <f>IF(P1801="","",IF(AND(P1801=1,N(Q1801)&gt;0),1,0))</f>
        <v/>
      </c>
      <c r="S1801" s="30">
        <f>IF(P1801="","",IF(F1801="","ERRO: data prevista ausente ou inválida",IF(O1801=0,"Duplicada: contada uma vez",IF(N(G1801)=0,"ERRO: tarefa fora do Plano Mestre",IF(P1801=0,"Tarefa retirada do plano: não conta","OK")))))</f>
        <v/>
      </c>
    </row>
    <row r="1802">
      <c r="A1802" s="29" t="n"/>
      <c r="B1802" s="25" t="n"/>
      <c r="C1802" s="49" t="n"/>
      <c r="D1802" s="29" t="n"/>
      <c r="E1802" s="23">
        <f>IF(OR(A1802="",B1802=""),"",A1802&amp;"|"&amp;B1802)</f>
        <v/>
      </c>
      <c r="F1802" s="30">
        <f>IF(OR(E1802="",NOT(ISNUMBER(C1802))),"",E1802&amp;"|"&amp;YEAR(C1802)&amp;"-"&amp;RIGHT("0"&amp;MONTH(C1802),2)&amp;"-"&amp;RIGHT("0"&amp;DAY(C1802),2))</f>
        <v/>
      </c>
      <c r="G1802" s="26">
        <f>IF(E1802="","",IFERROR(MATCH(E1802,pl_chave,0),0))</f>
        <v/>
      </c>
      <c r="H1802" s="23">
        <f>IF(G1802="","",IF(G1802=0,"Tarefa fora do plano",INDEX(pl_tag,G1802)))</f>
        <v/>
      </c>
      <c r="I1802" s="30">
        <f>IF(N(G1802)=0,"",INDEX(pl_atividade,G1802))</f>
        <v/>
      </c>
      <c r="J1802" s="50">
        <f>IF(N(G1802)=0,"",INDEX(pl_especialidade,G1802))</f>
        <v/>
      </c>
      <c r="K1802" s="28">
        <f>IF(N(G1802)=0,"",INDEX(pl_duracao,G1802))</f>
        <v/>
      </c>
      <c r="L1802" s="39">
        <f>IF(ISNUMBER(C1802),YEAR(C1802),"")</f>
        <v/>
      </c>
      <c r="M1802" s="39">
        <f>IF(ISNUMBER(C1802),MONTH(C1802),"")</f>
        <v/>
      </c>
      <c r="N1802" s="23">
        <f>IF(L1802="","",IF(NOT(ISNUMBER(crono_ano)),"Informe o ano",IF(L1802&lt;crono_ano,"Antes do ano",IF(L1802&gt;crono_ano,"Depois do ano","No ano"))))</f>
        <v/>
      </c>
      <c r="O1802" s="39">
        <f>IF(F1802="","",IF(COUNTIF(F$7:F1802,F1802)=1,1,0))</f>
        <v/>
      </c>
      <c r="P1802" s="39">
        <f>IF(A1802&amp;B1802&amp;C1802="","",IF(AND(O1802=1,N(G1802)&gt;0),IF(INDEX(pl_ativa,MAX(1,N(G1802)))="Sim",1,0),0))</f>
        <v/>
      </c>
      <c r="Q1802" s="39">
        <f>IF(F1802="","",COUNTIFS(ex_chave_oc,F1802,ex_cancelada,"&lt;&gt;Sim"))</f>
        <v/>
      </c>
      <c r="R1802" s="51">
        <f>IF(P1802="","",IF(AND(P1802=1,N(Q1802)&gt;0),1,0))</f>
        <v/>
      </c>
      <c r="S1802" s="30">
        <f>IF(P1802="","",IF(F1802="","ERRO: data prevista ausente ou inválida",IF(O1802=0,"Duplicada: contada uma vez",IF(N(G1802)=0,"ERRO: tarefa fora do Plano Mestre",IF(P1802=0,"Tarefa retirada do plano: não conta","OK")))))</f>
        <v/>
      </c>
    </row>
    <row r="1803">
      <c r="A1803" s="29" t="n"/>
      <c r="B1803" s="25" t="n"/>
      <c r="C1803" s="49" t="n"/>
      <c r="D1803" s="29" t="n"/>
      <c r="E1803" s="23">
        <f>IF(OR(A1803="",B1803=""),"",A1803&amp;"|"&amp;B1803)</f>
        <v/>
      </c>
      <c r="F1803" s="30">
        <f>IF(OR(E1803="",NOT(ISNUMBER(C1803))),"",E1803&amp;"|"&amp;YEAR(C1803)&amp;"-"&amp;RIGHT("0"&amp;MONTH(C1803),2)&amp;"-"&amp;RIGHT("0"&amp;DAY(C1803),2))</f>
        <v/>
      </c>
      <c r="G1803" s="26">
        <f>IF(E1803="","",IFERROR(MATCH(E1803,pl_chave,0),0))</f>
        <v/>
      </c>
      <c r="H1803" s="23">
        <f>IF(G1803="","",IF(G1803=0,"Tarefa fora do plano",INDEX(pl_tag,G1803)))</f>
        <v/>
      </c>
      <c r="I1803" s="30">
        <f>IF(N(G1803)=0,"",INDEX(pl_atividade,G1803))</f>
        <v/>
      </c>
      <c r="J1803" s="50">
        <f>IF(N(G1803)=0,"",INDEX(pl_especialidade,G1803))</f>
        <v/>
      </c>
      <c r="K1803" s="28">
        <f>IF(N(G1803)=0,"",INDEX(pl_duracao,G1803))</f>
        <v/>
      </c>
      <c r="L1803" s="39">
        <f>IF(ISNUMBER(C1803),YEAR(C1803),"")</f>
        <v/>
      </c>
      <c r="M1803" s="39">
        <f>IF(ISNUMBER(C1803),MONTH(C1803),"")</f>
        <v/>
      </c>
      <c r="N1803" s="23">
        <f>IF(L1803="","",IF(NOT(ISNUMBER(crono_ano)),"Informe o ano",IF(L1803&lt;crono_ano,"Antes do ano",IF(L1803&gt;crono_ano,"Depois do ano","No ano"))))</f>
        <v/>
      </c>
      <c r="O1803" s="39">
        <f>IF(F1803="","",IF(COUNTIF(F$7:F1803,F1803)=1,1,0))</f>
        <v/>
      </c>
      <c r="P1803" s="39">
        <f>IF(A1803&amp;B1803&amp;C1803="","",IF(AND(O1803=1,N(G1803)&gt;0),IF(INDEX(pl_ativa,MAX(1,N(G1803)))="Sim",1,0),0))</f>
        <v/>
      </c>
      <c r="Q1803" s="39">
        <f>IF(F1803="","",COUNTIFS(ex_chave_oc,F1803,ex_cancelada,"&lt;&gt;Sim"))</f>
        <v/>
      </c>
      <c r="R1803" s="51">
        <f>IF(P1803="","",IF(AND(P1803=1,N(Q1803)&gt;0),1,0))</f>
        <v/>
      </c>
      <c r="S1803" s="30">
        <f>IF(P1803="","",IF(F1803="","ERRO: data prevista ausente ou inválida",IF(O1803=0,"Duplicada: contada uma vez",IF(N(G1803)=0,"ERRO: tarefa fora do Plano Mestre",IF(P1803=0,"Tarefa retirada do plano: não conta","OK")))))</f>
        <v/>
      </c>
    </row>
    <row r="1804">
      <c r="A1804" s="29" t="n"/>
      <c r="B1804" s="25" t="n"/>
      <c r="C1804" s="49" t="n"/>
      <c r="D1804" s="29" t="n"/>
      <c r="E1804" s="23">
        <f>IF(OR(A1804="",B1804=""),"",A1804&amp;"|"&amp;B1804)</f>
        <v/>
      </c>
      <c r="F1804" s="30">
        <f>IF(OR(E1804="",NOT(ISNUMBER(C1804))),"",E1804&amp;"|"&amp;YEAR(C1804)&amp;"-"&amp;RIGHT("0"&amp;MONTH(C1804),2)&amp;"-"&amp;RIGHT("0"&amp;DAY(C1804),2))</f>
        <v/>
      </c>
      <c r="G1804" s="26">
        <f>IF(E1804="","",IFERROR(MATCH(E1804,pl_chave,0),0))</f>
        <v/>
      </c>
      <c r="H1804" s="23">
        <f>IF(G1804="","",IF(G1804=0,"Tarefa fora do plano",INDEX(pl_tag,G1804)))</f>
        <v/>
      </c>
      <c r="I1804" s="30">
        <f>IF(N(G1804)=0,"",INDEX(pl_atividade,G1804))</f>
        <v/>
      </c>
      <c r="J1804" s="50">
        <f>IF(N(G1804)=0,"",INDEX(pl_especialidade,G1804))</f>
        <v/>
      </c>
      <c r="K1804" s="28">
        <f>IF(N(G1804)=0,"",INDEX(pl_duracao,G1804))</f>
        <v/>
      </c>
      <c r="L1804" s="39">
        <f>IF(ISNUMBER(C1804),YEAR(C1804),"")</f>
        <v/>
      </c>
      <c r="M1804" s="39">
        <f>IF(ISNUMBER(C1804),MONTH(C1804),"")</f>
        <v/>
      </c>
      <c r="N1804" s="23">
        <f>IF(L1804="","",IF(NOT(ISNUMBER(crono_ano)),"Informe o ano",IF(L1804&lt;crono_ano,"Antes do ano",IF(L1804&gt;crono_ano,"Depois do ano","No ano"))))</f>
        <v/>
      </c>
      <c r="O1804" s="39">
        <f>IF(F1804="","",IF(COUNTIF(F$7:F1804,F1804)=1,1,0))</f>
        <v/>
      </c>
      <c r="P1804" s="39">
        <f>IF(A1804&amp;B1804&amp;C1804="","",IF(AND(O1804=1,N(G1804)&gt;0),IF(INDEX(pl_ativa,MAX(1,N(G1804)))="Sim",1,0),0))</f>
        <v/>
      </c>
      <c r="Q1804" s="39">
        <f>IF(F1804="","",COUNTIFS(ex_chave_oc,F1804,ex_cancelada,"&lt;&gt;Sim"))</f>
        <v/>
      </c>
      <c r="R1804" s="51">
        <f>IF(P1804="","",IF(AND(P1804=1,N(Q1804)&gt;0),1,0))</f>
        <v/>
      </c>
      <c r="S1804" s="30">
        <f>IF(P1804="","",IF(F1804="","ERRO: data prevista ausente ou inválida",IF(O1804=0,"Duplicada: contada uma vez",IF(N(G1804)=0,"ERRO: tarefa fora do Plano Mestre",IF(P1804=0,"Tarefa retirada do plano: não conta","OK")))))</f>
        <v/>
      </c>
    </row>
    <row r="1805">
      <c r="A1805" s="29" t="n"/>
      <c r="B1805" s="25" t="n"/>
      <c r="C1805" s="49" t="n"/>
      <c r="D1805" s="29" t="n"/>
      <c r="E1805" s="23">
        <f>IF(OR(A1805="",B1805=""),"",A1805&amp;"|"&amp;B1805)</f>
        <v/>
      </c>
      <c r="F1805" s="30">
        <f>IF(OR(E1805="",NOT(ISNUMBER(C1805))),"",E1805&amp;"|"&amp;YEAR(C1805)&amp;"-"&amp;RIGHT("0"&amp;MONTH(C1805),2)&amp;"-"&amp;RIGHT("0"&amp;DAY(C1805),2))</f>
        <v/>
      </c>
      <c r="G1805" s="26">
        <f>IF(E1805="","",IFERROR(MATCH(E1805,pl_chave,0),0))</f>
        <v/>
      </c>
      <c r="H1805" s="23">
        <f>IF(G1805="","",IF(G1805=0,"Tarefa fora do plano",INDEX(pl_tag,G1805)))</f>
        <v/>
      </c>
      <c r="I1805" s="30">
        <f>IF(N(G1805)=0,"",INDEX(pl_atividade,G1805))</f>
        <v/>
      </c>
      <c r="J1805" s="50">
        <f>IF(N(G1805)=0,"",INDEX(pl_especialidade,G1805))</f>
        <v/>
      </c>
      <c r="K1805" s="28">
        <f>IF(N(G1805)=0,"",INDEX(pl_duracao,G1805))</f>
        <v/>
      </c>
      <c r="L1805" s="39">
        <f>IF(ISNUMBER(C1805),YEAR(C1805),"")</f>
        <v/>
      </c>
      <c r="M1805" s="39">
        <f>IF(ISNUMBER(C1805),MONTH(C1805),"")</f>
        <v/>
      </c>
      <c r="N1805" s="23">
        <f>IF(L1805="","",IF(NOT(ISNUMBER(crono_ano)),"Informe o ano",IF(L1805&lt;crono_ano,"Antes do ano",IF(L1805&gt;crono_ano,"Depois do ano","No ano"))))</f>
        <v/>
      </c>
      <c r="O1805" s="39">
        <f>IF(F1805="","",IF(COUNTIF(F$7:F1805,F1805)=1,1,0))</f>
        <v/>
      </c>
      <c r="P1805" s="39">
        <f>IF(A1805&amp;B1805&amp;C1805="","",IF(AND(O1805=1,N(G1805)&gt;0),IF(INDEX(pl_ativa,MAX(1,N(G1805)))="Sim",1,0),0))</f>
        <v/>
      </c>
      <c r="Q1805" s="39">
        <f>IF(F1805="","",COUNTIFS(ex_chave_oc,F1805,ex_cancelada,"&lt;&gt;Sim"))</f>
        <v/>
      </c>
      <c r="R1805" s="51">
        <f>IF(P1805="","",IF(AND(P1805=1,N(Q1805)&gt;0),1,0))</f>
        <v/>
      </c>
      <c r="S1805" s="30">
        <f>IF(P1805="","",IF(F1805="","ERRO: data prevista ausente ou inválida",IF(O1805=0,"Duplicada: contada uma vez",IF(N(G1805)=0,"ERRO: tarefa fora do Plano Mestre",IF(P1805=0,"Tarefa retirada do plano: não conta","OK")))))</f>
        <v/>
      </c>
    </row>
    <row r="1806">
      <c r="A1806" s="29" t="n"/>
      <c r="B1806" s="25" t="n"/>
      <c r="C1806" s="49" t="n"/>
      <c r="D1806" s="29" t="n"/>
      <c r="E1806" s="23">
        <f>IF(OR(A1806="",B1806=""),"",A1806&amp;"|"&amp;B1806)</f>
        <v/>
      </c>
      <c r="F1806" s="30">
        <f>IF(OR(E1806="",NOT(ISNUMBER(C1806))),"",E1806&amp;"|"&amp;YEAR(C1806)&amp;"-"&amp;RIGHT("0"&amp;MONTH(C1806),2)&amp;"-"&amp;RIGHT("0"&amp;DAY(C1806),2))</f>
        <v/>
      </c>
      <c r="G1806" s="26">
        <f>IF(E1806="","",IFERROR(MATCH(E1806,pl_chave,0),0))</f>
        <v/>
      </c>
      <c r="H1806" s="23">
        <f>IF(G1806="","",IF(G1806=0,"Tarefa fora do plano",INDEX(pl_tag,G1806)))</f>
        <v/>
      </c>
      <c r="I1806" s="30">
        <f>IF(N(G1806)=0,"",INDEX(pl_atividade,G1806))</f>
        <v/>
      </c>
      <c r="J1806" s="50">
        <f>IF(N(G1806)=0,"",INDEX(pl_especialidade,G1806))</f>
        <v/>
      </c>
      <c r="K1806" s="28">
        <f>IF(N(G1806)=0,"",INDEX(pl_duracao,G1806))</f>
        <v/>
      </c>
      <c r="L1806" s="39">
        <f>IF(ISNUMBER(C1806),YEAR(C1806),"")</f>
        <v/>
      </c>
      <c r="M1806" s="39">
        <f>IF(ISNUMBER(C1806),MONTH(C1806),"")</f>
        <v/>
      </c>
      <c r="N1806" s="23">
        <f>IF(L1806="","",IF(NOT(ISNUMBER(crono_ano)),"Informe o ano",IF(L1806&lt;crono_ano,"Antes do ano",IF(L1806&gt;crono_ano,"Depois do ano","No ano"))))</f>
        <v/>
      </c>
      <c r="O1806" s="39">
        <f>IF(F1806="","",IF(COUNTIF(F$7:F1806,F1806)=1,1,0))</f>
        <v/>
      </c>
      <c r="P1806" s="39">
        <f>IF(A1806&amp;B1806&amp;C1806="","",IF(AND(O1806=1,N(G1806)&gt;0),IF(INDEX(pl_ativa,MAX(1,N(G1806)))="Sim",1,0),0))</f>
        <v/>
      </c>
      <c r="Q1806" s="39">
        <f>IF(F1806="","",COUNTIFS(ex_chave_oc,F1806,ex_cancelada,"&lt;&gt;Sim"))</f>
        <v/>
      </c>
      <c r="R1806" s="51">
        <f>IF(P1806="","",IF(AND(P1806=1,N(Q1806)&gt;0),1,0))</f>
        <v/>
      </c>
      <c r="S1806" s="30">
        <f>IF(P1806="","",IF(F1806="","ERRO: data prevista ausente ou inválida",IF(O1806=0,"Duplicada: contada uma vez",IF(N(G1806)=0,"ERRO: tarefa fora do Plano Mestre",IF(P1806=0,"Tarefa retirada do plano: não conta","OK")))))</f>
        <v/>
      </c>
    </row>
    <row r="1807">
      <c r="A1807" s="29" t="n"/>
      <c r="B1807" s="25" t="n"/>
      <c r="C1807" s="49" t="n"/>
      <c r="D1807" s="29" t="n"/>
      <c r="E1807" s="23">
        <f>IF(OR(A1807="",B1807=""),"",A1807&amp;"|"&amp;B1807)</f>
        <v/>
      </c>
      <c r="F1807" s="30">
        <f>IF(OR(E1807="",NOT(ISNUMBER(C1807))),"",E1807&amp;"|"&amp;YEAR(C1807)&amp;"-"&amp;RIGHT("0"&amp;MONTH(C1807),2)&amp;"-"&amp;RIGHT("0"&amp;DAY(C1807),2))</f>
        <v/>
      </c>
      <c r="G1807" s="26">
        <f>IF(E1807="","",IFERROR(MATCH(E1807,pl_chave,0),0))</f>
        <v/>
      </c>
      <c r="H1807" s="23">
        <f>IF(G1807="","",IF(G1807=0,"Tarefa fora do plano",INDEX(pl_tag,G1807)))</f>
        <v/>
      </c>
      <c r="I1807" s="30">
        <f>IF(N(G1807)=0,"",INDEX(pl_atividade,G1807))</f>
        <v/>
      </c>
      <c r="J1807" s="50">
        <f>IF(N(G1807)=0,"",INDEX(pl_especialidade,G1807))</f>
        <v/>
      </c>
      <c r="K1807" s="28">
        <f>IF(N(G1807)=0,"",INDEX(pl_duracao,G1807))</f>
        <v/>
      </c>
      <c r="L1807" s="39">
        <f>IF(ISNUMBER(C1807),YEAR(C1807),"")</f>
        <v/>
      </c>
      <c r="M1807" s="39">
        <f>IF(ISNUMBER(C1807),MONTH(C1807),"")</f>
        <v/>
      </c>
      <c r="N1807" s="23">
        <f>IF(L1807="","",IF(NOT(ISNUMBER(crono_ano)),"Informe o ano",IF(L1807&lt;crono_ano,"Antes do ano",IF(L1807&gt;crono_ano,"Depois do ano","No ano"))))</f>
        <v/>
      </c>
      <c r="O1807" s="39">
        <f>IF(F1807="","",IF(COUNTIF(F$7:F1807,F1807)=1,1,0))</f>
        <v/>
      </c>
      <c r="P1807" s="39">
        <f>IF(A1807&amp;B1807&amp;C1807="","",IF(AND(O1807=1,N(G1807)&gt;0),IF(INDEX(pl_ativa,MAX(1,N(G1807)))="Sim",1,0),0))</f>
        <v/>
      </c>
      <c r="Q1807" s="39">
        <f>IF(F1807="","",COUNTIFS(ex_chave_oc,F1807,ex_cancelada,"&lt;&gt;Sim"))</f>
        <v/>
      </c>
      <c r="R1807" s="51">
        <f>IF(P1807="","",IF(AND(P1807=1,N(Q1807)&gt;0),1,0))</f>
        <v/>
      </c>
      <c r="S1807" s="30">
        <f>IF(P1807="","",IF(F1807="","ERRO: data prevista ausente ou inválida",IF(O1807=0,"Duplicada: contada uma vez",IF(N(G1807)=0,"ERRO: tarefa fora do Plano Mestre",IF(P1807=0,"Tarefa retirada do plano: não conta","OK")))))</f>
        <v/>
      </c>
    </row>
    <row r="1808">
      <c r="A1808" s="29" t="n"/>
      <c r="B1808" s="25" t="n"/>
      <c r="C1808" s="49" t="n"/>
      <c r="D1808" s="29" t="n"/>
      <c r="E1808" s="23">
        <f>IF(OR(A1808="",B1808=""),"",A1808&amp;"|"&amp;B1808)</f>
        <v/>
      </c>
      <c r="F1808" s="30">
        <f>IF(OR(E1808="",NOT(ISNUMBER(C1808))),"",E1808&amp;"|"&amp;YEAR(C1808)&amp;"-"&amp;RIGHT("0"&amp;MONTH(C1808),2)&amp;"-"&amp;RIGHT("0"&amp;DAY(C1808),2))</f>
        <v/>
      </c>
      <c r="G1808" s="26">
        <f>IF(E1808="","",IFERROR(MATCH(E1808,pl_chave,0),0))</f>
        <v/>
      </c>
      <c r="H1808" s="23">
        <f>IF(G1808="","",IF(G1808=0,"Tarefa fora do plano",INDEX(pl_tag,G1808)))</f>
        <v/>
      </c>
      <c r="I1808" s="30">
        <f>IF(N(G1808)=0,"",INDEX(pl_atividade,G1808))</f>
        <v/>
      </c>
      <c r="J1808" s="50">
        <f>IF(N(G1808)=0,"",INDEX(pl_especialidade,G1808))</f>
        <v/>
      </c>
      <c r="K1808" s="28">
        <f>IF(N(G1808)=0,"",INDEX(pl_duracao,G1808))</f>
        <v/>
      </c>
      <c r="L1808" s="39">
        <f>IF(ISNUMBER(C1808),YEAR(C1808),"")</f>
        <v/>
      </c>
      <c r="M1808" s="39">
        <f>IF(ISNUMBER(C1808),MONTH(C1808),"")</f>
        <v/>
      </c>
      <c r="N1808" s="23">
        <f>IF(L1808="","",IF(NOT(ISNUMBER(crono_ano)),"Informe o ano",IF(L1808&lt;crono_ano,"Antes do ano",IF(L1808&gt;crono_ano,"Depois do ano","No ano"))))</f>
        <v/>
      </c>
      <c r="O1808" s="39">
        <f>IF(F1808="","",IF(COUNTIF(F$7:F1808,F1808)=1,1,0))</f>
        <v/>
      </c>
      <c r="P1808" s="39">
        <f>IF(A1808&amp;B1808&amp;C1808="","",IF(AND(O1808=1,N(G1808)&gt;0),IF(INDEX(pl_ativa,MAX(1,N(G1808)))="Sim",1,0),0))</f>
        <v/>
      </c>
      <c r="Q1808" s="39">
        <f>IF(F1808="","",COUNTIFS(ex_chave_oc,F1808,ex_cancelada,"&lt;&gt;Sim"))</f>
        <v/>
      </c>
      <c r="R1808" s="51">
        <f>IF(P1808="","",IF(AND(P1808=1,N(Q1808)&gt;0),1,0))</f>
        <v/>
      </c>
      <c r="S1808" s="30">
        <f>IF(P1808="","",IF(F1808="","ERRO: data prevista ausente ou inválida",IF(O1808=0,"Duplicada: contada uma vez",IF(N(G1808)=0,"ERRO: tarefa fora do Plano Mestre",IF(P1808=0,"Tarefa retirada do plano: não conta","OK")))))</f>
        <v/>
      </c>
    </row>
    <row r="1809">
      <c r="A1809" s="29" t="n"/>
      <c r="B1809" s="25" t="n"/>
      <c r="C1809" s="49" t="n"/>
      <c r="D1809" s="29" t="n"/>
      <c r="E1809" s="23">
        <f>IF(OR(A1809="",B1809=""),"",A1809&amp;"|"&amp;B1809)</f>
        <v/>
      </c>
      <c r="F1809" s="30">
        <f>IF(OR(E1809="",NOT(ISNUMBER(C1809))),"",E1809&amp;"|"&amp;YEAR(C1809)&amp;"-"&amp;RIGHT("0"&amp;MONTH(C1809),2)&amp;"-"&amp;RIGHT("0"&amp;DAY(C1809),2))</f>
        <v/>
      </c>
      <c r="G1809" s="26">
        <f>IF(E1809="","",IFERROR(MATCH(E1809,pl_chave,0),0))</f>
        <v/>
      </c>
      <c r="H1809" s="23">
        <f>IF(G1809="","",IF(G1809=0,"Tarefa fora do plano",INDEX(pl_tag,G1809)))</f>
        <v/>
      </c>
      <c r="I1809" s="30">
        <f>IF(N(G1809)=0,"",INDEX(pl_atividade,G1809))</f>
        <v/>
      </c>
      <c r="J1809" s="50">
        <f>IF(N(G1809)=0,"",INDEX(pl_especialidade,G1809))</f>
        <v/>
      </c>
      <c r="K1809" s="28">
        <f>IF(N(G1809)=0,"",INDEX(pl_duracao,G1809))</f>
        <v/>
      </c>
      <c r="L1809" s="39">
        <f>IF(ISNUMBER(C1809),YEAR(C1809),"")</f>
        <v/>
      </c>
      <c r="M1809" s="39">
        <f>IF(ISNUMBER(C1809),MONTH(C1809),"")</f>
        <v/>
      </c>
      <c r="N1809" s="23">
        <f>IF(L1809="","",IF(NOT(ISNUMBER(crono_ano)),"Informe o ano",IF(L1809&lt;crono_ano,"Antes do ano",IF(L1809&gt;crono_ano,"Depois do ano","No ano"))))</f>
        <v/>
      </c>
      <c r="O1809" s="39">
        <f>IF(F1809="","",IF(COUNTIF(F$7:F1809,F1809)=1,1,0))</f>
        <v/>
      </c>
      <c r="P1809" s="39">
        <f>IF(A1809&amp;B1809&amp;C1809="","",IF(AND(O1809=1,N(G1809)&gt;0),IF(INDEX(pl_ativa,MAX(1,N(G1809)))="Sim",1,0),0))</f>
        <v/>
      </c>
      <c r="Q1809" s="39">
        <f>IF(F1809="","",COUNTIFS(ex_chave_oc,F1809,ex_cancelada,"&lt;&gt;Sim"))</f>
        <v/>
      </c>
      <c r="R1809" s="51">
        <f>IF(P1809="","",IF(AND(P1809=1,N(Q1809)&gt;0),1,0))</f>
        <v/>
      </c>
      <c r="S1809" s="30">
        <f>IF(P1809="","",IF(F1809="","ERRO: data prevista ausente ou inválida",IF(O1809=0,"Duplicada: contada uma vez",IF(N(G1809)=0,"ERRO: tarefa fora do Plano Mestre",IF(P1809=0,"Tarefa retirada do plano: não conta","OK")))))</f>
        <v/>
      </c>
    </row>
    <row r="1810">
      <c r="A1810" s="29" t="n"/>
      <c r="B1810" s="25" t="n"/>
      <c r="C1810" s="49" t="n"/>
      <c r="D1810" s="29" t="n"/>
      <c r="E1810" s="23">
        <f>IF(OR(A1810="",B1810=""),"",A1810&amp;"|"&amp;B1810)</f>
        <v/>
      </c>
      <c r="F1810" s="30">
        <f>IF(OR(E1810="",NOT(ISNUMBER(C1810))),"",E1810&amp;"|"&amp;YEAR(C1810)&amp;"-"&amp;RIGHT("0"&amp;MONTH(C1810),2)&amp;"-"&amp;RIGHT("0"&amp;DAY(C1810),2))</f>
        <v/>
      </c>
      <c r="G1810" s="26">
        <f>IF(E1810="","",IFERROR(MATCH(E1810,pl_chave,0),0))</f>
        <v/>
      </c>
      <c r="H1810" s="23">
        <f>IF(G1810="","",IF(G1810=0,"Tarefa fora do plano",INDEX(pl_tag,G1810)))</f>
        <v/>
      </c>
      <c r="I1810" s="30">
        <f>IF(N(G1810)=0,"",INDEX(pl_atividade,G1810))</f>
        <v/>
      </c>
      <c r="J1810" s="50">
        <f>IF(N(G1810)=0,"",INDEX(pl_especialidade,G1810))</f>
        <v/>
      </c>
      <c r="K1810" s="28">
        <f>IF(N(G1810)=0,"",INDEX(pl_duracao,G1810))</f>
        <v/>
      </c>
      <c r="L1810" s="39">
        <f>IF(ISNUMBER(C1810),YEAR(C1810),"")</f>
        <v/>
      </c>
      <c r="M1810" s="39">
        <f>IF(ISNUMBER(C1810),MONTH(C1810),"")</f>
        <v/>
      </c>
      <c r="N1810" s="23">
        <f>IF(L1810="","",IF(NOT(ISNUMBER(crono_ano)),"Informe o ano",IF(L1810&lt;crono_ano,"Antes do ano",IF(L1810&gt;crono_ano,"Depois do ano","No ano"))))</f>
        <v/>
      </c>
      <c r="O1810" s="39">
        <f>IF(F1810="","",IF(COUNTIF(F$7:F1810,F1810)=1,1,0))</f>
        <v/>
      </c>
      <c r="P1810" s="39">
        <f>IF(A1810&amp;B1810&amp;C1810="","",IF(AND(O1810=1,N(G1810)&gt;0),IF(INDEX(pl_ativa,MAX(1,N(G1810)))="Sim",1,0),0))</f>
        <v/>
      </c>
      <c r="Q1810" s="39">
        <f>IF(F1810="","",COUNTIFS(ex_chave_oc,F1810,ex_cancelada,"&lt;&gt;Sim"))</f>
        <v/>
      </c>
      <c r="R1810" s="51">
        <f>IF(P1810="","",IF(AND(P1810=1,N(Q1810)&gt;0),1,0))</f>
        <v/>
      </c>
      <c r="S1810" s="30">
        <f>IF(P1810="","",IF(F1810="","ERRO: data prevista ausente ou inválida",IF(O1810=0,"Duplicada: contada uma vez",IF(N(G1810)=0,"ERRO: tarefa fora do Plano Mestre",IF(P1810=0,"Tarefa retirada do plano: não conta","OK")))))</f>
        <v/>
      </c>
    </row>
    <row r="1811">
      <c r="A1811" s="29" t="n"/>
      <c r="B1811" s="25" t="n"/>
      <c r="C1811" s="49" t="n"/>
      <c r="D1811" s="29" t="n"/>
      <c r="E1811" s="23">
        <f>IF(OR(A1811="",B1811=""),"",A1811&amp;"|"&amp;B1811)</f>
        <v/>
      </c>
      <c r="F1811" s="30">
        <f>IF(OR(E1811="",NOT(ISNUMBER(C1811))),"",E1811&amp;"|"&amp;YEAR(C1811)&amp;"-"&amp;RIGHT("0"&amp;MONTH(C1811),2)&amp;"-"&amp;RIGHT("0"&amp;DAY(C1811),2))</f>
        <v/>
      </c>
      <c r="G1811" s="26">
        <f>IF(E1811="","",IFERROR(MATCH(E1811,pl_chave,0),0))</f>
        <v/>
      </c>
      <c r="H1811" s="23">
        <f>IF(G1811="","",IF(G1811=0,"Tarefa fora do plano",INDEX(pl_tag,G1811)))</f>
        <v/>
      </c>
      <c r="I1811" s="30">
        <f>IF(N(G1811)=0,"",INDEX(pl_atividade,G1811))</f>
        <v/>
      </c>
      <c r="J1811" s="50">
        <f>IF(N(G1811)=0,"",INDEX(pl_especialidade,G1811))</f>
        <v/>
      </c>
      <c r="K1811" s="28">
        <f>IF(N(G1811)=0,"",INDEX(pl_duracao,G1811))</f>
        <v/>
      </c>
      <c r="L1811" s="39">
        <f>IF(ISNUMBER(C1811),YEAR(C1811),"")</f>
        <v/>
      </c>
      <c r="M1811" s="39">
        <f>IF(ISNUMBER(C1811),MONTH(C1811),"")</f>
        <v/>
      </c>
      <c r="N1811" s="23">
        <f>IF(L1811="","",IF(NOT(ISNUMBER(crono_ano)),"Informe o ano",IF(L1811&lt;crono_ano,"Antes do ano",IF(L1811&gt;crono_ano,"Depois do ano","No ano"))))</f>
        <v/>
      </c>
      <c r="O1811" s="39">
        <f>IF(F1811="","",IF(COUNTIF(F$7:F1811,F1811)=1,1,0))</f>
        <v/>
      </c>
      <c r="P1811" s="39">
        <f>IF(A1811&amp;B1811&amp;C1811="","",IF(AND(O1811=1,N(G1811)&gt;0),IF(INDEX(pl_ativa,MAX(1,N(G1811)))="Sim",1,0),0))</f>
        <v/>
      </c>
      <c r="Q1811" s="39">
        <f>IF(F1811="","",COUNTIFS(ex_chave_oc,F1811,ex_cancelada,"&lt;&gt;Sim"))</f>
        <v/>
      </c>
      <c r="R1811" s="51">
        <f>IF(P1811="","",IF(AND(P1811=1,N(Q1811)&gt;0),1,0))</f>
        <v/>
      </c>
      <c r="S1811" s="30">
        <f>IF(P1811="","",IF(F1811="","ERRO: data prevista ausente ou inválida",IF(O1811=0,"Duplicada: contada uma vez",IF(N(G1811)=0,"ERRO: tarefa fora do Plano Mestre",IF(P1811=0,"Tarefa retirada do plano: não conta","OK")))))</f>
        <v/>
      </c>
    </row>
    <row r="1812">
      <c r="A1812" s="29" t="n"/>
      <c r="B1812" s="25" t="n"/>
      <c r="C1812" s="49" t="n"/>
      <c r="D1812" s="29" t="n"/>
      <c r="E1812" s="23">
        <f>IF(OR(A1812="",B1812=""),"",A1812&amp;"|"&amp;B1812)</f>
        <v/>
      </c>
      <c r="F1812" s="30">
        <f>IF(OR(E1812="",NOT(ISNUMBER(C1812))),"",E1812&amp;"|"&amp;YEAR(C1812)&amp;"-"&amp;RIGHT("0"&amp;MONTH(C1812),2)&amp;"-"&amp;RIGHT("0"&amp;DAY(C1812),2))</f>
        <v/>
      </c>
      <c r="G1812" s="26">
        <f>IF(E1812="","",IFERROR(MATCH(E1812,pl_chave,0),0))</f>
        <v/>
      </c>
      <c r="H1812" s="23">
        <f>IF(G1812="","",IF(G1812=0,"Tarefa fora do plano",INDEX(pl_tag,G1812)))</f>
        <v/>
      </c>
      <c r="I1812" s="30">
        <f>IF(N(G1812)=0,"",INDEX(pl_atividade,G1812))</f>
        <v/>
      </c>
      <c r="J1812" s="50">
        <f>IF(N(G1812)=0,"",INDEX(pl_especialidade,G1812))</f>
        <v/>
      </c>
      <c r="K1812" s="28">
        <f>IF(N(G1812)=0,"",INDEX(pl_duracao,G1812))</f>
        <v/>
      </c>
      <c r="L1812" s="39">
        <f>IF(ISNUMBER(C1812),YEAR(C1812),"")</f>
        <v/>
      </c>
      <c r="M1812" s="39">
        <f>IF(ISNUMBER(C1812),MONTH(C1812),"")</f>
        <v/>
      </c>
      <c r="N1812" s="23">
        <f>IF(L1812="","",IF(NOT(ISNUMBER(crono_ano)),"Informe o ano",IF(L1812&lt;crono_ano,"Antes do ano",IF(L1812&gt;crono_ano,"Depois do ano","No ano"))))</f>
        <v/>
      </c>
      <c r="O1812" s="39">
        <f>IF(F1812="","",IF(COUNTIF(F$7:F1812,F1812)=1,1,0))</f>
        <v/>
      </c>
      <c r="P1812" s="39">
        <f>IF(A1812&amp;B1812&amp;C1812="","",IF(AND(O1812=1,N(G1812)&gt;0),IF(INDEX(pl_ativa,MAX(1,N(G1812)))="Sim",1,0),0))</f>
        <v/>
      </c>
      <c r="Q1812" s="39">
        <f>IF(F1812="","",COUNTIFS(ex_chave_oc,F1812,ex_cancelada,"&lt;&gt;Sim"))</f>
        <v/>
      </c>
      <c r="R1812" s="51">
        <f>IF(P1812="","",IF(AND(P1812=1,N(Q1812)&gt;0),1,0))</f>
        <v/>
      </c>
      <c r="S1812" s="30">
        <f>IF(P1812="","",IF(F1812="","ERRO: data prevista ausente ou inválida",IF(O1812=0,"Duplicada: contada uma vez",IF(N(G1812)=0,"ERRO: tarefa fora do Plano Mestre",IF(P1812=0,"Tarefa retirada do plano: não conta","OK")))))</f>
        <v/>
      </c>
    </row>
    <row r="1813">
      <c r="A1813" s="29" t="n"/>
      <c r="B1813" s="25" t="n"/>
      <c r="C1813" s="49" t="n"/>
      <c r="D1813" s="29" t="n"/>
      <c r="E1813" s="23">
        <f>IF(OR(A1813="",B1813=""),"",A1813&amp;"|"&amp;B1813)</f>
        <v/>
      </c>
      <c r="F1813" s="30">
        <f>IF(OR(E1813="",NOT(ISNUMBER(C1813))),"",E1813&amp;"|"&amp;YEAR(C1813)&amp;"-"&amp;RIGHT("0"&amp;MONTH(C1813),2)&amp;"-"&amp;RIGHT("0"&amp;DAY(C1813),2))</f>
        <v/>
      </c>
      <c r="G1813" s="26">
        <f>IF(E1813="","",IFERROR(MATCH(E1813,pl_chave,0),0))</f>
        <v/>
      </c>
      <c r="H1813" s="23">
        <f>IF(G1813="","",IF(G1813=0,"Tarefa fora do plano",INDEX(pl_tag,G1813)))</f>
        <v/>
      </c>
      <c r="I1813" s="30">
        <f>IF(N(G1813)=0,"",INDEX(pl_atividade,G1813))</f>
        <v/>
      </c>
      <c r="J1813" s="50">
        <f>IF(N(G1813)=0,"",INDEX(pl_especialidade,G1813))</f>
        <v/>
      </c>
      <c r="K1813" s="28">
        <f>IF(N(G1813)=0,"",INDEX(pl_duracao,G1813))</f>
        <v/>
      </c>
      <c r="L1813" s="39">
        <f>IF(ISNUMBER(C1813),YEAR(C1813),"")</f>
        <v/>
      </c>
      <c r="M1813" s="39">
        <f>IF(ISNUMBER(C1813),MONTH(C1813),"")</f>
        <v/>
      </c>
      <c r="N1813" s="23">
        <f>IF(L1813="","",IF(NOT(ISNUMBER(crono_ano)),"Informe o ano",IF(L1813&lt;crono_ano,"Antes do ano",IF(L1813&gt;crono_ano,"Depois do ano","No ano"))))</f>
        <v/>
      </c>
      <c r="O1813" s="39">
        <f>IF(F1813="","",IF(COUNTIF(F$7:F1813,F1813)=1,1,0))</f>
        <v/>
      </c>
      <c r="P1813" s="39">
        <f>IF(A1813&amp;B1813&amp;C1813="","",IF(AND(O1813=1,N(G1813)&gt;0),IF(INDEX(pl_ativa,MAX(1,N(G1813)))="Sim",1,0),0))</f>
        <v/>
      </c>
      <c r="Q1813" s="39">
        <f>IF(F1813="","",COUNTIFS(ex_chave_oc,F1813,ex_cancelada,"&lt;&gt;Sim"))</f>
        <v/>
      </c>
      <c r="R1813" s="51">
        <f>IF(P1813="","",IF(AND(P1813=1,N(Q1813)&gt;0),1,0))</f>
        <v/>
      </c>
      <c r="S1813" s="30">
        <f>IF(P1813="","",IF(F1813="","ERRO: data prevista ausente ou inválida",IF(O1813=0,"Duplicada: contada uma vez",IF(N(G1813)=0,"ERRO: tarefa fora do Plano Mestre",IF(P1813=0,"Tarefa retirada do plano: não conta","OK")))))</f>
        <v/>
      </c>
    </row>
    <row r="1814">
      <c r="A1814" s="29" t="n"/>
      <c r="B1814" s="25" t="n"/>
      <c r="C1814" s="49" t="n"/>
      <c r="D1814" s="29" t="n"/>
      <c r="E1814" s="23">
        <f>IF(OR(A1814="",B1814=""),"",A1814&amp;"|"&amp;B1814)</f>
        <v/>
      </c>
      <c r="F1814" s="30">
        <f>IF(OR(E1814="",NOT(ISNUMBER(C1814))),"",E1814&amp;"|"&amp;YEAR(C1814)&amp;"-"&amp;RIGHT("0"&amp;MONTH(C1814),2)&amp;"-"&amp;RIGHT("0"&amp;DAY(C1814),2))</f>
        <v/>
      </c>
      <c r="G1814" s="26">
        <f>IF(E1814="","",IFERROR(MATCH(E1814,pl_chave,0),0))</f>
        <v/>
      </c>
      <c r="H1814" s="23">
        <f>IF(G1814="","",IF(G1814=0,"Tarefa fora do plano",INDEX(pl_tag,G1814)))</f>
        <v/>
      </c>
      <c r="I1814" s="30">
        <f>IF(N(G1814)=0,"",INDEX(pl_atividade,G1814))</f>
        <v/>
      </c>
      <c r="J1814" s="50">
        <f>IF(N(G1814)=0,"",INDEX(pl_especialidade,G1814))</f>
        <v/>
      </c>
      <c r="K1814" s="28">
        <f>IF(N(G1814)=0,"",INDEX(pl_duracao,G1814))</f>
        <v/>
      </c>
      <c r="L1814" s="39">
        <f>IF(ISNUMBER(C1814),YEAR(C1814),"")</f>
        <v/>
      </c>
      <c r="M1814" s="39">
        <f>IF(ISNUMBER(C1814),MONTH(C1814),"")</f>
        <v/>
      </c>
      <c r="N1814" s="23">
        <f>IF(L1814="","",IF(NOT(ISNUMBER(crono_ano)),"Informe o ano",IF(L1814&lt;crono_ano,"Antes do ano",IF(L1814&gt;crono_ano,"Depois do ano","No ano"))))</f>
        <v/>
      </c>
      <c r="O1814" s="39">
        <f>IF(F1814="","",IF(COUNTIF(F$7:F1814,F1814)=1,1,0))</f>
        <v/>
      </c>
      <c r="P1814" s="39">
        <f>IF(A1814&amp;B1814&amp;C1814="","",IF(AND(O1814=1,N(G1814)&gt;0),IF(INDEX(pl_ativa,MAX(1,N(G1814)))="Sim",1,0),0))</f>
        <v/>
      </c>
      <c r="Q1814" s="39">
        <f>IF(F1814="","",COUNTIFS(ex_chave_oc,F1814,ex_cancelada,"&lt;&gt;Sim"))</f>
        <v/>
      </c>
      <c r="R1814" s="51">
        <f>IF(P1814="","",IF(AND(P1814=1,N(Q1814)&gt;0),1,0))</f>
        <v/>
      </c>
      <c r="S1814" s="30">
        <f>IF(P1814="","",IF(F1814="","ERRO: data prevista ausente ou inválida",IF(O1814=0,"Duplicada: contada uma vez",IF(N(G1814)=0,"ERRO: tarefa fora do Plano Mestre",IF(P1814=0,"Tarefa retirada do plano: não conta","OK")))))</f>
        <v/>
      </c>
    </row>
    <row r="1815">
      <c r="A1815" s="29" t="n"/>
      <c r="B1815" s="25" t="n"/>
      <c r="C1815" s="49" t="n"/>
      <c r="D1815" s="29" t="n"/>
      <c r="E1815" s="23">
        <f>IF(OR(A1815="",B1815=""),"",A1815&amp;"|"&amp;B1815)</f>
        <v/>
      </c>
      <c r="F1815" s="30">
        <f>IF(OR(E1815="",NOT(ISNUMBER(C1815))),"",E1815&amp;"|"&amp;YEAR(C1815)&amp;"-"&amp;RIGHT("0"&amp;MONTH(C1815),2)&amp;"-"&amp;RIGHT("0"&amp;DAY(C1815),2))</f>
        <v/>
      </c>
      <c r="G1815" s="26">
        <f>IF(E1815="","",IFERROR(MATCH(E1815,pl_chave,0),0))</f>
        <v/>
      </c>
      <c r="H1815" s="23">
        <f>IF(G1815="","",IF(G1815=0,"Tarefa fora do plano",INDEX(pl_tag,G1815)))</f>
        <v/>
      </c>
      <c r="I1815" s="30">
        <f>IF(N(G1815)=0,"",INDEX(pl_atividade,G1815))</f>
        <v/>
      </c>
      <c r="J1815" s="50">
        <f>IF(N(G1815)=0,"",INDEX(pl_especialidade,G1815))</f>
        <v/>
      </c>
      <c r="K1815" s="28">
        <f>IF(N(G1815)=0,"",INDEX(pl_duracao,G1815))</f>
        <v/>
      </c>
      <c r="L1815" s="39">
        <f>IF(ISNUMBER(C1815),YEAR(C1815),"")</f>
        <v/>
      </c>
      <c r="M1815" s="39">
        <f>IF(ISNUMBER(C1815),MONTH(C1815),"")</f>
        <v/>
      </c>
      <c r="N1815" s="23">
        <f>IF(L1815="","",IF(NOT(ISNUMBER(crono_ano)),"Informe o ano",IF(L1815&lt;crono_ano,"Antes do ano",IF(L1815&gt;crono_ano,"Depois do ano","No ano"))))</f>
        <v/>
      </c>
      <c r="O1815" s="39">
        <f>IF(F1815="","",IF(COUNTIF(F$7:F1815,F1815)=1,1,0))</f>
        <v/>
      </c>
      <c r="P1815" s="39">
        <f>IF(A1815&amp;B1815&amp;C1815="","",IF(AND(O1815=1,N(G1815)&gt;0),IF(INDEX(pl_ativa,MAX(1,N(G1815)))="Sim",1,0),0))</f>
        <v/>
      </c>
      <c r="Q1815" s="39">
        <f>IF(F1815="","",COUNTIFS(ex_chave_oc,F1815,ex_cancelada,"&lt;&gt;Sim"))</f>
        <v/>
      </c>
      <c r="R1815" s="51">
        <f>IF(P1815="","",IF(AND(P1815=1,N(Q1815)&gt;0),1,0))</f>
        <v/>
      </c>
      <c r="S1815" s="30">
        <f>IF(P1815="","",IF(F1815="","ERRO: data prevista ausente ou inválida",IF(O1815=0,"Duplicada: contada uma vez",IF(N(G1815)=0,"ERRO: tarefa fora do Plano Mestre",IF(P1815=0,"Tarefa retirada do plano: não conta","OK")))))</f>
        <v/>
      </c>
    </row>
    <row r="1816">
      <c r="A1816" s="29" t="n"/>
      <c r="B1816" s="25" t="n"/>
      <c r="C1816" s="49" t="n"/>
      <c r="D1816" s="29" t="n"/>
      <c r="E1816" s="23">
        <f>IF(OR(A1816="",B1816=""),"",A1816&amp;"|"&amp;B1816)</f>
        <v/>
      </c>
      <c r="F1816" s="30">
        <f>IF(OR(E1816="",NOT(ISNUMBER(C1816))),"",E1816&amp;"|"&amp;YEAR(C1816)&amp;"-"&amp;RIGHT("0"&amp;MONTH(C1816),2)&amp;"-"&amp;RIGHT("0"&amp;DAY(C1816),2))</f>
        <v/>
      </c>
      <c r="G1816" s="26">
        <f>IF(E1816="","",IFERROR(MATCH(E1816,pl_chave,0),0))</f>
        <v/>
      </c>
      <c r="H1816" s="23">
        <f>IF(G1816="","",IF(G1816=0,"Tarefa fora do plano",INDEX(pl_tag,G1816)))</f>
        <v/>
      </c>
      <c r="I1816" s="30">
        <f>IF(N(G1816)=0,"",INDEX(pl_atividade,G1816))</f>
        <v/>
      </c>
      <c r="J1816" s="50">
        <f>IF(N(G1816)=0,"",INDEX(pl_especialidade,G1816))</f>
        <v/>
      </c>
      <c r="K1816" s="28">
        <f>IF(N(G1816)=0,"",INDEX(pl_duracao,G1816))</f>
        <v/>
      </c>
      <c r="L1816" s="39">
        <f>IF(ISNUMBER(C1816),YEAR(C1816),"")</f>
        <v/>
      </c>
      <c r="M1816" s="39">
        <f>IF(ISNUMBER(C1816),MONTH(C1816),"")</f>
        <v/>
      </c>
      <c r="N1816" s="23">
        <f>IF(L1816="","",IF(NOT(ISNUMBER(crono_ano)),"Informe o ano",IF(L1816&lt;crono_ano,"Antes do ano",IF(L1816&gt;crono_ano,"Depois do ano","No ano"))))</f>
        <v/>
      </c>
      <c r="O1816" s="39">
        <f>IF(F1816="","",IF(COUNTIF(F$7:F1816,F1816)=1,1,0))</f>
        <v/>
      </c>
      <c r="P1816" s="39">
        <f>IF(A1816&amp;B1816&amp;C1816="","",IF(AND(O1816=1,N(G1816)&gt;0),IF(INDEX(pl_ativa,MAX(1,N(G1816)))="Sim",1,0),0))</f>
        <v/>
      </c>
      <c r="Q1816" s="39">
        <f>IF(F1816="","",COUNTIFS(ex_chave_oc,F1816,ex_cancelada,"&lt;&gt;Sim"))</f>
        <v/>
      </c>
      <c r="R1816" s="51">
        <f>IF(P1816="","",IF(AND(P1816=1,N(Q1816)&gt;0),1,0))</f>
        <v/>
      </c>
      <c r="S1816" s="30">
        <f>IF(P1816="","",IF(F1816="","ERRO: data prevista ausente ou inválida",IF(O1816=0,"Duplicada: contada uma vez",IF(N(G1816)=0,"ERRO: tarefa fora do Plano Mestre",IF(P1816=0,"Tarefa retirada do plano: não conta","OK")))))</f>
        <v/>
      </c>
    </row>
    <row r="1817">
      <c r="A1817" s="29" t="n"/>
      <c r="B1817" s="25" t="n"/>
      <c r="C1817" s="49" t="n"/>
      <c r="D1817" s="29" t="n"/>
      <c r="E1817" s="23">
        <f>IF(OR(A1817="",B1817=""),"",A1817&amp;"|"&amp;B1817)</f>
        <v/>
      </c>
      <c r="F1817" s="30">
        <f>IF(OR(E1817="",NOT(ISNUMBER(C1817))),"",E1817&amp;"|"&amp;YEAR(C1817)&amp;"-"&amp;RIGHT("0"&amp;MONTH(C1817),2)&amp;"-"&amp;RIGHT("0"&amp;DAY(C1817),2))</f>
        <v/>
      </c>
      <c r="G1817" s="26">
        <f>IF(E1817="","",IFERROR(MATCH(E1817,pl_chave,0),0))</f>
        <v/>
      </c>
      <c r="H1817" s="23">
        <f>IF(G1817="","",IF(G1817=0,"Tarefa fora do plano",INDEX(pl_tag,G1817)))</f>
        <v/>
      </c>
      <c r="I1817" s="30">
        <f>IF(N(G1817)=0,"",INDEX(pl_atividade,G1817))</f>
        <v/>
      </c>
      <c r="J1817" s="50">
        <f>IF(N(G1817)=0,"",INDEX(pl_especialidade,G1817))</f>
        <v/>
      </c>
      <c r="K1817" s="28">
        <f>IF(N(G1817)=0,"",INDEX(pl_duracao,G1817))</f>
        <v/>
      </c>
      <c r="L1817" s="39">
        <f>IF(ISNUMBER(C1817),YEAR(C1817),"")</f>
        <v/>
      </c>
      <c r="M1817" s="39">
        <f>IF(ISNUMBER(C1817),MONTH(C1817),"")</f>
        <v/>
      </c>
      <c r="N1817" s="23">
        <f>IF(L1817="","",IF(NOT(ISNUMBER(crono_ano)),"Informe o ano",IF(L1817&lt;crono_ano,"Antes do ano",IF(L1817&gt;crono_ano,"Depois do ano","No ano"))))</f>
        <v/>
      </c>
      <c r="O1817" s="39">
        <f>IF(F1817="","",IF(COUNTIF(F$7:F1817,F1817)=1,1,0))</f>
        <v/>
      </c>
      <c r="P1817" s="39">
        <f>IF(A1817&amp;B1817&amp;C1817="","",IF(AND(O1817=1,N(G1817)&gt;0),IF(INDEX(pl_ativa,MAX(1,N(G1817)))="Sim",1,0),0))</f>
        <v/>
      </c>
      <c r="Q1817" s="39">
        <f>IF(F1817="","",COUNTIFS(ex_chave_oc,F1817,ex_cancelada,"&lt;&gt;Sim"))</f>
        <v/>
      </c>
      <c r="R1817" s="51">
        <f>IF(P1817="","",IF(AND(P1817=1,N(Q1817)&gt;0),1,0))</f>
        <v/>
      </c>
      <c r="S1817" s="30">
        <f>IF(P1817="","",IF(F1817="","ERRO: data prevista ausente ou inválida",IF(O1817=0,"Duplicada: contada uma vez",IF(N(G1817)=0,"ERRO: tarefa fora do Plano Mestre",IF(P1817=0,"Tarefa retirada do plano: não conta","OK")))))</f>
        <v/>
      </c>
    </row>
    <row r="1818">
      <c r="A1818" s="29" t="n"/>
      <c r="B1818" s="25" t="n"/>
      <c r="C1818" s="49" t="n"/>
      <c r="D1818" s="29" t="n"/>
      <c r="E1818" s="23">
        <f>IF(OR(A1818="",B1818=""),"",A1818&amp;"|"&amp;B1818)</f>
        <v/>
      </c>
      <c r="F1818" s="30">
        <f>IF(OR(E1818="",NOT(ISNUMBER(C1818))),"",E1818&amp;"|"&amp;YEAR(C1818)&amp;"-"&amp;RIGHT("0"&amp;MONTH(C1818),2)&amp;"-"&amp;RIGHT("0"&amp;DAY(C1818),2))</f>
        <v/>
      </c>
      <c r="G1818" s="26">
        <f>IF(E1818="","",IFERROR(MATCH(E1818,pl_chave,0),0))</f>
        <v/>
      </c>
      <c r="H1818" s="23">
        <f>IF(G1818="","",IF(G1818=0,"Tarefa fora do plano",INDEX(pl_tag,G1818)))</f>
        <v/>
      </c>
      <c r="I1818" s="30">
        <f>IF(N(G1818)=0,"",INDEX(pl_atividade,G1818))</f>
        <v/>
      </c>
      <c r="J1818" s="50">
        <f>IF(N(G1818)=0,"",INDEX(pl_especialidade,G1818))</f>
        <v/>
      </c>
      <c r="K1818" s="28">
        <f>IF(N(G1818)=0,"",INDEX(pl_duracao,G1818))</f>
        <v/>
      </c>
      <c r="L1818" s="39">
        <f>IF(ISNUMBER(C1818),YEAR(C1818),"")</f>
        <v/>
      </c>
      <c r="M1818" s="39">
        <f>IF(ISNUMBER(C1818),MONTH(C1818),"")</f>
        <v/>
      </c>
      <c r="N1818" s="23">
        <f>IF(L1818="","",IF(NOT(ISNUMBER(crono_ano)),"Informe o ano",IF(L1818&lt;crono_ano,"Antes do ano",IF(L1818&gt;crono_ano,"Depois do ano","No ano"))))</f>
        <v/>
      </c>
      <c r="O1818" s="39">
        <f>IF(F1818="","",IF(COUNTIF(F$7:F1818,F1818)=1,1,0))</f>
        <v/>
      </c>
      <c r="P1818" s="39">
        <f>IF(A1818&amp;B1818&amp;C1818="","",IF(AND(O1818=1,N(G1818)&gt;0),IF(INDEX(pl_ativa,MAX(1,N(G1818)))="Sim",1,0),0))</f>
        <v/>
      </c>
      <c r="Q1818" s="39">
        <f>IF(F1818="","",COUNTIFS(ex_chave_oc,F1818,ex_cancelada,"&lt;&gt;Sim"))</f>
        <v/>
      </c>
      <c r="R1818" s="51">
        <f>IF(P1818="","",IF(AND(P1818=1,N(Q1818)&gt;0),1,0))</f>
        <v/>
      </c>
      <c r="S1818" s="30">
        <f>IF(P1818="","",IF(F1818="","ERRO: data prevista ausente ou inválida",IF(O1818=0,"Duplicada: contada uma vez",IF(N(G1818)=0,"ERRO: tarefa fora do Plano Mestre",IF(P1818=0,"Tarefa retirada do plano: não conta","OK")))))</f>
        <v/>
      </c>
    </row>
    <row r="1819">
      <c r="A1819" s="29" t="n"/>
      <c r="B1819" s="25" t="n"/>
      <c r="C1819" s="49" t="n"/>
      <c r="D1819" s="29" t="n"/>
      <c r="E1819" s="23">
        <f>IF(OR(A1819="",B1819=""),"",A1819&amp;"|"&amp;B1819)</f>
        <v/>
      </c>
      <c r="F1819" s="30">
        <f>IF(OR(E1819="",NOT(ISNUMBER(C1819))),"",E1819&amp;"|"&amp;YEAR(C1819)&amp;"-"&amp;RIGHT("0"&amp;MONTH(C1819),2)&amp;"-"&amp;RIGHT("0"&amp;DAY(C1819),2))</f>
        <v/>
      </c>
      <c r="G1819" s="26">
        <f>IF(E1819="","",IFERROR(MATCH(E1819,pl_chave,0),0))</f>
        <v/>
      </c>
      <c r="H1819" s="23">
        <f>IF(G1819="","",IF(G1819=0,"Tarefa fora do plano",INDEX(pl_tag,G1819)))</f>
        <v/>
      </c>
      <c r="I1819" s="30">
        <f>IF(N(G1819)=0,"",INDEX(pl_atividade,G1819))</f>
        <v/>
      </c>
      <c r="J1819" s="50">
        <f>IF(N(G1819)=0,"",INDEX(pl_especialidade,G1819))</f>
        <v/>
      </c>
      <c r="K1819" s="28">
        <f>IF(N(G1819)=0,"",INDEX(pl_duracao,G1819))</f>
        <v/>
      </c>
      <c r="L1819" s="39">
        <f>IF(ISNUMBER(C1819),YEAR(C1819),"")</f>
        <v/>
      </c>
      <c r="M1819" s="39">
        <f>IF(ISNUMBER(C1819),MONTH(C1819),"")</f>
        <v/>
      </c>
      <c r="N1819" s="23">
        <f>IF(L1819="","",IF(NOT(ISNUMBER(crono_ano)),"Informe o ano",IF(L1819&lt;crono_ano,"Antes do ano",IF(L1819&gt;crono_ano,"Depois do ano","No ano"))))</f>
        <v/>
      </c>
      <c r="O1819" s="39">
        <f>IF(F1819="","",IF(COUNTIF(F$7:F1819,F1819)=1,1,0))</f>
        <v/>
      </c>
      <c r="P1819" s="39">
        <f>IF(A1819&amp;B1819&amp;C1819="","",IF(AND(O1819=1,N(G1819)&gt;0),IF(INDEX(pl_ativa,MAX(1,N(G1819)))="Sim",1,0),0))</f>
        <v/>
      </c>
      <c r="Q1819" s="39">
        <f>IF(F1819="","",COUNTIFS(ex_chave_oc,F1819,ex_cancelada,"&lt;&gt;Sim"))</f>
        <v/>
      </c>
      <c r="R1819" s="51">
        <f>IF(P1819="","",IF(AND(P1819=1,N(Q1819)&gt;0),1,0))</f>
        <v/>
      </c>
      <c r="S1819" s="30">
        <f>IF(P1819="","",IF(F1819="","ERRO: data prevista ausente ou inválida",IF(O1819=0,"Duplicada: contada uma vez",IF(N(G1819)=0,"ERRO: tarefa fora do Plano Mestre",IF(P1819=0,"Tarefa retirada do plano: não conta","OK")))))</f>
        <v/>
      </c>
    </row>
    <row r="1820">
      <c r="A1820" s="29" t="n"/>
      <c r="B1820" s="25" t="n"/>
      <c r="C1820" s="49" t="n"/>
      <c r="D1820" s="29" t="n"/>
      <c r="E1820" s="23">
        <f>IF(OR(A1820="",B1820=""),"",A1820&amp;"|"&amp;B1820)</f>
        <v/>
      </c>
      <c r="F1820" s="30">
        <f>IF(OR(E1820="",NOT(ISNUMBER(C1820))),"",E1820&amp;"|"&amp;YEAR(C1820)&amp;"-"&amp;RIGHT("0"&amp;MONTH(C1820),2)&amp;"-"&amp;RIGHT("0"&amp;DAY(C1820),2))</f>
        <v/>
      </c>
      <c r="G1820" s="26">
        <f>IF(E1820="","",IFERROR(MATCH(E1820,pl_chave,0),0))</f>
        <v/>
      </c>
      <c r="H1820" s="23">
        <f>IF(G1820="","",IF(G1820=0,"Tarefa fora do plano",INDEX(pl_tag,G1820)))</f>
        <v/>
      </c>
      <c r="I1820" s="30">
        <f>IF(N(G1820)=0,"",INDEX(pl_atividade,G1820))</f>
        <v/>
      </c>
      <c r="J1820" s="50">
        <f>IF(N(G1820)=0,"",INDEX(pl_especialidade,G1820))</f>
        <v/>
      </c>
      <c r="K1820" s="28">
        <f>IF(N(G1820)=0,"",INDEX(pl_duracao,G1820))</f>
        <v/>
      </c>
      <c r="L1820" s="39">
        <f>IF(ISNUMBER(C1820),YEAR(C1820),"")</f>
        <v/>
      </c>
      <c r="M1820" s="39">
        <f>IF(ISNUMBER(C1820),MONTH(C1820),"")</f>
        <v/>
      </c>
      <c r="N1820" s="23">
        <f>IF(L1820="","",IF(NOT(ISNUMBER(crono_ano)),"Informe o ano",IF(L1820&lt;crono_ano,"Antes do ano",IF(L1820&gt;crono_ano,"Depois do ano","No ano"))))</f>
        <v/>
      </c>
      <c r="O1820" s="39">
        <f>IF(F1820="","",IF(COUNTIF(F$7:F1820,F1820)=1,1,0))</f>
        <v/>
      </c>
      <c r="P1820" s="39">
        <f>IF(A1820&amp;B1820&amp;C1820="","",IF(AND(O1820=1,N(G1820)&gt;0),IF(INDEX(pl_ativa,MAX(1,N(G1820)))="Sim",1,0),0))</f>
        <v/>
      </c>
      <c r="Q1820" s="39">
        <f>IF(F1820="","",COUNTIFS(ex_chave_oc,F1820,ex_cancelada,"&lt;&gt;Sim"))</f>
        <v/>
      </c>
      <c r="R1820" s="51">
        <f>IF(P1820="","",IF(AND(P1820=1,N(Q1820)&gt;0),1,0))</f>
        <v/>
      </c>
      <c r="S1820" s="30">
        <f>IF(P1820="","",IF(F1820="","ERRO: data prevista ausente ou inválida",IF(O1820=0,"Duplicada: contada uma vez",IF(N(G1820)=0,"ERRO: tarefa fora do Plano Mestre",IF(P1820=0,"Tarefa retirada do plano: não conta","OK")))))</f>
        <v/>
      </c>
    </row>
    <row r="1821">
      <c r="A1821" s="29" t="n"/>
      <c r="B1821" s="25" t="n"/>
      <c r="C1821" s="49" t="n"/>
      <c r="D1821" s="29" t="n"/>
      <c r="E1821" s="23">
        <f>IF(OR(A1821="",B1821=""),"",A1821&amp;"|"&amp;B1821)</f>
        <v/>
      </c>
      <c r="F1821" s="30">
        <f>IF(OR(E1821="",NOT(ISNUMBER(C1821))),"",E1821&amp;"|"&amp;YEAR(C1821)&amp;"-"&amp;RIGHT("0"&amp;MONTH(C1821),2)&amp;"-"&amp;RIGHT("0"&amp;DAY(C1821),2))</f>
        <v/>
      </c>
      <c r="G1821" s="26">
        <f>IF(E1821="","",IFERROR(MATCH(E1821,pl_chave,0),0))</f>
        <v/>
      </c>
      <c r="H1821" s="23">
        <f>IF(G1821="","",IF(G1821=0,"Tarefa fora do plano",INDEX(pl_tag,G1821)))</f>
        <v/>
      </c>
      <c r="I1821" s="30">
        <f>IF(N(G1821)=0,"",INDEX(pl_atividade,G1821))</f>
        <v/>
      </c>
      <c r="J1821" s="50">
        <f>IF(N(G1821)=0,"",INDEX(pl_especialidade,G1821))</f>
        <v/>
      </c>
      <c r="K1821" s="28">
        <f>IF(N(G1821)=0,"",INDEX(pl_duracao,G1821))</f>
        <v/>
      </c>
      <c r="L1821" s="39">
        <f>IF(ISNUMBER(C1821),YEAR(C1821),"")</f>
        <v/>
      </c>
      <c r="M1821" s="39">
        <f>IF(ISNUMBER(C1821),MONTH(C1821),"")</f>
        <v/>
      </c>
      <c r="N1821" s="23">
        <f>IF(L1821="","",IF(NOT(ISNUMBER(crono_ano)),"Informe o ano",IF(L1821&lt;crono_ano,"Antes do ano",IF(L1821&gt;crono_ano,"Depois do ano","No ano"))))</f>
        <v/>
      </c>
      <c r="O1821" s="39">
        <f>IF(F1821="","",IF(COUNTIF(F$7:F1821,F1821)=1,1,0))</f>
        <v/>
      </c>
      <c r="P1821" s="39">
        <f>IF(A1821&amp;B1821&amp;C1821="","",IF(AND(O1821=1,N(G1821)&gt;0),IF(INDEX(pl_ativa,MAX(1,N(G1821)))="Sim",1,0),0))</f>
        <v/>
      </c>
      <c r="Q1821" s="39">
        <f>IF(F1821="","",COUNTIFS(ex_chave_oc,F1821,ex_cancelada,"&lt;&gt;Sim"))</f>
        <v/>
      </c>
      <c r="R1821" s="51">
        <f>IF(P1821="","",IF(AND(P1821=1,N(Q1821)&gt;0),1,0))</f>
        <v/>
      </c>
      <c r="S1821" s="30">
        <f>IF(P1821="","",IF(F1821="","ERRO: data prevista ausente ou inválida",IF(O1821=0,"Duplicada: contada uma vez",IF(N(G1821)=0,"ERRO: tarefa fora do Plano Mestre",IF(P1821=0,"Tarefa retirada do plano: não conta","OK")))))</f>
        <v/>
      </c>
    </row>
    <row r="1822">
      <c r="A1822" s="29" t="n"/>
      <c r="B1822" s="25" t="n"/>
      <c r="C1822" s="49" t="n"/>
      <c r="D1822" s="29" t="n"/>
      <c r="E1822" s="23">
        <f>IF(OR(A1822="",B1822=""),"",A1822&amp;"|"&amp;B1822)</f>
        <v/>
      </c>
      <c r="F1822" s="30">
        <f>IF(OR(E1822="",NOT(ISNUMBER(C1822))),"",E1822&amp;"|"&amp;YEAR(C1822)&amp;"-"&amp;RIGHT("0"&amp;MONTH(C1822),2)&amp;"-"&amp;RIGHT("0"&amp;DAY(C1822),2))</f>
        <v/>
      </c>
      <c r="G1822" s="26">
        <f>IF(E1822="","",IFERROR(MATCH(E1822,pl_chave,0),0))</f>
        <v/>
      </c>
      <c r="H1822" s="23">
        <f>IF(G1822="","",IF(G1822=0,"Tarefa fora do plano",INDEX(pl_tag,G1822)))</f>
        <v/>
      </c>
      <c r="I1822" s="30">
        <f>IF(N(G1822)=0,"",INDEX(pl_atividade,G1822))</f>
        <v/>
      </c>
      <c r="J1822" s="50">
        <f>IF(N(G1822)=0,"",INDEX(pl_especialidade,G1822))</f>
        <v/>
      </c>
      <c r="K1822" s="28">
        <f>IF(N(G1822)=0,"",INDEX(pl_duracao,G1822))</f>
        <v/>
      </c>
      <c r="L1822" s="39">
        <f>IF(ISNUMBER(C1822),YEAR(C1822),"")</f>
        <v/>
      </c>
      <c r="M1822" s="39">
        <f>IF(ISNUMBER(C1822),MONTH(C1822),"")</f>
        <v/>
      </c>
      <c r="N1822" s="23">
        <f>IF(L1822="","",IF(NOT(ISNUMBER(crono_ano)),"Informe o ano",IF(L1822&lt;crono_ano,"Antes do ano",IF(L1822&gt;crono_ano,"Depois do ano","No ano"))))</f>
        <v/>
      </c>
      <c r="O1822" s="39">
        <f>IF(F1822="","",IF(COUNTIF(F$7:F1822,F1822)=1,1,0))</f>
        <v/>
      </c>
      <c r="P1822" s="39">
        <f>IF(A1822&amp;B1822&amp;C1822="","",IF(AND(O1822=1,N(G1822)&gt;0),IF(INDEX(pl_ativa,MAX(1,N(G1822)))="Sim",1,0),0))</f>
        <v/>
      </c>
      <c r="Q1822" s="39">
        <f>IF(F1822="","",COUNTIFS(ex_chave_oc,F1822,ex_cancelada,"&lt;&gt;Sim"))</f>
        <v/>
      </c>
      <c r="R1822" s="51">
        <f>IF(P1822="","",IF(AND(P1822=1,N(Q1822)&gt;0),1,0))</f>
        <v/>
      </c>
      <c r="S1822" s="30">
        <f>IF(P1822="","",IF(F1822="","ERRO: data prevista ausente ou inválida",IF(O1822=0,"Duplicada: contada uma vez",IF(N(G1822)=0,"ERRO: tarefa fora do Plano Mestre",IF(P1822=0,"Tarefa retirada do plano: não conta","OK")))))</f>
        <v/>
      </c>
    </row>
    <row r="1823">
      <c r="A1823" s="29" t="n"/>
      <c r="B1823" s="25" t="n"/>
      <c r="C1823" s="49" t="n"/>
      <c r="D1823" s="29" t="n"/>
      <c r="E1823" s="23">
        <f>IF(OR(A1823="",B1823=""),"",A1823&amp;"|"&amp;B1823)</f>
        <v/>
      </c>
      <c r="F1823" s="30">
        <f>IF(OR(E1823="",NOT(ISNUMBER(C1823))),"",E1823&amp;"|"&amp;YEAR(C1823)&amp;"-"&amp;RIGHT("0"&amp;MONTH(C1823),2)&amp;"-"&amp;RIGHT("0"&amp;DAY(C1823),2))</f>
        <v/>
      </c>
      <c r="G1823" s="26">
        <f>IF(E1823="","",IFERROR(MATCH(E1823,pl_chave,0),0))</f>
        <v/>
      </c>
      <c r="H1823" s="23">
        <f>IF(G1823="","",IF(G1823=0,"Tarefa fora do plano",INDEX(pl_tag,G1823)))</f>
        <v/>
      </c>
      <c r="I1823" s="30">
        <f>IF(N(G1823)=0,"",INDEX(pl_atividade,G1823))</f>
        <v/>
      </c>
      <c r="J1823" s="50">
        <f>IF(N(G1823)=0,"",INDEX(pl_especialidade,G1823))</f>
        <v/>
      </c>
      <c r="K1823" s="28">
        <f>IF(N(G1823)=0,"",INDEX(pl_duracao,G1823))</f>
        <v/>
      </c>
      <c r="L1823" s="39">
        <f>IF(ISNUMBER(C1823),YEAR(C1823),"")</f>
        <v/>
      </c>
      <c r="M1823" s="39">
        <f>IF(ISNUMBER(C1823),MONTH(C1823),"")</f>
        <v/>
      </c>
      <c r="N1823" s="23">
        <f>IF(L1823="","",IF(NOT(ISNUMBER(crono_ano)),"Informe o ano",IF(L1823&lt;crono_ano,"Antes do ano",IF(L1823&gt;crono_ano,"Depois do ano","No ano"))))</f>
        <v/>
      </c>
      <c r="O1823" s="39">
        <f>IF(F1823="","",IF(COUNTIF(F$7:F1823,F1823)=1,1,0))</f>
        <v/>
      </c>
      <c r="P1823" s="39">
        <f>IF(A1823&amp;B1823&amp;C1823="","",IF(AND(O1823=1,N(G1823)&gt;0),IF(INDEX(pl_ativa,MAX(1,N(G1823)))="Sim",1,0),0))</f>
        <v/>
      </c>
      <c r="Q1823" s="39">
        <f>IF(F1823="","",COUNTIFS(ex_chave_oc,F1823,ex_cancelada,"&lt;&gt;Sim"))</f>
        <v/>
      </c>
      <c r="R1823" s="51">
        <f>IF(P1823="","",IF(AND(P1823=1,N(Q1823)&gt;0),1,0))</f>
        <v/>
      </c>
      <c r="S1823" s="30">
        <f>IF(P1823="","",IF(F1823="","ERRO: data prevista ausente ou inválida",IF(O1823=0,"Duplicada: contada uma vez",IF(N(G1823)=0,"ERRO: tarefa fora do Plano Mestre",IF(P1823=0,"Tarefa retirada do plano: não conta","OK")))))</f>
        <v/>
      </c>
    </row>
    <row r="1824">
      <c r="A1824" s="29" t="n"/>
      <c r="B1824" s="25" t="n"/>
      <c r="C1824" s="49" t="n"/>
      <c r="D1824" s="29" t="n"/>
      <c r="E1824" s="23">
        <f>IF(OR(A1824="",B1824=""),"",A1824&amp;"|"&amp;B1824)</f>
        <v/>
      </c>
      <c r="F1824" s="30">
        <f>IF(OR(E1824="",NOT(ISNUMBER(C1824))),"",E1824&amp;"|"&amp;YEAR(C1824)&amp;"-"&amp;RIGHT("0"&amp;MONTH(C1824),2)&amp;"-"&amp;RIGHT("0"&amp;DAY(C1824),2))</f>
        <v/>
      </c>
      <c r="G1824" s="26">
        <f>IF(E1824="","",IFERROR(MATCH(E1824,pl_chave,0),0))</f>
        <v/>
      </c>
      <c r="H1824" s="23">
        <f>IF(G1824="","",IF(G1824=0,"Tarefa fora do plano",INDEX(pl_tag,G1824)))</f>
        <v/>
      </c>
      <c r="I1824" s="30">
        <f>IF(N(G1824)=0,"",INDEX(pl_atividade,G1824))</f>
        <v/>
      </c>
      <c r="J1824" s="50">
        <f>IF(N(G1824)=0,"",INDEX(pl_especialidade,G1824))</f>
        <v/>
      </c>
      <c r="K1824" s="28">
        <f>IF(N(G1824)=0,"",INDEX(pl_duracao,G1824))</f>
        <v/>
      </c>
      <c r="L1824" s="39">
        <f>IF(ISNUMBER(C1824),YEAR(C1824),"")</f>
        <v/>
      </c>
      <c r="M1824" s="39">
        <f>IF(ISNUMBER(C1824),MONTH(C1824),"")</f>
        <v/>
      </c>
      <c r="N1824" s="23">
        <f>IF(L1824="","",IF(NOT(ISNUMBER(crono_ano)),"Informe o ano",IF(L1824&lt;crono_ano,"Antes do ano",IF(L1824&gt;crono_ano,"Depois do ano","No ano"))))</f>
        <v/>
      </c>
      <c r="O1824" s="39">
        <f>IF(F1824="","",IF(COUNTIF(F$7:F1824,F1824)=1,1,0))</f>
        <v/>
      </c>
      <c r="P1824" s="39">
        <f>IF(A1824&amp;B1824&amp;C1824="","",IF(AND(O1824=1,N(G1824)&gt;0),IF(INDEX(pl_ativa,MAX(1,N(G1824)))="Sim",1,0),0))</f>
        <v/>
      </c>
      <c r="Q1824" s="39">
        <f>IF(F1824="","",COUNTIFS(ex_chave_oc,F1824,ex_cancelada,"&lt;&gt;Sim"))</f>
        <v/>
      </c>
      <c r="R1824" s="51">
        <f>IF(P1824="","",IF(AND(P1824=1,N(Q1824)&gt;0),1,0))</f>
        <v/>
      </c>
      <c r="S1824" s="30">
        <f>IF(P1824="","",IF(F1824="","ERRO: data prevista ausente ou inválida",IF(O1824=0,"Duplicada: contada uma vez",IF(N(G1824)=0,"ERRO: tarefa fora do Plano Mestre",IF(P1824=0,"Tarefa retirada do plano: não conta","OK")))))</f>
        <v/>
      </c>
    </row>
    <row r="1825">
      <c r="A1825" s="29" t="n"/>
      <c r="B1825" s="25" t="n"/>
      <c r="C1825" s="49" t="n"/>
      <c r="D1825" s="29" t="n"/>
      <c r="E1825" s="23">
        <f>IF(OR(A1825="",B1825=""),"",A1825&amp;"|"&amp;B1825)</f>
        <v/>
      </c>
      <c r="F1825" s="30">
        <f>IF(OR(E1825="",NOT(ISNUMBER(C1825))),"",E1825&amp;"|"&amp;YEAR(C1825)&amp;"-"&amp;RIGHT("0"&amp;MONTH(C1825),2)&amp;"-"&amp;RIGHT("0"&amp;DAY(C1825),2))</f>
        <v/>
      </c>
      <c r="G1825" s="26">
        <f>IF(E1825="","",IFERROR(MATCH(E1825,pl_chave,0),0))</f>
        <v/>
      </c>
      <c r="H1825" s="23">
        <f>IF(G1825="","",IF(G1825=0,"Tarefa fora do plano",INDEX(pl_tag,G1825)))</f>
        <v/>
      </c>
      <c r="I1825" s="30">
        <f>IF(N(G1825)=0,"",INDEX(pl_atividade,G1825))</f>
        <v/>
      </c>
      <c r="J1825" s="50">
        <f>IF(N(G1825)=0,"",INDEX(pl_especialidade,G1825))</f>
        <v/>
      </c>
      <c r="K1825" s="28">
        <f>IF(N(G1825)=0,"",INDEX(pl_duracao,G1825))</f>
        <v/>
      </c>
      <c r="L1825" s="39">
        <f>IF(ISNUMBER(C1825),YEAR(C1825),"")</f>
        <v/>
      </c>
      <c r="M1825" s="39">
        <f>IF(ISNUMBER(C1825),MONTH(C1825),"")</f>
        <v/>
      </c>
      <c r="N1825" s="23">
        <f>IF(L1825="","",IF(NOT(ISNUMBER(crono_ano)),"Informe o ano",IF(L1825&lt;crono_ano,"Antes do ano",IF(L1825&gt;crono_ano,"Depois do ano","No ano"))))</f>
        <v/>
      </c>
      <c r="O1825" s="39">
        <f>IF(F1825="","",IF(COUNTIF(F$7:F1825,F1825)=1,1,0))</f>
        <v/>
      </c>
      <c r="P1825" s="39">
        <f>IF(A1825&amp;B1825&amp;C1825="","",IF(AND(O1825=1,N(G1825)&gt;0),IF(INDEX(pl_ativa,MAX(1,N(G1825)))="Sim",1,0),0))</f>
        <v/>
      </c>
      <c r="Q1825" s="39">
        <f>IF(F1825="","",COUNTIFS(ex_chave_oc,F1825,ex_cancelada,"&lt;&gt;Sim"))</f>
        <v/>
      </c>
      <c r="R1825" s="51">
        <f>IF(P1825="","",IF(AND(P1825=1,N(Q1825)&gt;0),1,0))</f>
        <v/>
      </c>
      <c r="S1825" s="30">
        <f>IF(P1825="","",IF(F1825="","ERRO: data prevista ausente ou inválida",IF(O1825=0,"Duplicada: contada uma vez",IF(N(G1825)=0,"ERRO: tarefa fora do Plano Mestre",IF(P1825=0,"Tarefa retirada do plano: não conta","OK")))))</f>
        <v/>
      </c>
    </row>
    <row r="1826">
      <c r="A1826" s="29" t="n"/>
      <c r="B1826" s="25" t="n"/>
      <c r="C1826" s="49" t="n"/>
      <c r="D1826" s="29" t="n"/>
      <c r="E1826" s="23">
        <f>IF(OR(A1826="",B1826=""),"",A1826&amp;"|"&amp;B1826)</f>
        <v/>
      </c>
      <c r="F1826" s="30">
        <f>IF(OR(E1826="",NOT(ISNUMBER(C1826))),"",E1826&amp;"|"&amp;YEAR(C1826)&amp;"-"&amp;RIGHT("0"&amp;MONTH(C1826),2)&amp;"-"&amp;RIGHT("0"&amp;DAY(C1826),2))</f>
        <v/>
      </c>
      <c r="G1826" s="26">
        <f>IF(E1826="","",IFERROR(MATCH(E1826,pl_chave,0),0))</f>
        <v/>
      </c>
      <c r="H1826" s="23">
        <f>IF(G1826="","",IF(G1826=0,"Tarefa fora do plano",INDEX(pl_tag,G1826)))</f>
        <v/>
      </c>
      <c r="I1826" s="30">
        <f>IF(N(G1826)=0,"",INDEX(pl_atividade,G1826))</f>
        <v/>
      </c>
      <c r="J1826" s="50">
        <f>IF(N(G1826)=0,"",INDEX(pl_especialidade,G1826))</f>
        <v/>
      </c>
      <c r="K1826" s="28">
        <f>IF(N(G1826)=0,"",INDEX(pl_duracao,G1826))</f>
        <v/>
      </c>
      <c r="L1826" s="39">
        <f>IF(ISNUMBER(C1826),YEAR(C1826),"")</f>
        <v/>
      </c>
      <c r="M1826" s="39">
        <f>IF(ISNUMBER(C1826),MONTH(C1826),"")</f>
        <v/>
      </c>
      <c r="N1826" s="23">
        <f>IF(L1826="","",IF(NOT(ISNUMBER(crono_ano)),"Informe o ano",IF(L1826&lt;crono_ano,"Antes do ano",IF(L1826&gt;crono_ano,"Depois do ano","No ano"))))</f>
        <v/>
      </c>
      <c r="O1826" s="39">
        <f>IF(F1826="","",IF(COUNTIF(F$7:F1826,F1826)=1,1,0))</f>
        <v/>
      </c>
      <c r="P1826" s="39">
        <f>IF(A1826&amp;B1826&amp;C1826="","",IF(AND(O1826=1,N(G1826)&gt;0),IF(INDEX(pl_ativa,MAX(1,N(G1826)))="Sim",1,0),0))</f>
        <v/>
      </c>
      <c r="Q1826" s="39">
        <f>IF(F1826="","",COUNTIFS(ex_chave_oc,F1826,ex_cancelada,"&lt;&gt;Sim"))</f>
        <v/>
      </c>
      <c r="R1826" s="51">
        <f>IF(P1826="","",IF(AND(P1826=1,N(Q1826)&gt;0),1,0))</f>
        <v/>
      </c>
      <c r="S1826" s="30">
        <f>IF(P1826="","",IF(F1826="","ERRO: data prevista ausente ou inválida",IF(O1826=0,"Duplicada: contada uma vez",IF(N(G1826)=0,"ERRO: tarefa fora do Plano Mestre",IF(P1826=0,"Tarefa retirada do plano: não conta","OK")))))</f>
        <v/>
      </c>
    </row>
    <row r="1827">
      <c r="A1827" s="29" t="n"/>
      <c r="B1827" s="25" t="n"/>
      <c r="C1827" s="49" t="n"/>
      <c r="D1827" s="29" t="n"/>
      <c r="E1827" s="23">
        <f>IF(OR(A1827="",B1827=""),"",A1827&amp;"|"&amp;B1827)</f>
        <v/>
      </c>
      <c r="F1827" s="30">
        <f>IF(OR(E1827="",NOT(ISNUMBER(C1827))),"",E1827&amp;"|"&amp;YEAR(C1827)&amp;"-"&amp;RIGHT("0"&amp;MONTH(C1827),2)&amp;"-"&amp;RIGHT("0"&amp;DAY(C1827),2))</f>
        <v/>
      </c>
      <c r="G1827" s="26">
        <f>IF(E1827="","",IFERROR(MATCH(E1827,pl_chave,0),0))</f>
        <v/>
      </c>
      <c r="H1827" s="23">
        <f>IF(G1827="","",IF(G1827=0,"Tarefa fora do plano",INDEX(pl_tag,G1827)))</f>
        <v/>
      </c>
      <c r="I1827" s="30">
        <f>IF(N(G1827)=0,"",INDEX(pl_atividade,G1827))</f>
        <v/>
      </c>
      <c r="J1827" s="50">
        <f>IF(N(G1827)=0,"",INDEX(pl_especialidade,G1827))</f>
        <v/>
      </c>
      <c r="K1827" s="28">
        <f>IF(N(G1827)=0,"",INDEX(pl_duracao,G1827))</f>
        <v/>
      </c>
      <c r="L1827" s="39">
        <f>IF(ISNUMBER(C1827),YEAR(C1827),"")</f>
        <v/>
      </c>
      <c r="M1827" s="39">
        <f>IF(ISNUMBER(C1827),MONTH(C1827),"")</f>
        <v/>
      </c>
      <c r="N1827" s="23">
        <f>IF(L1827="","",IF(NOT(ISNUMBER(crono_ano)),"Informe o ano",IF(L1827&lt;crono_ano,"Antes do ano",IF(L1827&gt;crono_ano,"Depois do ano","No ano"))))</f>
        <v/>
      </c>
      <c r="O1827" s="39">
        <f>IF(F1827="","",IF(COUNTIF(F$7:F1827,F1827)=1,1,0))</f>
        <v/>
      </c>
      <c r="P1827" s="39">
        <f>IF(A1827&amp;B1827&amp;C1827="","",IF(AND(O1827=1,N(G1827)&gt;0),IF(INDEX(pl_ativa,MAX(1,N(G1827)))="Sim",1,0),0))</f>
        <v/>
      </c>
      <c r="Q1827" s="39">
        <f>IF(F1827="","",COUNTIFS(ex_chave_oc,F1827,ex_cancelada,"&lt;&gt;Sim"))</f>
        <v/>
      </c>
      <c r="R1827" s="51">
        <f>IF(P1827="","",IF(AND(P1827=1,N(Q1827)&gt;0),1,0))</f>
        <v/>
      </c>
      <c r="S1827" s="30">
        <f>IF(P1827="","",IF(F1827="","ERRO: data prevista ausente ou inválida",IF(O1827=0,"Duplicada: contada uma vez",IF(N(G1827)=0,"ERRO: tarefa fora do Plano Mestre",IF(P1827=0,"Tarefa retirada do plano: não conta","OK")))))</f>
        <v/>
      </c>
    </row>
    <row r="1828">
      <c r="A1828" s="29" t="n"/>
      <c r="B1828" s="25" t="n"/>
      <c r="C1828" s="49" t="n"/>
      <c r="D1828" s="29" t="n"/>
      <c r="E1828" s="23">
        <f>IF(OR(A1828="",B1828=""),"",A1828&amp;"|"&amp;B1828)</f>
        <v/>
      </c>
      <c r="F1828" s="30">
        <f>IF(OR(E1828="",NOT(ISNUMBER(C1828))),"",E1828&amp;"|"&amp;YEAR(C1828)&amp;"-"&amp;RIGHT("0"&amp;MONTH(C1828),2)&amp;"-"&amp;RIGHT("0"&amp;DAY(C1828),2))</f>
        <v/>
      </c>
      <c r="G1828" s="26">
        <f>IF(E1828="","",IFERROR(MATCH(E1828,pl_chave,0),0))</f>
        <v/>
      </c>
      <c r="H1828" s="23">
        <f>IF(G1828="","",IF(G1828=0,"Tarefa fora do plano",INDEX(pl_tag,G1828)))</f>
        <v/>
      </c>
      <c r="I1828" s="30">
        <f>IF(N(G1828)=0,"",INDEX(pl_atividade,G1828))</f>
        <v/>
      </c>
      <c r="J1828" s="50">
        <f>IF(N(G1828)=0,"",INDEX(pl_especialidade,G1828))</f>
        <v/>
      </c>
      <c r="K1828" s="28">
        <f>IF(N(G1828)=0,"",INDEX(pl_duracao,G1828))</f>
        <v/>
      </c>
      <c r="L1828" s="39">
        <f>IF(ISNUMBER(C1828),YEAR(C1828),"")</f>
        <v/>
      </c>
      <c r="M1828" s="39">
        <f>IF(ISNUMBER(C1828),MONTH(C1828),"")</f>
        <v/>
      </c>
      <c r="N1828" s="23">
        <f>IF(L1828="","",IF(NOT(ISNUMBER(crono_ano)),"Informe o ano",IF(L1828&lt;crono_ano,"Antes do ano",IF(L1828&gt;crono_ano,"Depois do ano","No ano"))))</f>
        <v/>
      </c>
      <c r="O1828" s="39">
        <f>IF(F1828="","",IF(COUNTIF(F$7:F1828,F1828)=1,1,0))</f>
        <v/>
      </c>
      <c r="P1828" s="39">
        <f>IF(A1828&amp;B1828&amp;C1828="","",IF(AND(O1828=1,N(G1828)&gt;0),IF(INDEX(pl_ativa,MAX(1,N(G1828)))="Sim",1,0),0))</f>
        <v/>
      </c>
      <c r="Q1828" s="39">
        <f>IF(F1828="","",COUNTIFS(ex_chave_oc,F1828,ex_cancelada,"&lt;&gt;Sim"))</f>
        <v/>
      </c>
      <c r="R1828" s="51">
        <f>IF(P1828="","",IF(AND(P1828=1,N(Q1828)&gt;0),1,0))</f>
        <v/>
      </c>
      <c r="S1828" s="30">
        <f>IF(P1828="","",IF(F1828="","ERRO: data prevista ausente ou inválida",IF(O1828=0,"Duplicada: contada uma vez",IF(N(G1828)=0,"ERRO: tarefa fora do Plano Mestre",IF(P1828=0,"Tarefa retirada do plano: não conta","OK")))))</f>
        <v/>
      </c>
    </row>
    <row r="1829">
      <c r="A1829" s="29" t="n"/>
      <c r="B1829" s="25" t="n"/>
      <c r="C1829" s="49" t="n"/>
      <c r="D1829" s="29" t="n"/>
      <c r="E1829" s="23">
        <f>IF(OR(A1829="",B1829=""),"",A1829&amp;"|"&amp;B1829)</f>
        <v/>
      </c>
      <c r="F1829" s="30">
        <f>IF(OR(E1829="",NOT(ISNUMBER(C1829))),"",E1829&amp;"|"&amp;YEAR(C1829)&amp;"-"&amp;RIGHT("0"&amp;MONTH(C1829),2)&amp;"-"&amp;RIGHT("0"&amp;DAY(C1829),2))</f>
        <v/>
      </c>
      <c r="G1829" s="26">
        <f>IF(E1829="","",IFERROR(MATCH(E1829,pl_chave,0),0))</f>
        <v/>
      </c>
      <c r="H1829" s="23">
        <f>IF(G1829="","",IF(G1829=0,"Tarefa fora do plano",INDEX(pl_tag,G1829)))</f>
        <v/>
      </c>
      <c r="I1829" s="30">
        <f>IF(N(G1829)=0,"",INDEX(pl_atividade,G1829))</f>
        <v/>
      </c>
      <c r="J1829" s="50">
        <f>IF(N(G1829)=0,"",INDEX(pl_especialidade,G1829))</f>
        <v/>
      </c>
      <c r="K1829" s="28">
        <f>IF(N(G1829)=0,"",INDEX(pl_duracao,G1829))</f>
        <v/>
      </c>
      <c r="L1829" s="39">
        <f>IF(ISNUMBER(C1829),YEAR(C1829),"")</f>
        <v/>
      </c>
      <c r="M1829" s="39">
        <f>IF(ISNUMBER(C1829),MONTH(C1829),"")</f>
        <v/>
      </c>
      <c r="N1829" s="23">
        <f>IF(L1829="","",IF(NOT(ISNUMBER(crono_ano)),"Informe o ano",IF(L1829&lt;crono_ano,"Antes do ano",IF(L1829&gt;crono_ano,"Depois do ano","No ano"))))</f>
        <v/>
      </c>
      <c r="O1829" s="39">
        <f>IF(F1829="","",IF(COUNTIF(F$7:F1829,F1829)=1,1,0))</f>
        <v/>
      </c>
      <c r="P1829" s="39">
        <f>IF(A1829&amp;B1829&amp;C1829="","",IF(AND(O1829=1,N(G1829)&gt;0),IF(INDEX(pl_ativa,MAX(1,N(G1829)))="Sim",1,0),0))</f>
        <v/>
      </c>
      <c r="Q1829" s="39">
        <f>IF(F1829="","",COUNTIFS(ex_chave_oc,F1829,ex_cancelada,"&lt;&gt;Sim"))</f>
        <v/>
      </c>
      <c r="R1829" s="51">
        <f>IF(P1829="","",IF(AND(P1829=1,N(Q1829)&gt;0),1,0))</f>
        <v/>
      </c>
      <c r="S1829" s="30">
        <f>IF(P1829="","",IF(F1829="","ERRO: data prevista ausente ou inválida",IF(O1829=0,"Duplicada: contada uma vez",IF(N(G1829)=0,"ERRO: tarefa fora do Plano Mestre",IF(P1829=0,"Tarefa retirada do plano: não conta","OK")))))</f>
        <v/>
      </c>
    </row>
    <row r="1830">
      <c r="A1830" s="29" t="n"/>
      <c r="B1830" s="25" t="n"/>
      <c r="C1830" s="49" t="n"/>
      <c r="D1830" s="29" t="n"/>
      <c r="E1830" s="23">
        <f>IF(OR(A1830="",B1830=""),"",A1830&amp;"|"&amp;B1830)</f>
        <v/>
      </c>
      <c r="F1830" s="30">
        <f>IF(OR(E1830="",NOT(ISNUMBER(C1830))),"",E1830&amp;"|"&amp;YEAR(C1830)&amp;"-"&amp;RIGHT("0"&amp;MONTH(C1830),2)&amp;"-"&amp;RIGHT("0"&amp;DAY(C1830),2))</f>
        <v/>
      </c>
      <c r="G1830" s="26">
        <f>IF(E1830="","",IFERROR(MATCH(E1830,pl_chave,0),0))</f>
        <v/>
      </c>
      <c r="H1830" s="23">
        <f>IF(G1830="","",IF(G1830=0,"Tarefa fora do plano",INDEX(pl_tag,G1830)))</f>
        <v/>
      </c>
      <c r="I1830" s="30">
        <f>IF(N(G1830)=0,"",INDEX(pl_atividade,G1830))</f>
        <v/>
      </c>
      <c r="J1830" s="50">
        <f>IF(N(G1830)=0,"",INDEX(pl_especialidade,G1830))</f>
        <v/>
      </c>
      <c r="K1830" s="28">
        <f>IF(N(G1830)=0,"",INDEX(pl_duracao,G1830))</f>
        <v/>
      </c>
      <c r="L1830" s="39">
        <f>IF(ISNUMBER(C1830),YEAR(C1830),"")</f>
        <v/>
      </c>
      <c r="M1830" s="39">
        <f>IF(ISNUMBER(C1830),MONTH(C1830),"")</f>
        <v/>
      </c>
      <c r="N1830" s="23">
        <f>IF(L1830="","",IF(NOT(ISNUMBER(crono_ano)),"Informe o ano",IF(L1830&lt;crono_ano,"Antes do ano",IF(L1830&gt;crono_ano,"Depois do ano","No ano"))))</f>
        <v/>
      </c>
      <c r="O1830" s="39">
        <f>IF(F1830="","",IF(COUNTIF(F$7:F1830,F1830)=1,1,0))</f>
        <v/>
      </c>
      <c r="P1830" s="39">
        <f>IF(A1830&amp;B1830&amp;C1830="","",IF(AND(O1830=1,N(G1830)&gt;0),IF(INDEX(pl_ativa,MAX(1,N(G1830)))="Sim",1,0),0))</f>
        <v/>
      </c>
      <c r="Q1830" s="39">
        <f>IF(F1830="","",COUNTIFS(ex_chave_oc,F1830,ex_cancelada,"&lt;&gt;Sim"))</f>
        <v/>
      </c>
      <c r="R1830" s="51">
        <f>IF(P1830="","",IF(AND(P1830=1,N(Q1830)&gt;0),1,0))</f>
        <v/>
      </c>
      <c r="S1830" s="30">
        <f>IF(P1830="","",IF(F1830="","ERRO: data prevista ausente ou inválida",IF(O1830=0,"Duplicada: contada uma vez",IF(N(G1830)=0,"ERRO: tarefa fora do Plano Mestre",IF(P1830=0,"Tarefa retirada do plano: não conta","OK")))))</f>
        <v/>
      </c>
    </row>
    <row r="1831">
      <c r="A1831" s="29" t="n"/>
      <c r="B1831" s="25" t="n"/>
      <c r="C1831" s="49" t="n"/>
      <c r="D1831" s="29" t="n"/>
      <c r="E1831" s="23">
        <f>IF(OR(A1831="",B1831=""),"",A1831&amp;"|"&amp;B1831)</f>
        <v/>
      </c>
      <c r="F1831" s="30">
        <f>IF(OR(E1831="",NOT(ISNUMBER(C1831))),"",E1831&amp;"|"&amp;YEAR(C1831)&amp;"-"&amp;RIGHT("0"&amp;MONTH(C1831),2)&amp;"-"&amp;RIGHT("0"&amp;DAY(C1831),2))</f>
        <v/>
      </c>
      <c r="G1831" s="26">
        <f>IF(E1831="","",IFERROR(MATCH(E1831,pl_chave,0),0))</f>
        <v/>
      </c>
      <c r="H1831" s="23">
        <f>IF(G1831="","",IF(G1831=0,"Tarefa fora do plano",INDEX(pl_tag,G1831)))</f>
        <v/>
      </c>
      <c r="I1831" s="30">
        <f>IF(N(G1831)=0,"",INDEX(pl_atividade,G1831))</f>
        <v/>
      </c>
      <c r="J1831" s="50">
        <f>IF(N(G1831)=0,"",INDEX(pl_especialidade,G1831))</f>
        <v/>
      </c>
      <c r="K1831" s="28">
        <f>IF(N(G1831)=0,"",INDEX(pl_duracao,G1831))</f>
        <v/>
      </c>
      <c r="L1831" s="39">
        <f>IF(ISNUMBER(C1831),YEAR(C1831),"")</f>
        <v/>
      </c>
      <c r="M1831" s="39">
        <f>IF(ISNUMBER(C1831),MONTH(C1831),"")</f>
        <v/>
      </c>
      <c r="N1831" s="23">
        <f>IF(L1831="","",IF(NOT(ISNUMBER(crono_ano)),"Informe o ano",IF(L1831&lt;crono_ano,"Antes do ano",IF(L1831&gt;crono_ano,"Depois do ano","No ano"))))</f>
        <v/>
      </c>
      <c r="O1831" s="39">
        <f>IF(F1831="","",IF(COUNTIF(F$7:F1831,F1831)=1,1,0))</f>
        <v/>
      </c>
      <c r="P1831" s="39">
        <f>IF(A1831&amp;B1831&amp;C1831="","",IF(AND(O1831=1,N(G1831)&gt;0),IF(INDEX(pl_ativa,MAX(1,N(G1831)))="Sim",1,0),0))</f>
        <v/>
      </c>
      <c r="Q1831" s="39">
        <f>IF(F1831="","",COUNTIFS(ex_chave_oc,F1831,ex_cancelada,"&lt;&gt;Sim"))</f>
        <v/>
      </c>
      <c r="R1831" s="51">
        <f>IF(P1831="","",IF(AND(P1831=1,N(Q1831)&gt;0),1,0))</f>
        <v/>
      </c>
      <c r="S1831" s="30">
        <f>IF(P1831="","",IF(F1831="","ERRO: data prevista ausente ou inválida",IF(O1831=0,"Duplicada: contada uma vez",IF(N(G1831)=0,"ERRO: tarefa fora do Plano Mestre",IF(P1831=0,"Tarefa retirada do plano: não conta","OK")))))</f>
        <v/>
      </c>
    </row>
    <row r="1832">
      <c r="A1832" s="29" t="n"/>
      <c r="B1832" s="25" t="n"/>
      <c r="C1832" s="49" t="n"/>
      <c r="D1832" s="29" t="n"/>
      <c r="E1832" s="23">
        <f>IF(OR(A1832="",B1832=""),"",A1832&amp;"|"&amp;B1832)</f>
        <v/>
      </c>
      <c r="F1832" s="30">
        <f>IF(OR(E1832="",NOT(ISNUMBER(C1832))),"",E1832&amp;"|"&amp;YEAR(C1832)&amp;"-"&amp;RIGHT("0"&amp;MONTH(C1832),2)&amp;"-"&amp;RIGHT("0"&amp;DAY(C1832),2))</f>
        <v/>
      </c>
      <c r="G1832" s="26">
        <f>IF(E1832="","",IFERROR(MATCH(E1832,pl_chave,0),0))</f>
        <v/>
      </c>
      <c r="H1832" s="23">
        <f>IF(G1832="","",IF(G1832=0,"Tarefa fora do plano",INDEX(pl_tag,G1832)))</f>
        <v/>
      </c>
      <c r="I1832" s="30">
        <f>IF(N(G1832)=0,"",INDEX(pl_atividade,G1832))</f>
        <v/>
      </c>
      <c r="J1832" s="50">
        <f>IF(N(G1832)=0,"",INDEX(pl_especialidade,G1832))</f>
        <v/>
      </c>
      <c r="K1832" s="28">
        <f>IF(N(G1832)=0,"",INDEX(pl_duracao,G1832))</f>
        <v/>
      </c>
      <c r="L1832" s="39">
        <f>IF(ISNUMBER(C1832),YEAR(C1832),"")</f>
        <v/>
      </c>
      <c r="M1832" s="39">
        <f>IF(ISNUMBER(C1832),MONTH(C1832),"")</f>
        <v/>
      </c>
      <c r="N1832" s="23">
        <f>IF(L1832="","",IF(NOT(ISNUMBER(crono_ano)),"Informe o ano",IF(L1832&lt;crono_ano,"Antes do ano",IF(L1832&gt;crono_ano,"Depois do ano","No ano"))))</f>
        <v/>
      </c>
      <c r="O1832" s="39">
        <f>IF(F1832="","",IF(COUNTIF(F$7:F1832,F1832)=1,1,0))</f>
        <v/>
      </c>
      <c r="P1832" s="39">
        <f>IF(A1832&amp;B1832&amp;C1832="","",IF(AND(O1832=1,N(G1832)&gt;0),IF(INDEX(pl_ativa,MAX(1,N(G1832)))="Sim",1,0),0))</f>
        <v/>
      </c>
      <c r="Q1832" s="39">
        <f>IF(F1832="","",COUNTIFS(ex_chave_oc,F1832,ex_cancelada,"&lt;&gt;Sim"))</f>
        <v/>
      </c>
      <c r="R1832" s="51">
        <f>IF(P1832="","",IF(AND(P1832=1,N(Q1832)&gt;0),1,0))</f>
        <v/>
      </c>
      <c r="S1832" s="30">
        <f>IF(P1832="","",IF(F1832="","ERRO: data prevista ausente ou inválida",IF(O1832=0,"Duplicada: contada uma vez",IF(N(G1832)=0,"ERRO: tarefa fora do Plano Mestre",IF(P1832=0,"Tarefa retirada do plano: não conta","OK")))))</f>
        <v/>
      </c>
    </row>
    <row r="1833">
      <c r="A1833" s="29" t="n"/>
      <c r="B1833" s="25" t="n"/>
      <c r="C1833" s="49" t="n"/>
      <c r="D1833" s="29" t="n"/>
      <c r="E1833" s="23">
        <f>IF(OR(A1833="",B1833=""),"",A1833&amp;"|"&amp;B1833)</f>
        <v/>
      </c>
      <c r="F1833" s="30">
        <f>IF(OR(E1833="",NOT(ISNUMBER(C1833))),"",E1833&amp;"|"&amp;YEAR(C1833)&amp;"-"&amp;RIGHT("0"&amp;MONTH(C1833),2)&amp;"-"&amp;RIGHT("0"&amp;DAY(C1833),2))</f>
        <v/>
      </c>
      <c r="G1833" s="26">
        <f>IF(E1833="","",IFERROR(MATCH(E1833,pl_chave,0),0))</f>
        <v/>
      </c>
      <c r="H1833" s="23">
        <f>IF(G1833="","",IF(G1833=0,"Tarefa fora do plano",INDEX(pl_tag,G1833)))</f>
        <v/>
      </c>
      <c r="I1833" s="30">
        <f>IF(N(G1833)=0,"",INDEX(pl_atividade,G1833))</f>
        <v/>
      </c>
      <c r="J1833" s="50">
        <f>IF(N(G1833)=0,"",INDEX(pl_especialidade,G1833))</f>
        <v/>
      </c>
      <c r="K1833" s="28">
        <f>IF(N(G1833)=0,"",INDEX(pl_duracao,G1833))</f>
        <v/>
      </c>
      <c r="L1833" s="39">
        <f>IF(ISNUMBER(C1833),YEAR(C1833),"")</f>
        <v/>
      </c>
      <c r="M1833" s="39">
        <f>IF(ISNUMBER(C1833),MONTH(C1833),"")</f>
        <v/>
      </c>
      <c r="N1833" s="23">
        <f>IF(L1833="","",IF(NOT(ISNUMBER(crono_ano)),"Informe o ano",IF(L1833&lt;crono_ano,"Antes do ano",IF(L1833&gt;crono_ano,"Depois do ano","No ano"))))</f>
        <v/>
      </c>
      <c r="O1833" s="39">
        <f>IF(F1833="","",IF(COUNTIF(F$7:F1833,F1833)=1,1,0))</f>
        <v/>
      </c>
      <c r="P1833" s="39">
        <f>IF(A1833&amp;B1833&amp;C1833="","",IF(AND(O1833=1,N(G1833)&gt;0),IF(INDEX(pl_ativa,MAX(1,N(G1833)))="Sim",1,0),0))</f>
        <v/>
      </c>
      <c r="Q1833" s="39">
        <f>IF(F1833="","",COUNTIFS(ex_chave_oc,F1833,ex_cancelada,"&lt;&gt;Sim"))</f>
        <v/>
      </c>
      <c r="R1833" s="51">
        <f>IF(P1833="","",IF(AND(P1833=1,N(Q1833)&gt;0),1,0))</f>
        <v/>
      </c>
      <c r="S1833" s="30">
        <f>IF(P1833="","",IF(F1833="","ERRO: data prevista ausente ou inválida",IF(O1833=0,"Duplicada: contada uma vez",IF(N(G1833)=0,"ERRO: tarefa fora do Plano Mestre",IF(P1833=0,"Tarefa retirada do plano: não conta","OK")))))</f>
        <v/>
      </c>
    </row>
    <row r="1834">
      <c r="A1834" s="29" t="n"/>
      <c r="B1834" s="25" t="n"/>
      <c r="C1834" s="49" t="n"/>
      <c r="D1834" s="29" t="n"/>
      <c r="E1834" s="23">
        <f>IF(OR(A1834="",B1834=""),"",A1834&amp;"|"&amp;B1834)</f>
        <v/>
      </c>
      <c r="F1834" s="30">
        <f>IF(OR(E1834="",NOT(ISNUMBER(C1834))),"",E1834&amp;"|"&amp;YEAR(C1834)&amp;"-"&amp;RIGHT("0"&amp;MONTH(C1834),2)&amp;"-"&amp;RIGHT("0"&amp;DAY(C1834),2))</f>
        <v/>
      </c>
      <c r="G1834" s="26">
        <f>IF(E1834="","",IFERROR(MATCH(E1834,pl_chave,0),0))</f>
        <v/>
      </c>
      <c r="H1834" s="23">
        <f>IF(G1834="","",IF(G1834=0,"Tarefa fora do plano",INDEX(pl_tag,G1834)))</f>
        <v/>
      </c>
      <c r="I1834" s="30">
        <f>IF(N(G1834)=0,"",INDEX(pl_atividade,G1834))</f>
        <v/>
      </c>
      <c r="J1834" s="50">
        <f>IF(N(G1834)=0,"",INDEX(pl_especialidade,G1834))</f>
        <v/>
      </c>
      <c r="K1834" s="28">
        <f>IF(N(G1834)=0,"",INDEX(pl_duracao,G1834))</f>
        <v/>
      </c>
      <c r="L1834" s="39">
        <f>IF(ISNUMBER(C1834),YEAR(C1834),"")</f>
        <v/>
      </c>
      <c r="M1834" s="39">
        <f>IF(ISNUMBER(C1834),MONTH(C1834),"")</f>
        <v/>
      </c>
      <c r="N1834" s="23">
        <f>IF(L1834="","",IF(NOT(ISNUMBER(crono_ano)),"Informe o ano",IF(L1834&lt;crono_ano,"Antes do ano",IF(L1834&gt;crono_ano,"Depois do ano","No ano"))))</f>
        <v/>
      </c>
      <c r="O1834" s="39">
        <f>IF(F1834="","",IF(COUNTIF(F$7:F1834,F1834)=1,1,0))</f>
        <v/>
      </c>
      <c r="P1834" s="39">
        <f>IF(A1834&amp;B1834&amp;C1834="","",IF(AND(O1834=1,N(G1834)&gt;0),IF(INDEX(pl_ativa,MAX(1,N(G1834)))="Sim",1,0),0))</f>
        <v/>
      </c>
      <c r="Q1834" s="39">
        <f>IF(F1834="","",COUNTIFS(ex_chave_oc,F1834,ex_cancelada,"&lt;&gt;Sim"))</f>
        <v/>
      </c>
      <c r="R1834" s="51">
        <f>IF(P1834="","",IF(AND(P1834=1,N(Q1834)&gt;0),1,0))</f>
        <v/>
      </c>
      <c r="S1834" s="30">
        <f>IF(P1834="","",IF(F1834="","ERRO: data prevista ausente ou inválida",IF(O1834=0,"Duplicada: contada uma vez",IF(N(G1834)=0,"ERRO: tarefa fora do Plano Mestre",IF(P1834=0,"Tarefa retirada do plano: não conta","OK")))))</f>
        <v/>
      </c>
    </row>
    <row r="1835">
      <c r="A1835" s="29" t="n"/>
      <c r="B1835" s="25" t="n"/>
      <c r="C1835" s="49" t="n"/>
      <c r="D1835" s="29" t="n"/>
      <c r="E1835" s="23">
        <f>IF(OR(A1835="",B1835=""),"",A1835&amp;"|"&amp;B1835)</f>
        <v/>
      </c>
      <c r="F1835" s="30">
        <f>IF(OR(E1835="",NOT(ISNUMBER(C1835))),"",E1835&amp;"|"&amp;YEAR(C1835)&amp;"-"&amp;RIGHT("0"&amp;MONTH(C1835),2)&amp;"-"&amp;RIGHT("0"&amp;DAY(C1835),2))</f>
        <v/>
      </c>
      <c r="G1835" s="26">
        <f>IF(E1835="","",IFERROR(MATCH(E1835,pl_chave,0),0))</f>
        <v/>
      </c>
      <c r="H1835" s="23">
        <f>IF(G1835="","",IF(G1835=0,"Tarefa fora do plano",INDEX(pl_tag,G1835)))</f>
        <v/>
      </c>
      <c r="I1835" s="30">
        <f>IF(N(G1835)=0,"",INDEX(pl_atividade,G1835))</f>
        <v/>
      </c>
      <c r="J1835" s="50">
        <f>IF(N(G1835)=0,"",INDEX(pl_especialidade,G1835))</f>
        <v/>
      </c>
      <c r="K1835" s="28">
        <f>IF(N(G1835)=0,"",INDEX(pl_duracao,G1835))</f>
        <v/>
      </c>
      <c r="L1835" s="39">
        <f>IF(ISNUMBER(C1835),YEAR(C1835),"")</f>
        <v/>
      </c>
      <c r="M1835" s="39">
        <f>IF(ISNUMBER(C1835),MONTH(C1835),"")</f>
        <v/>
      </c>
      <c r="N1835" s="23">
        <f>IF(L1835="","",IF(NOT(ISNUMBER(crono_ano)),"Informe o ano",IF(L1835&lt;crono_ano,"Antes do ano",IF(L1835&gt;crono_ano,"Depois do ano","No ano"))))</f>
        <v/>
      </c>
      <c r="O1835" s="39">
        <f>IF(F1835="","",IF(COUNTIF(F$7:F1835,F1835)=1,1,0))</f>
        <v/>
      </c>
      <c r="P1835" s="39">
        <f>IF(A1835&amp;B1835&amp;C1835="","",IF(AND(O1835=1,N(G1835)&gt;0),IF(INDEX(pl_ativa,MAX(1,N(G1835)))="Sim",1,0),0))</f>
        <v/>
      </c>
      <c r="Q1835" s="39">
        <f>IF(F1835="","",COUNTIFS(ex_chave_oc,F1835,ex_cancelada,"&lt;&gt;Sim"))</f>
        <v/>
      </c>
      <c r="R1835" s="51">
        <f>IF(P1835="","",IF(AND(P1835=1,N(Q1835)&gt;0),1,0))</f>
        <v/>
      </c>
      <c r="S1835" s="30">
        <f>IF(P1835="","",IF(F1835="","ERRO: data prevista ausente ou inválida",IF(O1835=0,"Duplicada: contada uma vez",IF(N(G1835)=0,"ERRO: tarefa fora do Plano Mestre",IF(P1835=0,"Tarefa retirada do plano: não conta","OK")))))</f>
        <v/>
      </c>
    </row>
    <row r="1836">
      <c r="A1836" s="29" t="n"/>
      <c r="B1836" s="25" t="n"/>
      <c r="C1836" s="49" t="n"/>
      <c r="D1836" s="29" t="n"/>
      <c r="E1836" s="23">
        <f>IF(OR(A1836="",B1836=""),"",A1836&amp;"|"&amp;B1836)</f>
        <v/>
      </c>
      <c r="F1836" s="30">
        <f>IF(OR(E1836="",NOT(ISNUMBER(C1836))),"",E1836&amp;"|"&amp;YEAR(C1836)&amp;"-"&amp;RIGHT("0"&amp;MONTH(C1836),2)&amp;"-"&amp;RIGHT("0"&amp;DAY(C1836),2))</f>
        <v/>
      </c>
      <c r="G1836" s="26">
        <f>IF(E1836="","",IFERROR(MATCH(E1836,pl_chave,0),0))</f>
        <v/>
      </c>
      <c r="H1836" s="23">
        <f>IF(G1836="","",IF(G1836=0,"Tarefa fora do plano",INDEX(pl_tag,G1836)))</f>
        <v/>
      </c>
      <c r="I1836" s="30">
        <f>IF(N(G1836)=0,"",INDEX(pl_atividade,G1836))</f>
        <v/>
      </c>
      <c r="J1836" s="50">
        <f>IF(N(G1836)=0,"",INDEX(pl_especialidade,G1836))</f>
        <v/>
      </c>
      <c r="K1836" s="28">
        <f>IF(N(G1836)=0,"",INDEX(pl_duracao,G1836))</f>
        <v/>
      </c>
      <c r="L1836" s="39">
        <f>IF(ISNUMBER(C1836),YEAR(C1836),"")</f>
        <v/>
      </c>
      <c r="M1836" s="39">
        <f>IF(ISNUMBER(C1836),MONTH(C1836),"")</f>
        <v/>
      </c>
      <c r="N1836" s="23">
        <f>IF(L1836="","",IF(NOT(ISNUMBER(crono_ano)),"Informe o ano",IF(L1836&lt;crono_ano,"Antes do ano",IF(L1836&gt;crono_ano,"Depois do ano","No ano"))))</f>
        <v/>
      </c>
      <c r="O1836" s="39">
        <f>IF(F1836="","",IF(COUNTIF(F$7:F1836,F1836)=1,1,0))</f>
        <v/>
      </c>
      <c r="P1836" s="39">
        <f>IF(A1836&amp;B1836&amp;C1836="","",IF(AND(O1836=1,N(G1836)&gt;0),IF(INDEX(pl_ativa,MAX(1,N(G1836)))="Sim",1,0),0))</f>
        <v/>
      </c>
      <c r="Q1836" s="39">
        <f>IF(F1836="","",COUNTIFS(ex_chave_oc,F1836,ex_cancelada,"&lt;&gt;Sim"))</f>
        <v/>
      </c>
      <c r="R1836" s="51">
        <f>IF(P1836="","",IF(AND(P1836=1,N(Q1836)&gt;0),1,0))</f>
        <v/>
      </c>
      <c r="S1836" s="30">
        <f>IF(P1836="","",IF(F1836="","ERRO: data prevista ausente ou inválida",IF(O1836=0,"Duplicada: contada uma vez",IF(N(G1836)=0,"ERRO: tarefa fora do Plano Mestre",IF(P1836=0,"Tarefa retirada do plano: não conta","OK")))))</f>
        <v/>
      </c>
    </row>
    <row r="1837">
      <c r="A1837" s="29" t="n"/>
      <c r="B1837" s="25" t="n"/>
      <c r="C1837" s="49" t="n"/>
      <c r="D1837" s="29" t="n"/>
      <c r="E1837" s="23">
        <f>IF(OR(A1837="",B1837=""),"",A1837&amp;"|"&amp;B1837)</f>
        <v/>
      </c>
      <c r="F1837" s="30">
        <f>IF(OR(E1837="",NOT(ISNUMBER(C1837))),"",E1837&amp;"|"&amp;YEAR(C1837)&amp;"-"&amp;RIGHT("0"&amp;MONTH(C1837),2)&amp;"-"&amp;RIGHT("0"&amp;DAY(C1837),2))</f>
        <v/>
      </c>
      <c r="G1837" s="26">
        <f>IF(E1837="","",IFERROR(MATCH(E1837,pl_chave,0),0))</f>
        <v/>
      </c>
      <c r="H1837" s="23">
        <f>IF(G1837="","",IF(G1837=0,"Tarefa fora do plano",INDEX(pl_tag,G1837)))</f>
        <v/>
      </c>
      <c r="I1837" s="30">
        <f>IF(N(G1837)=0,"",INDEX(pl_atividade,G1837))</f>
        <v/>
      </c>
      <c r="J1837" s="50">
        <f>IF(N(G1837)=0,"",INDEX(pl_especialidade,G1837))</f>
        <v/>
      </c>
      <c r="K1837" s="28">
        <f>IF(N(G1837)=0,"",INDEX(pl_duracao,G1837))</f>
        <v/>
      </c>
      <c r="L1837" s="39">
        <f>IF(ISNUMBER(C1837),YEAR(C1837),"")</f>
        <v/>
      </c>
      <c r="M1837" s="39">
        <f>IF(ISNUMBER(C1837),MONTH(C1837),"")</f>
        <v/>
      </c>
      <c r="N1837" s="23">
        <f>IF(L1837="","",IF(NOT(ISNUMBER(crono_ano)),"Informe o ano",IF(L1837&lt;crono_ano,"Antes do ano",IF(L1837&gt;crono_ano,"Depois do ano","No ano"))))</f>
        <v/>
      </c>
      <c r="O1837" s="39">
        <f>IF(F1837="","",IF(COUNTIF(F$7:F1837,F1837)=1,1,0))</f>
        <v/>
      </c>
      <c r="P1837" s="39">
        <f>IF(A1837&amp;B1837&amp;C1837="","",IF(AND(O1837=1,N(G1837)&gt;0),IF(INDEX(pl_ativa,MAX(1,N(G1837)))="Sim",1,0),0))</f>
        <v/>
      </c>
      <c r="Q1837" s="39">
        <f>IF(F1837="","",COUNTIFS(ex_chave_oc,F1837,ex_cancelada,"&lt;&gt;Sim"))</f>
        <v/>
      </c>
      <c r="R1837" s="51">
        <f>IF(P1837="","",IF(AND(P1837=1,N(Q1837)&gt;0),1,0))</f>
        <v/>
      </c>
      <c r="S1837" s="30">
        <f>IF(P1837="","",IF(F1837="","ERRO: data prevista ausente ou inválida",IF(O1837=0,"Duplicada: contada uma vez",IF(N(G1837)=0,"ERRO: tarefa fora do Plano Mestre",IF(P1837=0,"Tarefa retirada do plano: não conta","OK")))))</f>
        <v/>
      </c>
    </row>
    <row r="1838">
      <c r="A1838" s="29" t="n"/>
      <c r="B1838" s="25" t="n"/>
      <c r="C1838" s="49" t="n"/>
      <c r="D1838" s="29" t="n"/>
      <c r="E1838" s="23">
        <f>IF(OR(A1838="",B1838=""),"",A1838&amp;"|"&amp;B1838)</f>
        <v/>
      </c>
      <c r="F1838" s="30">
        <f>IF(OR(E1838="",NOT(ISNUMBER(C1838))),"",E1838&amp;"|"&amp;YEAR(C1838)&amp;"-"&amp;RIGHT("0"&amp;MONTH(C1838),2)&amp;"-"&amp;RIGHT("0"&amp;DAY(C1838),2))</f>
        <v/>
      </c>
      <c r="G1838" s="26">
        <f>IF(E1838="","",IFERROR(MATCH(E1838,pl_chave,0),0))</f>
        <v/>
      </c>
      <c r="H1838" s="23">
        <f>IF(G1838="","",IF(G1838=0,"Tarefa fora do plano",INDEX(pl_tag,G1838)))</f>
        <v/>
      </c>
      <c r="I1838" s="30">
        <f>IF(N(G1838)=0,"",INDEX(pl_atividade,G1838))</f>
        <v/>
      </c>
      <c r="J1838" s="50">
        <f>IF(N(G1838)=0,"",INDEX(pl_especialidade,G1838))</f>
        <v/>
      </c>
      <c r="K1838" s="28">
        <f>IF(N(G1838)=0,"",INDEX(pl_duracao,G1838))</f>
        <v/>
      </c>
      <c r="L1838" s="39">
        <f>IF(ISNUMBER(C1838),YEAR(C1838),"")</f>
        <v/>
      </c>
      <c r="M1838" s="39">
        <f>IF(ISNUMBER(C1838),MONTH(C1838),"")</f>
        <v/>
      </c>
      <c r="N1838" s="23">
        <f>IF(L1838="","",IF(NOT(ISNUMBER(crono_ano)),"Informe o ano",IF(L1838&lt;crono_ano,"Antes do ano",IF(L1838&gt;crono_ano,"Depois do ano","No ano"))))</f>
        <v/>
      </c>
      <c r="O1838" s="39">
        <f>IF(F1838="","",IF(COUNTIF(F$7:F1838,F1838)=1,1,0))</f>
        <v/>
      </c>
      <c r="P1838" s="39">
        <f>IF(A1838&amp;B1838&amp;C1838="","",IF(AND(O1838=1,N(G1838)&gt;0),IF(INDEX(pl_ativa,MAX(1,N(G1838)))="Sim",1,0),0))</f>
        <v/>
      </c>
      <c r="Q1838" s="39">
        <f>IF(F1838="","",COUNTIFS(ex_chave_oc,F1838,ex_cancelada,"&lt;&gt;Sim"))</f>
        <v/>
      </c>
      <c r="R1838" s="51">
        <f>IF(P1838="","",IF(AND(P1838=1,N(Q1838)&gt;0),1,0))</f>
        <v/>
      </c>
      <c r="S1838" s="30">
        <f>IF(P1838="","",IF(F1838="","ERRO: data prevista ausente ou inválida",IF(O1838=0,"Duplicada: contada uma vez",IF(N(G1838)=0,"ERRO: tarefa fora do Plano Mestre",IF(P1838=0,"Tarefa retirada do plano: não conta","OK")))))</f>
        <v/>
      </c>
    </row>
    <row r="1839">
      <c r="A1839" s="29" t="n"/>
      <c r="B1839" s="25" t="n"/>
      <c r="C1839" s="49" t="n"/>
      <c r="D1839" s="29" t="n"/>
      <c r="E1839" s="23">
        <f>IF(OR(A1839="",B1839=""),"",A1839&amp;"|"&amp;B1839)</f>
        <v/>
      </c>
      <c r="F1839" s="30">
        <f>IF(OR(E1839="",NOT(ISNUMBER(C1839))),"",E1839&amp;"|"&amp;YEAR(C1839)&amp;"-"&amp;RIGHT("0"&amp;MONTH(C1839),2)&amp;"-"&amp;RIGHT("0"&amp;DAY(C1839),2))</f>
        <v/>
      </c>
      <c r="G1839" s="26">
        <f>IF(E1839="","",IFERROR(MATCH(E1839,pl_chave,0),0))</f>
        <v/>
      </c>
      <c r="H1839" s="23">
        <f>IF(G1839="","",IF(G1839=0,"Tarefa fora do plano",INDEX(pl_tag,G1839)))</f>
        <v/>
      </c>
      <c r="I1839" s="30">
        <f>IF(N(G1839)=0,"",INDEX(pl_atividade,G1839))</f>
        <v/>
      </c>
      <c r="J1839" s="50">
        <f>IF(N(G1839)=0,"",INDEX(pl_especialidade,G1839))</f>
        <v/>
      </c>
      <c r="K1839" s="28">
        <f>IF(N(G1839)=0,"",INDEX(pl_duracao,G1839))</f>
        <v/>
      </c>
      <c r="L1839" s="39">
        <f>IF(ISNUMBER(C1839),YEAR(C1839),"")</f>
        <v/>
      </c>
      <c r="M1839" s="39">
        <f>IF(ISNUMBER(C1839),MONTH(C1839),"")</f>
        <v/>
      </c>
      <c r="N1839" s="23">
        <f>IF(L1839="","",IF(NOT(ISNUMBER(crono_ano)),"Informe o ano",IF(L1839&lt;crono_ano,"Antes do ano",IF(L1839&gt;crono_ano,"Depois do ano","No ano"))))</f>
        <v/>
      </c>
      <c r="O1839" s="39">
        <f>IF(F1839="","",IF(COUNTIF(F$7:F1839,F1839)=1,1,0))</f>
        <v/>
      </c>
      <c r="P1839" s="39">
        <f>IF(A1839&amp;B1839&amp;C1839="","",IF(AND(O1839=1,N(G1839)&gt;0),IF(INDEX(pl_ativa,MAX(1,N(G1839)))="Sim",1,0),0))</f>
        <v/>
      </c>
      <c r="Q1839" s="39">
        <f>IF(F1839="","",COUNTIFS(ex_chave_oc,F1839,ex_cancelada,"&lt;&gt;Sim"))</f>
        <v/>
      </c>
      <c r="R1839" s="51">
        <f>IF(P1839="","",IF(AND(P1839=1,N(Q1839)&gt;0),1,0))</f>
        <v/>
      </c>
      <c r="S1839" s="30">
        <f>IF(P1839="","",IF(F1839="","ERRO: data prevista ausente ou inválida",IF(O1839=0,"Duplicada: contada uma vez",IF(N(G1839)=0,"ERRO: tarefa fora do Plano Mestre",IF(P1839=0,"Tarefa retirada do plano: não conta","OK")))))</f>
        <v/>
      </c>
    </row>
    <row r="1840">
      <c r="A1840" s="29" t="n"/>
      <c r="B1840" s="25" t="n"/>
      <c r="C1840" s="49" t="n"/>
      <c r="D1840" s="29" t="n"/>
      <c r="E1840" s="23">
        <f>IF(OR(A1840="",B1840=""),"",A1840&amp;"|"&amp;B1840)</f>
        <v/>
      </c>
      <c r="F1840" s="30">
        <f>IF(OR(E1840="",NOT(ISNUMBER(C1840))),"",E1840&amp;"|"&amp;YEAR(C1840)&amp;"-"&amp;RIGHT("0"&amp;MONTH(C1840),2)&amp;"-"&amp;RIGHT("0"&amp;DAY(C1840),2))</f>
        <v/>
      </c>
      <c r="G1840" s="26">
        <f>IF(E1840="","",IFERROR(MATCH(E1840,pl_chave,0),0))</f>
        <v/>
      </c>
      <c r="H1840" s="23">
        <f>IF(G1840="","",IF(G1840=0,"Tarefa fora do plano",INDEX(pl_tag,G1840)))</f>
        <v/>
      </c>
      <c r="I1840" s="30">
        <f>IF(N(G1840)=0,"",INDEX(pl_atividade,G1840))</f>
        <v/>
      </c>
      <c r="J1840" s="50">
        <f>IF(N(G1840)=0,"",INDEX(pl_especialidade,G1840))</f>
        <v/>
      </c>
      <c r="K1840" s="28">
        <f>IF(N(G1840)=0,"",INDEX(pl_duracao,G1840))</f>
        <v/>
      </c>
      <c r="L1840" s="39">
        <f>IF(ISNUMBER(C1840),YEAR(C1840),"")</f>
        <v/>
      </c>
      <c r="M1840" s="39">
        <f>IF(ISNUMBER(C1840),MONTH(C1840),"")</f>
        <v/>
      </c>
      <c r="N1840" s="23">
        <f>IF(L1840="","",IF(NOT(ISNUMBER(crono_ano)),"Informe o ano",IF(L1840&lt;crono_ano,"Antes do ano",IF(L1840&gt;crono_ano,"Depois do ano","No ano"))))</f>
        <v/>
      </c>
      <c r="O1840" s="39">
        <f>IF(F1840="","",IF(COUNTIF(F$7:F1840,F1840)=1,1,0))</f>
        <v/>
      </c>
      <c r="P1840" s="39">
        <f>IF(A1840&amp;B1840&amp;C1840="","",IF(AND(O1840=1,N(G1840)&gt;0),IF(INDEX(pl_ativa,MAX(1,N(G1840)))="Sim",1,0),0))</f>
        <v/>
      </c>
      <c r="Q1840" s="39">
        <f>IF(F1840="","",COUNTIFS(ex_chave_oc,F1840,ex_cancelada,"&lt;&gt;Sim"))</f>
        <v/>
      </c>
      <c r="R1840" s="51">
        <f>IF(P1840="","",IF(AND(P1840=1,N(Q1840)&gt;0),1,0))</f>
        <v/>
      </c>
      <c r="S1840" s="30">
        <f>IF(P1840="","",IF(F1840="","ERRO: data prevista ausente ou inválida",IF(O1840=0,"Duplicada: contada uma vez",IF(N(G1840)=0,"ERRO: tarefa fora do Plano Mestre",IF(P1840=0,"Tarefa retirada do plano: não conta","OK")))))</f>
        <v/>
      </c>
    </row>
    <row r="1841">
      <c r="A1841" s="29" t="n"/>
      <c r="B1841" s="25" t="n"/>
      <c r="C1841" s="49" t="n"/>
      <c r="D1841" s="29" t="n"/>
      <c r="E1841" s="23">
        <f>IF(OR(A1841="",B1841=""),"",A1841&amp;"|"&amp;B1841)</f>
        <v/>
      </c>
      <c r="F1841" s="30">
        <f>IF(OR(E1841="",NOT(ISNUMBER(C1841))),"",E1841&amp;"|"&amp;YEAR(C1841)&amp;"-"&amp;RIGHT("0"&amp;MONTH(C1841),2)&amp;"-"&amp;RIGHT("0"&amp;DAY(C1841),2))</f>
        <v/>
      </c>
      <c r="G1841" s="26">
        <f>IF(E1841="","",IFERROR(MATCH(E1841,pl_chave,0),0))</f>
        <v/>
      </c>
      <c r="H1841" s="23">
        <f>IF(G1841="","",IF(G1841=0,"Tarefa fora do plano",INDEX(pl_tag,G1841)))</f>
        <v/>
      </c>
      <c r="I1841" s="30">
        <f>IF(N(G1841)=0,"",INDEX(pl_atividade,G1841))</f>
        <v/>
      </c>
      <c r="J1841" s="50">
        <f>IF(N(G1841)=0,"",INDEX(pl_especialidade,G1841))</f>
        <v/>
      </c>
      <c r="K1841" s="28">
        <f>IF(N(G1841)=0,"",INDEX(pl_duracao,G1841))</f>
        <v/>
      </c>
      <c r="L1841" s="39">
        <f>IF(ISNUMBER(C1841),YEAR(C1841),"")</f>
        <v/>
      </c>
      <c r="M1841" s="39">
        <f>IF(ISNUMBER(C1841),MONTH(C1841),"")</f>
        <v/>
      </c>
      <c r="N1841" s="23">
        <f>IF(L1841="","",IF(NOT(ISNUMBER(crono_ano)),"Informe o ano",IF(L1841&lt;crono_ano,"Antes do ano",IF(L1841&gt;crono_ano,"Depois do ano","No ano"))))</f>
        <v/>
      </c>
      <c r="O1841" s="39">
        <f>IF(F1841="","",IF(COUNTIF(F$7:F1841,F1841)=1,1,0))</f>
        <v/>
      </c>
      <c r="P1841" s="39">
        <f>IF(A1841&amp;B1841&amp;C1841="","",IF(AND(O1841=1,N(G1841)&gt;0),IF(INDEX(pl_ativa,MAX(1,N(G1841)))="Sim",1,0),0))</f>
        <v/>
      </c>
      <c r="Q1841" s="39">
        <f>IF(F1841="","",COUNTIFS(ex_chave_oc,F1841,ex_cancelada,"&lt;&gt;Sim"))</f>
        <v/>
      </c>
      <c r="R1841" s="51">
        <f>IF(P1841="","",IF(AND(P1841=1,N(Q1841)&gt;0),1,0))</f>
        <v/>
      </c>
      <c r="S1841" s="30">
        <f>IF(P1841="","",IF(F1841="","ERRO: data prevista ausente ou inválida",IF(O1841=0,"Duplicada: contada uma vez",IF(N(G1841)=0,"ERRO: tarefa fora do Plano Mestre",IF(P1841=0,"Tarefa retirada do plano: não conta","OK")))))</f>
        <v/>
      </c>
    </row>
    <row r="1842">
      <c r="A1842" s="29" t="n"/>
      <c r="B1842" s="25" t="n"/>
      <c r="C1842" s="49" t="n"/>
      <c r="D1842" s="29" t="n"/>
      <c r="E1842" s="23">
        <f>IF(OR(A1842="",B1842=""),"",A1842&amp;"|"&amp;B1842)</f>
        <v/>
      </c>
      <c r="F1842" s="30">
        <f>IF(OR(E1842="",NOT(ISNUMBER(C1842))),"",E1842&amp;"|"&amp;YEAR(C1842)&amp;"-"&amp;RIGHT("0"&amp;MONTH(C1842),2)&amp;"-"&amp;RIGHT("0"&amp;DAY(C1842),2))</f>
        <v/>
      </c>
      <c r="G1842" s="26">
        <f>IF(E1842="","",IFERROR(MATCH(E1842,pl_chave,0),0))</f>
        <v/>
      </c>
      <c r="H1842" s="23">
        <f>IF(G1842="","",IF(G1842=0,"Tarefa fora do plano",INDEX(pl_tag,G1842)))</f>
        <v/>
      </c>
      <c r="I1842" s="30">
        <f>IF(N(G1842)=0,"",INDEX(pl_atividade,G1842))</f>
        <v/>
      </c>
      <c r="J1842" s="50">
        <f>IF(N(G1842)=0,"",INDEX(pl_especialidade,G1842))</f>
        <v/>
      </c>
      <c r="K1842" s="28">
        <f>IF(N(G1842)=0,"",INDEX(pl_duracao,G1842))</f>
        <v/>
      </c>
      <c r="L1842" s="39">
        <f>IF(ISNUMBER(C1842),YEAR(C1842),"")</f>
        <v/>
      </c>
      <c r="M1842" s="39">
        <f>IF(ISNUMBER(C1842),MONTH(C1842),"")</f>
        <v/>
      </c>
      <c r="N1842" s="23">
        <f>IF(L1842="","",IF(NOT(ISNUMBER(crono_ano)),"Informe o ano",IF(L1842&lt;crono_ano,"Antes do ano",IF(L1842&gt;crono_ano,"Depois do ano","No ano"))))</f>
        <v/>
      </c>
      <c r="O1842" s="39">
        <f>IF(F1842="","",IF(COUNTIF(F$7:F1842,F1842)=1,1,0))</f>
        <v/>
      </c>
      <c r="P1842" s="39">
        <f>IF(A1842&amp;B1842&amp;C1842="","",IF(AND(O1842=1,N(G1842)&gt;0),IF(INDEX(pl_ativa,MAX(1,N(G1842)))="Sim",1,0),0))</f>
        <v/>
      </c>
      <c r="Q1842" s="39">
        <f>IF(F1842="","",COUNTIFS(ex_chave_oc,F1842,ex_cancelada,"&lt;&gt;Sim"))</f>
        <v/>
      </c>
      <c r="R1842" s="51">
        <f>IF(P1842="","",IF(AND(P1842=1,N(Q1842)&gt;0),1,0))</f>
        <v/>
      </c>
      <c r="S1842" s="30">
        <f>IF(P1842="","",IF(F1842="","ERRO: data prevista ausente ou inválida",IF(O1842=0,"Duplicada: contada uma vez",IF(N(G1842)=0,"ERRO: tarefa fora do Plano Mestre",IF(P1842=0,"Tarefa retirada do plano: não conta","OK")))))</f>
        <v/>
      </c>
    </row>
    <row r="1843">
      <c r="A1843" s="29" t="n"/>
      <c r="B1843" s="25" t="n"/>
      <c r="C1843" s="49" t="n"/>
      <c r="D1843" s="29" t="n"/>
      <c r="E1843" s="23">
        <f>IF(OR(A1843="",B1843=""),"",A1843&amp;"|"&amp;B1843)</f>
        <v/>
      </c>
      <c r="F1843" s="30">
        <f>IF(OR(E1843="",NOT(ISNUMBER(C1843))),"",E1843&amp;"|"&amp;YEAR(C1843)&amp;"-"&amp;RIGHT("0"&amp;MONTH(C1843),2)&amp;"-"&amp;RIGHT("0"&amp;DAY(C1843),2))</f>
        <v/>
      </c>
      <c r="G1843" s="26">
        <f>IF(E1843="","",IFERROR(MATCH(E1843,pl_chave,0),0))</f>
        <v/>
      </c>
      <c r="H1843" s="23">
        <f>IF(G1843="","",IF(G1843=0,"Tarefa fora do plano",INDEX(pl_tag,G1843)))</f>
        <v/>
      </c>
      <c r="I1843" s="30">
        <f>IF(N(G1843)=0,"",INDEX(pl_atividade,G1843))</f>
        <v/>
      </c>
      <c r="J1843" s="50">
        <f>IF(N(G1843)=0,"",INDEX(pl_especialidade,G1843))</f>
        <v/>
      </c>
      <c r="K1843" s="28">
        <f>IF(N(G1843)=0,"",INDEX(pl_duracao,G1843))</f>
        <v/>
      </c>
      <c r="L1843" s="39">
        <f>IF(ISNUMBER(C1843),YEAR(C1843),"")</f>
        <v/>
      </c>
      <c r="M1843" s="39">
        <f>IF(ISNUMBER(C1843),MONTH(C1843),"")</f>
        <v/>
      </c>
      <c r="N1843" s="23">
        <f>IF(L1843="","",IF(NOT(ISNUMBER(crono_ano)),"Informe o ano",IF(L1843&lt;crono_ano,"Antes do ano",IF(L1843&gt;crono_ano,"Depois do ano","No ano"))))</f>
        <v/>
      </c>
      <c r="O1843" s="39">
        <f>IF(F1843="","",IF(COUNTIF(F$7:F1843,F1843)=1,1,0))</f>
        <v/>
      </c>
      <c r="P1843" s="39">
        <f>IF(A1843&amp;B1843&amp;C1843="","",IF(AND(O1843=1,N(G1843)&gt;0),IF(INDEX(pl_ativa,MAX(1,N(G1843)))="Sim",1,0),0))</f>
        <v/>
      </c>
      <c r="Q1843" s="39">
        <f>IF(F1843="","",COUNTIFS(ex_chave_oc,F1843,ex_cancelada,"&lt;&gt;Sim"))</f>
        <v/>
      </c>
      <c r="R1843" s="51">
        <f>IF(P1843="","",IF(AND(P1843=1,N(Q1843)&gt;0),1,0))</f>
        <v/>
      </c>
      <c r="S1843" s="30">
        <f>IF(P1843="","",IF(F1843="","ERRO: data prevista ausente ou inválida",IF(O1843=0,"Duplicada: contada uma vez",IF(N(G1843)=0,"ERRO: tarefa fora do Plano Mestre",IF(P1843=0,"Tarefa retirada do plano: não conta","OK")))))</f>
        <v/>
      </c>
    </row>
    <row r="1844">
      <c r="A1844" s="29" t="n"/>
      <c r="B1844" s="25" t="n"/>
      <c r="C1844" s="49" t="n"/>
      <c r="D1844" s="29" t="n"/>
      <c r="E1844" s="23">
        <f>IF(OR(A1844="",B1844=""),"",A1844&amp;"|"&amp;B1844)</f>
        <v/>
      </c>
      <c r="F1844" s="30">
        <f>IF(OR(E1844="",NOT(ISNUMBER(C1844))),"",E1844&amp;"|"&amp;YEAR(C1844)&amp;"-"&amp;RIGHT("0"&amp;MONTH(C1844),2)&amp;"-"&amp;RIGHT("0"&amp;DAY(C1844),2))</f>
        <v/>
      </c>
      <c r="G1844" s="26">
        <f>IF(E1844="","",IFERROR(MATCH(E1844,pl_chave,0),0))</f>
        <v/>
      </c>
      <c r="H1844" s="23">
        <f>IF(G1844="","",IF(G1844=0,"Tarefa fora do plano",INDEX(pl_tag,G1844)))</f>
        <v/>
      </c>
      <c r="I1844" s="30">
        <f>IF(N(G1844)=0,"",INDEX(pl_atividade,G1844))</f>
        <v/>
      </c>
      <c r="J1844" s="50">
        <f>IF(N(G1844)=0,"",INDEX(pl_especialidade,G1844))</f>
        <v/>
      </c>
      <c r="K1844" s="28">
        <f>IF(N(G1844)=0,"",INDEX(pl_duracao,G1844))</f>
        <v/>
      </c>
      <c r="L1844" s="39">
        <f>IF(ISNUMBER(C1844),YEAR(C1844),"")</f>
        <v/>
      </c>
      <c r="M1844" s="39">
        <f>IF(ISNUMBER(C1844),MONTH(C1844),"")</f>
        <v/>
      </c>
      <c r="N1844" s="23">
        <f>IF(L1844="","",IF(NOT(ISNUMBER(crono_ano)),"Informe o ano",IF(L1844&lt;crono_ano,"Antes do ano",IF(L1844&gt;crono_ano,"Depois do ano","No ano"))))</f>
        <v/>
      </c>
      <c r="O1844" s="39">
        <f>IF(F1844="","",IF(COUNTIF(F$7:F1844,F1844)=1,1,0))</f>
        <v/>
      </c>
      <c r="P1844" s="39">
        <f>IF(A1844&amp;B1844&amp;C1844="","",IF(AND(O1844=1,N(G1844)&gt;0),IF(INDEX(pl_ativa,MAX(1,N(G1844)))="Sim",1,0),0))</f>
        <v/>
      </c>
      <c r="Q1844" s="39">
        <f>IF(F1844="","",COUNTIFS(ex_chave_oc,F1844,ex_cancelada,"&lt;&gt;Sim"))</f>
        <v/>
      </c>
      <c r="R1844" s="51">
        <f>IF(P1844="","",IF(AND(P1844=1,N(Q1844)&gt;0),1,0))</f>
        <v/>
      </c>
      <c r="S1844" s="30">
        <f>IF(P1844="","",IF(F1844="","ERRO: data prevista ausente ou inválida",IF(O1844=0,"Duplicada: contada uma vez",IF(N(G1844)=0,"ERRO: tarefa fora do Plano Mestre",IF(P1844=0,"Tarefa retirada do plano: não conta","OK")))))</f>
        <v/>
      </c>
    </row>
    <row r="1845">
      <c r="A1845" s="29" t="n"/>
      <c r="B1845" s="25" t="n"/>
      <c r="C1845" s="49" t="n"/>
      <c r="D1845" s="29" t="n"/>
      <c r="E1845" s="23">
        <f>IF(OR(A1845="",B1845=""),"",A1845&amp;"|"&amp;B1845)</f>
        <v/>
      </c>
      <c r="F1845" s="30">
        <f>IF(OR(E1845="",NOT(ISNUMBER(C1845))),"",E1845&amp;"|"&amp;YEAR(C1845)&amp;"-"&amp;RIGHT("0"&amp;MONTH(C1845),2)&amp;"-"&amp;RIGHT("0"&amp;DAY(C1845),2))</f>
        <v/>
      </c>
      <c r="G1845" s="26">
        <f>IF(E1845="","",IFERROR(MATCH(E1845,pl_chave,0),0))</f>
        <v/>
      </c>
      <c r="H1845" s="23">
        <f>IF(G1845="","",IF(G1845=0,"Tarefa fora do plano",INDEX(pl_tag,G1845)))</f>
        <v/>
      </c>
      <c r="I1845" s="30">
        <f>IF(N(G1845)=0,"",INDEX(pl_atividade,G1845))</f>
        <v/>
      </c>
      <c r="J1845" s="50">
        <f>IF(N(G1845)=0,"",INDEX(pl_especialidade,G1845))</f>
        <v/>
      </c>
      <c r="K1845" s="28">
        <f>IF(N(G1845)=0,"",INDEX(pl_duracao,G1845))</f>
        <v/>
      </c>
      <c r="L1845" s="39">
        <f>IF(ISNUMBER(C1845),YEAR(C1845),"")</f>
        <v/>
      </c>
      <c r="M1845" s="39">
        <f>IF(ISNUMBER(C1845),MONTH(C1845),"")</f>
        <v/>
      </c>
      <c r="N1845" s="23">
        <f>IF(L1845="","",IF(NOT(ISNUMBER(crono_ano)),"Informe o ano",IF(L1845&lt;crono_ano,"Antes do ano",IF(L1845&gt;crono_ano,"Depois do ano","No ano"))))</f>
        <v/>
      </c>
      <c r="O1845" s="39">
        <f>IF(F1845="","",IF(COUNTIF(F$7:F1845,F1845)=1,1,0))</f>
        <v/>
      </c>
      <c r="P1845" s="39">
        <f>IF(A1845&amp;B1845&amp;C1845="","",IF(AND(O1845=1,N(G1845)&gt;0),IF(INDEX(pl_ativa,MAX(1,N(G1845)))="Sim",1,0),0))</f>
        <v/>
      </c>
      <c r="Q1845" s="39">
        <f>IF(F1845="","",COUNTIFS(ex_chave_oc,F1845,ex_cancelada,"&lt;&gt;Sim"))</f>
        <v/>
      </c>
      <c r="R1845" s="51">
        <f>IF(P1845="","",IF(AND(P1845=1,N(Q1845)&gt;0),1,0))</f>
        <v/>
      </c>
      <c r="S1845" s="30">
        <f>IF(P1845="","",IF(F1845="","ERRO: data prevista ausente ou inválida",IF(O1845=0,"Duplicada: contada uma vez",IF(N(G1845)=0,"ERRO: tarefa fora do Plano Mestre",IF(P1845=0,"Tarefa retirada do plano: não conta","OK")))))</f>
        <v/>
      </c>
    </row>
    <row r="1846">
      <c r="A1846" s="29" t="n"/>
      <c r="B1846" s="25" t="n"/>
      <c r="C1846" s="49" t="n"/>
      <c r="D1846" s="29" t="n"/>
      <c r="E1846" s="23">
        <f>IF(OR(A1846="",B1846=""),"",A1846&amp;"|"&amp;B1846)</f>
        <v/>
      </c>
      <c r="F1846" s="30">
        <f>IF(OR(E1846="",NOT(ISNUMBER(C1846))),"",E1846&amp;"|"&amp;YEAR(C1846)&amp;"-"&amp;RIGHT("0"&amp;MONTH(C1846),2)&amp;"-"&amp;RIGHT("0"&amp;DAY(C1846),2))</f>
        <v/>
      </c>
      <c r="G1846" s="26">
        <f>IF(E1846="","",IFERROR(MATCH(E1846,pl_chave,0),0))</f>
        <v/>
      </c>
      <c r="H1846" s="23">
        <f>IF(G1846="","",IF(G1846=0,"Tarefa fora do plano",INDEX(pl_tag,G1846)))</f>
        <v/>
      </c>
      <c r="I1846" s="30">
        <f>IF(N(G1846)=0,"",INDEX(pl_atividade,G1846))</f>
        <v/>
      </c>
      <c r="J1846" s="50">
        <f>IF(N(G1846)=0,"",INDEX(pl_especialidade,G1846))</f>
        <v/>
      </c>
      <c r="K1846" s="28">
        <f>IF(N(G1846)=0,"",INDEX(pl_duracao,G1846))</f>
        <v/>
      </c>
      <c r="L1846" s="39">
        <f>IF(ISNUMBER(C1846),YEAR(C1846),"")</f>
        <v/>
      </c>
      <c r="M1846" s="39">
        <f>IF(ISNUMBER(C1846),MONTH(C1846),"")</f>
        <v/>
      </c>
      <c r="N1846" s="23">
        <f>IF(L1846="","",IF(NOT(ISNUMBER(crono_ano)),"Informe o ano",IF(L1846&lt;crono_ano,"Antes do ano",IF(L1846&gt;crono_ano,"Depois do ano","No ano"))))</f>
        <v/>
      </c>
      <c r="O1846" s="39">
        <f>IF(F1846="","",IF(COUNTIF(F$7:F1846,F1846)=1,1,0))</f>
        <v/>
      </c>
      <c r="P1846" s="39">
        <f>IF(A1846&amp;B1846&amp;C1846="","",IF(AND(O1846=1,N(G1846)&gt;0),IF(INDEX(pl_ativa,MAX(1,N(G1846)))="Sim",1,0),0))</f>
        <v/>
      </c>
      <c r="Q1846" s="39">
        <f>IF(F1846="","",COUNTIFS(ex_chave_oc,F1846,ex_cancelada,"&lt;&gt;Sim"))</f>
        <v/>
      </c>
      <c r="R1846" s="51">
        <f>IF(P1846="","",IF(AND(P1846=1,N(Q1846)&gt;0),1,0))</f>
        <v/>
      </c>
      <c r="S1846" s="30">
        <f>IF(P1846="","",IF(F1846="","ERRO: data prevista ausente ou inválida",IF(O1846=0,"Duplicada: contada uma vez",IF(N(G1846)=0,"ERRO: tarefa fora do Plano Mestre",IF(P1846=0,"Tarefa retirada do plano: não conta","OK")))))</f>
        <v/>
      </c>
    </row>
    <row r="1847">
      <c r="A1847" s="29" t="n"/>
      <c r="B1847" s="25" t="n"/>
      <c r="C1847" s="49" t="n"/>
      <c r="D1847" s="29" t="n"/>
      <c r="E1847" s="23">
        <f>IF(OR(A1847="",B1847=""),"",A1847&amp;"|"&amp;B1847)</f>
        <v/>
      </c>
      <c r="F1847" s="30">
        <f>IF(OR(E1847="",NOT(ISNUMBER(C1847))),"",E1847&amp;"|"&amp;YEAR(C1847)&amp;"-"&amp;RIGHT("0"&amp;MONTH(C1847),2)&amp;"-"&amp;RIGHT("0"&amp;DAY(C1847),2))</f>
        <v/>
      </c>
      <c r="G1847" s="26">
        <f>IF(E1847="","",IFERROR(MATCH(E1847,pl_chave,0),0))</f>
        <v/>
      </c>
      <c r="H1847" s="23">
        <f>IF(G1847="","",IF(G1847=0,"Tarefa fora do plano",INDEX(pl_tag,G1847)))</f>
        <v/>
      </c>
      <c r="I1847" s="30">
        <f>IF(N(G1847)=0,"",INDEX(pl_atividade,G1847))</f>
        <v/>
      </c>
      <c r="J1847" s="50">
        <f>IF(N(G1847)=0,"",INDEX(pl_especialidade,G1847))</f>
        <v/>
      </c>
      <c r="K1847" s="28">
        <f>IF(N(G1847)=0,"",INDEX(pl_duracao,G1847))</f>
        <v/>
      </c>
      <c r="L1847" s="39">
        <f>IF(ISNUMBER(C1847),YEAR(C1847),"")</f>
        <v/>
      </c>
      <c r="M1847" s="39">
        <f>IF(ISNUMBER(C1847),MONTH(C1847),"")</f>
        <v/>
      </c>
      <c r="N1847" s="23">
        <f>IF(L1847="","",IF(NOT(ISNUMBER(crono_ano)),"Informe o ano",IF(L1847&lt;crono_ano,"Antes do ano",IF(L1847&gt;crono_ano,"Depois do ano","No ano"))))</f>
        <v/>
      </c>
      <c r="O1847" s="39">
        <f>IF(F1847="","",IF(COUNTIF(F$7:F1847,F1847)=1,1,0))</f>
        <v/>
      </c>
      <c r="P1847" s="39">
        <f>IF(A1847&amp;B1847&amp;C1847="","",IF(AND(O1847=1,N(G1847)&gt;0),IF(INDEX(pl_ativa,MAX(1,N(G1847)))="Sim",1,0),0))</f>
        <v/>
      </c>
      <c r="Q1847" s="39">
        <f>IF(F1847="","",COUNTIFS(ex_chave_oc,F1847,ex_cancelada,"&lt;&gt;Sim"))</f>
        <v/>
      </c>
      <c r="R1847" s="51">
        <f>IF(P1847="","",IF(AND(P1847=1,N(Q1847)&gt;0),1,0))</f>
        <v/>
      </c>
      <c r="S1847" s="30">
        <f>IF(P1847="","",IF(F1847="","ERRO: data prevista ausente ou inválida",IF(O1847=0,"Duplicada: contada uma vez",IF(N(G1847)=0,"ERRO: tarefa fora do Plano Mestre",IF(P1847=0,"Tarefa retirada do plano: não conta","OK")))))</f>
        <v/>
      </c>
    </row>
    <row r="1848">
      <c r="A1848" s="29" t="n"/>
      <c r="B1848" s="25" t="n"/>
      <c r="C1848" s="49" t="n"/>
      <c r="D1848" s="29" t="n"/>
      <c r="E1848" s="23">
        <f>IF(OR(A1848="",B1848=""),"",A1848&amp;"|"&amp;B1848)</f>
        <v/>
      </c>
      <c r="F1848" s="30">
        <f>IF(OR(E1848="",NOT(ISNUMBER(C1848))),"",E1848&amp;"|"&amp;YEAR(C1848)&amp;"-"&amp;RIGHT("0"&amp;MONTH(C1848),2)&amp;"-"&amp;RIGHT("0"&amp;DAY(C1848),2))</f>
        <v/>
      </c>
      <c r="G1848" s="26">
        <f>IF(E1848="","",IFERROR(MATCH(E1848,pl_chave,0),0))</f>
        <v/>
      </c>
      <c r="H1848" s="23">
        <f>IF(G1848="","",IF(G1848=0,"Tarefa fora do plano",INDEX(pl_tag,G1848)))</f>
        <v/>
      </c>
      <c r="I1848" s="30">
        <f>IF(N(G1848)=0,"",INDEX(pl_atividade,G1848))</f>
        <v/>
      </c>
      <c r="J1848" s="50">
        <f>IF(N(G1848)=0,"",INDEX(pl_especialidade,G1848))</f>
        <v/>
      </c>
      <c r="K1848" s="28">
        <f>IF(N(G1848)=0,"",INDEX(pl_duracao,G1848))</f>
        <v/>
      </c>
      <c r="L1848" s="39">
        <f>IF(ISNUMBER(C1848),YEAR(C1848),"")</f>
        <v/>
      </c>
      <c r="M1848" s="39">
        <f>IF(ISNUMBER(C1848),MONTH(C1848),"")</f>
        <v/>
      </c>
      <c r="N1848" s="23">
        <f>IF(L1848="","",IF(NOT(ISNUMBER(crono_ano)),"Informe o ano",IF(L1848&lt;crono_ano,"Antes do ano",IF(L1848&gt;crono_ano,"Depois do ano","No ano"))))</f>
        <v/>
      </c>
      <c r="O1848" s="39">
        <f>IF(F1848="","",IF(COUNTIF(F$7:F1848,F1848)=1,1,0))</f>
        <v/>
      </c>
      <c r="P1848" s="39">
        <f>IF(A1848&amp;B1848&amp;C1848="","",IF(AND(O1848=1,N(G1848)&gt;0),IF(INDEX(pl_ativa,MAX(1,N(G1848)))="Sim",1,0),0))</f>
        <v/>
      </c>
      <c r="Q1848" s="39">
        <f>IF(F1848="","",COUNTIFS(ex_chave_oc,F1848,ex_cancelada,"&lt;&gt;Sim"))</f>
        <v/>
      </c>
      <c r="R1848" s="51">
        <f>IF(P1848="","",IF(AND(P1848=1,N(Q1848)&gt;0),1,0))</f>
        <v/>
      </c>
      <c r="S1848" s="30">
        <f>IF(P1848="","",IF(F1848="","ERRO: data prevista ausente ou inválida",IF(O1848=0,"Duplicada: contada uma vez",IF(N(G1848)=0,"ERRO: tarefa fora do Plano Mestre",IF(P1848=0,"Tarefa retirada do plano: não conta","OK")))))</f>
        <v/>
      </c>
    </row>
    <row r="1849">
      <c r="A1849" s="29" t="n"/>
      <c r="B1849" s="25" t="n"/>
      <c r="C1849" s="49" t="n"/>
      <c r="D1849" s="29" t="n"/>
      <c r="E1849" s="23">
        <f>IF(OR(A1849="",B1849=""),"",A1849&amp;"|"&amp;B1849)</f>
        <v/>
      </c>
      <c r="F1849" s="30">
        <f>IF(OR(E1849="",NOT(ISNUMBER(C1849))),"",E1849&amp;"|"&amp;YEAR(C1849)&amp;"-"&amp;RIGHT("0"&amp;MONTH(C1849),2)&amp;"-"&amp;RIGHT("0"&amp;DAY(C1849),2))</f>
        <v/>
      </c>
      <c r="G1849" s="26">
        <f>IF(E1849="","",IFERROR(MATCH(E1849,pl_chave,0),0))</f>
        <v/>
      </c>
      <c r="H1849" s="23">
        <f>IF(G1849="","",IF(G1849=0,"Tarefa fora do plano",INDEX(pl_tag,G1849)))</f>
        <v/>
      </c>
      <c r="I1849" s="30">
        <f>IF(N(G1849)=0,"",INDEX(pl_atividade,G1849))</f>
        <v/>
      </c>
      <c r="J1849" s="50">
        <f>IF(N(G1849)=0,"",INDEX(pl_especialidade,G1849))</f>
        <v/>
      </c>
      <c r="K1849" s="28">
        <f>IF(N(G1849)=0,"",INDEX(pl_duracao,G1849))</f>
        <v/>
      </c>
      <c r="L1849" s="39">
        <f>IF(ISNUMBER(C1849),YEAR(C1849),"")</f>
        <v/>
      </c>
      <c r="M1849" s="39">
        <f>IF(ISNUMBER(C1849),MONTH(C1849),"")</f>
        <v/>
      </c>
      <c r="N1849" s="23">
        <f>IF(L1849="","",IF(NOT(ISNUMBER(crono_ano)),"Informe o ano",IF(L1849&lt;crono_ano,"Antes do ano",IF(L1849&gt;crono_ano,"Depois do ano","No ano"))))</f>
        <v/>
      </c>
      <c r="O1849" s="39">
        <f>IF(F1849="","",IF(COUNTIF(F$7:F1849,F1849)=1,1,0))</f>
        <v/>
      </c>
      <c r="P1849" s="39">
        <f>IF(A1849&amp;B1849&amp;C1849="","",IF(AND(O1849=1,N(G1849)&gt;0),IF(INDEX(pl_ativa,MAX(1,N(G1849)))="Sim",1,0),0))</f>
        <v/>
      </c>
      <c r="Q1849" s="39">
        <f>IF(F1849="","",COUNTIFS(ex_chave_oc,F1849,ex_cancelada,"&lt;&gt;Sim"))</f>
        <v/>
      </c>
      <c r="R1849" s="51">
        <f>IF(P1849="","",IF(AND(P1849=1,N(Q1849)&gt;0),1,0))</f>
        <v/>
      </c>
      <c r="S1849" s="30">
        <f>IF(P1849="","",IF(F1849="","ERRO: data prevista ausente ou inválida",IF(O1849=0,"Duplicada: contada uma vez",IF(N(G1849)=0,"ERRO: tarefa fora do Plano Mestre",IF(P1849=0,"Tarefa retirada do plano: não conta","OK")))))</f>
        <v/>
      </c>
    </row>
    <row r="1850">
      <c r="A1850" s="29" t="n"/>
      <c r="B1850" s="25" t="n"/>
      <c r="C1850" s="49" t="n"/>
      <c r="D1850" s="29" t="n"/>
      <c r="E1850" s="23">
        <f>IF(OR(A1850="",B1850=""),"",A1850&amp;"|"&amp;B1850)</f>
        <v/>
      </c>
      <c r="F1850" s="30">
        <f>IF(OR(E1850="",NOT(ISNUMBER(C1850))),"",E1850&amp;"|"&amp;YEAR(C1850)&amp;"-"&amp;RIGHT("0"&amp;MONTH(C1850),2)&amp;"-"&amp;RIGHT("0"&amp;DAY(C1850),2))</f>
        <v/>
      </c>
      <c r="G1850" s="26">
        <f>IF(E1850="","",IFERROR(MATCH(E1850,pl_chave,0),0))</f>
        <v/>
      </c>
      <c r="H1850" s="23">
        <f>IF(G1850="","",IF(G1850=0,"Tarefa fora do plano",INDEX(pl_tag,G1850)))</f>
        <v/>
      </c>
      <c r="I1850" s="30">
        <f>IF(N(G1850)=0,"",INDEX(pl_atividade,G1850))</f>
        <v/>
      </c>
      <c r="J1850" s="50">
        <f>IF(N(G1850)=0,"",INDEX(pl_especialidade,G1850))</f>
        <v/>
      </c>
      <c r="K1850" s="28">
        <f>IF(N(G1850)=0,"",INDEX(pl_duracao,G1850))</f>
        <v/>
      </c>
      <c r="L1850" s="39">
        <f>IF(ISNUMBER(C1850),YEAR(C1850),"")</f>
        <v/>
      </c>
      <c r="M1850" s="39">
        <f>IF(ISNUMBER(C1850),MONTH(C1850),"")</f>
        <v/>
      </c>
      <c r="N1850" s="23">
        <f>IF(L1850="","",IF(NOT(ISNUMBER(crono_ano)),"Informe o ano",IF(L1850&lt;crono_ano,"Antes do ano",IF(L1850&gt;crono_ano,"Depois do ano","No ano"))))</f>
        <v/>
      </c>
      <c r="O1850" s="39">
        <f>IF(F1850="","",IF(COUNTIF(F$7:F1850,F1850)=1,1,0))</f>
        <v/>
      </c>
      <c r="P1850" s="39">
        <f>IF(A1850&amp;B1850&amp;C1850="","",IF(AND(O1850=1,N(G1850)&gt;0),IF(INDEX(pl_ativa,MAX(1,N(G1850)))="Sim",1,0),0))</f>
        <v/>
      </c>
      <c r="Q1850" s="39">
        <f>IF(F1850="","",COUNTIFS(ex_chave_oc,F1850,ex_cancelada,"&lt;&gt;Sim"))</f>
        <v/>
      </c>
      <c r="R1850" s="51">
        <f>IF(P1850="","",IF(AND(P1850=1,N(Q1850)&gt;0),1,0))</f>
        <v/>
      </c>
      <c r="S1850" s="30">
        <f>IF(P1850="","",IF(F1850="","ERRO: data prevista ausente ou inválida",IF(O1850=0,"Duplicada: contada uma vez",IF(N(G1850)=0,"ERRO: tarefa fora do Plano Mestre",IF(P1850=0,"Tarefa retirada do plano: não conta","OK")))))</f>
        <v/>
      </c>
    </row>
    <row r="1851">
      <c r="A1851" s="29" t="n"/>
      <c r="B1851" s="25" t="n"/>
      <c r="C1851" s="49" t="n"/>
      <c r="D1851" s="29" t="n"/>
      <c r="E1851" s="23">
        <f>IF(OR(A1851="",B1851=""),"",A1851&amp;"|"&amp;B1851)</f>
        <v/>
      </c>
      <c r="F1851" s="30">
        <f>IF(OR(E1851="",NOT(ISNUMBER(C1851))),"",E1851&amp;"|"&amp;YEAR(C1851)&amp;"-"&amp;RIGHT("0"&amp;MONTH(C1851),2)&amp;"-"&amp;RIGHT("0"&amp;DAY(C1851),2))</f>
        <v/>
      </c>
      <c r="G1851" s="26">
        <f>IF(E1851="","",IFERROR(MATCH(E1851,pl_chave,0),0))</f>
        <v/>
      </c>
      <c r="H1851" s="23">
        <f>IF(G1851="","",IF(G1851=0,"Tarefa fora do plano",INDEX(pl_tag,G1851)))</f>
        <v/>
      </c>
      <c r="I1851" s="30">
        <f>IF(N(G1851)=0,"",INDEX(pl_atividade,G1851))</f>
        <v/>
      </c>
      <c r="J1851" s="50">
        <f>IF(N(G1851)=0,"",INDEX(pl_especialidade,G1851))</f>
        <v/>
      </c>
      <c r="K1851" s="28">
        <f>IF(N(G1851)=0,"",INDEX(pl_duracao,G1851))</f>
        <v/>
      </c>
      <c r="L1851" s="39">
        <f>IF(ISNUMBER(C1851),YEAR(C1851),"")</f>
        <v/>
      </c>
      <c r="M1851" s="39">
        <f>IF(ISNUMBER(C1851),MONTH(C1851),"")</f>
        <v/>
      </c>
      <c r="N1851" s="23">
        <f>IF(L1851="","",IF(NOT(ISNUMBER(crono_ano)),"Informe o ano",IF(L1851&lt;crono_ano,"Antes do ano",IF(L1851&gt;crono_ano,"Depois do ano","No ano"))))</f>
        <v/>
      </c>
      <c r="O1851" s="39">
        <f>IF(F1851="","",IF(COUNTIF(F$7:F1851,F1851)=1,1,0))</f>
        <v/>
      </c>
      <c r="P1851" s="39">
        <f>IF(A1851&amp;B1851&amp;C1851="","",IF(AND(O1851=1,N(G1851)&gt;0),IF(INDEX(pl_ativa,MAX(1,N(G1851)))="Sim",1,0),0))</f>
        <v/>
      </c>
      <c r="Q1851" s="39">
        <f>IF(F1851="","",COUNTIFS(ex_chave_oc,F1851,ex_cancelada,"&lt;&gt;Sim"))</f>
        <v/>
      </c>
      <c r="R1851" s="51">
        <f>IF(P1851="","",IF(AND(P1851=1,N(Q1851)&gt;0),1,0))</f>
        <v/>
      </c>
      <c r="S1851" s="30">
        <f>IF(P1851="","",IF(F1851="","ERRO: data prevista ausente ou inválida",IF(O1851=0,"Duplicada: contada uma vez",IF(N(G1851)=0,"ERRO: tarefa fora do Plano Mestre",IF(P1851=0,"Tarefa retirada do plano: não conta","OK")))))</f>
        <v/>
      </c>
    </row>
    <row r="1852">
      <c r="A1852" s="29" t="n"/>
      <c r="B1852" s="25" t="n"/>
      <c r="C1852" s="49" t="n"/>
      <c r="D1852" s="29" t="n"/>
      <c r="E1852" s="23">
        <f>IF(OR(A1852="",B1852=""),"",A1852&amp;"|"&amp;B1852)</f>
        <v/>
      </c>
      <c r="F1852" s="30">
        <f>IF(OR(E1852="",NOT(ISNUMBER(C1852))),"",E1852&amp;"|"&amp;YEAR(C1852)&amp;"-"&amp;RIGHT("0"&amp;MONTH(C1852),2)&amp;"-"&amp;RIGHT("0"&amp;DAY(C1852),2))</f>
        <v/>
      </c>
      <c r="G1852" s="26">
        <f>IF(E1852="","",IFERROR(MATCH(E1852,pl_chave,0),0))</f>
        <v/>
      </c>
      <c r="H1852" s="23">
        <f>IF(G1852="","",IF(G1852=0,"Tarefa fora do plano",INDEX(pl_tag,G1852)))</f>
        <v/>
      </c>
      <c r="I1852" s="30">
        <f>IF(N(G1852)=0,"",INDEX(pl_atividade,G1852))</f>
        <v/>
      </c>
      <c r="J1852" s="50">
        <f>IF(N(G1852)=0,"",INDEX(pl_especialidade,G1852))</f>
        <v/>
      </c>
      <c r="K1852" s="28">
        <f>IF(N(G1852)=0,"",INDEX(pl_duracao,G1852))</f>
        <v/>
      </c>
      <c r="L1852" s="39">
        <f>IF(ISNUMBER(C1852),YEAR(C1852),"")</f>
        <v/>
      </c>
      <c r="M1852" s="39">
        <f>IF(ISNUMBER(C1852),MONTH(C1852),"")</f>
        <v/>
      </c>
      <c r="N1852" s="23">
        <f>IF(L1852="","",IF(NOT(ISNUMBER(crono_ano)),"Informe o ano",IF(L1852&lt;crono_ano,"Antes do ano",IF(L1852&gt;crono_ano,"Depois do ano","No ano"))))</f>
        <v/>
      </c>
      <c r="O1852" s="39">
        <f>IF(F1852="","",IF(COUNTIF(F$7:F1852,F1852)=1,1,0))</f>
        <v/>
      </c>
      <c r="P1852" s="39">
        <f>IF(A1852&amp;B1852&amp;C1852="","",IF(AND(O1852=1,N(G1852)&gt;0),IF(INDEX(pl_ativa,MAX(1,N(G1852)))="Sim",1,0),0))</f>
        <v/>
      </c>
      <c r="Q1852" s="39">
        <f>IF(F1852="","",COUNTIFS(ex_chave_oc,F1852,ex_cancelada,"&lt;&gt;Sim"))</f>
        <v/>
      </c>
      <c r="R1852" s="51">
        <f>IF(P1852="","",IF(AND(P1852=1,N(Q1852)&gt;0),1,0))</f>
        <v/>
      </c>
      <c r="S1852" s="30">
        <f>IF(P1852="","",IF(F1852="","ERRO: data prevista ausente ou inválida",IF(O1852=0,"Duplicada: contada uma vez",IF(N(G1852)=0,"ERRO: tarefa fora do Plano Mestre",IF(P1852=0,"Tarefa retirada do plano: não conta","OK")))))</f>
        <v/>
      </c>
    </row>
    <row r="1853">
      <c r="A1853" s="29" t="n"/>
      <c r="B1853" s="25" t="n"/>
      <c r="C1853" s="49" t="n"/>
      <c r="D1853" s="29" t="n"/>
      <c r="E1853" s="23">
        <f>IF(OR(A1853="",B1853=""),"",A1853&amp;"|"&amp;B1853)</f>
        <v/>
      </c>
      <c r="F1853" s="30">
        <f>IF(OR(E1853="",NOT(ISNUMBER(C1853))),"",E1853&amp;"|"&amp;YEAR(C1853)&amp;"-"&amp;RIGHT("0"&amp;MONTH(C1853),2)&amp;"-"&amp;RIGHT("0"&amp;DAY(C1853),2))</f>
        <v/>
      </c>
      <c r="G1853" s="26">
        <f>IF(E1853="","",IFERROR(MATCH(E1853,pl_chave,0),0))</f>
        <v/>
      </c>
      <c r="H1853" s="23">
        <f>IF(G1853="","",IF(G1853=0,"Tarefa fora do plano",INDEX(pl_tag,G1853)))</f>
        <v/>
      </c>
      <c r="I1853" s="30">
        <f>IF(N(G1853)=0,"",INDEX(pl_atividade,G1853))</f>
        <v/>
      </c>
      <c r="J1853" s="50">
        <f>IF(N(G1853)=0,"",INDEX(pl_especialidade,G1853))</f>
        <v/>
      </c>
      <c r="K1853" s="28">
        <f>IF(N(G1853)=0,"",INDEX(pl_duracao,G1853))</f>
        <v/>
      </c>
      <c r="L1853" s="39">
        <f>IF(ISNUMBER(C1853),YEAR(C1853),"")</f>
        <v/>
      </c>
      <c r="M1853" s="39">
        <f>IF(ISNUMBER(C1853),MONTH(C1853),"")</f>
        <v/>
      </c>
      <c r="N1853" s="23">
        <f>IF(L1853="","",IF(NOT(ISNUMBER(crono_ano)),"Informe o ano",IF(L1853&lt;crono_ano,"Antes do ano",IF(L1853&gt;crono_ano,"Depois do ano","No ano"))))</f>
        <v/>
      </c>
      <c r="O1853" s="39">
        <f>IF(F1853="","",IF(COUNTIF(F$7:F1853,F1853)=1,1,0))</f>
        <v/>
      </c>
      <c r="P1853" s="39">
        <f>IF(A1853&amp;B1853&amp;C1853="","",IF(AND(O1853=1,N(G1853)&gt;0),IF(INDEX(pl_ativa,MAX(1,N(G1853)))="Sim",1,0),0))</f>
        <v/>
      </c>
      <c r="Q1853" s="39">
        <f>IF(F1853="","",COUNTIFS(ex_chave_oc,F1853,ex_cancelada,"&lt;&gt;Sim"))</f>
        <v/>
      </c>
      <c r="R1853" s="51">
        <f>IF(P1853="","",IF(AND(P1853=1,N(Q1853)&gt;0),1,0))</f>
        <v/>
      </c>
      <c r="S1853" s="30">
        <f>IF(P1853="","",IF(F1853="","ERRO: data prevista ausente ou inválida",IF(O1853=0,"Duplicada: contada uma vez",IF(N(G1853)=0,"ERRO: tarefa fora do Plano Mestre",IF(P1853=0,"Tarefa retirada do plano: não conta","OK")))))</f>
        <v/>
      </c>
    </row>
    <row r="1854">
      <c r="A1854" s="29" t="n"/>
      <c r="B1854" s="25" t="n"/>
      <c r="C1854" s="49" t="n"/>
      <c r="D1854" s="29" t="n"/>
      <c r="E1854" s="23">
        <f>IF(OR(A1854="",B1854=""),"",A1854&amp;"|"&amp;B1854)</f>
        <v/>
      </c>
      <c r="F1854" s="30">
        <f>IF(OR(E1854="",NOT(ISNUMBER(C1854))),"",E1854&amp;"|"&amp;YEAR(C1854)&amp;"-"&amp;RIGHT("0"&amp;MONTH(C1854),2)&amp;"-"&amp;RIGHT("0"&amp;DAY(C1854),2))</f>
        <v/>
      </c>
      <c r="G1854" s="26">
        <f>IF(E1854="","",IFERROR(MATCH(E1854,pl_chave,0),0))</f>
        <v/>
      </c>
      <c r="H1854" s="23">
        <f>IF(G1854="","",IF(G1854=0,"Tarefa fora do plano",INDEX(pl_tag,G1854)))</f>
        <v/>
      </c>
      <c r="I1854" s="30">
        <f>IF(N(G1854)=0,"",INDEX(pl_atividade,G1854))</f>
        <v/>
      </c>
      <c r="J1854" s="50">
        <f>IF(N(G1854)=0,"",INDEX(pl_especialidade,G1854))</f>
        <v/>
      </c>
      <c r="K1854" s="28">
        <f>IF(N(G1854)=0,"",INDEX(pl_duracao,G1854))</f>
        <v/>
      </c>
      <c r="L1854" s="39">
        <f>IF(ISNUMBER(C1854),YEAR(C1854),"")</f>
        <v/>
      </c>
      <c r="M1854" s="39">
        <f>IF(ISNUMBER(C1854),MONTH(C1854),"")</f>
        <v/>
      </c>
      <c r="N1854" s="23">
        <f>IF(L1854="","",IF(NOT(ISNUMBER(crono_ano)),"Informe o ano",IF(L1854&lt;crono_ano,"Antes do ano",IF(L1854&gt;crono_ano,"Depois do ano","No ano"))))</f>
        <v/>
      </c>
      <c r="O1854" s="39">
        <f>IF(F1854="","",IF(COUNTIF(F$7:F1854,F1854)=1,1,0))</f>
        <v/>
      </c>
      <c r="P1854" s="39">
        <f>IF(A1854&amp;B1854&amp;C1854="","",IF(AND(O1854=1,N(G1854)&gt;0),IF(INDEX(pl_ativa,MAX(1,N(G1854)))="Sim",1,0),0))</f>
        <v/>
      </c>
      <c r="Q1854" s="39">
        <f>IF(F1854="","",COUNTIFS(ex_chave_oc,F1854,ex_cancelada,"&lt;&gt;Sim"))</f>
        <v/>
      </c>
      <c r="R1854" s="51">
        <f>IF(P1854="","",IF(AND(P1854=1,N(Q1854)&gt;0),1,0))</f>
        <v/>
      </c>
      <c r="S1854" s="30">
        <f>IF(P1854="","",IF(F1854="","ERRO: data prevista ausente ou inválida",IF(O1854=0,"Duplicada: contada uma vez",IF(N(G1854)=0,"ERRO: tarefa fora do Plano Mestre",IF(P1854=0,"Tarefa retirada do plano: não conta","OK")))))</f>
        <v/>
      </c>
    </row>
    <row r="1855">
      <c r="A1855" s="29" t="n"/>
      <c r="B1855" s="25" t="n"/>
      <c r="C1855" s="49" t="n"/>
      <c r="D1855" s="29" t="n"/>
      <c r="E1855" s="23">
        <f>IF(OR(A1855="",B1855=""),"",A1855&amp;"|"&amp;B1855)</f>
        <v/>
      </c>
      <c r="F1855" s="30">
        <f>IF(OR(E1855="",NOT(ISNUMBER(C1855))),"",E1855&amp;"|"&amp;YEAR(C1855)&amp;"-"&amp;RIGHT("0"&amp;MONTH(C1855),2)&amp;"-"&amp;RIGHT("0"&amp;DAY(C1855),2))</f>
        <v/>
      </c>
      <c r="G1855" s="26">
        <f>IF(E1855="","",IFERROR(MATCH(E1855,pl_chave,0),0))</f>
        <v/>
      </c>
      <c r="H1855" s="23">
        <f>IF(G1855="","",IF(G1855=0,"Tarefa fora do plano",INDEX(pl_tag,G1855)))</f>
        <v/>
      </c>
      <c r="I1855" s="30">
        <f>IF(N(G1855)=0,"",INDEX(pl_atividade,G1855))</f>
        <v/>
      </c>
      <c r="J1855" s="50">
        <f>IF(N(G1855)=0,"",INDEX(pl_especialidade,G1855))</f>
        <v/>
      </c>
      <c r="K1855" s="28">
        <f>IF(N(G1855)=0,"",INDEX(pl_duracao,G1855))</f>
        <v/>
      </c>
      <c r="L1855" s="39">
        <f>IF(ISNUMBER(C1855),YEAR(C1855),"")</f>
        <v/>
      </c>
      <c r="M1855" s="39">
        <f>IF(ISNUMBER(C1855),MONTH(C1855),"")</f>
        <v/>
      </c>
      <c r="N1855" s="23">
        <f>IF(L1855="","",IF(NOT(ISNUMBER(crono_ano)),"Informe o ano",IF(L1855&lt;crono_ano,"Antes do ano",IF(L1855&gt;crono_ano,"Depois do ano","No ano"))))</f>
        <v/>
      </c>
      <c r="O1855" s="39">
        <f>IF(F1855="","",IF(COUNTIF(F$7:F1855,F1855)=1,1,0))</f>
        <v/>
      </c>
      <c r="P1855" s="39">
        <f>IF(A1855&amp;B1855&amp;C1855="","",IF(AND(O1855=1,N(G1855)&gt;0),IF(INDEX(pl_ativa,MAX(1,N(G1855)))="Sim",1,0),0))</f>
        <v/>
      </c>
      <c r="Q1855" s="39">
        <f>IF(F1855="","",COUNTIFS(ex_chave_oc,F1855,ex_cancelada,"&lt;&gt;Sim"))</f>
        <v/>
      </c>
      <c r="R1855" s="51">
        <f>IF(P1855="","",IF(AND(P1855=1,N(Q1855)&gt;0),1,0))</f>
        <v/>
      </c>
      <c r="S1855" s="30">
        <f>IF(P1855="","",IF(F1855="","ERRO: data prevista ausente ou inválida",IF(O1855=0,"Duplicada: contada uma vez",IF(N(G1855)=0,"ERRO: tarefa fora do Plano Mestre",IF(P1855=0,"Tarefa retirada do plano: não conta","OK")))))</f>
        <v/>
      </c>
    </row>
    <row r="1856">
      <c r="A1856" s="29" t="n"/>
      <c r="B1856" s="25" t="n"/>
      <c r="C1856" s="49" t="n"/>
      <c r="D1856" s="29" t="n"/>
      <c r="E1856" s="23">
        <f>IF(OR(A1856="",B1856=""),"",A1856&amp;"|"&amp;B1856)</f>
        <v/>
      </c>
      <c r="F1856" s="30">
        <f>IF(OR(E1856="",NOT(ISNUMBER(C1856))),"",E1856&amp;"|"&amp;YEAR(C1856)&amp;"-"&amp;RIGHT("0"&amp;MONTH(C1856),2)&amp;"-"&amp;RIGHT("0"&amp;DAY(C1856),2))</f>
        <v/>
      </c>
      <c r="G1856" s="26">
        <f>IF(E1856="","",IFERROR(MATCH(E1856,pl_chave,0),0))</f>
        <v/>
      </c>
      <c r="H1856" s="23">
        <f>IF(G1856="","",IF(G1856=0,"Tarefa fora do plano",INDEX(pl_tag,G1856)))</f>
        <v/>
      </c>
      <c r="I1856" s="30">
        <f>IF(N(G1856)=0,"",INDEX(pl_atividade,G1856))</f>
        <v/>
      </c>
      <c r="J1856" s="50">
        <f>IF(N(G1856)=0,"",INDEX(pl_especialidade,G1856))</f>
        <v/>
      </c>
      <c r="K1856" s="28">
        <f>IF(N(G1856)=0,"",INDEX(pl_duracao,G1856))</f>
        <v/>
      </c>
      <c r="L1856" s="39">
        <f>IF(ISNUMBER(C1856),YEAR(C1856),"")</f>
        <v/>
      </c>
      <c r="M1856" s="39">
        <f>IF(ISNUMBER(C1856),MONTH(C1856),"")</f>
        <v/>
      </c>
      <c r="N1856" s="23">
        <f>IF(L1856="","",IF(NOT(ISNUMBER(crono_ano)),"Informe o ano",IF(L1856&lt;crono_ano,"Antes do ano",IF(L1856&gt;crono_ano,"Depois do ano","No ano"))))</f>
        <v/>
      </c>
      <c r="O1856" s="39">
        <f>IF(F1856="","",IF(COUNTIF(F$7:F1856,F1856)=1,1,0))</f>
        <v/>
      </c>
      <c r="P1856" s="39">
        <f>IF(A1856&amp;B1856&amp;C1856="","",IF(AND(O1856=1,N(G1856)&gt;0),IF(INDEX(pl_ativa,MAX(1,N(G1856)))="Sim",1,0),0))</f>
        <v/>
      </c>
      <c r="Q1856" s="39">
        <f>IF(F1856="","",COUNTIFS(ex_chave_oc,F1856,ex_cancelada,"&lt;&gt;Sim"))</f>
        <v/>
      </c>
      <c r="R1856" s="51">
        <f>IF(P1856="","",IF(AND(P1856=1,N(Q1856)&gt;0),1,0))</f>
        <v/>
      </c>
      <c r="S1856" s="30">
        <f>IF(P1856="","",IF(F1856="","ERRO: data prevista ausente ou inválida",IF(O1856=0,"Duplicada: contada uma vez",IF(N(G1856)=0,"ERRO: tarefa fora do Plano Mestre",IF(P1856=0,"Tarefa retirada do plano: não conta","OK")))))</f>
        <v/>
      </c>
    </row>
    <row r="1857">
      <c r="A1857" s="29" t="n"/>
      <c r="B1857" s="25" t="n"/>
      <c r="C1857" s="49" t="n"/>
      <c r="D1857" s="29" t="n"/>
      <c r="E1857" s="23">
        <f>IF(OR(A1857="",B1857=""),"",A1857&amp;"|"&amp;B1857)</f>
        <v/>
      </c>
      <c r="F1857" s="30">
        <f>IF(OR(E1857="",NOT(ISNUMBER(C1857))),"",E1857&amp;"|"&amp;YEAR(C1857)&amp;"-"&amp;RIGHT("0"&amp;MONTH(C1857),2)&amp;"-"&amp;RIGHT("0"&amp;DAY(C1857),2))</f>
        <v/>
      </c>
      <c r="G1857" s="26">
        <f>IF(E1857="","",IFERROR(MATCH(E1857,pl_chave,0),0))</f>
        <v/>
      </c>
      <c r="H1857" s="23">
        <f>IF(G1857="","",IF(G1857=0,"Tarefa fora do plano",INDEX(pl_tag,G1857)))</f>
        <v/>
      </c>
      <c r="I1857" s="30">
        <f>IF(N(G1857)=0,"",INDEX(pl_atividade,G1857))</f>
        <v/>
      </c>
      <c r="J1857" s="50">
        <f>IF(N(G1857)=0,"",INDEX(pl_especialidade,G1857))</f>
        <v/>
      </c>
      <c r="K1857" s="28">
        <f>IF(N(G1857)=0,"",INDEX(pl_duracao,G1857))</f>
        <v/>
      </c>
      <c r="L1857" s="39">
        <f>IF(ISNUMBER(C1857),YEAR(C1857),"")</f>
        <v/>
      </c>
      <c r="M1857" s="39">
        <f>IF(ISNUMBER(C1857),MONTH(C1857),"")</f>
        <v/>
      </c>
      <c r="N1857" s="23">
        <f>IF(L1857="","",IF(NOT(ISNUMBER(crono_ano)),"Informe o ano",IF(L1857&lt;crono_ano,"Antes do ano",IF(L1857&gt;crono_ano,"Depois do ano","No ano"))))</f>
        <v/>
      </c>
      <c r="O1857" s="39">
        <f>IF(F1857="","",IF(COUNTIF(F$7:F1857,F1857)=1,1,0))</f>
        <v/>
      </c>
      <c r="P1857" s="39">
        <f>IF(A1857&amp;B1857&amp;C1857="","",IF(AND(O1857=1,N(G1857)&gt;0),IF(INDEX(pl_ativa,MAX(1,N(G1857)))="Sim",1,0),0))</f>
        <v/>
      </c>
      <c r="Q1857" s="39">
        <f>IF(F1857="","",COUNTIFS(ex_chave_oc,F1857,ex_cancelada,"&lt;&gt;Sim"))</f>
        <v/>
      </c>
      <c r="R1857" s="51">
        <f>IF(P1857="","",IF(AND(P1857=1,N(Q1857)&gt;0),1,0))</f>
        <v/>
      </c>
      <c r="S1857" s="30">
        <f>IF(P1857="","",IF(F1857="","ERRO: data prevista ausente ou inválida",IF(O1857=0,"Duplicada: contada uma vez",IF(N(G1857)=0,"ERRO: tarefa fora do Plano Mestre",IF(P1857=0,"Tarefa retirada do plano: não conta","OK")))))</f>
        <v/>
      </c>
    </row>
    <row r="1858">
      <c r="A1858" s="29" t="n"/>
      <c r="B1858" s="25" t="n"/>
      <c r="C1858" s="49" t="n"/>
      <c r="D1858" s="29" t="n"/>
      <c r="E1858" s="23">
        <f>IF(OR(A1858="",B1858=""),"",A1858&amp;"|"&amp;B1858)</f>
        <v/>
      </c>
      <c r="F1858" s="30">
        <f>IF(OR(E1858="",NOT(ISNUMBER(C1858))),"",E1858&amp;"|"&amp;YEAR(C1858)&amp;"-"&amp;RIGHT("0"&amp;MONTH(C1858),2)&amp;"-"&amp;RIGHT("0"&amp;DAY(C1858),2))</f>
        <v/>
      </c>
      <c r="G1858" s="26">
        <f>IF(E1858="","",IFERROR(MATCH(E1858,pl_chave,0),0))</f>
        <v/>
      </c>
      <c r="H1858" s="23">
        <f>IF(G1858="","",IF(G1858=0,"Tarefa fora do plano",INDEX(pl_tag,G1858)))</f>
        <v/>
      </c>
      <c r="I1858" s="30">
        <f>IF(N(G1858)=0,"",INDEX(pl_atividade,G1858))</f>
        <v/>
      </c>
      <c r="J1858" s="50">
        <f>IF(N(G1858)=0,"",INDEX(pl_especialidade,G1858))</f>
        <v/>
      </c>
      <c r="K1858" s="28">
        <f>IF(N(G1858)=0,"",INDEX(pl_duracao,G1858))</f>
        <v/>
      </c>
      <c r="L1858" s="39">
        <f>IF(ISNUMBER(C1858),YEAR(C1858),"")</f>
        <v/>
      </c>
      <c r="M1858" s="39">
        <f>IF(ISNUMBER(C1858),MONTH(C1858),"")</f>
        <v/>
      </c>
      <c r="N1858" s="23">
        <f>IF(L1858="","",IF(NOT(ISNUMBER(crono_ano)),"Informe o ano",IF(L1858&lt;crono_ano,"Antes do ano",IF(L1858&gt;crono_ano,"Depois do ano","No ano"))))</f>
        <v/>
      </c>
      <c r="O1858" s="39">
        <f>IF(F1858="","",IF(COUNTIF(F$7:F1858,F1858)=1,1,0))</f>
        <v/>
      </c>
      <c r="P1858" s="39">
        <f>IF(A1858&amp;B1858&amp;C1858="","",IF(AND(O1858=1,N(G1858)&gt;0),IF(INDEX(pl_ativa,MAX(1,N(G1858)))="Sim",1,0),0))</f>
        <v/>
      </c>
      <c r="Q1858" s="39">
        <f>IF(F1858="","",COUNTIFS(ex_chave_oc,F1858,ex_cancelada,"&lt;&gt;Sim"))</f>
        <v/>
      </c>
      <c r="R1858" s="51">
        <f>IF(P1858="","",IF(AND(P1858=1,N(Q1858)&gt;0),1,0))</f>
        <v/>
      </c>
      <c r="S1858" s="30">
        <f>IF(P1858="","",IF(F1858="","ERRO: data prevista ausente ou inválida",IF(O1858=0,"Duplicada: contada uma vez",IF(N(G1858)=0,"ERRO: tarefa fora do Plano Mestre",IF(P1858=0,"Tarefa retirada do plano: não conta","OK")))))</f>
        <v/>
      </c>
    </row>
    <row r="1859">
      <c r="A1859" s="29" t="n"/>
      <c r="B1859" s="25" t="n"/>
      <c r="C1859" s="49" t="n"/>
      <c r="D1859" s="29" t="n"/>
      <c r="E1859" s="23">
        <f>IF(OR(A1859="",B1859=""),"",A1859&amp;"|"&amp;B1859)</f>
        <v/>
      </c>
      <c r="F1859" s="30">
        <f>IF(OR(E1859="",NOT(ISNUMBER(C1859))),"",E1859&amp;"|"&amp;YEAR(C1859)&amp;"-"&amp;RIGHT("0"&amp;MONTH(C1859),2)&amp;"-"&amp;RIGHT("0"&amp;DAY(C1859),2))</f>
        <v/>
      </c>
      <c r="G1859" s="26">
        <f>IF(E1859="","",IFERROR(MATCH(E1859,pl_chave,0),0))</f>
        <v/>
      </c>
      <c r="H1859" s="23">
        <f>IF(G1859="","",IF(G1859=0,"Tarefa fora do plano",INDEX(pl_tag,G1859)))</f>
        <v/>
      </c>
      <c r="I1859" s="30">
        <f>IF(N(G1859)=0,"",INDEX(pl_atividade,G1859))</f>
        <v/>
      </c>
      <c r="J1859" s="50">
        <f>IF(N(G1859)=0,"",INDEX(pl_especialidade,G1859))</f>
        <v/>
      </c>
      <c r="K1859" s="28">
        <f>IF(N(G1859)=0,"",INDEX(pl_duracao,G1859))</f>
        <v/>
      </c>
      <c r="L1859" s="39">
        <f>IF(ISNUMBER(C1859),YEAR(C1859),"")</f>
        <v/>
      </c>
      <c r="M1859" s="39">
        <f>IF(ISNUMBER(C1859),MONTH(C1859),"")</f>
        <v/>
      </c>
      <c r="N1859" s="23">
        <f>IF(L1859="","",IF(NOT(ISNUMBER(crono_ano)),"Informe o ano",IF(L1859&lt;crono_ano,"Antes do ano",IF(L1859&gt;crono_ano,"Depois do ano","No ano"))))</f>
        <v/>
      </c>
      <c r="O1859" s="39">
        <f>IF(F1859="","",IF(COUNTIF(F$7:F1859,F1859)=1,1,0))</f>
        <v/>
      </c>
      <c r="P1859" s="39">
        <f>IF(A1859&amp;B1859&amp;C1859="","",IF(AND(O1859=1,N(G1859)&gt;0),IF(INDEX(pl_ativa,MAX(1,N(G1859)))="Sim",1,0),0))</f>
        <v/>
      </c>
      <c r="Q1859" s="39">
        <f>IF(F1859="","",COUNTIFS(ex_chave_oc,F1859,ex_cancelada,"&lt;&gt;Sim"))</f>
        <v/>
      </c>
      <c r="R1859" s="51">
        <f>IF(P1859="","",IF(AND(P1859=1,N(Q1859)&gt;0),1,0))</f>
        <v/>
      </c>
      <c r="S1859" s="30">
        <f>IF(P1859="","",IF(F1859="","ERRO: data prevista ausente ou inválida",IF(O1859=0,"Duplicada: contada uma vez",IF(N(G1859)=0,"ERRO: tarefa fora do Plano Mestre",IF(P1859=0,"Tarefa retirada do plano: não conta","OK")))))</f>
        <v/>
      </c>
    </row>
    <row r="1860">
      <c r="A1860" s="29" t="n"/>
      <c r="B1860" s="25" t="n"/>
      <c r="C1860" s="49" t="n"/>
      <c r="D1860" s="29" t="n"/>
      <c r="E1860" s="23">
        <f>IF(OR(A1860="",B1860=""),"",A1860&amp;"|"&amp;B1860)</f>
        <v/>
      </c>
      <c r="F1860" s="30">
        <f>IF(OR(E1860="",NOT(ISNUMBER(C1860))),"",E1860&amp;"|"&amp;YEAR(C1860)&amp;"-"&amp;RIGHT("0"&amp;MONTH(C1860),2)&amp;"-"&amp;RIGHT("0"&amp;DAY(C1860),2))</f>
        <v/>
      </c>
      <c r="G1860" s="26">
        <f>IF(E1860="","",IFERROR(MATCH(E1860,pl_chave,0),0))</f>
        <v/>
      </c>
      <c r="H1860" s="23">
        <f>IF(G1860="","",IF(G1860=0,"Tarefa fora do plano",INDEX(pl_tag,G1860)))</f>
        <v/>
      </c>
      <c r="I1860" s="30">
        <f>IF(N(G1860)=0,"",INDEX(pl_atividade,G1860))</f>
        <v/>
      </c>
      <c r="J1860" s="50">
        <f>IF(N(G1860)=0,"",INDEX(pl_especialidade,G1860))</f>
        <v/>
      </c>
      <c r="K1860" s="28">
        <f>IF(N(G1860)=0,"",INDEX(pl_duracao,G1860))</f>
        <v/>
      </c>
      <c r="L1860" s="39">
        <f>IF(ISNUMBER(C1860),YEAR(C1860),"")</f>
        <v/>
      </c>
      <c r="M1860" s="39">
        <f>IF(ISNUMBER(C1860),MONTH(C1860),"")</f>
        <v/>
      </c>
      <c r="N1860" s="23">
        <f>IF(L1860="","",IF(NOT(ISNUMBER(crono_ano)),"Informe o ano",IF(L1860&lt;crono_ano,"Antes do ano",IF(L1860&gt;crono_ano,"Depois do ano","No ano"))))</f>
        <v/>
      </c>
      <c r="O1860" s="39">
        <f>IF(F1860="","",IF(COUNTIF(F$7:F1860,F1860)=1,1,0))</f>
        <v/>
      </c>
      <c r="P1860" s="39">
        <f>IF(A1860&amp;B1860&amp;C1860="","",IF(AND(O1860=1,N(G1860)&gt;0),IF(INDEX(pl_ativa,MAX(1,N(G1860)))="Sim",1,0),0))</f>
        <v/>
      </c>
      <c r="Q1860" s="39">
        <f>IF(F1860="","",COUNTIFS(ex_chave_oc,F1860,ex_cancelada,"&lt;&gt;Sim"))</f>
        <v/>
      </c>
      <c r="R1860" s="51">
        <f>IF(P1860="","",IF(AND(P1860=1,N(Q1860)&gt;0),1,0))</f>
        <v/>
      </c>
      <c r="S1860" s="30">
        <f>IF(P1860="","",IF(F1860="","ERRO: data prevista ausente ou inválida",IF(O1860=0,"Duplicada: contada uma vez",IF(N(G1860)=0,"ERRO: tarefa fora do Plano Mestre",IF(P1860=0,"Tarefa retirada do plano: não conta","OK")))))</f>
        <v/>
      </c>
    </row>
    <row r="1861">
      <c r="A1861" s="29" t="n"/>
      <c r="B1861" s="25" t="n"/>
      <c r="C1861" s="49" t="n"/>
      <c r="D1861" s="29" t="n"/>
      <c r="E1861" s="23">
        <f>IF(OR(A1861="",B1861=""),"",A1861&amp;"|"&amp;B1861)</f>
        <v/>
      </c>
      <c r="F1861" s="30">
        <f>IF(OR(E1861="",NOT(ISNUMBER(C1861))),"",E1861&amp;"|"&amp;YEAR(C1861)&amp;"-"&amp;RIGHT("0"&amp;MONTH(C1861),2)&amp;"-"&amp;RIGHT("0"&amp;DAY(C1861),2))</f>
        <v/>
      </c>
      <c r="G1861" s="26">
        <f>IF(E1861="","",IFERROR(MATCH(E1861,pl_chave,0),0))</f>
        <v/>
      </c>
      <c r="H1861" s="23">
        <f>IF(G1861="","",IF(G1861=0,"Tarefa fora do plano",INDEX(pl_tag,G1861)))</f>
        <v/>
      </c>
      <c r="I1861" s="30">
        <f>IF(N(G1861)=0,"",INDEX(pl_atividade,G1861))</f>
        <v/>
      </c>
      <c r="J1861" s="50">
        <f>IF(N(G1861)=0,"",INDEX(pl_especialidade,G1861))</f>
        <v/>
      </c>
      <c r="K1861" s="28">
        <f>IF(N(G1861)=0,"",INDEX(pl_duracao,G1861))</f>
        <v/>
      </c>
      <c r="L1861" s="39">
        <f>IF(ISNUMBER(C1861),YEAR(C1861),"")</f>
        <v/>
      </c>
      <c r="M1861" s="39">
        <f>IF(ISNUMBER(C1861),MONTH(C1861),"")</f>
        <v/>
      </c>
      <c r="N1861" s="23">
        <f>IF(L1861="","",IF(NOT(ISNUMBER(crono_ano)),"Informe o ano",IF(L1861&lt;crono_ano,"Antes do ano",IF(L1861&gt;crono_ano,"Depois do ano","No ano"))))</f>
        <v/>
      </c>
      <c r="O1861" s="39">
        <f>IF(F1861="","",IF(COUNTIF(F$7:F1861,F1861)=1,1,0))</f>
        <v/>
      </c>
      <c r="P1861" s="39">
        <f>IF(A1861&amp;B1861&amp;C1861="","",IF(AND(O1861=1,N(G1861)&gt;0),IF(INDEX(pl_ativa,MAX(1,N(G1861)))="Sim",1,0),0))</f>
        <v/>
      </c>
      <c r="Q1861" s="39">
        <f>IF(F1861="","",COUNTIFS(ex_chave_oc,F1861,ex_cancelada,"&lt;&gt;Sim"))</f>
        <v/>
      </c>
      <c r="R1861" s="51">
        <f>IF(P1861="","",IF(AND(P1861=1,N(Q1861)&gt;0),1,0))</f>
        <v/>
      </c>
      <c r="S1861" s="30">
        <f>IF(P1861="","",IF(F1861="","ERRO: data prevista ausente ou inválida",IF(O1861=0,"Duplicada: contada uma vez",IF(N(G1861)=0,"ERRO: tarefa fora do Plano Mestre",IF(P1861=0,"Tarefa retirada do plano: não conta","OK")))))</f>
        <v/>
      </c>
    </row>
    <row r="1862">
      <c r="A1862" s="29" t="n"/>
      <c r="B1862" s="25" t="n"/>
      <c r="C1862" s="49" t="n"/>
      <c r="D1862" s="29" t="n"/>
      <c r="E1862" s="23">
        <f>IF(OR(A1862="",B1862=""),"",A1862&amp;"|"&amp;B1862)</f>
        <v/>
      </c>
      <c r="F1862" s="30">
        <f>IF(OR(E1862="",NOT(ISNUMBER(C1862))),"",E1862&amp;"|"&amp;YEAR(C1862)&amp;"-"&amp;RIGHT("0"&amp;MONTH(C1862),2)&amp;"-"&amp;RIGHT("0"&amp;DAY(C1862),2))</f>
        <v/>
      </c>
      <c r="G1862" s="26">
        <f>IF(E1862="","",IFERROR(MATCH(E1862,pl_chave,0),0))</f>
        <v/>
      </c>
      <c r="H1862" s="23">
        <f>IF(G1862="","",IF(G1862=0,"Tarefa fora do plano",INDEX(pl_tag,G1862)))</f>
        <v/>
      </c>
      <c r="I1862" s="30">
        <f>IF(N(G1862)=0,"",INDEX(pl_atividade,G1862))</f>
        <v/>
      </c>
      <c r="J1862" s="50">
        <f>IF(N(G1862)=0,"",INDEX(pl_especialidade,G1862))</f>
        <v/>
      </c>
      <c r="K1862" s="28">
        <f>IF(N(G1862)=0,"",INDEX(pl_duracao,G1862))</f>
        <v/>
      </c>
      <c r="L1862" s="39">
        <f>IF(ISNUMBER(C1862),YEAR(C1862),"")</f>
        <v/>
      </c>
      <c r="M1862" s="39">
        <f>IF(ISNUMBER(C1862),MONTH(C1862),"")</f>
        <v/>
      </c>
      <c r="N1862" s="23">
        <f>IF(L1862="","",IF(NOT(ISNUMBER(crono_ano)),"Informe o ano",IF(L1862&lt;crono_ano,"Antes do ano",IF(L1862&gt;crono_ano,"Depois do ano","No ano"))))</f>
        <v/>
      </c>
      <c r="O1862" s="39">
        <f>IF(F1862="","",IF(COUNTIF(F$7:F1862,F1862)=1,1,0))</f>
        <v/>
      </c>
      <c r="P1862" s="39">
        <f>IF(A1862&amp;B1862&amp;C1862="","",IF(AND(O1862=1,N(G1862)&gt;0),IF(INDEX(pl_ativa,MAX(1,N(G1862)))="Sim",1,0),0))</f>
        <v/>
      </c>
      <c r="Q1862" s="39">
        <f>IF(F1862="","",COUNTIFS(ex_chave_oc,F1862,ex_cancelada,"&lt;&gt;Sim"))</f>
        <v/>
      </c>
      <c r="R1862" s="51">
        <f>IF(P1862="","",IF(AND(P1862=1,N(Q1862)&gt;0),1,0))</f>
        <v/>
      </c>
      <c r="S1862" s="30">
        <f>IF(P1862="","",IF(F1862="","ERRO: data prevista ausente ou inválida",IF(O1862=0,"Duplicada: contada uma vez",IF(N(G1862)=0,"ERRO: tarefa fora do Plano Mestre",IF(P1862=0,"Tarefa retirada do plano: não conta","OK")))))</f>
        <v/>
      </c>
    </row>
    <row r="1863">
      <c r="A1863" s="29" t="n"/>
      <c r="B1863" s="25" t="n"/>
      <c r="C1863" s="49" t="n"/>
      <c r="D1863" s="29" t="n"/>
      <c r="E1863" s="23">
        <f>IF(OR(A1863="",B1863=""),"",A1863&amp;"|"&amp;B1863)</f>
        <v/>
      </c>
      <c r="F1863" s="30">
        <f>IF(OR(E1863="",NOT(ISNUMBER(C1863))),"",E1863&amp;"|"&amp;YEAR(C1863)&amp;"-"&amp;RIGHT("0"&amp;MONTH(C1863),2)&amp;"-"&amp;RIGHT("0"&amp;DAY(C1863),2))</f>
        <v/>
      </c>
      <c r="G1863" s="26">
        <f>IF(E1863="","",IFERROR(MATCH(E1863,pl_chave,0),0))</f>
        <v/>
      </c>
      <c r="H1863" s="23">
        <f>IF(G1863="","",IF(G1863=0,"Tarefa fora do plano",INDEX(pl_tag,G1863)))</f>
        <v/>
      </c>
      <c r="I1863" s="30">
        <f>IF(N(G1863)=0,"",INDEX(pl_atividade,G1863))</f>
        <v/>
      </c>
      <c r="J1863" s="50">
        <f>IF(N(G1863)=0,"",INDEX(pl_especialidade,G1863))</f>
        <v/>
      </c>
      <c r="K1863" s="28">
        <f>IF(N(G1863)=0,"",INDEX(pl_duracao,G1863))</f>
        <v/>
      </c>
      <c r="L1863" s="39">
        <f>IF(ISNUMBER(C1863),YEAR(C1863),"")</f>
        <v/>
      </c>
      <c r="M1863" s="39">
        <f>IF(ISNUMBER(C1863),MONTH(C1863),"")</f>
        <v/>
      </c>
      <c r="N1863" s="23">
        <f>IF(L1863="","",IF(NOT(ISNUMBER(crono_ano)),"Informe o ano",IF(L1863&lt;crono_ano,"Antes do ano",IF(L1863&gt;crono_ano,"Depois do ano","No ano"))))</f>
        <v/>
      </c>
      <c r="O1863" s="39">
        <f>IF(F1863="","",IF(COUNTIF(F$7:F1863,F1863)=1,1,0))</f>
        <v/>
      </c>
      <c r="P1863" s="39">
        <f>IF(A1863&amp;B1863&amp;C1863="","",IF(AND(O1863=1,N(G1863)&gt;0),IF(INDEX(pl_ativa,MAX(1,N(G1863)))="Sim",1,0),0))</f>
        <v/>
      </c>
      <c r="Q1863" s="39">
        <f>IF(F1863="","",COUNTIFS(ex_chave_oc,F1863,ex_cancelada,"&lt;&gt;Sim"))</f>
        <v/>
      </c>
      <c r="R1863" s="51">
        <f>IF(P1863="","",IF(AND(P1863=1,N(Q1863)&gt;0),1,0))</f>
        <v/>
      </c>
      <c r="S1863" s="30">
        <f>IF(P1863="","",IF(F1863="","ERRO: data prevista ausente ou inválida",IF(O1863=0,"Duplicada: contada uma vez",IF(N(G1863)=0,"ERRO: tarefa fora do Plano Mestre",IF(P1863=0,"Tarefa retirada do plano: não conta","OK")))))</f>
        <v/>
      </c>
    </row>
    <row r="1864">
      <c r="A1864" s="29" t="n"/>
      <c r="B1864" s="25" t="n"/>
      <c r="C1864" s="49" t="n"/>
      <c r="D1864" s="29" t="n"/>
      <c r="E1864" s="23">
        <f>IF(OR(A1864="",B1864=""),"",A1864&amp;"|"&amp;B1864)</f>
        <v/>
      </c>
      <c r="F1864" s="30">
        <f>IF(OR(E1864="",NOT(ISNUMBER(C1864))),"",E1864&amp;"|"&amp;YEAR(C1864)&amp;"-"&amp;RIGHT("0"&amp;MONTH(C1864),2)&amp;"-"&amp;RIGHT("0"&amp;DAY(C1864),2))</f>
        <v/>
      </c>
      <c r="G1864" s="26">
        <f>IF(E1864="","",IFERROR(MATCH(E1864,pl_chave,0),0))</f>
        <v/>
      </c>
      <c r="H1864" s="23">
        <f>IF(G1864="","",IF(G1864=0,"Tarefa fora do plano",INDEX(pl_tag,G1864)))</f>
        <v/>
      </c>
      <c r="I1864" s="30">
        <f>IF(N(G1864)=0,"",INDEX(pl_atividade,G1864))</f>
        <v/>
      </c>
      <c r="J1864" s="50">
        <f>IF(N(G1864)=0,"",INDEX(pl_especialidade,G1864))</f>
        <v/>
      </c>
      <c r="K1864" s="28">
        <f>IF(N(G1864)=0,"",INDEX(pl_duracao,G1864))</f>
        <v/>
      </c>
      <c r="L1864" s="39">
        <f>IF(ISNUMBER(C1864),YEAR(C1864),"")</f>
        <v/>
      </c>
      <c r="M1864" s="39">
        <f>IF(ISNUMBER(C1864),MONTH(C1864),"")</f>
        <v/>
      </c>
      <c r="N1864" s="23">
        <f>IF(L1864="","",IF(NOT(ISNUMBER(crono_ano)),"Informe o ano",IF(L1864&lt;crono_ano,"Antes do ano",IF(L1864&gt;crono_ano,"Depois do ano","No ano"))))</f>
        <v/>
      </c>
      <c r="O1864" s="39">
        <f>IF(F1864="","",IF(COUNTIF(F$7:F1864,F1864)=1,1,0))</f>
        <v/>
      </c>
      <c r="P1864" s="39">
        <f>IF(A1864&amp;B1864&amp;C1864="","",IF(AND(O1864=1,N(G1864)&gt;0),IF(INDEX(pl_ativa,MAX(1,N(G1864)))="Sim",1,0),0))</f>
        <v/>
      </c>
      <c r="Q1864" s="39">
        <f>IF(F1864="","",COUNTIFS(ex_chave_oc,F1864,ex_cancelada,"&lt;&gt;Sim"))</f>
        <v/>
      </c>
      <c r="R1864" s="51">
        <f>IF(P1864="","",IF(AND(P1864=1,N(Q1864)&gt;0),1,0))</f>
        <v/>
      </c>
      <c r="S1864" s="30">
        <f>IF(P1864="","",IF(F1864="","ERRO: data prevista ausente ou inválida",IF(O1864=0,"Duplicada: contada uma vez",IF(N(G1864)=0,"ERRO: tarefa fora do Plano Mestre",IF(P1864=0,"Tarefa retirada do plano: não conta","OK")))))</f>
        <v/>
      </c>
    </row>
    <row r="1865">
      <c r="A1865" s="29" t="n"/>
      <c r="B1865" s="25" t="n"/>
      <c r="C1865" s="49" t="n"/>
      <c r="D1865" s="29" t="n"/>
      <c r="E1865" s="23">
        <f>IF(OR(A1865="",B1865=""),"",A1865&amp;"|"&amp;B1865)</f>
        <v/>
      </c>
      <c r="F1865" s="30">
        <f>IF(OR(E1865="",NOT(ISNUMBER(C1865))),"",E1865&amp;"|"&amp;YEAR(C1865)&amp;"-"&amp;RIGHT("0"&amp;MONTH(C1865),2)&amp;"-"&amp;RIGHT("0"&amp;DAY(C1865),2))</f>
        <v/>
      </c>
      <c r="G1865" s="26">
        <f>IF(E1865="","",IFERROR(MATCH(E1865,pl_chave,0),0))</f>
        <v/>
      </c>
      <c r="H1865" s="23">
        <f>IF(G1865="","",IF(G1865=0,"Tarefa fora do plano",INDEX(pl_tag,G1865)))</f>
        <v/>
      </c>
      <c r="I1865" s="30">
        <f>IF(N(G1865)=0,"",INDEX(pl_atividade,G1865))</f>
        <v/>
      </c>
      <c r="J1865" s="50">
        <f>IF(N(G1865)=0,"",INDEX(pl_especialidade,G1865))</f>
        <v/>
      </c>
      <c r="K1865" s="28">
        <f>IF(N(G1865)=0,"",INDEX(pl_duracao,G1865))</f>
        <v/>
      </c>
      <c r="L1865" s="39">
        <f>IF(ISNUMBER(C1865),YEAR(C1865),"")</f>
        <v/>
      </c>
      <c r="M1865" s="39">
        <f>IF(ISNUMBER(C1865),MONTH(C1865),"")</f>
        <v/>
      </c>
      <c r="N1865" s="23">
        <f>IF(L1865="","",IF(NOT(ISNUMBER(crono_ano)),"Informe o ano",IF(L1865&lt;crono_ano,"Antes do ano",IF(L1865&gt;crono_ano,"Depois do ano","No ano"))))</f>
        <v/>
      </c>
      <c r="O1865" s="39">
        <f>IF(F1865="","",IF(COUNTIF(F$7:F1865,F1865)=1,1,0))</f>
        <v/>
      </c>
      <c r="P1865" s="39">
        <f>IF(A1865&amp;B1865&amp;C1865="","",IF(AND(O1865=1,N(G1865)&gt;0),IF(INDEX(pl_ativa,MAX(1,N(G1865)))="Sim",1,0),0))</f>
        <v/>
      </c>
      <c r="Q1865" s="39">
        <f>IF(F1865="","",COUNTIFS(ex_chave_oc,F1865,ex_cancelada,"&lt;&gt;Sim"))</f>
        <v/>
      </c>
      <c r="R1865" s="51">
        <f>IF(P1865="","",IF(AND(P1865=1,N(Q1865)&gt;0),1,0))</f>
        <v/>
      </c>
      <c r="S1865" s="30">
        <f>IF(P1865="","",IF(F1865="","ERRO: data prevista ausente ou inválida",IF(O1865=0,"Duplicada: contada uma vez",IF(N(G1865)=0,"ERRO: tarefa fora do Plano Mestre",IF(P1865=0,"Tarefa retirada do plano: não conta","OK")))))</f>
        <v/>
      </c>
    </row>
    <row r="1866">
      <c r="A1866" s="29" t="n"/>
      <c r="B1866" s="25" t="n"/>
      <c r="C1866" s="49" t="n"/>
      <c r="D1866" s="29" t="n"/>
      <c r="E1866" s="23">
        <f>IF(OR(A1866="",B1866=""),"",A1866&amp;"|"&amp;B1866)</f>
        <v/>
      </c>
      <c r="F1866" s="30">
        <f>IF(OR(E1866="",NOT(ISNUMBER(C1866))),"",E1866&amp;"|"&amp;YEAR(C1866)&amp;"-"&amp;RIGHT("0"&amp;MONTH(C1866),2)&amp;"-"&amp;RIGHT("0"&amp;DAY(C1866),2))</f>
        <v/>
      </c>
      <c r="G1866" s="26">
        <f>IF(E1866="","",IFERROR(MATCH(E1866,pl_chave,0),0))</f>
        <v/>
      </c>
      <c r="H1866" s="23">
        <f>IF(G1866="","",IF(G1866=0,"Tarefa fora do plano",INDEX(pl_tag,G1866)))</f>
        <v/>
      </c>
      <c r="I1866" s="30">
        <f>IF(N(G1866)=0,"",INDEX(pl_atividade,G1866))</f>
        <v/>
      </c>
      <c r="J1866" s="50">
        <f>IF(N(G1866)=0,"",INDEX(pl_especialidade,G1866))</f>
        <v/>
      </c>
      <c r="K1866" s="28">
        <f>IF(N(G1866)=0,"",INDEX(pl_duracao,G1866))</f>
        <v/>
      </c>
      <c r="L1866" s="39">
        <f>IF(ISNUMBER(C1866),YEAR(C1866),"")</f>
        <v/>
      </c>
      <c r="M1866" s="39">
        <f>IF(ISNUMBER(C1866),MONTH(C1866),"")</f>
        <v/>
      </c>
      <c r="N1866" s="23">
        <f>IF(L1866="","",IF(NOT(ISNUMBER(crono_ano)),"Informe o ano",IF(L1866&lt;crono_ano,"Antes do ano",IF(L1866&gt;crono_ano,"Depois do ano","No ano"))))</f>
        <v/>
      </c>
      <c r="O1866" s="39">
        <f>IF(F1866="","",IF(COUNTIF(F$7:F1866,F1866)=1,1,0))</f>
        <v/>
      </c>
      <c r="P1866" s="39">
        <f>IF(A1866&amp;B1866&amp;C1866="","",IF(AND(O1866=1,N(G1866)&gt;0),IF(INDEX(pl_ativa,MAX(1,N(G1866)))="Sim",1,0),0))</f>
        <v/>
      </c>
      <c r="Q1866" s="39">
        <f>IF(F1866="","",COUNTIFS(ex_chave_oc,F1866,ex_cancelada,"&lt;&gt;Sim"))</f>
        <v/>
      </c>
      <c r="R1866" s="51">
        <f>IF(P1866="","",IF(AND(P1866=1,N(Q1866)&gt;0),1,0))</f>
        <v/>
      </c>
      <c r="S1866" s="30">
        <f>IF(P1866="","",IF(F1866="","ERRO: data prevista ausente ou inválida",IF(O1866=0,"Duplicada: contada uma vez",IF(N(G1866)=0,"ERRO: tarefa fora do Plano Mestre",IF(P1866=0,"Tarefa retirada do plano: não conta","OK")))))</f>
        <v/>
      </c>
    </row>
    <row r="1867">
      <c r="A1867" s="29" t="n"/>
      <c r="B1867" s="25" t="n"/>
      <c r="C1867" s="49" t="n"/>
      <c r="D1867" s="29" t="n"/>
      <c r="E1867" s="23">
        <f>IF(OR(A1867="",B1867=""),"",A1867&amp;"|"&amp;B1867)</f>
        <v/>
      </c>
      <c r="F1867" s="30">
        <f>IF(OR(E1867="",NOT(ISNUMBER(C1867))),"",E1867&amp;"|"&amp;YEAR(C1867)&amp;"-"&amp;RIGHT("0"&amp;MONTH(C1867),2)&amp;"-"&amp;RIGHT("0"&amp;DAY(C1867),2))</f>
        <v/>
      </c>
      <c r="G1867" s="26">
        <f>IF(E1867="","",IFERROR(MATCH(E1867,pl_chave,0),0))</f>
        <v/>
      </c>
      <c r="H1867" s="23">
        <f>IF(G1867="","",IF(G1867=0,"Tarefa fora do plano",INDEX(pl_tag,G1867)))</f>
        <v/>
      </c>
      <c r="I1867" s="30">
        <f>IF(N(G1867)=0,"",INDEX(pl_atividade,G1867))</f>
        <v/>
      </c>
      <c r="J1867" s="50">
        <f>IF(N(G1867)=0,"",INDEX(pl_especialidade,G1867))</f>
        <v/>
      </c>
      <c r="K1867" s="28">
        <f>IF(N(G1867)=0,"",INDEX(pl_duracao,G1867))</f>
        <v/>
      </c>
      <c r="L1867" s="39">
        <f>IF(ISNUMBER(C1867),YEAR(C1867),"")</f>
        <v/>
      </c>
      <c r="M1867" s="39">
        <f>IF(ISNUMBER(C1867),MONTH(C1867),"")</f>
        <v/>
      </c>
      <c r="N1867" s="23">
        <f>IF(L1867="","",IF(NOT(ISNUMBER(crono_ano)),"Informe o ano",IF(L1867&lt;crono_ano,"Antes do ano",IF(L1867&gt;crono_ano,"Depois do ano","No ano"))))</f>
        <v/>
      </c>
      <c r="O1867" s="39">
        <f>IF(F1867="","",IF(COUNTIF(F$7:F1867,F1867)=1,1,0))</f>
        <v/>
      </c>
      <c r="P1867" s="39">
        <f>IF(A1867&amp;B1867&amp;C1867="","",IF(AND(O1867=1,N(G1867)&gt;0),IF(INDEX(pl_ativa,MAX(1,N(G1867)))="Sim",1,0),0))</f>
        <v/>
      </c>
      <c r="Q1867" s="39">
        <f>IF(F1867="","",COUNTIFS(ex_chave_oc,F1867,ex_cancelada,"&lt;&gt;Sim"))</f>
        <v/>
      </c>
      <c r="R1867" s="51">
        <f>IF(P1867="","",IF(AND(P1867=1,N(Q1867)&gt;0),1,0))</f>
        <v/>
      </c>
      <c r="S1867" s="30">
        <f>IF(P1867="","",IF(F1867="","ERRO: data prevista ausente ou inválida",IF(O1867=0,"Duplicada: contada uma vez",IF(N(G1867)=0,"ERRO: tarefa fora do Plano Mestre",IF(P1867=0,"Tarefa retirada do plano: não conta","OK")))))</f>
        <v/>
      </c>
    </row>
    <row r="1868">
      <c r="A1868" s="29" t="n"/>
      <c r="B1868" s="25" t="n"/>
      <c r="C1868" s="49" t="n"/>
      <c r="D1868" s="29" t="n"/>
      <c r="E1868" s="23">
        <f>IF(OR(A1868="",B1868=""),"",A1868&amp;"|"&amp;B1868)</f>
        <v/>
      </c>
      <c r="F1868" s="30">
        <f>IF(OR(E1868="",NOT(ISNUMBER(C1868))),"",E1868&amp;"|"&amp;YEAR(C1868)&amp;"-"&amp;RIGHT("0"&amp;MONTH(C1868),2)&amp;"-"&amp;RIGHT("0"&amp;DAY(C1868),2))</f>
        <v/>
      </c>
      <c r="G1868" s="26">
        <f>IF(E1868="","",IFERROR(MATCH(E1868,pl_chave,0),0))</f>
        <v/>
      </c>
      <c r="H1868" s="23">
        <f>IF(G1868="","",IF(G1868=0,"Tarefa fora do plano",INDEX(pl_tag,G1868)))</f>
        <v/>
      </c>
      <c r="I1868" s="30">
        <f>IF(N(G1868)=0,"",INDEX(pl_atividade,G1868))</f>
        <v/>
      </c>
      <c r="J1868" s="50">
        <f>IF(N(G1868)=0,"",INDEX(pl_especialidade,G1868))</f>
        <v/>
      </c>
      <c r="K1868" s="28">
        <f>IF(N(G1868)=0,"",INDEX(pl_duracao,G1868))</f>
        <v/>
      </c>
      <c r="L1868" s="39">
        <f>IF(ISNUMBER(C1868),YEAR(C1868),"")</f>
        <v/>
      </c>
      <c r="M1868" s="39">
        <f>IF(ISNUMBER(C1868),MONTH(C1868),"")</f>
        <v/>
      </c>
      <c r="N1868" s="23">
        <f>IF(L1868="","",IF(NOT(ISNUMBER(crono_ano)),"Informe o ano",IF(L1868&lt;crono_ano,"Antes do ano",IF(L1868&gt;crono_ano,"Depois do ano","No ano"))))</f>
        <v/>
      </c>
      <c r="O1868" s="39">
        <f>IF(F1868="","",IF(COUNTIF(F$7:F1868,F1868)=1,1,0))</f>
        <v/>
      </c>
      <c r="P1868" s="39">
        <f>IF(A1868&amp;B1868&amp;C1868="","",IF(AND(O1868=1,N(G1868)&gt;0),IF(INDEX(pl_ativa,MAX(1,N(G1868)))="Sim",1,0),0))</f>
        <v/>
      </c>
      <c r="Q1868" s="39">
        <f>IF(F1868="","",COUNTIFS(ex_chave_oc,F1868,ex_cancelada,"&lt;&gt;Sim"))</f>
        <v/>
      </c>
      <c r="R1868" s="51">
        <f>IF(P1868="","",IF(AND(P1868=1,N(Q1868)&gt;0),1,0))</f>
        <v/>
      </c>
      <c r="S1868" s="30">
        <f>IF(P1868="","",IF(F1868="","ERRO: data prevista ausente ou inválida",IF(O1868=0,"Duplicada: contada uma vez",IF(N(G1868)=0,"ERRO: tarefa fora do Plano Mestre",IF(P1868=0,"Tarefa retirada do plano: não conta","OK")))))</f>
        <v/>
      </c>
    </row>
    <row r="1869">
      <c r="A1869" s="29" t="n"/>
      <c r="B1869" s="25" t="n"/>
      <c r="C1869" s="49" t="n"/>
      <c r="D1869" s="29" t="n"/>
      <c r="E1869" s="23">
        <f>IF(OR(A1869="",B1869=""),"",A1869&amp;"|"&amp;B1869)</f>
        <v/>
      </c>
      <c r="F1869" s="30">
        <f>IF(OR(E1869="",NOT(ISNUMBER(C1869))),"",E1869&amp;"|"&amp;YEAR(C1869)&amp;"-"&amp;RIGHT("0"&amp;MONTH(C1869),2)&amp;"-"&amp;RIGHT("0"&amp;DAY(C1869),2))</f>
        <v/>
      </c>
      <c r="G1869" s="26">
        <f>IF(E1869="","",IFERROR(MATCH(E1869,pl_chave,0),0))</f>
        <v/>
      </c>
      <c r="H1869" s="23">
        <f>IF(G1869="","",IF(G1869=0,"Tarefa fora do plano",INDEX(pl_tag,G1869)))</f>
        <v/>
      </c>
      <c r="I1869" s="30">
        <f>IF(N(G1869)=0,"",INDEX(pl_atividade,G1869))</f>
        <v/>
      </c>
      <c r="J1869" s="50">
        <f>IF(N(G1869)=0,"",INDEX(pl_especialidade,G1869))</f>
        <v/>
      </c>
      <c r="K1869" s="28">
        <f>IF(N(G1869)=0,"",INDEX(pl_duracao,G1869))</f>
        <v/>
      </c>
      <c r="L1869" s="39">
        <f>IF(ISNUMBER(C1869),YEAR(C1869),"")</f>
        <v/>
      </c>
      <c r="M1869" s="39">
        <f>IF(ISNUMBER(C1869),MONTH(C1869),"")</f>
        <v/>
      </c>
      <c r="N1869" s="23">
        <f>IF(L1869="","",IF(NOT(ISNUMBER(crono_ano)),"Informe o ano",IF(L1869&lt;crono_ano,"Antes do ano",IF(L1869&gt;crono_ano,"Depois do ano","No ano"))))</f>
        <v/>
      </c>
      <c r="O1869" s="39">
        <f>IF(F1869="","",IF(COUNTIF(F$7:F1869,F1869)=1,1,0))</f>
        <v/>
      </c>
      <c r="P1869" s="39">
        <f>IF(A1869&amp;B1869&amp;C1869="","",IF(AND(O1869=1,N(G1869)&gt;0),IF(INDEX(pl_ativa,MAX(1,N(G1869)))="Sim",1,0),0))</f>
        <v/>
      </c>
      <c r="Q1869" s="39">
        <f>IF(F1869="","",COUNTIFS(ex_chave_oc,F1869,ex_cancelada,"&lt;&gt;Sim"))</f>
        <v/>
      </c>
      <c r="R1869" s="51">
        <f>IF(P1869="","",IF(AND(P1869=1,N(Q1869)&gt;0),1,0))</f>
        <v/>
      </c>
      <c r="S1869" s="30">
        <f>IF(P1869="","",IF(F1869="","ERRO: data prevista ausente ou inválida",IF(O1869=0,"Duplicada: contada uma vez",IF(N(G1869)=0,"ERRO: tarefa fora do Plano Mestre",IF(P1869=0,"Tarefa retirada do plano: não conta","OK")))))</f>
        <v/>
      </c>
    </row>
    <row r="1870">
      <c r="A1870" s="29" t="n"/>
      <c r="B1870" s="25" t="n"/>
      <c r="C1870" s="49" t="n"/>
      <c r="D1870" s="29" t="n"/>
      <c r="E1870" s="23">
        <f>IF(OR(A1870="",B1870=""),"",A1870&amp;"|"&amp;B1870)</f>
        <v/>
      </c>
      <c r="F1870" s="30">
        <f>IF(OR(E1870="",NOT(ISNUMBER(C1870))),"",E1870&amp;"|"&amp;YEAR(C1870)&amp;"-"&amp;RIGHT("0"&amp;MONTH(C1870),2)&amp;"-"&amp;RIGHT("0"&amp;DAY(C1870),2))</f>
        <v/>
      </c>
      <c r="G1870" s="26">
        <f>IF(E1870="","",IFERROR(MATCH(E1870,pl_chave,0),0))</f>
        <v/>
      </c>
      <c r="H1870" s="23">
        <f>IF(G1870="","",IF(G1870=0,"Tarefa fora do plano",INDEX(pl_tag,G1870)))</f>
        <v/>
      </c>
      <c r="I1870" s="30">
        <f>IF(N(G1870)=0,"",INDEX(pl_atividade,G1870))</f>
        <v/>
      </c>
      <c r="J1870" s="50">
        <f>IF(N(G1870)=0,"",INDEX(pl_especialidade,G1870))</f>
        <v/>
      </c>
      <c r="K1870" s="28">
        <f>IF(N(G1870)=0,"",INDEX(pl_duracao,G1870))</f>
        <v/>
      </c>
      <c r="L1870" s="39">
        <f>IF(ISNUMBER(C1870),YEAR(C1870),"")</f>
        <v/>
      </c>
      <c r="M1870" s="39">
        <f>IF(ISNUMBER(C1870),MONTH(C1870),"")</f>
        <v/>
      </c>
      <c r="N1870" s="23">
        <f>IF(L1870="","",IF(NOT(ISNUMBER(crono_ano)),"Informe o ano",IF(L1870&lt;crono_ano,"Antes do ano",IF(L1870&gt;crono_ano,"Depois do ano","No ano"))))</f>
        <v/>
      </c>
      <c r="O1870" s="39">
        <f>IF(F1870="","",IF(COUNTIF(F$7:F1870,F1870)=1,1,0))</f>
        <v/>
      </c>
      <c r="P1870" s="39">
        <f>IF(A1870&amp;B1870&amp;C1870="","",IF(AND(O1870=1,N(G1870)&gt;0),IF(INDEX(pl_ativa,MAX(1,N(G1870)))="Sim",1,0),0))</f>
        <v/>
      </c>
      <c r="Q1870" s="39">
        <f>IF(F1870="","",COUNTIFS(ex_chave_oc,F1870,ex_cancelada,"&lt;&gt;Sim"))</f>
        <v/>
      </c>
      <c r="R1870" s="51">
        <f>IF(P1870="","",IF(AND(P1870=1,N(Q1870)&gt;0),1,0))</f>
        <v/>
      </c>
      <c r="S1870" s="30">
        <f>IF(P1870="","",IF(F1870="","ERRO: data prevista ausente ou inválida",IF(O1870=0,"Duplicada: contada uma vez",IF(N(G1870)=0,"ERRO: tarefa fora do Plano Mestre",IF(P1870=0,"Tarefa retirada do plano: não conta","OK")))))</f>
        <v/>
      </c>
    </row>
    <row r="1871">
      <c r="A1871" s="29" t="n"/>
      <c r="B1871" s="25" t="n"/>
      <c r="C1871" s="49" t="n"/>
      <c r="D1871" s="29" t="n"/>
      <c r="E1871" s="23">
        <f>IF(OR(A1871="",B1871=""),"",A1871&amp;"|"&amp;B1871)</f>
        <v/>
      </c>
      <c r="F1871" s="30">
        <f>IF(OR(E1871="",NOT(ISNUMBER(C1871))),"",E1871&amp;"|"&amp;YEAR(C1871)&amp;"-"&amp;RIGHT("0"&amp;MONTH(C1871),2)&amp;"-"&amp;RIGHT("0"&amp;DAY(C1871),2))</f>
        <v/>
      </c>
      <c r="G1871" s="26">
        <f>IF(E1871="","",IFERROR(MATCH(E1871,pl_chave,0),0))</f>
        <v/>
      </c>
      <c r="H1871" s="23">
        <f>IF(G1871="","",IF(G1871=0,"Tarefa fora do plano",INDEX(pl_tag,G1871)))</f>
        <v/>
      </c>
      <c r="I1871" s="30">
        <f>IF(N(G1871)=0,"",INDEX(pl_atividade,G1871))</f>
        <v/>
      </c>
      <c r="J1871" s="50">
        <f>IF(N(G1871)=0,"",INDEX(pl_especialidade,G1871))</f>
        <v/>
      </c>
      <c r="K1871" s="28">
        <f>IF(N(G1871)=0,"",INDEX(pl_duracao,G1871))</f>
        <v/>
      </c>
      <c r="L1871" s="39">
        <f>IF(ISNUMBER(C1871),YEAR(C1871),"")</f>
        <v/>
      </c>
      <c r="M1871" s="39">
        <f>IF(ISNUMBER(C1871),MONTH(C1871),"")</f>
        <v/>
      </c>
      <c r="N1871" s="23">
        <f>IF(L1871="","",IF(NOT(ISNUMBER(crono_ano)),"Informe o ano",IF(L1871&lt;crono_ano,"Antes do ano",IF(L1871&gt;crono_ano,"Depois do ano","No ano"))))</f>
        <v/>
      </c>
      <c r="O1871" s="39">
        <f>IF(F1871="","",IF(COUNTIF(F$7:F1871,F1871)=1,1,0))</f>
        <v/>
      </c>
      <c r="P1871" s="39">
        <f>IF(A1871&amp;B1871&amp;C1871="","",IF(AND(O1871=1,N(G1871)&gt;0),IF(INDEX(pl_ativa,MAX(1,N(G1871)))="Sim",1,0),0))</f>
        <v/>
      </c>
      <c r="Q1871" s="39">
        <f>IF(F1871="","",COUNTIFS(ex_chave_oc,F1871,ex_cancelada,"&lt;&gt;Sim"))</f>
        <v/>
      </c>
      <c r="R1871" s="51">
        <f>IF(P1871="","",IF(AND(P1871=1,N(Q1871)&gt;0),1,0))</f>
        <v/>
      </c>
      <c r="S1871" s="30">
        <f>IF(P1871="","",IF(F1871="","ERRO: data prevista ausente ou inválida",IF(O1871=0,"Duplicada: contada uma vez",IF(N(G1871)=0,"ERRO: tarefa fora do Plano Mestre",IF(P1871=0,"Tarefa retirada do plano: não conta","OK")))))</f>
        <v/>
      </c>
    </row>
    <row r="1872">
      <c r="A1872" s="29" t="n"/>
      <c r="B1872" s="25" t="n"/>
      <c r="C1872" s="49" t="n"/>
      <c r="D1872" s="29" t="n"/>
      <c r="E1872" s="23">
        <f>IF(OR(A1872="",B1872=""),"",A1872&amp;"|"&amp;B1872)</f>
        <v/>
      </c>
      <c r="F1872" s="30">
        <f>IF(OR(E1872="",NOT(ISNUMBER(C1872))),"",E1872&amp;"|"&amp;YEAR(C1872)&amp;"-"&amp;RIGHT("0"&amp;MONTH(C1872),2)&amp;"-"&amp;RIGHT("0"&amp;DAY(C1872),2))</f>
        <v/>
      </c>
      <c r="G1872" s="26">
        <f>IF(E1872="","",IFERROR(MATCH(E1872,pl_chave,0),0))</f>
        <v/>
      </c>
      <c r="H1872" s="23">
        <f>IF(G1872="","",IF(G1872=0,"Tarefa fora do plano",INDEX(pl_tag,G1872)))</f>
        <v/>
      </c>
      <c r="I1872" s="30">
        <f>IF(N(G1872)=0,"",INDEX(pl_atividade,G1872))</f>
        <v/>
      </c>
      <c r="J1872" s="50">
        <f>IF(N(G1872)=0,"",INDEX(pl_especialidade,G1872))</f>
        <v/>
      </c>
      <c r="K1872" s="28">
        <f>IF(N(G1872)=0,"",INDEX(pl_duracao,G1872))</f>
        <v/>
      </c>
      <c r="L1872" s="39">
        <f>IF(ISNUMBER(C1872),YEAR(C1872),"")</f>
        <v/>
      </c>
      <c r="M1872" s="39">
        <f>IF(ISNUMBER(C1872),MONTH(C1872),"")</f>
        <v/>
      </c>
      <c r="N1872" s="23">
        <f>IF(L1872="","",IF(NOT(ISNUMBER(crono_ano)),"Informe o ano",IF(L1872&lt;crono_ano,"Antes do ano",IF(L1872&gt;crono_ano,"Depois do ano","No ano"))))</f>
        <v/>
      </c>
      <c r="O1872" s="39">
        <f>IF(F1872="","",IF(COUNTIF(F$7:F1872,F1872)=1,1,0))</f>
        <v/>
      </c>
      <c r="P1872" s="39">
        <f>IF(A1872&amp;B1872&amp;C1872="","",IF(AND(O1872=1,N(G1872)&gt;0),IF(INDEX(pl_ativa,MAX(1,N(G1872)))="Sim",1,0),0))</f>
        <v/>
      </c>
      <c r="Q1872" s="39">
        <f>IF(F1872="","",COUNTIFS(ex_chave_oc,F1872,ex_cancelada,"&lt;&gt;Sim"))</f>
        <v/>
      </c>
      <c r="R1872" s="51">
        <f>IF(P1872="","",IF(AND(P1872=1,N(Q1872)&gt;0),1,0))</f>
        <v/>
      </c>
      <c r="S1872" s="30">
        <f>IF(P1872="","",IF(F1872="","ERRO: data prevista ausente ou inválida",IF(O1872=0,"Duplicada: contada uma vez",IF(N(G1872)=0,"ERRO: tarefa fora do Plano Mestre",IF(P1872=0,"Tarefa retirada do plano: não conta","OK")))))</f>
        <v/>
      </c>
    </row>
    <row r="1873">
      <c r="A1873" s="29" t="n"/>
      <c r="B1873" s="25" t="n"/>
      <c r="C1873" s="49" t="n"/>
      <c r="D1873" s="29" t="n"/>
      <c r="E1873" s="23">
        <f>IF(OR(A1873="",B1873=""),"",A1873&amp;"|"&amp;B1873)</f>
        <v/>
      </c>
      <c r="F1873" s="30">
        <f>IF(OR(E1873="",NOT(ISNUMBER(C1873))),"",E1873&amp;"|"&amp;YEAR(C1873)&amp;"-"&amp;RIGHT("0"&amp;MONTH(C1873),2)&amp;"-"&amp;RIGHT("0"&amp;DAY(C1873),2))</f>
        <v/>
      </c>
      <c r="G1873" s="26">
        <f>IF(E1873="","",IFERROR(MATCH(E1873,pl_chave,0),0))</f>
        <v/>
      </c>
      <c r="H1873" s="23">
        <f>IF(G1873="","",IF(G1873=0,"Tarefa fora do plano",INDEX(pl_tag,G1873)))</f>
        <v/>
      </c>
      <c r="I1873" s="30">
        <f>IF(N(G1873)=0,"",INDEX(pl_atividade,G1873))</f>
        <v/>
      </c>
      <c r="J1873" s="50">
        <f>IF(N(G1873)=0,"",INDEX(pl_especialidade,G1873))</f>
        <v/>
      </c>
      <c r="K1873" s="28">
        <f>IF(N(G1873)=0,"",INDEX(pl_duracao,G1873))</f>
        <v/>
      </c>
      <c r="L1873" s="39">
        <f>IF(ISNUMBER(C1873),YEAR(C1873),"")</f>
        <v/>
      </c>
      <c r="M1873" s="39">
        <f>IF(ISNUMBER(C1873),MONTH(C1873),"")</f>
        <v/>
      </c>
      <c r="N1873" s="23">
        <f>IF(L1873="","",IF(NOT(ISNUMBER(crono_ano)),"Informe o ano",IF(L1873&lt;crono_ano,"Antes do ano",IF(L1873&gt;crono_ano,"Depois do ano","No ano"))))</f>
        <v/>
      </c>
      <c r="O1873" s="39">
        <f>IF(F1873="","",IF(COUNTIF(F$7:F1873,F1873)=1,1,0))</f>
        <v/>
      </c>
      <c r="P1873" s="39">
        <f>IF(A1873&amp;B1873&amp;C1873="","",IF(AND(O1873=1,N(G1873)&gt;0),IF(INDEX(pl_ativa,MAX(1,N(G1873)))="Sim",1,0),0))</f>
        <v/>
      </c>
      <c r="Q1873" s="39">
        <f>IF(F1873="","",COUNTIFS(ex_chave_oc,F1873,ex_cancelada,"&lt;&gt;Sim"))</f>
        <v/>
      </c>
      <c r="R1873" s="51">
        <f>IF(P1873="","",IF(AND(P1873=1,N(Q1873)&gt;0),1,0))</f>
        <v/>
      </c>
      <c r="S1873" s="30">
        <f>IF(P1873="","",IF(F1873="","ERRO: data prevista ausente ou inválida",IF(O1873=0,"Duplicada: contada uma vez",IF(N(G1873)=0,"ERRO: tarefa fora do Plano Mestre",IF(P1873=0,"Tarefa retirada do plano: não conta","OK")))))</f>
        <v/>
      </c>
    </row>
    <row r="1874">
      <c r="A1874" s="29" t="n"/>
      <c r="B1874" s="25" t="n"/>
      <c r="C1874" s="49" t="n"/>
      <c r="D1874" s="29" t="n"/>
      <c r="E1874" s="23">
        <f>IF(OR(A1874="",B1874=""),"",A1874&amp;"|"&amp;B1874)</f>
        <v/>
      </c>
      <c r="F1874" s="30">
        <f>IF(OR(E1874="",NOT(ISNUMBER(C1874))),"",E1874&amp;"|"&amp;YEAR(C1874)&amp;"-"&amp;RIGHT("0"&amp;MONTH(C1874),2)&amp;"-"&amp;RIGHT("0"&amp;DAY(C1874),2))</f>
        <v/>
      </c>
      <c r="G1874" s="26">
        <f>IF(E1874="","",IFERROR(MATCH(E1874,pl_chave,0),0))</f>
        <v/>
      </c>
      <c r="H1874" s="23">
        <f>IF(G1874="","",IF(G1874=0,"Tarefa fora do plano",INDEX(pl_tag,G1874)))</f>
        <v/>
      </c>
      <c r="I1874" s="30">
        <f>IF(N(G1874)=0,"",INDEX(pl_atividade,G1874))</f>
        <v/>
      </c>
      <c r="J1874" s="50">
        <f>IF(N(G1874)=0,"",INDEX(pl_especialidade,G1874))</f>
        <v/>
      </c>
      <c r="K1874" s="28">
        <f>IF(N(G1874)=0,"",INDEX(pl_duracao,G1874))</f>
        <v/>
      </c>
      <c r="L1874" s="39">
        <f>IF(ISNUMBER(C1874),YEAR(C1874),"")</f>
        <v/>
      </c>
      <c r="M1874" s="39">
        <f>IF(ISNUMBER(C1874),MONTH(C1874),"")</f>
        <v/>
      </c>
      <c r="N1874" s="23">
        <f>IF(L1874="","",IF(NOT(ISNUMBER(crono_ano)),"Informe o ano",IF(L1874&lt;crono_ano,"Antes do ano",IF(L1874&gt;crono_ano,"Depois do ano","No ano"))))</f>
        <v/>
      </c>
      <c r="O1874" s="39">
        <f>IF(F1874="","",IF(COUNTIF(F$7:F1874,F1874)=1,1,0))</f>
        <v/>
      </c>
      <c r="P1874" s="39">
        <f>IF(A1874&amp;B1874&amp;C1874="","",IF(AND(O1874=1,N(G1874)&gt;0),IF(INDEX(pl_ativa,MAX(1,N(G1874)))="Sim",1,0),0))</f>
        <v/>
      </c>
      <c r="Q1874" s="39">
        <f>IF(F1874="","",COUNTIFS(ex_chave_oc,F1874,ex_cancelada,"&lt;&gt;Sim"))</f>
        <v/>
      </c>
      <c r="R1874" s="51">
        <f>IF(P1874="","",IF(AND(P1874=1,N(Q1874)&gt;0),1,0))</f>
        <v/>
      </c>
      <c r="S1874" s="30">
        <f>IF(P1874="","",IF(F1874="","ERRO: data prevista ausente ou inválida",IF(O1874=0,"Duplicada: contada uma vez",IF(N(G1874)=0,"ERRO: tarefa fora do Plano Mestre",IF(P1874=0,"Tarefa retirada do plano: não conta","OK")))))</f>
        <v/>
      </c>
    </row>
    <row r="1875">
      <c r="A1875" s="29" t="n"/>
      <c r="B1875" s="25" t="n"/>
      <c r="C1875" s="49" t="n"/>
      <c r="D1875" s="29" t="n"/>
      <c r="E1875" s="23">
        <f>IF(OR(A1875="",B1875=""),"",A1875&amp;"|"&amp;B1875)</f>
        <v/>
      </c>
      <c r="F1875" s="30">
        <f>IF(OR(E1875="",NOT(ISNUMBER(C1875))),"",E1875&amp;"|"&amp;YEAR(C1875)&amp;"-"&amp;RIGHT("0"&amp;MONTH(C1875),2)&amp;"-"&amp;RIGHT("0"&amp;DAY(C1875),2))</f>
        <v/>
      </c>
      <c r="G1875" s="26">
        <f>IF(E1875="","",IFERROR(MATCH(E1875,pl_chave,0),0))</f>
        <v/>
      </c>
      <c r="H1875" s="23">
        <f>IF(G1875="","",IF(G1875=0,"Tarefa fora do plano",INDEX(pl_tag,G1875)))</f>
        <v/>
      </c>
      <c r="I1875" s="30">
        <f>IF(N(G1875)=0,"",INDEX(pl_atividade,G1875))</f>
        <v/>
      </c>
      <c r="J1875" s="50">
        <f>IF(N(G1875)=0,"",INDEX(pl_especialidade,G1875))</f>
        <v/>
      </c>
      <c r="K1875" s="28">
        <f>IF(N(G1875)=0,"",INDEX(pl_duracao,G1875))</f>
        <v/>
      </c>
      <c r="L1875" s="39">
        <f>IF(ISNUMBER(C1875),YEAR(C1875),"")</f>
        <v/>
      </c>
      <c r="M1875" s="39">
        <f>IF(ISNUMBER(C1875),MONTH(C1875),"")</f>
        <v/>
      </c>
      <c r="N1875" s="23">
        <f>IF(L1875="","",IF(NOT(ISNUMBER(crono_ano)),"Informe o ano",IF(L1875&lt;crono_ano,"Antes do ano",IF(L1875&gt;crono_ano,"Depois do ano","No ano"))))</f>
        <v/>
      </c>
      <c r="O1875" s="39">
        <f>IF(F1875="","",IF(COUNTIF(F$7:F1875,F1875)=1,1,0))</f>
        <v/>
      </c>
      <c r="P1875" s="39">
        <f>IF(A1875&amp;B1875&amp;C1875="","",IF(AND(O1875=1,N(G1875)&gt;0),IF(INDEX(pl_ativa,MAX(1,N(G1875)))="Sim",1,0),0))</f>
        <v/>
      </c>
      <c r="Q1875" s="39">
        <f>IF(F1875="","",COUNTIFS(ex_chave_oc,F1875,ex_cancelada,"&lt;&gt;Sim"))</f>
        <v/>
      </c>
      <c r="R1875" s="51">
        <f>IF(P1875="","",IF(AND(P1875=1,N(Q1875)&gt;0),1,0))</f>
        <v/>
      </c>
      <c r="S1875" s="30">
        <f>IF(P1875="","",IF(F1875="","ERRO: data prevista ausente ou inválida",IF(O1875=0,"Duplicada: contada uma vez",IF(N(G1875)=0,"ERRO: tarefa fora do Plano Mestre",IF(P1875=0,"Tarefa retirada do plano: não conta","OK")))))</f>
        <v/>
      </c>
    </row>
    <row r="1876">
      <c r="A1876" s="29" t="n"/>
      <c r="B1876" s="25" t="n"/>
      <c r="C1876" s="49" t="n"/>
      <c r="D1876" s="29" t="n"/>
      <c r="E1876" s="23">
        <f>IF(OR(A1876="",B1876=""),"",A1876&amp;"|"&amp;B1876)</f>
        <v/>
      </c>
      <c r="F1876" s="30">
        <f>IF(OR(E1876="",NOT(ISNUMBER(C1876))),"",E1876&amp;"|"&amp;YEAR(C1876)&amp;"-"&amp;RIGHT("0"&amp;MONTH(C1876),2)&amp;"-"&amp;RIGHT("0"&amp;DAY(C1876),2))</f>
        <v/>
      </c>
      <c r="G1876" s="26">
        <f>IF(E1876="","",IFERROR(MATCH(E1876,pl_chave,0),0))</f>
        <v/>
      </c>
      <c r="H1876" s="23">
        <f>IF(G1876="","",IF(G1876=0,"Tarefa fora do plano",INDEX(pl_tag,G1876)))</f>
        <v/>
      </c>
      <c r="I1876" s="30">
        <f>IF(N(G1876)=0,"",INDEX(pl_atividade,G1876))</f>
        <v/>
      </c>
      <c r="J1876" s="50">
        <f>IF(N(G1876)=0,"",INDEX(pl_especialidade,G1876))</f>
        <v/>
      </c>
      <c r="K1876" s="28">
        <f>IF(N(G1876)=0,"",INDEX(pl_duracao,G1876))</f>
        <v/>
      </c>
      <c r="L1876" s="39">
        <f>IF(ISNUMBER(C1876),YEAR(C1876),"")</f>
        <v/>
      </c>
      <c r="M1876" s="39">
        <f>IF(ISNUMBER(C1876),MONTH(C1876),"")</f>
        <v/>
      </c>
      <c r="N1876" s="23">
        <f>IF(L1876="","",IF(NOT(ISNUMBER(crono_ano)),"Informe o ano",IF(L1876&lt;crono_ano,"Antes do ano",IF(L1876&gt;crono_ano,"Depois do ano","No ano"))))</f>
        <v/>
      </c>
      <c r="O1876" s="39">
        <f>IF(F1876="","",IF(COUNTIF(F$7:F1876,F1876)=1,1,0))</f>
        <v/>
      </c>
      <c r="P1876" s="39">
        <f>IF(A1876&amp;B1876&amp;C1876="","",IF(AND(O1876=1,N(G1876)&gt;0),IF(INDEX(pl_ativa,MAX(1,N(G1876)))="Sim",1,0),0))</f>
        <v/>
      </c>
      <c r="Q1876" s="39">
        <f>IF(F1876="","",COUNTIFS(ex_chave_oc,F1876,ex_cancelada,"&lt;&gt;Sim"))</f>
        <v/>
      </c>
      <c r="R1876" s="51">
        <f>IF(P1876="","",IF(AND(P1876=1,N(Q1876)&gt;0),1,0))</f>
        <v/>
      </c>
      <c r="S1876" s="30">
        <f>IF(P1876="","",IF(F1876="","ERRO: data prevista ausente ou inválida",IF(O1876=0,"Duplicada: contada uma vez",IF(N(G1876)=0,"ERRO: tarefa fora do Plano Mestre",IF(P1876=0,"Tarefa retirada do plano: não conta","OK")))))</f>
        <v/>
      </c>
    </row>
    <row r="1877">
      <c r="A1877" s="29" t="n"/>
      <c r="B1877" s="25" t="n"/>
      <c r="C1877" s="49" t="n"/>
      <c r="D1877" s="29" t="n"/>
      <c r="E1877" s="23">
        <f>IF(OR(A1877="",B1877=""),"",A1877&amp;"|"&amp;B1877)</f>
        <v/>
      </c>
      <c r="F1877" s="30">
        <f>IF(OR(E1877="",NOT(ISNUMBER(C1877))),"",E1877&amp;"|"&amp;YEAR(C1877)&amp;"-"&amp;RIGHT("0"&amp;MONTH(C1877),2)&amp;"-"&amp;RIGHT("0"&amp;DAY(C1877),2))</f>
        <v/>
      </c>
      <c r="G1877" s="26">
        <f>IF(E1877="","",IFERROR(MATCH(E1877,pl_chave,0),0))</f>
        <v/>
      </c>
      <c r="H1877" s="23">
        <f>IF(G1877="","",IF(G1877=0,"Tarefa fora do plano",INDEX(pl_tag,G1877)))</f>
        <v/>
      </c>
      <c r="I1877" s="30">
        <f>IF(N(G1877)=0,"",INDEX(pl_atividade,G1877))</f>
        <v/>
      </c>
      <c r="J1877" s="50">
        <f>IF(N(G1877)=0,"",INDEX(pl_especialidade,G1877))</f>
        <v/>
      </c>
      <c r="K1877" s="28">
        <f>IF(N(G1877)=0,"",INDEX(pl_duracao,G1877))</f>
        <v/>
      </c>
      <c r="L1877" s="39">
        <f>IF(ISNUMBER(C1877),YEAR(C1877),"")</f>
        <v/>
      </c>
      <c r="M1877" s="39">
        <f>IF(ISNUMBER(C1877),MONTH(C1877),"")</f>
        <v/>
      </c>
      <c r="N1877" s="23">
        <f>IF(L1877="","",IF(NOT(ISNUMBER(crono_ano)),"Informe o ano",IF(L1877&lt;crono_ano,"Antes do ano",IF(L1877&gt;crono_ano,"Depois do ano","No ano"))))</f>
        <v/>
      </c>
      <c r="O1877" s="39">
        <f>IF(F1877="","",IF(COUNTIF(F$7:F1877,F1877)=1,1,0))</f>
        <v/>
      </c>
      <c r="P1877" s="39">
        <f>IF(A1877&amp;B1877&amp;C1877="","",IF(AND(O1877=1,N(G1877)&gt;0),IF(INDEX(pl_ativa,MAX(1,N(G1877)))="Sim",1,0),0))</f>
        <v/>
      </c>
      <c r="Q1877" s="39">
        <f>IF(F1877="","",COUNTIFS(ex_chave_oc,F1877,ex_cancelada,"&lt;&gt;Sim"))</f>
        <v/>
      </c>
      <c r="R1877" s="51">
        <f>IF(P1877="","",IF(AND(P1877=1,N(Q1877)&gt;0),1,0))</f>
        <v/>
      </c>
      <c r="S1877" s="30">
        <f>IF(P1877="","",IF(F1877="","ERRO: data prevista ausente ou inválida",IF(O1877=0,"Duplicada: contada uma vez",IF(N(G1877)=0,"ERRO: tarefa fora do Plano Mestre",IF(P1877=0,"Tarefa retirada do plano: não conta","OK")))))</f>
        <v/>
      </c>
    </row>
    <row r="1878">
      <c r="A1878" s="29" t="n"/>
      <c r="B1878" s="25" t="n"/>
      <c r="C1878" s="49" t="n"/>
      <c r="D1878" s="29" t="n"/>
      <c r="E1878" s="23">
        <f>IF(OR(A1878="",B1878=""),"",A1878&amp;"|"&amp;B1878)</f>
        <v/>
      </c>
      <c r="F1878" s="30">
        <f>IF(OR(E1878="",NOT(ISNUMBER(C1878))),"",E1878&amp;"|"&amp;YEAR(C1878)&amp;"-"&amp;RIGHT("0"&amp;MONTH(C1878),2)&amp;"-"&amp;RIGHT("0"&amp;DAY(C1878),2))</f>
        <v/>
      </c>
      <c r="G1878" s="26">
        <f>IF(E1878="","",IFERROR(MATCH(E1878,pl_chave,0),0))</f>
        <v/>
      </c>
      <c r="H1878" s="23">
        <f>IF(G1878="","",IF(G1878=0,"Tarefa fora do plano",INDEX(pl_tag,G1878)))</f>
        <v/>
      </c>
      <c r="I1878" s="30">
        <f>IF(N(G1878)=0,"",INDEX(pl_atividade,G1878))</f>
        <v/>
      </c>
      <c r="J1878" s="50">
        <f>IF(N(G1878)=0,"",INDEX(pl_especialidade,G1878))</f>
        <v/>
      </c>
      <c r="K1878" s="28">
        <f>IF(N(G1878)=0,"",INDEX(pl_duracao,G1878))</f>
        <v/>
      </c>
      <c r="L1878" s="39">
        <f>IF(ISNUMBER(C1878),YEAR(C1878),"")</f>
        <v/>
      </c>
      <c r="M1878" s="39">
        <f>IF(ISNUMBER(C1878),MONTH(C1878),"")</f>
        <v/>
      </c>
      <c r="N1878" s="23">
        <f>IF(L1878="","",IF(NOT(ISNUMBER(crono_ano)),"Informe o ano",IF(L1878&lt;crono_ano,"Antes do ano",IF(L1878&gt;crono_ano,"Depois do ano","No ano"))))</f>
        <v/>
      </c>
      <c r="O1878" s="39">
        <f>IF(F1878="","",IF(COUNTIF(F$7:F1878,F1878)=1,1,0))</f>
        <v/>
      </c>
      <c r="P1878" s="39">
        <f>IF(A1878&amp;B1878&amp;C1878="","",IF(AND(O1878=1,N(G1878)&gt;0),IF(INDEX(pl_ativa,MAX(1,N(G1878)))="Sim",1,0),0))</f>
        <v/>
      </c>
      <c r="Q1878" s="39">
        <f>IF(F1878="","",COUNTIFS(ex_chave_oc,F1878,ex_cancelada,"&lt;&gt;Sim"))</f>
        <v/>
      </c>
      <c r="R1878" s="51">
        <f>IF(P1878="","",IF(AND(P1878=1,N(Q1878)&gt;0),1,0))</f>
        <v/>
      </c>
      <c r="S1878" s="30">
        <f>IF(P1878="","",IF(F1878="","ERRO: data prevista ausente ou inválida",IF(O1878=0,"Duplicada: contada uma vez",IF(N(G1878)=0,"ERRO: tarefa fora do Plano Mestre",IF(P1878=0,"Tarefa retirada do plano: não conta","OK")))))</f>
        <v/>
      </c>
    </row>
    <row r="1879">
      <c r="A1879" s="29" t="n"/>
      <c r="B1879" s="25" t="n"/>
      <c r="C1879" s="49" t="n"/>
      <c r="D1879" s="29" t="n"/>
      <c r="E1879" s="23">
        <f>IF(OR(A1879="",B1879=""),"",A1879&amp;"|"&amp;B1879)</f>
        <v/>
      </c>
      <c r="F1879" s="30">
        <f>IF(OR(E1879="",NOT(ISNUMBER(C1879))),"",E1879&amp;"|"&amp;YEAR(C1879)&amp;"-"&amp;RIGHT("0"&amp;MONTH(C1879),2)&amp;"-"&amp;RIGHT("0"&amp;DAY(C1879),2))</f>
        <v/>
      </c>
      <c r="G1879" s="26">
        <f>IF(E1879="","",IFERROR(MATCH(E1879,pl_chave,0),0))</f>
        <v/>
      </c>
      <c r="H1879" s="23">
        <f>IF(G1879="","",IF(G1879=0,"Tarefa fora do plano",INDEX(pl_tag,G1879)))</f>
        <v/>
      </c>
      <c r="I1879" s="30">
        <f>IF(N(G1879)=0,"",INDEX(pl_atividade,G1879))</f>
        <v/>
      </c>
      <c r="J1879" s="50">
        <f>IF(N(G1879)=0,"",INDEX(pl_especialidade,G1879))</f>
        <v/>
      </c>
      <c r="K1879" s="28">
        <f>IF(N(G1879)=0,"",INDEX(pl_duracao,G1879))</f>
        <v/>
      </c>
      <c r="L1879" s="39">
        <f>IF(ISNUMBER(C1879),YEAR(C1879),"")</f>
        <v/>
      </c>
      <c r="M1879" s="39">
        <f>IF(ISNUMBER(C1879),MONTH(C1879),"")</f>
        <v/>
      </c>
      <c r="N1879" s="23">
        <f>IF(L1879="","",IF(NOT(ISNUMBER(crono_ano)),"Informe o ano",IF(L1879&lt;crono_ano,"Antes do ano",IF(L1879&gt;crono_ano,"Depois do ano","No ano"))))</f>
        <v/>
      </c>
      <c r="O1879" s="39">
        <f>IF(F1879="","",IF(COUNTIF(F$7:F1879,F1879)=1,1,0))</f>
        <v/>
      </c>
      <c r="P1879" s="39">
        <f>IF(A1879&amp;B1879&amp;C1879="","",IF(AND(O1879=1,N(G1879)&gt;0),IF(INDEX(pl_ativa,MAX(1,N(G1879)))="Sim",1,0),0))</f>
        <v/>
      </c>
      <c r="Q1879" s="39">
        <f>IF(F1879="","",COUNTIFS(ex_chave_oc,F1879,ex_cancelada,"&lt;&gt;Sim"))</f>
        <v/>
      </c>
      <c r="R1879" s="51">
        <f>IF(P1879="","",IF(AND(P1879=1,N(Q1879)&gt;0),1,0))</f>
        <v/>
      </c>
      <c r="S1879" s="30">
        <f>IF(P1879="","",IF(F1879="","ERRO: data prevista ausente ou inválida",IF(O1879=0,"Duplicada: contada uma vez",IF(N(G1879)=0,"ERRO: tarefa fora do Plano Mestre",IF(P1879=0,"Tarefa retirada do plano: não conta","OK")))))</f>
        <v/>
      </c>
    </row>
    <row r="1880">
      <c r="A1880" s="29" t="n"/>
      <c r="B1880" s="25" t="n"/>
      <c r="C1880" s="49" t="n"/>
      <c r="D1880" s="29" t="n"/>
      <c r="E1880" s="23">
        <f>IF(OR(A1880="",B1880=""),"",A1880&amp;"|"&amp;B1880)</f>
        <v/>
      </c>
      <c r="F1880" s="30">
        <f>IF(OR(E1880="",NOT(ISNUMBER(C1880))),"",E1880&amp;"|"&amp;YEAR(C1880)&amp;"-"&amp;RIGHT("0"&amp;MONTH(C1880),2)&amp;"-"&amp;RIGHT("0"&amp;DAY(C1880),2))</f>
        <v/>
      </c>
      <c r="G1880" s="26">
        <f>IF(E1880="","",IFERROR(MATCH(E1880,pl_chave,0),0))</f>
        <v/>
      </c>
      <c r="H1880" s="23">
        <f>IF(G1880="","",IF(G1880=0,"Tarefa fora do plano",INDEX(pl_tag,G1880)))</f>
        <v/>
      </c>
      <c r="I1880" s="30">
        <f>IF(N(G1880)=0,"",INDEX(pl_atividade,G1880))</f>
        <v/>
      </c>
      <c r="J1880" s="50">
        <f>IF(N(G1880)=0,"",INDEX(pl_especialidade,G1880))</f>
        <v/>
      </c>
      <c r="K1880" s="28">
        <f>IF(N(G1880)=0,"",INDEX(pl_duracao,G1880))</f>
        <v/>
      </c>
      <c r="L1880" s="39">
        <f>IF(ISNUMBER(C1880),YEAR(C1880),"")</f>
        <v/>
      </c>
      <c r="M1880" s="39">
        <f>IF(ISNUMBER(C1880),MONTH(C1880),"")</f>
        <v/>
      </c>
      <c r="N1880" s="23">
        <f>IF(L1880="","",IF(NOT(ISNUMBER(crono_ano)),"Informe o ano",IF(L1880&lt;crono_ano,"Antes do ano",IF(L1880&gt;crono_ano,"Depois do ano","No ano"))))</f>
        <v/>
      </c>
      <c r="O1880" s="39">
        <f>IF(F1880="","",IF(COUNTIF(F$7:F1880,F1880)=1,1,0))</f>
        <v/>
      </c>
      <c r="P1880" s="39">
        <f>IF(A1880&amp;B1880&amp;C1880="","",IF(AND(O1880=1,N(G1880)&gt;0),IF(INDEX(pl_ativa,MAX(1,N(G1880)))="Sim",1,0),0))</f>
        <v/>
      </c>
      <c r="Q1880" s="39">
        <f>IF(F1880="","",COUNTIFS(ex_chave_oc,F1880,ex_cancelada,"&lt;&gt;Sim"))</f>
        <v/>
      </c>
      <c r="R1880" s="51">
        <f>IF(P1880="","",IF(AND(P1880=1,N(Q1880)&gt;0),1,0))</f>
        <v/>
      </c>
      <c r="S1880" s="30">
        <f>IF(P1880="","",IF(F1880="","ERRO: data prevista ausente ou inválida",IF(O1880=0,"Duplicada: contada uma vez",IF(N(G1880)=0,"ERRO: tarefa fora do Plano Mestre",IF(P1880=0,"Tarefa retirada do plano: não conta","OK")))))</f>
        <v/>
      </c>
    </row>
    <row r="1881">
      <c r="A1881" s="29" t="n"/>
      <c r="B1881" s="25" t="n"/>
      <c r="C1881" s="49" t="n"/>
      <c r="D1881" s="29" t="n"/>
      <c r="E1881" s="23">
        <f>IF(OR(A1881="",B1881=""),"",A1881&amp;"|"&amp;B1881)</f>
        <v/>
      </c>
      <c r="F1881" s="30">
        <f>IF(OR(E1881="",NOT(ISNUMBER(C1881))),"",E1881&amp;"|"&amp;YEAR(C1881)&amp;"-"&amp;RIGHT("0"&amp;MONTH(C1881),2)&amp;"-"&amp;RIGHT("0"&amp;DAY(C1881),2))</f>
        <v/>
      </c>
      <c r="G1881" s="26">
        <f>IF(E1881="","",IFERROR(MATCH(E1881,pl_chave,0),0))</f>
        <v/>
      </c>
      <c r="H1881" s="23">
        <f>IF(G1881="","",IF(G1881=0,"Tarefa fora do plano",INDEX(pl_tag,G1881)))</f>
        <v/>
      </c>
      <c r="I1881" s="30">
        <f>IF(N(G1881)=0,"",INDEX(pl_atividade,G1881))</f>
        <v/>
      </c>
      <c r="J1881" s="50">
        <f>IF(N(G1881)=0,"",INDEX(pl_especialidade,G1881))</f>
        <v/>
      </c>
      <c r="K1881" s="28">
        <f>IF(N(G1881)=0,"",INDEX(pl_duracao,G1881))</f>
        <v/>
      </c>
      <c r="L1881" s="39">
        <f>IF(ISNUMBER(C1881),YEAR(C1881),"")</f>
        <v/>
      </c>
      <c r="M1881" s="39">
        <f>IF(ISNUMBER(C1881),MONTH(C1881),"")</f>
        <v/>
      </c>
      <c r="N1881" s="23">
        <f>IF(L1881="","",IF(NOT(ISNUMBER(crono_ano)),"Informe o ano",IF(L1881&lt;crono_ano,"Antes do ano",IF(L1881&gt;crono_ano,"Depois do ano","No ano"))))</f>
        <v/>
      </c>
      <c r="O1881" s="39">
        <f>IF(F1881="","",IF(COUNTIF(F$7:F1881,F1881)=1,1,0))</f>
        <v/>
      </c>
      <c r="P1881" s="39">
        <f>IF(A1881&amp;B1881&amp;C1881="","",IF(AND(O1881=1,N(G1881)&gt;0),IF(INDEX(pl_ativa,MAX(1,N(G1881)))="Sim",1,0),0))</f>
        <v/>
      </c>
      <c r="Q1881" s="39">
        <f>IF(F1881="","",COUNTIFS(ex_chave_oc,F1881,ex_cancelada,"&lt;&gt;Sim"))</f>
        <v/>
      </c>
      <c r="R1881" s="51">
        <f>IF(P1881="","",IF(AND(P1881=1,N(Q1881)&gt;0),1,0))</f>
        <v/>
      </c>
      <c r="S1881" s="30">
        <f>IF(P1881="","",IF(F1881="","ERRO: data prevista ausente ou inválida",IF(O1881=0,"Duplicada: contada uma vez",IF(N(G1881)=0,"ERRO: tarefa fora do Plano Mestre",IF(P1881=0,"Tarefa retirada do plano: não conta","OK")))))</f>
        <v/>
      </c>
    </row>
    <row r="1882">
      <c r="A1882" s="29" t="n"/>
      <c r="B1882" s="25" t="n"/>
      <c r="C1882" s="49" t="n"/>
      <c r="D1882" s="29" t="n"/>
      <c r="E1882" s="23">
        <f>IF(OR(A1882="",B1882=""),"",A1882&amp;"|"&amp;B1882)</f>
        <v/>
      </c>
      <c r="F1882" s="30">
        <f>IF(OR(E1882="",NOT(ISNUMBER(C1882))),"",E1882&amp;"|"&amp;YEAR(C1882)&amp;"-"&amp;RIGHT("0"&amp;MONTH(C1882),2)&amp;"-"&amp;RIGHT("0"&amp;DAY(C1882),2))</f>
        <v/>
      </c>
      <c r="G1882" s="26">
        <f>IF(E1882="","",IFERROR(MATCH(E1882,pl_chave,0),0))</f>
        <v/>
      </c>
      <c r="H1882" s="23">
        <f>IF(G1882="","",IF(G1882=0,"Tarefa fora do plano",INDEX(pl_tag,G1882)))</f>
        <v/>
      </c>
      <c r="I1882" s="30">
        <f>IF(N(G1882)=0,"",INDEX(pl_atividade,G1882))</f>
        <v/>
      </c>
      <c r="J1882" s="50">
        <f>IF(N(G1882)=0,"",INDEX(pl_especialidade,G1882))</f>
        <v/>
      </c>
      <c r="K1882" s="28">
        <f>IF(N(G1882)=0,"",INDEX(pl_duracao,G1882))</f>
        <v/>
      </c>
      <c r="L1882" s="39">
        <f>IF(ISNUMBER(C1882),YEAR(C1882),"")</f>
        <v/>
      </c>
      <c r="M1882" s="39">
        <f>IF(ISNUMBER(C1882),MONTH(C1882),"")</f>
        <v/>
      </c>
      <c r="N1882" s="23">
        <f>IF(L1882="","",IF(NOT(ISNUMBER(crono_ano)),"Informe o ano",IF(L1882&lt;crono_ano,"Antes do ano",IF(L1882&gt;crono_ano,"Depois do ano","No ano"))))</f>
        <v/>
      </c>
      <c r="O1882" s="39">
        <f>IF(F1882="","",IF(COUNTIF(F$7:F1882,F1882)=1,1,0))</f>
        <v/>
      </c>
      <c r="P1882" s="39">
        <f>IF(A1882&amp;B1882&amp;C1882="","",IF(AND(O1882=1,N(G1882)&gt;0),IF(INDEX(pl_ativa,MAX(1,N(G1882)))="Sim",1,0),0))</f>
        <v/>
      </c>
      <c r="Q1882" s="39">
        <f>IF(F1882="","",COUNTIFS(ex_chave_oc,F1882,ex_cancelada,"&lt;&gt;Sim"))</f>
        <v/>
      </c>
      <c r="R1882" s="51">
        <f>IF(P1882="","",IF(AND(P1882=1,N(Q1882)&gt;0),1,0))</f>
        <v/>
      </c>
      <c r="S1882" s="30">
        <f>IF(P1882="","",IF(F1882="","ERRO: data prevista ausente ou inválida",IF(O1882=0,"Duplicada: contada uma vez",IF(N(G1882)=0,"ERRO: tarefa fora do Plano Mestre",IF(P1882=0,"Tarefa retirada do plano: não conta","OK")))))</f>
        <v/>
      </c>
    </row>
    <row r="1883">
      <c r="A1883" s="29" t="n"/>
      <c r="B1883" s="25" t="n"/>
      <c r="C1883" s="49" t="n"/>
      <c r="D1883" s="29" t="n"/>
      <c r="E1883" s="23">
        <f>IF(OR(A1883="",B1883=""),"",A1883&amp;"|"&amp;B1883)</f>
        <v/>
      </c>
      <c r="F1883" s="30">
        <f>IF(OR(E1883="",NOT(ISNUMBER(C1883))),"",E1883&amp;"|"&amp;YEAR(C1883)&amp;"-"&amp;RIGHT("0"&amp;MONTH(C1883),2)&amp;"-"&amp;RIGHT("0"&amp;DAY(C1883),2))</f>
        <v/>
      </c>
      <c r="G1883" s="26">
        <f>IF(E1883="","",IFERROR(MATCH(E1883,pl_chave,0),0))</f>
        <v/>
      </c>
      <c r="H1883" s="23">
        <f>IF(G1883="","",IF(G1883=0,"Tarefa fora do plano",INDEX(pl_tag,G1883)))</f>
        <v/>
      </c>
      <c r="I1883" s="30">
        <f>IF(N(G1883)=0,"",INDEX(pl_atividade,G1883))</f>
        <v/>
      </c>
      <c r="J1883" s="50">
        <f>IF(N(G1883)=0,"",INDEX(pl_especialidade,G1883))</f>
        <v/>
      </c>
      <c r="K1883" s="28">
        <f>IF(N(G1883)=0,"",INDEX(pl_duracao,G1883))</f>
        <v/>
      </c>
      <c r="L1883" s="39">
        <f>IF(ISNUMBER(C1883),YEAR(C1883),"")</f>
        <v/>
      </c>
      <c r="M1883" s="39">
        <f>IF(ISNUMBER(C1883),MONTH(C1883),"")</f>
        <v/>
      </c>
      <c r="N1883" s="23">
        <f>IF(L1883="","",IF(NOT(ISNUMBER(crono_ano)),"Informe o ano",IF(L1883&lt;crono_ano,"Antes do ano",IF(L1883&gt;crono_ano,"Depois do ano","No ano"))))</f>
        <v/>
      </c>
      <c r="O1883" s="39">
        <f>IF(F1883="","",IF(COUNTIF(F$7:F1883,F1883)=1,1,0))</f>
        <v/>
      </c>
      <c r="P1883" s="39">
        <f>IF(A1883&amp;B1883&amp;C1883="","",IF(AND(O1883=1,N(G1883)&gt;0),IF(INDEX(pl_ativa,MAX(1,N(G1883)))="Sim",1,0),0))</f>
        <v/>
      </c>
      <c r="Q1883" s="39">
        <f>IF(F1883="","",COUNTIFS(ex_chave_oc,F1883,ex_cancelada,"&lt;&gt;Sim"))</f>
        <v/>
      </c>
      <c r="R1883" s="51">
        <f>IF(P1883="","",IF(AND(P1883=1,N(Q1883)&gt;0),1,0))</f>
        <v/>
      </c>
      <c r="S1883" s="30">
        <f>IF(P1883="","",IF(F1883="","ERRO: data prevista ausente ou inválida",IF(O1883=0,"Duplicada: contada uma vez",IF(N(G1883)=0,"ERRO: tarefa fora do Plano Mestre",IF(P1883=0,"Tarefa retirada do plano: não conta","OK")))))</f>
        <v/>
      </c>
    </row>
    <row r="1884">
      <c r="A1884" s="29" t="n"/>
      <c r="B1884" s="25" t="n"/>
      <c r="C1884" s="49" t="n"/>
      <c r="D1884" s="29" t="n"/>
      <c r="E1884" s="23">
        <f>IF(OR(A1884="",B1884=""),"",A1884&amp;"|"&amp;B1884)</f>
        <v/>
      </c>
      <c r="F1884" s="30">
        <f>IF(OR(E1884="",NOT(ISNUMBER(C1884))),"",E1884&amp;"|"&amp;YEAR(C1884)&amp;"-"&amp;RIGHT("0"&amp;MONTH(C1884),2)&amp;"-"&amp;RIGHT("0"&amp;DAY(C1884),2))</f>
        <v/>
      </c>
      <c r="G1884" s="26">
        <f>IF(E1884="","",IFERROR(MATCH(E1884,pl_chave,0),0))</f>
        <v/>
      </c>
      <c r="H1884" s="23">
        <f>IF(G1884="","",IF(G1884=0,"Tarefa fora do plano",INDEX(pl_tag,G1884)))</f>
        <v/>
      </c>
      <c r="I1884" s="30">
        <f>IF(N(G1884)=0,"",INDEX(pl_atividade,G1884))</f>
        <v/>
      </c>
      <c r="J1884" s="50">
        <f>IF(N(G1884)=0,"",INDEX(pl_especialidade,G1884))</f>
        <v/>
      </c>
      <c r="K1884" s="28">
        <f>IF(N(G1884)=0,"",INDEX(pl_duracao,G1884))</f>
        <v/>
      </c>
      <c r="L1884" s="39">
        <f>IF(ISNUMBER(C1884),YEAR(C1884),"")</f>
        <v/>
      </c>
      <c r="M1884" s="39">
        <f>IF(ISNUMBER(C1884),MONTH(C1884),"")</f>
        <v/>
      </c>
      <c r="N1884" s="23">
        <f>IF(L1884="","",IF(NOT(ISNUMBER(crono_ano)),"Informe o ano",IF(L1884&lt;crono_ano,"Antes do ano",IF(L1884&gt;crono_ano,"Depois do ano","No ano"))))</f>
        <v/>
      </c>
      <c r="O1884" s="39">
        <f>IF(F1884="","",IF(COUNTIF(F$7:F1884,F1884)=1,1,0))</f>
        <v/>
      </c>
      <c r="P1884" s="39">
        <f>IF(A1884&amp;B1884&amp;C1884="","",IF(AND(O1884=1,N(G1884)&gt;0),IF(INDEX(pl_ativa,MAX(1,N(G1884)))="Sim",1,0),0))</f>
        <v/>
      </c>
      <c r="Q1884" s="39">
        <f>IF(F1884="","",COUNTIFS(ex_chave_oc,F1884,ex_cancelada,"&lt;&gt;Sim"))</f>
        <v/>
      </c>
      <c r="R1884" s="51">
        <f>IF(P1884="","",IF(AND(P1884=1,N(Q1884)&gt;0),1,0))</f>
        <v/>
      </c>
      <c r="S1884" s="30">
        <f>IF(P1884="","",IF(F1884="","ERRO: data prevista ausente ou inválida",IF(O1884=0,"Duplicada: contada uma vez",IF(N(G1884)=0,"ERRO: tarefa fora do Plano Mestre",IF(P1884=0,"Tarefa retirada do plano: não conta","OK")))))</f>
        <v/>
      </c>
    </row>
    <row r="1885">
      <c r="A1885" s="29" t="n"/>
      <c r="B1885" s="25" t="n"/>
      <c r="C1885" s="49" t="n"/>
      <c r="D1885" s="29" t="n"/>
      <c r="E1885" s="23">
        <f>IF(OR(A1885="",B1885=""),"",A1885&amp;"|"&amp;B1885)</f>
        <v/>
      </c>
      <c r="F1885" s="30">
        <f>IF(OR(E1885="",NOT(ISNUMBER(C1885))),"",E1885&amp;"|"&amp;YEAR(C1885)&amp;"-"&amp;RIGHT("0"&amp;MONTH(C1885),2)&amp;"-"&amp;RIGHT("0"&amp;DAY(C1885),2))</f>
        <v/>
      </c>
      <c r="G1885" s="26">
        <f>IF(E1885="","",IFERROR(MATCH(E1885,pl_chave,0),0))</f>
        <v/>
      </c>
      <c r="H1885" s="23">
        <f>IF(G1885="","",IF(G1885=0,"Tarefa fora do plano",INDEX(pl_tag,G1885)))</f>
        <v/>
      </c>
      <c r="I1885" s="30">
        <f>IF(N(G1885)=0,"",INDEX(pl_atividade,G1885))</f>
        <v/>
      </c>
      <c r="J1885" s="50">
        <f>IF(N(G1885)=0,"",INDEX(pl_especialidade,G1885))</f>
        <v/>
      </c>
      <c r="K1885" s="28">
        <f>IF(N(G1885)=0,"",INDEX(pl_duracao,G1885))</f>
        <v/>
      </c>
      <c r="L1885" s="39">
        <f>IF(ISNUMBER(C1885),YEAR(C1885),"")</f>
        <v/>
      </c>
      <c r="M1885" s="39">
        <f>IF(ISNUMBER(C1885),MONTH(C1885),"")</f>
        <v/>
      </c>
      <c r="N1885" s="23">
        <f>IF(L1885="","",IF(NOT(ISNUMBER(crono_ano)),"Informe o ano",IF(L1885&lt;crono_ano,"Antes do ano",IF(L1885&gt;crono_ano,"Depois do ano","No ano"))))</f>
        <v/>
      </c>
      <c r="O1885" s="39">
        <f>IF(F1885="","",IF(COUNTIF(F$7:F1885,F1885)=1,1,0))</f>
        <v/>
      </c>
      <c r="P1885" s="39">
        <f>IF(A1885&amp;B1885&amp;C1885="","",IF(AND(O1885=1,N(G1885)&gt;0),IF(INDEX(pl_ativa,MAX(1,N(G1885)))="Sim",1,0),0))</f>
        <v/>
      </c>
      <c r="Q1885" s="39">
        <f>IF(F1885="","",COUNTIFS(ex_chave_oc,F1885,ex_cancelada,"&lt;&gt;Sim"))</f>
        <v/>
      </c>
      <c r="R1885" s="51">
        <f>IF(P1885="","",IF(AND(P1885=1,N(Q1885)&gt;0),1,0))</f>
        <v/>
      </c>
      <c r="S1885" s="30">
        <f>IF(P1885="","",IF(F1885="","ERRO: data prevista ausente ou inválida",IF(O1885=0,"Duplicada: contada uma vez",IF(N(G1885)=0,"ERRO: tarefa fora do Plano Mestre",IF(P1885=0,"Tarefa retirada do plano: não conta","OK")))))</f>
        <v/>
      </c>
    </row>
    <row r="1886">
      <c r="A1886" s="29" t="n"/>
      <c r="B1886" s="25" t="n"/>
      <c r="C1886" s="49" t="n"/>
      <c r="D1886" s="29" t="n"/>
      <c r="E1886" s="23">
        <f>IF(OR(A1886="",B1886=""),"",A1886&amp;"|"&amp;B1886)</f>
        <v/>
      </c>
      <c r="F1886" s="30">
        <f>IF(OR(E1886="",NOT(ISNUMBER(C1886))),"",E1886&amp;"|"&amp;YEAR(C1886)&amp;"-"&amp;RIGHT("0"&amp;MONTH(C1886),2)&amp;"-"&amp;RIGHT("0"&amp;DAY(C1886),2))</f>
        <v/>
      </c>
      <c r="G1886" s="26">
        <f>IF(E1886="","",IFERROR(MATCH(E1886,pl_chave,0),0))</f>
        <v/>
      </c>
      <c r="H1886" s="23">
        <f>IF(G1886="","",IF(G1886=0,"Tarefa fora do plano",INDEX(pl_tag,G1886)))</f>
        <v/>
      </c>
      <c r="I1886" s="30">
        <f>IF(N(G1886)=0,"",INDEX(pl_atividade,G1886))</f>
        <v/>
      </c>
      <c r="J1886" s="50">
        <f>IF(N(G1886)=0,"",INDEX(pl_especialidade,G1886))</f>
        <v/>
      </c>
      <c r="K1886" s="28">
        <f>IF(N(G1886)=0,"",INDEX(pl_duracao,G1886))</f>
        <v/>
      </c>
      <c r="L1886" s="39">
        <f>IF(ISNUMBER(C1886),YEAR(C1886),"")</f>
        <v/>
      </c>
      <c r="M1886" s="39">
        <f>IF(ISNUMBER(C1886),MONTH(C1886),"")</f>
        <v/>
      </c>
      <c r="N1886" s="23">
        <f>IF(L1886="","",IF(NOT(ISNUMBER(crono_ano)),"Informe o ano",IF(L1886&lt;crono_ano,"Antes do ano",IF(L1886&gt;crono_ano,"Depois do ano","No ano"))))</f>
        <v/>
      </c>
      <c r="O1886" s="39">
        <f>IF(F1886="","",IF(COUNTIF(F$7:F1886,F1886)=1,1,0))</f>
        <v/>
      </c>
      <c r="P1886" s="39">
        <f>IF(A1886&amp;B1886&amp;C1886="","",IF(AND(O1886=1,N(G1886)&gt;0),IF(INDEX(pl_ativa,MAX(1,N(G1886)))="Sim",1,0),0))</f>
        <v/>
      </c>
      <c r="Q1886" s="39">
        <f>IF(F1886="","",COUNTIFS(ex_chave_oc,F1886,ex_cancelada,"&lt;&gt;Sim"))</f>
        <v/>
      </c>
      <c r="R1886" s="51">
        <f>IF(P1886="","",IF(AND(P1886=1,N(Q1886)&gt;0),1,0))</f>
        <v/>
      </c>
      <c r="S1886" s="30">
        <f>IF(P1886="","",IF(F1886="","ERRO: data prevista ausente ou inválida",IF(O1886=0,"Duplicada: contada uma vez",IF(N(G1886)=0,"ERRO: tarefa fora do Plano Mestre",IF(P1886=0,"Tarefa retirada do plano: não conta","OK")))))</f>
        <v/>
      </c>
    </row>
    <row r="1887">
      <c r="A1887" s="29" t="n"/>
      <c r="B1887" s="25" t="n"/>
      <c r="C1887" s="49" t="n"/>
      <c r="D1887" s="29" t="n"/>
      <c r="E1887" s="23">
        <f>IF(OR(A1887="",B1887=""),"",A1887&amp;"|"&amp;B1887)</f>
        <v/>
      </c>
      <c r="F1887" s="30">
        <f>IF(OR(E1887="",NOT(ISNUMBER(C1887))),"",E1887&amp;"|"&amp;YEAR(C1887)&amp;"-"&amp;RIGHT("0"&amp;MONTH(C1887),2)&amp;"-"&amp;RIGHT("0"&amp;DAY(C1887),2))</f>
        <v/>
      </c>
      <c r="G1887" s="26">
        <f>IF(E1887="","",IFERROR(MATCH(E1887,pl_chave,0),0))</f>
        <v/>
      </c>
      <c r="H1887" s="23">
        <f>IF(G1887="","",IF(G1887=0,"Tarefa fora do plano",INDEX(pl_tag,G1887)))</f>
        <v/>
      </c>
      <c r="I1887" s="30">
        <f>IF(N(G1887)=0,"",INDEX(pl_atividade,G1887))</f>
        <v/>
      </c>
      <c r="J1887" s="50">
        <f>IF(N(G1887)=0,"",INDEX(pl_especialidade,G1887))</f>
        <v/>
      </c>
      <c r="K1887" s="28">
        <f>IF(N(G1887)=0,"",INDEX(pl_duracao,G1887))</f>
        <v/>
      </c>
      <c r="L1887" s="39">
        <f>IF(ISNUMBER(C1887),YEAR(C1887),"")</f>
        <v/>
      </c>
      <c r="M1887" s="39">
        <f>IF(ISNUMBER(C1887),MONTH(C1887),"")</f>
        <v/>
      </c>
      <c r="N1887" s="23">
        <f>IF(L1887="","",IF(NOT(ISNUMBER(crono_ano)),"Informe o ano",IF(L1887&lt;crono_ano,"Antes do ano",IF(L1887&gt;crono_ano,"Depois do ano","No ano"))))</f>
        <v/>
      </c>
      <c r="O1887" s="39">
        <f>IF(F1887="","",IF(COUNTIF(F$7:F1887,F1887)=1,1,0))</f>
        <v/>
      </c>
      <c r="P1887" s="39">
        <f>IF(A1887&amp;B1887&amp;C1887="","",IF(AND(O1887=1,N(G1887)&gt;0),IF(INDEX(pl_ativa,MAX(1,N(G1887)))="Sim",1,0),0))</f>
        <v/>
      </c>
      <c r="Q1887" s="39">
        <f>IF(F1887="","",COUNTIFS(ex_chave_oc,F1887,ex_cancelada,"&lt;&gt;Sim"))</f>
        <v/>
      </c>
      <c r="R1887" s="51">
        <f>IF(P1887="","",IF(AND(P1887=1,N(Q1887)&gt;0),1,0))</f>
        <v/>
      </c>
      <c r="S1887" s="30">
        <f>IF(P1887="","",IF(F1887="","ERRO: data prevista ausente ou inválida",IF(O1887=0,"Duplicada: contada uma vez",IF(N(G1887)=0,"ERRO: tarefa fora do Plano Mestre",IF(P1887=0,"Tarefa retirada do plano: não conta","OK")))))</f>
        <v/>
      </c>
    </row>
    <row r="1888">
      <c r="A1888" s="29" t="n"/>
      <c r="B1888" s="25" t="n"/>
      <c r="C1888" s="49" t="n"/>
      <c r="D1888" s="29" t="n"/>
      <c r="E1888" s="23">
        <f>IF(OR(A1888="",B1888=""),"",A1888&amp;"|"&amp;B1888)</f>
        <v/>
      </c>
      <c r="F1888" s="30">
        <f>IF(OR(E1888="",NOT(ISNUMBER(C1888))),"",E1888&amp;"|"&amp;YEAR(C1888)&amp;"-"&amp;RIGHT("0"&amp;MONTH(C1888),2)&amp;"-"&amp;RIGHT("0"&amp;DAY(C1888),2))</f>
        <v/>
      </c>
      <c r="G1888" s="26">
        <f>IF(E1888="","",IFERROR(MATCH(E1888,pl_chave,0),0))</f>
        <v/>
      </c>
      <c r="H1888" s="23">
        <f>IF(G1888="","",IF(G1888=0,"Tarefa fora do plano",INDEX(pl_tag,G1888)))</f>
        <v/>
      </c>
      <c r="I1888" s="30">
        <f>IF(N(G1888)=0,"",INDEX(pl_atividade,G1888))</f>
        <v/>
      </c>
      <c r="J1888" s="50">
        <f>IF(N(G1888)=0,"",INDEX(pl_especialidade,G1888))</f>
        <v/>
      </c>
      <c r="K1888" s="28">
        <f>IF(N(G1888)=0,"",INDEX(pl_duracao,G1888))</f>
        <v/>
      </c>
      <c r="L1888" s="39">
        <f>IF(ISNUMBER(C1888),YEAR(C1888),"")</f>
        <v/>
      </c>
      <c r="M1888" s="39">
        <f>IF(ISNUMBER(C1888),MONTH(C1888),"")</f>
        <v/>
      </c>
      <c r="N1888" s="23">
        <f>IF(L1888="","",IF(NOT(ISNUMBER(crono_ano)),"Informe o ano",IF(L1888&lt;crono_ano,"Antes do ano",IF(L1888&gt;crono_ano,"Depois do ano","No ano"))))</f>
        <v/>
      </c>
      <c r="O1888" s="39">
        <f>IF(F1888="","",IF(COUNTIF(F$7:F1888,F1888)=1,1,0))</f>
        <v/>
      </c>
      <c r="P1888" s="39">
        <f>IF(A1888&amp;B1888&amp;C1888="","",IF(AND(O1888=1,N(G1888)&gt;0),IF(INDEX(pl_ativa,MAX(1,N(G1888)))="Sim",1,0),0))</f>
        <v/>
      </c>
      <c r="Q1888" s="39">
        <f>IF(F1888="","",COUNTIFS(ex_chave_oc,F1888,ex_cancelada,"&lt;&gt;Sim"))</f>
        <v/>
      </c>
      <c r="R1888" s="51">
        <f>IF(P1888="","",IF(AND(P1888=1,N(Q1888)&gt;0),1,0))</f>
        <v/>
      </c>
      <c r="S1888" s="30">
        <f>IF(P1888="","",IF(F1888="","ERRO: data prevista ausente ou inválida",IF(O1888=0,"Duplicada: contada uma vez",IF(N(G1888)=0,"ERRO: tarefa fora do Plano Mestre",IF(P1888=0,"Tarefa retirada do plano: não conta","OK")))))</f>
        <v/>
      </c>
    </row>
    <row r="1889">
      <c r="A1889" s="29" t="n"/>
      <c r="B1889" s="25" t="n"/>
      <c r="C1889" s="49" t="n"/>
      <c r="D1889" s="29" t="n"/>
      <c r="E1889" s="23">
        <f>IF(OR(A1889="",B1889=""),"",A1889&amp;"|"&amp;B1889)</f>
        <v/>
      </c>
      <c r="F1889" s="30">
        <f>IF(OR(E1889="",NOT(ISNUMBER(C1889))),"",E1889&amp;"|"&amp;YEAR(C1889)&amp;"-"&amp;RIGHT("0"&amp;MONTH(C1889),2)&amp;"-"&amp;RIGHT("0"&amp;DAY(C1889),2))</f>
        <v/>
      </c>
      <c r="G1889" s="26">
        <f>IF(E1889="","",IFERROR(MATCH(E1889,pl_chave,0),0))</f>
        <v/>
      </c>
      <c r="H1889" s="23">
        <f>IF(G1889="","",IF(G1889=0,"Tarefa fora do plano",INDEX(pl_tag,G1889)))</f>
        <v/>
      </c>
      <c r="I1889" s="30">
        <f>IF(N(G1889)=0,"",INDEX(pl_atividade,G1889))</f>
        <v/>
      </c>
      <c r="J1889" s="50">
        <f>IF(N(G1889)=0,"",INDEX(pl_especialidade,G1889))</f>
        <v/>
      </c>
      <c r="K1889" s="28">
        <f>IF(N(G1889)=0,"",INDEX(pl_duracao,G1889))</f>
        <v/>
      </c>
      <c r="L1889" s="39">
        <f>IF(ISNUMBER(C1889),YEAR(C1889),"")</f>
        <v/>
      </c>
      <c r="M1889" s="39">
        <f>IF(ISNUMBER(C1889),MONTH(C1889),"")</f>
        <v/>
      </c>
      <c r="N1889" s="23">
        <f>IF(L1889="","",IF(NOT(ISNUMBER(crono_ano)),"Informe o ano",IF(L1889&lt;crono_ano,"Antes do ano",IF(L1889&gt;crono_ano,"Depois do ano","No ano"))))</f>
        <v/>
      </c>
      <c r="O1889" s="39">
        <f>IF(F1889="","",IF(COUNTIF(F$7:F1889,F1889)=1,1,0))</f>
        <v/>
      </c>
      <c r="P1889" s="39">
        <f>IF(A1889&amp;B1889&amp;C1889="","",IF(AND(O1889=1,N(G1889)&gt;0),IF(INDEX(pl_ativa,MAX(1,N(G1889)))="Sim",1,0),0))</f>
        <v/>
      </c>
      <c r="Q1889" s="39">
        <f>IF(F1889="","",COUNTIFS(ex_chave_oc,F1889,ex_cancelada,"&lt;&gt;Sim"))</f>
        <v/>
      </c>
      <c r="R1889" s="51">
        <f>IF(P1889="","",IF(AND(P1889=1,N(Q1889)&gt;0),1,0))</f>
        <v/>
      </c>
      <c r="S1889" s="30">
        <f>IF(P1889="","",IF(F1889="","ERRO: data prevista ausente ou inválida",IF(O1889=0,"Duplicada: contada uma vez",IF(N(G1889)=0,"ERRO: tarefa fora do Plano Mestre",IF(P1889=0,"Tarefa retirada do plano: não conta","OK")))))</f>
        <v/>
      </c>
    </row>
    <row r="1890">
      <c r="A1890" s="29" t="n"/>
      <c r="B1890" s="25" t="n"/>
      <c r="C1890" s="49" t="n"/>
      <c r="D1890" s="29" t="n"/>
      <c r="E1890" s="23">
        <f>IF(OR(A1890="",B1890=""),"",A1890&amp;"|"&amp;B1890)</f>
        <v/>
      </c>
      <c r="F1890" s="30">
        <f>IF(OR(E1890="",NOT(ISNUMBER(C1890))),"",E1890&amp;"|"&amp;YEAR(C1890)&amp;"-"&amp;RIGHT("0"&amp;MONTH(C1890),2)&amp;"-"&amp;RIGHT("0"&amp;DAY(C1890),2))</f>
        <v/>
      </c>
      <c r="G1890" s="26">
        <f>IF(E1890="","",IFERROR(MATCH(E1890,pl_chave,0),0))</f>
        <v/>
      </c>
      <c r="H1890" s="23">
        <f>IF(G1890="","",IF(G1890=0,"Tarefa fora do plano",INDEX(pl_tag,G1890)))</f>
        <v/>
      </c>
      <c r="I1890" s="30">
        <f>IF(N(G1890)=0,"",INDEX(pl_atividade,G1890))</f>
        <v/>
      </c>
      <c r="J1890" s="50">
        <f>IF(N(G1890)=0,"",INDEX(pl_especialidade,G1890))</f>
        <v/>
      </c>
      <c r="K1890" s="28">
        <f>IF(N(G1890)=0,"",INDEX(pl_duracao,G1890))</f>
        <v/>
      </c>
      <c r="L1890" s="39">
        <f>IF(ISNUMBER(C1890),YEAR(C1890),"")</f>
        <v/>
      </c>
      <c r="M1890" s="39">
        <f>IF(ISNUMBER(C1890),MONTH(C1890),"")</f>
        <v/>
      </c>
      <c r="N1890" s="23">
        <f>IF(L1890="","",IF(NOT(ISNUMBER(crono_ano)),"Informe o ano",IF(L1890&lt;crono_ano,"Antes do ano",IF(L1890&gt;crono_ano,"Depois do ano","No ano"))))</f>
        <v/>
      </c>
      <c r="O1890" s="39">
        <f>IF(F1890="","",IF(COUNTIF(F$7:F1890,F1890)=1,1,0))</f>
        <v/>
      </c>
      <c r="P1890" s="39">
        <f>IF(A1890&amp;B1890&amp;C1890="","",IF(AND(O1890=1,N(G1890)&gt;0),IF(INDEX(pl_ativa,MAX(1,N(G1890)))="Sim",1,0),0))</f>
        <v/>
      </c>
      <c r="Q1890" s="39">
        <f>IF(F1890="","",COUNTIFS(ex_chave_oc,F1890,ex_cancelada,"&lt;&gt;Sim"))</f>
        <v/>
      </c>
      <c r="R1890" s="51">
        <f>IF(P1890="","",IF(AND(P1890=1,N(Q1890)&gt;0),1,0))</f>
        <v/>
      </c>
      <c r="S1890" s="30">
        <f>IF(P1890="","",IF(F1890="","ERRO: data prevista ausente ou inválida",IF(O1890=0,"Duplicada: contada uma vez",IF(N(G1890)=0,"ERRO: tarefa fora do Plano Mestre",IF(P1890=0,"Tarefa retirada do plano: não conta","OK")))))</f>
        <v/>
      </c>
    </row>
    <row r="1891">
      <c r="A1891" s="29" t="n"/>
      <c r="B1891" s="25" t="n"/>
      <c r="C1891" s="49" t="n"/>
      <c r="D1891" s="29" t="n"/>
      <c r="E1891" s="23">
        <f>IF(OR(A1891="",B1891=""),"",A1891&amp;"|"&amp;B1891)</f>
        <v/>
      </c>
      <c r="F1891" s="30">
        <f>IF(OR(E1891="",NOT(ISNUMBER(C1891))),"",E1891&amp;"|"&amp;YEAR(C1891)&amp;"-"&amp;RIGHT("0"&amp;MONTH(C1891),2)&amp;"-"&amp;RIGHT("0"&amp;DAY(C1891),2))</f>
        <v/>
      </c>
      <c r="G1891" s="26">
        <f>IF(E1891="","",IFERROR(MATCH(E1891,pl_chave,0),0))</f>
        <v/>
      </c>
      <c r="H1891" s="23">
        <f>IF(G1891="","",IF(G1891=0,"Tarefa fora do plano",INDEX(pl_tag,G1891)))</f>
        <v/>
      </c>
      <c r="I1891" s="30">
        <f>IF(N(G1891)=0,"",INDEX(pl_atividade,G1891))</f>
        <v/>
      </c>
      <c r="J1891" s="50">
        <f>IF(N(G1891)=0,"",INDEX(pl_especialidade,G1891))</f>
        <v/>
      </c>
      <c r="K1891" s="28">
        <f>IF(N(G1891)=0,"",INDEX(pl_duracao,G1891))</f>
        <v/>
      </c>
      <c r="L1891" s="39">
        <f>IF(ISNUMBER(C1891),YEAR(C1891),"")</f>
        <v/>
      </c>
      <c r="M1891" s="39">
        <f>IF(ISNUMBER(C1891),MONTH(C1891),"")</f>
        <v/>
      </c>
      <c r="N1891" s="23">
        <f>IF(L1891="","",IF(NOT(ISNUMBER(crono_ano)),"Informe o ano",IF(L1891&lt;crono_ano,"Antes do ano",IF(L1891&gt;crono_ano,"Depois do ano","No ano"))))</f>
        <v/>
      </c>
      <c r="O1891" s="39">
        <f>IF(F1891="","",IF(COUNTIF(F$7:F1891,F1891)=1,1,0))</f>
        <v/>
      </c>
      <c r="P1891" s="39">
        <f>IF(A1891&amp;B1891&amp;C1891="","",IF(AND(O1891=1,N(G1891)&gt;0),IF(INDEX(pl_ativa,MAX(1,N(G1891)))="Sim",1,0),0))</f>
        <v/>
      </c>
      <c r="Q1891" s="39">
        <f>IF(F1891="","",COUNTIFS(ex_chave_oc,F1891,ex_cancelada,"&lt;&gt;Sim"))</f>
        <v/>
      </c>
      <c r="R1891" s="51">
        <f>IF(P1891="","",IF(AND(P1891=1,N(Q1891)&gt;0),1,0))</f>
        <v/>
      </c>
      <c r="S1891" s="30">
        <f>IF(P1891="","",IF(F1891="","ERRO: data prevista ausente ou inválida",IF(O1891=0,"Duplicada: contada uma vez",IF(N(G1891)=0,"ERRO: tarefa fora do Plano Mestre",IF(P1891=0,"Tarefa retirada do plano: não conta","OK")))))</f>
        <v/>
      </c>
    </row>
    <row r="1892">
      <c r="A1892" s="29" t="n"/>
      <c r="B1892" s="25" t="n"/>
      <c r="C1892" s="49" t="n"/>
      <c r="D1892" s="29" t="n"/>
      <c r="E1892" s="23">
        <f>IF(OR(A1892="",B1892=""),"",A1892&amp;"|"&amp;B1892)</f>
        <v/>
      </c>
      <c r="F1892" s="30">
        <f>IF(OR(E1892="",NOT(ISNUMBER(C1892))),"",E1892&amp;"|"&amp;YEAR(C1892)&amp;"-"&amp;RIGHT("0"&amp;MONTH(C1892),2)&amp;"-"&amp;RIGHT("0"&amp;DAY(C1892),2))</f>
        <v/>
      </c>
      <c r="G1892" s="26">
        <f>IF(E1892="","",IFERROR(MATCH(E1892,pl_chave,0),0))</f>
        <v/>
      </c>
      <c r="H1892" s="23">
        <f>IF(G1892="","",IF(G1892=0,"Tarefa fora do plano",INDEX(pl_tag,G1892)))</f>
        <v/>
      </c>
      <c r="I1892" s="30">
        <f>IF(N(G1892)=0,"",INDEX(pl_atividade,G1892))</f>
        <v/>
      </c>
      <c r="J1892" s="50">
        <f>IF(N(G1892)=0,"",INDEX(pl_especialidade,G1892))</f>
        <v/>
      </c>
      <c r="K1892" s="28">
        <f>IF(N(G1892)=0,"",INDEX(pl_duracao,G1892))</f>
        <v/>
      </c>
      <c r="L1892" s="39">
        <f>IF(ISNUMBER(C1892),YEAR(C1892),"")</f>
        <v/>
      </c>
      <c r="M1892" s="39">
        <f>IF(ISNUMBER(C1892),MONTH(C1892),"")</f>
        <v/>
      </c>
      <c r="N1892" s="23">
        <f>IF(L1892="","",IF(NOT(ISNUMBER(crono_ano)),"Informe o ano",IF(L1892&lt;crono_ano,"Antes do ano",IF(L1892&gt;crono_ano,"Depois do ano","No ano"))))</f>
        <v/>
      </c>
      <c r="O1892" s="39">
        <f>IF(F1892="","",IF(COUNTIF(F$7:F1892,F1892)=1,1,0))</f>
        <v/>
      </c>
      <c r="P1892" s="39">
        <f>IF(A1892&amp;B1892&amp;C1892="","",IF(AND(O1892=1,N(G1892)&gt;0),IF(INDEX(pl_ativa,MAX(1,N(G1892)))="Sim",1,0),0))</f>
        <v/>
      </c>
      <c r="Q1892" s="39">
        <f>IF(F1892="","",COUNTIFS(ex_chave_oc,F1892,ex_cancelada,"&lt;&gt;Sim"))</f>
        <v/>
      </c>
      <c r="R1892" s="51">
        <f>IF(P1892="","",IF(AND(P1892=1,N(Q1892)&gt;0),1,0))</f>
        <v/>
      </c>
      <c r="S1892" s="30">
        <f>IF(P1892="","",IF(F1892="","ERRO: data prevista ausente ou inválida",IF(O1892=0,"Duplicada: contada uma vez",IF(N(G1892)=0,"ERRO: tarefa fora do Plano Mestre",IF(P1892=0,"Tarefa retirada do plano: não conta","OK")))))</f>
        <v/>
      </c>
    </row>
    <row r="1893">
      <c r="A1893" s="29" t="n"/>
      <c r="B1893" s="25" t="n"/>
      <c r="C1893" s="49" t="n"/>
      <c r="D1893" s="29" t="n"/>
      <c r="E1893" s="23">
        <f>IF(OR(A1893="",B1893=""),"",A1893&amp;"|"&amp;B1893)</f>
        <v/>
      </c>
      <c r="F1893" s="30">
        <f>IF(OR(E1893="",NOT(ISNUMBER(C1893))),"",E1893&amp;"|"&amp;YEAR(C1893)&amp;"-"&amp;RIGHT("0"&amp;MONTH(C1893),2)&amp;"-"&amp;RIGHT("0"&amp;DAY(C1893),2))</f>
        <v/>
      </c>
      <c r="G1893" s="26">
        <f>IF(E1893="","",IFERROR(MATCH(E1893,pl_chave,0),0))</f>
        <v/>
      </c>
      <c r="H1893" s="23">
        <f>IF(G1893="","",IF(G1893=0,"Tarefa fora do plano",INDEX(pl_tag,G1893)))</f>
        <v/>
      </c>
      <c r="I1893" s="30">
        <f>IF(N(G1893)=0,"",INDEX(pl_atividade,G1893))</f>
        <v/>
      </c>
      <c r="J1893" s="50">
        <f>IF(N(G1893)=0,"",INDEX(pl_especialidade,G1893))</f>
        <v/>
      </c>
      <c r="K1893" s="28">
        <f>IF(N(G1893)=0,"",INDEX(pl_duracao,G1893))</f>
        <v/>
      </c>
      <c r="L1893" s="39">
        <f>IF(ISNUMBER(C1893),YEAR(C1893),"")</f>
        <v/>
      </c>
      <c r="M1893" s="39">
        <f>IF(ISNUMBER(C1893),MONTH(C1893),"")</f>
        <v/>
      </c>
      <c r="N1893" s="23">
        <f>IF(L1893="","",IF(NOT(ISNUMBER(crono_ano)),"Informe o ano",IF(L1893&lt;crono_ano,"Antes do ano",IF(L1893&gt;crono_ano,"Depois do ano","No ano"))))</f>
        <v/>
      </c>
      <c r="O1893" s="39">
        <f>IF(F1893="","",IF(COUNTIF(F$7:F1893,F1893)=1,1,0))</f>
        <v/>
      </c>
      <c r="P1893" s="39">
        <f>IF(A1893&amp;B1893&amp;C1893="","",IF(AND(O1893=1,N(G1893)&gt;0),IF(INDEX(pl_ativa,MAX(1,N(G1893)))="Sim",1,0),0))</f>
        <v/>
      </c>
      <c r="Q1893" s="39">
        <f>IF(F1893="","",COUNTIFS(ex_chave_oc,F1893,ex_cancelada,"&lt;&gt;Sim"))</f>
        <v/>
      </c>
      <c r="R1893" s="51">
        <f>IF(P1893="","",IF(AND(P1893=1,N(Q1893)&gt;0),1,0))</f>
        <v/>
      </c>
      <c r="S1893" s="30">
        <f>IF(P1893="","",IF(F1893="","ERRO: data prevista ausente ou inválida",IF(O1893=0,"Duplicada: contada uma vez",IF(N(G1893)=0,"ERRO: tarefa fora do Plano Mestre",IF(P1893=0,"Tarefa retirada do plano: não conta","OK")))))</f>
        <v/>
      </c>
    </row>
    <row r="1894">
      <c r="A1894" s="29" t="n"/>
      <c r="B1894" s="25" t="n"/>
      <c r="C1894" s="49" t="n"/>
      <c r="D1894" s="29" t="n"/>
      <c r="E1894" s="23">
        <f>IF(OR(A1894="",B1894=""),"",A1894&amp;"|"&amp;B1894)</f>
        <v/>
      </c>
      <c r="F1894" s="30">
        <f>IF(OR(E1894="",NOT(ISNUMBER(C1894))),"",E1894&amp;"|"&amp;YEAR(C1894)&amp;"-"&amp;RIGHT("0"&amp;MONTH(C1894),2)&amp;"-"&amp;RIGHT("0"&amp;DAY(C1894),2))</f>
        <v/>
      </c>
      <c r="G1894" s="26">
        <f>IF(E1894="","",IFERROR(MATCH(E1894,pl_chave,0),0))</f>
        <v/>
      </c>
      <c r="H1894" s="23">
        <f>IF(G1894="","",IF(G1894=0,"Tarefa fora do plano",INDEX(pl_tag,G1894)))</f>
        <v/>
      </c>
      <c r="I1894" s="30">
        <f>IF(N(G1894)=0,"",INDEX(pl_atividade,G1894))</f>
        <v/>
      </c>
      <c r="J1894" s="50">
        <f>IF(N(G1894)=0,"",INDEX(pl_especialidade,G1894))</f>
        <v/>
      </c>
      <c r="K1894" s="28">
        <f>IF(N(G1894)=0,"",INDEX(pl_duracao,G1894))</f>
        <v/>
      </c>
      <c r="L1894" s="39">
        <f>IF(ISNUMBER(C1894),YEAR(C1894),"")</f>
        <v/>
      </c>
      <c r="M1894" s="39">
        <f>IF(ISNUMBER(C1894),MONTH(C1894),"")</f>
        <v/>
      </c>
      <c r="N1894" s="23">
        <f>IF(L1894="","",IF(NOT(ISNUMBER(crono_ano)),"Informe o ano",IF(L1894&lt;crono_ano,"Antes do ano",IF(L1894&gt;crono_ano,"Depois do ano","No ano"))))</f>
        <v/>
      </c>
      <c r="O1894" s="39">
        <f>IF(F1894="","",IF(COUNTIF(F$7:F1894,F1894)=1,1,0))</f>
        <v/>
      </c>
      <c r="P1894" s="39">
        <f>IF(A1894&amp;B1894&amp;C1894="","",IF(AND(O1894=1,N(G1894)&gt;0),IF(INDEX(pl_ativa,MAX(1,N(G1894)))="Sim",1,0),0))</f>
        <v/>
      </c>
      <c r="Q1894" s="39">
        <f>IF(F1894="","",COUNTIFS(ex_chave_oc,F1894,ex_cancelada,"&lt;&gt;Sim"))</f>
        <v/>
      </c>
      <c r="R1894" s="51">
        <f>IF(P1894="","",IF(AND(P1894=1,N(Q1894)&gt;0),1,0))</f>
        <v/>
      </c>
      <c r="S1894" s="30">
        <f>IF(P1894="","",IF(F1894="","ERRO: data prevista ausente ou inválida",IF(O1894=0,"Duplicada: contada uma vez",IF(N(G1894)=0,"ERRO: tarefa fora do Plano Mestre",IF(P1894=0,"Tarefa retirada do plano: não conta","OK")))))</f>
        <v/>
      </c>
    </row>
    <row r="1895">
      <c r="A1895" s="29" t="n"/>
      <c r="B1895" s="25" t="n"/>
      <c r="C1895" s="49" t="n"/>
      <c r="D1895" s="29" t="n"/>
      <c r="E1895" s="23">
        <f>IF(OR(A1895="",B1895=""),"",A1895&amp;"|"&amp;B1895)</f>
        <v/>
      </c>
      <c r="F1895" s="30">
        <f>IF(OR(E1895="",NOT(ISNUMBER(C1895))),"",E1895&amp;"|"&amp;YEAR(C1895)&amp;"-"&amp;RIGHT("0"&amp;MONTH(C1895),2)&amp;"-"&amp;RIGHT("0"&amp;DAY(C1895),2))</f>
        <v/>
      </c>
      <c r="G1895" s="26">
        <f>IF(E1895="","",IFERROR(MATCH(E1895,pl_chave,0),0))</f>
        <v/>
      </c>
      <c r="H1895" s="23">
        <f>IF(G1895="","",IF(G1895=0,"Tarefa fora do plano",INDEX(pl_tag,G1895)))</f>
        <v/>
      </c>
      <c r="I1895" s="30">
        <f>IF(N(G1895)=0,"",INDEX(pl_atividade,G1895))</f>
        <v/>
      </c>
      <c r="J1895" s="50">
        <f>IF(N(G1895)=0,"",INDEX(pl_especialidade,G1895))</f>
        <v/>
      </c>
      <c r="K1895" s="28">
        <f>IF(N(G1895)=0,"",INDEX(pl_duracao,G1895))</f>
        <v/>
      </c>
      <c r="L1895" s="39">
        <f>IF(ISNUMBER(C1895),YEAR(C1895),"")</f>
        <v/>
      </c>
      <c r="M1895" s="39">
        <f>IF(ISNUMBER(C1895),MONTH(C1895),"")</f>
        <v/>
      </c>
      <c r="N1895" s="23">
        <f>IF(L1895="","",IF(NOT(ISNUMBER(crono_ano)),"Informe o ano",IF(L1895&lt;crono_ano,"Antes do ano",IF(L1895&gt;crono_ano,"Depois do ano","No ano"))))</f>
        <v/>
      </c>
      <c r="O1895" s="39">
        <f>IF(F1895="","",IF(COUNTIF(F$7:F1895,F1895)=1,1,0))</f>
        <v/>
      </c>
      <c r="P1895" s="39">
        <f>IF(A1895&amp;B1895&amp;C1895="","",IF(AND(O1895=1,N(G1895)&gt;0),IF(INDEX(pl_ativa,MAX(1,N(G1895)))="Sim",1,0),0))</f>
        <v/>
      </c>
      <c r="Q1895" s="39">
        <f>IF(F1895="","",COUNTIFS(ex_chave_oc,F1895,ex_cancelada,"&lt;&gt;Sim"))</f>
        <v/>
      </c>
      <c r="R1895" s="51">
        <f>IF(P1895="","",IF(AND(P1895=1,N(Q1895)&gt;0),1,0))</f>
        <v/>
      </c>
      <c r="S1895" s="30">
        <f>IF(P1895="","",IF(F1895="","ERRO: data prevista ausente ou inválida",IF(O1895=0,"Duplicada: contada uma vez",IF(N(G1895)=0,"ERRO: tarefa fora do Plano Mestre",IF(P1895=0,"Tarefa retirada do plano: não conta","OK")))))</f>
        <v/>
      </c>
    </row>
    <row r="1896">
      <c r="A1896" s="29" t="n"/>
      <c r="B1896" s="25" t="n"/>
      <c r="C1896" s="49" t="n"/>
      <c r="D1896" s="29" t="n"/>
      <c r="E1896" s="23">
        <f>IF(OR(A1896="",B1896=""),"",A1896&amp;"|"&amp;B1896)</f>
        <v/>
      </c>
      <c r="F1896" s="30">
        <f>IF(OR(E1896="",NOT(ISNUMBER(C1896))),"",E1896&amp;"|"&amp;YEAR(C1896)&amp;"-"&amp;RIGHT("0"&amp;MONTH(C1896),2)&amp;"-"&amp;RIGHT("0"&amp;DAY(C1896),2))</f>
        <v/>
      </c>
      <c r="G1896" s="26">
        <f>IF(E1896="","",IFERROR(MATCH(E1896,pl_chave,0),0))</f>
        <v/>
      </c>
      <c r="H1896" s="23">
        <f>IF(G1896="","",IF(G1896=0,"Tarefa fora do plano",INDEX(pl_tag,G1896)))</f>
        <v/>
      </c>
      <c r="I1896" s="30">
        <f>IF(N(G1896)=0,"",INDEX(pl_atividade,G1896))</f>
        <v/>
      </c>
      <c r="J1896" s="50">
        <f>IF(N(G1896)=0,"",INDEX(pl_especialidade,G1896))</f>
        <v/>
      </c>
      <c r="K1896" s="28">
        <f>IF(N(G1896)=0,"",INDEX(pl_duracao,G1896))</f>
        <v/>
      </c>
      <c r="L1896" s="39">
        <f>IF(ISNUMBER(C1896),YEAR(C1896),"")</f>
        <v/>
      </c>
      <c r="M1896" s="39">
        <f>IF(ISNUMBER(C1896),MONTH(C1896),"")</f>
        <v/>
      </c>
      <c r="N1896" s="23">
        <f>IF(L1896="","",IF(NOT(ISNUMBER(crono_ano)),"Informe o ano",IF(L1896&lt;crono_ano,"Antes do ano",IF(L1896&gt;crono_ano,"Depois do ano","No ano"))))</f>
        <v/>
      </c>
      <c r="O1896" s="39">
        <f>IF(F1896="","",IF(COUNTIF(F$7:F1896,F1896)=1,1,0))</f>
        <v/>
      </c>
      <c r="P1896" s="39">
        <f>IF(A1896&amp;B1896&amp;C1896="","",IF(AND(O1896=1,N(G1896)&gt;0),IF(INDEX(pl_ativa,MAX(1,N(G1896)))="Sim",1,0),0))</f>
        <v/>
      </c>
      <c r="Q1896" s="39">
        <f>IF(F1896="","",COUNTIFS(ex_chave_oc,F1896,ex_cancelada,"&lt;&gt;Sim"))</f>
        <v/>
      </c>
      <c r="R1896" s="51">
        <f>IF(P1896="","",IF(AND(P1896=1,N(Q1896)&gt;0),1,0))</f>
        <v/>
      </c>
      <c r="S1896" s="30">
        <f>IF(P1896="","",IF(F1896="","ERRO: data prevista ausente ou inválida",IF(O1896=0,"Duplicada: contada uma vez",IF(N(G1896)=0,"ERRO: tarefa fora do Plano Mestre",IF(P1896=0,"Tarefa retirada do plano: não conta","OK")))))</f>
        <v/>
      </c>
    </row>
    <row r="1897">
      <c r="A1897" s="29" t="n"/>
      <c r="B1897" s="25" t="n"/>
      <c r="C1897" s="49" t="n"/>
      <c r="D1897" s="29" t="n"/>
      <c r="E1897" s="23">
        <f>IF(OR(A1897="",B1897=""),"",A1897&amp;"|"&amp;B1897)</f>
        <v/>
      </c>
      <c r="F1897" s="30">
        <f>IF(OR(E1897="",NOT(ISNUMBER(C1897))),"",E1897&amp;"|"&amp;YEAR(C1897)&amp;"-"&amp;RIGHT("0"&amp;MONTH(C1897),2)&amp;"-"&amp;RIGHT("0"&amp;DAY(C1897),2))</f>
        <v/>
      </c>
      <c r="G1897" s="26">
        <f>IF(E1897="","",IFERROR(MATCH(E1897,pl_chave,0),0))</f>
        <v/>
      </c>
      <c r="H1897" s="23">
        <f>IF(G1897="","",IF(G1897=0,"Tarefa fora do plano",INDEX(pl_tag,G1897)))</f>
        <v/>
      </c>
      <c r="I1897" s="30">
        <f>IF(N(G1897)=0,"",INDEX(pl_atividade,G1897))</f>
        <v/>
      </c>
      <c r="J1897" s="50">
        <f>IF(N(G1897)=0,"",INDEX(pl_especialidade,G1897))</f>
        <v/>
      </c>
      <c r="K1897" s="28">
        <f>IF(N(G1897)=0,"",INDEX(pl_duracao,G1897))</f>
        <v/>
      </c>
      <c r="L1897" s="39">
        <f>IF(ISNUMBER(C1897),YEAR(C1897),"")</f>
        <v/>
      </c>
      <c r="M1897" s="39">
        <f>IF(ISNUMBER(C1897),MONTH(C1897),"")</f>
        <v/>
      </c>
      <c r="N1897" s="23">
        <f>IF(L1897="","",IF(NOT(ISNUMBER(crono_ano)),"Informe o ano",IF(L1897&lt;crono_ano,"Antes do ano",IF(L1897&gt;crono_ano,"Depois do ano","No ano"))))</f>
        <v/>
      </c>
      <c r="O1897" s="39">
        <f>IF(F1897="","",IF(COUNTIF(F$7:F1897,F1897)=1,1,0))</f>
        <v/>
      </c>
      <c r="P1897" s="39">
        <f>IF(A1897&amp;B1897&amp;C1897="","",IF(AND(O1897=1,N(G1897)&gt;0),IF(INDEX(pl_ativa,MAX(1,N(G1897)))="Sim",1,0),0))</f>
        <v/>
      </c>
      <c r="Q1897" s="39">
        <f>IF(F1897="","",COUNTIFS(ex_chave_oc,F1897,ex_cancelada,"&lt;&gt;Sim"))</f>
        <v/>
      </c>
      <c r="R1897" s="51">
        <f>IF(P1897="","",IF(AND(P1897=1,N(Q1897)&gt;0),1,0))</f>
        <v/>
      </c>
      <c r="S1897" s="30">
        <f>IF(P1897="","",IF(F1897="","ERRO: data prevista ausente ou inválida",IF(O1897=0,"Duplicada: contada uma vez",IF(N(G1897)=0,"ERRO: tarefa fora do Plano Mestre",IF(P1897=0,"Tarefa retirada do plano: não conta","OK")))))</f>
        <v/>
      </c>
    </row>
    <row r="1898">
      <c r="A1898" s="29" t="n"/>
      <c r="B1898" s="25" t="n"/>
      <c r="C1898" s="49" t="n"/>
      <c r="D1898" s="29" t="n"/>
      <c r="E1898" s="23">
        <f>IF(OR(A1898="",B1898=""),"",A1898&amp;"|"&amp;B1898)</f>
        <v/>
      </c>
      <c r="F1898" s="30">
        <f>IF(OR(E1898="",NOT(ISNUMBER(C1898))),"",E1898&amp;"|"&amp;YEAR(C1898)&amp;"-"&amp;RIGHT("0"&amp;MONTH(C1898),2)&amp;"-"&amp;RIGHT("0"&amp;DAY(C1898),2))</f>
        <v/>
      </c>
      <c r="G1898" s="26">
        <f>IF(E1898="","",IFERROR(MATCH(E1898,pl_chave,0),0))</f>
        <v/>
      </c>
      <c r="H1898" s="23">
        <f>IF(G1898="","",IF(G1898=0,"Tarefa fora do plano",INDEX(pl_tag,G1898)))</f>
        <v/>
      </c>
      <c r="I1898" s="30">
        <f>IF(N(G1898)=0,"",INDEX(pl_atividade,G1898))</f>
        <v/>
      </c>
      <c r="J1898" s="50">
        <f>IF(N(G1898)=0,"",INDEX(pl_especialidade,G1898))</f>
        <v/>
      </c>
      <c r="K1898" s="28">
        <f>IF(N(G1898)=0,"",INDEX(pl_duracao,G1898))</f>
        <v/>
      </c>
      <c r="L1898" s="39">
        <f>IF(ISNUMBER(C1898),YEAR(C1898),"")</f>
        <v/>
      </c>
      <c r="M1898" s="39">
        <f>IF(ISNUMBER(C1898),MONTH(C1898),"")</f>
        <v/>
      </c>
      <c r="N1898" s="23">
        <f>IF(L1898="","",IF(NOT(ISNUMBER(crono_ano)),"Informe o ano",IF(L1898&lt;crono_ano,"Antes do ano",IF(L1898&gt;crono_ano,"Depois do ano","No ano"))))</f>
        <v/>
      </c>
      <c r="O1898" s="39">
        <f>IF(F1898="","",IF(COUNTIF(F$7:F1898,F1898)=1,1,0))</f>
        <v/>
      </c>
      <c r="P1898" s="39">
        <f>IF(A1898&amp;B1898&amp;C1898="","",IF(AND(O1898=1,N(G1898)&gt;0),IF(INDEX(pl_ativa,MAX(1,N(G1898)))="Sim",1,0),0))</f>
        <v/>
      </c>
      <c r="Q1898" s="39">
        <f>IF(F1898="","",COUNTIFS(ex_chave_oc,F1898,ex_cancelada,"&lt;&gt;Sim"))</f>
        <v/>
      </c>
      <c r="R1898" s="51">
        <f>IF(P1898="","",IF(AND(P1898=1,N(Q1898)&gt;0),1,0))</f>
        <v/>
      </c>
      <c r="S1898" s="30">
        <f>IF(P1898="","",IF(F1898="","ERRO: data prevista ausente ou inválida",IF(O1898=0,"Duplicada: contada uma vez",IF(N(G1898)=0,"ERRO: tarefa fora do Plano Mestre",IF(P1898=0,"Tarefa retirada do plano: não conta","OK")))))</f>
        <v/>
      </c>
    </row>
    <row r="1899">
      <c r="A1899" s="29" t="n"/>
      <c r="B1899" s="25" t="n"/>
      <c r="C1899" s="49" t="n"/>
      <c r="D1899" s="29" t="n"/>
      <c r="E1899" s="23">
        <f>IF(OR(A1899="",B1899=""),"",A1899&amp;"|"&amp;B1899)</f>
        <v/>
      </c>
      <c r="F1899" s="30">
        <f>IF(OR(E1899="",NOT(ISNUMBER(C1899))),"",E1899&amp;"|"&amp;YEAR(C1899)&amp;"-"&amp;RIGHT("0"&amp;MONTH(C1899),2)&amp;"-"&amp;RIGHT("0"&amp;DAY(C1899),2))</f>
        <v/>
      </c>
      <c r="G1899" s="26">
        <f>IF(E1899="","",IFERROR(MATCH(E1899,pl_chave,0),0))</f>
        <v/>
      </c>
      <c r="H1899" s="23">
        <f>IF(G1899="","",IF(G1899=0,"Tarefa fora do plano",INDEX(pl_tag,G1899)))</f>
        <v/>
      </c>
      <c r="I1899" s="30">
        <f>IF(N(G1899)=0,"",INDEX(pl_atividade,G1899))</f>
        <v/>
      </c>
      <c r="J1899" s="50">
        <f>IF(N(G1899)=0,"",INDEX(pl_especialidade,G1899))</f>
        <v/>
      </c>
      <c r="K1899" s="28">
        <f>IF(N(G1899)=0,"",INDEX(pl_duracao,G1899))</f>
        <v/>
      </c>
      <c r="L1899" s="39">
        <f>IF(ISNUMBER(C1899),YEAR(C1899),"")</f>
        <v/>
      </c>
      <c r="M1899" s="39">
        <f>IF(ISNUMBER(C1899),MONTH(C1899),"")</f>
        <v/>
      </c>
      <c r="N1899" s="23">
        <f>IF(L1899="","",IF(NOT(ISNUMBER(crono_ano)),"Informe o ano",IF(L1899&lt;crono_ano,"Antes do ano",IF(L1899&gt;crono_ano,"Depois do ano","No ano"))))</f>
        <v/>
      </c>
      <c r="O1899" s="39">
        <f>IF(F1899="","",IF(COUNTIF(F$7:F1899,F1899)=1,1,0))</f>
        <v/>
      </c>
      <c r="P1899" s="39">
        <f>IF(A1899&amp;B1899&amp;C1899="","",IF(AND(O1899=1,N(G1899)&gt;0),IF(INDEX(pl_ativa,MAX(1,N(G1899)))="Sim",1,0),0))</f>
        <v/>
      </c>
      <c r="Q1899" s="39">
        <f>IF(F1899="","",COUNTIFS(ex_chave_oc,F1899,ex_cancelada,"&lt;&gt;Sim"))</f>
        <v/>
      </c>
      <c r="R1899" s="51">
        <f>IF(P1899="","",IF(AND(P1899=1,N(Q1899)&gt;0),1,0))</f>
        <v/>
      </c>
      <c r="S1899" s="30">
        <f>IF(P1899="","",IF(F1899="","ERRO: data prevista ausente ou inválida",IF(O1899=0,"Duplicada: contada uma vez",IF(N(G1899)=0,"ERRO: tarefa fora do Plano Mestre",IF(P1899=0,"Tarefa retirada do plano: não conta","OK")))))</f>
        <v/>
      </c>
    </row>
    <row r="1900">
      <c r="A1900" s="29" t="n"/>
      <c r="B1900" s="25" t="n"/>
      <c r="C1900" s="49" t="n"/>
      <c r="D1900" s="29" t="n"/>
      <c r="E1900" s="23">
        <f>IF(OR(A1900="",B1900=""),"",A1900&amp;"|"&amp;B1900)</f>
        <v/>
      </c>
      <c r="F1900" s="30">
        <f>IF(OR(E1900="",NOT(ISNUMBER(C1900))),"",E1900&amp;"|"&amp;YEAR(C1900)&amp;"-"&amp;RIGHT("0"&amp;MONTH(C1900),2)&amp;"-"&amp;RIGHT("0"&amp;DAY(C1900),2))</f>
        <v/>
      </c>
      <c r="G1900" s="26">
        <f>IF(E1900="","",IFERROR(MATCH(E1900,pl_chave,0),0))</f>
        <v/>
      </c>
      <c r="H1900" s="23">
        <f>IF(G1900="","",IF(G1900=0,"Tarefa fora do plano",INDEX(pl_tag,G1900)))</f>
        <v/>
      </c>
      <c r="I1900" s="30">
        <f>IF(N(G1900)=0,"",INDEX(pl_atividade,G1900))</f>
        <v/>
      </c>
      <c r="J1900" s="50">
        <f>IF(N(G1900)=0,"",INDEX(pl_especialidade,G1900))</f>
        <v/>
      </c>
      <c r="K1900" s="28">
        <f>IF(N(G1900)=0,"",INDEX(pl_duracao,G1900))</f>
        <v/>
      </c>
      <c r="L1900" s="39">
        <f>IF(ISNUMBER(C1900),YEAR(C1900),"")</f>
        <v/>
      </c>
      <c r="M1900" s="39">
        <f>IF(ISNUMBER(C1900),MONTH(C1900),"")</f>
        <v/>
      </c>
      <c r="N1900" s="23">
        <f>IF(L1900="","",IF(NOT(ISNUMBER(crono_ano)),"Informe o ano",IF(L1900&lt;crono_ano,"Antes do ano",IF(L1900&gt;crono_ano,"Depois do ano","No ano"))))</f>
        <v/>
      </c>
      <c r="O1900" s="39">
        <f>IF(F1900="","",IF(COUNTIF(F$7:F1900,F1900)=1,1,0))</f>
        <v/>
      </c>
      <c r="P1900" s="39">
        <f>IF(A1900&amp;B1900&amp;C1900="","",IF(AND(O1900=1,N(G1900)&gt;0),IF(INDEX(pl_ativa,MAX(1,N(G1900)))="Sim",1,0),0))</f>
        <v/>
      </c>
      <c r="Q1900" s="39">
        <f>IF(F1900="","",COUNTIFS(ex_chave_oc,F1900,ex_cancelada,"&lt;&gt;Sim"))</f>
        <v/>
      </c>
      <c r="R1900" s="51">
        <f>IF(P1900="","",IF(AND(P1900=1,N(Q1900)&gt;0),1,0))</f>
        <v/>
      </c>
      <c r="S1900" s="30">
        <f>IF(P1900="","",IF(F1900="","ERRO: data prevista ausente ou inválida",IF(O1900=0,"Duplicada: contada uma vez",IF(N(G1900)=0,"ERRO: tarefa fora do Plano Mestre",IF(P1900=0,"Tarefa retirada do plano: não conta","OK")))))</f>
        <v/>
      </c>
    </row>
    <row r="1901">
      <c r="A1901" s="29" t="n"/>
      <c r="B1901" s="25" t="n"/>
      <c r="C1901" s="49" t="n"/>
      <c r="D1901" s="29" t="n"/>
      <c r="E1901" s="23">
        <f>IF(OR(A1901="",B1901=""),"",A1901&amp;"|"&amp;B1901)</f>
        <v/>
      </c>
      <c r="F1901" s="30">
        <f>IF(OR(E1901="",NOT(ISNUMBER(C1901))),"",E1901&amp;"|"&amp;YEAR(C1901)&amp;"-"&amp;RIGHT("0"&amp;MONTH(C1901),2)&amp;"-"&amp;RIGHT("0"&amp;DAY(C1901),2))</f>
        <v/>
      </c>
      <c r="G1901" s="26">
        <f>IF(E1901="","",IFERROR(MATCH(E1901,pl_chave,0),0))</f>
        <v/>
      </c>
      <c r="H1901" s="23">
        <f>IF(G1901="","",IF(G1901=0,"Tarefa fora do plano",INDEX(pl_tag,G1901)))</f>
        <v/>
      </c>
      <c r="I1901" s="30">
        <f>IF(N(G1901)=0,"",INDEX(pl_atividade,G1901))</f>
        <v/>
      </c>
      <c r="J1901" s="50">
        <f>IF(N(G1901)=0,"",INDEX(pl_especialidade,G1901))</f>
        <v/>
      </c>
      <c r="K1901" s="28">
        <f>IF(N(G1901)=0,"",INDEX(pl_duracao,G1901))</f>
        <v/>
      </c>
      <c r="L1901" s="39">
        <f>IF(ISNUMBER(C1901),YEAR(C1901),"")</f>
        <v/>
      </c>
      <c r="M1901" s="39">
        <f>IF(ISNUMBER(C1901),MONTH(C1901),"")</f>
        <v/>
      </c>
      <c r="N1901" s="23">
        <f>IF(L1901="","",IF(NOT(ISNUMBER(crono_ano)),"Informe o ano",IF(L1901&lt;crono_ano,"Antes do ano",IF(L1901&gt;crono_ano,"Depois do ano","No ano"))))</f>
        <v/>
      </c>
      <c r="O1901" s="39">
        <f>IF(F1901="","",IF(COUNTIF(F$7:F1901,F1901)=1,1,0))</f>
        <v/>
      </c>
      <c r="P1901" s="39">
        <f>IF(A1901&amp;B1901&amp;C1901="","",IF(AND(O1901=1,N(G1901)&gt;0),IF(INDEX(pl_ativa,MAX(1,N(G1901)))="Sim",1,0),0))</f>
        <v/>
      </c>
      <c r="Q1901" s="39">
        <f>IF(F1901="","",COUNTIFS(ex_chave_oc,F1901,ex_cancelada,"&lt;&gt;Sim"))</f>
        <v/>
      </c>
      <c r="R1901" s="51">
        <f>IF(P1901="","",IF(AND(P1901=1,N(Q1901)&gt;0),1,0))</f>
        <v/>
      </c>
      <c r="S1901" s="30">
        <f>IF(P1901="","",IF(F1901="","ERRO: data prevista ausente ou inválida",IF(O1901=0,"Duplicada: contada uma vez",IF(N(G1901)=0,"ERRO: tarefa fora do Plano Mestre",IF(P1901=0,"Tarefa retirada do plano: não conta","OK")))))</f>
        <v/>
      </c>
    </row>
    <row r="1902">
      <c r="A1902" s="29" t="n"/>
      <c r="B1902" s="25" t="n"/>
      <c r="C1902" s="49" t="n"/>
      <c r="D1902" s="29" t="n"/>
      <c r="E1902" s="23">
        <f>IF(OR(A1902="",B1902=""),"",A1902&amp;"|"&amp;B1902)</f>
        <v/>
      </c>
      <c r="F1902" s="30">
        <f>IF(OR(E1902="",NOT(ISNUMBER(C1902))),"",E1902&amp;"|"&amp;YEAR(C1902)&amp;"-"&amp;RIGHT("0"&amp;MONTH(C1902),2)&amp;"-"&amp;RIGHT("0"&amp;DAY(C1902),2))</f>
        <v/>
      </c>
      <c r="G1902" s="26">
        <f>IF(E1902="","",IFERROR(MATCH(E1902,pl_chave,0),0))</f>
        <v/>
      </c>
      <c r="H1902" s="23">
        <f>IF(G1902="","",IF(G1902=0,"Tarefa fora do plano",INDEX(pl_tag,G1902)))</f>
        <v/>
      </c>
      <c r="I1902" s="30">
        <f>IF(N(G1902)=0,"",INDEX(pl_atividade,G1902))</f>
        <v/>
      </c>
      <c r="J1902" s="50">
        <f>IF(N(G1902)=0,"",INDEX(pl_especialidade,G1902))</f>
        <v/>
      </c>
      <c r="K1902" s="28">
        <f>IF(N(G1902)=0,"",INDEX(pl_duracao,G1902))</f>
        <v/>
      </c>
      <c r="L1902" s="39">
        <f>IF(ISNUMBER(C1902),YEAR(C1902),"")</f>
        <v/>
      </c>
      <c r="M1902" s="39">
        <f>IF(ISNUMBER(C1902),MONTH(C1902),"")</f>
        <v/>
      </c>
      <c r="N1902" s="23">
        <f>IF(L1902="","",IF(NOT(ISNUMBER(crono_ano)),"Informe o ano",IF(L1902&lt;crono_ano,"Antes do ano",IF(L1902&gt;crono_ano,"Depois do ano","No ano"))))</f>
        <v/>
      </c>
      <c r="O1902" s="39">
        <f>IF(F1902="","",IF(COUNTIF(F$7:F1902,F1902)=1,1,0))</f>
        <v/>
      </c>
      <c r="P1902" s="39">
        <f>IF(A1902&amp;B1902&amp;C1902="","",IF(AND(O1902=1,N(G1902)&gt;0),IF(INDEX(pl_ativa,MAX(1,N(G1902)))="Sim",1,0),0))</f>
        <v/>
      </c>
      <c r="Q1902" s="39">
        <f>IF(F1902="","",COUNTIFS(ex_chave_oc,F1902,ex_cancelada,"&lt;&gt;Sim"))</f>
        <v/>
      </c>
      <c r="R1902" s="51">
        <f>IF(P1902="","",IF(AND(P1902=1,N(Q1902)&gt;0),1,0))</f>
        <v/>
      </c>
      <c r="S1902" s="30">
        <f>IF(P1902="","",IF(F1902="","ERRO: data prevista ausente ou inválida",IF(O1902=0,"Duplicada: contada uma vez",IF(N(G1902)=0,"ERRO: tarefa fora do Plano Mestre",IF(P1902=0,"Tarefa retirada do plano: não conta","OK")))))</f>
        <v/>
      </c>
    </row>
    <row r="1903">
      <c r="A1903" s="29" t="n"/>
      <c r="B1903" s="25" t="n"/>
      <c r="C1903" s="49" t="n"/>
      <c r="D1903" s="29" t="n"/>
      <c r="E1903" s="23">
        <f>IF(OR(A1903="",B1903=""),"",A1903&amp;"|"&amp;B1903)</f>
        <v/>
      </c>
      <c r="F1903" s="30">
        <f>IF(OR(E1903="",NOT(ISNUMBER(C1903))),"",E1903&amp;"|"&amp;YEAR(C1903)&amp;"-"&amp;RIGHT("0"&amp;MONTH(C1903),2)&amp;"-"&amp;RIGHT("0"&amp;DAY(C1903),2))</f>
        <v/>
      </c>
      <c r="G1903" s="26">
        <f>IF(E1903="","",IFERROR(MATCH(E1903,pl_chave,0),0))</f>
        <v/>
      </c>
      <c r="H1903" s="23">
        <f>IF(G1903="","",IF(G1903=0,"Tarefa fora do plano",INDEX(pl_tag,G1903)))</f>
        <v/>
      </c>
      <c r="I1903" s="30">
        <f>IF(N(G1903)=0,"",INDEX(pl_atividade,G1903))</f>
        <v/>
      </c>
      <c r="J1903" s="50">
        <f>IF(N(G1903)=0,"",INDEX(pl_especialidade,G1903))</f>
        <v/>
      </c>
      <c r="K1903" s="28">
        <f>IF(N(G1903)=0,"",INDEX(pl_duracao,G1903))</f>
        <v/>
      </c>
      <c r="L1903" s="39">
        <f>IF(ISNUMBER(C1903),YEAR(C1903),"")</f>
        <v/>
      </c>
      <c r="M1903" s="39">
        <f>IF(ISNUMBER(C1903),MONTH(C1903),"")</f>
        <v/>
      </c>
      <c r="N1903" s="23">
        <f>IF(L1903="","",IF(NOT(ISNUMBER(crono_ano)),"Informe o ano",IF(L1903&lt;crono_ano,"Antes do ano",IF(L1903&gt;crono_ano,"Depois do ano","No ano"))))</f>
        <v/>
      </c>
      <c r="O1903" s="39">
        <f>IF(F1903="","",IF(COUNTIF(F$7:F1903,F1903)=1,1,0))</f>
        <v/>
      </c>
      <c r="P1903" s="39">
        <f>IF(A1903&amp;B1903&amp;C1903="","",IF(AND(O1903=1,N(G1903)&gt;0),IF(INDEX(pl_ativa,MAX(1,N(G1903)))="Sim",1,0),0))</f>
        <v/>
      </c>
      <c r="Q1903" s="39">
        <f>IF(F1903="","",COUNTIFS(ex_chave_oc,F1903,ex_cancelada,"&lt;&gt;Sim"))</f>
        <v/>
      </c>
      <c r="R1903" s="51">
        <f>IF(P1903="","",IF(AND(P1903=1,N(Q1903)&gt;0),1,0))</f>
        <v/>
      </c>
      <c r="S1903" s="30">
        <f>IF(P1903="","",IF(F1903="","ERRO: data prevista ausente ou inválida",IF(O1903=0,"Duplicada: contada uma vez",IF(N(G1903)=0,"ERRO: tarefa fora do Plano Mestre",IF(P1903=0,"Tarefa retirada do plano: não conta","OK")))))</f>
        <v/>
      </c>
    </row>
    <row r="1904">
      <c r="A1904" s="29" t="n"/>
      <c r="B1904" s="25" t="n"/>
      <c r="C1904" s="49" t="n"/>
      <c r="D1904" s="29" t="n"/>
      <c r="E1904" s="23">
        <f>IF(OR(A1904="",B1904=""),"",A1904&amp;"|"&amp;B1904)</f>
        <v/>
      </c>
      <c r="F1904" s="30">
        <f>IF(OR(E1904="",NOT(ISNUMBER(C1904))),"",E1904&amp;"|"&amp;YEAR(C1904)&amp;"-"&amp;RIGHT("0"&amp;MONTH(C1904),2)&amp;"-"&amp;RIGHT("0"&amp;DAY(C1904),2))</f>
        <v/>
      </c>
      <c r="G1904" s="26">
        <f>IF(E1904="","",IFERROR(MATCH(E1904,pl_chave,0),0))</f>
        <v/>
      </c>
      <c r="H1904" s="23">
        <f>IF(G1904="","",IF(G1904=0,"Tarefa fora do plano",INDEX(pl_tag,G1904)))</f>
        <v/>
      </c>
      <c r="I1904" s="30">
        <f>IF(N(G1904)=0,"",INDEX(pl_atividade,G1904))</f>
        <v/>
      </c>
      <c r="J1904" s="50">
        <f>IF(N(G1904)=0,"",INDEX(pl_especialidade,G1904))</f>
        <v/>
      </c>
      <c r="K1904" s="28">
        <f>IF(N(G1904)=0,"",INDEX(pl_duracao,G1904))</f>
        <v/>
      </c>
      <c r="L1904" s="39">
        <f>IF(ISNUMBER(C1904),YEAR(C1904),"")</f>
        <v/>
      </c>
      <c r="M1904" s="39">
        <f>IF(ISNUMBER(C1904),MONTH(C1904),"")</f>
        <v/>
      </c>
      <c r="N1904" s="23">
        <f>IF(L1904="","",IF(NOT(ISNUMBER(crono_ano)),"Informe o ano",IF(L1904&lt;crono_ano,"Antes do ano",IF(L1904&gt;crono_ano,"Depois do ano","No ano"))))</f>
        <v/>
      </c>
      <c r="O1904" s="39">
        <f>IF(F1904="","",IF(COUNTIF(F$7:F1904,F1904)=1,1,0))</f>
        <v/>
      </c>
      <c r="P1904" s="39">
        <f>IF(A1904&amp;B1904&amp;C1904="","",IF(AND(O1904=1,N(G1904)&gt;0),IF(INDEX(pl_ativa,MAX(1,N(G1904)))="Sim",1,0),0))</f>
        <v/>
      </c>
      <c r="Q1904" s="39">
        <f>IF(F1904="","",COUNTIFS(ex_chave_oc,F1904,ex_cancelada,"&lt;&gt;Sim"))</f>
        <v/>
      </c>
      <c r="R1904" s="51">
        <f>IF(P1904="","",IF(AND(P1904=1,N(Q1904)&gt;0),1,0))</f>
        <v/>
      </c>
      <c r="S1904" s="30">
        <f>IF(P1904="","",IF(F1904="","ERRO: data prevista ausente ou inválida",IF(O1904=0,"Duplicada: contada uma vez",IF(N(G1904)=0,"ERRO: tarefa fora do Plano Mestre",IF(P1904=0,"Tarefa retirada do plano: não conta","OK")))))</f>
        <v/>
      </c>
    </row>
    <row r="1905">
      <c r="A1905" s="29" t="n"/>
      <c r="B1905" s="25" t="n"/>
      <c r="C1905" s="49" t="n"/>
      <c r="D1905" s="29" t="n"/>
      <c r="E1905" s="23">
        <f>IF(OR(A1905="",B1905=""),"",A1905&amp;"|"&amp;B1905)</f>
        <v/>
      </c>
      <c r="F1905" s="30">
        <f>IF(OR(E1905="",NOT(ISNUMBER(C1905))),"",E1905&amp;"|"&amp;YEAR(C1905)&amp;"-"&amp;RIGHT("0"&amp;MONTH(C1905),2)&amp;"-"&amp;RIGHT("0"&amp;DAY(C1905),2))</f>
        <v/>
      </c>
      <c r="G1905" s="26">
        <f>IF(E1905="","",IFERROR(MATCH(E1905,pl_chave,0),0))</f>
        <v/>
      </c>
      <c r="H1905" s="23">
        <f>IF(G1905="","",IF(G1905=0,"Tarefa fora do plano",INDEX(pl_tag,G1905)))</f>
        <v/>
      </c>
      <c r="I1905" s="30">
        <f>IF(N(G1905)=0,"",INDEX(pl_atividade,G1905))</f>
        <v/>
      </c>
      <c r="J1905" s="50">
        <f>IF(N(G1905)=0,"",INDEX(pl_especialidade,G1905))</f>
        <v/>
      </c>
      <c r="K1905" s="28">
        <f>IF(N(G1905)=0,"",INDEX(pl_duracao,G1905))</f>
        <v/>
      </c>
      <c r="L1905" s="39">
        <f>IF(ISNUMBER(C1905),YEAR(C1905),"")</f>
        <v/>
      </c>
      <c r="M1905" s="39">
        <f>IF(ISNUMBER(C1905),MONTH(C1905),"")</f>
        <v/>
      </c>
      <c r="N1905" s="23">
        <f>IF(L1905="","",IF(NOT(ISNUMBER(crono_ano)),"Informe o ano",IF(L1905&lt;crono_ano,"Antes do ano",IF(L1905&gt;crono_ano,"Depois do ano","No ano"))))</f>
        <v/>
      </c>
      <c r="O1905" s="39">
        <f>IF(F1905="","",IF(COUNTIF(F$7:F1905,F1905)=1,1,0))</f>
        <v/>
      </c>
      <c r="P1905" s="39">
        <f>IF(A1905&amp;B1905&amp;C1905="","",IF(AND(O1905=1,N(G1905)&gt;0),IF(INDEX(pl_ativa,MAX(1,N(G1905)))="Sim",1,0),0))</f>
        <v/>
      </c>
      <c r="Q1905" s="39">
        <f>IF(F1905="","",COUNTIFS(ex_chave_oc,F1905,ex_cancelada,"&lt;&gt;Sim"))</f>
        <v/>
      </c>
      <c r="R1905" s="51">
        <f>IF(P1905="","",IF(AND(P1905=1,N(Q1905)&gt;0),1,0))</f>
        <v/>
      </c>
      <c r="S1905" s="30">
        <f>IF(P1905="","",IF(F1905="","ERRO: data prevista ausente ou inválida",IF(O1905=0,"Duplicada: contada uma vez",IF(N(G1905)=0,"ERRO: tarefa fora do Plano Mestre",IF(P1905=0,"Tarefa retirada do plano: não conta","OK")))))</f>
        <v/>
      </c>
    </row>
    <row r="1906">
      <c r="A1906" s="29" t="n"/>
      <c r="B1906" s="25" t="n"/>
      <c r="C1906" s="49" t="n"/>
      <c r="D1906" s="29" t="n"/>
      <c r="E1906" s="23">
        <f>IF(OR(A1906="",B1906=""),"",A1906&amp;"|"&amp;B1906)</f>
        <v/>
      </c>
      <c r="F1906" s="30">
        <f>IF(OR(E1906="",NOT(ISNUMBER(C1906))),"",E1906&amp;"|"&amp;YEAR(C1906)&amp;"-"&amp;RIGHT("0"&amp;MONTH(C1906),2)&amp;"-"&amp;RIGHT("0"&amp;DAY(C1906),2))</f>
        <v/>
      </c>
      <c r="G1906" s="26">
        <f>IF(E1906="","",IFERROR(MATCH(E1906,pl_chave,0),0))</f>
        <v/>
      </c>
      <c r="H1906" s="23">
        <f>IF(G1906="","",IF(G1906=0,"Tarefa fora do plano",INDEX(pl_tag,G1906)))</f>
        <v/>
      </c>
      <c r="I1906" s="30">
        <f>IF(N(G1906)=0,"",INDEX(pl_atividade,G1906))</f>
        <v/>
      </c>
      <c r="J1906" s="50">
        <f>IF(N(G1906)=0,"",INDEX(pl_especialidade,G1906))</f>
        <v/>
      </c>
      <c r="K1906" s="28">
        <f>IF(N(G1906)=0,"",INDEX(pl_duracao,G1906))</f>
        <v/>
      </c>
      <c r="L1906" s="39">
        <f>IF(ISNUMBER(C1906),YEAR(C1906),"")</f>
        <v/>
      </c>
      <c r="M1906" s="39">
        <f>IF(ISNUMBER(C1906),MONTH(C1906),"")</f>
        <v/>
      </c>
      <c r="N1906" s="23">
        <f>IF(L1906="","",IF(NOT(ISNUMBER(crono_ano)),"Informe o ano",IF(L1906&lt;crono_ano,"Antes do ano",IF(L1906&gt;crono_ano,"Depois do ano","No ano"))))</f>
        <v/>
      </c>
      <c r="O1906" s="39">
        <f>IF(F1906="","",IF(COUNTIF(F$7:F1906,F1906)=1,1,0))</f>
        <v/>
      </c>
      <c r="P1906" s="39">
        <f>IF(A1906&amp;B1906&amp;C1906="","",IF(AND(O1906=1,N(G1906)&gt;0),IF(INDEX(pl_ativa,MAX(1,N(G1906)))="Sim",1,0),0))</f>
        <v/>
      </c>
      <c r="Q1906" s="39">
        <f>IF(F1906="","",COUNTIFS(ex_chave_oc,F1906,ex_cancelada,"&lt;&gt;Sim"))</f>
        <v/>
      </c>
      <c r="R1906" s="51">
        <f>IF(P1906="","",IF(AND(P1906=1,N(Q1906)&gt;0),1,0))</f>
        <v/>
      </c>
      <c r="S1906" s="30">
        <f>IF(P1906="","",IF(F1906="","ERRO: data prevista ausente ou inválida",IF(O1906=0,"Duplicada: contada uma vez",IF(N(G1906)=0,"ERRO: tarefa fora do Plano Mestre",IF(P1906=0,"Tarefa retirada do plano: não conta","OK")))))</f>
        <v/>
      </c>
    </row>
    <row r="1907">
      <c r="A1907" s="29" t="n"/>
      <c r="B1907" s="25" t="n"/>
      <c r="C1907" s="49" t="n"/>
      <c r="D1907" s="29" t="n"/>
      <c r="E1907" s="23">
        <f>IF(OR(A1907="",B1907=""),"",A1907&amp;"|"&amp;B1907)</f>
        <v/>
      </c>
      <c r="F1907" s="30">
        <f>IF(OR(E1907="",NOT(ISNUMBER(C1907))),"",E1907&amp;"|"&amp;YEAR(C1907)&amp;"-"&amp;RIGHT("0"&amp;MONTH(C1907),2)&amp;"-"&amp;RIGHT("0"&amp;DAY(C1907),2))</f>
        <v/>
      </c>
      <c r="G1907" s="26">
        <f>IF(E1907="","",IFERROR(MATCH(E1907,pl_chave,0),0))</f>
        <v/>
      </c>
      <c r="H1907" s="23">
        <f>IF(G1907="","",IF(G1907=0,"Tarefa fora do plano",INDEX(pl_tag,G1907)))</f>
        <v/>
      </c>
      <c r="I1907" s="30">
        <f>IF(N(G1907)=0,"",INDEX(pl_atividade,G1907))</f>
        <v/>
      </c>
      <c r="J1907" s="50">
        <f>IF(N(G1907)=0,"",INDEX(pl_especialidade,G1907))</f>
        <v/>
      </c>
      <c r="K1907" s="28">
        <f>IF(N(G1907)=0,"",INDEX(pl_duracao,G1907))</f>
        <v/>
      </c>
      <c r="L1907" s="39">
        <f>IF(ISNUMBER(C1907),YEAR(C1907),"")</f>
        <v/>
      </c>
      <c r="M1907" s="39">
        <f>IF(ISNUMBER(C1907),MONTH(C1907),"")</f>
        <v/>
      </c>
      <c r="N1907" s="23">
        <f>IF(L1907="","",IF(NOT(ISNUMBER(crono_ano)),"Informe o ano",IF(L1907&lt;crono_ano,"Antes do ano",IF(L1907&gt;crono_ano,"Depois do ano","No ano"))))</f>
        <v/>
      </c>
      <c r="O1907" s="39">
        <f>IF(F1907="","",IF(COUNTIF(F$7:F1907,F1907)=1,1,0))</f>
        <v/>
      </c>
      <c r="P1907" s="39">
        <f>IF(A1907&amp;B1907&amp;C1907="","",IF(AND(O1907=1,N(G1907)&gt;0),IF(INDEX(pl_ativa,MAX(1,N(G1907)))="Sim",1,0),0))</f>
        <v/>
      </c>
      <c r="Q1907" s="39">
        <f>IF(F1907="","",COUNTIFS(ex_chave_oc,F1907,ex_cancelada,"&lt;&gt;Sim"))</f>
        <v/>
      </c>
      <c r="R1907" s="51">
        <f>IF(P1907="","",IF(AND(P1907=1,N(Q1907)&gt;0),1,0))</f>
        <v/>
      </c>
      <c r="S1907" s="30">
        <f>IF(P1907="","",IF(F1907="","ERRO: data prevista ausente ou inválida",IF(O1907=0,"Duplicada: contada uma vez",IF(N(G1907)=0,"ERRO: tarefa fora do Plano Mestre",IF(P1907=0,"Tarefa retirada do plano: não conta","OK")))))</f>
        <v/>
      </c>
    </row>
    <row r="1908">
      <c r="A1908" s="29" t="n"/>
      <c r="B1908" s="25" t="n"/>
      <c r="C1908" s="49" t="n"/>
      <c r="D1908" s="29" t="n"/>
      <c r="E1908" s="23">
        <f>IF(OR(A1908="",B1908=""),"",A1908&amp;"|"&amp;B1908)</f>
        <v/>
      </c>
      <c r="F1908" s="30">
        <f>IF(OR(E1908="",NOT(ISNUMBER(C1908))),"",E1908&amp;"|"&amp;YEAR(C1908)&amp;"-"&amp;RIGHT("0"&amp;MONTH(C1908),2)&amp;"-"&amp;RIGHT("0"&amp;DAY(C1908),2))</f>
        <v/>
      </c>
      <c r="G1908" s="26">
        <f>IF(E1908="","",IFERROR(MATCH(E1908,pl_chave,0),0))</f>
        <v/>
      </c>
      <c r="H1908" s="23">
        <f>IF(G1908="","",IF(G1908=0,"Tarefa fora do plano",INDEX(pl_tag,G1908)))</f>
        <v/>
      </c>
      <c r="I1908" s="30">
        <f>IF(N(G1908)=0,"",INDEX(pl_atividade,G1908))</f>
        <v/>
      </c>
      <c r="J1908" s="50">
        <f>IF(N(G1908)=0,"",INDEX(pl_especialidade,G1908))</f>
        <v/>
      </c>
      <c r="K1908" s="28">
        <f>IF(N(G1908)=0,"",INDEX(pl_duracao,G1908))</f>
        <v/>
      </c>
      <c r="L1908" s="39">
        <f>IF(ISNUMBER(C1908),YEAR(C1908),"")</f>
        <v/>
      </c>
      <c r="M1908" s="39">
        <f>IF(ISNUMBER(C1908),MONTH(C1908),"")</f>
        <v/>
      </c>
      <c r="N1908" s="23">
        <f>IF(L1908="","",IF(NOT(ISNUMBER(crono_ano)),"Informe o ano",IF(L1908&lt;crono_ano,"Antes do ano",IF(L1908&gt;crono_ano,"Depois do ano","No ano"))))</f>
        <v/>
      </c>
      <c r="O1908" s="39">
        <f>IF(F1908="","",IF(COUNTIF(F$7:F1908,F1908)=1,1,0))</f>
        <v/>
      </c>
      <c r="P1908" s="39">
        <f>IF(A1908&amp;B1908&amp;C1908="","",IF(AND(O1908=1,N(G1908)&gt;0),IF(INDEX(pl_ativa,MAX(1,N(G1908)))="Sim",1,0),0))</f>
        <v/>
      </c>
      <c r="Q1908" s="39">
        <f>IF(F1908="","",COUNTIFS(ex_chave_oc,F1908,ex_cancelada,"&lt;&gt;Sim"))</f>
        <v/>
      </c>
      <c r="R1908" s="51">
        <f>IF(P1908="","",IF(AND(P1908=1,N(Q1908)&gt;0),1,0))</f>
        <v/>
      </c>
      <c r="S1908" s="30">
        <f>IF(P1908="","",IF(F1908="","ERRO: data prevista ausente ou inválida",IF(O1908=0,"Duplicada: contada uma vez",IF(N(G1908)=0,"ERRO: tarefa fora do Plano Mestre",IF(P1908=0,"Tarefa retirada do plano: não conta","OK")))))</f>
        <v/>
      </c>
    </row>
    <row r="1909">
      <c r="A1909" s="29" t="n"/>
      <c r="B1909" s="25" t="n"/>
      <c r="C1909" s="49" t="n"/>
      <c r="D1909" s="29" t="n"/>
      <c r="E1909" s="23">
        <f>IF(OR(A1909="",B1909=""),"",A1909&amp;"|"&amp;B1909)</f>
        <v/>
      </c>
      <c r="F1909" s="30">
        <f>IF(OR(E1909="",NOT(ISNUMBER(C1909))),"",E1909&amp;"|"&amp;YEAR(C1909)&amp;"-"&amp;RIGHT("0"&amp;MONTH(C1909),2)&amp;"-"&amp;RIGHT("0"&amp;DAY(C1909),2))</f>
        <v/>
      </c>
      <c r="G1909" s="26">
        <f>IF(E1909="","",IFERROR(MATCH(E1909,pl_chave,0),0))</f>
        <v/>
      </c>
      <c r="H1909" s="23">
        <f>IF(G1909="","",IF(G1909=0,"Tarefa fora do plano",INDEX(pl_tag,G1909)))</f>
        <v/>
      </c>
      <c r="I1909" s="30">
        <f>IF(N(G1909)=0,"",INDEX(pl_atividade,G1909))</f>
        <v/>
      </c>
      <c r="J1909" s="50">
        <f>IF(N(G1909)=0,"",INDEX(pl_especialidade,G1909))</f>
        <v/>
      </c>
      <c r="K1909" s="28">
        <f>IF(N(G1909)=0,"",INDEX(pl_duracao,G1909))</f>
        <v/>
      </c>
      <c r="L1909" s="39">
        <f>IF(ISNUMBER(C1909),YEAR(C1909),"")</f>
        <v/>
      </c>
      <c r="M1909" s="39">
        <f>IF(ISNUMBER(C1909),MONTH(C1909),"")</f>
        <v/>
      </c>
      <c r="N1909" s="23">
        <f>IF(L1909="","",IF(NOT(ISNUMBER(crono_ano)),"Informe o ano",IF(L1909&lt;crono_ano,"Antes do ano",IF(L1909&gt;crono_ano,"Depois do ano","No ano"))))</f>
        <v/>
      </c>
      <c r="O1909" s="39">
        <f>IF(F1909="","",IF(COUNTIF(F$7:F1909,F1909)=1,1,0))</f>
        <v/>
      </c>
      <c r="P1909" s="39">
        <f>IF(A1909&amp;B1909&amp;C1909="","",IF(AND(O1909=1,N(G1909)&gt;0),IF(INDEX(pl_ativa,MAX(1,N(G1909)))="Sim",1,0),0))</f>
        <v/>
      </c>
      <c r="Q1909" s="39">
        <f>IF(F1909="","",COUNTIFS(ex_chave_oc,F1909,ex_cancelada,"&lt;&gt;Sim"))</f>
        <v/>
      </c>
      <c r="R1909" s="51">
        <f>IF(P1909="","",IF(AND(P1909=1,N(Q1909)&gt;0),1,0))</f>
        <v/>
      </c>
      <c r="S1909" s="30">
        <f>IF(P1909="","",IF(F1909="","ERRO: data prevista ausente ou inválida",IF(O1909=0,"Duplicada: contada uma vez",IF(N(G1909)=0,"ERRO: tarefa fora do Plano Mestre",IF(P1909=0,"Tarefa retirada do plano: não conta","OK")))))</f>
        <v/>
      </c>
    </row>
    <row r="1910">
      <c r="A1910" s="29" t="n"/>
      <c r="B1910" s="25" t="n"/>
      <c r="C1910" s="49" t="n"/>
      <c r="D1910" s="29" t="n"/>
      <c r="E1910" s="23">
        <f>IF(OR(A1910="",B1910=""),"",A1910&amp;"|"&amp;B1910)</f>
        <v/>
      </c>
      <c r="F1910" s="30">
        <f>IF(OR(E1910="",NOT(ISNUMBER(C1910))),"",E1910&amp;"|"&amp;YEAR(C1910)&amp;"-"&amp;RIGHT("0"&amp;MONTH(C1910),2)&amp;"-"&amp;RIGHT("0"&amp;DAY(C1910),2))</f>
        <v/>
      </c>
      <c r="G1910" s="26">
        <f>IF(E1910="","",IFERROR(MATCH(E1910,pl_chave,0),0))</f>
        <v/>
      </c>
      <c r="H1910" s="23">
        <f>IF(G1910="","",IF(G1910=0,"Tarefa fora do plano",INDEX(pl_tag,G1910)))</f>
        <v/>
      </c>
      <c r="I1910" s="30">
        <f>IF(N(G1910)=0,"",INDEX(pl_atividade,G1910))</f>
        <v/>
      </c>
      <c r="J1910" s="50">
        <f>IF(N(G1910)=0,"",INDEX(pl_especialidade,G1910))</f>
        <v/>
      </c>
      <c r="K1910" s="28">
        <f>IF(N(G1910)=0,"",INDEX(pl_duracao,G1910))</f>
        <v/>
      </c>
      <c r="L1910" s="39">
        <f>IF(ISNUMBER(C1910),YEAR(C1910),"")</f>
        <v/>
      </c>
      <c r="M1910" s="39">
        <f>IF(ISNUMBER(C1910),MONTH(C1910),"")</f>
        <v/>
      </c>
      <c r="N1910" s="23">
        <f>IF(L1910="","",IF(NOT(ISNUMBER(crono_ano)),"Informe o ano",IF(L1910&lt;crono_ano,"Antes do ano",IF(L1910&gt;crono_ano,"Depois do ano","No ano"))))</f>
        <v/>
      </c>
      <c r="O1910" s="39">
        <f>IF(F1910="","",IF(COUNTIF(F$7:F1910,F1910)=1,1,0))</f>
        <v/>
      </c>
      <c r="P1910" s="39">
        <f>IF(A1910&amp;B1910&amp;C1910="","",IF(AND(O1910=1,N(G1910)&gt;0),IF(INDEX(pl_ativa,MAX(1,N(G1910)))="Sim",1,0),0))</f>
        <v/>
      </c>
      <c r="Q1910" s="39">
        <f>IF(F1910="","",COUNTIFS(ex_chave_oc,F1910,ex_cancelada,"&lt;&gt;Sim"))</f>
        <v/>
      </c>
      <c r="R1910" s="51">
        <f>IF(P1910="","",IF(AND(P1910=1,N(Q1910)&gt;0),1,0))</f>
        <v/>
      </c>
      <c r="S1910" s="30">
        <f>IF(P1910="","",IF(F1910="","ERRO: data prevista ausente ou inválida",IF(O1910=0,"Duplicada: contada uma vez",IF(N(G1910)=0,"ERRO: tarefa fora do Plano Mestre",IF(P1910=0,"Tarefa retirada do plano: não conta","OK")))))</f>
        <v/>
      </c>
    </row>
    <row r="1911">
      <c r="A1911" s="29" t="n"/>
      <c r="B1911" s="25" t="n"/>
      <c r="C1911" s="49" t="n"/>
      <c r="D1911" s="29" t="n"/>
      <c r="E1911" s="23">
        <f>IF(OR(A1911="",B1911=""),"",A1911&amp;"|"&amp;B1911)</f>
        <v/>
      </c>
      <c r="F1911" s="30">
        <f>IF(OR(E1911="",NOT(ISNUMBER(C1911))),"",E1911&amp;"|"&amp;YEAR(C1911)&amp;"-"&amp;RIGHT("0"&amp;MONTH(C1911),2)&amp;"-"&amp;RIGHT("0"&amp;DAY(C1911),2))</f>
        <v/>
      </c>
      <c r="G1911" s="26">
        <f>IF(E1911="","",IFERROR(MATCH(E1911,pl_chave,0),0))</f>
        <v/>
      </c>
      <c r="H1911" s="23">
        <f>IF(G1911="","",IF(G1911=0,"Tarefa fora do plano",INDEX(pl_tag,G1911)))</f>
        <v/>
      </c>
      <c r="I1911" s="30">
        <f>IF(N(G1911)=0,"",INDEX(pl_atividade,G1911))</f>
        <v/>
      </c>
      <c r="J1911" s="50">
        <f>IF(N(G1911)=0,"",INDEX(pl_especialidade,G1911))</f>
        <v/>
      </c>
      <c r="K1911" s="28">
        <f>IF(N(G1911)=0,"",INDEX(pl_duracao,G1911))</f>
        <v/>
      </c>
      <c r="L1911" s="39">
        <f>IF(ISNUMBER(C1911),YEAR(C1911),"")</f>
        <v/>
      </c>
      <c r="M1911" s="39">
        <f>IF(ISNUMBER(C1911),MONTH(C1911),"")</f>
        <v/>
      </c>
      <c r="N1911" s="23">
        <f>IF(L1911="","",IF(NOT(ISNUMBER(crono_ano)),"Informe o ano",IF(L1911&lt;crono_ano,"Antes do ano",IF(L1911&gt;crono_ano,"Depois do ano","No ano"))))</f>
        <v/>
      </c>
      <c r="O1911" s="39">
        <f>IF(F1911="","",IF(COUNTIF(F$7:F1911,F1911)=1,1,0))</f>
        <v/>
      </c>
      <c r="P1911" s="39">
        <f>IF(A1911&amp;B1911&amp;C1911="","",IF(AND(O1911=1,N(G1911)&gt;0),IF(INDEX(pl_ativa,MAX(1,N(G1911)))="Sim",1,0),0))</f>
        <v/>
      </c>
      <c r="Q1911" s="39">
        <f>IF(F1911="","",COUNTIFS(ex_chave_oc,F1911,ex_cancelada,"&lt;&gt;Sim"))</f>
        <v/>
      </c>
      <c r="R1911" s="51">
        <f>IF(P1911="","",IF(AND(P1911=1,N(Q1911)&gt;0),1,0))</f>
        <v/>
      </c>
      <c r="S1911" s="30">
        <f>IF(P1911="","",IF(F1911="","ERRO: data prevista ausente ou inválida",IF(O1911=0,"Duplicada: contada uma vez",IF(N(G1911)=0,"ERRO: tarefa fora do Plano Mestre",IF(P1911=0,"Tarefa retirada do plano: não conta","OK")))))</f>
        <v/>
      </c>
    </row>
    <row r="1912">
      <c r="A1912" s="29" t="n"/>
      <c r="B1912" s="25" t="n"/>
      <c r="C1912" s="49" t="n"/>
      <c r="D1912" s="29" t="n"/>
      <c r="E1912" s="23">
        <f>IF(OR(A1912="",B1912=""),"",A1912&amp;"|"&amp;B1912)</f>
        <v/>
      </c>
      <c r="F1912" s="30">
        <f>IF(OR(E1912="",NOT(ISNUMBER(C1912))),"",E1912&amp;"|"&amp;YEAR(C1912)&amp;"-"&amp;RIGHT("0"&amp;MONTH(C1912),2)&amp;"-"&amp;RIGHT("0"&amp;DAY(C1912),2))</f>
        <v/>
      </c>
      <c r="G1912" s="26">
        <f>IF(E1912="","",IFERROR(MATCH(E1912,pl_chave,0),0))</f>
        <v/>
      </c>
      <c r="H1912" s="23">
        <f>IF(G1912="","",IF(G1912=0,"Tarefa fora do plano",INDEX(pl_tag,G1912)))</f>
        <v/>
      </c>
      <c r="I1912" s="30">
        <f>IF(N(G1912)=0,"",INDEX(pl_atividade,G1912))</f>
        <v/>
      </c>
      <c r="J1912" s="50">
        <f>IF(N(G1912)=0,"",INDEX(pl_especialidade,G1912))</f>
        <v/>
      </c>
      <c r="K1912" s="28">
        <f>IF(N(G1912)=0,"",INDEX(pl_duracao,G1912))</f>
        <v/>
      </c>
      <c r="L1912" s="39">
        <f>IF(ISNUMBER(C1912),YEAR(C1912),"")</f>
        <v/>
      </c>
      <c r="M1912" s="39">
        <f>IF(ISNUMBER(C1912),MONTH(C1912),"")</f>
        <v/>
      </c>
      <c r="N1912" s="23">
        <f>IF(L1912="","",IF(NOT(ISNUMBER(crono_ano)),"Informe o ano",IF(L1912&lt;crono_ano,"Antes do ano",IF(L1912&gt;crono_ano,"Depois do ano","No ano"))))</f>
        <v/>
      </c>
      <c r="O1912" s="39">
        <f>IF(F1912="","",IF(COUNTIF(F$7:F1912,F1912)=1,1,0))</f>
        <v/>
      </c>
      <c r="P1912" s="39">
        <f>IF(A1912&amp;B1912&amp;C1912="","",IF(AND(O1912=1,N(G1912)&gt;0),IF(INDEX(pl_ativa,MAX(1,N(G1912)))="Sim",1,0),0))</f>
        <v/>
      </c>
      <c r="Q1912" s="39">
        <f>IF(F1912="","",COUNTIFS(ex_chave_oc,F1912,ex_cancelada,"&lt;&gt;Sim"))</f>
        <v/>
      </c>
      <c r="R1912" s="51">
        <f>IF(P1912="","",IF(AND(P1912=1,N(Q1912)&gt;0),1,0))</f>
        <v/>
      </c>
      <c r="S1912" s="30">
        <f>IF(P1912="","",IF(F1912="","ERRO: data prevista ausente ou inválida",IF(O1912=0,"Duplicada: contada uma vez",IF(N(G1912)=0,"ERRO: tarefa fora do Plano Mestre",IF(P1912=0,"Tarefa retirada do plano: não conta","OK")))))</f>
        <v/>
      </c>
    </row>
    <row r="1913">
      <c r="A1913" s="29" t="n"/>
      <c r="B1913" s="25" t="n"/>
      <c r="C1913" s="49" t="n"/>
      <c r="D1913" s="29" t="n"/>
      <c r="E1913" s="23">
        <f>IF(OR(A1913="",B1913=""),"",A1913&amp;"|"&amp;B1913)</f>
        <v/>
      </c>
      <c r="F1913" s="30">
        <f>IF(OR(E1913="",NOT(ISNUMBER(C1913))),"",E1913&amp;"|"&amp;YEAR(C1913)&amp;"-"&amp;RIGHT("0"&amp;MONTH(C1913),2)&amp;"-"&amp;RIGHT("0"&amp;DAY(C1913),2))</f>
        <v/>
      </c>
      <c r="G1913" s="26">
        <f>IF(E1913="","",IFERROR(MATCH(E1913,pl_chave,0),0))</f>
        <v/>
      </c>
      <c r="H1913" s="23">
        <f>IF(G1913="","",IF(G1913=0,"Tarefa fora do plano",INDEX(pl_tag,G1913)))</f>
        <v/>
      </c>
      <c r="I1913" s="30">
        <f>IF(N(G1913)=0,"",INDEX(pl_atividade,G1913))</f>
        <v/>
      </c>
      <c r="J1913" s="50">
        <f>IF(N(G1913)=0,"",INDEX(pl_especialidade,G1913))</f>
        <v/>
      </c>
      <c r="K1913" s="28">
        <f>IF(N(G1913)=0,"",INDEX(pl_duracao,G1913))</f>
        <v/>
      </c>
      <c r="L1913" s="39">
        <f>IF(ISNUMBER(C1913),YEAR(C1913),"")</f>
        <v/>
      </c>
      <c r="M1913" s="39">
        <f>IF(ISNUMBER(C1913),MONTH(C1913),"")</f>
        <v/>
      </c>
      <c r="N1913" s="23">
        <f>IF(L1913="","",IF(NOT(ISNUMBER(crono_ano)),"Informe o ano",IF(L1913&lt;crono_ano,"Antes do ano",IF(L1913&gt;crono_ano,"Depois do ano","No ano"))))</f>
        <v/>
      </c>
      <c r="O1913" s="39">
        <f>IF(F1913="","",IF(COUNTIF(F$7:F1913,F1913)=1,1,0))</f>
        <v/>
      </c>
      <c r="P1913" s="39">
        <f>IF(A1913&amp;B1913&amp;C1913="","",IF(AND(O1913=1,N(G1913)&gt;0),IF(INDEX(pl_ativa,MAX(1,N(G1913)))="Sim",1,0),0))</f>
        <v/>
      </c>
      <c r="Q1913" s="39">
        <f>IF(F1913="","",COUNTIFS(ex_chave_oc,F1913,ex_cancelada,"&lt;&gt;Sim"))</f>
        <v/>
      </c>
      <c r="R1913" s="51">
        <f>IF(P1913="","",IF(AND(P1913=1,N(Q1913)&gt;0),1,0))</f>
        <v/>
      </c>
      <c r="S1913" s="30">
        <f>IF(P1913="","",IF(F1913="","ERRO: data prevista ausente ou inválida",IF(O1913=0,"Duplicada: contada uma vez",IF(N(G1913)=0,"ERRO: tarefa fora do Plano Mestre",IF(P1913=0,"Tarefa retirada do plano: não conta","OK")))))</f>
        <v/>
      </c>
    </row>
    <row r="1914">
      <c r="A1914" s="29" t="n"/>
      <c r="B1914" s="25" t="n"/>
      <c r="C1914" s="49" t="n"/>
      <c r="D1914" s="29" t="n"/>
      <c r="E1914" s="23">
        <f>IF(OR(A1914="",B1914=""),"",A1914&amp;"|"&amp;B1914)</f>
        <v/>
      </c>
      <c r="F1914" s="30">
        <f>IF(OR(E1914="",NOT(ISNUMBER(C1914))),"",E1914&amp;"|"&amp;YEAR(C1914)&amp;"-"&amp;RIGHT("0"&amp;MONTH(C1914),2)&amp;"-"&amp;RIGHT("0"&amp;DAY(C1914),2))</f>
        <v/>
      </c>
      <c r="G1914" s="26">
        <f>IF(E1914="","",IFERROR(MATCH(E1914,pl_chave,0),0))</f>
        <v/>
      </c>
      <c r="H1914" s="23">
        <f>IF(G1914="","",IF(G1914=0,"Tarefa fora do plano",INDEX(pl_tag,G1914)))</f>
        <v/>
      </c>
      <c r="I1914" s="30">
        <f>IF(N(G1914)=0,"",INDEX(pl_atividade,G1914))</f>
        <v/>
      </c>
      <c r="J1914" s="50">
        <f>IF(N(G1914)=0,"",INDEX(pl_especialidade,G1914))</f>
        <v/>
      </c>
      <c r="K1914" s="28">
        <f>IF(N(G1914)=0,"",INDEX(pl_duracao,G1914))</f>
        <v/>
      </c>
      <c r="L1914" s="39">
        <f>IF(ISNUMBER(C1914),YEAR(C1914),"")</f>
        <v/>
      </c>
      <c r="M1914" s="39">
        <f>IF(ISNUMBER(C1914),MONTH(C1914),"")</f>
        <v/>
      </c>
      <c r="N1914" s="23">
        <f>IF(L1914="","",IF(NOT(ISNUMBER(crono_ano)),"Informe o ano",IF(L1914&lt;crono_ano,"Antes do ano",IF(L1914&gt;crono_ano,"Depois do ano","No ano"))))</f>
        <v/>
      </c>
      <c r="O1914" s="39">
        <f>IF(F1914="","",IF(COUNTIF(F$7:F1914,F1914)=1,1,0))</f>
        <v/>
      </c>
      <c r="P1914" s="39">
        <f>IF(A1914&amp;B1914&amp;C1914="","",IF(AND(O1914=1,N(G1914)&gt;0),IF(INDEX(pl_ativa,MAX(1,N(G1914)))="Sim",1,0),0))</f>
        <v/>
      </c>
      <c r="Q1914" s="39">
        <f>IF(F1914="","",COUNTIFS(ex_chave_oc,F1914,ex_cancelada,"&lt;&gt;Sim"))</f>
        <v/>
      </c>
      <c r="R1914" s="51">
        <f>IF(P1914="","",IF(AND(P1914=1,N(Q1914)&gt;0),1,0))</f>
        <v/>
      </c>
      <c r="S1914" s="30">
        <f>IF(P1914="","",IF(F1914="","ERRO: data prevista ausente ou inválida",IF(O1914=0,"Duplicada: contada uma vez",IF(N(G1914)=0,"ERRO: tarefa fora do Plano Mestre",IF(P1914=0,"Tarefa retirada do plano: não conta","OK")))))</f>
        <v/>
      </c>
    </row>
    <row r="1915">
      <c r="A1915" s="29" t="n"/>
      <c r="B1915" s="25" t="n"/>
      <c r="C1915" s="49" t="n"/>
      <c r="D1915" s="29" t="n"/>
      <c r="E1915" s="23">
        <f>IF(OR(A1915="",B1915=""),"",A1915&amp;"|"&amp;B1915)</f>
        <v/>
      </c>
      <c r="F1915" s="30">
        <f>IF(OR(E1915="",NOT(ISNUMBER(C1915))),"",E1915&amp;"|"&amp;YEAR(C1915)&amp;"-"&amp;RIGHT("0"&amp;MONTH(C1915),2)&amp;"-"&amp;RIGHT("0"&amp;DAY(C1915),2))</f>
        <v/>
      </c>
      <c r="G1915" s="26">
        <f>IF(E1915="","",IFERROR(MATCH(E1915,pl_chave,0),0))</f>
        <v/>
      </c>
      <c r="H1915" s="23">
        <f>IF(G1915="","",IF(G1915=0,"Tarefa fora do plano",INDEX(pl_tag,G1915)))</f>
        <v/>
      </c>
      <c r="I1915" s="30">
        <f>IF(N(G1915)=0,"",INDEX(pl_atividade,G1915))</f>
        <v/>
      </c>
      <c r="J1915" s="50">
        <f>IF(N(G1915)=0,"",INDEX(pl_especialidade,G1915))</f>
        <v/>
      </c>
      <c r="K1915" s="28">
        <f>IF(N(G1915)=0,"",INDEX(pl_duracao,G1915))</f>
        <v/>
      </c>
      <c r="L1915" s="39">
        <f>IF(ISNUMBER(C1915),YEAR(C1915),"")</f>
        <v/>
      </c>
      <c r="M1915" s="39">
        <f>IF(ISNUMBER(C1915),MONTH(C1915),"")</f>
        <v/>
      </c>
      <c r="N1915" s="23">
        <f>IF(L1915="","",IF(NOT(ISNUMBER(crono_ano)),"Informe o ano",IF(L1915&lt;crono_ano,"Antes do ano",IF(L1915&gt;crono_ano,"Depois do ano","No ano"))))</f>
        <v/>
      </c>
      <c r="O1915" s="39">
        <f>IF(F1915="","",IF(COUNTIF(F$7:F1915,F1915)=1,1,0))</f>
        <v/>
      </c>
      <c r="P1915" s="39">
        <f>IF(A1915&amp;B1915&amp;C1915="","",IF(AND(O1915=1,N(G1915)&gt;0),IF(INDEX(pl_ativa,MAX(1,N(G1915)))="Sim",1,0),0))</f>
        <v/>
      </c>
      <c r="Q1915" s="39">
        <f>IF(F1915="","",COUNTIFS(ex_chave_oc,F1915,ex_cancelada,"&lt;&gt;Sim"))</f>
        <v/>
      </c>
      <c r="R1915" s="51">
        <f>IF(P1915="","",IF(AND(P1915=1,N(Q1915)&gt;0),1,0))</f>
        <v/>
      </c>
      <c r="S1915" s="30">
        <f>IF(P1915="","",IF(F1915="","ERRO: data prevista ausente ou inválida",IF(O1915=0,"Duplicada: contada uma vez",IF(N(G1915)=0,"ERRO: tarefa fora do Plano Mestre",IF(P1915=0,"Tarefa retirada do plano: não conta","OK")))))</f>
        <v/>
      </c>
    </row>
    <row r="1916">
      <c r="A1916" s="29" t="n"/>
      <c r="B1916" s="25" t="n"/>
      <c r="C1916" s="49" t="n"/>
      <c r="D1916" s="29" t="n"/>
      <c r="E1916" s="23">
        <f>IF(OR(A1916="",B1916=""),"",A1916&amp;"|"&amp;B1916)</f>
        <v/>
      </c>
      <c r="F1916" s="30">
        <f>IF(OR(E1916="",NOT(ISNUMBER(C1916))),"",E1916&amp;"|"&amp;YEAR(C1916)&amp;"-"&amp;RIGHT("0"&amp;MONTH(C1916),2)&amp;"-"&amp;RIGHT("0"&amp;DAY(C1916),2))</f>
        <v/>
      </c>
      <c r="G1916" s="26">
        <f>IF(E1916="","",IFERROR(MATCH(E1916,pl_chave,0),0))</f>
        <v/>
      </c>
      <c r="H1916" s="23">
        <f>IF(G1916="","",IF(G1916=0,"Tarefa fora do plano",INDEX(pl_tag,G1916)))</f>
        <v/>
      </c>
      <c r="I1916" s="30">
        <f>IF(N(G1916)=0,"",INDEX(pl_atividade,G1916))</f>
        <v/>
      </c>
      <c r="J1916" s="50">
        <f>IF(N(G1916)=0,"",INDEX(pl_especialidade,G1916))</f>
        <v/>
      </c>
      <c r="K1916" s="28">
        <f>IF(N(G1916)=0,"",INDEX(pl_duracao,G1916))</f>
        <v/>
      </c>
      <c r="L1916" s="39">
        <f>IF(ISNUMBER(C1916),YEAR(C1916),"")</f>
        <v/>
      </c>
      <c r="M1916" s="39">
        <f>IF(ISNUMBER(C1916),MONTH(C1916),"")</f>
        <v/>
      </c>
      <c r="N1916" s="23">
        <f>IF(L1916="","",IF(NOT(ISNUMBER(crono_ano)),"Informe o ano",IF(L1916&lt;crono_ano,"Antes do ano",IF(L1916&gt;crono_ano,"Depois do ano","No ano"))))</f>
        <v/>
      </c>
      <c r="O1916" s="39">
        <f>IF(F1916="","",IF(COUNTIF(F$7:F1916,F1916)=1,1,0))</f>
        <v/>
      </c>
      <c r="P1916" s="39">
        <f>IF(A1916&amp;B1916&amp;C1916="","",IF(AND(O1916=1,N(G1916)&gt;0),IF(INDEX(pl_ativa,MAX(1,N(G1916)))="Sim",1,0),0))</f>
        <v/>
      </c>
      <c r="Q1916" s="39">
        <f>IF(F1916="","",COUNTIFS(ex_chave_oc,F1916,ex_cancelada,"&lt;&gt;Sim"))</f>
        <v/>
      </c>
      <c r="R1916" s="51">
        <f>IF(P1916="","",IF(AND(P1916=1,N(Q1916)&gt;0),1,0))</f>
        <v/>
      </c>
      <c r="S1916" s="30">
        <f>IF(P1916="","",IF(F1916="","ERRO: data prevista ausente ou inválida",IF(O1916=0,"Duplicada: contada uma vez",IF(N(G1916)=0,"ERRO: tarefa fora do Plano Mestre",IF(P1916=0,"Tarefa retirada do plano: não conta","OK")))))</f>
        <v/>
      </c>
    </row>
    <row r="1917">
      <c r="A1917" s="29" t="n"/>
      <c r="B1917" s="25" t="n"/>
      <c r="C1917" s="49" t="n"/>
      <c r="D1917" s="29" t="n"/>
      <c r="E1917" s="23">
        <f>IF(OR(A1917="",B1917=""),"",A1917&amp;"|"&amp;B1917)</f>
        <v/>
      </c>
      <c r="F1917" s="30">
        <f>IF(OR(E1917="",NOT(ISNUMBER(C1917))),"",E1917&amp;"|"&amp;YEAR(C1917)&amp;"-"&amp;RIGHT("0"&amp;MONTH(C1917),2)&amp;"-"&amp;RIGHT("0"&amp;DAY(C1917),2))</f>
        <v/>
      </c>
      <c r="G1917" s="26">
        <f>IF(E1917="","",IFERROR(MATCH(E1917,pl_chave,0),0))</f>
        <v/>
      </c>
      <c r="H1917" s="23">
        <f>IF(G1917="","",IF(G1917=0,"Tarefa fora do plano",INDEX(pl_tag,G1917)))</f>
        <v/>
      </c>
      <c r="I1917" s="30">
        <f>IF(N(G1917)=0,"",INDEX(pl_atividade,G1917))</f>
        <v/>
      </c>
      <c r="J1917" s="50">
        <f>IF(N(G1917)=0,"",INDEX(pl_especialidade,G1917))</f>
        <v/>
      </c>
      <c r="K1917" s="28">
        <f>IF(N(G1917)=0,"",INDEX(pl_duracao,G1917))</f>
        <v/>
      </c>
      <c r="L1917" s="39">
        <f>IF(ISNUMBER(C1917),YEAR(C1917),"")</f>
        <v/>
      </c>
      <c r="M1917" s="39">
        <f>IF(ISNUMBER(C1917),MONTH(C1917),"")</f>
        <v/>
      </c>
      <c r="N1917" s="23">
        <f>IF(L1917="","",IF(NOT(ISNUMBER(crono_ano)),"Informe o ano",IF(L1917&lt;crono_ano,"Antes do ano",IF(L1917&gt;crono_ano,"Depois do ano","No ano"))))</f>
        <v/>
      </c>
      <c r="O1917" s="39">
        <f>IF(F1917="","",IF(COUNTIF(F$7:F1917,F1917)=1,1,0))</f>
        <v/>
      </c>
      <c r="P1917" s="39">
        <f>IF(A1917&amp;B1917&amp;C1917="","",IF(AND(O1917=1,N(G1917)&gt;0),IF(INDEX(pl_ativa,MAX(1,N(G1917)))="Sim",1,0),0))</f>
        <v/>
      </c>
      <c r="Q1917" s="39">
        <f>IF(F1917="","",COUNTIFS(ex_chave_oc,F1917,ex_cancelada,"&lt;&gt;Sim"))</f>
        <v/>
      </c>
      <c r="R1917" s="51">
        <f>IF(P1917="","",IF(AND(P1917=1,N(Q1917)&gt;0),1,0))</f>
        <v/>
      </c>
      <c r="S1917" s="30">
        <f>IF(P1917="","",IF(F1917="","ERRO: data prevista ausente ou inválida",IF(O1917=0,"Duplicada: contada uma vez",IF(N(G1917)=0,"ERRO: tarefa fora do Plano Mestre",IF(P1917=0,"Tarefa retirada do plano: não conta","OK")))))</f>
        <v/>
      </c>
    </row>
    <row r="1918">
      <c r="A1918" s="29" t="n"/>
      <c r="B1918" s="25" t="n"/>
      <c r="C1918" s="49" t="n"/>
      <c r="D1918" s="29" t="n"/>
      <c r="E1918" s="23">
        <f>IF(OR(A1918="",B1918=""),"",A1918&amp;"|"&amp;B1918)</f>
        <v/>
      </c>
      <c r="F1918" s="30">
        <f>IF(OR(E1918="",NOT(ISNUMBER(C1918))),"",E1918&amp;"|"&amp;YEAR(C1918)&amp;"-"&amp;RIGHT("0"&amp;MONTH(C1918),2)&amp;"-"&amp;RIGHT("0"&amp;DAY(C1918),2))</f>
        <v/>
      </c>
      <c r="G1918" s="26">
        <f>IF(E1918="","",IFERROR(MATCH(E1918,pl_chave,0),0))</f>
        <v/>
      </c>
      <c r="H1918" s="23">
        <f>IF(G1918="","",IF(G1918=0,"Tarefa fora do plano",INDEX(pl_tag,G1918)))</f>
        <v/>
      </c>
      <c r="I1918" s="30">
        <f>IF(N(G1918)=0,"",INDEX(pl_atividade,G1918))</f>
        <v/>
      </c>
      <c r="J1918" s="50">
        <f>IF(N(G1918)=0,"",INDEX(pl_especialidade,G1918))</f>
        <v/>
      </c>
      <c r="K1918" s="28">
        <f>IF(N(G1918)=0,"",INDEX(pl_duracao,G1918))</f>
        <v/>
      </c>
      <c r="L1918" s="39">
        <f>IF(ISNUMBER(C1918),YEAR(C1918),"")</f>
        <v/>
      </c>
      <c r="M1918" s="39">
        <f>IF(ISNUMBER(C1918),MONTH(C1918),"")</f>
        <v/>
      </c>
      <c r="N1918" s="23">
        <f>IF(L1918="","",IF(NOT(ISNUMBER(crono_ano)),"Informe o ano",IF(L1918&lt;crono_ano,"Antes do ano",IF(L1918&gt;crono_ano,"Depois do ano","No ano"))))</f>
        <v/>
      </c>
      <c r="O1918" s="39">
        <f>IF(F1918="","",IF(COUNTIF(F$7:F1918,F1918)=1,1,0))</f>
        <v/>
      </c>
      <c r="P1918" s="39">
        <f>IF(A1918&amp;B1918&amp;C1918="","",IF(AND(O1918=1,N(G1918)&gt;0),IF(INDEX(pl_ativa,MAX(1,N(G1918)))="Sim",1,0),0))</f>
        <v/>
      </c>
      <c r="Q1918" s="39">
        <f>IF(F1918="","",COUNTIFS(ex_chave_oc,F1918,ex_cancelada,"&lt;&gt;Sim"))</f>
        <v/>
      </c>
      <c r="R1918" s="51">
        <f>IF(P1918="","",IF(AND(P1918=1,N(Q1918)&gt;0),1,0))</f>
        <v/>
      </c>
      <c r="S1918" s="30">
        <f>IF(P1918="","",IF(F1918="","ERRO: data prevista ausente ou inválida",IF(O1918=0,"Duplicada: contada uma vez",IF(N(G1918)=0,"ERRO: tarefa fora do Plano Mestre",IF(P1918=0,"Tarefa retirada do plano: não conta","OK")))))</f>
        <v/>
      </c>
    </row>
    <row r="1919">
      <c r="A1919" s="29" t="n"/>
      <c r="B1919" s="25" t="n"/>
      <c r="C1919" s="49" t="n"/>
      <c r="D1919" s="29" t="n"/>
      <c r="E1919" s="23">
        <f>IF(OR(A1919="",B1919=""),"",A1919&amp;"|"&amp;B1919)</f>
        <v/>
      </c>
      <c r="F1919" s="30">
        <f>IF(OR(E1919="",NOT(ISNUMBER(C1919))),"",E1919&amp;"|"&amp;YEAR(C1919)&amp;"-"&amp;RIGHT("0"&amp;MONTH(C1919),2)&amp;"-"&amp;RIGHT("0"&amp;DAY(C1919),2))</f>
        <v/>
      </c>
      <c r="G1919" s="26">
        <f>IF(E1919="","",IFERROR(MATCH(E1919,pl_chave,0),0))</f>
        <v/>
      </c>
      <c r="H1919" s="23">
        <f>IF(G1919="","",IF(G1919=0,"Tarefa fora do plano",INDEX(pl_tag,G1919)))</f>
        <v/>
      </c>
      <c r="I1919" s="30">
        <f>IF(N(G1919)=0,"",INDEX(pl_atividade,G1919))</f>
        <v/>
      </c>
      <c r="J1919" s="50">
        <f>IF(N(G1919)=0,"",INDEX(pl_especialidade,G1919))</f>
        <v/>
      </c>
      <c r="K1919" s="28">
        <f>IF(N(G1919)=0,"",INDEX(pl_duracao,G1919))</f>
        <v/>
      </c>
      <c r="L1919" s="39">
        <f>IF(ISNUMBER(C1919),YEAR(C1919),"")</f>
        <v/>
      </c>
      <c r="M1919" s="39">
        <f>IF(ISNUMBER(C1919),MONTH(C1919),"")</f>
        <v/>
      </c>
      <c r="N1919" s="23">
        <f>IF(L1919="","",IF(NOT(ISNUMBER(crono_ano)),"Informe o ano",IF(L1919&lt;crono_ano,"Antes do ano",IF(L1919&gt;crono_ano,"Depois do ano","No ano"))))</f>
        <v/>
      </c>
      <c r="O1919" s="39">
        <f>IF(F1919="","",IF(COUNTIF(F$7:F1919,F1919)=1,1,0))</f>
        <v/>
      </c>
      <c r="P1919" s="39">
        <f>IF(A1919&amp;B1919&amp;C1919="","",IF(AND(O1919=1,N(G1919)&gt;0),IF(INDEX(pl_ativa,MAX(1,N(G1919)))="Sim",1,0),0))</f>
        <v/>
      </c>
      <c r="Q1919" s="39">
        <f>IF(F1919="","",COUNTIFS(ex_chave_oc,F1919,ex_cancelada,"&lt;&gt;Sim"))</f>
        <v/>
      </c>
      <c r="R1919" s="51">
        <f>IF(P1919="","",IF(AND(P1919=1,N(Q1919)&gt;0),1,0))</f>
        <v/>
      </c>
      <c r="S1919" s="30">
        <f>IF(P1919="","",IF(F1919="","ERRO: data prevista ausente ou inválida",IF(O1919=0,"Duplicada: contada uma vez",IF(N(G1919)=0,"ERRO: tarefa fora do Plano Mestre",IF(P1919=0,"Tarefa retirada do plano: não conta","OK")))))</f>
        <v/>
      </c>
    </row>
    <row r="1920">
      <c r="A1920" s="29" t="n"/>
      <c r="B1920" s="25" t="n"/>
      <c r="C1920" s="49" t="n"/>
      <c r="D1920" s="29" t="n"/>
      <c r="E1920" s="23">
        <f>IF(OR(A1920="",B1920=""),"",A1920&amp;"|"&amp;B1920)</f>
        <v/>
      </c>
      <c r="F1920" s="30">
        <f>IF(OR(E1920="",NOT(ISNUMBER(C1920))),"",E1920&amp;"|"&amp;YEAR(C1920)&amp;"-"&amp;RIGHT("0"&amp;MONTH(C1920),2)&amp;"-"&amp;RIGHT("0"&amp;DAY(C1920),2))</f>
        <v/>
      </c>
      <c r="G1920" s="26">
        <f>IF(E1920="","",IFERROR(MATCH(E1920,pl_chave,0),0))</f>
        <v/>
      </c>
      <c r="H1920" s="23">
        <f>IF(G1920="","",IF(G1920=0,"Tarefa fora do plano",INDEX(pl_tag,G1920)))</f>
        <v/>
      </c>
      <c r="I1920" s="30">
        <f>IF(N(G1920)=0,"",INDEX(pl_atividade,G1920))</f>
        <v/>
      </c>
      <c r="J1920" s="50">
        <f>IF(N(G1920)=0,"",INDEX(pl_especialidade,G1920))</f>
        <v/>
      </c>
      <c r="K1920" s="28">
        <f>IF(N(G1920)=0,"",INDEX(pl_duracao,G1920))</f>
        <v/>
      </c>
      <c r="L1920" s="39">
        <f>IF(ISNUMBER(C1920),YEAR(C1920),"")</f>
        <v/>
      </c>
      <c r="M1920" s="39">
        <f>IF(ISNUMBER(C1920),MONTH(C1920),"")</f>
        <v/>
      </c>
      <c r="N1920" s="23">
        <f>IF(L1920="","",IF(NOT(ISNUMBER(crono_ano)),"Informe o ano",IF(L1920&lt;crono_ano,"Antes do ano",IF(L1920&gt;crono_ano,"Depois do ano","No ano"))))</f>
        <v/>
      </c>
      <c r="O1920" s="39">
        <f>IF(F1920="","",IF(COUNTIF(F$7:F1920,F1920)=1,1,0))</f>
        <v/>
      </c>
      <c r="P1920" s="39">
        <f>IF(A1920&amp;B1920&amp;C1920="","",IF(AND(O1920=1,N(G1920)&gt;0),IF(INDEX(pl_ativa,MAX(1,N(G1920)))="Sim",1,0),0))</f>
        <v/>
      </c>
      <c r="Q1920" s="39">
        <f>IF(F1920="","",COUNTIFS(ex_chave_oc,F1920,ex_cancelada,"&lt;&gt;Sim"))</f>
        <v/>
      </c>
      <c r="R1920" s="51">
        <f>IF(P1920="","",IF(AND(P1920=1,N(Q1920)&gt;0),1,0))</f>
        <v/>
      </c>
      <c r="S1920" s="30">
        <f>IF(P1920="","",IF(F1920="","ERRO: data prevista ausente ou inválida",IF(O1920=0,"Duplicada: contada uma vez",IF(N(G1920)=0,"ERRO: tarefa fora do Plano Mestre",IF(P1920=0,"Tarefa retirada do plano: não conta","OK")))))</f>
        <v/>
      </c>
    </row>
    <row r="1921">
      <c r="A1921" s="29" t="n"/>
      <c r="B1921" s="25" t="n"/>
      <c r="C1921" s="49" t="n"/>
      <c r="D1921" s="29" t="n"/>
      <c r="E1921" s="23">
        <f>IF(OR(A1921="",B1921=""),"",A1921&amp;"|"&amp;B1921)</f>
        <v/>
      </c>
      <c r="F1921" s="30">
        <f>IF(OR(E1921="",NOT(ISNUMBER(C1921))),"",E1921&amp;"|"&amp;YEAR(C1921)&amp;"-"&amp;RIGHT("0"&amp;MONTH(C1921),2)&amp;"-"&amp;RIGHT("0"&amp;DAY(C1921),2))</f>
        <v/>
      </c>
      <c r="G1921" s="26">
        <f>IF(E1921="","",IFERROR(MATCH(E1921,pl_chave,0),0))</f>
        <v/>
      </c>
      <c r="H1921" s="23">
        <f>IF(G1921="","",IF(G1921=0,"Tarefa fora do plano",INDEX(pl_tag,G1921)))</f>
        <v/>
      </c>
      <c r="I1921" s="30">
        <f>IF(N(G1921)=0,"",INDEX(pl_atividade,G1921))</f>
        <v/>
      </c>
      <c r="J1921" s="50">
        <f>IF(N(G1921)=0,"",INDEX(pl_especialidade,G1921))</f>
        <v/>
      </c>
      <c r="K1921" s="28">
        <f>IF(N(G1921)=0,"",INDEX(pl_duracao,G1921))</f>
        <v/>
      </c>
      <c r="L1921" s="39">
        <f>IF(ISNUMBER(C1921),YEAR(C1921),"")</f>
        <v/>
      </c>
      <c r="M1921" s="39">
        <f>IF(ISNUMBER(C1921),MONTH(C1921),"")</f>
        <v/>
      </c>
      <c r="N1921" s="23">
        <f>IF(L1921="","",IF(NOT(ISNUMBER(crono_ano)),"Informe o ano",IF(L1921&lt;crono_ano,"Antes do ano",IF(L1921&gt;crono_ano,"Depois do ano","No ano"))))</f>
        <v/>
      </c>
      <c r="O1921" s="39">
        <f>IF(F1921="","",IF(COUNTIF(F$7:F1921,F1921)=1,1,0))</f>
        <v/>
      </c>
      <c r="P1921" s="39">
        <f>IF(A1921&amp;B1921&amp;C1921="","",IF(AND(O1921=1,N(G1921)&gt;0),IF(INDEX(pl_ativa,MAX(1,N(G1921)))="Sim",1,0),0))</f>
        <v/>
      </c>
      <c r="Q1921" s="39">
        <f>IF(F1921="","",COUNTIFS(ex_chave_oc,F1921,ex_cancelada,"&lt;&gt;Sim"))</f>
        <v/>
      </c>
      <c r="R1921" s="51">
        <f>IF(P1921="","",IF(AND(P1921=1,N(Q1921)&gt;0),1,0))</f>
        <v/>
      </c>
      <c r="S1921" s="30">
        <f>IF(P1921="","",IF(F1921="","ERRO: data prevista ausente ou inválida",IF(O1921=0,"Duplicada: contada uma vez",IF(N(G1921)=0,"ERRO: tarefa fora do Plano Mestre",IF(P1921=0,"Tarefa retirada do plano: não conta","OK")))))</f>
        <v/>
      </c>
    </row>
    <row r="1922">
      <c r="A1922" s="29" t="n"/>
      <c r="B1922" s="25" t="n"/>
      <c r="C1922" s="49" t="n"/>
      <c r="D1922" s="29" t="n"/>
      <c r="E1922" s="23">
        <f>IF(OR(A1922="",B1922=""),"",A1922&amp;"|"&amp;B1922)</f>
        <v/>
      </c>
      <c r="F1922" s="30">
        <f>IF(OR(E1922="",NOT(ISNUMBER(C1922))),"",E1922&amp;"|"&amp;YEAR(C1922)&amp;"-"&amp;RIGHT("0"&amp;MONTH(C1922),2)&amp;"-"&amp;RIGHT("0"&amp;DAY(C1922),2))</f>
        <v/>
      </c>
      <c r="G1922" s="26">
        <f>IF(E1922="","",IFERROR(MATCH(E1922,pl_chave,0),0))</f>
        <v/>
      </c>
      <c r="H1922" s="23">
        <f>IF(G1922="","",IF(G1922=0,"Tarefa fora do plano",INDEX(pl_tag,G1922)))</f>
        <v/>
      </c>
      <c r="I1922" s="30">
        <f>IF(N(G1922)=0,"",INDEX(pl_atividade,G1922))</f>
        <v/>
      </c>
      <c r="J1922" s="50">
        <f>IF(N(G1922)=0,"",INDEX(pl_especialidade,G1922))</f>
        <v/>
      </c>
      <c r="K1922" s="28">
        <f>IF(N(G1922)=0,"",INDEX(pl_duracao,G1922))</f>
        <v/>
      </c>
      <c r="L1922" s="39">
        <f>IF(ISNUMBER(C1922),YEAR(C1922),"")</f>
        <v/>
      </c>
      <c r="M1922" s="39">
        <f>IF(ISNUMBER(C1922),MONTH(C1922),"")</f>
        <v/>
      </c>
      <c r="N1922" s="23">
        <f>IF(L1922="","",IF(NOT(ISNUMBER(crono_ano)),"Informe o ano",IF(L1922&lt;crono_ano,"Antes do ano",IF(L1922&gt;crono_ano,"Depois do ano","No ano"))))</f>
        <v/>
      </c>
      <c r="O1922" s="39">
        <f>IF(F1922="","",IF(COUNTIF(F$7:F1922,F1922)=1,1,0))</f>
        <v/>
      </c>
      <c r="P1922" s="39">
        <f>IF(A1922&amp;B1922&amp;C1922="","",IF(AND(O1922=1,N(G1922)&gt;0),IF(INDEX(pl_ativa,MAX(1,N(G1922)))="Sim",1,0),0))</f>
        <v/>
      </c>
      <c r="Q1922" s="39">
        <f>IF(F1922="","",COUNTIFS(ex_chave_oc,F1922,ex_cancelada,"&lt;&gt;Sim"))</f>
        <v/>
      </c>
      <c r="R1922" s="51">
        <f>IF(P1922="","",IF(AND(P1922=1,N(Q1922)&gt;0),1,0))</f>
        <v/>
      </c>
      <c r="S1922" s="30">
        <f>IF(P1922="","",IF(F1922="","ERRO: data prevista ausente ou inválida",IF(O1922=0,"Duplicada: contada uma vez",IF(N(G1922)=0,"ERRO: tarefa fora do Plano Mestre",IF(P1922=0,"Tarefa retirada do plano: não conta","OK")))))</f>
        <v/>
      </c>
    </row>
    <row r="1923">
      <c r="A1923" s="29" t="n"/>
      <c r="B1923" s="25" t="n"/>
      <c r="C1923" s="49" t="n"/>
      <c r="D1923" s="29" t="n"/>
      <c r="E1923" s="23">
        <f>IF(OR(A1923="",B1923=""),"",A1923&amp;"|"&amp;B1923)</f>
        <v/>
      </c>
      <c r="F1923" s="30">
        <f>IF(OR(E1923="",NOT(ISNUMBER(C1923))),"",E1923&amp;"|"&amp;YEAR(C1923)&amp;"-"&amp;RIGHT("0"&amp;MONTH(C1923),2)&amp;"-"&amp;RIGHT("0"&amp;DAY(C1923),2))</f>
        <v/>
      </c>
      <c r="G1923" s="26">
        <f>IF(E1923="","",IFERROR(MATCH(E1923,pl_chave,0),0))</f>
        <v/>
      </c>
      <c r="H1923" s="23">
        <f>IF(G1923="","",IF(G1923=0,"Tarefa fora do plano",INDEX(pl_tag,G1923)))</f>
        <v/>
      </c>
      <c r="I1923" s="30">
        <f>IF(N(G1923)=0,"",INDEX(pl_atividade,G1923))</f>
        <v/>
      </c>
      <c r="J1923" s="50">
        <f>IF(N(G1923)=0,"",INDEX(pl_especialidade,G1923))</f>
        <v/>
      </c>
      <c r="K1923" s="28">
        <f>IF(N(G1923)=0,"",INDEX(pl_duracao,G1923))</f>
        <v/>
      </c>
      <c r="L1923" s="39">
        <f>IF(ISNUMBER(C1923),YEAR(C1923),"")</f>
        <v/>
      </c>
      <c r="M1923" s="39">
        <f>IF(ISNUMBER(C1923),MONTH(C1923),"")</f>
        <v/>
      </c>
      <c r="N1923" s="23">
        <f>IF(L1923="","",IF(NOT(ISNUMBER(crono_ano)),"Informe o ano",IF(L1923&lt;crono_ano,"Antes do ano",IF(L1923&gt;crono_ano,"Depois do ano","No ano"))))</f>
        <v/>
      </c>
      <c r="O1923" s="39">
        <f>IF(F1923="","",IF(COUNTIF(F$7:F1923,F1923)=1,1,0))</f>
        <v/>
      </c>
      <c r="P1923" s="39">
        <f>IF(A1923&amp;B1923&amp;C1923="","",IF(AND(O1923=1,N(G1923)&gt;0),IF(INDEX(pl_ativa,MAX(1,N(G1923)))="Sim",1,0),0))</f>
        <v/>
      </c>
      <c r="Q1923" s="39">
        <f>IF(F1923="","",COUNTIFS(ex_chave_oc,F1923,ex_cancelada,"&lt;&gt;Sim"))</f>
        <v/>
      </c>
      <c r="R1923" s="51">
        <f>IF(P1923="","",IF(AND(P1923=1,N(Q1923)&gt;0),1,0))</f>
        <v/>
      </c>
      <c r="S1923" s="30">
        <f>IF(P1923="","",IF(F1923="","ERRO: data prevista ausente ou inválida",IF(O1923=0,"Duplicada: contada uma vez",IF(N(G1923)=0,"ERRO: tarefa fora do Plano Mestre",IF(P1923=0,"Tarefa retirada do plano: não conta","OK")))))</f>
        <v/>
      </c>
    </row>
    <row r="1924">
      <c r="A1924" s="29" t="n"/>
      <c r="B1924" s="25" t="n"/>
      <c r="C1924" s="49" t="n"/>
      <c r="D1924" s="29" t="n"/>
      <c r="E1924" s="23">
        <f>IF(OR(A1924="",B1924=""),"",A1924&amp;"|"&amp;B1924)</f>
        <v/>
      </c>
      <c r="F1924" s="30">
        <f>IF(OR(E1924="",NOT(ISNUMBER(C1924))),"",E1924&amp;"|"&amp;YEAR(C1924)&amp;"-"&amp;RIGHT("0"&amp;MONTH(C1924),2)&amp;"-"&amp;RIGHT("0"&amp;DAY(C1924),2))</f>
        <v/>
      </c>
      <c r="G1924" s="26">
        <f>IF(E1924="","",IFERROR(MATCH(E1924,pl_chave,0),0))</f>
        <v/>
      </c>
      <c r="H1924" s="23">
        <f>IF(G1924="","",IF(G1924=0,"Tarefa fora do plano",INDEX(pl_tag,G1924)))</f>
        <v/>
      </c>
      <c r="I1924" s="30">
        <f>IF(N(G1924)=0,"",INDEX(pl_atividade,G1924))</f>
        <v/>
      </c>
      <c r="J1924" s="50">
        <f>IF(N(G1924)=0,"",INDEX(pl_especialidade,G1924))</f>
        <v/>
      </c>
      <c r="K1924" s="28">
        <f>IF(N(G1924)=0,"",INDEX(pl_duracao,G1924))</f>
        <v/>
      </c>
      <c r="L1924" s="39">
        <f>IF(ISNUMBER(C1924),YEAR(C1924),"")</f>
        <v/>
      </c>
      <c r="M1924" s="39">
        <f>IF(ISNUMBER(C1924),MONTH(C1924),"")</f>
        <v/>
      </c>
      <c r="N1924" s="23">
        <f>IF(L1924="","",IF(NOT(ISNUMBER(crono_ano)),"Informe o ano",IF(L1924&lt;crono_ano,"Antes do ano",IF(L1924&gt;crono_ano,"Depois do ano","No ano"))))</f>
        <v/>
      </c>
      <c r="O1924" s="39">
        <f>IF(F1924="","",IF(COUNTIF(F$7:F1924,F1924)=1,1,0))</f>
        <v/>
      </c>
      <c r="P1924" s="39">
        <f>IF(A1924&amp;B1924&amp;C1924="","",IF(AND(O1924=1,N(G1924)&gt;0),IF(INDEX(pl_ativa,MAX(1,N(G1924)))="Sim",1,0),0))</f>
        <v/>
      </c>
      <c r="Q1924" s="39">
        <f>IF(F1924="","",COUNTIFS(ex_chave_oc,F1924,ex_cancelada,"&lt;&gt;Sim"))</f>
        <v/>
      </c>
      <c r="R1924" s="51">
        <f>IF(P1924="","",IF(AND(P1924=1,N(Q1924)&gt;0),1,0))</f>
        <v/>
      </c>
      <c r="S1924" s="30">
        <f>IF(P1924="","",IF(F1924="","ERRO: data prevista ausente ou inválida",IF(O1924=0,"Duplicada: contada uma vez",IF(N(G1924)=0,"ERRO: tarefa fora do Plano Mestre",IF(P1924=0,"Tarefa retirada do plano: não conta","OK")))))</f>
        <v/>
      </c>
    </row>
    <row r="1925">
      <c r="A1925" s="29" t="n"/>
      <c r="B1925" s="25" t="n"/>
      <c r="C1925" s="49" t="n"/>
      <c r="D1925" s="29" t="n"/>
      <c r="E1925" s="23">
        <f>IF(OR(A1925="",B1925=""),"",A1925&amp;"|"&amp;B1925)</f>
        <v/>
      </c>
      <c r="F1925" s="30">
        <f>IF(OR(E1925="",NOT(ISNUMBER(C1925))),"",E1925&amp;"|"&amp;YEAR(C1925)&amp;"-"&amp;RIGHT("0"&amp;MONTH(C1925),2)&amp;"-"&amp;RIGHT("0"&amp;DAY(C1925),2))</f>
        <v/>
      </c>
      <c r="G1925" s="26">
        <f>IF(E1925="","",IFERROR(MATCH(E1925,pl_chave,0),0))</f>
        <v/>
      </c>
      <c r="H1925" s="23">
        <f>IF(G1925="","",IF(G1925=0,"Tarefa fora do plano",INDEX(pl_tag,G1925)))</f>
        <v/>
      </c>
      <c r="I1925" s="30">
        <f>IF(N(G1925)=0,"",INDEX(pl_atividade,G1925))</f>
        <v/>
      </c>
      <c r="J1925" s="50">
        <f>IF(N(G1925)=0,"",INDEX(pl_especialidade,G1925))</f>
        <v/>
      </c>
      <c r="K1925" s="28">
        <f>IF(N(G1925)=0,"",INDEX(pl_duracao,G1925))</f>
        <v/>
      </c>
      <c r="L1925" s="39">
        <f>IF(ISNUMBER(C1925),YEAR(C1925),"")</f>
        <v/>
      </c>
      <c r="M1925" s="39">
        <f>IF(ISNUMBER(C1925),MONTH(C1925),"")</f>
        <v/>
      </c>
      <c r="N1925" s="23">
        <f>IF(L1925="","",IF(NOT(ISNUMBER(crono_ano)),"Informe o ano",IF(L1925&lt;crono_ano,"Antes do ano",IF(L1925&gt;crono_ano,"Depois do ano","No ano"))))</f>
        <v/>
      </c>
      <c r="O1925" s="39">
        <f>IF(F1925="","",IF(COUNTIF(F$7:F1925,F1925)=1,1,0))</f>
        <v/>
      </c>
      <c r="P1925" s="39">
        <f>IF(A1925&amp;B1925&amp;C1925="","",IF(AND(O1925=1,N(G1925)&gt;0),IF(INDEX(pl_ativa,MAX(1,N(G1925)))="Sim",1,0),0))</f>
        <v/>
      </c>
      <c r="Q1925" s="39">
        <f>IF(F1925="","",COUNTIFS(ex_chave_oc,F1925,ex_cancelada,"&lt;&gt;Sim"))</f>
        <v/>
      </c>
      <c r="R1925" s="51">
        <f>IF(P1925="","",IF(AND(P1925=1,N(Q1925)&gt;0),1,0))</f>
        <v/>
      </c>
      <c r="S1925" s="30">
        <f>IF(P1925="","",IF(F1925="","ERRO: data prevista ausente ou inválida",IF(O1925=0,"Duplicada: contada uma vez",IF(N(G1925)=0,"ERRO: tarefa fora do Plano Mestre",IF(P1925=0,"Tarefa retirada do plano: não conta","OK")))))</f>
        <v/>
      </c>
    </row>
    <row r="1926">
      <c r="A1926" s="29" t="n"/>
      <c r="B1926" s="25" t="n"/>
      <c r="C1926" s="49" t="n"/>
      <c r="D1926" s="29" t="n"/>
      <c r="E1926" s="23">
        <f>IF(OR(A1926="",B1926=""),"",A1926&amp;"|"&amp;B1926)</f>
        <v/>
      </c>
      <c r="F1926" s="30">
        <f>IF(OR(E1926="",NOT(ISNUMBER(C1926))),"",E1926&amp;"|"&amp;YEAR(C1926)&amp;"-"&amp;RIGHT("0"&amp;MONTH(C1926),2)&amp;"-"&amp;RIGHT("0"&amp;DAY(C1926),2))</f>
        <v/>
      </c>
      <c r="G1926" s="26">
        <f>IF(E1926="","",IFERROR(MATCH(E1926,pl_chave,0),0))</f>
        <v/>
      </c>
      <c r="H1926" s="23">
        <f>IF(G1926="","",IF(G1926=0,"Tarefa fora do plano",INDEX(pl_tag,G1926)))</f>
        <v/>
      </c>
      <c r="I1926" s="30">
        <f>IF(N(G1926)=0,"",INDEX(pl_atividade,G1926))</f>
        <v/>
      </c>
      <c r="J1926" s="50">
        <f>IF(N(G1926)=0,"",INDEX(pl_especialidade,G1926))</f>
        <v/>
      </c>
      <c r="K1926" s="28">
        <f>IF(N(G1926)=0,"",INDEX(pl_duracao,G1926))</f>
        <v/>
      </c>
      <c r="L1926" s="39">
        <f>IF(ISNUMBER(C1926),YEAR(C1926),"")</f>
        <v/>
      </c>
      <c r="M1926" s="39">
        <f>IF(ISNUMBER(C1926),MONTH(C1926),"")</f>
        <v/>
      </c>
      <c r="N1926" s="23">
        <f>IF(L1926="","",IF(NOT(ISNUMBER(crono_ano)),"Informe o ano",IF(L1926&lt;crono_ano,"Antes do ano",IF(L1926&gt;crono_ano,"Depois do ano","No ano"))))</f>
        <v/>
      </c>
      <c r="O1926" s="39">
        <f>IF(F1926="","",IF(COUNTIF(F$7:F1926,F1926)=1,1,0))</f>
        <v/>
      </c>
      <c r="P1926" s="39">
        <f>IF(A1926&amp;B1926&amp;C1926="","",IF(AND(O1926=1,N(G1926)&gt;0),IF(INDEX(pl_ativa,MAX(1,N(G1926)))="Sim",1,0),0))</f>
        <v/>
      </c>
      <c r="Q1926" s="39">
        <f>IF(F1926="","",COUNTIFS(ex_chave_oc,F1926,ex_cancelada,"&lt;&gt;Sim"))</f>
        <v/>
      </c>
      <c r="R1926" s="51">
        <f>IF(P1926="","",IF(AND(P1926=1,N(Q1926)&gt;0),1,0))</f>
        <v/>
      </c>
      <c r="S1926" s="30">
        <f>IF(P1926="","",IF(F1926="","ERRO: data prevista ausente ou inválida",IF(O1926=0,"Duplicada: contada uma vez",IF(N(G1926)=0,"ERRO: tarefa fora do Plano Mestre",IF(P1926=0,"Tarefa retirada do plano: não conta","OK")))))</f>
        <v/>
      </c>
    </row>
    <row r="1927">
      <c r="A1927" s="29" t="n"/>
      <c r="B1927" s="25" t="n"/>
      <c r="C1927" s="49" t="n"/>
      <c r="D1927" s="29" t="n"/>
      <c r="E1927" s="23">
        <f>IF(OR(A1927="",B1927=""),"",A1927&amp;"|"&amp;B1927)</f>
        <v/>
      </c>
      <c r="F1927" s="30">
        <f>IF(OR(E1927="",NOT(ISNUMBER(C1927))),"",E1927&amp;"|"&amp;YEAR(C1927)&amp;"-"&amp;RIGHT("0"&amp;MONTH(C1927),2)&amp;"-"&amp;RIGHT("0"&amp;DAY(C1927),2))</f>
        <v/>
      </c>
      <c r="G1927" s="26">
        <f>IF(E1927="","",IFERROR(MATCH(E1927,pl_chave,0),0))</f>
        <v/>
      </c>
      <c r="H1927" s="23">
        <f>IF(G1927="","",IF(G1927=0,"Tarefa fora do plano",INDEX(pl_tag,G1927)))</f>
        <v/>
      </c>
      <c r="I1927" s="30">
        <f>IF(N(G1927)=0,"",INDEX(pl_atividade,G1927))</f>
        <v/>
      </c>
      <c r="J1927" s="50">
        <f>IF(N(G1927)=0,"",INDEX(pl_especialidade,G1927))</f>
        <v/>
      </c>
      <c r="K1927" s="28">
        <f>IF(N(G1927)=0,"",INDEX(pl_duracao,G1927))</f>
        <v/>
      </c>
      <c r="L1927" s="39">
        <f>IF(ISNUMBER(C1927),YEAR(C1927),"")</f>
        <v/>
      </c>
      <c r="M1927" s="39">
        <f>IF(ISNUMBER(C1927),MONTH(C1927),"")</f>
        <v/>
      </c>
      <c r="N1927" s="23">
        <f>IF(L1927="","",IF(NOT(ISNUMBER(crono_ano)),"Informe o ano",IF(L1927&lt;crono_ano,"Antes do ano",IF(L1927&gt;crono_ano,"Depois do ano","No ano"))))</f>
        <v/>
      </c>
      <c r="O1927" s="39">
        <f>IF(F1927="","",IF(COUNTIF(F$7:F1927,F1927)=1,1,0))</f>
        <v/>
      </c>
      <c r="P1927" s="39">
        <f>IF(A1927&amp;B1927&amp;C1927="","",IF(AND(O1927=1,N(G1927)&gt;0),IF(INDEX(pl_ativa,MAX(1,N(G1927)))="Sim",1,0),0))</f>
        <v/>
      </c>
      <c r="Q1927" s="39">
        <f>IF(F1927="","",COUNTIFS(ex_chave_oc,F1927,ex_cancelada,"&lt;&gt;Sim"))</f>
        <v/>
      </c>
      <c r="R1927" s="51">
        <f>IF(P1927="","",IF(AND(P1927=1,N(Q1927)&gt;0),1,0))</f>
        <v/>
      </c>
      <c r="S1927" s="30">
        <f>IF(P1927="","",IF(F1927="","ERRO: data prevista ausente ou inválida",IF(O1927=0,"Duplicada: contada uma vez",IF(N(G1927)=0,"ERRO: tarefa fora do Plano Mestre",IF(P1927=0,"Tarefa retirada do plano: não conta","OK")))))</f>
        <v/>
      </c>
    </row>
    <row r="1928">
      <c r="A1928" s="29" t="n"/>
      <c r="B1928" s="25" t="n"/>
      <c r="C1928" s="49" t="n"/>
      <c r="D1928" s="29" t="n"/>
      <c r="E1928" s="23">
        <f>IF(OR(A1928="",B1928=""),"",A1928&amp;"|"&amp;B1928)</f>
        <v/>
      </c>
      <c r="F1928" s="30">
        <f>IF(OR(E1928="",NOT(ISNUMBER(C1928))),"",E1928&amp;"|"&amp;YEAR(C1928)&amp;"-"&amp;RIGHT("0"&amp;MONTH(C1928),2)&amp;"-"&amp;RIGHT("0"&amp;DAY(C1928),2))</f>
        <v/>
      </c>
      <c r="G1928" s="26">
        <f>IF(E1928="","",IFERROR(MATCH(E1928,pl_chave,0),0))</f>
        <v/>
      </c>
      <c r="H1928" s="23">
        <f>IF(G1928="","",IF(G1928=0,"Tarefa fora do plano",INDEX(pl_tag,G1928)))</f>
        <v/>
      </c>
      <c r="I1928" s="30">
        <f>IF(N(G1928)=0,"",INDEX(pl_atividade,G1928))</f>
        <v/>
      </c>
      <c r="J1928" s="50">
        <f>IF(N(G1928)=0,"",INDEX(pl_especialidade,G1928))</f>
        <v/>
      </c>
      <c r="K1928" s="28">
        <f>IF(N(G1928)=0,"",INDEX(pl_duracao,G1928))</f>
        <v/>
      </c>
      <c r="L1928" s="39">
        <f>IF(ISNUMBER(C1928),YEAR(C1928),"")</f>
        <v/>
      </c>
      <c r="M1928" s="39">
        <f>IF(ISNUMBER(C1928),MONTH(C1928),"")</f>
        <v/>
      </c>
      <c r="N1928" s="23">
        <f>IF(L1928="","",IF(NOT(ISNUMBER(crono_ano)),"Informe o ano",IF(L1928&lt;crono_ano,"Antes do ano",IF(L1928&gt;crono_ano,"Depois do ano","No ano"))))</f>
        <v/>
      </c>
      <c r="O1928" s="39">
        <f>IF(F1928="","",IF(COUNTIF(F$7:F1928,F1928)=1,1,0))</f>
        <v/>
      </c>
      <c r="P1928" s="39">
        <f>IF(A1928&amp;B1928&amp;C1928="","",IF(AND(O1928=1,N(G1928)&gt;0),IF(INDEX(pl_ativa,MAX(1,N(G1928)))="Sim",1,0),0))</f>
        <v/>
      </c>
      <c r="Q1928" s="39">
        <f>IF(F1928="","",COUNTIFS(ex_chave_oc,F1928,ex_cancelada,"&lt;&gt;Sim"))</f>
        <v/>
      </c>
      <c r="R1928" s="51">
        <f>IF(P1928="","",IF(AND(P1928=1,N(Q1928)&gt;0),1,0))</f>
        <v/>
      </c>
      <c r="S1928" s="30">
        <f>IF(P1928="","",IF(F1928="","ERRO: data prevista ausente ou inválida",IF(O1928=0,"Duplicada: contada uma vez",IF(N(G1928)=0,"ERRO: tarefa fora do Plano Mestre",IF(P1928=0,"Tarefa retirada do plano: não conta","OK")))))</f>
        <v/>
      </c>
    </row>
    <row r="1929">
      <c r="A1929" s="29" t="n"/>
      <c r="B1929" s="25" t="n"/>
      <c r="C1929" s="49" t="n"/>
      <c r="D1929" s="29" t="n"/>
      <c r="E1929" s="23">
        <f>IF(OR(A1929="",B1929=""),"",A1929&amp;"|"&amp;B1929)</f>
        <v/>
      </c>
      <c r="F1929" s="30">
        <f>IF(OR(E1929="",NOT(ISNUMBER(C1929))),"",E1929&amp;"|"&amp;YEAR(C1929)&amp;"-"&amp;RIGHT("0"&amp;MONTH(C1929),2)&amp;"-"&amp;RIGHT("0"&amp;DAY(C1929),2))</f>
        <v/>
      </c>
      <c r="G1929" s="26">
        <f>IF(E1929="","",IFERROR(MATCH(E1929,pl_chave,0),0))</f>
        <v/>
      </c>
      <c r="H1929" s="23">
        <f>IF(G1929="","",IF(G1929=0,"Tarefa fora do plano",INDEX(pl_tag,G1929)))</f>
        <v/>
      </c>
      <c r="I1929" s="30">
        <f>IF(N(G1929)=0,"",INDEX(pl_atividade,G1929))</f>
        <v/>
      </c>
      <c r="J1929" s="50">
        <f>IF(N(G1929)=0,"",INDEX(pl_especialidade,G1929))</f>
        <v/>
      </c>
      <c r="K1929" s="28">
        <f>IF(N(G1929)=0,"",INDEX(pl_duracao,G1929))</f>
        <v/>
      </c>
      <c r="L1929" s="39">
        <f>IF(ISNUMBER(C1929),YEAR(C1929),"")</f>
        <v/>
      </c>
      <c r="M1929" s="39">
        <f>IF(ISNUMBER(C1929),MONTH(C1929),"")</f>
        <v/>
      </c>
      <c r="N1929" s="23">
        <f>IF(L1929="","",IF(NOT(ISNUMBER(crono_ano)),"Informe o ano",IF(L1929&lt;crono_ano,"Antes do ano",IF(L1929&gt;crono_ano,"Depois do ano","No ano"))))</f>
        <v/>
      </c>
      <c r="O1929" s="39">
        <f>IF(F1929="","",IF(COUNTIF(F$7:F1929,F1929)=1,1,0))</f>
        <v/>
      </c>
      <c r="P1929" s="39">
        <f>IF(A1929&amp;B1929&amp;C1929="","",IF(AND(O1929=1,N(G1929)&gt;0),IF(INDEX(pl_ativa,MAX(1,N(G1929)))="Sim",1,0),0))</f>
        <v/>
      </c>
      <c r="Q1929" s="39">
        <f>IF(F1929="","",COUNTIFS(ex_chave_oc,F1929,ex_cancelada,"&lt;&gt;Sim"))</f>
        <v/>
      </c>
      <c r="R1929" s="51">
        <f>IF(P1929="","",IF(AND(P1929=1,N(Q1929)&gt;0),1,0))</f>
        <v/>
      </c>
      <c r="S1929" s="30">
        <f>IF(P1929="","",IF(F1929="","ERRO: data prevista ausente ou inválida",IF(O1929=0,"Duplicada: contada uma vez",IF(N(G1929)=0,"ERRO: tarefa fora do Plano Mestre",IF(P1929=0,"Tarefa retirada do plano: não conta","OK")))))</f>
        <v/>
      </c>
    </row>
    <row r="1930">
      <c r="A1930" s="29" t="n"/>
      <c r="B1930" s="25" t="n"/>
      <c r="C1930" s="49" t="n"/>
      <c r="D1930" s="29" t="n"/>
      <c r="E1930" s="23">
        <f>IF(OR(A1930="",B1930=""),"",A1930&amp;"|"&amp;B1930)</f>
        <v/>
      </c>
      <c r="F1930" s="30">
        <f>IF(OR(E1930="",NOT(ISNUMBER(C1930))),"",E1930&amp;"|"&amp;YEAR(C1930)&amp;"-"&amp;RIGHT("0"&amp;MONTH(C1930),2)&amp;"-"&amp;RIGHT("0"&amp;DAY(C1930),2))</f>
        <v/>
      </c>
      <c r="G1930" s="26">
        <f>IF(E1930="","",IFERROR(MATCH(E1930,pl_chave,0),0))</f>
        <v/>
      </c>
      <c r="H1930" s="23">
        <f>IF(G1930="","",IF(G1930=0,"Tarefa fora do plano",INDEX(pl_tag,G1930)))</f>
        <v/>
      </c>
      <c r="I1930" s="30">
        <f>IF(N(G1930)=0,"",INDEX(pl_atividade,G1930))</f>
        <v/>
      </c>
      <c r="J1930" s="50">
        <f>IF(N(G1930)=0,"",INDEX(pl_especialidade,G1930))</f>
        <v/>
      </c>
      <c r="K1930" s="28">
        <f>IF(N(G1930)=0,"",INDEX(pl_duracao,G1930))</f>
        <v/>
      </c>
      <c r="L1930" s="39">
        <f>IF(ISNUMBER(C1930),YEAR(C1930),"")</f>
        <v/>
      </c>
      <c r="M1930" s="39">
        <f>IF(ISNUMBER(C1930),MONTH(C1930),"")</f>
        <v/>
      </c>
      <c r="N1930" s="23">
        <f>IF(L1930="","",IF(NOT(ISNUMBER(crono_ano)),"Informe o ano",IF(L1930&lt;crono_ano,"Antes do ano",IF(L1930&gt;crono_ano,"Depois do ano","No ano"))))</f>
        <v/>
      </c>
      <c r="O1930" s="39">
        <f>IF(F1930="","",IF(COUNTIF(F$7:F1930,F1930)=1,1,0))</f>
        <v/>
      </c>
      <c r="P1930" s="39">
        <f>IF(A1930&amp;B1930&amp;C1930="","",IF(AND(O1930=1,N(G1930)&gt;0),IF(INDEX(pl_ativa,MAX(1,N(G1930)))="Sim",1,0),0))</f>
        <v/>
      </c>
      <c r="Q1930" s="39">
        <f>IF(F1930="","",COUNTIFS(ex_chave_oc,F1930,ex_cancelada,"&lt;&gt;Sim"))</f>
        <v/>
      </c>
      <c r="R1930" s="51">
        <f>IF(P1930="","",IF(AND(P1930=1,N(Q1930)&gt;0),1,0))</f>
        <v/>
      </c>
      <c r="S1930" s="30">
        <f>IF(P1930="","",IF(F1930="","ERRO: data prevista ausente ou inválida",IF(O1930=0,"Duplicada: contada uma vez",IF(N(G1930)=0,"ERRO: tarefa fora do Plano Mestre",IF(P1930=0,"Tarefa retirada do plano: não conta","OK")))))</f>
        <v/>
      </c>
    </row>
    <row r="1931">
      <c r="A1931" s="29" t="n"/>
      <c r="B1931" s="25" t="n"/>
      <c r="C1931" s="49" t="n"/>
      <c r="D1931" s="29" t="n"/>
      <c r="E1931" s="23">
        <f>IF(OR(A1931="",B1931=""),"",A1931&amp;"|"&amp;B1931)</f>
        <v/>
      </c>
      <c r="F1931" s="30">
        <f>IF(OR(E1931="",NOT(ISNUMBER(C1931))),"",E1931&amp;"|"&amp;YEAR(C1931)&amp;"-"&amp;RIGHT("0"&amp;MONTH(C1931),2)&amp;"-"&amp;RIGHT("0"&amp;DAY(C1931),2))</f>
        <v/>
      </c>
      <c r="G1931" s="26">
        <f>IF(E1931="","",IFERROR(MATCH(E1931,pl_chave,0),0))</f>
        <v/>
      </c>
      <c r="H1931" s="23">
        <f>IF(G1931="","",IF(G1931=0,"Tarefa fora do plano",INDEX(pl_tag,G1931)))</f>
        <v/>
      </c>
      <c r="I1931" s="30">
        <f>IF(N(G1931)=0,"",INDEX(pl_atividade,G1931))</f>
        <v/>
      </c>
      <c r="J1931" s="50">
        <f>IF(N(G1931)=0,"",INDEX(pl_especialidade,G1931))</f>
        <v/>
      </c>
      <c r="K1931" s="28">
        <f>IF(N(G1931)=0,"",INDEX(pl_duracao,G1931))</f>
        <v/>
      </c>
      <c r="L1931" s="39">
        <f>IF(ISNUMBER(C1931),YEAR(C1931),"")</f>
        <v/>
      </c>
      <c r="M1931" s="39">
        <f>IF(ISNUMBER(C1931),MONTH(C1931),"")</f>
        <v/>
      </c>
      <c r="N1931" s="23">
        <f>IF(L1931="","",IF(NOT(ISNUMBER(crono_ano)),"Informe o ano",IF(L1931&lt;crono_ano,"Antes do ano",IF(L1931&gt;crono_ano,"Depois do ano","No ano"))))</f>
        <v/>
      </c>
      <c r="O1931" s="39">
        <f>IF(F1931="","",IF(COUNTIF(F$7:F1931,F1931)=1,1,0))</f>
        <v/>
      </c>
      <c r="P1931" s="39">
        <f>IF(A1931&amp;B1931&amp;C1931="","",IF(AND(O1931=1,N(G1931)&gt;0),IF(INDEX(pl_ativa,MAX(1,N(G1931)))="Sim",1,0),0))</f>
        <v/>
      </c>
      <c r="Q1931" s="39">
        <f>IF(F1931="","",COUNTIFS(ex_chave_oc,F1931,ex_cancelada,"&lt;&gt;Sim"))</f>
        <v/>
      </c>
      <c r="R1931" s="51">
        <f>IF(P1931="","",IF(AND(P1931=1,N(Q1931)&gt;0),1,0))</f>
        <v/>
      </c>
      <c r="S1931" s="30">
        <f>IF(P1931="","",IF(F1931="","ERRO: data prevista ausente ou inválida",IF(O1931=0,"Duplicada: contada uma vez",IF(N(G1931)=0,"ERRO: tarefa fora do Plano Mestre",IF(P1931=0,"Tarefa retirada do plano: não conta","OK")))))</f>
        <v/>
      </c>
    </row>
    <row r="1932">
      <c r="A1932" s="29" t="n"/>
      <c r="B1932" s="25" t="n"/>
      <c r="C1932" s="49" t="n"/>
      <c r="D1932" s="29" t="n"/>
      <c r="E1932" s="23">
        <f>IF(OR(A1932="",B1932=""),"",A1932&amp;"|"&amp;B1932)</f>
        <v/>
      </c>
      <c r="F1932" s="30">
        <f>IF(OR(E1932="",NOT(ISNUMBER(C1932))),"",E1932&amp;"|"&amp;YEAR(C1932)&amp;"-"&amp;RIGHT("0"&amp;MONTH(C1932),2)&amp;"-"&amp;RIGHT("0"&amp;DAY(C1932),2))</f>
        <v/>
      </c>
      <c r="G1932" s="26">
        <f>IF(E1932="","",IFERROR(MATCH(E1932,pl_chave,0),0))</f>
        <v/>
      </c>
      <c r="H1932" s="23">
        <f>IF(G1932="","",IF(G1932=0,"Tarefa fora do plano",INDEX(pl_tag,G1932)))</f>
        <v/>
      </c>
      <c r="I1932" s="30">
        <f>IF(N(G1932)=0,"",INDEX(pl_atividade,G1932))</f>
        <v/>
      </c>
      <c r="J1932" s="50">
        <f>IF(N(G1932)=0,"",INDEX(pl_especialidade,G1932))</f>
        <v/>
      </c>
      <c r="K1932" s="28">
        <f>IF(N(G1932)=0,"",INDEX(pl_duracao,G1932))</f>
        <v/>
      </c>
      <c r="L1932" s="39">
        <f>IF(ISNUMBER(C1932),YEAR(C1932),"")</f>
        <v/>
      </c>
      <c r="M1932" s="39">
        <f>IF(ISNUMBER(C1932),MONTH(C1932),"")</f>
        <v/>
      </c>
      <c r="N1932" s="23">
        <f>IF(L1932="","",IF(NOT(ISNUMBER(crono_ano)),"Informe o ano",IF(L1932&lt;crono_ano,"Antes do ano",IF(L1932&gt;crono_ano,"Depois do ano","No ano"))))</f>
        <v/>
      </c>
      <c r="O1932" s="39">
        <f>IF(F1932="","",IF(COUNTIF(F$7:F1932,F1932)=1,1,0))</f>
        <v/>
      </c>
      <c r="P1932" s="39">
        <f>IF(A1932&amp;B1932&amp;C1932="","",IF(AND(O1932=1,N(G1932)&gt;0),IF(INDEX(pl_ativa,MAX(1,N(G1932)))="Sim",1,0),0))</f>
        <v/>
      </c>
      <c r="Q1932" s="39">
        <f>IF(F1932="","",COUNTIFS(ex_chave_oc,F1932,ex_cancelada,"&lt;&gt;Sim"))</f>
        <v/>
      </c>
      <c r="R1932" s="51">
        <f>IF(P1932="","",IF(AND(P1932=1,N(Q1932)&gt;0),1,0))</f>
        <v/>
      </c>
      <c r="S1932" s="30">
        <f>IF(P1932="","",IF(F1932="","ERRO: data prevista ausente ou inválida",IF(O1932=0,"Duplicada: contada uma vez",IF(N(G1932)=0,"ERRO: tarefa fora do Plano Mestre",IF(P1932=0,"Tarefa retirada do plano: não conta","OK")))))</f>
        <v/>
      </c>
    </row>
    <row r="1933">
      <c r="A1933" s="29" t="n"/>
      <c r="B1933" s="25" t="n"/>
      <c r="C1933" s="49" t="n"/>
      <c r="D1933" s="29" t="n"/>
      <c r="E1933" s="23">
        <f>IF(OR(A1933="",B1933=""),"",A1933&amp;"|"&amp;B1933)</f>
        <v/>
      </c>
      <c r="F1933" s="30">
        <f>IF(OR(E1933="",NOT(ISNUMBER(C1933))),"",E1933&amp;"|"&amp;YEAR(C1933)&amp;"-"&amp;RIGHT("0"&amp;MONTH(C1933),2)&amp;"-"&amp;RIGHT("0"&amp;DAY(C1933),2))</f>
        <v/>
      </c>
      <c r="G1933" s="26">
        <f>IF(E1933="","",IFERROR(MATCH(E1933,pl_chave,0),0))</f>
        <v/>
      </c>
      <c r="H1933" s="23">
        <f>IF(G1933="","",IF(G1933=0,"Tarefa fora do plano",INDEX(pl_tag,G1933)))</f>
        <v/>
      </c>
      <c r="I1933" s="30">
        <f>IF(N(G1933)=0,"",INDEX(pl_atividade,G1933))</f>
        <v/>
      </c>
      <c r="J1933" s="50">
        <f>IF(N(G1933)=0,"",INDEX(pl_especialidade,G1933))</f>
        <v/>
      </c>
      <c r="K1933" s="28">
        <f>IF(N(G1933)=0,"",INDEX(pl_duracao,G1933))</f>
        <v/>
      </c>
      <c r="L1933" s="39">
        <f>IF(ISNUMBER(C1933),YEAR(C1933),"")</f>
        <v/>
      </c>
      <c r="M1933" s="39">
        <f>IF(ISNUMBER(C1933),MONTH(C1933),"")</f>
        <v/>
      </c>
      <c r="N1933" s="23">
        <f>IF(L1933="","",IF(NOT(ISNUMBER(crono_ano)),"Informe o ano",IF(L1933&lt;crono_ano,"Antes do ano",IF(L1933&gt;crono_ano,"Depois do ano","No ano"))))</f>
        <v/>
      </c>
      <c r="O1933" s="39">
        <f>IF(F1933="","",IF(COUNTIF(F$7:F1933,F1933)=1,1,0))</f>
        <v/>
      </c>
      <c r="P1933" s="39">
        <f>IF(A1933&amp;B1933&amp;C1933="","",IF(AND(O1933=1,N(G1933)&gt;0),IF(INDEX(pl_ativa,MAX(1,N(G1933)))="Sim",1,0),0))</f>
        <v/>
      </c>
      <c r="Q1933" s="39">
        <f>IF(F1933="","",COUNTIFS(ex_chave_oc,F1933,ex_cancelada,"&lt;&gt;Sim"))</f>
        <v/>
      </c>
      <c r="R1933" s="51">
        <f>IF(P1933="","",IF(AND(P1933=1,N(Q1933)&gt;0),1,0))</f>
        <v/>
      </c>
      <c r="S1933" s="30">
        <f>IF(P1933="","",IF(F1933="","ERRO: data prevista ausente ou inválida",IF(O1933=0,"Duplicada: contada uma vez",IF(N(G1933)=0,"ERRO: tarefa fora do Plano Mestre",IF(P1933=0,"Tarefa retirada do plano: não conta","OK")))))</f>
        <v/>
      </c>
    </row>
    <row r="1934">
      <c r="A1934" s="29" t="n"/>
      <c r="B1934" s="25" t="n"/>
      <c r="C1934" s="49" t="n"/>
      <c r="D1934" s="29" t="n"/>
      <c r="E1934" s="23">
        <f>IF(OR(A1934="",B1934=""),"",A1934&amp;"|"&amp;B1934)</f>
        <v/>
      </c>
      <c r="F1934" s="30">
        <f>IF(OR(E1934="",NOT(ISNUMBER(C1934))),"",E1934&amp;"|"&amp;YEAR(C1934)&amp;"-"&amp;RIGHT("0"&amp;MONTH(C1934),2)&amp;"-"&amp;RIGHT("0"&amp;DAY(C1934),2))</f>
        <v/>
      </c>
      <c r="G1934" s="26">
        <f>IF(E1934="","",IFERROR(MATCH(E1934,pl_chave,0),0))</f>
        <v/>
      </c>
      <c r="H1934" s="23">
        <f>IF(G1934="","",IF(G1934=0,"Tarefa fora do plano",INDEX(pl_tag,G1934)))</f>
        <v/>
      </c>
      <c r="I1934" s="30">
        <f>IF(N(G1934)=0,"",INDEX(pl_atividade,G1934))</f>
        <v/>
      </c>
      <c r="J1934" s="50">
        <f>IF(N(G1934)=0,"",INDEX(pl_especialidade,G1934))</f>
        <v/>
      </c>
      <c r="K1934" s="28">
        <f>IF(N(G1934)=0,"",INDEX(pl_duracao,G1934))</f>
        <v/>
      </c>
      <c r="L1934" s="39">
        <f>IF(ISNUMBER(C1934),YEAR(C1934),"")</f>
        <v/>
      </c>
      <c r="M1934" s="39">
        <f>IF(ISNUMBER(C1934),MONTH(C1934),"")</f>
        <v/>
      </c>
      <c r="N1934" s="23">
        <f>IF(L1934="","",IF(NOT(ISNUMBER(crono_ano)),"Informe o ano",IF(L1934&lt;crono_ano,"Antes do ano",IF(L1934&gt;crono_ano,"Depois do ano","No ano"))))</f>
        <v/>
      </c>
      <c r="O1934" s="39">
        <f>IF(F1934="","",IF(COUNTIF(F$7:F1934,F1934)=1,1,0))</f>
        <v/>
      </c>
      <c r="P1934" s="39">
        <f>IF(A1934&amp;B1934&amp;C1934="","",IF(AND(O1934=1,N(G1934)&gt;0),IF(INDEX(pl_ativa,MAX(1,N(G1934)))="Sim",1,0),0))</f>
        <v/>
      </c>
      <c r="Q1934" s="39">
        <f>IF(F1934="","",COUNTIFS(ex_chave_oc,F1934,ex_cancelada,"&lt;&gt;Sim"))</f>
        <v/>
      </c>
      <c r="R1934" s="51">
        <f>IF(P1934="","",IF(AND(P1934=1,N(Q1934)&gt;0),1,0))</f>
        <v/>
      </c>
      <c r="S1934" s="30">
        <f>IF(P1934="","",IF(F1934="","ERRO: data prevista ausente ou inválida",IF(O1934=0,"Duplicada: contada uma vez",IF(N(G1934)=0,"ERRO: tarefa fora do Plano Mestre",IF(P1934=0,"Tarefa retirada do plano: não conta","OK")))))</f>
        <v/>
      </c>
    </row>
    <row r="1935">
      <c r="A1935" s="29" t="n"/>
      <c r="B1935" s="25" t="n"/>
      <c r="C1935" s="49" t="n"/>
      <c r="D1935" s="29" t="n"/>
      <c r="E1935" s="23">
        <f>IF(OR(A1935="",B1935=""),"",A1935&amp;"|"&amp;B1935)</f>
        <v/>
      </c>
      <c r="F1935" s="30">
        <f>IF(OR(E1935="",NOT(ISNUMBER(C1935))),"",E1935&amp;"|"&amp;YEAR(C1935)&amp;"-"&amp;RIGHT("0"&amp;MONTH(C1935),2)&amp;"-"&amp;RIGHT("0"&amp;DAY(C1935),2))</f>
        <v/>
      </c>
      <c r="G1935" s="26">
        <f>IF(E1935="","",IFERROR(MATCH(E1935,pl_chave,0),0))</f>
        <v/>
      </c>
      <c r="H1935" s="23">
        <f>IF(G1935="","",IF(G1935=0,"Tarefa fora do plano",INDEX(pl_tag,G1935)))</f>
        <v/>
      </c>
      <c r="I1935" s="30">
        <f>IF(N(G1935)=0,"",INDEX(pl_atividade,G1935))</f>
        <v/>
      </c>
      <c r="J1935" s="50">
        <f>IF(N(G1935)=0,"",INDEX(pl_especialidade,G1935))</f>
        <v/>
      </c>
      <c r="K1935" s="28">
        <f>IF(N(G1935)=0,"",INDEX(pl_duracao,G1935))</f>
        <v/>
      </c>
      <c r="L1935" s="39">
        <f>IF(ISNUMBER(C1935),YEAR(C1935),"")</f>
        <v/>
      </c>
      <c r="M1935" s="39">
        <f>IF(ISNUMBER(C1935),MONTH(C1935),"")</f>
        <v/>
      </c>
      <c r="N1935" s="23">
        <f>IF(L1935="","",IF(NOT(ISNUMBER(crono_ano)),"Informe o ano",IF(L1935&lt;crono_ano,"Antes do ano",IF(L1935&gt;crono_ano,"Depois do ano","No ano"))))</f>
        <v/>
      </c>
      <c r="O1935" s="39">
        <f>IF(F1935="","",IF(COUNTIF(F$7:F1935,F1935)=1,1,0))</f>
        <v/>
      </c>
      <c r="P1935" s="39">
        <f>IF(A1935&amp;B1935&amp;C1935="","",IF(AND(O1935=1,N(G1935)&gt;0),IF(INDEX(pl_ativa,MAX(1,N(G1935)))="Sim",1,0),0))</f>
        <v/>
      </c>
      <c r="Q1935" s="39">
        <f>IF(F1935="","",COUNTIFS(ex_chave_oc,F1935,ex_cancelada,"&lt;&gt;Sim"))</f>
        <v/>
      </c>
      <c r="R1935" s="51">
        <f>IF(P1935="","",IF(AND(P1935=1,N(Q1935)&gt;0),1,0))</f>
        <v/>
      </c>
      <c r="S1935" s="30">
        <f>IF(P1935="","",IF(F1935="","ERRO: data prevista ausente ou inválida",IF(O1935=0,"Duplicada: contada uma vez",IF(N(G1935)=0,"ERRO: tarefa fora do Plano Mestre",IF(P1935=0,"Tarefa retirada do plano: não conta","OK")))))</f>
        <v/>
      </c>
    </row>
    <row r="1936">
      <c r="A1936" s="29" t="n"/>
      <c r="B1936" s="25" t="n"/>
      <c r="C1936" s="49" t="n"/>
      <c r="D1936" s="29" t="n"/>
      <c r="E1936" s="23">
        <f>IF(OR(A1936="",B1936=""),"",A1936&amp;"|"&amp;B1936)</f>
        <v/>
      </c>
      <c r="F1936" s="30">
        <f>IF(OR(E1936="",NOT(ISNUMBER(C1936))),"",E1936&amp;"|"&amp;YEAR(C1936)&amp;"-"&amp;RIGHT("0"&amp;MONTH(C1936),2)&amp;"-"&amp;RIGHT("0"&amp;DAY(C1936),2))</f>
        <v/>
      </c>
      <c r="G1936" s="26">
        <f>IF(E1936="","",IFERROR(MATCH(E1936,pl_chave,0),0))</f>
        <v/>
      </c>
      <c r="H1936" s="23">
        <f>IF(G1936="","",IF(G1936=0,"Tarefa fora do plano",INDEX(pl_tag,G1936)))</f>
        <v/>
      </c>
      <c r="I1936" s="30">
        <f>IF(N(G1936)=0,"",INDEX(pl_atividade,G1936))</f>
        <v/>
      </c>
      <c r="J1936" s="50">
        <f>IF(N(G1936)=0,"",INDEX(pl_especialidade,G1936))</f>
        <v/>
      </c>
      <c r="K1936" s="28">
        <f>IF(N(G1936)=0,"",INDEX(pl_duracao,G1936))</f>
        <v/>
      </c>
      <c r="L1936" s="39">
        <f>IF(ISNUMBER(C1936),YEAR(C1936),"")</f>
        <v/>
      </c>
      <c r="M1936" s="39">
        <f>IF(ISNUMBER(C1936),MONTH(C1936),"")</f>
        <v/>
      </c>
      <c r="N1936" s="23">
        <f>IF(L1936="","",IF(NOT(ISNUMBER(crono_ano)),"Informe o ano",IF(L1936&lt;crono_ano,"Antes do ano",IF(L1936&gt;crono_ano,"Depois do ano","No ano"))))</f>
        <v/>
      </c>
      <c r="O1936" s="39">
        <f>IF(F1936="","",IF(COUNTIF(F$7:F1936,F1936)=1,1,0))</f>
        <v/>
      </c>
      <c r="P1936" s="39">
        <f>IF(A1936&amp;B1936&amp;C1936="","",IF(AND(O1936=1,N(G1936)&gt;0),IF(INDEX(pl_ativa,MAX(1,N(G1936)))="Sim",1,0),0))</f>
        <v/>
      </c>
      <c r="Q1936" s="39">
        <f>IF(F1936="","",COUNTIFS(ex_chave_oc,F1936,ex_cancelada,"&lt;&gt;Sim"))</f>
        <v/>
      </c>
      <c r="R1936" s="51">
        <f>IF(P1936="","",IF(AND(P1936=1,N(Q1936)&gt;0),1,0))</f>
        <v/>
      </c>
      <c r="S1936" s="30">
        <f>IF(P1936="","",IF(F1936="","ERRO: data prevista ausente ou inválida",IF(O1936=0,"Duplicada: contada uma vez",IF(N(G1936)=0,"ERRO: tarefa fora do Plano Mestre",IF(P1936=0,"Tarefa retirada do plano: não conta","OK")))))</f>
        <v/>
      </c>
    </row>
    <row r="1937">
      <c r="A1937" s="29" t="n"/>
      <c r="B1937" s="25" t="n"/>
      <c r="C1937" s="49" t="n"/>
      <c r="D1937" s="29" t="n"/>
      <c r="E1937" s="23">
        <f>IF(OR(A1937="",B1937=""),"",A1937&amp;"|"&amp;B1937)</f>
        <v/>
      </c>
      <c r="F1937" s="30">
        <f>IF(OR(E1937="",NOT(ISNUMBER(C1937))),"",E1937&amp;"|"&amp;YEAR(C1937)&amp;"-"&amp;RIGHT("0"&amp;MONTH(C1937),2)&amp;"-"&amp;RIGHT("0"&amp;DAY(C1937),2))</f>
        <v/>
      </c>
      <c r="G1937" s="26">
        <f>IF(E1937="","",IFERROR(MATCH(E1937,pl_chave,0),0))</f>
        <v/>
      </c>
      <c r="H1937" s="23">
        <f>IF(G1937="","",IF(G1937=0,"Tarefa fora do plano",INDEX(pl_tag,G1937)))</f>
        <v/>
      </c>
      <c r="I1937" s="30">
        <f>IF(N(G1937)=0,"",INDEX(pl_atividade,G1937))</f>
        <v/>
      </c>
      <c r="J1937" s="50">
        <f>IF(N(G1937)=0,"",INDEX(pl_especialidade,G1937))</f>
        <v/>
      </c>
      <c r="K1937" s="28">
        <f>IF(N(G1937)=0,"",INDEX(pl_duracao,G1937))</f>
        <v/>
      </c>
      <c r="L1937" s="39">
        <f>IF(ISNUMBER(C1937),YEAR(C1937),"")</f>
        <v/>
      </c>
      <c r="M1937" s="39">
        <f>IF(ISNUMBER(C1937),MONTH(C1937),"")</f>
        <v/>
      </c>
      <c r="N1937" s="23">
        <f>IF(L1937="","",IF(NOT(ISNUMBER(crono_ano)),"Informe o ano",IF(L1937&lt;crono_ano,"Antes do ano",IF(L1937&gt;crono_ano,"Depois do ano","No ano"))))</f>
        <v/>
      </c>
      <c r="O1937" s="39">
        <f>IF(F1937="","",IF(COUNTIF(F$7:F1937,F1937)=1,1,0))</f>
        <v/>
      </c>
      <c r="P1937" s="39">
        <f>IF(A1937&amp;B1937&amp;C1937="","",IF(AND(O1937=1,N(G1937)&gt;0),IF(INDEX(pl_ativa,MAX(1,N(G1937)))="Sim",1,0),0))</f>
        <v/>
      </c>
      <c r="Q1937" s="39">
        <f>IF(F1937="","",COUNTIFS(ex_chave_oc,F1937,ex_cancelada,"&lt;&gt;Sim"))</f>
        <v/>
      </c>
      <c r="R1937" s="51">
        <f>IF(P1937="","",IF(AND(P1937=1,N(Q1937)&gt;0),1,0))</f>
        <v/>
      </c>
      <c r="S1937" s="30">
        <f>IF(P1937="","",IF(F1937="","ERRO: data prevista ausente ou inválida",IF(O1937=0,"Duplicada: contada uma vez",IF(N(G1937)=0,"ERRO: tarefa fora do Plano Mestre",IF(P1937=0,"Tarefa retirada do plano: não conta","OK")))))</f>
        <v/>
      </c>
    </row>
    <row r="1938">
      <c r="A1938" s="29" t="n"/>
      <c r="B1938" s="25" t="n"/>
      <c r="C1938" s="49" t="n"/>
      <c r="D1938" s="29" t="n"/>
      <c r="E1938" s="23">
        <f>IF(OR(A1938="",B1938=""),"",A1938&amp;"|"&amp;B1938)</f>
        <v/>
      </c>
      <c r="F1938" s="30">
        <f>IF(OR(E1938="",NOT(ISNUMBER(C1938))),"",E1938&amp;"|"&amp;YEAR(C1938)&amp;"-"&amp;RIGHT("0"&amp;MONTH(C1938),2)&amp;"-"&amp;RIGHT("0"&amp;DAY(C1938),2))</f>
        <v/>
      </c>
      <c r="G1938" s="26">
        <f>IF(E1938="","",IFERROR(MATCH(E1938,pl_chave,0),0))</f>
        <v/>
      </c>
      <c r="H1938" s="23">
        <f>IF(G1938="","",IF(G1938=0,"Tarefa fora do plano",INDEX(pl_tag,G1938)))</f>
        <v/>
      </c>
      <c r="I1938" s="30">
        <f>IF(N(G1938)=0,"",INDEX(pl_atividade,G1938))</f>
        <v/>
      </c>
      <c r="J1938" s="50">
        <f>IF(N(G1938)=0,"",INDEX(pl_especialidade,G1938))</f>
        <v/>
      </c>
      <c r="K1938" s="28">
        <f>IF(N(G1938)=0,"",INDEX(pl_duracao,G1938))</f>
        <v/>
      </c>
      <c r="L1938" s="39">
        <f>IF(ISNUMBER(C1938),YEAR(C1938),"")</f>
        <v/>
      </c>
      <c r="M1938" s="39">
        <f>IF(ISNUMBER(C1938),MONTH(C1938),"")</f>
        <v/>
      </c>
      <c r="N1938" s="23">
        <f>IF(L1938="","",IF(NOT(ISNUMBER(crono_ano)),"Informe o ano",IF(L1938&lt;crono_ano,"Antes do ano",IF(L1938&gt;crono_ano,"Depois do ano","No ano"))))</f>
        <v/>
      </c>
      <c r="O1938" s="39">
        <f>IF(F1938="","",IF(COUNTIF(F$7:F1938,F1938)=1,1,0))</f>
        <v/>
      </c>
      <c r="P1938" s="39">
        <f>IF(A1938&amp;B1938&amp;C1938="","",IF(AND(O1938=1,N(G1938)&gt;0),IF(INDEX(pl_ativa,MAX(1,N(G1938)))="Sim",1,0),0))</f>
        <v/>
      </c>
      <c r="Q1938" s="39">
        <f>IF(F1938="","",COUNTIFS(ex_chave_oc,F1938,ex_cancelada,"&lt;&gt;Sim"))</f>
        <v/>
      </c>
      <c r="R1938" s="51">
        <f>IF(P1938="","",IF(AND(P1938=1,N(Q1938)&gt;0),1,0))</f>
        <v/>
      </c>
      <c r="S1938" s="30">
        <f>IF(P1938="","",IF(F1938="","ERRO: data prevista ausente ou inválida",IF(O1938=0,"Duplicada: contada uma vez",IF(N(G1938)=0,"ERRO: tarefa fora do Plano Mestre",IF(P1938=0,"Tarefa retirada do plano: não conta","OK")))))</f>
        <v/>
      </c>
    </row>
    <row r="1939">
      <c r="A1939" s="29" t="n"/>
      <c r="B1939" s="25" t="n"/>
      <c r="C1939" s="49" t="n"/>
      <c r="D1939" s="29" t="n"/>
      <c r="E1939" s="23">
        <f>IF(OR(A1939="",B1939=""),"",A1939&amp;"|"&amp;B1939)</f>
        <v/>
      </c>
      <c r="F1939" s="30">
        <f>IF(OR(E1939="",NOT(ISNUMBER(C1939))),"",E1939&amp;"|"&amp;YEAR(C1939)&amp;"-"&amp;RIGHT("0"&amp;MONTH(C1939),2)&amp;"-"&amp;RIGHT("0"&amp;DAY(C1939),2))</f>
        <v/>
      </c>
      <c r="G1939" s="26">
        <f>IF(E1939="","",IFERROR(MATCH(E1939,pl_chave,0),0))</f>
        <v/>
      </c>
      <c r="H1939" s="23">
        <f>IF(G1939="","",IF(G1939=0,"Tarefa fora do plano",INDEX(pl_tag,G1939)))</f>
        <v/>
      </c>
      <c r="I1939" s="30">
        <f>IF(N(G1939)=0,"",INDEX(pl_atividade,G1939))</f>
        <v/>
      </c>
      <c r="J1939" s="50">
        <f>IF(N(G1939)=0,"",INDEX(pl_especialidade,G1939))</f>
        <v/>
      </c>
      <c r="K1939" s="28">
        <f>IF(N(G1939)=0,"",INDEX(pl_duracao,G1939))</f>
        <v/>
      </c>
      <c r="L1939" s="39">
        <f>IF(ISNUMBER(C1939),YEAR(C1939),"")</f>
        <v/>
      </c>
      <c r="M1939" s="39">
        <f>IF(ISNUMBER(C1939),MONTH(C1939),"")</f>
        <v/>
      </c>
      <c r="N1939" s="23">
        <f>IF(L1939="","",IF(NOT(ISNUMBER(crono_ano)),"Informe o ano",IF(L1939&lt;crono_ano,"Antes do ano",IF(L1939&gt;crono_ano,"Depois do ano","No ano"))))</f>
        <v/>
      </c>
      <c r="O1939" s="39">
        <f>IF(F1939="","",IF(COUNTIF(F$7:F1939,F1939)=1,1,0))</f>
        <v/>
      </c>
      <c r="P1939" s="39">
        <f>IF(A1939&amp;B1939&amp;C1939="","",IF(AND(O1939=1,N(G1939)&gt;0),IF(INDEX(pl_ativa,MAX(1,N(G1939)))="Sim",1,0),0))</f>
        <v/>
      </c>
      <c r="Q1939" s="39">
        <f>IF(F1939="","",COUNTIFS(ex_chave_oc,F1939,ex_cancelada,"&lt;&gt;Sim"))</f>
        <v/>
      </c>
      <c r="R1939" s="51">
        <f>IF(P1939="","",IF(AND(P1939=1,N(Q1939)&gt;0),1,0))</f>
        <v/>
      </c>
      <c r="S1939" s="30">
        <f>IF(P1939="","",IF(F1939="","ERRO: data prevista ausente ou inválida",IF(O1939=0,"Duplicada: contada uma vez",IF(N(G1939)=0,"ERRO: tarefa fora do Plano Mestre",IF(P1939=0,"Tarefa retirada do plano: não conta","OK")))))</f>
        <v/>
      </c>
    </row>
    <row r="1940">
      <c r="A1940" s="29" t="n"/>
      <c r="B1940" s="25" t="n"/>
      <c r="C1940" s="49" t="n"/>
      <c r="D1940" s="29" t="n"/>
      <c r="E1940" s="23">
        <f>IF(OR(A1940="",B1940=""),"",A1940&amp;"|"&amp;B1940)</f>
        <v/>
      </c>
      <c r="F1940" s="30">
        <f>IF(OR(E1940="",NOT(ISNUMBER(C1940))),"",E1940&amp;"|"&amp;YEAR(C1940)&amp;"-"&amp;RIGHT("0"&amp;MONTH(C1940),2)&amp;"-"&amp;RIGHT("0"&amp;DAY(C1940),2))</f>
        <v/>
      </c>
      <c r="G1940" s="26">
        <f>IF(E1940="","",IFERROR(MATCH(E1940,pl_chave,0),0))</f>
        <v/>
      </c>
      <c r="H1940" s="23">
        <f>IF(G1940="","",IF(G1940=0,"Tarefa fora do plano",INDEX(pl_tag,G1940)))</f>
        <v/>
      </c>
      <c r="I1940" s="30">
        <f>IF(N(G1940)=0,"",INDEX(pl_atividade,G1940))</f>
        <v/>
      </c>
      <c r="J1940" s="50">
        <f>IF(N(G1940)=0,"",INDEX(pl_especialidade,G1940))</f>
        <v/>
      </c>
      <c r="K1940" s="28">
        <f>IF(N(G1940)=0,"",INDEX(pl_duracao,G1940))</f>
        <v/>
      </c>
      <c r="L1940" s="39">
        <f>IF(ISNUMBER(C1940),YEAR(C1940),"")</f>
        <v/>
      </c>
      <c r="M1940" s="39">
        <f>IF(ISNUMBER(C1940),MONTH(C1940),"")</f>
        <v/>
      </c>
      <c r="N1940" s="23">
        <f>IF(L1940="","",IF(NOT(ISNUMBER(crono_ano)),"Informe o ano",IF(L1940&lt;crono_ano,"Antes do ano",IF(L1940&gt;crono_ano,"Depois do ano","No ano"))))</f>
        <v/>
      </c>
      <c r="O1940" s="39">
        <f>IF(F1940="","",IF(COUNTIF(F$7:F1940,F1940)=1,1,0))</f>
        <v/>
      </c>
      <c r="P1940" s="39">
        <f>IF(A1940&amp;B1940&amp;C1940="","",IF(AND(O1940=1,N(G1940)&gt;0),IF(INDEX(pl_ativa,MAX(1,N(G1940)))="Sim",1,0),0))</f>
        <v/>
      </c>
      <c r="Q1940" s="39">
        <f>IF(F1940="","",COUNTIFS(ex_chave_oc,F1940,ex_cancelada,"&lt;&gt;Sim"))</f>
        <v/>
      </c>
      <c r="R1940" s="51">
        <f>IF(P1940="","",IF(AND(P1940=1,N(Q1940)&gt;0),1,0))</f>
        <v/>
      </c>
      <c r="S1940" s="30">
        <f>IF(P1940="","",IF(F1940="","ERRO: data prevista ausente ou inválida",IF(O1940=0,"Duplicada: contada uma vez",IF(N(G1940)=0,"ERRO: tarefa fora do Plano Mestre",IF(P1940=0,"Tarefa retirada do plano: não conta","OK")))))</f>
        <v/>
      </c>
    </row>
    <row r="1941">
      <c r="A1941" s="29" t="n"/>
      <c r="B1941" s="25" t="n"/>
      <c r="C1941" s="49" t="n"/>
      <c r="D1941" s="29" t="n"/>
      <c r="E1941" s="23">
        <f>IF(OR(A1941="",B1941=""),"",A1941&amp;"|"&amp;B1941)</f>
        <v/>
      </c>
      <c r="F1941" s="30">
        <f>IF(OR(E1941="",NOT(ISNUMBER(C1941))),"",E1941&amp;"|"&amp;YEAR(C1941)&amp;"-"&amp;RIGHT("0"&amp;MONTH(C1941),2)&amp;"-"&amp;RIGHT("0"&amp;DAY(C1941),2))</f>
        <v/>
      </c>
      <c r="G1941" s="26">
        <f>IF(E1941="","",IFERROR(MATCH(E1941,pl_chave,0),0))</f>
        <v/>
      </c>
      <c r="H1941" s="23">
        <f>IF(G1941="","",IF(G1941=0,"Tarefa fora do plano",INDEX(pl_tag,G1941)))</f>
        <v/>
      </c>
      <c r="I1941" s="30">
        <f>IF(N(G1941)=0,"",INDEX(pl_atividade,G1941))</f>
        <v/>
      </c>
      <c r="J1941" s="50">
        <f>IF(N(G1941)=0,"",INDEX(pl_especialidade,G1941))</f>
        <v/>
      </c>
      <c r="K1941" s="28">
        <f>IF(N(G1941)=0,"",INDEX(pl_duracao,G1941))</f>
        <v/>
      </c>
      <c r="L1941" s="39">
        <f>IF(ISNUMBER(C1941),YEAR(C1941),"")</f>
        <v/>
      </c>
      <c r="M1941" s="39">
        <f>IF(ISNUMBER(C1941),MONTH(C1941),"")</f>
        <v/>
      </c>
      <c r="N1941" s="23">
        <f>IF(L1941="","",IF(NOT(ISNUMBER(crono_ano)),"Informe o ano",IF(L1941&lt;crono_ano,"Antes do ano",IF(L1941&gt;crono_ano,"Depois do ano","No ano"))))</f>
        <v/>
      </c>
      <c r="O1941" s="39">
        <f>IF(F1941="","",IF(COUNTIF(F$7:F1941,F1941)=1,1,0))</f>
        <v/>
      </c>
      <c r="P1941" s="39">
        <f>IF(A1941&amp;B1941&amp;C1941="","",IF(AND(O1941=1,N(G1941)&gt;0),IF(INDEX(pl_ativa,MAX(1,N(G1941)))="Sim",1,0),0))</f>
        <v/>
      </c>
      <c r="Q1941" s="39">
        <f>IF(F1941="","",COUNTIFS(ex_chave_oc,F1941,ex_cancelada,"&lt;&gt;Sim"))</f>
        <v/>
      </c>
      <c r="R1941" s="51">
        <f>IF(P1941="","",IF(AND(P1941=1,N(Q1941)&gt;0),1,0))</f>
        <v/>
      </c>
      <c r="S1941" s="30">
        <f>IF(P1941="","",IF(F1941="","ERRO: data prevista ausente ou inválida",IF(O1941=0,"Duplicada: contada uma vez",IF(N(G1941)=0,"ERRO: tarefa fora do Plano Mestre",IF(P1941=0,"Tarefa retirada do plano: não conta","OK")))))</f>
        <v/>
      </c>
    </row>
    <row r="1942">
      <c r="A1942" s="29" t="n"/>
      <c r="B1942" s="25" t="n"/>
      <c r="C1942" s="49" t="n"/>
      <c r="D1942" s="29" t="n"/>
      <c r="E1942" s="23">
        <f>IF(OR(A1942="",B1942=""),"",A1942&amp;"|"&amp;B1942)</f>
        <v/>
      </c>
      <c r="F1942" s="30">
        <f>IF(OR(E1942="",NOT(ISNUMBER(C1942))),"",E1942&amp;"|"&amp;YEAR(C1942)&amp;"-"&amp;RIGHT("0"&amp;MONTH(C1942),2)&amp;"-"&amp;RIGHT("0"&amp;DAY(C1942),2))</f>
        <v/>
      </c>
      <c r="G1942" s="26">
        <f>IF(E1942="","",IFERROR(MATCH(E1942,pl_chave,0),0))</f>
        <v/>
      </c>
      <c r="H1942" s="23">
        <f>IF(G1942="","",IF(G1942=0,"Tarefa fora do plano",INDEX(pl_tag,G1942)))</f>
        <v/>
      </c>
      <c r="I1942" s="30">
        <f>IF(N(G1942)=0,"",INDEX(pl_atividade,G1942))</f>
        <v/>
      </c>
      <c r="J1942" s="50">
        <f>IF(N(G1942)=0,"",INDEX(pl_especialidade,G1942))</f>
        <v/>
      </c>
      <c r="K1942" s="28">
        <f>IF(N(G1942)=0,"",INDEX(pl_duracao,G1942))</f>
        <v/>
      </c>
      <c r="L1942" s="39">
        <f>IF(ISNUMBER(C1942),YEAR(C1942),"")</f>
        <v/>
      </c>
      <c r="M1942" s="39">
        <f>IF(ISNUMBER(C1942),MONTH(C1942),"")</f>
        <v/>
      </c>
      <c r="N1942" s="23">
        <f>IF(L1942="","",IF(NOT(ISNUMBER(crono_ano)),"Informe o ano",IF(L1942&lt;crono_ano,"Antes do ano",IF(L1942&gt;crono_ano,"Depois do ano","No ano"))))</f>
        <v/>
      </c>
      <c r="O1942" s="39">
        <f>IF(F1942="","",IF(COUNTIF(F$7:F1942,F1942)=1,1,0))</f>
        <v/>
      </c>
      <c r="P1942" s="39">
        <f>IF(A1942&amp;B1942&amp;C1942="","",IF(AND(O1942=1,N(G1942)&gt;0),IF(INDEX(pl_ativa,MAX(1,N(G1942)))="Sim",1,0),0))</f>
        <v/>
      </c>
      <c r="Q1942" s="39">
        <f>IF(F1942="","",COUNTIFS(ex_chave_oc,F1942,ex_cancelada,"&lt;&gt;Sim"))</f>
        <v/>
      </c>
      <c r="R1942" s="51">
        <f>IF(P1942="","",IF(AND(P1942=1,N(Q1942)&gt;0),1,0))</f>
        <v/>
      </c>
      <c r="S1942" s="30">
        <f>IF(P1942="","",IF(F1942="","ERRO: data prevista ausente ou inválida",IF(O1942=0,"Duplicada: contada uma vez",IF(N(G1942)=0,"ERRO: tarefa fora do Plano Mestre",IF(P1942=0,"Tarefa retirada do plano: não conta","OK")))))</f>
        <v/>
      </c>
    </row>
    <row r="1943">
      <c r="A1943" s="29" t="n"/>
      <c r="B1943" s="25" t="n"/>
      <c r="C1943" s="49" t="n"/>
      <c r="D1943" s="29" t="n"/>
      <c r="E1943" s="23">
        <f>IF(OR(A1943="",B1943=""),"",A1943&amp;"|"&amp;B1943)</f>
        <v/>
      </c>
      <c r="F1943" s="30">
        <f>IF(OR(E1943="",NOT(ISNUMBER(C1943))),"",E1943&amp;"|"&amp;YEAR(C1943)&amp;"-"&amp;RIGHT("0"&amp;MONTH(C1943),2)&amp;"-"&amp;RIGHT("0"&amp;DAY(C1943),2))</f>
        <v/>
      </c>
      <c r="G1943" s="26">
        <f>IF(E1943="","",IFERROR(MATCH(E1943,pl_chave,0),0))</f>
        <v/>
      </c>
      <c r="H1943" s="23">
        <f>IF(G1943="","",IF(G1943=0,"Tarefa fora do plano",INDEX(pl_tag,G1943)))</f>
        <v/>
      </c>
      <c r="I1943" s="30">
        <f>IF(N(G1943)=0,"",INDEX(pl_atividade,G1943))</f>
        <v/>
      </c>
      <c r="J1943" s="50">
        <f>IF(N(G1943)=0,"",INDEX(pl_especialidade,G1943))</f>
        <v/>
      </c>
      <c r="K1943" s="28">
        <f>IF(N(G1943)=0,"",INDEX(pl_duracao,G1943))</f>
        <v/>
      </c>
      <c r="L1943" s="39">
        <f>IF(ISNUMBER(C1943),YEAR(C1943),"")</f>
        <v/>
      </c>
      <c r="M1943" s="39">
        <f>IF(ISNUMBER(C1943),MONTH(C1943),"")</f>
        <v/>
      </c>
      <c r="N1943" s="23">
        <f>IF(L1943="","",IF(NOT(ISNUMBER(crono_ano)),"Informe o ano",IF(L1943&lt;crono_ano,"Antes do ano",IF(L1943&gt;crono_ano,"Depois do ano","No ano"))))</f>
        <v/>
      </c>
      <c r="O1943" s="39">
        <f>IF(F1943="","",IF(COUNTIF(F$7:F1943,F1943)=1,1,0))</f>
        <v/>
      </c>
      <c r="P1943" s="39">
        <f>IF(A1943&amp;B1943&amp;C1943="","",IF(AND(O1943=1,N(G1943)&gt;0),IF(INDEX(pl_ativa,MAX(1,N(G1943)))="Sim",1,0),0))</f>
        <v/>
      </c>
      <c r="Q1943" s="39">
        <f>IF(F1943="","",COUNTIFS(ex_chave_oc,F1943,ex_cancelada,"&lt;&gt;Sim"))</f>
        <v/>
      </c>
      <c r="R1943" s="51">
        <f>IF(P1943="","",IF(AND(P1943=1,N(Q1943)&gt;0),1,0))</f>
        <v/>
      </c>
      <c r="S1943" s="30">
        <f>IF(P1943="","",IF(F1943="","ERRO: data prevista ausente ou inválida",IF(O1943=0,"Duplicada: contada uma vez",IF(N(G1943)=0,"ERRO: tarefa fora do Plano Mestre",IF(P1943=0,"Tarefa retirada do plano: não conta","OK")))))</f>
        <v/>
      </c>
    </row>
    <row r="1944">
      <c r="A1944" s="29" t="n"/>
      <c r="B1944" s="25" t="n"/>
      <c r="C1944" s="49" t="n"/>
      <c r="D1944" s="29" t="n"/>
      <c r="E1944" s="23">
        <f>IF(OR(A1944="",B1944=""),"",A1944&amp;"|"&amp;B1944)</f>
        <v/>
      </c>
      <c r="F1944" s="30">
        <f>IF(OR(E1944="",NOT(ISNUMBER(C1944))),"",E1944&amp;"|"&amp;YEAR(C1944)&amp;"-"&amp;RIGHT("0"&amp;MONTH(C1944),2)&amp;"-"&amp;RIGHT("0"&amp;DAY(C1944),2))</f>
        <v/>
      </c>
      <c r="G1944" s="26">
        <f>IF(E1944="","",IFERROR(MATCH(E1944,pl_chave,0),0))</f>
        <v/>
      </c>
      <c r="H1944" s="23">
        <f>IF(G1944="","",IF(G1944=0,"Tarefa fora do plano",INDEX(pl_tag,G1944)))</f>
        <v/>
      </c>
      <c r="I1944" s="30">
        <f>IF(N(G1944)=0,"",INDEX(pl_atividade,G1944))</f>
        <v/>
      </c>
      <c r="J1944" s="50">
        <f>IF(N(G1944)=0,"",INDEX(pl_especialidade,G1944))</f>
        <v/>
      </c>
      <c r="K1944" s="28">
        <f>IF(N(G1944)=0,"",INDEX(pl_duracao,G1944))</f>
        <v/>
      </c>
      <c r="L1944" s="39">
        <f>IF(ISNUMBER(C1944),YEAR(C1944),"")</f>
        <v/>
      </c>
      <c r="M1944" s="39">
        <f>IF(ISNUMBER(C1944),MONTH(C1944),"")</f>
        <v/>
      </c>
      <c r="N1944" s="23">
        <f>IF(L1944="","",IF(NOT(ISNUMBER(crono_ano)),"Informe o ano",IF(L1944&lt;crono_ano,"Antes do ano",IF(L1944&gt;crono_ano,"Depois do ano","No ano"))))</f>
        <v/>
      </c>
      <c r="O1944" s="39">
        <f>IF(F1944="","",IF(COUNTIF(F$7:F1944,F1944)=1,1,0))</f>
        <v/>
      </c>
      <c r="P1944" s="39">
        <f>IF(A1944&amp;B1944&amp;C1944="","",IF(AND(O1944=1,N(G1944)&gt;0),IF(INDEX(pl_ativa,MAX(1,N(G1944)))="Sim",1,0),0))</f>
        <v/>
      </c>
      <c r="Q1944" s="39">
        <f>IF(F1944="","",COUNTIFS(ex_chave_oc,F1944,ex_cancelada,"&lt;&gt;Sim"))</f>
        <v/>
      </c>
      <c r="R1944" s="51">
        <f>IF(P1944="","",IF(AND(P1944=1,N(Q1944)&gt;0),1,0))</f>
        <v/>
      </c>
      <c r="S1944" s="30">
        <f>IF(P1944="","",IF(F1944="","ERRO: data prevista ausente ou inválida",IF(O1944=0,"Duplicada: contada uma vez",IF(N(G1944)=0,"ERRO: tarefa fora do Plano Mestre",IF(P1944=0,"Tarefa retirada do plano: não conta","OK")))))</f>
        <v/>
      </c>
    </row>
    <row r="1945">
      <c r="A1945" s="29" t="n"/>
      <c r="B1945" s="25" t="n"/>
      <c r="C1945" s="49" t="n"/>
      <c r="D1945" s="29" t="n"/>
      <c r="E1945" s="23">
        <f>IF(OR(A1945="",B1945=""),"",A1945&amp;"|"&amp;B1945)</f>
        <v/>
      </c>
      <c r="F1945" s="30">
        <f>IF(OR(E1945="",NOT(ISNUMBER(C1945))),"",E1945&amp;"|"&amp;YEAR(C1945)&amp;"-"&amp;RIGHT("0"&amp;MONTH(C1945),2)&amp;"-"&amp;RIGHT("0"&amp;DAY(C1945),2))</f>
        <v/>
      </c>
      <c r="G1945" s="26">
        <f>IF(E1945="","",IFERROR(MATCH(E1945,pl_chave,0),0))</f>
        <v/>
      </c>
      <c r="H1945" s="23">
        <f>IF(G1945="","",IF(G1945=0,"Tarefa fora do plano",INDEX(pl_tag,G1945)))</f>
        <v/>
      </c>
      <c r="I1945" s="30">
        <f>IF(N(G1945)=0,"",INDEX(pl_atividade,G1945))</f>
        <v/>
      </c>
      <c r="J1945" s="50">
        <f>IF(N(G1945)=0,"",INDEX(pl_especialidade,G1945))</f>
        <v/>
      </c>
      <c r="K1945" s="28">
        <f>IF(N(G1945)=0,"",INDEX(pl_duracao,G1945))</f>
        <v/>
      </c>
      <c r="L1945" s="39">
        <f>IF(ISNUMBER(C1945),YEAR(C1945),"")</f>
        <v/>
      </c>
      <c r="M1945" s="39">
        <f>IF(ISNUMBER(C1945),MONTH(C1945),"")</f>
        <v/>
      </c>
      <c r="N1945" s="23">
        <f>IF(L1945="","",IF(NOT(ISNUMBER(crono_ano)),"Informe o ano",IF(L1945&lt;crono_ano,"Antes do ano",IF(L1945&gt;crono_ano,"Depois do ano","No ano"))))</f>
        <v/>
      </c>
      <c r="O1945" s="39">
        <f>IF(F1945="","",IF(COUNTIF(F$7:F1945,F1945)=1,1,0))</f>
        <v/>
      </c>
      <c r="P1945" s="39">
        <f>IF(A1945&amp;B1945&amp;C1945="","",IF(AND(O1945=1,N(G1945)&gt;0),IF(INDEX(pl_ativa,MAX(1,N(G1945)))="Sim",1,0),0))</f>
        <v/>
      </c>
      <c r="Q1945" s="39">
        <f>IF(F1945="","",COUNTIFS(ex_chave_oc,F1945,ex_cancelada,"&lt;&gt;Sim"))</f>
        <v/>
      </c>
      <c r="R1945" s="51">
        <f>IF(P1945="","",IF(AND(P1945=1,N(Q1945)&gt;0),1,0))</f>
        <v/>
      </c>
      <c r="S1945" s="30">
        <f>IF(P1945="","",IF(F1945="","ERRO: data prevista ausente ou inválida",IF(O1945=0,"Duplicada: contada uma vez",IF(N(G1945)=0,"ERRO: tarefa fora do Plano Mestre",IF(P1945=0,"Tarefa retirada do plano: não conta","OK")))))</f>
        <v/>
      </c>
    </row>
    <row r="1946">
      <c r="A1946" s="29" t="n"/>
      <c r="B1946" s="25" t="n"/>
      <c r="C1946" s="49" t="n"/>
      <c r="D1946" s="29" t="n"/>
      <c r="E1946" s="23">
        <f>IF(OR(A1946="",B1946=""),"",A1946&amp;"|"&amp;B1946)</f>
        <v/>
      </c>
      <c r="F1946" s="30">
        <f>IF(OR(E1946="",NOT(ISNUMBER(C1946))),"",E1946&amp;"|"&amp;YEAR(C1946)&amp;"-"&amp;RIGHT("0"&amp;MONTH(C1946),2)&amp;"-"&amp;RIGHT("0"&amp;DAY(C1946),2))</f>
        <v/>
      </c>
      <c r="G1946" s="26">
        <f>IF(E1946="","",IFERROR(MATCH(E1946,pl_chave,0),0))</f>
        <v/>
      </c>
      <c r="H1946" s="23">
        <f>IF(G1946="","",IF(G1946=0,"Tarefa fora do plano",INDEX(pl_tag,G1946)))</f>
        <v/>
      </c>
      <c r="I1946" s="30">
        <f>IF(N(G1946)=0,"",INDEX(pl_atividade,G1946))</f>
        <v/>
      </c>
      <c r="J1946" s="50">
        <f>IF(N(G1946)=0,"",INDEX(pl_especialidade,G1946))</f>
        <v/>
      </c>
      <c r="K1946" s="28">
        <f>IF(N(G1946)=0,"",INDEX(pl_duracao,G1946))</f>
        <v/>
      </c>
      <c r="L1946" s="39">
        <f>IF(ISNUMBER(C1946),YEAR(C1946),"")</f>
        <v/>
      </c>
      <c r="M1946" s="39">
        <f>IF(ISNUMBER(C1946),MONTH(C1946),"")</f>
        <v/>
      </c>
      <c r="N1946" s="23">
        <f>IF(L1946="","",IF(NOT(ISNUMBER(crono_ano)),"Informe o ano",IF(L1946&lt;crono_ano,"Antes do ano",IF(L1946&gt;crono_ano,"Depois do ano","No ano"))))</f>
        <v/>
      </c>
      <c r="O1946" s="39">
        <f>IF(F1946="","",IF(COUNTIF(F$7:F1946,F1946)=1,1,0))</f>
        <v/>
      </c>
      <c r="P1946" s="39">
        <f>IF(A1946&amp;B1946&amp;C1946="","",IF(AND(O1946=1,N(G1946)&gt;0),IF(INDEX(pl_ativa,MAX(1,N(G1946)))="Sim",1,0),0))</f>
        <v/>
      </c>
      <c r="Q1946" s="39">
        <f>IF(F1946="","",COUNTIFS(ex_chave_oc,F1946,ex_cancelada,"&lt;&gt;Sim"))</f>
        <v/>
      </c>
      <c r="R1946" s="51">
        <f>IF(P1946="","",IF(AND(P1946=1,N(Q1946)&gt;0),1,0))</f>
        <v/>
      </c>
      <c r="S1946" s="30">
        <f>IF(P1946="","",IF(F1946="","ERRO: data prevista ausente ou inválida",IF(O1946=0,"Duplicada: contada uma vez",IF(N(G1946)=0,"ERRO: tarefa fora do Plano Mestre",IF(P1946=0,"Tarefa retirada do plano: não conta","OK")))))</f>
        <v/>
      </c>
    </row>
    <row r="1947">
      <c r="A1947" s="29" t="n"/>
      <c r="B1947" s="25" t="n"/>
      <c r="C1947" s="49" t="n"/>
      <c r="D1947" s="29" t="n"/>
      <c r="E1947" s="23">
        <f>IF(OR(A1947="",B1947=""),"",A1947&amp;"|"&amp;B1947)</f>
        <v/>
      </c>
      <c r="F1947" s="30">
        <f>IF(OR(E1947="",NOT(ISNUMBER(C1947))),"",E1947&amp;"|"&amp;YEAR(C1947)&amp;"-"&amp;RIGHT("0"&amp;MONTH(C1947),2)&amp;"-"&amp;RIGHT("0"&amp;DAY(C1947),2))</f>
        <v/>
      </c>
      <c r="G1947" s="26">
        <f>IF(E1947="","",IFERROR(MATCH(E1947,pl_chave,0),0))</f>
        <v/>
      </c>
      <c r="H1947" s="23">
        <f>IF(G1947="","",IF(G1947=0,"Tarefa fora do plano",INDEX(pl_tag,G1947)))</f>
        <v/>
      </c>
      <c r="I1947" s="30">
        <f>IF(N(G1947)=0,"",INDEX(pl_atividade,G1947))</f>
        <v/>
      </c>
      <c r="J1947" s="50">
        <f>IF(N(G1947)=0,"",INDEX(pl_especialidade,G1947))</f>
        <v/>
      </c>
      <c r="K1947" s="28">
        <f>IF(N(G1947)=0,"",INDEX(pl_duracao,G1947))</f>
        <v/>
      </c>
      <c r="L1947" s="39">
        <f>IF(ISNUMBER(C1947),YEAR(C1947),"")</f>
        <v/>
      </c>
      <c r="M1947" s="39">
        <f>IF(ISNUMBER(C1947),MONTH(C1947),"")</f>
        <v/>
      </c>
      <c r="N1947" s="23">
        <f>IF(L1947="","",IF(NOT(ISNUMBER(crono_ano)),"Informe o ano",IF(L1947&lt;crono_ano,"Antes do ano",IF(L1947&gt;crono_ano,"Depois do ano","No ano"))))</f>
        <v/>
      </c>
      <c r="O1947" s="39">
        <f>IF(F1947="","",IF(COUNTIF(F$7:F1947,F1947)=1,1,0))</f>
        <v/>
      </c>
      <c r="P1947" s="39">
        <f>IF(A1947&amp;B1947&amp;C1947="","",IF(AND(O1947=1,N(G1947)&gt;0),IF(INDEX(pl_ativa,MAX(1,N(G1947)))="Sim",1,0),0))</f>
        <v/>
      </c>
      <c r="Q1947" s="39">
        <f>IF(F1947="","",COUNTIFS(ex_chave_oc,F1947,ex_cancelada,"&lt;&gt;Sim"))</f>
        <v/>
      </c>
      <c r="R1947" s="51">
        <f>IF(P1947="","",IF(AND(P1947=1,N(Q1947)&gt;0),1,0))</f>
        <v/>
      </c>
      <c r="S1947" s="30">
        <f>IF(P1947="","",IF(F1947="","ERRO: data prevista ausente ou inválida",IF(O1947=0,"Duplicada: contada uma vez",IF(N(G1947)=0,"ERRO: tarefa fora do Plano Mestre",IF(P1947=0,"Tarefa retirada do plano: não conta","OK")))))</f>
        <v/>
      </c>
    </row>
    <row r="1948">
      <c r="A1948" s="29" t="n"/>
      <c r="B1948" s="25" t="n"/>
      <c r="C1948" s="49" t="n"/>
      <c r="D1948" s="29" t="n"/>
      <c r="E1948" s="23">
        <f>IF(OR(A1948="",B1948=""),"",A1948&amp;"|"&amp;B1948)</f>
        <v/>
      </c>
      <c r="F1948" s="30">
        <f>IF(OR(E1948="",NOT(ISNUMBER(C1948))),"",E1948&amp;"|"&amp;YEAR(C1948)&amp;"-"&amp;RIGHT("0"&amp;MONTH(C1948),2)&amp;"-"&amp;RIGHT("0"&amp;DAY(C1948),2))</f>
        <v/>
      </c>
      <c r="G1948" s="26">
        <f>IF(E1948="","",IFERROR(MATCH(E1948,pl_chave,0),0))</f>
        <v/>
      </c>
      <c r="H1948" s="23">
        <f>IF(G1948="","",IF(G1948=0,"Tarefa fora do plano",INDEX(pl_tag,G1948)))</f>
        <v/>
      </c>
      <c r="I1948" s="30">
        <f>IF(N(G1948)=0,"",INDEX(pl_atividade,G1948))</f>
        <v/>
      </c>
      <c r="J1948" s="50">
        <f>IF(N(G1948)=0,"",INDEX(pl_especialidade,G1948))</f>
        <v/>
      </c>
      <c r="K1948" s="28">
        <f>IF(N(G1948)=0,"",INDEX(pl_duracao,G1948))</f>
        <v/>
      </c>
      <c r="L1948" s="39">
        <f>IF(ISNUMBER(C1948),YEAR(C1948),"")</f>
        <v/>
      </c>
      <c r="M1948" s="39">
        <f>IF(ISNUMBER(C1948),MONTH(C1948),"")</f>
        <v/>
      </c>
      <c r="N1948" s="23">
        <f>IF(L1948="","",IF(NOT(ISNUMBER(crono_ano)),"Informe o ano",IF(L1948&lt;crono_ano,"Antes do ano",IF(L1948&gt;crono_ano,"Depois do ano","No ano"))))</f>
        <v/>
      </c>
      <c r="O1948" s="39">
        <f>IF(F1948="","",IF(COUNTIF(F$7:F1948,F1948)=1,1,0))</f>
        <v/>
      </c>
      <c r="P1948" s="39">
        <f>IF(A1948&amp;B1948&amp;C1948="","",IF(AND(O1948=1,N(G1948)&gt;0),IF(INDEX(pl_ativa,MAX(1,N(G1948)))="Sim",1,0),0))</f>
        <v/>
      </c>
      <c r="Q1948" s="39">
        <f>IF(F1948="","",COUNTIFS(ex_chave_oc,F1948,ex_cancelada,"&lt;&gt;Sim"))</f>
        <v/>
      </c>
      <c r="R1948" s="51">
        <f>IF(P1948="","",IF(AND(P1948=1,N(Q1948)&gt;0),1,0))</f>
        <v/>
      </c>
      <c r="S1948" s="30">
        <f>IF(P1948="","",IF(F1948="","ERRO: data prevista ausente ou inválida",IF(O1948=0,"Duplicada: contada uma vez",IF(N(G1948)=0,"ERRO: tarefa fora do Plano Mestre",IF(P1948=0,"Tarefa retirada do plano: não conta","OK")))))</f>
        <v/>
      </c>
    </row>
    <row r="1949">
      <c r="A1949" s="29" t="n"/>
      <c r="B1949" s="25" t="n"/>
      <c r="C1949" s="49" t="n"/>
      <c r="D1949" s="29" t="n"/>
      <c r="E1949" s="23">
        <f>IF(OR(A1949="",B1949=""),"",A1949&amp;"|"&amp;B1949)</f>
        <v/>
      </c>
      <c r="F1949" s="30">
        <f>IF(OR(E1949="",NOT(ISNUMBER(C1949))),"",E1949&amp;"|"&amp;YEAR(C1949)&amp;"-"&amp;RIGHT("0"&amp;MONTH(C1949),2)&amp;"-"&amp;RIGHT("0"&amp;DAY(C1949),2))</f>
        <v/>
      </c>
      <c r="G1949" s="26">
        <f>IF(E1949="","",IFERROR(MATCH(E1949,pl_chave,0),0))</f>
        <v/>
      </c>
      <c r="H1949" s="23">
        <f>IF(G1949="","",IF(G1949=0,"Tarefa fora do plano",INDEX(pl_tag,G1949)))</f>
        <v/>
      </c>
      <c r="I1949" s="30">
        <f>IF(N(G1949)=0,"",INDEX(pl_atividade,G1949))</f>
        <v/>
      </c>
      <c r="J1949" s="50">
        <f>IF(N(G1949)=0,"",INDEX(pl_especialidade,G1949))</f>
        <v/>
      </c>
      <c r="K1949" s="28">
        <f>IF(N(G1949)=0,"",INDEX(pl_duracao,G1949))</f>
        <v/>
      </c>
      <c r="L1949" s="39">
        <f>IF(ISNUMBER(C1949),YEAR(C1949),"")</f>
        <v/>
      </c>
      <c r="M1949" s="39">
        <f>IF(ISNUMBER(C1949),MONTH(C1949),"")</f>
        <v/>
      </c>
      <c r="N1949" s="23">
        <f>IF(L1949="","",IF(NOT(ISNUMBER(crono_ano)),"Informe o ano",IF(L1949&lt;crono_ano,"Antes do ano",IF(L1949&gt;crono_ano,"Depois do ano","No ano"))))</f>
        <v/>
      </c>
      <c r="O1949" s="39">
        <f>IF(F1949="","",IF(COUNTIF(F$7:F1949,F1949)=1,1,0))</f>
        <v/>
      </c>
      <c r="P1949" s="39">
        <f>IF(A1949&amp;B1949&amp;C1949="","",IF(AND(O1949=1,N(G1949)&gt;0),IF(INDEX(pl_ativa,MAX(1,N(G1949)))="Sim",1,0),0))</f>
        <v/>
      </c>
      <c r="Q1949" s="39">
        <f>IF(F1949="","",COUNTIFS(ex_chave_oc,F1949,ex_cancelada,"&lt;&gt;Sim"))</f>
        <v/>
      </c>
      <c r="R1949" s="51">
        <f>IF(P1949="","",IF(AND(P1949=1,N(Q1949)&gt;0),1,0))</f>
        <v/>
      </c>
      <c r="S1949" s="30">
        <f>IF(P1949="","",IF(F1949="","ERRO: data prevista ausente ou inválida",IF(O1949=0,"Duplicada: contada uma vez",IF(N(G1949)=0,"ERRO: tarefa fora do Plano Mestre",IF(P1949=0,"Tarefa retirada do plano: não conta","OK")))))</f>
        <v/>
      </c>
    </row>
    <row r="1950">
      <c r="A1950" s="29" t="n"/>
      <c r="B1950" s="25" t="n"/>
      <c r="C1950" s="49" t="n"/>
      <c r="D1950" s="29" t="n"/>
      <c r="E1950" s="23">
        <f>IF(OR(A1950="",B1950=""),"",A1950&amp;"|"&amp;B1950)</f>
        <v/>
      </c>
      <c r="F1950" s="30">
        <f>IF(OR(E1950="",NOT(ISNUMBER(C1950))),"",E1950&amp;"|"&amp;YEAR(C1950)&amp;"-"&amp;RIGHT("0"&amp;MONTH(C1950),2)&amp;"-"&amp;RIGHT("0"&amp;DAY(C1950),2))</f>
        <v/>
      </c>
      <c r="G1950" s="26">
        <f>IF(E1950="","",IFERROR(MATCH(E1950,pl_chave,0),0))</f>
        <v/>
      </c>
      <c r="H1950" s="23">
        <f>IF(G1950="","",IF(G1950=0,"Tarefa fora do plano",INDEX(pl_tag,G1950)))</f>
        <v/>
      </c>
      <c r="I1950" s="30">
        <f>IF(N(G1950)=0,"",INDEX(pl_atividade,G1950))</f>
        <v/>
      </c>
      <c r="J1950" s="50">
        <f>IF(N(G1950)=0,"",INDEX(pl_especialidade,G1950))</f>
        <v/>
      </c>
      <c r="K1950" s="28">
        <f>IF(N(G1950)=0,"",INDEX(pl_duracao,G1950))</f>
        <v/>
      </c>
      <c r="L1950" s="39">
        <f>IF(ISNUMBER(C1950),YEAR(C1950),"")</f>
        <v/>
      </c>
      <c r="M1950" s="39">
        <f>IF(ISNUMBER(C1950),MONTH(C1950),"")</f>
        <v/>
      </c>
      <c r="N1950" s="23">
        <f>IF(L1950="","",IF(NOT(ISNUMBER(crono_ano)),"Informe o ano",IF(L1950&lt;crono_ano,"Antes do ano",IF(L1950&gt;crono_ano,"Depois do ano","No ano"))))</f>
        <v/>
      </c>
      <c r="O1950" s="39">
        <f>IF(F1950="","",IF(COUNTIF(F$7:F1950,F1950)=1,1,0))</f>
        <v/>
      </c>
      <c r="P1950" s="39">
        <f>IF(A1950&amp;B1950&amp;C1950="","",IF(AND(O1950=1,N(G1950)&gt;0),IF(INDEX(pl_ativa,MAX(1,N(G1950)))="Sim",1,0),0))</f>
        <v/>
      </c>
      <c r="Q1950" s="39">
        <f>IF(F1950="","",COUNTIFS(ex_chave_oc,F1950,ex_cancelada,"&lt;&gt;Sim"))</f>
        <v/>
      </c>
      <c r="R1950" s="51">
        <f>IF(P1950="","",IF(AND(P1950=1,N(Q1950)&gt;0),1,0))</f>
        <v/>
      </c>
      <c r="S1950" s="30">
        <f>IF(P1950="","",IF(F1950="","ERRO: data prevista ausente ou inválida",IF(O1950=0,"Duplicada: contada uma vez",IF(N(G1950)=0,"ERRO: tarefa fora do Plano Mestre",IF(P1950=0,"Tarefa retirada do plano: não conta","OK")))))</f>
        <v/>
      </c>
    </row>
    <row r="1951">
      <c r="A1951" s="29" t="n"/>
      <c r="B1951" s="25" t="n"/>
      <c r="C1951" s="49" t="n"/>
      <c r="D1951" s="29" t="n"/>
      <c r="E1951" s="23">
        <f>IF(OR(A1951="",B1951=""),"",A1951&amp;"|"&amp;B1951)</f>
        <v/>
      </c>
      <c r="F1951" s="30">
        <f>IF(OR(E1951="",NOT(ISNUMBER(C1951))),"",E1951&amp;"|"&amp;YEAR(C1951)&amp;"-"&amp;RIGHT("0"&amp;MONTH(C1951),2)&amp;"-"&amp;RIGHT("0"&amp;DAY(C1951),2))</f>
        <v/>
      </c>
      <c r="G1951" s="26">
        <f>IF(E1951="","",IFERROR(MATCH(E1951,pl_chave,0),0))</f>
        <v/>
      </c>
      <c r="H1951" s="23">
        <f>IF(G1951="","",IF(G1951=0,"Tarefa fora do plano",INDEX(pl_tag,G1951)))</f>
        <v/>
      </c>
      <c r="I1951" s="30">
        <f>IF(N(G1951)=0,"",INDEX(pl_atividade,G1951))</f>
        <v/>
      </c>
      <c r="J1951" s="50">
        <f>IF(N(G1951)=0,"",INDEX(pl_especialidade,G1951))</f>
        <v/>
      </c>
      <c r="K1951" s="28">
        <f>IF(N(G1951)=0,"",INDEX(pl_duracao,G1951))</f>
        <v/>
      </c>
      <c r="L1951" s="39">
        <f>IF(ISNUMBER(C1951),YEAR(C1951),"")</f>
        <v/>
      </c>
      <c r="M1951" s="39">
        <f>IF(ISNUMBER(C1951),MONTH(C1951),"")</f>
        <v/>
      </c>
      <c r="N1951" s="23">
        <f>IF(L1951="","",IF(NOT(ISNUMBER(crono_ano)),"Informe o ano",IF(L1951&lt;crono_ano,"Antes do ano",IF(L1951&gt;crono_ano,"Depois do ano","No ano"))))</f>
        <v/>
      </c>
      <c r="O1951" s="39">
        <f>IF(F1951="","",IF(COUNTIF(F$7:F1951,F1951)=1,1,0))</f>
        <v/>
      </c>
      <c r="P1951" s="39">
        <f>IF(A1951&amp;B1951&amp;C1951="","",IF(AND(O1951=1,N(G1951)&gt;0),IF(INDEX(pl_ativa,MAX(1,N(G1951)))="Sim",1,0),0))</f>
        <v/>
      </c>
      <c r="Q1951" s="39">
        <f>IF(F1951="","",COUNTIFS(ex_chave_oc,F1951,ex_cancelada,"&lt;&gt;Sim"))</f>
        <v/>
      </c>
      <c r="R1951" s="51">
        <f>IF(P1951="","",IF(AND(P1951=1,N(Q1951)&gt;0),1,0))</f>
        <v/>
      </c>
      <c r="S1951" s="30">
        <f>IF(P1951="","",IF(F1951="","ERRO: data prevista ausente ou inválida",IF(O1951=0,"Duplicada: contada uma vez",IF(N(G1951)=0,"ERRO: tarefa fora do Plano Mestre",IF(P1951=0,"Tarefa retirada do plano: não conta","OK")))))</f>
        <v/>
      </c>
    </row>
    <row r="1952">
      <c r="A1952" s="29" t="n"/>
      <c r="B1952" s="25" t="n"/>
      <c r="C1952" s="49" t="n"/>
      <c r="D1952" s="29" t="n"/>
      <c r="E1952" s="23">
        <f>IF(OR(A1952="",B1952=""),"",A1952&amp;"|"&amp;B1952)</f>
        <v/>
      </c>
      <c r="F1952" s="30">
        <f>IF(OR(E1952="",NOT(ISNUMBER(C1952))),"",E1952&amp;"|"&amp;YEAR(C1952)&amp;"-"&amp;RIGHT("0"&amp;MONTH(C1952),2)&amp;"-"&amp;RIGHT("0"&amp;DAY(C1952),2))</f>
        <v/>
      </c>
      <c r="G1952" s="26">
        <f>IF(E1952="","",IFERROR(MATCH(E1952,pl_chave,0),0))</f>
        <v/>
      </c>
      <c r="H1952" s="23">
        <f>IF(G1952="","",IF(G1952=0,"Tarefa fora do plano",INDEX(pl_tag,G1952)))</f>
        <v/>
      </c>
      <c r="I1952" s="30">
        <f>IF(N(G1952)=0,"",INDEX(pl_atividade,G1952))</f>
        <v/>
      </c>
      <c r="J1952" s="50">
        <f>IF(N(G1952)=0,"",INDEX(pl_especialidade,G1952))</f>
        <v/>
      </c>
      <c r="K1952" s="28">
        <f>IF(N(G1952)=0,"",INDEX(pl_duracao,G1952))</f>
        <v/>
      </c>
      <c r="L1952" s="39">
        <f>IF(ISNUMBER(C1952),YEAR(C1952),"")</f>
        <v/>
      </c>
      <c r="M1952" s="39">
        <f>IF(ISNUMBER(C1952),MONTH(C1952),"")</f>
        <v/>
      </c>
      <c r="N1952" s="23">
        <f>IF(L1952="","",IF(NOT(ISNUMBER(crono_ano)),"Informe o ano",IF(L1952&lt;crono_ano,"Antes do ano",IF(L1952&gt;crono_ano,"Depois do ano","No ano"))))</f>
        <v/>
      </c>
      <c r="O1952" s="39">
        <f>IF(F1952="","",IF(COUNTIF(F$7:F1952,F1952)=1,1,0))</f>
        <v/>
      </c>
      <c r="P1952" s="39">
        <f>IF(A1952&amp;B1952&amp;C1952="","",IF(AND(O1952=1,N(G1952)&gt;0),IF(INDEX(pl_ativa,MAX(1,N(G1952)))="Sim",1,0),0))</f>
        <v/>
      </c>
      <c r="Q1952" s="39">
        <f>IF(F1952="","",COUNTIFS(ex_chave_oc,F1952,ex_cancelada,"&lt;&gt;Sim"))</f>
        <v/>
      </c>
      <c r="R1952" s="51">
        <f>IF(P1952="","",IF(AND(P1952=1,N(Q1952)&gt;0),1,0))</f>
        <v/>
      </c>
      <c r="S1952" s="30">
        <f>IF(P1952="","",IF(F1952="","ERRO: data prevista ausente ou inválida",IF(O1952=0,"Duplicada: contada uma vez",IF(N(G1952)=0,"ERRO: tarefa fora do Plano Mestre",IF(P1952=0,"Tarefa retirada do plano: não conta","OK")))))</f>
        <v/>
      </c>
    </row>
    <row r="1953">
      <c r="A1953" s="29" t="n"/>
      <c r="B1953" s="25" t="n"/>
      <c r="C1953" s="49" t="n"/>
      <c r="D1953" s="29" t="n"/>
      <c r="E1953" s="23">
        <f>IF(OR(A1953="",B1953=""),"",A1953&amp;"|"&amp;B1953)</f>
        <v/>
      </c>
      <c r="F1953" s="30">
        <f>IF(OR(E1953="",NOT(ISNUMBER(C1953))),"",E1953&amp;"|"&amp;YEAR(C1953)&amp;"-"&amp;RIGHT("0"&amp;MONTH(C1953),2)&amp;"-"&amp;RIGHT("0"&amp;DAY(C1953),2))</f>
        <v/>
      </c>
      <c r="G1953" s="26">
        <f>IF(E1953="","",IFERROR(MATCH(E1953,pl_chave,0),0))</f>
        <v/>
      </c>
      <c r="H1953" s="23">
        <f>IF(G1953="","",IF(G1953=0,"Tarefa fora do plano",INDEX(pl_tag,G1953)))</f>
        <v/>
      </c>
      <c r="I1953" s="30">
        <f>IF(N(G1953)=0,"",INDEX(pl_atividade,G1953))</f>
        <v/>
      </c>
      <c r="J1953" s="50">
        <f>IF(N(G1953)=0,"",INDEX(pl_especialidade,G1953))</f>
        <v/>
      </c>
      <c r="K1953" s="28">
        <f>IF(N(G1953)=0,"",INDEX(pl_duracao,G1953))</f>
        <v/>
      </c>
      <c r="L1953" s="39">
        <f>IF(ISNUMBER(C1953),YEAR(C1953),"")</f>
        <v/>
      </c>
      <c r="M1953" s="39">
        <f>IF(ISNUMBER(C1953),MONTH(C1953),"")</f>
        <v/>
      </c>
      <c r="N1953" s="23">
        <f>IF(L1953="","",IF(NOT(ISNUMBER(crono_ano)),"Informe o ano",IF(L1953&lt;crono_ano,"Antes do ano",IF(L1953&gt;crono_ano,"Depois do ano","No ano"))))</f>
        <v/>
      </c>
      <c r="O1953" s="39">
        <f>IF(F1953="","",IF(COUNTIF(F$7:F1953,F1953)=1,1,0))</f>
        <v/>
      </c>
      <c r="P1953" s="39">
        <f>IF(A1953&amp;B1953&amp;C1953="","",IF(AND(O1953=1,N(G1953)&gt;0),IF(INDEX(pl_ativa,MAX(1,N(G1953)))="Sim",1,0),0))</f>
        <v/>
      </c>
      <c r="Q1953" s="39">
        <f>IF(F1953="","",COUNTIFS(ex_chave_oc,F1953,ex_cancelada,"&lt;&gt;Sim"))</f>
        <v/>
      </c>
      <c r="R1953" s="51">
        <f>IF(P1953="","",IF(AND(P1953=1,N(Q1953)&gt;0),1,0))</f>
        <v/>
      </c>
      <c r="S1953" s="30">
        <f>IF(P1953="","",IF(F1953="","ERRO: data prevista ausente ou inválida",IF(O1953=0,"Duplicada: contada uma vez",IF(N(G1953)=0,"ERRO: tarefa fora do Plano Mestre",IF(P1953=0,"Tarefa retirada do plano: não conta","OK")))))</f>
        <v/>
      </c>
    </row>
    <row r="1954">
      <c r="A1954" s="29" t="n"/>
      <c r="B1954" s="25" t="n"/>
      <c r="C1954" s="49" t="n"/>
      <c r="D1954" s="29" t="n"/>
      <c r="E1954" s="23">
        <f>IF(OR(A1954="",B1954=""),"",A1954&amp;"|"&amp;B1954)</f>
        <v/>
      </c>
      <c r="F1954" s="30">
        <f>IF(OR(E1954="",NOT(ISNUMBER(C1954))),"",E1954&amp;"|"&amp;YEAR(C1954)&amp;"-"&amp;RIGHT("0"&amp;MONTH(C1954),2)&amp;"-"&amp;RIGHT("0"&amp;DAY(C1954),2))</f>
        <v/>
      </c>
      <c r="G1954" s="26">
        <f>IF(E1954="","",IFERROR(MATCH(E1954,pl_chave,0),0))</f>
        <v/>
      </c>
      <c r="H1954" s="23">
        <f>IF(G1954="","",IF(G1954=0,"Tarefa fora do plano",INDEX(pl_tag,G1954)))</f>
        <v/>
      </c>
      <c r="I1954" s="30">
        <f>IF(N(G1954)=0,"",INDEX(pl_atividade,G1954))</f>
        <v/>
      </c>
      <c r="J1954" s="50">
        <f>IF(N(G1954)=0,"",INDEX(pl_especialidade,G1954))</f>
        <v/>
      </c>
      <c r="K1954" s="28">
        <f>IF(N(G1954)=0,"",INDEX(pl_duracao,G1954))</f>
        <v/>
      </c>
      <c r="L1954" s="39">
        <f>IF(ISNUMBER(C1954),YEAR(C1954),"")</f>
        <v/>
      </c>
      <c r="M1954" s="39">
        <f>IF(ISNUMBER(C1954),MONTH(C1954),"")</f>
        <v/>
      </c>
      <c r="N1954" s="23">
        <f>IF(L1954="","",IF(NOT(ISNUMBER(crono_ano)),"Informe o ano",IF(L1954&lt;crono_ano,"Antes do ano",IF(L1954&gt;crono_ano,"Depois do ano","No ano"))))</f>
        <v/>
      </c>
      <c r="O1954" s="39">
        <f>IF(F1954="","",IF(COUNTIF(F$7:F1954,F1954)=1,1,0))</f>
        <v/>
      </c>
      <c r="P1954" s="39">
        <f>IF(A1954&amp;B1954&amp;C1954="","",IF(AND(O1954=1,N(G1954)&gt;0),IF(INDEX(pl_ativa,MAX(1,N(G1954)))="Sim",1,0),0))</f>
        <v/>
      </c>
      <c r="Q1954" s="39">
        <f>IF(F1954="","",COUNTIFS(ex_chave_oc,F1954,ex_cancelada,"&lt;&gt;Sim"))</f>
        <v/>
      </c>
      <c r="R1954" s="51">
        <f>IF(P1954="","",IF(AND(P1954=1,N(Q1954)&gt;0),1,0))</f>
        <v/>
      </c>
      <c r="S1954" s="30">
        <f>IF(P1954="","",IF(F1954="","ERRO: data prevista ausente ou inválida",IF(O1954=0,"Duplicada: contada uma vez",IF(N(G1954)=0,"ERRO: tarefa fora do Plano Mestre",IF(P1954=0,"Tarefa retirada do plano: não conta","OK")))))</f>
        <v/>
      </c>
    </row>
    <row r="1955">
      <c r="A1955" s="29" t="n"/>
      <c r="B1955" s="25" t="n"/>
      <c r="C1955" s="49" t="n"/>
      <c r="D1955" s="29" t="n"/>
      <c r="E1955" s="23">
        <f>IF(OR(A1955="",B1955=""),"",A1955&amp;"|"&amp;B1955)</f>
        <v/>
      </c>
      <c r="F1955" s="30">
        <f>IF(OR(E1955="",NOT(ISNUMBER(C1955))),"",E1955&amp;"|"&amp;YEAR(C1955)&amp;"-"&amp;RIGHT("0"&amp;MONTH(C1955),2)&amp;"-"&amp;RIGHT("0"&amp;DAY(C1955),2))</f>
        <v/>
      </c>
      <c r="G1955" s="26">
        <f>IF(E1955="","",IFERROR(MATCH(E1955,pl_chave,0),0))</f>
        <v/>
      </c>
      <c r="H1955" s="23">
        <f>IF(G1955="","",IF(G1955=0,"Tarefa fora do plano",INDEX(pl_tag,G1955)))</f>
        <v/>
      </c>
      <c r="I1955" s="30">
        <f>IF(N(G1955)=0,"",INDEX(pl_atividade,G1955))</f>
        <v/>
      </c>
      <c r="J1955" s="50">
        <f>IF(N(G1955)=0,"",INDEX(pl_especialidade,G1955))</f>
        <v/>
      </c>
      <c r="K1955" s="28">
        <f>IF(N(G1955)=0,"",INDEX(pl_duracao,G1955))</f>
        <v/>
      </c>
      <c r="L1955" s="39">
        <f>IF(ISNUMBER(C1955),YEAR(C1955),"")</f>
        <v/>
      </c>
      <c r="M1955" s="39">
        <f>IF(ISNUMBER(C1955),MONTH(C1955),"")</f>
        <v/>
      </c>
      <c r="N1955" s="23">
        <f>IF(L1955="","",IF(NOT(ISNUMBER(crono_ano)),"Informe o ano",IF(L1955&lt;crono_ano,"Antes do ano",IF(L1955&gt;crono_ano,"Depois do ano","No ano"))))</f>
        <v/>
      </c>
      <c r="O1955" s="39">
        <f>IF(F1955="","",IF(COUNTIF(F$7:F1955,F1955)=1,1,0))</f>
        <v/>
      </c>
      <c r="P1955" s="39">
        <f>IF(A1955&amp;B1955&amp;C1955="","",IF(AND(O1955=1,N(G1955)&gt;0),IF(INDEX(pl_ativa,MAX(1,N(G1955)))="Sim",1,0),0))</f>
        <v/>
      </c>
      <c r="Q1955" s="39">
        <f>IF(F1955="","",COUNTIFS(ex_chave_oc,F1955,ex_cancelada,"&lt;&gt;Sim"))</f>
        <v/>
      </c>
      <c r="R1955" s="51">
        <f>IF(P1955="","",IF(AND(P1955=1,N(Q1955)&gt;0),1,0))</f>
        <v/>
      </c>
      <c r="S1955" s="30">
        <f>IF(P1955="","",IF(F1955="","ERRO: data prevista ausente ou inválida",IF(O1955=0,"Duplicada: contada uma vez",IF(N(G1955)=0,"ERRO: tarefa fora do Plano Mestre",IF(P1955=0,"Tarefa retirada do plano: não conta","OK")))))</f>
        <v/>
      </c>
    </row>
    <row r="1956">
      <c r="A1956" s="29" t="n"/>
      <c r="B1956" s="25" t="n"/>
      <c r="C1956" s="49" t="n"/>
      <c r="D1956" s="29" t="n"/>
      <c r="E1956" s="23">
        <f>IF(OR(A1956="",B1956=""),"",A1956&amp;"|"&amp;B1956)</f>
        <v/>
      </c>
      <c r="F1956" s="30">
        <f>IF(OR(E1956="",NOT(ISNUMBER(C1956))),"",E1956&amp;"|"&amp;YEAR(C1956)&amp;"-"&amp;RIGHT("0"&amp;MONTH(C1956),2)&amp;"-"&amp;RIGHT("0"&amp;DAY(C1956),2))</f>
        <v/>
      </c>
      <c r="G1956" s="26">
        <f>IF(E1956="","",IFERROR(MATCH(E1956,pl_chave,0),0))</f>
        <v/>
      </c>
      <c r="H1956" s="23">
        <f>IF(G1956="","",IF(G1956=0,"Tarefa fora do plano",INDEX(pl_tag,G1956)))</f>
        <v/>
      </c>
      <c r="I1956" s="30">
        <f>IF(N(G1956)=0,"",INDEX(pl_atividade,G1956))</f>
        <v/>
      </c>
      <c r="J1956" s="50">
        <f>IF(N(G1956)=0,"",INDEX(pl_especialidade,G1956))</f>
        <v/>
      </c>
      <c r="K1956" s="28">
        <f>IF(N(G1956)=0,"",INDEX(pl_duracao,G1956))</f>
        <v/>
      </c>
      <c r="L1956" s="39">
        <f>IF(ISNUMBER(C1956),YEAR(C1956),"")</f>
        <v/>
      </c>
      <c r="M1956" s="39">
        <f>IF(ISNUMBER(C1956),MONTH(C1956),"")</f>
        <v/>
      </c>
      <c r="N1956" s="23">
        <f>IF(L1956="","",IF(NOT(ISNUMBER(crono_ano)),"Informe o ano",IF(L1956&lt;crono_ano,"Antes do ano",IF(L1956&gt;crono_ano,"Depois do ano","No ano"))))</f>
        <v/>
      </c>
      <c r="O1956" s="39">
        <f>IF(F1956="","",IF(COUNTIF(F$7:F1956,F1956)=1,1,0))</f>
        <v/>
      </c>
      <c r="P1956" s="39">
        <f>IF(A1956&amp;B1956&amp;C1956="","",IF(AND(O1956=1,N(G1956)&gt;0),IF(INDEX(pl_ativa,MAX(1,N(G1956)))="Sim",1,0),0))</f>
        <v/>
      </c>
      <c r="Q1956" s="39">
        <f>IF(F1956="","",COUNTIFS(ex_chave_oc,F1956,ex_cancelada,"&lt;&gt;Sim"))</f>
        <v/>
      </c>
      <c r="R1956" s="51">
        <f>IF(P1956="","",IF(AND(P1956=1,N(Q1956)&gt;0),1,0))</f>
        <v/>
      </c>
      <c r="S1956" s="30">
        <f>IF(P1956="","",IF(F1956="","ERRO: data prevista ausente ou inválida",IF(O1956=0,"Duplicada: contada uma vez",IF(N(G1956)=0,"ERRO: tarefa fora do Plano Mestre",IF(P1956=0,"Tarefa retirada do plano: não conta","OK")))))</f>
        <v/>
      </c>
    </row>
    <row r="1957">
      <c r="A1957" s="29" t="n"/>
      <c r="B1957" s="25" t="n"/>
      <c r="C1957" s="49" t="n"/>
      <c r="D1957" s="29" t="n"/>
      <c r="E1957" s="23">
        <f>IF(OR(A1957="",B1957=""),"",A1957&amp;"|"&amp;B1957)</f>
        <v/>
      </c>
      <c r="F1957" s="30">
        <f>IF(OR(E1957="",NOT(ISNUMBER(C1957))),"",E1957&amp;"|"&amp;YEAR(C1957)&amp;"-"&amp;RIGHT("0"&amp;MONTH(C1957),2)&amp;"-"&amp;RIGHT("0"&amp;DAY(C1957),2))</f>
        <v/>
      </c>
      <c r="G1957" s="26">
        <f>IF(E1957="","",IFERROR(MATCH(E1957,pl_chave,0),0))</f>
        <v/>
      </c>
      <c r="H1957" s="23">
        <f>IF(G1957="","",IF(G1957=0,"Tarefa fora do plano",INDEX(pl_tag,G1957)))</f>
        <v/>
      </c>
      <c r="I1957" s="30">
        <f>IF(N(G1957)=0,"",INDEX(pl_atividade,G1957))</f>
        <v/>
      </c>
      <c r="J1957" s="50">
        <f>IF(N(G1957)=0,"",INDEX(pl_especialidade,G1957))</f>
        <v/>
      </c>
      <c r="K1957" s="28">
        <f>IF(N(G1957)=0,"",INDEX(pl_duracao,G1957))</f>
        <v/>
      </c>
      <c r="L1957" s="39">
        <f>IF(ISNUMBER(C1957),YEAR(C1957),"")</f>
        <v/>
      </c>
      <c r="M1957" s="39">
        <f>IF(ISNUMBER(C1957),MONTH(C1957),"")</f>
        <v/>
      </c>
      <c r="N1957" s="23">
        <f>IF(L1957="","",IF(NOT(ISNUMBER(crono_ano)),"Informe o ano",IF(L1957&lt;crono_ano,"Antes do ano",IF(L1957&gt;crono_ano,"Depois do ano","No ano"))))</f>
        <v/>
      </c>
      <c r="O1957" s="39">
        <f>IF(F1957="","",IF(COUNTIF(F$7:F1957,F1957)=1,1,0))</f>
        <v/>
      </c>
      <c r="P1957" s="39">
        <f>IF(A1957&amp;B1957&amp;C1957="","",IF(AND(O1957=1,N(G1957)&gt;0),IF(INDEX(pl_ativa,MAX(1,N(G1957)))="Sim",1,0),0))</f>
        <v/>
      </c>
      <c r="Q1957" s="39">
        <f>IF(F1957="","",COUNTIFS(ex_chave_oc,F1957,ex_cancelada,"&lt;&gt;Sim"))</f>
        <v/>
      </c>
      <c r="R1957" s="51">
        <f>IF(P1957="","",IF(AND(P1957=1,N(Q1957)&gt;0),1,0))</f>
        <v/>
      </c>
      <c r="S1957" s="30">
        <f>IF(P1957="","",IF(F1957="","ERRO: data prevista ausente ou inválida",IF(O1957=0,"Duplicada: contada uma vez",IF(N(G1957)=0,"ERRO: tarefa fora do Plano Mestre",IF(P1957=0,"Tarefa retirada do plano: não conta","OK")))))</f>
        <v/>
      </c>
    </row>
    <row r="1958">
      <c r="A1958" s="29" t="n"/>
      <c r="B1958" s="25" t="n"/>
      <c r="C1958" s="49" t="n"/>
      <c r="D1958" s="29" t="n"/>
      <c r="E1958" s="23">
        <f>IF(OR(A1958="",B1958=""),"",A1958&amp;"|"&amp;B1958)</f>
        <v/>
      </c>
      <c r="F1958" s="30">
        <f>IF(OR(E1958="",NOT(ISNUMBER(C1958))),"",E1958&amp;"|"&amp;YEAR(C1958)&amp;"-"&amp;RIGHT("0"&amp;MONTH(C1958),2)&amp;"-"&amp;RIGHT("0"&amp;DAY(C1958),2))</f>
        <v/>
      </c>
      <c r="G1958" s="26">
        <f>IF(E1958="","",IFERROR(MATCH(E1958,pl_chave,0),0))</f>
        <v/>
      </c>
      <c r="H1958" s="23">
        <f>IF(G1958="","",IF(G1958=0,"Tarefa fora do plano",INDEX(pl_tag,G1958)))</f>
        <v/>
      </c>
      <c r="I1958" s="30">
        <f>IF(N(G1958)=0,"",INDEX(pl_atividade,G1958))</f>
        <v/>
      </c>
      <c r="J1958" s="50">
        <f>IF(N(G1958)=0,"",INDEX(pl_especialidade,G1958))</f>
        <v/>
      </c>
      <c r="K1958" s="28">
        <f>IF(N(G1958)=0,"",INDEX(pl_duracao,G1958))</f>
        <v/>
      </c>
      <c r="L1958" s="39">
        <f>IF(ISNUMBER(C1958),YEAR(C1958),"")</f>
        <v/>
      </c>
      <c r="M1958" s="39">
        <f>IF(ISNUMBER(C1958),MONTH(C1958),"")</f>
        <v/>
      </c>
      <c r="N1958" s="23">
        <f>IF(L1958="","",IF(NOT(ISNUMBER(crono_ano)),"Informe o ano",IF(L1958&lt;crono_ano,"Antes do ano",IF(L1958&gt;crono_ano,"Depois do ano","No ano"))))</f>
        <v/>
      </c>
      <c r="O1958" s="39">
        <f>IF(F1958="","",IF(COUNTIF(F$7:F1958,F1958)=1,1,0))</f>
        <v/>
      </c>
      <c r="P1958" s="39">
        <f>IF(A1958&amp;B1958&amp;C1958="","",IF(AND(O1958=1,N(G1958)&gt;0),IF(INDEX(pl_ativa,MAX(1,N(G1958)))="Sim",1,0),0))</f>
        <v/>
      </c>
      <c r="Q1958" s="39">
        <f>IF(F1958="","",COUNTIFS(ex_chave_oc,F1958,ex_cancelada,"&lt;&gt;Sim"))</f>
        <v/>
      </c>
      <c r="R1958" s="51">
        <f>IF(P1958="","",IF(AND(P1958=1,N(Q1958)&gt;0),1,0))</f>
        <v/>
      </c>
      <c r="S1958" s="30">
        <f>IF(P1958="","",IF(F1958="","ERRO: data prevista ausente ou inválida",IF(O1958=0,"Duplicada: contada uma vez",IF(N(G1958)=0,"ERRO: tarefa fora do Plano Mestre",IF(P1958=0,"Tarefa retirada do plano: não conta","OK")))))</f>
        <v/>
      </c>
    </row>
    <row r="1959">
      <c r="A1959" s="29" t="n"/>
      <c r="B1959" s="25" t="n"/>
      <c r="C1959" s="49" t="n"/>
      <c r="D1959" s="29" t="n"/>
      <c r="E1959" s="23">
        <f>IF(OR(A1959="",B1959=""),"",A1959&amp;"|"&amp;B1959)</f>
        <v/>
      </c>
      <c r="F1959" s="30">
        <f>IF(OR(E1959="",NOT(ISNUMBER(C1959))),"",E1959&amp;"|"&amp;YEAR(C1959)&amp;"-"&amp;RIGHT("0"&amp;MONTH(C1959),2)&amp;"-"&amp;RIGHT("0"&amp;DAY(C1959),2))</f>
        <v/>
      </c>
      <c r="G1959" s="26">
        <f>IF(E1959="","",IFERROR(MATCH(E1959,pl_chave,0),0))</f>
        <v/>
      </c>
      <c r="H1959" s="23">
        <f>IF(G1959="","",IF(G1959=0,"Tarefa fora do plano",INDEX(pl_tag,G1959)))</f>
        <v/>
      </c>
      <c r="I1959" s="30">
        <f>IF(N(G1959)=0,"",INDEX(pl_atividade,G1959))</f>
        <v/>
      </c>
      <c r="J1959" s="50">
        <f>IF(N(G1959)=0,"",INDEX(pl_especialidade,G1959))</f>
        <v/>
      </c>
      <c r="K1959" s="28">
        <f>IF(N(G1959)=0,"",INDEX(pl_duracao,G1959))</f>
        <v/>
      </c>
      <c r="L1959" s="39">
        <f>IF(ISNUMBER(C1959),YEAR(C1959),"")</f>
        <v/>
      </c>
      <c r="M1959" s="39">
        <f>IF(ISNUMBER(C1959),MONTH(C1959),"")</f>
        <v/>
      </c>
      <c r="N1959" s="23">
        <f>IF(L1959="","",IF(NOT(ISNUMBER(crono_ano)),"Informe o ano",IF(L1959&lt;crono_ano,"Antes do ano",IF(L1959&gt;crono_ano,"Depois do ano","No ano"))))</f>
        <v/>
      </c>
      <c r="O1959" s="39">
        <f>IF(F1959="","",IF(COUNTIF(F$7:F1959,F1959)=1,1,0))</f>
        <v/>
      </c>
      <c r="P1959" s="39">
        <f>IF(A1959&amp;B1959&amp;C1959="","",IF(AND(O1959=1,N(G1959)&gt;0),IF(INDEX(pl_ativa,MAX(1,N(G1959)))="Sim",1,0),0))</f>
        <v/>
      </c>
      <c r="Q1959" s="39">
        <f>IF(F1959="","",COUNTIFS(ex_chave_oc,F1959,ex_cancelada,"&lt;&gt;Sim"))</f>
        <v/>
      </c>
      <c r="R1959" s="51">
        <f>IF(P1959="","",IF(AND(P1959=1,N(Q1959)&gt;0),1,0))</f>
        <v/>
      </c>
      <c r="S1959" s="30">
        <f>IF(P1959="","",IF(F1959="","ERRO: data prevista ausente ou inválida",IF(O1959=0,"Duplicada: contada uma vez",IF(N(G1959)=0,"ERRO: tarefa fora do Plano Mestre",IF(P1959=0,"Tarefa retirada do plano: não conta","OK")))))</f>
        <v/>
      </c>
    </row>
    <row r="1960">
      <c r="A1960" s="29" t="n"/>
      <c r="B1960" s="25" t="n"/>
      <c r="C1960" s="49" t="n"/>
      <c r="D1960" s="29" t="n"/>
      <c r="E1960" s="23">
        <f>IF(OR(A1960="",B1960=""),"",A1960&amp;"|"&amp;B1960)</f>
        <v/>
      </c>
      <c r="F1960" s="30">
        <f>IF(OR(E1960="",NOT(ISNUMBER(C1960))),"",E1960&amp;"|"&amp;YEAR(C1960)&amp;"-"&amp;RIGHT("0"&amp;MONTH(C1960),2)&amp;"-"&amp;RIGHT("0"&amp;DAY(C1960),2))</f>
        <v/>
      </c>
      <c r="G1960" s="26">
        <f>IF(E1960="","",IFERROR(MATCH(E1960,pl_chave,0),0))</f>
        <v/>
      </c>
      <c r="H1960" s="23">
        <f>IF(G1960="","",IF(G1960=0,"Tarefa fora do plano",INDEX(pl_tag,G1960)))</f>
        <v/>
      </c>
      <c r="I1960" s="30">
        <f>IF(N(G1960)=0,"",INDEX(pl_atividade,G1960))</f>
        <v/>
      </c>
      <c r="J1960" s="50">
        <f>IF(N(G1960)=0,"",INDEX(pl_especialidade,G1960))</f>
        <v/>
      </c>
      <c r="K1960" s="28">
        <f>IF(N(G1960)=0,"",INDEX(pl_duracao,G1960))</f>
        <v/>
      </c>
      <c r="L1960" s="39">
        <f>IF(ISNUMBER(C1960),YEAR(C1960),"")</f>
        <v/>
      </c>
      <c r="M1960" s="39">
        <f>IF(ISNUMBER(C1960),MONTH(C1960),"")</f>
        <v/>
      </c>
      <c r="N1960" s="23">
        <f>IF(L1960="","",IF(NOT(ISNUMBER(crono_ano)),"Informe o ano",IF(L1960&lt;crono_ano,"Antes do ano",IF(L1960&gt;crono_ano,"Depois do ano","No ano"))))</f>
        <v/>
      </c>
      <c r="O1960" s="39">
        <f>IF(F1960="","",IF(COUNTIF(F$7:F1960,F1960)=1,1,0))</f>
        <v/>
      </c>
      <c r="P1960" s="39">
        <f>IF(A1960&amp;B1960&amp;C1960="","",IF(AND(O1960=1,N(G1960)&gt;0),IF(INDEX(pl_ativa,MAX(1,N(G1960)))="Sim",1,0),0))</f>
        <v/>
      </c>
      <c r="Q1960" s="39">
        <f>IF(F1960="","",COUNTIFS(ex_chave_oc,F1960,ex_cancelada,"&lt;&gt;Sim"))</f>
        <v/>
      </c>
      <c r="R1960" s="51">
        <f>IF(P1960="","",IF(AND(P1960=1,N(Q1960)&gt;0),1,0))</f>
        <v/>
      </c>
      <c r="S1960" s="30">
        <f>IF(P1960="","",IF(F1960="","ERRO: data prevista ausente ou inválida",IF(O1960=0,"Duplicada: contada uma vez",IF(N(G1960)=0,"ERRO: tarefa fora do Plano Mestre",IF(P1960=0,"Tarefa retirada do plano: não conta","OK")))))</f>
        <v/>
      </c>
    </row>
    <row r="1961">
      <c r="A1961" s="29" t="n"/>
      <c r="B1961" s="25" t="n"/>
      <c r="C1961" s="49" t="n"/>
      <c r="D1961" s="29" t="n"/>
      <c r="E1961" s="23">
        <f>IF(OR(A1961="",B1961=""),"",A1961&amp;"|"&amp;B1961)</f>
        <v/>
      </c>
      <c r="F1961" s="30">
        <f>IF(OR(E1961="",NOT(ISNUMBER(C1961))),"",E1961&amp;"|"&amp;YEAR(C1961)&amp;"-"&amp;RIGHT("0"&amp;MONTH(C1961),2)&amp;"-"&amp;RIGHT("0"&amp;DAY(C1961),2))</f>
        <v/>
      </c>
      <c r="G1961" s="26">
        <f>IF(E1961="","",IFERROR(MATCH(E1961,pl_chave,0),0))</f>
        <v/>
      </c>
      <c r="H1961" s="23">
        <f>IF(G1961="","",IF(G1961=0,"Tarefa fora do plano",INDEX(pl_tag,G1961)))</f>
        <v/>
      </c>
      <c r="I1961" s="30">
        <f>IF(N(G1961)=0,"",INDEX(pl_atividade,G1961))</f>
        <v/>
      </c>
      <c r="J1961" s="50">
        <f>IF(N(G1961)=0,"",INDEX(pl_especialidade,G1961))</f>
        <v/>
      </c>
      <c r="K1961" s="28">
        <f>IF(N(G1961)=0,"",INDEX(pl_duracao,G1961))</f>
        <v/>
      </c>
      <c r="L1961" s="39">
        <f>IF(ISNUMBER(C1961),YEAR(C1961),"")</f>
        <v/>
      </c>
      <c r="M1961" s="39">
        <f>IF(ISNUMBER(C1961),MONTH(C1961),"")</f>
        <v/>
      </c>
      <c r="N1961" s="23">
        <f>IF(L1961="","",IF(NOT(ISNUMBER(crono_ano)),"Informe o ano",IF(L1961&lt;crono_ano,"Antes do ano",IF(L1961&gt;crono_ano,"Depois do ano","No ano"))))</f>
        <v/>
      </c>
      <c r="O1961" s="39">
        <f>IF(F1961="","",IF(COUNTIF(F$7:F1961,F1961)=1,1,0))</f>
        <v/>
      </c>
      <c r="P1961" s="39">
        <f>IF(A1961&amp;B1961&amp;C1961="","",IF(AND(O1961=1,N(G1961)&gt;0),IF(INDEX(pl_ativa,MAX(1,N(G1961)))="Sim",1,0),0))</f>
        <v/>
      </c>
      <c r="Q1961" s="39">
        <f>IF(F1961="","",COUNTIFS(ex_chave_oc,F1961,ex_cancelada,"&lt;&gt;Sim"))</f>
        <v/>
      </c>
      <c r="R1961" s="51">
        <f>IF(P1961="","",IF(AND(P1961=1,N(Q1961)&gt;0),1,0))</f>
        <v/>
      </c>
      <c r="S1961" s="30">
        <f>IF(P1961="","",IF(F1961="","ERRO: data prevista ausente ou inválida",IF(O1961=0,"Duplicada: contada uma vez",IF(N(G1961)=0,"ERRO: tarefa fora do Plano Mestre",IF(P1961=0,"Tarefa retirada do plano: não conta","OK")))))</f>
        <v/>
      </c>
    </row>
    <row r="1962">
      <c r="A1962" s="29" t="n"/>
      <c r="B1962" s="25" t="n"/>
      <c r="C1962" s="49" t="n"/>
      <c r="D1962" s="29" t="n"/>
      <c r="E1962" s="23">
        <f>IF(OR(A1962="",B1962=""),"",A1962&amp;"|"&amp;B1962)</f>
        <v/>
      </c>
      <c r="F1962" s="30">
        <f>IF(OR(E1962="",NOT(ISNUMBER(C1962))),"",E1962&amp;"|"&amp;YEAR(C1962)&amp;"-"&amp;RIGHT("0"&amp;MONTH(C1962),2)&amp;"-"&amp;RIGHT("0"&amp;DAY(C1962),2))</f>
        <v/>
      </c>
      <c r="G1962" s="26">
        <f>IF(E1962="","",IFERROR(MATCH(E1962,pl_chave,0),0))</f>
        <v/>
      </c>
      <c r="H1962" s="23">
        <f>IF(G1962="","",IF(G1962=0,"Tarefa fora do plano",INDEX(pl_tag,G1962)))</f>
        <v/>
      </c>
      <c r="I1962" s="30">
        <f>IF(N(G1962)=0,"",INDEX(pl_atividade,G1962))</f>
        <v/>
      </c>
      <c r="J1962" s="50">
        <f>IF(N(G1962)=0,"",INDEX(pl_especialidade,G1962))</f>
        <v/>
      </c>
      <c r="K1962" s="28">
        <f>IF(N(G1962)=0,"",INDEX(pl_duracao,G1962))</f>
        <v/>
      </c>
      <c r="L1962" s="39">
        <f>IF(ISNUMBER(C1962),YEAR(C1962),"")</f>
        <v/>
      </c>
      <c r="M1962" s="39">
        <f>IF(ISNUMBER(C1962),MONTH(C1962),"")</f>
        <v/>
      </c>
      <c r="N1962" s="23">
        <f>IF(L1962="","",IF(NOT(ISNUMBER(crono_ano)),"Informe o ano",IF(L1962&lt;crono_ano,"Antes do ano",IF(L1962&gt;crono_ano,"Depois do ano","No ano"))))</f>
        <v/>
      </c>
      <c r="O1962" s="39">
        <f>IF(F1962="","",IF(COUNTIF(F$7:F1962,F1962)=1,1,0))</f>
        <v/>
      </c>
      <c r="P1962" s="39">
        <f>IF(A1962&amp;B1962&amp;C1962="","",IF(AND(O1962=1,N(G1962)&gt;0),IF(INDEX(pl_ativa,MAX(1,N(G1962)))="Sim",1,0),0))</f>
        <v/>
      </c>
      <c r="Q1962" s="39">
        <f>IF(F1962="","",COUNTIFS(ex_chave_oc,F1962,ex_cancelada,"&lt;&gt;Sim"))</f>
        <v/>
      </c>
      <c r="R1962" s="51">
        <f>IF(P1962="","",IF(AND(P1962=1,N(Q1962)&gt;0),1,0))</f>
        <v/>
      </c>
      <c r="S1962" s="30">
        <f>IF(P1962="","",IF(F1962="","ERRO: data prevista ausente ou inválida",IF(O1962=0,"Duplicada: contada uma vez",IF(N(G1962)=0,"ERRO: tarefa fora do Plano Mestre",IF(P1962=0,"Tarefa retirada do plano: não conta","OK")))))</f>
        <v/>
      </c>
    </row>
    <row r="1963">
      <c r="A1963" s="29" t="n"/>
      <c r="B1963" s="25" t="n"/>
      <c r="C1963" s="49" t="n"/>
      <c r="D1963" s="29" t="n"/>
      <c r="E1963" s="23">
        <f>IF(OR(A1963="",B1963=""),"",A1963&amp;"|"&amp;B1963)</f>
        <v/>
      </c>
      <c r="F1963" s="30">
        <f>IF(OR(E1963="",NOT(ISNUMBER(C1963))),"",E1963&amp;"|"&amp;YEAR(C1963)&amp;"-"&amp;RIGHT("0"&amp;MONTH(C1963),2)&amp;"-"&amp;RIGHT("0"&amp;DAY(C1963),2))</f>
        <v/>
      </c>
      <c r="G1963" s="26">
        <f>IF(E1963="","",IFERROR(MATCH(E1963,pl_chave,0),0))</f>
        <v/>
      </c>
      <c r="H1963" s="23">
        <f>IF(G1963="","",IF(G1963=0,"Tarefa fora do plano",INDEX(pl_tag,G1963)))</f>
        <v/>
      </c>
      <c r="I1963" s="30">
        <f>IF(N(G1963)=0,"",INDEX(pl_atividade,G1963))</f>
        <v/>
      </c>
      <c r="J1963" s="50">
        <f>IF(N(G1963)=0,"",INDEX(pl_especialidade,G1963))</f>
        <v/>
      </c>
      <c r="K1963" s="28">
        <f>IF(N(G1963)=0,"",INDEX(pl_duracao,G1963))</f>
        <v/>
      </c>
      <c r="L1963" s="39">
        <f>IF(ISNUMBER(C1963),YEAR(C1963),"")</f>
        <v/>
      </c>
      <c r="M1963" s="39">
        <f>IF(ISNUMBER(C1963),MONTH(C1963),"")</f>
        <v/>
      </c>
      <c r="N1963" s="23">
        <f>IF(L1963="","",IF(NOT(ISNUMBER(crono_ano)),"Informe o ano",IF(L1963&lt;crono_ano,"Antes do ano",IF(L1963&gt;crono_ano,"Depois do ano","No ano"))))</f>
        <v/>
      </c>
      <c r="O1963" s="39">
        <f>IF(F1963="","",IF(COUNTIF(F$7:F1963,F1963)=1,1,0))</f>
        <v/>
      </c>
      <c r="P1963" s="39">
        <f>IF(A1963&amp;B1963&amp;C1963="","",IF(AND(O1963=1,N(G1963)&gt;0),IF(INDEX(pl_ativa,MAX(1,N(G1963)))="Sim",1,0),0))</f>
        <v/>
      </c>
      <c r="Q1963" s="39">
        <f>IF(F1963="","",COUNTIFS(ex_chave_oc,F1963,ex_cancelada,"&lt;&gt;Sim"))</f>
        <v/>
      </c>
      <c r="R1963" s="51">
        <f>IF(P1963="","",IF(AND(P1963=1,N(Q1963)&gt;0),1,0))</f>
        <v/>
      </c>
      <c r="S1963" s="30">
        <f>IF(P1963="","",IF(F1963="","ERRO: data prevista ausente ou inválida",IF(O1963=0,"Duplicada: contada uma vez",IF(N(G1963)=0,"ERRO: tarefa fora do Plano Mestre",IF(P1963=0,"Tarefa retirada do plano: não conta","OK")))))</f>
        <v/>
      </c>
    </row>
    <row r="1964">
      <c r="A1964" s="29" t="n"/>
      <c r="B1964" s="25" t="n"/>
      <c r="C1964" s="49" t="n"/>
      <c r="D1964" s="29" t="n"/>
      <c r="E1964" s="23">
        <f>IF(OR(A1964="",B1964=""),"",A1964&amp;"|"&amp;B1964)</f>
        <v/>
      </c>
      <c r="F1964" s="30">
        <f>IF(OR(E1964="",NOT(ISNUMBER(C1964))),"",E1964&amp;"|"&amp;YEAR(C1964)&amp;"-"&amp;RIGHT("0"&amp;MONTH(C1964),2)&amp;"-"&amp;RIGHT("0"&amp;DAY(C1964),2))</f>
        <v/>
      </c>
      <c r="G1964" s="26">
        <f>IF(E1964="","",IFERROR(MATCH(E1964,pl_chave,0),0))</f>
        <v/>
      </c>
      <c r="H1964" s="23">
        <f>IF(G1964="","",IF(G1964=0,"Tarefa fora do plano",INDEX(pl_tag,G1964)))</f>
        <v/>
      </c>
      <c r="I1964" s="30">
        <f>IF(N(G1964)=0,"",INDEX(pl_atividade,G1964))</f>
        <v/>
      </c>
      <c r="J1964" s="50">
        <f>IF(N(G1964)=0,"",INDEX(pl_especialidade,G1964))</f>
        <v/>
      </c>
      <c r="K1964" s="28">
        <f>IF(N(G1964)=0,"",INDEX(pl_duracao,G1964))</f>
        <v/>
      </c>
      <c r="L1964" s="39">
        <f>IF(ISNUMBER(C1964),YEAR(C1964),"")</f>
        <v/>
      </c>
      <c r="M1964" s="39">
        <f>IF(ISNUMBER(C1964),MONTH(C1964),"")</f>
        <v/>
      </c>
      <c r="N1964" s="23">
        <f>IF(L1964="","",IF(NOT(ISNUMBER(crono_ano)),"Informe o ano",IF(L1964&lt;crono_ano,"Antes do ano",IF(L1964&gt;crono_ano,"Depois do ano","No ano"))))</f>
        <v/>
      </c>
      <c r="O1964" s="39">
        <f>IF(F1964="","",IF(COUNTIF(F$7:F1964,F1964)=1,1,0))</f>
        <v/>
      </c>
      <c r="P1964" s="39">
        <f>IF(A1964&amp;B1964&amp;C1964="","",IF(AND(O1964=1,N(G1964)&gt;0),IF(INDEX(pl_ativa,MAX(1,N(G1964)))="Sim",1,0),0))</f>
        <v/>
      </c>
      <c r="Q1964" s="39">
        <f>IF(F1964="","",COUNTIFS(ex_chave_oc,F1964,ex_cancelada,"&lt;&gt;Sim"))</f>
        <v/>
      </c>
      <c r="R1964" s="51">
        <f>IF(P1964="","",IF(AND(P1964=1,N(Q1964)&gt;0),1,0))</f>
        <v/>
      </c>
      <c r="S1964" s="30">
        <f>IF(P1964="","",IF(F1964="","ERRO: data prevista ausente ou inválida",IF(O1964=0,"Duplicada: contada uma vez",IF(N(G1964)=0,"ERRO: tarefa fora do Plano Mestre",IF(P1964=0,"Tarefa retirada do plano: não conta","OK")))))</f>
        <v/>
      </c>
    </row>
    <row r="1965">
      <c r="A1965" s="29" t="n"/>
      <c r="B1965" s="25" t="n"/>
      <c r="C1965" s="49" t="n"/>
      <c r="D1965" s="29" t="n"/>
      <c r="E1965" s="23">
        <f>IF(OR(A1965="",B1965=""),"",A1965&amp;"|"&amp;B1965)</f>
        <v/>
      </c>
      <c r="F1965" s="30">
        <f>IF(OR(E1965="",NOT(ISNUMBER(C1965))),"",E1965&amp;"|"&amp;YEAR(C1965)&amp;"-"&amp;RIGHT("0"&amp;MONTH(C1965),2)&amp;"-"&amp;RIGHT("0"&amp;DAY(C1965),2))</f>
        <v/>
      </c>
      <c r="G1965" s="26">
        <f>IF(E1965="","",IFERROR(MATCH(E1965,pl_chave,0),0))</f>
        <v/>
      </c>
      <c r="H1965" s="23">
        <f>IF(G1965="","",IF(G1965=0,"Tarefa fora do plano",INDEX(pl_tag,G1965)))</f>
        <v/>
      </c>
      <c r="I1965" s="30">
        <f>IF(N(G1965)=0,"",INDEX(pl_atividade,G1965))</f>
        <v/>
      </c>
      <c r="J1965" s="50">
        <f>IF(N(G1965)=0,"",INDEX(pl_especialidade,G1965))</f>
        <v/>
      </c>
      <c r="K1965" s="28">
        <f>IF(N(G1965)=0,"",INDEX(pl_duracao,G1965))</f>
        <v/>
      </c>
      <c r="L1965" s="39">
        <f>IF(ISNUMBER(C1965),YEAR(C1965),"")</f>
        <v/>
      </c>
      <c r="M1965" s="39">
        <f>IF(ISNUMBER(C1965),MONTH(C1965),"")</f>
        <v/>
      </c>
      <c r="N1965" s="23">
        <f>IF(L1965="","",IF(NOT(ISNUMBER(crono_ano)),"Informe o ano",IF(L1965&lt;crono_ano,"Antes do ano",IF(L1965&gt;crono_ano,"Depois do ano","No ano"))))</f>
        <v/>
      </c>
      <c r="O1965" s="39">
        <f>IF(F1965="","",IF(COUNTIF(F$7:F1965,F1965)=1,1,0))</f>
        <v/>
      </c>
      <c r="P1965" s="39">
        <f>IF(A1965&amp;B1965&amp;C1965="","",IF(AND(O1965=1,N(G1965)&gt;0),IF(INDEX(pl_ativa,MAX(1,N(G1965)))="Sim",1,0),0))</f>
        <v/>
      </c>
      <c r="Q1965" s="39">
        <f>IF(F1965="","",COUNTIFS(ex_chave_oc,F1965,ex_cancelada,"&lt;&gt;Sim"))</f>
        <v/>
      </c>
      <c r="R1965" s="51">
        <f>IF(P1965="","",IF(AND(P1965=1,N(Q1965)&gt;0),1,0))</f>
        <v/>
      </c>
      <c r="S1965" s="30">
        <f>IF(P1965="","",IF(F1965="","ERRO: data prevista ausente ou inválida",IF(O1965=0,"Duplicada: contada uma vez",IF(N(G1965)=0,"ERRO: tarefa fora do Plano Mestre",IF(P1965=0,"Tarefa retirada do plano: não conta","OK")))))</f>
        <v/>
      </c>
    </row>
    <row r="1966">
      <c r="A1966" s="29" t="n"/>
      <c r="B1966" s="25" t="n"/>
      <c r="C1966" s="49" t="n"/>
      <c r="D1966" s="29" t="n"/>
      <c r="E1966" s="23">
        <f>IF(OR(A1966="",B1966=""),"",A1966&amp;"|"&amp;B1966)</f>
        <v/>
      </c>
      <c r="F1966" s="30">
        <f>IF(OR(E1966="",NOT(ISNUMBER(C1966))),"",E1966&amp;"|"&amp;YEAR(C1966)&amp;"-"&amp;RIGHT("0"&amp;MONTH(C1966),2)&amp;"-"&amp;RIGHT("0"&amp;DAY(C1966),2))</f>
        <v/>
      </c>
      <c r="G1966" s="26">
        <f>IF(E1966="","",IFERROR(MATCH(E1966,pl_chave,0),0))</f>
        <v/>
      </c>
      <c r="H1966" s="23">
        <f>IF(G1966="","",IF(G1966=0,"Tarefa fora do plano",INDEX(pl_tag,G1966)))</f>
        <v/>
      </c>
      <c r="I1966" s="30">
        <f>IF(N(G1966)=0,"",INDEX(pl_atividade,G1966))</f>
        <v/>
      </c>
      <c r="J1966" s="50">
        <f>IF(N(G1966)=0,"",INDEX(pl_especialidade,G1966))</f>
        <v/>
      </c>
      <c r="K1966" s="28">
        <f>IF(N(G1966)=0,"",INDEX(pl_duracao,G1966))</f>
        <v/>
      </c>
      <c r="L1966" s="39">
        <f>IF(ISNUMBER(C1966),YEAR(C1966),"")</f>
        <v/>
      </c>
      <c r="M1966" s="39">
        <f>IF(ISNUMBER(C1966),MONTH(C1966),"")</f>
        <v/>
      </c>
      <c r="N1966" s="23">
        <f>IF(L1966="","",IF(NOT(ISNUMBER(crono_ano)),"Informe o ano",IF(L1966&lt;crono_ano,"Antes do ano",IF(L1966&gt;crono_ano,"Depois do ano","No ano"))))</f>
        <v/>
      </c>
      <c r="O1966" s="39">
        <f>IF(F1966="","",IF(COUNTIF(F$7:F1966,F1966)=1,1,0))</f>
        <v/>
      </c>
      <c r="P1966" s="39">
        <f>IF(A1966&amp;B1966&amp;C1966="","",IF(AND(O1966=1,N(G1966)&gt;0),IF(INDEX(pl_ativa,MAX(1,N(G1966)))="Sim",1,0),0))</f>
        <v/>
      </c>
      <c r="Q1966" s="39">
        <f>IF(F1966="","",COUNTIFS(ex_chave_oc,F1966,ex_cancelada,"&lt;&gt;Sim"))</f>
        <v/>
      </c>
      <c r="R1966" s="51">
        <f>IF(P1966="","",IF(AND(P1966=1,N(Q1966)&gt;0),1,0))</f>
        <v/>
      </c>
      <c r="S1966" s="30">
        <f>IF(P1966="","",IF(F1966="","ERRO: data prevista ausente ou inválida",IF(O1966=0,"Duplicada: contada uma vez",IF(N(G1966)=0,"ERRO: tarefa fora do Plano Mestre",IF(P1966=0,"Tarefa retirada do plano: não conta","OK")))))</f>
        <v/>
      </c>
    </row>
    <row r="1967">
      <c r="A1967" s="29" t="n"/>
      <c r="B1967" s="25" t="n"/>
      <c r="C1967" s="49" t="n"/>
      <c r="D1967" s="29" t="n"/>
      <c r="E1967" s="23">
        <f>IF(OR(A1967="",B1967=""),"",A1967&amp;"|"&amp;B1967)</f>
        <v/>
      </c>
      <c r="F1967" s="30">
        <f>IF(OR(E1967="",NOT(ISNUMBER(C1967))),"",E1967&amp;"|"&amp;YEAR(C1967)&amp;"-"&amp;RIGHT("0"&amp;MONTH(C1967),2)&amp;"-"&amp;RIGHT("0"&amp;DAY(C1967),2))</f>
        <v/>
      </c>
      <c r="G1967" s="26">
        <f>IF(E1967="","",IFERROR(MATCH(E1967,pl_chave,0),0))</f>
        <v/>
      </c>
      <c r="H1967" s="23">
        <f>IF(G1967="","",IF(G1967=0,"Tarefa fora do plano",INDEX(pl_tag,G1967)))</f>
        <v/>
      </c>
      <c r="I1967" s="30">
        <f>IF(N(G1967)=0,"",INDEX(pl_atividade,G1967))</f>
        <v/>
      </c>
      <c r="J1967" s="50">
        <f>IF(N(G1967)=0,"",INDEX(pl_especialidade,G1967))</f>
        <v/>
      </c>
      <c r="K1967" s="28">
        <f>IF(N(G1967)=0,"",INDEX(pl_duracao,G1967))</f>
        <v/>
      </c>
      <c r="L1967" s="39">
        <f>IF(ISNUMBER(C1967),YEAR(C1967),"")</f>
        <v/>
      </c>
      <c r="M1967" s="39">
        <f>IF(ISNUMBER(C1967),MONTH(C1967),"")</f>
        <v/>
      </c>
      <c r="N1967" s="23">
        <f>IF(L1967="","",IF(NOT(ISNUMBER(crono_ano)),"Informe o ano",IF(L1967&lt;crono_ano,"Antes do ano",IF(L1967&gt;crono_ano,"Depois do ano","No ano"))))</f>
        <v/>
      </c>
      <c r="O1967" s="39">
        <f>IF(F1967="","",IF(COUNTIF(F$7:F1967,F1967)=1,1,0))</f>
        <v/>
      </c>
      <c r="P1967" s="39">
        <f>IF(A1967&amp;B1967&amp;C1967="","",IF(AND(O1967=1,N(G1967)&gt;0),IF(INDEX(pl_ativa,MAX(1,N(G1967)))="Sim",1,0),0))</f>
        <v/>
      </c>
      <c r="Q1967" s="39">
        <f>IF(F1967="","",COUNTIFS(ex_chave_oc,F1967,ex_cancelada,"&lt;&gt;Sim"))</f>
        <v/>
      </c>
      <c r="R1967" s="51">
        <f>IF(P1967="","",IF(AND(P1967=1,N(Q1967)&gt;0),1,0))</f>
        <v/>
      </c>
      <c r="S1967" s="30">
        <f>IF(P1967="","",IF(F1967="","ERRO: data prevista ausente ou inválida",IF(O1967=0,"Duplicada: contada uma vez",IF(N(G1967)=0,"ERRO: tarefa fora do Plano Mestre",IF(P1967=0,"Tarefa retirada do plano: não conta","OK")))))</f>
        <v/>
      </c>
    </row>
    <row r="1968">
      <c r="A1968" s="29" t="n"/>
      <c r="B1968" s="25" t="n"/>
      <c r="C1968" s="49" t="n"/>
      <c r="D1968" s="29" t="n"/>
      <c r="E1968" s="23">
        <f>IF(OR(A1968="",B1968=""),"",A1968&amp;"|"&amp;B1968)</f>
        <v/>
      </c>
      <c r="F1968" s="30">
        <f>IF(OR(E1968="",NOT(ISNUMBER(C1968))),"",E1968&amp;"|"&amp;YEAR(C1968)&amp;"-"&amp;RIGHT("0"&amp;MONTH(C1968),2)&amp;"-"&amp;RIGHT("0"&amp;DAY(C1968),2))</f>
        <v/>
      </c>
      <c r="G1968" s="26">
        <f>IF(E1968="","",IFERROR(MATCH(E1968,pl_chave,0),0))</f>
        <v/>
      </c>
      <c r="H1968" s="23">
        <f>IF(G1968="","",IF(G1968=0,"Tarefa fora do plano",INDEX(pl_tag,G1968)))</f>
        <v/>
      </c>
      <c r="I1968" s="30">
        <f>IF(N(G1968)=0,"",INDEX(pl_atividade,G1968))</f>
        <v/>
      </c>
      <c r="J1968" s="50">
        <f>IF(N(G1968)=0,"",INDEX(pl_especialidade,G1968))</f>
        <v/>
      </c>
      <c r="K1968" s="28">
        <f>IF(N(G1968)=0,"",INDEX(pl_duracao,G1968))</f>
        <v/>
      </c>
      <c r="L1968" s="39">
        <f>IF(ISNUMBER(C1968),YEAR(C1968),"")</f>
        <v/>
      </c>
      <c r="M1968" s="39">
        <f>IF(ISNUMBER(C1968),MONTH(C1968),"")</f>
        <v/>
      </c>
      <c r="N1968" s="23">
        <f>IF(L1968="","",IF(NOT(ISNUMBER(crono_ano)),"Informe o ano",IF(L1968&lt;crono_ano,"Antes do ano",IF(L1968&gt;crono_ano,"Depois do ano","No ano"))))</f>
        <v/>
      </c>
      <c r="O1968" s="39">
        <f>IF(F1968="","",IF(COUNTIF(F$7:F1968,F1968)=1,1,0))</f>
        <v/>
      </c>
      <c r="P1968" s="39">
        <f>IF(A1968&amp;B1968&amp;C1968="","",IF(AND(O1968=1,N(G1968)&gt;0),IF(INDEX(pl_ativa,MAX(1,N(G1968)))="Sim",1,0),0))</f>
        <v/>
      </c>
      <c r="Q1968" s="39">
        <f>IF(F1968="","",COUNTIFS(ex_chave_oc,F1968,ex_cancelada,"&lt;&gt;Sim"))</f>
        <v/>
      </c>
      <c r="R1968" s="51">
        <f>IF(P1968="","",IF(AND(P1968=1,N(Q1968)&gt;0),1,0))</f>
        <v/>
      </c>
      <c r="S1968" s="30">
        <f>IF(P1968="","",IF(F1968="","ERRO: data prevista ausente ou inválida",IF(O1968=0,"Duplicada: contada uma vez",IF(N(G1968)=0,"ERRO: tarefa fora do Plano Mestre",IF(P1968=0,"Tarefa retirada do plano: não conta","OK")))))</f>
        <v/>
      </c>
    </row>
    <row r="1969">
      <c r="A1969" s="29" t="n"/>
      <c r="B1969" s="25" t="n"/>
      <c r="C1969" s="49" t="n"/>
      <c r="D1969" s="29" t="n"/>
      <c r="E1969" s="23">
        <f>IF(OR(A1969="",B1969=""),"",A1969&amp;"|"&amp;B1969)</f>
        <v/>
      </c>
      <c r="F1969" s="30">
        <f>IF(OR(E1969="",NOT(ISNUMBER(C1969))),"",E1969&amp;"|"&amp;YEAR(C1969)&amp;"-"&amp;RIGHT("0"&amp;MONTH(C1969),2)&amp;"-"&amp;RIGHT("0"&amp;DAY(C1969),2))</f>
        <v/>
      </c>
      <c r="G1969" s="26">
        <f>IF(E1969="","",IFERROR(MATCH(E1969,pl_chave,0),0))</f>
        <v/>
      </c>
      <c r="H1969" s="23">
        <f>IF(G1969="","",IF(G1969=0,"Tarefa fora do plano",INDEX(pl_tag,G1969)))</f>
        <v/>
      </c>
      <c r="I1969" s="30">
        <f>IF(N(G1969)=0,"",INDEX(pl_atividade,G1969))</f>
        <v/>
      </c>
      <c r="J1969" s="50">
        <f>IF(N(G1969)=0,"",INDEX(pl_especialidade,G1969))</f>
        <v/>
      </c>
      <c r="K1969" s="28">
        <f>IF(N(G1969)=0,"",INDEX(pl_duracao,G1969))</f>
        <v/>
      </c>
      <c r="L1969" s="39">
        <f>IF(ISNUMBER(C1969),YEAR(C1969),"")</f>
        <v/>
      </c>
      <c r="M1969" s="39">
        <f>IF(ISNUMBER(C1969),MONTH(C1969),"")</f>
        <v/>
      </c>
      <c r="N1969" s="23">
        <f>IF(L1969="","",IF(NOT(ISNUMBER(crono_ano)),"Informe o ano",IF(L1969&lt;crono_ano,"Antes do ano",IF(L1969&gt;crono_ano,"Depois do ano","No ano"))))</f>
        <v/>
      </c>
      <c r="O1969" s="39">
        <f>IF(F1969="","",IF(COUNTIF(F$7:F1969,F1969)=1,1,0))</f>
        <v/>
      </c>
      <c r="P1969" s="39">
        <f>IF(A1969&amp;B1969&amp;C1969="","",IF(AND(O1969=1,N(G1969)&gt;0),IF(INDEX(pl_ativa,MAX(1,N(G1969)))="Sim",1,0),0))</f>
        <v/>
      </c>
      <c r="Q1969" s="39">
        <f>IF(F1969="","",COUNTIFS(ex_chave_oc,F1969,ex_cancelada,"&lt;&gt;Sim"))</f>
        <v/>
      </c>
      <c r="R1969" s="51">
        <f>IF(P1969="","",IF(AND(P1969=1,N(Q1969)&gt;0),1,0))</f>
        <v/>
      </c>
      <c r="S1969" s="30">
        <f>IF(P1969="","",IF(F1969="","ERRO: data prevista ausente ou inválida",IF(O1969=0,"Duplicada: contada uma vez",IF(N(G1969)=0,"ERRO: tarefa fora do Plano Mestre",IF(P1969=0,"Tarefa retirada do plano: não conta","OK")))))</f>
        <v/>
      </c>
    </row>
    <row r="1970">
      <c r="A1970" s="29" t="n"/>
      <c r="B1970" s="25" t="n"/>
      <c r="C1970" s="49" t="n"/>
      <c r="D1970" s="29" t="n"/>
      <c r="E1970" s="23">
        <f>IF(OR(A1970="",B1970=""),"",A1970&amp;"|"&amp;B1970)</f>
        <v/>
      </c>
      <c r="F1970" s="30">
        <f>IF(OR(E1970="",NOT(ISNUMBER(C1970))),"",E1970&amp;"|"&amp;YEAR(C1970)&amp;"-"&amp;RIGHT("0"&amp;MONTH(C1970),2)&amp;"-"&amp;RIGHT("0"&amp;DAY(C1970),2))</f>
        <v/>
      </c>
      <c r="G1970" s="26">
        <f>IF(E1970="","",IFERROR(MATCH(E1970,pl_chave,0),0))</f>
        <v/>
      </c>
      <c r="H1970" s="23">
        <f>IF(G1970="","",IF(G1970=0,"Tarefa fora do plano",INDEX(pl_tag,G1970)))</f>
        <v/>
      </c>
      <c r="I1970" s="30">
        <f>IF(N(G1970)=0,"",INDEX(pl_atividade,G1970))</f>
        <v/>
      </c>
      <c r="J1970" s="50">
        <f>IF(N(G1970)=0,"",INDEX(pl_especialidade,G1970))</f>
        <v/>
      </c>
      <c r="K1970" s="28">
        <f>IF(N(G1970)=0,"",INDEX(pl_duracao,G1970))</f>
        <v/>
      </c>
      <c r="L1970" s="39">
        <f>IF(ISNUMBER(C1970),YEAR(C1970),"")</f>
        <v/>
      </c>
      <c r="M1970" s="39">
        <f>IF(ISNUMBER(C1970),MONTH(C1970),"")</f>
        <v/>
      </c>
      <c r="N1970" s="23">
        <f>IF(L1970="","",IF(NOT(ISNUMBER(crono_ano)),"Informe o ano",IF(L1970&lt;crono_ano,"Antes do ano",IF(L1970&gt;crono_ano,"Depois do ano","No ano"))))</f>
        <v/>
      </c>
      <c r="O1970" s="39">
        <f>IF(F1970="","",IF(COUNTIF(F$7:F1970,F1970)=1,1,0))</f>
        <v/>
      </c>
      <c r="P1970" s="39">
        <f>IF(A1970&amp;B1970&amp;C1970="","",IF(AND(O1970=1,N(G1970)&gt;0),IF(INDEX(pl_ativa,MAX(1,N(G1970)))="Sim",1,0),0))</f>
        <v/>
      </c>
      <c r="Q1970" s="39">
        <f>IF(F1970="","",COUNTIFS(ex_chave_oc,F1970,ex_cancelada,"&lt;&gt;Sim"))</f>
        <v/>
      </c>
      <c r="R1970" s="51">
        <f>IF(P1970="","",IF(AND(P1970=1,N(Q1970)&gt;0),1,0))</f>
        <v/>
      </c>
      <c r="S1970" s="30">
        <f>IF(P1970="","",IF(F1970="","ERRO: data prevista ausente ou inválida",IF(O1970=0,"Duplicada: contada uma vez",IF(N(G1970)=0,"ERRO: tarefa fora do Plano Mestre",IF(P1970=0,"Tarefa retirada do plano: não conta","OK")))))</f>
        <v/>
      </c>
    </row>
    <row r="1971">
      <c r="A1971" s="29" t="n"/>
      <c r="B1971" s="25" t="n"/>
      <c r="C1971" s="49" t="n"/>
      <c r="D1971" s="29" t="n"/>
      <c r="E1971" s="23">
        <f>IF(OR(A1971="",B1971=""),"",A1971&amp;"|"&amp;B1971)</f>
        <v/>
      </c>
      <c r="F1971" s="30">
        <f>IF(OR(E1971="",NOT(ISNUMBER(C1971))),"",E1971&amp;"|"&amp;YEAR(C1971)&amp;"-"&amp;RIGHT("0"&amp;MONTH(C1971),2)&amp;"-"&amp;RIGHT("0"&amp;DAY(C1971),2))</f>
        <v/>
      </c>
      <c r="G1971" s="26">
        <f>IF(E1971="","",IFERROR(MATCH(E1971,pl_chave,0),0))</f>
        <v/>
      </c>
      <c r="H1971" s="23">
        <f>IF(G1971="","",IF(G1971=0,"Tarefa fora do plano",INDEX(pl_tag,G1971)))</f>
        <v/>
      </c>
      <c r="I1971" s="30">
        <f>IF(N(G1971)=0,"",INDEX(pl_atividade,G1971))</f>
        <v/>
      </c>
      <c r="J1971" s="50">
        <f>IF(N(G1971)=0,"",INDEX(pl_especialidade,G1971))</f>
        <v/>
      </c>
      <c r="K1971" s="28">
        <f>IF(N(G1971)=0,"",INDEX(pl_duracao,G1971))</f>
        <v/>
      </c>
      <c r="L1971" s="39">
        <f>IF(ISNUMBER(C1971),YEAR(C1971),"")</f>
        <v/>
      </c>
      <c r="M1971" s="39">
        <f>IF(ISNUMBER(C1971),MONTH(C1971),"")</f>
        <v/>
      </c>
      <c r="N1971" s="23">
        <f>IF(L1971="","",IF(NOT(ISNUMBER(crono_ano)),"Informe o ano",IF(L1971&lt;crono_ano,"Antes do ano",IF(L1971&gt;crono_ano,"Depois do ano","No ano"))))</f>
        <v/>
      </c>
      <c r="O1971" s="39">
        <f>IF(F1971="","",IF(COUNTIF(F$7:F1971,F1971)=1,1,0))</f>
        <v/>
      </c>
      <c r="P1971" s="39">
        <f>IF(A1971&amp;B1971&amp;C1971="","",IF(AND(O1971=1,N(G1971)&gt;0),IF(INDEX(pl_ativa,MAX(1,N(G1971)))="Sim",1,0),0))</f>
        <v/>
      </c>
      <c r="Q1971" s="39">
        <f>IF(F1971="","",COUNTIFS(ex_chave_oc,F1971,ex_cancelada,"&lt;&gt;Sim"))</f>
        <v/>
      </c>
      <c r="R1971" s="51">
        <f>IF(P1971="","",IF(AND(P1971=1,N(Q1971)&gt;0),1,0))</f>
        <v/>
      </c>
      <c r="S1971" s="30">
        <f>IF(P1971="","",IF(F1971="","ERRO: data prevista ausente ou inválida",IF(O1971=0,"Duplicada: contada uma vez",IF(N(G1971)=0,"ERRO: tarefa fora do Plano Mestre",IF(P1971=0,"Tarefa retirada do plano: não conta","OK")))))</f>
        <v/>
      </c>
    </row>
    <row r="1972">
      <c r="A1972" s="29" t="n"/>
      <c r="B1972" s="25" t="n"/>
      <c r="C1972" s="49" t="n"/>
      <c r="D1972" s="29" t="n"/>
      <c r="E1972" s="23">
        <f>IF(OR(A1972="",B1972=""),"",A1972&amp;"|"&amp;B1972)</f>
        <v/>
      </c>
      <c r="F1972" s="30">
        <f>IF(OR(E1972="",NOT(ISNUMBER(C1972))),"",E1972&amp;"|"&amp;YEAR(C1972)&amp;"-"&amp;RIGHT("0"&amp;MONTH(C1972),2)&amp;"-"&amp;RIGHT("0"&amp;DAY(C1972),2))</f>
        <v/>
      </c>
      <c r="G1972" s="26">
        <f>IF(E1972="","",IFERROR(MATCH(E1972,pl_chave,0),0))</f>
        <v/>
      </c>
      <c r="H1972" s="23">
        <f>IF(G1972="","",IF(G1972=0,"Tarefa fora do plano",INDEX(pl_tag,G1972)))</f>
        <v/>
      </c>
      <c r="I1972" s="30">
        <f>IF(N(G1972)=0,"",INDEX(pl_atividade,G1972))</f>
        <v/>
      </c>
      <c r="J1972" s="50">
        <f>IF(N(G1972)=0,"",INDEX(pl_especialidade,G1972))</f>
        <v/>
      </c>
      <c r="K1972" s="28">
        <f>IF(N(G1972)=0,"",INDEX(pl_duracao,G1972))</f>
        <v/>
      </c>
      <c r="L1972" s="39">
        <f>IF(ISNUMBER(C1972),YEAR(C1972),"")</f>
        <v/>
      </c>
      <c r="M1972" s="39">
        <f>IF(ISNUMBER(C1972),MONTH(C1972),"")</f>
        <v/>
      </c>
      <c r="N1972" s="23">
        <f>IF(L1972="","",IF(NOT(ISNUMBER(crono_ano)),"Informe o ano",IF(L1972&lt;crono_ano,"Antes do ano",IF(L1972&gt;crono_ano,"Depois do ano","No ano"))))</f>
        <v/>
      </c>
      <c r="O1972" s="39">
        <f>IF(F1972="","",IF(COUNTIF(F$7:F1972,F1972)=1,1,0))</f>
        <v/>
      </c>
      <c r="P1972" s="39">
        <f>IF(A1972&amp;B1972&amp;C1972="","",IF(AND(O1972=1,N(G1972)&gt;0),IF(INDEX(pl_ativa,MAX(1,N(G1972)))="Sim",1,0),0))</f>
        <v/>
      </c>
      <c r="Q1972" s="39">
        <f>IF(F1972="","",COUNTIFS(ex_chave_oc,F1972,ex_cancelada,"&lt;&gt;Sim"))</f>
        <v/>
      </c>
      <c r="R1972" s="51">
        <f>IF(P1972="","",IF(AND(P1972=1,N(Q1972)&gt;0),1,0))</f>
        <v/>
      </c>
      <c r="S1972" s="30">
        <f>IF(P1972="","",IF(F1972="","ERRO: data prevista ausente ou inválida",IF(O1972=0,"Duplicada: contada uma vez",IF(N(G1972)=0,"ERRO: tarefa fora do Plano Mestre",IF(P1972=0,"Tarefa retirada do plano: não conta","OK")))))</f>
        <v/>
      </c>
    </row>
    <row r="1973">
      <c r="A1973" s="29" t="n"/>
      <c r="B1973" s="25" t="n"/>
      <c r="C1973" s="49" t="n"/>
      <c r="D1973" s="29" t="n"/>
      <c r="E1973" s="23">
        <f>IF(OR(A1973="",B1973=""),"",A1973&amp;"|"&amp;B1973)</f>
        <v/>
      </c>
      <c r="F1973" s="30">
        <f>IF(OR(E1973="",NOT(ISNUMBER(C1973))),"",E1973&amp;"|"&amp;YEAR(C1973)&amp;"-"&amp;RIGHT("0"&amp;MONTH(C1973),2)&amp;"-"&amp;RIGHT("0"&amp;DAY(C1973),2))</f>
        <v/>
      </c>
      <c r="G1973" s="26">
        <f>IF(E1973="","",IFERROR(MATCH(E1973,pl_chave,0),0))</f>
        <v/>
      </c>
      <c r="H1973" s="23">
        <f>IF(G1973="","",IF(G1973=0,"Tarefa fora do plano",INDEX(pl_tag,G1973)))</f>
        <v/>
      </c>
      <c r="I1973" s="30">
        <f>IF(N(G1973)=0,"",INDEX(pl_atividade,G1973))</f>
        <v/>
      </c>
      <c r="J1973" s="50">
        <f>IF(N(G1973)=0,"",INDEX(pl_especialidade,G1973))</f>
        <v/>
      </c>
      <c r="K1973" s="28">
        <f>IF(N(G1973)=0,"",INDEX(pl_duracao,G1973))</f>
        <v/>
      </c>
      <c r="L1973" s="39">
        <f>IF(ISNUMBER(C1973),YEAR(C1973),"")</f>
        <v/>
      </c>
      <c r="M1973" s="39">
        <f>IF(ISNUMBER(C1973),MONTH(C1973),"")</f>
        <v/>
      </c>
      <c r="N1973" s="23">
        <f>IF(L1973="","",IF(NOT(ISNUMBER(crono_ano)),"Informe o ano",IF(L1973&lt;crono_ano,"Antes do ano",IF(L1973&gt;crono_ano,"Depois do ano","No ano"))))</f>
        <v/>
      </c>
      <c r="O1973" s="39">
        <f>IF(F1973="","",IF(COUNTIF(F$7:F1973,F1973)=1,1,0))</f>
        <v/>
      </c>
      <c r="P1973" s="39">
        <f>IF(A1973&amp;B1973&amp;C1973="","",IF(AND(O1973=1,N(G1973)&gt;0),IF(INDEX(pl_ativa,MAX(1,N(G1973)))="Sim",1,0),0))</f>
        <v/>
      </c>
      <c r="Q1973" s="39">
        <f>IF(F1973="","",COUNTIFS(ex_chave_oc,F1973,ex_cancelada,"&lt;&gt;Sim"))</f>
        <v/>
      </c>
      <c r="R1973" s="51">
        <f>IF(P1973="","",IF(AND(P1973=1,N(Q1973)&gt;0),1,0))</f>
        <v/>
      </c>
      <c r="S1973" s="30">
        <f>IF(P1973="","",IF(F1973="","ERRO: data prevista ausente ou inválida",IF(O1973=0,"Duplicada: contada uma vez",IF(N(G1973)=0,"ERRO: tarefa fora do Plano Mestre",IF(P1973=0,"Tarefa retirada do plano: não conta","OK")))))</f>
        <v/>
      </c>
    </row>
    <row r="1974">
      <c r="A1974" s="29" t="n"/>
      <c r="B1974" s="25" t="n"/>
      <c r="C1974" s="49" t="n"/>
      <c r="D1974" s="29" t="n"/>
      <c r="E1974" s="23">
        <f>IF(OR(A1974="",B1974=""),"",A1974&amp;"|"&amp;B1974)</f>
        <v/>
      </c>
      <c r="F1974" s="30">
        <f>IF(OR(E1974="",NOT(ISNUMBER(C1974))),"",E1974&amp;"|"&amp;YEAR(C1974)&amp;"-"&amp;RIGHT("0"&amp;MONTH(C1974),2)&amp;"-"&amp;RIGHT("0"&amp;DAY(C1974),2))</f>
        <v/>
      </c>
      <c r="G1974" s="26">
        <f>IF(E1974="","",IFERROR(MATCH(E1974,pl_chave,0),0))</f>
        <v/>
      </c>
      <c r="H1974" s="23">
        <f>IF(G1974="","",IF(G1974=0,"Tarefa fora do plano",INDEX(pl_tag,G1974)))</f>
        <v/>
      </c>
      <c r="I1974" s="30">
        <f>IF(N(G1974)=0,"",INDEX(pl_atividade,G1974))</f>
        <v/>
      </c>
      <c r="J1974" s="50">
        <f>IF(N(G1974)=0,"",INDEX(pl_especialidade,G1974))</f>
        <v/>
      </c>
      <c r="K1974" s="28">
        <f>IF(N(G1974)=0,"",INDEX(pl_duracao,G1974))</f>
        <v/>
      </c>
      <c r="L1974" s="39">
        <f>IF(ISNUMBER(C1974),YEAR(C1974),"")</f>
        <v/>
      </c>
      <c r="M1974" s="39">
        <f>IF(ISNUMBER(C1974),MONTH(C1974),"")</f>
        <v/>
      </c>
      <c r="N1974" s="23">
        <f>IF(L1974="","",IF(NOT(ISNUMBER(crono_ano)),"Informe o ano",IF(L1974&lt;crono_ano,"Antes do ano",IF(L1974&gt;crono_ano,"Depois do ano","No ano"))))</f>
        <v/>
      </c>
      <c r="O1974" s="39">
        <f>IF(F1974="","",IF(COUNTIF(F$7:F1974,F1974)=1,1,0))</f>
        <v/>
      </c>
      <c r="P1974" s="39">
        <f>IF(A1974&amp;B1974&amp;C1974="","",IF(AND(O1974=1,N(G1974)&gt;0),IF(INDEX(pl_ativa,MAX(1,N(G1974)))="Sim",1,0),0))</f>
        <v/>
      </c>
      <c r="Q1974" s="39">
        <f>IF(F1974="","",COUNTIFS(ex_chave_oc,F1974,ex_cancelada,"&lt;&gt;Sim"))</f>
        <v/>
      </c>
      <c r="R1974" s="51">
        <f>IF(P1974="","",IF(AND(P1974=1,N(Q1974)&gt;0),1,0))</f>
        <v/>
      </c>
      <c r="S1974" s="30">
        <f>IF(P1974="","",IF(F1974="","ERRO: data prevista ausente ou inválida",IF(O1974=0,"Duplicada: contada uma vez",IF(N(G1974)=0,"ERRO: tarefa fora do Plano Mestre",IF(P1974=0,"Tarefa retirada do plano: não conta","OK")))))</f>
        <v/>
      </c>
    </row>
    <row r="1975">
      <c r="A1975" s="29" t="n"/>
      <c r="B1975" s="25" t="n"/>
      <c r="C1975" s="49" t="n"/>
      <c r="D1975" s="29" t="n"/>
      <c r="E1975" s="23">
        <f>IF(OR(A1975="",B1975=""),"",A1975&amp;"|"&amp;B1975)</f>
        <v/>
      </c>
      <c r="F1975" s="30">
        <f>IF(OR(E1975="",NOT(ISNUMBER(C1975))),"",E1975&amp;"|"&amp;YEAR(C1975)&amp;"-"&amp;RIGHT("0"&amp;MONTH(C1975),2)&amp;"-"&amp;RIGHT("0"&amp;DAY(C1975),2))</f>
        <v/>
      </c>
      <c r="G1975" s="26">
        <f>IF(E1975="","",IFERROR(MATCH(E1975,pl_chave,0),0))</f>
        <v/>
      </c>
      <c r="H1975" s="23">
        <f>IF(G1975="","",IF(G1975=0,"Tarefa fora do plano",INDEX(pl_tag,G1975)))</f>
        <v/>
      </c>
      <c r="I1975" s="30">
        <f>IF(N(G1975)=0,"",INDEX(pl_atividade,G1975))</f>
        <v/>
      </c>
      <c r="J1975" s="50">
        <f>IF(N(G1975)=0,"",INDEX(pl_especialidade,G1975))</f>
        <v/>
      </c>
      <c r="K1975" s="28">
        <f>IF(N(G1975)=0,"",INDEX(pl_duracao,G1975))</f>
        <v/>
      </c>
      <c r="L1975" s="39">
        <f>IF(ISNUMBER(C1975),YEAR(C1975),"")</f>
        <v/>
      </c>
      <c r="M1975" s="39">
        <f>IF(ISNUMBER(C1975),MONTH(C1975),"")</f>
        <v/>
      </c>
      <c r="N1975" s="23">
        <f>IF(L1975="","",IF(NOT(ISNUMBER(crono_ano)),"Informe o ano",IF(L1975&lt;crono_ano,"Antes do ano",IF(L1975&gt;crono_ano,"Depois do ano","No ano"))))</f>
        <v/>
      </c>
      <c r="O1975" s="39">
        <f>IF(F1975="","",IF(COUNTIF(F$7:F1975,F1975)=1,1,0))</f>
        <v/>
      </c>
      <c r="P1975" s="39">
        <f>IF(A1975&amp;B1975&amp;C1975="","",IF(AND(O1975=1,N(G1975)&gt;0),IF(INDEX(pl_ativa,MAX(1,N(G1975)))="Sim",1,0),0))</f>
        <v/>
      </c>
      <c r="Q1975" s="39">
        <f>IF(F1975="","",COUNTIFS(ex_chave_oc,F1975,ex_cancelada,"&lt;&gt;Sim"))</f>
        <v/>
      </c>
      <c r="R1975" s="51">
        <f>IF(P1975="","",IF(AND(P1975=1,N(Q1975)&gt;0),1,0))</f>
        <v/>
      </c>
      <c r="S1975" s="30">
        <f>IF(P1975="","",IF(F1975="","ERRO: data prevista ausente ou inválida",IF(O1975=0,"Duplicada: contada uma vez",IF(N(G1975)=0,"ERRO: tarefa fora do Plano Mestre",IF(P1975=0,"Tarefa retirada do plano: não conta","OK")))))</f>
        <v/>
      </c>
    </row>
    <row r="1976">
      <c r="A1976" s="29" t="n"/>
      <c r="B1976" s="25" t="n"/>
      <c r="C1976" s="49" t="n"/>
      <c r="D1976" s="29" t="n"/>
      <c r="E1976" s="23">
        <f>IF(OR(A1976="",B1976=""),"",A1976&amp;"|"&amp;B1976)</f>
        <v/>
      </c>
      <c r="F1976" s="30">
        <f>IF(OR(E1976="",NOT(ISNUMBER(C1976))),"",E1976&amp;"|"&amp;YEAR(C1976)&amp;"-"&amp;RIGHT("0"&amp;MONTH(C1976),2)&amp;"-"&amp;RIGHT("0"&amp;DAY(C1976),2))</f>
        <v/>
      </c>
      <c r="G1976" s="26">
        <f>IF(E1976="","",IFERROR(MATCH(E1976,pl_chave,0),0))</f>
        <v/>
      </c>
      <c r="H1976" s="23">
        <f>IF(G1976="","",IF(G1976=0,"Tarefa fora do plano",INDEX(pl_tag,G1976)))</f>
        <v/>
      </c>
      <c r="I1976" s="30">
        <f>IF(N(G1976)=0,"",INDEX(pl_atividade,G1976))</f>
        <v/>
      </c>
      <c r="J1976" s="50">
        <f>IF(N(G1976)=0,"",INDEX(pl_especialidade,G1976))</f>
        <v/>
      </c>
      <c r="K1976" s="28">
        <f>IF(N(G1976)=0,"",INDEX(pl_duracao,G1976))</f>
        <v/>
      </c>
      <c r="L1976" s="39">
        <f>IF(ISNUMBER(C1976),YEAR(C1976),"")</f>
        <v/>
      </c>
      <c r="M1976" s="39">
        <f>IF(ISNUMBER(C1976),MONTH(C1976),"")</f>
        <v/>
      </c>
      <c r="N1976" s="23">
        <f>IF(L1976="","",IF(NOT(ISNUMBER(crono_ano)),"Informe o ano",IF(L1976&lt;crono_ano,"Antes do ano",IF(L1976&gt;crono_ano,"Depois do ano","No ano"))))</f>
        <v/>
      </c>
      <c r="O1976" s="39">
        <f>IF(F1976="","",IF(COUNTIF(F$7:F1976,F1976)=1,1,0))</f>
        <v/>
      </c>
      <c r="P1976" s="39">
        <f>IF(A1976&amp;B1976&amp;C1976="","",IF(AND(O1976=1,N(G1976)&gt;0),IF(INDEX(pl_ativa,MAX(1,N(G1976)))="Sim",1,0),0))</f>
        <v/>
      </c>
      <c r="Q1976" s="39">
        <f>IF(F1976="","",COUNTIFS(ex_chave_oc,F1976,ex_cancelada,"&lt;&gt;Sim"))</f>
        <v/>
      </c>
      <c r="R1976" s="51">
        <f>IF(P1976="","",IF(AND(P1976=1,N(Q1976)&gt;0),1,0))</f>
        <v/>
      </c>
      <c r="S1976" s="30">
        <f>IF(P1976="","",IF(F1976="","ERRO: data prevista ausente ou inválida",IF(O1976=0,"Duplicada: contada uma vez",IF(N(G1976)=0,"ERRO: tarefa fora do Plano Mestre",IF(P1976=0,"Tarefa retirada do plano: não conta","OK")))))</f>
        <v/>
      </c>
    </row>
    <row r="1977">
      <c r="A1977" s="29" t="n"/>
      <c r="B1977" s="25" t="n"/>
      <c r="C1977" s="49" t="n"/>
      <c r="D1977" s="29" t="n"/>
      <c r="E1977" s="23">
        <f>IF(OR(A1977="",B1977=""),"",A1977&amp;"|"&amp;B1977)</f>
        <v/>
      </c>
      <c r="F1977" s="30">
        <f>IF(OR(E1977="",NOT(ISNUMBER(C1977))),"",E1977&amp;"|"&amp;YEAR(C1977)&amp;"-"&amp;RIGHT("0"&amp;MONTH(C1977),2)&amp;"-"&amp;RIGHT("0"&amp;DAY(C1977),2))</f>
        <v/>
      </c>
      <c r="G1977" s="26">
        <f>IF(E1977="","",IFERROR(MATCH(E1977,pl_chave,0),0))</f>
        <v/>
      </c>
      <c r="H1977" s="23">
        <f>IF(G1977="","",IF(G1977=0,"Tarefa fora do plano",INDEX(pl_tag,G1977)))</f>
        <v/>
      </c>
      <c r="I1977" s="30">
        <f>IF(N(G1977)=0,"",INDEX(pl_atividade,G1977))</f>
        <v/>
      </c>
      <c r="J1977" s="50">
        <f>IF(N(G1977)=0,"",INDEX(pl_especialidade,G1977))</f>
        <v/>
      </c>
      <c r="K1977" s="28">
        <f>IF(N(G1977)=0,"",INDEX(pl_duracao,G1977))</f>
        <v/>
      </c>
      <c r="L1977" s="39">
        <f>IF(ISNUMBER(C1977),YEAR(C1977),"")</f>
        <v/>
      </c>
      <c r="M1977" s="39">
        <f>IF(ISNUMBER(C1977),MONTH(C1977),"")</f>
        <v/>
      </c>
      <c r="N1977" s="23">
        <f>IF(L1977="","",IF(NOT(ISNUMBER(crono_ano)),"Informe o ano",IF(L1977&lt;crono_ano,"Antes do ano",IF(L1977&gt;crono_ano,"Depois do ano","No ano"))))</f>
        <v/>
      </c>
      <c r="O1977" s="39">
        <f>IF(F1977="","",IF(COUNTIF(F$7:F1977,F1977)=1,1,0))</f>
        <v/>
      </c>
      <c r="P1977" s="39">
        <f>IF(A1977&amp;B1977&amp;C1977="","",IF(AND(O1977=1,N(G1977)&gt;0),IF(INDEX(pl_ativa,MAX(1,N(G1977)))="Sim",1,0),0))</f>
        <v/>
      </c>
      <c r="Q1977" s="39">
        <f>IF(F1977="","",COUNTIFS(ex_chave_oc,F1977,ex_cancelada,"&lt;&gt;Sim"))</f>
        <v/>
      </c>
      <c r="R1977" s="51">
        <f>IF(P1977="","",IF(AND(P1977=1,N(Q1977)&gt;0),1,0))</f>
        <v/>
      </c>
      <c r="S1977" s="30">
        <f>IF(P1977="","",IF(F1977="","ERRO: data prevista ausente ou inválida",IF(O1977=0,"Duplicada: contada uma vez",IF(N(G1977)=0,"ERRO: tarefa fora do Plano Mestre",IF(P1977=0,"Tarefa retirada do plano: não conta","OK")))))</f>
        <v/>
      </c>
    </row>
    <row r="1978">
      <c r="A1978" s="29" t="n"/>
      <c r="B1978" s="25" t="n"/>
      <c r="C1978" s="49" t="n"/>
      <c r="D1978" s="29" t="n"/>
      <c r="E1978" s="23">
        <f>IF(OR(A1978="",B1978=""),"",A1978&amp;"|"&amp;B1978)</f>
        <v/>
      </c>
      <c r="F1978" s="30">
        <f>IF(OR(E1978="",NOT(ISNUMBER(C1978))),"",E1978&amp;"|"&amp;YEAR(C1978)&amp;"-"&amp;RIGHT("0"&amp;MONTH(C1978),2)&amp;"-"&amp;RIGHT("0"&amp;DAY(C1978),2))</f>
        <v/>
      </c>
      <c r="G1978" s="26">
        <f>IF(E1978="","",IFERROR(MATCH(E1978,pl_chave,0),0))</f>
        <v/>
      </c>
      <c r="H1978" s="23">
        <f>IF(G1978="","",IF(G1978=0,"Tarefa fora do plano",INDEX(pl_tag,G1978)))</f>
        <v/>
      </c>
      <c r="I1978" s="30">
        <f>IF(N(G1978)=0,"",INDEX(pl_atividade,G1978))</f>
        <v/>
      </c>
      <c r="J1978" s="50">
        <f>IF(N(G1978)=0,"",INDEX(pl_especialidade,G1978))</f>
        <v/>
      </c>
      <c r="K1978" s="28">
        <f>IF(N(G1978)=0,"",INDEX(pl_duracao,G1978))</f>
        <v/>
      </c>
      <c r="L1978" s="39">
        <f>IF(ISNUMBER(C1978),YEAR(C1978),"")</f>
        <v/>
      </c>
      <c r="M1978" s="39">
        <f>IF(ISNUMBER(C1978),MONTH(C1978),"")</f>
        <v/>
      </c>
      <c r="N1978" s="23">
        <f>IF(L1978="","",IF(NOT(ISNUMBER(crono_ano)),"Informe o ano",IF(L1978&lt;crono_ano,"Antes do ano",IF(L1978&gt;crono_ano,"Depois do ano","No ano"))))</f>
        <v/>
      </c>
      <c r="O1978" s="39">
        <f>IF(F1978="","",IF(COUNTIF(F$7:F1978,F1978)=1,1,0))</f>
        <v/>
      </c>
      <c r="P1978" s="39">
        <f>IF(A1978&amp;B1978&amp;C1978="","",IF(AND(O1978=1,N(G1978)&gt;0),IF(INDEX(pl_ativa,MAX(1,N(G1978)))="Sim",1,0),0))</f>
        <v/>
      </c>
      <c r="Q1978" s="39">
        <f>IF(F1978="","",COUNTIFS(ex_chave_oc,F1978,ex_cancelada,"&lt;&gt;Sim"))</f>
        <v/>
      </c>
      <c r="R1978" s="51">
        <f>IF(P1978="","",IF(AND(P1978=1,N(Q1978)&gt;0),1,0))</f>
        <v/>
      </c>
      <c r="S1978" s="30">
        <f>IF(P1978="","",IF(F1978="","ERRO: data prevista ausente ou inválida",IF(O1978=0,"Duplicada: contada uma vez",IF(N(G1978)=0,"ERRO: tarefa fora do Plano Mestre",IF(P1978=0,"Tarefa retirada do plano: não conta","OK")))))</f>
        <v/>
      </c>
    </row>
    <row r="1979">
      <c r="A1979" s="29" t="n"/>
      <c r="B1979" s="25" t="n"/>
      <c r="C1979" s="49" t="n"/>
      <c r="D1979" s="29" t="n"/>
      <c r="E1979" s="23">
        <f>IF(OR(A1979="",B1979=""),"",A1979&amp;"|"&amp;B1979)</f>
        <v/>
      </c>
      <c r="F1979" s="30">
        <f>IF(OR(E1979="",NOT(ISNUMBER(C1979))),"",E1979&amp;"|"&amp;YEAR(C1979)&amp;"-"&amp;RIGHT("0"&amp;MONTH(C1979),2)&amp;"-"&amp;RIGHT("0"&amp;DAY(C1979),2))</f>
        <v/>
      </c>
      <c r="G1979" s="26">
        <f>IF(E1979="","",IFERROR(MATCH(E1979,pl_chave,0),0))</f>
        <v/>
      </c>
      <c r="H1979" s="23">
        <f>IF(G1979="","",IF(G1979=0,"Tarefa fora do plano",INDEX(pl_tag,G1979)))</f>
        <v/>
      </c>
      <c r="I1979" s="30">
        <f>IF(N(G1979)=0,"",INDEX(pl_atividade,G1979))</f>
        <v/>
      </c>
      <c r="J1979" s="50">
        <f>IF(N(G1979)=0,"",INDEX(pl_especialidade,G1979))</f>
        <v/>
      </c>
      <c r="K1979" s="28">
        <f>IF(N(G1979)=0,"",INDEX(pl_duracao,G1979))</f>
        <v/>
      </c>
      <c r="L1979" s="39">
        <f>IF(ISNUMBER(C1979),YEAR(C1979),"")</f>
        <v/>
      </c>
      <c r="M1979" s="39">
        <f>IF(ISNUMBER(C1979),MONTH(C1979),"")</f>
        <v/>
      </c>
      <c r="N1979" s="23">
        <f>IF(L1979="","",IF(NOT(ISNUMBER(crono_ano)),"Informe o ano",IF(L1979&lt;crono_ano,"Antes do ano",IF(L1979&gt;crono_ano,"Depois do ano","No ano"))))</f>
        <v/>
      </c>
      <c r="O1979" s="39">
        <f>IF(F1979="","",IF(COUNTIF(F$7:F1979,F1979)=1,1,0))</f>
        <v/>
      </c>
      <c r="P1979" s="39">
        <f>IF(A1979&amp;B1979&amp;C1979="","",IF(AND(O1979=1,N(G1979)&gt;0),IF(INDEX(pl_ativa,MAX(1,N(G1979)))="Sim",1,0),0))</f>
        <v/>
      </c>
      <c r="Q1979" s="39">
        <f>IF(F1979="","",COUNTIFS(ex_chave_oc,F1979,ex_cancelada,"&lt;&gt;Sim"))</f>
        <v/>
      </c>
      <c r="R1979" s="51">
        <f>IF(P1979="","",IF(AND(P1979=1,N(Q1979)&gt;0),1,0))</f>
        <v/>
      </c>
      <c r="S1979" s="30">
        <f>IF(P1979="","",IF(F1979="","ERRO: data prevista ausente ou inválida",IF(O1979=0,"Duplicada: contada uma vez",IF(N(G1979)=0,"ERRO: tarefa fora do Plano Mestre",IF(P1979=0,"Tarefa retirada do plano: não conta","OK")))))</f>
        <v/>
      </c>
    </row>
    <row r="1980">
      <c r="A1980" s="29" t="n"/>
      <c r="B1980" s="25" t="n"/>
      <c r="C1980" s="49" t="n"/>
      <c r="D1980" s="29" t="n"/>
      <c r="E1980" s="23">
        <f>IF(OR(A1980="",B1980=""),"",A1980&amp;"|"&amp;B1980)</f>
        <v/>
      </c>
      <c r="F1980" s="30">
        <f>IF(OR(E1980="",NOT(ISNUMBER(C1980))),"",E1980&amp;"|"&amp;YEAR(C1980)&amp;"-"&amp;RIGHT("0"&amp;MONTH(C1980),2)&amp;"-"&amp;RIGHT("0"&amp;DAY(C1980),2))</f>
        <v/>
      </c>
      <c r="G1980" s="26">
        <f>IF(E1980="","",IFERROR(MATCH(E1980,pl_chave,0),0))</f>
        <v/>
      </c>
      <c r="H1980" s="23">
        <f>IF(G1980="","",IF(G1980=0,"Tarefa fora do plano",INDEX(pl_tag,G1980)))</f>
        <v/>
      </c>
      <c r="I1980" s="30">
        <f>IF(N(G1980)=0,"",INDEX(pl_atividade,G1980))</f>
        <v/>
      </c>
      <c r="J1980" s="50">
        <f>IF(N(G1980)=0,"",INDEX(pl_especialidade,G1980))</f>
        <v/>
      </c>
      <c r="K1980" s="28">
        <f>IF(N(G1980)=0,"",INDEX(pl_duracao,G1980))</f>
        <v/>
      </c>
      <c r="L1980" s="39">
        <f>IF(ISNUMBER(C1980),YEAR(C1980),"")</f>
        <v/>
      </c>
      <c r="M1980" s="39">
        <f>IF(ISNUMBER(C1980),MONTH(C1980),"")</f>
        <v/>
      </c>
      <c r="N1980" s="23">
        <f>IF(L1980="","",IF(NOT(ISNUMBER(crono_ano)),"Informe o ano",IF(L1980&lt;crono_ano,"Antes do ano",IF(L1980&gt;crono_ano,"Depois do ano","No ano"))))</f>
        <v/>
      </c>
      <c r="O1980" s="39">
        <f>IF(F1980="","",IF(COUNTIF(F$7:F1980,F1980)=1,1,0))</f>
        <v/>
      </c>
      <c r="P1980" s="39">
        <f>IF(A1980&amp;B1980&amp;C1980="","",IF(AND(O1980=1,N(G1980)&gt;0),IF(INDEX(pl_ativa,MAX(1,N(G1980)))="Sim",1,0),0))</f>
        <v/>
      </c>
      <c r="Q1980" s="39">
        <f>IF(F1980="","",COUNTIFS(ex_chave_oc,F1980,ex_cancelada,"&lt;&gt;Sim"))</f>
        <v/>
      </c>
      <c r="R1980" s="51">
        <f>IF(P1980="","",IF(AND(P1980=1,N(Q1980)&gt;0),1,0))</f>
        <v/>
      </c>
      <c r="S1980" s="30">
        <f>IF(P1980="","",IF(F1980="","ERRO: data prevista ausente ou inválida",IF(O1980=0,"Duplicada: contada uma vez",IF(N(G1980)=0,"ERRO: tarefa fora do Plano Mestre",IF(P1980=0,"Tarefa retirada do plano: não conta","OK")))))</f>
        <v/>
      </c>
    </row>
    <row r="1981">
      <c r="A1981" s="29" t="n"/>
      <c r="B1981" s="25" t="n"/>
      <c r="C1981" s="49" t="n"/>
      <c r="D1981" s="29" t="n"/>
      <c r="E1981" s="23">
        <f>IF(OR(A1981="",B1981=""),"",A1981&amp;"|"&amp;B1981)</f>
        <v/>
      </c>
      <c r="F1981" s="30">
        <f>IF(OR(E1981="",NOT(ISNUMBER(C1981))),"",E1981&amp;"|"&amp;YEAR(C1981)&amp;"-"&amp;RIGHT("0"&amp;MONTH(C1981),2)&amp;"-"&amp;RIGHT("0"&amp;DAY(C1981),2))</f>
        <v/>
      </c>
      <c r="G1981" s="26">
        <f>IF(E1981="","",IFERROR(MATCH(E1981,pl_chave,0),0))</f>
        <v/>
      </c>
      <c r="H1981" s="23">
        <f>IF(G1981="","",IF(G1981=0,"Tarefa fora do plano",INDEX(pl_tag,G1981)))</f>
        <v/>
      </c>
      <c r="I1981" s="30">
        <f>IF(N(G1981)=0,"",INDEX(pl_atividade,G1981))</f>
        <v/>
      </c>
      <c r="J1981" s="50">
        <f>IF(N(G1981)=0,"",INDEX(pl_especialidade,G1981))</f>
        <v/>
      </c>
      <c r="K1981" s="28">
        <f>IF(N(G1981)=0,"",INDEX(pl_duracao,G1981))</f>
        <v/>
      </c>
      <c r="L1981" s="39">
        <f>IF(ISNUMBER(C1981),YEAR(C1981),"")</f>
        <v/>
      </c>
      <c r="M1981" s="39">
        <f>IF(ISNUMBER(C1981),MONTH(C1981),"")</f>
        <v/>
      </c>
      <c r="N1981" s="23">
        <f>IF(L1981="","",IF(NOT(ISNUMBER(crono_ano)),"Informe o ano",IF(L1981&lt;crono_ano,"Antes do ano",IF(L1981&gt;crono_ano,"Depois do ano","No ano"))))</f>
        <v/>
      </c>
      <c r="O1981" s="39">
        <f>IF(F1981="","",IF(COUNTIF(F$7:F1981,F1981)=1,1,0))</f>
        <v/>
      </c>
      <c r="P1981" s="39">
        <f>IF(A1981&amp;B1981&amp;C1981="","",IF(AND(O1981=1,N(G1981)&gt;0),IF(INDEX(pl_ativa,MAX(1,N(G1981)))="Sim",1,0),0))</f>
        <v/>
      </c>
      <c r="Q1981" s="39">
        <f>IF(F1981="","",COUNTIFS(ex_chave_oc,F1981,ex_cancelada,"&lt;&gt;Sim"))</f>
        <v/>
      </c>
      <c r="R1981" s="51">
        <f>IF(P1981="","",IF(AND(P1981=1,N(Q1981)&gt;0),1,0))</f>
        <v/>
      </c>
      <c r="S1981" s="30">
        <f>IF(P1981="","",IF(F1981="","ERRO: data prevista ausente ou inválida",IF(O1981=0,"Duplicada: contada uma vez",IF(N(G1981)=0,"ERRO: tarefa fora do Plano Mestre",IF(P1981=0,"Tarefa retirada do plano: não conta","OK")))))</f>
        <v/>
      </c>
    </row>
    <row r="1982">
      <c r="A1982" s="29" t="n"/>
      <c r="B1982" s="25" t="n"/>
      <c r="C1982" s="49" t="n"/>
      <c r="D1982" s="29" t="n"/>
      <c r="E1982" s="23">
        <f>IF(OR(A1982="",B1982=""),"",A1982&amp;"|"&amp;B1982)</f>
        <v/>
      </c>
      <c r="F1982" s="30">
        <f>IF(OR(E1982="",NOT(ISNUMBER(C1982))),"",E1982&amp;"|"&amp;YEAR(C1982)&amp;"-"&amp;RIGHT("0"&amp;MONTH(C1982),2)&amp;"-"&amp;RIGHT("0"&amp;DAY(C1982),2))</f>
        <v/>
      </c>
      <c r="G1982" s="26">
        <f>IF(E1982="","",IFERROR(MATCH(E1982,pl_chave,0),0))</f>
        <v/>
      </c>
      <c r="H1982" s="23">
        <f>IF(G1982="","",IF(G1982=0,"Tarefa fora do plano",INDEX(pl_tag,G1982)))</f>
        <v/>
      </c>
      <c r="I1982" s="30">
        <f>IF(N(G1982)=0,"",INDEX(pl_atividade,G1982))</f>
        <v/>
      </c>
      <c r="J1982" s="50">
        <f>IF(N(G1982)=0,"",INDEX(pl_especialidade,G1982))</f>
        <v/>
      </c>
      <c r="K1982" s="28">
        <f>IF(N(G1982)=0,"",INDEX(pl_duracao,G1982))</f>
        <v/>
      </c>
      <c r="L1982" s="39">
        <f>IF(ISNUMBER(C1982),YEAR(C1982),"")</f>
        <v/>
      </c>
      <c r="M1982" s="39">
        <f>IF(ISNUMBER(C1982),MONTH(C1982),"")</f>
        <v/>
      </c>
      <c r="N1982" s="23">
        <f>IF(L1982="","",IF(NOT(ISNUMBER(crono_ano)),"Informe o ano",IF(L1982&lt;crono_ano,"Antes do ano",IF(L1982&gt;crono_ano,"Depois do ano","No ano"))))</f>
        <v/>
      </c>
      <c r="O1982" s="39">
        <f>IF(F1982="","",IF(COUNTIF(F$7:F1982,F1982)=1,1,0))</f>
        <v/>
      </c>
      <c r="P1982" s="39">
        <f>IF(A1982&amp;B1982&amp;C1982="","",IF(AND(O1982=1,N(G1982)&gt;0),IF(INDEX(pl_ativa,MAX(1,N(G1982)))="Sim",1,0),0))</f>
        <v/>
      </c>
      <c r="Q1982" s="39">
        <f>IF(F1982="","",COUNTIFS(ex_chave_oc,F1982,ex_cancelada,"&lt;&gt;Sim"))</f>
        <v/>
      </c>
      <c r="R1982" s="51">
        <f>IF(P1982="","",IF(AND(P1982=1,N(Q1982)&gt;0),1,0))</f>
        <v/>
      </c>
      <c r="S1982" s="30">
        <f>IF(P1982="","",IF(F1982="","ERRO: data prevista ausente ou inválida",IF(O1982=0,"Duplicada: contada uma vez",IF(N(G1982)=0,"ERRO: tarefa fora do Plano Mestre",IF(P1982=0,"Tarefa retirada do plano: não conta","OK")))))</f>
        <v/>
      </c>
    </row>
    <row r="1983">
      <c r="A1983" s="29" t="n"/>
      <c r="B1983" s="25" t="n"/>
      <c r="C1983" s="49" t="n"/>
      <c r="D1983" s="29" t="n"/>
      <c r="E1983" s="23">
        <f>IF(OR(A1983="",B1983=""),"",A1983&amp;"|"&amp;B1983)</f>
        <v/>
      </c>
      <c r="F1983" s="30">
        <f>IF(OR(E1983="",NOT(ISNUMBER(C1983))),"",E1983&amp;"|"&amp;YEAR(C1983)&amp;"-"&amp;RIGHT("0"&amp;MONTH(C1983),2)&amp;"-"&amp;RIGHT("0"&amp;DAY(C1983),2))</f>
        <v/>
      </c>
      <c r="G1983" s="26">
        <f>IF(E1983="","",IFERROR(MATCH(E1983,pl_chave,0),0))</f>
        <v/>
      </c>
      <c r="H1983" s="23">
        <f>IF(G1983="","",IF(G1983=0,"Tarefa fora do plano",INDEX(pl_tag,G1983)))</f>
        <v/>
      </c>
      <c r="I1983" s="30">
        <f>IF(N(G1983)=0,"",INDEX(pl_atividade,G1983))</f>
        <v/>
      </c>
      <c r="J1983" s="50">
        <f>IF(N(G1983)=0,"",INDEX(pl_especialidade,G1983))</f>
        <v/>
      </c>
      <c r="K1983" s="28">
        <f>IF(N(G1983)=0,"",INDEX(pl_duracao,G1983))</f>
        <v/>
      </c>
      <c r="L1983" s="39">
        <f>IF(ISNUMBER(C1983),YEAR(C1983),"")</f>
        <v/>
      </c>
      <c r="M1983" s="39">
        <f>IF(ISNUMBER(C1983),MONTH(C1983),"")</f>
        <v/>
      </c>
      <c r="N1983" s="23">
        <f>IF(L1983="","",IF(NOT(ISNUMBER(crono_ano)),"Informe o ano",IF(L1983&lt;crono_ano,"Antes do ano",IF(L1983&gt;crono_ano,"Depois do ano","No ano"))))</f>
        <v/>
      </c>
      <c r="O1983" s="39">
        <f>IF(F1983="","",IF(COUNTIF(F$7:F1983,F1983)=1,1,0))</f>
        <v/>
      </c>
      <c r="P1983" s="39">
        <f>IF(A1983&amp;B1983&amp;C1983="","",IF(AND(O1983=1,N(G1983)&gt;0),IF(INDEX(pl_ativa,MAX(1,N(G1983)))="Sim",1,0),0))</f>
        <v/>
      </c>
      <c r="Q1983" s="39">
        <f>IF(F1983="","",COUNTIFS(ex_chave_oc,F1983,ex_cancelada,"&lt;&gt;Sim"))</f>
        <v/>
      </c>
      <c r="R1983" s="51">
        <f>IF(P1983="","",IF(AND(P1983=1,N(Q1983)&gt;0),1,0))</f>
        <v/>
      </c>
      <c r="S1983" s="30">
        <f>IF(P1983="","",IF(F1983="","ERRO: data prevista ausente ou inválida",IF(O1983=0,"Duplicada: contada uma vez",IF(N(G1983)=0,"ERRO: tarefa fora do Plano Mestre",IF(P1983=0,"Tarefa retirada do plano: não conta","OK")))))</f>
        <v/>
      </c>
    </row>
    <row r="1984">
      <c r="A1984" s="29" t="n"/>
      <c r="B1984" s="25" t="n"/>
      <c r="C1984" s="49" t="n"/>
      <c r="D1984" s="29" t="n"/>
      <c r="E1984" s="23">
        <f>IF(OR(A1984="",B1984=""),"",A1984&amp;"|"&amp;B1984)</f>
        <v/>
      </c>
      <c r="F1984" s="30">
        <f>IF(OR(E1984="",NOT(ISNUMBER(C1984))),"",E1984&amp;"|"&amp;YEAR(C1984)&amp;"-"&amp;RIGHT("0"&amp;MONTH(C1984),2)&amp;"-"&amp;RIGHT("0"&amp;DAY(C1984),2))</f>
        <v/>
      </c>
      <c r="G1984" s="26">
        <f>IF(E1984="","",IFERROR(MATCH(E1984,pl_chave,0),0))</f>
        <v/>
      </c>
      <c r="H1984" s="23">
        <f>IF(G1984="","",IF(G1984=0,"Tarefa fora do plano",INDEX(pl_tag,G1984)))</f>
        <v/>
      </c>
      <c r="I1984" s="30">
        <f>IF(N(G1984)=0,"",INDEX(pl_atividade,G1984))</f>
        <v/>
      </c>
      <c r="J1984" s="50">
        <f>IF(N(G1984)=0,"",INDEX(pl_especialidade,G1984))</f>
        <v/>
      </c>
      <c r="K1984" s="28">
        <f>IF(N(G1984)=0,"",INDEX(pl_duracao,G1984))</f>
        <v/>
      </c>
      <c r="L1984" s="39">
        <f>IF(ISNUMBER(C1984),YEAR(C1984),"")</f>
        <v/>
      </c>
      <c r="M1984" s="39">
        <f>IF(ISNUMBER(C1984),MONTH(C1984),"")</f>
        <v/>
      </c>
      <c r="N1984" s="23">
        <f>IF(L1984="","",IF(NOT(ISNUMBER(crono_ano)),"Informe o ano",IF(L1984&lt;crono_ano,"Antes do ano",IF(L1984&gt;crono_ano,"Depois do ano","No ano"))))</f>
        <v/>
      </c>
      <c r="O1984" s="39">
        <f>IF(F1984="","",IF(COUNTIF(F$7:F1984,F1984)=1,1,0))</f>
        <v/>
      </c>
      <c r="P1984" s="39">
        <f>IF(A1984&amp;B1984&amp;C1984="","",IF(AND(O1984=1,N(G1984)&gt;0),IF(INDEX(pl_ativa,MAX(1,N(G1984)))="Sim",1,0),0))</f>
        <v/>
      </c>
      <c r="Q1984" s="39">
        <f>IF(F1984="","",COUNTIFS(ex_chave_oc,F1984,ex_cancelada,"&lt;&gt;Sim"))</f>
        <v/>
      </c>
      <c r="R1984" s="51">
        <f>IF(P1984="","",IF(AND(P1984=1,N(Q1984)&gt;0),1,0))</f>
        <v/>
      </c>
      <c r="S1984" s="30">
        <f>IF(P1984="","",IF(F1984="","ERRO: data prevista ausente ou inválida",IF(O1984=0,"Duplicada: contada uma vez",IF(N(G1984)=0,"ERRO: tarefa fora do Plano Mestre",IF(P1984=0,"Tarefa retirada do plano: não conta","OK")))))</f>
        <v/>
      </c>
    </row>
    <row r="1985">
      <c r="A1985" s="29" t="n"/>
      <c r="B1985" s="25" t="n"/>
      <c r="C1985" s="49" t="n"/>
      <c r="D1985" s="29" t="n"/>
      <c r="E1985" s="23">
        <f>IF(OR(A1985="",B1985=""),"",A1985&amp;"|"&amp;B1985)</f>
        <v/>
      </c>
      <c r="F1985" s="30">
        <f>IF(OR(E1985="",NOT(ISNUMBER(C1985))),"",E1985&amp;"|"&amp;YEAR(C1985)&amp;"-"&amp;RIGHT("0"&amp;MONTH(C1985),2)&amp;"-"&amp;RIGHT("0"&amp;DAY(C1985),2))</f>
        <v/>
      </c>
      <c r="G1985" s="26">
        <f>IF(E1985="","",IFERROR(MATCH(E1985,pl_chave,0),0))</f>
        <v/>
      </c>
      <c r="H1985" s="23">
        <f>IF(G1985="","",IF(G1985=0,"Tarefa fora do plano",INDEX(pl_tag,G1985)))</f>
        <v/>
      </c>
      <c r="I1985" s="30">
        <f>IF(N(G1985)=0,"",INDEX(pl_atividade,G1985))</f>
        <v/>
      </c>
      <c r="J1985" s="50">
        <f>IF(N(G1985)=0,"",INDEX(pl_especialidade,G1985))</f>
        <v/>
      </c>
      <c r="K1985" s="28">
        <f>IF(N(G1985)=0,"",INDEX(pl_duracao,G1985))</f>
        <v/>
      </c>
      <c r="L1985" s="39">
        <f>IF(ISNUMBER(C1985),YEAR(C1985),"")</f>
        <v/>
      </c>
      <c r="M1985" s="39">
        <f>IF(ISNUMBER(C1985),MONTH(C1985),"")</f>
        <v/>
      </c>
      <c r="N1985" s="23">
        <f>IF(L1985="","",IF(NOT(ISNUMBER(crono_ano)),"Informe o ano",IF(L1985&lt;crono_ano,"Antes do ano",IF(L1985&gt;crono_ano,"Depois do ano","No ano"))))</f>
        <v/>
      </c>
      <c r="O1985" s="39">
        <f>IF(F1985="","",IF(COUNTIF(F$7:F1985,F1985)=1,1,0))</f>
        <v/>
      </c>
      <c r="P1985" s="39">
        <f>IF(A1985&amp;B1985&amp;C1985="","",IF(AND(O1985=1,N(G1985)&gt;0),IF(INDEX(pl_ativa,MAX(1,N(G1985)))="Sim",1,0),0))</f>
        <v/>
      </c>
      <c r="Q1985" s="39">
        <f>IF(F1985="","",COUNTIFS(ex_chave_oc,F1985,ex_cancelada,"&lt;&gt;Sim"))</f>
        <v/>
      </c>
      <c r="R1985" s="51">
        <f>IF(P1985="","",IF(AND(P1985=1,N(Q1985)&gt;0),1,0))</f>
        <v/>
      </c>
      <c r="S1985" s="30">
        <f>IF(P1985="","",IF(F1985="","ERRO: data prevista ausente ou inválida",IF(O1985=0,"Duplicada: contada uma vez",IF(N(G1985)=0,"ERRO: tarefa fora do Plano Mestre",IF(P1985=0,"Tarefa retirada do plano: não conta","OK")))))</f>
        <v/>
      </c>
    </row>
    <row r="1986">
      <c r="A1986" s="29" t="n"/>
      <c r="B1986" s="25" t="n"/>
      <c r="C1986" s="49" t="n"/>
      <c r="D1986" s="29" t="n"/>
      <c r="E1986" s="23">
        <f>IF(OR(A1986="",B1986=""),"",A1986&amp;"|"&amp;B1986)</f>
        <v/>
      </c>
      <c r="F1986" s="30">
        <f>IF(OR(E1986="",NOT(ISNUMBER(C1986))),"",E1986&amp;"|"&amp;YEAR(C1986)&amp;"-"&amp;RIGHT("0"&amp;MONTH(C1986),2)&amp;"-"&amp;RIGHT("0"&amp;DAY(C1986),2))</f>
        <v/>
      </c>
      <c r="G1986" s="26">
        <f>IF(E1986="","",IFERROR(MATCH(E1986,pl_chave,0),0))</f>
        <v/>
      </c>
      <c r="H1986" s="23">
        <f>IF(G1986="","",IF(G1986=0,"Tarefa fora do plano",INDEX(pl_tag,G1986)))</f>
        <v/>
      </c>
      <c r="I1986" s="30">
        <f>IF(N(G1986)=0,"",INDEX(pl_atividade,G1986))</f>
        <v/>
      </c>
      <c r="J1986" s="50">
        <f>IF(N(G1986)=0,"",INDEX(pl_especialidade,G1986))</f>
        <v/>
      </c>
      <c r="K1986" s="28">
        <f>IF(N(G1986)=0,"",INDEX(pl_duracao,G1986))</f>
        <v/>
      </c>
      <c r="L1986" s="39">
        <f>IF(ISNUMBER(C1986),YEAR(C1986),"")</f>
        <v/>
      </c>
      <c r="M1986" s="39">
        <f>IF(ISNUMBER(C1986),MONTH(C1986),"")</f>
        <v/>
      </c>
      <c r="N1986" s="23">
        <f>IF(L1986="","",IF(NOT(ISNUMBER(crono_ano)),"Informe o ano",IF(L1986&lt;crono_ano,"Antes do ano",IF(L1986&gt;crono_ano,"Depois do ano","No ano"))))</f>
        <v/>
      </c>
      <c r="O1986" s="39">
        <f>IF(F1986="","",IF(COUNTIF(F$7:F1986,F1986)=1,1,0))</f>
        <v/>
      </c>
      <c r="P1986" s="39">
        <f>IF(A1986&amp;B1986&amp;C1986="","",IF(AND(O1986=1,N(G1986)&gt;0),IF(INDEX(pl_ativa,MAX(1,N(G1986)))="Sim",1,0),0))</f>
        <v/>
      </c>
      <c r="Q1986" s="39">
        <f>IF(F1986="","",COUNTIFS(ex_chave_oc,F1986,ex_cancelada,"&lt;&gt;Sim"))</f>
        <v/>
      </c>
      <c r="R1986" s="51">
        <f>IF(P1986="","",IF(AND(P1986=1,N(Q1986)&gt;0),1,0))</f>
        <v/>
      </c>
      <c r="S1986" s="30">
        <f>IF(P1986="","",IF(F1986="","ERRO: data prevista ausente ou inválida",IF(O1986=0,"Duplicada: contada uma vez",IF(N(G1986)=0,"ERRO: tarefa fora do Plano Mestre",IF(P1986=0,"Tarefa retirada do plano: não conta","OK")))))</f>
        <v/>
      </c>
    </row>
    <row r="1987">
      <c r="A1987" s="29" t="n"/>
      <c r="B1987" s="25" t="n"/>
      <c r="C1987" s="49" t="n"/>
      <c r="D1987" s="29" t="n"/>
      <c r="E1987" s="23">
        <f>IF(OR(A1987="",B1987=""),"",A1987&amp;"|"&amp;B1987)</f>
        <v/>
      </c>
      <c r="F1987" s="30">
        <f>IF(OR(E1987="",NOT(ISNUMBER(C1987))),"",E1987&amp;"|"&amp;YEAR(C1987)&amp;"-"&amp;RIGHT("0"&amp;MONTH(C1987),2)&amp;"-"&amp;RIGHT("0"&amp;DAY(C1987),2))</f>
        <v/>
      </c>
      <c r="G1987" s="26">
        <f>IF(E1987="","",IFERROR(MATCH(E1987,pl_chave,0),0))</f>
        <v/>
      </c>
      <c r="H1987" s="23">
        <f>IF(G1987="","",IF(G1987=0,"Tarefa fora do plano",INDEX(pl_tag,G1987)))</f>
        <v/>
      </c>
      <c r="I1987" s="30">
        <f>IF(N(G1987)=0,"",INDEX(pl_atividade,G1987))</f>
        <v/>
      </c>
      <c r="J1987" s="50">
        <f>IF(N(G1987)=0,"",INDEX(pl_especialidade,G1987))</f>
        <v/>
      </c>
      <c r="K1987" s="28">
        <f>IF(N(G1987)=0,"",INDEX(pl_duracao,G1987))</f>
        <v/>
      </c>
      <c r="L1987" s="39">
        <f>IF(ISNUMBER(C1987),YEAR(C1987),"")</f>
        <v/>
      </c>
      <c r="M1987" s="39">
        <f>IF(ISNUMBER(C1987),MONTH(C1987),"")</f>
        <v/>
      </c>
      <c r="N1987" s="23">
        <f>IF(L1987="","",IF(NOT(ISNUMBER(crono_ano)),"Informe o ano",IF(L1987&lt;crono_ano,"Antes do ano",IF(L1987&gt;crono_ano,"Depois do ano","No ano"))))</f>
        <v/>
      </c>
      <c r="O1987" s="39">
        <f>IF(F1987="","",IF(COUNTIF(F$7:F1987,F1987)=1,1,0))</f>
        <v/>
      </c>
      <c r="P1987" s="39">
        <f>IF(A1987&amp;B1987&amp;C1987="","",IF(AND(O1987=1,N(G1987)&gt;0),IF(INDEX(pl_ativa,MAX(1,N(G1987)))="Sim",1,0),0))</f>
        <v/>
      </c>
      <c r="Q1987" s="39">
        <f>IF(F1987="","",COUNTIFS(ex_chave_oc,F1987,ex_cancelada,"&lt;&gt;Sim"))</f>
        <v/>
      </c>
      <c r="R1987" s="51">
        <f>IF(P1987="","",IF(AND(P1987=1,N(Q1987)&gt;0),1,0))</f>
        <v/>
      </c>
      <c r="S1987" s="30">
        <f>IF(P1987="","",IF(F1987="","ERRO: data prevista ausente ou inválida",IF(O1987=0,"Duplicada: contada uma vez",IF(N(G1987)=0,"ERRO: tarefa fora do Plano Mestre",IF(P1987=0,"Tarefa retirada do plano: não conta","OK")))))</f>
        <v/>
      </c>
    </row>
    <row r="1988">
      <c r="A1988" s="29" t="n"/>
      <c r="B1988" s="25" t="n"/>
      <c r="C1988" s="49" t="n"/>
      <c r="D1988" s="29" t="n"/>
      <c r="E1988" s="23">
        <f>IF(OR(A1988="",B1988=""),"",A1988&amp;"|"&amp;B1988)</f>
        <v/>
      </c>
      <c r="F1988" s="30">
        <f>IF(OR(E1988="",NOT(ISNUMBER(C1988))),"",E1988&amp;"|"&amp;YEAR(C1988)&amp;"-"&amp;RIGHT("0"&amp;MONTH(C1988),2)&amp;"-"&amp;RIGHT("0"&amp;DAY(C1988),2))</f>
        <v/>
      </c>
      <c r="G1988" s="26">
        <f>IF(E1988="","",IFERROR(MATCH(E1988,pl_chave,0),0))</f>
        <v/>
      </c>
      <c r="H1988" s="23">
        <f>IF(G1988="","",IF(G1988=0,"Tarefa fora do plano",INDEX(pl_tag,G1988)))</f>
        <v/>
      </c>
      <c r="I1988" s="30">
        <f>IF(N(G1988)=0,"",INDEX(pl_atividade,G1988))</f>
        <v/>
      </c>
      <c r="J1988" s="50">
        <f>IF(N(G1988)=0,"",INDEX(pl_especialidade,G1988))</f>
        <v/>
      </c>
      <c r="K1988" s="28">
        <f>IF(N(G1988)=0,"",INDEX(pl_duracao,G1988))</f>
        <v/>
      </c>
      <c r="L1988" s="39">
        <f>IF(ISNUMBER(C1988),YEAR(C1988),"")</f>
        <v/>
      </c>
      <c r="M1988" s="39">
        <f>IF(ISNUMBER(C1988),MONTH(C1988),"")</f>
        <v/>
      </c>
      <c r="N1988" s="23">
        <f>IF(L1988="","",IF(NOT(ISNUMBER(crono_ano)),"Informe o ano",IF(L1988&lt;crono_ano,"Antes do ano",IF(L1988&gt;crono_ano,"Depois do ano","No ano"))))</f>
        <v/>
      </c>
      <c r="O1988" s="39">
        <f>IF(F1988="","",IF(COUNTIF(F$7:F1988,F1988)=1,1,0))</f>
        <v/>
      </c>
      <c r="P1988" s="39">
        <f>IF(A1988&amp;B1988&amp;C1988="","",IF(AND(O1988=1,N(G1988)&gt;0),IF(INDEX(pl_ativa,MAX(1,N(G1988)))="Sim",1,0),0))</f>
        <v/>
      </c>
      <c r="Q1988" s="39">
        <f>IF(F1988="","",COUNTIFS(ex_chave_oc,F1988,ex_cancelada,"&lt;&gt;Sim"))</f>
        <v/>
      </c>
      <c r="R1988" s="51">
        <f>IF(P1988="","",IF(AND(P1988=1,N(Q1988)&gt;0),1,0))</f>
        <v/>
      </c>
      <c r="S1988" s="30">
        <f>IF(P1988="","",IF(F1988="","ERRO: data prevista ausente ou inválida",IF(O1988=0,"Duplicada: contada uma vez",IF(N(G1988)=0,"ERRO: tarefa fora do Plano Mestre",IF(P1988=0,"Tarefa retirada do plano: não conta","OK")))))</f>
        <v/>
      </c>
    </row>
    <row r="1989">
      <c r="A1989" s="29" t="n"/>
      <c r="B1989" s="25" t="n"/>
      <c r="C1989" s="49" t="n"/>
      <c r="D1989" s="29" t="n"/>
      <c r="E1989" s="23">
        <f>IF(OR(A1989="",B1989=""),"",A1989&amp;"|"&amp;B1989)</f>
        <v/>
      </c>
      <c r="F1989" s="30">
        <f>IF(OR(E1989="",NOT(ISNUMBER(C1989))),"",E1989&amp;"|"&amp;YEAR(C1989)&amp;"-"&amp;RIGHT("0"&amp;MONTH(C1989),2)&amp;"-"&amp;RIGHT("0"&amp;DAY(C1989),2))</f>
        <v/>
      </c>
      <c r="G1989" s="26">
        <f>IF(E1989="","",IFERROR(MATCH(E1989,pl_chave,0),0))</f>
        <v/>
      </c>
      <c r="H1989" s="23">
        <f>IF(G1989="","",IF(G1989=0,"Tarefa fora do plano",INDEX(pl_tag,G1989)))</f>
        <v/>
      </c>
      <c r="I1989" s="30">
        <f>IF(N(G1989)=0,"",INDEX(pl_atividade,G1989))</f>
        <v/>
      </c>
      <c r="J1989" s="50">
        <f>IF(N(G1989)=0,"",INDEX(pl_especialidade,G1989))</f>
        <v/>
      </c>
      <c r="K1989" s="28">
        <f>IF(N(G1989)=0,"",INDEX(pl_duracao,G1989))</f>
        <v/>
      </c>
      <c r="L1989" s="39">
        <f>IF(ISNUMBER(C1989),YEAR(C1989),"")</f>
        <v/>
      </c>
      <c r="M1989" s="39">
        <f>IF(ISNUMBER(C1989),MONTH(C1989),"")</f>
        <v/>
      </c>
      <c r="N1989" s="23">
        <f>IF(L1989="","",IF(NOT(ISNUMBER(crono_ano)),"Informe o ano",IF(L1989&lt;crono_ano,"Antes do ano",IF(L1989&gt;crono_ano,"Depois do ano","No ano"))))</f>
        <v/>
      </c>
      <c r="O1989" s="39">
        <f>IF(F1989="","",IF(COUNTIF(F$7:F1989,F1989)=1,1,0))</f>
        <v/>
      </c>
      <c r="P1989" s="39">
        <f>IF(A1989&amp;B1989&amp;C1989="","",IF(AND(O1989=1,N(G1989)&gt;0),IF(INDEX(pl_ativa,MAX(1,N(G1989)))="Sim",1,0),0))</f>
        <v/>
      </c>
      <c r="Q1989" s="39">
        <f>IF(F1989="","",COUNTIFS(ex_chave_oc,F1989,ex_cancelada,"&lt;&gt;Sim"))</f>
        <v/>
      </c>
      <c r="R1989" s="51">
        <f>IF(P1989="","",IF(AND(P1989=1,N(Q1989)&gt;0),1,0))</f>
        <v/>
      </c>
      <c r="S1989" s="30">
        <f>IF(P1989="","",IF(F1989="","ERRO: data prevista ausente ou inválida",IF(O1989=0,"Duplicada: contada uma vez",IF(N(G1989)=0,"ERRO: tarefa fora do Plano Mestre",IF(P1989=0,"Tarefa retirada do plano: não conta","OK")))))</f>
        <v/>
      </c>
    </row>
    <row r="1990">
      <c r="A1990" s="29" t="n"/>
      <c r="B1990" s="25" t="n"/>
      <c r="C1990" s="49" t="n"/>
      <c r="D1990" s="29" t="n"/>
      <c r="E1990" s="23">
        <f>IF(OR(A1990="",B1990=""),"",A1990&amp;"|"&amp;B1990)</f>
        <v/>
      </c>
      <c r="F1990" s="30">
        <f>IF(OR(E1990="",NOT(ISNUMBER(C1990))),"",E1990&amp;"|"&amp;YEAR(C1990)&amp;"-"&amp;RIGHT("0"&amp;MONTH(C1990),2)&amp;"-"&amp;RIGHT("0"&amp;DAY(C1990),2))</f>
        <v/>
      </c>
      <c r="G1990" s="26">
        <f>IF(E1990="","",IFERROR(MATCH(E1990,pl_chave,0),0))</f>
        <v/>
      </c>
      <c r="H1990" s="23">
        <f>IF(G1990="","",IF(G1990=0,"Tarefa fora do plano",INDEX(pl_tag,G1990)))</f>
        <v/>
      </c>
      <c r="I1990" s="30">
        <f>IF(N(G1990)=0,"",INDEX(pl_atividade,G1990))</f>
        <v/>
      </c>
      <c r="J1990" s="50">
        <f>IF(N(G1990)=0,"",INDEX(pl_especialidade,G1990))</f>
        <v/>
      </c>
      <c r="K1990" s="28">
        <f>IF(N(G1990)=0,"",INDEX(pl_duracao,G1990))</f>
        <v/>
      </c>
      <c r="L1990" s="39">
        <f>IF(ISNUMBER(C1990),YEAR(C1990),"")</f>
        <v/>
      </c>
      <c r="M1990" s="39">
        <f>IF(ISNUMBER(C1990),MONTH(C1990),"")</f>
        <v/>
      </c>
      <c r="N1990" s="23">
        <f>IF(L1990="","",IF(NOT(ISNUMBER(crono_ano)),"Informe o ano",IF(L1990&lt;crono_ano,"Antes do ano",IF(L1990&gt;crono_ano,"Depois do ano","No ano"))))</f>
        <v/>
      </c>
      <c r="O1990" s="39">
        <f>IF(F1990="","",IF(COUNTIF(F$7:F1990,F1990)=1,1,0))</f>
        <v/>
      </c>
      <c r="P1990" s="39">
        <f>IF(A1990&amp;B1990&amp;C1990="","",IF(AND(O1990=1,N(G1990)&gt;0),IF(INDEX(pl_ativa,MAX(1,N(G1990)))="Sim",1,0),0))</f>
        <v/>
      </c>
      <c r="Q1990" s="39">
        <f>IF(F1990="","",COUNTIFS(ex_chave_oc,F1990,ex_cancelada,"&lt;&gt;Sim"))</f>
        <v/>
      </c>
      <c r="R1990" s="51">
        <f>IF(P1990="","",IF(AND(P1990=1,N(Q1990)&gt;0),1,0))</f>
        <v/>
      </c>
      <c r="S1990" s="30">
        <f>IF(P1990="","",IF(F1990="","ERRO: data prevista ausente ou inválida",IF(O1990=0,"Duplicada: contada uma vez",IF(N(G1990)=0,"ERRO: tarefa fora do Plano Mestre",IF(P1990=0,"Tarefa retirada do plano: não conta","OK")))))</f>
        <v/>
      </c>
    </row>
    <row r="1991">
      <c r="A1991" s="29" t="n"/>
      <c r="B1991" s="25" t="n"/>
      <c r="C1991" s="49" t="n"/>
      <c r="D1991" s="29" t="n"/>
      <c r="E1991" s="23">
        <f>IF(OR(A1991="",B1991=""),"",A1991&amp;"|"&amp;B1991)</f>
        <v/>
      </c>
      <c r="F1991" s="30">
        <f>IF(OR(E1991="",NOT(ISNUMBER(C1991))),"",E1991&amp;"|"&amp;YEAR(C1991)&amp;"-"&amp;RIGHT("0"&amp;MONTH(C1991),2)&amp;"-"&amp;RIGHT("0"&amp;DAY(C1991),2))</f>
        <v/>
      </c>
      <c r="G1991" s="26">
        <f>IF(E1991="","",IFERROR(MATCH(E1991,pl_chave,0),0))</f>
        <v/>
      </c>
      <c r="H1991" s="23">
        <f>IF(G1991="","",IF(G1991=0,"Tarefa fora do plano",INDEX(pl_tag,G1991)))</f>
        <v/>
      </c>
      <c r="I1991" s="30">
        <f>IF(N(G1991)=0,"",INDEX(pl_atividade,G1991))</f>
        <v/>
      </c>
      <c r="J1991" s="50">
        <f>IF(N(G1991)=0,"",INDEX(pl_especialidade,G1991))</f>
        <v/>
      </c>
      <c r="K1991" s="28">
        <f>IF(N(G1991)=0,"",INDEX(pl_duracao,G1991))</f>
        <v/>
      </c>
      <c r="L1991" s="39">
        <f>IF(ISNUMBER(C1991),YEAR(C1991),"")</f>
        <v/>
      </c>
      <c r="M1991" s="39">
        <f>IF(ISNUMBER(C1991),MONTH(C1991),"")</f>
        <v/>
      </c>
      <c r="N1991" s="23">
        <f>IF(L1991="","",IF(NOT(ISNUMBER(crono_ano)),"Informe o ano",IF(L1991&lt;crono_ano,"Antes do ano",IF(L1991&gt;crono_ano,"Depois do ano","No ano"))))</f>
        <v/>
      </c>
      <c r="O1991" s="39">
        <f>IF(F1991="","",IF(COUNTIF(F$7:F1991,F1991)=1,1,0))</f>
        <v/>
      </c>
      <c r="P1991" s="39">
        <f>IF(A1991&amp;B1991&amp;C1991="","",IF(AND(O1991=1,N(G1991)&gt;0),IF(INDEX(pl_ativa,MAX(1,N(G1991)))="Sim",1,0),0))</f>
        <v/>
      </c>
      <c r="Q1991" s="39">
        <f>IF(F1991="","",COUNTIFS(ex_chave_oc,F1991,ex_cancelada,"&lt;&gt;Sim"))</f>
        <v/>
      </c>
      <c r="R1991" s="51">
        <f>IF(P1991="","",IF(AND(P1991=1,N(Q1991)&gt;0),1,0))</f>
        <v/>
      </c>
      <c r="S1991" s="30">
        <f>IF(P1991="","",IF(F1991="","ERRO: data prevista ausente ou inválida",IF(O1991=0,"Duplicada: contada uma vez",IF(N(G1991)=0,"ERRO: tarefa fora do Plano Mestre",IF(P1991=0,"Tarefa retirada do plano: não conta","OK")))))</f>
        <v/>
      </c>
    </row>
    <row r="1992">
      <c r="A1992" s="29" t="n"/>
      <c r="B1992" s="25" t="n"/>
      <c r="C1992" s="49" t="n"/>
      <c r="D1992" s="29" t="n"/>
      <c r="E1992" s="23">
        <f>IF(OR(A1992="",B1992=""),"",A1992&amp;"|"&amp;B1992)</f>
        <v/>
      </c>
      <c r="F1992" s="30">
        <f>IF(OR(E1992="",NOT(ISNUMBER(C1992))),"",E1992&amp;"|"&amp;YEAR(C1992)&amp;"-"&amp;RIGHT("0"&amp;MONTH(C1992),2)&amp;"-"&amp;RIGHT("0"&amp;DAY(C1992),2))</f>
        <v/>
      </c>
      <c r="G1992" s="26">
        <f>IF(E1992="","",IFERROR(MATCH(E1992,pl_chave,0),0))</f>
        <v/>
      </c>
      <c r="H1992" s="23">
        <f>IF(G1992="","",IF(G1992=0,"Tarefa fora do plano",INDEX(pl_tag,G1992)))</f>
        <v/>
      </c>
      <c r="I1992" s="30">
        <f>IF(N(G1992)=0,"",INDEX(pl_atividade,G1992))</f>
        <v/>
      </c>
      <c r="J1992" s="50">
        <f>IF(N(G1992)=0,"",INDEX(pl_especialidade,G1992))</f>
        <v/>
      </c>
      <c r="K1992" s="28">
        <f>IF(N(G1992)=0,"",INDEX(pl_duracao,G1992))</f>
        <v/>
      </c>
      <c r="L1992" s="39">
        <f>IF(ISNUMBER(C1992),YEAR(C1992),"")</f>
        <v/>
      </c>
      <c r="M1992" s="39">
        <f>IF(ISNUMBER(C1992),MONTH(C1992),"")</f>
        <v/>
      </c>
      <c r="N1992" s="23">
        <f>IF(L1992="","",IF(NOT(ISNUMBER(crono_ano)),"Informe o ano",IF(L1992&lt;crono_ano,"Antes do ano",IF(L1992&gt;crono_ano,"Depois do ano","No ano"))))</f>
        <v/>
      </c>
      <c r="O1992" s="39">
        <f>IF(F1992="","",IF(COUNTIF(F$7:F1992,F1992)=1,1,0))</f>
        <v/>
      </c>
      <c r="P1992" s="39">
        <f>IF(A1992&amp;B1992&amp;C1992="","",IF(AND(O1992=1,N(G1992)&gt;0),IF(INDEX(pl_ativa,MAX(1,N(G1992)))="Sim",1,0),0))</f>
        <v/>
      </c>
      <c r="Q1992" s="39">
        <f>IF(F1992="","",COUNTIFS(ex_chave_oc,F1992,ex_cancelada,"&lt;&gt;Sim"))</f>
        <v/>
      </c>
      <c r="R1992" s="51">
        <f>IF(P1992="","",IF(AND(P1992=1,N(Q1992)&gt;0),1,0))</f>
        <v/>
      </c>
      <c r="S1992" s="30">
        <f>IF(P1992="","",IF(F1992="","ERRO: data prevista ausente ou inválida",IF(O1992=0,"Duplicada: contada uma vez",IF(N(G1992)=0,"ERRO: tarefa fora do Plano Mestre",IF(P1992=0,"Tarefa retirada do plano: não conta","OK")))))</f>
        <v/>
      </c>
    </row>
    <row r="1993">
      <c r="A1993" s="29" t="n"/>
      <c r="B1993" s="25" t="n"/>
      <c r="C1993" s="49" t="n"/>
      <c r="D1993" s="29" t="n"/>
      <c r="E1993" s="23">
        <f>IF(OR(A1993="",B1993=""),"",A1993&amp;"|"&amp;B1993)</f>
        <v/>
      </c>
      <c r="F1993" s="30">
        <f>IF(OR(E1993="",NOT(ISNUMBER(C1993))),"",E1993&amp;"|"&amp;YEAR(C1993)&amp;"-"&amp;RIGHT("0"&amp;MONTH(C1993),2)&amp;"-"&amp;RIGHT("0"&amp;DAY(C1993),2))</f>
        <v/>
      </c>
      <c r="G1993" s="26">
        <f>IF(E1993="","",IFERROR(MATCH(E1993,pl_chave,0),0))</f>
        <v/>
      </c>
      <c r="H1993" s="23">
        <f>IF(G1993="","",IF(G1993=0,"Tarefa fora do plano",INDEX(pl_tag,G1993)))</f>
        <v/>
      </c>
      <c r="I1993" s="30">
        <f>IF(N(G1993)=0,"",INDEX(pl_atividade,G1993))</f>
        <v/>
      </c>
      <c r="J1993" s="50">
        <f>IF(N(G1993)=0,"",INDEX(pl_especialidade,G1993))</f>
        <v/>
      </c>
      <c r="K1993" s="28">
        <f>IF(N(G1993)=0,"",INDEX(pl_duracao,G1993))</f>
        <v/>
      </c>
      <c r="L1993" s="39">
        <f>IF(ISNUMBER(C1993),YEAR(C1993),"")</f>
        <v/>
      </c>
      <c r="M1993" s="39">
        <f>IF(ISNUMBER(C1993),MONTH(C1993),"")</f>
        <v/>
      </c>
      <c r="N1993" s="23">
        <f>IF(L1993="","",IF(NOT(ISNUMBER(crono_ano)),"Informe o ano",IF(L1993&lt;crono_ano,"Antes do ano",IF(L1993&gt;crono_ano,"Depois do ano","No ano"))))</f>
        <v/>
      </c>
      <c r="O1993" s="39">
        <f>IF(F1993="","",IF(COUNTIF(F$7:F1993,F1993)=1,1,0))</f>
        <v/>
      </c>
      <c r="P1993" s="39">
        <f>IF(A1993&amp;B1993&amp;C1993="","",IF(AND(O1993=1,N(G1993)&gt;0),IF(INDEX(pl_ativa,MAX(1,N(G1993)))="Sim",1,0),0))</f>
        <v/>
      </c>
      <c r="Q1993" s="39">
        <f>IF(F1993="","",COUNTIFS(ex_chave_oc,F1993,ex_cancelada,"&lt;&gt;Sim"))</f>
        <v/>
      </c>
      <c r="R1993" s="51">
        <f>IF(P1993="","",IF(AND(P1993=1,N(Q1993)&gt;0),1,0))</f>
        <v/>
      </c>
      <c r="S1993" s="30">
        <f>IF(P1993="","",IF(F1993="","ERRO: data prevista ausente ou inválida",IF(O1993=0,"Duplicada: contada uma vez",IF(N(G1993)=0,"ERRO: tarefa fora do Plano Mestre",IF(P1993=0,"Tarefa retirada do plano: não conta","OK")))))</f>
        <v/>
      </c>
    </row>
    <row r="1994">
      <c r="A1994" s="29" t="n"/>
      <c r="B1994" s="25" t="n"/>
      <c r="C1994" s="49" t="n"/>
      <c r="D1994" s="29" t="n"/>
      <c r="E1994" s="23">
        <f>IF(OR(A1994="",B1994=""),"",A1994&amp;"|"&amp;B1994)</f>
        <v/>
      </c>
      <c r="F1994" s="30">
        <f>IF(OR(E1994="",NOT(ISNUMBER(C1994))),"",E1994&amp;"|"&amp;YEAR(C1994)&amp;"-"&amp;RIGHT("0"&amp;MONTH(C1994),2)&amp;"-"&amp;RIGHT("0"&amp;DAY(C1994),2))</f>
        <v/>
      </c>
      <c r="G1994" s="26">
        <f>IF(E1994="","",IFERROR(MATCH(E1994,pl_chave,0),0))</f>
        <v/>
      </c>
      <c r="H1994" s="23">
        <f>IF(G1994="","",IF(G1994=0,"Tarefa fora do plano",INDEX(pl_tag,G1994)))</f>
        <v/>
      </c>
      <c r="I1994" s="30">
        <f>IF(N(G1994)=0,"",INDEX(pl_atividade,G1994))</f>
        <v/>
      </c>
      <c r="J1994" s="50">
        <f>IF(N(G1994)=0,"",INDEX(pl_especialidade,G1994))</f>
        <v/>
      </c>
      <c r="K1994" s="28">
        <f>IF(N(G1994)=0,"",INDEX(pl_duracao,G1994))</f>
        <v/>
      </c>
      <c r="L1994" s="39">
        <f>IF(ISNUMBER(C1994),YEAR(C1994),"")</f>
        <v/>
      </c>
      <c r="M1994" s="39">
        <f>IF(ISNUMBER(C1994),MONTH(C1994),"")</f>
        <v/>
      </c>
      <c r="N1994" s="23">
        <f>IF(L1994="","",IF(NOT(ISNUMBER(crono_ano)),"Informe o ano",IF(L1994&lt;crono_ano,"Antes do ano",IF(L1994&gt;crono_ano,"Depois do ano","No ano"))))</f>
        <v/>
      </c>
      <c r="O1994" s="39">
        <f>IF(F1994="","",IF(COUNTIF(F$7:F1994,F1994)=1,1,0))</f>
        <v/>
      </c>
      <c r="P1994" s="39">
        <f>IF(A1994&amp;B1994&amp;C1994="","",IF(AND(O1994=1,N(G1994)&gt;0),IF(INDEX(pl_ativa,MAX(1,N(G1994)))="Sim",1,0),0))</f>
        <v/>
      </c>
      <c r="Q1994" s="39">
        <f>IF(F1994="","",COUNTIFS(ex_chave_oc,F1994,ex_cancelada,"&lt;&gt;Sim"))</f>
        <v/>
      </c>
      <c r="R1994" s="51">
        <f>IF(P1994="","",IF(AND(P1994=1,N(Q1994)&gt;0),1,0))</f>
        <v/>
      </c>
      <c r="S1994" s="30">
        <f>IF(P1994="","",IF(F1994="","ERRO: data prevista ausente ou inválida",IF(O1994=0,"Duplicada: contada uma vez",IF(N(G1994)=0,"ERRO: tarefa fora do Plano Mestre",IF(P1994=0,"Tarefa retirada do plano: não conta","OK")))))</f>
        <v/>
      </c>
    </row>
    <row r="1995">
      <c r="A1995" s="29" t="n"/>
      <c r="B1995" s="25" t="n"/>
      <c r="C1995" s="49" t="n"/>
      <c r="D1995" s="29" t="n"/>
      <c r="E1995" s="23">
        <f>IF(OR(A1995="",B1995=""),"",A1995&amp;"|"&amp;B1995)</f>
        <v/>
      </c>
      <c r="F1995" s="30">
        <f>IF(OR(E1995="",NOT(ISNUMBER(C1995))),"",E1995&amp;"|"&amp;YEAR(C1995)&amp;"-"&amp;RIGHT("0"&amp;MONTH(C1995),2)&amp;"-"&amp;RIGHT("0"&amp;DAY(C1995),2))</f>
        <v/>
      </c>
      <c r="G1995" s="26">
        <f>IF(E1995="","",IFERROR(MATCH(E1995,pl_chave,0),0))</f>
        <v/>
      </c>
      <c r="H1995" s="23">
        <f>IF(G1995="","",IF(G1995=0,"Tarefa fora do plano",INDEX(pl_tag,G1995)))</f>
        <v/>
      </c>
      <c r="I1995" s="30">
        <f>IF(N(G1995)=0,"",INDEX(pl_atividade,G1995))</f>
        <v/>
      </c>
      <c r="J1995" s="50">
        <f>IF(N(G1995)=0,"",INDEX(pl_especialidade,G1995))</f>
        <v/>
      </c>
      <c r="K1995" s="28">
        <f>IF(N(G1995)=0,"",INDEX(pl_duracao,G1995))</f>
        <v/>
      </c>
      <c r="L1995" s="39">
        <f>IF(ISNUMBER(C1995),YEAR(C1995),"")</f>
        <v/>
      </c>
      <c r="M1995" s="39">
        <f>IF(ISNUMBER(C1995),MONTH(C1995),"")</f>
        <v/>
      </c>
      <c r="N1995" s="23">
        <f>IF(L1995="","",IF(NOT(ISNUMBER(crono_ano)),"Informe o ano",IF(L1995&lt;crono_ano,"Antes do ano",IF(L1995&gt;crono_ano,"Depois do ano","No ano"))))</f>
        <v/>
      </c>
      <c r="O1995" s="39">
        <f>IF(F1995="","",IF(COUNTIF(F$7:F1995,F1995)=1,1,0))</f>
        <v/>
      </c>
      <c r="P1995" s="39">
        <f>IF(A1995&amp;B1995&amp;C1995="","",IF(AND(O1995=1,N(G1995)&gt;0),IF(INDEX(pl_ativa,MAX(1,N(G1995)))="Sim",1,0),0))</f>
        <v/>
      </c>
      <c r="Q1995" s="39">
        <f>IF(F1995="","",COUNTIFS(ex_chave_oc,F1995,ex_cancelada,"&lt;&gt;Sim"))</f>
        <v/>
      </c>
      <c r="R1995" s="51">
        <f>IF(P1995="","",IF(AND(P1995=1,N(Q1995)&gt;0),1,0))</f>
        <v/>
      </c>
      <c r="S1995" s="30">
        <f>IF(P1995="","",IF(F1995="","ERRO: data prevista ausente ou inválida",IF(O1995=0,"Duplicada: contada uma vez",IF(N(G1995)=0,"ERRO: tarefa fora do Plano Mestre",IF(P1995=0,"Tarefa retirada do plano: não conta","OK")))))</f>
        <v/>
      </c>
    </row>
    <row r="1996">
      <c r="A1996" s="29" t="n"/>
      <c r="B1996" s="25" t="n"/>
      <c r="C1996" s="49" t="n"/>
      <c r="D1996" s="29" t="n"/>
      <c r="E1996" s="23">
        <f>IF(OR(A1996="",B1996=""),"",A1996&amp;"|"&amp;B1996)</f>
        <v/>
      </c>
      <c r="F1996" s="30">
        <f>IF(OR(E1996="",NOT(ISNUMBER(C1996))),"",E1996&amp;"|"&amp;YEAR(C1996)&amp;"-"&amp;RIGHT("0"&amp;MONTH(C1996),2)&amp;"-"&amp;RIGHT("0"&amp;DAY(C1996),2))</f>
        <v/>
      </c>
      <c r="G1996" s="26">
        <f>IF(E1996="","",IFERROR(MATCH(E1996,pl_chave,0),0))</f>
        <v/>
      </c>
      <c r="H1996" s="23">
        <f>IF(G1996="","",IF(G1996=0,"Tarefa fora do plano",INDEX(pl_tag,G1996)))</f>
        <v/>
      </c>
      <c r="I1996" s="30">
        <f>IF(N(G1996)=0,"",INDEX(pl_atividade,G1996))</f>
        <v/>
      </c>
      <c r="J1996" s="50">
        <f>IF(N(G1996)=0,"",INDEX(pl_especialidade,G1996))</f>
        <v/>
      </c>
      <c r="K1996" s="28">
        <f>IF(N(G1996)=0,"",INDEX(pl_duracao,G1996))</f>
        <v/>
      </c>
      <c r="L1996" s="39">
        <f>IF(ISNUMBER(C1996),YEAR(C1996),"")</f>
        <v/>
      </c>
      <c r="M1996" s="39">
        <f>IF(ISNUMBER(C1996),MONTH(C1996),"")</f>
        <v/>
      </c>
      <c r="N1996" s="23">
        <f>IF(L1996="","",IF(NOT(ISNUMBER(crono_ano)),"Informe o ano",IF(L1996&lt;crono_ano,"Antes do ano",IF(L1996&gt;crono_ano,"Depois do ano","No ano"))))</f>
        <v/>
      </c>
      <c r="O1996" s="39">
        <f>IF(F1996="","",IF(COUNTIF(F$7:F1996,F1996)=1,1,0))</f>
        <v/>
      </c>
      <c r="P1996" s="39">
        <f>IF(A1996&amp;B1996&amp;C1996="","",IF(AND(O1996=1,N(G1996)&gt;0),IF(INDEX(pl_ativa,MAX(1,N(G1996)))="Sim",1,0),0))</f>
        <v/>
      </c>
      <c r="Q1996" s="39">
        <f>IF(F1996="","",COUNTIFS(ex_chave_oc,F1996,ex_cancelada,"&lt;&gt;Sim"))</f>
        <v/>
      </c>
      <c r="R1996" s="51">
        <f>IF(P1996="","",IF(AND(P1996=1,N(Q1996)&gt;0),1,0))</f>
        <v/>
      </c>
      <c r="S1996" s="30">
        <f>IF(P1996="","",IF(F1996="","ERRO: data prevista ausente ou inválida",IF(O1996=0,"Duplicada: contada uma vez",IF(N(G1996)=0,"ERRO: tarefa fora do Plano Mestre",IF(P1996=0,"Tarefa retirada do plano: não conta","OK")))))</f>
        <v/>
      </c>
    </row>
    <row r="1997">
      <c r="A1997" s="29" t="n"/>
      <c r="B1997" s="25" t="n"/>
      <c r="C1997" s="49" t="n"/>
      <c r="D1997" s="29" t="n"/>
      <c r="E1997" s="23">
        <f>IF(OR(A1997="",B1997=""),"",A1997&amp;"|"&amp;B1997)</f>
        <v/>
      </c>
      <c r="F1997" s="30">
        <f>IF(OR(E1997="",NOT(ISNUMBER(C1997))),"",E1997&amp;"|"&amp;YEAR(C1997)&amp;"-"&amp;RIGHT("0"&amp;MONTH(C1997),2)&amp;"-"&amp;RIGHT("0"&amp;DAY(C1997),2))</f>
        <v/>
      </c>
      <c r="G1997" s="26">
        <f>IF(E1997="","",IFERROR(MATCH(E1997,pl_chave,0),0))</f>
        <v/>
      </c>
      <c r="H1997" s="23">
        <f>IF(G1997="","",IF(G1997=0,"Tarefa fora do plano",INDEX(pl_tag,G1997)))</f>
        <v/>
      </c>
      <c r="I1997" s="30">
        <f>IF(N(G1997)=0,"",INDEX(pl_atividade,G1997))</f>
        <v/>
      </c>
      <c r="J1997" s="50">
        <f>IF(N(G1997)=0,"",INDEX(pl_especialidade,G1997))</f>
        <v/>
      </c>
      <c r="K1997" s="28">
        <f>IF(N(G1997)=0,"",INDEX(pl_duracao,G1997))</f>
        <v/>
      </c>
      <c r="L1997" s="39">
        <f>IF(ISNUMBER(C1997),YEAR(C1997),"")</f>
        <v/>
      </c>
      <c r="M1997" s="39">
        <f>IF(ISNUMBER(C1997),MONTH(C1997),"")</f>
        <v/>
      </c>
      <c r="N1997" s="23">
        <f>IF(L1997="","",IF(NOT(ISNUMBER(crono_ano)),"Informe o ano",IF(L1997&lt;crono_ano,"Antes do ano",IF(L1997&gt;crono_ano,"Depois do ano","No ano"))))</f>
        <v/>
      </c>
      <c r="O1997" s="39">
        <f>IF(F1997="","",IF(COUNTIF(F$7:F1997,F1997)=1,1,0))</f>
        <v/>
      </c>
      <c r="P1997" s="39">
        <f>IF(A1997&amp;B1997&amp;C1997="","",IF(AND(O1997=1,N(G1997)&gt;0),IF(INDEX(pl_ativa,MAX(1,N(G1997)))="Sim",1,0),0))</f>
        <v/>
      </c>
      <c r="Q1997" s="39">
        <f>IF(F1997="","",COUNTIFS(ex_chave_oc,F1997,ex_cancelada,"&lt;&gt;Sim"))</f>
        <v/>
      </c>
      <c r="R1997" s="51">
        <f>IF(P1997="","",IF(AND(P1997=1,N(Q1997)&gt;0),1,0))</f>
        <v/>
      </c>
      <c r="S1997" s="30">
        <f>IF(P1997="","",IF(F1997="","ERRO: data prevista ausente ou inválida",IF(O1997=0,"Duplicada: contada uma vez",IF(N(G1997)=0,"ERRO: tarefa fora do Plano Mestre",IF(P1997=0,"Tarefa retirada do plano: não conta","OK")))))</f>
        <v/>
      </c>
    </row>
    <row r="1998">
      <c r="A1998" s="29" t="n"/>
      <c r="B1998" s="25" t="n"/>
      <c r="C1998" s="49" t="n"/>
      <c r="D1998" s="29" t="n"/>
      <c r="E1998" s="23">
        <f>IF(OR(A1998="",B1998=""),"",A1998&amp;"|"&amp;B1998)</f>
        <v/>
      </c>
      <c r="F1998" s="30">
        <f>IF(OR(E1998="",NOT(ISNUMBER(C1998))),"",E1998&amp;"|"&amp;YEAR(C1998)&amp;"-"&amp;RIGHT("0"&amp;MONTH(C1998),2)&amp;"-"&amp;RIGHT("0"&amp;DAY(C1998),2))</f>
        <v/>
      </c>
      <c r="G1998" s="26">
        <f>IF(E1998="","",IFERROR(MATCH(E1998,pl_chave,0),0))</f>
        <v/>
      </c>
      <c r="H1998" s="23">
        <f>IF(G1998="","",IF(G1998=0,"Tarefa fora do plano",INDEX(pl_tag,G1998)))</f>
        <v/>
      </c>
      <c r="I1998" s="30">
        <f>IF(N(G1998)=0,"",INDEX(pl_atividade,G1998))</f>
        <v/>
      </c>
      <c r="J1998" s="50">
        <f>IF(N(G1998)=0,"",INDEX(pl_especialidade,G1998))</f>
        <v/>
      </c>
      <c r="K1998" s="28">
        <f>IF(N(G1998)=0,"",INDEX(pl_duracao,G1998))</f>
        <v/>
      </c>
      <c r="L1998" s="39">
        <f>IF(ISNUMBER(C1998),YEAR(C1998),"")</f>
        <v/>
      </c>
      <c r="M1998" s="39">
        <f>IF(ISNUMBER(C1998),MONTH(C1998),"")</f>
        <v/>
      </c>
      <c r="N1998" s="23">
        <f>IF(L1998="","",IF(NOT(ISNUMBER(crono_ano)),"Informe o ano",IF(L1998&lt;crono_ano,"Antes do ano",IF(L1998&gt;crono_ano,"Depois do ano","No ano"))))</f>
        <v/>
      </c>
      <c r="O1998" s="39">
        <f>IF(F1998="","",IF(COUNTIF(F$7:F1998,F1998)=1,1,0))</f>
        <v/>
      </c>
      <c r="P1998" s="39">
        <f>IF(A1998&amp;B1998&amp;C1998="","",IF(AND(O1998=1,N(G1998)&gt;0),IF(INDEX(pl_ativa,MAX(1,N(G1998)))="Sim",1,0),0))</f>
        <v/>
      </c>
      <c r="Q1998" s="39">
        <f>IF(F1998="","",COUNTIFS(ex_chave_oc,F1998,ex_cancelada,"&lt;&gt;Sim"))</f>
        <v/>
      </c>
      <c r="R1998" s="51">
        <f>IF(P1998="","",IF(AND(P1998=1,N(Q1998)&gt;0),1,0))</f>
        <v/>
      </c>
      <c r="S1998" s="30">
        <f>IF(P1998="","",IF(F1998="","ERRO: data prevista ausente ou inválida",IF(O1998=0,"Duplicada: contada uma vez",IF(N(G1998)=0,"ERRO: tarefa fora do Plano Mestre",IF(P1998=0,"Tarefa retirada do plano: não conta","OK")))))</f>
        <v/>
      </c>
    </row>
    <row r="1999">
      <c r="A1999" s="29" t="n"/>
      <c r="B1999" s="25" t="n"/>
      <c r="C1999" s="49" t="n"/>
      <c r="D1999" s="29" t="n"/>
      <c r="E1999" s="23">
        <f>IF(OR(A1999="",B1999=""),"",A1999&amp;"|"&amp;B1999)</f>
        <v/>
      </c>
      <c r="F1999" s="30">
        <f>IF(OR(E1999="",NOT(ISNUMBER(C1999))),"",E1999&amp;"|"&amp;YEAR(C1999)&amp;"-"&amp;RIGHT("0"&amp;MONTH(C1999),2)&amp;"-"&amp;RIGHT("0"&amp;DAY(C1999),2))</f>
        <v/>
      </c>
      <c r="G1999" s="26">
        <f>IF(E1999="","",IFERROR(MATCH(E1999,pl_chave,0),0))</f>
        <v/>
      </c>
      <c r="H1999" s="23">
        <f>IF(G1999="","",IF(G1999=0,"Tarefa fora do plano",INDEX(pl_tag,G1999)))</f>
        <v/>
      </c>
      <c r="I1999" s="30">
        <f>IF(N(G1999)=0,"",INDEX(pl_atividade,G1999))</f>
        <v/>
      </c>
      <c r="J1999" s="50">
        <f>IF(N(G1999)=0,"",INDEX(pl_especialidade,G1999))</f>
        <v/>
      </c>
      <c r="K1999" s="28">
        <f>IF(N(G1999)=0,"",INDEX(pl_duracao,G1999))</f>
        <v/>
      </c>
      <c r="L1999" s="39">
        <f>IF(ISNUMBER(C1999),YEAR(C1999),"")</f>
        <v/>
      </c>
      <c r="M1999" s="39">
        <f>IF(ISNUMBER(C1999),MONTH(C1999),"")</f>
        <v/>
      </c>
      <c r="N1999" s="23">
        <f>IF(L1999="","",IF(NOT(ISNUMBER(crono_ano)),"Informe o ano",IF(L1999&lt;crono_ano,"Antes do ano",IF(L1999&gt;crono_ano,"Depois do ano","No ano"))))</f>
        <v/>
      </c>
      <c r="O1999" s="39">
        <f>IF(F1999="","",IF(COUNTIF(F$7:F1999,F1999)=1,1,0))</f>
        <v/>
      </c>
      <c r="P1999" s="39">
        <f>IF(A1999&amp;B1999&amp;C1999="","",IF(AND(O1999=1,N(G1999)&gt;0),IF(INDEX(pl_ativa,MAX(1,N(G1999)))="Sim",1,0),0))</f>
        <v/>
      </c>
      <c r="Q1999" s="39">
        <f>IF(F1999="","",COUNTIFS(ex_chave_oc,F1999,ex_cancelada,"&lt;&gt;Sim"))</f>
        <v/>
      </c>
      <c r="R1999" s="51">
        <f>IF(P1999="","",IF(AND(P1999=1,N(Q1999)&gt;0),1,0))</f>
        <v/>
      </c>
      <c r="S1999" s="30">
        <f>IF(P1999="","",IF(F1999="","ERRO: data prevista ausente ou inválida",IF(O1999=0,"Duplicada: contada uma vez",IF(N(G1999)=0,"ERRO: tarefa fora do Plano Mestre",IF(P1999=0,"Tarefa retirada do plano: não conta","OK")))))</f>
        <v/>
      </c>
    </row>
    <row r="2000">
      <c r="A2000" s="29" t="n"/>
      <c r="B2000" s="25" t="n"/>
      <c r="C2000" s="49" t="n"/>
      <c r="D2000" s="29" t="n"/>
      <c r="E2000" s="23">
        <f>IF(OR(A2000="",B2000=""),"",A2000&amp;"|"&amp;B2000)</f>
        <v/>
      </c>
      <c r="F2000" s="30">
        <f>IF(OR(E2000="",NOT(ISNUMBER(C2000))),"",E2000&amp;"|"&amp;YEAR(C2000)&amp;"-"&amp;RIGHT("0"&amp;MONTH(C2000),2)&amp;"-"&amp;RIGHT("0"&amp;DAY(C2000),2))</f>
        <v/>
      </c>
      <c r="G2000" s="26">
        <f>IF(E2000="","",IFERROR(MATCH(E2000,pl_chave,0),0))</f>
        <v/>
      </c>
      <c r="H2000" s="23">
        <f>IF(G2000="","",IF(G2000=0,"Tarefa fora do plano",INDEX(pl_tag,G2000)))</f>
        <v/>
      </c>
      <c r="I2000" s="30">
        <f>IF(N(G2000)=0,"",INDEX(pl_atividade,G2000))</f>
        <v/>
      </c>
      <c r="J2000" s="50">
        <f>IF(N(G2000)=0,"",INDEX(pl_especialidade,G2000))</f>
        <v/>
      </c>
      <c r="K2000" s="28">
        <f>IF(N(G2000)=0,"",INDEX(pl_duracao,G2000))</f>
        <v/>
      </c>
      <c r="L2000" s="39">
        <f>IF(ISNUMBER(C2000),YEAR(C2000),"")</f>
        <v/>
      </c>
      <c r="M2000" s="39">
        <f>IF(ISNUMBER(C2000),MONTH(C2000),"")</f>
        <v/>
      </c>
      <c r="N2000" s="23">
        <f>IF(L2000="","",IF(NOT(ISNUMBER(crono_ano)),"Informe o ano",IF(L2000&lt;crono_ano,"Antes do ano",IF(L2000&gt;crono_ano,"Depois do ano","No ano"))))</f>
        <v/>
      </c>
      <c r="O2000" s="39">
        <f>IF(F2000="","",IF(COUNTIF(F$7:F2000,F2000)=1,1,0))</f>
        <v/>
      </c>
      <c r="P2000" s="39">
        <f>IF(A2000&amp;B2000&amp;C2000="","",IF(AND(O2000=1,N(G2000)&gt;0),IF(INDEX(pl_ativa,MAX(1,N(G2000)))="Sim",1,0),0))</f>
        <v/>
      </c>
      <c r="Q2000" s="39">
        <f>IF(F2000="","",COUNTIFS(ex_chave_oc,F2000,ex_cancelada,"&lt;&gt;Sim"))</f>
        <v/>
      </c>
      <c r="R2000" s="51">
        <f>IF(P2000="","",IF(AND(P2000=1,N(Q2000)&gt;0),1,0))</f>
        <v/>
      </c>
      <c r="S2000" s="30">
        <f>IF(P2000="","",IF(F2000="","ERRO: data prevista ausente ou inválida",IF(O2000=0,"Duplicada: contada uma vez",IF(N(G2000)=0,"ERRO: tarefa fora do Plano Mestre",IF(P2000=0,"Tarefa retirada do plano: não conta","OK")))))</f>
        <v/>
      </c>
    </row>
    <row r="2001">
      <c r="A2001" s="29" t="n"/>
      <c r="B2001" s="25" t="n"/>
      <c r="C2001" s="49" t="n"/>
      <c r="D2001" s="29" t="n"/>
      <c r="E2001" s="23">
        <f>IF(OR(A2001="",B2001=""),"",A2001&amp;"|"&amp;B2001)</f>
        <v/>
      </c>
      <c r="F2001" s="30">
        <f>IF(OR(E2001="",NOT(ISNUMBER(C2001))),"",E2001&amp;"|"&amp;YEAR(C2001)&amp;"-"&amp;RIGHT("0"&amp;MONTH(C2001),2)&amp;"-"&amp;RIGHT("0"&amp;DAY(C2001),2))</f>
        <v/>
      </c>
      <c r="G2001" s="26">
        <f>IF(E2001="","",IFERROR(MATCH(E2001,pl_chave,0),0))</f>
        <v/>
      </c>
      <c r="H2001" s="23">
        <f>IF(G2001="","",IF(G2001=0,"Tarefa fora do plano",INDEX(pl_tag,G2001)))</f>
        <v/>
      </c>
      <c r="I2001" s="30">
        <f>IF(N(G2001)=0,"",INDEX(pl_atividade,G2001))</f>
        <v/>
      </c>
      <c r="J2001" s="50">
        <f>IF(N(G2001)=0,"",INDEX(pl_especialidade,G2001))</f>
        <v/>
      </c>
      <c r="K2001" s="28">
        <f>IF(N(G2001)=0,"",INDEX(pl_duracao,G2001))</f>
        <v/>
      </c>
      <c r="L2001" s="39">
        <f>IF(ISNUMBER(C2001),YEAR(C2001),"")</f>
        <v/>
      </c>
      <c r="M2001" s="39">
        <f>IF(ISNUMBER(C2001),MONTH(C2001),"")</f>
        <v/>
      </c>
      <c r="N2001" s="23">
        <f>IF(L2001="","",IF(NOT(ISNUMBER(crono_ano)),"Informe o ano",IF(L2001&lt;crono_ano,"Antes do ano",IF(L2001&gt;crono_ano,"Depois do ano","No ano"))))</f>
        <v/>
      </c>
      <c r="O2001" s="39">
        <f>IF(F2001="","",IF(COUNTIF(F$7:F2001,F2001)=1,1,0))</f>
        <v/>
      </c>
      <c r="P2001" s="39">
        <f>IF(A2001&amp;B2001&amp;C2001="","",IF(AND(O2001=1,N(G2001)&gt;0),IF(INDEX(pl_ativa,MAX(1,N(G2001)))="Sim",1,0),0))</f>
        <v/>
      </c>
      <c r="Q2001" s="39">
        <f>IF(F2001="","",COUNTIFS(ex_chave_oc,F2001,ex_cancelada,"&lt;&gt;Sim"))</f>
        <v/>
      </c>
      <c r="R2001" s="51">
        <f>IF(P2001="","",IF(AND(P2001=1,N(Q2001)&gt;0),1,0))</f>
        <v/>
      </c>
      <c r="S2001" s="30">
        <f>IF(P2001="","",IF(F2001="","ERRO: data prevista ausente ou inválida",IF(O2001=0,"Duplicada: contada uma vez",IF(N(G2001)=0,"ERRO: tarefa fora do Plano Mestre",IF(P2001=0,"Tarefa retirada do plano: não conta","OK")))))</f>
        <v/>
      </c>
    </row>
    <row r="2002">
      <c r="A2002" s="29" t="n"/>
      <c r="B2002" s="25" t="n"/>
      <c r="C2002" s="49" t="n"/>
      <c r="D2002" s="29" t="n"/>
      <c r="E2002" s="23">
        <f>IF(OR(A2002="",B2002=""),"",A2002&amp;"|"&amp;B2002)</f>
        <v/>
      </c>
      <c r="F2002" s="30">
        <f>IF(OR(E2002="",NOT(ISNUMBER(C2002))),"",E2002&amp;"|"&amp;YEAR(C2002)&amp;"-"&amp;RIGHT("0"&amp;MONTH(C2002),2)&amp;"-"&amp;RIGHT("0"&amp;DAY(C2002),2))</f>
        <v/>
      </c>
      <c r="G2002" s="26">
        <f>IF(E2002="","",IFERROR(MATCH(E2002,pl_chave,0),0))</f>
        <v/>
      </c>
      <c r="H2002" s="23">
        <f>IF(G2002="","",IF(G2002=0,"Tarefa fora do plano",INDEX(pl_tag,G2002)))</f>
        <v/>
      </c>
      <c r="I2002" s="30">
        <f>IF(N(G2002)=0,"",INDEX(pl_atividade,G2002))</f>
        <v/>
      </c>
      <c r="J2002" s="50">
        <f>IF(N(G2002)=0,"",INDEX(pl_especialidade,G2002))</f>
        <v/>
      </c>
      <c r="K2002" s="28">
        <f>IF(N(G2002)=0,"",INDEX(pl_duracao,G2002))</f>
        <v/>
      </c>
      <c r="L2002" s="39">
        <f>IF(ISNUMBER(C2002),YEAR(C2002),"")</f>
        <v/>
      </c>
      <c r="M2002" s="39">
        <f>IF(ISNUMBER(C2002),MONTH(C2002),"")</f>
        <v/>
      </c>
      <c r="N2002" s="23">
        <f>IF(L2002="","",IF(NOT(ISNUMBER(crono_ano)),"Informe o ano",IF(L2002&lt;crono_ano,"Antes do ano",IF(L2002&gt;crono_ano,"Depois do ano","No ano"))))</f>
        <v/>
      </c>
      <c r="O2002" s="39">
        <f>IF(F2002="","",IF(COUNTIF(F$7:F2002,F2002)=1,1,0))</f>
        <v/>
      </c>
      <c r="P2002" s="39">
        <f>IF(A2002&amp;B2002&amp;C2002="","",IF(AND(O2002=1,N(G2002)&gt;0),IF(INDEX(pl_ativa,MAX(1,N(G2002)))="Sim",1,0),0))</f>
        <v/>
      </c>
      <c r="Q2002" s="39">
        <f>IF(F2002="","",COUNTIFS(ex_chave_oc,F2002,ex_cancelada,"&lt;&gt;Sim"))</f>
        <v/>
      </c>
      <c r="R2002" s="51">
        <f>IF(P2002="","",IF(AND(P2002=1,N(Q2002)&gt;0),1,0))</f>
        <v/>
      </c>
      <c r="S2002" s="30">
        <f>IF(P2002="","",IF(F2002="","ERRO: data prevista ausente ou inválida",IF(O2002=0,"Duplicada: contada uma vez",IF(N(G2002)=0,"ERRO: tarefa fora do Plano Mestre",IF(P2002=0,"Tarefa retirada do plano: não conta","OK")))))</f>
        <v/>
      </c>
    </row>
    <row r="2003">
      <c r="A2003" s="29" t="n"/>
      <c r="B2003" s="25" t="n"/>
      <c r="C2003" s="49" t="n"/>
      <c r="D2003" s="29" t="n"/>
      <c r="E2003" s="23">
        <f>IF(OR(A2003="",B2003=""),"",A2003&amp;"|"&amp;B2003)</f>
        <v/>
      </c>
      <c r="F2003" s="30">
        <f>IF(OR(E2003="",NOT(ISNUMBER(C2003))),"",E2003&amp;"|"&amp;YEAR(C2003)&amp;"-"&amp;RIGHT("0"&amp;MONTH(C2003),2)&amp;"-"&amp;RIGHT("0"&amp;DAY(C2003),2))</f>
        <v/>
      </c>
      <c r="G2003" s="26">
        <f>IF(E2003="","",IFERROR(MATCH(E2003,pl_chave,0),0))</f>
        <v/>
      </c>
      <c r="H2003" s="23">
        <f>IF(G2003="","",IF(G2003=0,"Tarefa fora do plano",INDEX(pl_tag,G2003)))</f>
        <v/>
      </c>
      <c r="I2003" s="30">
        <f>IF(N(G2003)=0,"",INDEX(pl_atividade,G2003))</f>
        <v/>
      </c>
      <c r="J2003" s="50">
        <f>IF(N(G2003)=0,"",INDEX(pl_especialidade,G2003))</f>
        <v/>
      </c>
      <c r="K2003" s="28">
        <f>IF(N(G2003)=0,"",INDEX(pl_duracao,G2003))</f>
        <v/>
      </c>
      <c r="L2003" s="39">
        <f>IF(ISNUMBER(C2003),YEAR(C2003),"")</f>
        <v/>
      </c>
      <c r="M2003" s="39">
        <f>IF(ISNUMBER(C2003),MONTH(C2003),"")</f>
        <v/>
      </c>
      <c r="N2003" s="23">
        <f>IF(L2003="","",IF(NOT(ISNUMBER(crono_ano)),"Informe o ano",IF(L2003&lt;crono_ano,"Antes do ano",IF(L2003&gt;crono_ano,"Depois do ano","No ano"))))</f>
        <v/>
      </c>
      <c r="O2003" s="39">
        <f>IF(F2003="","",IF(COUNTIF(F$7:F2003,F2003)=1,1,0))</f>
        <v/>
      </c>
      <c r="P2003" s="39">
        <f>IF(A2003&amp;B2003&amp;C2003="","",IF(AND(O2003=1,N(G2003)&gt;0),IF(INDEX(pl_ativa,MAX(1,N(G2003)))="Sim",1,0),0))</f>
        <v/>
      </c>
      <c r="Q2003" s="39">
        <f>IF(F2003="","",COUNTIFS(ex_chave_oc,F2003,ex_cancelada,"&lt;&gt;Sim"))</f>
        <v/>
      </c>
      <c r="R2003" s="51">
        <f>IF(P2003="","",IF(AND(P2003=1,N(Q2003)&gt;0),1,0))</f>
        <v/>
      </c>
      <c r="S2003" s="30">
        <f>IF(P2003="","",IF(F2003="","ERRO: data prevista ausente ou inválida",IF(O2003=0,"Duplicada: contada uma vez",IF(N(G2003)=0,"ERRO: tarefa fora do Plano Mestre",IF(P2003=0,"Tarefa retirada do plano: não conta","OK")))))</f>
        <v/>
      </c>
    </row>
    <row r="2004">
      <c r="A2004" s="29" t="n"/>
      <c r="B2004" s="25" t="n"/>
      <c r="C2004" s="49" t="n"/>
      <c r="D2004" s="29" t="n"/>
      <c r="E2004" s="23">
        <f>IF(OR(A2004="",B2004=""),"",A2004&amp;"|"&amp;B2004)</f>
        <v/>
      </c>
      <c r="F2004" s="30">
        <f>IF(OR(E2004="",NOT(ISNUMBER(C2004))),"",E2004&amp;"|"&amp;YEAR(C2004)&amp;"-"&amp;RIGHT("0"&amp;MONTH(C2004),2)&amp;"-"&amp;RIGHT("0"&amp;DAY(C2004),2))</f>
        <v/>
      </c>
      <c r="G2004" s="26">
        <f>IF(E2004="","",IFERROR(MATCH(E2004,pl_chave,0),0))</f>
        <v/>
      </c>
      <c r="H2004" s="23">
        <f>IF(G2004="","",IF(G2004=0,"Tarefa fora do plano",INDEX(pl_tag,G2004)))</f>
        <v/>
      </c>
      <c r="I2004" s="30">
        <f>IF(N(G2004)=0,"",INDEX(pl_atividade,G2004))</f>
        <v/>
      </c>
      <c r="J2004" s="50">
        <f>IF(N(G2004)=0,"",INDEX(pl_especialidade,G2004))</f>
        <v/>
      </c>
      <c r="K2004" s="28">
        <f>IF(N(G2004)=0,"",INDEX(pl_duracao,G2004))</f>
        <v/>
      </c>
      <c r="L2004" s="39">
        <f>IF(ISNUMBER(C2004),YEAR(C2004),"")</f>
        <v/>
      </c>
      <c r="M2004" s="39">
        <f>IF(ISNUMBER(C2004),MONTH(C2004),"")</f>
        <v/>
      </c>
      <c r="N2004" s="23">
        <f>IF(L2004="","",IF(NOT(ISNUMBER(crono_ano)),"Informe o ano",IF(L2004&lt;crono_ano,"Antes do ano",IF(L2004&gt;crono_ano,"Depois do ano","No ano"))))</f>
        <v/>
      </c>
      <c r="O2004" s="39">
        <f>IF(F2004="","",IF(COUNTIF(F$7:F2004,F2004)=1,1,0))</f>
        <v/>
      </c>
      <c r="P2004" s="39">
        <f>IF(A2004&amp;B2004&amp;C2004="","",IF(AND(O2004=1,N(G2004)&gt;0),IF(INDEX(pl_ativa,MAX(1,N(G2004)))="Sim",1,0),0))</f>
        <v/>
      </c>
      <c r="Q2004" s="39">
        <f>IF(F2004="","",COUNTIFS(ex_chave_oc,F2004,ex_cancelada,"&lt;&gt;Sim"))</f>
        <v/>
      </c>
      <c r="R2004" s="51">
        <f>IF(P2004="","",IF(AND(P2004=1,N(Q2004)&gt;0),1,0))</f>
        <v/>
      </c>
      <c r="S2004" s="30">
        <f>IF(P2004="","",IF(F2004="","ERRO: data prevista ausente ou inválida",IF(O2004=0,"Duplicada: contada uma vez",IF(N(G2004)=0,"ERRO: tarefa fora do Plano Mestre",IF(P2004=0,"Tarefa retirada do plano: não conta","OK")))))</f>
        <v/>
      </c>
    </row>
    <row r="2005">
      <c r="A2005" s="29" t="n"/>
      <c r="B2005" s="25" t="n"/>
      <c r="C2005" s="49" t="n"/>
      <c r="D2005" s="29" t="n"/>
      <c r="E2005" s="23">
        <f>IF(OR(A2005="",B2005=""),"",A2005&amp;"|"&amp;B2005)</f>
        <v/>
      </c>
      <c r="F2005" s="30">
        <f>IF(OR(E2005="",NOT(ISNUMBER(C2005))),"",E2005&amp;"|"&amp;YEAR(C2005)&amp;"-"&amp;RIGHT("0"&amp;MONTH(C2005),2)&amp;"-"&amp;RIGHT("0"&amp;DAY(C2005),2))</f>
        <v/>
      </c>
      <c r="G2005" s="26">
        <f>IF(E2005="","",IFERROR(MATCH(E2005,pl_chave,0),0))</f>
        <v/>
      </c>
      <c r="H2005" s="23">
        <f>IF(G2005="","",IF(G2005=0,"Tarefa fora do plano",INDEX(pl_tag,G2005)))</f>
        <v/>
      </c>
      <c r="I2005" s="30">
        <f>IF(N(G2005)=0,"",INDEX(pl_atividade,G2005))</f>
        <v/>
      </c>
      <c r="J2005" s="50">
        <f>IF(N(G2005)=0,"",INDEX(pl_especialidade,G2005))</f>
        <v/>
      </c>
      <c r="K2005" s="28">
        <f>IF(N(G2005)=0,"",INDEX(pl_duracao,G2005))</f>
        <v/>
      </c>
      <c r="L2005" s="39">
        <f>IF(ISNUMBER(C2005),YEAR(C2005),"")</f>
        <v/>
      </c>
      <c r="M2005" s="39">
        <f>IF(ISNUMBER(C2005),MONTH(C2005),"")</f>
        <v/>
      </c>
      <c r="N2005" s="23">
        <f>IF(L2005="","",IF(NOT(ISNUMBER(crono_ano)),"Informe o ano",IF(L2005&lt;crono_ano,"Antes do ano",IF(L2005&gt;crono_ano,"Depois do ano","No ano"))))</f>
        <v/>
      </c>
      <c r="O2005" s="39">
        <f>IF(F2005="","",IF(COUNTIF(F$7:F2005,F2005)=1,1,0))</f>
        <v/>
      </c>
      <c r="P2005" s="39">
        <f>IF(A2005&amp;B2005&amp;C2005="","",IF(AND(O2005=1,N(G2005)&gt;0),IF(INDEX(pl_ativa,MAX(1,N(G2005)))="Sim",1,0),0))</f>
        <v/>
      </c>
      <c r="Q2005" s="39">
        <f>IF(F2005="","",COUNTIFS(ex_chave_oc,F2005,ex_cancelada,"&lt;&gt;Sim"))</f>
        <v/>
      </c>
      <c r="R2005" s="51">
        <f>IF(P2005="","",IF(AND(P2005=1,N(Q2005)&gt;0),1,0))</f>
        <v/>
      </c>
      <c r="S2005" s="30">
        <f>IF(P2005="","",IF(F2005="","ERRO: data prevista ausente ou inválida",IF(O2005=0,"Duplicada: contada uma vez",IF(N(G2005)=0,"ERRO: tarefa fora do Plano Mestre",IF(P2005=0,"Tarefa retirada do plano: não conta","OK")))))</f>
        <v/>
      </c>
    </row>
    <row r="2006">
      <c r="A2006" s="29" t="n"/>
      <c r="B2006" s="25" t="n"/>
      <c r="C2006" s="49" t="n"/>
      <c r="D2006" s="29" t="n"/>
      <c r="E2006" s="23">
        <f>IF(OR(A2006="",B2006=""),"",A2006&amp;"|"&amp;B2006)</f>
        <v/>
      </c>
      <c r="F2006" s="30">
        <f>IF(OR(E2006="",NOT(ISNUMBER(C2006))),"",E2006&amp;"|"&amp;YEAR(C2006)&amp;"-"&amp;RIGHT("0"&amp;MONTH(C2006),2)&amp;"-"&amp;RIGHT("0"&amp;DAY(C2006),2))</f>
        <v/>
      </c>
      <c r="G2006" s="26">
        <f>IF(E2006="","",IFERROR(MATCH(E2006,pl_chave,0),0))</f>
        <v/>
      </c>
      <c r="H2006" s="23">
        <f>IF(G2006="","",IF(G2006=0,"Tarefa fora do plano",INDEX(pl_tag,G2006)))</f>
        <v/>
      </c>
      <c r="I2006" s="30">
        <f>IF(N(G2006)=0,"",INDEX(pl_atividade,G2006))</f>
        <v/>
      </c>
      <c r="J2006" s="50">
        <f>IF(N(G2006)=0,"",INDEX(pl_especialidade,G2006))</f>
        <v/>
      </c>
      <c r="K2006" s="28">
        <f>IF(N(G2006)=0,"",INDEX(pl_duracao,G2006))</f>
        <v/>
      </c>
      <c r="L2006" s="39">
        <f>IF(ISNUMBER(C2006),YEAR(C2006),"")</f>
        <v/>
      </c>
      <c r="M2006" s="39">
        <f>IF(ISNUMBER(C2006),MONTH(C2006),"")</f>
        <v/>
      </c>
      <c r="N2006" s="23">
        <f>IF(L2006="","",IF(NOT(ISNUMBER(crono_ano)),"Informe o ano",IF(L2006&lt;crono_ano,"Antes do ano",IF(L2006&gt;crono_ano,"Depois do ano","No ano"))))</f>
        <v/>
      </c>
      <c r="O2006" s="39">
        <f>IF(F2006="","",IF(COUNTIF(F$7:F2006,F2006)=1,1,0))</f>
        <v/>
      </c>
      <c r="P2006" s="39">
        <f>IF(A2006&amp;B2006&amp;C2006="","",IF(AND(O2006=1,N(G2006)&gt;0),IF(INDEX(pl_ativa,MAX(1,N(G2006)))="Sim",1,0),0))</f>
        <v/>
      </c>
      <c r="Q2006" s="39">
        <f>IF(F2006="","",COUNTIFS(ex_chave_oc,F2006,ex_cancelada,"&lt;&gt;Sim"))</f>
        <v/>
      </c>
      <c r="R2006" s="51">
        <f>IF(P2006="","",IF(AND(P2006=1,N(Q2006)&gt;0),1,0))</f>
        <v/>
      </c>
      <c r="S2006" s="30">
        <f>IF(P2006="","",IF(F2006="","ERRO: data prevista ausente ou inválida",IF(O2006=0,"Duplicada: contada uma vez",IF(N(G2006)=0,"ERRO: tarefa fora do Plano Mestre",IF(P2006=0,"Tarefa retirada do plano: não conta","OK")))))</f>
        <v/>
      </c>
    </row>
    <row r="2007">
      <c r="A2007" s="29" t="n"/>
      <c r="B2007" s="25" t="n"/>
      <c r="C2007" s="49" t="n"/>
      <c r="D2007" s="29" t="n"/>
      <c r="E2007" s="23">
        <f>IF(OR(A2007="",B2007=""),"",A2007&amp;"|"&amp;B2007)</f>
        <v/>
      </c>
      <c r="F2007" s="30">
        <f>IF(OR(E2007="",NOT(ISNUMBER(C2007))),"",E2007&amp;"|"&amp;YEAR(C2007)&amp;"-"&amp;RIGHT("0"&amp;MONTH(C2007),2)&amp;"-"&amp;RIGHT("0"&amp;DAY(C2007),2))</f>
        <v/>
      </c>
      <c r="G2007" s="26">
        <f>IF(E2007="","",IFERROR(MATCH(E2007,pl_chave,0),0))</f>
        <v/>
      </c>
      <c r="H2007" s="23">
        <f>IF(G2007="","",IF(G2007=0,"Tarefa fora do plano",INDEX(pl_tag,G2007)))</f>
        <v/>
      </c>
      <c r="I2007" s="30">
        <f>IF(N(G2007)=0,"",INDEX(pl_atividade,G2007))</f>
        <v/>
      </c>
      <c r="J2007" s="50">
        <f>IF(N(G2007)=0,"",INDEX(pl_especialidade,G2007))</f>
        <v/>
      </c>
      <c r="K2007" s="28">
        <f>IF(N(G2007)=0,"",INDEX(pl_duracao,G2007))</f>
        <v/>
      </c>
      <c r="L2007" s="39">
        <f>IF(ISNUMBER(C2007),YEAR(C2007),"")</f>
        <v/>
      </c>
      <c r="M2007" s="39">
        <f>IF(ISNUMBER(C2007),MONTH(C2007),"")</f>
        <v/>
      </c>
      <c r="N2007" s="23">
        <f>IF(L2007="","",IF(NOT(ISNUMBER(crono_ano)),"Informe o ano",IF(L2007&lt;crono_ano,"Antes do ano",IF(L2007&gt;crono_ano,"Depois do ano","No ano"))))</f>
        <v/>
      </c>
      <c r="O2007" s="39">
        <f>IF(F2007="","",IF(COUNTIF(F$7:F2007,F2007)=1,1,0))</f>
        <v/>
      </c>
      <c r="P2007" s="39">
        <f>IF(A2007&amp;B2007&amp;C2007="","",IF(AND(O2007=1,N(G2007)&gt;0),IF(INDEX(pl_ativa,MAX(1,N(G2007)))="Sim",1,0),0))</f>
        <v/>
      </c>
      <c r="Q2007" s="39">
        <f>IF(F2007="","",COUNTIFS(ex_chave_oc,F2007,ex_cancelada,"&lt;&gt;Sim"))</f>
        <v/>
      </c>
      <c r="R2007" s="51">
        <f>IF(P2007="","",IF(AND(P2007=1,N(Q2007)&gt;0),1,0))</f>
        <v/>
      </c>
      <c r="S2007" s="30">
        <f>IF(P2007="","",IF(F2007="","ERRO: data prevista ausente ou inválida",IF(O2007=0,"Duplicada: contada uma vez",IF(N(G2007)=0,"ERRO: tarefa fora do Plano Mestre",IF(P2007=0,"Tarefa retirada do plano: não conta","OK")))))</f>
        <v/>
      </c>
    </row>
    <row r="2008">
      <c r="A2008" s="29" t="n"/>
      <c r="B2008" s="25" t="n"/>
      <c r="C2008" s="49" t="n"/>
      <c r="D2008" s="29" t="n"/>
      <c r="E2008" s="23">
        <f>IF(OR(A2008="",B2008=""),"",A2008&amp;"|"&amp;B2008)</f>
        <v/>
      </c>
      <c r="F2008" s="30">
        <f>IF(OR(E2008="",NOT(ISNUMBER(C2008))),"",E2008&amp;"|"&amp;YEAR(C2008)&amp;"-"&amp;RIGHT("0"&amp;MONTH(C2008),2)&amp;"-"&amp;RIGHT("0"&amp;DAY(C2008),2))</f>
        <v/>
      </c>
      <c r="G2008" s="26">
        <f>IF(E2008="","",IFERROR(MATCH(E2008,pl_chave,0),0))</f>
        <v/>
      </c>
      <c r="H2008" s="23">
        <f>IF(G2008="","",IF(G2008=0,"Tarefa fora do plano",INDEX(pl_tag,G2008)))</f>
        <v/>
      </c>
      <c r="I2008" s="30">
        <f>IF(N(G2008)=0,"",INDEX(pl_atividade,G2008))</f>
        <v/>
      </c>
      <c r="J2008" s="50">
        <f>IF(N(G2008)=0,"",INDEX(pl_especialidade,G2008))</f>
        <v/>
      </c>
      <c r="K2008" s="28">
        <f>IF(N(G2008)=0,"",INDEX(pl_duracao,G2008))</f>
        <v/>
      </c>
      <c r="L2008" s="39">
        <f>IF(ISNUMBER(C2008),YEAR(C2008),"")</f>
        <v/>
      </c>
      <c r="M2008" s="39">
        <f>IF(ISNUMBER(C2008),MONTH(C2008),"")</f>
        <v/>
      </c>
      <c r="N2008" s="23">
        <f>IF(L2008="","",IF(NOT(ISNUMBER(crono_ano)),"Informe o ano",IF(L2008&lt;crono_ano,"Antes do ano",IF(L2008&gt;crono_ano,"Depois do ano","No ano"))))</f>
        <v/>
      </c>
      <c r="O2008" s="39">
        <f>IF(F2008="","",IF(COUNTIF(F$7:F2008,F2008)=1,1,0))</f>
        <v/>
      </c>
      <c r="P2008" s="39">
        <f>IF(A2008&amp;B2008&amp;C2008="","",IF(AND(O2008=1,N(G2008)&gt;0),IF(INDEX(pl_ativa,MAX(1,N(G2008)))="Sim",1,0),0))</f>
        <v/>
      </c>
      <c r="Q2008" s="39">
        <f>IF(F2008="","",COUNTIFS(ex_chave_oc,F2008,ex_cancelada,"&lt;&gt;Sim"))</f>
        <v/>
      </c>
      <c r="R2008" s="51">
        <f>IF(P2008="","",IF(AND(P2008=1,N(Q2008)&gt;0),1,0))</f>
        <v/>
      </c>
      <c r="S2008" s="30">
        <f>IF(P2008="","",IF(F2008="","ERRO: data prevista ausente ou inválida",IF(O2008=0,"Duplicada: contada uma vez",IF(N(G2008)=0,"ERRO: tarefa fora do Plano Mestre",IF(P2008=0,"Tarefa retirada do plano: não conta","OK")))))</f>
        <v/>
      </c>
    </row>
    <row r="2009">
      <c r="A2009" s="29" t="n"/>
      <c r="B2009" s="25" t="n"/>
      <c r="C2009" s="49" t="n"/>
      <c r="D2009" s="29" t="n"/>
      <c r="E2009" s="23">
        <f>IF(OR(A2009="",B2009=""),"",A2009&amp;"|"&amp;B2009)</f>
        <v/>
      </c>
      <c r="F2009" s="30">
        <f>IF(OR(E2009="",NOT(ISNUMBER(C2009))),"",E2009&amp;"|"&amp;YEAR(C2009)&amp;"-"&amp;RIGHT("0"&amp;MONTH(C2009),2)&amp;"-"&amp;RIGHT("0"&amp;DAY(C2009),2))</f>
        <v/>
      </c>
      <c r="G2009" s="26">
        <f>IF(E2009="","",IFERROR(MATCH(E2009,pl_chave,0),0))</f>
        <v/>
      </c>
      <c r="H2009" s="23">
        <f>IF(G2009="","",IF(G2009=0,"Tarefa fora do plano",INDEX(pl_tag,G2009)))</f>
        <v/>
      </c>
      <c r="I2009" s="30">
        <f>IF(N(G2009)=0,"",INDEX(pl_atividade,G2009))</f>
        <v/>
      </c>
      <c r="J2009" s="50">
        <f>IF(N(G2009)=0,"",INDEX(pl_especialidade,G2009))</f>
        <v/>
      </c>
      <c r="K2009" s="28">
        <f>IF(N(G2009)=0,"",INDEX(pl_duracao,G2009))</f>
        <v/>
      </c>
      <c r="L2009" s="39">
        <f>IF(ISNUMBER(C2009),YEAR(C2009),"")</f>
        <v/>
      </c>
      <c r="M2009" s="39">
        <f>IF(ISNUMBER(C2009),MONTH(C2009),"")</f>
        <v/>
      </c>
      <c r="N2009" s="23">
        <f>IF(L2009="","",IF(NOT(ISNUMBER(crono_ano)),"Informe o ano",IF(L2009&lt;crono_ano,"Antes do ano",IF(L2009&gt;crono_ano,"Depois do ano","No ano"))))</f>
        <v/>
      </c>
      <c r="O2009" s="39">
        <f>IF(F2009="","",IF(COUNTIF(F$7:F2009,F2009)=1,1,0))</f>
        <v/>
      </c>
      <c r="P2009" s="39">
        <f>IF(A2009&amp;B2009&amp;C2009="","",IF(AND(O2009=1,N(G2009)&gt;0),IF(INDEX(pl_ativa,MAX(1,N(G2009)))="Sim",1,0),0))</f>
        <v/>
      </c>
      <c r="Q2009" s="39">
        <f>IF(F2009="","",COUNTIFS(ex_chave_oc,F2009,ex_cancelada,"&lt;&gt;Sim"))</f>
        <v/>
      </c>
      <c r="R2009" s="51">
        <f>IF(P2009="","",IF(AND(P2009=1,N(Q2009)&gt;0),1,0))</f>
        <v/>
      </c>
      <c r="S2009" s="30">
        <f>IF(P2009="","",IF(F2009="","ERRO: data prevista ausente ou inválida",IF(O2009=0,"Duplicada: contada uma vez",IF(N(G2009)=0,"ERRO: tarefa fora do Plano Mestre",IF(P2009=0,"Tarefa retirada do plano: não conta","OK")))))</f>
        <v/>
      </c>
    </row>
    <row r="2010">
      <c r="A2010" s="29" t="n"/>
      <c r="B2010" s="25" t="n"/>
      <c r="C2010" s="49" t="n"/>
      <c r="D2010" s="29" t="n"/>
      <c r="E2010" s="23">
        <f>IF(OR(A2010="",B2010=""),"",A2010&amp;"|"&amp;B2010)</f>
        <v/>
      </c>
      <c r="F2010" s="30">
        <f>IF(OR(E2010="",NOT(ISNUMBER(C2010))),"",E2010&amp;"|"&amp;YEAR(C2010)&amp;"-"&amp;RIGHT("0"&amp;MONTH(C2010),2)&amp;"-"&amp;RIGHT("0"&amp;DAY(C2010),2))</f>
        <v/>
      </c>
      <c r="G2010" s="26">
        <f>IF(E2010="","",IFERROR(MATCH(E2010,pl_chave,0),0))</f>
        <v/>
      </c>
      <c r="H2010" s="23">
        <f>IF(G2010="","",IF(G2010=0,"Tarefa fora do plano",INDEX(pl_tag,G2010)))</f>
        <v/>
      </c>
      <c r="I2010" s="30">
        <f>IF(N(G2010)=0,"",INDEX(pl_atividade,G2010))</f>
        <v/>
      </c>
      <c r="J2010" s="50">
        <f>IF(N(G2010)=0,"",INDEX(pl_especialidade,G2010))</f>
        <v/>
      </c>
      <c r="K2010" s="28">
        <f>IF(N(G2010)=0,"",INDEX(pl_duracao,G2010))</f>
        <v/>
      </c>
      <c r="L2010" s="39">
        <f>IF(ISNUMBER(C2010),YEAR(C2010),"")</f>
        <v/>
      </c>
      <c r="M2010" s="39">
        <f>IF(ISNUMBER(C2010),MONTH(C2010),"")</f>
        <v/>
      </c>
      <c r="N2010" s="23">
        <f>IF(L2010="","",IF(NOT(ISNUMBER(crono_ano)),"Informe o ano",IF(L2010&lt;crono_ano,"Antes do ano",IF(L2010&gt;crono_ano,"Depois do ano","No ano"))))</f>
        <v/>
      </c>
      <c r="O2010" s="39">
        <f>IF(F2010="","",IF(COUNTIF(F$7:F2010,F2010)=1,1,0))</f>
        <v/>
      </c>
      <c r="P2010" s="39">
        <f>IF(A2010&amp;B2010&amp;C2010="","",IF(AND(O2010=1,N(G2010)&gt;0),IF(INDEX(pl_ativa,MAX(1,N(G2010)))="Sim",1,0),0))</f>
        <v/>
      </c>
      <c r="Q2010" s="39">
        <f>IF(F2010="","",COUNTIFS(ex_chave_oc,F2010,ex_cancelada,"&lt;&gt;Sim"))</f>
        <v/>
      </c>
      <c r="R2010" s="51">
        <f>IF(P2010="","",IF(AND(P2010=1,N(Q2010)&gt;0),1,0))</f>
        <v/>
      </c>
      <c r="S2010" s="30">
        <f>IF(P2010="","",IF(F2010="","ERRO: data prevista ausente ou inválida",IF(O2010=0,"Duplicada: contada uma vez",IF(N(G2010)=0,"ERRO: tarefa fora do Plano Mestre",IF(P2010=0,"Tarefa retirada do plano: não conta","OK")))))</f>
        <v/>
      </c>
    </row>
    <row r="2011">
      <c r="A2011" s="29" t="n"/>
      <c r="B2011" s="25" t="n"/>
      <c r="C2011" s="49" t="n"/>
      <c r="D2011" s="29" t="n"/>
      <c r="E2011" s="23">
        <f>IF(OR(A2011="",B2011=""),"",A2011&amp;"|"&amp;B2011)</f>
        <v/>
      </c>
      <c r="F2011" s="30">
        <f>IF(OR(E2011="",NOT(ISNUMBER(C2011))),"",E2011&amp;"|"&amp;YEAR(C2011)&amp;"-"&amp;RIGHT("0"&amp;MONTH(C2011),2)&amp;"-"&amp;RIGHT("0"&amp;DAY(C2011),2))</f>
        <v/>
      </c>
      <c r="G2011" s="26">
        <f>IF(E2011="","",IFERROR(MATCH(E2011,pl_chave,0),0))</f>
        <v/>
      </c>
      <c r="H2011" s="23">
        <f>IF(G2011="","",IF(G2011=0,"Tarefa fora do plano",INDEX(pl_tag,G2011)))</f>
        <v/>
      </c>
      <c r="I2011" s="30">
        <f>IF(N(G2011)=0,"",INDEX(pl_atividade,G2011))</f>
        <v/>
      </c>
      <c r="J2011" s="50">
        <f>IF(N(G2011)=0,"",INDEX(pl_especialidade,G2011))</f>
        <v/>
      </c>
      <c r="K2011" s="28">
        <f>IF(N(G2011)=0,"",INDEX(pl_duracao,G2011))</f>
        <v/>
      </c>
      <c r="L2011" s="39">
        <f>IF(ISNUMBER(C2011),YEAR(C2011),"")</f>
        <v/>
      </c>
      <c r="M2011" s="39">
        <f>IF(ISNUMBER(C2011),MONTH(C2011),"")</f>
        <v/>
      </c>
      <c r="N2011" s="23">
        <f>IF(L2011="","",IF(NOT(ISNUMBER(crono_ano)),"Informe o ano",IF(L2011&lt;crono_ano,"Antes do ano",IF(L2011&gt;crono_ano,"Depois do ano","No ano"))))</f>
        <v/>
      </c>
      <c r="O2011" s="39">
        <f>IF(F2011="","",IF(COUNTIF(F$7:F2011,F2011)=1,1,0))</f>
        <v/>
      </c>
      <c r="P2011" s="39">
        <f>IF(A2011&amp;B2011&amp;C2011="","",IF(AND(O2011=1,N(G2011)&gt;0),IF(INDEX(pl_ativa,MAX(1,N(G2011)))="Sim",1,0),0))</f>
        <v/>
      </c>
      <c r="Q2011" s="39">
        <f>IF(F2011="","",COUNTIFS(ex_chave_oc,F2011,ex_cancelada,"&lt;&gt;Sim"))</f>
        <v/>
      </c>
      <c r="R2011" s="51">
        <f>IF(P2011="","",IF(AND(P2011=1,N(Q2011)&gt;0),1,0))</f>
        <v/>
      </c>
      <c r="S2011" s="30">
        <f>IF(P2011="","",IF(F2011="","ERRO: data prevista ausente ou inválida",IF(O2011=0,"Duplicada: contada uma vez",IF(N(G2011)=0,"ERRO: tarefa fora do Plano Mestre",IF(P2011=0,"Tarefa retirada do plano: não conta","OK")))))</f>
        <v/>
      </c>
    </row>
    <row r="2012">
      <c r="A2012" s="29" t="n"/>
      <c r="B2012" s="25" t="n"/>
      <c r="C2012" s="49" t="n"/>
      <c r="D2012" s="29" t="n"/>
      <c r="E2012" s="23">
        <f>IF(OR(A2012="",B2012=""),"",A2012&amp;"|"&amp;B2012)</f>
        <v/>
      </c>
      <c r="F2012" s="30">
        <f>IF(OR(E2012="",NOT(ISNUMBER(C2012))),"",E2012&amp;"|"&amp;YEAR(C2012)&amp;"-"&amp;RIGHT("0"&amp;MONTH(C2012),2)&amp;"-"&amp;RIGHT("0"&amp;DAY(C2012),2))</f>
        <v/>
      </c>
      <c r="G2012" s="26">
        <f>IF(E2012="","",IFERROR(MATCH(E2012,pl_chave,0),0))</f>
        <v/>
      </c>
      <c r="H2012" s="23">
        <f>IF(G2012="","",IF(G2012=0,"Tarefa fora do plano",INDEX(pl_tag,G2012)))</f>
        <v/>
      </c>
      <c r="I2012" s="30">
        <f>IF(N(G2012)=0,"",INDEX(pl_atividade,G2012))</f>
        <v/>
      </c>
      <c r="J2012" s="50">
        <f>IF(N(G2012)=0,"",INDEX(pl_especialidade,G2012))</f>
        <v/>
      </c>
      <c r="K2012" s="28">
        <f>IF(N(G2012)=0,"",INDEX(pl_duracao,G2012))</f>
        <v/>
      </c>
      <c r="L2012" s="39">
        <f>IF(ISNUMBER(C2012),YEAR(C2012),"")</f>
        <v/>
      </c>
      <c r="M2012" s="39">
        <f>IF(ISNUMBER(C2012),MONTH(C2012),"")</f>
        <v/>
      </c>
      <c r="N2012" s="23">
        <f>IF(L2012="","",IF(NOT(ISNUMBER(crono_ano)),"Informe o ano",IF(L2012&lt;crono_ano,"Antes do ano",IF(L2012&gt;crono_ano,"Depois do ano","No ano"))))</f>
        <v/>
      </c>
      <c r="O2012" s="39">
        <f>IF(F2012="","",IF(COUNTIF(F$7:F2012,F2012)=1,1,0))</f>
        <v/>
      </c>
      <c r="P2012" s="39">
        <f>IF(A2012&amp;B2012&amp;C2012="","",IF(AND(O2012=1,N(G2012)&gt;0),IF(INDEX(pl_ativa,MAX(1,N(G2012)))="Sim",1,0),0))</f>
        <v/>
      </c>
      <c r="Q2012" s="39">
        <f>IF(F2012="","",COUNTIFS(ex_chave_oc,F2012,ex_cancelada,"&lt;&gt;Sim"))</f>
        <v/>
      </c>
      <c r="R2012" s="51">
        <f>IF(P2012="","",IF(AND(P2012=1,N(Q2012)&gt;0),1,0))</f>
        <v/>
      </c>
      <c r="S2012" s="30">
        <f>IF(P2012="","",IF(F2012="","ERRO: data prevista ausente ou inválida",IF(O2012=0,"Duplicada: contada uma vez",IF(N(G2012)=0,"ERRO: tarefa fora do Plano Mestre",IF(P2012=0,"Tarefa retirada do plano: não conta","OK")))))</f>
        <v/>
      </c>
    </row>
    <row r="2013">
      <c r="A2013" s="29" t="n"/>
      <c r="B2013" s="25" t="n"/>
      <c r="C2013" s="49" t="n"/>
      <c r="D2013" s="29" t="n"/>
      <c r="E2013" s="23">
        <f>IF(OR(A2013="",B2013=""),"",A2013&amp;"|"&amp;B2013)</f>
        <v/>
      </c>
      <c r="F2013" s="30">
        <f>IF(OR(E2013="",NOT(ISNUMBER(C2013))),"",E2013&amp;"|"&amp;YEAR(C2013)&amp;"-"&amp;RIGHT("0"&amp;MONTH(C2013),2)&amp;"-"&amp;RIGHT("0"&amp;DAY(C2013),2))</f>
        <v/>
      </c>
      <c r="G2013" s="26">
        <f>IF(E2013="","",IFERROR(MATCH(E2013,pl_chave,0),0))</f>
        <v/>
      </c>
      <c r="H2013" s="23">
        <f>IF(G2013="","",IF(G2013=0,"Tarefa fora do plano",INDEX(pl_tag,G2013)))</f>
        <v/>
      </c>
      <c r="I2013" s="30">
        <f>IF(N(G2013)=0,"",INDEX(pl_atividade,G2013))</f>
        <v/>
      </c>
      <c r="J2013" s="50">
        <f>IF(N(G2013)=0,"",INDEX(pl_especialidade,G2013))</f>
        <v/>
      </c>
      <c r="K2013" s="28">
        <f>IF(N(G2013)=0,"",INDEX(pl_duracao,G2013))</f>
        <v/>
      </c>
      <c r="L2013" s="39">
        <f>IF(ISNUMBER(C2013),YEAR(C2013),"")</f>
        <v/>
      </c>
      <c r="M2013" s="39">
        <f>IF(ISNUMBER(C2013),MONTH(C2013),"")</f>
        <v/>
      </c>
      <c r="N2013" s="23">
        <f>IF(L2013="","",IF(NOT(ISNUMBER(crono_ano)),"Informe o ano",IF(L2013&lt;crono_ano,"Antes do ano",IF(L2013&gt;crono_ano,"Depois do ano","No ano"))))</f>
        <v/>
      </c>
      <c r="O2013" s="39">
        <f>IF(F2013="","",IF(COUNTIF(F$7:F2013,F2013)=1,1,0))</f>
        <v/>
      </c>
      <c r="P2013" s="39">
        <f>IF(A2013&amp;B2013&amp;C2013="","",IF(AND(O2013=1,N(G2013)&gt;0),IF(INDEX(pl_ativa,MAX(1,N(G2013)))="Sim",1,0),0))</f>
        <v/>
      </c>
      <c r="Q2013" s="39">
        <f>IF(F2013="","",COUNTIFS(ex_chave_oc,F2013,ex_cancelada,"&lt;&gt;Sim"))</f>
        <v/>
      </c>
      <c r="R2013" s="51">
        <f>IF(P2013="","",IF(AND(P2013=1,N(Q2013)&gt;0),1,0))</f>
        <v/>
      </c>
      <c r="S2013" s="30">
        <f>IF(P2013="","",IF(F2013="","ERRO: data prevista ausente ou inválida",IF(O2013=0,"Duplicada: contada uma vez",IF(N(G2013)=0,"ERRO: tarefa fora do Plano Mestre",IF(P2013=0,"Tarefa retirada do plano: não conta","OK")))))</f>
        <v/>
      </c>
    </row>
    <row r="2014">
      <c r="A2014" s="29" t="n"/>
      <c r="B2014" s="25" t="n"/>
      <c r="C2014" s="49" t="n"/>
      <c r="D2014" s="29" t="n"/>
      <c r="E2014" s="23">
        <f>IF(OR(A2014="",B2014=""),"",A2014&amp;"|"&amp;B2014)</f>
        <v/>
      </c>
      <c r="F2014" s="30">
        <f>IF(OR(E2014="",NOT(ISNUMBER(C2014))),"",E2014&amp;"|"&amp;YEAR(C2014)&amp;"-"&amp;RIGHT("0"&amp;MONTH(C2014),2)&amp;"-"&amp;RIGHT("0"&amp;DAY(C2014),2))</f>
        <v/>
      </c>
      <c r="G2014" s="26">
        <f>IF(E2014="","",IFERROR(MATCH(E2014,pl_chave,0),0))</f>
        <v/>
      </c>
      <c r="H2014" s="23">
        <f>IF(G2014="","",IF(G2014=0,"Tarefa fora do plano",INDEX(pl_tag,G2014)))</f>
        <v/>
      </c>
      <c r="I2014" s="30">
        <f>IF(N(G2014)=0,"",INDEX(pl_atividade,G2014))</f>
        <v/>
      </c>
      <c r="J2014" s="50">
        <f>IF(N(G2014)=0,"",INDEX(pl_especialidade,G2014))</f>
        <v/>
      </c>
      <c r="K2014" s="28">
        <f>IF(N(G2014)=0,"",INDEX(pl_duracao,G2014))</f>
        <v/>
      </c>
      <c r="L2014" s="39">
        <f>IF(ISNUMBER(C2014),YEAR(C2014),"")</f>
        <v/>
      </c>
      <c r="M2014" s="39">
        <f>IF(ISNUMBER(C2014),MONTH(C2014),"")</f>
        <v/>
      </c>
      <c r="N2014" s="23">
        <f>IF(L2014="","",IF(NOT(ISNUMBER(crono_ano)),"Informe o ano",IF(L2014&lt;crono_ano,"Antes do ano",IF(L2014&gt;crono_ano,"Depois do ano","No ano"))))</f>
        <v/>
      </c>
      <c r="O2014" s="39">
        <f>IF(F2014="","",IF(COUNTIF(F$7:F2014,F2014)=1,1,0))</f>
        <v/>
      </c>
      <c r="P2014" s="39">
        <f>IF(A2014&amp;B2014&amp;C2014="","",IF(AND(O2014=1,N(G2014)&gt;0),IF(INDEX(pl_ativa,MAX(1,N(G2014)))="Sim",1,0),0))</f>
        <v/>
      </c>
      <c r="Q2014" s="39">
        <f>IF(F2014="","",COUNTIFS(ex_chave_oc,F2014,ex_cancelada,"&lt;&gt;Sim"))</f>
        <v/>
      </c>
      <c r="R2014" s="51">
        <f>IF(P2014="","",IF(AND(P2014=1,N(Q2014)&gt;0),1,0))</f>
        <v/>
      </c>
      <c r="S2014" s="30">
        <f>IF(P2014="","",IF(F2014="","ERRO: data prevista ausente ou inválida",IF(O2014=0,"Duplicada: contada uma vez",IF(N(G2014)=0,"ERRO: tarefa fora do Plano Mestre",IF(P2014=0,"Tarefa retirada do plano: não conta","OK")))))</f>
        <v/>
      </c>
    </row>
    <row r="2015">
      <c r="A2015" s="29" t="n"/>
      <c r="B2015" s="25" t="n"/>
      <c r="C2015" s="49" t="n"/>
      <c r="D2015" s="29" t="n"/>
      <c r="E2015" s="23">
        <f>IF(OR(A2015="",B2015=""),"",A2015&amp;"|"&amp;B2015)</f>
        <v/>
      </c>
      <c r="F2015" s="30">
        <f>IF(OR(E2015="",NOT(ISNUMBER(C2015))),"",E2015&amp;"|"&amp;YEAR(C2015)&amp;"-"&amp;RIGHT("0"&amp;MONTH(C2015),2)&amp;"-"&amp;RIGHT("0"&amp;DAY(C2015),2))</f>
        <v/>
      </c>
      <c r="G2015" s="26">
        <f>IF(E2015="","",IFERROR(MATCH(E2015,pl_chave,0),0))</f>
        <v/>
      </c>
      <c r="H2015" s="23">
        <f>IF(G2015="","",IF(G2015=0,"Tarefa fora do plano",INDEX(pl_tag,G2015)))</f>
        <v/>
      </c>
      <c r="I2015" s="30">
        <f>IF(N(G2015)=0,"",INDEX(pl_atividade,G2015))</f>
        <v/>
      </c>
      <c r="J2015" s="50">
        <f>IF(N(G2015)=0,"",INDEX(pl_especialidade,G2015))</f>
        <v/>
      </c>
      <c r="K2015" s="28">
        <f>IF(N(G2015)=0,"",INDEX(pl_duracao,G2015))</f>
        <v/>
      </c>
      <c r="L2015" s="39">
        <f>IF(ISNUMBER(C2015),YEAR(C2015),"")</f>
        <v/>
      </c>
      <c r="M2015" s="39">
        <f>IF(ISNUMBER(C2015),MONTH(C2015),"")</f>
        <v/>
      </c>
      <c r="N2015" s="23">
        <f>IF(L2015="","",IF(NOT(ISNUMBER(crono_ano)),"Informe o ano",IF(L2015&lt;crono_ano,"Antes do ano",IF(L2015&gt;crono_ano,"Depois do ano","No ano"))))</f>
        <v/>
      </c>
      <c r="O2015" s="39">
        <f>IF(F2015="","",IF(COUNTIF(F$7:F2015,F2015)=1,1,0))</f>
        <v/>
      </c>
      <c r="P2015" s="39">
        <f>IF(A2015&amp;B2015&amp;C2015="","",IF(AND(O2015=1,N(G2015)&gt;0),IF(INDEX(pl_ativa,MAX(1,N(G2015)))="Sim",1,0),0))</f>
        <v/>
      </c>
      <c r="Q2015" s="39">
        <f>IF(F2015="","",COUNTIFS(ex_chave_oc,F2015,ex_cancelada,"&lt;&gt;Sim"))</f>
        <v/>
      </c>
      <c r="R2015" s="51">
        <f>IF(P2015="","",IF(AND(P2015=1,N(Q2015)&gt;0),1,0))</f>
        <v/>
      </c>
      <c r="S2015" s="30">
        <f>IF(P2015="","",IF(F2015="","ERRO: data prevista ausente ou inválida",IF(O2015=0,"Duplicada: contada uma vez",IF(N(G2015)=0,"ERRO: tarefa fora do Plano Mestre",IF(P2015=0,"Tarefa retirada do plano: não conta","OK")))))</f>
        <v/>
      </c>
    </row>
    <row r="2016">
      <c r="A2016" s="29" t="n"/>
      <c r="B2016" s="25" t="n"/>
      <c r="C2016" s="49" t="n"/>
      <c r="D2016" s="29" t="n"/>
      <c r="E2016" s="23">
        <f>IF(OR(A2016="",B2016=""),"",A2016&amp;"|"&amp;B2016)</f>
        <v/>
      </c>
      <c r="F2016" s="30">
        <f>IF(OR(E2016="",NOT(ISNUMBER(C2016))),"",E2016&amp;"|"&amp;YEAR(C2016)&amp;"-"&amp;RIGHT("0"&amp;MONTH(C2016),2)&amp;"-"&amp;RIGHT("0"&amp;DAY(C2016),2))</f>
        <v/>
      </c>
      <c r="G2016" s="26">
        <f>IF(E2016="","",IFERROR(MATCH(E2016,pl_chave,0),0))</f>
        <v/>
      </c>
      <c r="H2016" s="23">
        <f>IF(G2016="","",IF(G2016=0,"Tarefa fora do plano",INDEX(pl_tag,G2016)))</f>
        <v/>
      </c>
      <c r="I2016" s="30">
        <f>IF(N(G2016)=0,"",INDEX(pl_atividade,G2016))</f>
        <v/>
      </c>
      <c r="J2016" s="50">
        <f>IF(N(G2016)=0,"",INDEX(pl_especialidade,G2016))</f>
        <v/>
      </c>
      <c r="K2016" s="28">
        <f>IF(N(G2016)=0,"",INDEX(pl_duracao,G2016))</f>
        <v/>
      </c>
      <c r="L2016" s="39">
        <f>IF(ISNUMBER(C2016),YEAR(C2016),"")</f>
        <v/>
      </c>
      <c r="M2016" s="39">
        <f>IF(ISNUMBER(C2016),MONTH(C2016),"")</f>
        <v/>
      </c>
      <c r="N2016" s="23">
        <f>IF(L2016="","",IF(NOT(ISNUMBER(crono_ano)),"Informe o ano",IF(L2016&lt;crono_ano,"Antes do ano",IF(L2016&gt;crono_ano,"Depois do ano","No ano"))))</f>
        <v/>
      </c>
      <c r="O2016" s="39">
        <f>IF(F2016="","",IF(COUNTIF(F$7:F2016,F2016)=1,1,0))</f>
        <v/>
      </c>
      <c r="P2016" s="39">
        <f>IF(A2016&amp;B2016&amp;C2016="","",IF(AND(O2016=1,N(G2016)&gt;0),IF(INDEX(pl_ativa,MAX(1,N(G2016)))="Sim",1,0),0))</f>
        <v/>
      </c>
      <c r="Q2016" s="39">
        <f>IF(F2016="","",COUNTIFS(ex_chave_oc,F2016,ex_cancelada,"&lt;&gt;Sim"))</f>
        <v/>
      </c>
      <c r="R2016" s="51">
        <f>IF(P2016="","",IF(AND(P2016=1,N(Q2016)&gt;0),1,0))</f>
        <v/>
      </c>
      <c r="S2016" s="30">
        <f>IF(P2016="","",IF(F2016="","ERRO: data prevista ausente ou inválida",IF(O2016=0,"Duplicada: contada uma vez",IF(N(G2016)=0,"ERRO: tarefa fora do Plano Mestre",IF(P2016=0,"Tarefa retirada do plano: não conta","OK")))))</f>
        <v/>
      </c>
    </row>
    <row r="2017">
      <c r="A2017" s="29" t="n"/>
      <c r="B2017" s="25" t="n"/>
      <c r="C2017" s="49" t="n"/>
      <c r="D2017" s="29" t="n"/>
      <c r="E2017" s="23">
        <f>IF(OR(A2017="",B2017=""),"",A2017&amp;"|"&amp;B2017)</f>
        <v/>
      </c>
      <c r="F2017" s="30">
        <f>IF(OR(E2017="",NOT(ISNUMBER(C2017))),"",E2017&amp;"|"&amp;YEAR(C2017)&amp;"-"&amp;RIGHT("0"&amp;MONTH(C2017),2)&amp;"-"&amp;RIGHT("0"&amp;DAY(C2017),2))</f>
        <v/>
      </c>
      <c r="G2017" s="26">
        <f>IF(E2017="","",IFERROR(MATCH(E2017,pl_chave,0),0))</f>
        <v/>
      </c>
      <c r="H2017" s="23">
        <f>IF(G2017="","",IF(G2017=0,"Tarefa fora do plano",INDEX(pl_tag,G2017)))</f>
        <v/>
      </c>
      <c r="I2017" s="30">
        <f>IF(N(G2017)=0,"",INDEX(pl_atividade,G2017))</f>
        <v/>
      </c>
      <c r="J2017" s="50">
        <f>IF(N(G2017)=0,"",INDEX(pl_especialidade,G2017))</f>
        <v/>
      </c>
      <c r="K2017" s="28">
        <f>IF(N(G2017)=0,"",INDEX(pl_duracao,G2017))</f>
        <v/>
      </c>
      <c r="L2017" s="39">
        <f>IF(ISNUMBER(C2017),YEAR(C2017),"")</f>
        <v/>
      </c>
      <c r="M2017" s="39">
        <f>IF(ISNUMBER(C2017),MONTH(C2017),"")</f>
        <v/>
      </c>
      <c r="N2017" s="23">
        <f>IF(L2017="","",IF(NOT(ISNUMBER(crono_ano)),"Informe o ano",IF(L2017&lt;crono_ano,"Antes do ano",IF(L2017&gt;crono_ano,"Depois do ano","No ano"))))</f>
        <v/>
      </c>
      <c r="O2017" s="39">
        <f>IF(F2017="","",IF(COUNTIF(F$7:F2017,F2017)=1,1,0))</f>
        <v/>
      </c>
      <c r="P2017" s="39">
        <f>IF(A2017&amp;B2017&amp;C2017="","",IF(AND(O2017=1,N(G2017)&gt;0),IF(INDEX(pl_ativa,MAX(1,N(G2017)))="Sim",1,0),0))</f>
        <v/>
      </c>
      <c r="Q2017" s="39">
        <f>IF(F2017="","",COUNTIFS(ex_chave_oc,F2017,ex_cancelada,"&lt;&gt;Sim"))</f>
        <v/>
      </c>
      <c r="R2017" s="51">
        <f>IF(P2017="","",IF(AND(P2017=1,N(Q2017)&gt;0),1,0))</f>
        <v/>
      </c>
      <c r="S2017" s="30">
        <f>IF(P2017="","",IF(F2017="","ERRO: data prevista ausente ou inválida",IF(O2017=0,"Duplicada: contada uma vez",IF(N(G2017)=0,"ERRO: tarefa fora do Plano Mestre",IF(P2017=0,"Tarefa retirada do plano: não conta","OK")))))</f>
        <v/>
      </c>
    </row>
    <row r="2018">
      <c r="A2018" s="29" t="n"/>
      <c r="B2018" s="25" t="n"/>
      <c r="C2018" s="49" t="n"/>
      <c r="D2018" s="29" t="n"/>
      <c r="E2018" s="23">
        <f>IF(OR(A2018="",B2018=""),"",A2018&amp;"|"&amp;B2018)</f>
        <v/>
      </c>
      <c r="F2018" s="30">
        <f>IF(OR(E2018="",NOT(ISNUMBER(C2018))),"",E2018&amp;"|"&amp;YEAR(C2018)&amp;"-"&amp;RIGHT("0"&amp;MONTH(C2018),2)&amp;"-"&amp;RIGHT("0"&amp;DAY(C2018),2))</f>
        <v/>
      </c>
      <c r="G2018" s="26">
        <f>IF(E2018="","",IFERROR(MATCH(E2018,pl_chave,0),0))</f>
        <v/>
      </c>
      <c r="H2018" s="23">
        <f>IF(G2018="","",IF(G2018=0,"Tarefa fora do plano",INDEX(pl_tag,G2018)))</f>
        <v/>
      </c>
      <c r="I2018" s="30">
        <f>IF(N(G2018)=0,"",INDEX(pl_atividade,G2018))</f>
        <v/>
      </c>
      <c r="J2018" s="50">
        <f>IF(N(G2018)=0,"",INDEX(pl_especialidade,G2018))</f>
        <v/>
      </c>
      <c r="K2018" s="28">
        <f>IF(N(G2018)=0,"",INDEX(pl_duracao,G2018))</f>
        <v/>
      </c>
      <c r="L2018" s="39">
        <f>IF(ISNUMBER(C2018),YEAR(C2018),"")</f>
        <v/>
      </c>
      <c r="M2018" s="39">
        <f>IF(ISNUMBER(C2018),MONTH(C2018),"")</f>
        <v/>
      </c>
      <c r="N2018" s="23">
        <f>IF(L2018="","",IF(NOT(ISNUMBER(crono_ano)),"Informe o ano",IF(L2018&lt;crono_ano,"Antes do ano",IF(L2018&gt;crono_ano,"Depois do ano","No ano"))))</f>
        <v/>
      </c>
      <c r="O2018" s="39">
        <f>IF(F2018="","",IF(COUNTIF(F$7:F2018,F2018)=1,1,0))</f>
        <v/>
      </c>
      <c r="P2018" s="39">
        <f>IF(A2018&amp;B2018&amp;C2018="","",IF(AND(O2018=1,N(G2018)&gt;0),IF(INDEX(pl_ativa,MAX(1,N(G2018)))="Sim",1,0),0))</f>
        <v/>
      </c>
      <c r="Q2018" s="39">
        <f>IF(F2018="","",COUNTIFS(ex_chave_oc,F2018,ex_cancelada,"&lt;&gt;Sim"))</f>
        <v/>
      </c>
      <c r="R2018" s="51">
        <f>IF(P2018="","",IF(AND(P2018=1,N(Q2018)&gt;0),1,0))</f>
        <v/>
      </c>
      <c r="S2018" s="30">
        <f>IF(P2018="","",IF(F2018="","ERRO: data prevista ausente ou inválida",IF(O2018=0,"Duplicada: contada uma vez",IF(N(G2018)=0,"ERRO: tarefa fora do Plano Mestre",IF(P2018=0,"Tarefa retirada do plano: não conta","OK")))))</f>
        <v/>
      </c>
    </row>
    <row r="2019">
      <c r="A2019" s="29" t="n"/>
      <c r="B2019" s="25" t="n"/>
      <c r="C2019" s="49" t="n"/>
      <c r="D2019" s="29" t="n"/>
      <c r="E2019" s="23">
        <f>IF(OR(A2019="",B2019=""),"",A2019&amp;"|"&amp;B2019)</f>
        <v/>
      </c>
      <c r="F2019" s="30">
        <f>IF(OR(E2019="",NOT(ISNUMBER(C2019))),"",E2019&amp;"|"&amp;YEAR(C2019)&amp;"-"&amp;RIGHT("0"&amp;MONTH(C2019),2)&amp;"-"&amp;RIGHT("0"&amp;DAY(C2019),2))</f>
        <v/>
      </c>
      <c r="G2019" s="26">
        <f>IF(E2019="","",IFERROR(MATCH(E2019,pl_chave,0),0))</f>
        <v/>
      </c>
      <c r="H2019" s="23">
        <f>IF(G2019="","",IF(G2019=0,"Tarefa fora do plano",INDEX(pl_tag,G2019)))</f>
        <v/>
      </c>
      <c r="I2019" s="30">
        <f>IF(N(G2019)=0,"",INDEX(pl_atividade,G2019))</f>
        <v/>
      </c>
      <c r="J2019" s="50">
        <f>IF(N(G2019)=0,"",INDEX(pl_especialidade,G2019))</f>
        <v/>
      </c>
      <c r="K2019" s="28">
        <f>IF(N(G2019)=0,"",INDEX(pl_duracao,G2019))</f>
        <v/>
      </c>
      <c r="L2019" s="39">
        <f>IF(ISNUMBER(C2019),YEAR(C2019),"")</f>
        <v/>
      </c>
      <c r="M2019" s="39">
        <f>IF(ISNUMBER(C2019),MONTH(C2019),"")</f>
        <v/>
      </c>
      <c r="N2019" s="23">
        <f>IF(L2019="","",IF(NOT(ISNUMBER(crono_ano)),"Informe o ano",IF(L2019&lt;crono_ano,"Antes do ano",IF(L2019&gt;crono_ano,"Depois do ano","No ano"))))</f>
        <v/>
      </c>
      <c r="O2019" s="39">
        <f>IF(F2019="","",IF(COUNTIF(F$7:F2019,F2019)=1,1,0))</f>
        <v/>
      </c>
      <c r="P2019" s="39">
        <f>IF(A2019&amp;B2019&amp;C2019="","",IF(AND(O2019=1,N(G2019)&gt;0),IF(INDEX(pl_ativa,MAX(1,N(G2019)))="Sim",1,0),0))</f>
        <v/>
      </c>
      <c r="Q2019" s="39">
        <f>IF(F2019="","",COUNTIFS(ex_chave_oc,F2019,ex_cancelada,"&lt;&gt;Sim"))</f>
        <v/>
      </c>
      <c r="R2019" s="51">
        <f>IF(P2019="","",IF(AND(P2019=1,N(Q2019)&gt;0),1,0))</f>
        <v/>
      </c>
      <c r="S2019" s="30">
        <f>IF(P2019="","",IF(F2019="","ERRO: data prevista ausente ou inválida",IF(O2019=0,"Duplicada: contada uma vez",IF(N(G2019)=0,"ERRO: tarefa fora do Plano Mestre",IF(P2019=0,"Tarefa retirada do plano: não conta","OK")))))</f>
        <v/>
      </c>
    </row>
    <row r="2020">
      <c r="A2020" s="29" t="n"/>
      <c r="B2020" s="25" t="n"/>
      <c r="C2020" s="49" t="n"/>
      <c r="D2020" s="29" t="n"/>
      <c r="E2020" s="23">
        <f>IF(OR(A2020="",B2020=""),"",A2020&amp;"|"&amp;B2020)</f>
        <v/>
      </c>
      <c r="F2020" s="30">
        <f>IF(OR(E2020="",NOT(ISNUMBER(C2020))),"",E2020&amp;"|"&amp;YEAR(C2020)&amp;"-"&amp;RIGHT("0"&amp;MONTH(C2020),2)&amp;"-"&amp;RIGHT("0"&amp;DAY(C2020),2))</f>
        <v/>
      </c>
      <c r="G2020" s="26">
        <f>IF(E2020="","",IFERROR(MATCH(E2020,pl_chave,0),0))</f>
        <v/>
      </c>
      <c r="H2020" s="23">
        <f>IF(G2020="","",IF(G2020=0,"Tarefa fora do plano",INDEX(pl_tag,G2020)))</f>
        <v/>
      </c>
      <c r="I2020" s="30">
        <f>IF(N(G2020)=0,"",INDEX(pl_atividade,G2020))</f>
        <v/>
      </c>
      <c r="J2020" s="50">
        <f>IF(N(G2020)=0,"",INDEX(pl_especialidade,G2020))</f>
        <v/>
      </c>
      <c r="K2020" s="28">
        <f>IF(N(G2020)=0,"",INDEX(pl_duracao,G2020))</f>
        <v/>
      </c>
      <c r="L2020" s="39">
        <f>IF(ISNUMBER(C2020),YEAR(C2020),"")</f>
        <v/>
      </c>
      <c r="M2020" s="39">
        <f>IF(ISNUMBER(C2020),MONTH(C2020),"")</f>
        <v/>
      </c>
      <c r="N2020" s="23">
        <f>IF(L2020="","",IF(NOT(ISNUMBER(crono_ano)),"Informe o ano",IF(L2020&lt;crono_ano,"Antes do ano",IF(L2020&gt;crono_ano,"Depois do ano","No ano"))))</f>
        <v/>
      </c>
      <c r="O2020" s="39">
        <f>IF(F2020="","",IF(COUNTIF(F$7:F2020,F2020)=1,1,0))</f>
        <v/>
      </c>
      <c r="P2020" s="39">
        <f>IF(A2020&amp;B2020&amp;C2020="","",IF(AND(O2020=1,N(G2020)&gt;0),IF(INDEX(pl_ativa,MAX(1,N(G2020)))="Sim",1,0),0))</f>
        <v/>
      </c>
      <c r="Q2020" s="39">
        <f>IF(F2020="","",COUNTIFS(ex_chave_oc,F2020,ex_cancelada,"&lt;&gt;Sim"))</f>
        <v/>
      </c>
      <c r="R2020" s="51">
        <f>IF(P2020="","",IF(AND(P2020=1,N(Q2020)&gt;0),1,0))</f>
        <v/>
      </c>
      <c r="S2020" s="30">
        <f>IF(P2020="","",IF(F2020="","ERRO: data prevista ausente ou inválida",IF(O2020=0,"Duplicada: contada uma vez",IF(N(G2020)=0,"ERRO: tarefa fora do Plano Mestre",IF(P2020=0,"Tarefa retirada do plano: não conta","OK")))))</f>
        <v/>
      </c>
    </row>
    <row r="2021">
      <c r="A2021" s="29" t="n"/>
      <c r="B2021" s="25" t="n"/>
      <c r="C2021" s="49" t="n"/>
      <c r="D2021" s="29" t="n"/>
      <c r="E2021" s="23">
        <f>IF(OR(A2021="",B2021=""),"",A2021&amp;"|"&amp;B2021)</f>
        <v/>
      </c>
      <c r="F2021" s="30">
        <f>IF(OR(E2021="",NOT(ISNUMBER(C2021))),"",E2021&amp;"|"&amp;YEAR(C2021)&amp;"-"&amp;RIGHT("0"&amp;MONTH(C2021),2)&amp;"-"&amp;RIGHT("0"&amp;DAY(C2021),2))</f>
        <v/>
      </c>
      <c r="G2021" s="26">
        <f>IF(E2021="","",IFERROR(MATCH(E2021,pl_chave,0),0))</f>
        <v/>
      </c>
      <c r="H2021" s="23">
        <f>IF(G2021="","",IF(G2021=0,"Tarefa fora do plano",INDEX(pl_tag,G2021)))</f>
        <v/>
      </c>
      <c r="I2021" s="30">
        <f>IF(N(G2021)=0,"",INDEX(pl_atividade,G2021))</f>
        <v/>
      </c>
      <c r="J2021" s="50">
        <f>IF(N(G2021)=0,"",INDEX(pl_especialidade,G2021))</f>
        <v/>
      </c>
      <c r="K2021" s="28">
        <f>IF(N(G2021)=0,"",INDEX(pl_duracao,G2021))</f>
        <v/>
      </c>
      <c r="L2021" s="39">
        <f>IF(ISNUMBER(C2021),YEAR(C2021),"")</f>
        <v/>
      </c>
      <c r="M2021" s="39">
        <f>IF(ISNUMBER(C2021),MONTH(C2021),"")</f>
        <v/>
      </c>
      <c r="N2021" s="23">
        <f>IF(L2021="","",IF(NOT(ISNUMBER(crono_ano)),"Informe o ano",IF(L2021&lt;crono_ano,"Antes do ano",IF(L2021&gt;crono_ano,"Depois do ano","No ano"))))</f>
        <v/>
      </c>
      <c r="O2021" s="39">
        <f>IF(F2021="","",IF(COUNTIF(F$7:F2021,F2021)=1,1,0))</f>
        <v/>
      </c>
      <c r="P2021" s="39">
        <f>IF(A2021&amp;B2021&amp;C2021="","",IF(AND(O2021=1,N(G2021)&gt;0),IF(INDEX(pl_ativa,MAX(1,N(G2021)))="Sim",1,0),0))</f>
        <v/>
      </c>
      <c r="Q2021" s="39">
        <f>IF(F2021="","",COUNTIFS(ex_chave_oc,F2021,ex_cancelada,"&lt;&gt;Sim"))</f>
        <v/>
      </c>
      <c r="R2021" s="51">
        <f>IF(P2021="","",IF(AND(P2021=1,N(Q2021)&gt;0),1,0))</f>
        <v/>
      </c>
      <c r="S2021" s="30">
        <f>IF(P2021="","",IF(F2021="","ERRO: data prevista ausente ou inválida",IF(O2021=0,"Duplicada: contada uma vez",IF(N(G2021)=0,"ERRO: tarefa fora do Plano Mestre",IF(P2021=0,"Tarefa retirada do plano: não conta","OK")))))</f>
        <v/>
      </c>
    </row>
    <row r="2022">
      <c r="A2022" s="29" t="n"/>
      <c r="B2022" s="25" t="n"/>
      <c r="C2022" s="49" t="n"/>
      <c r="D2022" s="29" t="n"/>
      <c r="E2022" s="23">
        <f>IF(OR(A2022="",B2022=""),"",A2022&amp;"|"&amp;B2022)</f>
        <v/>
      </c>
      <c r="F2022" s="30">
        <f>IF(OR(E2022="",NOT(ISNUMBER(C2022))),"",E2022&amp;"|"&amp;YEAR(C2022)&amp;"-"&amp;RIGHT("0"&amp;MONTH(C2022),2)&amp;"-"&amp;RIGHT("0"&amp;DAY(C2022),2))</f>
        <v/>
      </c>
      <c r="G2022" s="26">
        <f>IF(E2022="","",IFERROR(MATCH(E2022,pl_chave,0),0))</f>
        <v/>
      </c>
      <c r="H2022" s="23">
        <f>IF(G2022="","",IF(G2022=0,"Tarefa fora do plano",INDEX(pl_tag,G2022)))</f>
        <v/>
      </c>
      <c r="I2022" s="30">
        <f>IF(N(G2022)=0,"",INDEX(pl_atividade,G2022))</f>
        <v/>
      </c>
      <c r="J2022" s="50">
        <f>IF(N(G2022)=0,"",INDEX(pl_especialidade,G2022))</f>
        <v/>
      </c>
      <c r="K2022" s="28">
        <f>IF(N(G2022)=0,"",INDEX(pl_duracao,G2022))</f>
        <v/>
      </c>
      <c r="L2022" s="39">
        <f>IF(ISNUMBER(C2022),YEAR(C2022),"")</f>
        <v/>
      </c>
      <c r="M2022" s="39">
        <f>IF(ISNUMBER(C2022),MONTH(C2022),"")</f>
        <v/>
      </c>
      <c r="N2022" s="23">
        <f>IF(L2022="","",IF(NOT(ISNUMBER(crono_ano)),"Informe o ano",IF(L2022&lt;crono_ano,"Antes do ano",IF(L2022&gt;crono_ano,"Depois do ano","No ano"))))</f>
        <v/>
      </c>
      <c r="O2022" s="39">
        <f>IF(F2022="","",IF(COUNTIF(F$7:F2022,F2022)=1,1,0))</f>
        <v/>
      </c>
      <c r="P2022" s="39">
        <f>IF(A2022&amp;B2022&amp;C2022="","",IF(AND(O2022=1,N(G2022)&gt;0),IF(INDEX(pl_ativa,MAX(1,N(G2022)))="Sim",1,0),0))</f>
        <v/>
      </c>
      <c r="Q2022" s="39">
        <f>IF(F2022="","",COUNTIFS(ex_chave_oc,F2022,ex_cancelada,"&lt;&gt;Sim"))</f>
        <v/>
      </c>
      <c r="R2022" s="51">
        <f>IF(P2022="","",IF(AND(P2022=1,N(Q2022)&gt;0),1,0))</f>
        <v/>
      </c>
      <c r="S2022" s="30">
        <f>IF(P2022="","",IF(F2022="","ERRO: data prevista ausente ou inválida",IF(O2022=0,"Duplicada: contada uma vez",IF(N(G2022)=0,"ERRO: tarefa fora do Plano Mestre",IF(P2022=0,"Tarefa retirada do plano: não conta","OK")))))</f>
        <v/>
      </c>
    </row>
    <row r="2023">
      <c r="A2023" s="29" t="n"/>
      <c r="B2023" s="25" t="n"/>
      <c r="C2023" s="49" t="n"/>
      <c r="D2023" s="29" t="n"/>
      <c r="E2023" s="23">
        <f>IF(OR(A2023="",B2023=""),"",A2023&amp;"|"&amp;B2023)</f>
        <v/>
      </c>
      <c r="F2023" s="30">
        <f>IF(OR(E2023="",NOT(ISNUMBER(C2023))),"",E2023&amp;"|"&amp;YEAR(C2023)&amp;"-"&amp;RIGHT("0"&amp;MONTH(C2023),2)&amp;"-"&amp;RIGHT("0"&amp;DAY(C2023),2))</f>
        <v/>
      </c>
      <c r="G2023" s="26">
        <f>IF(E2023="","",IFERROR(MATCH(E2023,pl_chave,0),0))</f>
        <v/>
      </c>
      <c r="H2023" s="23">
        <f>IF(G2023="","",IF(G2023=0,"Tarefa fora do plano",INDEX(pl_tag,G2023)))</f>
        <v/>
      </c>
      <c r="I2023" s="30">
        <f>IF(N(G2023)=0,"",INDEX(pl_atividade,G2023))</f>
        <v/>
      </c>
      <c r="J2023" s="50">
        <f>IF(N(G2023)=0,"",INDEX(pl_especialidade,G2023))</f>
        <v/>
      </c>
      <c r="K2023" s="28">
        <f>IF(N(G2023)=0,"",INDEX(pl_duracao,G2023))</f>
        <v/>
      </c>
      <c r="L2023" s="39">
        <f>IF(ISNUMBER(C2023),YEAR(C2023),"")</f>
        <v/>
      </c>
      <c r="M2023" s="39">
        <f>IF(ISNUMBER(C2023),MONTH(C2023),"")</f>
        <v/>
      </c>
      <c r="N2023" s="23">
        <f>IF(L2023="","",IF(NOT(ISNUMBER(crono_ano)),"Informe o ano",IF(L2023&lt;crono_ano,"Antes do ano",IF(L2023&gt;crono_ano,"Depois do ano","No ano"))))</f>
        <v/>
      </c>
      <c r="O2023" s="39">
        <f>IF(F2023="","",IF(COUNTIF(F$7:F2023,F2023)=1,1,0))</f>
        <v/>
      </c>
      <c r="P2023" s="39">
        <f>IF(A2023&amp;B2023&amp;C2023="","",IF(AND(O2023=1,N(G2023)&gt;0),IF(INDEX(pl_ativa,MAX(1,N(G2023)))="Sim",1,0),0))</f>
        <v/>
      </c>
      <c r="Q2023" s="39">
        <f>IF(F2023="","",COUNTIFS(ex_chave_oc,F2023,ex_cancelada,"&lt;&gt;Sim"))</f>
        <v/>
      </c>
      <c r="R2023" s="51">
        <f>IF(P2023="","",IF(AND(P2023=1,N(Q2023)&gt;0),1,0))</f>
        <v/>
      </c>
      <c r="S2023" s="30">
        <f>IF(P2023="","",IF(F2023="","ERRO: data prevista ausente ou inválida",IF(O2023=0,"Duplicada: contada uma vez",IF(N(G2023)=0,"ERRO: tarefa fora do Plano Mestre",IF(P2023=0,"Tarefa retirada do plano: não conta","OK")))))</f>
        <v/>
      </c>
    </row>
    <row r="2024">
      <c r="A2024" s="29" t="n"/>
      <c r="B2024" s="25" t="n"/>
      <c r="C2024" s="49" t="n"/>
      <c r="D2024" s="29" t="n"/>
      <c r="E2024" s="23">
        <f>IF(OR(A2024="",B2024=""),"",A2024&amp;"|"&amp;B2024)</f>
        <v/>
      </c>
      <c r="F2024" s="30">
        <f>IF(OR(E2024="",NOT(ISNUMBER(C2024))),"",E2024&amp;"|"&amp;YEAR(C2024)&amp;"-"&amp;RIGHT("0"&amp;MONTH(C2024),2)&amp;"-"&amp;RIGHT("0"&amp;DAY(C2024),2))</f>
        <v/>
      </c>
      <c r="G2024" s="26">
        <f>IF(E2024="","",IFERROR(MATCH(E2024,pl_chave,0),0))</f>
        <v/>
      </c>
      <c r="H2024" s="23">
        <f>IF(G2024="","",IF(G2024=0,"Tarefa fora do plano",INDEX(pl_tag,G2024)))</f>
        <v/>
      </c>
      <c r="I2024" s="30">
        <f>IF(N(G2024)=0,"",INDEX(pl_atividade,G2024))</f>
        <v/>
      </c>
      <c r="J2024" s="50">
        <f>IF(N(G2024)=0,"",INDEX(pl_especialidade,G2024))</f>
        <v/>
      </c>
      <c r="K2024" s="28">
        <f>IF(N(G2024)=0,"",INDEX(pl_duracao,G2024))</f>
        <v/>
      </c>
      <c r="L2024" s="39">
        <f>IF(ISNUMBER(C2024),YEAR(C2024),"")</f>
        <v/>
      </c>
      <c r="M2024" s="39">
        <f>IF(ISNUMBER(C2024),MONTH(C2024),"")</f>
        <v/>
      </c>
      <c r="N2024" s="23">
        <f>IF(L2024="","",IF(NOT(ISNUMBER(crono_ano)),"Informe o ano",IF(L2024&lt;crono_ano,"Antes do ano",IF(L2024&gt;crono_ano,"Depois do ano","No ano"))))</f>
        <v/>
      </c>
      <c r="O2024" s="39">
        <f>IF(F2024="","",IF(COUNTIF(F$7:F2024,F2024)=1,1,0))</f>
        <v/>
      </c>
      <c r="P2024" s="39">
        <f>IF(A2024&amp;B2024&amp;C2024="","",IF(AND(O2024=1,N(G2024)&gt;0),IF(INDEX(pl_ativa,MAX(1,N(G2024)))="Sim",1,0),0))</f>
        <v/>
      </c>
      <c r="Q2024" s="39">
        <f>IF(F2024="","",COUNTIFS(ex_chave_oc,F2024,ex_cancelada,"&lt;&gt;Sim"))</f>
        <v/>
      </c>
      <c r="R2024" s="51">
        <f>IF(P2024="","",IF(AND(P2024=1,N(Q2024)&gt;0),1,0))</f>
        <v/>
      </c>
      <c r="S2024" s="30">
        <f>IF(P2024="","",IF(F2024="","ERRO: data prevista ausente ou inválida",IF(O2024=0,"Duplicada: contada uma vez",IF(N(G2024)=0,"ERRO: tarefa fora do Plano Mestre",IF(P2024=0,"Tarefa retirada do plano: não conta","OK")))))</f>
        <v/>
      </c>
    </row>
    <row r="2025">
      <c r="A2025" s="29" t="n"/>
      <c r="B2025" s="25" t="n"/>
      <c r="C2025" s="49" t="n"/>
      <c r="D2025" s="29" t="n"/>
      <c r="E2025" s="23">
        <f>IF(OR(A2025="",B2025=""),"",A2025&amp;"|"&amp;B2025)</f>
        <v/>
      </c>
      <c r="F2025" s="30">
        <f>IF(OR(E2025="",NOT(ISNUMBER(C2025))),"",E2025&amp;"|"&amp;YEAR(C2025)&amp;"-"&amp;RIGHT("0"&amp;MONTH(C2025),2)&amp;"-"&amp;RIGHT("0"&amp;DAY(C2025),2))</f>
        <v/>
      </c>
      <c r="G2025" s="26">
        <f>IF(E2025="","",IFERROR(MATCH(E2025,pl_chave,0),0))</f>
        <v/>
      </c>
      <c r="H2025" s="23">
        <f>IF(G2025="","",IF(G2025=0,"Tarefa fora do plano",INDEX(pl_tag,G2025)))</f>
        <v/>
      </c>
      <c r="I2025" s="30">
        <f>IF(N(G2025)=0,"",INDEX(pl_atividade,G2025))</f>
        <v/>
      </c>
      <c r="J2025" s="50">
        <f>IF(N(G2025)=0,"",INDEX(pl_especialidade,G2025))</f>
        <v/>
      </c>
      <c r="K2025" s="28">
        <f>IF(N(G2025)=0,"",INDEX(pl_duracao,G2025))</f>
        <v/>
      </c>
      <c r="L2025" s="39">
        <f>IF(ISNUMBER(C2025),YEAR(C2025),"")</f>
        <v/>
      </c>
      <c r="M2025" s="39">
        <f>IF(ISNUMBER(C2025),MONTH(C2025),"")</f>
        <v/>
      </c>
      <c r="N2025" s="23">
        <f>IF(L2025="","",IF(NOT(ISNUMBER(crono_ano)),"Informe o ano",IF(L2025&lt;crono_ano,"Antes do ano",IF(L2025&gt;crono_ano,"Depois do ano","No ano"))))</f>
        <v/>
      </c>
      <c r="O2025" s="39">
        <f>IF(F2025="","",IF(COUNTIF(F$7:F2025,F2025)=1,1,0))</f>
        <v/>
      </c>
      <c r="P2025" s="39">
        <f>IF(A2025&amp;B2025&amp;C2025="","",IF(AND(O2025=1,N(G2025)&gt;0),IF(INDEX(pl_ativa,MAX(1,N(G2025)))="Sim",1,0),0))</f>
        <v/>
      </c>
      <c r="Q2025" s="39">
        <f>IF(F2025="","",COUNTIFS(ex_chave_oc,F2025,ex_cancelada,"&lt;&gt;Sim"))</f>
        <v/>
      </c>
      <c r="R2025" s="51">
        <f>IF(P2025="","",IF(AND(P2025=1,N(Q2025)&gt;0),1,0))</f>
        <v/>
      </c>
      <c r="S2025" s="30">
        <f>IF(P2025="","",IF(F2025="","ERRO: data prevista ausente ou inválida",IF(O2025=0,"Duplicada: contada uma vez",IF(N(G2025)=0,"ERRO: tarefa fora do Plano Mestre",IF(P2025=0,"Tarefa retirada do plano: não conta","OK")))))</f>
        <v/>
      </c>
    </row>
    <row r="2026">
      <c r="A2026" s="29" t="n"/>
      <c r="B2026" s="25" t="n"/>
      <c r="C2026" s="49" t="n"/>
      <c r="D2026" s="29" t="n"/>
      <c r="E2026" s="23">
        <f>IF(OR(A2026="",B2026=""),"",A2026&amp;"|"&amp;B2026)</f>
        <v/>
      </c>
      <c r="F2026" s="30">
        <f>IF(OR(E2026="",NOT(ISNUMBER(C2026))),"",E2026&amp;"|"&amp;YEAR(C2026)&amp;"-"&amp;RIGHT("0"&amp;MONTH(C2026),2)&amp;"-"&amp;RIGHT("0"&amp;DAY(C2026),2))</f>
        <v/>
      </c>
      <c r="G2026" s="26">
        <f>IF(E2026="","",IFERROR(MATCH(E2026,pl_chave,0),0))</f>
        <v/>
      </c>
      <c r="H2026" s="23">
        <f>IF(G2026="","",IF(G2026=0,"Tarefa fora do plano",INDEX(pl_tag,G2026)))</f>
        <v/>
      </c>
      <c r="I2026" s="30">
        <f>IF(N(G2026)=0,"",INDEX(pl_atividade,G2026))</f>
        <v/>
      </c>
      <c r="J2026" s="50">
        <f>IF(N(G2026)=0,"",INDEX(pl_especialidade,G2026))</f>
        <v/>
      </c>
      <c r="K2026" s="28">
        <f>IF(N(G2026)=0,"",INDEX(pl_duracao,G2026))</f>
        <v/>
      </c>
      <c r="L2026" s="39">
        <f>IF(ISNUMBER(C2026),YEAR(C2026),"")</f>
        <v/>
      </c>
      <c r="M2026" s="39">
        <f>IF(ISNUMBER(C2026),MONTH(C2026),"")</f>
        <v/>
      </c>
      <c r="N2026" s="23">
        <f>IF(L2026="","",IF(NOT(ISNUMBER(crono_ano)),"Informe o ano",IF(L2026&lt;crono_ano,"Antes do ano",IF(L2026&gt;crono_ano,"Depois do ano","No ano"))))</f>
        <v/>
      </c>
      <c r="O2026" s="39">
        <f>IF(F2026="","",IF(COUNTIF(F$7:F2026,F2026)=1,1,0))</f>
        <v/>
      </c>
      <c r="P2026" s="39">
        <f>IF(A2026&amp;B2026&amp;C2026="","",IF(AND(O2026=1,N(G2026)&gt;0),IF(INDEX(pl_ativa,MAX(1,N(G2026)))="Sim",1,0),0))</f>
        <v/>
      </c>
      <c r="Q2026" s="39">
        <f>IF(F2026="","",COUNTIFS(ex_chave_oc,F2026,ex_cancelada,"&lt;&gt;Sim"))</f>
        <v/>
      </c>
      <c r="R2026" s="51">
        <f>IF(P2026="","",IF(AND(P2026=1,N(Q2026)&gt;0),1,0))</f>
        <v/>
      </c>
      <c r="S2026" s="30">
        <f>IF(P2026="","",IF(F2026="","ERRO: data prevista ausente ou inválida",IF(O2026=0,"Duplicada: contada uma vez",IF(N(G2026)=0,"ERRO: tarefa fora do Plano Mestre",IF(P2026=0,"Tarefa retirada do plano: não conta","OK")))))</f>
        <v/>
      </c>
    </row>
    <row r="2027">
      <c r="A2027" s="29" t="n"/>
      <c r="B2027" s="25" t="n"/>
      <c r="C2027" s="49" t="n"/>
      <c r="D2027" s="29" t="n"/>
      <c r="E2027" s="23">
        <f>IF(OR(A2027="",B2027=""),"",A2027&amp;"|"&amp;B2027)</f>
        <v/>
      </c>
      <c r="F2027" s="30">
        <f>IF(OR(E2027="",NOT(ISNUMBER(C2027))),"",E2027&amp;"|"&amp;YEAR(C2027)&amp;"-"&amp;RIGHT("0"&amp;MONTH(C2027),2)&amp;"-"&amp;RIGHT("0"&amp;DAY(C2027),2))</f>
        <v/>
      </c>
      <c r="G2027" s="26">
        <f>IF(E2027="","",IFERROR(MATCH(E2027,pl_chave,0),0))</f>
        <v/>
      </c>
      <c r="H2027" s="23">
        <f>IF(G2027="","",IF(G2027=0,"Tarefa fora do plano",INDEX(pl_tag,G2027)))</f>
        <v/>
      </c>
      <c r="I2027" s="30">
        <f>IF(N(G2027)=0,"",INDEX(pl_atividade,G2027))</f>
        <v/>
      </c>
      <c r="J2027" s="50">
        <f>IF(N(G2027)=0,"",INDEX(pl_especialidade,G2027))</f>
        <v/>
      </c>
      <c r="K2027" s="28">
        <f>IF(N(G2027)=0,"",INDEX(pl_duracao,G2027))</f>
        <v/>
      </c>
      <c r="L2027" s="39">
        <f>IF(ISNUMBER(C2027),YEAR(C2027),"")</f>
        <v/>
      </c>
      <c r="M2027" s="39">
        <f>IF(ISNUMBER(C2027),MONTH(C2027),"")</f>
        <v/>
      </c>
      <c r="N2027" s="23">
        <f>IF(L2027="","",IF(NOT(ISNUMBER(crono_ano)),"Informe o ano",IF(L2027&lt;crono_ano,"Antes do ano",IF(L2027&gt;crono_ano,"Depois do ano","No ano"))))</f>
        <v/>
      </c>
      <c r="O2027" s="39">
        <f>IF(F2027="","",IF(COUNTIF(F$7:F2027,F2027)=1,1,0))</f>
        <v/>
      </c>
      <c r="P2027" s="39">
        <f>IF(A2027&amp;B2027&amp;C2027="","",IF(AND(O2027=1,N(G2027)&gt;0),IF(INDEX(pl_ativa,MAX(1,N(G2027)))="Sim",1,0),0))</f>
        <v/>
      </c>
      <c r="Q2027" s="39">
        <f>IF(F2027="","",COUNTIFS(ex_chave_oc,F2027,ex_cancelada,"&lt;&gt;Sim"))</f>
        <v/>
      </c>
      <c r="R2027" s="51">
        <f>IF(P2027="","",IF(AND(P2027=1,N(Q2027)&gt;0),1,0))</f>
        <v/>
      </c>
      <c r="S2027" s="30">
        <f>IF(P2027="","",IF(F2027="","ERRO: data prevista ausente ou inválida",IF(O2027=0,"Duplicada: contada uma vez",IF(N(G2027)=0,"ERRO: tarefa fora do Plano Mestre",IF(P2027=0,"Tarefa retirada do plano: não conta","OK")))))</f>
        <v/>
      </c>
    </row>
    <row r="2028">
      <c r="A2028" s="29" t="n"/>
      <c r="B2028" s="25" t="n"/>
      <c r="C2028" s="49" t="n"/>
      <c r="D2028" s="29" t="n"/>
      <c r="E2028" s="23">
        <f>IF(OR(A2028="",B2028=""),"",A2028&amp;"|"&amp;B2028)</f>
        <v/>
      </c>
      <c r="F2028" s="30">
        <f>IF(OR(E2028="",NOT(ISNUMBER(C2028))),"",E2028&amp;"|"&amp;YEAR(C2028)&amp;"-"&amp;RIGHT("0"&amp;MONTH(C2028),2)&amp;"-"&amp;RIGHT("0"&amp;DAY(C2028),2))</f>
        <v/>
      </c>
      <c r="G2028" s="26">
        <f>IF(E2028="","",IFERROR(MATCH(E2028,pl_chave,0),0))</f>
        <v/>
      </c>
      <c r="H2028" s="23">
        <f>IF(G2028="","",IF(G2028=0,"Tarefa fora do plano",INDEX(pl_tag,G2028)))</f>
        <v/>
      </c>
      <c r="I2028" s="30">
        <f>IF(N(G2028)=0,"",INDEX(pl_atividade,G2028))</f>
        <v/>
      </c>
      <c r="J2028" s="50">
        <f>IF(N(G2028)=0,"",INDEX(pl_especialidade,G2028))</f>
        <v/>
      </c>
      <c r="K2028" s="28">
        <f>IF(N(G2028)=0,"",INDEX(pl_duracao,G2028))</f>
        <v/>
      </c>
      <c r="L2028" s="39">
        <f>IF(ISNUMBER(C2028),YEAR(C2028),"")</f>
        <v/>
      </c>
      <c r="M2028" s="39">
        <f>IF(ISNUMBER(C2028),MONTH(C2028),"")</f>
        <v/>
      </c>
      <c r="N2028" s="23">
        <f>IF(L2028="","",IF(NOT(ISNUMBER(crono_ano)),"Informe o ano",IF(L2028&lt;crono_ano,"Antes do ano",IF(L2028&gt;crono_ano,"Depois do ano","No ano"))))</f>
        <v/>
      </c>
      <c r="O2028" s="39">
        <f>IF(F2028="","",IF(COUNTIF(F$7:F2028,F2028)=1,1,0))</f>
        <v/>
      </c>
      <c r="P2028" s="39">
        <f>IF(A2028&amp;B2028&amp;C2028="","",IF(AND(O2028=1,N(G2028)&gt;0),IF(INDEX(pl_ativa,MAX(1,N(G2028)))="Sim",1,0),0))</f>
        <v/>
      </c>
      <c r="Q2028" s="39">
        <f>IF(F2028="","",COUNTIFS(ex_chave_oc,F2028,ex_cancelada,"&lt;&gt;Sim"))</f>
        <v/>
      </c>
      <c r="R2028" s="51">
        <f>IF(P2028="","",IF(AND(P2028=1,N(Q2028)&gt;0),1,0))</f>
        <v/>
      </c>
      <c r="S2028" s="30">
        <f>IF(P2028="","",IF(F2028="","ERRO: data prevista ausente ou inválida",IF(O2028=0,"Duplicada: contada uma vez",IF(N(G2028)=0,"ERRO: tarefa fora do Plano Mestre",IF(P2028=0,"Tarefa retirada do plano: não conta","OK")))))</f>
        <v/>
      </c>
    </row>
    <row r="2029">
      <c r="A2029" s="29" t="n"/>
      <c r="B2029" s="25" t="n"/>
      <c r="C2029" s="49" t="n"/>
      <c r="D2029" s="29" t="n"/>
      <c r="E2029" s="23">
        <f>IF(OR(A2029="",B2029=""),"",A2029&amp;"|"&amp;B2029)</f>
        <v/>
      </c>
      <c r="F2029" s="30">
        <f>IF(OR(E2029="",NOT(ISNUMBER(C2029))),"",E2029&amp;"|"&amp;YEAR(C2029)&amp;"-"&amp;RIGHT("0"&amp;MONTH(C2029),2)&amp;"-"&amp;RIGHT("0"&amp;DAY(C2029),2))</f>
        <v/>
      </c>
      <c r="G2029" s="26">
        <f>IF(E2029="","",IFERROR(MATCH(E2029,pl_chave,0),0))</f>
        <v/>
      </c>
      <c r="H2029" s="23">
        <f>IF(G2029="","",IF(G2029=0,"Tarefa fora do plano",INDEX(pl_tag,G2029)))</f>
        <v/>
      </c>
      <c r="I2029" s="30">
        <f>IF(N(G2029)=0,"",INDEX(pl_atividade,G2029))</f>
        <v/>
      </c>
      <c r="J2029" s="50">
        <f>IF(N(G2029)=0,"",INDEX(pl_especialidade,G2029))</f>
        <v/>
      </c>
      <c r="K2029" s="28">
        <f>IF(N(G2029)=0,"",INDEX(pl_duracao,G2029))</f>
        <v/>
      </c>
      <c r="L2029" s="39">
        <f>IF(ISNUMBER(C2029),YEAR(C2029),"")</f>
        <v/>
      </c>
      <c r="M2029" s="39">
        <f>IF(ISNUMBER(C2029),MONTH(C2029),"")</f>
        <v/>
      </c>
      <c r="N2029" s="23">
        <f>IF(L2029="","",IF(NOT(ISNUMBER(crono_ano)),"Informe o ano",IF(L2029&lt;crono_ano,"Antes do ano",IF(L2029&gt;crono_ano,"Depois do ano","No ano"))))</f>
        <v/>
      </c>
      <c r="O2029" s="39">
        <f>IF(F2029="","",IF(COUNTIF(F$7:F2029,F2029)=1,1,0))</f>
        <v/>
      </c>
      <c r="P2029" s="39">
        <f>IF(A2029&amp;B2029&amp;C2029="","",IF(AND(O2029=1,N(G2029)&gt;0),IF(INDEX(pl_ativa,MAX(1,N(G2029)))="Sim",1,0),0))</f>
        <v/>
      </c>
      <c r="Q2029" s="39">
        <f>IF(F2029="","",COUNTIFS(ex_chave_oc,F2029,ex_cancelada,"&lt;&gt;Sim"))</f>
        <v/>
      </c>
      <c r="R2029" s="51">
        <f>IF(P2029="","",IF(AND(P2029=1,N(Q2029)&gt;0),1,0))</f>
        <v/>
      </c>
      <c r="S2029" s="30">
        <f>IF(P2029="","",IF(F2029="","ERRO: data prevista ausente ou inválida",IF(O2029=0,"Duplicada: contada uma vez",IF(N(G2029)=0,"ERRO: tarefa fora do Plano Mestre",IF(P2029=0,"Tarefa retirada do plano: não conta","OK")))))</f>
        <v/>
      </c>
    </row>
    <row r="2030">
      <c r="A2030" s="29" t="n"/>
      <c r="B2030" s="25" t="n"/>
      <c r="C2030" s="49" t="n"/>
      <c r="D2030" s="29" t="n"/>
      <c r="E2030" s="23">
        <f>IF(OR(A2030="",B2030=""),"",A2030&amp;"|"&amp;B2030)</f>
        <v/>
      </c>
      <c r="F2030" s="30">
        <f>IF(OR(E2030="",NOT(ISNUMBER(C2030))),"",E2030&amp;"|"&amp;YEAR(C2030)&amp;"-"&amp;RIGHT("0"&amp;MONTH(C2030),2)&amp;"-"&amp;RIGHT("0"&amp;DAY(C2030),2))</f>
        <v/>
      </c>
      <c r="G2030" s="26">
        <f>IF(E2030="","",IFERROR(MATCH(E2030,pl_chave,0),0))</f>
        <v/>
      </c>
      <c r="H2030" s="23">
        <f>IF(G2030="","",IF(G2030=0,"Tarefa fora do plano",INDEX(pl_tag,G2030)))</f>
        <v/>
      </c>
      <c r="I2030" s="30">
        <f>IF(N(G2030)=0,"",INDEX(pl_atividade,G2030))</f>
        <v/>
      </c>
      <c r="J2030" s="50">
        <f>IF(N(G2030)=0,"",INDEX(pl_especialidade,G2030))</f>
        <v/>
      </c>
      <c r="K2030" s="28">
        <f>IF(N(G2030)=0,"",INDEX(pl_duracao,G2030))</f>
        <v/>
      </c>
      <c r="L2030" s="39">
        <f>IF(ISNUMBER(C2030),YEAR(C2030),"")</f>
        <v/>
      </c>
      <c r="M2030" s="39">
        <f>IF(ISNUMBER(C2030),MONTH(C2030),"")</f>
        <v/>
      </c>
      <c r="N2030" s="23">
        <f>IF(L2030="","",IF(NOT(ISNUMBER(crono_ano)),"Informe o ano",IF(L2030&lt;crono_ano,"Antes do ano",IF(L2030&gt;crono_ano,"Depois do ano","No ano"))))</f>
        <v/>
      </c>
      <c r="O2030" s="39">
        <f>IF(F2030="","",IF(COUNTIF(F$7:F2030,F2030)=1,1,0))</f>
        <v/>
      </c>
      <c r="P2030" s="39">
        <f>IF(A2030&amp;B2030&amp;C2030="","",IF(AND(O2030=1,N(G2030)&gt;0),IF(INDEX(pl_ativa,MAX(1,N(G2030)))="Sim",1,0),0))</f>
        <v/>
      </c>
      <c r="Q2030" s="39">
        <f>IF(F2030="","",COUNTIFS(ex_chave_oc,F2030,ex_cancelada,"&lt;&gt;Sim"))</f>
        <v/>
      </c>
      <c r="R2030" s="51">
        <f>IF(P2030="","",IF(AND(P2030=1,N(Q2030)&gt;0),1,0))</f>
        <v/>
      </c>
      <c r="S2030" s="30">
        <f>IF(P2030="","",IF(F2030="","ERRO: data prevista ausente ou inválida",IF(O2030=0,"Duplicada: contada uma vez",IF(N(G2030)=0,"ERRO: tarefa fora do Plano Mestre",IF(P2030=0,"Tarefa retirada do plano: não conta","OK")))))</f>
        <v/>
      </c>
    </row>
    <row r="2031">
      <c r="A2031" s="29" t="n"/>
      <c r="B2031" s="25" t="n"/>
      <c r="C2031" s="49" t="n"/>
      <c r="D2031" s="29" t="n"/>
      <c r="E2031" s="23">
        <f>IF(OR(A2031="",B2031=""),"",A2031&amp;"|"&amp;B2031)</f>
        <v/>
      </c>
      <c r="F2031" s="30">
        <f>IF(OR(E2031="",NOT(ISNUMBER(C2031))),"",E2031&amp;"|"&amp;YEAR(C2031)&amp;"-"&amp;RIGHT("0"&amp;MONTH(C2031),2)&amp;"-"&amp;RIGHT("0"&amp;DAY(C2031),2))</f>
        <v/>
      </c>
      <c r="G2031" s="26">
        <f>IF(E2031="","",IFERROR(MATCH(E2031,pl_chave,0),0))</f>
        <v/>
      </c>
      <c r="H2031" s="23">
        <f>IF(G2031="","",IF(G2031=0,"Tarefa fora do plano",INDEX(pl_tag,G2031)))</f>
        <v/>
      </c>
      <c r="I2031" s="30">
        <f>IF(N(G2031)=0,"",INDEX(pl_atividade,G2031))</f>
        <v/>
      </c>
      <c r="J2031" s="50">
        <f>IF(N(G2031)=0,"",INDEX(pl_especialidade,G2031))</f>
        <v/>
      </c>
      <c r="K2031" s="28">
        <f>IF(N(G2031)=0,"",INDEX(pl_duracao,G2031))</f>
        <v/>
      </c>
      <c r="L2031" s="39">
        <f>IF(ISNUMBER(C2031),YEAR(C2031),"")</f>
        <v/>
      </c>
      <c r="M2031" s="39">
        <f>IF(ISNUMBER(C2031),MONTH(C2031),"")</f>
        <v/>
      </c>
      <c r="N2031" s="23">
        <f>IF(L2031="","",IF(NOT(ISNUMBER(crono_ano)),"Informe o ano",IF(L2031&lt;crono_ano,"Antes do ano",IF(L2031&gt;crono_ano,"Depois do ano","No ano"))))</f>
        <v/>
      </c>
      <c r="O2031" s="39">
        <f>IF(F2031="","",IF(COUNTIF(F$7:F2031,F2031)=1,1,0))</f>
        <v/>
      </c>
      <c r="P2031" s="39">
        <f>IF(A2031&amp;B2031&amp;C2031="","",IF(AND(O2031=1,N(G2031)&gt;0),IF(INDEX(pl_ativa,MAX(1,N(G2031)))="Sim",1,0),0))</f>
        <v/>
      </c>
      <c r="Q2031" s="39">
        <f>IF(F2031="","",COUNTIFS(ex_chave_oc,F2031,ex_cancelada,"&lt;&gt;Sim"))</f>
        <v/>
      </c>
      <c r="R2031" s="51">
        <f>IF(P2031="","",IF(AND(P2031=1,N(Q2031)&gt;0),1,0))</f>
        <v/>
      </c>
      <c r="S2031" s="30">
        <f>IF(P2031="","",IF(F2031="","ERRO: data prevista ausente ou inválida",IF(O2031=0,"Duplicada: contada uma vez",IF(N(G2031)=0,"ERRO: tarefa fora do Plano Mestre",IF(P2031=0,"Tarefa retirada do plano: não conta","OK")))))</f>
        <v/>
      </c>
    </row>
    <row r="2032">
      <c r="A2032" s="29" t="n"/>
      <c r="B2032" s="25" t="n"/>
      <c r="C2032" s="49" t="n"/>
      <c r="D2032" s="29" t="n"/>
      <c r="E2032" s="23">
        <f>IF(OR(A2032="",B2032=""),"",A2032&amp;"|"&amp;B2032)</f>
        <v/>
      </c>
      <c r="F2032" s="30">
        <f>IF(OR(E2032="",NOT(ISNUMBER(C2032))),"",E2032&amp;"|"&amp;YEAR(C2032)&amp;"-"&amp;RIGHT("0"&amp;MONTH(C2032),2)&amp;"-"&amp;RIGHT("0"&amp;DAY(C2032),2))</f>
        <v/>
      </c>
      <c r="G2032" s="26">
        <f>IF(E2032="","",IFERROR(MATCH(E2032,pl_chave,0),0))</f>
        <v/>
      </c>
      <c r="H2032" s="23">
        <f>IF(G2032="","",IF(G2032=0,"Tarefa fora do plano",INDEX(pl_tag,G2032)))</f>
        <v/>
      </c>
      <c r="I2032" s="30">
        <f>IF(N(G2032)=0,"",INDEX(pl_atividade,G2032))</f>
        <v/>
      </c>
      <c r="J2032" s="50">
        <f>IF(N(G2032)=0,"",INDEX(pl_especialidade,G2032))</f>
        <v/>
      </c>
      <c r="K2032" s="28">
        <f>IF(N(G2032)=0,"",INDEX(pl_duracao,G2032))</f>
        <v/>
      </c>
      <c r="L2032" s="39">
        <f>IF(ISNUMBER(C2032),YEAR(C2032),"")</f>
        <v/>
      </c>
      <c r="M2032" s="39">
        <f>IF(ISNUMBER(C2032),MONTH(C2032),"")</f>
        <v/>
      </c>
      <c r="N2032" s="23">
        <f>IF(L2032="","",IF(NOT(ISNUMBER(crono_ano)),"Informe o ano",IF(L2032&lt;crono_ano,"Antes do ano",IF(L2032&gt;crono_ano,"Depois do ano","No ano"))))</f>
        <v/>
      </c>
      <c r="O2032" s="39">
        <f>IF(F2032="","",IF(COUNTIF(F$7:F2032,F2032)=1,1,0))</f>
        <v/>
      </c>
      <c r="P2032" s="39">
        <f>IF(A2032&amp;B2032&amp;C2032="","",IF(AND(O2032=1,N(G2032)&gt;0),IF(INDEX(pl_ativa,MAX(1,N(G2032)))="Sim",1,0),0))</f>
        <v/>
      </c>
      <c r="Q2032" s="39">
        <f>IF(F2032="","",COUNTIFS(ex_chave_oc,F2032,ex_cancelada,"&lt;&gt;Sim"))</f>
        <v/>
      </c>
      <c r="R2032" s="51">
        <f>IF(P2032="","",IF(AND(P2032=1,N(Q2032)&gt;0),1,0))</f>
        <v/>
      </c>
      <c r="S2032" s="30">
        <f>IF(P2032="","",IF(F2032="","ERRO: data prevista ausente ou inválida",IF(O2032=0,"Duplicada: contada uma vez",IF(N(G2032)=0,"ERRO: tarefa fora do Plano Mestre",IF(P2032=0,"Tarefa retirada do plano: não conta","OK")))))</f>
        <v/>
      </c>
    </row>
    <row r="2033">
      <c r="A2033" s="29" t="n"/>
      <c r="B2033" s="25" t="n"/>
      <c r="C2033" s="49" t="n"/>
      <c r="D2033" s="29" t="n"/>
      <c r="E2033" s="23">
        <f>IF(OR(A2033="",B2033=""),"",A2033&amp;"|"&amp;B2033)</f>
        <v/>
      </c>
      <c r="F2033" s="30">
        <f>IF(OR(E2033="",NOT(ISNUMBER(C2033))),"",E2033&amp;"|"&amp;YEAR(C2033)&amp;"-"&amp;RIGHT("0"&amp;MONTH(C2033),2)&amp;"-"&amp;RIGHT("0"&amp;DAY(C2033),2))</f>
        <v/>
      </c>
      <c r="G2033" s="26">
        <f>IF(E2033="","",IFERROR(MATCH(E2033,pl_chave,0),0))</f>
        <v/>
      </c>
      <c r="H2033" s="23">
        <f>IF(G2033="","",IF(G2033=0,"Tarefa fora do plano",INDEX(pl_tag,G2033)))</f>
        <v/>
      </c>
      <c r="I2033" s="30">
        <f>IF(N(G2033)=0,"",INDEX(pl_atividade,G2033))</f>
        <v/>
      </c>
      <c r="J2033" s="50">
        <f>IF(N(G2033)=0,"",INDEX(pl_especialidade,G2033))</f>
        <v/>
      </c>
      <c r="K2033" s="28">
        <f>IF(N(G2033)=0,"",INDEX(pl_duracao,G2033))</f>
        <v/>
      </c>
      <c r="L2033" s="39">
        <f>IF(ISNUMBER(C2033),YEAR(C2033),"")</f>
        <v/>
      </c>
      <c r="M2033" s="39">
        <f>IF(ISNUMBER(C2033),MONTH(C2033),"")</f>
        <v/>
      </c>
      <c r="N2033" s="23">
        <f>IF(L2033="","",IF(NOT(ISNUMBER(crono_ano)),"Informe o ano",IF(L2033&lt;crono_ano,"Antes do ano",IF(L2033&gt;crono_ano,"Depois do ano","No ano"))))</f>
        <v/>
      </c>
      <c r="O2033" s="39">
        <f>IF(F2033="","",IF(COUNTIF(F$7:F2033,F2033)=1,1,0))</f>
        <v/>
      </c>
      <c r="P2033" s="39">
        <f>IF(A2033&amp;B2033&amp;C2033="","",IF(AND(O2033=1,N(G2033)&gt;0),IF(INDEX(pl_ativa,MAX(1,N(G2033)))="Sim",1,0),0))</f>
        <v/>
      </c>
      <c r="Q2033" s="39">
        <f>IF(F2033="","",COUNTIFS(ex_chave_oc,F2033,ex_cancelada,"&lt;&gt;Sim"))</f>
        <v/>
      </c>
      <c r="R2033" s="51">
        <f>IF(P2033="","",IF(AND(P2033=1,N(Q2033)&gt;0),1,0))</f>
        <v/>
      </c>
      <c r="S2033" s="30">
        <f>IF(P2033="","",IF(F2033="","ERRO: data prevista ausente ou inválida",IF(O2033=0,"Duplicada: contada uma vez",IF(N(G2033)=0,"ERRO: tarefa fora do Plano Mestre",IF(P2033=0,"Tarefa retirada do plano: não conta","OK")))))</f>
        <v/>
      </c>
    </row>
    <row r="2034">
      <c r="A2034" s="29" t="n"/>
      <c r="B2034" s="25" t="n"/>
      <c r="C2034" s="49" t="n"/>
      <c r="D2034" s="29" t="n"/>
      <c r="E2034" s="23">
        <f>IF(OR(A2034="",B2034=""),"",A2034&amp;"|"&amp;B2034)</f>
        <v/>
      </c>
      <c r="F2034" s="30">
        <f>IF(OR(E2034="",NOT(ISNUMBER(C2034))),"",E2034&amp;"|"&amp;YEAR(C2034)&amp;"-"&amp;RIGHT("0"&amp;MONTH(C2034),2)&amp;"-"&amp;RIGHT("0"&amp;DAY(C2034),2))</f>
        <v/>
      </c>
      <c r="G2034" s="26">
        <f>IF(E2034="","",IFERROR(MATCH(E2034,pl_chave,0),0))</f>
        <v/>
      </c>
      <c r="H2034" s="23">
        <f>IF(G2034="","",IF(G2034=0,"Tarefa fora do plano",INDEX(pl_tag,G2034)))</f>
        <v/>
      </c>
      <c r="I2034" s="30">
        <f>IF(N(G2034)=0,"",INDEX(pl_atividade,G2034))</f>
        <v/>
      </c>
      <c r="J2034" s="50">
        <f>IF(N(G2034)=0,"",INDEX(pl_especialidade,G2034))</f>
        <v/>
      </c>
      <c r="K2034" s="28">
        <f>IF(N(G2034)=0,"",INDEX(pl_duracao,G2034))</f>
        <v/>
      </c>
      <c r="L2034" s="39">
        <f>IF(ISNUMBER(C2034),YEAR(C2034),"")</f>
        <v/>
      </c>
      <c r="M2034" s="39">
        <f>IF(ISNUMBER(C2034),MONTH(C2034),"")</f>
        <v/>
      </c>
      <c r="N2034" s="23">
        <f>IF(L2034="","",IF(NOT(ISNUMBER(crono_ano)),"Informe o ano",IF(L2034&lt;crono_ano,"Antes do ano",IF(L2034&gt;crono_ano,"Depois do ano","No ano"))))</f>
        <v/>
      </c>
      <c r="O2034" s="39">
        <f>IF(F2034="","",IF(COUNTIF(F$7:F2034,F2034)=1,1,0))</f>
        <v/>
      </c>
      <c r="P2034" s="39">
        <f>IF(A2034&amp;B2034&amp;C2034="","",IF(AND(O2034=1,N(G2034)&gt;0),IF(INDEX(pl_ativa,MAX(1,N(G2034)))="Sim",1,0),0))</f>
        <v/>
      </c>
      <c r="Q2034" s="39">
        <f>IF(F2034="","",COUNTIFS(ex_chave_oc,F2034,ex_cancelada,"&lt;&gt;Sim"))</f>
        <v/>
      </c>
      <c r="R2034" s="51">
        <f>IF(P2034="","",IF(AND(P2034=1,N(Q2034)&gt;0),1,0))</f>
        <v/>
      </c>
      <c r="S2034" s="30">
        <f>IF(P2034="","",IF(F2034="","ERRO: data prevista ausente ou inválida",IF(O2034=0,"Duplicada: contada uma vez",IF(N(G2034)=0,"ERRO: tarefa fora do Plano Mestre",IF(P2034=0,"Tarefa retirada do plano: não conta","OK")))))</f>
        <v/>
      </c>
    </row>
    <row r="2035">
      <c r="A2035" s="29" t="n"/>
      <c r="B2035" s="25" t="n"/>
      <c r="C2035" s="49" t="n"/>
      <c r="D2035" s="29" t="n"/>
      <c r="E2035" s="23">
        <f>IF(OR(A2035="",B2035=""),"",A2035&amp;"|"&amp;B2035)</f>
        <v/>
      </c>
      <c r="F2035" s="30">
        <f>IF(OR(E2035="",NOT(ISNUMBER(C2035))),"",E2035&amp;"|"&amp;YEAR(C2035)&amp;"-"&amp;RIGHT("0"&amp;MONTH(C2035),2)&amp;"-"&amp;RIGHT("0"&amp;DAY(C2035),2))</f>
        <v/>
      </c>
      <c r="G2035" s="26">
        <f>IF(E2035="","",IFERROR(MATCH(E2035,pl_chave,0),0))</f>
        <v/>
      </c>
      <c r="H2035" s="23">
        <f>IF(G2035="","",IF(G2035=0,"Tarefa fora do plano",INDEX(pl_tag,G2035)))</f>
        <v/>
      </c>
      <c r="I2035" s="30">
        <f>IF(N(G2035)=0,"",INDEX(pl_atividade,G2035))</f>
        <v/>
      </c>
      <c r="J2035" s="50">
        <f>IF(N(G2035)=0,"",INDEX(pl_especialidade,G2035))</f>
        <v/>
      </c>
      <c r="K2035" s="28">
        <f>IF(N(G2035)=0,"",INDEX(pl_duracao,G2035))</f>
        <v/>
      </c>
      <c r="L2035" s="39">
        <f>IF(ISNUMBER(C2035),YEAR(C2035),"")</f>
        <v/>
      </c>
      <c r="M2035" s="39">
        <f>IF(ISNUMBER(C2035),MONTH(C2035),"")</f>
        <v/>
      </c>
      <c r="N2035" s="23">
        <f>IF(L2035="","",IF(NOT(ISNUMBER(crono_ano)),"Informe o ano",IF(L2035&lt;crono_ano,"Antes do ano",IF(L2035&gt;crono_ano,"Depois do ano","No ano"))))</f>
        <v/>
      </c>
      <c r="O2035" s="39">
        <f>IF(F2035="","",IF(COUNTIF(F$7:F2035,F2035)=1,1,0))</f>
        <v/>
      </c>
      <c r="P2035" s="39">
        <f>IF(A2035&amp;B2035&amp;C2035="","",IF(AND(O2035=1,N(G2035)&gt;0),IF(INDEX(pl_ativa,MAX(1,N(G2035)))="Sim",1,0),0))</f>
        <v/>
      </c>
      <c r="Q2035" s="39">
        <f>IF(F2035="","",COUNTIFS(ex_chave_oc,F2035,ex_cancelada,"&lt;&gt;Sim"))</f>
        <v/>
      </c>
      <c r="R2035" s="51">
        <f>IF(P2035="","",IF(AND(P2035=1,N(Q2035)&gt;0),1,0))</f>
        <v/>
      </c>
      <c r="S2035" s="30">
        <f>IF(P2035="","",IF(F2035="","ERRO: data prevista ausente ou inválida",IF(O2035=0,"Duplicada: contada uma vez",IF(N(G2035)=0,"ERRO: tarefa fora do Plano Mestre",IF(P2035=0,"Tarefa retirada do plano: não conta","OK")))))</f>
        <v/>
      </c>
    </row>
    <row r="2036">
      <c r="A2036" s="29" t="n"/>
      <c r="B2036" s="25" t="n"/>
      <c r="C2036" s="49" t="n"/>
      <c r="D2036" s="29" t="n"/>
      <c r="E2036" s="23">
        <f>IF(OR(A2036="",B2036=""),"",A2036&amp;"|"&amp;B2036)</f>
        <v/>
      </c>
      <c r="F2036" s="30">
        <f>IF(OR(E2036="",NOT(ISNUMBER(C2036))),"",E2036&amp;"|"&amp;YEAR(C2036)&amp;"-"&amp;RIGHT("0"&amp;MONTH(C2036),2)&amp;"-"&amp;RIGHT("0"&amp;DAY(C2036),2))</f>
        <v/>
      </c>
      <c r="G2036" s="26">
        <f>IF(E2036="","",IFERROR(MATCH(E2036,pl_chave,0),0))</f>
        <v/>
      </c>
      <c r="H2036" s="23">
        <f>IF(G2036="","",IF(G2036=0,"Tarefa fora do plano",INDEX(pl_tag,G2036)))</f>
        <v/>
      </c>
      <c r="I2036" s="30">
        <f>IF(N(G2036)=0,"",INDEX(pl_atividade,G2036))</f>
        <v/>
      </c>
      <c r="J2036" s="50">
        <f>IF(N(G2036)=0,"",INDEX(pl_especialidade,G2036))</f>
        <v/>
      </c>
      <c r="K2036" s="28">
        <f>IF(N(G2036)=0,"",INDEX(pl_duracao,G2036))</f>
        <v/>
      </c>
      <c r="L2036" s="39">
        <f>IF(ISNUMBER(C2036),YEAR(C2036),"")</f>
        <v/>
      </c>
      <c r="M2036" s="39">
        <f>IF(ISNUMBER(C2036),MONTH(C2036),"")</f>
        <v/>
      </c>
      <c r="N2036" s="23">
        <f>IF(L2036="","",IF(NOT(ISNUMBER(crono_ano)),"Informe o ano",IF(L2036&lt;crono_ano,"Antes do ano",IF(L2036&gt;crono_ano,"Depois do ano","No ano"))))</f>
        <v/>
      </c>
      <c r="O2036" s="39">
        <f>IF(F2036="","",IF(COUNTIF(F$7:F2036,F2036)=1,1,0))</f>
        <v/>
      </c>
      <c r="P2036" s="39">
        <f>IF(A2036&amp;B2036&amp;C2036="","",IF(AND(O2036=1,N(G2036)&gt;0),IF(INDEX(pl_ativa,MAX(1,N(G2036)))="Sim",1,0),0))</f>
        <v/>
      </c>
      <c r="Q2036" s="39">
        <f>IF(F2036="","",COUNTIFS(ex_chave_oc,F2036,ex_cancelada,"&lt;&gt;Sim"))</f>
        <v/>
      </c>
      <c r="R2036" s="51">
        <f>IF(P2036="","",IF(AND(P2036=1,N(Q2036)&gt;0),1,0))</f>
        <v/>
      </c>
      <c r="S2036" s="30">
        <f>IF(P2036="","",IF(F2036="","ERRO: data prevista ausente ou inválida",IF(O2036=0,"Duplicada: contada uma vez",IF(N(G2036)=0,"ERRO: tarefa fora do Plano Mestre",IF(P2036=0,"Tarefa retirada do plano: não conta","OK")))))</f>
        <v/>
      </c>
    </row>
    <row r="2037">
      <c r="A2037" s="29" t="n"/>
      <c r="B2037" s="25" t="n"/>
      <c r="C2037" s="49" t="n"/>
      <c r="D2037" s="29" t="n"/>
      <c r="E2037" s="23">
        <f>IF(OR(A2037="",B2037=""),"",A2037&amp;"|"&amp;B2037)</f>
        <v/>
      </c>
      <c r="F2037" s="30">
        <f>IF(OR(E2037="",NOT(ISNUMBER(C2037))),"",E2037&amp;"|"&amp;YEAR(C2037)&amp;"-"&amp;RIGHT("0"&amp;MONTH(C2037),2)&amp;"-"&amp;RIGHT("0"&amp;DAY(C2037),2))</f>
        <v/>
      </c>
      <c r="G2037" s="26">
        <f>IF(E2037="","",IFERROR(MATCH(E2037,pl_chave,0),0))</f>
        <v/>
      </c>
      <c r="H2037" s="23">
        <f>IF(G2037="","",IF(G2037=0,"Tarefa fora do plano",INDEX(pl_tag,G2037)))</f>
        <v/>
      </c>
      <c r="I2037" s="30">
        <f>IF(N(G2037)=0,"",INDEX(pl_atividade,G2037))</f>
        <v/>
      </c>
      <c r="J2037" s="50">
        <f>IF(N(G2037)=0,"",INDEX(pl_especialidade,G2037))</f>
        <v/>
      </c>
      <c r="K2037" s="28">
        <f>IF(N(G2037)=0,"",INDEX(pl_duracao,G2037))</f>
        <v/>
      </c>
      <c r="L2037" s="39">
        <f>IF(ISNUMBER(C2037),YEAR(C2037),"")</f>
        <v/>
      </c>
      <c r="M2037" s="39">
        <f>IF(ISNUMBER(C2037),MONTH(C2037),"")</f>
        <v/>
      </c>
      <c r="N2037" s="23">
        <f>IF(L2037="","",IF(NOT(ISNUMBER(crono_ano)),"Informe o ano",IF(L2037&lt;crono_ano,"Antes do ano",IF(L2037&gt;crono_ano,"Depois do ano","No ano"))))</f>
        <v/>
      </c>
      <c r="O2037" s="39">
        <f>IF(F2037="","",IF(COUNTIF(F$7:F2037,F2037)=1,1,0))</f>
        <v/>
      </c>
      <c r="P2037" s="39">
        <f>IF(A2037&amp;B2037&amp;C2037="","",IF(AND(O2037=1,N(G2037)&gt;0),IF(INDEX(pl_ativa,MAX(1,N(G2037)))="Sim",1,0),0))</f>
        <v/>
      </c>
      <c r="Q2037" s="39">
        <f>IF(F2037="","",COUNTIFS(ex_chave_oc,F2037,ex_cancelada,"&lt;&gt;Sim"))</f>
        <v/>
      </c>
      <c r="R2037" s="51">
        <f>IF(P2037="","",IF(AND(P2037=1,N(Q2037)&gt;0),1,0))</f>
        <v/>
      </c>
      <c r="S2037" s="30">
        <f>IF(P2037="","",IF(F2037="","ERRO: data prevista ausente ou inválida",IF(O2037=0,"Duplicada: contada uma vez",IF(N(G2037)=0,"ERRO: tarefa fora do Plano Mestre",IF(P2037=0,"Tarefa retirada do plano: não conta","OK")))))</f>
        <v/>
      </c>
    </row>
    <row r="2038">
      <c r="A2038" s="29" t="n"/>
      <c r="B2038" s="25" t="n"/>
      <c r="C2038" s="49" t="n"/>
      <c r="D2038" s="29" t="n"/>
      <c r="E2038" s="23">
        <f>IF(OR(A2038="",B2038=""),"",A2038&amp;"|"&amp;B2038)</f>
        <v/>
      </c>
      <c r="F2038" s="30">
        <f>IF(OR(E2038="",NOT(ISNUMBER(C2038))),"",E2038&amp;"|"&amp;YEAR(C2038)&amp;"-"&amp;RIGHT("0"&amp;MONTH(C2038),2)&amp;"-"&amp;RIGHT("0"&amp;DAY(C2038),2))</f>
        <v/>
      </c>
      <c r="G2038" s="26">
        <f>IF(E2038="","",IFERROR(MATCH(E2038,pl_chave,0),0))</f>
        <v/>
      </c>
      <c r="H2038" s="23">
        <f>IF(G2038="","",IF(G2038=0,"Tarefa fora do plano",INDEX(pl_tag,G2038)))</f>
        <v/>
      </c>
      <c r="I2038" s="30">
        <f>IF(N(G2038)=0,"",INDEX(pl_atividade,G2038))</f>
        <v/>
      </c>
      <c r="J2038" s="50">
        <f>IF(N(G2038)=0,"",INDEX(pl_especialidade,G2038))</f>
        <v/>
      </c>
      <c r="K2038" s="28">
        <f>IF(N(G2038)=0,"",INDEX(pl_duracao,G2038))</f>
        <v/>
      </c>
      <c r="L2038" s="39">
        <f>IF(ISNUMBER(C2038),YEAR(C2038),"")</f>
        <v/>
      </c>
      <c r="M2038" s="39">
        <f>IF(ISNUMBER(C2038),MONTH(C2038),"")</f>
        <v/>
      </c>
      <c r="N2038" s="23">
        <f>IF(L2038="","",IF(NOT(ISNUMBER(crono_ano)),"Informe o ano",IF(L2038&lt;crono_ano,"Antes do ano",IF(L2038&gt;crono_ano,"Depois do ano","No ano"))))</f>
        <v/>
      </c>
      <c r="O2038" s="39">
        <f>IF(F2038="","",IF(COUNTIF(F$7:F2038,F2038)=1,1,0))</f>
        <v/>
      </c>
      <c r="P2038" s="39">
        <f>IF(A2038&amp;B2038&amp;C2038="","",IF(AND(O2038=1,N(G2038)&gt;0),IF(INDEX(pl_ativa,MAX(1,N(G2038)))="Sim",1,0),0))</f>
        <v/>
      </c>
      <c r="Q2038" s="39">
        <f>IF(F2038="","",COUNTIFS(ex_chave_oc,F2038,ex_cancelada,"&lt;&gt;Sim"))</f>
        <v/>
      </c>
      <c r="R2038" s="51">
        <f>IF(P2038="","",IF(AND(P2038=1,N(Q2038)&gt;0),1,0))</f>
        <v/>
      </c>
      <c r="S2038" s="30">
        <f>IF(P2038="","",IF(F2038="","ERRO: data prevista ausente ou inválida",IF(O2038=0,"Duplicada: contada uma vez",IF(N(G2038)=0,"ERRO: tarefa fora do Plano Mestre",IF(P2038=0,"Tarefa retirada do plano: não conta","OK")))))</f>
        <v/>
      </c>
    </row>
    <row r="2039">
      <c r="A2039" s="29" t="n"/>
      <c r="B2039" s="25" t="n"/>
      <c r="C2039" s="49" t="n"/>
      <c r="D2039" s="29" t="n"/>
      <c r="E2039" s="23">
        <f>IF(OR(A2039="",B2039=""),"",A2039&amp;"|"&amp;B2039)</f>
        <v/>
      </c>
      <c r="F2039" s="30">
        <f>IF(OR(E2039="",NOT(ISNUMBER(C2039))),"",E2039&amp;"|"&amp;YEAR(C2039)&amp;"-"&amp;RIGHT("0"&amp;MONTH(C2039),2)&amp;"-"&amp;RIGHT("0"&amp;DAY(C2039),2))</f>
        <v/>
      </c>
      <c r="G2039" s="26">
        <f>IF(E2039="","",IFERROR(MATCH(E2039,pl_chave,0),0))</f>
        <v/>
      </c>
      <c r="H2039" s="23">
        <f>IF(G2039="","",IF(G2039=0,"Tarefa fora do plano",INDEX(pl_tag,G2039)))</f>
        <v/>
      </c>
      <c r="I2039" s="30">
        <f>IF(N(G2039)=0,"",INDEX(pl_atividade,G2039))</f>
        <v/>
      </c>
      <c r="J2039" s="50">
        <f>IF(N(G2039)=0,"",INDEX(pl_especialidade,G2039))</f>
        <v/>
      </c>
      <c r="K2039" s="28">
        <f>IF(N(G2039)=0,"",INDEX(pl_duracao,G2039))</f>
        <v/>
      </c>
      <c r="L2039" s="39">
        <f>IF(ISNUMBER(C2039),YEAR(C2039),"")</f>
        <v/>
      </c>
      <c r="M2039" s="39">
        <f>IF(ISNUMBER(C2039),MONTH(C2039),"")</f>
        <v/>
      </c>
      <c r="N2039" s="23">
        <f>IF(L2039="","",IF(NOT(ISNUMBER(crono_ano)),"Informe o ano",IF(L2039&lt;crono_ano,"Antes do ano",IF(L2039&gt;crono_ano,"Depois do ano","No ano"))))</f>
        <v/>
      </c>
      <c r="O2039" s="39">
        <f>IF(F2039="","",IF(COUNTIF(F$7:F2039,F2039)=1,1,0))</f>
        <v/>
      </c>
      <c r="P2039" s="39">
        <f>IF(A2039&amp;B2039&amp;C2039="","",IF(AND(O2039=1,N(G2039)&gt;0),IF(INDEX(pl_ativa,MAX(1,N(G2039)))="Sim",1,0),0))</f>
        <v/>
      </c>
      <c r="Q2039" s="39">
        <f>IF(F2039="","",COUNTIFS(ex_chave_oc,F2039,ex_cancelada,"&lt;&gt;Sim"))</f>
        <v/>
      </c>
      <c r="R2039" s="51">
        <f>IF(P2039="","",IF(AND(P2039=1,N(Q2039)&gt;0),1,0))</f>
        <v/>
      </c>
      <c r="S2039" s="30">
        <f>IF(P2039="","",IF(F2039="","ERRO: data prevista ausente ou inválida",IF(O2039=0,"Duplicada: contada uma vez",IF(N(G2039)=0,"ERRO: tarefa fora do Plano Mestre",IF(P2039=0,"Tarefa retirada do plano: não conta","OK")))))</f>
        <v/>
      </c>
    </row>
    <row r="2040">
      <c r="A2040" s="29" t="n"/>
      <c r="B2040" s="25" t="n"/>
      <c r="C2040" s="49" t="n"/>
      <c r="D2040" s="29" t="n"/>
      <c r="E2040" s="23">
        <f>IF(OR(A2040="",B2040=""),"",A2040&amp;"|"&amp;B2040)</f>
        <v/>
      </c>
      <c r="F2040" s="30">
        <f>IF(OR(E2040="",NOT(ISNUMBER(C2040))),"",E2040&amp;"|"&amp;YEAR(C2040)&amp;"-"&amp;RIGHT("0"&amp;MONTH(C2040),2)&amp;"-"&amp;RIGHT("0"&amp;DAY(C2040),2))</f>
        <v/>
      </c>
      <c r="G2040" s="26">
        <f>IF(E2040="","",IFERROR(MATCH(E2040,pl_chave,0),0))</f>
        <v/>
      </c>
      <c r="H2040" s="23">
        <f>IF(G2040="","",IF(G2040=0,"Tarefa fora do plano",INDEX(pl_tag,G2040)))</f>
        <v/>
      </c>
      <c r="I2040" s="30">
        <f>IF(N(G2040)=0,"",INDEX(pl_atividade,G2040))</f>
        <v/>
      </c>
      <c r="J2040" s="50">
        <f>IF(N(G2040)=0,"",INDEX(pl_especialidade,G2040))</f>
        <v/>
      </c>
      <c r="K2040" s="28">
        <f>IF(N(G2040)=0,"",INDEX(pl_duracao,G2040))</f>
        <v/>
      </c>
      <c r="L2040" s="39">
        <f>IF(ISNUMBER(C2040),YEAR(C2040),"")</f>
        <v/>
      </c>
      <c r="M2040" s="39">
        <f>IF(ISNUMBER(C2040),MONTH(C2040),"")</f>
        <v/>
      </c>
      <c r="N2040" s="23">
        <f>IF(L2040="","",IF(NOT(ISNUMBER(crono_ano)),"Informe o ano",IF(L2040&lt;crono_ano,"Antes do ano",IF(L2040&gt;crono_ano,"Depois do ano","No ano"))))</f>
        <v/>
      </c>
      <c r="O2040" s="39">
        <f>IF(F2040="","",IF(COUNTIF(F$7:F2040,F2040)=1,1,0))</f>
        <v/>
      </c>
      <c r="P2040" s="39">
        <f>IF(A2040&amp;B2040&amp;C2040="","",IF(AND(O2040=1,N(G2040)&gt;0),IF(INDEX(pl_ativa,MAX(1,N(G2040)))="Sim",1,0),0))</f>
        <v/>
      </c>
      <c r="Q2040" s="39">
        <f>IF(F2040="","",COUNTIFS(ex_chave_oc,F2040,ex_cancelada,"&lt;&gt;Sim"))</f>
        <v/>
      </c>
      <c r="R2040" s="51">
        <f>IF(P2040="","",IF(AND(P2040=1,N(Q2040)&gt;0),1,0))</f>
        <v/>
      </c>
      <c r="S2040" s="30">
        <f>IF(P2040="","",IF(F2040="","ERRO: data prevista ausente ou inválida",IF(O2040=0,"Duplicada: contada uma vez",IF(N(G2040)=0,"ERRO: tarefa fora do Plano Mestre",IF(P2040=0,"Tarefa retirada do plano: não conta","OK")))))</f>
        <v/>
      </c>
    </row>
    <row r="2041">
      <c r="A2041" s="29" t="n"/>
      <c r="B2041" s="25" t="n"/>
      <c r="C2041" s="49" t="n"/>
      <c r="D2041" s="29" t="n"/>
      <c r="E2041" s="23">
        <f>IF(OR(A2041="",B2041=""),"",A2041&amp;"|"&amp;B2041)</f>
        <v/>
      </c>
      <c r="F2041" s="30">
        <f>IF(OR(E2041="",NOT(ISNUMBER(C2041))),"",E2041&amp;"|"&amp;YEAR(C2041)&amp;"-"&amp;RIGHT("0"&amp;MONTH(C2041),2)&amp;"-"&amp;RIGHT("0"&amp;DAY(C2041),2))</f>
        <v/>
      </c>
      <c r="G2041" s="26">
        <f>IF(E2041="","",IFERROR(MATCH(E2041,pl_chave,0),0))</f>
        <v/>
      </c>
      <c r="H2041" s="23">
        <f>IF(G2041="","",IF(G2041=0,"Tarefa fora do plano",INDEX(pl_tag,G2041)))</f>
        <v/>
      </c>
      <c r="I2041" s="30">
        <f>IF(N(G2041)=0,"",INDEX(pl_atividade,G2041))</f>
        <v/>
      </c>
      <c r="J2041" s="50">
        <f>IF(N(G2041)=0,"",INDEX(pl_especialidade,G2041))</f>
        <v/>
      </c>
      <c r="K2041" s="28">
        <f>IF(N(G2041)=0,"",INDEX(pl_duracao,G2041))</f>
        <v/>
      </c>
      <c r="L2041" s="39">
        <f>IF(ISNUMBER(C2041),YEAR(C2041),"")</f>
        <v/>
      </c>
      <c r="M2041" s="39">
        <f>IF(ISNUMBER(C2041),MONTH(C2041),"")</f>
        <v/>
      </c>
      <c r="N2041" s="23">
        <f>IF(L2041="","",IF(NOT(ISNUMBER(crono_ano)),"Informe o ano",IF(L2041&lt;crono_ano,"Antes do ano",IF(L2041&gt;crono_ano,"Depois do ano","No ano"))))</f>
        <v/>
      </c>
      <c r="O2041" s="39">
        <f>IF(F2041="","",IF(COUNTIF(F$7:F2041,F2041)=1,1,0))</f>
        <v/>
      </c>
      <c r="P2041" s="39">
        <f>IF(A2041&amp;B2041&amp;C2041="","",IF(AND(O2041=1,N(G2041)&gt;0),IF(INDEX(pl_ativa,MAX(1,N(G2041)))="Sim",1,0),0))</f>
        <v/>
      </c>
      <c r="Q2041" s="39">
        <f>IF(F2041="","",COUNTIFS(ex_chave_oc,F2041,ex_cancelada,"&lt;&gt;Sim"))</f>
        <v/>
      </c>
      <c r="R2041" s="51">
        <f>IF(P2041="","",IF(AND(P2041=1,N(Q2041)&gt;0),1,0))</f>
        <v/>
      </c>
      <c r="S2041" s="30">
        <f>IF(P2041="","",IF(F2041="","ERRO: data prevista ausente ou inválida",IF(O2041=0,"Duplicada: contada uma vez",IF(N(G2041)=0,"ERRO: tarefa fora do Plano Mestre",IF(P2041=0,"Tarefa retirada do plano: não conta","OK")))))</f>
        <v/>
      </c>
    </row>
    <row r="2042">
      <c r="A2042" s="29" t="n"/>
      <c r="B2042" s="25" t="n"/>
      <c r="C2042" s="49" t="n"/>
      <c r="D2042" s="29" t="n"/>
      <c r="E2042" s="23">
        <f>IF(OR(A2042="",B2042=""),"",A2042&amp;"|"&amp;B2042)</f>
        <v/>
      </c>
      <c r="F2042" s="30">
        <f>IF(OR(E2042="",NOT(ISNUMBER(C2042))),"",E2042&amp;"|"&amp;YEAR(C2042)&amp;"-"&amp;RIGHT("0"&amp;MONTH(C2042),2)&amp;"-"&amp;RIGHT("0"&amp;DAY(C2042),2))</f>
        <v/>
      </c>
      <c r="G2042" s="26">
        <f>IF(E2042="","",IFERROR(MATCH(E2042,pl_chave,0),0))</f>
        <v/>
      </c>
      <c r="H2042" s="23">
        <f>IF(G2042="","",IF(G2042=0,"Tarefa fora do plano",INDEX(pl_tag,G2042)))</f>
        <v/>
      </c>
      <c r="I2042" s="30">
        <f>IF(N(G2042)=0,"",INDEX(pl_atividade,G2042))</f>
        <v/>
      </c>
      <c r="J2042" s="50">
        <f>IF(N(G2042)=0,"",INDEX(pl_especialidade,G2042))</f>
        <v/>
      </c>
      <c r="K2042" s="28">
        <f>IF(N(G2042)=0,"",INDEX(pl_duracao,G2042))</f>
        <v/>
      </c>
      <c r="L2042" s="39">
        <f>IF(ISNUMBER(C2042),YEAR(C2042),"")</f>
        <v/>
      </c>
      <c r="M2042" s="39">
        <f>IF(ISNUMBER(C2042),MONTH(C2042),"")</f>
        <v/>
      </c>
      <c r="N2042" s="23">
        <f>IF(L2042="","",IF(NOT(ISNUMBER(crono_ano)),"Informe o ano",IF(L2042&lt;crono_ano,"Antes do ano",IF(L2042&gt;crono_ano,"Depois do ano","No ano"))))</f>
        <v/>
      </c>
      <c r="O2042" s="39">
        <f>IF(F2042="","",IF(COUNTIF(F$7:F2042,F2042)=1,1,0))</f>
        <v/>
      </c>
      <c r="P2042" s="39">
        <f>IF(A2042&amp;B2042&amp;C2042="","",IF(AND(O2042=1,N(G2042)&gt;0),IF(INDEX(pl_ativa,MAX(1,N(G2042)))="Sim",1,0),0))</f>
        <v/>
      </c>
      <c r="Q2042" s="39">
        <f>IF(F2042="","",COUNTIFS(ex_chave_oc,F2042,ex_cancelada,"&lt;&gt;Sim"))</f>
        <v/>
      </c>
      <c r="R2042" s="51">
        <f>IF(P2042="","",IF(AND(P2042=1,N(Q2042)&gt;0),1,0))</f>
        <v/>
      </c>
      <c r="S2042" s="30">
        <f>IF(P2042="","",IF(F2042="","ERRO: data prevista ausente ou inválida",IF(O2042=0,"Duplicada: contada uma vez",IF(N(G2042)=0,"ERRO: tarefa fora do Plano Mestre",IF(P2042=0,"Tarefa retirada do plano: não conta","OK")))))</f>
        <v/>
      </c>
    </row>
    <row r="2043">
      <c r="A2043" s="29" t="n"/>
      <c r="B2043" s="25" t="n"/>
      <c r="C2043" s="49" t="n"/>
      <c r="D2043" s="29" t="n"/>
      <c r="E2043" s="23">
        <f>IF(OR(A2043="",B2043=""),"",A2043&amp;"|"&amp;B2043)</f>
        <v/>
      </c>
      <c r="F2043" s="30">
        <f>IF(OR(E2043="",NOT(ISNUMBER(C2043))),"",E2043&amp;"|"&amp;YEAR(C2043)&amp;"-"&amp;RIGHT("0"&amp;MONTH(C2043),2)&amp;"-"&amp;RIGHT("0"&amp;DAY(C2043),2))</f>
        <v/>
      </c>
      <c r="G2043" s="26">
        <f>IF(E2043="","",IFERROR(MATCH(E2043,pl_chave,0),0))</f>
        <v/>
      </c>
      <c r="H2043" s="23">
        <f>IF(G2043="","",IF(G2043=0,"Tarefa fora do plano",INDEX(pl_tag,G2043)))</f>
        <v/>
      </c>
      <c r="I2043" s="30">
        <f>IF(N(G2043)=0,"",INDEX(pl_atividade,G2043))</f>
        <v/>
      </c>
      <c r="J2043" s="50">
        <f>IF(N(G2043)=0,"",INDEX(pl_especialidade,G2043))</f>
        <v/>
      </c>
      <c r="K2043" s="28">
        <f>IF(N(G2043)=0,"",INDEX(pl_duracao,G2043))</f>
        <v/>
      </c>
      <c r="L2043" s="39">
        <f>IF(ISNUMBER(C2043),YEAR(C2043),"")</f>
        <v/>
      </c>
      <c r="M2043" s="39">
        <f>IF(ISNUMBER(C2043),MONTH(C2043),"")</f>
        <v/>
      </c>
      <c r="N2043" s="23">
        <f>IF(L2043="","",IF(NOT(ISNUMBER(crono_ano)),"Informe o ano",IF(L2043&lt;crono_ano,"Antes do ano",IF(L2043&gt;crono_ano,"Depois do ano","No ano"))))</f>
        <v/>
      </c>
      <c r="O2043" s="39">
        <f>IF(F2043="","",IF(COUNTIF(F$7:F2043,F2043)=1,1,0))</f>
        <v/>
      </c>
      <c r="P2043" s="39">
        <f>IF(A2043&amp;B2043&amp;C2043="","",IF(AND(O2043=1,N(G2043)&gt;0),IF(INDEX(pl_ativa,MAX(1,N(G2043)))="Sim",1,0),0))</f>
        <v/>
      </c>
      <c r="Q2043" s="39">
        <f>IF(F2043="","",COUNTIFS(ex_chave_oc,F2043,ex_cancelada,"&lt;&gt;Sim"))</f>
        <v/>
      </c>
      <c r="R2043" s="51">
        <f>IF(P2043="","",IF(AND(P2043=1,N(Q2043)&gt;0),1,0))</f>
        <v/>
      </c>
      <c r="S2043" s="30">
        <f>IF(P2043="","",IF(F2043="","ERRO: data prevista ausente ou inválida",IF(O2043=0,"Duplicada: contada uma vez",IF(N(G2043)=0,"ERRO: tarefa fora do Plano Mestre",IF(P2043=0,"Tarefa retirada do plano: não conta","OK")))))</f>
        <v/>
      </c>
    </row>
    <row r="2044">
      <c r="A2044" s="29" t="n"/>
      <c r="B2044" s="25" t="n"/>
      <c r="C2044" s="49" t="n"/>
      <c r="D2044" s="29" t="n"/>
      <c r="E2044" s="23">
        <f>IF(OR(A2044="",B2044=""),"",A2044&amp;"|"&amp;B2044)</f>
        <v/>
      </c>
      <c r="F2044" s="30">
        <f>IF(OR(E2044="",NOT(ISNUMBER(C2044))),"",E2044&amp;"|"&amp;YEAR(C2044)&amp;"-"&amp;RIGHT("0"&amp;MONTH(C2044),2)&amp;"-"&amp;RIGHT("0"&amp;DAY(C2044),2))</f>
        <v/>
      </c>
      <c r="G2044" s="26">
        <f>IF(E2044="","",IFERROR(MATCH(E2044,pl_chave,0),0))</f>
        <v/>
      </c>
      <c r="H2044" s="23">
        <f>IF(G2044="","",IF(G2044=0,"Tarefa fora do plano",INDEX(pl_tag,G2044)))</f>
        <v/>
      </c>
      <c r="I2044" s="30">
        <f>IF(N(G2044)=0,"",INDEX(pl_atividade,G2044))</f>
        <v/>
      </c>
      <c r="J2044" s="50">
        <f>IF(N(G2044)=0,"",INDEX(pl_especialidade,G2044))</f>
        <v/>
      </c>
      <c r="K2044" s="28">
        <f>IF(N(G2044)=0,"",INDEX(pl_duracao,G2044))</f>
        <v/>
      </c>
      <c r="L2044" s="39">
        <f>IF(ISNUMBER(C2044),YEAR(C2044),"")</f>
        <v/>
      </c>
      <c r="M2044" s="39">
        <f>IF(ISNUMBER(C2044),MONTH(C2044),"")</f>
        <v/>
      </c>
      <c r="N2044" s="23">
        <f>IF(L2044="","",IF(NOT(ISNUMBER(crono_ano)),"Informe o ano",IF(L2044&lt;crono_ano,"Antes do ano",IF(L2044&gt;crono_ano,"Depois do ano","No ano"))))</f>
        <v/>
      </c>
      <c r="O2044" s="39">
        <f>IF(F2044="","",IF(COUNTIF(F$7:F2044,F2044)=1,1,0))</f>
        <v/>
      </c>
      <c r="P2044" s="39">
        <f>IF(A2044&amp;B2044&amp;C2044="","",IF(AND(O2044=1,N(G2044)&gt;0),IF(INDEX(pl_ativa,MAX(1,N(G2044)))="Sim",1,0),0))</f>
        <v/>
      </c>
      <c r="Q2044" s="39">
        <f>IF(F2044="","",COUNTIFS(ex_chave_oc,F2044,ex_cancelada,"&lt;&gt;Sim"))</f>
        <v/>
      </c>
      <c r="R2044" s="51">
        <f>IF(P2044="","",IF(AND(P2044=1,N(Q2044)&gt;0),1,0))</f>
        <v/>
      </c>
      <c r="S2044" s="30">
        <f>IF(P2044="","",IF(F2044="","ERRO: data prevista ausente ou inválida",IF(O2044=0,"Duplicada: contada uma vez",IF(N(G2044)=0,"ERRO: tarefa fora do Plano Mestre",IF(P2044=0,"Tarefa retirada do plano: não conta","OK")))))</f>
        <v/>
      </c>
    </row>
    <row r="2045">
      <c r="A2045" s="29" t="n"/>
      <c r="B2045" s="25" t="n"/>
      <c r="C2045" s="49" t="n"/>
      <c r="D2045" s="29" t="n"/>
      <c r="E2045" s="23">
        <f>IF(OR(A2045="",B2045=""),"",A2045&amp;"|"&amp;B2045)</f>
        <v/>
      </c>
      <c r="F2045" s="30">
        <f>IF(OR(E2045="",NOT(ISNUMBER(C2045))),"",E2045&amp;"|"&amp;YEAR(C2045)&amp;"-"&amp;RIGHT("0"&amp;MONTH(C2045),2)&amp;"-"&amp;RIGHT("0"&amp;DAY(C2045),2))</f>
        <v/>
      </c>
      <c r="G2045" s="26">
        <f>IF(E2045="","",IFERROR(MATCH(E2045,pl_chave,0),0))</f>
        <v/>
      </c>
      <c r="H2045" s="23">
        <f>IF(G2045="","",IF(G2045=0,"Tarefa fora do plano",INDEX(pl_tag,G2045)))</f>
        <v/>
      </c>
      <c r="I2045" s="30">
        <f>IF(N(G2045)=0,"",INDEX(pl_atividade,G2045))</f>
        <v/>
      </c>
      <c r="J2045" s="50">
        <f>IF(N(G2045)=0,"",INDEX(pl_especialidade,G2045))</f>
        <v/>
      </c>
      <c r="K2045" s="28">
        <f>IF(N(G2045)=0,"",INDEX(pl_duracao,G2045))</f>
        <v/>
      </c>
      <c r="L2045" s="39">
        <f>IF(ISNUMBER(C2045),YEAR(C2045),"")</f>
        <v/>
      </c>
      <c r="M2045" s="39">
        <f>IF(ISNUMBER(C2045),MONTH(C2045),"")</f>
        <v/>
      </c>
      <c r="N2045" s="23">
        <f>IF(L2045="","",IF(NOT(ISNUMBER(crono_ano)),"Informe o ano",IF(L2045&lt;crono_ano,"Antes do ano",IF(L2045&gt;crono_ano,"Depois do ano","No ano"))))</f>
        <v/>
      </c>
      <c r="O2045" s="39">
        <f>IF(F2045="","",IF(COUNTIF(F$7:F2045,F2045)=1,1,0))</f>
        <v/>
      </c>
      <c r="P2045" s="39">
        <f>IF(A2045&amp;B2045&amp;C2045="","",IF(AND(O2045=1,N(G2045)&gt;0),IF(INDEX(pl_ativa,MAX(1,N(G2045)))="Sim",1,0),0))</f>
        <v/>
      </c>
      <c r="Q2045" s="39">
        <f>IF(F2045="","",COUNTIFS(ex_chave_oc,F2045,ex_cancelada,"&lt;&gt;Sim"))</f>
        <v/>
      </c>
      <c r="R2045" s="51">
        <f>IF(P2045="","",IF(AND(P2045=1,N(Q2045)&gt;0),1,0))</f>
        <v/>
      </c>
      <c r="S2045" s="30">
        <f>IF(P2045="","",IF(F2045="","ERRO: data prevista ausente ou inválida",IF(O2045=0,"Duplicada: contada uma vez",IF(N(G2045)=0,"ERRO: tarefa fora do Plano Mestre",IF(P2045=0,"Tarefa retirada do plano: não conta","OK")))))</f>
        <v/>
      </c>
    </row>
    <row r="2046">
      <c r="A2046" s="29" t="n"/>
      <c r="B2046" s="25" t="n"/>
      <c r="C2046" s="49" t="n"/>
      <c r="D2046" s="29" t="n"/>
      <c r="E2046" s="23">
        <f>IF(OR(A2046="",B2046=""),"",A2046&amp;"|"&amp;B2046)</f>
        <v/>
      </c>
      <c r="F2046" s="30">
        <f>IF(OR(E2046="",NOT(ISNUMBER(C2046))),"",E2046&amp;"|"&amp;YEAR(C2046)&amp;"-"&amp;RIGHT("0"&amp;MONTH(C2046),2)&amp;"-"&amp;RIGHT("0"&amp;DAY(C2046),2))</f>
        <v/>
      </c>
      <c r="G2046" s="26">
        <f>IF(E2046="","",IFERROR(MATCH(E2046,pl_chave,0),0))</f>
        <v/>
      </c>
      <c r="H2046" s="23">
        <f>IF(G2046="","",IF(G2046=0,"Tarefa fora do plano",INDEX(pl_tag,G2046)))</f>
        <v/>
      </c>
      <c r="I2046" s="30">
        <f>IF(N(G2046)=0,"",INDEX(pl_atividade,G2046))</f>
        <v/>
      </c>
      <c r="J2046" s="50">
        <f>IF(N(G2046)=0,"",INDEX(pl_especialidade,G2046))</f>
        <v/>
      </c>
      <c r="K2046" s="28">
        <f>IF(N(G2046)=0,"",INDEX(pl_duracao,G2046))</f>
        <v/>
      </c>
      <c r="L2046" s="39">
        <f>IF(ISNUMBER(C2046),YEAR(C2046),"")</f>
        <v/>
      </c>
      <c r="M2046" s="39">
        <f>IF(ISNUMBER(C2046),MONTH(C2046),"")</f>
        <v/>
      </c>
      <c r="N2046" s="23">
        <f>IF(L2046="","",IF(NOT(ISNUMBER(crono_ano)),"Informe o ano",IF(L2046&lt;crono_ano,"Antes do ano",IF(L2046&gt;crono_ano,"Depois do ano","No ano"))))</f>
        <v/>
      </c>
      <c r="O2046" s="39">
        <f>IF(F2046="","",IF(COUNTIF(F$7:F2046,F2046)=1,1,0))</f>
        <v/>
      </c>
      <c r="P2046" s="39">
        <f>IF(A2046&amp;B2046&amp;C2046="","",IF(AND(O2046=1,N(G2046)&gt;0),IF(INDEX(pl_ativa,MAX(1,N(G2046)))="Sim",1,0),0))</f>
        <v/>
      </c>
      <c r="Q2046" s="39">
        <f>IF(F2046="","",COUNTIFS(ex_chave_oc,F2046,ex_cancelada,"&lt;&gt;Sim"))</f>
        <v/>
      </c>
      <c r="R2046" s="51">
        <f>IF(P2046="","",IF(AND(P2046=1,N(Q2046)&gt;0),1,0))</f>
        <v/>
      </c>
      <c r="S2046" s="30">
        <f>IF(P2046="","",IF(F2046="","ERRO: data prevista ausente ou inválida",IF(O2046=0,"Duplicada: contada uma vez",IF(N(G2046)=0,"ERRO: tarefa fora do Plano Mestre",IF(P2046=0,"Tarefa retirada do plano: não conta","OK")))))</f>
        <v/>
      </c>
    </row>
    <row r="2047">
      <c r="A2047" s="29" t="n"/>
      <c r="B2047" s="25" t="n"/>
      <c r="C2047" s="49" t="n"/>
      <c r="D2047" s="29" t="n"/>
      <c r="E2047" s="23">
        <f>IF(OR(A2047="",B2047=""),"",A2047&amp;"|"&amp;B2047)</f>
        <v/>
      </c>
      <c r="F2047" s="30">
        <f>IF(OR(E2047="",NOT(ISNUMBER(C2047))),"",E2047&amp;"|"&amp;YEAR(C2047)&amp;"-"&amp;RIGHT("0"&amp;MONTH(C2047),2)&amp;"-"&amp;RIGHT("0"&amp;DAY(C2047),2))</f>
        <v/>
      </c>
      <c r="G2047" s="26">
        <f>IF(E2047="","",IFERROR(MATCH(E2047,pl_chave,0),0))</f>
        <v/>
      </c>
      <c r="H2047" s="23">
        <f>IF(G2047="","",IF(G2047=0,"Tarefa fora do plano",INDEX(pl_tag,G2047)))</f>
        <v/>
      </c>
      <c r="I2047" s="30">
        <f>IF(N(G2047)=0,"",INDEX(pl_atividade,G2047))</f>
        <v/>
      </c>
      <c r="J2047" s="50">
        <f>IF(N(G2047)=0,"",INDEX(pl_especialidade,G2047))</f>
        <v/>
      </c>
      <c r="K2047" s="28">
        <f>IF(N(G2047)=0,"",INDEX(pl_duracao,G2047))</f>
        <v/>
      </c>
      <c r="L2047" s="39">
        <f>IF(ISNUMBER(C2047),YEAR(C2047),"")</f>
        <v/>
      </c>
      <c r="M2047" s="39">
        <f>IF(ISNUMBER(C2047),MONTH(C2047),"")</f>
        <v/>
      </c>
      <c r="N2047" s="23">
        <f>IF(L2047="","",IF(NOT(ISNUMBER(crono_ano)),"Informe o ano",IF(L2047&lt;crono_ano,"Antes do ano",IF(L2047&gt;crono_ano,"Depois do ano","No ano"))))</f>
        <v/>
      </c>
      <c r="O2047" s="39">
        <f>IF(F2047="","",IF(COUNTIF(F$7:F2047,F2047)=1,1,0))</f>
        <v/>
      </c>
      <c r="P2047" s="39">
        <f>IF(A2047&amp;B2047&amp;C2047="","",IF(AND(O2047=1,N(G2047)&gt;0),IF(INDEX(pl_ativa,MAX(1,N(G2047)))="Sim",1,0),0))</f>
        <v/>
      </c>
      <c r="Q2047" s="39">
        <f>IF(F2047="","",COUNTIFS(ex_chave_oc,F2047,ex_cancelada,"&lt;&gt;Sim"))</f>
        <v/>
      </c>
      <c r="R2047" s="51">
        <f>IF(P2047="","",IF(AND(P2047=1,N(Q2047)&gt;0),1,0))</f>
        <v/>
      </c>
      <c r="S2047" s="30">
        <f>IF(P2047="","",IF(F2047="","ERRO: data prevista ausente ou inválida",IF(O2047=0,"Duplicada: contada uma vez",IF(N(G2047)=0,"ERRO: tarefa fora do Plano Mestre",IF(P2047=0,"Tarefa retirada do plano: não conta","OK")))))</f>
        <v/>
      </c>
    </row>
    <row r="2048">
      <c r="A2048" s="29" t="n"/>
      <c r="B2048" s="25" t="n"/>
      <c r="C2048" s="49" t="n"/>
      <c r="D2048" s="29" t="n"/>
      <c r="E2048" s="23">
        <f>IF(OR(A2048="",B2048=""),"",A2048&amp;"|"&amp;B2048)</f>
        <v/>
      </c>
      <c r="F2048" s="30">
        <f>IF(OR(E2048="",NOT(ISNUMBER(C2048))),"",E2048&amp;"|"&amp;YEAR(C2048)&amp;"-"&amp;RIGHT("0"&amp;MONTH(C2048),2)&amp;"-"&amp;RIGHT("0"&amp;DAY(C2048),2))</f>
        <v/>
      </c>
      <c r="G2048" s="26">
        <f>IF(E2048="","",IFERROR(MATCH(E2048,pl_chave,0),0))</f>
        <v/>
      </c>
      <c r="H2048" s="23">
        <f>IF(G2048="","",IF(G2048=0,"Tarefa fora do plano",INDEX(pl_tag,G2048)))</f>
        <v/>
      </c>
      <c r="I2048" s="30">
        <f>IF(N(G2048)=0,"",INDEX(pl_atividade,G2048))</f>
        <v/>
      </c>
      <c r="J2048" s="50">
        <f>IF(N(G2048)=0,"",INDEX(pl_especialidade,G2048))</f>
        <v/>
      </c>
      <c r="K2048" s="28">
        <f>IF(N(G2048)=0,"",INDEX(pl_duracao,G2048))</f>
        <v/>
      </c>
      <c r="L2048" s="39">
        <f>IF(ISNUMBER(C2048),YEAR(C2048),"")</f>
        <v/>
      </c>
      <c r="M2048" s="39">
        <f>IF(ISNUMBER(C2048),MONTH(C2048),"")</f>
        <v/>
      </c>
      <c r="N2048" s="23">
        <f>IF(L2048="","",IF(NOT(ISNUMBER(crono_ano)),"Informe o ano",IF(L2048&lt;crono_ano,"Antes do ano",IF(L2048&gt;crono_ano,"Depois do ano","No ano"))))</f>
        <v/>
      </c>
      <c r="O2048" s="39">
        <f>IF(F2048="","",IF(COUNTIF(F$7:F2048,F2048)=1,1,0))</f>
        <v/>
      </c>
      <c r="P2048" s="39">
        <f>IF(A2048&amp;B2048&amp;C2048="","",IF(AND(O2048=1,N(G2048)&gt;0),IF(INDEX(pl_ativa,MAX(1,N(G2048)))="Sim",1,0),0))</f>
        <v/>
      </c>
      <c r="Q2048" s="39">
        <f>IF(F2048="","",COUNTIFS(ex_chave_oc,F2048,ex_cancelada,"&lt;&gt;Sim"))</f>
        <v/>
      </c>
      <c r="R2048" s="51">
        <f>IF(P2048="","",IF(AND(P2048=1,N(Q2048)&gt;0),1,0))</f>
        <v/>
      </c>
      <c r="S2048" s="30">
        <f>IF(P2048="","",IF(F2048="","ERRO: data prevista ausente ou inválida",IF(O2048=0,"Duplicada: contada uma vez",IF(N(G2048)=0,"ERRO: tarefa fora do Plano Mestre",IF(P2048=0,"Tarefa retirada do plano: não conta","OK")))))</f>
        <v/>
      </c>
    </row>
    <row r="2049">
      <c r="A2049" s="29" t="n"/>
      <c r="B2049" s="25" t="n"/>
      <c r="C2049" s="49" t="n"/>
      <c r="D2049" s="29" t="n"/>
      <c r="E2049" s="23">
        <f>IF(OR(A2049="",B2049=""),"",A2049&amp;"|"&amp;B2049)</f>
        <v/>
      </c>
      <c r="F2049" s="30">
        <f>IF(OR(E2049="",NOT(ISNUMBER(C2049))),"",E2049&amp;"|"&amp;YEAR(C2049)&amp;"-"&amp;RIGHT("0"&amp;MONTH(C2049),2)&amp;"-"&amp;RIGHT("0"&amp;DAY(C2049),2))</f>
        <v/>
      </c>
      <c r="G2049" s="26">
        <f>IF(E2049="","",IFERROR(MATCH(E2049,pl_chave,0),0))</f>
        <v/>
      </c>
      <c r="H2049" s="23">
        <f>IF(G2049="","",IF(G2049=0,"Tarefa fora do plano",INDEX(pl_tag,G2049)))</f>
        <v/>
      </c>
      <c r="I2049" s="30">
        <f>IF(N(G2049)=0,"",INDEX(pl_atividade,G2049))</f>
        <v/>
      </c>
      <c r="J2049" s="50">
        <f>IF(N(G2049)=0,"",INDEX(pl_especialidade,G2049))</f>
        <v/>
      </c>
      <c r="K2049" s="28">
        <f>IF(N(G2049)=0,"",INDEX(pl_duracao,G2049))</f>
        <v/>
      </c>
      <c r="L2049" s="39">
        <f>IF(ISNUMBER(C2049),YEAR(C2049),"")</f>
        <v/>
      </c>
      <c r="M2049" s="39">
        <f>IF(ISNUMBER(C2049),MONTH(C2049),"")</f>
        <v/>
      </c>
      <c r="N2049" s="23">
        <f>IF(L2049="","",IF(NOT(ISNUMBER(crono_ano)),"Informe o ano",IF(L2049&lt;crono_ano,"Antes do ano",IF(L2049&gt;crono_ano,"Depois do ano","No ano"))))</f>
        <v/>
      </c>
      <c r="O2049" s="39">
        <f>IF(F2049="","",IF(COUNTIF(F$7:F2049,F2049)=1,1,0))</f>
        <v/>
      </c>
      <c r="P2049" s="39">
        <f>IF(A2049&amp;B2049&amp;C2049="","",IF(AND(O2049=1,N(G2049)&gt;0),IF(INDEX(pl_ativa,MAX(1,N(G2049)))="Sim",1,0),0))</f>
        <v/>
      </c>
      <c r="Q2049" s="39">
        <f>IF(F2049="","",COUNTIFS(ex_chave_oc,F2049,ex_cancelada,"&lt;&gt;Sim"))</f>
        <v/>
      </c>
      <c r="R2049" s="51">
        <f>IF(P2049="","",IF(AND(P2049=1,N(Q2049)&gt;0),1,0))</f>
        <v/>
      </c>
      <c r="S2049" s="30">
        <f>IF(P2049="","",IF(F2049="","ERRO: data prevista ausente ou inválida",IF(O2049=0,"Duplicada: contada uma vez",IF(N(G2049)=0,"ERRO: tarefa fora do Plano Mestre",IF(P2049=0,"Tarefa retirada do plano: não conta","OK")))))</f>
        <v/>
      </c>
    </row>
    <row r="2050">
      <c r="A2050" s="29" t="n"/>
      <c r="B2050" s="25" t="n"/>
      <c r="C2050" s="49" t="n"/>
      <c r="D2050" s="29" t="n"/>
      <c r="E2050" s="23">
        <f>IF(OR(A2050="",B2050=""),"",A2050&amp;"|"&amp;B2050)</f>
        <v/>
      </c>
      <c r="F2050" s="30">
        <f>IF(OR(E2050="",NOT(ISNUMBER(C2050))),"",E2050&amp;"|"&amp;YEAR(C2050)&amp;"-"&amp;RIGHT("0"&amp;MONTH(C2050),2)&amp;"-"&amp;RIGHT("0"&amp;DAY(C2050),2))</f>
        <v/>
      </c>
      <c r="G2050" s="26">
        <f>IF(E2050="","",IFERROR(MATCH(E2050,pl_chave,0),0))</f>
        <v/>
      </c>
      <c r="H2050" s="23">
        <f>IF(G2050="","",IF(G2050=0,"Tarefa fora do plano",INDEX(pl_tag,G2050)))</f>
        <v/>
      </c>
      <c r="I2050" s="30">
        <f>IF(N(G2050)=0,"",INDEX(pl_atividade,G2050))</f>
        <v/>
      </c>
      <c r="J2050" s="50">
        <f>IF(N(G2050)=0,"",INDEX(pl_especialidade,G2050))</f>
        <v/>
      </c>
      <c r="K2050" s="28">
        <f>IF(N(G2050)=0,"",INDEX(pl_duracao,G2050))</f>
        <v/>
      </c>
      <c r="L2050" s="39">
        <f>IF(ISNUMBER(C2050),YEAR(C2050),"")</f>
        <v/>
      </c>
      <c r="M2050" s="39">
        <f>IF(ISNUMBER(C2050),MONTH(C2050),"")</f>
        <v/>
      </c>
      <c r="N2050" s="23">
        <f>IF(L2050="","",IF(NOT(ISNUMBER(crono_ano)),"Informe o ano",IF(L2050&lt;crono_ano,"Antes do ano",IF(L2050&gt;crono_ano,"Depois do ano","No ano"))))</f>
        <v/>
      </c>
      <c r="O2050" s="39">
        <f>IF(F2050="","",IF(COUNTIF(F$7:F2050,F2050)=1,1,0))</f>
        <v/>
      </c>
      <c r="P2050" s="39">
        <f>IF(A2050&amp;B2050&amp;C2050="","",IF(AND(O2050=1,N(G2050)&gt;0),IF(INDEX(pl_ativa,MAX(1,N(G2050)))="Sim",1,0),0))</f>
        <v/>
      </c>
      <c r="Q2050" s="39">
        <f>IF(F2050="","",COUNTIFS(ex_chave_oc,F2050,ex_cancelada,"&lt;&gt;Sim"))</f>
        <v/>
      </c>
      <c r="R2050" s="51">
        <f>IF(P2050="","",IF(AND(P2050=1,N(Q2050)&gt;0),1,0))</f>
        <v/>
      </c>
      <c r="S2050" s="30">
        <f>IF(P2050="","",IF(F2050="","ERRO: data prevista ausente ou inválida",IF(O2050=0,"Duplicada: contada uma vez",IF(N(G2050)=0,"ERRO: tarefa fora do Plano Mestre",IF(P2050=0,"Tarefa retirada do plano: não conta","OK")))))</f>
        <v/>
      </c>
    </row>
    <row r="2051">
      <c r="A2051" s="29" t="n"/>
      <c r="B2051" s="25" t="n"/>
      <c r="C2051" s="49" t="n"/>
      <c r="D2051" s="29" t="n"/>
      <c r="E2051" s="23">
        <f>IF(OR(A2051="",B2051=""),"",A2051&amp;"|"&amp;B2051)</f>
        <v/>
      </c>
      <c r="F2051" s="30">
        <f>IF(OR(E2051="",NOT(ISNUMBER(C2051))),"",E2051&amp;"|"&amp;YEAR(C2051)&amp;"-"&amp;RIGHT("0"&amp;MONTH(C2051),2)&amp;"-"&amp;RIGHT("0"&amp;DAY(C2051),2))</f>
        <v/>
      </c>
      <c r="G2051" s="26">
        <f>IF(E2051="","",IFERROR(MATCH(E2051,pl_chave,0),0))</f>
        <v/>
      </c>
      <c r="H2051" s="23">
        <f>IF(G2051="","",IF(G2051=0,"Tarefa fora do plano",INDEX(pl_tag,G2051)))</f>
        <v/>
      </c>
      <c r="I2051" s="30">
        <f>IF(N(G2051)=0,"",INDEX(pl_atividade,G2051))</f>
        <v/>
      </c>
      <c r="J2051" s="50">
        <f>IF(N(G2051)=0,"",INDEX(pl_especialidade,G2051))</f>
        <v/>
      </c>
      <c r="K2051" s="28">
        <f>IF(N(G2051)=0,"",INDEX(pl_duracao,G2051))</f>
        <v/>
      </c>
      <c r="L2051" s="39">
        <f>IF(ISNUMBER(C2051),YEAR(C2051),"")</f>
        <v/>
      </c>
      <c r="M2051" s="39">
        <f>IF(ISNUMBER(C2051),MONTH(C2051),"")</f>
        <v/>
      </c>
      <c r="N2051" s="23">
        <f>IF(L2051="","",IF(NOT(ISNUMBER(crono_ano)),"Informe o ano",IF(L2051&lt;crono_ano,"Antes do ano",IF(L2051&gt;crono_ano,"Depois do ano","No ano"))))</f>
        <v/>
      </c>
      <c r="O2051" s="39">
        <f>IF(F2051="","",IF(COUNTIF(F$7:F2051,F2051)=1,1,0))</f>
        <v/>
      </c>
      <c r="P2051" s="39">
        <f>IF(A2051&amp;B2051&amp;C2051="","",IF(AND(O2051=1,N(G2051)&gt;0),IF(INDEX(pl_ativa,MAX(1,N(G2051)))="Sim",1,0),0))</f>
        <v/>
      </c>
      <c r="Q2051" s="39">
        <f>IF(F2051="","",COUNTIFS(ex_chave_oc,F2051,ex_cancelada,"&lt;&gt;Sim"))</f>
        <v/>
      </c>
      <c r="R2051" s="51">
        <f>IF(P2051="","",IF(AND(P2051=1,N(Q2051)&gt;0),1,0))</f>
        <v/>
      </c>
      <c r="S2051" s="30">
        <f>IF(P2051="","",IF(F2051="","ERRO: data prevista ausente ou inválida",IF(O2051=0,"Duplicada: contada uma vez",IF(N(G2051)=0,"ERRO: tarefa fora do Plano Mestre",IF(P2051=0,"Tarefa retirada do plano: não conta","OK")))))</f>
        <v/>
      </c>
    </row>
    <row r="2052">
      <c r="A2052" s="29" t="n"/>
      <c r="B2052" s="25" t="n"/>
      <c r="C2052" s="49" t="n"/>
      <c r="D2052" s="29" t="n"/>
      <c r="E2052" s="23">
        <f>IF(OR(A2052="",B2052=""),"",A2052&amp;"|"&amp;B2052)</f>
        <v/>
      </c>
      <c r="F2052" s="30">
        <f>IF(OR(E2052="",NOT(ISNUMBER(C2052))),"",E2052&amp;"|"&amp;YEAR(C2052)&amp;"-"&amp;RIGHT("0"&amp;MONTH(C2052),2)&amp;"-"&amp;RIGHT("0"&amp;DAY(C2052),2))</f>
        <v/>
      </c>
      <c r="G2052" s="26">
        <f>IF(E2052="","",IFERROR(MATCH(E2052,pl_chave,0),0))</f>
        <v/>
      </c>
      <c r="H2052" s="23">
        <f>IF(G2052="","",IF(G2052=0,"Tarefa fora do plano",INDEX(pl_tag,G2052)))</f>
        <v/>
      </c>
      <c r="I2052" s="30">
        <f>IF(N(G2052)=0,"",INDEX(pl_atividade,G2052))</f>
        <v/>
      </c>
      <c r="J2052" s="50">
        <f>IF(N(G2052)=0,"",INDEX(pl_especialidade,G2052))</f>
        <v/>
      </c>
      <c r="K2052" s="28">
        <f>IF(N(G2052)=0,"",INDEX(pl_duracao,G2052))</f>
        <v/>
      </c>
      <c r="L2052" s="39">
        <f>IF(ISNUMBER(C2052),YEAR(C2052),"")</f>
        <v/>
      </c>
      <c r="M2052" s="39">
        <f>IF(ISNUMBER(C2052),MONTH(C2052),"")</f>
        <v/>
      </c>
      <c r="N2052" s="23">
        <f>IF(L2052="","",IF(NOT(ISNUMBER(crono_ano)),"Informe o ano",IF(L2052&lt;crono_ano,"Antes do ano",IF(L2052&gt;crono_ano,"Depois do ano","No ano"))))</f>
        <v/>
      </c>
      <c r="O2052" s="39">
        <f>IF(F2052="","",IF(COUNTIF(F$7:F2052,F2052)=1,1,0))</f>
        <v/>
      </c>
      <c r="P2052" s="39">
        <f>IF(A2052&amp;B2052&amp;C2052="","",IF(AND(O2052=1,N(G2052)&gt;0),IF(INDEX(pl_ativa,MAX(1,N(G2052)))="Sim",1,0),0))</f>
        <v/>
      </c>
      <c r="Q2052" s="39">
        <f>IF(F2052="","",COUNTIFS(ex_chave_oc,F2052,ex_cancelada,"&lt;&gt;Sim"))</f>
        <v/>
      </c>
      <c r="R2052" s="51">
        <f>IF(P2052="","",IF(AND(P2052=1,N(Q2052)&gt;0),1,0))</f>
        <v/>
      </c>
      <c r="S2052" s="30">
        <f>IF(P2052="","",IF(F2052="","ERRO: data prevista ausente ou inválida",IF(O2052=0,"Duplicada: contada uma vez",IF(N(G2052)=0,"ERRO: tarefa fora do Plano Mestre",IF(P2052=0,"Tarefa retirada do plano: não conta","OK")))))</f>
        <v/>
      </c>
    </row>
    <row r="2053">
      <c r="A2053" s="29" t="n"/>
      <c r="B2053" s="25" t="n"/>
      <c r="C2053" s="49" t="n"/>
      <c r="D2053" s="29" t="n"/>
      <c r="E2053" s="23">
        <f>IF(OR(A2053="",B2053=""),"",A2053&amp;"|"&amp;B2053)</f>
        <v/>
      </c>
      <c r="F2053" s="30">
        <f>IF(OR(E2053="",NOT(ISNUMBER(C2053))),"",E2053&amp;"|"&amp;YEAR(C2053)&amp;"-"&amp;RIGHT("0"&amp;MONTH(C2053),2)&amp;"-"&amp;RIGHT("0"&amp;DAY(C2053),2))</f>
        <v/>
      </c>
      <c r="G2053" s="26">
        <f>IF(E2053="","",IFERROR(MATCH(E2053,pl_chave,0),0))</f>
        <v/>
      </c>
      <c r="H2053" s="23">
        <f>IF(G2053="","",IF(G2053=0,"Tarefa fora do plano",INDEX(pl_tag,G2053)))</f>
        <v/>
      </c>
      <c r="I2053" s="30">
        <f>IF(N(G2053)=0,"",INDEX(pl_atividade,G2053))</f>
        <v/>
      </c>
      <c r="J2053" s="50">
        <f>IF(N(G2053)=0,"",INDEX(pl_especialidade,G2053))</f>
        <v/>
      </c>
      <c r="K2053" s="28">
        <f>IF(N(G2053)=0,"",INDEX(pl_duracao,G2053))</f>
        <v/>
      </c>
      <c r="L2053" s="39">
        <f>IF(ISNUMBER(C2053),YEAR(C2053),"")</f>
        <v/>
      </c>
      <c r="M2053" s="39">
        <f>IF(ISNUMBER(C2053),MONTH(C2053),"")</f>
        <v/>
      </c>
      <c r="N2053" s="23">
        <f>IF(L2053="","",IF(NOT(ISNUMBER(crono_ano)),"Informe o ano",IF(L2053&lt;crono_ano,"Antes do ano",IF(L2053&gt;crono_ano,"Depois do ano","No ano"))))</f>
        <v/>
      </c>
      <c r="O2053" s="39">
        <f>IF(F2053="","",IF(COUNTIF(F$7:F2053,F2053)=1,1,0))</f>
        <v/>
      </c>
      <c r="P2053" s="39">
        <f>IF(A2053&amp;B2053&amp;C2053="","",IF(AND(O2053=1,N(G2053)&gt;0),IF(INDEX(pl_ativa,MAX(1,N(G2053)))="Sim",1,0),0))</f>
        <v/>
      </c>
      <c r="Q2053" s="39">
        <f>IF(F2053="","",COUNTIFS(ex_chave_oc,F2053,ex_cancelada,"&lt;&gt;Sim"))</f>
        <v/>
      </c>
      <c r="R2053" s="51">
        <f>IF(P2053="","",IF(AND(P2053=1,N(Q2053)&gt;0),1,0))</f>
        <v/>
      </c>
      <c r="S2053" s="30">
        <f>IF(P2053="","",IF(F2053="","ERRO: data prevista ausente ou inválida",IF(O2053=0,"Duplicada: contada uma vez",IF(N(G2053)=0,"ERRO: tarefa fora do Plano Mestre",IF(P2053=0,"Tarefa retirada do plano: não conta","OK")))))</f>
        <v/>
      </c>
    </row>
    <row r="2054">
      <c r="A2054" s="29" t="n"/>
      <c r="B2054" s="25" t="n"/>
      <c r="C2054" s="49" t="n"/>
      <c r="D2054" s="29" t="n"/>
      <c r="E2054" s="23">
        <f>IF(OR(A2054="",B2054=""),"",A2054&amp;"|"&amp;B2054)</f>
        <v/>
      </c>
      <c r="F2054" s="30">
        <f>IF(OR(E2054="",NOT(ISNUMBER(C2054))),"",E2054&amp;"|"&amp;YEAR(C2054)&amp;"-"&amp;RIGHT("0"&amp;MONTH(C2054),2)&amp;"-"&amp;RIGHT("0"&amp;DAY(C2054),2))</f>
        <v/>
      </c>
      <c r="G2054" s="26">
        <f>IF(E2054="","",IFERROR(MATCH(E2054,pl_chave,0),0))</f>
        <v/>
      </c>
      <c r="H2054" s="23">
        <f>IF(G2054="","",IF(G2054=0,"Tarefa fora do plano",INDEX(pl_tag,G2054)))</f>
        <v/>
      </c>
      <c r="I2054" s="30">
        <f>IF(N(G2054)=0,"",INDEX(pl_atividade,G2054))</f>
        <v/>
      </c>
      <c r="J2054" s="50">
        <f>IF(N(G2054)=0,"",INDEX(pl_especialidade,G2054))</f>
        <v/>
      </c>
      <c r="K2054" s="28">
        <f>IF(N(G2054)=0,"",INDEX(pl_duracao,G2054))</f>
        <v/>
      </c>
      <c r="L2054" s="39">
        <f>IF(ISNUMBER(C2054),YEAR(C2054),"")</f>
        <v/>
      </c>
      <c r="M2054" s="39">
        <f>IF(ISNUMBER(C2054),MONTH(C2054),"")</f>
        <v/>
      </c>
      <c r="N2054" s="23">
        <f>IF(L2054="","",IF(NOT(ISNUMBER(crono_ano)),"Informe o ano",IF(L2054&lt;crono_ano,"Antes do ano",IF(L2054&gt;crono_ano,"Depois do ano","No ano"))))</f>
        <v/>
      </c>
      <c r="O2054" s="39">
        <f>IF(F2054="","",IF(COUNTIF(F$7:F2054,F2054)=1,1,0))</f>
        <v/>
      </c>
      <c r="P2054" s="39">
        <f>IF(A2054&amp;B2054&amp;C2054="","",IF(AND(O2054=1,N(G2054)&gt;0),IF(INDEX(pl_ativa,MAX(1,N(G2054)))="Sim",1,0),0))</f>
        <v/>
      </c>
      <c r="Q2054" s="39">
        <f>IF(F2054="","",COUNTIFS(ex_chave_oc,F2054,ex_cancelada,"&lt;&gt;Sim"))</f>
        <v/>
      </c>
      <c r="R2054" s="51">
        <f>IF(P2054="","",IF(AND(P2054=1,N(Q2054)&gt;0),1,0))</f>
        <v/>
      </c>
      <c r="S2054" s="30">
        <f>IF(P2054="","",IF(F2054="","ERRO: data prevista ausente ou inválida",IF(O2054=0,"Duplicada: contada uma vez",IF(N(G2054)=0,"ERRO: tarefa fora do Plano Mestre",IF(P2054=0,"Tarefa retirada do plano: não conta","OK")))))</f>
        <v/>
      </c>
    </row>
    <row r="2055">
      <c r="A2055" s="29" t="n"/>
      <c r="B2055" s="25" t="n"/>
      <c r="C2055" s="49" t="n"/>
      <c r="D2055" s="29" t="n"/>
      <c r="E2055" s="23">
        <f>IF(OR(A2055="",B2055=""),"",A2055&amp;"|"&amp;B2055)</f>
        <v/>
      </c>
      <c r="F2055" s="30">
        <f>IF(OR(E2055="",NOT(ISNUMBER(C2055))),"",E2055&amp;"|"&amp;YEAR(C2055)&amp;"-"&amp;RIGHT("0"&amp;MONTH(C2055),2)&amp;"-"&amp;RIGHT("0"&amp;DAY(C2055),2))</f>
        <v/>
      </c>
      <c r="G2055" s="26">
        <f>IF(E2055="","",IFERROR(MATCH(E2055,pl_chave,0),0))</f>
        <v/>
      </c>
      <c r="H2055" s="23">
        <f>IF(G2055="","",IF(G2055=0,"Tarefa fora do plano",INDEX(pl_tag,G2055)))</f>
        <v/>
      </c>
      <c r="I2055" s="30">
        <f>IF(N(G2055)=0,"",INDEX(pl_atividade,G2055))</f>
        <v/>
      </c>
      <c r="J2055" s="50">
        <f>IF(N(G2055)=0,"",INDEX(pl_especialidade,G2055))</f>
        <v/>
      </c>
      <c r="K2055" s="28">
        <f>IF(N(G2055)=0,"",INDEX(pl_duracao,G2055))</f>
        <v/>
      </c>
      <c r="L2055" s="39">
        <f>IF(ISNUMBER(C2055),YEAR(C2055),"")</f>
        <v/>
      </c>
      <c r="M2055" s="39">
        <f>IF(ISNUMBER(C2055),MONTH(C2055),"")</f>
        <v/>
      </c>
      <c r="N2055" s="23">
        <f>IF(L2055="","",IF(NOT(ISNUMBER(crono_ano)),"Informe o ano",IF(L2055&lt;crono_ano,"Antes do ano",IF(L2055&gt;crono_ano,"Depois do ano","No ano"))))</f>
        <v/>
      </c>
      <c r="O2055" s="39">
        <f>IF(F2055="","",IF(COUNTIF(F$7:F2055,F2055)=1,1,0))</f>
        <v/>
      </c>
      <c r="P2055" s="39">
        <f>IF(A2055&amp;B2055&amp;C2055="","",IF(AND(O2055=1,N(G2055)&gt;0),IF(INDEX(pl_ativa,MAX(1,N(G2055)))="Sim",1,0),0))</f>
        <v/>
      </c>
      <c r="Q2055" s="39">
        <f>IF(F2055="","",COUNTIFS(ex_chave_oc,F2055,ex_cancelada,"&lt;&gt;Sim"))</f>
        <v/>
      </c>
      <c r="R2055" s="51">
        <f>IF(P2055="","",IF(AND(P2055=1,N(Q2055)&gt;0),1,0))</f>
        <v/>
      </c>
      <c r="S2055" s="30">
        <f>IF(P2055="","",IF(F2055="","ERRO: data prevista ausente ou inválida",IF(O2055=0,"Duplicada: contada uma vez",IF(N(G2055)=0,"ERRO: tarefa fora do Plano Mestre",IF(P2055=0,"Tarefa retirada do plano: não conta","OK")))))</f>
        <v/>
      </c>
    </row>
    <row r="2056">
      <c r="A2056" s="29" t="n"/>
      <c r="B2056" s="25" t="n"/>
      <c r="C2056" s="49" t="n"/>
      <c r="D2056" s="29" t="n"/>
      <c r="E2056" s="23">
        <f>IF(OR(A2056="",B2056=""),"",A2056&amp;"|"&amp;B2056)</f>
        <v/>
      </c>
      <c r="F2056" s="30">
        <f>IF(OR(E2056="",NOT(ISNUMBER(C2056))),"",E2056&amp;"|"&amp;YEAR(C2056)&amp;"-"&amp;RIGHT("0"&amp;MONTH(C2056),2)&amp;"-"&amp;RIGHT("0"&amp;DAY(C2056),2))</f>
        <v/>
      </c>
      <c r="G2056" s="26">
        <f>IF(E2056="","",IFERROR(MATCH(E2056,pl_chave,0),0))</f>
        <v/>
      </c>
      <c r="H2056" s="23">
        <f>IF(G2056="","",IF(G2056=0,"Tarefa fora do plano",INDEX(pl_tag,G2056)))</f>
        <v/>
      </c>
      <c r="I2056" s="30">
        <f>IF(N(G2056)=0,"",INDEX(pl_atividade,G2056))</f>
        <v/>
      </c>
      <c r="J2056" s="50">
        <f>IF(N(G2056)=0,"",INDEX(pl_especialidade,G2056))</f>
        <v/>
      </c>
      <c r="K2056" s="28">
        <f>IF(N(G2056)=0,"",INDEX(pl_duracao,G2056))</f>
        <v/>
      </c>
      <c r="L2056" s="39">
        <f>IF(ISNUMBER(C2056),YEAR(C2056),"")</f>
        <v/>
      </c>
      <c r="M2056" s="39">
        <f>IF(ISNUMBER(C2056),MONTH(C2056),"")</f>
        <v/>
      </c>
      <c r="N2056" s="23">
        <f>IF(L2056="","",IF(NOT(ISNUMBER(crono_ano)),"Informe o ano",IF(L2056&lt;crono_ano,"Antes do ano",IF(L2056&gt;crono_ano,"Depois do ano","No ano"))))</f>
        <v/>
      </c>
      <c r="O2056" s="39">
        <f>IF(F2056="","",IF(COUNTIF(F$7:F2056,F2056)=1,1,0))</f>
        <v/>
      </c>
      <c r="P2056" s="39">
        <f>IF(A2056&amp;B2056&amp;C2056="","",IF(AND(O2056=1,N(G2056)&gt;0),IF(INDEX(pl_ativa,MAX(1,N(G2056)))="Sim",1,0),0))</f>
        <v/>
      </c>
      <c r="Q2056" s="39">
        <f>IF(F2056="","",COUNTIFS(ex_chave_oc,F2056,ex_cancelada,"&lt;&gt;Sim"))</f>
        <v/>
      </c>
      <c r="R2056" s="51">
        <f>IF(P2056="","",IF(AND(P2056=1,N(Q2056)&gt;0),1,0))</f>
        <v/>
      </c>
      <c r="S2056" s="30">
        <f>IF(P2056="","",IF(F2056="","ERRO: data prevista ausente ou inválida",IF(O2056=0,"Duplicada: contada uma vez",IF(N(G2056)=0,"ERRO: tarefa fora do Plano Mestre",IF(P2056=0,"Tarefa retirada do plano: não conta","OK")))))</f>
        <v/>
      </c>
    </row>
    <row r="2057">
      <c r="A2057" s="29" t="n"/>
      <c r="B2057" s="25" t="n"/>
      <c r="C2057" s="49" t="n"/>
      <c r="D2057" s="29" t="n"/>
      <c r="E2057" s="23">
        <f>IF(OR(A2057="",B2057=""),"",A2057&amp;"|"&amp;B2057)</f>
        <v/>
      </c>
      <c r="F2057" s="30">
        <f>IF(OR(E2057="",NOT(ISNUMBER(C2057))),"",E2057&amp;"|"&amp;YEAR(C2057)&amp;"-"&amp;RIGHT("0"&amp;MONTH(C2057),2)&amp;"-"&amp;RIGHT("0"&amp;DAY(C2057),2))</f>
        <v/>
      </c>
      <c r="G2057" s="26">
        <f>IF(E2057="","",IFERROR(MATCH(E2057,pl_chave,0),0))</f>
        <v/>
      </c>
      <c r="H2057" s="23">
        <f>IF(G2057="","",IF(G2057=0,"Tarefa fora do plano",INDEX(pl_tag,G2057)))</f>
        <v/>
      </c>
      <c r="I2057" s="30">
        <f>IF(N(G2057)=0,"",INDEX(pl_atividade,G2057))</f>
        <v/>
      </c>
      <c r="J2057" s="50">
        <f>IF(N(G2057)=0,"",INDEX(pl_especialidade,G2057))</f>
        <v/>
      </c>
      <c r="K2057" s="28">
        <f>IF(N(G2057)=0,"",INDEX(pl_duracao,G2057))</f>
        <v/>
      </c>
      <c r="L2057" s="39">
        <f>IF(ISNUMBER(C2057),YEAR(C2057),"")</f>
        <v/>
      </c>
      <c r="M2057" s="39">
        <f>IF(ISNUMBER(C2057),MONTH(C2057),"")</f>
        <v/>
      </c>
      <c r="N2057" s="23">
        <f>IF(L2057="","",IF(NOT(ISNUMBER(crono_ano)),"Informe o ano",IF(L2057&lt;crono_ano,"Antes do ano",IF(L2057&gt;crono_ano,"Depois do ano","No ano"))))</f>
        <v/>
      </c>
      <c r="O2057" s="39">
        <f>IF(F2057="","",IF(COUNTIF(F$7:F2057,F2057)=1,1,0))</f>
        <v/>
      </c>
      <c r="P2057" s="39">
        <f>IF(A2057&amp;B2057&amp;C2057="","",IF(AND(O2057=1,N(G2057)&gt;0),IF(INDEX(pl_ativa,MAX(1,N(G2057)))="Sim",1,0),0))</f>
        <v/>
      </c>
      <c r="Q2057" s="39">
        <f>IF(F2057="","",COUNTIFS(ex_chave_oc,F2057,ex_cancelada,"&lt;&gt;Sim"))</f>
        <v/>
      </c>
      <c r="R2057" s="51">
        <f>IF(P2057="","",IF(AND(P2057=1,N(Q2057)&gt;0),1,0))</f>
        <v/>
      </c>
      <c r="S2057" s="30">
        <f>IF(P2057="","",IF(F2057="","ERRO: data prevista ausente ou inválida",IF(O2057=0,"Duplicada: contada uma vez",IF(N(G2057)=0,"ERRO: tarefa fora do Plano Mestre",IF(P2057=0,"Tarefa retirada do plano: não conta","OK")))))</f>
        <v/>
      </c>
    </row>
    <row r="2058">
      <c r="A2058" s="29" t="n"/>
      <c r="B2058" s="25" t="n"/>
      <c r="C2058" s="49" t="n"/>
      <c r="D2058" s="29" t="n"/>
      <c r="E2058" s="23">
        <f>IF(OR(A2058="",B2058=""),"",A2058&amp;"|"&amp;B2058)</f>
        <v/>
      </c>
      <c r="F2058" s="30">
        <f>IF(OR(E2058="",NOT(ISNUMBER(C2058))),"",E2058&amp;"|"&amp;YEAR(C2058)&amp;"-"&amp;RIGHT("0"&amp;MONTH(C2058),2)&amp;"-"&amp;RIGHT("0"&amp;DAY(C2058),2))</f>
        <v/>
      </c>
      <c r="G2058" s="26">
        <f>IF(E2058="","",IFERROR(MATCH(E2058,pl_chave,0),0))</f>
        <v/>
      </c>
      <c r="H2058" s="23">
        <f>IF(G2058="","",IF(G2058=0,"Tarefa fora do plano",INDEX(pl_tag,G2058)))</f>
        <v/>
      </c>
      <c r="I2058" s="30">
        <f>IF(N(G2058)=0,"",INDEX(pl_atividade,G2058))</f>
        <v/>
      </c>
      <c r="J2058" s="50">
        <f>IF(N(G2058)=0,"",INDEX(pl_especialidade,G2058))</f>
        <v/>
      </c>
      <c r="K2058" s="28">
        <f>IF(N(G2058)=0,"",INDEX(pl_duracao,G2058))</f>
        <v/>
      </c>
      <c r="L2058" s="39">
        <f>IF(ISNUMBER(C2058),YEAR(C2058),"")</f>
        <v/>
      </c>
      <c r="M2058" s="39">
        <f>IF(ISNUMBER(C2058),MONTH(C2058),"")</f>
        <v/>
      </c>
      <c r="N2058" s="23">
        <f>IF(L2058="","",IF(NOT(ISNUMBER(crono_ano)),"Informe o ano",IF(L2058&lt;crono_ano,"Antes do ano",IF(L2058&gt;crono_ano,"Depois do ano","No ano"))))</f>
        <v/>
      </c>
      <c r="O2058" s="39">
        <f>IF(F2058="","",IF(COUNTIF(F$7:F2058,F2058)=1,1,0))</f>
        <v/>
      </c>
      <c r="P2058" s="39">
        <f>IF(A2058&amp;B2058&amp;C2058="","",IF(AND(O2058=1,N(G2058)&gt;0),IF(INDEX(pl_ativa,MAX(1,N(G2058)))="Sim",1,0),0))</f>
        <v/>
      </c>
      <c r="Q2058" s="39">
        <f>IF(F2058="","",COUNTIFS(ex_chave_oc,F2058,ex_cancelada,"&lt;&gt;Sim"))</f>
        <v/>
      </c>
      <c r="R2058" s="51">
        <f>IF(P2058="","",IF(AND(P2058=1,N(Q2058)&gt;0),1,0))</f>
        <v/>
      </c>
      <c r="S2058" s="30">
        <f>IF(P2058="","",IF(F2058="","ERRO: data prevista ausente ou inválida",IF(O2058=0,"Duplicada: contada uma vez",IF(N(G2058)=0,"ERRO: tarefa fora do Plano Mestre",IF(P2058=0,"Tarefa retirada do plano: não conta","OK")))))</f>
        <v/>
      </c>
    </row>
    <row r="2059">
      <c r="A2059" s="29" t="n"/>
      <c r="B2059" s="25" t="n"/>
      <c r="C2059" s="49" t="n"/>
      <c r="D2059" s="29" t="n"/>
      <c r="E2059" s="23">
        <f>IF(OR(A2059="",B2059=""),"",A2059&amp;"|"&amp;B2059)</f>
        <v/>
      </c>
      <c r="F2059" s="30">
        <f>IF(OR(E2059="",NOT(ISNUMBER(C2059))),"",E2059&amp;"|"&amp;YEAR(C2059)&amp;"-"&amp;RIGHT("0"&amp;MONTH(C2059),2)&amp;"-"&amp;RIGHT("0"&amp;DAY(C2059),2))</f>
        <v/>
      </c>
      <c r="G2059" s="26">
        <f>IF(E2059="","",IFERROR(MATCH(E2059,pl_chave,0),0))</f>
        <v/>
      </c>
      <c r="H2059" s="23">
        <f>IF(G2059="","",IF(G2059=0,"Tarefa fora do plano",INDEX(pl_tag,G2059)))</f>
        <v/>
      </c>
      <c r="I2059" s="30">
        <f>IF(N(G2059)=0,"",INDEX(pl_atividade,G2059))</f>
        <v/>
      </c>
      <c r="J2059" s="50">
        <f>IF(N(G2059)=0,"",INDEX(pl_especialidade,G2059))</f>
        <v/>
      </c>
      <c r="K2059" s="28">
        <f>IF(N(G2059)=0,"",INDEX(pl_duracao,G2059))</f>
        <v/>
      </c>
      <c r="L2059" s="39">
        <f>IF(ISNUMBER(C2059),YEAR(C2059),"")</f>
        <v/>
      </c>
      <c r="M2059" s="39">
        <f>IF(ISNUMBER(C2059),MONTH(C2059),"")</f>
        <v/>
      </c>
      <c r="N2059" s="23">
        <f>IF(L2059="","",IF(NOT(ISNUMBER(crono_ano)),"Informe o ano",IF(L2059&lt;crono_ano,"Antes do ano",IF(L2059&gt;crono_ano,"Depois do ano","No ano"))))</f>
        <v/>
      </c>
      <c r="O2059" s="39">
        <f>IF(F2059="","",IF(COUNTIF(F$7:F2059,F2059)=1,1,0))</f>
        <v/>
      </c>
      <c r="P2059" s="39">
        <f>IF(A2059&amp;B2059&amp;C2059="","",IF(AND(O2059=1,N(G2059)&gt;0),IF(INDEX(pl_ativa,MAX(1,N(G2059)))="Sim",1,0),0))</f>
        <v/>
      </c>
      <c r="Q2059" s="39">
        <f>IF(F2059="","",COUNTIFS(ex_chave_oc,F2059,ex_cancelada,"&lt;&gt;Sim"))</f>
        <v/>
      </c>
      <c r="R2059" s="51">
        <f>IF(P2059="","",IF(AND(P2059=1,N(Q2059)&gt;0),1,0))</f>
        <v/>
      </c>
      <c r="S2059" s="30">
        <f>IF(P2059="","",IF(F2059="","ERRO: data prevista ausente ou inválida",IF(O2059=0,"Duplicada: contada uma vez",IF(N(G2059)=0,"ERRO: tarefa fora do Plano Mestre",IF(P2059=0,"Tarefa retirada do plano: não conta","OK")))))</f>
        <v/>
      </c>
    </row>
    <row r="2060">
      <c r="A2060" s="29" t="n"/>
      <c r="B2060" s="25" t="n"/>
      <c r="C2060" s="49" t="n"/>
      <c r="D2060" s="29" t="n"/>
      <c r="E2060" s="23">
        <f>IF(OR(A2060="",B2060=""),"",A2060&amp;"|"&amp;B2060)</f>
        <v/>
      </c>
      <c r="F2060" s="30">
        <f>IF(OR(E2060="",NOT(ISNUMBER(C2060))),"",E2060&amp;"|"&amp;YEAR(C2060)&amp;"-"&amp;RIGHT("0"&amp;MONTH(C2060),2)&amp;"-"&amp;RIGHT("0"&amp;DAY(C2060),2))</f>
        <v/>
      </c>
      <c r="G2060" s="26">
        <f>IF(E2060="","",IFERROR(MATCH(E2060,pl_chave,0),0))</f>
        <v/>
      </c>
      <c r="H2060" s="23">
        <f>IF(G2060="","",IF(G2060=0,"Tarefa fora do plano",INDEX(pl_tag,G2060)))</f>
        <v/>
      </c>
      <c r="I2060" s="30">
        <f>IF(N(G2060)=0,"",INDEX(pl_atividade,G2060))</f>
        <v/>
      </c>
      <c r="J2060" s="50">
        <f>IF(N(G2060)=0,"",INDEX(pl_especialidade,G2060))</f>
        <v/>
      </c>
      <c r="K2060" s="28">
        <f>IF(N(G2060)=0,"",INDEX(pl_duracao,G2060))</f>
        <v/>
      </c>
      <c r="L2060" s="39">
        <f>IF(ISNUMBER(C2060),YEAR(C2060),"")</f>
        <v/>
      </c>
      <c r="M2060" s="39">
        <f>IF(ISNUMBER(C2060),MONTH(C2060),"")</f>
        <v/>
      </c>
      <c r="N2060" s="23">
        <f>IF(L2060="","",IF(NOT(ISNUMBER(crono_ano)),"Informe o ano",IF(L2060&lt;crono_ano,"Antes do ano",IF(L2060&gt;crono_ano,"Depois do ano","No ano"))))</f>
        <v/>
      </c>
      <c r="O2060" s="39">
        <f>IF(F2060="","",IF(COUNTIF(F$7:F2060,F2060)=1,1,0))</f>
        <v/>
      </c>
      <c r="P2060" s="39">
        <f>IF(A2060&amp;B2060&amp;C2060="","",IF(AND(O2060=1,N(G2060)&gt;0),IF(INDEX(pl_ativa,MAX(1,N(G2060)))="Sim",1,0),0))</f>
        <v/>
      </c>
      <c r="Q2060" s="39">
        <f>IF(F2060="","",COUNTIFS(ex_chave_oc,F2060,ex_cancelada,"&lt;&gt;Sim"))</f>
        <v/>
      </c>
      <c r="R2060" s="51">
        <f>IF(P2060="","",IF(AND(P2060=1,N(Q2060)&gt;0),1,0))</f>
        <v/>
      </c>
      <c r="S2060" s="30">
        <f>IF(P2060="","",IF(F2060="","ERRO: data prevista ausente ou inválida",IF(O2060=0,"Duplicada: contada uma vez",IF(N(G2060)=0,"ERRO: tarefa fora do Plano Mestre",IF(P2060=0,"Tarefa retirada do plano: não conta","OK")))))</f>
        <v/>
      </c>
    </row>
    <row r="2061">
      <c r="A2061" s="29" t="n"/>
      <c r="B2061" s="25" t="n"/>
      <c r="C2061" s="49" t="n"/>
      <c r="D2061" s="29" t="n"/>
      <c r="E2061" s="23">
        <f>IF(OR(A2061="",B2061=""),"",A2061&amp;"|"&amp;B2061)</f>
        <v/>
      </c>
      <c r="F2061" s="30">
        <f>IF(OR(E2061="",NOT(ISNUMBER(C2061))),"",E2061&amp;"|"&amp;YEAR(C2061)&amp;"-"&amp;RIGHT("0"&amp;MONTH(C2061),2)&amp;"-"&amp;RIGHT("0"&amp;DAY(C2061),2))</f>
        <v/>
      </c>
      <c r="G2061" s="26">
        <f>IF(E2061="","",IFERROR(MATCH(E2061,pl_chave,0),0))</f>
        <v/>
      </c>
      <c r="H2061" s="23">
        <f>IF(G2061="","",IF(G2061=0,"Tarefa fora do plano",INDEX(pl_tag,G2061)))</f>
        <v/>
      </c>
      <c r="I2061" s="30">
        <f>IF(N(G2061)=0,"",INDEX(pl_atividade,G2061))</f>
        <v/>
      </c>
      <c r="J2061" s="50">
        <f>IF(N(G2061)=0,"",INDEX(pl_especialidade,G2061))</f>
        <v/>
      </c>
      <c r="K2061" s="28">
        <f>IF(N(G2061)=0,"",INDEX(pl_duracao,G2061))</f>
        <v/>
      </c>
      <c r="L2061" s="39">
        <f>IF(ISNUMBER(C2061),YEAR(C2061),"")</f>
        <v/>
      </c>
      <c r="M2061" s="39">
        <f>IF(ISNUMBER(C2061),MONTH(C2061),"")</f>
        <v/>
      </c>
      <c r="N2061" s="23">
        <f>IF(L2061="","",IF(NOT(ISNUMBER(crono_ano)),"Informe o ano",IF(L2061&lt;crono_ano,"Antes do ano",IF(L2061&gt;crono_ano,"Depois do ano","No ano"))))</f>
        <v/>
      </c>
      <c r="O2061" s="39">
        <f>IF(F2061="","",IF(COUNTIF(F$7:F2061,F2061)=1,1,0))</f>
        <v/>
      </c>
      <c r="P2061" s="39">
        <f>IF(A2061&amp;B2061&amp;C2061="","",IF(AND(O2061=1,N(G2061)&gt;0),IF(INDEX(pl_ativa,MAX(1,N(G2061)))="Sim",1,0),0))</f>
        <v/>
      </c>
      <c r="Q2061" s="39">
        <f>IF(F2061="","",COUNTIFS(ex_chave_oc,F2061,ex_cancelada,"&lt;&gt;Sim"))</f>
        <v/>
      </c>
      <c r="R2061" s="51">
        <f>IF(P2061="","",IF(AND(P2061=1,N(Q2061)&gt;0),1,0))</f>
        <v/>
      </c>
      <c r="S2061" s="30">
        <f>IF(P2061="","",IF(F2061="","ERRO: data prevista ausente ou inválida",IF(O2061=0,"Duplicada: contada uma vez",IF(N(G2061)=0,"ERRO: tarefa fora do Plano Mestre",IF(P2061=0,"Tarefa retirada do plano: não conta","OK")))))</f>
        <v/>
      </c>
    </row>
    <row r="2062">
      <c r="A2062" s="29" t="n"/>
      <c r="B2062" s="25" t="n"/>
      <c r="C2062" s="49" t="n"/>
      <c r="D2062" s="29" t="n"/>
      <c r="E2062" s="23">
        <f>IF(OR(A2062="",B2062=""),"",A2062&amp;"|"&amp;B2062)</f>
        <v/>
      </c>
      <c r="F2062" s="30">
        <f>IF(OR(E2062="",NOT(ISNUMBER(C2062))),"",E2062&amp;"|"&amp;YEAR(C2062)&amp;"-"&amp;RIGHT("0"&amp;MONTH(C2062),2)&amp;"-"&amp;RIGHT("0"&amp;DAY(C2062),2))</f>
        <v/>
      </c>
      <c r="G2062" s="26">
        <f>IF(E2062="","",IFERROR(MATCH(E2062,pl_chave,0),0))</f>
        <v/>
      </c>
      <c r="H2062" s="23">
        <f>IF(G2062="","",IF(G2062=0,"Tarefa fora do plano",INDEX(pl_tag,G2062)))</f>
        <v/>
      </c>
      <c r="I2062" s="30">
        <f>IF(N(G2062)=0,"",INDEX(pl_atividade,G2062))</f>
        <v/>
      </c>
      <c r="J2062" s="50">
        <f>IF(N(G2062)=0,"",INDEX(pl_especialidade,G2062))</f>
        <v/>
      </c>
      <c r="K2062" s="28">
        <f>IF(N(G2062)=0,"",INDEX(pl_duracao,G2062))</f>
        <v/>
      </c>
      <c r="L2062" s="39">
        <f>IF(ISNUMBER(C2062),YEAR(C2062),"")</f>
        <v/>
      </c>
      <c r="M2062" s="39">
        <f>IF(ISNUMBER(C2062),MONTH(C2062),"")</f>
        <v/>
      </c>
      <c r="N2062" s="23">
        <f>IF(L2062="","",IF(NOT(ISNUMBER(crono_ano)),"Informe o ano",IF(L2062&lt;crono_ano,"Antes do ano",IF(L2062&gt;crono_ano,"Depois do ano","No ano"))))</f>
        <v/>
      </c>
      <c r="O2062" s="39">
        <f>IF(F2062="","",IF(COUNTIF(F$7:F2062,F2062)=1,1,0))</f>
        <v/>
      </c>
      <c r="P2062" s="39">
        <f>IF(A2062&amp;B2062&amp;C2062="","",IF(AND(O2062=1,N(G2062)&gt;0),IF(INDEX(pl_ativa,MAX(1,N(G2062)))="Sim",1,0),0))</f>
        <v/>
      </c>
      <c r="Q2062" s="39">
        <f>IF(F2062="","",COUNTIFS(ex_chave_oc,F2062,ex_cancelada,"&lt;&gt;Sim"))</f>
        <v/>
      </c>
      <c r="R2062" s="51">
        <f>IF(P2062="","",IF(AND(P2062=1,N(Q2062)&gt;0),1,0))</f>
        <v/>
      </c>
      <c r="S2062" s="30">
        <f>IF(P2062="","",IF(F2062="","ERRO: data prevista ausente ou inválida",IF(O2062=0,"Duplicada: contada uma vez",IF(N(G2062)=0,"ERRO: tarefa fora do Plano Mestre",IF(P2062=0,"Tarefa retirada do plano: não conta","OK")))))</f>
        <v/>
      </c>
    </row>
    <row r="2063">
      <c r="A2063" s="29" t="n"/>
      <c r="B2063" s="25" t="n"/>
      <c r="C2063" s="49" t="n"/>
      <c r="D2063" s="29" t="n"/>
      <c r="E2063" s="23">
        <f>IF(OR(A2063="",B2063=""),"",A2063&amp;"|"&amp;B2063)</f>
        <v/>
      </c>
      <c r="F2063" s="30">
        <f>IF(OR(E2063="",NOT(ISNUMBER(C2063))),"",E2063&amp;"|"&amp;YEAR(C2063)&amp;"-"&amp;RIGHT("0"&amp;MONTH(C2063),2)&amp;"-"&amp;RIGHT("0"&amp;DAY(C2063),2))</f>
        <v/>
      </c>
      <c r="G2063" s="26">
        <f>IF(E2063="","",IFERROR(MATCH(E2063,pl_chave,0),0))</f>
        <v/>
      </c>
      <c r="H2063" s="23">
        <f>IF(G2063="","",IF(G2063=0,"Tarefa fora do plano",INDEX(pl_tag,G2063)))</f>
        <v/>
      </c>
      <c r="I2063" s="30">
        <f>IF(N(G2063)=0,"",INDEX(pl_atividade,G2063))</f>
        <v/>
      </c>
      <c r="J2063" s="50">
        <f>IF(N(G2063)=0,"",INDEX(pl_especialidade,G2063))</f>
        <v/>
      </c>
      <c r="K2063" s="28">
        <f>IF(N(G2063)=0,"",INDEX(pl_duracao,G2063))</f>
        <v/>
      </c>
      <c r="L2063" s="39">
        <f>IF(ISNUMBER(C2063),YEAR(C2063),"")</f>
        <v/>
      </c>
      <c r="M2063" s="39">
        <f>IF(ISNUMBER(C2063),MONTH(C2063),"")</f>
        <v/>
      </c>
      <c r="N2063" s="23">
        <f>IF(L2063="","",IF(NOT(ISNUMBER(crono_ano)),"Informe o ano",IF(L2063&lt;crono_ano,"Antes do ano",IF(L2063&gt;crono_ano,"Depois do ano","No ano"))))</f>
        <v/>
      </c>
      <c r="O2063" s="39">
        <f>IF(F2063="","",IF(COUNTIF(F$7:F2063,F2063)=1,1,0))</f>
        <v/>
      </c>
      <c r="P2063" s="39">
        <f>IF(A2063&amp;B2063&amp;C2063="","",IF(AND(O2063=1,N(G2063)&gt;0),IF(INDEX(pl_ativa,MAX(1,N(G2063)))="Sim",1,0),0))</f>
        <v/>
      </c>
      <c r="Q2063" s="39">
        <f>IF(F2063="","",COUNTIFS(ex_chave_oc,F2063,ex_cancelada,"&lt;&gt;Sim"))</f>
        <v/>
      </c>
      <c r="R2063" s="51">
        <f>IF(P2063="","",IF(AND(P2063=1,N(Q2063)&gt;0),1,0))</f>
        <v/>
      </c>
      <c r="S2063" s="30">
        <f>IF(P2063="","",IF(F2063="","ERRO: data prevista ausente ou inválida",IF(O2063=0,"Duplicada: contada uma vez",IF(N(G2063)=0,"ERRO: tarefa fora do Plano Mestre",IF(P2063=0,"Tarefa retirada do plano: não conta","OK")))))</f>
        <v/>
      </c>
    </row>
    <row r="2064">
      <c r="A2064" s="29" t="n"/>
      <c r="B2064" s="25" t="n"/>
      <c r="C2064" s="49" t="n"/>
      <c r="D2064" s="29" t="n"/>
      <c r="E2064" s="23">
        <f>IF(OR(A2064="",B2064=""),"",A2064&amp;"|"&amp;B2064)</f>
        <v/>
      </c>
      <c r="F2064" s="30">
        <f>IF(OR(E2064="",NOT(ISNUMBER(C2064))),"",E2064&amp;"|"&amp;YEAR(C2064)&amp;"-"&amp;RIGHT("0"&amp;MONTH(C2064),2)&amp;"-"&amp;RIGHT("0"&amp;DAY(C2064),2))</f>
        <v/>
      </c>
      <c r="G2064" s="26">
        <f>IF(E2064="","",IFERROR(MATCH(E2064,pl_chave,0),0))</f>
        <v/>
      </c>
      <c r="H2064" s="23">
        <f>IF(G2064="","",IF(G2064=0,"Tarefa fora do plano",INDEX(pl_tag,G2064)))</f>
        <v/>
      </c>
      <c r="I2064" s="30">
        <f>IF(N(G2064)=0,"",INDEX(pl_atividade,G2064))</f>
        <v/>
      </c>
      <c r="J2064" s="50">
        <f>IF(N(G2064)=0,"",INDEX(pl_especialidade,G2064))</f>
        <v/>
      </c>
      <c r="K2064" s="28">
        <f>IF(N(G2064)=0,"",INDEX(pl_duracao,G2064))</f>
        <v/>
      </c>
      <c r="L2064" s="39">
        <f>IF(ISNUMBER(C2064),YEAR(C2064),"")</f>
        <v/>
      </c>
      <c r="M2064" s="39">
        <f>IF(ISNUMBER(C2064),MONTH(C2064),"")</f>
        <v/>
      </c>
      <c r="N2064" s="23">
        <f>IF(L2064="","",IF(NOT(ISNUMBER(crono_ano)),"Informe o ano",IF(L2064&lt;crono_ano,"Antes do ano",IF(L2064&gt;crono_ano,"Depois do ano","No ano"))))</f>
        <v/>
      </c>
      <c r="O2064" s="39">
        <f>IF(F2064="","",IF(COUNTIF(F$7:F2064,F2064)=1,1,0))</f>
        <v/>
      </c>
      <c r="P2064" s="39">
        <f>IF(A2064&amp;B2064&amp;C2064="","",IF(AND(O2064=1,N(G2064)&gt;0),IF(INDEX(pl_ativa,MAX(1,N(G2064)))="Sim",1,0),0))</f>
        <v/>
      </c>
      <c r="Q2064" s="39">
        <f>IF(F2064="","",COUNTIFS(ex_chave_oc,F2064,ex_cancelada,"&lt;&gt;Sim"))</f>
        <v/>
      </c>
      <c r="R2064" s="51">
        <f>IF(P2064="","",IF(AND(P2064=1,N(Q2064)&gt;0),1,0))</f>
        <v/>
      </c>
      <c r="S2064" s="30">
        <f>IF(P2064="","",IF(F2064="","ERRO: data prevista ausente ou inválida",IF(O2064=0,"Duplicada: contada uma vez",IF(N(G2064)=0,"ERRO: tarefa fora do Plano Mestre",IF(P2064=0,"Tarefa retirada do plano: não conta","OK")))))</f>
        <v/>
      </c>
    </row>
    <row r="2065">
      <c r="A2065" s="29" t="n"/>
      <c r="B2065" s="25" t="n"/>
      <c r="C2065" s="49" t="n"/>
      <c r="D2065" s="29" t="n"/>
      <c r="E2065" s="23">
        <f>IF(OR(A2065="",B2065=""),"",A2065&amp;"|"&amp;B2065)</f>
        <v/>
      </c>
      <c r="F2065" s="30">
        <f>IF(OR(E2065="",NOT(ISNUMBER(C2065))),"",E2065&amp;"|"&amp;YEAR(C2065)&amp;"-"&amp;RIGHT("0"&amp;MONTH(C2065),2)&amp;"-"&amp;RIGHT("0"&amp;DAY(C2065),2))</f>
        <v/>
      </c>
      <c r="G2065" s="26">
        <f>IF(E2065="","",IFERROR(MATCH(E2065,pl_chave,0),0))</f>
        <v/>
      </c>
      <c r="H2065" s="23">
        <f>IF(G2065="","",IF(G2065=0,"Tarefa fora do plano",INDEX(pl_tag,G2065)))</f>
        <v/>
      </c>
      <c r="I2065" s="30">
        <f>IF(N(G2065)=0,"",INDEX(pl_atividade,G2065))</f>
        <v/>
      </c>
      <c r="J2065" s="50">
        <f>IF(N(G2065)=0,"",INDEX(pl_especialidade,G2065))</f>
        <v/>
      </c>
      <c r="K2065" s="28">
        <f>IF(N(G2065)=0,"",INDEX(pl_duracao,G2065))</f>
        <v/>
      </c>
      <c r="L2065" s="39">
        <f>IF(ISNUMBER(C2065),YEAR(C2065),"")</f>
        <v/>
      </c>
      <c r="M2065" s="39">
        <f>IF(ISNUMBER(C2065),MONTH(C2065),"")</f>
        <v/>
      </c>
      <c r="N2065" s="23">
        <f>IF(L2065="","",IF(NOT(ISNUMBER(crono_ano)),"Informe o ano",IF(L2065&lt;crono_ano,"Antes do ano",IF(L2065&gt;crono_ano,"Depois do ano","No ano"))))</f>
        <v/>
      </c>
      <c r="O2065" s="39">
        <f>IF(F2065="","",IF(COUNTIF(F$7:F2065,F2065)=1,1,0))</f>
        <v/>
      </c>
      <c r="P2065" s="39">
        <f>IF(A2065&amp;B2065&amp;C2065="","",IF(AND(O2065=1,N(G2065)&gt;0),IF(INDEX(pl_ativa,MAX(1,N(G2065)))="Sim",1,0),0))</f>
        <v/>
      </c>
      <c r="Q2065" s="39">
        <f>IF(F2065="","",COUNTIFS(ex_chave_oc,F2065,ex_cancelada,"&lt;&gt;Sim"))</f>
        <v/>
      </c>
      <c r="R2065" s="51">
        <f>IF(P2065="","",IF(AND(P2065=1,N(Q2065)&gt;0),1,0))</f>
        <v/>
      </c>
      <c r="S2065" s="30">
        <f>IF(P2065="","",IF(F2065="","ERRO: data prevista ausente ou inválida",IF(O2065=0,"Duplicada: contada uma vez",IF(N(G2065)=0,"ERRO: tarefa fora do Plano Mestre",IF(P2065=0,"Tarefa retirada do plano: não conta","OK")))))</f>
        <v/>
      </c>
    </row>
    <row r="2066">
      <c r="A2066" s="29" t="n"/>
      <c r="B2066" s="25" t="n"/>
      <c r="C2066" s="49" t="n"/>
      <c r="D2066" s="29" t="n"/>
      <c r="E2066" s="23">
        <f>IF(OR(A2066="",B2066=""),"",A2066&amp;"|"&amp;B2066)</f>
        <v/>
      </c>
      <c r="F2066" s="30">
        <f>IF(OR(E2066="",NOT(ISNUMBER(C2066))),"",E2066&amp;"|"&amp;YEAR(C2066)&amp;"-"&amp;RIGHT("0"&amp;MONTH(C2066),2)&amp;"-"&amp;RIGHT("0"&amp;DAY(C2066),2))</f>
        <v/>
      </c>
      <c r="G2066" s="26">
        <f>IF(E2066="","",IFERROR(MATCH(E2066,pl_chave,0),0))</f>
        <v/>
      </c>
      <c r="H2066" s="23">
        <f>IF(G2066="","",IF(G2066=0,"Tarefa fora do plano",INDEX(pl_tag,G2066)))</f>
        <v/>
      </c>
      <c r="I2066" s="30">
        <f>IF(N(G2066)=0,"",INDEX(pl_atividade,G2066))</f>
        <v/>
      </c>
      <c r="J2066" s="50">
        <f>IF(N(G2066)=0,"",INDEX(pl_especialidade,G2066))</f>
        <v/>
      </c>
      <c r="K2066" s="28">
        <f>IF(N(G2066)=0,"",INDEX(pl_duracao,G2066))</f>
        <v/>
      </c>
      <c r="L2066" s="39">
        <f>IF(ISNUMBER(C2066),YEAR(C2066),"")</f>
        <v/>
      </c>
      <c r="M2066" s="39">
        <f>IF(ISNUMBER(C2066),MONTH(C2066),"")</f>
        <v/>
      </c>
      <c r="N2066" s="23">
        <f>IF(L2066="","",IF(NOT(ISNUMBER(crono_ano)),"Informe o ano",IF(L2066&lt;crono_ano,"Antes do ano",IF(L2066&gt;crono_ano,"Depois do ano","No ano"))))</f>
        <v/>
      </c>
      <c r="O2066" s="39">
        <f>IF(F2066="","",IF(COUNTIF(F$7:F2066,F2066)=1,1,0))</f>
        <v/>
      </c>
      <c r="P2066" s="39">
        <f>IF(A2066&amp;B2066&amp;C2066="","",IF(AND(O2066=1,N(G2066)&gt;0),IF(INDEX(pl_ativa,MAX(1,N(G2066)))="Sim",1,0),0))</f>
        <v/>
      </c>
      <c r="Q2066" s="39">
        <f>IF(F2066="","",COUNTIFS(ex_chave_oc,F2066,ex_cancelada,"&lt;&gt;Sim"))</f>
        <v/>
      </c>
      <c r="R2066" s="51">
        <f>IF(P2066="","",IF(AND(P2066=1,N(Q2066)&gt;0),1,0))</f>
        <v/>
      </c>
      <c r="S2066" s="30">
        <f>IF(P2066="","",IF(F2066="","ERRO: data prevista ausente ou inválida",IF(O2066=0,"Duplicada: contada uma vez",IF(N(G2066)=0,"ERRO: tarefa fora do Plano Mestre",IF(P2066=0,"Tarefa retirada do plano: não conta","OK")))))</f>
        <v/>
      </c>
    </row>
    <row r="2067">
      <c r="A2067" s="29" t="n"/>
      <c r="B2067" s="25" t="n"/>
      <c r="C2067" s="49" t="n"/>
      <c r="D2067" s="29" t="n"/>
      <c r="E2067" s="23">
        <f>IF(OR(A2067="",B2067=""),"",A2067&amp;"|"&amp;B2067)</f>
        <v/>
      </c>
      <c r="F2067" s="30">
        <f>IF(OR(E2067="",NOT(ISNUMBER(C2067))),"",E2067&amp;"|"&amp;YEAR(C2067)&amp;"-"&amp;RIGHT("0"&amp;MONTH(C2067),2)&amp;"-"&amp;RIGHT("0"&amp;DAY(C2067),2))</f>
        <v/>
      </c>
      <c r="G2067" s="26">
        <f>IF(E2067="","",IFERROR(MATCH(E2067,pl_chave,0),0))</f>
        <v/>
      </c>
      <c r="H2067" s="23">
        <f>IF(G2067="","",IF(G2067=0,"Tarefa fora do plano",INDEX(pl_tag,G2067)))</f>
        <v/>
      </c>
      <c r="I2067" s="30">
        <f>IF(N(G2067)=0,"",INDEX(pl_atividade,G2067))</f>
        <v/>
      </c>
      <c r="J2067" s="50">
        <f>IF(N(G2067)=0,"",INDEX(pl_especialidade,G2067))</f>
        <v/>
      </c>
      <c r="K2067" s="28">
        <f>IF(N(G2067)=0,"",INDEX(pl_duracao,G2067))</f>
        <v/>
      </c>
      <c r="L2067" s="39">
        <f>IF(ISNUMBER(C2067),YEAR(C2067),"")</f>
        <v/>
      </c>
      <c r="M2067" s="39">
        <f>IF(ISNUMBER(C2067),MONTH(C2067),"")</f>
        <v/>
      </c>
      <c r="N2067" s="23">
        <f>IF(L2067="","",IF(NOT(ISNUMBER(crono_ano)),"Informe o ano",IF(L2067&lt;crono_ano,"Antes do ano",IF(L2067&gt;crono_ano,"Depois do ano","No ano"))))</f>
        <v/>
      </c>
      <c r="O2067" s="39">
        <f>IF(F2067="","",IF(COUNTIF(F$7:F2067,F2067)=1,1,0))</f>
        <v/>
      </c>
      <c r="P2067" s="39">
        <f>IF(A2067&amp;B2067&amp;C2067="","",IF(AND(O2067=1,N(G2067)&gt;0),IF(INDEX(pl_ativa,MAX(1,N(G2067)))="Sim",1,0),0))</f>
        <v/>
      </c>
      <c r="Q2067" s="39">
        <f>IF(F2067="","",COUNTIFS(ex_chave_oc,F2067,ex_cancelada,"&lt;&gt;Sim"))</f>
        <v/>
      </c>
      <c r="R2067" s="51">
        <f>IF(P2067="","",IF(AND(P2067=1,N(Q2067)&gt;0),1,0))</f>
        <v/>
      </c>
      <c r="S2067" s="30">
        <f>IF(P2067="","",IF(F2067="","ERRO: data prevista ausente ou inválida",IF(O2067=0,"Duplicada: contada uma vez",IF(N(G2067)=0,"ERRO: tarefa fora do Plano Mestre",IF(P2067=0,"Tarefa retirada do plano: não conta","OK")))))</f>
        <v/>
      </c>
    </row>
    <row r="2068">
      <c r="A2068" s="29" t="n"/>
      <c r="B2068" s="25" t="n"/>
      <c r="C2068" s="49" t="n"/>
      <c r="D2068" s="29" t="n"/>
      <c r="E2068" s="23">
        <f>IF(OR(A2068="",B2068=""),"",A2068&amp;"|"&amp;B2068)</f>
        <v/>
      </c>
      <c r="F2068" s="30">
        <f>IF(OR(E2068="",NOT(ISNUMBER(C2068))),"",E2068&amp;"|"&amp;YEAR(C2068)&amp;"-"&amp;RIGHT("0"&amp;MONTH(C2068),2)&amp;"-"&amp;RIGHT("0"&amp;DAY(C2068),2))</f>
        <v/>
      </c>
      <c r="G2068" s="26">
        <f>IF(E2068="","",IFERROR(MATCH(E2068,pl_chave,0),0))</f>
        <v/>
      </c>
      <c r="H2068" s="23">
        <f>IF(G2068="","",IF(G2068=0,"Tarefa fora do plano",INDEX(pl_tag,G2068)))</f>
        <v/>
      </c>
      <c r="I2068" s="30">
        <f>IF(N(G2068)=0,"",INDEX(pl_atividade,G2068))</f>
        <v/>
      </c>
      <c r="J2068" s="50">
        <f>IF(N(G2068)=0,"",INDEX(pl_especialidade,G2068))</f>
        <v/>
      </c>
      <c r="K2068" s="28">
        <f>IF(N(G2068)=0,"",INDEX(pl_duracao,G2068))</f>
        <v/>
      </c>
      <c r="L2068" s="39">
        <f>IF(ISNUMBER(C2068),YEAR(C2068),"")</f>
        <v/>
      </c>
      <c r="M2068" s="39">
        <f>IF(ISNUMBER(C2068),MONTH(C2068),"")</f>
        <v/>
      </c>
      <c r="N2068" s="23">
        <f>IF(L2068="","",IF(NOT(ISNUMBER(crono_ano)),"Informe o ano",IF(L2068&lt;crono_ano,"Antes do ano",IF(L2068&gt;crono_ano,"Depois do ano","No ano"))))</f>
        <v/>
      </c>
      <c r="O2068" s="39">
        <f>IF(F2068="","",IF(COUNTIF(F$7:F2068,F2068)=1,1,0))</f>
        <v/>
      </c>
      <c r="P2068" s="39">
        <f>IF(A2068&amp;B2068&amp;C2068="","",IF(AND(O2068=1,N(G2068)&gt;0),IF(INDEX(pl_ativa,MAX(1,N(G2068)))="Sim",1,0),0))</f>
        <v/>
      </c>
      <c r="Q2068" s="39">
        <f>IF(F2068="","",COUNTIFS(ex_chave_oc,F2068,ex_cancelada,"&lt;&gt;Sim"))</f>
        <v/>
      </c>
      <c r="R2068" s="51">
        <f>IF(P2068="","",IF(AND(P2068=1,N(Q2068)&gt;0),1,0))</f>
        <v/>
      </c>
      <c r="S2068" s="30">
        <f>IF(P2068="","",IF(F2068="","ERRO: data prevista ausente ou inválida",IF(O2068=0,"Duplicada: contada uma vez",IF(N(G2068)=0,"ERRO: tarefa fora do Plano Mestre",IF(P2068=0,"Tarefa retirada do plano: não conta","OK")))))</f>
        <v/>
      </c>
    </row>
    <row r="2069">
      <c r="A2069" s="29" t="n"/>
      <c r="B2069" s="25" t="n"/>
      <c r="C2069" s="49" t="n"/>
      <c r="D2069" s="29" t="n"/>
      <c r="E2069" s="23">
        <f>IF(OR(A2069="",B2069=""),"",A2069&amp;"|"&amp;B2069)</f>
        <v/>
      </c>
      <c r="F2069" s="30">
        <f>IF(OR(E2069="",NOT(ISNUMBER(C2069))),"",E2069&amp;"|"&amp;YEAR(C2069)&amp;"-"&amp;RIGHT("0"&amp;MONTH(C2069),2)&amp;"-"&amp;RIGHT("0"&amp;DAY(C2069),2))</f>
        <v/>
      </c>
      <c r="G2069" s="26">
        <f>IF(E2069="","",IFERROR(MATCH(E2069,pl_chave,0),0))</f>
        <v/>
      </c>
      <c r="H2069" s="23">
        <f>IF(G2069="","",IF(G2069=0,"Tarefa fora do plano",INDEX(pl_tag,G2069)))</f>
        <v/>
      </c>
      <c r="I2069" s="30">
        <f>IF(N(G2069)=0,"",INDEX(pl_atividade,G2069))</f>
        <v/>
      </c>
      <c r="J2069" s="50">
        <f>IF(N(G2069)=0,"",INDEX(pl_especialidade,G2069))</f>
        <v/>
      </c>
      <c r="K2069" s="28">
        <f>IF(N(G2069)=0,"",INDEX(pl_duracao,G2069))</f>
        <v/>
      </c>
      <c r="L2069" s="39">
        <f>IF(ISNUMBER(C2069),YEAR(C2069),"")</f>
        <v/>
      </c>
      <c r="M2069" s="39">
        <f>IF(ISNUMBER(C2069),MONTH(C2069),"")</f>
        <v/>
      </c>
      <c r="N2069" s="23">
        <f>IF(L2069="","",IF(NOT(ISNUMBER(crono_ano)),"Informe o ano",IF(L2069&lt;crono_ano,"Antes do ano",IF(L2069&gt;crono_ano,"Depois do ano","No ano"))))</f>
        <v/>
      </c>
      <c r="O2069" s="39">
        <f>IF(F2069="","",IF(COUNTIF(F$7:F2069,F2069)=1,1,0))</f>
        <v/>
      </c>
      <c r="P2069" s="39">
        <f>IF(A2069&amp;B2069&amp;C2069="","",IF(AND(O2069=1,N(G2069)&gt;0),IF(INDEX(pl_ativa,MAX(1,N(G2069)))="Sim",1,0),0))</f>
        <v/>
      </c>
      <c r="Q2069" s="39">
        <f>IF(F2069="","",COUNTIFS(ex_chave_oc,F2069,ex_cancelada,"&lt;&gt;Sim"))</f>
        <v/>
      </c>
      <c r="R2069" s="51">
        <f>IF(P2069="","",IF(AND(P2069=1,N(Q2069)&gt;0),1,0))</f>
        <v/>
      </c>
      <c r="S2069" s="30">
        <f>IF(P2069="","",IF(F2069="","ERRO: data prevista ausente ou inválida",IF(O2069=0,"Duplicada: contada uma vez",IF(N(G2069)=0,"ERRO: tarefa fora do Plano Mestre",IF(P2069=0,"Tarefa retirada do plano: não conta","OK")))))</f>
        <v/>
      </c>
    </row>
    <row r="2070">
      <c r="A2070" s="29" t="n"/>
      <c r="B2070" s="25" t="n"/>
      <c r="C2070" s="49" t="n"/>
      <c r="D2070" s="29" t="n"/>
      <c r="E2070" s="23">
        <f>IF(OR(A2070="",B2070=""),"",A2070&amp;"|"&amp;B2070)</f>
        <v/>
      </c>
      <c r="F2070" s="30">
        <f>IF(OR(E2070="",NOT(ISNUMBER(C2070))),"",E2070&amp;"|"&amp;YEAR(C2070)&amp;"-"&amp;RIGHT("0"&amp;MONTH(C2070),2)&amp;"-"&amp;RIGHT("0"&amp;DAY(C2070),2))</f>
        <v/>
      </c>
      <c r="G2070" s="26">
        <f>IF(E2070="","",IFERROR(MATCH(E2070,pl_chave,0),0))</f>
        <v/>
      </c>
      <c r="H2070" s="23">
        <f>IF(G2070="","",IF(G2070=0,"Tarefa fora do plano",INDEX(pl_tag,G2070)))</f>
        <v/>
      </c>
      <c r="I2070" s="30">
        <f>IF(N(G2070)=0,"",INDEX(pl_atividade,G2070))</f>
        <v/>
      </c>
      <c r="J2070" s="50">
        <f>IF(N(G2070)=0,"",INDEX(pl_especialidade,G2070))</f>
        <v/>
      </c>
      <c r="K2070" s="28">
        <f>IF(N(G2070)=0,"",INDEX(pl_duracao,G2070))</f>
        <v/>
      </c>
      <c r="L2070" s="39">
        <f>IF(ISNUMBER(C2070),YEAR(C2070),"")</f>
        <v/>
      </c>
      <c r="M2070" s="39">
        <f>IF(ISNUMBER(C2070),MONTH(C2070),"")</f>
        <v/>
      </c>
      <c r="N2070" s="23">
        <f>IF(L2070="","",IF(NOT(ISNUMBER(crono_ano)),"Informe o ano",IF(L2070&lt;crono_ano,"Antes do ano",IF(L2070&gt;crono_ano,"Depois do ano","No ano"))))</f>
        <v/>
      </c>
      <c r="O2070" s="39">
        <f>IF(F2070="","",IF(COUNTIF(F$7:F2070,F2070)=1,1,0))</f>
        <v/>
      </c>
      <c r="P2070" s="39">
        <f>IF(A2070&amp;B2070&amp;C2070="","",IF(AND(O2070=1,N(G2070)&gt;0),IF(INDEX(pl_ativa,MAX(1,N(G2070)))="Sim",1,0),0))</f>
        <v/>
      </c>
      <c r="Q2070" s="39">
        <f>IF(F2070="","",COUNTIFS(ex_chave_oc,F2070,ex_cancelada,"&lt;&gt;Sim"))</f>
        <v/>
      </c>
      <c r="R2070" s="51">
        <f>IF(P2070="","",IF(AND(P2070=1,N(Q2070)&gt;0),1,0))</f>
        <v/>
      </c>
      <c r="S2070" s="30">
        <f>IF(P2070="","",IF(F2070="","ERRO: data prevista ausente ou inválida",IF(O2070=0,"Duplicada: contada uma vez",IF(N(G2070)=0,"ERRO: tarefa fora do Plano Mestre",IF(P2070=0,"Tarefa retirada do plano: não conta","OK")))))</f>
        <v/>
      </c>
    </row>
    <row r="2071">
      <c r="A2071" s="29" t="n"/>
      <c r="B2071" s="25" t="n"/>
      <c r="C2071" s="49" t="n"/>
      <c r="D2071" s="29" t="n"/>
      <c r="E2071" s="23">
        <f>IF(OR(A2071="",B2071=""),"",A2071&amp;"|"&amp;B2071)</f>
        <v/>
      </c>
      <c r="F2071" s="30">
        <f>IF(OR(E2071="",NOT(ISNUMBER(C2071))),"",E2071&amp;"|"&amp;YEAR(C2071)&amp;"-"&amp;RIGHT("0"&amp;MONTH(C2071),2)&amp;"-"&amp;RIGHT("0"&amp;DAY(C2071),2))</f>
        <v/>
      </c>
      <c r="G2071" s="26">
        <f>IF(E2071="","",IFERROR(MATCH(E2071,pl_chave,0),0))</f>
        <v/>
      </c>
      <c r="H2071" s="23">
        <f>IF(G2071="","",IF(G2071=0,"Tarefa fora do plano",INDEX(pl_tag,G2071)))</f>
        <v/>
      </c>
      <c r="I2071" s="30">
        <f>IF(N(G2071)=0,"",INDEX(pl_atividade,G2071))</f>
        <v/>
      </c>
      <c r="J2071" s="50">
        <f>IF(N(G2071)=0,"",INDEX(pl_especialidade,G2071))</f>
        <v/>
      </c>
      <c r="K2071" s="28">
        <f>IF(N(G2071)=0,"",INDEX(pl_duracao,G2071))</f>
        <v/>
      </c>
      <c r="L2071" s="39">
        <f>IF(ISNUMBER(C2071),YEAR(C2071),"")</f>
        <v/>
      </c>
      <c r="M2071" s="39">
        <f>IF(ISNUMBER(C2071),MONTH(C2071),"")</f>
        <v/>
      </c>
      <c r="N2071" s="23">
        <f>IF(L2071="","",IF(NOT(ISNUMBER(crono_ano)),"Informe o ano",IF(L2071&lt;crono_ano,"Antes do ano",IF(L2071&gt;crono_ano,"Depois do ano","No ano"))))</f>
        <v/>
      </c>
      <c r="O2071" s="39">
        <f>IF(F2071="","",IF(COUNTIF(F$7:F2071,F2071)=1,1,0))</f>
        <v/>
      </c>
      <c r="P2071" s="39">
        <f>IF(A2071&amp;B2071&amp;C2071="","",IF(AND(O2071=1,N(G2071)&gt;0),IF(INDEX(pl_ativa,MAX(1,N(G2071)))="Sim",1,0),0))</f>
        <v/>
      </c>
      <c r="Q2071" s="39">
        <f>IF(F2071="","",COUNTIFS(ex_chave_oc,F2071,ex_cancelada,"&lt;&gt;Sim"))</f>
        <v/>
      </c>
      <c r="R2071" s="51">
        <f>IF(P2071="","",IF(AND(P2071=1,N(Q2071)&gt;0),1,0))</f>
        <v/>
      </c>
      <c r="S2071" s="30">
        <f>IF(P2071="","",IF(F2071="","ERRO: data prevista ausente ou inválida",IF(O2071=0,"Duplicada: contada uma vez",IF(N(G2071)=0,"ERRO: tarefa fora do Plano Mestre",IF(P2071=0,"Tarefa retirada do plano: não conta","OK")))))</f>
        <v/>
      </c>
    </row>
    <row r="2072">
      <c r="A2072" s="29" t="n"/>
      <c r="B2072" s="25" t="n"/>
      <c r="C2072" s="49" t="n"/>
      <c r="D2072" s="29" t="n"/>
      <c r="E2072" s="23">
        <f>IF(OR(A2072="",B2072=""),"",A2072&amp;"|"&amp;B2072)</f>
        <v/>
      </c>
      <c r="F2072" s="30">
        <f>IF(OR(E2072="",NOT(ISNUMBER(C2072))),"",E2072&amp;"|"&amp;YEAR(C2072)&amp;"-"&amp;RIGHT("0"&amp;MONTH(C2072),2)&amp;"-"&amp;RIGHT("0"&amp;DAY(C2072),2))</f>
        <v/>
      </c>
      <c r="G2072" s="26">
        <f>IF(E2072="","",IFERROR(MATCH(E2072,pl_chave,0),0))</f>
        <v/>
      </c>
      <c r="H2072" s="23">
        <f>IF(G2072="","",IF(G2072=0,"Tarefa fora do plano",INDEX(pl_tag,G2072)))</f>
        <v/>
      </c>
      <c r="I2072" s="30">
        <f>IF(N(G2072)=0,"",INDEX(pl_atividade,G2072))</f>
        <v/>
      </c>
      <c r="J2072" s="50">
        <f>IF(N(G2072)=0,"",INDEX(pl_especialidade,G2072))</f>
        <v/>
      </c>
      <c r="K2072" s="28">
        <f>IF(N(G2072)=0,"",INDEX(pl_duracao,G2072))</f>
        <v/>
      </c>
      <c r="L2072" s="39">
        <f>IF(ISNUMBER(C2072),YEAR(C2072),"")</f>
        <v/>
      </c>
      <c r="M2072" s="39">
        <f>IF(ISNUMBER(C2072),MONTH(C2072),"")</f>
        <v/>
      </c>
      <c r="N2072" s="23">
        <f>IF(L2072="","",IF(NOT(ISNUMBER(crono_ano)),"Informe o ano",IF(L2072&lt;crono_ano,"Antes do ano",IF(L2072&gt;crono_ano,"Depois do ano","No ano"))))</f>
        <v/>
      </c>
      <c r="O2072" s="39">
        <f>IF(F2072="","",IF(COUNTIF(F$7:F2072,F2072)=1,1,0))</f>
        <v/>
      </c>
      <c r="P2072" s="39">
        <f>IF(A2072&amp;B2072&amp;C2072="","",IF(AND(O2072=1,N(G2072)&gt;0),IF(INDEX(pl_ativa,MAX(1,N(G2072)))="Sim",1,0),0))</f>
        <v/>
      </c>
      <c r="Q2072" s="39">
        <f>IF(F2072="","",COUNTIFS(ex_chave_oc,F2072,ex_cancelada,"&lt;&gt;Sim"))</f>
        <v/>
      </c>
      <c r="R2072" s="51">
        <f>IF(P2072="","",IF(AND(P2072=1,N(Q2072)&gt;0),1,0))</f>
        <v/>
      </c>
      <c r="S2072" s="30">
        <f>IF(P2072="","",IF(F2072="","ERRO: data prevista ausente ou inválida",IF(O2072=0,"Duplicada: contada uma vez",IF(N(G2072)=0,"ERRO: tarefa fora do Plano Mestre",IF(P2072=0,"Tarefa retirada do plano: não conta","OK")))))</f>
        <v/>
      </c>
    </row>
    <row r="2073">
      <c r="A2073" s="29" t="n"/>
      <c r="B2073" s="25" t="n"/>
      <c r="C2073" s="49" t="n"/>
      <c r="D2073" s="29" t="n"/>
      <c r="E2073" s="23">
        <f>IF(OR(A2073="",B2073=""),"",A2073&amp;"|"&amp;B2073)</f>
        <v/>
      </c>
      <c r="F2073" s="30">
        <f>IF(OR(E2073="",NOT(ISNUMBER(C2073))),"",E2073&amp;"|"&amp;YEAR(C2073)&amp;"-"&amp;RIGHT("0"&amp;MONTH(C2073),2)&amp;"-"&amp;RIGHT("0"&amp;DAY(C2073),2))</f>
        <v/>
      </c>
      <c r="G2073" s="26">
        <f>IF(E2073="","",IFERROR(MATCH(E2073,pl_chave,0),0))</f>
        <v/>
      </c>
      <c r="H2073" s="23">
        <f>IF(G2073="","",IF(G2073=0,"Tarefa fora do plano",INDEX(pl_tag,G2073)))</f>
        <v/>
      </c>
      <c r="I2073" s="30">
        <f>IF(N(G2073)=0,"",INDEX(pl_atividade,G2073))</f>
        <v/>
      </c>
      <c r="J2073" s="50">
        <f>IF(N(G2073)=0,"",INDEX(pl_especialidade,G2073))</f>
        <v/>
      </c>
      <c r="K2073" s="28">
        <f>IF(N(G2073)=0,"",INDEX(pl_duracao,G2073))</f>
        <v/>
      </c>
      <c r="L2073" s="39">
        <f>IF(ISNUMBER(C2073),YEAR(C2073),"")</f>
        <v/>
      </c>
      <c r="M2073" s="39">
        <f>IF(ISNUMBER(C2073),MONTH(C2073),"")</f>
        <v/>
      </c>
      <c r="N2073" s="23">
        <f>IF(L2073="","",IF(NOT(ISNUMBER(crono_ano)),"Informe o ano",IF(L2073&lt;crono_ano,"Antes do ano",IF(L2073&gt;crono_ano,"Depois do ano","No ano"))))</f>
        <v/>
      </c>
      <c r="O2073" s="39">
        <f>IF(F2073="","",IF(COUNTIF(F$7:F2073,F2073)=1,1,0))</f>
        <v/>
      </c>
      <c r="P2073" s="39">
        <f>IF(A2073&amp;B2073&amp;C2073="","",IF(AND(O2073=1,N(G2073)&gt;0),IF(INDEX(pl_ativa,MAX(1,N(G2073)))="Sim",1,0),0))</f>
        <v/>
      </c>
      <c r="Q2073" s="39">
        <f>IF(F2073="","",COUNTIFS(ex_chave_oc,F2073,ex_cancelada,"&lt;&gt;Sim"))</f>
        <v/>
      </c>
      <c r="R2073" s="51">
        <f>IF(P2073="","",IF(AND(P2073=1,N(Q2073)&gt;0),1,0))</f>
        <v/>
      </c>
      <c r="S2073" s="30">
        <f>IF(P2073="","",IF(F2073="","ERRO: data prevista ausente ou inválida",IF(O2073=0,"Duplicada: contada uma vez",IF(N(G2073)=0,"ERRO: tarefa fora do Plano Mestre",IF(P2073=0,"Tarefa retirada do plano: não conta","OK")))))</f>
        <v/>
      </c>
    </row>
    <row r="2074">
      <c r="A2074" s="29" t="n"/>
      <c r="B2074" s="25" t="n"/>
      <c r="C2074" s="49" t="n"/>
      <c r="D2074" s="29" t="n"/>
      <c r="E2074" s="23">
        <f>IF(OR(A2074="",B2074=""),"",A2074&amp;"|"&amp;B2074)</f>
        <v/>
      </c>
      <c r="F2074" s="30">
        <f>IF(OR(E2074="",NOT(ISNUMBER(C2074))),"",E2074&amp;"|"&amp;YEAR(C2074)&amp;"-"&amp;RIGHT("0"&amp;MONTH(C2074),2)&amp;"-"&amp;RIGHT("0"&amp;DAY(C2074),2))</f>
        <v/>
      </c>
      <c r="G2074" s="26">
        <f>IF(E2074="","",IFERROR(MATCH(E2074,pl_chave,0),0))</f>
        <v/>
      </c>
      <c r="H2074" s="23">
        <f>IF(G2074="","",IF(G2074=0,"Tarefa fora do plano",INDEX(pl_tag,G2074)))</f>
        <v/>
      </c>
      <c r="I2074" s="30">
        <f>IF(N(G2074)=0,"",INDEX(pl_atividade,G2074))</f>
        <v/>
      </c>
      <c r="J2074" s="50">
        <f>IF(N(G2074)=0,"",INDEX(pl_especialidade,G2074))</f>
        <v/>
      </c>
      <c r="K2074" s="28">
        <f>IF(N(G2074)=0,"",INDEX(pl_duracao,G2074))</f>
        <v/>
      </c>
      <c r="L2074" s="39">
        <f>IF(ISNUMBER(C2074),YEAR(C2074),"")</f>
        <v/>
      </c>
      <c r="M2074" s="39">
        <f>IF(ISNUMBER(C2074),MONTH(C2074),"")</f>
        <v/>
      </c>
      <c r="N2074" s="23">
        <f>IF(L2074="","",IF(NOT(ISNUMBER(crono_ano)),"Informe o ano",IF(L2074&lt;crono_ano,"Antes do ano",IF(L2074&gt;crono_ano,"Depois do ano","No ano"))))</f>
        <v/>
      </c>
      <c r="O2074" s="39">
        <f>IF(F2074="","",IF(COUNTIF(F$7:F2074,F2074)=1,1,0))</f>
        <v/>
      </c>
      <c r="P2074" s="39">
        <f>IF(A2074&amp;B2074&amp;C2074="","",IF(AND(O2074=1,N(G2074)&gt;0),IF(INDEX(pl_ativa,MAX(1,N(G2074)))="Sim",1,0),0))</f>
        <v/>
      </c>
      <c r="Q2074" s="39">
        <f>IF(F2074="","",COUNTIFS(ex_chave_oc,F2074,ex_cancelada,"&lt;&gt;Sim"))</f>
        <v/>
      </c>
      <c r="R2074" s="51">
        <f>IF(P2074="","",IF(AND(P2074=1,N(Q2074)&gt;0),1,0))</f>
        <v/>
      </c>
      <c r="S2074" s="30">
        <f>IF(P2074="","",IF(F2074="","ERRO: data prevista ausente ou inválida",IF(O2074=0,"Duplicada: contada uma vez",IF(N(G2074)=0,"ERRO: tarefa fora do Plano Mestre",IF(P2074=0,"Tarefa retirada do plano: não conta","OK")))))</f>
        <v/>
      </c>
    </row>
    <row r="2075">
      <c r="A2075" s="29" t="n"/>
      <c r="B2075" s="25" t="n"/>
      <c r="C2075" s="49" t="n"/>
      <c r="D2075" s="29" t="n"/>
      <c r="E2075" s="23">
        <f>IF(OR(A2075="",B2075=""),"",A2075&amp;"|"&amp;B2075)</f>
        <v/>
      </c>
      <c r="F2075" s="30">
        <f>IF(OR(E2075="",NOT(ISNUMBER(C2075))),"",E2075&amp;"|"&amp;YEAR(C2075)&amp;"-"&amp;RIGHT("0"&amp;MONTH(C2075),2)&amp;"-"&amp;RIGHT("0"&amp;DAY(C2075),2))</f>
        <v/>
      </c>
      <c r="G2075" s="26">
        <f>IF(E2075="","",IFERROR(MATCH(E2075,pl_chave,0),0))</f>
        <v/>
      </c>
      <c r="H2075" s="23">
        <f>IF(G2075="","",IF(G2075=0,"Tarefa fora do plano",INDEX(pl_tag,G2075)))</f>
        <v/>
      </c>
      <c r="I2075" s="30">
        <f>IF(N(G2075)=0,"",INDEX(pl_atividade,G2075))</f>
        <v/>
      </c>
      <c r="J2075" s="50">
        <f>IF(N(G2075)=0,"",INDEX(pl_especialidade,G2075))</f>
        <v/>
      </c>
      <c r="K2075" s="28">
        <f>IF(N(G2075)=0,"",INDEX(pl_duracao,G2075))</f>
        <v/>
      </c>
      <c r="L2075" s="39">
        <f>IF(ISNUMBER(C2075),YEAR(C2075),"")</f>
        <v/>
      </c>
      <c r="M2075" s="39">
        <f>IF(ISNUMBER(C2075),MONTH(C2075),"")</f>
        <v/>
      </c>
      <c r="N2075" s="23">
        <f>IF(L2075="","",IF(NOT(ISNUMBER(crono_ano)),"Informe o ano",IF(L2075&lt;crono_ano,"Antes do ano",IF(L2075&gt;crono_ano,"Depois do ano","No ano"))))</f>
        <v/>
      </c>
      <c r="O2075" s="39">
        <f>IF(F2075="","",IF(COUNTIF(F$7:F2075,F2075)=1,1,0))</f>
        <v/>
      </c>
      <c r="P2075" s="39">
        <f>IF(A2075&amp;B2075&amp;C2075="","",IF(AND(O2075=1,N(G2075)&gt;0),IF(INDEX(pl_ativa,MAX(1,N(G2075)))="Sim",1,0),0))</f>
        <v/>
      </c>
      <c r="Q2075" s="39">
        <f>IF(F2075="","",COUNTIFS(ex_chave_oc,F2075,ex_cancelada,"&lt;&gt;Sim"))</f>
        <v/>
      </c>
      <c r="R2075" s="51">
        <f>IF(P2075="","",IF(AND(P2075=1,N(Q2075)&gt;0),1,0))</f>
        <v/>
      </c>
      <c r="S2075" s="30">
        <f>IF(P2075="","",IF(F2075="","ERRO: data prevista ausente ou inválida",IF(O2075=0,"Duplicada: contada uma vez",IF(N(G2075)=0,"ERRO: tarefa fora do Plano Mestre",IF(P2075=0,"Tarefa retirada do plano: não conta","OK")))))</f>
        <v/>
      </c>
    </row>
    <row r="2076">
      <c r="A2076" s="29" t="n"/>
      <c r="B2076" s="25" t="n"/>
      <c r="C2076" s="49" t="n"/>
      <c r="D2076" s="29" t="n"/>
      <c r="E2076" s="23">
        <f>IF(OR(A2076="",B2076=""),"",A2076&amp;"|"&amp;B2076)</f>
        <v/>
      </c>
      <c r="F2076" s="30">
        <f>IF(OR(E2076="",NOT(ISNUMBER(C2076))),"",E2076&amp;"|"&amp;YEAR(C2076)&amp;"-"&amp;RIGHT("0"&amp;MONTH(C2076),2)&amp;"-"&amp;RIGHT("0"&amp;DAY(C2076),2))</f>
        <v/>
      </c>
      <c r="G2076" s="26">
        <f>IF(E2076="","",IFERROR(MATCH(E2076,pl_chave,0),0))</f>
        <v/>
      </c>
      <c r="H2076" s="23">
        <f>IF(G2076="","",IF(G2076=0,"Tarefa fora do plano",INDEX(pl_tag,G2076)))</f>
        <v/>
      </c>
      <c r="I2076" s="30">
        <f>IF(N(G2076)=0,"",INDEX(pl_atividade,G2076))</f>
        <v/>
      </c>
      <c r="J2076" s="50">
        <f>IF(N(G2076)=0,"",INDEX(pl_especialidade,G2076))</f>
        <v/>
      </c>
      <c r="K2076" s="28">
        <f>IF(N(G2076)=0,"",INDEX(pl_duracao,G2076))</f>
        <v/>
      </c>
      <c r="L2076" s="39">
        <f>IF(ISNUMBER(C2076),YEAR(C2076),"")</f>
        <v/>
      </c>
      <c r="M2076" s="39">
        <f>IF(ISNUMBER(C2076),MONTH(C2076),"")</f>
        <v/>
      </c>
      <c r="N2076" s="23">
        <f>IF(L2076="","",IF(NOT(ISNUMBER(crono_ano)),"Informe o ano",IF(L2076&lt;crono_ano,"Antes do ano",IF(L2076&gt;crono_ano,"Depois do ano","No ano"))))</f>
        <v/>
      </c>
      <c r="O2076" s="39">
        <f>IF(F2076="","",IF(COUNTIF(F$7:F2076,F2076)=1,1,0))</f>
        <v/>
      </c>
      <c r="P2076" s="39">
        <f>IF(A2076&amp;B2076&amp;C2076="","",IF(AND(O2076=1,N(G2076)&gt;0),IF(INDEX(pl_ativa,MAX(1,N(G2076)))="Sim",1,0),0))</f>
        <v/>
      </c>
      <c r="Q2076" s="39">
        <f>IF(F2076="","",COUNTIFS(ex_chave_oc,F2076,ex_cancelada,"&lt;&gt;Sim"))</f>
        <v/>
      </c>
      <c r="R2076" s="51">
        <f>IF(P2076="","",IF(AND(P2076=1,N(Q2076)&gt;0),1,0))</f>
        <v/>
      </c>
      <c r="S2076" s="30">
        <f>IF(P2076="","",IF(F2076="","ERRO: data prevista ausente ou inválida",IF(O2076=0,"Duplicada: contada uma vez",IF(N(G2076)=0,"ERRO: tarefa fora do Plano Mestre",IF(P2076=0,"Tarefa retirada do plano: não conta","OK")))))</f>
        <v/>
      </c>
    </row>
    <row r="2077">
      <c r="A2077" s="29" t="n"/>
      <c r="B2077" s="25" t="n"/>
      <c r="C2077" s="49" t="n"/>
      <c r="D2077" s="29" t="n"/>
      <c r="E2077" s="23">
        <f>IF(OR(A2077="",B2077=""),"",A2077&amp;"|"&amp;B2077)</f>
        <v/>
      </c>
      <c r="F2077" s="30">
        <f>IF(OR(E2077="",NOT(ISNUMBER(C2077))),"",E2077&amp;"|"&amp;YEAR(C2077)&amp;"-"&amp;RIGHT("0"&amp;MONTH(C2077),2)&amp;"-"&amp;RIGHT("0"&amp;DAY(C2077),2))</f>
        <v/>
      </c>
      <c r="G2077" s="26">
        <f>IF(E2077="","",IFERROR(MATCH(E2077,pl_chave,0),0))</f>
        <v/>
      </c>
      <c r="H2077" s="23">
        <f>IF(G2077="","",IF(G2077=0,"Tarefa fora do plano",INDEX(pl_tag,G2077)))</f>
        <v/>
      </c>
      <c r="I2077" s="30">
        <f>IF(N(G2077)=0,"",INDEX(pl_atividade,G2077))</f>
        <v/>
      </c>
      <c r="J2077" s="50">
        <f>IF(N(G2077)=0,"",INDEX(pl_especialidade,G2077))</f>
        <v/>
      </c>
      <c r="K2077" s="28">
        <f>IF(N(G2077)=0,"",INDEX(pl_duracao,G2077))</f>
        <v/>
      </c>
      <c r="L2077" s="39">
        <f>IF(ISNUMBER(C2077),YEAR(C2077),"")</f>
        <v/>
      </c>
      <c r="M2077" s="39">
        <f>IF(ISNUMBER(C2077),MONTH(C2077),"")</f>
        <v/>
      </c>
      <c r="N2077" s="23">
        <f>IF(L2077="","",IF(NOT(ISNUMBER(crono_ano)),"Informe o ano",IF(L2077&lt;crono_ano,"Antes do ano",IF(L2077&gt;crono_ano,"Depois do ano","No ano"))))</f>
        <v/>
      </c>
      <c r="O2077" s="39">
        <f>IF(F2077="","",IF(COUNTIF(F$7:F2077,F2077)=1,1,0))</f>
        <v/>
      </c>
      <c r="P2077" s="39">
        <f>IF(A2077&amp;B2077&amp;C2077="","",IF(AND(O2077=1,N(G2077)&gt;0),IF(INDEX(pl_ativa,MAX(1,N(G2077)))="Sim",1,0),0))</f>
        <v/>
      </c>
      <c r="Q2077" s="39">
        <f>IF(F2077="","",COUNTIFS(ex_chave_oc,F2077,ex_cancelada,"&lt;&gt;Sim"))</f>
        <v/>
      </c>
      <c r="R2077" s="51">
        <f>IF(P2077="","",IF(AND(P2077=1,N(Q2077)&gt;0),1,0))</f>
        <v/>
      </c>
      <c r="S2077" s="30">
        <f>IF(P2077="","",IF(F2077="","ERRO: data prevista ausente ou inválida",IF(O2077=0,"Duplicada: contada uma vez",IF(N(G2077)=0,"ERRO: tarefa fora do Plano Mestre",IF(P2077=0,"Tarefa retirada do plano: não conta","OK")))))</f>
        <v/>
      </c>
    </row>
    <row r="2078">
      <c r="A2078" s="29" t="n"/>
      <c r="B2078" s="25" t="n"/>
      <c r="C2078" s="49" t="n"/>
      <c r="D2078" s="29" t="n"/>
      <c r="E2078" s="23">
        <f>IF(OR(A2078="",B2078=""),"",A2078&amp;"|"&amp;B2078)</f>
        <v/>
      </c>
      <c r="F2078" s="30">
        <f>IF(OR(E2078="",NOT(ISNUMBER(C2078))),"",E2078&amp;"|"&amp;YEAR(C2078)&amp;"-"&amp;RIGHT("0"&amp;MONTH(C2078),2)&amp;"-"&amp;RIGHT("0"&amp;DAY(C2078),2))</f>
        <v/>
      </c>
      <c r="G2078" s="26">
        <f>IF(E2078="","",IFERROR(MATCH(E2078,pl_chave,0),0))</f>
        <v/>
      </c>
      <c r="H2078" s="23">
        <f>IF(G2078="","",IF(G2078=0,"Tarefa fora do plano",INDEX(pl_tag,G2078)))</f>
        <v/>
      </c>
      <c r="I2078" s="30">
        <f>IF(N(G2078)=0,"",INDEX(pl_atividade,G2078))</f>
        <v/>
      </c>
      <c r="J2078" s="50">
        <f>IF(N(G2078)=0,"",INDEX(pl_especialidade,G2078))</f>
        <v/>
      </c>
      <c r="K2078" s="28">
        <f>IF(N(G2078)=0,"",INDEX(pl_duracao,G2078))</f>
        <v/>
      </c>
      <c r="L2078" s="39">
        <f>IF(ISNUMBER(C2078),YEAR(C2078),"")</f>
        <v/>
      </c>
      <c r="M2078" s="39">
        <f>IF(ISNUMBER(C2078),MONTH(C2078),"")</f>
        <v/>
      </c>
      <c r="N2078" s="23">
        <f>IF(L2078="","",IF(NOT(ISNUMBER(crono_ano)),"Informe o ano",IF(L2078&lt;crono_ano,"Antes do ano",IF(L2078&gt;crono_ano,"Depois do ano","No ano"))))</f>
        <v/>
      </c>
      <c r="O2078" s="39">
        <f>IF(F2078="","",IF(COUNTIF(F$7:F2078,F2078)=1,1,0))</f>
        <v/>
      </c>
      <c r="P2078" s="39">
        <f>IF(A2078&amp;B2078&amp;C2078="","",IF(AND(O2078=1,N(G2078)&gt;0),IF(INDEX(pl_ativa,MAX(1,N(G2078)))="Sim",1,0),0))</f>
        <v/>
      </c>
      <c r="Q2078" s="39">
        <f>IF(F2078="","",COUNTIFS(ex_chave_oc,F2078,ex_cancelada,"&lt;&gt;Sim"))</f>
        <v/>
      </c>
      <c r="R2078" s="51">
        <f>IF(P2078="","",IF(AND(P2078=1,N(Q2078)&gt;0),1,0))</f>
        <v/>
      </c>
      <c r="S2078" s="30">
        <f>IF(P2078="","",IF(F2078="","ERRO: data prevista ausente ou inválida",IF(O2078=0,"Duplicada: contada uma vez",IF(N(G2078)=0,"ERRO: tarefa fora do Plano Mestre",IF(P2078=0,"Tarefa retirada do plano: não conta","OK")))))</f>
        <v/>
      </c>
    </row>
    <row r="2079">
      <c r="A2079" s="29" t="n"/>
      <c r="B2079" s="25" t="n"/>
      <c r="C2079" s="49" t="n"/>
      <c r="D2079" s="29" t="n"/>
      <c r="E2079" s="23">
        <f>IF(OR(A2079="",B2079=""),"",A2079&amp;"|"&amp;B2079)</f>
        <v/>
      </c>
      <c r="F2079" s="30">
        <f>IF(OR(E2079="",NOT(ISNUMBER(C2079))),"",E2079&amp;"|"&amp;YEAR(C2079)&amp;"-"&amp;RIGHT("0"&amp;MONTH(C2079),2)&amp;"-"&amp;RIGHT("0"&amp;DAY(C2079),2))</f>
        <v/>
      </c>
      <c r="G2079" s="26">
        <f>IF(E2079="","",IFERROR(MATCH(E2079,pl_chave,0),0))</f>
        <v/>
      </c>
      <c r="H2079" s="23">
        <f>IF(G2079="","",IF(G2079=0,"Tarefa fora do plano",INDEX(pl_tag,G2079)))</f>
        <v/>
      </c>
      <c r="I2079" s="30">
        <f>IF(N(G2079)=0,"",INDEX(pl_atividade,G2079))</f>
        <v/>
      </c>
      <c r="J2079" s="50">
        <f>IF(N(G2079)=0,"",INDEX(pl_especialidade,G2079))</f>
        <v/>
      </c>
      <c r="K2079" s="28">
        <f>IF(N(G2079)=0,"",INDEX(pl_duracao,G2079))</f>
        <v/>
      </c>
      <c r="L2079" s="39">
        <f>IF(ISNUMBER(C2079),YEAR(C2079),"")</f>
        <v/>
      </c>
      <c r="M2079" s="39">
        <f>IF(ISNUMBER(C2079),MONTH(C2079),"")</f>
        <v/>
      </c>
      <c r="N2079" s="23">
        <f>IF(L2079="","",IF(NOT(ISNUMBER(crono_ano)),"Informe o ano",IF(L2079&lt;crono_ano,"Antes do ano",IF(L2079&gt;crono_ano,"Depois do ano","No ano"))))</f>
        <v/>
      </c>
      <c r="O2079" s="39">
        <f>IF(F2079="","",IF(COUNTIF(F$7:F2079,F2079)=1,1,0))</f>
        <v/>
      </c>
      <c r="P2079" s="39">
        <f>IF(A2079&amp;B2079&amp;C2079="","",IF(AND(O2079=1,N(G2079)&gt;0),IF(INDEX(pl_ativa,MAX(1,N(G2079)))="Sim",1,0),0))</f>
        <v/>
      </c>
      <c r="Q2079" s="39">
        <f>IF(F2079="","",COUNTIFS(ex_chave_oc,F2079,ex_cancelada,"&lt;&gt;Sim"))</f>
        <v/>
      </c>
      <c r="R2079" s="51">
        <f>IF(P2079="","",IF(AND(P2079=1,N(Q2079)&gt;0),1,0))</f>
        <v/>
      </c>
      <c r="S2079" s="30">
        <f>IF(P2079="","",IF(F2079="","ERRO: data prevista ausente ou inválida",IF(O2079=0,"Duplicada: contada uma vez",IF(N(G2079)=0,"ERRO: tarefa fora do Plano Mestre",IF(P2079=0,"Tarefa retirada do plano: não conta","OK")))))</f>
        <v/>
      </c>
    </row>
    <row r="2080">
      <c r="A2080" s="29" t="n"/>
      <c r="B2080" s="25" t="n"/>
      <c r="C2080" s="49" t="n"/>
      <c r="D2080" s="29" t="n"/>
      <c r="E2080" s="23">
        <f>IF(OR(A2080="",B2080=""),"",A2080&amp;"|"&amp;B2080)</f>
        <v/>
      </c>
      <c r="F2080" s="30">
        <f>IF(OR(E2080="",NOT(ISNUMBER(C2080))),"",E2080&amp;"|"&amp;YEAR(C2080)&amp;"-"&amp;RIGHT("0"&amp;MONTH(C2080),2)&amp;"-"&amp;RIGHT("0"&amp;DAY(C2080),2))</f>
        <v/>
      </c>
      <c r="G2080" s="26">
        <f>IF(E2080="","",IFERROR(MATCH(E2080,pl_chave,0),0))</f>
        <v/>
      </c>
      <c r="H2080" s="23">
        <f>IF(G2080="","",IF(G2080=0,"Tarefa fora do plano",INDEX(pl_tag,G2080)))</f>
        <v/>
      </c>
      <c r="I2080" s="30">
        <f>IF(N(G2080)=0,"",INDEX(pl_atividade,G2080))</f>
        <v/>
      </c>
      <c r="J2080" s="50">
        <f>IF(N(G2080)=0,"",INDEX(pl_especialidade,G2080))</f>
        <v/>
      </c>
      <c r="K2080" s="28">
        <f>IF(N(G2080)=0,"",INDEX(pl_duracao,G2080))</f>
        <v/>
      </c>
      <c r="L2080" s="39">
        <f>IF(ISNUMBER(C2080),YEAR(C2080),"")</f>
        <v/>
      </c>
      <c r="M2080" s="39">
        <f>IF(ISNUMBER(C2080),MONTH(C2080),"")</f>
        <v/>
      </c>
      <c r="N2080" s="23">
        <f>IF(L2080="","",IF(NOT(ISNUMBER(crono_ano)),"Informe o ano",IF(L2080&lt;crono_ano,"Antes do ano",IF(L2080&gt;crono_ano,"Depois do ano","No ano"))))</f>
        <v/>
      </c>
      <c r="O2080" s="39">
        <f>IF(F2080="","",IF(COUNTIF(F$7:F2080,F2080)=1,1,0))</f>
        <v/>
      </c>
      <c r="P2080" s="39">
        <f>IF(A2080&amp;B2080&amp;C2080="","",IF(AND(O2080=1,N(G2080)&gt;0),IF(INDEX(pl_ativa,MAX(1,N(G2080)))="Sim",1,0),0))</f>
        <v/>
      </c>
      <c r="Q2080" s="39">
        <f>IF(F2080="","",COUNTIFS(ex_chave_oc,F2080,ex_cancelada,"&lt;&gt;Sim"))</f>
        <v/>
      </c>
      <c r="R2080" s="51">
        <f>IF(P2080="","",IF(AND(P2080=1,N(Q2080)&gt;0),1,0))</f>
        <v/>
      </c>
      <c r="S2080" s="30">
        <f>IF(P2080="","",IF(F2080="","ERRO: data prevista ausente ou inválida",IF(O2080=0,"Duplicada: contada uma vez",IF(N(G2080)=0,"ERRO: tarefa fora do Plano Mestre",IF(P2080=0,"Tarefa retirada do plano: não conta","OK")))))</f>
        <v/>
      </c>
    </row>
    <row r="2081">
      <c r="A2081" s="29" t="n"/>
      <c r="B2081" s="25" t="n"/>
      <c r="C2081" s="49" t="n"/>
      <c r="D2081" s="29" t="n"/>
      <c r="E2081" s="23">
        <f>IF(OR(A2081="",B2081=""),"",A2081&amp;"|"&amp;B2081)</f>
        <v/>
      </c>
      <c r="F2081" s="30">
        <f>IF(OR(E2081="",NOT(ISNUMBER(C2081))),"",E2081&amp;"|"&amp;YEAR(C2081)&amp;"-"&amp;RIGHT("0"&amp;MONTH(C2081),2)&amp;"-"&amp;RIGHT("0"&amp;DAY(C2081),2))</f>
        <v/>
      </c>
      <c r="G2081" s="26">
        <f>IF(E2081="","",IFERROR(MATCH(E2081,pl_chave,0),0))</f>
        <v/>
      </c>
      <c r="H2081" s="23">
        <f>IF(G2081="","",IF(G2081=0,"Tarefa fora do plano",INDEX(pl_tag,G2081)))</f>
        <v/>
      </c>
      <c r="I2081" s="30">
        <f>IF(N(G2081)=0,"",INDEX(pl_atividade,G2081))</f>
        <v/>
      </c>
      <c r="J2081" s="50">
        <f>IF(N(G2081)=0,"",INDEX(pl_especialidade,G2081))</f>
        <v/>
      </c>
      <c r="K2081" s="28">
        <f>IF(N(G2081)=0,"",INDEX(pl_duracao,G2081))</f>
        <v/>
      </c>
      <c r="L2081" s="39">
        <f>IF(ISNUMBER(C2081),YEAR(C2081),"")</f>
        <v/>
      </c>
      <c r="M2081" s="39">
        <f>IF(ISNUMBER(C2081),MONTH(C2081),"")</f>
        <v/>
      </c>
      <c r="N2081" s="23">
        <f>IF(L2081="","",IF(NOT(ISNUMBER(crono_ano)),"Informe o ano",IF(L2081&lt;crono_ano,"Antes do ano",IF(L2081&gt;crono_ano,"Depois do ano","No ano"))))</f>
        <v/>
      </c>
      <c r="O2081" s="39">
        <f>IF(F2081="","",IF(COUNTIF(F$7:F2081,F2081)=1,1,0))</f>
        <v/>
      </c>
      <c r="P2081" s="39">
        <f>IF(A2081&amp;B2081&amp;C2081="","",IF(AND(O2081=1,N(G2081)&gt;0),IF(INDEX(pl_ativa,MAX(1,N(G2081)))="Sim",1,0),0))</f>
        <v/>
      </c>
      <c r="Q2081" s="39">
        <f>IF(F2081="","",COUNTIFS(ex_chave_oc,F2081,ex_cancelada,"&lt;&gt;Sim"))</f>
        <v/>
      </c>
      <c r="R2081" s="51">
        <f>IF(P2081="","",IF(AND(P2081=1,N(Q2081)&gt;0),1,0))</f>
        <v/>
      </c>
      <c r="S2081" s="30">
        <f>IF(P2081="","",IF(F2081="","ERRO: data prevista ausente ou inválida",IF(O2081=0,"Duplicada: contada uma vez",IF(N(G2081)=0,"ERRO: tarefa fora do Plano Mestre",IF(P2081=0,"Tarefa retirada do plano: não conta","OK")))))</f>
        <v/>
      </c>
    </row>
    <row r="2082">
      <c r="A2082" s="29" t="n"/>
      <c r="B2082" s="25" t="n"/>
      <c r="C2082" s="49" t="n"/>
      <c r="D2082" s="29" t="n"/>
      <c r="E2082" s="23">
        <f>IF(OR(A2082="",B2082=""),"",A2082&amp;"|"&amp;B2082)</f>
        <v/>
      </c>
      <c r="F2082" s="30">
        <f>IF(OR(E2082="",NOT(ISNUMBER(C2082))),"",E2082&amp;"|"&amp;YEAR(C2082)&amp;"-"&amp;RIGHT("0"&amp;MONTH(C2082),2)&amp;"-"&amp;RIGHT("0"&amp;DAY(C2082),2))</f>
        <v/>
      </c>
      <c r="G2082" s="26">
        <f>IF(E2082="","",IFERROR(MATCH(E2082,pl_chave,0),0))</f>
        <v/>
      </c>
      <c r="H2082" s="23">
        <f>IF(G2082="","",IF(G2082=0,"Tarefa fora do plano",INDEX(pl_tag,G2082)))</f>
        <v/>
      </c>
      <c r="I2082" s="30">
        <f>IF(N(G2082)=0,"",INDEX(pl_atividade,G2082))</f>
        <v/>
      </c>
      <c r="J2082" s="50">
        <f>IF(N(G2082)=0,"",INDEX(pl_especialidade,G2082))</f>
        <v/>
      </c>
      <c r="K2082" s="28">
        <f>IF(N(G2082)=0,"",INDEX(pl_duracao,G2082))</f>
        <v/>
      </c>
      <c r="L2082" s="39">
        <f>IF(ISNUMBER(C2082),YEAR(C2082),"")</f>
        <v/>
      </c>
      <c r="M2082" s="39">
        <f>IF(ISNUMBER(C2082),MONTH(C2082),"")</f>
        <v/>
      </c>
      <c r="N2082" s="23">
        <f>IF(L2082="","",IF(NOT(ISNUMBER(crono_ano)),"Informe o ano",IF(L2082&lt;crono_ano,"Antes do ano",IF(L2082&gt;crono_ano,"Depois do ano","No ano"))))</f>
        <v/>
      </c>
      <c r="O2082" s="39">
        <f>IF(F2082="","",IF(COUNTIF(F$7:F2082,F2082)=1,1,0))</f>
        <v/>
      </c>
      <c r="P2082" s="39">
        <f>IF(A2082&amp;B2082&amp;C2082="","",IF(AND(O2082=1,N(G2082)&gt;0),IF(INDEX(pl_ativa,MAX(1,N(G2082)))="Sim",1,0),0))</f>
        <v/>
      </c>
      <c r="Q2082" s="39">
        <f>IF(F2082="","",COUNTIFS(ex_chave_oc,F2082,ex_cancelada,"&lt;&gt;Sim"))</f>
        <v/>
      </c>
      <c r="R2082" s="51">
        <f>IF(P2082="","",IF(AND(P2082=1,N(Q2082)&gt;0),1,0))</f>
        <v/>
      </c>
      <c r="S2082" s="30">
        <f>IF(P2082="","",IF(F2082="","ERRO: data prevista ausente ou inválida",IF(O2082=0,"Duplicada: contada uma vez",IF(N(G2082)=0,"ERRO: tarefa fora do Plano Mestre",IF(P2082=0,"Tarefa retirada do plano: não conta","OK")))))</f>
        <v/>
      </c>
    </row>
    <row r="2083">
      <c r="A2083" s="29" t="n"/>
      <c r="B2083" s="25" t="n"/>
      <c r="C2083" s="49" t="n"/>
      <c r="D2083" s="29" t="n"/>
      <c r="E2083" s="23">
        <f>IF(OR(A2083="",B2083=""),"",A2083&amp;"|"&amp;B2083)</f>
        <v/>
      </c>
      <c r="F2083" s="30">
        <f>IF(OR(E2083="",NOT(ISNUMBER(C2083))),"",E2083&amp;"|"&amp;YEAR(C2083)&amp;"-"&amp;RIGHT("0"&amp;MONTH(C2083),2)&amp;"-"&amp;RIGHT("0"&amp;DAY(C2083),2))</f>
        <v/>
      </c>
      <c r="G2083" s="26">
        <f>IF(E2083="","",IFERROR(MATCH(E2083,pl_chave,0),0))</f>
        <v/>
      </c>
      <c r="H2083" s="23">
        <f>IF(G2083="","",IF(G2083=0,"Tarefa fora do plano",INDEX(pl_tag,G2083)))</f>
        <v/>
      </c>
      <c r="I2083" s="30">
        <f>IF(N(G2083)=0,"",INDEX(pl_atividade,G2083))</f>
        <v/>
      </c>
      <c r="J2083" s="50">
        <f>IF(N(G2083)=0,"",INDEX(pl_especialidade,G2083))</f>
        <v/>
      </c>
      <c r="K2083" s="28">
        <f>IF(N(G2083)=0,"",INDEX(pl_duracao,G2083))</f>
        <v/>
      </c>
      <c r="L2083" s="39">
        <f>IF(ISNUMBER(C2083),YEAR(C2083),"")</f>
        <v/>
      </c>
      <c r="M2083" s="39">
        <f>IF(ISNUMBER(C2083),MONTH(C2083),"")</f>
        <v/>
      </c>
      <c r="N2083" s="23">
        <f>IF(L2083="","",IF(NOT(ISNUMBER(crono_ano)),"Informe o ano",IF(L2083&lt;crono_ano,"Antes do ano",IF(L2083&gt;crono_ano,"Depois do ano","No ano"))))</f>
        <v/>
      </c>
      <c r="O2083" s="39">
        <f>IF(F2083="","",IF(COUNTIF(F$7:F2083,F2083)=1,1,0))</f>
        <v/>
      </c>
      <c r="P2083" s="39">
        <f>IF(A2083&amp;B2083&amp;C2083="","",IF(AND(O2083=1,N(G2083)&gt;0),IF(INDEX(pl_ativa,MAX(1,N(G2083)))="Sim",1,0),0))</f>
        <v/>
      </c>
      <c r="Q2083" s="39">
        <f>IF(F2083="","",COUNTIFS(ex_chave_oc,F2083,ex_cancelada,"&lt;&gt;Sim"))</f>
        <v/>
      </c>
      <c r="R2083" s="51">
        <f>IF(P2083="","",IF(AND(P2083=1,N(Q2083)&gt;0),1,0))</f>
        <v/>
      </c>
      <c r="S2083" s="30">
        <f>IF(P2083="","",IF(F2083="","ERRO: data prevista ausente ou inválida",IF(O2083=0,"Duplicada: contada uma vez",IF(N(G2083)=0,"ERRO: tarefa fora do Plano Mestre",IF(P2083=0,"Tarefa retirada do plano: não conta","OK")))))</f>
        <v/>
      </c>
    </row>
    <row r="2084">
      <c r="A2084" s="29" t="n"/>
      <c r="B2084" s="25" t="n"/>
      <c r="C2084" s="49" t="n"/>
      <c r="D2084" s="29" t="n"/>
      <c r="E2084" s="23">
        <f>IF(OR(A2084="",B2084=""),"",A2084&amp;"|"&amp;B2084)</f>
        <v/>
      </c>
      <c r="F2084" s="30">
        <f>IF(OR(E2084="",NOT(ISNUMBER(C2084))),"",E2084&amp;"|"&amp;YEAR(C2084)&amp;"-"&amp;RIGHT("0"&amp;MONTH(C2084),2)&amp;"-"&amp;RIGHT("0"&amp;DAY(C2084),2))</f>
        <v/>
      </c>
      <c r="G2084" s="26">
        <f>IF(E2084="","",IFERROR(MATCH(E2084,pl_chave,0),0))</f>
        <v/>
      </c>
      <c r="H2084" s="23">
        <f>IF(G2084="","",IF(G2084=0,"Tarefa fora do plano",INDEX(pl_tag,G2084)))</f>
        <v/>
      </c>
      <c r="I2084" s="30">
        <f>IF(N(G2084)=0,"",INDEX(pl_atividade,G2084))</f>
        <v/>
      </c>
      <c r="J2084" s="50">
        <f>IF(N(G2084)=0,"",INDEX(pl_especialidade,G2084))</f>
        <v/>
      </c>
      <c r="K2084" s="28">
        <f>IF(N(G2084)=0,"",INDEX(pl_duracao,G2084))</f>
        <v/>
      </c>
      <c r="L2084" s="39">
        <f>IF(ISNUMBER(C2084),YEAR(C2084),"")</f>
        <v/>
      </c>
      <c r="M2084" s="39">
        <f>IF(ISNUMBER(C2084),MONTH(C2084),"")</f>
        <v/>
      </c>
      <c r="N2084" s="23">
        <f>IF(L2084="","",IF(NOT(ISNUMBER(crono_ano)),"Informe o ano",IF(L2084&lt;crono_ano,"Antes do ano",IF(L2084&gt;crono_ano,"Depois do ano","No ano"))))</f>
        <v/>
      </c>
      <c r="O2084" s="39">
        <f>IF(F2084="","",IF(COUNTIF(F$7:F2084,F2084)=1,1,0))</f>
        <v/>
      </c>
      <c r="P2084" s="39">
        <f>IF(A2084&amp;B2084&amp;C2084="","",IF(AND(O2084=1,N(G2084)&gt;0),IF(INDEX(pl_ativa,MAX(1,N(G2084)))="Sim",1,0),0))</f>
        <v/>
      </c>
      <c r="Q2084" s="39">
        <f>IF(F2084="","",COUNTIFS(ex_chave_oc,F2084,ex_cancelada,"&lt;&gt;Sim"))</f>
        <v/>
      </c>
      <c r="R2084" s="51">
        <f>IF(P2084="","",IF(AND(P2084=1,N(Q2084)&gt;0),1,0))</f>
        <v/>
      </c>
      <c r="S2084" s="30">
        <f>IF(P2084="","",IF(F2084="","ERRO: data prevista ausente ou inválida",IF(O2084=0,"Duplicada: contada uma vez",IF(N(G2084)=0,"ERRO: tarefa fora do Plano Mestre",IF(P2084=0,"Tarefa retirada do plano: não conta","OK")))))</f>
        <v/>
      </c>
    </row>
    <row r="2085">
      <c r="A2085" s="29" t="n"/>
      <c r="B2085" s="25" t="n"/>
      <c r="C2085" s="49" t="n"/>
      <c r="D2085" s="29" t="n"/>
      <c r="E2085" s="23">
        <f>IF(OR(A2085="",B2085=""),"",A2085&amp;"|"&amp;B2085)</f>
        <v/>
      </c>
      <c r="F2085" s="30">
        <f>IF(OR(E2085="",NOT(ISNUMBER(C2085))),"",E2085&amp;"|"&amp;YEAR(C2085)&amp;"-"&amp;RIGHT("0"&amp;MONTH(C2085),2)&amp;"-"&amp;RIGHT("0"&amp;DAY(C2085),2))</f>
        <v/>
      </c>
      <c r="G2085" s="26">
        <f>IF(E2085="","",IFERROR(MATCH(E2085,pl_chave,0),0))</f>
        <v/>
      </c>
      <c r="H2085" s="23">
        <f>IF(G2085="","",IF(G2085=0,"Tarefa fora do plano",INDEX(pl_tag,G2085)))</f>
        <v/>
      </c>
      <c r="I2085" s="30">
        <f>IF(N(G2085)=0,"",INDEX(pl_atividade,G2085))</f>
        <v/>
      </c>
      <c r="J2085" s="50">
        <f>IF(N(G2085)=0,"",INDEX(pl_especialidade,G2085))</f>
        <v/>
      </c>
      <c r="K2085" s="28">
        <f>IF(N(G2085)=0,"",INDEX(pl_duracao,G2085))</f>
        <v/>
      </c>
      <c r="L2085" s="39">
        <f>IF(ISNUMBER(C2085),YEAR(C2085),"")</f>
        <v/>
      </c>
      <c r="M2085" s="39">
        <f>IF(ISNUMBER(C2085),MONTH(C2085),"")</f>
        <v/>
      </c>
      <c r="N2085" s="23">
        <f>IF(L2085="","",IF(NOT(ISNUMBER(crono_ano)),"Informe o ano",IF(L2085&lt;crono_ano,"Antes do ano",IF(L2085&gt;crono_ano,"Depois do ano","No ano"))))</f>
        <v/>
      </c>
      <c r="O2085" s="39">
        <f>IF(F2085="","",IF(COUNTIF(F$7:F2085,F2085)=1,1,0))</f>
        <v/>
      </c>
      <c r="P2085" s="39">
        <f>IF(A2085&amp;B2085&amp;C2085="","",IF(AND(O2085=1,N(G2085)&gt;0),IF(INDEX(pl_ativa,MAX(1,N(G2085)))="Sim",1,0),0))</f>
        <v/>
      </c>
      <c r="Q2085" s="39">
        <f>IF(F2085="","",COUNTIFS(ex_chave_oc,F2085,ex_cancelada,"&lt;&gt;Sim"))</f>
        <v/>
      </c>
      <c r="R2085" s="51">
        <f>IF(P2085="","",IF(AND(P2085=1,N(Q2085)&gt;0),1,0))</f>
        <v/>
      </c>
      <c r="S2085" s="30">
        <f>IF(P2085="","",IF(F2085="","ERRO: data prevista ausente ou inválida",IF(O2085=0,"Duplicada: contada uma vez",IF(N(G2085)=0,"ERRO: tarefa fora do Plano Mestre",IF(P2085=0,"Tarefa retirada do plano: não conta","OK")))))</f>
        <v/>
      </c>
    </row>
    <row r="2086">
      <c r="A2086" s="29" t="n"/>
      <c r="B2086" s="25" t="n"/>
      <c r="C2086" s="49" t="n"/>
      <c r="D2086" s="29" t="n"/>
      <c r="E2086" s="23">
        <f>IF(OR(A2086="",B2086=""),"",A2086&amp;"|"&amp;B2086)</f>
        <v/>
      </c>
      <c r="F2086" s="30">
        <f>IF(OR(E2086="",NOT(ISNUMBER(C2086))),"",E2086&amp;"|"&amp;YEAR(C2086)&amp;"-"&amp;RIGHT("0"&amp;MONTH(C2086),2)&amp;"-"&amp;RIGHT("0"&amp;DAY(C2086),2))</f>
        <v/>
      </c>
      <c r="G2086" s="26">
        <f>IF(E2086="","",IFERROR(MATCH(E2086,pl_chave,0),0))</f>
        <v/>
      </c>
      <c r="H2086" s="23">
        <f>IF(G2086="","",IF(G2086=0,"Tarefa fora do plano",INDEX(pl_tag,G2086)))</f>
        <v/>
      </c>
      <c r="I2086" s="30">
        <f>IF(N(G2086)=0,"",INDEX(pl_atividade,G2086))</f>
        <v/>
      </c>
      <c r="J2086" s="50">
        <f>IF(N(G2086)=0,"",INDEX(pl_especialidade,G2086))</f>
        <v/>
      </c>
      <c r="K2086" s="28">
        <f>IF(N(G2086)=0,"",INDEX(pl_duracao,G2086))</f>
        <v/>
      </c>
      <c r="L2086" s="39">
        <f>IF(ISNUMBER(C2086),YEAR(C2086),"")</f>
        <v/>
      </c>
      <c r="M2086" s="39">
        <f>IF(ISNUMBER(C2086),MONTH(C2086),"")</f>
        <v/>
      </c>
      <c r="N2086" s="23">
        <f>IF(L2086="","",IF(NOT(ISNUMBER(crono_ano)),"Informe o ano",IF(L2086&lt;crono_ano,"Antes do ano",IF(L2086&gt;crono_ano,"Depois do ano","No ano"))))</f>
        <v/>
      </c>
      <c r="O2086" s="39">
        <f>IF(F2086="","",IF(COUNTIF(F$7:F2086,F2086)=1,1,0))</f>
        <v/>
      </c>
      <c r="P2086" s="39">
        <f>IF(A2086&amp;B2086&amp;C2086="","",IF(AND(O2086=1,N(G2086)&gt;0),IF(INDEX(pl_ativa,MAX(1,N(G2086)))="Sim",1,0),0))</f>
        <v/>
      </c>
      <c r="Q2086" s="39">
        <f>IF(F2086="","",COUNTIFS(ex_chave_oc,F2086,ex_cancelada,"&lt;&gt;Sim"))</f>
        <v/>
      </c>
      <c r="R2086" s="51">
        <f>IF(P2086="","",IF(AND(P2086=1,N(Q2086)&gt;0),1,0))</f>
        <v/>
      </c>
      <c r="S2086" s="30">
        <f>IF(P2086="","",IF(F2086="","ERRO: data prevista ausente ou inválida",IF(O2086=0,"Duplicada: contada uma vez",IF(N(G2086)=0,"ERRO: tarefa fora do Plano Mestre",IF(P2086=0,"Tarefa retirada do plano: não conta","OK")))))</f>
        <v/>
      </c>
    </row>
    <row r="2087">
      <c r="A2087" s="29" t="n"/>
      <c r="B2087" s="25" t="n"/>
      <c r="C2087" s="49" t="n"/>
      <c r="D2087" s="29" t="n"/>
      <c r="E2087" s="23">
        <f>IF(OR(A2087="",B2087=""),"",A2087&amp;"|"&amp;B2087)</f>
        <v/>
      </c>
      <c r="F2087" s="30">
        <f>IF(OR(E2087="",NOT(ISNUMBER(C2087))),"",E2087&amp;"|"&amp;YEAR(C2087)&amp;"-"&amp;RIGHT("0"&amp;MONTH(C2087),2)&amp;"-"&amp;RIGHT("0"&amp;DAY(C2087),2))</f>
        <v/>
      </c>
      <c r="G2087" s="26">
        <f>IF(E2087="","",IFERROR(MATCH(E2087,pl_chave,0),0))</f>
        <v/>
      </c>
      <c r="H2087" s="23">
        <f>IF(G2087="","",IF(G2087=0,"Tarefa fora do plano",INDEX(pl_tag,G2087)))</f>
        <v/>
      </c>
      <c r="I2087" s="30">
        <f>IF(N(G2087)=0,"",INDEX(pl_atividade,G2087))</f>
        <v/>
      </c>
      <c r="J2087" s="50">
        <f>IF(N(G2087)=0,"",INDEX(pl_especialidade,G2087))</f>
        <v/>
      </c>
      <c r="K2087" s="28">
        <f>IF(N(G2087)=0,"",INDEX(pl_duracao,G2087))</f>
        <v/>
      </c>
      <c r="L2087" s="39">
        <f>IF(ISNUMBER(C2087),YEAR(C2087),"")</f>
        <v/>
      </c>
      <c r="M2087" s="39">
        <f>IF(ISNUMBER(C2087),MONTH(C2087),"")</f>
        <v/>
      </c>
      <c r="N2087" s="23">
        <f>IF(L2087="","",IF(NOT(ISNUMBER(crono_ano)),"Informe o ano",IF(L2087&lt;crono_ano,"Antes do ano",IF(L2087&gt;crono_ano,"Depois do ano","No ano"))))</f>
        <v/>
      </c>
      <c r="O2087" s="39">
        <f>IF(F2087="","",IF(COUNTIF(F$7:F2087,F2087)=1,1,0))</f>
        <v/>
      </c>
      <c r="P2087" s="39">
        <f>IF(A2087&amp;B2087&amp;C2087="","",IF(AND(O2087=1,N(G2087)&gt;0),IF(INDEX(pl_ativa,MAX(1,N(G2087)))="Sim",1,0),0))</f>
        <v/>
      </c>
      <c r="Q2087" s="39">
        <f>IF(F2087="","",COUNTIFS(ex_chave_oc,F2087,ex_cancelada,"&lt;&gt;Sim"))</f>
        <v/>
      </c>
      <c r="R2087" s="51">
        <f>IF(P2087="","",IF(AND(P2087=1,N(Q2087)&gt;0),1,0))</f>
        <v/>
      </c>
      <c r="S2087" s="30">
        <f>IF(P2087="","",IF(F2087="","ERRO: data prevista ausente ou inválida",IF(O2087=0,"Duplicada: contada uma vez",IF(N(G2087)=0,"ERRO: tarefa fora do Plano Mestre",IF(P2087=0,"Tarefa retirada do plano: não conta","OK")))))</f>
        <v/>
      </c>
    </row>
    <row r="2088">
      <c r="A2088" s="29" t="n"/>
      <c r="B2088" s="25" t="n"/>
      <c r="C2088" s="49" t="n"/>
      <c r="D2088" s="29" t="n"/>
      <c r="E2088" s="23">
        <f>IF(OR(A2088="",B2088=""),"",A2088&amp;"|"&amp;B2088)</f>
        <v/>
      </c>
      <c r="F2088" s="30">
        <f>IF(OR(E2088="",NOT(ISNUMBER(C2088))),"",E2088&amp;"|"&amp;YEAR(C2088)&amp;"-"&amp;RIGHT("0"&amp;MONTH(C2088),2)&amp;"-"&amp;RIGHT("0"&amp;DAY(C2088),2))</f>
        <v/>
      </c>
      <c r="G2088" s="26">
        <f>IF(E2088="","",IFERROR(MATCH(E2088,pl_chave,0),0))</f>
        <v/>
      </c>
      <c r="H2088" s="23">
        <f>IF(G2088="","",IF(G2088=0,"Tarefa fora do plano",INDEX(pl_tag,G2088)))</f>
        <v/>
      </c>
      <c r="I2088" s="30">
        <f>IF(N(G2088)=0,"",INDEX(pl_atividade,G2088))</f>
        <v/>
      </c>
      <c r="J2088" s="50">
        <f>IF(N(G2088)=0,"",INDEX(pl_especialidade,G2088))</f>
        <v/>
      </c>
      <c r="K2088" s="28">
        <f>IF(N(G2088)=0,"",INDEX(pl_duracao,G2088))</f>
        <v/>
      </c>
      <c r="L2088" s="39">
        <f>IF(ISNUMBER(C2088),YEAR(C2088),"")</f>
        <v/>
      </c>
      <c r="M2088" s="39">
        <f>IF(ISNUMBER(C2088),MONTH(C2088),"")</f>
        <v/>
      </c>
      <c r="N2088" s="23">
        <f>IF(L2088="","",IF(NOT(ISNUMBER(crono_ano)),"Informe o ano",IF(L2088&lt;crono_ano,"Antes do ano",IF(L2088&gt;crono_ano,"Depois do ano","No ano"))))</f>
        <v/>
      </c>
      <c r="O2088" s="39">
        <f>IF(F2088="","",IF(COUNTIF(F$7:F2088,F2088)=1,1,0))</f>
        <v/>
      </c>
      <c r="P2088" s="39">
        <f>IF(A2088&amp;B2088&amp;C2088="","",IF(AND(O2088=1,N(G2088)&gt;0),IF(INDEX(pl_ativa,MAX(1,N(G2088)))="Sim",1,0),0))</f>
        <v/>
      </c>
      <c r="Q2088" s="39">
        <f>IF(F2088="","",COUNTIFS(ex_chave_oc,F2088,ex_cancelada,"&lt;&gt;Sim"))</f>
        <v/>
      </c>
      <c r="R2088" s="51">
        <f>IF(P2088="","",IF(AND(P2088=1,N(Q2088)&gt;0),1,0))</f>
        <v/>
      </c>
      <c r="S2088" s="30">
        <f>IF(P2088="","",IF(F2088="","ERRO: data prevista ausente ou inválida",IF(O2088=0,"Duplicada: contada uma vez",IF(N(G2088)=0,"ERRO: tarefa fora do Plano Mestre",IF(P2088=0,"Tarefa retirada do plano: não conta","OK")))))</f>
        <v/>
      </c>
    </row>
    <row r="2089">
      <c r="A2089" s="29" t="n"/>
      <c r="B2089" s="25" t="n"/>
      <c r="C2089" s="49" t="n"/>
      <c r="D2089" s="29" t="n"/>
      <c r="E2089" s="23">
        <f>IF(OR(A2089="",B2089=""),"",A2089&amp;"|"&amp;B2089)</f>
        <v/>
      </c>
      <c r="F2089" s="30">
        <f>IF(OR(E2089="",NOT(ISNUMBER(C2089))),"",E2089&amp;"|"&amp;YEAR(C2089)&amp;"-"&amp;RIGHT("0"&amp;MONTH(C2089),2)&amp;"-"&amp;RIGHT("0"&amp;DAY(C2089),2))</f>
        <v/>
      </c>
      <c r="G2089" s="26">
        <f>IF(E2089="","",IFERROR(MATCH(E2089,pl_chave,0),0))</f>
        <v/>
      </c>
      <c r="H2089" s="23">
        <f>IF(G2089="","",IF(G2089=0,"Tarefa fora do plano",INDEX(pl_tag,G2089)))</f>
        <v/>
      </c>
      <c r="I2089" s="30">
        <f>IF(N(G2089)=0,"",INDEX(pl_atividade,G2089))</f>
        <v/>
      </c>
      <c r="J2089" s="50">
        <f>IF(N(G2089)=0,"",INDEX(pl_especialidade,G2089))</f>
        <v/>
      </c>
      <c r="K2089" s="28">
        <f>IF(N(G2089)=0,"",INDEX(pl_duracao,G2089))</f>
        <v/>
      </c>
      <c r="L2089" s="39">
        <f>IF(ISNUMBER(C2089),YEAR(C2089),"")</f>
        <v/>
      </c>
      <c r="M2089" s="39">
        <f>IF(ISNUMBER(C2089),MONTH(C2089),"")</f>
        <v/>
      </c>
      <c r="N2089" s="23">
        <f>IF(L2089="","",IF(NOT(ISNUMBER(crono_ano)),"Informe o ano",IF(L2089&lt;crono_ano,"Antes do ano",IF(L2089&gt;crono_ano,"Depois do ano","No ano"))))</f>
        <v/>
      </c>
      <c r="O2089" s="39">
        <f>IF(F2089="","",IF(COUNTIF(F$7:F2089,F2089)=1,1,0))</f>
        <v/>
      </c>
      <c r="P2089" s="39">
        <f>IF(A2089&amp;B2089&amp;C2089="","",IF(AND(O2089=1,N(G2089)&gt;0),IF(INDEX(pl_ativa,MAX(1,N(G2089)))="Sim",1,0),0))</f>
        <v/>
      </c>
      <c r="Q2089" s="39">
        <f>IF(F2089="","",COUNTIFS(ex_chave_oc,F2089,ex_cancelada,"&lt;&gt;Sim"))</f>
        <v/>
      </c>
      <c r="R2089" s="51">
        <f>IF(P2089="","",IF(AND(P2089=1,N(Q2089)&gt;0),1,0))</f>
        <v/>
      </c>
      <c r="S2089" s="30">
        <f>IF(P2089="","",IF(F2089="","ERRO: data prevista ausente ou inválida",IF(O2089=0,"Duplicada: contada uma vez",IF(N(G2089)=0,"ERRO: tarefa fora do Plano Mestre",IF(P2089=0,"Tarefa retirada do plano: não conta","OK")))))</f>
        <v/>
      </c>
    </row>
    <row r="2090">
      <c r="A2090" s="29" t="n"/>
      <c r="B2090" s="25" t="n"/>
      <c r="C2090" s="49" t="n"/>
      <c r="D2090" s="29" t="n"/>
      <c r="E2090" s="23">
        <f>IF(OR(A2090="",B2090=""),"",A2090&amp;"|"&amp;B2090)</f>
        <v/>
      </c>
      <c r="F2090" s="30">
        <f>IF(OR(E2090="",NOT(ISNUMBER(C2090))),"",E2090&amp;"|"&amp;YEAR(C2090)&amp;"-"&amp;RIGHT("0"&amp;MONTH(C2090),2)&amp;"-"&amp;RIGHT("0"&amp;DAY(C2090),2))</f>
        <v/>
      </c>
      <c r="G2090" s="26">
        <f>IF(E2090="","",IFERROR(MATCH(E2090,pl_chave,0),0))</f>
        <v/>
      </c>
      <c r="H2090" s="23">
        <f>IF(G2090="","",IF(G2090=0,"Tarefa fora do plano",INDEX(pl_tag,G2090)))</f>
        <v/>
      </c>
      <c r="I2090" s="30">
        <f>IF(N(G2090)=0,"",INDEX(pl_atividade,G2090))</f>
        <v/>
      </c>
      <c r="J2090" s="50">
        <f>IF(N(G2090)=0,"",INDEX(pl_especialidade,G2090))</f>
        <v/>
      </c>
      <c r="K2090" s="28">
        <f>IF(N(G2090)=0,"",INDEX(pl_duracao,G2090))</f>
        <v/>
      </c>
      <c r="L2090" s="39">
        <f>IF(ISNUMBER(C2090),YEAR(C2090),"")</f>
        <v/>
      </c>
      <c r="M2090" s="39">
        <f>IF(ISNUMBER(C2090),MONTH(C2090),"")</f>
        <v/>
      </c>
      <c r="N2090" s="23">
        <f>IF(L2090="","",IF(NOT(ISNUMBER(crono_ano)),"Informe o ano",IF(L2090&lt;crono_ano,"Antes do ano",IF(L2090&gt;crono_ano,"Depois do ano","No ano"))))</f>
        <v/>
      </c>
      <c r="O2090" s="39">
        <f>IF(F2090="","",IF(COUNTIF(F$7:F2090,F2090)=1,1,0))</f>
        <v/>
      </c>
      <c r="P2090" s="39">
        <f>IF(A2090&amp;B2090&amp;C2090="","",IF(AND(O2090=1,N(G2090)&gt;0),IF(INDEX(pl_ativa,MAX(1,N(G2090)))="Sim",1,0),0))</f>
        <v/>
      </c>
      <c r="Q2090" s="39">
        <f>IF(F2090="","",COUNTIFS(ex_chave_oc,F2090,ex_cancelada,"&lt;&gt;Sim"))</f>
        <v/>
      </c>
      <c r="R2090" s="51">
        <f>IF(P2090="","",IF(AND(P2090=1,N(Q2090)&gt;0),1,0))</f>
        <v/>
      </c>
      <c r="S2090" s="30">
        <f>IF(P2090="","",IF(F2090="","ERRO: data prevista ausente ou inválida",IF(O2090=0,"Duplicada: contada uma vez",IF(N(G2090)=0,"ERRO: tarefa fora do Plano Mestre",IF(P2090=0,"Tarefa retirada do plano: não conta","OK")))))</f>
        <v/>
      </c>
    </row>
    <row r="2091">
      <c r="A2091" s="29" t="n"/>
      <c r="B2091" s="25" t="n"/>
      <c r="C2091" s="49" t="n"/>
      <c r="D2091" s="29" t="n"/>
      <c r="E2091" s="23">
        <f>IF(OR(A2091="",B2091=""),"",A2091&amp;"|"&amp;B2091)</f>
        <v/>
      </c>
      <c r="F2091" s="30">
        <f>IF(OR(E2091="",NOT(ISNUMBER(C2091))),"",E2091&amp;"|"&amp;YEAR(C2091)&amp;"-"&amp;RIGHT("0"&amp;MONTH(C2091),2)&amp;"-"&amp;RIGHT("0"&amp;DAY(C2091),2))</f>
        <v/>
      </c>
      <c r="G2091" s="26">
        <f>IF(E2091="","",IFERROR(MATCH(E2091,pl_chave,0),0))</f>
        <v/>
      </c>
      <c r="H2091" s="23">
        <f>IF(G2091="","",IF(G2091=0,"Tarefa fora do plano",INDEX(pl_tag,G2091)))</f>
        <v/>
      </c>
      <c r="I2091" s="30">
        <f>IF(N(G2091)=0,"",INDEX(pl_atividade,G2091))</f>
        <v/>
      </c>
      <c r="J2091" s="50">
        <f>IF(N(G2091)=0,"",INDEX(pl_especialidade,G2091))</f>
        <v/>
      </c>
      <c r="K2091" s="28">
        <f>IF(N(G2091)=0,"",INDEX(pl_duracao,G2091))</f>
        <v/>
      </c>
      <c r="L2091" s="39">
        <f>IF(ISNUMBER(C2091),YEAR(C2091),"")</f>
        <v/>
      </c>
      <c r="M2091" s="39">
        <f>IF(ISNUMBER(C2091),MONTH(C2091),"")</f>
        <v/>
      </c>
      <c r="N2091" s="23">
        <f>IF(L2091="","",IF(NOT(ISNUMBER(crono_ano)),"Informe o ano",IF(L2091&lt;crono_ano,"Antes do ano",IF(L2091&gt;crono_ano,"Depois do ano","No ano"))))</f>
        <v/>
      </c>
      <c r="O2091" s="39">
        <f>IF(F2091="","",IF(COUNTIF(F$7:F2091,F2091)=1,1,0))</f>
        <v/>
      </c>
      <c r="P2091" s="39">
        <f>IF(A2091&amp;B2091&amp;C2091="","",IF(AND(O2091=1,N(G2091)&gt;0),IF(INDEX(pl_ativa,MAX(1,N(G2091)))="Sim",1,0),0))</f>
        <v/>
      </c>
      <c r="Q2091" s="39">
        <f>IF(F2091="","",COUNTIFS(ex_chave_oc,F2091,ex_cancelada,"&lt;&gt;Sim"))</f>
        <v/>
      </c>
      <c r="R2091" s="51">
        <f>IF(P2091="","",IF(AND(P2091=1,N(Q2091)&gt;0),1,0))</f>
        <v/>
      </c>
      <c r="S2091" s="30">
        <f>IF(P2091="","",IF(F2091="","ERRO: data prevista ausente ou inválida",IF(O2091=0,"Duplicada: contada uma vez",IF(N(G2091)=0,"ERRO: tarefa fora do Plano Mestre",IF(P2091=0,"Tarefa retirada do plano: não conta","OK")))))</f>
        <v/>
      </c>
    </row>
    <row r="2092">
      <c r="A2092" s="29" t="n"/>
      <c r="B2092" s="25" t="n"/>
      <c r="C2092" s="49" t="n"/>
      <c r="D2092" s="29" t="n"/>
      <c r="E2092" s="23">
        <f>IF(OR(A2092="",B2092=""),"",A2092&amp;"|"&amp;B2092)</f>
        <v/>
      </c>
      <c r="F2092" s="30">
        <f>IF(OR(E2092="",NOT(ISNUMBER(C2092))),"",E2092&amp;"|"&amp;YEAR(C2092)&amp;"-"&amp;RIGHT("0"&amp;MONTH(C2092),2)&amp;"-"&amp;RIGHT("0"&amp;DAY(C2092),2))</f>
        <v/>
      </c>
      <c r="G2092" s="26">
        <f>IF(E2092="","",IFERROR(MATCH(E2092,pl_chave,0),0))</f>
        <v/>
      </c>
      <c r="H2092" s="23">
        <f>IF(G2092="","",IF(G2092=0,"Tarefa fora do plano",INDEX(pl_tag,G2092)))</f>
        <v/>
      </c>
      <c r="I2092" s="30">
        <f>IF(N(G2092)=0,"",INDEX(pl_atividade,G2092))</f>
        <v/>
      </c>
      <c r="J2092" s="50">
        <f>IF(N(G2092)=0,"",INDEX(pl_especialidade,G2092))</f>
        <v/>
      </c>
      <c r="K2092" s="28">
        <f>IF(N(G2092)=0,"",INDEX(pl_duracao,G2092))</f>
        <v/>
      </c>
      <c r="L2092" s="39">
        <f>IF(ISNUMBER(C2092),YEAR(C2092),"")</f>
        <v/>
      </c>
      <c r="M2092" s="39">
        <f>IF(ISNUMBER(C2092),MONTH(C2092),"")</f>
        <v/>
      </c>
      <c r="N2092" s="23">
        <f>IF(L2092="","",IF(NOT(ISNUMBER(crono_ano)),"Informe o ano",IF(L2092&lt;crono_ano,"Antes do ano",IF(L2092&gt;crono_ano,"Depois do ano","No ano"))))</f>
        <v/>
      </c>
      <c r="O2092" s="39">
        <f>IF(F2092="","",IF(COUNTIF(F$7:F2092,F2092)=1,1,0))</f>
        <v/>
      </c>
      <c r="P2092" s="39">
        <f>IF(A2092&amp;B2092&amp;C2092="","",IF(AND(O2092=1,N(G2092)&gt;0),IF(INDEX(pl_ativa,MAX(1,N(G2092)))="Sim",1,0),0))</f>
        <v/>
      </c>
      <c r="Q2092" s="39">
        <f>IF(F2092="","",COUNTIFS(ex_chave_oc,F2092,ex_cancelada,"&lt;&gt;Sim"))</f>
        <v/>
      </c>
      <c r="R2092" s="51">
        <f>IF(P2092="","",IF(AND(P2092=1,N(Q2092)&gt;0),1,0))</f>
        <v/>
      </c>
      <c r="S2092" s="30">
        <f>IF(P2092="","",IF(F2092="","ERRO: data prevista ausente ou inválida",IF(O2092=0,"Duplicada: contada uma vez",IF(N(G2092)=0,"ERRO: tarefa fora do Plano Mestre",IF(P2092=0,"Tarefa retirada do plano: não conta","OK")))))</f>
        <v/>
      </c>
    </row>
    <row r="2093">
      <c r="A2093" s="29" t="n"/>
      <c r="B2093" s="25" t="n"/>
      <c r="C2093" s="49" t="n"/>
      <c r="D2093" s="29" t="n"/>
      <c r="E2093" s="23">
        <f>IF(OR(A2093="",B2093=""),"",A2093&amp;"|"&amp;B2093)</f>
        <v/>
      </c>
      <c r="F2093" s="30">
        <f>IF(OR(E2093="",NOT(ISNUMBER(C2093))),"",E2093&amp;"|"&amp;YEAR(C2093)&amp;"-"&amp;RIGHT("0"&amp;MONTH(C2093),2)&amp;"-"&amp;RIGHT("0"&amp;DAY(C2093),2))</f>
        <v/>
      </c>
      <c r="G2093" s="26">
        <f>IF(E2093="","",IFERROR(MATCH(E2093,pl_chave,0),0))</f>
        <v/>
      </c>
      <c r="H2093" s="23">
        <f>IF(G2093="","",IF(G2093=0,"Tarefa fora do plano",INDEX(pl_tag,G2093)))</f>
        <v/>
      </c>
      <c r="I2093" s="30">
        <f>IF(N(G2093)=0,"",INDEX(pl_atividade,G2093))</f>
        <v/>
      </c>
      <c r="J2093" s="50">
        <f>IF(N(G2093)=0,"",INDEX(pl_especialidade,G2093))</f>
        <v/>
      </c>
      <c r="K2093" s="28">
        <f>IF(N(G2093)=0,"",INDEX(pl_duracao,G2093))</f>
        <v/>
      </c>
      <c r="L2093" s="39">
        <f>IF(ISNUMBER(C2093),YEAR(C2093),"")</f>
        <v/>
      </c>
      <c r="M2093" s="39">
        <f>IF(ISNUMBER(C2093),MONTH(C2093),"")</f>
        <v/>
      </c>
      <c r="N2093" s="23">
        <f>IF(L2093="","",IF(NOT(ISNUMBER(crono_ano)),"Informe o ano",IF(L2093&lt;crono_ano,"Antes do ano",IF(L2093&gt;crono_ano,"Depois do ano","No ano"))))</f>
        <v/>
      </c>
      <c r="O2093" s="39">
        <f>IF(F2093="","",IF(COUNTIF(F$7:F2093,F2093)=1,1,0))</f>
        <v/>
      </c>
      <c r="P2093" s="39">
        <f>IF(A2093&amp;B2093&amp;C2093="","",IF(AND(O2093=1,N(G2093)&gt;0),IF(INDEX(pl_ativa,MAX(1,N(G2093)))="Sim",1,0),0))</f>
        <v/>
      </c>
      <c r="Q2093" s="39">
        <f>IF(F2093="","",COUNTIFS(ex_chave_oc,F2093,ex_cancelada,"&lt;&gt;Sim"))</f>
        <v/>
      </c>
      <c r="R2093" s="51">
        <f>IF(P2093="","",IF(AND(P2093=1,N(Q2093)&gt;0),1,0))</f>
        <v/>
      </c>
      <c r="S2093" s="30">
        <f>IF(P2093="","",IF(F2093="","ERRO: data prevista ausente ou inválida",IF(O2093=0,"Duplicada: contada uma vez",IF(N(G2093)=0,"ERRO: tarefa fora do Plano Mestre",IF(P2093=0,"Tarefa retirada do plano: não conta","OK")))))</f>
        <v/>
      </c>
    </row>
    <row r="2094">
      <c r="A2094" s="29" t="n"/>
      <c r="B2094" s="25" t="n"/>
      <c r="C2094" s="49" t="n"/>
      <c r="D2094" s="29" t="n"/>
      <c r="E2094" s="23">
        <f>IF(OR(A2094="",B2094=""),"",A2094&amp;"|"&amp;B2094)</f>
        <v/>
      </c>
      <c r="F2094" s="30">
        <f>IF(OR(E2094="",NOT(ISNUMBER(C2094))),"",E2094&amp;"|"&amp;YEAR(C2094)&amp;"-"&amp;RIGHT("0"&amp;MONTH(C2094),2)&amp;"-"&amp;RIGHT("0"&amp;DAY(C2094),2))</f>
        <v/>
      </c>
      <c r="G2094" s="26">
        <f>IF(E2094="","",IFERROR(MATCH(E2094,pl_chave,0),0))</f>
        <v/>
      </c>
      <c r="H2094" s="23">
        <f>IF(G2094="","",IF(G2094=0,"Tarefa fora do plano",INDEX(pl_tag,G2094)))</f>
        <v/>
      </c>
      <c r="I2094" s="30">
        <f>IF(N(G2094)=0,"",INDEX(pl_atividade,G2094))</f>
        <v/>
      </c>
      <c r="J2094" s="50">
        <f>IF(N(G2094)=0,"",INDEX(pl_especialidade,G2094))</f>
        <v/>
      </c>
      <c r="K2094" s="28">
        <f>IF(N(G2094)=0,"",INDEX(pl_duracao,G2094))</f>
        <v/>
      </c>
      <c r="L2094" s="39">
        <f>IF(ISNUMBER(C2094),YEAR(C2094),"")</f>
        <v/>
      </c>
      <c r="M2094" s="39">
        <f>IF(ISNUMBER(C2094),MONTH(C2094),"")</f>
        <v/>
      </c>
      <c r="N2094" s="23">
        <f>IF(L2094="","",IF(NOT(ISNUMBER(crono_ano)),"Informe o ano",IF(L2094&lt;crono_ano,"Antes do ano",IF(L2094&gt;crono_ano,"Depois do ano","No ano"))))</f>
        <v/>
      </c>
      <c r="O2094" s="39">
        <f>IF(F2094="","",IF(COUNTIF(F$7:F2094,F2094)=1,1,0))</f>
        <v/>
      </c>
      <c r="P2094" s="39">
        <f>IF(A2094&amp;B2094&amp;C2094="","",IF(AND(O2094=1,N(G2094)&gt;0),IF(INDEX(pl_ativa,MAX(1,N(G2094)))="Sim",1,0),0))</f>
        <v/>
      </c>
      <c r="Q2094" s="39">
        <f>IF(F2094="","",COUNTIFS(ex_chave_oc,F2094,ex_cancelada,"&lt;&gt;Sim"))</f>
        <v/>
      </c>
      <c r="R2094" s="51">
        <f>IF(P2094="","",IF(AND(P2094=1,N(Q2094)&gt;0),1,0))</f>
        <v/>
      </c>
      <c r="S2094" s="30">
        <f>IF(P2094="","",IF(F2094="","ERRO: data prevista ausente ou inválida",IF(O2094=0,"Duplicada: contada uma vez",IF(N(G2094)=0,"ERRO: tarefa fora do Plano Mestre",IF(P2094=0,"Tarefa retirada do plano: não conta","OK")))))</f>
        <v/>
      </c>
    </row>
    <row r="2095">
      <c r="A2095" s="29" t="n"/>
      <c r="B2095" s="25" t="n"/>
      <c r="C2095" s="49" t="n"/>
      <c r="D2095" s="29" t="n"/>
      <c r="E2095" s="23">
        <f>IF(OR(A2095="",B2095=""),"",A2095&amp;"|"&amp;B2095)</f>
        <v/>
      </c>
      <c r="F2095" s="30">
        <f>IF(OR(E2095="",NOT(ISNUMBER(C2095))),"",E2095&amp;"|"&amp;YEAR(C2095)&amp;"-"&amp;RIGHT("0"&amp;MONTH(C2095),2)&amp;"-"&amp;RIGHT("0"&amp;DAY(C2095),2))</f>
        <v/>
      </c>
      <c r="G2095" s="26">
        <f>IF(E2095="","",IFERROR(MATCH(E2095,pl_chave,0),0))</f>
        <v/>
      </c>
      <c r="H2095" s="23">
        <f>IF(G2095="","",IF(G2095=0,"Tarefa fora do plano",INDEX(pl_tag,G2095)))</f>
        <v/>
      </c>
      <c r="I2095" s="30">
        <f>IF(N(G2095)=0,"",INDEX(pl_atividade,G2095))</f>
        <v/>
      </c>
      <c r="J2095" s="50">
        <f>IF(N(G2095)=0,"",INDEX(pl_especialidade,G2095))</f>
        <v/>
      </c>
      <c r="K2095" s="28">
        <f>IF(N(G2095)=0,"",INDEX(pl_duracao,G2095))</f>
        <v/>
      </c>
      <c r="L2095" s="39">
        <f>IF(ISNUMBER(C2095),YEAR(C2095),"")</f>
        <v/>
      </c>
      <c r="M2095" s="39">
        <f>IF(ISNUMBER(C2095),MONTH(C2095),"")</f>
        <v/>
      </c>
      <c r="N2095" s="23">
        <f>IF(L2095="","",IF(NOT(ISNUMBER(crono_ano)),"Informe o ano",IF(L2095&lt;crono_ano,"Antes do ano",IF(L2095&gt;crono_ano,"Depois do ano","No ano"))))</f>
        <v/>
      </c>
      <c r="O2095" s="39">
        <f>IF(F2095="","",IF(COUNTIF(F$7:F2095,F2095)=1,1,0))</f>
        <v/>
      </c>
      <c r="P2095" s="39">
        <f>IF(A2095&amp;B2095&amp;C2095="","",IF(AND(O2095=1,N(G2095)&gt;0),IF(INDEX(pl_ativa,MAX(1,N(G2095)))="Sim",1,0),0))</f>
        <v/>
      </c>
      <c r="Q2095" s="39">
        <f>IF(F2095="","",COUNTIFS(ex_chave_oc,F2095,ex_cancelada,"&lt;&gt;Sim"))</f>
        <v/>
      </c>
      <c r="R2095" s="51">
        <f>IF(P2095="","",IF(AND(P2095=1,N(Q2095)&gt;0),1,0))</f>
        <v/>
      </c>
      <c r="S2095" s="30">
        <f>IF(P2095="","",IF(F2095="","ERRO: data prevista ausente ou inválida",IF(O2095=0,"Duplicada: contada uma vez",IF(N(G2095)=0,"ERRO: tarefa fora do Plano Mestre",IF(P2095=0,"Tarefa retirada do plano: não conta","OK")))))</f>
        <v/>
      </c>
    </row>
    <row r="2096">
      <c r="A2096" s="29" t="n"/>
      <c r="B2096" s="25" t="n"/>
      <c r="C2096" s="49" t="n"/>
      <c r="D2096" s="29" t="n"/>
      <c r="E2096" s="23">
        <f>IF(OR(A2096="",B2096=""),"",A2096&amp;"|"&amp;B2096)</f>
        <v/>
      </c>
      <c r="F2096" s="30">
        <f>IF(OR(E2096="",NOT(ISNUMBER(C2096))),"",E2096&amp;"|"&amp;YEAR(C2096)&amp;"-"&amp;RIGHT("0"&amp;MONTH(C2096),2)&amp;"-"&amp;RIGHT("0"&amp;DAY(C2096),2))</f>
        <v/>
      </c>
      <c r="G2096" s="26">
        <f>IF(E2096="","",IFERROR(MATCH(E2096,pl_chave,0),0))</f>
        <v/>
      </c>
      <c r="H2096" s="23">
        <f>IF(G2096="","",IF(G2096=0,"Tarefa fora do plano",INDEX(pl_tag,G2096)))</f>
        <v/>
      </c>
      <c r="I2096" s="30">
        <f>IF(N(G2096)=0,"",INDEX(pl_atividade,G2096))</f>
        <v/>
      </c>
      <c r="J2096" s="50">
        <f>IF(N(G2096)=0,"",INDEX(pl_especialidade,G2096))</f>
        <v/>
      </c>
      <c r="K2096" s="28">
        <f>IF(N(G2096)=0,"",INDEX(pl_duracao,G2096))</f>
        <v/>
      </c>
      <c r="L2096" s="39">
        <f>IF(ISNUMBER(C2096),YEAR(C2096),"")</f>
        <v/>
      </c>
      <c r="M2096" s="39">
        <f>IF(ISNUMBER(C2096),MONTH(C2096),"")</f>
        <v/>
      </c>
      <c r="N2096" s="23">
        <f>IF(L2096="","",IF(NOT(ISNUMBER(crono_ano)),"Informe o ano",IF(L2096&lt;crono_ano,"Antes do ano",IF(L2096&gt;crono_ano,"Depois do ano","No ano"))))</f>
        <v/>
      </c>
      <c r="O2096" s="39">
        <f>IF(F2096="","",IF(COUNTIF(F$7:F2096,F2096)=1,1,0))</f>
        <v/>
      </c>
      <c r="P2096" s="39">
        <f>IF(A2096&amp;B2096&amp;C2096="","",IF(AND(O2096=1,N(G2096)&gt;0),IF(INDEX(pl_ativa,MAX(1,N(G2096)))="Sim",1,0),0))</f>
        <v/>
      </c>
      <c r="Q2096" s="39">
        <f>IF(F2096="","",COUNTIFS(ex_chave_oc,F2096,ex_cancelada,"&lt;&gt;Sim"))</f>
        <v/>
      </c>
      <c r="R2096" s="51">
        <f>IF(P2096="","",IF(AND(P2096=1,N(Q2096)&gt;0),1,0))</f>
        <v/>
      </c>
      <c r="S2096" s="30">
        <f>IF(P2096="","",IF(F2096="","ERRO: data prevista ausente ou inválida",IF(O2096=0,"Duplicada: contada uma vez",IF(N(G2096)=0,"ERRO: tarefa fora do Plano Mestre",IF(P2096=0,"Tarefa retirada do plano: não conta","OK")))))</f>
        <v/>
      </c>
    </row>
    <row r="2097">
      <c r="A2097" s="29" t="n"/>
      <c r="B2097" s="25" t="n"/>
      <c r="C2097" s="49" t="n"/>
      <c r="D2097" s="29" t="n"/>
      <c r="E2097" s="23">
        <f>IF(OR(A2097="",B2097=""),"",A2097&amp;"|"&amp;B2097)</f>
        <v/>
      </c>
      <c r="F2097" s="30">
        <f>IF(OR(E2097="",NOT(ISNUMBER(C2097))),"",E2097&amp;"|"&amp;YEAR(C2097)&amp;"-"&amp;RIGHT("0"&amp;MONTH(C2097),2)&amp;"-"&amp;RIGHT("0"&amp;DAY(C2097),2))</f>
        <v/>
      </c>
      <c r="G2097" s="26">
        <f>IF(E2097="","",IFERROR(MATCH(E2097,pl_chave,0),0))</f>
        <v/>
      </c>
      <c r="H2097" s="23">
        <f>IF(G2097="","",IF(G2097=0,"Tarefa fora do plano",INDEX(pl_tag,G2097)))</f>
        <v/>
      </c>
      <c r="I2097" s="30">
        <f>IF(N(G2097)=0,"",INDEX(pl_atividade,G2097))</f>
        <v/>
      </c>
      <c r="J2097" s="50">
        <f>IF(N(G2097)=0,"",INDEX(pl_especialidade,G2097))</f>
        <v/>
      </c>
      <c r="K2097" s="28">
        <f>IF(N(G2097)=0,"",INDEX(pl_duracao,G2097))</f>
        <v/>
      </c>
      <c r="L2097" s="39">
        <f>IF(ISNUMBER(C2097),YEAR(C2097),"")</f>
        <v/>
      </c>
      <c r="M2097" s="39">
        <f>IF(ISNUMBER(C2097),MONTH(C2097),"")</f>
        <v/>
      </c>
      <c r="N2097" s="23">
        <f>IF(L2097="","",IF(NOT(ISNUMBER(crono_ano)),"Informe o ano",IF(L2097&lt;crono_ano,"Antes do ano",IF(L2097&gt;crono_ano,"Depois do ano","No ano"))))</f>
        <v/>
      </c>
      <c r="O2097" s="39">
        <f>IF(F2097="","",IF(COUNTIF(F$7:F2097,F2097)=1,1,0))</f>
        <v/>
      </c>
      <c r="P2097" s="39">
        <f>IF(A2097&amp;B2097&amp;C2097="","",IF(AND(O2097=1,N(G2097)&gt;0),IF(INDEX(pl_ativa,MAX(1,N(G2097)))="Sim",1,0),0))</f>
        <v/>
      </c>
      <c r="Q2097" s="39">
        <f>IF(F2097="","",COUNTIFS(ex_chave_oc,F2097,ex_cancelada,"&lt;&gt;Sim"))</f>
        <v/>
      </c>
      <c r="R2097" s="51">
        <f>IF(P2097="","",IF(AND(P2097=1,N(Q2097)&gt;0),1,0))</f>
        <v/>
      </c>
      <c r="S2097" s="30">
        <f>IF(P2097="","",IF(F2097="","ERRO: data prevista ausente ou inválida",IF(O2097=0,"Duplicada: contada uma vez",IF(N(G2097)=0,"ERRO: tarefa fora do Plano Mestre",IF(P2097=0,"Tarefa retirada do plano: não conta","OK")))))</f>
        <v/>
      </c>
    </row>
    <row r="2098">
      <c r="A2098" s="29" t="n"/>
      <c r="B2098" s="25" t="n"/>
      <c r="C2098" s="49" t="n"/>
      <c r="D2098" s="29" t="n"/>
      <c r="E2098" s="23">
        <f>IF(OR(A2098="",B2098=""),"",A2098&amp;"|"&amp;B2098)</f>
        <v/>
      </c>
      <c r="F2098" s="30">
        <f>IF(OR(E2098="",NOT(ISNUMBER(C2098))),"",E2098&amp;"|"&amp;YEAR(C2098)&amp;"-"&amp;RIGHT("0"&amp;MONTH(C2098),2)&amp;"-"&amp;RIGHT("0"&amp;DAY(C2098),2))</f>
        <v/>
      </c>
      <c r="G2098" s="26">
        <f>IF(E2098="","",IFERROR(MATCH(E2098,pl_chave,0),0))</f>
        <v/>
      </c>
      <c r="H2098" s="23">
        <f>IF(G2098="","",IF(G2098=0,"Tarefa fora do plano",INDEX(pl_tag,G2098)))</f>
        <v/>
      </c>
      <c r="I2098" s="30">
        <f>IF(N(G2098)=0,"",INDEX(pl_atividade,G2098))</f>
        <v/>
      </c>
      <c r="J2098" s="50">
        <f>IF(N(G2098)=0,"",INDEX(pl_especialidade,G2098))</f>
        <v/>
      </c>
      <c r="K2098" s="28">
        <f>IF(N(G2098)=0,"",INDEX(pl_duracao,G2098))</f>
        <v/>
      </c>
      <c r="L2098" s="39">
        <f>IF(ISNUMBER(C2098),YEAR(C2098),"")</f>
        <v/>
      </c>
      <c r="M2098" s="39">
        <f>IF(ISNUMBER(C2098),MONTH(C2098),"")</f>
        <v/>
      </c>
      <c r="N2098" s="23">
        <f>IF(L2098="","",IF(NOT(ISNUMBER(crono_ano)),"Informe o ano",IF(L2098&lt;crono_ano,"Antes do ano",IF(L2098&gt;crono_ano,"Depois do ano","No ano"))))</f>
        <v/>
      </c>
      <c r="O2098" s="39">
        <f>IF(F2098="","",IF(COUNTIF(F$7:F2098,F2098)=1,1,0))</f>
        <v/>
      </c>
      <c r="P2098" s="39">
        <f>IF(A2098&amp;B2098&amp;C2098="","",IF(AND(O2098=1,N(G2098)&gt;0),IF(INDEX(pl_ativa,MAX(1,N(G2098)))="Sim",1,0),0))</f>
        <v/>
      </c>
      <c r="Q2098" s="39">
        <f>IF(F2098="","",COUNTIFS(ex_chave_oc,F2098,ex_cancelada,"&lt;&gt;Sim"))</f>
        <v/>
      </c>
      <c r="R2098" s="51">
        <f>IF(P2098="","",IF(AND(P2098=1,N(Q2098)&gt;0),1,0))</f>
        <v/>
      </c>
      <c r="S2098" s="30">
        <f>IF(P2098="","",IF(F2098="","ERRO: data prevista ausente ou inválida",IF(O2098=0,"Duplicada: contada uma vez",IF(N(G2098)=0,"ERRO: tarefa fora do Plano Mestre",IF(P2098=0,"Tarefa retirada do plano: não conta","OK")))))</f>
        <v/>
      </c>
    </row>
    <row r="2099">
      <c r="A2099" s="29" t="n"/>
      <c r="B2099" s="25" t="n"/>
      <c r="C2099" s="49" t="n"/>
      <c r="D2099" s="29" t="n"/>
      <c r="E2099" s="23">
        <f>IF(OR(A2099="",B2099=""),"",A2099&amp;"|"&amp;B2099)</f>
        <v/>
      </c>
      <c r="F2099" s="30">
        <f>IF(OR(E2099="",NOT(ISNUMBER(C2099))),"",E2099&amp;"|"&amp;YEAR(C2099)&amp;"-"&amp;RIGHT("0"&amp;MONTH(C2099),2)&amp;"-"&amp;RIGHT("0"&amp;DAY(C2099),2))</f>
        <v/>
      </c>
      <c r="G2099" s="26">
        <f>IF(E2099="","",IFERROR(MATCH(E2099,pl_chave,0),0))</f>
        <v/>
      </c>
      <c r="H2099" s="23">
        <f>IF(G2099="","",IF(G2099=0,"Tarefa fora do plano",INDEX(pl_tag,G2099)))</f>
        <v/>
      </c>
      <c r="I2099" s="30">
        <f>IF(N(G2099)=0,"",INDEX(pl_atividade,G2099))</f>
        <v/>
      </c>
      <c r="J2099" s="50">
        <f>IF(N(G2099)=0,"",INDEX(pl_especialidade,G2099))</f>
        <v/>
      </c>
      <c r="K2099" s="28">
        <f>IF(N(G2099)=0,"",INDEX(pl_duracao,G2099))</f>
        <v/>
      </c>
      <c r="L2099" s="39">
        <f>IF(ISNUMBER(C2099),YEAR(C2099),"")</f>
        <v/>
      </c>
      <c r="M2099" s="39">
        <f>IF(ISNUMBER(C2099),MONTH(C2099),"")</f>
        <v/>
      </c>
      <c r="N2099" s="23">
        <f>IF(L2099="","",IF(NOT(ISNUMBER(crono_ano)),"Informe o ano",IF(L2099&lt;crono_ano,"Antes do ano",IF(L2099&gt;crono_ano,"Depois do ano","No ano"))))</f>
        <v/>
      </c>
      <c r="O2099" s="39">
        <f>IF(F2099="","",IF(COUNTIF(F$7:F2099,F2099)=1,1,0))</f>
        <v/>
      </c>
      <c r="P2099" s="39">
        <f>IF(A2099&amp;B2099&amp;C2099="","",IF(AND(O2099=1,N(G2099)&gt;0),IF(INDEX(pl_ativa,MAX(1,N(G2099)))="Sim",1,0),0))</f>
        <v/>
      </c>
      <c r="Q2099" s="39">
        <f>IF(F2099="","",COUNTIFS(ex_chave_oc,F2099,ex_cancelada,"&lt;&gt;Sim"))</f>
        <v/>
      </c>
      <c r="R2099" s="51">
        <f>IF(P2099="","",IF(AND(P2099=1,N(Q2099)&gt;0),1,0))</f>
        <v/>
      </c>
      <c r="S2099" s="30">
        <f>IF(P2099="","",IF(F2099="","ERRO: data prevista ausente ou inválida",IF(O2099=0,"Duplicada: contada uma vez",IF(N(G2099)=0,"ERRO: tarefa fora do Plano Mestre",IF(P2099=0,"Tarefa retirada do plano: não conta","OK")))))</f>
        <v/>
      </c>
    </row>
    <row r="2100">
      <c r="A2100" s="29" t="n"/>
      <c r="B2100" s="25" t="n"/>
      <c r="C2100" s="49" t="n"/>
      <c r="D2100" s="29" t="n"/>
      <c r="E2100" s="23">
        <f>IF(OR(A2100="",B2100=""),"",A2100&amp;"|"&amp;B2100)</f>
        <v/>
      </c>
      <c r="F2100" s="30">
        <f>IF(OR(E2100="",NOT(ISNUMBER(C2100))),"",E2100&amp;"|"&amp;YEAR(C2100)&amp;"-"&amp;RIGHT("0"&amp;MONTH(C2100),2)&amp;"-"&amp;RIGHT("0"&amp;DAY(C2100),2))</f>
        <v/>
      </c>
      <c r="G2100" s="26">
        <f>IF(E2100="","",IFERROR(MATCH(E2100,pl_chave,0),0))</f>
        <v/>
      </c>
      <c r="H2100" s="23">
        <f>IF(G2100="","",IF(G2100=0,"Tarefa fora do plano",INDEX(pl_tag,G2100)))</f>
        <v/>
      </c>
      <c r="I2100" s="30">
        <f>IF(N(G2100)=0,"",INDEX(pl_atividade,G2100))</f>
        <v/>
      </c>
      <c r="J2100" s="50">
        <f>IF(N(G2100)=0,"",INDEX(pl_especialidade,G2100))</f>
        <v/>
      </c>
      <c r="K2100" s="28">
        <f>IF(N(G2100)=0,"",INDEX(pl_duracao,G2100))</f>
        <v/>
      </c>
      <c r="L2100" s="39">
        <f>IF(ISNUMBER(C2100),YEAR(C2100),"")</f>
        <v/>
      </c>
      <c r="M2100" s="39">
        <f>IF(ISNUMBER(C2100),MONTH(C2100),"")</f>
        <v/>
      </c>
      <c r="N2100" s="23">
        <f>IF(L2100="","",IF(NOT(ISNUMBER(crono_ano)),"Informe o ano",IF(L2100&lt;crono_ano,"Antes do ano",IF(L2100&gt;crono_ano,"Depois do ano","No ano"))))</f>
        <v/>
      </c>
      <c r="O2100" s="39">
        <f>IF(F2100="","",IF(COUNTIF(F$7:F2100,F2100)=1,1,0))</f>
        <v/>
      </c>
      <c r="P2100" s="39">
        <f>IF(A2100&amp;B2100&amp;C2100="","",IF(AND(O2100=1,N(G2100)&gt;0),IF(INDEX(pl_ativa,MAX(1,N(G2100)))="Sim",1,0),0))</f>
        <v/>
      </c>
      <c r="Q2100" s="39">
        <f>IF(F2100="","",COUNTIFS(ex_chave_oc,F2100,ex_cancelada,"&lt;&gt;Sim"))</f>
        <v/>
      </c>
      <c r="R2100" s="51">
        <f>IF(P2100="","",IF(AND(P2100=1,N(Q2100)&gt;0),1,0))</f>
        <v/>
      </c>
      <c r="S2100" s="30">
        <f>IF(P2100="","",IF(F2100="","ERRO: data prevista ausente ou inválida",IF(O2100=0,"Duplicada: contada uma vez",IF(N(G2100)=0,"ERRO: tarefa fora do Plano Mestre",IF(P2100=0,"Tarefa retirada do plano: não conta","OK")))))</f>
        <v/>
      </c>
    </row>
    <row r="2101">
      <c r="A2101" s="29" t="n"/>
      <c r="B2101" s="25" t="n"/>
      <c r="C2101" s="49" t="n"/>
      <c r="D2101" s="29" t="n"/>
      <c r="E2101" s="23">
        <f>IF(OR(A2101="",B2101=""),"",A2101&amp;"|"&amp;B2101)</f>
        <v/>
      </c>
      <c r="F2101" s="30">
        <f>IF(OR(E2101="",NOT(ISNUMBER(C2101))),"",E2101&amp;"|"&amp;YEAR(C2101)&amp;"-"&amp;RIGHT("0"&amp;MONTH(C2101),2)&amp;"-"&amp;RIGHT("0"&amp;DAY(C2101),2))</f>
        <v/>
      </c>
      <c r="G2101" s="26">
        <f>IF(E2101="","",IFERROR(MATCH(E2101,pl_chave,0),0))</f>
        <v/>
      </c>
      <c r="H2101" s="23">
        <f>IF(G2101="","",IF(G2101=0,"Tarefa fora do plano",INDEX(pl_tag,G2101)))</f>
        <v/>
      </c>
      <c r="I2101" s="30">
        <f>IF(N(G2101)=0,"",INDEX(pl_atividade,G2101))</f>
        <v/>
      </c>
      <c r="J2101" s="50">
        <f>IF(N(G2101)=0,"",INDEX(pl_especialidade,G2101))</f>
        <v/>
      </c>
      <c r="K2101" s="28">
        <f>IF(N(G2101)=0,"",INDEX(pl_duracao,G2101))</f>
        <v/>
      </c>
      <c r="L2101" s="39">
        <f>IF(ISNUMBER(C2101),YEAR(C2101),"")</f>
        <v/>
      </c>
      <c r="M2101" s="39">
        <f>IF(ISNUMBER(C2101),MONTH(C2101),"")</f>
        <v/>
      </c>
      <c r="N2101" s="23">
        <f>IF(L2101="","",IF(NOT(ISNUMBER(crono_ano)),"Informe o ano",IF(L2101&lt;crono_ano,"Antes do ano",IF(L2101&gt;crono_ano,"Depois do ano","No ano"))))</f>
        <v/>
      </c>
      <c r="O2101" s="39">
        <f>IF(F2101="","",IF(COUNTIF(F$7:F2101,F2101)=1,1,0))</f>
        <v/>
      </c>
      <c r="P2101" s="39">
        <f>IF(A2101&amp;B2101&amp;C2101="","",IF(AND(O2101=1,N(G2101)&gt;0),IF(INDEX(pl_ativa,MAX(1,N(G2101)))="Sim",1,0),0))</f>
        <v/>
      </c>
      <c r="Q2101" s="39">
        <f>IF(F2101="","",COUNTIFS(ex_chave_oc,F2101,ex_cancelada,"&lt;&gt;Sim"))</f>
        <v/>
      </c>
      <c r="R2101" s="51">
        <f>IF(P2101="","",IF(AND(P2101=1,N(Q2101)&gt;0),1,0))</f>
        <v/>
      </c>
      <c r="S2101" s="30">
        <f>IF(P2101="","",IF(F2101="","ERRO: data prevista ausente ou inválida",IF(O2101=0,"Duplicada: contada uma vez",IF(N(G2101)=0,"ERRO: tarefa fora do Plano Mestre",IF(P2101=0,"Tarefa retirada do plano: não conta","OK")))))</f>
        <v/>
      </c>
    </row>
    <row r="2102">
      <c r="A2102" s="29" t="n"/>
      <c r="B2102" s="25" t="n"/>
      <c r="C2102" s="49" t="n"/>
      <c r="D2102" s="29" t="n"/>
      <c r="E2102" s="23">
        <f>IF(OR(A2102="",B2102=""),"",A2102&amp;"|"&amp;B2102)</f>
        <v/>
      </c>
      <c r="F2102" s="30">
        <f>IF(OR(E2102="",NOT(ISNUMBER(C2102))),"",E2102&amp;"|"&amp;YEAR(C2102)&amp;"-"&amp;RIGHT("0"&amp;MONTH(C2102),2)&amp;"-"&amp;RIGHT("0"&amp;DAY(C2102),2))</f>
        <v/>
      </c>
      <c r="G2102" s="26">
        <f>IF(E2102="","",IFERROR(MATCH(E2102,pl_chave,0),0))</f>
        <v/>
      </c>
      <c r="H2102" s="23">
        <f>IF(G2102="","",IF(G2102=0,"Tarefa fora do plano",INDEX(pl_tag,G2102)))</f>
        <v/>
      </c>
      <c r="I2102" s="30">
        <f>IF(N(G2102)=0,"",INDEX(pl_atividade,G2102))</f>
        <v/>
      </c>
      <c r="J2102" s="50">
        <f>IF(N(G2102)=0,"",INDEX(pl_especialidade,G2102))</f>
        <v/>
      </c>
      <c r="K2102" s="28">
        <f>IF(N(G2102)=0,"",INDEX(pl_duracao,G2102))</f>
        <v/>
      </c>
      <c r="L2102" s="39">
        <f>IF(ISNUMBER(C2102),YEAR(C2102),"")</f>
        <v/>
      </c>
      <c r="M2102" s="39">
        <f>IF(ISNUMBER(C2102),MONTH(C2102),"")</f>
        <v/>
      </c>
      <c r="N2102" s="23">
        <f>IF(L2102="","",IF(NOT(ISNUMBER(crono_ano)),"Informe o ano",IF(L2102&lt;crono_ano,"Antes do ano",IF(L2102&gt;crono_ano,"Depois do ano","No ano"))))</f>
        <v/>
      </c>
      <c r="O2102" s="39">
        <f>IF(F2102="","",IF(COUNTIF(F$7:F2102,F2102)=1,1,0))</f>
        <v/>
      </c>
      <c r="P2102" s="39">
        <f>IF(A2102&amp;B2102&amp;C2102="","",IF(AND(O2102=1,N(G2102)&gt;0),IF(INDEX(pl_ativa,MAX(1,N(G2102)))="Sim",1,0),0))</f>
        <v/>
      </c>
      <c r="Q2102" s="39">
        <f>IF(F2102="","",COUNTIFS(ex_chave_oc,F2102,ex_cancelada,"&lt;&gt;Sim"))</f>
        <v/>
      </c>
      <c r="R2102" s="51">
        <f>IF(P2102="","",IF(AND(P2102=1,N(Q2102)&gt;0),1,0))</f>
        <v/>
      </c>
      <c r="S2102" s="30">
        <f>IF(P2102="","",IF(F2102="","ERRO: data prevista ausente ou inválida",IF(O2102=0,"Duplicada: contada uma vez",IF(N(G2102)=0,"ERRO: tarefa fora do Plano Mestre",IF(P2102=0,"Tarefa retirada do plano: não conta","OK")))))</f>
        <v/>
      </c>
    </row>
    <row r="2103">
      <c r="A2103" s="29" t="n"/>
      <c r="B2103" s="25" t="n"/>
      <c r="C2103" s="49" t="n"/>
      <c r="D2103" s="29" t="n"/>
      <c r="E2103" s="23">
        <f>IF(OR(A2103="",B2103=""),"",A2103&amp;"|"&amp;B2103)</f>
        <v/>
      </c>
      <c r="F2103" s="30">
        <f>IF(OR(E2103="",NOT(ISNUMBER(C2103))),"",E2103&amp;"|"&amp;YEAR(C2103)&amp;"-"&amp;RIGHT("0"&amp;MONTH(C2103),2)&amp;"-"&amp;RIGHT("0"&amp;DAY(C2103),2))</f>
        <v/>
      </c>
      <c r="G2103" s="26">
        <f>IF(E2103="","",IFERROR(MATCH(E2103,pl_chave,0),0))</f>
        <v/>
      </c>
      <c r="H2103" s="23">
        <f>IF(G2103="","",IF(G2103=0,"Tarefa fora do plano",INDEX(pl_tag,G2103)))</f>
        <v/>
      </c>
      <c r="I2103" s="30">
        <f>IF(N(G2103)=0,"",INDEX(pl_atividade,G2103))</f>
        <v/>
      </c>
      <c r="J2103" s="50">
        <f>IF(N(G2103)=0,"",INDEX(pl_especialidade,G2103))</f>
        <v/>
      </c>
      <c r="K2103" s="28">
        <f>IF(N(G2103)=0,"",INDEX(pl_duracao,G2103))</f>
        <v/>
      </c>
      <c r="L2103" s="39">
        <f>IF(ISNUMBER(C2103),YEAR(C2103),"")</f>
        <v/>
      </c>
      <c r="M2103" s="39">
        <f>IF(ISNUMBER(C2103),MONTH(C2103),"")</f>
        <v/>
      </c>
      <c r="N2103" s="23">
        <f>IF(L2103="","",IF(NOT(ISNUMBER(crono_ano)),"Informe o ano",IF(L2103&lt;crono_ano,"Antes do ano",IF(L2103&gt;crono_ano,"Depois do ano","No ano"))))</f>
        <v/>
      </c>
      <c r="O2103" s="39">
        <f>IF(F2103="","",IF(COUNTIF(F$7:F2103,F2103)=1,1,0))</f>
        <v/>
      </c>
      <c r="P2103" s="39">
        <f>IF(A2103&amp;B2103&amp;C2103="","",IF(AND(O2103=1,N(G2103)&gt;0),IF(INDEX(pl_ativa,MAX(1,N(G2103)))="Sim",1,0),0))</f>
        <v/>
      </c>
      <c r="Q2103" s="39">
        <f>IF(F2103="","",COUNTIFS(ex_chave_oc,F2103,ex_cancelada,"&lt;&gt;Sim"))</f>
        <v/>
      </c>
      <c r="R2103" s="51">
        <f>IF(P2103="","",IF(AND(P2103=1,N(Q2103)&gt;0),1,0))</f>
        <v/>
      </c>
      <c r="S2103" s="30">
        <f>IF(P2103="","",IF(F2103="","ERRO: data prevista ausente ou inválida",IF(O2103=0,"Duplicada: contada uma vez",IF(N(G2103)=0,"ERRO: tarefa fora do Plano Mestre",IF(P2103=0,"Tarefa retirada do plano: não conta","OK")))))</f>
        <v/>
      </c>
    </row>
    <row r="2104">
      <c r="A2104" s="29" t="n"/>
      <c r="B2104" s="25" t="n"/>
      <c r="C2104" s="49" t="n"/>
      <c r="D2104" s="29" t="n"/>
      <c r="E2104" s="23">
        <f>IF(OR(A2104="",B2104=""),"",A2104&amp;"|"&amp;B2104)</f>
        <v/>
      </c>
      <c r="F2104" s="30">
        <f>IF(OR(E2104="",NOT(ISNUMBER(C2104))),"",E2104&amp;"|"&amp;YEAR(C2104)&amp;"-"&amp;RIGHT("0"&amp;MONTH(C2104),2)&amp;"-"&amp;RIGHT("0"&amp;DAY(C2104),2))</f>
        <v/>
      </c>
      <c r="G2104" s="26">
        <f>IF(E2104="","",IFERROR(MATCH(E2104,pl_chave,0),0))</f>
        <v/>
      </c>
      <c r="H2104" s="23">
        <f>IF(G2104="","",IF(G2104=0,"Tarefa fora do plano",INDEX(pl_tag,G2104)))</f>
        <v/>
      </c>
      <c r="I2104" s="30">
        <f>IF(N(G2104)=0,"",INDEX(pl_atividade,G2104))</f>
        <v/>
      </c>
      <c r="J2104" s="50">
        <f>IF(N(G2104)=0,"",INDEX(pl_especialidade,G2104))</f>
        <v/>
      </c>
      <c r="K2104" s="28">
        <f>IF(N(G2104)=0,"",INDEX(pl_duracao,G2104))</f>
        <v/>
      </c>
      <c r="L2104" s="39">
        <f>IF(ISNUMBER(C2104),YEAR(C2104),"")</f>
        <v/>
      </c>
      <c r="M2104" s="39">
        <f>IF(ISNUMBER(C2104),MONTH(C2104),"")</f>
        <v/>
      </c>
      <c r="N2104" s="23">
        <f>IF(L2104="","",IF(NOT(ISNUMBER(crono_ano)),"Informe o ano",IF(L2104&lt;crono_ano,"Antes do ano",IF(L2104&gt;crono_ano,"Depois do ano","No ano"))))</f>
        <v/>
      </c>
      <c r="O2104" s="39">
        <f>IF(F2104="","",IF(COUNTIF(F$7:F2104,F2104)=1,1,0))</f>
        <v/>
      </c>
      <c r="P2104" s="39">
        <f>IF(A2104&amp;B2104&amp;C2104="","",IF(AND(O2104=1,N(G2104)&gt;0),IF(INDEX(pl_ativa,MAX(1,N(G2104)))="Sim",1,0),0))</f>
        <v/>
      </c>
      <c r="Q2104" s="39">
        <f>IF(F2104="","",COUNTIFS(ex_chave_oc,F2104,ex_cancelada,"&lt;&gt;Sim"))</f>
        <v/>
      </c>
      <c r="R2104" s="51">
        <f>IF(P2104="","",IF(AND(P2104=1,N(Q2104)&gt;0),1,0))</f>
        <v/>
      </c>
      <c r="S2104" s="30">
        <f>IF(P2104="","",IF(F2104="","ERRO: data prevista ausente ou inválida",IF(O2104=0,"Duplicada: contada uma vez",IF(N(G2104)=0,"ERRO: tarefa fora do Plano Mestre",IF(P2104=0,"Tarefa retirada do plano: não conta","OK")))))</f>
        <v/>
      </c>
    </row>
    <row r="2105">
      <c r="A2105" s="29" t="n"/>
      <c r="B2105" s="25" t="n"/>
      <c r="C2105" s="49" t="n"/>
      <c r="D2105" s="29" t="n"/>
      <c r="E2105" s="23">
        <f>IF(OR(A2105="",B2105=""),"",A2105&amp;"|"&amp;B2105)</f>
        <v/>
      </c>
      <c r="F2105" s="30">
        <f>IF(OR(E2105="",NOT(ISNUMBER(C2105))),"",E2105&amp;"|"&amp;YEAR(C2105)&amp;"-"&amp;RIGHT("0"&amp;MONTH(C2105),2)&amp;"-"&amp;RIGHT("0"&amp;DAY(C2105),2))</f>
        <v/>
      </c>
      <c r="G2105" s="26">
        <f>IF(E2105="","",IFERROR(MATCH(E2105,pl_chave,0),0))</f>
        <v/>
      </c>
      <c r="H2105" s="23">
        <f>IF(G2105="","",IF(G2105=0,"Tarefa fora do plano",INDEX(pl_tag,G2105)))</f>
        <v/>
      </c>
      <c r="I2105" s="30">
        <f>IF(N(G2105)=0,"",INDEX(pl_atividade,G2105))</f>
        <v/>
      </c>
      <c r="J2105" s="50">
        <f>IF(N(G2105)=0,"",INDEX(pl_especialidade,G2105))</f>
        <v/>
      </c>
      <c r="K2105" s="28">
        <f>IF(N(G2105)=0,"",INDEX(pl_duracao,G2105))</f>
        <v/>
      </c>
      <c r="L2105" s="39">
        <f>IF(ISNUMBER(C2105),YEAR(C2105),"")</f>
        <v/>
      </c>
      <c r="M2105" s="39">
        <f>IF(ISNUMBER(C2105),MONTH(C2105),"")</f>
        <v/>
      </c>
      <c r="N2105" s="23">
        <f>IF(L2105="","",IF(NOT(ISNUMBER(crono_ano)),"Informe o ano",IF(L2105&lt;crono_ano,"Antes do ano",IF(L2105&gt;crono_ano,"Depois do ano","No ano"))))</f>
        <v/>
      </c>
      <c r="O2105" s="39">
        <f>IF(F2105="","",IF(COUNTIF(F$7:F2105,F2105)=1,1,0))</f>
        <v/>
      </c>
      <c r="P2105" s="39">
        <f>IF(A2105&amp;B2105&amp;C2105="","",IF(AND(O2105=1,N(G2105)&gt;0),IF(INDEX(pl_ativa,MAX(1,N(G2105)))="Sim",1,0),0))</f>
        <v/>
      </c>
      <c r="Q2105" s="39">
        <f>IF(F2105="","",COUNTIFS(ex_chave_oc,F2105,ex_cancelada,"&lt;&gt;Sim"))</f>
        <v/>
      </c>
      <c r="R2105" s="51">
        <f>IF(P2105="","",IF(AND(P2105=1,N(Q2105)&gt;0),1,0))</f>
        <v/>
      </c>
      <c r="S2105" s="30">
        <f>IF(P2105="","",IF(F2105="","ERRO: data prevista ausente ou inválida",IF(O2105=0,"Duplicada: contada uma vez",IF(N(G2105)=0,"ERRO: tarefa fora do Plano Mestre",IF(P2105=0,"Tarefa retirada do plano: não conta","OK")))))</f>
        <v/>
      </c>
    </row>
    <row r="2106">
      <c r="A2106" s="29" t="n"/>
      <c r="B2106" s="25" t="n"/>
      <c r="C2106" s="49" t="n"/>
      <c r="D2106" s="29" t="n"/>
      <c r="E2106" s="23">
        <f>IF(OR(A2106="",B2106=""),"",A2106&amp;"|"&amp;B2106)</f>
        <v/>
      </c>
      <c r="F2106" s="30">
        <f>IF(OR(E2106="",NOT(ISNUMBER(C2106))),"",E2106&amp;"|"&amp;YEAR(C2106)&amp;"-"&amp;RIGHT("0"&amp;MONTH(C2106),2)&amp;"-"&amp;RIGHT("0"&amp;DAY(C2106),2))</f>
        <v/>
      </c>
      <c r="G2106" s="26">
        <f>IF(E2106="","",IFERROR(MATCH(E2106,pl_chave,0),0))</f>
        <v/>
      </c>
      <c r="H2106" s="23">
        <f>IF(G2106="","",IF(G2106=0,"Tarefa fora do plano",INDEX(pl_tag,G2106)))</f>
        <v/>
      </c>
      <c r="I2106" s="30">
        <f>IF(N(G2106)=0,"",INDEX(pl_atividade,G2106))</f>
        <v/>
      </c>
      <c r="J2106" s="50">
        <f>IF(N(G2106)=0,"",INDEX(pl_especialidade,G2106))</f>
        <v/>
      </c>
      <c r="K2106" s="28">
        <f>IF(N(G2106)=0,"",INDEX(pl_duracao,G2106))</f>
        <v/>
      </c>
      <c r="L2106" s="39">
        <f>IF(ISNUMBER(C2106),YEAR(C2106),"")</f>
        <v/>
      </c>
      <c r="M2106" s="39">
        <f>IF(ISNUMBER(C2106),MONTH(C2106),"")</f>
        <v/>
      </c>
      <c r="N2106" s="23">
        <f>IF(L2106="","",IF(NOT(ISNUMBER(crono_ano)),"Informe o ano",IF(L2106&lt;crono_ano,"Antes do ano",IF(L2106&gt;crono_ano,"Depois do ano","No ano"))))</f>
        <v/>
      </c>
      <c r="O2106" s="39">
        <f>IF(F2106="","",IF(COUNTIF(F$7:F2106,F2106)=1,1,0))</f>
        <v/>
      </c>
      <c r="P2106" s="39">
        <f>IF(A2106&amp;B2106&amp;C2106="","",IF(AND(O2106=1,N(G2106)&gt;0),IF(INDEX(pl_ativa,MAX(1,N(G2106)))="Sim",1,0),0))</f>
        <v/>
      </c>
      <c r="Q2106" s="39">
        <f>IF(F2106="","",COUNTIFS(ex_chave_oc,F2106,ex_cancelada,"&lt;&gt;Sim"))</f>
        <v/>
      </c>
      <c r="R2106" s="51">
        <f>IF(P2106="","",IF(AND(P2106=1,N(Q2106)&gt;0),1,0))</f>
        <v/>
      </c>
      <c r="S2106" s="30">
        <f>IF(P2106="","",IF(F2106="","ERRO: data prevista ausente ou inválida",IF(O2106=0,"Duplicada: contada uma vez",IF(N(G2106)=0,"ERRO: tarefa fora do Plano Mestre",IF(P2106=0,"Tarefa retirada do plano: não conta","OK")))))</f>
        <v/>
      </c>
    </row>
    <row r="2107">
      <c r="A2107" s="29" t="n"/>
      <c r="B2107" s="25" t="n"/>
      <c r="C2107" s="49" t="n"/>
      <c r="D2107" s="29" t="n"/>
      <c r="E2107" s="23">
        <f>IF(OR(A2107="",B2107=""),"",A2107&amp;"|"&amp;B2107)</f>
        <v/>
      </c>
      <c r="F2107" s="30">
        <f>IF(OR(E2107="",NOT(ISNUMBER(C2107))),"",E2107&amp;"|"&amp;YEAR(C2107)&amp;"-"&amp;RIGHT("0"&amp;MONTH(C2107),2)&amp;"-"&amp;RIGHT("0"&amp;DAY(C2107),2))</f>
        <v/>
      </c>
      <c r="G2107" s="26">
        <f>IF(E2107="","",IFERROR(MATCH(E2107,pl_chave,0),0))</f>
        <v/>
      </c>
      <c r="H2107" s="23">
        <f>IF(G2107="","",IF(G2107=0,"Tarefa fora do plano",INDEX(pl_tag,G2107)))</f>
        <v/>
      </c>
      <c r="I2107" s="30">
        <f>IF(N(G2107)=0,"",INDEX(pl_atividade,G2107))</f>
        <v/>
      </c>
      <c r="J2107" s="50">
        <f>IF(N(G2107)=0,"",INDEX(pl_especialidade,G2107))</f>
        <v/>
      </c>
      <c r="K2107" s="28">
        <f>IF(N(G2107)=0,"",INDEX(pl_duracao,G2107))</f>
        <v/>
      </c>
      <c r="L2107" s="39">
        <f>IF(ISNUMBER(C2107),YEAR(C2107),"")</f>
        <v/>
      </c>
      <c r="M2107" s="39">
        <f>IF(ISNUMBER(C2107),MONTH(C2107),"")</f>
        <v/>
      </c>
      <c r="N2107" s="23">
        <f>IF(L2107="","",IF(NOT(ISNUMBER(crono_ano)),"Informe o ano",IF(L2107&lt;crono_ano,"Antes do ano",IF(L2107&gt;crono_ano,"Depois do ano","No ano"))))</f>
        <v/>
      </c>
      <c r="O2107" s="39">
        <f>IF(F2107="","",IF(COUNTIF(F$7:F2107,F2107)=1,1,0))</f>
        <v/>
      </c>
      <c r="P2107" s="39">
        <f>IF(A2107&amp;B2107&amp;C2107="","",IF(AND(O2107=1,N(G2107)&gt;0),IF(INDEX(pl_ativa,MAX(1,N(G2107)))="Sim",1,0),0))</f>
        <v/>
      </c>
      <c r="Q2107" s="39">
        <f>IF(F2107="","",COUNTIFS(ex_chave_oc,F2107,ex_cancelada,"&lt;&gt;Sim"))</f>
        <v/>
      </c>
      <c r="R2107" s="51">
        <f>IF(P2107="","",IF(AND(P2107=1,N(Q2107)&gt;0),1,0))</f>
        <v/>
      </c>
      <c r="S2107" s="30">
        <f>IF(P2107="","",IF(F2107="","ERRO: data prevista ausente ou inválida",IF(O2107=0,"Duplicada: contada uma vez",IF(N(G2107)=0,"ERRO: tarefa fora do Plano Mestre",IF(P2107=0,"Tarefa retirada do plano: não conta","OK")))))</f>
        <v/>
      </c>
    </row>
    <row r="2108">
      <c r="A2108" s="29" t="n"/>
      <c r="B2108" s="25" t="n"/>
      <c r="C2108" s="49" t="n"/>
      <c r="D2108" s="29" t="n"/>
      <c r="E2108" s="23">
        <f>IF(OR(A2108="",B2108=""),"",A2108&amp;"|"&amp;B2108)</f>
        <v/>
      </c>
      <c r="F2108" s="30">
        <f>IF(OR(E2108="",NOT(ISNUMBER(C2108))),"",E2108&amp;"|"&amp;YEAR(C2108)&amp;"-"&amp;RIGHT("0"&amp;MONTH(C2108),2)&amp;"-"&amp;RIGHT("0"&amp;DAY(C2108),2))</f>
        <v/>
      </c>
      <c r="G2108" s="26">
        <f>IF(E2108="","",IFERROR(MATCH(E2108,pl_chave,0),0))</f>
        <v/>
      </c>
      <c r="H2108" s="23">
        <f>IF(G2108="","",IF(G2108=0,"Tarefa fora do plano",INDEX(pl_tag,G2108)))</f>
        <v/>
      </c>
      <c r="I2108" s="30">
        <f>IF(N(G2108)=0,"",INDEX(pl_atividade,G2108))</f>
        <v/>
      </c>
      <c r="J2108" s="50">
        <f>IF(N(G2108)=0,"",INDEX(pl_especialidade,G2108))</f>
        <v/>
      </c>
      <c r="K2108" s="28">
        <f>IF(N(G2108)=0,"",INDEX(pl_duracao,G2108))</f>
        <v/>
      </c>
      <c r="L2108" s="39">
        <f>IF(ISNUMBER(C2108),YEAR(C2108),"")</f>
        <v/>
      </c>
      <c r="M2108" s="39">
        <f>IF(ISNUMBER(C2108),MONTH(C2108),"")</f>
        <v/>
      </c>
      <c r="N2108" s="23">
        <f>IF(L2108="","",IF(NOT(ISNUMBER(crono_ano)),"Informe o ano",IF(L2108&lt;crono_ano,"Antes do ano",IF(L2108&gt;crono_ano,"Depois do ano","No ano"))))</f>
        <v/>
      </c>
      <c r="O2108" s="39">
        <f>IF(F2108="","",IF(COUNTIF(F$7:F2108,F2108)=1,1,0))</f>
        <v/>
      </c>
      <c r="P2108" s="39">
        <f>IF(A2108&amp;B2108&amp;C2108="","",IF(AND(O2108=1,N(G2108)&gt;0),IF(INDEX(pl_ativa,MAX(1,N(G2108)))="Sim",1,0),0))</f>
        <v/>
      </c>
      <c r="Q2108" s="39">
        <f>IF(F2108="","",COUNTIFS(ex_chave_oc,F2108,ex_cancelada,"&lt;&gt;Sim"))</f>
        <v/>
      </c>
      <c r="R2108" s="51">
        <f>IF(P2108="","",IF(AND(P2108=1,N(Q2108)&gt;0),1,0))</f>
        <v/>
      </c>
      <c r="S2108" s="30">
        <f>IF(P2108="","",IF(F2108="","ERRO: data prevista ausente ou inválida",IF(O2108=0,"Duplicada: contada uma vez",IF(N(G2108)=0,"ERRO: tarefa fora do Plano Mestre",IF(P2108=0,"Tarefa retirada do plano: não conta","OK")))))</f>
        <v/>
      </c>
    </row>
    <row r="2109">
      <c r="A2109" s="29" t="n"/>
      <c r="B2109" s="25" t="n"/>
      <c r="C2109" s="49" t="n"/>
      <c r="D2109" s="29" t="n"/>
      <c r="E2109" s="23">
        <f>IF(OR(A2109="",B2109=""),"",A2109&amp;"|"&amp;B2109)</f>
        <v/>
      </c>
      <c r="F2109" s="30">
        <f>IF(OR(E2109="",NOT(ISNUMBER(C2109))),"",E2109&amp;"|"&amp;YEAR(C2109)&amp;"-"&amp;RIGHT("0"&amp;MONTH(C2109),2)&amp;"-"&amp;RIGHT("0"&amp;DAY(C2109),2))</f>
        <v/>
      </c>
      <c r="G2109" s="26">
        <f>IF(E2109="","",IFERROR(MATCH(E2109,pl_chave,0),0))</f>
        <v/>
      </c>
      <c r="H2109" s="23">
        <f>IF(G2109="","",IF(G2109=0,"Tarefa fora do plano",INDEX(pl_tag,G2109)))</f>
        <v/>
      </c>
      <c r="I2109" s="30">
        <f>IF(N(G2109)=0,"",INDEX(pl_atividade,G2109))</f>
        <v/>
      </c>
      <c r="J2109" s="50">
        <f>IF(N(G2109)=0,"",INDEX(pl_especialidade,G2109))</f>
        <v/>
      </c>
      <c r="K2109" s="28">
        <f>IF(N(G2109)=0,"",INDEX(pl_duracao,G2109))</f>
        <v/>
      </c>
      <c r="L2109" s="39">
        <f>IF(ISNUMBER(C2109),YEAR(C2109),"")</f>
        <v/>
      </c>
      <c r="M2109" s="39">
        <f>IF(ISNUMBER(C2109),MONTH(C2109),"")</f>
        <v/>
      </c>
      <c r="N2109" s="23">
        <f>IF(L2109="","",IF(NOT(ISNUMBER(crono_ano)),"Informe o ano",IF(L2109&lt;crono_ano,"Antes do ano",IF(L2109&gt;crono_ano,"Depois do ano","No ano"))))</f>
        <v/>
      </c>
      <c r="O2109" s="39">
        <f>IF(F2109="","",IF(COUNTIF(F$7:F2109,F2109)=1,1,0))</f>
        <v/>
      </c>
      <c r="P2109" s="39">
        <f>IF(A2109&amp;B2109&amp;C2109="","",IF(AND(O2109=1,N(G2109)&gt;0),IF(INDEX(pl_ativa,MAX(1,N(G2109)))="Sim",1,0),0))</f>
        <v/>
      </c>
      <c r="Q2109" s="39">
        <f>IF(F2109="","",COUNTIFS(ex_chave_oc,F2109,ex_cancelada,"&lt;&gt;Sim"))</f>
        <v/>
      </c>
      <c r="R2109" s="51">
        <f>IF(P2109="","",IF(AND(P2109=1,N(Q2109)&gt;0),1,0))</f>
        <v/>
      </c>
      <c r="S2109" s="30">
        <f>IF(P2109="","",IF(F2109="","ERRO: data prevista ausente ou inválida",IF(O2109=0,"Duplicada: contada uma vez",IF(N(G2109)=0,"ERRO: tarefa fora do Plano Mestre",IF(P2109=0,"Tarefa retirada do plano: não conta","OK")))))</f>
        <v/>
      </c>
    </row>
    <row r="2110">
      <c r="A2110" s="29" t="n"/>
      <c r="B2110" s="25" t="n"/>
      <c r="C2110" s="49" t="n"/>
      <c r="D2110" s="29" t="n"/>
      <c r="E2110" s="23">
        <f>IF(OR(A2110="",B2110=""),"",A2110&amp;"|"&amp;B2110)</f>
        <v/>
      </c>
      <c r="F2110" s="30">
        <f>IF(OR(E2110="",NOT(ISNUMBER(C2110))),"",E2110&amp;"|"&amp;YEAR(C2110)&amp;"-"&amp;RIGHT("0"&amp;MONTH(C2110),2)&amp;"-"&amp;RIGHT("0"&amp;DAY(C2110),2))</f>
        <v/>
      </c>
      <c r="G2110" s="26">
        <f>IF(E2110="","",IFERROR(MATCH(E2110,pl_chave,0),0))</f>
        <v/>
      </c>
      <c r="H2110" s="23">
        <f>IF(G2110="","",IF(G2110=0,"Tarefa fora do plano",INDEX(pl_tag,G2110)))</f>
        <v/>
      </c>
      <c r="I2110" s="30">
        <f>IF(N(G2110)=0,"",INDEX(pl_atividade,G2110))</f>
        <v/>
      </c>
      <c r="J2110" s="50">
        <f>IF(N(G2110)=0,"",INDEX(pl_especialidade,G2110))</f>
        <v/>
      </c>
      <c r="K2110" s="28">
        <f>IF(N(G2110)=0,"",INDEX(pl_duracao,G2110))</f>
        <v/>
      </c>
      <c r="L2110" s="39">
        <f>IF(ISNUMBER(C2110),YEAR(C2110),"")</f>
        <v/>
      </c>
      <c r="M2110" s="39">
        <f>IF(ISNUMBER(C2110),MONTH(C2110),"")</f>
        <v/>
      </c>
      <c r="N2110" s="23">
        <f>IF(L2110="","",IF(NOT(ISNUMBER(crono_ano)),"Informe o ano",IF(L2110&lt;crono_ano,"Antes do ano",IF(L2110&gt;crono_ano,"Depois do ano","No ano"))))</f>
        <v/>
      </c>
      <c r="O2110" s="39">
        <f>IF(F2110="","",IF(COUNTIF(F$7:F2110,F2110)=1,1,0))</f>
        <v/>
      </c>
      <c r="P2110" s="39">
        <f>IF(A2110&amp;B2110&amp;C2110="","",IF(AND(O2110=1,N(G2110)&gt;0),IF(INDEX(pl_ativa,MAX(1,N(G2110)))="Sim",1,0),0))</f>
        <v/>
      </c>
      <c r="Q2110" s="39">
        <f>IF(F2110="","",COUNTIFS(ex_chave_oc,F2110,ex_cancelada,"&lt;&gt;Sim"))</f>
        <v/>
      </c>
      <c r="R2110" s="51">
        <f>IF(P2110="","",IF(AND(P2110=1,N(Q2110)&gt;0),1,0))</f>
        <v/>
      </c>
      <c r="S2110" s="30">
        <f>IF(P2110="","",IF(F2110="","ERRO: data prevista ausente ou inválida",IF(O2110=0,"Duplicada: contada uma vez",IF(N(G2110)=0,"ERRO: tarefa fora do Plano Mestre",IF(P2110=0,"Tarefa retirada do plano: não conta","OK")))))</f>
        <v/>
      </c>
    </row>
    <row r="2111">
      <c r="A2111" s="29" t="n"/>
      <c r="B2111" s="25" t="n"/>
      <c r="C2111" s="49" t="n"/>
      <c r="D2111" s="29" t="n"/>
      <c r="E2111" s="23">
        <f>IF(OR(A2111="",B2111=""),"",A2111&amp;"|"&amp;B2111)</f>
        <v/>
      </c>
      <c r="F2111" s="30">
        <f>IF(OR(E2111="",NOT(ISNUMBER(C2111))),"",E2111&amp;"|"&amp;YEAR(C2111)&amp;"-"&amp;RIGHT("0"&amp;MONTH(C2111),2)&amp;"-"&amp;RIGHT("0"&amp;DAY(C2111),2))</f>
        <v/>
      </c>
      <c r="G2111" s="26">
        <f>IF(E2111="","",IFERROR(MATCH(E2111,pl_chave,0),0))</f>
        <v/>
      </c>
      <c r="H2111" s="23">
        <f>IF(G2111="","",IF(G2111=0,"Tarefa fora do plano",INDEX(pl_tag,G2111)))</f>
        <v/>
      </c>
      <c r="I2111" s="30">
        <f>IF(N(G2111)=0,"",INDEX(pl_atividade,G2111))</f>
        <v/>
      </c>
      <c r="J2111" s="50">
        <f>IF(N(G2111)=0,"",INDEX(pl_especialidade,G2111))</f>
        <v/>
      </c>
      <c r="K2111" s="28">
        <f>IF(N(G2111)=0,"",INDEX(pl_duracao,G2111))</f>
        <v/>
      </c>
      <c r="L2111" s="39">
        <f>IF(ISNUMBER(C2111),YEAR(C2111),"")</f>
        <v/>
      </c>
      <c r="M2111" s="39">
        <f>IF(ISNUMBER(C2111),MONTH(C2111),"")</f>
        <v/>
      </c>
      <c r="N2111" s="23">
        <f>IF(L2111="","",IF(NOT(ISNUMBER(crono_ano)),"Informe o ano",IF(L2111&lt;crono_ano,"Antes do ano",IF(L2111&gt;crono_ano,"Depois do ano","No ano"))))</f>
        <v/>
      </c>
      <c r="O2111" s="39">
        <f>IF(F2111="","",IF(COUNTIF(F$7:F2111,F2111)=1,1,0))</f>
        <v/>
      </c>
      <c r="P2111" s="39">
        <f>IF(A2111&amp;B2111&amp;C2111="","",IF(AND(O2111=1,N(G2111)&gt;0),IF(INDEX(pl_ativa,MAX(1,N(G2111)))="Sim",1,0),0))</f>
        <v/>
      </c>
      <c r="Q2111" s="39">
        <f>IF(F2111="","",COUNTIFS(ex_chave_oc,F2111,ex_cancelada,"&lt;&gt;Sim"))</f>
        <v/>
      </c>
      <c r="R2111" s="51">
        <f>IF(P2111="","",IF(AND(P2111=1,N(Q2111)&gt;0),1,0))</f>
        <v/>
      </c>
      <c r="S2111" s="30">
        <f>IF(P2111="","",IF(F2111="","ERRO: data prevista ausente ou inválida",IF(O2111=0,"Duplicada: contada uma vez",IF(N(G2111)=0,"ERRO: tarefa fora do Plano Mestre",IF(P2111=0,"Tarefa retirada do plano: não conta","OK")))))</f>
        <v/>
      </c>
    </row>
    <row r="2112">
      <c r="A2112" s="29" t="n"/>
      <c r="B2112" s="25" t="n"/>
      <c r="C2112" s="49" t="n"/>
      <c r="D2112" s="29" t="n"/>
      <c r="E2112" s="23">
        <f>IF(OR(A2112="",B2112=""),"",A2112&amp;"|"&amp;B2112)</f>
        <v/>
      </c>
      <c r="F2112" s="30">
        <f>IF(OR(E2112="",NOT(ISNUMBER(C2112))),"",E2112&amp;"|"&amp;YEAR(C2112)&amp;"-"&amp;RIGHT("0"&amp;MONTH(C2112),2)&amp;"-"&amp;RIGHT("0"&amp;DAY(C2112),2))</f>
        <v/>
      </c>
      <c r="G2112" s="26">
        <f>IF(E2112="","",IFERROR(MATCH(E2112,pl_chave,0),0))</f>
        <v/>
      </c>
      <c r="H2112" s="23">
        <f>IF(G2112="","",IF(G2112=0,"Tarefa fora do plano",INDEX(pl_tag,G2112)))</f>
        <v/>
      </c>
      <c r="I2112" s="30">
        <f>IF(N(G2112)=0,"",INDEX(pl_atividade,G2112))</f>
        <v/>
      </c>
      <c r="J2112" s="50">
        <f>IF(N(G2112)=0,"",INDEX(pl_especialidade,G2112))</f>
        <v/>
      </c>
      <c r="K2112" s="28">
        <f>IF(N(G2112)=0,"",INDEX(pl_duracao,G2112))</f>
        <v/>
      </c>
      <c r="L2112" s="39">
        <f>IF(ISNUMBER(C2112),YEAR(C2112),"")</f>
        <v/>
      </c>
      <c r="M2112" s="39">
        <f>IF(ISNUMBER(C2112),MONTH(C2112),"")</f>
        <v/>
      </c>
      <c r="N2112" s="23">
        <f>IF(L2112="","",IF(NOT(ISNUMBER(crono_ano)),"Informe o ano",IF(L2112&lt;crono_ano,"Antes do ano",IF(L2112&gt;crono_ano,"Depois do ano","No ano"))))</f>
        <v/>
      </c>
      <c r="O2112" s="39">
        <f>IF(F2112="","",IF(COUNTIF(F$7:F2112,F2112)=1,1,0))</f>
        <v/>
      </c>
      <c r="P2112" s="39">
        <f>IF(A2112&amp;B2112&amp;C2112="","",IF(AND(O2112=1,N(G2112)&gt;0),IF(INDEX(pl_ativa,MAX(1,N(G2112)))="Sim",1,0),0))</f>
        <v/>
      </c>
      <c r="Q2112" s="39">
        <f>IF(F2112="","",COUNTIFS(ex_chave_oc,F2112,ex_cancelada,"&lt;&gt;Sim"))</f>
        <v/>
      </c>
      <c r="R2112" s="51">
        <f>IF(P2112="","",IF(AND(P2112=1,N(Q2112)&gt;0),1,0))</f>
        <v/>
      </c>
      <c r="S2112" s="30">
        <f>IF(P2112="","",IF(F2112="","ERRO: data prevista ausente ou inválida",IF(O2112=0,"Duplicada: contada uma vez",IF(N(G2112)=0,"ERRO: tarefa fora do Plano Mestre",IF(P2112=0,"Tarefa retirada do plano: não conta","OK")))))</f>
        <v/>
      </c>
    </row>
    <row r="2113">
      <c r="A2113" s="29" t="n"/>
      <c r="B2113" s="25" t="n"/>
      <c r="C2113" s="49" t="n"/>
      <c r="D2113" s="29" t="n"/>
      <c r="E2113" s="23">
        <f>IF(OR(A2113="",B2113=""),"",A2113&amp;"|"&amp;B2113)</f>
        <v/>
      </c>
      <c r="F2113" s="30">
        <f>IF(OR(E2113="",NOT(ISNUMBER(C2113))),"",E2113&amp;"|"&amp;YEAR(C2113)&amp;"-"&amp;RIGHT("0"&amp;MONTH(C2113),2)&amp;"-"&amp;RIGHT("0"&amp;DAY(C2113),2))</f>
        <v/>
      </c>
      <c r="G2113" s="26">
        <f>IF(E2113="","",IFERROR(MATCH(E2113,pl_chave,0),0))</f>
        <v/>
      </c>
      <c r="H2113" s="23">
        <f>IF(G2113="","",IF(G2113=0,"Tarefa fora do plano",INDEX(pl_tag,G2113)))</f>
        <v/>
      </c>
      <c r="I2113" s="30">
        <f>IF(N(G2113)=0,"",INDEX(pl_atividade,G2113))</f>
        <v/>
      </c>
      <c r="J2113" s="50">
        <f>IF(N(G2113)=0,"",INDEX(pl_especialidade,G2113))</f>
        <v/>
      </c>
      <c r="K2113" s="28">
        <f>IF(N(G2113)=0,"",INDEX(pl_duracao,G2113))</f>
        <v/>
      </c>
      <c r="L2113" s="39">
        <f>IF(ISNUMBER(C2113),YEAR(C2113),"")</f>
        <v/>
      </c>
      <c r="M2113" s="39">
        <f>IF(ISNUMBER(C2113),MONTH(C2113),"")</f>
        <v/>
      </c>
      <c r="N2113" s="23">
        <f>IF(L2113="","",IF(NOT(ISNUMBER(crono_ano)),"Informe o ano",IF(L2113&lt;crono_ano,"Antes do ano",IF(L2113&gt;crono_ano,"Depois do ano","No ano"))))</f>
        <v/>
      </c>
      <c r="O2113" s="39">
        <f>IF(F2113="","",IF(COUNTIF(F$7:F2113,F2113)=1,1,0))</f>
        <v/>
      </c>
      <c r="P2113" s="39">
        <f>IF(A2113&amp;B2113&amp;C2113="","",IF(AND(O2113=1,N(G2113)&gt;0),IF(INDEX(pl_ativa,MAX(1,N(G2113)))="Sim",1,0),0))</f>
        <v/>
      </c>
      <c r="Q2113" s="39">
        <f>IF(F2113="","",COUNTIFS(ex_chave_oc,F2113,ex_cancelada,"&lt;&gt;Sim"))</f>
        <v/>
      </c>
      <c r="R2113" s="51">
        <f>IF(P2113="","",IF(AND(P2113=1,N(Q2113)&gt;0),1,0))</f>
        <v/>
      </c>
      <c r="S2113" s="30">
        <f>IF(P2113="","",IF(F2113="","ERRO: data prevista ausente ou inválida",IF(O2113=0,"Duplicada: contada uma vez",IF(N(G2113)=0,"ERRO: tarefa fora do Plano Mestre",IF(P2113=0,"Tarefa retirada do plano: não conta","OK")))))</f>
        <v/>
      </c>
    </row>
    <row r="2114">
      <c r="A2114" s="29" t="n"/>
      <c r="B2114" s="25" t="n"/>
      <c r="C2114" s="49" t="n"/>
      <c r="D2114" s="29" t="n"/>
      <c r="E2114" s="23">
        <f>IF(OR(A2114="",B2114=""),"",A2114&amp;"|"&amp;B2114)</f>
        <v/>
      </c>
      <c r="F2114" s="30">
        <f>IF(OR(E2114="",NOT(ISNUMBER(C2114))),"",E2114&amp;"|"&amp;YEAR(C2114)&amp;"-"&amp;RIGHT("0"&amp;MONTH(C2114),2)&amp;"-"&amp;RIGHT("0"&amp;DAY(C2114),2))</f>
        <v/>
      </c>
      <c r="G2114" s="26">
        <f>IF(E2114="","",IFERROR(MATCH(E2114,pl_chave,0),0))</f>
        <v/>
      </c>
      <c r="H2114" s="23">
        <f>IF(G2114="","",IF(G2114=0,"Tarefa fora do plano",INDEX(pl_tag,G2114)))</f>
        <v/>
      </c>
      <c r="I2114" s="30">
        <f>IF(N(G2114)=0,"",INDEX(pl_atividade,G2114))</f>
        <v/>
      </c>
      <c r="J2114" s="50">
        <f>IF(N(G2114)=0,"",INDEX(pl_especialidade,G2114))</f>
        <v/>
      </c>
      <c r="K2114" s="28">
        <f>IF(N(G2114)=0,"",INDEX(pl_duracao,G2114))</f>
        <v/>
      </c>
      <c r="L2114" s="39">
        <f>IF(ISNUMBER(C2114),YEAR(C2114),"")</f>
        <v/>
      </c>
      <c r="M2114" s="39">
        <f>IF(ISNUMBER(C2114),MONTH(C2114),"")</f>
        <v/>
      </c>
      <c r="N2114" s="23">
        <f>IF(L2114="","",IF(NOT(ISNUMBER(crono_ano)),"Informe o ano",IF(L2114&lt;crono_ano,"Antes do ano",IF(L2114&gt;crono_ano,"Depois do ano","No ano"))))</f>
        <v/>
      </c>
      <c r="O2114" s="39">
        <f>IF(F2114="","",IF(COUNTIF(F$7:F2114,F2114)=1,1,0))</f>
        <v/>
      </c>
      <c r="P2114" s="39">
        <f>IF(A2114&amp;B2114&amp;C2114="","",IF(AND(O2114=1,N(G2114)&gt;0),IF(INDEX(pl_ativa,MAX(1,N(G2114)))="Sim",1,0),0))</f>
        <v/>
      </c>
      <c r="Q2114" s="39">
        <f>IF(F2114="","",COUNTIFS(ex_chave_oc,F2114,ex_cancelada,"&lt;&gt;Sim"))</f>
        <v/>
      </c>
      <c r="R2114" s="51">
        <f>IF(P2114="","",IF(AND(P2114=1,N(Q2114)&gt;0),1,0))</f>
        <v/>
      </c>
      <c r="S2114" s="30">
        <f>IF(P2114="","",IF(F2114="","ERRO: data prevista ausente ou inválida",IF(O2114=0,"Duplicada: contada uma vez",IF(N(G2114)=0,"ERRO: tarefa fora do Plano Mestre",IF(P2114=0,"Tarefa retirada do plano: não conta","OK")))))</f>
        <v/>
      </c>
    </row>
    <row r="2115">
      <c r="A2115" s="29" t="n"/>
      <c r="B2115" s="25" t="n"/>
      <c r="C2115" s="49" t="n"/>
      <c r="D2115" s="29" t="n"/>
      <c r="E2115" s="23">
        <f>IF(OR(A2115="",B2115=""),"",A2115&amp;"|"&amp;B2115)</f>
        <v/>
      </c>
      <c r="F2115" s="30">
        <f>IF(OR(E2115="",NOT(ISNUMBER(C2115))),"",E2115&amp;"|"&amp;YEAR(C2115)&amp;"-"&amp;RIGHT("0"&amp;MONTH(C2115),2)&amp;"-"&amp;RIGHT("0"&amp;DAY(C2115),2))</f>
        <v/>
      </c>
      <c r="G2115" s="26">
        <f>IF(E2115="","",IFERROR(MATCH(E2115,pl_chave,0),0))</f>
        <v/>
      </c>
      <c r="H2115" s="23">
        <f>IF(G2115="","",IF(G2115=0,"Tarefa fora do plano",INDEX(pl_tag,G2115)))</f>
        <v/>
      </c>
      <c r="I2115" s="30">
        <f>IF(N(G2115)=0,"",INDEX(pl_atividade,G2115))</f>
        <v/>
      </c>
      <c r="J2115" s="50">
        <f>IF(N(G2115)=0,"",INDEX(pl_especialidade,G2115))</f>
        <v/>
      </c>
      <c r="K2115" s="28">
        <f>IF(N(G2115)=0,"",INDEX(pl_duracao,G2115))</f>
        <v/>
      </c>
      <c r="L2115" s="39">
        <f>IF(ISNUMBER(C2115),YEAR(C2115),"")</f>
        <v/>
      </c>
      <c r="M2115" s="39">
        <f>IF(ISNUMBER(C2115),MONTH(C2115),"")</f>
        <v/>
      </c>
      <c r="N2115" s="23">
        <f>IF(L2115="","",IF(NOT(ISNUMBER(crono_ano)),"Informe o ano",IF(L2115&lt;crono_ano,"Antes do ano",IF(L2115&gt;crono_ano,"Depois do ano","No ano"))))</f>
        <v/>
      </c>
      <c r="O2115" s="39">
        <f>IF(F2115="","",IF(COUNTIF(F$7:F2115,F2115)=1,1,0))</f>
        <v/>
      </c>
      <c r="P2115" s="39">
        <f>IF(A2115&amp;B2115&amp;C2115="","",IF(AND(O2115=1,N(G2115)&gt;0),IF(INDEX(pl_ativa,MAX(1,N(G2115)))="Sim",1,0),0))</f>
        <v/>
      </c>
      <c r="Q2115" s="39">
        <f>IF(F2115="","",COUNTIFS(ex_chave_oc,F2115,ex_cancelada,"&lt;&gt;Sim"))</f>
        <v/>
      </c>
      <c r="R2115" s="51">
        <f>IF(P2115="","",IF(AND(P2115=1,N(Q2115)&gt;0),1,0))</f>
        <v/>
      </c>
      <c r="S2115" s="30">
        <f>IF(P2115="","",IF(F2115="","ERRO: data prevista ausente ou inválida",IF(O2115=0,"Duplicada: contada uma vez",IF(N(G2115)=0,"ERRO: tarefa fora do Plano Mestre",IF(P2115=0,"Tarefa retirada do plano: não conta","OK")))))</f>
        <v/>
      </c>
    </row>
    <row r="2116">
      <c r="A2116" s="29" t="n"/>
      <c r="B2116" s="25" t="n"/>
      <c r="C2116" s="49" t="n"/>
      <c r="D2116" s="29" t="n"/>
      <c r="E2116" s="23">
        <f>IF(OR(A2116="",B2116=""),"",A2116&amp;"|"&amp;B2116)</f>
        <v/>
      </c>
      <c r="F2116" s="30">
        <f>IF(OR(E2116="",NOT(ISNUMBER(C2116))),"",E2116&amp;"|"&amp;YEAR(C2116)&amp;"-"&amp;RIGHT("0"&amp;MONTH(C2116),2)&amp;"-"&amp;RIGHT("0"&amp;DAY(C2116),2))</f>
        <v/>
      </c>
      <c r="G2116" s="26">
        <f>IF(E2116="","",IFERROR(MATCH(E2116,pl_chave,0),0))</f>
        <v/>
      </c>
      <c r="H2116" s="23">
        <f>IF(G2116="","",IF(G2116=0,"Tarefa fora do plano",INDEX(pl_tag,G2116)))</f>
        <v/>
      </c>
      <c r="I2116" s="30">
        <f>IF(N(G2116)=0,"",INDEX(pl_atividade,G2116))</f>
        <v/>
      </c>
      <c r="J2116" s="50">
        <f>IF(N(G2116)=0,"",INDEX(pl_especialidade,G2116))</f>
        <v/>
      </c>
      <c r="K2116" s="28">
        <f>IF(N(G2116)=0,"",INDEX(pl_duracao,G2116))</f>
        <v/>
      </c>
      <c r="L2116" s="39">
        <f>IF(ISNUMBER(C2116),YEAR(C2116),"")</f>
        <v/>
      </c>
      <c r="M2116" s="39">
        <f>IF(ISNUMBER(C2116),MONTH(C2116),"")</f>
        <v/>
      </c>
      <c r="N2116" s="23">
        <f>IF(L2116="","",IF(NOT(ISNUMBER(crono_ano)),"Informe o ano",IF(L2116&lt;crono_ano,"Antes do ano",IF(L2116&gt;crono_ano,"Depois do ano","No ano"))))</f>
        <v/>
      </c>
      <c r="O2116" s="39">
        <f>IF(F2116="","",IF(COUNTIF(F$7:F2116,F2116)=1,1,0))</f>
        <v/>
      </c>
      <c r="P2116" s="39">
        <f>IF(A2116&amp;B2116&amp;C2116="","",IF(AND(O2116=1,N(G2116)&gt;0),IF(INDEX(pl_ativa,MAX(1,N(G2116)))="Sim",1,0),0))</f>
        <v/>
      </c>
      <c r="Q2116" s="39">
        <f>IF(F2116="","",COUNTIFS(ex_chave_oc,F2116,ex_cancelada,"&lt;&gt;Sim"))</f>
        <v/>
      </c>
      <c r="R2116" s="51">
        <f>IF(P2116="","",IF(AND(P2116=1,N(Q2116)&gt;0),1,0))</f>
        <v/>
      </c>
      <c r="S2116" s="30">
        <f>IF(P2116="","",IF(F2116="","ERRO: data prevista ausente ou inválida",IF(O2116=0,"Duplicada: contada uma vez",IF(N(G2116)=0,"ERRO: tarefa fora do Plano Mestre",IF(P2116=0,"Tarefa retirada do plano: não conta","OK")))))</f>
        <v/>
      </c>
    </row>
    <row r="2117">
      <c r="A2117" s="29" t="n"/>
      <c r="B2117" s="25" t="n"/>
      <c r="C2117" s="49" t="n"/>
      <c r="D2117" s="29" t="n"/>
      <c r="E2117" s="23">
        <f>IF(OR(A2117="",B2117=""),"",A2117&amp;"|"&amp;B2117)</f>
        <v/>
      </c>
      <c r="F2117" s="30">
        <f>IF(OR(E2117="",NOT(ISNUMBER(C2117))),"",E2117&amp;"|"&amp;YEAR(C2117)&amp;"-"&amp;RIGHT("0"&amp;MONTH(C2117),2)&amp;"-"&amp;RIGHT("0"&amp;DAY(C2117),2))</f>
        <v/>
      </c>
      <c r="G2117" s="26">
        <f>IF(E2117="","",IFERROR(MATCH(E2117,pl_chave,0),0))</f>
        <v/>
      </c>
      <c r="H2117" s="23">
        <f>IF(G2117="","",IF(G2117=0,"Tarefa fora do plano",INDEX(pl_tag,G2117)))</f>
        <v/>
      </c>
      <c r="I2117" s="30">
        <f>IF(N(G2117)=0,"",INDEX(pl_atividade,G2117))</f>
        <v/>
      </c>
      <c r="J2117" s="50">
        <f>IF(N(G2117)=0,"",INDEX(pl_especialidade,G2117))</f>
        <v/>
      </c>
      <c r="K2117" s="28">
        <f>IF(N(G2117)=0,"",INDEX(pl_duracao,G2117))</f>
        <v/>
      </c>
      <c r="L2117" s="39">
        <f>IF(ISNUMBER(C2117),YEAR(C2117),"")</f>
        <v/>
      </c>
      <c r="M2117" s="39">
        <f>IF(ISNUMBER(C2117),MONTH(C2117),"")</f>
        <v/>
      </c>
      <c r="N2117" s="23">
        <f>IF(L2117="","",IF(NOT(ISNUMBER(crono_ano)),"Informe o ano",IF(L2117&lt;crono_ano,"Antes do ano",IF(L2117&gt;crono_ano,"Depois do ano","No ano"))))</f>
        <v/>
      </c>
      <c r="O2117" s="39">
        <f>IF(F2117="","",IF(COUNTIF(F$7:F2117,F2117)=1,1,0))</f>
        <v/>
      </c>
      <c r="P2117" s="39">
        <f>IF(A2117&amp;B2117&amp;C2117="","",IF(AND(O2117=1,N(G2117)&gt;0),IF(INDEX(pl_ativa,MAX(1,N(G2117)))="Sim",1,0),0))</f>
        <v/>
      </c>
      <c r="Q2117" s="39">
        <f>IF(F2117="","",COUNTIFS(ex_chave_oc,F2117,ex_cancelada,"&lt;&gt;Sim"))</f>
        <v/>
      </c>
      <c r="R2117" s="51">
        <f>IF(P2117="","",IF(AND(P2117=1,N(Q2117)&gt;0),1,0))</f>
        <v/>
      </c>
      <c r="S2117" s="30">
        <f>IF(P2117="","",IF(F2117="","ERRO: data prevista ausente ou inválida",IF(O2117=0,"Duplicada: contada uma vez",IF(N(G2117)=0,"ERRO: tarefa fora do Plano Mestre",IF(P2117=0,"Tarefa retirada do plano: não conta","OK")))))</f>
        <v/>
      </c>
    </row>
    <row r="2118">
      <c r="A2118" s="29" t="n"/>
      <c r="B2118" s="25" t="n"/>
      <c r="C2118" s="49" t="n"/>
      <c r="D2118" s="29" t="n"/>
      <c r="E2118" s="23">
        <f>IF(OR(A2118="",B2118=""),"",A2118&amp;"|"&amp;B2118)</f>
        <v/>
      </c>
      <c r="F2118" s="30">
        <f>IF(OR(E2118="",NOT(ISNUMBER(C2118))),"",E2118&amp;"|"&amp;YEAR(C2118)&amp;"-"&amp;RIGHT("0"&amp;MONTH(C2118),2)&amp;"-"&amp;RIGHT("0"&amp;DAY(C2118),2))</f>
        <v/>
      </c>
      <c r="G2118" s="26">
        <f>IF(E2118="","",IFERROR(MATCH(E2118,pl_chave,0),0))</f>
        <v/>
      </c>
      <c r="H2118" s="23">
        <f>IF(G2118="","",IF(G2118=0,"Tarefa fora do plano",INDEX(pl_tag,G2118)))</f>
        <v/>
      </c>
      <c r="I2118" s="30">
        <f>IF(N(G2118)=0,"",INDEX(pl_atividade,G2118))</f>
        <v/>
      </c>
      <c r="J2118" s="50">
        <f>IF(N(G2118)=0,"",INDEX(pl_especialidade,G2118))</f>
        <v/>
      </c>
      <c r="K2118" s="28">
        <f>IF(N(G2118)=0,"",INDEX(pl_duracao,G2118))</f>
        <v/>
      </c>
      <c r="L2118" s="39">
        <f>IF(ISNUMBER(C2118),YEAR(C2118),"")</f>
        <v/>
      </c>
      <c r="M2118" s="39">
        <f>IF(ISNUMBER(C2118),MONTH(C2118),"")</f>
        <v/>
      </c>
      <c r="N2118" s="23">
        <f>IF(L2118="","",IF(NOT(ISNUMBER(crono_ano)),"Informe o ano",IF(L2118&lt;crono_ano,"Antes do ano",IF(L2118&gt;crono_ano,"Depois do ano","No ano"))))</f>
        <v/>
      </c>
      <c r="O2118" s="39">
        <f>IF(F2118="","",IF(COUNTIF(F$7:F2118,F2118)=1,1,0))</f>
        <v/>
      </c>
      <c r="P2118" s="39">
        <f>IF(A2118&amp;B2118&amp;C2118="","",IF(AND(O2118=1,N(G2118)&gt;0),IF(INDEX(pl_ativa,MAX(1,N(G2118)))="Sim",1,0),0))</f>
        <v/>
      </c>
      <c r="Q2118" s="39">
        <f>IF(F2118="","",COUNTIFS(ex_chave_oc,F2118,ex_cancelada,"&lt;&gt;Sim"))</f>
        <v/>
      </c>
      <c r="R2118" s="51">
        <f>IF(P2118="","",IF(AND(P2118=1,N(Q2118)&gt;0),1,0))</f>
        <v/>
      </c>
      <c r="S2118" s="30">
        <f>IF(P2118="","",IF(F2118="","ERRO: data prevista ausente ou inválida",IF(O2118=0,"Duplicada: contada uma vez",IF(N(G2118)=0,"ERRO: tarefa fora do Plano Mestre",IF(P2118=0,"Tarefa retirada do plano: não conta","OK")))))</f>
        <v/>
      </c>
    </row>
    <row r="2119">
      <c r="A2119" s="29" t="n"/>
      <c r="B2119" s="25" t="n"/>
      <c r="C2119" s="49" t="n"/>
      <c r="D2119" s="29" t="n"/>
      <c r="E2119" s="23">
        <f>IF(OR(A2119="",B2119=""),"",A2119&amp;"|"&amp;B2119)</f>
        <v/>
      </c>
      <c r="F2119" s="30">
        <f>IF(OR(E2119="",NOT(ISNUMBER(C2119))),"",E2119&amp;"|"&amp;YEAR(C2119)&amp;"-"&amp;RIGHT("0"&amp;MONTH(C2119),2)&amp;"-"&amp;RIGHT("0"&amp;DAY(C2119),2))</f>
        <v/>
      </c>
      <c r="G2119" s="26">
        <f>IF(E2119="","",IFERROR(MATCH(E2119,pl_chave,0),0))</f>
        <v/>
      </c>
      <c r="H2119" s="23">
        <f>IF(G2119="","",IF(G2119=0,"Tarefa fora do plano",INDEX(pl_tag,G2119)))</f>
        <v/>
      </c>
      <c r="I2119" s="30">
        <f>IF(N(G2119)=0,"",INDEX(pl_atividade,G2119))</f>
        <v/>
      </c>
      <c r="J2119" s="50">
        <f>IF(N(G2119)=0,"",INDEX(pl_especialidade,G2119))</f>
        <v/>
      </c>
      <c r="K2119" s="28">
        <f>IF(N(G2119)=0,"",INDEX(pl_duracao,G2119))</f>
        <v/>
      </c>
      <c r="L2119" s="39">
        <f>IF(ISNUMBER(C2119),YEAR(C2119),"")</f>
        <v/>
      </c>
      <c r="M2119" s="39">
        <f>IF(ISNUMBER(C2119),MONTH(C2119),"")</f>
        <v/>
      </c>
      <c r="N2119" s="23">
        <f>IF(L2119="","",IF(NOT(ISNUMBER(crono_ano)),"Informe o ano",IF(L2119&lt;crono_ano,"Antes do ano",IF(L2119&gt;crono_ano,"Depois do ano","No ano"))))</f>
        <v/>
      </c>
      <c r="O2119" s="39">
        <f>IF(F2119="","",IF(COUNTIF(F$7:F2119,F2119)=1,1,0))</f>
        <v/>
      </c>
      <c r="P2119" s="39">
        <f>IF(A2119&amp;B2119&amp;C2119="","",IF(AND(O2119=1,N(G2119)&gt;0),IF(INDEX(pl_ativa,MAX(1,N(G2119)))="Sim",1,0),0))</f>
        <v/>
      </c>
      <c r="Q2119" s="39">
        <f>IF(F2119="","",COUNTIFS(ex_chave_oc,F2119,ex_cancelada,"&lt;&gt;Sim"))</f>
        <v/>
      </c>
      <c r="R2119" s="51">
        <f>IF(P2119="","",IF(AND(P2119=1,N(Q2119)&gt;0),1,0))</f>
        <v/>
      </c>
      <c r="S2119" s="30">
        <f>IF(P2119="","",IF(F2119="","ERRO: data prevista ausente ou inválida",IF(O2119=0,"Duplicada: contada uma vez",IF(N(G2119)=0,"ERRO: tarefa fora do Plano Mestre",IF(P2119=0,"Tarefa retirada do plano: não conta","OK")))))</f>
        <v/>
      </c>
    </row>
    <row r="2120">
      <c r="A2120" s="29" t="n"/>
      <c r="B2120" s="25" t="n"/>
      <c r="C2120" s="49" t="n"/>
      <c r="D2120" s="29" t="n"/>
      <c r="E2120" s="23">
        <f>IF(OR(A2120="",B2120=""),"",A2120&amp;"|"&amp;B2120)</f>
        <v/>
      </c>
      <c r="F2120" s="30">
        <f>IF(OR(E2120="",NOT(ISNUMBER(C2120))),"",E2120&amp;"|"&amp;YEAR(C2120)&amp;"-"&amp;RIGHT("0"&amp;MONTH(C2120),2)&amp;"-"&amp;RIGHT("0"&amp;DAY(C2120),2))</f>
        <v/>
      </c>
      <c r="G2120" s="26">
        <f>IF(E2120="","",IFERROR(MATCH(E2120,pl_chave,0),0))</f>
        <v/>
      </c>
      <c r="H2120" s="23">
        <f>IF(G2120="","",IF(G2120=0,"Tarefa fora do plano",INDEX(pl_tag,G2120)))</f>
        <v/>
      </c>
      <c r="I2120" s="30">
        <f>IF(N(G2120)=0,"",INDEX(pl_atividade,G2120))</f>
        <v/>
      </c>
      <c r="J2120" s="50">
        <f>IF(N(G2120)=0,"",INDEX(pl_especialidade,G2120))</f>
        <v/>
      </c>
      <c r="K2120" s="28">
        <f>IF(N(G2120)=0,"",INDEX(pl_duracao,G2120))</f>
        <v/>
      </c>
      <c r="L2120" s="39">
        <f>IF(ISNUMBER(C2120),YEAR(C2120),"")</f>
        <v/>
      </c>
      <c r="M2120" s="39">
        <f>IF(ISNUMBER(C2120),MONTH(C2120),"")</f>
        <v/>
      </c>
      <c r="N2120" s="23">
        <f>IF(L2120="","",IF(NOT(ISNUMBER(crono_ano)),"Informe o ano",IF(L2120&lt;crono_ano,"Antes do ano",IF(L2120&gt;crono_ano,"Depois do ano","No ano"))))</f>
        <v/>
      </c>
      <c r="O2120" s="39">
        <f>IF(F2120="","",IF(COUNTIF(F$7:F2120,F2120)=1,1,0))</f>
        <v/>
      </c>
      <c r="P2120" s="39">
        <f>IF(A2120&amp;B2120&amp;C2120="","",IF(AND(O2120=1,N(G2120)&gt;0),IF(INDEX(pl_ativa,MAX(1,N(G2120)))="Sim",1,0),0))</f>
        <v/>
      </c>
      <c r="Q2120" s="39">
        <f>IF(F2120="","",COUNTIFS(ex_chave_oc,F2120,ex_cancelada,"&lt;&gt;Sim"))</f>
        <v/>
      </c>
      <c r="R2120" s="51">
        <f>IF(P2120="","",IF(AND(P2120=1,N(Q2120)&gt;0),1,0))</f>
        <v/>
      </c>
      <c r="S2120" s="30">
        <f>IF(P2120="","",IF(F2120="","ERRO: data prevista ausente ou inválida",IF(O2120=0,"Duplicada: contada uma vez",IF(N(G2120)=0,"ERRO: tarefa fora do Plano Mestre",IF(P2120=0,"Tarefa retirada do plano: não conta","OK")))))</f>
        <v/>
      </c>
    </row>
    <row r="2121">
      <c r="A2121" s="29" t="n"/>
      <c r="B2121" s="25" t="n"/>
      <c r="C2121" s="49" t="n"/>
      <c r="D2121" s="29" t="n"/>
      <c r="E2121" s="23">
        <f>IF(OR(A2121="",B2121=""),"",A2121&amp;"|"&amp;B2121)</f>
        <v/>
      </c>
      <c r="F2121" s="30">
        <f>IF(OR(E2121="",NOT(ISNUMBER(C2121))),"",E2121&amp;"|"&amp;YEAR(C2121)&amp;"-"&amp;RIGHT("0"&amp;MONTH(C2121),2)&amp;"-"&amp;RIGHT("0"&amp;DAY(C2121),2))</f>
        <v/>
      </c>
      <c r="G2121" s="26">
        <f>IF(E2121="","",IFERROR(MATCH(E2121,pl_chave,0),0))</f>
        <v/>
      </c>
      <c r="H2121" s="23">
        <f>IF(G2121="","",IF(G2121=0,"Tarefa fora do plano",INDEX(pl_tag,G2121)))</f>
        <v/>
      </c>
      <c r="I2121" s="30">
        <f>IF(N(G2121)=0,"",INDEX(pl_atividade,G2121))</f>
        <v/>
      </c>
      <c r="J2121" s="50">
        <f>IF(N(G2121)=0,"",INDEX(pl_especialidade,G2121))</f>
        <v/>
      </c>
      <c r="K2121" s="28">
        <f>IF(N(G2121)=0,"",INDEX(pl_duracao,G2121))</f>
        <v/>
      </c>
      <c r="L2121" s="39">
        <f>IF(ISNUMBER(C2121),YEAR(C2121),"")</f>
        <v/>
      </c>
      <c r="M2121" s="39">
        <f>IF(ISNUMBER(C2121),MONTH(C2121),"")</f>
        <v/>
      </c>
      <c r="N2121" s="23">
        <f>IF(L2121="","",IF(NOT(ISNUMBER(crono_ano)),"Informe o ano",IF(L2121&lt;crono_ano,"Antes do ano",IF(L2121&gt;crono_ano,"Depois do ano","No ano"))))</f>
        <v/>
      </c>
      <c r="O2121" s="39">
        <f>IF(F2121="","",IF(COUNTIF(F$7:F2121,F2121)=1,1,0))</f>
        <v/>
      </c>
      <c r="P2121" s="39">
        <f>IF(A2121&amp;B2121&amp;C2121="","",IF(AND(O2121=1,N(G2121)&gt;0),IF(INDEX(pl_ativa,MAX(1,N(G2121)))="Sim",1,0),0))</f>
        <v/>
      </c>
      <c r="Q2121" s="39">
        <f>IF(F2121="","",COUNTIFS(ex_chave_oc,F2121,ex_cancelada,"&lt;&gt;Sim"))</f>
        <v/>
      </c>
      <c r="R2121" s="51">
        <f>IF(P2121="","",IF(AND(P2121=1,N(Q2121)&gt;0),1,0))</f>
        <v/>
      </c>
      <c r="S2121" s="30">
        <f>IF(P2121="","",IF(F2121="","ERRO: data prevista ausente ou inválida",IF(O2121=0,"Duplicada: contada uma vez",IF(N(G2121)=0,"ERRO: tarefa fora do Plano Mestre",IF(P2121=0,"Tarefa retirada do plano: não conta","OK")))))</f>
        <v/>
      </c>
    </row>
    <row r="2122">
      <c r="A2122" s="29" t="n"/>
      <c r="B2122" s="25" t="n"/>
      <c r="C2122" s="49" t="n"/>
      <c r="D2122" s="29" t="n"/>
      <c r="E2122" s="23">
        <f>IF(OR(A2122="",B2122=""),"",A2122&amp;"|"&amp;B2122)</f>
        <v/>
      </c>
      <c r="F2122" s="30">
        <f>IF(OR(E2122="",NOT(ISNUMBER(C2122))),"",E2122&amp;"|"&amp;YEAR(C2122)&amp;"-"&amp;RIGHT("0"&amp;MONTH(C2122),2)&amp;"-"&amp;RIGHT("0"&amp;DAY(C2122),2))</f>
        <v/>
      </c>
      <c r="G2122" s="26">
        <f>IF(E2122="","",IFERROR(MATCH(E2122,pl_chave,0),0))</f>
        <v/>
      </c>
      <c r="H2122" s="23">
        <f>IF(G2122="","",IF(G2122=0,"Tarefa fora do plano",INDEX(pl_tag,G2122)))</f>
        <v/>
      </c>
      <c r="I2122" s="30">
        <f>IF(N(G2122)=0,"",INDEX(pl_atividade,G2122))</f>
        <v/>
      </c>
      <c r="J2122" s="50">
        <f>IF(N(G2122)=0,"",INDEX(pl_especialidade,G2122))</f>
        <v/>
      </c>
      <c r="K2122" s="28">
        <f>IF(N(G2122)=0,"",INDEX(pl_duracao,G2122))</f>
        <v/>
      </c>
      <c r="L2122" s="39">
        <f>IF(ISNUMBER(C2122),YEAR(C2122),"")</f>
        <v/>
      </c>
      <c r="M2122" s="39">
        <f>IF(ISNUMBER(C2122),MONTH(C2122),"")</f>
        <v/>
      </c>
      <c r="N2122" s="23">
        <f>IF(L2122="","",IF(NOT(ISNUMBER(crono_ano)),"Informe o ano",IF(L2122&lt;crono_ano,"Antes do ano",IF(L2122&gt;crono_ano,"Depois do ano","No ano"))))</f>
        <v/>
      </c>
      <c r="O2122" s="39">
        <f>IF(F2122="","",IF(COUNTIF(F$7:F2122,F2122)=1,1,0))</f>
        <v/>
      </c>
      <c r="P2122" s="39">
        <f>IF(A2122&amp;B2122&amp;C2122="","",IF(AND(O2122=1,N(G2122)&gt;0),IF(INDEX(pl_ativa,MAX(1,N(G2122)))="Sim",1,0),0))</f>
        <v/>
      </c>
      <c r="Q2122" s="39">
        <f>IF(F2122="","",COUNTIFS(ex_chave_oc,F2122,ex_cancelada,"&lt;&gt;Sim"))</f>
        <v/>
      </c>
      <c r="R2122" s="51">
        <f>IF(P2122="","",IF(AND(P2122=1,N(Q2122)&gt;0),1,0))</f>
        <v/>
      </c>
      <c r="S2122" s="30">
        <f>IF(P2122="","",IF(F2122="","ERRO: data prevista ausente ou inválida",IF(O2122=0,"Duplicada: contada uma vez",IF(N(G2122)=0,"ERRO: tarefa fora do Plano Mestre",IF(P2122=0,"Tarefa retirada do plano: não conta","OK")))))</f>
        <v/>
      </c>
    </row>
    <row r="2123">
      <c r="A2123" s="29" t="n"/>
      <c r="B2123" s="25" t="n"/>
      <c r="C2123" s="49" t="n"/>
      <c r="D2123" s="29" t="n"/>
      <c r="E2123" s="23">
        <f>IF(OR(A2123="",B2123=""),"",A2123&amp;"|"&amp;B2123)</f>
        <v/>
      </c>
      <c r="F2123" s="30">
        <f>IF(OR(E2123="",NOT(ISNUMBER(C2123))),"",E2123&amp;"|"&amp;YEAR(C2123)&amp;"-"&amp;RIGHT("0"&amp;MONTH(C2123),2)&amp;"-"&amp;RIGHT("0"&amp;DAY(C2123),2))</f>
        <v/>
      </c>
      <c r="G2123" s="26">
        <f>IF(E2123="","",IFERROR(MATCH(E2123,pl_chave,0),0))</f>
        <v/>
      </c>
      <c r="H2123" s="23">
        <f>IF(G2123="","",IF(G2123=0,"Tarefa fora do plano",INDEX(pl_tag,G2123)))</f>
        <v/>
      </c>
      <c r="I2123" s="30">
        <f>IF(N(G2123)=0,"",INDEX(pl_atividade,G2123))</f>
        <v/>
      </c>
      <c r="J2123" s="50">
        <f>IF(N(G2123)=0,"",INDEX(pl_especialidade,G2123))</f>
        <v/>
      </c>
      <c r="K2123" s="28">
        <f>IF(N(G2123)=0,"",INDEX(pl_duracao,G2123))</f>
        <v/>
      </c>
      <c r="L2123" s="39">
        <f>IF(ISNUMBER(C2123),YEAR(C2123),"")</f>
        <v/>
      </c>
      <c r="M2123" s="39">
        <f>IF(ISNUMBER(C2123),MONTH(C2123),"")</f>
        <v/>
      </c>
      <c r="N2123" s="23">
        <f>IF(L2123="","",IF(NOT(ISNUMBER(crono_ano)),"Informe o ano",IF(L2123&lt;crono_ano,"Antes do ano",IF(L2123&gt;crono_ano,"Depois do ano","No ano"))))</f>
        <v/>
      </c>
      <c r="O2123" s="39">
        <f>IF(F2123="","",IF(COUNTIF(F$7:F2123,F2123)=1,1,0))</f>
        <v/>
      </c>
      <c r="P2123" s="39">
        <f>IF(A2123&amp;B2123&amp;C2123="","",IF(AND(O2123=1,N(G2123)&gt;0),IF(INDEX(pl_ativa,MAX(1,N(G2123)))="Sim",1,0),0))</f>
        <v/>
      </c>
      <c r="Q2123" s="39">
        <f>IF(F2123="","",COUNTIFS(ex_chave_oc,F2123,ex_cancelada,"&lt;&gt;Sim"))</f>
        <v/>
      </c>
      <c r="R2123" s="51">
        <f>IF(P2123="","",IF(AND(P2123=1,N(Q2123)&gt;0),1,0))</f>
        <v/>
      </c>
      <c r="S2123" s="30">
        <f>IF(P2123="","",IF(F2123="","ERRO: data prevista ausente ou inválida",IF(O2123=0,"Duplicada: contada uma vez",IF(N(G2123)=0,"ERRO: tarefa fora do Plano Mestre",IF(P2123=0,"Tarefa retirada do plano: não conta","OK")))))</f>
        <v/>
      </c>
    </row>
    <row r="2124">
      <c r="A2124" s="29" t="n"/>
      <c r="B2124" s="25" t="n"/>
      <c r="C2124" s="49" t="n"/>
      <c r="D2124" s="29" t="n"/>
      <c r="E2124" s="23">
        <f>IF(OR(A2124="",B2124=""),"",A2124&amp;"|"&amp;B2124)</f>
        <v/>
      </c>
      <c r="F2124" s="30">
        <f>IF(OR(E2124="",NOT(ISNUMBER(C2124))),"",E2124&amp;"|"&amp;YEAR(C2124)&amp;"-"&amp;RIGHT("0"&amp;MONTH(C2124),2)&amp;"-"&amp;RIGHT("0"&amp;DAY(C2124),2))</f>
        <v/>
      </c>
      <c r="G2124" s="26">
        <f>IF(E2124="","",IFERROR(MATCH(E2124,pl_chave,0),0))</f>
        <v/>
      </c>
      <c r="H2124" s="23">
        <f>IF(G2124="","",IF(G2124=0,"Tarefa fora do plano",INDEX(pl_tag,G2124)))</f>
        <v/>
      </c>
      <c r="I2124" s="30">
        <f>IF(N(G2124)=0,"",INDEX(pl_atividade,G2124))</f>
        <v/>
      </c>
      <c r="J2124" s="50">
        <f>IF(N(G2124)=0,"",INDEX(pl_especialidade,G2124))</f>
        <v/>
      </c>
      <c r="K2124" s="28">
        <f>IF(N(G2124)=0,"",INDEX(pl_duracao,G2124))</f>
        <v/>
      </c>
      <c r="L2124" s="39">
        <f>IF(ISNUMBER(C2124),YEAR(C2124),"")</f>
        <v/>
      </c>
      <c r="M2124" s="39">
        <f>IF(ISNUMBER(C2124),MONTH(C2124),"")</f>
        <v/>
      </c>
      <c r="N2124" s="23">
        <f>IF(L2124="","",IF(NOT(ISNUMBER(crono_ano)),"Informe o ano",IF(L2124&lt;crono_ano,"Antes do ano",IF(L2124&gt;crono_ano,"Depois do ano","No ano"))))</f>
        <v/>
      </c>
      <c r="O2124" s="39">
        <f>IF(F2124="","",IF(COUNTIF(F$7:F2124,F2124)=1,1,0))</f>
        <v/>
      </c>
      <c r="P2124" s="39">
        <f>IF(A2124&amp;B2124&amp;C2124="","",IF(AND(O2124=1,N(G2124)&gt;0),IF(INDEX(pl_ativa,MAX(1,N(G2124)))="Sim",1,0),0))</f>
        <v/>
      </c>
      <c r="Q2124" s="39">
        <f>IF(F2124="","",COUNTIFS(ex_chave_oc,F2124,ex_cancelada,"&lt;&gt;Sim"))</f>
        <v/>
      </c>
      <c r="R2124" s="51">
        <f>IF(P2124="","",IF(AND(P2124=1,N(Q2124)&gt;0),1,0))</f>
        <v/>
      </c>
      <c r="S2124" s="30">
        <f>IF(P2124="","",IF(F2124="","ERRO: data prevista ausente ou inválida",IF(O2124=0,"Duplicada: contada uma vez",IF(N(G2124)=0,"ERRO: tarefa fora do Plano Mestre",IF(P2124=0,"Tarefa retirada do plano: não conta","OK")))))</f>
        <v/>
      </c>
    </row>
    <row r="2125">
      <c r="A2125" s="29" t="n"/>
      <c r="B2125" s="25" t="n"/>
      <c r="C2125" s="49" t="n"/>
      <c r="D2125" s="29" t="n"/>
      <c r="E2125" s="23">
        <f>IF(OR(A2125="",B2125=""),"",A2125&amp;"|"&amp;B2125)</f>
        <v/>
      </c>
      <c r="F2125" s="30">
        <f>IF(OR(E2125="",NOT(ISNUMBER(C2125))),"",E2125&amp;"|"&amp;YEAR(C2125)&amp;"-"&amp;RIGHT("0"&amp;MONTH(C2125),2)&amp;"-"&amp;RIGHT("0"&amp;DAY(C2125),2))</f>
        <v/>
      </c>
      <c r="G2125" s="26">
        <f>IF(E2125="","",IFERROR(MATCH(E2125,pl_chave,0),0))</f>
        <v/>
      </c>
      <c r="H2125" s="23">
        <f>IF(G2125="","",IF(G2125=0,"Tarefa fora do plano",INDEX(pl_tag,G2125)))</f>
        <v/>
      </c>
      <c r="I2125" s="30">
        <f>IF(N(G2125)=0,"",INDEX(pl_atividade,G2125))</f>
        <v/>
      </c>
      <c r="J2125" s="50">
        <f>IF(N(G2125)=0,"",INDEX(pl_especialidade,G2125))</f>
        <v/>
      </c>
      <c r="K2125" s="28">
        <f>IF(N(G2125)=0,"",INDEX(pl_duracao,G2125))</f>
        <v/>
      </c>
      <c r="L2125" s="39">
        <f>IF(ISNUMBER(C2125),YEAR(C2125),"")</f>
        <v/>
      </c>
      <c r="M2125" s="39">
        <f>IF(ISNUMBER(C2125),MONTH(C2125),"")</f>
        <v/>
      </c>
      <c r="N2125" s="23">
        <f>IF(L2125="","",IF(NOT(ISNUMBER(crono_ano)),"Informe o ano",IF(L2125&lt;crono_ano,"Antes do ano",IF(L2125&gt;crono_ano,"Depois do ano","No ano"))))</f>
        <v/>
      </c>
      <c r="O2125" s="39">
        <f>IF(F2125="","",IF(COUNTIF(F$7:F2125,F2125)=1,1,0))</f>
        <v/>
      </c>
      <c r="P2125" s="39">
        <f>IF(A2125&amp;B2125&amp;C2125="","",IF(AND(O2125=1,N(G2125)&gt;0),IF(INDEX(pl_ativa,MAX(1,N(G2125)))="Sim",1,0),0))</f>
        <v/>
      </c>
      <c r="Q2125" s="39">
        <f>IF(F2125="","",COUNTIFS(ex_chave_oc,F2125,ex_cancelada,"&lt;&gt;Sim"))</f>
        <v/>
      </c>
      <c r="R2125" s="51">
        <f>IF(P2125="","",IF(AND(P2125=1,N(Q2125)&gt;0),1,0))</f>
        <v/>
      </c>
      <c r="S2125" s="30">
        <f>IF(P2125="","",IF(F2125="","ERRO: data prevista ausente ou inválida",IF(O2125=0,"Duplicada: contada uma vez",IF(N(G2125)=0,"ERRO: tarefa fora do Plano Mestre",IF(P2125=0,"Tarefa retirada do plano: não conta","OK")))))</f>
        <v/>
      </c>
    </row>
    <row r="2126">
      <c r="A2126" s="29" t="n"/>
      <c r="B2126" s="25" t="n"/>
      <c r="C2126" s="49" t="n"/>
      <c r="D2126" s="29" t="n"/>
      <c r="E2126" s="23">
        <f>IF(OR(A2126="",B2126=""),"",A2126&amp;"|"&amp;B2126)</f>
        <v/>
      </c>
      <c r="F2126" s="30">
        <f>IF(OR(E2126="",NOT(ISNUMBER(C2126))),"",E2126&amp;"|"&amp;YEAR(C2126)&amp;"-"&amp;RIGHT("0"&amp;MONTH(C2126),2)&amp;"-"&amp;RIGHT("0"&amp;DAY(C2126),2))</f>
        <v/>
      </c>
      <c r="G2126" s="26">
        <f>IF(E2126="","",IFERROR(MATCH(E2126,pl_chave,0),0))</f>
        <v/>
      </c>
      <c r="H2126" s="23">
        <f>IF(G2126="","",IF(G2126=0,"Tarefa fora do plano",INDEX(pl_tag,G2126)))</f>
        <v/>
      </c>
      <c r="I2126" s="30">
        <f>IF(N(G2126)=0,"",INDEX(pl_atividade,G2126))</f>
        <v/>
      </c>
      <c r="J2126" s="50">
        <f>IF(N(G2126)=0,"",INDEX(pl_especialidade,G2126))</f>
        <v/>
      </c>
      <c r="K2126" s="28">
        <f>IF(N(G2126)=0,"",INDEX(pl_duracao,G2126))</f>
        <v/>
      </c>
      <c r="L2126" s="39">
        <f>IF(ISNUMBER(C2126),YEAR(C2126),"")</f>
        <v/>
      </c>
      <c r="M2126" s="39">
        <f>IF(ISNUMBER(C2126),MONTH(C2126),"")</f>
        <v/>
      </c>
      <c r="N2126" s="23">
        <f>IF(L2126="","",IF(NOT(ISNUMBER(crono_ano)),"Informe o ano",IF(L2126&lt;crono_ano,"Antes do ano",IF(L2126&gt;crono_ano,"Depois do ano","No ano"))))</f>
        <v/>
      </c>
      <c r="O2126" s="39">
        <f>IF(F2126="","",IF(COUNTIF(F$7:F2126,F2126)=1,1,0))</f>
        <v/>
      </c>
      <c r="P2126" s="39">
        <f>IF(A2126&amp;B2126&amp;C2126="","",IF(AND(O2126=1,N(G2126)&gt;0),IF(INDEX(pl_ativa,MAX(1,N(G2126)))="Sim",1,0),0))</f>
        <v/>
      </c>
      <c r="Q2126" s="39">
        <f>IF(F2126="","",COUNTIFS(ex_chave_oc,F2126,ex_cancelada,"&lt;&gt;Sim"))</f>
        <v/>
      </c>
      <c r="R2126" s="51">
        <f>IF(P2126="","",IF(AND(P2126=1,N(Q2126)&gt;0),1,0))</f>
        <v/>
      </c>
      <c r="S2126" s="30">
        <f>IF(P2126="","",IF(F2126="","ERRO: data prevista ausente ou inválida",IF(O2126=0,"Duplicada: contada uma vez",IF(N(G2126)=0,"ERRO: tarefa fora do Plano Mestre",IF(P2126=0,"Tarefa retirada do plano: não conta","OK")))))</f>
        <v/>
      </c>
    </row>
    <row r="2127">
      <c r="A2127" s="29" t="n"/>
      <c r="B2127" s="25" t="n"/>
      <c r="C2127" s="49" t="n"/>
      <c r="D2127" s="29" t="n"/>
      <c r="E2127" s="23">
        <f>IF(OR(A2127="",B2127=""),"",A2127&amp;"|"&amp;B2127)</f>
        <v/>
      </c>
      <c r="F2127" s="30">
        <f>IF(OR(E2127="",NOT(ISNUMBER(C2127))),"",E2127&amp;"|"&amp;YEAR(C2127)&amp;"-"&amp;RIGHT("0"&amp;MONTH(C2127),2)&amp;"-"&amp;RIGHT("0"&amp;DAY(C2127),2))</f>
        <v/>
      </c>
      <c r="G2127" s="26">
        <f>IF(E2127="","",IFERROR(MATCH(E2127,pl_chave,0),0))</f>
        <v/>
      </c>
      <c r="H2127" s="23">
        <f>IF(G2127="","",IF(G2127=0,"Tarefa fora do plano",INDEX(pl_tag,G2127)))</f>
        <v/>
      </c>
      <c r="I2127" s="30">
        <f>IF(N(G2127)=0,"",INDEX(pl_atividade,G2127))</f>
        <v/>
      </c>
      <c r="J2127" s="50">
        <f>IF(N(G2127)=0,"",INDEX(pl_especialidade,G2127))</f>
        <v/>
      </c>
      <c r="K2127" s="28">
        <f>IF(N(G2127)=0,"",INDEX(pl_duracao,G2127))</f>
        <v/>
      </c>
      <c r="L2127" s="39">
        <f>IF(ISNUMBER(C2127),YEAR(C2127),"")</f>
        <v/>
      </c>
      <c r="M2127" s="39">
        <f>IF(ISNUMBER(C2127),MONTH(C2127),"")</f>
        <v/>
      </c>
      <c r="N2127" s="23">
        <f>IF(L2127="","",IF(NOT(ISNUMBER(crono_ano)),"Informe o ano",IF(L2127&lt;crono_ano,"Antes do ano",IF(L2127&gt;crono_ano,"Depois do ano","No ano"))))</f>
        <v/>
      </c>
      <c r="O2127" s="39">
        <f>IF(F2127="","",IF(COUNTIF(F$7:F2127,F2127)=1,1,0))</f>
        <v/>
      </c>
      <c r="P2127" s="39">
        <f>IF(A2127&amp;B2127&amp;C2127="","",IF(AND(O2127=1,N(G2127)&gt;0),IF(INDEX(pl_ativa,MAX(1,N(G2127)))="Sim",1,0),0))</f>
        <v/>
      </c>
      <c r="Q2127" s="39">
        <f>IF(F2127="","",COUNTIFS(ex_chave_oc,F2127,ex_cancelada,"&lt;&gt;Sim"))</f>
        <v/>
      </c>
      <c r="R2127" s="51">
        <f>IF(P2127="","",IF(AND(P2127=1,N(Q2127)&gt;0),1,0))</f>
        <v/>
      </c>
      <c r="S2127" s="30">
        <f>IF(P2127="","",IF(F2127="","ERRO: data prevista ausente ou inválida",IF(O2127=0,"Duplicada: contada uma vez",IF(N(G2127)=0,"ERRO: tarefa fora do Plano Mestre",IF(P2127=0,"Tarefa retirada do plano: não conta","OK")))))</f>
        <v/>
      </c>
    </row>
    <row r="2128">
      <c r="A2128" s="29" t="n"/>
      <c r="B2128" s="25" t="n"/>
      <c r="C2128" s="49" t="n"/>
      <c r="D2128" s="29" t="n"/>
      <c r="E2128" s="23">
        <f>IF(OR(A2128="",B2128=""),"",A2128&amp;"|"&amp;B2128)</f>
        <v/>
      </c>
      <c r="F2128" s="30">
        <f>IF(OR(E2128="",NOT(ISNUMBER(C2128))),"",E2128&amp;"|"&amp;YEAR(C2128)&amp;"-"&amp;RIGHT("0"&amp;MONTH(C2128),2)&amp;"-"&amp;RIGHT("0"&amp;DAY(C2128),2))</f>
        <v/>
      </c>
      <c r="G2128" s="26">
        <f>IF(E2128="","",IFERROR(MATCH(E2128,pl_chave,0),0))</f>
        <v/>
      </c>
      <c r="H2128" s="23">
        <f>IF(G2128="","",IF(G2128=0,"Tarefa fora do plano",INDEX(pl_tag,G2128)))</f>
        <v/>
      </c>
      <c r="I2128" s="30">
        <f>IF(N(G2128)=0,"",INDEX(pl_atividade,G2128))</f>
        <v/>
      </c>
      <c r="J2128" s="50">
        <f>IF(N(G2128)=0,"",INDEX(pl_especialidade,G2128))</f>
        <v/>
      </c>
      <c r="K2128" s="28">
        <f>IF(N(G2128)=0,"",INDEX(pl_duracao,G2128))</f>
        <v/>
      </c>
      <c r="L2128" s="39">
        <f>IF(ISNUMBER(C2128),YEAR(C2128),"")</f>
        <v/>
      </c>
      <c r="M2128" s="39">
        <f>IF(ISNUMBER(C2128),MONTH(C2128),"")</f>
        <v/>
      </c>
      <c r="N2128" s="23">
        <f>IF(L2128="","",IF(NOT(ISNUMBER(crono_ano)),"Informe o ano",IF(L2128&lt;crono_ano,"Antes do ano",IF(L2128&gt;crono_ano,"Depois do ano","No ano"))))</f>
        <v/>
      </c>
      <c r="O2128" s="39">
        <f>IF(F2128="","",IF(COUNTIF(F$7:F2128,F2128)=1,1,0))</f>
        <v/>
      </c>
      <c r="P2128" s="39">
        <f>IF(A2128&amp;B2128&amp;C2128="","",IF(AND(O2128=1,N(G2128)&gt;0),IF(INDEX(pl_ativa,MAX(1,N(G2128)))="Sim",1,0),0))</f>
        <v/>
      </c>
      <c r="Q2128" s="39">
        <f>IF(F2128="","",COUNTIFS(ex_chave_oc,F2128,ex_cancelada,"&lt;&gt;Sim"))</f>
        <v/>
      </c>
      <c r="R2128" s="51">
        <f>IF(P2128="","",IF(AND(P2128=1,N(Q2128)&gt;0),1,0))</f>
        <v/>
      </c>
      <c r="S2128" s="30">
        <f>IF(P2128="","",IF(F2128="","ERRO: data prevista ausente ou inválida",IF(O2128=0,"Duplicada: contada uma vez",IF(N(G2128)=0,"ERRO: tarefa fora do Plano Mestre",IF(P2128=0,"Tarefa retirada do plano: não conta","OK")))))</f>
        <v/>
      </c>
    </row>
    <row r="2129">
      <c r="A2129" s="29" t="n"/>
      <c r="B2129" s="25" t="n"/>
      <c r="C2129" s="49" t="n"/>
      <c r="D2129" s="29" t="n"/>
      <c r="E2129" s="23">
        <f>IF(OR(A2129="",B2129=""),"",A2129&amp;"|"&amp;B2129)</f>
        <v/>
      </c>
      <c r="F2129" s="30">
        <f>IF(OR(E2129="",NOT(ISNUMBER(C2129))),"",E2129&amp;"|"&amp;YEAR(C2129)&amp;"-"&amp;RIGHT("0"&amp;MONTH(C2129),2)&amp;"-"&amp;RIGHT("0"&amp;DAY(C2129),2))</f>
        <v/>
      </c>
      <c r="G2129" s="26">
        <f>IF(E2129="","",IFERROR(MATCH(E2129,pl_chave,0),0))</f>
        <v/>
      </c>
      <c r="H2129" s="23">
        <f>IF(G2129="","",IF(G2129=0,"Tarefa fora do plano",INDEX(pl_tag,G2129)))</f>
        <v/>
      </c>
      <c r="I2129" s="30">
        <f>IF(N(G2129)=0,"",INDEX(pl_atividade,G2129))</f>
        <v/>
      </c>
      <c r="J2129" s="50">
        <f>IF(N(G2129)=0,"",INDEX(pl_especialidade,G2129))</f>
        <v/>
      </c>
      <c r="K2129" s="28">
        <f>IF(N(G2129)=0,"",INDEX(pl_duracao,G2129))</f>
        <v/>
      </c>
      <c r="L2129" s="39">
        <f>IF(ISNUMBER(C2129),YEAR(C2129),"")</f>
        <v/>
      </c>
      <c r="M2129" s="39">
        <f>IF(ISNUMBER(C2129),MONTH(C2129),"")</f>
        <v/>
      </c>
      <c r="N2129" s="23">
        <f>IF(L2129="","",IF(NOT(ISNUMBER(crono_ano)),"Informe o ano",IF(L2129&lt;crono_ano,"Antes do ano",IF(L2129&gt;crono_ano,"Depois do ano","No ano"))))</f>
        <v/>
      </c>
      <c r="O2129" s="39">
        <f>IF(F2129="","",IF(COUNTIF(F$7:F2129,F2129)=1,1,0))</f>
        <v/>
      </c>
      <c r="P2129" s="39">
        <f>IF(A2129&amp;B2129&amp;C2129="","",IF(AND(O2129=1,N(G2129)&gt;0),IF(INDEX(pl_ativa,MAX(1,N(G2129)))="Sim",1,0),0))</f>
        <v/>
      </c>
      <c r="Q2129" s="39">
        <f>IF(F2129="","",COUNTIFS(ex_chave_oc,F2129,ex_cancelada,"&lt;&gt;Sim"))</f>
        <v/>
      </c>
      <c r="R2129" s="51">
        <f>IF(P2129="","",IF(AND(P2129=1,N(Q2129)&gt;0),1,0))</f>
        <v/>
      </c>
      <c r="S2129" s="30">
        <f>IF(P2129="","",IF(F2129="","ERRO: data prevista ausente ou inválida",IF(O2129=0,"Duplicada: contada uma vez",IF(N(G2129)=0,"ERRO: tarefa fora do Plano Mestre",IF(P2129=0,"Tarefa retirada do plano: não conta","OK")))))</f>
        <v/>
      </c>
    </row>
    <row r="2130">
      <c r="A2130" s="29" t="n"/>
      <c r="B2130" s="25" t="n"/>
      <c r="C2130" s="49" t="n"/>
      <c r="D2130" s="29" t="n"/>
      <c r="E2130" s="23">
        <f>IF(OR(A2130="",B2130=""),"",A2130&amp;"|"&amp;B2130)</f>
        <v/>
      </c>
      <c r="F2130" s="30">
        <f>IF(OR(E2130="",NOT(ISNUMBER(C2130))),"",E2130&amp;"|"&amp;YEAR(C2130)&amp;"-"&amp;RIGHT("0"&amp;MONTH(C2130),2)&amp;"-"&amp;RIGHT("0"&amp;DAY(C2130),2))</f>
        <v/>
      </c>
      <c r="G2130" s="26">
        <f>IF(E2130="","",IFERROR(MATCH(E2130,pl_chave,0),0))</f>
        <v/>
      </c>
      <c r="H2130" s="23">
        <f>IF(G2130="","",IF(G2130=0,"Tarefa fora do plano",INDEX(pl_tag,G2130)))</f>
        <v/>
      </c>
      <c r="I2130" s="30">
        <f>IF(N(G2130)=0,"",INDEX(pl_atividade,G2130))</f>
        <v/>
      </c>
      <c r="J2130" s="50">
        <f>IF(N(G2130)=0,"",INDEX(pl_especialidade,G2130))</f>
        <v/>
      </c>
      <c r="K2130" s="28">
        <f>IF(N(G2130)=0,"",INDEX(pl_duracao,G2130))</f>
        <v/>
      </c>
      <c r="L2130" s="39">
        <f>IF(ISNUMBER(C2130),YEAR(C2130),"")</f>
        <v/>
      </c>
      <c r="M2130" s="39">
        <f>IF(ISNUMBER(C2130),MONTH(C2130),"")</f>
        <v/>
      </c>
      <c r="N2130" s="23">
        <f>IF(L2130="","",IF(NOT(ISNUMBER(crono_ano)),"Informe o ano",IF(L2130&lt;crono_ano,"Antes do ano",IF(L2130&gt;crono_ano,"Depois do ano","No ano"))))</f>
        <v/>
      </c>
      <c r="O2130" s="39">
        <f>IF(F2130="","",IF(COUNTIF(F$7:F2130,F2130)=1,1,0))</f>
        <v/>
      </c>
      <c r="P2130" s="39">
        <f>IF(A2130&amp;B2130&amp;C2130="","",IF(AND(O2130=1,N(G2130)&gt;0),IF(INDEX(pl_ativa,MAX(1,N(G2130)))="Sim",1,0),0))</f>
        <v/>
      </c>
      <c r="Q2130" s="39">
        <f>IF(F2130="","",COUNTIFS(ex_chave_oc,F2130,ex_cancelada,"&lt;&gt;Sim"))</f>
        <v/>
      </c>
      <c r="R2130" s="51">
        <f>IF(P2130="","",IF(AND(P2130=1,N(Q2130)&gt;0),1,0))</f>
        <v/>
      </c>
      <c r="S2130" s="30">
        <f>IF(P2130="","",IF(F2130="","ERRO: data prevista ausente ou inválida",IF(O2130=0,"Duplicada: contada uma vez",IF(N(G2130)=0,"ERRO: tarefa fora do Plano Mestre",IF(P2130=0,"Tarefa retirada do plano: não conta","OK")))))</f>
        <v/>
      </c>
    </row>
    <row r="2131">
      <c r="A2131" s="29" t="n"/>
      <c r="B2131" s="25" t="n"/>
      <c r="C2131" s="49" t="n"/>
      <c r="D2131" s="29" t="n"/>
      <c r="E2131" s="23">
        <f>IF(OR(A2131="",B2131=""),"",A2131&amp;"|"&amp;B2131)</f>
        <v/>
      </c>
      <c r="F2131" s="30">
        <f>IF(OR(E2131="",NOT(ISNUMBER(C2131))),"",E2131&amp;"|"&amp;YEAR(C2131)&amp;"-"&amp;RIGHT("0"&amp;MONTH(C2131),2)&amp;"-"&amp;RIGHT("0"&amp;DAY(C2131),2))</f>
        <v/>
      </c>
      <c r="G2131" s="26">
        <f>IF(E2131="","",IFERROR(MATCH(E2131,pl_chave,0),0))</f>
        <v/>
      </c>
      <c r="H2131" s="23">
        <f>IF(G2131="","",IF(G2131=0,"Tarefa fora do plano",INDEX(pl_tag,G2131)))</f>
        <v/>
      </c>
      <c r="I2131" s="30">
        <f>IF(N(G2131)=0,"",INDEX(pl_atividade,G2131))</f>
        <v/>
      </c>
      <c r="J2131" s="50">
        <f>IF(N(G2131)=0,"",INDEX(pl_especialidade,G2131))</f>
        <v/>
      </c>
      <c r="K2131" s="28">
        <f>IF(N(G2131)=0,"",INDEX(pl_duracao,G2131))</f>
        <v/>
      </c>
      <c r="L2131" s="39">
        <f>IF(ISNUMBER(C2131),YEAR(C2131),"")</f>
        <v/>
      </c>
      <c r="M2131" s="39">
        <f>IF(ISNUMBER(C2131),MONTH(C2131),"")</f>
        <v/>
      </c>
      <c r="N2131" s="23">
        <f>IF(L2131="","",IF(NOT(ISNUMBER(crono_ano)),"Informe o ano",IF(L2131&lt;crono_ano,"Antes do ano",IF(L2131&gt;crono_ano,"Depois do ano","No ano"))))</f>
        <v/>
      </c>
      <c r="O2131" s="39">
        <f>IF(F2131="","",IF(COUNTIF(F$7:F2131,F2131)=1,1,0))</f>
        <v/>
      </c>
      <c r="P2131" s="39">
        <f>IF(A2131&amp;B2131&amp;C2131="","",IF(AND(O2131=1,N(G2131)&gt;0),IF(INDEX(pl_ativa,MAX(1,N(G2131)))="Sim",1,0),0))</f>
        <v/>
      </c>
      <c r="Q2131" s="39">
        <f>IF(F2131="","",COUNTIFS(ex_chave_oc,F2131,ex_cancelada,"&lt;&gt;Sim"))</f>
        <v/>
      </c>
      <c r="R2131" s="51">
        <f>IF(P2131="","",IF(AND(P2131=1,N(Q2131)&gt;0),1,0))</f>
        <v/>
      </c>
      <c r="S2131" s="30">
        <f>IF(P2131="","",IF(F2131="","ERRO: data prevista ausente ou inválida",IF(O2131=0,"Duplicada: contada uma vez",IF(N(G2131)=0,"ERRO: tarefa fora do Plano Mestre",IF(P2131=0,"Tarefa retirada do plano: não conta","OK")))))</f>
        <v/>
      </c>
    </row>
    <row r="2132">
      <c r="A2132" s="29" t="n"/>
      <c r="B2132" s="25" t="n"/>
      <c r="C2132" s="49" t="n"/>
      <c r="D2132" s="29" t="n"/>
      <c r="E2132" s="23">
        <f>IF(OR(A2132="",B2132=""),"",A2132&amp;"|"&amp;B2132)</f>
        <v/>
      </c>
      <c r="F2132" s="30">
        <f>IF(OR(E2132="",NOT(ISNUMBER(C2132))),"",E2132&amp;"|"&amp;YEAR(C2132)&amp;"-"&amp;RIGHT("0"&amp;MONTH(C2132),2)&amp;"-"&amp;RIGHT("0"&amp;DAY(C2132),2))</f>
        <v/>
      </c>
      <c r="G2132" s="26">
        <f>IF(E2132="","",IFERROR(MATCH(E2132,pl_chave,0),0))</f>
        <v/>
      </c>
      <c r="H2132" s="23">
        <f>IF(G2132="","",IF(G2132=0,"Tarefa fora do plano",INDEX(pl_tag,G2132)))</f>
        <v/>
      </c>
      <c r="I2132" s="30">
        <f>IF(N(G2132)=0,"",INDEX(pl_atividade,G2132))</f>
        <v/>
      </c>
      <c r="J2132" s="50">
        <f>IF(N(G2132)=0,"",INDEX(pl_especialidade,G2132))</f>
        <v/>
      </c>
      <c r="K2132" s="28">
        <f>IF(N(G2132)=0,"",INDEX(pl_duracao,G2132))</f>
        <v/>
      </c>
      <c r="L2132" s="39">
        <f>IF(ISNUMBER(C2132),YEAR(C2132),"")</f>
        <v/>
      </c>
      <c r="M2132" s="39">
        <f>IF(ISNUMBER(C2132),MONTH(C2132),"")</f>
        <v/>
      </c>
      <c r="N2132" s="23">
        <f>IF(L2132="","",IF(NOT(ISNUMBER(crono_ano)),"Informe o ano",IF(L2132&lt;crono_ano,"Antes do ano",IF(L2132&gt;crono_ano,"Depois do ano","No ano"))))</f>
        <v/>
      </c>
      <c r="O2132" s="39">
        <f>IF(F2132="","",IF(COUNTIF(F$7:F2132,F2132)=1,1,0))</f>
        <v/>
      </c>
      <c r="P2132" s="39">
        <f>IF(A2132&amp;B2132&amp;C2132="","",IF(AND(O2132=1,N(G2132)&gt;0),IF(INDEX(pl_ativa,MAX(1,N(G2132)))="Sim",1,0),0))</f>
        <v/>
      </c>
      <c r="Q2132" s="39">
        <f>IF(F2132="","",COUNTIFS(ex_chave_oc,F2132,ex_cancelada,"&lt;&gt;Sim"))</f>
        <v/>
      </c>
      <c r="R2132" s="51">
        <f>IF(P2132="","",IF(AND(P2132=1,N(Q2132)&gt;0),1,0))</f>
        <v/>
      </c>
      <c r="S2132" s="30">
        <f>IF(P2132="","",IF(F2132="","ERRO: data prevista ausente ou inválida",IF(O2132=0,"Duplicada: contada uma vez",IF(N(G2132)=0,"ERRO: tarefa fora do Plano Mestre",IF(P2132=0,"Tarefa retirada do plano: não conta","OK")))))</f>
        <v/>
      </c>
    </row>
    <row r="2133">
      <c r="A2133" s="29" t="n"/>
      <c r="B2133" s="25" t="n"/>
      <c r="C2133" s="49" t="n"/>
      <c r="D2133" s="29" t="n"/>
      <c r="E2133" s="23">
        <f>IF(OR(A2133="",B2133=""),"",A2133&amp;"|"&amp;B2133)</f>
        <v/>
      </c>
      <c r="F2133" s="30">
        <f>IF(OR(E2133="",NOT(ISNUMBER(C2133))),"",E2133&amp;"|"&amp;YEAR(C2133)&amp;"-"&amp;RIGHT("0"&amp;MONTH(C2133),2)&amp;"-"&amp;RIGHT("0"&amp;DAY(C2133),2))</f>
        <v/>
      </c>
      <c r="G2133" s="26">
        <f>IF(E2133="","",IFERROR(MATCH(E2133,pl_chave,0),0))</f>
        <v/>
      </c>
      <c r="H2133" s="23">
        <f>IF(G2133="","",IF(G2133=0,"Tarefa fora do plano",INDEX(pl_tag,G2133)))</f>
        <v/>
      </c>
      <c r="I2133" s="30">
        <f>IF(N(G2133)=0,"",INDEX(pl_atividade,G2133))</f>
        <v/>
      </c>
      <c r="J2133" s="50">
        <f>IF(N(G2133)=0,"",INDEX(pl_especialidade,G2133))</f>
        <v/>
      </c>
      <c r="K2133" s="28">
        <f>IF(N(G2133)=0,"",INDEX(pl_duracao,G2133))</f>
        <v/>
      </c>
      <c r="L2133" s="39">
        <f>IF(ISNUMBER(C2133),YEAR(C2133),"")</f>
        <v/>
      </c>
      <c r="M2133" s="39">
        <f>IF(ISNUMBER(C2133),MONTH(C2133),"")</f>
        <v/>
      </c>
      <c r="N2133" s="23">
        <f>IF(L2133="","",IF(NOT(ISNUMBER(crono_ano)),"Informe o ano",IF(L2133&lt;crono_ano,"Antes do ano",IF(L2133&gt;crono_ano,"Depois do ano","No ano"))))</f>
        <v/>
      </c>
      <c r="O2133" s="39">
        <f>IF(F2133="","",IF(COUNTIF(F$7:F2133,F2133)=1,1,0))</f>
        <v/>
      </c>
      <c r="P2133" s="39">
        <f>IF(A2133&amp;B2133&amp;C2133="","",IF(AND(O2133=1,N(G2133)&gt;0),IF(INDEX(pl_ativa,MAX(1,N(G2133)))="Sim",1,0),0))</f>
        <v/>
      </c>
      <c r="Q2133" s="39">
        <f>IF(F2133="","",COUNTIFS(ex_chave_oc,F2133,ex_cancelada,"&lt;&gt;Sim"))</f>
        <v/>
      </c>
      <c r="R2133" s="51">
        <f>IF(P2133="","",IF(AND(P2133=1,N(Q2133)&gt;0),1,0))</f>
        <v/>
      </c>
      <c r="S2133" s="30">
        <f>IF(P2133="","",IF(F2133="","ERRO: data prevista ausente ou inválida",IF(O2133=0,"Duplicada: contada uma vez",IF(N(G2133)=0,"ERRO: tarefa fora do Plano Mestre",IF(P2133=0,"Tarefa retirada do plano: não conta","OK")))))</f>
        <v/>
      </c>
    </row>
    <row r="2134">
      <c r="A2134" s="29" t="n"/>
      <c r="B2134" s="25" t="n"/>
      <c r="C2134" s="49" t="n"/>
      <c r="D2134" s="29" t="n"/>
      <c r="E2134" s="23">
        <f>IF(OR(A2134="",B2134=""),"",A2134&amp;"|"&amp;B2134)</f>
        <v/>
      </c>
      <c r="F2134" s="30">
        <f>IF(OR(E2134="",NOT(ISNUMBER(C2134))),"",E2134&amp;"|"&amp;YEAR(C2134)&amp;"-"&amp;RIGHT("0"&amp;MONTH(C2134),2)&amp;"-"&amp;RIGHT("0"&amp;DAY(C2134),2))</f>
        <v/>
      </c>
      <c r="G2134" s="26">
        <f>IF(E2134="","",IFERROR(MATCH(E2134,pl_chave,0),0))</f>
        <v/>
      </c>
      <c r="H2134" s="23">
        <f>IF(G2134="","",IF(G2134=0,"Tarefa fora do plano",INDEX(pl_tag,G2134)))</f>
        <v/>
      </c>
      <c r="I2134" s="30">
        <f>IF(N(G2134)=0,"",INDEX(pl_atividade,G2134))</f>
        <v/>
      </c>
      <c r="J2134" s="50">
        <f>IF(N(G2134)=0,"",INDEX(pl_especialidade,G2134))</f>
        <v/>
      </c>
      <c r="K2134" s="28">
        <f>IF(N(G2134)=0,"",INDEX(pl_duracao,G2134))</f>
        <v/>
      </c>
      <c r="L2134" s="39">
        <f>IF(ISNUMBER(C2134),YEAR(C2134),"")</f>
        <v/>
      </c>
      <c r="M2134" s="39">
        <f>IF(ISNUMBER(C2134),MONTH(C2134),"")</f>
        <v/>
      </c>
      <c r="N2134" s="23">
        <f>IF(L2134="","",IF(NOT(ISNUMBER(crono_ano)),"Informe o ano",IF(L2134&lt;crono_ano,"Antes do ano",IF(L2134&gt;crono_ano,"Depois do ano","No ano"))))</f>
        <v/>
      </c>
      <c r="O2134" s="39">
        <f>IF(F2134="","",IF(COUNTIF(F$7:F2134,F2134)=1,1,0))</f>
        <v/>
      </c>
      <c r="P2134" s="39">
        <f>IF(A2134&amp;B2134&amp;C2134="","",IF(AND(O2134=1,N(G2134)&gt;0),IF(INDEX(pl_ativa,MAX(1,N(G2134)))="Sim",1,0),0))</f>
        <v/>
      </c>
      <c r="Q2134" s="39">
        <f>IF(F2134="","",COUNTIFS(ex_chave_oc,F2134,ex_cancelada,"&lt;&gt;Sim"))</f>
        <v/>
      </c>
      <c r="R2134" s="51">
        <f>IF(P2134="","",IF(AND(P2134=1,N(Q2134)&gt;0),1,0))</f>
        <v/>
      </c>
      <c r="S2134" s="30">
        <f>IF(P2134="","",IF(F2134="","ERRO: data prevista ausente ou inválida",IF(O2134=0,"Duplicada: contada uma vez",IF(N(G2134)=0,"ERRO: tarefa fora do Plano Mestre",IF(P2134=0,"Tarefa retirada do plano: não conta","OK")))))</f>
        <v/>
      </c>
    </row>
    <row r="2135">
      <c r="A2135" s="29" t="n"/>
      <c r="B2135" s="25" t="n"/>
      <c r="C2135" s="49" t="n"/>
      <c r="D2135" s="29" t="n"/>
      <c r="E2135" s="23">
        <f>IF(OR(A2135="",B2135=""),"",A2135&amp;"|"&amp;B2135)</f>
        <v/>
      </c>
      <c r="F2135" s="30">
        <f>IF(OR(E2135="",NOT(ISNUMBER(C2135))),"",E2135&amp;"|"&amp;YEAR(C2135)&amp;"-"&amp;RIGHT("0"&amp;MONTH(C2135),2)&amp;"-"&amp;RIGHT("0"&amp;DAY(C2135),2))</f>
        <v/>
      </c>
      <c r="G2135" s="26">
        <f>IF(E2135="","",IFERROR(MATCH(E2135,pl_chave,0),0))</f>
        <v/>
      </c>
      <c r="H2135" s="23">
        <f>IF(G2135="","",IF(G2135=0,"Tarefa fora do plano",INDEX(pl_tag,G2135)))</f>
        <v/>
      </c>
      <c r="I2135" s="30">
        <f>IF(N(G2135)=0,"",INDEX(pl_atividade,G2135))</f>
        <v/>
      </c>
      <c r="J2135" s="50">
        <f>IF(N(G2135)=0,"",INDEX(pl_especialidade,G2135))</f>
        <v/>
      </c>
      <c r="K2135" s="28">
        <f>IF(N(G2135)=0,"",INDEX(pl_duracao,G2135))</f>
        <v/>
      </c>
      <c r="L2135" s="39">
        <f>IF(ISNUMBER(C2135),YEAR(C2135),"")</f>
        <v/>
      </c>
      <c r="M2135" s="39">
        <f>IF(ISNUMBER(C2135),MONTH(C2135),"")</f>
        <v/>
      </c>
      <c r="N2135" s="23">
        <f>IF(L2135="","",IF(NOT(ISNUMBER(crono_ano)),"Informe o ano",IF(L2135&lt;crono_ano,"Antes do ano",IF(L2135&gt;crono_ano,"Depois do ano","No ano"))))</f>
        <v/>
      </c>
      <c r="O2135" s="39">
        <f>IF(F2135="","",IF(COUNTIF(F$7:F2135,F2135)=1,1,0))</f>
        <v/>
      </c>
      <c r="P2135" s="39">
        <f>IF(A2135&amp;B2135&amp;C2135="","",IF(AND(O2135=1,N(G2135)&gt;0),IF(INDEX(pl_ativa,MAX(1,N(G2135)))="Sim",1,0),0))</f>
        <v/>
      </c>
      <c r="Q2135" s="39">
        <f>IF(F2135="","",COUNTIFS(ex_chave_oc,F2135,ex_cancelada,"&lt;&gt;Sim"))</f>
        <v/>
      </c>
      <c r="R2135" s="51">
        <f>IF(P2135="","",IF(AND(P2135=1,N(Q2135)&gt;0),1,0))</f>
        <v/>
      </c>
      <c r="S2135" s="30">
        <f>IF(P2135="","",IF(F2135="","ERRO: data prevista ausente ou inválida",IF(O2135=0,"Duplicada: contada uma vez",IF(N(G2135)=0,"ERRO: tarefa fora do Plano Mestre",IF(P2135=0,"Tarefa retirada do plano: não conta","OK")))))</f>
        <v/>
      </c>
    </row>
    <row r="2136">
      <c r="A2136" s="29" t="n"/>
      <c r="B2136" s="25" t="n"/>
      <c r="C2136" s="49" t="n"/>
      <c r="D2136" s="29" t="n"/>
      <c r="E2136" s="23">
        <f>IF(OR(A2136="",B2136=""),"",A2136&amp;"|"&amp;B2136)</f>
        <v/>
      </c>
      <c r="F2136" s="30">
        <f>IF(OR(E2136="",NOT(ISNUMBER(C2136))),"",E2136&amp;"|"&amp;YEAR(C2136)&amp;"-"&amp;RIGHT("0"&amp;MONTH(C2136),2)&amp;"-"&amp;RIGHT("0"&amp;DAY(C2136),2))</f>
        <v/>
      </c>
      <c r="G2136" s="26">
        <f>IF(E2136="","",IFERROR(MATCH(E2136,pl_chave,0),0))</f>
        <v/>
      </c>
      <c r="H2136" s="23">
        <f>IF(G2136="","",IF(G2136=0,"Tarefa fora do plano",INDEX(pl_tag,G2136)))</f>
        <v/>
      </c>
      <c r="I2136" s="30">
        <f>IF(N(G2136)=0,"",INDEX(pl_atividade,G2136))</f>
        <v/>
      </c>
      <c r="J2136" s="50">
        <f>IF(N(G2136)=0,"",INDEX(pl_especialidade,G2136))</f>
        <v/>
      </c>
      <c r="K2136" s="28">
        <f>IF(N(G2136)=0,"",INDEX(pl_duracao,G2136))</f>
        <v/>
      </c>
      <c r="L2136" s="39">
        <f>IF(ISNUMBER(C2136),YEAR(C2136),"")</f>
        <v/>
      </c>
      <c r="M2136" s="39">
        <f>IF(ISNUMBER(C2136),MONTH(C2136),"")</f>
        <v/>
      </c>
      <c r="N2136" s="23">
        <f>IF(L2136="","",IF(NOT(ISNUMBER(crono_ano)),"Informe o ano",IF(L2136&lt;crono_ano,"Antes do ano",IF(L2136&gt;crono_ano,"Depois do ano","No ano"))))</f>
        <v/>
      </c>
      <c r="O2136" s="39">
        <f>IF(F2136="","",IF(COUNTIF(F$7:F2136,F2136)=1,1,0))</f>
        <v/>
      </c>
      <c r="P2136" s="39">
        <f>IF(A2136&amp;B2136&amp;C2136="","",IF(AND(O2136=1,N(G2136)&gt;0),IF(INDEX(pl_ativa,MAX(1,N(G2136)))="Sim",1,0),0))</f>
        <v/>
      </c>
      <c r="Q2136" s="39">
        <f>IF(F2136="","",COUNTIFS(ex_chave_oc,F2136,ex_cancelada,"&lt;&gt;Sim"))</f>
        <v/>
      </c>
      <c r="R2136" s="51">
        <f>IF(P2136="","",IF(AND(P2136=1,N(Q2136)&gt;0),1,0))</f>
        <v/>
      </c>
      <c r="S2136" s="30">
        <f>IF(P2136="","",IF(F2136="","ERRO: data prevista ausente ou inválida",IF(O2136=0,"Duplicada: contada uma vez",IF(N(G2136)=0,"ERRO: tarefa fora do Plano Mestre",IF(P2136=0,"Tarefa retirada do plano: não conta","OK")))))</f>
        <v/>
      </c>
    </row>
    <row r="2137">
      <c r="A2137" s="29" t="n"/>
      <c r="B2137" s="25" t="n"/>
      <c r="C2137" s="49" t="n"/>
      <c r="D2137" s="29" t="n"/>
      <c r="E2137" s="23">
        <f>IF(OR(A2137="",B2137=""),"",A2137&amp;"|"&amp;B2137)</f>
        <v/>
      </c>
      <c r="F2137" s="30">
        <f>IF(OR(E2137="",NOT(ISNUMBER(C2137))),"",E2137&amp;"|"&amp;YEAR(C2137)&amp;"-"&amp;RIGHT("0"&amp;MONTH(C2137),2)&amp;"-"&amp;RIGHT("0"&amp;DAY(C2137),2))</f>
        <v/>
      </c>
      <c r="G2137" s="26">
        <f>IF(E2137="","",IFERROR(MATCH(E2137,pl_chave,0),0))</f>
        <v/>
      </c>
      <c r="H2137" s="23">
        <f>IF(G2137="","",IF(G2137=0,"Tarefa fora do plano",INDEX(pl_tag,G2137)))</f>
        <v/>
      </c>
      <c r="I2137" s="30">
        <f>IF(N(G2137)=0,"",INDEX(pl_atividade,G2137))</f>
        <v/>
      </c>
      <c r="J2137" s="50">
        <f>IF(N(G2137)=0,"",INDEX(pl_especialidade,G2137))</f>
        <v/>
      </c>
      <c r="K2137" s="28">
        <f>IF(N(G2137)=0,"",INDEX(pl_duracao,G2137))</f>
        <v/>
      </c>
      <c r="L2137" s="39">
        <f>IF(ISNUMBER(C2137),YEAR(C2137),"")</f>
        <v/>
      </c>
      <c r="M2137" s="39">
        <f>IF(ISNUMBER(C2137),MONTH(C2137),"")</f>
        <v/>
      </c>
      <c r="N2137" s="23">
        <f>IF(L2137="","",IF(NOT(ISNUMBER(crono_ano)),"Informe o ano",IF(L2137&lt;crono_ano,"Antes do ano",IF(L2137&gt;crono_ano,"Depois do ano","No ano"))))</f>
        <v/>
      </c>
      <c r="O2137" s="39">
        <f>IF(F2137="","",IF(COUNTIF(F$7:F2137,F2137)=1,1,0))</f>
        <v/>
      </c>
      <c r="P2137" s="39">
        <f>IF(A2137&amp;B2137&amp;C2137="","",IF(AND(O2137=1,N(G2137)&gt;0),IF(INDEX(pl_ativa,MAX(1,N(G2137)))="Sim",1,0),0))</f>
        <v/>
      </c>
      <c r="Q2137" s="39">
        <f>IF(F2137="","",COUNTIFS(ex_chave_oc,F2137,ex_cancelada,"&lt;&gt;Sim"))</f>
        <v/>
      </c>
      <c r="R2137" s="51">
        <f>IF(P2137="","",IF(AND(P2137=1,N(Q2137)&gt;0),1,0))</f>
        <v/>
      </c>
      <c r="S2137" s="30">
        <f>IF(P2137="","",IF(F2137="","ERRO: data prevista ausente ou inválida",IF(O2137=0,"Duplicada: contada uma vez",IF(N(G2137)=0,"ERRO: tarefa fora do Plano Mestre",IF(P2137=0,"Tarefa retirada do plano: não conta","OK")))))</f>
        <v/>
      </c>
    </row>
    <row r="2138">
      <c r="A2138" s="29" t="n"/>
      <c r="B2138" s="25" t="n"/>
      <c r="C2138" s="49" t="n"/>
      <c r="D2138" s="29" t="n"/>
      <c r="E2138" s="23">
        <f>IF(OR(A2138="",B2138=""),"",A2138&amp;"|"&amp;B2138)</f>
        <v/>
      </c>
      <c r="F2138" s="30">
        <f>IF(OR(E2138="",NOT(ISNUMBER(C2138))),"",E2138&amp;"|"&amp;YEAR(C2138)&amp;"-"&amp;RIGHT("0"&amp;MONTH(C2138),2)&amp;"-"&amp;RIGHT("0"&amp;DAY(C2138),2))</f>
        <v/>
      </c>
      <c r="G2138" s="26">
        <f>IF(E2138="","",IFERROR(MATCH(E2138,pl_chave,0),0))</f>
        <v/>
      </c>
      <c r="H2138" s="23">
        <f>IF(G2138="","",IF(G2138=0,"Tarefa fora do plano",INDEX(pl_tag,G2138)))</f>
        <v/>
      </c>
      <c r="I2138" s="30">
        <f>IF(N(G2138)=0,"",INDEX(pl_atividade,G2138))</f>
        <v/>
      </c>
      <c r="J2138" s="50">
        <f>IF(N(G2138)=0,"",INDEX(pl_especialidade,G2138))</f>
        <v/>
      </c>
      <c r="K2138" s="28">
        <f>IF(N(G2138)=0,"",INDEX(pl_duracao,G2138))</f>
        <v/>
      </c>
      <c r="L2138" s="39">
        <f>IF(ISNUMBER(C2138),YEAR(C2138),"")</f>
        <v/>
      </c>
      <c r="M2138" s="39">
        <f>IF(ISNUMBER(C2138),MONTH(C2138),"")</f>
        <v/>
      </c>
      <c r="N2138" s="23">
        <f>IF(L2138="","",IF(NOT(ISNUMBER(crono_ano)),"Informe o ano",IF(L2138&lt;crono_ano,"Antes do ano",IF(L2138&gt;crono_ano,"Depois do ano","No ano"))))</f>
        <v/>
      </c>
      <c r="O2138" s="39">
        <f>IF(F2138="","",IF(COUNTIF(F$7:F2138,F2138)=1,1,0))</f>
        <v/>
      </c>
      <c r="P2138" s="39">
        <f>IF(A2138&amp;B2138&amp;C2138="","",IF(AND(O2138=1,N(G2138)&gt;0),IF(INDEX(pl_ativa,MAX(1,N(G2138)))="Sim",1,0),0))</f>
        <v/>
      </c>
      <c r="Q2138" s="39">
        <f>IF(F2138="","",COUNTIFS(ex_chave_oc,F2138,ex_cancelada,"&lt;&gt;Sim"))</f>
        <v/>
      </c>
      <c r="R2138" s="51">
        <f>IF(P2138="","",IF(AND(P2138=1,N(Q2138)&gt;0),1,0))</f>
        <v/>
      </c>
      <c r="S2138" s="30">
        <f>IF(P2138="","",IF(F2138="","ERRO: data prevista ausente ou inválida",IF(O2138=0,"Duplicada: contada uma vez",IF(N(G2138)=0,"ERRO: tarefa fora do Plano Mestre",IF(P2138=0,"Tarefa retirada do plano: não conta","OK")))))</f>
        <v/>
      </c>
    </row>
    <row r="2139">
      <c r="A2139" s="29" t="n"/>
      <c r="B2139" s="25" t="n"/>
      <c r="C2139" s="49" t="n"/>
      <c r="D2139" s="29" t="n"/>
      <c r="E2139" s="23">
        <f>IF(OR(A2139="",B2139=""),"",A2139&amp;"|"&amp;B2139)</f>
        <v/>
      </c>
      <c r="F2139" s="30">
        <f>IF(OR(E2139="",NOT(ISNUMBER(C2139))),"",E2139&amp;"|"&amp;YEAR(C2139)&amp;"-"&amp;RIGHT("0"&amp;MONTH(C2139),2)&amp;"-"&amp;RIGHT("0"&amp;DAY(C2139),2))</f>
        <v/>
      </c>
      <c r="G2139" s="26">
        <f>IF(E2139="","",IFERROR(MATCH(E2139,pl_chave,0),0))</f>
        <v/>
      </c>
      <c r="H2139" s="23">
        <f>IF(G2139="","",IF(G2139=0,"Tarefa fora do plano",INDEX(pl_tag,G2139)))</f>
        <v/>
      </c>
      <c r="I2139" s="30">
        <f>IF(N(G2139)=0,"",INDEX(pl_atividade,G2139))</f>
        <v/>
      </c>
      <c r="J2139" s="50">
        <f>IF(N(G2139)=0,"",INDEX(pl_especialidade,G2139))</f>
        <v/>
      </c>
      <c r="K2139" s="28">
        <f>IF(N(G2139)=0,"",INDEX(pl_duracao,G2139))</f>
        <v/>
      </c>
      <c r="L2139" s="39">
        <f>IF(ISNUMBER(C2139),YEAR(C2139),"")</f>
        <v/>
      </c>
      <c r="M2139" s="39">
        <f>IF(ISNUMBER(C2139),MONTH(C2139),"")</f>
        <v/>
      </c>
      <c r="N2139" s="23">
        <f>IF(L2139="","",IF(NOT(ISNUMBER(crono_ano)),"Informe o ano",IF(L2139&lt;crono_ano,"Antes do ano",IF(L2139&gt;crono_ano,"Depois do ano","No ano"))))</f>
        <v/>
      </c>
      <c r="O2139" s="39">
        <f>IF(F2139="","",IF(COUNTIF(F$7:F2139,F2139)=1,1,0))</f>
        <v/>
      </c>
      <c r="P2139" s="39">
        <f>IF(A2139&amp;B2139&amp;C2139="","",IF(AND(O2139=1,N(G2139)&gt;0),IF(INDEX(pl_ativa,MAX(1,N(G2139)))="Sim",1,0),0))</f>
        <v/>
      </c>
      <c r="Q2139" s="39">
        <f>IF(F2139="","",COUNTIFS(ex_chave_oc,F2139,ex_cancelada,"&lt;&gt;Sim"))</f>
        <v/>
      </c>
      <c r="R2139" s="51">
        <f>IF(P2139="","",IF(AND(P2139=1,N(Q2139)&gt;0),1,0))</f>
        <v/>
      </c>
      <c r="S2139" s="30">
        <f>IF(P2139="","",IF(F2139="","ERRO: data prevista ausente ou inválida",IF(O2139=0,"Duplicada: contada uma vez",IF(N(G2139)=0,"ERRO: tarefa fora do Plano Mestre",IF(P2139=0,"Tarefa retirada do plano: não conta","OK")))))</f>
        <v/>
      </c>
    </row>
    <row r="2140">
      <c r="A2140" s="29" t="n"/>
      <c r="B2140" s="25" t="n"/>
      <c r="C2140" s="49" t="n"/>
      <c r="D2140" s="29" t="n"/>
      <c r="E2140" s="23">
        <f>IF(OR(A2140="",B2140=""),"",A2140&amp;"|"&amp;B2140)</f>
        <v/>
      </c>
      <c r="F2140" s="30">
        <f>IF(OR(E2140="",NOT(ISNUMBER(C2140))),"",E2140&amp;"|"&amp;YEAR(C2140)&amp;"-"&amp;RIGHT("0"&amp;MONTH(C2140),2)&amp;"-"&amp;RIGHT("0"&amp;DAY(C2140),2))</f>
        <v/>
      </c>
      <c r="G2140" s="26">
        <f>IF(E2140="","",IFERROR(MATCH(E2140,pl_chave,0),0))</f>
        <v/>
      </c>
      <c r="H2140" s="23">
        <f>IF(G2140="","",IF(G2140=0,"Tarefa fora do plano",INDEX(pl_tag,G2140)))</f>
        <v/>
      </c>
      <c r="I2140" s="30">
        <f>IF(N(G2140)=0,"",INDEX(pl_atividade,G2140))</f>
        <v/>
      </c>
      <c r="J2140" s="50">
        <f>IF(N(G2140)=0,"",INDEX(pl_especialidade,G2140))</f>
        <v/>
      </c>
      <c r="K2140" s="28">
        <f>IF(N(G2140)=0,"",INDEX(pl_duracao,G2140))</f>
        <v/>
      </c>
      <c r="L2140" s="39">
        <f>IF(ISNUMBER(C2140),YEAR(C2140),"")</f>
        <v/>
      </c>
      <c r="M2140" s="39">
        <f>IF(ISNUMBER(C2140),MONTH(C2140),"")</f>
        <v/>
      </c>
      <c r="N2140" s="23">
        <f>IF(L2140="","",IF(NOT(ISNUMBER(crono_ano)),"Informe o ano",IF(L2140&lt;crono_ano,"Antes do ano",IF(L2140&gt;crono_ano,"Depois do ano","No ano"))))</f>
        <v/>
      </c>
      <c r="O2140" s="39">
        <f>IF(F2140="","",IF(COUNTIF(F$7:F2140,F2140)=1,1,0))</f>
        <v/>
      </c>
      <c r="P2140" s="39">
        <f>IF(A2140&amp;B2140&amp;C2140="","",IF(AND(O2140=1,N(G2140)&gt;0),IF(INDEX(pl_ativa,MAX(1,N(G2140)))="Sim",1,0),0))</f>
        <v/>
      </c>
      <c r="Q2140" s="39">
        <f>IF(F2140="","",COUNTIFS(ex_chave_oc,F2140,ex_cancelada,"&lt;&gt;Sim"))</f>
        <v/>
      </c>
      <c r="R2140" s="51">
        <f>IF(P2140="","",IF(AND(P2140=1,N(Q2140)&gt;0),1,0))</f>
        <v/>
      </c>
      <c r="S2140" s="30">
        <f>IF(P2140="","",IF(F2140="","ERRO: data prevista ausente ou inválida",IF(O2140=0,"Duplicada: contada uma vez",IF(N(G2140)=0,"ERRO: tarefa fora do Plano Mestre",IF(P2140=0,"Tarefa retirada do plano: não conta","OK")))))</f>
        <v/>
      </c>
    </row>
    <row r="2141">
      <c r="A2141" s="29" t="n"/>
      <c r="B2141" s="25" t="n"/>
      <c r="C2141" s="49" t="n"/>
      <c r="D2141" s="29" t="n"/>
      <c r="E2141" s="23">
        <f>IF(OR(A2141="",B2141=""),"",A2141&amp;"|"&amp;B2141)</f>
        <v/>
      </c>
      <c r="F2141" s="30">
        <f>IF(OR(E2141="",NOT(ISNUMBER(C2141))),"",E2141&amp;"|"&amp;YEAR(C2141)&amp;"-"&amp;RIGHT("0"&amp;MONTH(C2141),2)&amp;"-"&amp;RIGHT("0"&amp;DAY(C2141),2))</f>
        <v/>
      </c>
      <c r="G2141" s="26">
        <f>IF(E2141="","",IFERROR(MATCH(E2141,pl_chave,0),0))</f>
        <v/>
      </c>
      <c r="H2141" s="23">
        <f>IF(G2141="","",IF(G2141=0,"Tarefa fora do plano",INDEX(pl_tag,G2141)))</f>
        <v/>
      </c>
      <c r="I2141" s="30">
        <f>IF(N(G2141)=0,"",INDEX(pl_atividade,G2141))</f>
        <v/>
      </c>
      <c r="J2141" s="50">
        <f>IF(N(G2141)=0,"",INDEX(pl_especialidade,G2141))</f>
        <v/>
      </c>
      <c r="K2141" s="28">
        <f>IF(N(G2141)=0,"",INDEX(pl_duracao,G2141))</f>
        <v/>
      </c>
      <c r="L2141" s="39">
        <f>IF(ISNUMBER(C2141),YEAR(C2141),"")</f>
        <v/>
      </c>
      <c r="M2141" s="39">
        <f>IF(ISNUMBER(C2141),MONTH(C2141),"")</f>
        <v/>
      </c>
      <c r="N2141" s="23">
        <f>IF(L2141="","",IF(NOT(ISNUMBER(crono_ano)),"Informe o ano",IF(L2141&lt;crono_ano,"Antes do ano",IF(L2141&gt;crono_ano,"Depois do ano","No ano"))))</f>
        <v/>
      </c>
      <c r="O2141" s="39">
        <f>IF(F2141="","",IF(COUNTIF(F$7:F2141,F2141)=1,1,0))</f>
        <v/>
      </c>
      <c r="P2141" s="39">
        <f>IF(A2141&amp;B2141&amp;C2141="","",IF(AND(O2141=1,N(G2141)&gt;0),IF(INDEX(pl_ativa,MAX(1,N(G2141)))="Sim",1,0),0))</f>
        <v/>
      </c>
      <c r="Q2141" s="39">
        <f>IF(F2141="","",COUNTIFS(ex_chave_oc,F2141,ex_cancelada,"&lt;&gt;Sim"))</f>
        <v/>
      </c>
      <c r="R2141" s="51">
        <f>IF(P2141="","",IF(AND(P2141=1,N(Q2141)&gt;0),1,0))</f>
        <v/>
      </c>
      <c r="S2141" s="30">
        <f>IF(P2141="","",IF(F2141="","ERRO: data prevista ausente ou inválida",IF(O2141=0,"Duplicada: contada uma vez",IF(N(G2141)=0,"ERRO: tarefa fora do Plano Mestre",IF(P2141=0,"Tarefa retirada do plano: não conta","OK")))))</f>
        <v/>
      </c>
    </row>
    <row r="2142">
      <c r="A2142" s="29" t="n"/>
      <c r="B2142" s="25" t="n"/>
      <c r="C2142" s="49" t="n"/>
      <c r="D2142" s="29" t="n"/>
      <c r="E2142" s="23">
        <f>IF(OR(A2142="",B2142=""),"",A2142&amp;"|"&amp;B2142)</f>
        <v/>
      </c>
      <c r="F2142" s="30">
        <f>IF(OR(E2142="",NOT(ISNUMBER(C2142))),"",E2142&amp;"|"&amp;YEAR(C2142)&amp;"-"&amp;RIGHT("0"&amp;MONTH(C2142),2)&amp;"-"&amp;RIGHT("0"&amp;DAY(C2142),2))</f>
        <v/>
      </c>
      <c r="G2142" s="26">
        <f>IF(E2142="","",IFERROR(MATCH(E2142,pl_chave,0),0))</f>
        <v/>
      </c>
      <c r="H2142" s="23">
        <f>IF(G2142="","",IF(G2142=0,"Tarefa fora do plano",INDEX(pl_tag,G2142)))</f>
        <v/>
      </c>
      <c r="I2142" s="30">
        <f>IF(N(G2142)=0,"",INDEX(pl_atividade,G2142))</f>
        <v/>
      </c>
      <c r="J2142" s="50">
        <f>IF(N(G2142)=0,"",INDEX(pl_especialidade,G2142))</f>
        <v/>
      </c>
      <c r="K2142" s="28">
        <f>IF(N(G2142)=0,"",INDEX(pl_duracao,G2142))</f>
        <v/>
      </c>
      <c r="L2142" s="39">
        <f>IF(ISNUMBER(C2142),YEAR(C2142),"")</f>
        <v/>
      </c>
      <c r="M2142" s="39">
        <f>IF(ISNUMBER(C2142),MONTH(C2142),"")</f>
        <v/>
      </c>
      <c r="N2142" s="23">
        <f>IF(L2142="","",IF(NOT(ISNUMBER(crono_ano)),"Informe o ano",IF(L2142&lt;crono_ano,"Antes do ano",IF(L2142&gt;crono_ano,"Depois do ano","No ano"))))</f>
        <v/>
      </c>
      <c r="O2142" s="39">
        <f>IF(F2142="","",IF(COUNTIF(F$7:F2142,F2142)=1,1,0))</f>
        <v/>
      </c>
      <c r="P2142" s="39">
        <f>IF(A2142&amp;B2142&amp;C2142="","",IF(AND(O2142=1,N(G2142)&gt;0),IF(INDEX(pl_ativa,MAX(1,N(G2142)))="Sim",1,0),0))</f>
        <v/>
      </c>
      <c r="Q2142" s="39">
        <f>IF(F2142="","",COUNTIFS(ex_chave_oc,F2142,ex_cancelada,"&lt;&gt;Sim"))</f>
        <v/>
      </c>
      <c r="R2142" s="51">
        <f>IF(P2142="","",IF(AND(P2142=1,N(Q2142)&gt;0),1,0))</f>
        <v/>
      </c>
      <c r="S2142" s="30">
        <f>IF(P2142="","",IF(F2142="","ERRO: data prevista ausente ou inválida",IF(O2142=0,"Duplicada: contada uma vez",IF(N(G2142)=0,"ERRO: tarefa fora do Plano Mestre",IF(P2142=0,"Tarefa retirada do plano: não conta","OK")))))</f>
        <v/>
      </c>
    </row>
    <row r="2143">
      <c r="A2143" s="29" t="n"/>
      <c r="B2143" s="25" t="n"/>
      <c r="C2143" s="49" t="n"/>
      <c r="D2143" s="29" t="n"/>
      <c r="E2143" s="23">
        <f>IF(OR(A2143="",B2143=""),"",A2143&amp;"|"&amp;B2143)</f>
        <v/>
      </c>
      <c r="F2143" s="30">
        <f>IF(OR(E2143="",NOT(ISNUMBER(C2143))),"",E2143&amp;"|"&amp;YEAR(C2143)&amp;"-"&amp;RIGHT("0"&amp;MONTH(C2143),2)&amp;"-"&amp;RIGHT("0"&amp;DAY(C2143),2))</f>
        <v/>
      </c>
      <c r="G2143" s="26">
        <f>IF(E2143="","",IFERROR(MATCH(E2143,pl_chave,0),0))</f>
        <v/>
      </c>
      <c r="H2143" s="23">
        <f>IF(G2143="","",IF(G2143=0,"Tarefa fora do plano",INDEX(pl_tag,G2143)))</f>
        <v/>
      </c>
      <c r="I2143" s="30">
        <f>IF(N(G2143)=0,"",INDEX(pl_atividade,G2143))</f>
        <v/>
      </c>
      <c r="J2143" s="50">
        <f>IF(N(G2143)=0,"",INDEX(pl_especialidade,G2143))</f>
        <v/>
      </c>
      <c r="K2143" s="28">
        <f>IF(N(G2143)=0,"",INDEX(pl_duracao,G2143))</f>
        <v/>
      </c>
      <c r="L2143" s="39">
        <f>IF(ISNUMBER(C2143),YEAR(C2143),"")</f>
        <v/>
      </c>
      <c r="M2143" s="39">
        <f>IF(ISNUMBER(C2143),MONTH(C2143),"")</f>
        <v/>
      </c>
      <c r="N2143" s="23">
        <f>IF(L2143="","",IF(NOT(ISNUMBER(crono_ano)),"Informe o ano",IF(L2143&lt;crono_ano,"Antes do ano",IF(L2143&gt;crono_ano,"Depois do ano","No ano"))))</f>
        <v/>
      </c>
      <c r="O2143" s="39">
        <f>IF(F2143="","",IF(COUNTIF(F$7:F2143,F2143)=1,1,0))</f>
        <v/>
      </c>
      <c r="P2143" s="39">
        <f>IF(A2143&amp;B2143&amp;C2143="","",IF(AND(O2143=1,N(G2143)&gt;0),IF(INDEX(pl_ativa,MAX(1,N(G2143)))="Sim",1,0),0))</f>
        <v/>
      </c>
      <c r="Q2143" s="39">
        <f>IF(F2143="","",COUNTIFS(ex_chave_oc,F2143,ex_cancelada,"&lt;&gt;Sim"))</f>
        <v/>
      </c>
      <c r="R2143" s="51">
        <f>IF(P2143="","",IF(AND(P2143=1,N(Q2143)&gt;0),1,0))</f>
        <v/>
      </c>
      <c r="S2143" s="30">
        <f>IF(P2143="","",IF(F2143="","ERRO: data prevista ausente ou inválida",IF(O2143=0,"Duplicada: contada uma vez",IF(N(G2143)=0,"ERRO: tarefa fora do Plano Mestre",IF(P2143=0,"Tarefa retirada do plano: não conta","OK")))))</f>
        <v/>
      </c>
    </row>
    <row r="2144">
      <c r="A2144" s="29" t="n"/>
      <c r="B2144" s="25" t="n"/>
      <c r="C2144" s="49" t="n"/>
      <c r="D2144" s="29" t="n"/>
      <c r="E2144" s="23">
        <f>IF(OR(A2144="",B2144=""),"",A2144&amp;"|"&amp;B2144)</f>
        <v/>
      </c>
      <c r="F2144" s="30">
        <f>IF(OR(E2144="",NOT(ISNUMBER(C2144))),"",E2144&amp;"|"&amp;YEAR(C2144)&amp;"-"&amp;RIGHT("0"&amp;MONTH(C2144),2)&amp;"-"&amp;RIGHT("0"&amp;DAY(C2144),2))</f>
        <v/>
      </c>
      <c r="G2144" s="26">
        <f>IF(E2144="","",IFERROR(MATCH(E2144,pl_chave,0),0))</f>
        <v/>
      </c>
      <c r="H2144" s="23">
        <f>IF(G2144="","",IF(G2144=0,"Tarefa fora do plano",INDEX(pl_tag,G2144)))</f>
        <v/>
      </c>
      <c r="I2144" s="30">
        <f>IF(N(G2144)=0,"",INDEX(pl_atividade,G2144))</f>
        <v/>
      </c>
      <c r="J2144" s="50">
        <f>IF(N(G2144)=0,"",INDEX(pl_especialidade,G2144))</f>
        <v/>
      </c>
      <c r="K2144" s="28">
        <f>IF(N(G2144)=0,"",INDEX(pl_duracao,G2144))</f>
        <v/>
      </c>
      <c r="L2144" s="39">
        <f>IF(ISNUMBER(C2144),YEAR(C2144),"")</f>
        <v/>
      </c>
      <c r="M2144" s="39">
        <f>IF(ISNUMBER(C2144),MONTH(C2144),"")</f>
        <v/>
      </c>
      <c r="N2144" s="23">
        <f>IF(L2144="","",IF(NOT(ISNUMBER(crono_ano)),"Informe o ano",IF(L2144&lt;crono_ano,"Antes do ano",IF(L2144&gt;crono_ano,"Depois do ano","No ano"))))</f>
        <v/>
      </c>
      <c r="O2144" s="39">
        <f>IF(F2144="","",IF(COUNTIF(F$7:F2144,F2144)=1,1,0))</f>
        <v/>
      </c>
      <c r="P2144" s="39">
        <f>IF(A2144&amp;B2144&amp;C2144="","",IF(AND(O2144=1,N(G2144)&gt;0),IF(INDEX(pl_ativa,MAX(1,N(G2144)))="Sim",1,0),0))</f>
        <v/>
      </c>
      <c r="Q2144" s="39">
        <f>IF(F2144="","",COUNTIFS(ex_chave_oc,F2144,ex_cancelada,"&lt;&gt;Sim"))</f>
        <v/>
      </c>
      <c r="R2144" s="51">
        <f>IF(P2144="","",IF(AND(P2144=1,N(Q2144)&gt;0),1,0))</f>
        <v/>
      </c>
      <c r="S2144" s="30">
        <f>IF(P2144="","",IF(F2144="","ERRO: data prevista ausente ou inválida",IF(O2144=0,"Duplicada: contada uma vez",IF(N(G2144)=0,"ERRO: tarefa fora do Plano Mestre",IF(P2144=0,"Tarefa retirada do plano: não conta","OK")))))</f>
        <v/>
      </c>
    </row>
    <row r="2145">
      <c r="A2145" s="29" t="n"/>
      <c r="B2145" s="25" t="n"/>
      <c r="C2145" s="49" t="n"/>
      <c r="D2145" s="29" t="n"/>
      <c r="E2145" s="23">
        <f>IF(OR(A2145="",B2145=""),"",A2145&amp;"|"&amp;B2145)</f>
        <v/>
      </c>
      <c r="F2145" s="30">
        <f>IF(OR(E2145="",NOT(ISNUMBER(C2145))),"",E2145&amp;"|"&amp;YEAR(C2145)&amp;"-"&amp;RIGHT("0"&amp;MONTH(C2145),2)&amp;"-"&amp;RIGHT("0"&amp;DAY(C2145),2))</f>
        <v/>
      </c>
      <c r="G2145" s="26">
        <f>IF(E2145="","",IFERROR(MATCH(E2145,pl_chave,0),0))</f>
        <v/>
      </c>
      <c r="H2145" s="23">
        <f>IF(G2145="","",IF(G2145=0,"Tarefa fora do plano",INDEX(pl_tag,G2145)))</f>
        <v/>
      </c>
      <c r="I2145" s="30">
        <f>IF(N(G2145)=0,"",INDEX(pl_atividade,G2145))</f>
        <v/>
      </c>
      <c r="J2145" s="50">
        <f>IF(N(G2145)=0,"",INDEX(pl_especialidade,G2145))</f>
        <v/>
      </c>
      <c r="K2145" s="28">
        <f>IF(N(G2145)=0,"",INDEX(pl_duracao,G2145))</f>
        <v/>
      </c>
      <c r="L2145" s="39">
        <f>IF(ISNUMBER(C2145),YEAR(C2145),"")</f>
        <v/>
      </c>
      <c r="M2145" s="39">
        <f>IF(ISNUMBER(C2145),MONTH(C2145),"")</f>
        <v/>
      </c>
      <c r="N2145" s="23">
        <f>IF(L2145="","",IF(NOT(ISNUMBER(crono_ano)),"Informe o ano",IF(L2145&lt;crono_ano,"Antes do ano",IF(L2145&gt;crono_ano,"Depois do ano","No ano"))))</f>
        <v/>
      </c>
      <c r="O2145" s="39">
        <f>IF(F2145="","",IF(COUNTIF(F$7:F2145,F2145)=1,1,0))</f>
        <v/>
      </c>
      <c r="P2145" s="39">
        <f>IF(A2145&amp;B2145&amp;C2145="","",IF(AND(O2145=1,N(G2145)&gt;0),IF(INDEX(pl_ativa,MAX(1,N(G2145)))="Sim",1,0),0))</f>
        <v/>
      </c>
      <c r="Q2145" s="39">
        <f>IF(F2145="","",COUNTIFS(ex_chave_oc,F2145,ex_cancelada,"&lt;&gt;Sim"))</f>
        <v/>
      </c>
      <c r="R2145" s="51">
        <f>IF(P2145="","",IF(AND(P2145=1,N(Q2145)&gt;0),1,0))</f>
        <v/>
      </c>
      <c r="S2145" s="30">
        <f>IF(P2145="","",IF(F2145="","ERRO: data prevista ausente ou inválida",IF(O2145=0,"Duplicada: contada uma vez",IF(N(G2145)=0,"ERRO: tarefa fora do Plano Mestre",IF(P2145=0,"Tarefa retirada do plano: não conta","OK")))))</f>
        <v/>
      </c>
    </row>
    <row r="2146">
      <c r="A2146" s="29" t="n"/>
      <c r="B2146" s="25" t="n"/>
      <c r="C2146" s="49" t="n"/>
      <c r="D2146" s="29" t="n"/>
      <c r="E2146" s="23">
        <f>IF(OR(A2146="",B2146=""),"",A2146&amp;"|"&amp;B2146)</f>
        <v/>
      </c>
      <c r="F2146" s="30">
        <f>IF(OR(E2146="",NOT(ISNUMBER(C2146))),"",E2146&amp;"|"&amp;YEAR(C2146)&amp;"-"&amp;RIGHT("0"&amp;MONTH(C2146),2)&amp;"-"&amp;RIGHT("0"&amp;DAY(C2146),2))</f>
        <v/>
      </c>
      <c r="G2146" s="26">
        <f>IF(E2146="","",IFERROR(MATCH(E2146,pl_chave,0),0))</f>
        <v/>
      </c>
      <c r="H2146" s="23">
        <f>IF(G2146="","",IF(G2146=0,"Tarefa fora do plano",INDEX(pl_tag,G2146)))</f>
        <v/>
      </c>
      <c r="I2146" s="30">
        <f>IF(N(G2146)=0,"",INDEX(pl_atividade,G2146))</f>
        <v/>
      </c>
      <c r="J2146" s="50">
        <f>IF(N(G2146)=0,"",INDEX(pl_especialidade,G2146))</f>
        <v/>
      </c>
      <c r="K2146" s="28">
        <f>IF(N(G2146)=0,"",INDEX(pl_duracao,G2146))</f>
        <v/>
      </c>
      <c r="L2146" s="39">
        <f>IF(ISNUMBER(C2146),YEAR(C2146),"")</f>
        <v/>
      </c>
      <c r="M2146" s="39">
        <f>IF(ISNUMBER(C2146),MONTH(C2146),"")</f>
        <v/>
      </c>
      <c r="N2146" s="23">
        <f>IF(L2146="","",IF(NOT(ISNUMBER(crono_ano)),"Informe o ano",IF(L2146&lt;crono_ano,"Antes do ano",IF(L2146&gt;crono_ano,"Depois do ano","No ano"))))</f>
        <v/>
      </c>
      <c r="O2146" s="39">
        <f>IF(F2146="","",IF(COUNTIF(F$7:F2146,F2146)=1,1,0))</f>
        <v/>
      </c>
      <c r="P2146" s="39">
        <f>IF(A2146&amp;B2146&amp;C2146="","",IF(AND(O2146=1,N(G2146)&gt;0),IF(INDEX(pl_ativa,MAX(1,N(G2146)))="Sim",1,0),0))</f>
        <v/>
      </c>
      <c r="Q2146" s="39">
        <f>IF(F2146="","",COUNTIFS(ex_chave_oc,F2146,ex_cancelada,"&lt;&gt;Sim"))</f>
        <v/>
      </c>
      <c r="R2146" s="51">
        <f>IF(P2146="","",IF(AND(P2146=1,N(Q2146)&gt;0),1,0))</f>
        <v/>
      </c>
      <c r="S2146" s="30">
        <f>IF(P2146="","",IF(F2146="","ERRO: data prevista ausente ou inválida",IF(O2146=0,"Duplicada: contada uma vez",IF(N(G2146)=0,"ERRO: tarefa fora do Plano Mestre",IF(P2146=0,"Tarefa retirada do plano: não conta","OK")))))</f>
        <v/>
      </c>
    </row>
    <row r="2147">
      <c r="A2147" s="29" t="n"/>
      <c r="B2147" s="25" t="n"/>
      <c r="C2147" s="49" t="n"/>
      <c r="D2147" s="29" t="n"/>
      <c r="E2147" s="23">
        <f>IF(OR(A2147="",B2147=""),"",A2147&amp;"|"&amp;B2147)</f>
        <v/>
      </c>
      <c r="F2147" s="30">
        <f>IF(OR(E2147="",NOT(ISNUMBER(C2147))),"",E2147&amp;"|"&amp;YEAR(C2147)&amp;"-"&amp;RIGHT("0"&amp;MONTH(C2147),2)&amp;"-"&amp;RIGHT("0"&amp;DAY(C2147),2))</f>
        <v/>
      </c>
      <c r="G2147" s="26">
        <f>IF(E2147="","",IFERROR(MATCH(E2147,pl_chave,0),0))</f>
        <v/>
      </c>
      <c r="H2147" s="23">
        <f>IF(G2147="","",IF(G2147=0,"Tarefa fora do plano",INDEX(pl_tag,G2147)))</f>
        <v/>
      </c>
      <c r="I2147" s="30">
        <f>IF(N(G2147)=0,"",INDEX(pl_atividade,G2147))</f>
        <v/>
      </c>
      <c r="J2147" s="50">
        <f>IF(N(G2147)=0,"",INDEX(pl_especialidade,G2147))</f>
        <v/>
      </c>
      <c r="K2147" s="28">
        <f>IF(N(G2147)=0,"",INDEX(pl_duracao,G2147))</f>
        <v/>
      </c>
      <c r="L2147" s="39">
        <f>IF(ISNUMBER(C2147),YEAR(C2147),"")</f>
        <v/>
      </c>
      <c r="M2147" s="39">
        <f>IF(ISNUMBER(C2147),MONTH(C2147),"")</f>
        <v/>
      </c>
      <c r="N2147" s="23">
        <f>IF(L2147="","",IF(NOT(ISNUMBER(crono_ano)),"Informe o ano",IF(L2147&lt;crono_ano,"Antes do ano",IF(L2147&gt;crono_ano,"Depois do ano","No ano"))))</f>
        <v/>
      </c>
      <c r="O2147" s="39">
        <f>IF(F2147="","",IF(COUNTIF(F$7:F2147,F2147)=1,1,0))</f>
        <v/>
      </c>
      <c r="P2147" s="39">
        <f>IF(A2147&amp;B2147&amp;C2147="","",IF(AND(O2147=1,N(G2147)&gt;0),IF(INDEX(pl_ativa,MAX(1,N(G2147)))="Sim",1,0),0))</f>
        <v/>
      </c>
      <c r="Q2147" s="39">
        <f>IF(F2147="","",COUNTIFS(ex_chave_oc,F2147,ex_cancelada,"&lt;&gt;Sim"))</f>
        <v/>
      </c>
      <c r="R2147" s="51">
        <f>IF(P2147="","",IF(AND(P2147=1,N(Q2147)&gt;0),1,0))</f>
        <v/>
      </c>
      <c r="S2147" s="30">
        <f>IF(P2147="","",IF(F2147="","ERRO: data prevista ausente ou inválida",IF(O2147=0,"Duplicada: contada uma vez",IF(N(G2147)=0,"ERRO: tarefa fora do Plano Mestre",IF(P2147=0,"Tarefa retirada do plano: não conta","OK")))))</f>
        <v/>
      </c>
    </row>
    <row r="2148">
      <c r="A2148" s="29" t="n"/>
      <c r="B2148" s="25" t="n"/>
      <c r="C2148" s="49" t="n"/>
      <c r="D2148" s="29" t="n"/>
      <c r="E2148" s="23">
        <f>IF(OR(A2148="",B2148=""),"",A2148&amp;"|"&amp;B2148)</f>
        <v/>
      </c>
      <c r="F2148" s="30">
        <f>IF(OR(E2148="",NOT(ISNUMBER(C2148))),"",E2148&amp;"|"&amp;YEAR(C2148)&amp;"-"&amp;RIGHT("0"&amp;MONTH(C2148),2)&amp;"-"&amp;RIGHT("0"&amp;DAY(C2148),2))</f>
        <v/>
      </c>
      <c r="G2148" s="26">
        <f>IF(E2148="","",IFERROR(MATCH(E2148,pl_chave,0),0))</f>
        <v/>
      </c>
      <c r="H2148" s="23">
        <f>IF(G2148="","",IF(G2148=0,"Tarefa fora do plano",INDEX(pl_tag,G2148)))</f>
        <v/>
      </c>
      <c r="I2148" s="30">
        <f>IF(N(G2148)=0,"",INDEX(pl_atividade,G2148))</f>
        <v/>
      </c>
      <c r="J2148" s="50">
        <f>IF(N(G2148)=0,"",INDEX(pl_especialidade,G2148))</f>
        <v/>
      </c>
      <c r="K2148" s="28">
        <f>IF(N(G2148)=0,"",INDEX(pl_duracao,G2148))</f>
        <v/>
      </c>
      <c r="L2148" s="39">
        <f>IF(ISNUMBER(C2148),YEAR(C2148),"")</f>
        <v/>
      </c>
      <c r="M2148" s="39">
        <f>IF(ISNUMBER(C2148),MONTH(C2148),"")</f>
        <v/>
      </c>
      <c r="N2148" s="23">
        <f>IF(L2148="","",IF(NOT(ISNUMBER(crono_ano)),"Informe o ano",IF(L2148&lt;crono_ano,"Antes do ano",IF(L2148&gt;crono_ano,"Depois do ano","No ano"))))</f>
        <v/>
      </c>
      <c r="O2148" s="39">
        <f>IF(F2148="","",IF(COUNTIF(F$7:F2148,F2148)=1,1,0))</f>
        <v/>
      </c>
      <c r="P2148" s="39">
        <f>IF(A2148&amp;B2148&amp;C2148="","",IF(AND(O2148=1,N(G2148)&gt;0),IF(INDEX(pl_ativa,MAX(1,N(G2148)))="Sim",1,0),0))</f>
        <v/>
      </c>
      <c r="Q2148" s="39">
        <f>IF(F2148="","",COUNTIFS(ex_chave_oc,F2148,ex_cancelada,"&lt;&gt;Sim"))</f>
        <v/>
      </c>
      <c r="R2148" s="51">
        <f>IF(P2148="","",IF(AND(P2148=1,N(Q2148)&gt;0),1,0))</f>
        <v/>
      </c>
      <c r="S2148" s="30">
        <f>IF(P2148="","",IF(F2148="","ERRO: data prevista ausente ou inválida",IF(O2148=0,"Duplicada: contada uma vez",IF(N(G2148)=0,"ERRO: tarefa fora do Plano Mestre",IF(P2148=0,"Tarefa retirada do plano: não conta","OK")))))</f>
        <v/>
      </c>
    </row>
    <row r="2149">
      <c r="A2149" s="29" t="n"/>
      <c r="B2149" s="25" t="n"/>
      <c r="C2149" s="49" t="n"/>
      <c r="D2149" s="29" t="n"/>
      <c r="E2149" s="23">
        <f>IF(OR(A2149="",B2149=""),"",A2149&amp;"|"&amp;B2149)</f>
        <v/>
      </c>
      <c r="F2149" s="30">
        <f>IF(OR(E2149="",NOT(ISNUMBER(C2149))),"",E2149&amp;"|"&amp;YEAR(C2149)&amp;"-"&amp;RIGHT("0"&amp;MONTH(C2149),2)&amp;"-"&amp;RIGHT("0"&amp;DAY(C2149),2))</f>
        <v/>
      </c>
      <c r="G2149" s="26">
        <f>IF(E2149="","",IFERROR(MATCH(E2149,pl_chave,0),0))</f>
        <v/>
      </c>
      <c r="H2149" s="23">
        <f>IF(G2149="","",IF(G2149=0,"Tarefa fora do plano",INDEX(pl_tag,G2149)))</f>
        <v/>
      </c>
      <c r="I2149" s="30">
        <f>IF(N(G2149)=0,"",INDEX(pl_atividade,G2149))</f>
        <v/>
      </c>
      <c r="J2149" s="50">
        <f>IF(N(G2149)=0,"",INDEX(pl_especialidade,G2149))</f>
        <v/>
      </c>
      <c r="K2149" s="28">
        <f>IF(N(G2149)=0,"",INDEX(pl_duracao,G2149))</f>
        <v/>
      </c>
      <c r="L2149" s="39">
        <f>IF(ISNUMBER(C2149),YEAR(C2149),"")</f>
        <v/>
      </c>
      <c r="M2149" s="39">
        <f>IF(ISNUMBER(C2149),MONTH(C2149),"")</f>
        <v/>
      </c>
      <c r="N2149" s="23">
        <f>IF(L2149="","",IF(NOT(ISNUMBER(crono_ano)),"Informe o ano",IF(L2149&lt;crono_ano,"Antes do ano",IF(L2149&gt;crono_ano,"Depois do ano","No ano"))))</f>
        <v/>
      </c>
      <c r="O2149" s="39">
        <f>IF(F2149="","",IF(COUNTIF(F$7:F2149,F2149)=1,1,0))</f>
        <v/>
      </c>
      <c r="P2149" s="39">
        <f>IF(A2149&amp;B2149&amp;C2149="","",IF(AND(O2149=1,N(G2149)&gt;0),IF(INDEX(pl_ativa,MAX(1,N(G2149)))="Sim",1,0),0))</f>
        <v/>
      </c>
      <c r="Q2149" s="39">
        <f>IF(F2149="","",COUNTIFS(ex_chave_oc,F2149,ex_cancelada,"&lt;&gt;Sim"))</f>
        <v/>
      </c>
      <c r="R2149" s="51">
        <f>IF(P2149="","",IF(AND(P2149=1,N(Q2149)&gt;0),1,0))</f>
        <v/>
      </c>
      <c r="S2149" s="30">
        <f>IF(P2149="","",IF(F2149="","ERRO: data prevista ausente ou inválida",IF(O2149=0,"Duplicada: contada uma vez",IF(N(G2149)=0,"ERRO: tarefa fora do Plano Mestre",IF(P2149=0,"Tarefa retirada do plano: não conta","OK")))))</f>
        <v/>
      </c>
    </row>
    <row r="2150">
      <c r="A2150" s="29" t="n"/>
      <c r="B2150" s="25" t="n"/>
      <c r="C2150" s="49" t="n"/>
      <c r="D2150" s="29" t="n"/>
      <c r="E2150" s="23">
        <f>IF(OR(A2150="",B2150=""),"",A2150&amp;"|"&amp;B2150)</f>
        <v/>
      </c>
      <c r="F2150" s="30">
        <f>IF(OR(E2150="",NOT(ISNUMBER(C2150))),"",E2150&amp;"|"&amp;YEAR(C2150)&amp;"-"&amp;RIGHT("0"&amp;MONTH(C2150),2)&amp;"-"&amp;RIGHT("0"&amp;DAY(C2150),2))</f>
        <v/>
      </c>
      <c r="G2150" s="26">
        <f>IF(E2150="","",IFERROR(MATCH(E2150,pl_chave,0),0))</f>
        <v/>
      </c>
      <c r="H2150" s="23">
        <f>IF(G2150="","",IF(G2150=0,"Tarefa fora do plano",INDEX(pl_tag,G2150)))</f>
        <v/>
      </c>
      <c r="I2150" s="30">
        <f>IF(N(G2150)=0,"",INDEX(pl_atividade,G2150))</f>
        <v/>
      </c>
      <c r="J2150" s="50">
        <f>IF(N(G2150)=0,"",INDEX(pl_especialidade,G2150))</f>
        <v/>
      </c>
      <c r="K2150" s="28">
        <f>IF(N(G2150)=0,"",INDEX(pl_duracao,G2150))</f>
        <v/>
      </c>
      <c r="L2150" s="39">
        <f>IF(ISNUMBER(C2150),YEAR(C2150),"")</f>
        <v/>
      </c>
      <c r="M2150" s="39">
        <f>IF(ISNUMBER(C2150),MONTH(C2150),"")</f>
        <v/>
      </c>
      <c r="N2150" s="23">
        <f>IF(L2150="","",IF(NOT(ISNUMBER(crono_ano)),"Informe o ano",IF(L2150&lt;crono_ano,"Antes do ano",IF(L2150&gt;crono_ano,"Depois do ano","No ano"))))</f>
        <v/>
      </c>
      <c r="O2150" s="39">
        <f>IF(F2150="","",IF(COUNTIF(F$7:F2150,F2150)=1,1,0))</f>
        <v/>
      </c>
      <c r="P2150" s="39">
        <f>IF(A2150&amp;B2150&amp;C2150="","",IF(AND(O2150=1,N(G2150)&gt;0),IF(INDEX(pl_ativa,MAX(1,N(G2150)))="Sim",1,0),0))</f>
        <v/>
      </c>
      <c r="Q2150" s="39">
        <f>IF(F2150="","",COUNTIFS(ex_chave_oc,F2150,ex_cancelada,"&lt;&gt;Sim"))</f>
        <v/>
      </c>
      <c r="R2150" s="51">
        <f>IF(P2150="","",IF(AND(P2150=1,N(Q2150)&gt;0),1,0))</f>
        <v/>
      </c>
      <c r="S2150" s="30">
        <f>IF(P2150="","",IF(F2150="","ERRO: data prevista ausente ou inválida",IF(O2150=0,"Duplicada: contada uma vez",IF(N(G2150)=0,"ERRO: tarefa fora do Plano Mestre",IF(P2150=0,"Tarefa retirada do plano: não conta","OK")))))</f>
        <v/>
      </c>
    </row>
    <row r="2151">
      <c r="A2151" s="29" t="n"/>
      <c r="B2151" s="25" t="n"/>
      <c r="C2151" s="49" t="n"/>
      <c r="D2151" s="29" t="n"/>
      <c r="E2151" s="23">
        <f>IF(OR(A2151="",B2151=""),"",A2151&amp;"|"&amp;B2151)</f>
        <v/>
      </c>
      <c r="F2151" s="30">
        <f>IF(OR(E2151="",NOT(ISNUMBER(C2151))),"",E2151&amp;"|"&amp;YEAR(C2151)&amp;"-"&amp;RIGHT("0"&amp;MONTH(C2151),2)&amp;"-"&amp;RIGHT("0"&amp;DAY(C2151),2))</f>
        <v/>
      </c>
      <c r="G2151" s="26">
        <f>IF(E2151="","",IFERROR(MATCH(E2151,pl_chave,0),0))</f>
        <v/>
      </c>
      <c r="H2151" s="23">
        <f>IF(G2151="","",IF(G2151=0,"Tarefa fora do plano",INDEX(pl_tag,G2151)))</f>
        <v/>
      </c>
      <c r="I2151" s="30">
        <f>IF(N(G2151)=0,"",INDEX(pl_atividade,G2151))</f>
        <v/>
      </c>
      <c r="J2151" s="50">
        <f>IF(N(G2151)=0,"",INDEX(pl_especialidade,G2151))</f>
        <v/>
      </c>
      <c r="K2151" s="28">
        <f>IF(N(G2151)=0,"",INDEX(pl_duracao,G2151))</f>
        <v/>
      </c>
      <c r="L2151" s="39">
        <f>IF(ISNUMBER(C2151),YEAR(C2151),"")</f>
        <v/>
      </c>
      <c r="M2151" s="39">
        <f>IF(ISNUMBER(C2151),MONTH(C2151),"")</f>
        <v/>
      </c>
      <c r="N2151" s="23">
        <f>IF(L2151="","",IF(NOT(ISNUMBER(crono_ano)),"Informe o ano",IF(L2151&lt;crono_ano,"Antes do ano",IF(L2151&gt;crono_ano,"Depois do ano","No ano"))))</f>
        <v/>
      </c>
      <c r="O2151" s="39">
        <f>IF(F2151="","",IF(COUNTIF(F$7:F2151,F2151)=1,1,0))</f>
        <v/>
      </c>
      <c r="P2151" s="39">
        <f>IF(A2151&amp;B2151&amp;C2151="","",IF(AND(O2151=1,N(G2151)&gt;0),IF(INDEX(pl_ativa,MAX(1,N(G2151)))="Sim",1,0),0))</f>
        <v/>
      </c>
      <c r="Q2151" s="39">
        <f>IF(F2151="","",COUNTIFS(ex_chave_oc,F2151,ex_cancelada,"&lt;&gt;Sim"))</f>
        <v/>
      </c>
      <c r="R2151" s="51">
        <f>IF(P2151="","",IF(AND(P2151=1,N(Q2151)&gt;0),1,0))</f>
        <v/>
      </c>
      <c r="S2151" s="30">
        <f>IF(P2151="","",IF(F2151="","ERRO: data prevista ausente ou inválida",IF(O2151=0,"Duplicada: contada uma vez",IF(N(G2151)=0,"ERRO: tarefa fora do Plano Mestre",IF(P2151=0,"Tarefa retirada do plano: não conta","OK")))))</f>
        <v/>
      </c>
    </row>
    <row r="2152">
      <c r="A2152" s="29" t="n"/>
      <c r="B2152" s="25" t="n"/>
      <c r="C2152" s="49" t="n"/>
      <c r="D2152" s="29" t="n"/>
      <c r="E2152" s="23">
        <f>IF(OR(A2152="",B2152=""),"",A2152&amp;"|"&amp;B2152)</f>
        <v/>
      </c>
      <c r="F2152" s="30">
        <f>IF(OR(E2152="",NOT(ISNUMBER(C2152))),"",E2152&amp;"|"&amp;YEAR(C2152)&amp;"-"&amp;RIGHT("0"&amp;MONTH(C2152),2)&amp;"-"&amp;RIGHT("0"&amp;DAY(C2152),2))</f>
        <v/>
      </c>
      <c r="G2152" s="26">
        <f>IF(E2152="","",IFERROR(MATCH(E2152,pl_chave,0),0))</f>
        <v/>
      </c>
      <c r="H2152" s="23">
        <f>IF(G2152="","",IF(G2152=0,"Tarefa fora do plano",INDEX(pl_tag,G2152)))</f>
        <v/>
      </c>
      <c r="I2152" s="30">
        <f>IF(N(G2152)=0,"",INDEX(pl_atividade,G2152))</f>
        <v/>
      </c>
      <c r="J2152" s="50">
        <f>IF(N(G2152)=0,"",INDEX(pl_especialidade,G2152))</f>
        <v/>
      </c>
      <c r="K2152" s="28">
        <f>IF(N(G2152)=0,"",INDEX(pl_duracao,G2152))</f>
        <v/>
      </c>
      <c r="L2152" s="39">
        <f>IF(ISNUMBER(C2152),YEAR(C2152),"")</f>
        <v/>
      </c>
      <c r="M2152" s="39">
        <f>IF(ISNUMBER(C2152),MONTH(C2152),"")</f>
        <v/>
      </c>
      <c r="N2152" s="23">
        <f>IF(L2152="","",IF(NOT(ISNUMBER(crono_ano)),"Informe o ano",IF(L2152&lt;crono_ano,"Antes do ano",IF(L2152&gt;crono_ano,"Depois do ano","No ano"))))</f>
        <v/>
      </c>
      <c r="O2152" s="39">
        <f>IF(F2152="","",IF(COUNTIF(F$7:F2152,F2152)=1,1,0))</f>
        <v/>
      </c>
      <c r="P2152" s="39">
        <f>IF(A2152&amp;B2152&amp;C2152="","",IF(AND(O2152=1,N(G2152)&gt;0),IF(INDEX(pl_ativa,MAX(1,N(G2152)))="Sim",1,0),0))</f>
        <v/>
      </c>
      <c r="Q2152" s="39">
        <f>IF(F2152="","",COUNTIFS(ex_chave_oc,F2152,ex_cancelada,"&lt;&gt;Sim"))</f>
        <v/>
      </c>
      <c r="R2152" s="51">
        <f>IF(P2152="","",IF(AND(P2152=1,N(Q2152)&gt;0),1,0))</f>
        <v/>
      </c>
      <c r="S2152" s="30">
        <f>IF(P2152="","",IF(F2152="","ERRO: data prevista ausente ou inválida",IF(O2152=0,"Duplicada: contada uma vez",IF(N(G2152)=0,"ERRO: tarefa fora do Plano Mestre",IF(P2152=0,"Tarefa retirada do plano: não conta","OK")))))</f>
        <v/>
      </c>
    </row>
    <row r="2153">
      <c r="A2153" s="29" t="n"/>
      <c r="B2153" s="25" t="n"/>
      <c r="C2153" s="49" t="n"/>
      <c r="D2153" s="29" t="n"/>
      <c r="E2153" s="23">
        <f>IF(OR(A2153="",B2153=""),"",A2153&amp;"|"&amp;B2153)</f>
        <v/>
      </c>
      <c r="F2153" s="30">
        <f>IF(OR(E2153="",NOT(ISNUMBER(C2153))),"",E2153&amp;"|"&amp;YEAR(C2153)&amp;"-"&amp;RIGHT("0"&amp;MONTH(C2153),2)&amp;"-"&amp;RIGHT("0"&amp;DAY(C2153),2))</f>
        <v/>
      </c>
      <c r="G2153" s="26">
        <f>IF(E2153="","",IFERROR(MATCH(E2153,pl_chave,0),0))</f>
        <v/>
      </c>
      <c r="H2153" s="23">
        <f>IF(G2153="","",IF(G2153=0,"Tarefa fora do plano",INDEX(pl_tag,G2153)))</f>
        <v/>
      </c>
      <c r="I2153" s="30">
        <f>IF(N(G2153)=0,"",INDEX(pl_atividade,G2153))</f>
        <v/>
      </c>
      <c r="J2153" s="50">
        <f>IF(N(G2153)=0,"",INDEX(pl_especialidade,G2153))</f>
        <v/>
      </c>
      <c r="K2153" s="28">
        <f>IF(N(G2153)=0,"",INDEX(pl_duracao,G2153))</f>
        <v/>
      </c>
      <c r="L2153" s="39">
        <f>IF(ISNUMBER(C2153),YEAR(C2153),"")</f>
        <v/>
      </c>
      <c r="M2153" s="39">
        <f>IF(ISNUMBER(C2153),MONTH(C2153),"")</f>
        <v/>
      </c>
      <c r="N2153" s="23">
        <f>IF(L2153="","",IF(NOT(ISNUMBER(crono_ano)),"Informe o ano",IF(L2153&lt;crono_ano,"Antes do ano",IF(L2153&gt;crono_ano,"Depois do ano","No ano"))))</f>
        <v/>
      </c>
      <c r="O2153" s="39">
        <f>IF(F2153="","",IF(COUNTIF(F$7:F2153,F2153)=1,1,0))</f>
        <v/>
      </c>
      <c r="P2153" s="39">
        <f>IF(A2153&amp;B2153&amp;C2153="","",IF(AND(O2153=1,N(G2153)&gt;0),IF(INDEX(pl_ativa,MAX(1,N(G2153)))="Sim",1,0),0))</f>
        <v/>
      </c>
      <c r="Q2153" s="39">
        <f>IF(F2153="","",COUNTIFS(ex_chave_oc,F2153,ex_cancelada,"&lt;&gt;Sim"))</f>
        <v/>
      </c>
      <c r="R2153" s="51">
        <f>IF(P2153="","",IF(AND(P2153=1,N(Q2153)&gt;0),1,0))</f>
        <v/>
      </c>
      <c r="S2153" s="30">
        <f>IF(P2153="","",IF(F2153="","ERRO: data prevista ausente ou inválida",IF(O2153=0,"Duplicada: contada uma vez",IF(N(G2153)=0,"ERRO: tarefa fora do Plano Mestre",IF(P2153=0,"Tarefa retirada do plano: não conta","OK")))))</f>
        <v/>
      </c>
    </row>
    <row r="2154">
      <c r="A2154" s="29" t="n"/>
      <c r="B2154" s="25" t="n"/>
      <c r="C2154" s="49" t="n"/>
      <c r="D2154" s="29" t="n"/>
      <c r="E2154" s="23">
        <f>IF(OR(A2154="",B2154=""),"",A2154&amp;"|"&amp;B2154)</f>
        <v/>
      </c>
      <c r="F2154" s="30">
        <f>IF(OR(E2154="",NOT(ISNUMBER(C2154))),"",E2154&amp;"|"&amp;YEAR(C2154)&amp;"-"&amp;RIGHT("0"&amp;MONTH(C2154),2)&amp;"-"&amp;RIGHT("0"&amp;DAY(C2154),2))</f>
        <v/>
      </c>
      <c r="G2154" s="26">
        <f>IF(E2154="","",IFERROR(MATCH(E2154,pl_chave,0),0))</f>
        <v/>
      </c>
      <c r="H2154" s="23">
        <f>IF(G2154="","",IF(G2154=0,"Tarefa fora do plano",INDEX(pl_tag,G2154)))</f>
        <v/>
      </c>
      <c r="I2154" s="30">
        <f>IF(N(G2154)=0,"",INDEX(pl_atividade,G2154))</f>
        <v/>
      </c>
      <c r="J2154" s="50">
        <f>IF(N(G2154)=0,"",INDEX(pl_especialidade,G2154))</f>
        <v/>
      </c>
      <c r="K2154" s="28">
        <f>IF(N(G2154)=0,"",INDEX(pl_duracao,G2154))</f>
        <v/>
      </c>
      <c r="L2154" s="39">
        <f>IF(ISNUMBER(C2154),YEAR(C2154),"")</f>
        <v/>
      </c>
      <c r="M2154" s="39">
        <f>IF(ISNUMBER(C2154),MONTH(C2154),"")</f>
        <v/>
      </c>
      <c r="N2154" s="23">
        <f>IF(L2154="","",IF(NOT(ISNUMBER(crono_ano)),"Informe o ano",IF(L2154&lt;crono_ano,"Antes do ano",IF(L2154&gt;crono_ano,"Depois do ano","No ano"))))</f>
        <v/>
      </c>
      <c r="O2154" s="39">
        <f>IF(F2154="","",IF(COUNTIF(F$7:F2154,F2154)=1,1,0))</f>
        <v/>
      </c>
      <c r="P2154" s="39">
        <f>IF(A2154&amp;B2154&amp;C2154="","",IF(AND(O2154=1,N(G2154)&gt;0),IF(INDEX(pl_ativa,MAX(1,N(G2154)))="Sim",1,0),0))</f>
        <v/>
      </c>
      <c r="Q2154" s="39">
        <f>IF(F2154="","",COUNTIFS(ex_chave_oc,F2154,ex_cancelada,"&lt;&gt;Sim"))</f>
        <v/>
      </c>
      <c r="R2154" s="51">
        <f>IF(P2154="","",IF(AND(P2154=1,N(Q2154)&gt;0),1,0))</f>
        <v/>
      </c>
      <c r="S2154" s="30">
        <f>IF(P2154="","",IF(F2154="","ERRO: data prevista ausente ou inválida",IF(O2154=0,"Duplicada: contada uma vez",IF(N(G2154)=0,"ERRO: tarefa fora do Plano Mestre",IF(P2154=0,"Tarefa retirada do plano: não conta","OK")))))</f>
        <v/>
      </c>
    </row>
    <row r="2155">
      <c r="A2155" s="29" t="n"/>
      <c r="B2155" s="25" t="n"/>
      <c r="C2155" s="49" t="n"/>
      <c r="D2155" s="29" t="n"/>
      <c r="E2155" s="23">
        <f>IF(OR(A2155="",B2155=""),"",A2155&amp;"|"&amp;B2155)</f>
        <v/>
      </c>
      <c r="F2155" s="30">
        <f>IF(OR(E2155="",NOT(ISNUMBER(C2155))),"",E2155&amp;"|"&amp;YEAR(C2155)&amp;"-"&amp;RIGHT("0"&amp;MONTH(C2155),2)&amp;"-"&amp;RIGHT("0"&amp;DAY(C2155),2))</f>
        <v/>
      </c>
      <c r="G2155" s="26">
        <f>IF(E2155="","",IFERROR(MATCH(E2155,pl_chave,0),0))</f>
        <v/>
      </c>
      <c r="H2155" s="23">
        <f>IF(G2155="","",IF(G2155=0,"Tarefa fora do plano",INDEX(pl_tag,G2155)))</f>
        <v/>
      </c>
      <c r="I2155" s="30">
        <f>IF(N(G2155)=0,"",INDEX(pl_atividade,G2155))</f>
        <v/>
      </c>
      <c r="J2155" s="50">
        <f>IF(N(G2155)=0,"",INDEX(pl_especialidade,G2155))</f>
        <v/>
      </c>
      <c r="K2155" s="28">
        <f>IF(N(G2155)=0,"",INDEX(pl_duracao,G2155))</f>
        <v/>
      </c>
      <c r="L2155" s="39">
        <f>IF(ISNUMBER(C2155),YEAR(C2155),"")</f>
        <v/>
      </c>
      <c r="M2155" s="39">
        <f>IF(ISNUMBER(C2155),MONTH(C2155),"")</f>
        <v/>
      </c>
      <c r="N2155" s="23">
        <f>IF(L2155="","",IF(NOT(ISNUMBER(crono_ano)),"Informe o ano",IF(L2155&lt;crono_ano,"Antes do ano",IF(L2155&gt;crono_ano,"Depois do ano","No ano"))))</f>
        <v/>
      </c>
      <c r="O2155" s="39">
        <f>IF(F2155="","",IF(COUNTIF(F$7:F2155,F2155)=1,1,0))</f>
        <v/>
      </c>
      <c r="P2155" s="39">
        <f>IF(A2155&amp;B2155&amp;C2155="","",IF(AND(O2155=1,N(G2155)&gt;0),IF(INDEX(pl_ativa,MAX(1,N(G2155)))="Sim",1,0),0))</f>
        <v/>
      </c>
      <c r="Q2155" s="39">
        <f>IF(F2155="","",COUNTIFS(ex_chave_oc,F2155,ex_cancelada,"&lt;&gt;Sim"))</f>
        <v/>
      </c>
      <c r="R2155" s="51">
        <f>IF(P2155="","",IF(AND(P2155=1,N(Q2155)&gt;0),1,0))</f>
        <v/>
      </c>
      <c r="S2155" s="30">
        <f>IF(P2155="","",IF(F2155="","ERRO: data prevista ausente ou inválida",IF(O2155=0,"Duplicada: contada uma vez",IF(N(G2155)=0,"ERRO: tarefa fora do Plano Mestre",IF(P2155=0,"Tarefa retirada do plano: não conta","OK")))))</f>
        <v/>
      </c>
    </row>
    <row r="2156">
      <c r="A2156" s="29" t="n"/>
      <c r="B2156" s="25" t="n"/>
      <c r="C2156" s="49" t="n"/>
      <c r="D2156" s="29" t="n"/>
      <c r="E2156" s="23">
        <f>IF(OR(A2156="",B2156=""),"",A2156&amp;"|"&amp;B2156)</f>
        <v/>
      </c>
      <c r="F2156" s="30">
        <f>IF(OR(E2156="",NOT(ISNUMBER(C2156))),"",E2156&amp;"|"&amp;YEAR(C2156)&amp;"-"&amp;RIGHT("0"&amp;MONTH(C2156),2)&amp;"-"&amp;RIGHT("0"&amp;DAY(C2156),2))</f>
        <v/>
      </c>
      <c r="G2156" s="26">
        <f>IF(E2156="","",IFERROR(MATCH(E2156,pl_chave,0),0))</f>
        <v/>
      </c>
      <c r="H2156" s="23">
        <f>IF(G2156="","",IF(G2156=0,"Tarefa fora do plano",INDEX(pl_tag,G2156)))</f>
        <v/>
      </c>
      <c r="I2156" s="30">
        <f>IF(N(G2156)=0,"",INDEX(pl_atividade,G2156))</f>
        <v/>
      </c>
      <c r="J2156" s="50">
        <f>IF(N(G2156)=0,"",INDEX(pl_especialidade,G2156))</f>
        <v/>
      </c>
      <c r="K2156" s="28">
        <f>IF(N(G2156)=0,"",INDEX(pl_duracao,G2156))</f>
        <v/>
      </c>
      <c r="L2156" s="39">
        <f>IF(ISNUMBER(C2156),YEAR(C2156),"")</f>
        <v/>
      </c>
      <c r="M2156" s="39">
        <f>IF(ISNUMBER(C2156),MONTH(C2156),"")</f>
        <v/>
      </c>
      <c r="N2156" s="23">
        <f>IF(L2156="","",IF(NOT(ISNUMBER(crono_ano)),"Informe o ano",IF(L2156&lt;crono_ano,"Antes do ano",IF(L2156&gt;crono_ano,"Depois do ano","No ano"))))</f>
        <v/>
      </c>
      <c r="O2156" s="39">
        <f>IF(F2156="","",IF(COUNTIF(F$7:F2156,F2156)=1,1,0))</f>
        <v/>
      </c>
      <c r="P2156" s="39">
        <f>IF(A2156&amp;B2156&amp;C2156="","",IF(AND(O2156=1,N(G2156)&gt;0),IF(INDEX(pl_ativa,MAX(1,N(G2156)))="Sim",1,0),0))</f>
        <v/>
      </c>
      <c r="Q2156" s="39">
        <f>IF(F2156="","",COUNTIFS(ex_chave_oc,F2156,ex_cancelada,"&lt;&gt;Sim"))</f>
        <v/>
      </c>
      <c r="R2156" s="51">
        <f>IF(P2156="","",IF(AND(P2156=1,N(Q2156)&gt;0),1,0))</f>
        <v/>
      </c>
      <c r="S2156" s="30">
        <f>IF(P2156="","",IF(F2156="","ERRO: data prevista ausente ou inválida",IF(O2156=0,"Duplicada: contada uma vez",IF(N(G2156)=0,"ERRO: tarefa fora do Plano Mestre",IF(P2156=0,"Tarefa retirada do plano: não conta","OK")))))</f>
        <v/>
      </c>
    </row>
    <row r="2157">
      <c r="A2157" s="29" t="n"/>
      <c r="B2157" s="25" t="n"/>
      <c r="C2157" s="49" t="n"/>
      <c r="D2157" s="29" t="n"/>
      <c r="E2157" s="23">
        <f>IF(OR(A2157="",B2157=""),"",A2157&amp;"|"&amp;B2157)</f>
        <v/>
      </c>
      <c r="F2157" s="30">
        <f>IF(OR(E2157="",NOT(ISNUMBER(C2157))),"",E2157&amp;"|"&amp;YEAR(C2157)&amp;"-"&amp;RIGHT("0"&amp;MONTH(C2157),2)&amp;"-"&amp;RIGHT("0"&amp;DAY(C2157),2))</f>
        <v/>
      </c>
      <c r="G2157" s="26">
        <f>IF(E2157="","",IFERROR(MATCH(E2157,pl_chave,0),0))</f>
        <v/>
      </c>
      <c r="H2157" s="23">
        <f>IF(G2157="","",IF(G2157=0,"Tarefa fora do plano",INDEX(pl_tag,G2157)))</f>
        <v/>
      </c>
      <c r="I2157" s="30">
        <f>IF(N(G2157)=0,"",INDEX(pl_atividade,G2157))</f>
        <v/>
      </c>
      <c r="J2157" s="50">
        <f>IF(N(G2157)=0,"",INDEX(pl_especialidade,G2157))</f>
        <v/>
      </c>
      <c r="K2157" s="28">
        <f>IF(N(G2157)=0,"",INDEX(pl_duracao,G2157))</f>
        <v/>
      </c>
      <c r="L2157" s="39">
        <f>IF(ISNUMBER(C2157),YEAR(C2157),"")</f>
        <v/>
      </c>
      <c r="M2157" s="39">
        <f>IF(ISNUMBER(C2157),MONTH(C2157),"")</f>
        <v/>
      </c>
      <c r="N2157" s="23">
        <f>IF(L2157="","",IF(NOT(ISNUMBER(crono_ano)),"Informe o ano",IF(L2157&lt;crono_ano,"Antes do ano",IF(L2157&gt;crono_ano,"Depois do ano","No ano"))))</f>
        <v/>
      </c>
      <c r="O2157" s="39">
        <f>IF(F2157="","",IF(COUNTIF(F$7:F2157,F2157)=1,1,0))</f>
        <v/>
      </c>
      <c r="P2157" s="39">
        <f>IF(A2157&amp;B2157&amp;C2157="","",IF(AND(O2157=1,N(G2157)&gt;0),IF(INDEX(pl_ativa,MAX(1,N(G2157)))="Sim",1,0),0))</f>
        <v/>
      </c>
      <c r="Q2157" s="39">
        <f>IF(F2157="","",COUNTIFS(ex_chave_oc,F2157,ex_cancelada,"&lt;&gt;Sim"))</f>
        <v/>
      </c>
      <c r="R2157" s="51">
        <f>IF(P2157="","",IF(AND(P2157=1,N(Q2157)&gt;0),1,0))</f>
        <v/>
      </c>
      <c r="S2157" s="30">
        <f>IF(P2157="","",IF(F2157="","ERRO: data prevista ausente ou inválida",IF(O2157=0,"Duplicada: contada uma vez",IF(N(G2157)=0,"ERRO: tarefa fora do Plano Mestre",IF(P2157=0,"Tarefa retirada do plano: não conta","OK")))))</f>
        <v/>
      </c>
    </row>
    <row r="2158">
      <c r="A2158" s="29" t="n"/>
      <c r="B2158" s="25" t="n"/>
      <c r="C2158" s="49" t="n"/>
      <c r="D2158" s="29" t="n"/>
      <c r="E2158" s="23">
        <f>IF(OR(A2158="",B2158=""),"",A2158&amp;"|"&amp;B2158)</f>
        <v/>
      </c>
      <c r="F2158" s="30">
        <f>IF(OR(E2158="",NOT(ISNUMBER(C2158))),"",E2158&amp;"|"&amp;YEAR(C2158)&amp;"-"&amp;RIGHT("0"&amp;MONTH(C2158),2)&amp;"-"&amp;RIGHT("0"&amp;DAY(C2158),2))</f>
        <v/>
      </c>
      <c r="G2158" s="26">
        <f>IF(E2158="","",IFERROR(MATCH(E2158,pl_chave,0),0))</f>
        <v/>
      </c>
      <c r="H2158" s="23">
        <f>IF(G2158="","",IF(G2158=0,"Tarefa fora do plano",INDEX(pl_tag,G2158)))</f>
        <v/>
      </c>
      <c r="I2158" s="30">
        <f>IF(N(G2158)=0,"",INDEX(pl_atividade,G2158))</f>
        <v/>
      </c>
      <c r="J2158" s="50">
        <f>IF(N(G2158)=0,"",INDEX(pl_especialidade,G2158))</f>
        <v/>
      </c>
      <c r="K2158" s="28">
        <f>IF(N(G2158)=0,"",INDEX(pl_duracao,G2158))</f>
        <v/>
      </c>
      <c r="L2158" s="39">
        <f>IF(ISNUMBER(C2158),YEAR(C2158),"")</f>
        <v/>
      </c>
      <c r="M2158" s="39">
        <f>IF(ISNUMBER(C2158),MONTH(C2158),"")</f>
        <v/>
      </c>
      <c r="N2158" s="23">
        <f>IF(L2158="","",IF(NOT(ISNUMBER(crono_ano)),"Informe o ano",IF(L2158&lt;crono_ano,"Antes do ano",IF(L2158&gt;crono_ano,"Depois do ano","No ano"))))</f>
        <v/>
      </c>
      <c r="O2158" s="39">
        <f>IF(F2158="","",IF(COUNTIF(F$7:F2158,F2158)=1,1,0))</f>
        <v/>
      </c>
      <c r="P2158" s="39">
        <f>IF(A2158&amp;B2158&amp;C2158="","",IF(AND(O2158=1,N(G2158)&gt;0),IF(INDEX(pl_ativa,MAX(1,N(G2158)))="Sim",1,0),0))</f>
        <v/>
      </c>
      <c r="Q2158" s="39">
        <f>IF(F2158="","",COUNTIFS(ex_chave_oc,F2158,ex_cancelada,"&lt;&gt;Sim"))</f>
        <v/>
      </c>
      <c r="R2158" s="51">
        <f>IF(P2158="","",IF(AND(P2158=1,N(Q2158)&gt;0),1,0))</f>
        <v/>
      </c>
      <c r="S2158" s="30">
        <f>IF(P2158="","",IF(F2158="","ERRO: data prevista ausente ou inválida",IF(O2158=0,"Duplicada: contada uma vez",IF(N(G2158)=0,"ERRO: tarefa fora do Plano Mestre",IF(P2158=0,"Tarefa retirada do plano: não conta","OK")))))</f>
        <v/>
      </c>
    </row>
    <row r="2159">
      <c r="A2159" s="29" t="n"/>
      <c r="B2159" s="25" t="n"/>
      <c r="C2159" s="49" t="n"/>
      <c r="D2159" s="29" t="n"/>
      <c r="E2159" s="23">
        <f>IF(OR(A2159="",B2159=""),"",A2159&amp;"|"&amp;B2159)</f>
        <v/>
      </c>
      <c r="F2159" s="30">
        <f>IF(OR(E2159="",NOT(ISNUMBER(C2159))),"",E2159&amp;"|"&amp;YEAR(C2159)&amp;"-"&amp;RIGHT("0"&amp;MONTH(C2159),2)&amp;"-"&amp;RIGHT("0"&amp;DAY(C2159),2))</f>
        <v/>
      </c>
      <c r="G2159" s="26">
        <f>IF(E2159="","",IFERROR(MATCH(E2159,pl_chave,0),0))</f>
        <v/>
      </c>
      <c r="H2159" s="23">
        <f>IF(G2159="","",IF(G2159=0,"Tarefa fora do plano",INDEX(pl_tag,G2159)))</f>
        <v/>
      </c>
      <c r="I2159" s="30">
        <f>IF(N(G2159)=0,"",INDEX(pl_atividade,G2159))</f>
        <v/>
      </c>
      <c r="J2159" s="50">
        <f>IF(N(G2159)=0,"",INDEX(pl_especialidade,G2159))</f>
        <v/>
      </c>
      <c r="K2159" s="28">
        <f>IF(N(G2159)=0,"",INDEX(pl_duracao,G2159))</f>
        <v/>
      </c>
      <c r="L2159" s="39">
        <f>IF(ISNUMBER(C2159),YEAR(C2159),"")</f>
        <v/>
      </c>
      <c r="M2159" s="39">
        <f>IF(ISNUMBER(C2159),MONTH(C2159),"")</f>
        <v/>
      </c>
      <c r="N2159" s="23">
        <f>IF(L2159="","",IF(NOT(ISNUMBER(crono_ano)),"Informe o ano",IF(L2159&lt;crono_ano,"Antes do ano",IF(L2159&gt;crono_ano,"Depois do ano","No ano"))))</f>
        <v/>
      </c>
      <c r="O2159" s="39">
        <f>IF(F2159="","",IF(COUNTIF(F$7:F2159,F2159)=1,1,0))</f>
        <v/>
      </c>
      <c r="P2159" s="39">
        <f>IF(A2159&amp;B2159&amp;C2159="","",IF(AND(O2159=1,N(G2159)&gt;0),IF(INDEX(pl_ativa,MAX(1,N(G2159)))="Sim",1,0),0))</f>
        <v/>
      </c>
      <c r="Q2159" s="39">
        <f>IF(F2159="","",COUNTIFS(ex_chave_oc,F2159,ex_cancelada,"&lt;&gt;Sim"))</f>
        <v/>
      </c>
      <c r="R2159" s="51">
        <f>IF(P2159="","",IF(AND(P2159=1,N(Q2159)&gt;0),1,0))</f>
        <v/>
      </c>
      <c r="S2159" s="30">
        <f>IF(P2159="","",IF(F2159="","ERRO: data prevista ausente ou inválida",IF(O2159=0,"Duplicada: contada uma vez",IF(N(G2159)=0,"ERRO: tarefa fora do Plano Mestre",IF(P2159=0,"Tarefa retirada do plano: não conta","OK")))))</f>
        <v/>
      </c>
    </row>
    <row r="2160">
      <c r="A2160" s="29" t="n"/>
      <c r="B2160" s="25" t="n"/>
      <c r="C2160" s="49" t="n"/>
      <c r="D2160" s="29" t="n"/>
      <c r="E2160" s="23">
        <f>IF(OR(A2160="",B2160=""),"",A2160&amp;"|"&amp;B2160)</f>
        <v/>
      </c>
      <c r="F2160" s="30">
        <f>IF(OR(E2160="",NOT(ISNUMBER(C2160))),"",E2160&amp;"|"&amp;YEAR(C2160)&amp;"-"&amp;RIGHT("0"&amp;MONTH(C2160),2)&amp;"-"&amp;RIGHT("0"&amp;DAY(C2160),2))</f>
        <v/>
      </c>
      <c r="G2160" s="26">
        <f>IF(E2160="","",IFERROR(MATCH(E2160,pl_chave,0),0))</f>
        <v/>
      </c>
      <c r="H2160" s="23">
        <f>IF(G2160="","",IF(G2160=0,"Tarefa fora do plano",INDEX(pl_tag,G2160)))</f>
        <v/>
      </c>
      <c r="I2160" s="30">
        <f>IF(N(G2160)=0,"",INDEX(pl_atividade,G2160))</f>
        <v/>
      </c>
      <c r="J2160" s="50">
        <f>IF(N(G2160)=0,"",INDEX(pl_especialidade,G2160))</f>
        <v/>
      </c>
      <c r="K2160" s="28">
        <f>IF(N(G2160)=0,"",INDEX(pl_duracao,G2160))</f>
        <v/>
      </c>
      <c r="L2160" s="39">
        <f>IF(ISNUMBER(C2160),YEAR(C2160),"")</f>
        <v/>
      </c>
      <c r="M2160" s="39">
        <f>IF(ISNUMBER(C2160),MONTH(C2160),"")</f>
        <v/>
      </c>
      <c r="N2160" s="23">
        <f>IF(L2160="","",IF(NOT(ISNUMBER(crono_ano)),"Informe o ano",IF(L2160&lt;crono_ano,"Antes do ano",IF(L2160&gt;crono_ano,"Depois do ano","No ano"))))</f>
        <v/>
      </c>
      <c r="O2160" s="39">
        <f>IF(F2160="","",IF(COUNTIF(F$7:F2160,F2160)=1,1,0))</f>
        <v/>
      </c>
      <c r="P2160" s="39">
        <f>IF(A2160&amp;B2160&amp;C2160="","",IF(AND(O2160=1,N(G2160)&gt;0),IF(INDEX(pl_ativa,MAX(1,N(G2160)))="Sim",1,0),0))</f>
        <v/>
      </c>
      <c r="Q2160" s="39">
        <f>IF(F2160="","",COUNTIFS(ex_chave_oc,F2160,ex_cancelada,"&lt;&gt;Sim"))</f>
        <v/>
      </c>
      <c r="R2160" s="51">
        <f>IF(P2160="","",IF(AND(P2160=1,N(Q2160)&gt;0),1,0))</f>
        <v/>
      </c>
      <c r="S2160" s="30">
        <f>IF(P2160="","",IF(F2160="","ERRO: data prevista ausente ou inválida",IF(O2160=0,"Duplicada: contada uma vez",IF(N(G2160)=0,"ERRO: tarefa fora do Plano Mestre",IF(P2160=0,"Tarefa retirada do plano: não conta","OK")))))</f>
        <v/>
      </c>
    </row>
    <row r="2161">
      <c r="A2161" s="29" t="n"/>
      <c r="B2161" s="25" t="n"/>
      <c r="C2161" s="49" t="n"/>
      <c r="D2161" s="29" t="n"/>
      <c r="E2161" s="23">
        <f>IF(OR(A2161="",B2161=""),"",A2161&amp;"|"&amp;B2161)</f>
        <v/>
      </c>
      <c r="F2161" s="30">
        <f>IF(OR(E2161="",NOT(ISNUMBER(C2161))),"",E2161&amp;"|"&amp;YEAR(C2161)&amp;"-"&amp;RIGHT("0"&amp;MONTH(C2161),2)&amp;"-"&amp;RIGHT("0"&amp;DAY(C2161),2))</f>
        <v/>
      </c>
      <c r="G2161" s="26">
        <f>IF(E2161="","",IFERROR(MATCH(E2161,pl_chave,0),0))</f>
        <v/>
      </c>
      <c r="H2161" s="23">
        <f>IF(G2161="","",IF(G2161=0,"Tarefa fora do plano",INDEX(pl_tag,G2161)))</f>
        <v/>
      </c>
      <c r="I2161" s="30">
        <f>IF(N(G2161)=0,"",INDEX(pl_atividade,G2161))</f>
        <v/>
      </c>
      <c r="J2161" s="50">
        <f>IF(N(G2161)=0,"",INDEX(pl_especialidade,G2161))</f>
        <v/>
      </c>
      <c r="K2161" s="28">
        <f>IF(N(G2161)=0,"",INDEX(pl_duracao,G2161))</f>
        <v/>
      </c>
      <c r="L2161" s="39">
        <f>IF(ISNUMBER(C2161),YEAR(C2161),"")</f>
        <v/>
      </c>
      <c r="M2161" s="39">
        <f>IF(ISNUMBER(C2161),MONTH(C2161),"")</f>
        <v/>
      </c>
      <c r="N2161" s="23">
        <f>IF(L2161="","",IF(NOT(ISNUMBER(crono_ano)),"Informe o ano",IF(L2161&lt;crono_ano,"Antes do ano",IF(L2161&gt;crono_ano,"Depois do ano","No ano"))))</f>
        <v/>
      </c>
      <c r="O2161" s="39">
        <f>IF(F2161="","",IF(COUNTIF(F$7:F2161,F2161)=1,1,0))</f>
        <v/>
      </c>
      <c r="P2161" s="39">
        <f>IF(A2161&amp;B2161&amp;C2161="","",IF(AND(O2161=1,N(G2161)&gt;0),IF(INDEX(pl_ativa,MAX(1,N(G2161)))="Sim",1,0),0))</f>
        <v/>
      </c>
      <c r="Q2161" s="39">
        <f>IF(F2161="","",COUNTIFS(ex_chave_oc,F2161,ex_cancelada,"&lt;&gt;Sim"))</f>
        <v/>
      </c>
      <c r="R2161" s="51">
        <f>IF(P2161="","",IF(AND(P2161=1,N(Q2161)&gt;0),1,0))</f>
        <v/>
      </c>
      <c r="S2161" s="30">
        <f>IF(P2161="","",IF(F2161="","ERRO: data prevista ausente ou inválida",IF(O2161=0,"Duplicada: contada uma vez",IF(N(G2161)=0,"ERRO: tarefa fora do Plano Mestre",IF(P2161=0,"Tarefa retirada do plano: não conta","OK")))))</f>
        <v/>
      </c>
    </row>
    <row r="2162">
      <c r="A2162" s="29" t="n"/>
      <c r="B2162" s="25" t="n"/>
      <c r="C2162" s="49" t="n"/>
      <c r="D2162" s="29" t="n"/>
      <c r="E2162" s="23">
        <f>IF(OR(A2162="",B2162=""),"",A2162&amp;"|"&amp;B2162)</f>
        <v/>
      </c>
      <c r="F2162" s="30">
        <f>IF(OR(E2162="",NOT(ISNUMBER(C2162))),"",E2162&amp;"|"&amp;YEAR(C2162)&amp;"-"&amp;RIGHT("0"&amp;MONTH(C2162),2)&amp;"-"&amp;RIGHT("0"&amp;DAY(C2162),2))</f>
        <v/>
      </c>
      <c r="G2162" s="26">
        <f>IF(E2162="","",IFERROR(MATCH(E2162,pl_chave,0),0))</f>
        <v/>
      </c>
      <c r="H2162" s="23">
        <f>IF(G2162="","",IF(G2162=0,"Tarefa fora do plano",INDEX(pl_tag,G2162)))</f>
        <v/>
      </c>
      <c r="I2162" s="30">
        <f>IF(N(G2162)=0,"",INDEX(pl_atividade,G2162))</f>
        <v/>
      </c>
      <c r="J2162" s="50">
        <f>IF(N(G2162)=0,"",INDEX(pl_especialidade,G2162))</f>
        <v/>
      </c>
      <c r="K2162" s="28">
        <f>IF(N(G2162)=0,"",INDEX(pl_duracao,G2162))</f>
        <v/>
      </c>
      <c r="L2162" s="39">
        <f>IF(ISNUMBER(C2162),YEAR(C2162),"")</f>
        <v/>
      </c>
      <c r="M2162" s="39">
        <f>IF(ISNUMBER(C2162),MONTH(C2162),"")</f>
        <v/>
      </c>
      <c r="N2162" s="23">
        <f>IF(L2162="","",IF(NOT(ISNUMBER(crono_ano)),"Informe o ano",IF(L2162&lt;crono_ano,"Antes do ano",IF(L2162&gt;crono_ano,"Depois do ano","No ano"))))</f>
        <v/>
      </c>
      <c r="O2162" s="39">
        <f>IF(F2162="","",IF(COUNTIF(F$7:F2162,F2162)=1,1,0))</f>
        <v/>
      </c>
      <c r="P2162" s="39">
        <f>IF(A2162&amp;B2162&amp;C2162="","",IF(AND(O2162=1,N(G2162)&gt;0),IF(INDEX(pl_ativa,MAX(1,N(G2162)))="Sim",1,0),0))</f>
        <v/>
      </c>
      <c r="Q2162" s="39">
        <f>IF(F2162="","",COUNTIFS(ex_chave_oc,F2162,ex_cancelada,"&lt;&gt;Sim"))</f>
        <v/>
      </c>
      <c r="R2162" s="51">
        <f>IF(P2162="","",IF(AND(P2162=1,N(Q2162)&gt;0),1,0))</f>
        <v/>
      </c>
      <c r="S2162" s="30">
        <f>IF(P2162="","",IF(F2162="","ERRO: data prevista ausente ou inválida",IF(O2162=0,"Duplicada: contada uma vez",IF(N(G2162)=0,"ERRO: tarefa fora do Plano Mestre",IF(P2162=0,"Tarefa retirada do plano: não conta","OK")))))</f>
        <v/>
      </c>
    </row>
    <row r="2163">
      <c r="A2163" s="29" t="n"/>
      <c r="B2163" s="25" t="n"/>
      <c r="C2163" s="49" t="n"/>
      <c r="D2163" s="29" t="n"/>
      <c r="E2163" s="23">
        <f>IF(OR(A2163="",B2163=""),"",A2163&amp;"|"&amp;B2163)</f>
        <v/>
      </c>
      <c r="F2163" s="30">
        <f>IF(OR(E2163="",NOT(ISNUMBER(C2163))),"",E2163&amp;"|"&amp;YEAR(C2163)&amp;"-"&amp;RIGHT("0"&amp;MONTH(C2163),2)&amp;"-"&amp;RIGHT("0"&amp;DAY(C2163),2))</f>
        <v/>
      </c>
      <c r="G2163" s="26">
        <f>IF(E2163="","",IFERROR(MATCH(E2163,pl_chave,0),0))</f>
        <v/>
      </c>
      <c r="H2163" s="23">
        <f>IF(G2163="","",IF(G2163=0,"Tarefa fora do plano",INDEX(pl_tag,G2163)))</f>
        <v/>
      </c>
      <c r="I2163" s="30">
        <f>IF(N(G2163)=0,"",INDEX(pl_atividade,G2163))</f>
        <v/>
      </c>
      <c r="J2163" s="50">
        <f>IF(N(G2163)=0,"",INDEX(pl_especialidade,G2163))</f>
        <v/>
      </c>
      <c r="K2163" s="28">
        <f>IF(N(G2163)=0,"",INDEX(pl_duracao,G2163))</f>
        <v/>
      </c>
      <c r="L2163" s="39">
        <f>IF(ISNUMBER(C2163),YEAR(C2163),"")</f>
        <v/>
      </c>
      <c r="M2163" s="39">
        <f>IF(ISNUMBER(C2163),MONTH(C2163),"")</f>
        <v/>
      </c>
      <c r="N2163" s="23">
        <f>IF(L2163="","",IF(NOT(ISNUMBER(crono_ano)),"Informe o ano",IF(L2163&lt;crono_ano,"Antes do ano",IF(L2163&gt;crono_ano,"Depois do ano","No ano"))))</f>
        <v/>
      </c>
      <c r="O2163" s="39">
        <f>IF(F2163="","",IF(COUNTIF(F$7:F2163,F2163)=1,1,0))</f>
        <v/>
      </c>
      <c r="P2163" s="39">
        <f>IF(A2163&amp;B2163&amp;C2163="","",IF(AND(O2163=1,N(G2163)&gt;0),IF(INDEX(pl_ativa,MAX(1,N(G2163)))="Sim",1,0),0))</f>
        <v/>
      </c>
      <c r="Q2163" s="39">
        <f>IF(F2163="","",COUNTIFS(ex_chave_oc,F2163,ex_cancelada,"&lt;&gt;Sim"))</f>
        <v/>
      </c>
      <c r="R2163" s="51">
        <f>IF(P2163="","",IF(AND(P2163=1,N(Q2163)&gt;0),1,0))</f>
        <v/>
      </c>
      <c r="S2163" s="30">
        <f>IF(P2163="","",IF(F2163="","ERRO: data prevista ausente ou inválida",IF(O2163=0,"Duplicada: contada uma vez",IF(N(G2163)=0,"ERRO: tarefa fora do Plano Mestre",IF(P2163=0,"Tarefa retirada do plano: não conta","OK")))))</f>
        <v/>
      </c>
    </row>
    <row r="2164">
      <c r="A2164" s="29" t="n"/>
      <c r="B2164" s="25" t="n"/>
      <c r="C2164" s="49" t="n"/>
      <c r="D2164" s="29" t="n"/>
      <c r="E2164" s="23">
        <f>IF(OR(A2164="",B2164=""),"",A2164&amp;"|"&amp;B2164)</f>
        <v/>
      </c>
      <c r="F2164" s="30">
        <f>IF(OR(E2164="",NOT(ISNUMBER(C2164))),"",E2164&amp;"|"&amp;YEAR(C2164)&amp;"-"&amp;RIGHT("0"&amp;MONTH(C2164),2)&amp;"-"&amp;RIGHT("0"&amp;DAY(C2164),2))</f>
        <v/>
      </c>
      <c r="G2164" s="26">
        <f>IF(E2164="","",IFERROR(MATCH(E2164,pl_chave,0),0))</f>
        <v/>
      </c>
      <c r="H2164" s="23">
        <f>IF(G2164="","",IF(G2164=0,"Tarefa fora do plano",INDEX(pl_tag,G2164)))</f>
        <v/>
      </c>
      <c r="I2164" s="30">
        <f>IF(N(G2164)=0,"",INDEX(pl_atividade,G2164))</f>
        <v/>
      </c>
      <c r="J2164" s="50">
        <f>IF(N(G2164)=0,"",INDEX(pl_especialidade,G2164))</f>
        <v/>
      </c>
      <c r="K2164" s="28">
        <f>IF(N(G2164)=0,"",INDEX(pl_duracao,G2164))</f>
        <v/>
      </c>
      <c r="L2164" s="39">
        <f>IF(ISNUMBER(C2164),YEAR(C2164),"")</f>
        <v/>
      </c>
      <c r="M2164" s="39">
        <f>IF(ISNUMBER(C2164),MONTH(C2164),"")</f>
        <v/>
      </c>
      <c r="N2164" s="23">
        <f>IF(L2164="","",IF(NOT(ISNUMBER(crono_ano)),"Informe o ano",IF(L2164&lt;crono_ano,"Antes do ano",IF(L2164&gt;crono_ano,"Depois do ano","No ano"))))</f>
        <v/>
      </c>
      <c r="O2164" s="39">
        <f>IF(F2164="","",IF(COUNTIF(F$7:F2164,F2164)=1,1,0))</f>
        <v/>
      </c>
      <c r="P2164" s="39">
        <f>IF(A2164&amp;B2164&amp;C2164="","",IF(AND(O2164=1,N(G2164)&gt;0),IF(INDEX(pl_ativa,MAX(1,N(G2164)))="Sim",1,0),0))</f>
        <v/>
      </c>
      <c r="Q2164" s="39">
        <f>IF(F2164="","",COUNTIFS(ex_chave_oc,F2164,ex_cancelada,"&lt;&gt;Sim"))</f>
        <v/>
      </c>
      <c r="R2164" s="51">
        <f>IF(P2164="","",IF(AND(P2164=1,N(Q2164)&gt;0),1,0))</f>
        <v/>
      </c>
      <c r="S2164" s="30">
        <f>IF(P2164="","",IF(F2164="","ERRO: data prevista ausente ou inválida",IF(O2164=0,"Duplicada: contada uma vez",IF(N(G2164)=0,"ERRO: tarefa fora do Plano Mestre",IF(P2164=0,"Tarefa retirada do plano: não conta","OK")))))</f>
        <v/>
      </c>
    </row>
    <row r="2165">
      <c r="A2165" s="29" t="n"/>
      <c r="B2165" s="25" t="n"/>
      <c r="C2165" s="49" t="n"/>
      <c r="D2165" s="29" t="n"/>
      <c r="E2165" s="23">
        <f>IF(OR(A2165="",B2165=""),"",A2165&amp;"|"&amp;B2165)</f>
        <v/>
      </c>
      <c r="F2165" s="30">
        <f>IF(OR(E2165="",NOT(ISNUMBER(C2165))),"",E2165&amp;"|"&amp;YEAR(C2165)&amp;"-"&amp;RIGHT("0"&amp;MONTH(C2165),2)&amp;"-"&amp;RIGHT("0"&amp;DAY(C2165),2))</f>
        <v/>
      </c>
      <c r="G2165" s="26">
        <f>IF(E2165="","",IFERROR(MATCH(E2165,pl_chave,0),0))</f>
        <v/>
      </c>
      <c r="H2165" s="23">
        <f>IF(G2165="","",IF(G2165=0,"Tarefa fora do plano",INDEX(pl_tag,G2165)))</f>
        <v/>
      </c>
      <c r="I2165" s="30">
        <f>IF(N(G2165)=0,"",INDEX(pl_atividade,G2165))</f>
        <v/>
      </c>
      <c r="J2165" s="50">
        <f>IF(N(G2165)=0,"",INDEX(pl_especialidade,G2165))</f>
        <v/>
      </c>
      <c r="K2165" s="28">
        <f>IF(N(G2165)=0,"",INDEX(pl_duracao,G2165))</f>
        <v/>
      </c>
      <c r="L2165" s="39">
        <f>IF(ISNUMBER(C2165),YEAR(C2165),"")</f>
        <v/>
      </c>
      <c r="M2165" s="39">
        <f>IF(ISNUMBER(C2165),MONTH(C2165),"")</f>
        <v/>
      </c>
      <c r="N2165" s="23">
        <f>IF(L2165="","",IF(NOT(ISNUMBER(crono_ano)),"Informe o ano",IF(L2165&lt;crono_ano,"Antes do ano",IF(L2165&gt;crono_ano,"Depois do ano","No ano"))))</f>
        <v/>
      </c>
      <c r="O2165" s="39">
        <f>IF(F2165="","",IF(COUNTIF(F$7:F2165,F2165)=1,1,0))</f>
        <v/>
      </c>
      <c r="P2165" s="39">
        <f>IF(A2165&amp;B2165&amp;C2165="","",IF(AND(O2165=1,N(G2165)&gt;0),IF(INDEX(pl_ativa,MAX(1,N(G2165)))="Sim",1,0),0))</f>
        <v/>
      </c>
      <c r="Q2165" s="39">
        <f>IF(F2165="","",COUNTIFS(ex_chave_oc,F2165,ex_cancelada,"&lt;&gt;Sim"))</f>
        <v/>
      </c>
      <c r="R2165" s="51">
        <f>IF(P2165="","",IF(AND(P2165=1,N(Q2165)&gt;0),1,0))</f>
        <v/>
      </c>
      <c r="S2165" s="30">
        <f>IF(P2165="","",IF(F2165="","ERRO: data prevista ausente ou inválida",IF(O2165=0,"Duplicada: contada uma vez",IF(N(G2165)=0,"ERRO: tarefa fora do Plano Mestre",IF(P2165=0,"Tarefa retirada do plano: não conta","OK")))))</f>
        <v/>
      </c>
    </row>
    <row r="2166">
      <c r="A2166" s="29" t="n"/>
      <c r="B2166" s="25" t="n"/>
      <c r="C2166" s="49" t="n"/>
      <c r="D2166" s="29" t="n"/>
      <c r="E2166" s="23">
        <f>IF(OR(A2166="",B2166=""),"",A2166&amp;"|"&amp;B2166)</f>
        <v/>
      </c>
      <c r="F2166" s="30">
        <f>IF(OR(E2166="",NOT(ISNUMBER(C2166))),"",E2166&amp;"|"&amp;YEAR(C2166)&amp;"-"&amp;RIGHT("0"&amp;MONTH(C2166),2)&amp;"-"&amp;RIGHT("0"&amp;DAY(C2166),2))</f>
        <v/>
      </c>
      <c r="G2166" s="26">
        <f>IF(E2166="","",IFERROR(MATCH(E2166,pl_chave,0),0))</f>
        <v/>
      </c>
      <c r="H2166" s="23">
        <f>IF(G2166="","",IF(G2166=0,"Tarefa fora do plano",INDEX(pl_tag,G2166)))</f>
        <v/>
      </c>
      <c r="I2166" s="30">
        <f>IF(N(G2166)=0,"",INDEX(pl_atividade,G2166))</f>
        <v/>
      </c>
      <c r="J2166" s="50">
        <f>IF(N(G2166)=0,"",INDEX(pl_especialidade,G2166))</f>
        <v/>
      </c>
      <c r="K2166" s="28">
        <f>IF(N(G2166)=0,"",INDEX(pl_duracao,G2166))</f>
        <v/>
      </c>
      <c r="L2166" s="39">
        <f>IF(ISNUMBER(C2166),YEAR(C2166),"")</f>
        <v/>
      </c>
      <c r="M2166" s="39">
        <f>IF(ISNUMBER(C2166),MONTH(C2166),"")</f>
        <v/>
      </c>
      <c r="N2166" s="23">
        <f>IF(L2166="","",IF(NOT(ISNUMBER(crono_ano)),"Informe o ano",IF(L2166&lt;crono_ano,"Antes do ano",IF(L2166&gt;crono_ano,"Depois do ano","No ano"))))</f>
        <v/>
      </c>
      <c r="O2166" s="39">
        <f>IF(F2166="","",IF(COUNTIF(F$7:F2166,F2166)=1,1,0))</f>
        <v/>
      </c>
      <c r="P2166" s="39">
        <f>IF(A2166&amp;B2166&amp;C2166="","",IF(AND(O2166=1,N(G2166)&gt;0),IF(INDEX(pl_ativa,MAX(1,N(G2166)))="Sim",1,0),0))</f>
        <v/>
      </c>
      <c r="Q2166" s="39">
        <f>IF(F2166="","",COUNTIFS(ex_chave_oc,F2166,ex_cancelada,"&lt;&gt;Sim"))</f>
        <v/>
      </c>
      <c r="R2166" s="51">
        <f>IF(P2166="","",IF(AND(P2166=1,N(Q2166)&gt;0),1,0))</f>
        <v/>
      </c>
      <c r="S2166" s="30">
        <f>IF(P2166="","",IF(F2166="","ERRO: data prevista ausente ou inválida",IF(O2166=0,"Duplicada: contada uma vez",IF(N(G2166)=0,"ERRO: tarefa fora do Plano Mestre",IF(P2166=0,"Tarefa retirada do plano: não conta","OK")))))</f>
        <v/>
      </c>
    </row>
    <row r="2167">
      <c r="A2167" s="29" t="n"/>
      <c r="B2167" s="25" t="n"/>
      <c r="C2167" s="49" t="n"/>
      <c r="D2167" s="29" t="n"/>
      <c r="E2167" s="23">
        <f>IF(OR(A2167="",B2167=""),"",A2167&amp;"|"&amp;B2167)</f>
        <v/>
      </c>
      <c r="F2167" s="30">
        <f>IF(OR(E2167="",NOT(ISNUMBER(C2167))),"",E2167&amp;"|"&amp;YEAR(C2167)&amp;"-"&amp;RIGHT("0"&amp;MONTH(C2167),2)&amp;"-"&amp;RIGHT("0"&amp;DAY(C2167),2))</f>
        <v/>
      </c>
      <c r="G2167" s="26">
        <f>IF(E2167="","",IFERROR(MATCH(E2167,pl_chave,0),0))</f>
        <v/>
      </c>
      <c r="H2167" s="23">
        <f>IF(G2167="","",IF(G2167=0,"Tarefa fora do plano",INDEX(pl_tag,G2167)))</f>
        <v/>
      </c>
      <c r="I2167" s="30">
        <f>IF(N(G2167)=0,"",INDEX(pl_atividade,G2167))</f>
        <v/>
      </c>
      <c r="J2167" s="50">
        <f>IF(N(G2167)=0,"",INDEX(pl_especialidade,G2167))</f>
        <v/>
      </c>
      <c r="K2167" s="28">
        <f>IF(N(G2167)=0,"",INDEX(pl_duracao,G2167))</f>
        <v/>
      </c>
      <c r="L2167" s="39">
        <f>IF(ISNUMBER(C2167),YEAR(C2167),"")</f>
        <v/>
      </c>
      <c r="M2167" s="39">
        <f>IF(ISNUMBER(C2167),MONTH(C2167),"")</f>
        <v/>
      </c>
      <c r="N2167" s="23">
        <f>IF(L2167="","",IF(NOT(ISNUMBER(crono_ano)),"Informe o ano",IF(L2167&lt;crono_ano,"Antes do ano",IF(L2167&gt;crono_ano,"Depois do ano","No ano"))))</f>
        <v/>
      </c>
      <c r="O2167" s="39">
        <f>IF(F2167="","",IF(COUNTIF(F$7:F2167,F2167)=1,1,0))</f>
        <v/>
      </c>
      <c r="P2167" s="39">
        <f>IF(A2167&amp;B2167&amp;C2167="","",IF(AND(O2167=1,N(G2167)&gt;0),IF(INDEX(pl_ativa,MAX(1,N(G2167)))="Sim",1,0),0))</f>
        <v/>
      </c>
      <c r="Q2167" s="39">
        <f>IF(F2167="","",COUNTIFS(ex_chave_oc,F2167,ex_cancelada,"&lt;&gt;Sim"))</f>
        <v/>
      </c>
      <c r="R2167" s="51">
        <f>IF(P2167="","",IF(AND(P2167=1,N(Q2167)&gt;0),1,0))</f>
        <v/>
      </c>
      <c r="S2167" s="30">
        <f>IF(P2167="","",IF(F2167="","ERRO: data prevista ausente ou inválida",IF(O2167=0,"Duplicada: contada uma vez",IF(N(G2167)=0,"ERRO: tarefa fora do Plano Mestre",IF(P2167=0,"Tarefa retirada do plano: não conta","OK")))))</f>
        <v/>
      </c>
    </row>
    <row r="2168">
      <c r="A2168" s="29" t="n"/>
      <c r="B2168" s="25" t="n"/>
      <c r="C2168" s="49" t="n"/>
      <c r="D2168" s="29" t="n"/>
      <c r="E2168" s="23">
        <f>IF(OR(A2168="",B2168=""),"",A2168&amp;"|"&amp;B2168)</f>
        <v/>
      </c>
      <c r="F2168" s="30">
        <f>IF(OR(E2168="",NOT(ISNUMBER(C2168))),"",E2168&amp;"|"&amp;YEAR(C2168)&amp;"-"&amp;RIGHT("0"&amp;MONTH(C2168),2)&amp;"-"&amp;RIGHT("0"&amp;DAY(C2168),2))</f>
        <v/>
      </c>
      <c r="G2168" s="26">
        <f>IF(E2168="","",IFERROR(MATCH(E2168,pl_chave,0),0))</f>
        <v/>
      </c>
      <c r="H2168" s="23">
        <f>IF(G2168="","",IF(G2168=0,"Tarefa fora do plano",INDEX(pl_tag,G2168)))</f>
        <v/>
      </c>
      <c r="I2168" s="30">
        <f>IF(N(G2168)=0,"",INDEX(pl_atividade,G2168))</f>
        <v/>
      </c>
      <c r="J2168" s="50">
        <f>IF(N(G2168)=0,"",INDEX(pl_especialidade,G2168))</f>
        <v/>
      </c>
      <c r="K2168" s="28">
        <f>IF(N(G2168)=0,"",INDEX(pl_duracao,G2168))</f>
        <v/>
      </c>
      <c r="L2168" s="39">
        <f>IF(ISNUMBER(C2168),YEAR(C2168),"")</f>
        <v/>
      </c>
      <c r="M2168" s="39">
        <f>IF(ISNUMBER(C2168),MONTH(C2168),"")</f>
        <v/>
      </c>
      <c r="N2168" s="23">
        <f>IF(L2168="","",IF(NOT(ISNUMBER(crono_ano)),"Informe o ano",IF(L2168&lt;crono_ano,"Antes do ano",IF(L2168&gt;crono_ano,"Depois do ano","No ano"))))</f>
        <v/>
      </c>
      <c r="O2168" s="39">
        <f>IF(F2168="","",IF(COUNTIF(F$7:F2168,F2168)=1,1,0))</f>
        <v/>
      </c>
      <c r="P2168" s="39">
        <f>IF(A2168&amp;B2168&amp;C2168="","",IF(AND(O2168=1,N(G2168)&gt;0),IF(INDEX(pl_ativa,MAX(1,N(G2168)))="Sim",1,0),0))</f>
        <v/>
      </c>
      <c r="Q2168" s="39">
        <f>IF(F2168="","",COUNTIFS(ex_chave_oc,F2168,ex_cancelada,"&lt;&gt;Sim"))</f>
        <v/>
      </c>
      <c r="R2168" s="51">
        <f>IF(P2168="","",IF(AND(P2168=1,N(Q2168)&gt;0),1,0))</f>
        <v/>
      </c>
      <c r="S2168" s="30">
        <f>IF(P2168="","",IF(F2168="","ERRO: data prevista ausente ou inválida",IF(O2168=0,"Duplicada: contada uma vez",IF(N(G2168)=0,"ERRO: tarefa fora do Plano Mestre",IF(P2168=0,"Tarefa retirada do plano: não conta","OK")))))</f>
        <v/>
      </c>
    </row>
    <row r="2169">
      <c r="A2169" s="29" t="n"/>
      <c r="B2169" s="25" t="n"/>
      <c r="C2169" s="49" t="n"/>
      <c r="D2169" s="29" t="n"/>
      <c r="E2169" s="23">
        <f>IF(OR(A2169="",B2169=""),"",A2169&amp;"|"&amp;B2169)</f>
        <v/>
      </c>
      <c r="F2169" s="30">
        <f>IF(OR(E2169="",NOT(ISNUMBER(C2169))),"",E2169&amp;"|"&amp;YEAR(C2169)&amp;"-"&amp;RIGHT("0"&amp;MONTH(C2169),2)&amp;"-"&amp;RIGHT("0"&amp;DAY(C2169),2))</f>
        <v/>
      </c>
      <c r="G2169" s="26">
        <f>IF(E2169="","",IFERROR(MATCH(E2169,pl_chave,0),0))</f>
        <v/>
      </c>
      <c r="H2169" s="23">
        <f>IF(G2169="","",IF(G2169=0,"Tarefa fora do plano",INDEX(pl_tag,G2169)))</f>
        <v/>
      </c>
      <c r="I2169" s="30">
        <f>IF(N(G2169)=0,"",INDEX(pl_atividade,G2169))</f>
        <v/>
      </c>
      <c r="J2169" s="50">
        <f>IF(N(G2169)=0,"",INDEX(pl_especialidade,G2169))</f>
        <v/>
      </c>
      <c r="K2169" s="28">
        <f>IF(N(G2169)=0,"",INDEX(pl_duracao,G2169))</f>
        <v/>
      </c>
      <c r="L2169" s="39">
        <f>IF(ISNUMBER(C2169),YEAR(C2169),"")</f>
        <v/>
      </c>
      <c r="M2169" s="39">
        <f>IF(ISNUMBER(C2169),MONTH(C2169),"")</f>
        <v/>
      </c>
      <c r="N2169" s="23">
        <f>IF(L2169="","",IF(NOT(ISNUMBER(crono_ano)),"Informe o ano",IF(L2169&lt;crono_ano,"Antes do ano",IF(L2169&gt;crono_ano,"Depois do ano","No ano"))))</f>
        <v/>
      </c>
      <c r="O2169" s="39">
        <f>IF(F2169="","",IF(COUNTIF(F$7:F2169,F2169)=1,1,0))</f>
        <v/>
      </c>
      <c r="P2169" s="39">
        <f>IF(A2169&amp;B2169&amp;C2169="","",IF(AND(O2169=1,N(G2169)&gt;0),IF(INDEX(pl_ativa,MAX(1,N(G2169)))="Sim",1,0),0))</f>
        <v/>
      </c>
      <c r="Q2169" s="39">
        <f>IF(F2169="","",COUNTIFS(ex_chave_oc,F2169,ex_cancelada,"&lt;&gt;Sim"))</f>
        <v/>
      </c>
      <c r="R2169" s="51">
        <f>IF(P2169="","",IF(AND(P2169=1,N(Q2169)&gt;0),1,0))</f>
        <v/>
      </c>
      <c r="S2169" s="30">
        <f>IF(P2169="","",IF(F2169="","ERRO: data prevista ausente ou inválida",IF(O2169=0,"Duplicada: contada uma vez",IF(N(G2169)=0,"ERRO: tarefa fora do Plano Mestre",IF(P2169=0,"Tarefa retirada do plano: não conta","OK")))))</f>
        <v/>
      </c>
    </row>
    <row r="2170">
      <c r="A2170" s="29" t="n"/>
      <c r="B2170" s="25" t="n"/>
      <c r="C2170" s="49" t="n"/>
      <c r="D2170" s="29" t="n"/>
      <c r="E2170" s="23">
        <f>IF(OR(A2170="",B2170=""),"",A2170&amp;"|"&amp;B2170)</f>
        <v/>
      </c>
      <c r="F2170" s="30">
        <f>IF(OR(E2170="",NOT(ISNUMBER(C2170))),"",E2170&amp;"|"&amp;YEAR(C2170)&amp;"-"&amp;RIGHT("0"&amp;MONTH(C2170),2)&amp;"-"&amp;RIGHT("0"&amp;DAY(C2170),2))</f>
        <v/>
      </c>
      <c r="G2170" s="26">
        <f>IF(E2170="","",IFERROR(MATCH(E2170,pl_chave,0),0))</f>
        <v/>
      </c>
      <c r="H2170" s="23">
        <f>IF(G2170="","",IF(G2170=0,"Tarefa fora do plano",INDEX(pl_tag,G2170)))</f>
        <v/>
      </c>
      <c r="I2170" s="30">
        <f>IF(N(G2170)=0,"",INDEX(pl_atividade,G2170))</f>
        <v/>
      </c>
      <c r="J2170" s="50">
        <f>IF(N(G2170)=0,"",INDEX(pl_especialidade,G2170))</f>
        <v/>
      </c>
      <c r="K2170" s="28">
        <f>IF(N(G2170)=0,"",INDEX(pl_duracao,G2170))</f>
        <v/>
      </c>
      <c r="L2170" s="39">
        <f>IF(ISNUMBER(C2170),YEAR(C2170),"")</f>
        <v/>
      </c>
      <c r="M2170" s="39">
        <f>IF(ISNUMBER(C2170),MONTH(C2170),"")</f>
        <v/>
      </c>
      <c r="N2170" s="23">
        <f>IF(L2170="","",IF(NOT(ISNUMBER(crono_ano)),"Informe o ano",IF(L2170&lt;crono_ano,"Antes do ano",IF(L2170&gt;crono_ano,"Depois do ano","No ano"))))</f>
        <v/>
      </c>
      <c r="O2170" s="39">
        <f>IF(F2170="","",IF(COUNTIF(F$7:F2170,F2170)=1,1,0))</f>
        <v/>
      </c>
      <c r="P2170" s="39">
        <f>IF(A2170&amp;B2170&amp;C2170="","",IF(AND(O2170=1,N(G2170)&gt;0),IF(INDEX(pl_ativa,MAX(1,N(G2170)))="Sim",1,0),0))</f>
        <v/>
      </c>
      <c r="Q2170" s="39">
        <f>IF(F2170="","",COUNTIFS(ex_chave_oc,F2170,ex_cancelada,"&lt;&gt;Sim"))</f>
        <v/>
      </c>
      <c r="R2170" s="51">
        <f>IF(P2170="","",IF(AND(P2170=1,N(Q2170)&gt;0),1,0))</f>
        <v/>
      </c>
      <c r="S2170" s="30">
        <f>IF(P2170="","",IF(F2170="","ERRO: data prevista ausente ou inválida",IF(O2170=0,"Duplicada: contada uma vez",IF(N(G2170)=0,"ERRO: tarefa fora do Plano Mestre",IF(P2170=0,"Tarefa retirada do plano: não conta","OK")))))</f>
        <v/>
      </c>
    </row>
    <row r="2171">
      <c r="A2171" s="29" t="n"/>
      <c r="B2171" s="25" t="n"/>
      <c r="C2171" s="49" t="n"/>
      <c r="D2171" s="29" t="n"/>
      <c r="E2171" s="23">
        <f>IF(OR(A2171="",B2171=""),"",A2171&amp;"|"&amp;B2171)</f>
        <v/>
      </c>
      <c r="F2171" s="30">
        <f>IF(OR(E2171="",NOT(ISNUMBER(C2171))),"",E2171&amp;"|"&amp;YEAR(C2171)&amp;"-"&amp;RIGHT("0"&amp;MONTH(C2171),2)&amp;"-"&amp;RIGHT("0"&amp;DAY(C2171),2))</f>
        <v/>
      </c>
      <c r="G2171" s="26">
        <f>IF(E2171="","",IFERROR(MATCH(E2171,pl_chave,0),0))</f>
        <v/>
      </c>
      <c r="H2171" s="23">
        <f>IF(G2171="","",IF(G2171=0,"Tarefa fora do plano",INDEX(pl_tag,G2171)))</f>
        <v/>
      </c>
      <c r="I2171" s="30">
        <f>IF(N(G2171)=0,"",INDEX(pl_atividade,G2171))</f>
        <v/>
      </c>
      <c r="J2171" s="50">
        <f>IF(N(G2171)=0,"",INDEX(pl_especialidade,G2171))</f>
        <v/>
      </c>
      <c r="K2171" s="28">
        <f>IF(N(G2171)=0,"",INDEX(pl_duracao,G2171))</f>
        <v/>
      </c>
      <c r="L2171" s="39">
        <f>IF(ISNUMBER(C2171),YEAR(C2171),"")</f>
        <v/>
      </c>
      <c r="M2171" s="39">
        <f>IF(ISNUMBER(C2171),MONTH(C2171),"")</f>
        <v/>
      </c>
      <c r="N2171" s="23">
        <f>IF(L2171="","",IF(NOT(ISNUMBER(crono_ano)),"Informe o ano",IF(L2171&lt;crono_ano,"Antes do ano",IF(L2171&gt;crono_ano,"Depois do ano","No ano"))))</f>
        <v/>
      </c>
      <c r="O2171" s="39">
        <f>IF(F2171="","",IF(COUNTIF(F$7:F2171,F2171)=1,1,0))</f>
        <v/>
      </c>
      <c r="P2171" s="39">
        <f>IF(A2171&amp;B2171&amp;C2171="","",IF(AND(O2171=1,N(G2171)&gt;0),IF(INDEX(pl_ativa,MAX(1,N(G2171)))="Sim",1,0),0))</f>
        <v/>
      </c>
      <c r="Q2171" s="39">
        <f>IF(F2171="","",COUNTIFS(ex_chave_oc,F2171,ex_cancelada,"&lt;&gt;Sim"))</f>
        <v/>
      </c>
      <c r="R2171" s="51">
        <f>IF(P2171="","",IF(AND(P2171=1,N(Q2171)&gt;0),1,0))</f>
        <v/>
      </c>
      <c r="S2171" s="30">
        <f>IF(P2171="","",IF(F2171="","ERRO: data prevista ausente ou inválida",IF(O2171=0,"Duplicada: contada uma vez",IF(N(G2171)=0,"ERRO: tarefa fora do Plano Mestre",IF(P2171=0,"Tarefa retirada do plano: não conta","OK")))))</f>
        <v/>
      </c>
    </row>
    <row r="2172">
      <c r="A2172" s="29" t="n"/>
      <c r="B2172" s="25" t="n"/>
      <c r="C2172" s="49" t="n"/>
      <c r="D2172" s="29" t="n"/>
      <c r="E2172" s="23">
        <f>IF(OR(A2172="",B2172=""),"",A2172&amp;"|"&amp;B2172)</f>
        <v/>
      </c>
      <c r="F2172" s="30">
        <f>IF(OR(E2172="",NOT(ISNUMBER(C2172))),"",E2172&amp;"|"&amp;YEAR(C2172)&amp;"-"&amp;RIGHT("0"&amp;MONTH(C2172),2)&amp;"-"&amp;RIGHT("0"&amp;DAY(C2172),2))</f>
        <v/>
      </c>
      <c r="G2172" s="26">
        <f>IF(E2172="","",IFERROR(MATCH(E2172,pl_chave,0),0))</f>
        <v/>
      </c>
      <c r="H2172" s="23">
        <f>IF(G2172="","",IF(G2172=0,"Tarefa fora do plano",INDEX(pl_tag,G2172)))</f>
        <v/>
      </c>
      <c r="I2172" s="30">
        <f>IF(N(G2172)=0,"",INDEX(pl_atividade,G2172))</f>
        <v/>
      </c>
      <c r="J2172" s="50">
        <f>IF(N(G2172)=0,"",INDEX(pl_especialidade,G2172))</f>
        <v/>
      </c>
      <c r="K2172" s="28">
        <f>IF(N(G2172)=0,"",INDEX(pl_duracao,G2172))</f>
        <v/>
      </c>
      <c r="L2172" s="39">
        <f>IF(ISNUMBER(C2172),YEAR(C2172),"")</f>
        <v/>
      </c>
      <c r="M2172" s="39">
        <f>IF(ISNUMBER(C2172),MONTH(C2172),"")</f>
        <v/>
      </c>
      <c r="N2172" s="23">
        <f>IF(L2172="","",IF(NOT(ISNUMBER(crono_ano)),"Informe o ano",IF(L2172&lt;crono_ano,"Antes do ano",IF(L2172&gt;crono_ano,"Depois do ano","No ano"))))</f>
        <v/>
      </c>
      <c r="O2172" s="39">
        <f>IF(F2172="","",IF(COUNTIF(F$7:F2172,F2172)=1,1,0))</f>
        <v/>
      </c>
      <c r="P2172" s="39">
        <f>IF(A2172&amp;B2172&amp;C2172="","",IF(AND(O2172=1,N(G2172)&gt;0),IF(INDEX(pl_ativa,MAX(1,N(G2172)))="Sim",1,0),0))</f>
        <v/>
      </c>
      <c r="Q2172" s="39">
        <f>IF(F2172="","",COUNTIFS(ex_chave_oc,F2172,ex_cancelada,"&lt;&gt;Sim"))</f>
        <v/>
      </c>
      <c r="R2172" s="51">
        <f>IF(P2172="","",IF(AND(P2172=1,N(Q2172)&gt;0),1,0))</f>
        <v/>
      </c>
      <c r="S2172" s="30">
        <f>IF(P2172="","",IF(F2172="","ERRO: data prevista ausente ou inválida",IF(O2172=0,"Duplicada: contada uma vez",IF(N(G2172)=0,"ERRO: tarefa fora do Plano Mestre",IF(P2172=0,"Tarefa retirada do plano: não conta","OK")))))</f>
        <v/>
      </c>
    </row>
    <row r="2173">
      <c r="A2173" s="29" t="n"/>
      <c r="B2173" s="25" t="n"/>
      <c r="C2173" s="49" t="n"/>
      <c r="D2173" s="29" t="n"/>
      <c r="E2173" s="23">
        <f>IF(OR(A2173="",B2173=""),"",A2173&amp;"|"&amp;B2173)</f>
        <v/>
      </c>
      <c r="F2173" s="30">
        <f>IF(OR(E2173="",NOT(ISNUMBER(C2173))),"",E2173&amp;"|"&amp;YEAR(C2173)&amp;"-"&amp;RIGHT("0"&amp;MONTH(C2173),2)&amp;"-"&amp;RIGHT("0"&amp;DAY(C2173),2))</f>
        <v/>
      </c>
      <c r="G2173" s="26">
        <f>IF(E2173="","",IFERROR(MATCH(E2173,pl_chave,0),0))</f>
        <v/>
      </c>
      <c r="H2173" s="23">
        <f>IF(G2173="","",IF(G2173=0,"Tarefa fora do plano",INDEX(pl_tag,G2173)))</f>
        <v/>
      </c>
      <c r="I2173" s="30">
        <f>IF(N(G2173)=0,"",INDEX(pl_atividade,G2173))</f>
        <v/>
      </c>
      <c r="J2173" s="50">
        <f>IF(N(G2173)=0,"",INDEX(pl_especialidade,G2173))</f>
        <v/>
      </c>
      <c r="K2173" s="28">
        <f>IF(N(G2173)=0,"",INDEX(pl_duracao,G2173))</f>
        <v/>
      </c>
      <c r="L2173" s="39">
        <f>IF(ISNUMBER(C2173),YEAR(C2173),"")</f>
        <v/>
      </c>
      <c r="M2173" s="39">
        <f>IF(ISNUMBER(C2173),MONTH(C2173),"")</f>
        <v/>
      </c>
      <c r="N2173" s="23">
        <f>IF(L2173="","",IF(NOT(ISNUMBER(crono_ano)),"Informe o ano",IF(L2173&lt;crono_ano,"Antes do ano",IF(L2173&gt;crono_ano,"Depois do ano","No ano"))))</f>
        <v/>
      </c>
      <c r="O2173" s="39">
        <f>IF(F2173="","",IF(COUNTIF(F$7:F2173,F2173)=1,1,0))</f>
        <v/>
      </c>
      <c r="P2173" s="39">
        <f>IF(A2173&amp;B2173&amp;C2173="","",IF(AND(O2173=1,N(G2173)&gt;0),IF(INDEX(pl_ativa,MAX(1,N(G2173)))="Sim",1,0),0))</f>
        <v/>
      </c>
      <c r="Q2173" s="39">
        <f>IF(F2173="","",COUNTIFS(ex_chave_oc,F2173,ex_cancelada,"&lt;&gt;Sim"))</f>
        <v/>
      </c>
      <c r="R2173" s="51">
        <f>IF(P2173="","",IF(AND(P2173=1,N(Q2173)&gt;0),1,0))</f>
        <v/>
      </c>
      <c r="S2173" s="30">
        <f>IF(P2173="","",IF(F2173="","ERRO: data prevista ausente ou inválida",IF(O2173=0,"Duplicada: contada uma vez",IF(N(G2173)=0,"ERRO: tarefa fora do Plano Mestre",IF(P2173=0,"Tarefa retirada do plano: não conta","OK")))))</f>
        <v/>
      </c>
    </row>
    <row r="2174">
      <c r="A2174" s="29" t="n"/>
      <c r="B2174" s="25" t="n"/>
      <c r="C2174" s="49" t="n"/>
      <c r="D2174" s="29" t="n"/>
      <c r="E2174" s="23">
        <f>IF(OR(A2174="",B2174=""),"",A2174&amp;"|"&amp;B2174)</f>
        <v/>
      </c>
      <c r="F2174" s="30">
        <f>IF(OR(E2174="",NOT(ISNUMBER(C2174))),"",E2174&amp;"|"&amp;YEAR(C2174)&amp;"-"&amp;RIGHT("0"&amp;MONTH(C2174),2)&amp;"-"&amp;RIGHT("0"&amp;DAY(C2174),2))</f>
        <v/>
      </c>
      <c r="G2174" s="26">
        <f>IF(E2174="","",IFERROR(MATCH(E2174,pl_chave,0),0))</f>
        <v/>
      </c>
      <c r="H2174" s="23">
        <f>IF(G2174="","",IF(G2174=0,"Tarefa fora do plano",INDEX(pl_tag,G2174)))</f>
        <v/>
      </c>
      <c r="I2174" s="30">
        <f>IF(N(G2174)=0,"",INDEX(pl_atividade,G2174))</f>
        <v/>
      </c>
      <c r="J2174" s="50">
        <f>IF(N(G2174)=0,"",INDEX(pl_especialidade,G2174))</f>
        <v/>
      </c>
      <c r="K2174" s="28">
        <f>IF(N(G2174)=0,"",INDEX(pl_duracao,G2174))</f>
        <v/>
      </c>
      <c r="L2174" s="39">
        <f>IF(ISNUMBER(C2174),YEAR(C2174),"")</f>
        <v/>
      </c>
      <c r="M2174" s="39">
        <f>IF(ISNUMBER(C2174),MONTH(C2174),"")</f>
        <v/>
      </c>
      <c r="N2174" s="23">
        <f>IF(L2174="","",IF(NOT(ISNUMBER(crono_ano)),"Informe o ano",IF(L2174&lt;crono_ano,"Antes do ano",IF(L2174&gt;crono_ano,"Depois do ano","No ano"))))</f>
        <v/>
      </c>
      <c r="O2174" s="39">
        <f>IF(F2174="","",IF(COUNTIF(F$7:F2174,F2174)=1,1,0))</f>
        <v/>
      </c>
      <c r="P2174" s="39">
        <f>IF(A2174&amp;B2174&amp;C2174="","",IF(AND(O2174=1,N(G2174)&gt;0),IF(INDEX(pl_ativa,MAX(1,N(G2174)))="Sim",1,0),0))</f>
        <v/>
      </c>
      <c r="Q2174" s="39">
        <f>IF(F2174="","",COUNTIFS(ex_chave_oc,F2174,ex_cancelada,"&lt;&gt;Sim"))</f>
        <v/>
      </c>
      <c r="R2174" s="51">
        <f>IF(P2174="","",IF(AND(P2174=1,N(Q2174)&gt;0),1,0))</f>
        <v/>
      </c>
      <c r="S2174" s="30">
        <f>IF(P2174="","",IF(F2174="","ERRO: data prevista ausente ou inválida",IF(O2174=0,"Duplicada: contada uma vez",IF(N(G2174)=0,"ERRO: tarefa fora do Plano Mestre",IF(P2174=0,"Tarefa retirada do plano: não conta","OK")))))</f>
        <v/>
      </c>
    </row>
    <row r="2175">
      <c r="A2175" s="29" t="n"/>
      <c r="B2175" s="25" t="n"/>
      <c r="C2175" s="49" t="n"/>
      <c r="D2175" s="29" t="n"/>
      <c r="E2175" s="23">
        <f>IF(OR(A2175="",B2175=""),"",A2175&amp;"|"&amp;B2175)</f>
        <v/>
      </c>
      <c r="F2175" s="30">
        <f>IF(OR(E2175="",NOT(ISNUMBER(C2175))),"",E2175&amp;"|"&amp;YEAR(C2175)&amp;"-"&amp;RIGHT("0"&amp;MONTH(C2175),2)&amp;"-"&amp;RIGHT("0"&amp;DAY(C2175),2))</f>
        <v/>
      </c>
      <c r="G2175" s="26">
        <f>IF(E2175="","",IFERROR(MATCH(E2175,pl_chave,0),0))</f>
        <v/>
      </c>
      <c r="H2175" s="23">
        <f>IF(G2175="","",IF(G2175=0,"Tarefa fora do plano",INDEX(pl_tag,G2175)))</f>
        <v/>
      </c>
      <c r="I2175" s="30">
        <f>IF(N(G2175)=0,"",INDEX(pl_atividade,G2175))</f>
        <v/>
      </c>
      <c r="J2175" s="50">
        <f>IF(N(G2175)=0,"",INDEX(pl_especialidade,G2175))</f>
        <v/>
      </c>
      <c r="K2175" s="28">
        <f>IF(N(G2175)=0,"",INDEX(pl_duracao,G2175))</f>
        <v/>
      </c>
      <c r="L2175" s="39">
        <f>IF(ISNUMBER(C2175),YEAR(C2175),"")</f>
        <v/>
      </c>
      <c r="M2175" s="39">
        <f>IF(ISNUMBER(C2175),MONTH(C2175),"")</f>
        <v/>
      </c>
      <c r="N2175" s="23">
        <f>IF(L2175="","",IF(NOT(ISNUMBER(crono_ano)),"Informe o ano",IF(L2175&lt;crono_ano,"Antes do ano",IF(L2175&gt;crono_ano,"Depois do ano","No ano"))))</f>
        <v/>
      </c>
      <c r="O2175" s="39">
        <f>IF(F2175="","",IF(COUNTIF(F$7:F2175,F2175)=1,1,0))</f>
        <v/>
      </c>
      <c r="P2175" s="39">
        <f>IF(A2175&amp;B2175&amp;C2175="","",IF(AND(O2175=1,N(G2175)&gt;0),IF(INDEX(pl_ativa,MAX(1,N(G2175)))="Sim",1,0),0))</f>
        <v/>
      </c>
      <c r="Q2175" s="39">
        <f>IF(F2175="","",COUNTIFS(ex_chave_oc,F2175,ex_cancelada,"&lt;&gt;Sim"))</f>
        <v/>
      </c>
      <c r="R2175" s="51">
        <f>IF(P2175="","",IF(AND(P2175=1,N(Q2175)&gt;0),1,0))</f>
        <v/>
      </c>
      <c r="S2175" s="30">
        <f>IF(P2175="","",IF(F2175="","ERRO: data prevista ausente ou inválida",IF(O2175=0,"Duplicada: contada uma vez",IF(N(G2175)=0,"ERRO: tarefa fora do Plano Mestre",IF(P2175=0,"Tarefa retirada do plano: não conta","OK")))))</f>
        <v/>
      </c>
    </row>
    <row r="2176">
      <c r="A2176" s="29" t="n"/>
      <c r="B2176" s="25" t="n"/>
      <c r="C2176" s="49" t="n"/>
      <c r="D2176" s="29" t="n"/>
      <c r="E2176" s="23">
        <f>IF(OR(A2176="",B2176=""),"",A2176&amp;"|"&amp;B2176)</f>
        <v/>
      </c>
      <c r="F2176" s="30">
        <f>IF(OR(E2176="",NOT(ISNUMBER(C2176))),"",E2176&amp;"|"&amp;YEAR(C2176)&amp;"-"&amp;RIGHT("0"&amp;MONTH(C2176),2)&amp;"-"&amp;RIGHT("0"&amp;DAY(C2176),2))</f>
        <v/>
      </c>
      <c r="G2176" s="26">
        <f>IF(E2176="","",IFERROR(MATCH(E2176,pl_chave,0),0))</f>
        <v/>
      </c>
      <c r="H2176" s="23">
        <f>IF(G2176="","",IF(G2176=0,"Tarefa fora do plano",INDEX(pl_tag,G2176)))</f>
        <v/>
      </c>
      <c r="I2176" s="30">
        <f>IF(N(G2176)=0,"",INDEX(pl_atividade,G2176))</f>
        <v/>
      </c>
      <c r="J2176" s="50">
        <f>IF(N(G2176)=0,"",INDEX(pl_especialidade,G2176))</f>
        <v/>
      </c>
      <c r="K2176" s="28">
        <f>IF(N(G2176)=0,"",INDEX(pl_duracao,G2176))</f>
        <v/>
      </c>
      <c r="L2176" s="39">
        <f>IF(ISNUMBER(C2176),YEAR(C2176),"")</f>
        <v/>
      </c>
      <c r="M2176" s="39">
        <f>IF(ISNUMBER(C2176),MONTH(C2176),"")</f>
        <v/>
      </c>
      <c r="N2176" s="23">
        <f>IF(L2176="","",IF(NOT(ISNUMBER(crono_ano)),"Informe o ano",IF(L2176&lt;crono_ano,"Antes do ano",IF(L2176&gt;crono_ano,"Depois do ano","No ano"))))</f>
        <v/>
      </c>
      <c r="O2176" s="39">
        <f>IF(F2176="","",IF(COUNTIF(F$7:F2176,F2176)=1,1,0))</f>
        <v/>
      </c>
      <c r="P2176" s="39">
        <f>IF(A2176&amp;B2176&amp;C2176="","",IF(AND(O2176=1,N(G2176)&gt;0),IF(INDEX(pl_ativa,MAX(1,N(G2176)))="Sim",1,0),0))</f>
        <v/>
      </c>
      <c r="Q2176" s="39">
        <f>IF(F2176="","",COUNTIFS(ex_chave_oc,F2176,ex_cancelada,"&lt;&gt;Sim"))</f>
        <v/>
      </c>
      <c r="R2176" s="51">
        <f>IF(P2176="","",IF(AND(P2176=1,N(Q2176)&gt;0),1,0))</f>
        <v/>
      </c>
      <c r="S2176" s="30">
        <f>IF(P2176="","",IF(F2176="","ERRO: data prevista ausente ou inválida",IF(O2176=0,"Duplicada: contada uma vez",IF(N(G2176)=0,"ERRO: tarefa fora do Plano Mestre",IF(P2176=0,"Tarefa retirada do plano: não conta","OK")))))</f>
        <v/>
      </c>
    </row>
    <row r="2177">
      <c r="A2177" s="29" t="n"/>
      <c r="B2177" s="25" t="n"/>
      <c r="C2177" s="49" t="n"/>
      <c r="D2177" s="29" t="n"/>
      <c r="E2177" s="23">
        <f>IF(OR(A2177="",B2177=""),"",A2177&amp;"|"&amp;B2177)</f>
        <v/>
      </c>
      <c r="F2177" s="30">
        <f>IF(OR(E2177="",NOT(ISNUMBER(C2177))),"",E2177&amp;"|"&amp;YEAR(C2177)&amp;"-"&amp;RIGHT("0"&amp;MONTH(C2177),2)&amp;"-"&amp;RIGHT("0"&amp;DAY(C2177),2))</f>
        <v/>
      </c>
      <c r="G2177" s="26">
        <f>IF(E2177="","",IFERROR(MATCH(E2177,pl_chave,0),0))</f>
        <v/>
      </c>
      <c r="H2177" s="23">
        <f>IF(G2177="","",IF(G2177=0,"Tarefa fora do plano",INDEX(pl_tag,G2177)))</f>
        <v/>
      </c>
      <c r="I2177" s="30">
        <f>IF(N(G2177)=0,"",INDEX(pl_atividade,G2177))</f>
        <v/>
      </c>
      <c r="J2177" s="50">
        <f>IF(N(G2177)=0,"",INDEX(pl_especialidade,G2177))</f>
        <v/>
      </c>
      <c r="K2177" s="28">
        <f>IF(N(G2177)=0,"",INDEX(pl_duracao,G2177))</f>
        <v/>
      </c>
      <c r="L2177" s="39">
        <f>IF(ISNUMBER(C2177),YEAR(C2177),"")</f>
        <v/>
      </c>
      <c r="M2177" s="39">
        <f>IF(ISNUMBER(C2177),MONTH(C2177),"")</f>
        <v/>
      </c>
      <c r="N2177" s="23">
        <f>IF(L2177="","",IF(NOT(ISNUMBER(crono_ano)),"Informe o ano",IF(L2177&lt;crono_ano,"Antes do ano",IF(L2177&gt;crono_ano,"Depois do ano","No ano"))))</f>
        <v/>
      </c>
      <c r="O2177" s="39">
        <f>IF(F2177="","",IF(COUNTIF(F$7:F2177,F2177)=1,1,0))</f>
        <v/>
      </c>
      <c r="P2177" s="39">
        <f>IF(A2177&amp;B2177&amp;C2177="","",IF(AND(O2177=1,N(G2177)&gt;0),IF(INDEX(pl_ativa,MAX(1,N(G2177)))="Sim",1,0),0))</f>
        <v/>
      </c>
      <c r="Q2177" s="39">
        <f>IF(F2177="","",COUNTIFS(ex_chave_oc,F2177,ex_cancelada,"&lt;&gt;Sim"))</f>
        <v/>
      </c>
      <c r="R2177" s="51">
        <f>IF(P2177="","",IF(AND(P2177=1,N(Q2177)&gt;0),1,0))</f>
        <v/>
      </c>
      <c r="S2177" s="30">
        <f>IF(P2177="","",IF(F2177="","ERRO: data prevista ausente ou inválida",IF(O2177=0,"Duplicada: contada uma vez",IF(N(G2177)=0,"ERRO: tarefa fora do Plano Mestre",IF(P2177=0,"Tarefa retirada do plano: não conta","OK")))))</f>
        <v/>
      </c>
    </row>
    <row r="2178">
      <c r="A2178" s="29" t="n"/>
      <c r="B2178" s="25" t="n"/>
      <c r="C2178" s="49" t="n"/>
      <c r="D2178" s="29" t="n"/>
      <c r="E2178" s="23">
        <f>IF(OR(A2178="",B2178=""),"",A2178&amp;"|"&amp;B2178)</f>
        <v/>
      </c>
      <c r="F2178" s="30">
        <f>IF(OR(E2178="",NOT(ISNUMBER(C2178))),"",E2178&amp;"|"&amp;YEAR(C2178)&amp;"-"&amp;RIGHT("0"&amp;MONTH(C2178),2)&amp;"-"&amp;RIGHT("0"&amp;DAY(C2178),2))</f>
        <v/>
      </c>
      <c r="G2178" s="26">
        <f>IF(E2178="","",IFERROR(MATCH(E2178,pl_chave,0),0))</f>
        <v/>
      </c>
      <c r="H2178" s="23">
        <f>IF(G2178="","",IF(G2178=0,"Tarefa fora do plano",INDEX(pl_tag,G2178)))</f>
        <v/>
      </c>
      <c r="I2178" s="30">
        <f>IF(N(G2178)=0,"",INDEX(pl_atividade,G2178))</f>
        <v/>
      </c>
      <c r="J2178" s="50">
        <f>IF(N(G2178)=0,"",INDEX(pl_especialidade,G2178))</f>
        <v/>
      </c>
      <c r="K2178" s="28">
        <f>IF(N(G2178)=0,"",INDEX(pl_duracao,G2178))</f>
        <v/>
      </c>
      <c r="L2178" s="39">
        <f>IF(ISNUMBER(C2178),YEAR(C2178),"")</f>
        <v/>
      </c>
      <c r="M2178" s="39">
        <f>IF(ISNUMBER(C2178),MONTH(C2178),"")</f>
        <v/>
      </c>
      <c r="N2178" s="23">
        <f>IF(L2178="","",IF(NOT(ISNUMBER(crono_ano)),"Informe o ano",IF(L2178&lt;crono_ano,"Antes do ano",IF(L2178&gt;crono_ano,"Depois do ano","No ano"))))</f>
        <v/>
      </c>
      <c r="O2178" s="39">
        <f>IF(F2178="","",IF(COUNTIF(F$7:F2178,F2178)=1,1,0))</f>
        <v/>
      </c>
      <c r="P2178" s="39">
        <f>IF(A2178&amp;B2178&amp;C2178="","",IF(AND(O2178=1,N(G2178)&gt;0),IF(INDEX(pl_ativa,MAX(1,N(G2178)))="Sim",1,0),0))</f>
        <v/>
      </c>
      <c r="Q2178" s="39">
        <f>IF(F2178="","",COUNTIFS(ex_chave_oc,F2178,ex_cancelada,"&lt;&gt;Sim"))</f>
        <v/>
      </c>
      <c r="R2178" s="51">
        <f>IF(P2178="","",IF(AND(P2178=1,N(Q2178)&gt;0),1,0))</f>
        <v/>
      </c>
      <c r="S2178" s="30">
        <f>IF(P2178="","",IF(F2178="","ERRO: data prevista ausente ou inválida",IF(O2178=0,"Duplicada: contada uma vez",IF(N(G2178)=0,"ERRO: tarefa fora do Plano Mestre",IF(P2178=0,"Tarefa retirada do plano: não conta","OK")))))</f>
        <v/>
      </c>
    </row>
    <row r="2179">
      <c r="A2179" s="29" t="n"/>
      <c r="B2179" s="25" t="n"/>
      <c r="C2179" s="49" t="n"/>
      <c r="D2179" s="29" t="n"/>
      <c r="E2179" s="23">
        <f>IF(OR(A2179="",B2179=""),"",A2179&amp;"|"&amp;B2179)</f>
        <v/>
      </c>
      <c r="F2179" s="30">
        <f>IF(OR(E2179="",NOT(ISNUMBER(C2179))),"",E2179&amp;"|"&amp;YEAR(C2179)&amp;"-"&amp;RIGHT("0"&amp;MONTH(C2179),2)&amp;"-"&amp;RIGHT("0"&amp;DAY(C2179),2))</f>
        <v/>
      </c>
      <c r="G2179" s="26">
        <f>IF(E2179="","",IFERROR(MATCH(E2179,pl_chave,0),0))</f>
        <v/>
      </c>
      <c r="H2179" s="23">
        <f>IF(G2179="","",IF(G2179=0,"Tarefa fora do plano",INDEX(pl_tag,G2179)))</f>
        <v/>
      </c>
      <c r="I2179" s="30">
        <f>IF(N(G2179)=0,"",INDEX(pl_atividade,G2179))</f>
        <v/>
      </c>
      <c r="J2179" s="50">
        <f>IF(N(G2179)=0,"",INDEX(pl_especialidade,G2179))</f>
        <v/>
      </c>
      <c r="K2179" s="28">
        <f>IF(N(G2179)=0,"",INDEX(pl_duracao,G2179))</f>
        <v/>
      </c>
      <c r="L2179" s="39">
        <f>IF(ISNUMBER(C2179),YEAR(C2179),"")</f>
        <v/>
      </c>
      <c r="M2179" s="39">
        <f>IF(ISNUMBER(C2179),MONTH(C2179),"")</f>
        <v/>
      </c>
      <c r="N2179" s="23">
        <f>IF(L2179="","",IF(NOT(ISNUMBER(crono_ano)),"Informe o ano",IF(L2179&lt;crono_ano,"Antes do ano",IF(L2179&gt;crono_ano,"Depois do ano","No ano"))))</f>
        <v/>
      </c>
      <c r="O2179" s="39">
        <f>IF(F2179="","",IF(COUNTIF(F$7:F2179,F2179)=1,1,0))</f>
        <v/>
      </c>
      <c r="P2179" s="39">
        <f>IF(A2179&amp;B2179&amp;C2179="","",IF(AND(O2179=1,N(G2179)&gt;0),IF(INDEX(pl_ativa,MAX(1,N(G2179)))="Sim",1,0),0))</f>
        <v/>
      </c>
      <c r="Q2179" s="39">
        <f>IF(F2179="","",COUNTIFS(ex_chave_oc,F2179,ex_cancelada,"&lt;&gt;Sim"))</f>
        <v/>
      </c>
      <c r="R2179" s="51">
        <f>IF(P2179="","",IF(AND(P2179=1,N(Q2179)&gt;0),1,0))</f>
        <v/>
      </c>
      <c r="S2179" s="30">
        <f>IF(P2179="","",IF(F2179="","ERRO: data prevista ausente ou inválida",IF(O2179=0,"Duplicada: contada uma vez",IF(N(G2179)=0,"ERRO: tarefa fora do Plano Mestre",IF(P2179=0,"Tarefa retirada do plano: não conta","OK")))))</f>
        <v/>
      </c>
    </row>
    <row r="2180">
      <c r="A2180" s="29" t="n"/>
      <c r="B2180" s="25" t="n"/>
      <c r="C2180" s="49" t="n"/>
      <c r="D2180" s="29" t="n"/>
      <c r="E2180" s="23">
        <f>IF(OR(A2180="",B2180=""),"",A2180&amp;"|"&amp;B2180)</f>
        <v/>
      </c>
      <c r="F2180" s="30">
        <f>IF(OR(E2180="",NOT(ISNUMBER(C2180))),"",E2180&amp;"|"&amp;YEAR(C2180)&amp;"-"&amp;RIGHT("0"&amp;MONTH(C2180),2)&amp;"-"&amp;RIGHT("0"&amp;DAY(C2180),2))</f>
        <v/>
      </c>
      <c r="G2180" s="26">
        <f>IF(E2180="","",IFERROR(MATCH(E2180,pl_chave,0),0))</f>
        <v/>
      </c>
      <c r="H2180" s="23">
        <f>IF(G2180="","",IF(G2180=0,"Tarefa fora do plano",INDEX(pl_tag,G2180)))</f>
        <v/>
      </c>
      <c r="I2180" s="30">
        <f>IF(N(G2180)=0,"",INDEX(pl_atividade,G2180))</f>
        <v/>
      </c>
      <c r="J2180" s="50">
        <f>IF(N(G2180)=0,"",INDEX(pl_especialidade,G2180))</f>
        <v/>
      </c>
      <c r="K2180" s="28">
        <f>IF(N(G2180)=0,"",INDEX(pl_duracao,G2180))</f>
        <v/>
      </c>
      <c r="L2180" s="39">
        <f>IF(ISNUMBER(C2180),YEAR(C2180),"")</f>
        <v/>
      </c>
      <c r="M2180" s="39">
        <f>IF(ISNUMBER(C2180),MONTH(C2180),"")</f>
        <v/>
      </c>
      <c r="N2180" s="23">
        <f>IF(L2180="","",IF(NOT(ISNUMBER(crono_ano)),"Informe o ano",IF(L2180&lt;crono_ano,"Antes do ano",IF(L2180&gt;crono_ano,"Depois do ano","No ano"))))</f>
        <v/>
      </c>
      <c r="O2180" s="39">
        <f>IF(F2180="","",IF(COUNTIF(F$7:F2180,F2180)=1,1,0))</f>
        <v/>
      </c>
      <c r="P2180" s="39">
        <f>IF(A2180&amp;B2180&amp;C2180="","",IF(AND(O2180=1,N(G2180)&gt;0),IF(INDEX(pl_ativa,MAX(1,N(G2180)))="Sim",1,0),0))</f>
        <v/>
      </c>
      <c r="Q2180" s="39">
        <f>IF(F2180="","",COUNTIFS(ex_chave_oc,F2180,ex_cancelada,"&lt;&gt;Sim"))</f>
        <v/>
      </c>
      <c r="R2180" s="51">
        <f>IF(P2180="","",IF(AND(P2180=1,N(Q2180)&gt;0),1,0))</f>
        <v/>
      </c>
      <c r="S2180" s="30">
        <f>IF(P2180="","",IF(F2180="","ERRO: data prevista ausente ou inválida",IF(O2180=0,"Duplicada: contada uma vez",IF(N(G2180)=0,"ERRO: tarefa fora do Plano Mestre",IF(P2180=0,"Tarefa retirada do plano: não conta","OK")))))</f>
        <v/>
      </c>
    </row>
    <row r="2181">
      <c r="A2181" s="29" t="n"/>
      <c r="B2181" s="25" t="n"/>
      <c r="C2181" s="49" t="n"/>
      <c r="D2181" s="29" t="n"/>
      <c r="E2181" s="23">
        <f>IF(OR(A2181="",B2181=""),"",A2181&amp;"|"&amp;B2181)</f>
        <v/>
      </c>
      <c r="F2181" s="30">
        <f>IF(OR(E2181="",NOT(ISNUMBER(C2181))),"",E2181&amp;"|"&amp;YEAR(C2181)&amp;"-"&amp;RIGHT("0"&amp;MONTH(C2181),2)&amp;"-"&amp;RIGHT("0"&amp;DAY(C2181),2))</f>
        <v/>
      </c>
      <c r="G2181" s="26">
        <f>IF(E2181="","",IFERROR(MATCH(E2181,pl_chave,0),0))</f>
        <v/>
      </c>
      <c r="H2181" s="23">
        <f>IF(G2181="","",IF(G2181=0,"Tarefa fora do plano",INDEX(pl_tag,G2181)))</f>
        <v/>
      </c>
      <c r="I2181" s="30">
        <f>IF(N(G2181)=0,"",INDEX(pl_atividade,G2181))</f>
        <v/>
      </c>
      <c r="J2181" s="50">
        <f>IF(N(G2181)=0,"",INDEX(pl_especialidade,G2181))</f>
        <v/>
      </c>
      <c r="K2181" s="28">
        <f>IF(N(G2181)=0,"",INDEX(pl_duracao,G2181))</f>
        <v/>
      </c>
      <c r="L2181" s="39">
        <f>IF(ISNUMBER(C2181),YEAR(C2181),"")</f>
        <v/>
      </c>
      <c r="M2181" s="39">
        <f>IF(ISNUMBER(C2181),MONTH(C2181),"")</f>
        <v/>
      </c>
      <c r="N2181" s="23">
        <f>IF(L2181="","",IF(NOT(ISNUMBER(crono_ano)),"Informe o ano",IF(L2181&lt;crono_ano,"Antes do ano",IF(L2181&gt;crono_ano,"Depois do ano","No ano"))))</f>
        <v/>
      </c>
      <c r="O2181" s="39">
        <f>IF(F2181="","",IF(COUNTIF(F$7:F2181,F2181)=1,1,0))</f>
        <v/>
      </c>
      <c r="P2181" s="39">
        <f>IF(A2181&amp;B2181&amp;C2181="","",IF(AND(O2181=1,N(G2181)&gt;0),IF(INDEX(pl_ativa,MAX(1,N(G2181)))="Sim",1,0),0))</f>
        <v/>
      </c>
      <c r="Q2181" s="39">
        <f>IF(F2181="","",COUNTIFS(ex_chave_oc,F2181,ex_cancelada,"&lt;&gt;Sim"))</f>
        <v/>
      </c>
      <c r="R2181" s="51">
        <f>IF(P2181="","",IF(AND(P2181=1,N(Q2181)&gt;0),1,0))</f>
        <v/>
      </c>
      <c r="S2181" s="30">
        <f>IF(P2181="","",IF(F2181="","ERRO: data prevista ausente ou inválida",IF(O2181=0,"Duplicada: contada uma vez",IF(N(G2181)=0,"ERRO: tarefa fora do Plano Mestre",IF(P2181=0,"Tarefa retirada do plano: não conta","OK")))))</f>
        <v/>
      </c>
    </row>
    <row r="2182">
      <c r="A2182" s="29" t="n"/>
      <c r="B2182" s="25" t="n"/>
      <c r="C2182" s="49" t="n"/>
      <c r="D2182" s="29" t="n"/>
      <c r="E2182" s="23">
        <f>IF(OR(A2182="",B2182=""),"",A2182&amp;"|"&amp;B2182)</f>
        <v/>
      </c>
      <c r="F2182" s="30">
        <f>IF(OR(E2182="",NOT(ISNUMBER(C2182))),"",E2182&amp;"|"&amp;YEAR(C2182)&amp;"-"&amp;RIGHT("0"&amp;MONTH(C2182),2)&amp;"-"&amp;RIGHT("0"&amp;DAY(C2182),2))</f>
        <v/>
      </c>
      <c r="G2182" s="26">
        <f>IF(E2182="","",IFERROR(MATCH(E2182,pl_chave,0),0))</f>
        <v/>
      </c>
      <c r="H2182" s="23">
        <f>IF(G2182="","",IF(G2182=0,"Tarefa fora do plano",INDEX(pl_tag,G2182)))</f>
        <v/>
      </c>
      <c r="I2182" s="30">
        <f>IF(N(G2182)=0,"",INDEX(pl_atividade,G2182))</f>
        <v/>
      </c>
      <c r="J2182" s="50">
        <f>IF(N(G2182)=0,"",INDEX(pl_especialidade,G2182))</f>
        <v/>
      </c>
      <c r="K2182" s="28">
        <f>IF(N(G2182)=0,"",INDEX(pl_duracao,G2182))</f>
        <v/>
      </c>
      <c r="L2182" s="39">
        <f>IF(ISNUMBER(C2182),YEAR(C2182),"")</f>
        <v/>
      </c>
      <c r="M2182" s="39">
        <f>IF(ISNUMBER(C2182),MONTH(C2182),"")</f>
        <v/>
      </c>
      <c r="N2182" s="23">
        <f>IF(L2182="","",IF(NOT(ISNUMBER(crono_ano)),"Informe o ano",IF(L2182&lt;crono_ano,"Antes do ano",IF(L2182&gt;crono_ano,"Depois do ano","No ano"))))</f>
        <v/>
      </c>
      <c r="O2182" s="39">
        <f>IF(F2182="","",IF(COUNTIF(F$7:F2182,F2182)=1,1,0))</f>
        <v/>
      </c>
      <c r="P2182" s="39">
        <f>IF(A2182&amp;B2182&amp;C2182="","",IF(AND(O2182=1,N(G2182)&gt;0),IF(INDEX(pl_ativa,MAX(1,N(G2182)))="Sim",1,0),0))</f>
        <v/>
      </c>
      <c r="Q2182" s="39">
        <f>IF(F2182="","",COUNTIFS(ex_chave_oc,F2182,ex_cancelada,"&lt;&gt;Sim"))</f>
        <v/>
      </c>
      <c r="R2182" s="51">
        <f>IF(P2182="","",IF(AND(P2182=1,N(Q2182)&gt;0),1,0))</f>
        <v/>
      </c>
      <c r="S2182" s="30">
        <f>IF(P2182="","",IF(F2182="","ERRO: data prevista ausente ou inválida",IF(O2182=0,"Duplicada: contada uma vez",IF(N(G2182)=0,"ERRO: tarefa fora do Plano Mestre",IF(P2182=0,"Tarefa retirada do plano: não conta","OK")))))</f>
        <v/>
      </c>
    </row>
    <row r="2183">
      <c r="A2183" s="29" t="n"/>
      <c r="B2183" s="25" t="n"/>
      <c r="C2183" s="49" t="n"/>
      <c r="D2183" s="29" t="n"/>
      <c r="E2183" s="23">
        <f>IF(OR(A2183="",B2183=""),"",A2183&amp;"|"&amp;B2183)</f>
        <v/>
      </c>
      <c r="F2183" s="30">
        <f>IF(OR(E2183="",NOT(ISNUMBER(C2183))),"",E2183&amp;"|"&amp;YEAR(C2183)&amp;"-"&amp;RIGHT("0"&amp;MONTH(C2183),2)&amp;"-"&amp;RIGHT("0"&amp;DAY(C2183),2))</f>
        <v/>
      </c>
      <c r="G2183" s="26">
        <f>IF(E2183="","",IFERROR(MATCH(E2183,pl_chave,0),0))</f>
        <v/>
      </c>
      <c r="H2183" s="23">
        <f>IF(G2183="","",IF(G2183=0,"Tarefa fora do plano",INDEX(pl_tag,G2183)))</f>
        <v/>
      </c>
      <c r="I2183" s="30">
        <f>IF(N(G2183)=0,"",INDEX(pl_atividade,G2183))</f>
        <v/>
      </c>
      <c r="J2183" s="50">
        <f>IF(N(G2183)=0,"",INDEX(pl_especialidade,G2183))</f>
        <v/>
      </c>
      <c r="K2183" s="28">
        <f>IF(N(G2183)=0,"",INDEX(pl_duracao,G2183))</f>
        <v/>
      </c>
      <c r="L2183" s="39">
        <f>IF(ISNUMBER(C2183),YEAR(C2183),"")</f>
        <v/>
      </c>
      <c r="M2183" s="39">
        <f>IF(ISNUMBER(C2183),MONTH(C2183),"")</f>
        <v/>
      </c>
      <c r="N2183" s="23">
        <f>IF(L2183="","",IF(NOT(ISNUMBER(crono_ano)),"Informe o ano",IF(L2183&lt;crono_ano,"Antes do ano",IF(L2183&gt;crono_ano,"Depois do ano","No ano"))))</f>
        <v/>
      </c>
      <c r="O2183" s="39">
        <f>IF(F2183="","",IF(COUNTIF(F$7:F2183,F2183)=1,1,0))</f>
        <v/>
      </c>
      <c r="P2183" s="39">
        <f>IF(A2183&amp;B2183&amp;C2183="","",IF(AND(O2183=1,N(G2183)&gt;0),IF(INDEX(pl_ativa,MAX(1,N(G2183)))="Sim",1,0),0))</f>
        <v/>
      </c>
      <c r="Q2183" s="39">
        <f>IF(F2183="","",COUNTIFS(ex_chave_oc,F2183,ex_cancelada,"&lt;&gt;Sim"))</f>
        <v/>
      </c>
      <c r="R2183" s="51">
        <f>IF(P2183="","",IF(AND(P2183=1,N(Q2183)&gt;0),1,0))</f>
        <v/>
      </c>
      <c r="S2183" s="30">
        <f>IF(P2183="","",IF(F2183="","ERRO: data prevista ausente ou inválida",IF(O2183=0,"Duplicada: contada uma vez",IF(N(G2183)=0,"ERRO: tarefa fora do Plano Mestre",IF(P2183=0,"Tarefa retirada do plano: não conta","OK")))))</f>
        <v/>
      </c>
    </row>
    <row r="2184">
      <c r="A2184" s="29" t="n"/>
      <c r="B2184" s="25" t="n"/>
      <c r="C2184" s="49" t="n"/>
      <c r="D2184" s="29" t="n"/>
      <c r="E2184" s="23">
        <f>IF(OR(A2184="",B2184=""),"",A2184&amp;"|"&amp;B2184)</f>
        <v/>
      </c>
      <c r="F2184" s="30">
        <f>IF(OR(E2184="",NOT(ISNUMBER(C2184))),"",E2184&amp;"|"&amp;YEAR(C2184)&amp;"-"&amp;RIGHT("0"&amp;MONTH(C2184),2)&amp;"-"&amp;RIGHT("0"&amp;DAY(C2184),2))</f>
        <v/>
      </c>
      <c r="G2184" s="26">
        <f>IF(E2184="","",IFERROR(MATCH(E2184,pl_chave,0),0))</f>
        <v/>
      </c>
      <c r="H2184" s="23">
        <f>IF(G2184="","",IF(G2184=0,"Tarefa fora do plano",INDEX(pl_tag,G2184)))</f>
        <v/>
      </c>
      <c r="I2184" s="30">
        <f>IF(N(G2184)=0,"",INDEX(pl_atividade,G2184))</f>
        <v/>
      </c>
      <c r="J2184" s="50">
        <f>IF(N(G2184)=0,"",INDEX(pl_especialidade,G2184))</f>
        <v/>
      </c>
      <c r="K2184" s="28">
        <f>IF(N(G2184)=0,"",INDEX(pl_duracao,G2184))</f>
        <v/>
      </c>
      <c r="L2184" s="39">
        <f>IF(ISNUMBER(C2184),YEAR(C2184),"")</f>
        <v/>
      </c>
      <c r="M2184" s="39">
        <f>IF(ISNUMBER(C2184),MONTH(C2184),"")</f>
        <v/>
      </c>
      <c r="N2184" s="23">
        <f>IF(L2184="","",IF(NOT(ISNUMBER(crono_ano)),"Informe o ano",IF(L2184&lt;crono_ano,"Antes do ano",IF(L2184&gt;crono_ano,"Depois do ano","No ano"))))</f>
        <v/>
      </c>
      <c r="O2184" s="39">
        <f>IF(F2184="","",IF(COUNTIF(F$7:F2184,F2184)=1,1,0))</f>
        <v/>
      </c>
      <c r="P2184" s="39">
        <f>IF(A2184&amp;B2184&amp;C2184="","",IF(AND(O2184=1,N(G2184)&gt;0),IF(INDEX(pl_ativa,MAX(1,N(G2184)))="Sim",1,0),0))</f>
        <v/>
      </c>
      <c r="Q2184" s="39">
        <f>IF(F2184="","",COUNTIFS(ex_chave_oc,F2184,ex_cancelada,"&lt;&gt;Sim"))</f>
        <v/>
      </c>
      <c r="R2184" s="51">
        <f>IF(P2184="","",IF(AND(P2184=1,N(Q2184)&gt;0),1,0))</f>
        <v/>
      </c>
      <c r="S2184" s="30">
        <f>IF(P2184="","",IF(F2184="","ERRO: data prevista ausente ou inválida",IF(O2184=0,"Duplicada: contada uma vez",IF(N(G2184)=0,"ERRO: tarefa fora do Plano Mestre",IF(P2184=0,"Tarefa retirada do plano: não conta","OK")))))</f>
        <v/>
      </c>
    </row>
    <row r="2185">
      <c r="A2185" s="29" t="n"/>
      <c r="B2185" s="25" t="n"/>
      <c r="C2185" s="49" t="n"/>
      <c r="D2185" s="29" t="n"/>
      <c r="E2185" s="23">
        <f>IF(OR(A2185="",B2185=""),"",A2185&amp;"|"&amp;B2185)</f>
        <v/>
      </c>
      <c r="F2185" s="30">
        <f>IF(OR(E2185="",NOT(ISNUMBER(C2185))),"",E2185&amp;"|"&amp;YEAR(C2185)&amp;"-"&amp;RIGHT("0"&amp;MONTH(C2185),2)&amp;"-"&amp;RIGHT("0"&amp;DAY(C2185),2))</f>
        <v/>
      </c>
      <c r="G2185" s="26">
        <f>IF(E2185="","",IFERROR(MATCH(E2185,pl_chave,0),0))</f>
        <v/>
      </c>
      <c r="H2185" s="23">
        <f>IF(G2185="","",IF(G2185=0,"Tarefa fora do plano",INDEX(pl_tag,G2185)))</f>
        <v/>
      </c>
      <c r="I2185" s="30">
        <f>IF(N(G2185)=0,"",INDEX(pl_atividade,G2185))</f>
        <v/>
      </c>
      <c r="J2185" s="50">
        <f>IF(N(G2185)=0,"",INDEX(pl_especialidade,G2185))</f>
        <v/>
      </c>
      <c r="K2185" s="28">
        <f>IF(N(G2185)=0,"",INDEX(pl_duracao,G2185))</f>
        <v/>
      </c>
      <c r="L2185" s="39">
        <f>IF(ISNUMBER(C2185),YEAR(C2185),"")</f>
        <v/>
      </c>
      <c r="M2185" s="39">
        <f>IF(ISNUMBER(C2185),MONTH(C2185),"")</f>
        <v/>
      </c>
      <c r="N2185" s="23">
        <f>IF(L2185="","",IF(NOT(ISNUMBER(crono_ano)),"Informe o ano",IF(L2185&lt;crono_ano,"Antes do ano",IF(L2185&gt;crono_ano,"Depois do ano","No ano"))))</f>
        <v/>
      </c>
      <c r="O2185" s="39">
        <f>IF(F2185="","",IF(COUNTIF(F$7:F2185,F2185)=1,1,0))</f>
        <v/>
      </c>
      <c r="P2185" s="39">
        <f>IF(A2185&amp;B2185&amp;C2185="","",IF(AND(O2185=1,N(G2185)&gt;0),IF(INDEX(pl_ativa,MAX(1,N(G2185)))="Sim",1,0),0))</f>
        <v/>
      </c>
      <c r="Q2185" s="39">
        <f>IF(F2185="","",COUNTIFS(ex_chave_oc,F2185,ex_cancelada,"&lt;&gt;Sim"))</f>
        <v/>
      </c>
      <c r="R2185" s="51">
        <f>IF(P2185="","",IF(AND(P2185=1,N(Q2185)&gt;0),1,0))</f>
        <v/>
      </c>
      <c r="S2185" s="30">
        <f>IF(P2185="","",IF(F2185="","ERRO: data prevista ausente ou inválida",IF(O2185=0,"Duplicada: contada uma vez",IF(N(G2185)=0,"ERRO: tarefa fora do Plano Mestre",IF(P2185=0,"Tarefa retirada do plano: não conta","OK")))))</f>
        <v/>
      </c>
    </row>
    <row r="2186">
      <c r="A2186" s="29" t="n"/>
      <c r="B2186" s="25" t="n"/>
      <c r="C2186" s="49" t="n"/>
      <c r="D2186" s="29" t="n"/>
      <c r="E2186" s="23">
        <f>IF(OR(A2186="",B2186=""),"",A2186&amp;"|"&amp;B2186)</f>
        <v/>
      </c>
      <c r="F2186" s="30">
        <f>IF(OR(E2186="",NOT(ISNUMBER(C2186))),"",E2186&amp;"|"&amp;YEAR(C2186)&amp;"-"&amp;RIGHT("0"&amp;MONTH(C2186),2)&amp;"-"&amp;RIGHT("0"&amp;DAY(C2186),2))</f>
        <v/>
      </c>
      <c r="G2186" s="26">
        <f>IF(E2186="","",IFERROR(MATCH(E2186,pl_chave,0),0))</f>
        <v/>
      </c>
      <c r="H2186" s="23">
        <f>IF(G2186="","",IF(G2186=0,"Tarefa fora do plano",INDEX(pl_tag,G2186)))</f>
        <v/>
      </c>
      <c r="I2186" s="30">
        <f>IF(N(G2186)=0,"",INDEX(pl_atividade,G2186))</f>
        <v/>
      </c>
      <c r="J2186" s="50">
        <f>IF(N(G2186)=0,"",INDEX(pl_especialidade,G2186))</f>
        <v/>
      </c>
      <c r="K2186" s="28">
        <f>IF(N(G2186)=0,"",INDEX(pl_duracao,G2186))</f>
        <v/>
      </c>
      <c r="L2186" s="39">
        <f>IF(ISNUMBER(C2186),YEAR(C2186),"")</f>
        <v/>
      </c>
      <c r="M2186" s="39">
        <f>IF(ISNUMBER(C2186),MONTH(C2186),"")</f>
        <v/>
      </c>
      <c r="N2186" s="23">
        <f>IF(L2186="","",IF(NOT(ISNUMBER(crono_ano)),"Informe o ano",IF(L2186&lt;crono_ano,"Antes do ano",IF(L2186&gt;crono_ano,"Depois do ano","No ano"))))</f>
        <v/>
      </c>
      <c r="O2186" s="39">
        <f>IF(F2186="","",IF(COUNTIF(F$7:F2186,F2186)=1,1,0))</f>
        <v/>
      </c>
      <c r="P2186" s="39">
        <f>IF(A2186&amp;B2186&amp;C2186="","",IF(AND(O2186=1,N(G2186)&gt;0),IF(INDEX(pl_ativa,MAX(1,N(G2186)))="Sim",1,0),0))</f>
        <v/>
      </c>
      <c r="Q2186" s="39">
        <f>IF(F2186="","",COUNTIFS(ex_chave_oc,F2186,ex_cancelada,"&lt;&gt;Sim"))</f>
        <v/>
      </c>
      <c r="R2186" s="51">
        <f>IF(P2186="","",IF(AND(P2186=1,N(Q2186)&gt;0),1,0))</f>
        <v/>
      </c>
      <c r="S2186" s="30">
        <f>IF(P2186="","",IF(F2186="","ERRO: data prevista ausente ou inválida",IF(O2186=0,"Duplicada: contada uma vez",IF(N(G2186)=0,"ERRO: tarefa fora do Plano Mestre",IF(P2186=0,"Tarefa retirada do plano: não conta","OK")))))</f>
        <v/>
      </c>
    </row>
    <row r="2187">
      <c r="A2187" s="29" t="n"/>
      <c r="B2187" s="25" t="n"/>
      <c r="C2187" s="49" t="n"/>
      <c r="D2187" s="29" t="n"/>
      <c r="E2187" s="23">
        <f>IF(OR(A2187="",B2187=""),"",A2187&amp;"|"&amp;B2187)</f>
        <v/>
      </c>
      <c r="F2187" s="30">
        <f>IF(OR(E2187="",NOT(ISNUMBER(C2187))),"",E2187&amp;"|"&amp;YEAR(C2187)&amp;"-"&amp;RIGHT("0"&amp;MONTH(C2187),2)&amp;"-"&amp;RIGHT("0"&amp;DAY(C2187),2))</f>
        <v/>
      </c>
      <c r="G2187" s="26">
        <f>IF(E2187="","",IFERROR(MATCH(E2187,pl_chave,0),0))</f>
        <v/>
      </c>
      <c r="H2187" s="23">
        <f>IF(G2187="","",IF(G2187=0,"Tarefa fora do plano",INDEX(pl_tag,G2187)))</f>
        <v/>
      </c>
      <c r="I2187" s="30">
        <f>IF(N(G2187)=0,"",INDEX(pl_atividade,G2187))</f>
        <v/>
      </c>
      <c r="J2187" s="50">
        <f>IF(N(G2187)=0,"",INDEX(pl_especialidade,G2187))</f>
        <v/>
      </c>
      <c r="K2187" s="28">
        <f>IF(N(G2187)=0,"",INDEX(pl_duracao,G2187))</f>
        <v/>
      </c>
      <c r="L2187" s="39">
        <f>IF(ISNUMBER(C2187),YEAR(C2187),"")</f>
        <v/>
      </c>
      <c r="M2187" s="39">
        <f>IF(ISNUMBER(C2187),MONTH(C2187),"")</f>
        <v/>
      </c>
      <c r="N2187" s="23">
        <f>IF(L2187="","",IF(NOT(ISNUMBER(crono_ano)),"Informe o ano",IF(L2187&lt;crono_ano,"Antes do ano",IF(L2187&gt;crono_ano,"Depois do ano","No ano"))))</f>
        <v/>
      </c>
      <c r="O2187" s="39">
        <f>IF(F2187="","",IF(COUNTIF(F$7:F2187,F2187)=1,1,0))</f>
        <v/>
      </c>
      <c r="P2187" s="39">
        <f>IF(A2187&amp;B2187&amp;C2187="","",IF(AND(O2187=1,N(G2187)&gt;0),IF(INDEX(pl_ativa,MAX(1,N(G2187)))="Sim",1,0),0))</f>
        <v/>
      </c>
      <c r="Q2187" s="39">
        <f>IF(F2187="","",COUNTIFS(ex_chave_oc,F2187,ex_cancelada,"&lt;&gt;Sim"))</f>
        <v/>
      </c>
      <c r="R2187" s="51">
        <f>IF(P2187="","",IF(AND(P2187=1,N(Q2187)&gt;0),1,0))</f>
        <v/>
      </c>
      <c r="S2187" s="30">
        <f>IF(P2187="","",IF(F2187="","ERRO: data prevista ausente ou inválida",IF(O2187=0,"Duplicada: contada uma vez",IF(N(G2187)=0,"ERRO: tarefa fora do Plano Mestre",IF(P2187=0,"Tarefa retirada do plano: não conta","OK")))))</f>
        <v/>
      </c>
    </row>
    <row r="2188">
      <c r="A2188" s="29" t="n"/>
      <c r="B2188" s="25" t="n"/>
      <c r="C2188" s="49" t="n"/>
      <c r="D2188" s="29" t="n"/>
      <c r="E2188" s="23">
        <f>IF(OR(A2188="",B2188=""),"",A2188&amp;"|"&amp;B2188)</f>
        <v/>
      </c>
      <c r="F2188" s="30">
        <f>IF(OR(E2188="",NOT(ISNUMBER(C2188))),"",E2188&amp;"|"&amp;YEAR(C2188)&amp;"-"&amp;RIGHT("0"&amp;MONTH(C2188),2)&amp;"-"&amp;RIGHT("0"&amp;DAY(C2188),2))</f>
        <v/>
      </c>
      <c r="G2188" s="26">
        <f>IF(E2188="","",IFERROR(MATCH(E2188,pl_chave,0),0))</f>
        <v/>
      </c>
      <c r="H2188" s="23">
        <f>IF(G2188="","",IF(G2188=0,"Tarefa fora do plano",INDEX(pl_tag,G2188)))</f>
        <v/>
      </c>
      <c r="I2188" s="30">
        <f>IF(N(G2188)=0,"",INDEX(pl_atividade,G2188))</f>
        <v/>
      </c>
      <c r="J2188" s="50">
        <f>IF(N(G2188)=0,"",INDEX(pl_especialidade,G2188))</f>
        <v/>
      </c>
      <c r="K2188" s="28">
        <f>IF(N(G2188)=0,"",INDEX(pl_duracao,G2188))</f>
        <v/>
      </c>
      <c r="L2188" s="39">
        <f>IF(ISNUMBER(C2188),YEAR(C2188),"")</f>
        <v/>
      </c>
      <c r="M2188" s="39">
        <f>IF(ISNUMBER(C2188),MONTH(C2188),"")</f>
        <v/>
      </c>
      <c r="N2188" s="23">
        <f>IF(L2188="","",IF(NOT(ISNUMBER(crono_ano)),"Informe o ano",IF(L2188&lt;crono_ano,"Antes do ano",IF(L2188&gt;crono_ano,"Depois do ano","No ano"))))</f>
        <v/>
      </c>
      <c r="O2188" s="39">
        <f>IF(F2188="","",IF(COUNTIF(F$7:F2188,F2188)=1,1,0))</f>
        <v/>
      </c>
      <c r="P2188" s="39">
        <f>IF(A2188&amp;B2188&amp;C2188="","",IF(AND(O2188=1,N(G2188)&gt;0),IF(INDEX(pl_ativa,MAX(1,N(G2188)))="Sim",1,0),0))</f>
        <v/>
      </c>
      <c r="Q2188" s="39">
        <f>IF(F2188="","",COUNTIFS(ex_chave_oc,F2188,ex_cancelada,"&lt;&gt;Sim"))</f>
        <v/>
      </c>
      <c r="R2188" s="51">
        <f>IF(P2188="","",IF(AND(P2188=1,N(Q2188)&gt;0),1,0))</f>
        <v/>
      </c>
      <c r="S2188" s="30">
        <f>IF(P2188="","",IF(F2188="","ERRO: data prevista ausente ou inválida",IF(O2188=0,"Duplicada: contada uma vez",IF(N(G2188)=0,"ERRO: tarefa fora do Plano Mestre",IF(P2188=0,"Tarefa retirada do plano: não conta","OK")))))</f>
        <v/>
      </c>
    </row>
    <row r="2189">
      <c r="A2189" s="29" t="n"/>
      <c r="B2189" s="25" t="n"/>
      <c r="C2189" s="49" t="n"/>
      <c r="D2189" s="29" t="n"/>
      <c r="E2189" s="23">
        <f>IF(OR(A2189="",B2189=""),"",A2189&amp;"|"&amp;B2189)</f>
        <v/>
      </c>
      <c r="F2189" s="30">
        <f>IF(OR(E2189="",NOT(ISNUMBER(C2189))),"",E2189&amp;"|"&amp;YEAR(C2189)&amp;"-"&amp;RIGHT("0"&amp;MONTH(C2189),2)&amp;"-"&amp;RIGHT("0"&amp;DAY(C2189),2))</f>
        <v/>
      </c>
      <c r="G2189" s="26">
        <f>IF(E2189="","",IFERROR(MATCH(E2189,pl_chave,0),0))</f>
        <v/>
      </c>
      <c r="H2189" s="23">
        <f>IF(G2189="","",IF(G2189=0,"Tarefa fora do plano",INDEX(pl_tag,G2189)))</f>
        <v/>
      </c>
      <c r="I2189" s="30">
        <f>IF(N(G2189)=0,"",INDEX(pl_atividade,G2189))</f>
        <v/>
      </c>
      <c r="J2189" s="50">
        <f>IF(N(G2189)=0,"",INDEX(pl_especialidade,G2189))</f>
        <v/>
      </c>
      <c r="K2189" s="28">
        <f>IF(N(G2189)=0,"",INDEX(pl_duracao,G2189))</f>
        <v/>
      </c>
      <c r="L2189" s="39">
        <f>IF(ISNUMBER(C2189),YEAR(C2189),"")</f>
        <v/>
      </c>
      <c r="M2189" s="39">
        <f>IF(ISNUMBER(C2189),MONTH(C2189),"")</f>
        <v/>
      </c>
      <c r="N2189" s="23">
        <f>IF(L2189="","",IF(NOT(ISNUMBER(crono_ano)),"Informe o ano",IF(L2189&lt;crono_ano,"Antes do ano",IF(L2189&gt;crono_ano,"Depois do ano","No ano"))))</f>
        <v/>
      </c>
      <c r="O2189" s="39">
        <f>IF(F2189="","",IF(COUNTIF(F$7:F2189,F2189)=1,1,0))</f>
        <v/>
      </c>
      <c r="P2189" s="39">
        <f>IF(A2189&amp;B2189&amp;C2189="","",IF(AND(O2189=1,N(G2189)&gt;0),IF(INDEX(pl_ativa,MAX(1,N(G2189)))="Sim",1,0),0))</f>
        <v/>
      </c>
      <c r="Q2189" s="39">
        <f>IF(F2189="","",COUNTIFS(ex_chave_oc,F2189,ex_cancelada,"&lt;&gt;Sim"))</f>
        <v/>
      </c>
      <c r="R2189" s="51">
        <f>IF(P2189="","",IF(AND(P2189=1,N(Q2189)&gt;0),1,0))</f>
        <v/>
      </c>
      <c r="S2189" s="30">
        <f>IF(P2189="","",IF(F2189="","ERRO: data prevista ausente ou inválida",IF(O2189=0,"Duplicada: contada uma vez",IF(N(G2189)=0,"ERRO: tarefa fora do Plano Mestre",IF(P2189=0,"Tarefa retirada do plano: não conta","OK")))))</f>
        <v/>
      </c>
    </row>
    <row r="2190">
      <c r="A2190" s="29" t="n"/>
      <c r="B2190" s="25" t="n"/>
      <c r="C2190" s="49" t="n"/>
      <c r="D2190" s="29" t="n"/>
      <c r="E2190" s="23">
        <f>IF(OR(A2190="",B2190=""),"",A2190&amp;"|"&amp;B2190)</f>
        <v/>
      </c>
      <c r="F2190" s="30">
        <f>IF(OR(E2190="",NOT(ISNUMBER(C2190))),"",E2190&amp;"|"&amp;YEAR(C2190)&amp;"-"&amp;RIGHT("0"&amp;MONTH(C2190),2)&amp;"-"&amp;RIGHT("0"&amp;DAY(C2190),2))</f>
        <v/>
      </c>
      <c r="G2190" s="26">
        <f>IF(E2190="","",IFERROR(MATCH(E2190,pl_chave,0),0))</f>
        <v/>
      </c>
      <c r="H2190" s="23">
        <f>IF(G2190="","",IF(G2190=0,"Tarefa fora do plano",INDEX(pl_tag,G2190)))</f>
        <v/>
      </c>
      <c r="I2190" s="30">
        <f>IF(N(G2190)=0,"",INDEX(pl_atividade,G2190))</f>
        <v/>
      </c>
      <c r="J2190" s="50">
        <f>IF(N(G2190)=0,"",INDEX(pl_especialidade,G2190))</f>
        <v/>
      </c>
      <c r="K2190" s="28">
        <f>IF(N(G2190)=0,"",INDEX(pl_duracao,G2190))</f>
        <v/>
      </c>
      <c r="L2190" s="39">
        <f>IF(ISNUMBER(C2190),YEAR(C2190),"")</f>
        <v/>
      </c>
      <c r="M2190" s="39">
        <f>IF(ISNUMBER(C2190),MONTH(C2190),"")</f>
        <v/>
      </c>
      <c r="N2190" s="23">
        <f>IF(L2190="","",IF(NOT(ISNUMBER(crono_ano)),"Informe o ano",IF(L2190&lt;crono_ano,"Antes do ano",IF(L2190&gt;crono_ano,"Depois do ano","No ano"))))</f>
        <v/>
      </c>
      <c r="O2190" s="39">
        <f>IF(F2190="","",IF(COUNTIF(F$7:F2190,F2190)=1,1,0))</f>
        <v/>
      </c>
      <c r="P2190" s="39">
        <f>IF(A2190&amp;B2190&amp;C2190="","",IF(AND(O2190=1,N(G2190)&gt;0),IF(INDEX(pl_ativa,MAX(1,N(G2190)))="Sim",1,0),0))</f>
        <v/>
      </c>
      <c r="Q2190" s="39">
        <f>IF(F2190="","",COUNTIFS(ex_chave_oc,F2190,ex_cancelada,"&lt;&gt;Sim"))</f>
        <v/>
      </c>
      <c r="R2190" s="51">
        <f>IF(P2190="","",IF(AND(P2190=1,N(Q2190)&gt;0),1,0))</f>
        <v/>
      </c>
      <c r="S2190" s="30">
        <f>IF(P2190="","",IF(F2190="","ERRO: data prevista ausente ou inválida",IF(O2190=0,"Duplicada: contada uma vez",IF(N(G2190)=0,"ERRO: tarefa fora do Plano Mestre",IF(P2190=0,"Tarefa retirada do plano: não conta","OK")))))</f>
        <v/>
      </c>
    </row>
    <row r="2191">
      <c r="A2191" s="29" t="n"/>
      <c r="B2191" s="25" t="n"/>
      <c r="C2191" s="49" t="n"/>
      <c r="D2191" s="29" t="n"/>
      <c r="E2191" s="23">
        <f>IF(OR(A2191="",B2191=""),"",A2191&amp;"|"&amp;B2191)</f>
        <v/>
      </c>
      <c r="F2191" s="30">
        <f>IF(OR(E2191="",NOT(ISNUMBER(C2191))),"",E2191&amp;"|"&amp;YEAR(C2191)&amp;"-"&amp;RIGHT("0"&amp;MONTH(C2191),2)&amp;"-"&amp;RIGHT("0"&amp;DAY(C2191),2))</f>
        <v/>
      </c>
      <c r="G2191" s="26">
        <f>IF(E2191="","",IFERROR(MATCH(E2191,pl_chave,0),0))</f>
        <v/>
      </c>
      <c r="H2191" s="23">
        <f>IF(G2191="","",IF(G2191=0,"Tarefa fora do plano",INDEX(pl_tag,G2191)))</f>
        <v/>
      </c>
      <c r="I2191" s="30">
        <f>IF(N(G2191)=0,"",INDEX(pl_atividade,G2191))</f>
        <v/>
      </c>
      <c r="J2191" s="50">
        <f>IF(N(G2191)=0,"",INDEX(pl_especialidade,G2191))</f>
        <v/>
      </c>
      <c r="K2191" s="28">
        <f>IF(N(G2191)=0,"",INDEX(pl_duracao,G2191))</f>
        <v/>
      </c>
      <c r="L2191" s="39">
        <f>IF(ISNUMBER(C2191),YEAR(C2191),"")</f>
        <v/>
      </c>
      <c r="M2191" s="39">
        <f>IF(ISNUMBER(C2191),MONTH(C2191),"")</f>
        <v/>
      </c>
      <c r="N2191" s="23">
        <f>IF(L2191="","",IF(NOT(ISNUMBER(crono_ano)),"Informe o ano",IF(L2191&lt;crono_ano,"Antes do ano",IF(L2191&gt;crono_ano,"Depois do ano","No ano"))))</f>
        <v/>
      </c>
      <c r="O2191" s="39">
        <f>IF(F2191="","",IF(COUNTIF(F$7:F2191,F2191)=1,1,0))</f>
        <v/>
      </c>
      <c r="P2191" s="39">
        <f>IF(A2191&amp;B2191&amp;C2191="","",IF(AND(O2191=1,N(G2191)&gt;0),IF(INDEX(pl_ativa,MAX(1,N(G2191)))="Sim",1,0),0))</f>
        <v/>
      </c>
      <c r="Q2191" s="39">
        <f>IF(F2191="","",COUNTIFS(ex_chave_oc,F2191,ex_cancelada,"&lt;&gt;Sim"))</f>
        <v/>
      </c>
      <c r="R2191" s="51">
        <f>IF(P2191="","",IF(AND(P2191=1,N(Q2191)&gt;0),1,0))</f>
        <v/>
      </c>
      <c r="S2191" s="30">
        <f>IF(P2191="","",IF(F2191="","ERRO: data prevista ausente ou inválida",IF(O2191=0,"Duplicada: contada uma vez",IF(N(G2191)=0,"ERRO: tarefa fora do Plano Mestre",IF(P2191=0,"Tarefa retirada do plano: não conta","OK")))))</f>
        <v/>
      </c>
    </row>
    <row r="2192">
      <c r="A2192" s="29" t="n"/>
      <c r="B2192" s="25" t="n"/>
      <c r="C2192" s="49" t="n"/>
      <c r="D2192" s="29" t="n"/>
      <c r="E2192" s="23">
        <f>IF(OR(A2192="",B2192=""),"",A2192&amp;"|"&amp;B2192)</f>
        <v/>
      </c>
      <c r="F2192" s="30">
        <f>IF(OR(E2192="",NOT(ISNUMBER(C2192))),"",E2192&amp;"|"&amp;YEAR(C2192)&amp;"-"&amp;RIGHT("0"&amp;MONTH(C2192),2)&amp;"-"&amp;RIGHT("0"&amp;DAY(C2192),2))</f>
        <v/>
      </c>
      <c r="G2192" s="26">
        <f>IF(E2192="","",IFERROR(MATCH(E2192,pl_chave,0),0))</f>
        <v/>
      </c>
      <c r="H2192" s="23">
        <f>IF(G2192="","",IF(G2192=0,"Tarefa fora do plano",INDEX(pl_tag,G2192)))</f>
        <v/>
      </c>
      <c r="I2192" s="30">
        <f>IF(N(G2192)=0,"",INDEX(pl_atividade,G2192))</f>
        <v/>
      </c>
      <c r="J2192" s="50">
        <f>IF(N(G2192)=0,"",INDEX(pl_especialidade,G2192))</f>
        <v/>
      </c>
      <c r="K2192" s="28">
        <f>IF(N(G2192)=0,"",INDEX(pl_duracao,G2192))</f>
        <v/>
      </c>
      <c r="L2192" s="39">
        <f>IF(ISNUMBER(C2192),YEAR(C2192),"")</f>
        <v/>
      </c>
      <c r="M2192" s="39">
        <f>IF(ISNUMBER(C2192),MONTH(C2192),"")</f>
        <v/>
      </c>
      <c r="N2192" s="23">
        <f>IF(L2192="","",IF(NOT(ISNUMBER(crono_ano)),"Informe o ano",IF(L2192&lt;crono_ano,"Antes do ano",IF(L2192&gt;crono_ano,"Depois do ano","No ano"))))</f>
        <v/>
      </c>
      <c r="O2192" s="39">
        <f>IF(F2192="","",IF(COUNTIF(F$7:F2192,F2192)=1,1,0))</f>
        <v/>
      </c>
      <c r="P2192" s="39">
        <f>IF(A2192&amp;B2192&amp;C2192="","",IF(AND(O2192=1,N(G2192)&gt;0),IF(INDEX(pl_ativa,MAX(1,N(G2192)))="Sim",1,0),0))</f>
        <v/>
      </c>
      <c r="Q2192" s="39">
        <f>IF(F2192="","",COUNTIFS(ex_chave_oc,F2192,ex_cancelada,"&lt;&gt;Sim"))</f>
        <v/>
      </c>
      <c r="R2192" s="51">
        <f>IF(P2192="","",IF(AND(P2192=1,N(Q2192)&gt;0),1,0))</f>
        <v/>
      </c>
      <c r="S2192" s="30">
        <f>IF(P2192="","",IF(F2192="","ERRO: data prevista ausente ou inválida",IF(O2192=0,"Duplicada: contada uma vez",IF(N(G2192)=0,"ERRO: tarefa fora do Plano Mestre",IF(P2192=0,"Tarefa retirada do plano: não conta","OK")))))</f>
        <v/>
      </c>
    </row>
    <row r="2193">
      <c r="A2193" s="29" t="n"/>
      <c r="B2193" s="25" t="n"/>
      <c r="C2193" s="49" t="n"/>
      <c r="D2193" s="29" t="n"/>
      <c r="E2193" s="23">
        <f>IF(OR(A2193="",B2193=""),"",A2193&amp;"|"&amp;B2193)</f>
        <v/>
      </c>
      <c r="F2193" s="30">
        <f>IF(OR(E2193="",NOT(ISNUMBER(C2193))),"",E2193&amp;"|"&amp;YEAR(C2193)&amp;"-"&amp;RIGHT("0"&amp;MONTH(C2193),2)&amp;"-"&amp;RIGHT("0"&amp;DAY(C2193),2))</f>
        <v/>
      </c>
      <c r="G2193" s="26">
        <f>IF(E2193="","",IFERROR(MATCH(E2193,pl_chave,0),0))</f>
        <v/>
      </c>
      <c r="H2193" s="23">
        <f>IF(G2193="","",IF(G2193=0,"Tarefa fora do plano",INDEX(pl_tag,G2193)))</f>
        <v/>
      </c>
      <c r="I2193" s="30">
        <f>IF(N(G2193)=0,"",INDEX(pl_atividade,G2193))</f>
        <v/>
      </c>
      <c r="J2193" s="50">
        <f>IF(N(G2193)=0,"",INDEX(pl_especialidade,G2193))</f>
        <v/>
      </c>
      <c r="K2193" s="28">
        <f>IF(N(G2193)=0,"",INDEX(pl_duracao,G2193))</f>
        <v/>
      </c>
      <c r="L2193" s="39">
        <f>IF(ISNUMBER(C2193),YEAR(C2193),"")</f>
        <v/>
      </c>
      <c r="M2193" s="39">
        <f>IF(ISNUMBER(C2193),MONTH(C2193),"")</f>
        <v/>
      </c>
      <c r="N2193" s="23">
        <f>IF(L2193="","",IF(NOT(ISNUMBER(crono_ano)),"Informe o ano",IF(L2193&lt;crono_ano,"Antes do ano",IF(L2193&gt;crono_ano,"Depois do ano","No ano"))))</f>
        <v/>
      </c>
      <c r="O2193" s="39">
        <f>IF(F2193="","",IF(COUNTIF(F$7:F2193,F2193)=1,1,0))</f>
        <v/>
      </c>
      <c r="P2193" s="39">
        <f>IF(A2193&amp;B2193&amp;C2193="","",IF(AND(O2193=1,N(G2193)&gt;0),IF(INDEX(pl_ativa,MAX(1,N(G2193)))="Sim",1,0),0))</f>
        <v/>
      </c>
      <c r="Q2193" s="39">
        <f>IF(F2193="","",COUNTIFS(ex_chave_oc,F2193,ex_cancelada,"&lt;&gt;Sim"))</f>
        <v/>
      </c>
      <c r="R2193" s="51">
        <f>IF(P2193="","",IF(AND(P2193=1,N(Q2193)&gt;0),1,0))</f>
        <v/>
      </c>
      <c r="S2193" s="30">
        <f>IF(P2193="","",IF(F2193="","ERRO: data prevista ausente ou inválida",IF(O2193=0,"Duplicada: contada uma vez",IF(N(G2193)=0,"ERRO: tarefa fora do Plano Mestre",IF(P2193=0,"Tarefa retirada do plano: não conta","OK")))))</f>
        <v/>
      </c>
    </row>
    <row r="2194">
      <c r="A2194" s="29" t="n"/>
      <c r="B2194" s="25" t="n"/>
      <c r="C2194" s="49" t="n"/>
      <c r="D2194" s="29" t="n"/>
      <c r="E2194" s="23">
        <f>IF(OR(A2194="",B2194=""),"",A2194&amp;"|"&amp;B2194)</f>
        <v/>
      </c>
      <c r="F2194" s="30">
        <f>IF(OR(E2194="",NOT(ISNUMBER(C2194))),"",E2194&amp;"|"&amp;YEAR(C2194)&amp;"-"&amp;RIGHT("0"&amp;MONTH(C2194),2)&amp;"-"&amp;RIGHT("0"&amp;DAY(C2194),2))</f>
        <v/>
      </c>
      <c r="G2194" s="26">
        <f>IF(E2194="","",IFERROR(MATCH(E2194,pl_chave,0),0))</f>
        <v/>
      </c>
      <c r="H2194" s="23">
        <f>IF(G2194="","",IF(G2194=0,"Tarefa fora do plano",INDEX(pl_tag,G2194)))</f>
        <v/>
      </c>
      <c r="I2194" s="30">
        <f>IF(N(G2194)=0,"",INDEX(pl_atividade,G2194))</f>
        <v/>
      </c>
      <c r="J2194" s="50">
        <f>IF(N(G2194)=0,"",INDEX(pl_especialidade,G2194))</f>
        <v/>
      </c>
      <c r="K2194" s="28">
        <f>IF(N(G2194)=0,"",INDEX(pl_duracao,G2194))</f>
        <v/>
      </c>
      <c r="L2194" s="39">
        <f>IF(ISNUMBER(C2194),YEAR(C2194),"")</f>
        <v/>
      </c>
      <c r="M2194" s="39">
        <f>IF(ISNUMBER(C2194),MONTH(C2194),"")</f>
        <v/>
      </c>
      <c r="N2194" s="23">
        <f>IF(L2194="","",IF(NOT(ISNUMBER(crono_ano)),"Informe o ano",IF(L2194&lt;crono_ano,"Antes do ano",IF(L2194&gt;crono_ano,"Depois do ano","No ano"))))</f>
        <v/>
      </c>
      <c r="O2194" s="39">
        <f>IF(F2194="","",IF(COUNTIF(F$7:F2194,F2194)=1,1,0))</f>
        <v/>
      </c>
      <c r="P2194" s="39">
        <f>IF(A2194&amp;B2194&amp;C2194="","",IF(AND(O2194=1,N(G2194)&gt;0),IF(INDEX(pl_ativa,MAX(1,N(G2194)))="Sim",1,0),0))</f>
        <v/>
      </c>
      <c r="Q2194" s="39">
        <f>IF(F2194="","",COUNTIFS(ex_chave_oc,F2194,ex_cancelada,"&lt;&gt;Sim"))</f>
        <v/>
      </c>
      <c r="R2194" s="51">
        <f>IF(P2194="","",IF(AND(P2194=1,N(Q2194)&gt;0),1,0))</f>
        <v/>
      </c>
      <c r="S2194" s="30">
        <f>IF(P2194="","",IF(F2194="","ERRO: data prevista ausente ou inválida",IF(O2194=0,"Duplicada: contada uma vez",IF(N(G2194)=0,"ERRO: tarefa fora do Plano Mestre",IF(P2194=0,"Tarefa retirada do plano: não conta","OK")))))</f>
        <v/>
      </c>
    </row>
    <row r="2195">
      <c r="A2195" s="29" t="n"/>
      <c r="B2195" s="25" t="n"/>
      <c r="C2195" s="49" t="n"/>
      <c r="D2195" s="29" t="n"/>
      <c r="E2195" s="23">
        <f>IF(OR(A2195="",B2195=""),"",A2195&amp;"|"&amp;B2195)</f>
        <v/>
      </c>
      <c r="F2195" s="30">
        <f>IF(OR(E2195="",NOT(ISNUMBER(C2195))),"",E2195&amp;"|"&amp;YEAR(C2195)&amp;"-"&amp;RIGHT("0"&amp;MONTH(C2195),2)&amp;"-"&amp;RIGHT("0"&amp;DAY(C2195),2))</f>
        <v/>
      </c>
      <c r="G2195" s="26">
        <f>IF(E2195="","",IFERROR(MATCH(E2195,pl_chave,0),0))</f>
        <v/>
      </c>
      <c r="H2195" s="23">
        <f>IF(G2195="","",IF(G2195=0,"Tarefa fora do plano",INDEX(pl_tag,G2195)))</f>
        <v/>
      </c>
      <c r="I2195" s="30">
        <f>IF(N(G2195)=0,"",INDEX(pl_atividade,G2195))</f>
        <v/>
      </c>
      <c r="J2195" s="50">
        <f>IF(N(G2195)=0,"",INDEX(pl_especialidade,G2195))</f>
        <v/>
      </c>
      <c r="K2195" s="28">
        <f>IF(N(G2195)=0,"",INDEX(pl_duracao,G2195))</f>
        <v/>
      </c>
      <c r="L2195" s="39">
        <f>IF(ISNUMBER(C2195),YEAR(C2195),"")</f>
        <v/>
      </c>
      <c r="M2195" s="39">
        <f>IF(ISNUMBER(C2195),MONTH(C2195),"")</f>
        <v/>
      </c>
      <c r="N2195" s="23">
        <f>IF(L2195="","",IF(NOT(ISNUMBER(crono_ano)),"Informe o ano",IF(L2195&lt;crono_ano,"Antes do ano",IF(L2195&gt;crono_ano,"Depois do ano","No ano"))))</f>
        <v/>
      </c>
      <c r="O2195" s="39">
        <f>IF(F2195="","",IF(COUNTIF(F$7:F2195,F2195)=1,1,0))</f>
        <v/>
      </c>
      <c r="P2195" s="39">
        <f>IF(A2195&amp;B2195&amp;C2195="","",IF(AND(O2195=1,N(G2195)&gt;0),IF(INDEX(pl_ativa,MAX(1,N(G2195)))="Sim",1,0),0))</f>
        <v/>
      </c>
      <c r="Q2195" s="39">
        <f>IF(F2195="","",COUNTIFS(ex_chave_oc,F2195,ex_cancelada,"&lt;&gt;Sim"))</f>
        <v/>
      </c>
      <c r="R2195" s="51">
        <f>IF(P2195="","",IF(AND(P2195=1,N(Q2195)&gt;0),1,0))</f>
        <v/>
      </c>
      <c r="S2195" s="30">
        <f>IF(P2195="","",IF(F2195="","ERRO: data prevista ausente ou inválida",IF(O2195=0,"Duplicada: contada uma vez",IF(N(G2195)=0,"ERRO: tarefa fora do Plano Mestre",IF(P2195=0,"Tarefa retirada do plano: não conta","OK")))))</f>
        <v/>
      </c>
    </row>
    <row r="2196">
      <c r="A2196" s="29" t="n"/>
      <c r="B2196" s="25" t="n"/>
      <c r="C2196" s="49" t="n"/>
      <c r="D2196" s="29" t="n"/>
      <c r="E2196" s="23">
        <f>IF(OR(A2196="",B2196=""),"",A2196&amp;"|"&amp;B2196)</f>
        <v/>
      </c>
      <c r="F2196" s="30">
        <f>IF(OR(E2196="",NOT(ISNUMBER(C2196))),"",E2196&amp;"|"&amp;YEAR(C2196)&amp;"-"&amp;RIGHT("0"&amp;MONTH(C2196),2)&amp;"-"&amp;RIGHT("0"&amp;DAY(C2196),2))</f>
        <v/>
      </c>
      <c r="G2196" s="26">
        <f>IF(E2196="","",IFERROR(MATCH(E2196,pl_chave,0),0))</f>
        <v/>
      </c>
      <c r="H2196" s="23">
        <f>IF(G2196="","",IF(G2196=0,"Tarefa fora do plano",INDEX(pl_tag,G2196)))</f>
        <v/>
      </c>
      <c r="I2196" s="30">
        <f>IF(N(G2196)=0,"",INDEX(pl_atividade,G2196))</f>
        <v/>
      </c>
      <c r="J2196" s="50">
        <f>IF(N(G2196)=0,"",INDEX(pl_especialidade,G2196))</f>
        <v/>
      </c>
      <c r="K2196" s="28">
        <f>IF(N(G2196)=0,"",INDEX(pl_duracao,G2196))</f>
        <v/>
      </c>
      <c r="L2196" s="39">
        <f>IF(ISNUMBER(C2196),YEAR(C2196),"")</f>
        <v/>
      </c>
      <c r="M2196" s="39">
        <f>IF(ISNUMBER(C2196),MONTH(C2196),"")</f>
        <v/>
      </c>
      <c r="N2196" s="23">
        <f>IF(L2196="","",IF(NOT(ISNUMBER(crono_ano)),"Informe o ano",IF(L2196&lt;crono_ano,"Antes do ano",IF(L2196&gt;crono_ano,"Depois do ano","No ano"))))</f>
        <v/>
      </c>
      <c r="O2196" s="39">
        <f>IF(F2196="","",IF(COUNTIF(F$7:F2196,F2196)=1,1,0))</f>
        <v/>
      </c>
      <c r="P2196" s="39">
        <f>IF(A2196&amp;B2196&amp;C2196="","",IF(AND(O2196=1,N(G2196)&gt;0),IF(INDEX(pl_ativa,MAX(1,N(G2196)))="Sim",1,0),0))</f>
        <v/>
      </c>
      <c r="Q2196" s="39">
        <f>IF(F2196="","",COUNTIFS(ex_chave_oc,F2196,ex_cancelada,"&lt;&gt;Sim"))</f>
        <v/>
      </c>
      <c r="R2196" s="51">
        <f>IF(P2196="","",IF(AND(P2196=1,N(Q2196)&gt;0),1,0))</f>
        <v/>
      </c>
      <c r="S2196" s="30">
        <f>IF(P2196="","",IF(F2196="","ERRO: data prevista ausente ou inválida",IF(O2196=0,"Duplicada: contada uma vez",IF(N(G2196)=0,"ERRO: tarefa fora do Plano Mestre",IF(P2196=0,"Tarefa retirada do plano: não conta","OK")))))</f>
        <v/>
      </c>
    </row>
    <row r="2197">
      <c r="A2197" s="29" t="n"/>
      <c r="B2197" s="25" t="n"/>
      <c r="C2197" s="49" t="n"/>
      <c r="D2197" s="29" t="n"/>
      <c r="E2197" s="23">
        <f>IF(OR(A2197="",B2197=""),"",A2197&amp;"|"&amp;B2197)</f>
        <v/>
      </c>
      <c r="F2197" s="30">
        <f>IF(OR(E2197="",NOT(ISNUMBER(C2197))),"",E2197&amp;"|"&amp;YEAR(C2197)&amp;"-"&amp;RIGHT("0"&amp;MONTH(C2197),2)&amp;"-"&amp;RIGHT("0"&amp;DAY(C2197),2))</f>
        <v/>
      </c>
      <c r="G2197" s="26">
        <f>IF(E2197="","",IFERROR(MATCH(E2197,pl_chave,0),0))</f>
        <v/>
      </c>
      <c r="H2197" s="23">
        <f>IF(G2197="","",IF(G2197=0,"Tarefa fora do plano",INDEX(pl_tag,G2197)))</f>
        <v/>
      </c>
      <c r="I2197" s="30">
        <f>IF(N(G2197)=0,"",INDEX(pl_atividade,G2197))</f>
        <v/>
      </c>
      <c r="J2197" s="50">
        <f>IF(N(G2197)=0,"",INDEX(pl_especialidade,G2197))</f>
        <v/>
      </c>
      <c r="K2197" s="28">
        <f>IF(N(G2197)=0,"",INDEX(pl_duracao,G2197))</f>
        <v/>
      </c>
      <c r="L2197" s="39">
        <f>IF(ISNUMBER(C2197),YEAR(C2197),"")</f>
        <v/>
      </c>
      <c r="M2197" s="39">
        <f>IF(ISNUMBER(C2197),MONTH(C2197),"")</f>
        <v/>
      </c>
      <c r="N2197" s="23">
        <f>IF(L2197="","",IF(NOT(ISNUMBER(crono_ano)),"Informe o ano",IF(L2197&lt;crono_ano,"Antes do ano",IF(L2197&gt;crono_ano,"Depois do ano","No ano"))))</f>
        <v/>
      </c>
      <c r="O2197" s="39">
        <f>IF(F2197="","",IF(COUNTIF(F$7:F2197,F2197)=1,1,0))</f>
        <v/>
      </c>
      <c r="P2197" s="39">
        <f>IF(A2197&amp;B2197&amp;C2197="","",IF(AND(O2197=1,N(G2197)&gt;0),IF(INDEX(pl_ativa,MAX(1,N(G2197)))="Sim",1,0),0))</f>
        <v/>
      </c>
      <c r="Q2197" s="39">
        <f>IF(F2197="","",COUNTIFS(ex_chave_oc,F2197,ex_cancelada,"&lt;&gt;Sim"))</f>
        <v/>
      </c>
      <c r="R2197" s="51">
        <f>IF(P2197="","",IF(AND(P2197=1,N(Q2197)&gt;0),1,0))</f>
        <v/>
      </c>
      <c r="S2197" s="30">
        <f>IF(P2197="","",IF(F2197="","ERRO: data prevista ausente ou inválida",IF(O2197=0,"Duplicada: contada uma vez",IF(N(G2197)=0,"ERRO: tarefa fora do Plano Mestre",IF(P2197=0,"Tarefa retirada do plano: não conta","OK")))))</f>
        <v/>
      </c>
    </row>
    <row r="2198">
      <c r="A2198" s="29" t="n"/>
      <c r="B2198" s="25" t="n"/>
      <c r="C2198" s="49" t="n"/>
      <c r="D2198" s="29" t="n"/>
      <c r="E2198" s="23">
        <f>IF(OR(A2198="",B2198=""),"",A2198&amp;"|"&amp;B2198)</f>
        <v/>
      </c>
      <c r="F2198" s="30">
        <f>IF(OR(E2198="",NOT(ISNUMBER(C2198))),"",E2198&amp;"|"&amp;YEAR(C2198)&amp;"-"&amp;RIGHT("0"&amp;MONTH(C2198),2)&amp;"-"&amp;RIGHT("0"&amp;DAY(C2198),2))</f>
        <v/>
      </c>
      <c r="G2198" s="26">
        <f>IF(E2198="","",IFERROR(MATCH(E2198,pl_chave,0),0))</f>
        <v/>
      </c>
      <c r="H2198" s="23">
        <f>IF(G2198="","",IF(G2198=0,"Tarefa fora do plano",INDEX(pl_tag,G2198)))</f>
        <v/>
      </c>
      <c r="I2198" s="30">
        <f>IF(N(G2198)=0,"",INDEX(pl_atividade,G2198))</f>
        <v/>
      </c>
      <c r="J2198" s="50">
        <f>IF(N(G2198)=0,"",INDEX(pl_especialidade,G2198))</f>
        <v/>
      </c>
      <c r="K2198" s="28">
        <f>IF(N(G2198)=0,"",INDEX(pl_duracao,G2198))</f>
        <v/>
      </c>
      <c r="L2198" s="39">
        <f>IF(ISNUMBER(C2198),YEAR(C2198),"")</f>
        <v/>
      </c>
      <c r="M2198" s="39">
        <f>IF(ISNUMBER(C2198),MONTH(C2198),"")</f>
        <v/>
      </c>
      <c r="N2198" s="23">
        <f>IF(L2198="","",IF(NOT(ISNUMBER(crono_ano)),"Informe o ano",IF(L2198&lt;crono_ano,"Antes do ano",IF(L2198&gt;crono_ano,"Depois do ano","No ano"))))</f>
        <v/>
      </c>
      <c r="O2198" s="39">
        <f>IF(F2198="","",IF(COUNTIF(F$7:F2198,F2198)=1,1,0))</f>
        <v/>
      </c>
      <c r="P2198" s="39">
        <f>IF(A2198&amp;B2198&amp;C2198="","",IF(AND(O2198=1,N(G2198)&gt;0),IF(INDEX(pl_ativa,MAX(1,N(G2198)))="Sim",1,0),0))</f>
        <v/>
      </c>
      <c r="Q2198" s="39">
        <f>IF(F2198="","",COUNTIFS(ex_chave_oc,F2198,ex_cancelada,"&lt;&gt;Sim"))</f>
        <v/>
      </c>
      <c r="R2198" s="51">
        <f>IF(P2198="","",IF(AND(P2198=1,N(Q2198)&gt;0),1,0))</f>
        <v/>
      </c>
      <c r="S2198" s="30">
        <f>IF(P2198="","",IF(F2198="","ERRO: data prevista ausente ou inválida",IF(O2198=0,"Duplicada: contada uma vez",IF(N(G2198)=0,"ERRO: tarefa fora do Plano Mestre",IF(P2198=0,"Tarefa retirada do plano: não conta","OK")))))</f>
        <v/>
      </c>
    </row>
    <row r="2199">
      <c r="A2199" s="29" t="n"/>
      <c r="B2199" s="25" t="n"/>
      <c r="C2199" s="49" t="n"/>
      <c r="D2199" s="29" t="n"/>
      <c r="E2199" s="23">
        <f>IF(OR(A2199="",B2199=""),"",A2199&amp;"|"&amp;B2199)</f>
        <v/>
      </c>
      <c r="F2199" s="30">
        <f>IF(OR(E2199="",NOT(ISNUMBER(C2199))),"",E2199&amp;"|"&amp;YEAR(C2199)&amp;"-"&amp;RIGHT("0"&amp;MONTH(C2199),2)&amp;"-"&amp;RIGHT("0"&amp;DAY(C2199),2))</f>
        <v/>
      </c>
      <c r="G2199" s="26">
        <f>IF(E2199="","",IFERROR(MATCH(E2199,pl_chave,0),0))</f>
        <v/>
      </c>
      <c r="H2199" s="23">
        <f>IF(G2199="","",IF(G2199=0,"Tarefa fora do plano",INDEX(pl_tag,G2199)))</f>
        <v/>
      </c>
      <c r="I2199" s="30">
        <f>IF(N(G2199)=0,"",INDEX(pl_atividade,G2199))</f>
        <v/>
      </c>
      <c r="J2199" s="50">
        <f>IF(N(G2199)=0,"",INDEX(pl_especialidade,G2199))</f>
        <v/>
      </c>
      <c r="K2199" s="28">
        <f>IF(N(G2199)=0,"",INDEX(pl_duracao,G2199))</f>
        <v/>
      </c>
      <c r="L2199" s="39">
        <f>IF(ISNUMBER(C2199),YEAR(C2199),"")</f>
        <v/>
      </c>
      <c r="M2199" s="39">
        <f>IF(ISNUMBER(C2199),MONTH(C2199),"")</f>
        <v/>
      </c>
      <c r="N2199" s="23">
        <f>IF(L2199="","",IF(NOT(ISNUMBER(crono_ano)),"Informe o ano",IF(L2199&lt;crono_ano,"Antes do ano",IF(L2199&gt;crono_ano,"Depois do ano","No ano"))))</f>
        <v/>
      </c>
      <c r="O2199" s="39">
        <f>IF(F2199="","",IF(COUNTIF(F$7:F2199,F2199)=1,1,0))</f>
        <v/>
      </c>
      <c r="P2199" s="39">
        <f>IF(A2199&amp;B2199&amp;C2199="","",IF(AND(O2199=1,N(G2199)&gt;0),IF(INDEX(pl_ativa,MAX(1,N(G2199)))="Sim",1,0),0))</f>
        <v/>
      </c>
      <c r="Q2199" s="39">
        <f>IF(F2199="","",COUNTIFS(ex_chave_oc,F2199,ex_cancelada,"&lt;&gt;Sim"))</f>
        <v/>
      </c>
      <c r="R2199" s="51">
        <f>IF(P2199="","",IF(AND(P2199=1,N(Q2199)&gt;0),1,0))</f>
        <v/>
      </c>
      <c r="S2199" s="30">
        <f>IF(P2199="","",IF(F2199="","ERRO: data prevista ausente ou inválida",IF(O2199=0,"Duplicada: contada uma vez",IF(N(G2199)=0,"ERRO: tarefa fora do Plano Mestre",IF(P2199=0,"Tarefa retirada do plano: não conta","OK")))))</f>
        <v/>
      </c>
    </row>
    <row r="2200">
      <c r="A2200" s="29" t="n"/>
      <c r="B2200" s="25" t="n"/>
      <c r="C2200" s="49" t="n"/>
      <c r="D2200" s="29" t="n"/>
      <c r="E2200" s="23">
        <f>IF(OR(A2200="",B2200=""),"",A2200&amp;"|"&amp;B2200)</f>
        <v/>
      </c>
      <c r="F2200" s="30">
        <f>IF(OR(E2200="",NOT(ISNUMBER(C2200))),"",E2200&amp;"|"&amp;YEAR(C2200)&amp;"-"&amp;RIGHT("0"&amp;MONTH(C2200),2)&amp;"-"&amp;RIGHT("0"&amp;DAY(C2200),2))</f>
        <v/>
      </c>
      <c r="G2200" s="26">
        <f>IF(E2200="","",IFERROR(MATCH(E2200,pl_chave,0),0))</f>
        <v/>
      </c>
      <c r="H2200" s="23">
        <f>IF(G2200="","",IF(G2200=0,"Tarefa fora do plano",INDEX(pl_tag,G2200)))</f>
        <v/>
      </c>
      <c r="I2200" s="30">
        <f>IF(N(G2200)=0,"",INDEX(pl_atividade,G2200))</f>
        <v/>
      </c>
      <c r="J2200" s="50">
        <f>IF(N(G2200)=0,"",INDEX(pl_especialidade,G2200))</f>
        <v/>
      </c>
      <c r="K2200" s="28">
        <f>IF(N(G2200)=0,"",INDEX(pl_duracao,G2200))</f>
        <v/>
      </c>
      <c r="L2200" s="39">
        <f>IF(ISNUMBER(C2200),YEAR(C2200),"")</f>
        <v/>
      </c>
      <c r="M2200" s="39">
        <f>IF(ISNUMBER(C2200),MONTH(C2200),"")</f>
        <v/>
      </c>
      <c r="N2200" s="23">
        <f>IF(L2200="","",IF(NOT(ISNUMBER(crono_ano)),"Informe o ano",IF(L2200&lt;crono_ano,"Antes do ano",IF(L2200&gt;crono_ano,"Depois do ano","No ano"))))</f>
        <v/>
      </c>
      <c r="O2200" s="39">
        <f>IF(F2200="","",IF(COUNTIF(F$7:F2200,F2200)=1,1,0))</f>
        <v/>
      </c>
      <c r="P2200" s="39">
        <f>IF(A2200&amp;B2200&amp;C2200="","",IF(AND(O2200=1,N(G2200)&gt;0),IF(INDEX(pl_ativa,MAX(1,N(G2200)))="Sim",1,0),0))</f>
        <v/>
      </c>
      <c r="Q2200" s="39">
        <f>IF(F2200="","",COUNTIFS(ex_chave_oc,F2200,ex_cancelada,"&lt;&gt;Sim"))</f>
        <v/>
      </c>
      <c r="R2200" s="51">
        <f>IF(P2200="","",IF(AND(P2200=1,N(Q2200)&gt;0),1,0))</f>
        <v/>
      </c>
      <c r="S2200" s="30">
        <f>IF(P2200="","",IF(F2200="","ERRO: data prevista ausente ou inválida",IF(O2200=0,"Duplicada: contada uma vez",IF(N(G2200)=0,"ERRO: tarefa fora do Plano Mestre",IF(P2200=0,"Tarefa retirada do plano: não conta","OK")))))</f>
        <v/>
      </c>
    </row>
    <row r="2201">
      <c r="A2201" s="29" t="n"/>
      <c r="B2201" s="25" t="n"/>
      <c r="C2201" s="49" t="n"/>
      <c r="D2201" s="29" t="n"/>
      <c r="E2201" s="23">
        <f>IF(OR(A2201="",B2201=""),"",A2201&amp;"|"&amp;B2201)</f>
        <v/>
      </c>
      <c r="F2201" s="30">
        <f>IF(OR(E2201="",NOT(ISNUMBER(C2201))),"",E2201&amp;"|"&amp;YEAR(C2201)&amp;"-"&amp;RIGHT("0"&amp;MONTH(C2201),2)&amp;"-"&amp;RIGHT("0"&amp;DAY(C2201),2))</f>
        <v/>
      </c>
      <c r="G2201" s="26">
        <f>IF(E2201="","",IFERROR(MATCH(E2201,pl_chave,0),0))</f>
        <v/>
      </c>
      <c r="H2201" s="23">
        <f>IF(G2201="","",IF(G2201=0,"Tarefa fora do plano",INDEX(pl_tag,G2201)))</f>
        <v/>
      </c>
      <c r="I2201" s="30">
        <f>IF(N(G2201)=0,"",INDEX(pl_atividade,G2201))</f>
        <v/>
      </c>
      <c r="J2201" s="50">
        <f>IF(N(G2201)=0,"",INDEX(pl_especialidade,G2201))</f>
        <v/>
      </c>
      <c r="K2201" s="28">
        <f>IF(N(G2201)=0,"",INDEX(pl_duracao,G2201))</f>
        <v/>
      </c>
      <c r="L2201" s="39">
        <f>IF(ISNUMBER(C2201),YEAR(C2201),"")</f>
        <v/>
      </c>
      <c r="M2201" s="39">
        <f>IF(ISNUMBER(C2201),MONTH(C2201),"")</f>
        <v/>
      </c>
      <c r="N2201" s="23">
        <f>IF(L2201="","",IF(NOT(ISNUMBER(crono_ano)),"Informe o ano",IF(L2201&lt;crono_ano,"Antes do ano",IF(L2201&gt;crono_ano,"Depois do ano","No ano"))))</f>
        <v/>
      </c>
      <c r="O2201" s="39">
        <f>IF(F2201="","",IF(COUNTIF(F$7:F2201,F2201)=1,1,0))</f>
        <v/>
      </c>
      <c r="P2201" s="39">
        <f>IF(A2201&amp;B2201&amp;C2201="","",IF(AND(O2201=1,N(G2201)&gt;0),IF(INDEX(pl_ativa,MAX(1,N(G2201)))="Sim",1,0),0))</f>
        <v/>
      </c>
      <c r="Q2201" s="39">
        <f>IF(F2201="","",COUNTIFS(ex_chave_oc,F2201,ex_cancelada,"&lt;&gt;Sim"))</f>
        <v/>
      </c>
      <c r="R2201" s="51">
        <f>IF(P2201="","",IF(AND(P2201=1,N(Q2201)&gt;0),1,0))</f>
        <v/>
      </c>
      <c r="S2201" s="30">
        <f>IF(P2201="","",IF(F2201="","ERRO: data prevista ausente ou inválida",IF(O2201=0,"Duplicada: contada uma vez",IF(N(G2201)=0,"ERRO: tarefa fora do Plano Mestre",IF(P2201=0,"Tarefa retirada do plano: não conta","OK")))))</f>
        <v/>
      </c>
    </row>
    <row r="2202">
      <c r="A2202" s="29" t="n"/>
      <c r="B2202" s="25" t="n"/>
      <c r="C2202" s="49" t="n"/>
      <c r="D2202" s="29" t="n"/>
      <c r="E2202" s="23">
        <f>IF(OR(A2202="",B2202=""),"",A2202&amp;"|"&amp;B2202)</f>
        <v/>
      </c>
      <c r="F2202" s="30">
        <f>IF(OR(E2202="",NOT(ISNUMBER(C2202))),"",E2202&amp;"|"&amp;YEAR(C2202)&amp;"-"&amp;RIGHT("0"&amp;MONTH(C2202),2)&amp;"-"&amp;RIGHT("0"&amp;DAY(C2202),2))</f>
        <v/>
      </c>
      <c r="G2202" s="26">
        <f>IF(E2202="","",IFERROR(MATCH(E2202,pl_chave,0),0))</f>
        <v/>
      </c>
      <c r="H2202" s="23">
        <f>IF(G2202="","",IF(G2202=0,"Tarefa fora do plano",INDEX(pl_tag,G2202)))</f>
        <v/>
      </c>
      <c r="I2202" s="30">
        <f>IF(N(G2202)=0,"",INDEX(pl_atividade,G2202))</f>
        <v/>
      </c>
      <c r="J2202" s="50">
        <f>IF(N(G2202)=0,"",INDEX(pl_especialidade,G2202))</f>
        <v/>
      </c>
      <c r="K2202" s="28">
        <f>IF(N(G2202)=0,"",INDEX(pl_duracao,G2202))</f>
        <v/>
      </c>
      <c r="L2202" s="39">
        <f>IF(ISNUMBER(C2202),YEAR(C2202),"")</f>
        <v/>
      </c>
      <c r="M2202" s="39">
        <f>IF(ISNUMBER(C2202),MONTH(C2202),"")</f>
        <v/>
      </c>
      <c r="N2202" s="23">
        <f>IF(L2202="","",IF(NOT(ISNUMBER(crono_ano)),"Informe o ano",IF(L2202&lt;crono_ano,"Antes do ano",IF(L2202&gt;crono_ano,"Depois do ano","No ano"))))</f>
        <v/>
      </c>
      <c r="O2202" s="39">
        <f>IF(F2202="","",IF(COUNTIF(F$7:F2202,F2202)=1,1,0))</f>
        <v/>
      </c>
      <c r="P2202" s="39">
        <f>IF(A2202&amp;B2202&amp;C2202="","",IF(AND(O2202=1,N(G2202)&gt;0),IF(INDEX(pl_ativa,MAX(1,N(G2202)))="Sim",1,0),0))</f>
        <v/>
      </c>
      <c r="Q2202" s="39">
        <f>IF(F2202="","",COUNTIFS(ex_chave_oc,F2202,ex_cancelada,"&lt;&gt;Sim"))</f>
        <v/>
      </c>
      <c r="R2202" s="51">
        <f>IF(P2202="","",IF(AND(P2202=1,N(Q2202)&gt;0),1,0))</f>
        <v/>
      </c>
      <c r="S2202" s="30">
        <f>IF(P2202="","",IF(F2202="","ERRO: data prevista ausente ou inválida",IF(O2202=0,"Duplicada: contada uma vez",IF(N(G2202)=0,"ERRO: tarefa fora do Plano Mestre",IF(P2202=0,"Tarefa retirada do plano: não conta","OK")))))</f>
        <v/>
      </c>
    </row>
    <row r="2203">
      <c r="A2203" s="29" t="n"/>
      <c r="B2203" s="25" t="n"/>
      <c r="C2203" s="49" t="n"/>
      <c r="D2203" s="29" t="n"/>
      <c r="E2203" s="23">
        <f>IF(OR(A2203="",B2203=""),"",A2203&amp;"|"&amp;B2203)</f>
        <v/>
      </c>
      <c r="F2203" s="30">
        <f>IF(OR(E2203="",NOT(ISNUMBER(C2203))),"",E2203&amp;"|"&amp;YEAR(C2203)&amp;"-"&amp;RIGHT("0"&amp;MONTH(C2203),2)&amp;"-"&amp;RIGHT("0"&amp;DAY(C2203),2))</f>
        <v/>
      </c>
      <c r="G2203" s="26">
        <f>IF(E2203="","",IFERROR(MATCH(E2203,pl_chave,0),0))</f>
        <v/>
      </c>
      <c r="H2203" s="23">
        <f>IF(G2203="","",IF(G2203=0,"Tarefa fora do plano",INDEX(pl_tag,G2203)))</f>
        <v/>
      </c>
      <c r="I2203" s="30">
        <f>IF(N(G2203)=0,"",INDEX(pl_atividade,G2203))</f>
        <v/>
      </c>
      <c r="J2203" s="50">
        <f>IF(N(G2203)=0,"",INDEX(pl_especialidade,G2203))</f>
        <v/>
      </c>
      <c r="K2203" s="28">
        <f>IF(N(G2203)=0,"",INDEX(pl_duracao,G2203))</f>
        <v/>
      </c>
      <c r="L2203" s="39">
        <f>IF(ISNUMBER(C2203),YEAR(C2203),"")</f>
        <v/>
      </c>
      <c r="M2203" s="39">
        <f>IF(ISNUMBER(C2203),MONTH(C2203),"")</f>
        <v/>
      </c>
      <c r="N2203" s="23">
        <f>IF(L2203="","",IF(NOT(ISNUMBER(crono_ano)),"Informe o ano",IF(L2203&lt;crono_ano,"Antes do ano",IF(L2203&gt;crono_ano,"Depois do ano","No ano"))))</f>
        <v/>
      </c>
      <c r="O2203" s="39">
        <f>IF(F2203="","",IF(COUNTIF(F$7:F2203,F2203)=1,1,0))</f>
        <v/>
      </c>
      <c r="P2203" s="39">
        <f>IF(A2203&amp;B2203&amp;C2203="","",IF(AND(O2203=1,N(G2203)&gt;0),IF(INDEX(pl_ativa,MAX(1,N(G2203)))="Sim",1,0),0))</f>
        <v/>
      </c>
      <c r="Q2203" s="39">
        <f>IF(F2203="","",COUNTIFS(ex_chave_oc,F2203,ex_cancelada,"&lt;&gt;Sim"))</f>
        <v/>
      </c>
      <c r="R2203" s="51">
        <f>IF(P2203="","",IF(AND(P2203=1,N(Q2203)&gt;0),1,0))</f>
        <v/>
      </c>
      <c r="S2203" s="30">
        <f>IF(P2203="","",IF(F2203="","ERRO: data prevista ausente ou inválida",IF(O2203=0,"Duplicada: contada uma vez",IF(N(G2203)=0,"ERRO: tarefa fora do Plano Mestre",IF(P2203=0,"Tarefa retirada do plano: não conta","OK")))))</f>
        <v/>
      </c>
    </row>
    <row r="2204">
      <c r="A2204" s="29" t="n"/>
      <c r="B2204" s="25" t="n"/>
      <c r="C2204" s="49" t="n"/>
      <c r="D2204" s="29" t="n"/>
      <c r="E2204" s="23">
        <f>IF(OR(A2204="",B2204=""),"",A2204&amp;"|"&amp;B2204)</f>
        <v/>
      </c>
      <c r="F2204" s="30">
        <f>IF(OR(E2204="",NOT(ISNUMBER(C2204))),"",E2204&amp;"|"&amp;YEAR(C2204)&amp;"-"&amp;RIGHT("0"&amp;MONTH(C2204),2)&amp;"-"&amp;RIGHT("0"&amp;DAY(C2204),2))</f>
        <v/>
      </c>
      <c r="G2204" s="26">
        <f>IF(E2204="","",IFERROR(MATCH(E2204,pl_chave,0),0))</f>
        <v/>
      </c>
      <c r="H2204" s="23">
        <f>IF(G2204="","",IF(G2204=0,"Tarefa fora do plano",INDEX(pl_tag,G2204)))</f>
        <v/>
      </c>
      <c r="I2204" s="30">
        <f>IF(N(G2204)=0,"",INDEX(pl_atividade,G2204))</f>
        <v/>
      </c>
      <c r="J2204" s="50">
        <f>IF(N(G2204)=0,"",INDEX(pl_especialidade,G2204))</f>
        <v/>
      </c>
      <c r="K2204" s="28">
        <f>IF(N(G2204)=0,"",INDEX(pl_duracao,G2204))</f>
        <v/>
      </c>
      <c r="L2204" s="39">
        <f>IF(ISNUMBER(C2204),YEAR(C2204),"")</f>
        <v/>
      </c>
      <c r="M2204" s="39">
        <f>IF(ISNUMBER(C2204),MONTH(C2204),"")</f>
        <v/>
      </c>
      <c r="N2204" s="23">
        <f>IF(L2204="","",IF(NOT(ISNUMBER(crono_ano)),"Informe o ano",IF(L2204&lt;crono_ano,"Antes do ano",IF(L2204&gt;crono_ano,"Depois do ano","No ano"))))</f>
        <v/>
      </c>
      <c r="O2204" s="39">
        <f>IF(F2204="","",IF(COUNTIF(F$7:F2204,F2204)=1,1,0))</f>
        <v/>
      </c>
      <c r="P2204" s="39">
        <f>IF(A2204&amp;B2204&amp;C2204="","",IF(AND(O2204=1,N(G2204)&gt;0),IF(INDEX(pl_ativa,MAX(1,N(G2204)))="Sim",1,0),0))</f>
        <v/>
      </c>
      <c r="Q2204" s="39">
        <f>IF(F2204="","",COUNTIFS(ex_chave_oc,F2204,ex_cancelada,"&lt;&gt;Sim"))</f>
        <v/>
      </c>
      <c r="R2204" s="51">
        <f>IF(P2204="","",IF(AND(P2204=1,N(Q2204)&gt;0),1,0))</f>
        <v/>
      </c>
      <c r="S2204" s="30">
        <f>IF(P2204="","",IF(F2204="","ERRO: data prevista ausente ou inválida",IF(O2204=0,"Duplicada: contada uma vez",IF(N(G2204)=0,"ERRO: tarefa fora do Plano Mestre",IF(P2204=0,"Tarefa retirada do plano: não conta","OK")))))</f>
        <v/>
      </c>
    </row>
    <row r="2205">
      <c r="A2205" s="29" t="n"/>
      <c r="B2205" s="25" t="n"/>
      <c r="C2205" s="49" t="n"/>
      <c r="D2205" s="29" t="n"/>
      <c r="E2205" s="23">
        <f>IF(OR(A2205="",B2205=""),"",A2205&amp;"|"&amp;B2205)</f>
        <v/>
      </c>
      <c r="F2205" s="30">
        <f>IF(OR(E2205="",NOT(ISNUMBER(C2205))),"",E2205&amp;"|"&amp;YEAR(C2205)&amp;"-"&amp;RIGHT("0"&amp;MONTH(C2205),2)&amp;"-"&amp;RIGHT("0"&amp;DAY(C2205),2))</f>
        <v/>
      </c>
      <c r="G2205" s="26">
        <f>IF(E2205="","",IFERROR(MATCH(E2205,pl_chave,0),0))</f>
        <v/>
      </c>
      <c r="H2205" s="23">
        <f>IF(G2205="","",IF(G2205=0,"Tarefa fora do plano",INDEX(pl_tag,G2205)))</f>
        <v/>
      </c>
      <c r="I2205" s="30">
        <f>IF(N(G2205)=0,"",INDEX(pl_atividade,G2205))</f>
        <v/>
      </c>
      <c r="J2205" s="50">
        <f>IF(N(G2205)=0,"",INDEX(pl_especialidade,G2205))</f>
        <v/>
      </c>
      <c r="K2205" s="28">
        <f>IF(N(G2205)=0,"",INDEX(pl_duracao,G2205))</f>
        <v/>
      </c>
      <c r="L2205" s="39">
        <f>IF(ISNUMBER(C2205),YEAR(C2205),"")</f>
        <v/>
      </c>
      <c r="M2205" s="39">
        <f>IF(ISNUMBER(C2205),MONTH(C2205),"")</f>
        <v/>
      </c>
      <c r="N2205" s="23">
        <f>IF(L2205="","",IF(NOT(ISNUMBER(crono_ano)),"Informe o ano",IF(L2205&lt;crono_ano,"Antes do ano",IF(L2205&gt;crono_ano,"Depois do ano","No ano"))))</f>
        <v/>
      </c>
      <c r="O2205" s="39">
        <f>IF(F2205="","",IF(COUNTIF(F$7:F2205,F2205)=1,1,0))</f>
        <v/>
      </c>
      <c r="P2205" s="39">
        <f>IF(A2205&amp;B2205&amp;C2205="","",IF(AND(O2205=1,N(G2205)&gt;0),IF(INDEX(pl_ativa,MAX(1,N(G2205)))="Sim",1,0),0))</f>
        <v/>
      </c>
      <c r="Q2205" s="39">
        <f>IF(F2205="","",COUNTIFS(ex_chave_oc,F2205,ex_cancelada,"&lt;&gt;Sim"))</f>
        <v/>
      </c>
      <c r="R2205" s="51">
        <f>IF(P2205="","",IF(AND(P2205=1,N(Q2205)&gt;0),1,0))</f>
        <v/>
      </c>
      <c r="S2205" s="30">
        <f>IF(P2205="","",IF(F2205="","ERRO: data prevista ausente ou inválida",IF(O2205=0,"Duplicada: contada uma vez",IF(N(G2205)=0,"ERRO: tarefa fora do Plano Mestre",IF(P2205=0,"Tarefa retirada do plano: não conta","OK")))))</f>
        <v/>
      </c>
    </row>
    <row r="2206">
      <c r="A2206" s="29" t="n"/>
      <c r="B2206" s="25" t="n"/>
      <c r="C2206" s="49" t="n"/>
      <c r="D2206" s="29" t="n"/>
      <c r="E2206" s="23">
        <f>IF(OR(A2206="",B2206=""),"",A2206&amp;"|"&amp;B2206)</f>
        <v/>
      </c>
      <c r="F2206" s="30">
        <f>IF(OR(E2206="",NOT(ISNUMBER(C2206))),"",E2206&amp;"|"&amp;YEAR(C2206)&amp;"-"&amp;RIGHT("0"&amp;MONTH(C2206),2)&amp;"-"&amp;RIGHT("0"&amp;DAY(C2206),2))</f>
        <v/>
      </c>
      <c r="G2206" s="26">
        <f>IF(E2206="","",IFERROR(MATCH(E2206,pl_chave,0),0))</f>
        <v/>
      </c>
      <c r="H2206" s="23">
        <f>IF(G2206="","",IF(G2206=0,"Tarefa fora do plano",INDEX(pl_tag,G2206)))</f>
        <v/>
      </c>
      <c r="I2206" s="30">
        <f>IF(N(G2206)=0,"",INDEX(pl_atividade,G2206))</f>
        <v/>
      </c>
      <c r="J2206" s="50">
        <f>IF(N(G2206)=0,"",INDEX(pl_especialidade,G2206))</f>
        <v/>
      </c>
      <c r="K2206" s="28">
        <f>IF(N(G2206)=0,"",INDEX(pl_duracao,G2206))</f>
        <v/>
      </c>
      <c r="L2206" s="39">
        <f>IF(ISNUMBER(C2206),YEAR(C2206),"")</f>
        <v/>
      </c>
      <c r="M2206" s="39">
        <f>IF(ISNUMBER(C2206),MONTH(C2206),"")</f>
        <v/>
      </c>
      <c r="N2206" s="23">
        <f>IF(L2206="","",IF(NOT(ISNUMBER(crono_ano)),"Informe o ano",IF(L2206&lt;crono_ano,"Antes do ano",IF(L2206&gt;crono_ano,"Depois do ano","No ano"))))</f>
        <v/>
      </c>
      <c r="O2206" s="39">
        <f>IF(F2206="","",IF(COUNTIF(F$7:F2206,F2206)=1,1,0))</f>
        <v/>
      </c>
      <c r="P2206" s="39">
        <f>IF(A2206&amp;B2206&amp;C2206="","",IF(AND(O2206=1,N(G2206)&gt;0),IF(INDEX(pl_ativa,MAX(1,N(G2206)))="Sim",1,0),0))</f>
        <v/>
      </c>
      <c r="Q2206" s="39">
        <f>IF(F2206="","",COUNTIFS(ex_chave_oc,F2206,ex_cancelada,"&lt;&gt;Sim"))</f>
        <v/>
      </c>
      <c r="R2206" s="51">
        <f>IF(P2206="","",IF(AND(P2206=1,N(Q2206)&gt;0),1,0))</f>
        <v/>
      </c>
      <c r="S2206" s="30">
        <f>IF(P2206="","",IF(F2206="","ERRO: data prevista ausente ou inválida",IF(O2206=0,"Duplicada: contada uma vez",IF(N(G2206)=0,"ERRO: tarefa fora do Plano Mestre",IF(P2206=0,"Tarefa retirada do plano: não conta","OK")))))</f>
        <v/>
      </c>
    </row>
    <row r="2207">
      <c r="A2207" s="29" t="n"/>
      <c r="B2207" s="25" t="n"/>
      <c r="C2207" s="49" t="n"/>
      <c r="D2207" s="29" t="n"/>
      <c r="E2207" s="23">
        <f>IF(OR(A2207="",B2207=""),"",A2207&amp;"|"&amp;B2207)</f>
        <v/>
      </c>
      <c r="F2207" s="30">
        <f>IF(OR(E2207="",NOT(ISNUMBER(C2207))),"",E2207&amp;"|"&amp;YEAR(C2207)&amp;"-"&amp;RIGHT("0"&amp;MONTH(C2207),2)&amp;"-"&amp;RIGHT("0"&amp;DAY(C2207),2))</f>
        <v/>
      </c>
      <c r="G2207" s="26">
        <f>IF(E2207="","",IFERROR(MATCH(E2207,pl_chave,0),0))</f>
        <v/>
      </c>
      <c r="H2207" s="23">
        <f>IF(G2207="","",IF(G2207=0,"Tarefa fora do plano",INDEX(pl_tag,G2207)))</f>
        <v/>
      </c>
      <c r="I2207" s="30">
        <f>IF(N(G2207)=0,"",INDEX(pl_atividade,G2207))</f>
        <v/>
      </c>
      <c r="J2207" s="50">
        <f>IF(N(G2207)=0,"",INDEX(pl_especialidade,G2207))</f>
        <v/>
      </c>
      <c r="K2207" s="28">
        <f>IF(N(G2207)=0,"",INDEX(pl_duracao,G2207))</f>
        <v/>
      </c>
      <c r="L2207" s="39">
        <f>IF(ISNUMBER(C2207),YEAR(C2207),"")</f>
        <v/>
      </c>
      <c r="M2207" s="39">
        <f>IF(ISNUMBER(C2207),MONTH(C2207),"")</f>
        <v/>
      </c>
      <c r="N2207" s="23">
        <f>IF(L2207="","",IF(NOT(ISNUMBER(crono_ano)),"Informe o ano",IF(L2207&lt;crono_ano,"Antes do ano",IF(L2207&gt;crono_ano,"Depois do ano","No ano"))))</f>
        <v/>
      </c>
      <c r="O2207" s="39">
        <f>IF(F2207="","",IF(COUNTIF(F$7:F2207,F2207)=1,1,0))</f>
        <v/>
      </c>
      <c r="P2207" s="39">
        <f>IF(A2207&amp;B2207&amp;C2207="","",IF(AND(O2207=1,N(G2207)&gt;0),IF(INDEX(pl_ativa,MAX(1,N(G2207)))="Sim",1,0),0))</f>
        <v/>
      </c>
      <c r="Q2207" s="39">
        <f>IF(F2207="","",COUNTIFS(ex_chave_oc,F2207,ex_cancelada,"&lt;&gt;Sim"))</f>
        <v/>
      </c>
      <c r="R2207" s="51">
        <f>IF(P2207="","",IF(AND(P2207=1,N(Q2207)&gt;0),1,0))</f>
        <v/>
      </c>
      <c r="S2207" s="30">
        <f>IF(P2207="","",IF(F2207="","ERRO: data prevista ausente ou inválida",IF(O2207=0,"Duplicada: contada uma vez",IF(N(G2207)=0,"ERRO: tarefa fora do Plano Mestre",IF(P2207=0,"Tarefa retirada do plano: não conta","OK")))))</f>
        <v/>
      </c>
    </row>
    <row r="2208">
      <c r="A2208" s="29" t="n"/>
      <c r="B2208" s="25" t="n"/>
      <c r="C2208" s="49" t="n"/>
      <c r="D2208" s="29" t="n"/>
      <c r="E2208" s="23">
        <f>IF(OR(A2208="",B2208=""),"",A2208&amp;"|"&amp;B2208)</f>
        <v/>
      </c>
      <c r="F2208" s="30">
        <f>IF(OR(E2208="",NOT(ISNUMBER(C2208))),"",E2208&amp;"|"&amp;YEAR(C2208)&amp;"-"&amp;RIGHT("0"&amp;MONTH(C2208),2)&amp;"-"&amp;RIGHT("0"&amp;DAY(C2208),2))</f>
        <v/>
      </c>
      <c r="G2208" s="26">
        <f>IF(E2208="","",IFERROR(MATCH(E2208,pl_chave,0),0))</f>
        <v/>
      </c>
      <c r="H2208" s="23">
        <f>IF(G2208="","",IF(G2208=0,"Tarefa fora do plano",INDEX(pl_tag,G2208)))</f>
        <v/>
      </c>
      <c r="I2208" s="30">
        <f>IF(N(G2208)=0,"",INDEX(pl_atividade,G2208))</f>
        <v/>
      </c>
      <c r="J2208" s="50">
        <f>IF(N(G2208)=0,"",INDEX(pl_especialidade,G2208))</f>
        <v/>
      </c>
      <c r="K2208" s="28">
        <f>IF(N(G2208)=0,"",INDEX(pl_duracao,G2208))</f>
        <v/>
      </c>
      <c r="L2208" s="39">
        <f>IF(ISNUMBER(C2208),YEAR(C2208),"")</f>
        <v/>
      </c>
      <c r="M2208" s="39">
        <f>IF(ISNUMBER(C2208),MONTH(C2208),"")</f>
        <v/>
      </c>
      <c r="N2208" s="23">
        <f>IF(L2208="","",IF(NOT(ISNUMBER(crono_ano)),"Informe o ano",IF(L2208&lt;crono_ano,"Antes do ano",IF(L2208&gt;crono_ano,"Depois do ano","No ano"))))</f>
        <v/>
      </c>
      <c r="O2208" s="39">
        <f>IF(F2208="","",IF(COUNTIF(F$7:F2208,F2208)=1,1,0))</f>
        <v/>
      </c>
      <c r="P2208" s="39">
        <f>IF(A2208&amp;B2208&amp;C2208="","",IF(AND(O2208=1,N(G2208)&gt;0),IF(INDEX(pl_ativa,MAX(1,N(G2208)))="Sim",1,0),0))</f>
        <v/>
      </c>
      <c r="Q2208" s="39">
        <f>IF(F2208="","",COUNTIFS(ex_chave_oc,F2208,ex_cancelada,"&lt;&gt;Sim"))</f>
        <v/>
      </c>
      <c r="R2208" s="51">
        <f>IF(P2208="","",IF(AND(P2208=1,N(Q2208)&gt;0),1,0))</f>
        <v/>
      </c>
      <c r="S2208" s="30">
        <f>IF(P2208="","",IF(F2208="","ERRO: data prevista ausente ou inválida",IF(O2208=0,"Duplicada: contada uma vez",IF(N(G2208)=0,"ERRO: tarefa fora do Plano Mestre",IF(P2208=0,"Tarefa retirada do plano: não conta","OK")))))</f>
        <v/>
      </c>
    </row>
    <row r="2209">
      <c r="A2209" s="29" t="n"/>
      <c r="B2209" s="25" t="n"/>
      <c r="C2209" s="49" t="n"/>
      <c r="D2209" s="29" t="n"/>
      <c r="E2209" s="23">
        <f>IF(OR(A2209="",B2209=""),"",A2209&amp;"|"&amp;B2209)</f>
        <v/>
      </c>
      <c r="F2209" s="30">
        <f>IF(OR(E2209="",NOT(ISNUMBER(C2209))),"",E2209&amp;"|"&amp;YEAR(C2209)&amp;"-"&amp;RIGHT("0"&amp;MONTH(C2209),2)&amp;"-"&amp;RIGHT("0"&amp;DAY(C2209),2))</f>
        <v/>
      </c>
      <c r="G2209" s="26">
        <f>IF(E2209="","",IFERROR(MATCH(E2209,pl_chave,0),0))</f>
        <v/>
      </c>
      <c r="H2209" s="23">
        <f>IF(G2209="","",IF(G2209=0,"Tarefa fora do plano",INDEX(pl_tag,G2209)))</f>
        <v/>
      </c>
      <c r="I2209" s="30">
        <f>IF(N(G2209)=0,"",INDEX(pl_atividade,G2209))</f>
        <v/>
      </c>
      <c r="J2209" s="50">
        <f>IF(N(G2209)=0,"",INDEX(pl_especialidade,G2209))</f>
        <v/>
      </c>
      <c r="K2209" s="28">
        <f>IF(N(G2209)=0,"",INDEX(pl_duracao,G2209))</f>
        <v/>
      </c>
      <c r="L2209" s="39">
        <f>IF(ISNUMBER(C2209),YEAR(C2209),"")</f>
        <v/>
      </c>
      <c r="M2209" s="39">
        <f>IF(ISNUMBER(C2209),MONTH(C2209),"")</f>
        <v/>
      </c>
      <c r="N2209" s="23">
        <f>IF(L2209="","",IF(NOT(ISNUMBER(crono_ano)),"Informe o ano",IF(L2209&lt;crono_ano,"Antes do ano",IF(L2209&gt;crono_ano,"Depois do ano","No ano"))))</f>
        <v/>
      </c>
      <c r="O2209" s="39">
        <f>IF(F2209="","",IF(COUNTIF(F$7:F2209,F2209)=1,1,0))</f>
        <v/>
      </c>
      <c r="P2209" s="39">
        <f>IF(A2209&amp;B2209&amp;C2209="","",IF(AND(O2209=1,N(G2209)&gt;0),IF(INDEX(pl_ativa,MAX(1,N(G2209)))="Sim",1,0),0))</f>
        <v/>
      </c>
      <c r="Q2209" s="39">
        <f>IF(F2209="","",COUNTIFS(ex_chave_oc,F2209,ex_cancelada,"&lt;&gt;Sim"))</f>
        <v/>
      </c>
      <c r="R2209" s="51">
        <f>IF(P2209="","",IF(AND(P2209=1,N(Q2209)&gt;0),1,0))</f>
        <v/>
      </c>
      <c r="S2209" s="30">
        <f>IF(P2209="","",IF(F2209="","ERRO: data prevista ausente ou inválida",IF(O2209=0,"Duplicada: contada uma vez",IF(N(G2209)=0,"ERRO: tarefa fora do Plano Mestre",IF(P2209=0,"Tarefa retirada do plano: não conta","OK")))))</f>
        <v/>
      </c>
    </row>
    <row r="2210">
      <c r="A2210" s="29" t="n"/>
      <c r="B2210" s="25" t="n"/>
      <c r="C2210" s="49" t="n"/>
      <c r="D2210" s="29" t="n"/>
      <c r="E2210" s="23">
        <f>IF(OR(A2210="",B2210=""),"",A2210&amp;"|"&amp;B2210)</f>
        <v/>
      </c>
      <c r="F2210" s="30">
        <f>IF(OR(E2210="",NOT(ISNUMBER(C2210))),"",E2210&amp;"|"&amp;YEAR(C2210)&amp;"-"&amp;RIGHT("0"&amp;MONTH(C2210),2)&amp;"-"&amp;RIGHT("0"&amp;DAY(C2210),2))</f>
        <v/>
      </c>
      <c r="G2210" s="26">
        <f>IF(E2210="","",IFERROR(MATCH(E2210,pl_chave,0),0))</f>
        <v/>
      </c>
      <c r="H2210" s="23">
        <f>IF(G2210="","",IF(G2210=0,"Tarefa fora do plano",INDEX(pl_tag,G2210)))</f>
        <v/>
      </c>
      <c r="I2210" s="30">
        <f>IF(N(G2210)=0,"",INDEX(pl_atividade,G2210))</f>
        <v/>
      </c>
      <c r="J2210" s="50">
        <f>IF(N(G2210)=0,"",INDEX(pl_especialidade,G2210))</f>
        <v/>
      </c>
      <c r="K2210" s="28">
        <f>IF(N(G2210)=0,"",INDEX(pl_duracao,G2210))</f>
        <v/>
      </c>
      <c r="L2210" s="39">
        <f>IF(ISNUMBER(C2210),YEAR(C2210),"")</f>
        <v/>
      </c>
      <c r="M2210" s="39">
        <f>IF(ISNUMBER(C2210),MONTH(C2210),"")</f>
        <v/>
      </c>
      <c r="N2210" s="23">
        <f>IF(L2210="","",IF(NOT(ISNUMBER(crono_ano)),"Informe o ano",IF(L2210&lt;crono_ano,"Antes do ano",IF(L2210&gt;crono_ano,"Depois do ano","No ano"))))</f>
        <v/>
      </c>
      <c r="O2210" s="39">
        <f>IF(F2210="","",IF(COUNTIF(F$7:F2210,F2210)=1,1,0))</f>
        <v/>
      </c>
      <c r="P2210" s="39">
        <f>IF(A2210&amp;B2210&amp;C2210="","",IF(AND(O2210=1,N(G2210)&gt;0),IF(INDEX(pl_ativa,MAX(1,N(G2210)))="Sim",1,0),0))</f>
        <v/>
      </c>
      <c r="Q2210" s="39">
        <f>IF(F2210="","",COUNTIFS(ex_chave_oc,F2210,ex_cancelada,"&lt;&gt;Sim"))</f>
        <v/>
      </c>
      <c r="R2210" s="51">
        <f>IF(P2210="","",IF(AND(P2210=1,N(Q2210)&gt;0),1,0))</f>
        <v/>
      </c>
      <c r="S2210" s="30">
        <f>IF(P2210="","",IF(F2210="","ERRO: data prevista ausente ou inválida",IF(O2210=0,"Duplicada: contada uma vez",IF(N(G2210)=0,"ERRO: tarefa fora do Plano Mestre",IF(P2210=0,"Tarefa retirada do plano: não conta","OK")))))</f>
        <v/>
      </c>
    </row>
    <row r="2211">
      <c r="A2211" s="29" t="n"/>
      <c r="B2211" s="25" t="n"/>
      <c r="C2211" s="49" t="n"/>
      <c r="D2211" s="29" t="n"/>
      <c r="E2211" s="23">
        <f>IF(OR(A2211="",B2211=""),"",A2211&amp;"|"&amp;B2211)</f>
        <v/>
      </c>
      <c r="F2211" s="30">
        <f>IF(OR(E2211="",NOT(ISNUMBER(C2211))),"",E2211&amp;"|"&amp;YEAR(C2211)&amp;"-"&amp;RIGHT("0"&amp;MONTH(C2211),2)&amp;"-"&amp;RIGHT("0"&amp;DAY(C2211),2))</f>
        <v/>
      </c>
      <c r="G2211" s="26">
        <f>IF(E2211="","",IFERROR(MATCH(E2211,pl_chave,0),0))</f>
        <v/>
      </c>
      <c r="H2211" s="23">
        <f>IF(G2211="","",IF(G2211=0,"Tarefa fora do plano",INDEX(pl_tag,G2211)))</f>
        <v/>
      </c>
      <c r="I2211" s="30">
        <f>IF(N(G2211)=0,"",INDEX(pl_atividade,G2211))</f>
        <v/>
      </c>
      <c r="J2211" s="50">
        <f>IF(N(G2211)=0,"",INDEX(pl_especialidade,G2211))</f>
        <v/>
      </c>
      <c r="K2211" s="28">
        <f>IF(N(G2211)=0,"",INDEX(pl_duracao,G2211))</f>
        <v/>
      </c>
      <c r="L2211" s="39">
        <f>IF(ISNUMBER(C2211),YEAR(C2211),"")</f>
        <v/>
      </c>
      <c r="M2211" s="39">
        <f>IF(ISNUMBER(C2211),MONTH(C2211),"")</f>
        <v/>
      </c>
      <c r="N2211" s="23">
        <f>IF(L2211="","",IF(NOT(ISNUMBER(crono_ano)),"Informe o ano",IF(L2211&lt;crono_ano,"Antes do ano",IF(L2211&gt;crono_ano,"Depois do ano","No ano"))))</f>
        <v/>
      </c>
      <c r="O2211" s="39">
        <f>IF(F2211="","",IF(COUNTIF(F$7:F2211,F2211)=1,1,0))</f>
        <v/>
      </c>
      <c r="P2211" s="39">
        <f>IF(A2211&amp;B2211&amp;C2211="","",IF(AND(O2211=1,N(G2211)&gt;0),IF(INDEX(pl_ativa,MAX(1,N(G2211)))="Sim",1,0),0))</f>
        <v/>
      </c>
      <c r="Q2211" s="39">
        <f>IF(F2211="","",COUNTIFS(ex_chave_oc,F2211,ex_cancelada,"&lt;&gt;Sim"))</f>
        <v/>
      </c>
      <c r="R2211" s="51">
        <f>IF(P2211="","",IF(AND(P2211=1,N(Q2211)&gt;0),1,0))</f>
        <v/>
      </c>
      <c r="S2211" s="30">
        <f>IF(P2211="","",IF(F2211="","ERRO: data prevista ausente ou inválida",IF(O2211=0,"Duplicada: contada uma vez",IF(N(G2211)=0,"ERRO: tarefa fora do Plano Mestre",IF(P2211=0,"Tarefa retirada do plano: não conta","OK")))))</f>
        <v/>
      </c>
    </row>
    <row r="2212">
      <c r="A2212" s="29" t="n"/>
      <c r="B2212" s="25" t="n"/>
      <c r="C2212" s="49" t="n"/>
      <c r="D2212" s="29" t="n"/>
      <c r="E2212" s="23">
        <f>IF(OR(A2212="",B2212=""),"",A2212&amp;"|"&amp;B2212)</f>
        <v/>
      </c>
      <c r="F2212" s="30">
        <f>IF(OR(E2212="",NOT(ISNUMBER(C2212))),"",E2212&amp;"|"&amp;YEAR(C2212)&amp;"-"&amp;RIGHT("0"&amp;MONTH(C2212),2)&amp;"-"&amp;RIGHT("0"&amp;DAY(C2212),2))</f>
        <v/>
      </c>
      <c r="G2212" s="26">
        <f>IF(E2212="","",IFERROR(MATCH(E2212,pl_chave,0),0))</f>
        <v/>
      </c>
      <c r="H2212" s="23">
        <f>IF(G2212="","",IF(G2212=0,"Tarefa fora do plano",INDEX(pl_tag,G2212)))</f>
        <v/>
      </c>
      <c r="I2212" s="30">
        <f>IF(N(G2212)=0,"",INDEX(pl_atividade,G2212))</f>
        <v/>
      </c>
      <c r="J2212" s="50">
        <f>IF(N(G2212)=0,"",INDEX(pl_especialidade,G2212))</f>
        <v/>
      </c>
      <c r="K2212" s="28">
        <f>IF(N(G2212)=0,"",INDEX(pl_duracao,G2212))</f>
        <v/>
      </c>
      <c r="L2212" s="39">
        <f>IF(ISNUMBER(C2212),YEAR(C2212),"")</f>
        <v/>
      </c>
      <c r="M2212" s="39">
        <f>IF(ISNUMBER(C2212),MONTH(C2212),"")</f>
        <v/>
      </c>
      <c r="N2212" s="23">
        <f>IF(L2212="","",IF(NOT(ISNUMBER(crono_ano)),"Informe o ano",IF(L2212&lt;crono_ano,"Antes do ano",IF(L2212&gt;crono_ano,"Depois do ano","No ano"))))</f>
        <v/>
      </c>
      <c r="O2212" s="39">
        <f>IF(F2212="","",IF(COUNTIF(F$7:F2212,F2212)=1,1,0))</f>
        <v/>
      </c>
      <c r="P2212" s="39">
        <f>IF(A2212&amp;B2212&amp;C2212="","",IF(AND(O2212=1,N(G2212)&gt;0),IF(INDEX(pl_ativa,MAX(1,N(G2212)))="Sim",1,0),0))</f>
        <v/>
      </c>
      <c r="Q2212" s="39">
        <f>IF(F2212="","",COUNTIFS(ex_chave_oc,F2212,ex_cancelada,"&lt;&gt;Sim"))</f>
        <v/>
      </c>
      <c r="R2212" s="51">
        <f>IF(P2212="","",IF(AND(P2212=1,N(Q2212)&gt;0),1,0))</f>
        <v/>
      </c>
      <c r="S2212" s="30">
        <f>IF(P2212="","",IF(F2212="","ERRO: data prevista ausente ou inválida",IF(O2212=0,"Duplicada: contada uma vez",IF(N(G2212)=0,"ERRO: tarefa fora do Plano Mestre",IF(P2212=0,"Tarefa retirada do plano: não conta","OK")))))</f>
        <v/>
      </c>
    </row>
    <row r="2213">
      <c r="A2213" s="29" t="n"/>
      <c r="B2213" s="25" t="n"/>
      <c r="C2213" s="49" t="n"/>
      <c r="D2213" s="29" t="n"/>
      <c r="E2213" s="23">
        <f>IF(OR(A2213="",B2213=""),"",A2213&amp;"|"&amp;B2213)</f>
        <v/>
      </c>
      <c r="F2213" s="30">
        <f>IF(OR(E2213="",NOT(ISNUMBER(C2213))),"",E2213&amp;"|"&amp;YEAR(C2213)&amp;"-"&amp;RIGHT("0"&amp;MONTH(C2213),2)&amp;"-"&amp;RIGHT("0"&amp;DAY(C2213),2))</f>
        <v/>
      </c>
      <c r="G2213" s="26">
        <f>IF(E2213="","",IFERROR(MATCH(E2213,pl_chave,0),0))</f>
        <v/>
      </c>
      <c r="H2213" s="23">
        <f>IF(G2213="","",IF(G2213=0,"Tarefa fora do plano",INDEX(pl_tag,G2213)))</f>
        <v/>
      </c>
      <c r="I2213" s="30">
        <f>IF(N(G2213)=0,"",INDEX(pl_atividade,G2213))</f>
        <v/>
      </c>
      <c r="J2213" s="50">
        <f>IF(N(G2213)=0,"",INDEX(pl_especialidade,G2213))</f>
        <v/>
      </c>
      <c r="K2213" s="28">
        <f>IF(N(G2213)=0,"",INDEX(pl_duracao,G2213))</f>
        <v/>
      </c>
      <c r="L2213" s="39">
        <f>IF(ISNUMBER(C2213),YEAR(C2213),"")</f>
        <v/>
      </c>
      <c r="M2213" s="39">
        <f>IF(ISNUMBER(C2213),MONTH(C2213),"")</f>
        <v/>
      </c>
      <c r="N2213" s="23">
        <f>IF(L2213="","",IF(NOT(ISNUMBER(crono_ano)),"Informe o ano",IF(L2213&lt;crono_ano,"Antes do ano",IF(L2213&gt;crono_ano,"Depois do ano","No ano"))))</f>
        <v/>
      </c>
      <c r="O2213" s="39">
        <f>IF(F2213="","",IF(COUNTIF(F$7:F2213,F2213)=1,1,0))</f>
        <v/>
      </c>
      <c r="P2213" s="39">
        <f>IF(A2213&amp;B2213&amp;C2213="","",IF(AND(O2213=1,N(G2213)&gt;0),IF(INDEX(pl_ativa,MAX(1,N(G2213)))="Sim",1,0),0))</f>
        <v/>
      </c>
      <c r="Q2213" s="39">
        <f>IF(F2213="","",COUNTIFS(ex_chave_oc,F2213,ex_cancelada,"&lt;&gt;Sim"))</f>
        <v/>
      </c>
      <c r="R2213" s="51">
        <f>IF(P2213="","",IF(AND(P2213=1,N(Q2213)&gt;0),1,0))</f>
        <v/>
      </c>
      <c r="S2213" s="30">
        <f>IF(P2213="","",IF(F2213="","ERRO: data prevista ausente ou inválida",IF(O2213=0,"Duplicada: contada uma vez",IF(N(G2213)=0,"ERRO: tarefa fora do Plano Mestre",IF(P2213=0,"Tarefa retirada do plano: não conta","OK")))))</f>
        <v/>
      </c>
    </row>
    <row r="2214">
      <c r="A2214" s="29" t="n"/>
      <c r="B2214" s="25" t="n"/>
      <c r="C2214" s="49" t="n"/>
      <c r="D2214" s="29" t="n"/>
      <c r="E2214" s="23">
        <f>IF(OR(A2214="",B2214=""),"",A2214&amp;"|"&amp;B2214)</f>
        <v/>
      </c>
      <c r="F2214" s="30">
        <f>IF(OR(E2214="",NOT(ISNUMBER(C2214))),"",E2214&amp;"|"&amp;YEAR(C2214)&amp;"-"&amp;RIGHT("0"&amp;MONTH(C2214),2)&amp;"-"&amp;RIGHT("0"&amp;DAY(C2214),2))</f>
        <v/>
      </c>
      <c r="G2214" s="26">
        <f>IF(E2214="","",IFERROR(MATCH(E2214,pl_chave,0),0))</f>
        <v/>
      </c>
      <c r="H2214" s="23">
        <f>IF(G2214="","",IF(G2214=0,"Tarefa fora do plano",INDEX(pl_tag,G2214)))</f>
        <v/>
      </c>
      <c r="I2214" s="30">
        <f>IF(N(G2214)=0,"",INDEX(pl_atividade,G2214))</f>
        <v/>
      </c>
      <c r="J2214" s="50">
        <f>IF(N(G2214)=0,"",INDEX(pl_especialidade,G2214))</f>
        <v/>
      </c>
      <c r="K2214" s="28">
        <f>IF(N(G2214)=0,"",INDEX(pl_duracao,G2214))</f>
        <v/>
      </c>
      <c r="L2214" s="39">
        <f>IF(ISNUMBER(C2214),YEAR(C2214),"")</f>
        <v/>
      </c>
      <c r="M2214" s="39">
        <f>IF(ISNUMBER(C2214),MONTH(C2214),"")</f>
        <v/>
      </c>
      <c r="N2214" s="23">
        <f>IF(L2214="","",IF(NOT(ISNUMBER(crono_ano)),"Informe o ano",IF(L2214&lt;crono_ano,"Antes do ano",IF(L2214&gt;crono_ano,"Depois do ano","No ano"))))</f>
        <v/>
      </c>
      <c r="O2214" s="39">
        <f>IF(F2214="","",IF(COUNTIF(F$7:F2214,F2214)=1,1,0))</f>
        <v/>
      </c>
      <c r="P2214" s="39">
        <f>IF(A2214&amp;B2214&amp;C2214="","",IF(AND(O2214=1,N(G2214)&gt;0),IF(INDEX(pl_ativa,MAX(1,N(G2214)))="Sim",1,0),0))</f>
        <v/>
      </c>
      <c r="Q2214" s="39">
        <f>IF(F2214="","",COUNTIFS(ex_chave_oc,F2214,ex_cancelada,"&lt;&gt;Sim"))</f>
        <v/>
      </c>
      <c r="R2214" s="51">
        <f>IF(P2214="","",IF(AND(P2214=1,N(Q2214)&gt;0),1,0))</f>
        <v/>
      </c>
      <c r="S2214" s="30">
        <f>IF(P2214="","",IF(F2214="","ERRO: data prevista ausente ou inválida",IF(O2214=0,"Duplicada: contada uma vez",IF(N(G2214)=0,"ERRO: tarefa fora do Plano Mestre",IF(P2214=0,"Tarefa retirada do plano: não conta","OK")))))</f>
        <v/>
      </c>
    </row>
    <row r="2215">
      <c r="A2215" s="29" t="n"/>
      <c r="B2215" s="25" t="n"/>
      <c r="C2215" s="49" t="n"/>
      <c r="D2215" s="29" t="n"/>
      <c r="E2215" s="23">
        <f>IF(OR(A2215="",B2215=""),"",A2215&amp;"|"&amp;B2215)</f>
        <v/>
      </c>
      <c r="F2215" s="30">
        <f>IF(OR(E2215="",NOT(ISNUMBER(C2215))),"",E2215&amp;"|"&amp;YEAR(C2215)&amp;"-"&amp;RIGHT("0"&amp;MONTH(C2215),2)&amp;"-"&amp;RIGHT("0"&amp;DAY(C2215),2))</f>
        <v/>
      </c>
      <c r="G2215" s="26">
        <f>IF(E2215="","",IFERROR(MATCH(E2215,pl_chave,0),0))</f>
        <v/>
      </c>
      <c r="H2215" s="23">
        <f>IF(G2215="","",IF(G2215=0,"Tarefa fora do plano",INDEX(pl_tag,G2215)))</f>
        <v/>
      </c>
      <c r="I2215" s="30">
        <f>IF(N(G2215)=0,"",INDEX(pl_atividade,G2215))</f>
        <v/>
      </c>
      <c r="J2215" s="50">
        <f>IF(N(G2215)=0,"",INDEX(pl_especialidade,G2215))</f>
        <v/>
      </c>
      <c r="K2215" s="28">
        <f>IF(N(G2215)=0,"",INDEX(pl_duracao,G2215))</f>
        <v/>
      </c>
      <c r="L2215" s="39">
        <f>IF(ISNUMBER(C2215),YEAR(C2215),"")</f>
        <v/>
      </c>
      <c r="M2215" s="39">
        <f>IF(ISNUMBER(C2215),MONTH(C2215),"")</f>
        <v/>
      </c>
      <c r="N2215" s="23">
        <f>IF(L2215="","",IF(NOT(ISNUMBER(crono_ano)),"Informe o ano",IF(L2215&lt;crono_ano,"Antes do ano",IF(L2215&gt;crono_ano,"Depois do ano","No ano"))))</f>
        <v/>
      </c>
      <c r="O2215" s="39">
        <f>IF(F2215="","",IF(COUNTIF(F$7:F2215,F2215)=1,1,0))</f>
        <v/>
      </c>
      <c r="P2215" s="39">
        <f>IF(A2215&amp;B2215&amp;C2215="","",IF(AND(O2215=1,N(G2215)&gt;0),IF(INDEX(pl_ativa,MAX(1,N(G2215)))="Sim",1,0),0))</f>
        <v/>
      </c>
      <c r="Q2215" s="39">
        <f>IF(F2215="","",COUNTIFS(ex_chave_oc,F2215,ex_cancelada,"&lt;&gt;Sim"))</f>
        <v/>
      </c>
      <c r="R2215" s="51">
        <f>IF(P2215="","",IF(AND(P2215=1,N(Q2215)&gt;0),1,0))</f>
        <v/>
      </c>
      <c r="S2215" s="30">
        <f>IF(P2215="","",IF(F2215="","ERRO: data prevista ausente ou inválida",IF(O2215=0,"Duplicada: contada uma vez",IF(N(G2215)=0,"ERRO: tarefa fora do Plano Mestre",IF(P2215=0,"Tarefa retirada do plano: não conta","OK")))))</f>
        <v/>
      </c>
    </row>
    <row r="2216">
      <c r="A2216" s="29" t="n"/>
      <c r="B2216" s="25" t="n"/>
      <c r="C2216" s="49" t="n"/>
      <c r="D2216" s="29" t="n"/>
      <c r="E2216" s="23">
        <f>IF(OR(A2216="",B2216=""),"",A2216&amp;"|"&amp;B2216)</f>
        <v/>
      </c>
      <c r="F2216" s="30">
        <f>IF(OR(E2216="",NOT(ISNUMBER(C2216))),"",E2216&amp;"|"&amp;YEAR(C2216)&amp;"-"&amp;RIGHT("0"&amp;MONTH(C2216),2)&amp;"-"&amp;RIGHT("0"&amp;DAY(C2216),2))</f>
        <v/>
      </c>
      <c r="G2216" s="26">
        <f>IF(E2216="","",IFERROR(MATCH(E2216,pl_chave,0),0))</f>
        <v/>
      </c>
      <c r="H2216" s="23">
        <f>IF(G2216="","",IF(G2216=0,"Tarefa fora do plano",INDEX(pl_tag,G2216)))</f>
        <v/>
      </c>
      <c r="I2216" s="30">
        <f>IF(N(G2216)=0,"",INDEX(pl_atividade,G2216))</f>
        <v/>
      </c>
      <c r="J2216" s="50">
        <f>IF(N(G2216)=0,"",INDEX(pl_especialidade,G2216))</f>
        <v/>
      </c>
      <c r="K2216" s="28">
        <f>IF(N(G2216)=0,"",INDEX(pl_duracao,G2216))</f>
        <v/>
      </c>
      <c r="L2216" s="39">
        <f>IF(ISNUMBER(C2216),YEAR(C2216),"")</f>
        <v/>
      </c>
      <c r="M2216" s="39">
        <f>IF(ISNUMBER(C2216),MONTH(C2216),"")</f>
        <v/>
      </c>
      <c r="N2216" s="23">
        <f>IF(L2216="","",IF(NOT(ISNUMBER(crono_ano)),"Informe o ano",IF(L2216&lt;crono_ano,"Antes do ano",IF(L2216&gt;crono_ano,"Depois do ano","No ano"))))</f>
        <v/>
      </c>
      <c r="O2216" s="39">
        <f>IF(F2216="","",IF(COUNTIF(F$7:F2216,F2216)=1,1,0))</f>
        <v/>
      </c>
      <c r="P2216" s="39">
        <f>IF(A2216&amp;B2216&amp;C2216="","",IF(AND(O2216=1,N(G2216)&gt;0),IF(INDEX(pl_ativa,MAX(1,N(G2216)))="Sim",1,0),0))</f>
        <v/>
      </c>
      <c r="Q2216" s="39">
        <f>IF(F2216="","",COUNTIFS(ex_chave_oc,F2216,ex_cancelada,"&lt;&gt;Sim"))</f>
        <v/>
      </c>
      <c r="R2216" s="51">
        <f>IF(P2216="","",IF(AND(P2216=1,N(Q2216)&gt;0),1,0))</f>
        <v/>
      </c>
      <c r="S2216" s="30">
        <f>IF(P2216="","",IF(F2216="","ERRO: data prevista ausente ou inválida",IF(O2216=0,"Duplicada: contada uma vez",IF(N(G2216)=0,"ERRO: tarefa fora do Plano Mestre",IF(P2216=0,"Tarefa retirada do plano: não conta","OK")))))</f>
        <v/>
      </c>
    </row>
    <row r="2217">
      <c r="A2217" s="29" t="n"/>
      <c r="B2217" s="25" t="n"/>
      <c r="C2217" s="49" t="n"/>
      <c r="D2217" s="29" t="n"/>
      <c r="E2217" s="23">
        <f>IF(OR(A2217="",B2217=""),"",A2217&amp;"|"&amp;B2217)</f>
        <v/>
      </c>
      <c r="F2217" s="30">
        <f>IF(OR(E2217="",NOT(ISNUMBER(C2217))),"",E2217&amp;"|"&amp;YEAR(C2217)&amp;"-"&amp;RIGHT("0"&amp;MONTH(C2217),2)&amp;"-"&amp;RIGHT("0"&amp;DAY(C2217),2))</f>
        <v/>
      </c>
      <c r="G2217" s="26">
        <f>IF(E2217="","",IFERROR(MATCH(E2217,pl_chave,0),0))</f>
        <v/>
      </c>
      <c r="H2217" s="23">
        <f>IF(G2217="","",IF(G2217=0,"Tarefa fora do plano",INDEX(pl_tag,G2217)))</f>
        <v/>
      </c>
      <c r="I2217" s="30">
        <f>IF(N(G2217)=0,"",INDEX(pl_atividade,G2217))</f>
        <v/>
      </c>
      <c r="J2217" s="50">
        <f>IF(N(G2217)=0,"",INDEX(pl_especialidade,G2217))</f>
        <v/>
      </c>
      <c r="K2217" s="28">
        <f>IF(N(G2217)=0,"",INDEX(pl_duracao,G2217))</f>
        <v/>
      </c>
      <c r="L2217" s="39">
        <f>IF(ISNUMBER(C2217),YEAR(C2217),"")</f>
        <v/>
      </c>
      <c r="M2217" s="39">
        <f>IF(ISNUMBER(C2217),MONTH(C2217),"")</f>
        <v/>
      </c>
      <c r="N2217" s="23">
        <f>IF(L2217="","",IF(NOT(ISNUMBER(crono_ano)),"Informe o ano",IF(L2217&lt;crono_ano,"Antes do ano",IF(L2217&gt;crono_ano,"Depois do ano","No ano"))))</f>
        <v/>
      </c>
      <c r="O2217" s="39">
        <f>IF(F2217="","",IF(COUNTIF(F$7:F2217,F2217)=1,1,0))</f>
        <v/>
      </c>
      <c r="P2217" s="39">
        <f>IF(A2217&amp;B2217&amp;C2217="","",IF(AND(O2217=1,N(G2217)&gt;0),IF(INDEX(pl_ativa,MAX(1,N(G2217)))="Sim",1,0),0))</f>
        <v/>
      </c>
      <c r="Q2217" s="39">
        <f>IF(F2217="","",COUNTIFS(ex_chave_oc,F2217,ex_cancelada,"&lt;&gt;Sim"))</f>
        <v/>
      </c>
      <c r="R2217" s="51">
        <f>IF(P2217="","",IF(AND(P2217=1,N(Q2217)&gt;0),1,0))</f>
        <v/>
      </c>
      <c r="S2217" s="30">
        <f>IF(P2217="","",IF(F2217="","ERRO: data prevista ausente ou inválida",IF(O2217=0,"Duplicada: contada uma vez",IF(N(G2217)=0,"ERRO: tarefa fora do Plano Mestre",IF(P2217=0,"Tarefa retirada do plano: não conta","OK")))))</f>
        <v/>
      </c>
    </row>
    <row r="2218">
      <c r="A2218" s="29" t="n"/>
      <c r="B2218" s="25" t="n"/>
      <c r="C2218" s="49" t="n"/>
      <c r="D2218" s="29" t="n"/>
      <c r="E2218" s="23">
        <f>IF(OR(A2218="",B2218=""),"",A2218&amp;"|"&amp;B2218)</f>
        <v/>
      </c>
      <c r="F2218" s="30">
        <f>IF(OR(E2218="",NOT(ISNUMBER(C2218))),"",E2218&amp;"|"&amp;YEAR(C2218)&amp;"-"&amp;RIGHT("0"&amp;MONTH(C2218),2)&amp;"-"&amp;RIGHT("0"&amp;DAY(C2218),2))</f>
        <v/>
      </c>
      <c r="G2218" s="26">
        <f>IF(E2218="","",IFERROR(MATCH(E2218,pl_chave,0),0))</f>
        <v/>
      </c>
      <c r="H2218" s="23">
        <f>IF(G2218="","",IF(G2218=0,"Tarefa fora do plano",INDEX(pl_tag,G2218)))</f>
        <v/>
      </c>
      <c r="I2218" s="30">
        <f>IF(N(G2218)=0,"",INDEX(pl_atividade,G2218))</f>
        <v/>
      </c>
      <c r="J2218" s="50">
        <f>IF(N(G2218)=0,"",INDEX(pl_especialidade,G2218))</f>
        <v/>
      </c>
      <c r="K2218" s="28">
        <f>IF(N(G2218)=0,"",INDEX(pl_duracao,G2218))</f>
        <v/>
      </c>
      <c r="L2218" s="39">
        <f>IF(ISNUMBER(C2218),YEAR(C2218),"")</f>
        <v/>
      </c>
      <c r="M2218" s="39">
        <f>IF(ISNUMBER(C2218),MONTH(C2218),"")</f>
        <v/>
      </c>
      <c r="N2218" s="23">
        <f>IF(L2218="","",IF(NOT(ISNUMBER(crono_ano)),"Informe o ano",IF(L2218&lt;crono_ano,"Antes do ano",IF(L2218&gt;crono_ano,"Depois do ano","No ano"))))</f>
        <v/>
      </c>
      <c r="O2218" s="39">
        <f>IF(F2218="","",IF(COUNTIF(F$7:F2218,F2218)=1,1,0))</f>
        <v/>
      </c>
      <c r="P2218" s="39">
        <f>IF(A2218&amp;B2218&amp;C2218="","",IF(AND(O2218=1,N(G2218)&gt;0),IF(INDEX(pl_ativa,MAX(1,N(G2218)))="Sim",1,0),0))</f>
        <v/>
      </c>
      <c r="Q2218" s="39">
        <f>IF(F2218="","",COUNTIFS(ex_chave_oc,F2218,ex_cancelada,"&lt;&gt;Sim"))</f>
        <v/>
      </c>
      <c r="R2218" s="51">
        <f>IF(P2218="","",IF(AND(P2218=1,N(Q2218)&gt;0),1,0))</f>
        <v/>
      </c>
      <c r="S2218" s="30">
        <f>IF(P2218="","",IF(F2218="","ERRO: data prevista ausente ou inválida",IF(O2218=0,"Duplicada: contada uma vez",IF(N(G2218)=0,"ERRO: tarefa fora do Plano Mestre",IF(P2218=0,"Tarefa retirada do plano: não conta","OK")))))</f>
        <v/>
      </c>
    </row>
    <row r="2219">
      <c r="A2219" s="29" t="n"/>
      <c r="B2219" s="25" t="n"/>
      <c r="C2219" s="49" t="n"/>
      <c r="D2219" s="29" t="n"/>
      <c r="E2219" s="23">
        <f>IF(OR(A2219="",B2219=""),"",A2219&amp;"|"&amp;B2219)</f>
        <v/>
      </c>
      <c r="F2219" s="30">
        <f>IF(OR(E2219="",NOT(ISNUMBER(C2219))),"",E2219&amp;"|"&amp;YEAR(C2219)&amp;"-"&amp;RIGHT("0"&amp;MONTH(C2219),2)&amp;"-"&amp;RIGHT("0"&amp;DAY(C2219),2))</f>
        <v/>
      </c>
      <c r="G2219" s="26">
        <f>IF(E2219="","",IFERROR(MATCH(E2219,pl_chave,0),0))</f>
        <v/>
      </c>
      <c r="H2219" s="23">
        <f>IF(G2219="","",IF(G2219=0,"Tarefa fora do plano",INDEX(pl_tag,G2219)))</f>
        <v/>
      </c>
      <c r="I2219" s="30">
        <f>IF(N(G2219)=0,"",INDEX(pl_atividade,G2219))</f>
        <v/>
      </c>
      <c r="J2219" s="50">
        <f>IF(N(G2219)=0,"",INDEX(pl_especialidade,G2219))</f>
        <v/>
      </c>
      <c r="K2219" s="28">
        <f>IF(N(G2219)=0,"",INDEX(pl_duracao,G2219))</f>
        <v/>
      </c>
      <c r="L2219" s="39">
        <f>IF(ISNUMBER(C2219),YEAR(C2219),"")</f>
        <v/>
      </c>
      <c r="M2219" s="39">
        <f>IF(ISNUMBER(C2219),MONTH(C2219),"")</f>
        <v/>
      </c>
      <c r="N2219" s="23">
        <f>IF(L2219="","",IF(NOT(ISNUMBER(crono_ano)),"Informe o ano",IF(L2219&lt;crono_ano,"Antes do ano",IF(L2219&gt;crono_ano,"Depois do ano","No ano"))))</f>
        <v/>
      </c>
      <c r="O2219" s="39">
        <f>IF(F2219="","",IF(COUNTIF(F$7:F2219,F2219)=1,1,0))</f>
        <v/>
      </c>
      <c r="P2219" s="39">
        <f>IF(A2219&amp;B2219&amp;C2219="","",IF(AND(O2219=1,N(G2219)&gt;0),IF(INDEX(pl_ativa,MAX(1,N(G2219)))="Sim",1,0),0))</f>
        <v/>
      </c>
      <c r="Q2219" s="39">
        <f>IF(F2219="","",COUNTIFS(ex_chave_oc,F2219,ex_cancelada,"&lt;&gt;Sim"))</f>
        <v/>
      </c>
      <c r="R2219" s="51">
        <f>IF(P2219="","",IF(AND(P2219=1,N(Q2219)&gt;0),1,0))</f>
        <v/>
      </c>
      <c r="S2219" s="30">
        <f>IF(P2219="","",IF(F2219="","ERRO: data prevista ausente ou inválida",IF(O2219=0,"Duplicada: contada uma vez",IF(N(G2219)=0,"ERRO: tarefa fora do Plano Mestre",IF(P2219=0,"Tarefa retirada do plano: não conta","OK")))))</f>
        <v/>
      </c>
    </row>
    <row r="2220">
      <c r="A2220" s="29" t="n"/>
      <c r="B2220" s="25" t="n"/>
      <c r="C2220" s="49" t="n"/>
      <c r="D2220" s="29" t="n"/>
      <c r="E2220" s="23">
        <f>IF(OR(A2220="",B2220=""),"",A2220&amp;"|"&amp;B2220)</f>
        <v/>
      </c>
      <c r="F2220" s="30">
        <f>IF(OR(E2220="",NOT(ISNUMBER(C2220))),"",E2220&amp;"|"&amp;YEAR(C2220)&amp;"-"&amp;RIGHT("0"&amp;MONTH(C2220),2)&amp;"-"&amp;RIGHT("0"&amp;DAY(C2220),2))</f>
        <v/>
      </c>
      <c r="G2220" s="26">
        <f>IF(E2220="","",IFERROR(MATCH(E2220,pl_chave,0),0))</f>
        <v/>
      </c>
      <c r="H2220" s="23">
        <f>IF(G2220="","",IF(G2220=0,"Tarefa fora do plano",INDEX(pl_tag,G2220)))</f>
        <v/>
      </c>
      <c r="I2220" s="30">
        <f>IF(N(G2220)=0,"",INDEX(pl_atividade,G2220))</f>
        <v/>
      </c>
      <c r="J2220" s="50">
        <f>IF(N(G2220)=0,"",INDEX(pl_especialidade,G2220))</f>
        <v/>
      </c>
      <c r="K2220" s="28">
        <f>IF(N(G2220)=0,"",INDEX(pl_duracao,G2220))</f>
        <v/>
      </c>
      <c r="L2220" s="39">
        <f>IF(ISNUMBER(C2220),YEAR(C2220),"")</f>
        <v/>
      </c>
      <c r="M2220" s="39">
        <f>IF(ISNUMBER(C2220),MONTH(C2220),"")</f>
        <v/>
      </c>
      <c r="N2220" s="23">
        <f>IF(L2220="","",IF(NOT(ISNUMBER(crono_ano)),"Informe o ano",IF(L2220&lt;crono_ano,"Antes do ano",IF(L2220&gt;crono_ano,"Depois do ano","No ano"))))</f>
        <v/>
      </c>
      <c r="O2220" s="39">
        <f>IF(F2220="","",IF(COUNTIF(F$7:F2220,F2220)=1,1,0))</f>
        <v/>
      </c>
      <c r="P2220" s="39">
        <f>IF(A2220&amp;B2220&amp;C2220="","",IF(AND(O2220=1,N(G2220)&gt;0),IF(INDEX(pl_ativa,MAX(1,N(G2220)))="Sim",1,0),0))</f>
        <v/>
      </c>
      <c r="Q2220" s="39">
        <f>IF(F2220="","",COUNTIFS(ex_chave_oc,F2220,ex_cancelada,"&lt;&gt;Sim"))</f>
        <v/>
      </c>
      <c r="R2220" s="51">
        <f>IF(P2220="","",IF(AND(P2220=1,N(Q2220)&gt;0),1,0))</f>
        <v/>
      </c>
      <c r="S2220" s="30">
        <f>IF(P2220="","",IF(F2220="","ERRO: data prevista ausente ou inválida",IF(O2220=0,"Duplicada: contada uma vez",IF(N(G2220)=0,"ERRO: tarefa fora do Plano Mestre",IF(P2220=0,"Tarefa retirada do plano: não conta","OK")))))</f>
        <v/>
      </c>
    </row>
    <row r="2221">
      <c r="A2221" s="29" t="n"/>
      <c r="B2221" s="25" t="n"/>
      <c r="C2221" s="49" t="n"/>
      <c r="D2221" s="29" t="n"/>
      <c r="E2221" s="23">
        <f>IF(OR(A2221="",B2221=""),"",A2221&amp;"|"&amp;B2221)</f>
        <v/>
      </c>
      <c r="F2221" s="30">
        <f>IF(OR(E2221="",NOT(ISNUMBER(C2221))),"",E2221&amp;"|"&amp;YEAR(C2221)&amp;"-"&amp;RIGHT("0"&amp;MONTH(C2221),2)&amp;"-"&amp;RIGHT("0"&amp;DAY(C2221),2))</f>
        <v/>
      </c>
      <c r="G2221" s="26">
        <f>IF(E2221="","",IFERROR(MATCH(E2221,pl_chave,0),0))</f>
        <v/>
      </c>
      <c r="H2221" s="23">
        <f>IF(G2221="","",IF(G2221=0,"Tarefa fora do plano",INDEX(pl_tag,G2221)))</f>
        <v/>
      </c>
      <c r="I2221" s="30">
        <f>IF(N(G2221)=0,"",INDEX(pl_atividade,G2221))</f>
        <v/>
      </c>
      <c r="J2221" s="50">
        <f>IF(N(G2221)=0,"",INDEX(pl_especialidade,G2221))</f>
        <v/>
      </c>
      <c r="K2221" s="28">
        <f>IF(N(G2221)=0,"",INDEX(pl_duracao,G2221))</f>
        <v/>
      </c>
      <c r="L2221" s="39">
        <f>IF(ISNUMBER(C2221),YEAR(C2221),"")</f>
        <v/>
      </c>
      <c r="M2221" s="39">
        <f>IF(ISNUMBER(C2221),MONTH(C2221),"")</f>
        <v/>
      </c>
      <c r="N2221" s="23">
        <f>IF(L2221="","",IF(NOT(ISNUMBER(crono_ano)),"Informe o ano",IF(L2221&lt;crono_ano,"Antes do ano",IF(L2221&gt;crono_ano,"Depois do ano","No ano"))))</f>
        <v/>
      </c>
      <c r="O2221" s="39">
        <f>IF(F2221="","",IF(COUNTIF(F$7:F2221,F2221)=1,1,0))</f>
        <v/>
      </c>
      <c r="P2221" s="39">
        <f>IF(A2221&amp;B2221&amp;C2221="","",IF(AND(O2221=1,N(G2221)&gt;0),IF(INDEX(pl_ativa,MAX(1,N(G2221)))="Sim",1,0),0))</f>
        <v/>
      </c>
      <c r="Q2221" s="39">
        <f>IF(F2221="","",COUNTIFS(ex_chave_oc,F2221,ex_cancelada,"&lt;&gt;Sim"))</f>
        <v/>
      </c>
      <c r="R2221" s="51">
        <f>IF(P2221="","",IF(AND(P2221=1,N(Q2221)&gt;0),1,0))</f>
        <v/>
      </c>
      <c r="S2221" s="30">
        <f>IF(P2221="","",IF(F2221="","ERRO: data prevista ausente ou inválida",IF(O2221=0,"Duplicada: contada uma vez",IF(N(G2221)=0,"ERRO: tarefa fora do Plano Mestre",IF(P2221=0,"Tarefa retirada do plano: não conta","OK")))))</f>
        <v/>
      </c>
    </row>
    <row r="2222">
      <c r="A2222" s="29" t="n"/>
      <c r="B2222" s="25" t="n"/>
      <c r="C2222" s="49" t="n"/>
      <c r="D2222" s="29" t="n"/>
      <c r="E2222" s="23">
        <f>IF(OR(A2222="",B2222=""),"",A2222&amp;"|"&amp;B2222)</f>
        <v/>
      </c>
      <c r="F2222" s="30">
        <f>IF(OR(E2222="",NOT(ISNUMBER(C2222))),"",E2222&amp;"|"&amp;YEAR(C2222)&amp;"-"&amp;RIGHT("0"&amp;MONTH(C2222),2)&amp;"-"&amp;RIGHT("0"&amp;DAY(C2222),2))</f>
        <v/>
      </c>
      <c r="G2222" s="26">
        <f>IF(E2222="","",IFERROR(MATCH(E2222,pl_chave,0),0))</f>
        <v/>
      </c>
      <c r="H2222" s="23">
        <f>IF(G2222="","",IF(G2222=0,"Tarefa fora do plano",INDEX(pl_tag,G2222)))</f>
        <v/>
      </c>
      <c r="I2222" s="30">
        <f>IF(N(G2222)=0,"",INDEX(pl_atividade,G2222))</f>
        <v/>
      </c>
      <c r="J2222" s="50">
        <f>IF(N(G2222)=0,"",INDEX(pl_especialidade,G2222))</f>
        <v/>
      </c>
      <c r="K2222" s="28">
        <f>IF(N(G2222)=0,"",INDEX(pl_duracao,G2222))</f>
        <v/>
      </c>
      <c r="L2222" s="39">
        <f>IF(ISNUMBER(C2222),YEAR(C2222),"")</f>
        <v/>
      </c>
      <c r="M2222" s="39">
        <f>IF(ISNUMBER(C2222),MONTH(C2222),"")</f>
        <v/>
      </c>
      <c r="N2222" s="23">
        <f>IF(L2222="","",IF(NOT(ISNUMBER(crono_ano)),"Informe o ano",IF(L2222&lt;crono_ano,"Antes do ano",IF(L2222&gt;crono_ano,"Depois do ano","No ano"))))</f>
        <v/>
      </c>
      <c r="O2222" s="39">
        <f>IF(F2222="","",IF(COUNTIF(F$7:F2222,F2222)=1,1,0))</f>
        <v/>
      </c>
      <c r="P2222" s="39">
        <f>IF(A2222&amp;B2222&amp;C2222="","",IF(AND(O2222=1,N(G2222)&gt;0),IF(INDEX(pl_ativa,MAX(1,N(G2222)))="Sim",1,0),0))</f>
        <v/>
      </c>
      <c r="Q2222" s="39">
        <f>IF(F2222="","",COUNTIFS(ex_chave_oc,F2222,ex_cancelada,"&lt;&gt;Sim"))</f>
        <v/>
      </c>
      <c r="R2222" s="51">
        <f>IF(P2222="","",IF(AND(P2222=1,N(Q2222)&gt;0),1,0))</f>
        <v/>
      </c>
      <c r="S2222" s="30">
        <f>IF(P2222="","",IF(F2222="","ERRO: data prevista ausente ou inválida",IF(O2222=0,"Duplicada: contada uma vez",IF(N(G2222)=0,"ERRO: tarefa fora do Plano Mestre",IF(P2222=0,"Tarefa retirada do plano: não conta","OK")))))</f>
        <v/>
      </c>
    </row>
    <row r="2223">
      <c r="A2223" s="29" t="n"/>
      <c r="B2223" s="25" t="n"/>
      <c r="C2223" s="49" t="n"/>
      <c r="D2223" s="29" t="n"/>
      <c r="E2223" s="23">
        <f>IF(OR(A2223="",B2223=""),"",A2223&amp;"|"&amp;B2223)</f>
        <v/>
      </c>
      <c r="F2223" s="30">
        <f>IF(OR(E2223="",NOT(ISNUMBER(C2223))),"",E2223&amp;"|"&amp;YEAR(C2223)&amp;"-"&amp;RIGHT("0"&amp;MONTH(C2223),2)&amp;"-"&amp;RIGHT("0"&amp;DAY(C2223),2))</f>
        <v/>
      </c>
      <c r="G2223" s="26">
        <f>IF(E2223="","",IFERROR(MATCH(E2223,pl_chave,0),0))</f>
        <v/>
      </c>
      <c r="H2223" s="23">
        <f>IF(G2223="","",IF(G2223=0,"Tarefa fora do plano",INDEX(pl_tag,G2223)))</f>
        <v/>
      </c>
      <c r="I2223" s="30">
        <f>IF(N(G2223)=0,"",INDEX(pl_atividade,G2223))</f>
        <v/>
      </c>
      <c r="J2223" s="50">
        <f>IF(N(G2223)=0,"",INDEX(pl_especialidade,G2223))</f>
        <v/>
      </c>
      <c r="K2223" s="28">
        <f>IF(N(G2223)=0,"",INDEX(pl_duracao,G2223))</f>
        <v/>
      </c>
      <c r="L2223" s="39">
        <f>IF(ISNUMBER(C2223),YEAR(C2223),"")</f>
        <v/>
      </c>
      <c r="M2223" s="39">
        <f>IF(ISNUMBER(C2223),MONTH(C2223),"")</f>
        <v/>
      </c>
      <c r="N2223" s="23">
        <f>IF(L2223="","",IF(NOT(ISNUMBER(crono_ano)),"Informe o ano",IF(L2223&lt;crono_ano,"Antes do ano",IF(L2223&gt;crono_ano,"Depois do ano","No ano"))))</f>
        <v/>
      </c>
      <c r="O2223" s="39">
        <f>IF(F2223="","",IF(COUNTIF(F$7:F2223,F2223)=1,1,0))</f>
        <v/>
      </c>
      <c r="P2223" s="39">
        <f>IF(A2223&amp;B2223&amp;C2223="","",IF(AND(O2223=1,N(G2223)&gt;0),IF(INDEX(pl_ativa,MAX(1,N(G2223)))="Sim",1,0),0))</f>
        <v/>
      </c>
      <c r="Q2223" s="39">
        <f>IF(F2223="","",COUNTIFS(ex_chave_oc,F2223,ex_cancelada,"&lt;&gt;Sim"))</f>
        <v/>
      </c>
      <c r="R2223" s="51">
        <f>IF(P2223="","",IF(AND(P2223=1,N(Q2223)&gt;0),1,0))</f>
        <v/>
      </c>
      <c r="S2223" s="30">
        <f>IF(P2223="","",IF(F2223="","ERRO: data prevista ausente ou inválida",IF(O2223=0,"Duplicada: contada uma vez",IF(N(G2223)=0,"ERRO: tarefa fora do Plano Mestre",IF(P2223=0,"Tarefa retirada do plano: não conta","OK")))))</f>
        <v/>
      </c>
    </row>
    <row r="2224">
      <c r="A2224" s="29" t="n"/>
      <c r="B2224" s="25" t="n"/>
      <c r="C2224" s="49" t="n"/>
      <c r="D2224" s="29" t="n"/>
      <c r="E2224" s="23">
        <f>IF(OR(A2224="",B2224=""),"",A2224&amp;"|"&amp;B2224)</f>
        <v/>
      </c>
      <c r="F2224" s="30">
        <f>IF(OR(E2224="",NOT(ISNUMBER(C2224))),"",E2224&amp;"|"&amp;YEAR(C2224)&amp;"-"&amp;RIGHT("0"&amp;MONTH(C2224),2)&amp;"-"&amp;RIGHT("0"&amp;DAY(C2224),2))</f>
        <v/>
      </c>
      <c r="G2224" s="26">
        <f>IF(E2224="","",IFERROR(MATCH(E2224,pl_chave,0),0))</f>
        <v/>
      </c>
      <c r="H2224" s="23">
        <f>IF(G2224="","",IF(G2224=0,"Tarefa fora do plano",INDEX(pl_tag,G2224)))</f>
        <v/>
      </c>
      <c r="I2224" s="30">
        <f>IF(N(G2224)=0,"",INDEX(pl_atividade,G2224))</f>
        <v/>
      </c>
      <c r="J2224" s="50">
        <f>IF(N(G2224)=0,"",INDEX(pl_especialidade,G2224))</f>
        <v/>
      </c>
      <c r="K2224" s="28">
        <f>IF(N(G2224)=0,"",INDEX(pl_duracao,G2224))</f>
        <v/>
      </c>
      <c r="L2224" s="39">
        <f>IF(ISNUMBER(C2224),YEAR(C2224),"")</f>
        <v/>
      </c>
      <c r="M2224" s="39">
        <f>IF(ISNUMBER(C2224),MONTH(C2224),"")</f>
        <v/>
      </c>
      <c r="N2224" s="23">
        <f>IF(L2224="","",IF(NOT(ISNUMBER(crono_ano)),"Informe o ano",IF(L2224&lt;crono_ano,"Antes do ano",IF(L2224&gt;crono_ano,"Depois do ano","No ano"))))</f>
        <v/>
      </c>
      <c r="O2224" s="39">
        <f>IF(F2224="","",IF(COUNTIF(F$7:F2224,F2224)=1,1,0))</f>
        <v/>
      </c>
      <c r="P2224" s="39">
        <f>IF(A2224&amp;B2224&amp;C2224="","",IF(AND(O2224=1,N(G2224)&gt;0),IF(INDEX(pl_ativa,MAX(1,N(G2224)))="Sim",1,0),0))</f>
        <v/>
      </c>
      <c r="Q2224" s="39">
        <f>IF(F2224="","",COUNTIFS(ex_chave_oc,F2224,ex_cancelada,"&lt;&gt;Sim"))</f>
        <v/>
      </c>
      <c r="R2224" s="51">
        <f>IF(P2224="","",IF(AND(P2224=1,N(Q2224)&gt;0),1,0))</f>
        <v/>
      </c>
      <c r="S2224" s="30">
        <f>IF(P2224="","",IF(F2224="","ERRO: data prevista ausente ou inválida",IF(O2224=0,"Duplicada: contada uma vez",IF(N(G2224)=0,"ERRO: tarefa fora do Plano Mestre",IF(P2224=0,"Tarefa retirada do plano: não conta","OK")))))</f>
        <v/>
      </c>
    </row>
    <row r="2225">
      <c r="A2225" s="29" t="n"/>
      <c r="B2225" s="25" t="n"/>
      <c r="C2225" s="49" t="n"/>
      <c r="D2225" s="29" t="n"/>
      <c r="E2225" s="23">
        <f>IF(OR(A2225="",B2225=""),"",A2225&amp;"|"&amp;B2225)</f>
        <v/>
      </c>
      <c r="F2225" s="30">
        <f>IF(OR(E2225="",NOT(ISNUMBER(C2225))),"",E2225&amp;"|"&amp;YEAR(C2225)&amp;"-"&amp;RIGHT("0"&amp;MONTH(C2225),2)&amp;"-"&amp;RIGHT("0"&amp;DAY(C2225),2))</f>
        <v/>
      </c>
      <c r="G2225" s="26">
        <f>IF(E2225="","",IFERROR(MATCH(E2225,pl_chave,0),0))</f>
        <v/>
      </c>
      <c r="H2225" s="23">
        <f>IF(G2225="","",IF(G2225=0,"Tarefa fora do plano",INDEX(pl_tag,G2225)))</f>
        <v/>
      </c>
      <c r="I2225" s="30">
        <f>IF(N(G2225)=0,"",INDEX(pl_atividade,G2225))</f>
        <v/>
      </c>
      <c r="J2225" s="50">
        <f>IF(N(G2225)=0,"",INDEX(pl_especialidade,G2225))</f>
        <v/>
      </c>
      <c r="K2225" s="28">
        <f>IF(N(G2225)=0,"",INDEX(pl_duracao,G2225))</f>
        <v/>
      </c>
      <c r="L2225" s="39">
        <f>IF(ISNUMBER(C2225),YEAR(C2225),"")</f>
        <v/>
      </c>
      <c r="M2225" s="39">
        <f>IF(ISNUMBER(C2225),MONTH(C2225),"")</f>
        <v/>
      </c>
      <c r="N2225" s="23">
        <f>IF(L2225="","",IF(NOT(ISNUMBER(crono_ano)),"Informe o ano",IF(L2225&lt;crono_ano,"Antes do ano",IF(L2225&gt;crono_ano,"Depois do ano","No ano"))))</f>
        <v/>
      </c>
      <c r="O2225" s="39">
        <f>IF(F2225="","",IF(COUNTIF(F$7:F2225,F2225)=1,1,0))</f>
        <v/>
      </c>
      <c r="P2225" s="39">
        <f>IF(A2225&amp;B2225&amp;C2225="","",IF(AND(O2225=1,N(G2225)&gt;0),IF(INDEX(pl_ativa,MAX(1,N(G2225)))="Sim",1,0),0))</f>
        <v/>
      </c>
      <c r="Q2225" s="39">
        <f>IF(F2225="","",COUNTIFS(ex_chave_oc,F2225,ex_cancelada,"&lt;&gt;Sim"))</f>
        <v/>
      </c>
      <c r="R2225" s="51">
        <f>IF(P2225="","",IF(AND(P2225=1,N(Q2225)&gt;0),1,0))</f>
        <v/>
      </c>
      <c r="S2225" s="30">
        <f>IF(P2225="","",IF(F2225="","ERRO: data prevista ausente ou inválida",IF(O2225=0,"Duplicada: contada uma vez",IF(N(G2225)=0,"ERRO: tarefa fora do Plano Mestre",IF(P2225=0,"Tarefa retirada do plano: não conta","OK")))))</f>
        <v/>
      </c>
    </row>
    <row r="2226">
      <c r="A2226" s="29" t="n"/>
      <c r="B2226" s="25" t="n"/>
      <c r="C2226" s="49" t="n"/>
      <c r="D2226" s="29" t="n"/>
      <c r="E2226" s="23">
        <f>IF(OR(A2226="",B2226=""),"",A2226&amp;"|"&amp;B2226)</f>
        <v/>
      </c>
      <c r="F2226" s="30">
        <f>IF(OR(E2226="",NOT(ISNUMBER(C2226))),"",E2226&amp;"|"&amp;YEAR(C2226)&amp;"-"&amp;RIGHT("0"&amp;MONTH(C2226),2)&amp;"-"&amp;RIGHT("0"&amp;DAY(C2226),2))</f>
        <v/>
      </c>
      <c r="G2226" s="26">
        <f>IF(E2226="","",IFERROR(MATCH(E2226,pl_chave,0),0))</f>
        <v/>
      </c>
      <c r="H2226" s="23">
        <f>IF(G2226="","",IF(G2226=0,"Tarefa fora do plano",INDEX(pl_tag,G2226)))</f>
        <v/>
      </c>
      <c r="I2226" s="30">
        <f>IF(N(G2226)=0,"",INDEX(pl_atividade,G2226))</f>
        <v/>
      </c>
      <c r="J2226" s="50">
        <f>IF(N(G2226)=0,"",INDEX(pl_especialidade,G2226))</f>
        <v/>
      </c>
      <c r="K2226" s="28">
        <f>IF(N(G2226)=0,"",INDEX(pl_duracao,G2226))</f>
        <v/>
      </c>
      <c r="L2226" s="39">
        <f>IF(ISNUMBER(C2226),YEAR(C2226),"")</f>
        <v/>
      </c>
      <c r="M2226" s="39">
        <f>IF(ISNUMBER(C2226),MONTH(C2226),"")</f>
        <v/>
      </c>
      <c r="N2226" s="23">
        <f>IF(L2226="","",IF(NOT(ISNUMBER(crono_ano)),"Informe o ano",IF(L2226&lt;crono_ano,"Antes do ano",IF(L2226&gt;crono_ano,"Depois do ano","No ano"))))</f>
        <v/>
      </c>
      <c r="O2226" s="39">
        <f>IF(F2226="","",IF(COUNTIF(F$7:F2226,F2226)=1,1,0))</f>
        <v/>
      </c>
      <c r="P2226" s="39">
        <f>IF(A2226&amp;B2226&amp;C2226="","",IF(AND(O2226=1,N(G2226)&gt;0),IF(INDEX(pl_ativa,MAX(1,N(G2226)))="Sim",1,0),0))</f>
        <v/>
      </c>
      <c r="Q2226" s="39">
        <f>IF(F2226="","",COUNTIFS(ex_chave_oc,F2226,ex_cancelada,"&lt;&gt;Sim"))</f>
        <v/>
      </c>
      <c r="R2226" s="51">
        <f>IF(P2226="","",IF(AND(P2226=1,N(Q2226)&gt;0),1,0))</f>
        <v/>
      </c>
      <c r="S2226" s="30">
        <f>IF(P2226="","",IF(F2226="","ERRO: data prevista ausente ou inválida",IF(O2226=0,"Duplicada: contada uma vez",IF(N(G2226)=0,"ERRO: tarefa fora do Plano Mestre",IF(P2226=0,"Tarefa retirada do plano: não conta","OK")))))</f>
        <v/>
      </c>
    </row>
    <row r="2227">
      <c r="A2227" s="29" t="n"/>
      <c r="B2227" s="25" t="n"/>
      <c r="C2227" s="49" t="n"/>
      <c r="D2227" s="29" t="n"/>
      <c r="E2227" s="23">
        <f>IF(OR(A2227="",B2227=""),"",A2227&amp;"|"&amp;B2227)</f>
        <v/>
      </c>
      <c r="F2227" s="30">
        <f>IF(OR(E2227="",NOT(ISNUMBER(C2227))),"",E2227&amp;"|"&amp;YEAR(C2227)&amp;"-"&amp;RIGHT("0"&amp;MONTH(C2227),2)&amp;"-"&amp;RIGHT("0"&amp;DAY(C2227),2))</f>
        <v/>
      </c>
      <c r="G2227" s="26">
        <f>IF(E2227="","",IFERROR(MATCH(E2227,pl_chave,0),0))</f>
        <v/>
      </c>
      <c r="H2227" s="23">
        <f>IF(G2227="","",IF(G2227=0,"Tarefa fora do plano",INDEX(pl_tag,G2227)))</f>
        <v/>
      </c>
      <c r="I2227" s="30">
        <f>IF(N(G2227)=0,"",INDEX(pl_atividade,G2227))</f>
        <v/>
      </c>
      <c r="J2227" s="50">
        <f>IF(N(G2227)=0,"",INDEX(pl_especialidade,G2227))</f>
        <v/>
      </c>
      <c r="K2227" s="28">
        <f>IF(N(G2227)=0,"",INDEX(pl_duracao,G2227))</f>
        <v/>
      </c>
      <c r="L2227" s="39">
        <f>IF(ISNUMBER(C2227),YEAR(C2227),"")</f>
        <v/>
      </c>
      <c r="M2227" s="39">
        <f>IF(ISNUMBER(C2227),MONTH(C2227),"")</f>
        <v/>
      </c>
      <c r="N2227" s="23">
        <f>IF(L2227="","",IF(NOT(ISNUMBER(crono_ano)),"Informe o ano",IF(L2227&lt;crono_ano,"Antes do ano",IF(L2227&gt;crono_ano,"Depois do ano","No ano"))))</f>
        <v/>
      </c>
      <c r="O2227" s="39">
        <f>IF(F2227="","",IF(COUNTIF(F$7:F2227,F2227)=1,1,0))</f>
        <v/>
      </c>
      <c r="P2227" s="39">
        <f>IF(A2227&amp;B2227&amp;C2227="","",IF(AND(O2227=1,N(G2227)&gt;0),IF(INDEX(pl_ativa,MAX(1,N(G2227)))="Sim",1,0),0))</f>
        <v/>
      </c>
      <c r="Q2227" s="39">
        <f>IF(F2227="","",COUNTIFS(ex_chave_oc,F2227,ex_cancelada,"&lt;&gt;Sim"))</f>
        <v/>
      </c>
      <c r="R2227" s="51">
        <f>IF(P2227="","",IF(AND(P2227=1,N(Q2227)&gt;0),1,0))</f>
        <v/>
      </c>
      <c r="S2227" s="30">
        <f>IF(P2227="","",IF(F2227="","ERRO: data prevista ausente ou inválida",IF(O2227=0,"Duplicada: contada uma vez",IF(N(G2227)=0,"ERRO: tarefa fora do Plano Mestre",IF(P2227=0,"Tarefa retirada do plano: não conta","OK")))))</f>
        <v/>
      </c>
    </row>
    <row r="2228">
      <c r="A2228" s="29" t="n"/>
      <c r="B2228" s="25" t="n"/>
      <c r="C2228" s="49" t="n"/>
      <c r="D2228" s="29" t="n"/>
      <c r="E2228" s="23">
        <f>IF(OR(A2228="",B2228=""),"",A2228&amp;"|"&amp;B2228)</f>
        <v/>
      </c>
      <c r="F2228" s="30">
        <f>IF(OR(E2228="",NOT(ISNUMBER(C2228))),"",E2228&amp;"|"&amp;YEAR(C2228)&amp;"-"&amp;RIGHT("0"&amp;MONTH(C2228),2)&amp;"-"&amp;RIGHT("0"&amp;DAY(C2228),2))</f>
        <v/>
      </c>
      <c r="G2228" s="26">
        <f>IF(E2228="","",IFERROR(MATCH(E2228,pl_chave,0),0))</f>
        <v/>
      </c>
      <c r="H2228" s="23">
        <f>IF(G2228="","",IF(G2228=0,"Tarefa fora do plano",INDEX(pl_tag,G2228)))</f>
        <v/>
      </c>
      <c r="I2228" s="30">
        <f>IF(N(G2228)=0,"",INDEX(pl_atividade,G2228))</f>
        <v/>
      </c>
      <c r="J2228" s="50">
        <f>IF(N(G2228)=0,"",INDEX(pl_especialidade,G2228))</f>
        <v/>
      </c>
      <c r="K2228" s="28">
        <f>IF(N(G2228)=0,"",INDEX(pl_duracao,G2228))</f>
        <v/>
      </c>
      <c r="L2228" s="39">
        <f>IF(ISNUMBER(C2228),YEAR(C2228),"")</f>
        <v/>
      </c>
      <c r="M2228" s="39">
        <f>IF(ISNUMBER(C2228),MONTH(C2228),"")</f>
        <v/>
      </c>
      <c r="N2228" s="23">
        <f>IF(L2228="","",IF(NOT(ISNUMBER(crono_ano)),"Informe o ano",IF(L2228&lt;crono_ano,"Antes do ano",IF(L2228&gt;crono_ano,"Depois do ano","No ano"))))</f>
        <v/>
      </c>
      <c r="O2228" s="39">
        <f>IF(F2228="","",IF(COUNTIF(F$7:F2228,F2228)=1,1,0))</f>
        <v/>
      </c>
      <c r="P2228" s="39">
        <f>IF(A2228&amp;B2228&amp;C2228="","",IF(AND(O2228=1,N(G2228)&gt;0),IF(INDEX(pl_ativa,MAX(1,N(G2228)))="Sim",1,0),0))</f>
        <v/>
      </c>
      <c r="Q2228" s="39">
        <f>IF(F2228="","",COUNTIFS(ex_chave_oc,F2228,ex_cancelada,"&lt;&gt;Sim"))</f>
        <v/>
      </c>
      <c r="R2228" s="51">
        <f>IF(P2228="","",IF(AND(P2228=1,N(Q2228)&gt;0),1,0))</f>
        <v/>
      </c>
      <c r="S2228" s="30">
        <f>IF(P2228="","",IF(F2228="","ERRO: data prevista ausente ou inválida",IF(O2228=0,"Duplicada: contada uma vez",IF(N(G2228)=0,"ERRO: tarefa fora do Plano Mestre",IF(P2228=0,"Tarefa retirada do plano: não conta","OK")))))</f>
        <v/>
      </c>
    </row>
    <row r="2229">
      <c r="A2229" s="29" t="n"/>
      <c r="B2229" s="25" t="n"/>
      <c r="C2229" s="49" t="n"/>
      <c r="D2229" s="29" t="n"/>
      <c r="E2229" s="23">
        <f>IF(OR(A2229="",B2229=""),"",A2229&amp;"|"&amp;B2229)</f>
        <v/>
      </c>
      <c r="F2229" s="30">
        <f>IF(OR(E2229="",NOT(ISNUMBER(C2229))),"",E2229&amp;"|"&amp;YEAR(C2229)&amp;"-"&amp;RIGHT("0"&amp;MONTH(C2229),2)&amp;"-"&amp;RIGHT("0"&amp;DAY(C2229),2))</f>
        <v/>
      </c>
      <c r="G2229" s="26">
        <f>IF(E2229="","",IFERROR(MATCH(E2229,pl_chave,0),0))</f>
        <v/>
      </c>
      <c r="H2229" s="23">
        <f>IF(G2229="","",IF(G2229=0,"Tarefa fora do plano",INDEX(pl_tag,G2229)))</f>
        <v/>
      </c>
      <c r="I2229" s="30">
        <f>IF(N(G2229)=0,"",INDEX(pl_atividade,G2229))</f>
        <v/>
      </c>
      <c r="J2229" s="50">
        <f>IF(N(G2229)=0,"",INDEX(pl_especialidade,G2229))</f>
        <v/>
      </c>
      <c r="K2229" s="28">
        <f>IF(N(G2229)=0,"",INDEX(pl_duracao,G2229))</f>
        <v/>
      </c>
      <c r="L2229" s="39">
        <f>IF(ISNUMBER(C2229),YEAR(C2229),"")</f>
        <v/>
      </c>
      <c r="M2229" s="39">
        <f>IF(ISNUMBER(C2229),MONTH(C2229),"")</f>
        <v/>
      </c>
      <c r="N2229" s="23">
        <f>IF(L2229="","",IF(NOT(ISNUMBER(crono_ano)),"Informe o ano",IF(L2229&lt;crono_ano,"Antes do ano",IF(L2229&gt;crono_ano,"Depois do ano","No ano"))))</f>
        <v/>
      </c>
      <c r="O2229" s="39">
        <f>IF(F2229="","",IF(COUNTIF(F$7:F2229,F2229)=1,1,0))</f>
        <v/>
      </c>
      <c r="P2229" s="39">
        <f>IF(A2229&amp;B2229&amp;C2229="","",IF(AND(O2229=1,N(G2229)&gt;0),IF(INDEX(pl_ativa,MAX(1,N(G2229)))="Sim",1,0),0))</f>
        <v/>
      </c>
      <c r="Q2229" s="39">
        <f>IF(F2229="","",COUNTIFS(ex_chave_oc,F2229,ex_cancelada,"&lt;&gt;Sim"))</f>
        <v/>
      </c>
      <c r="R2229" s="51">
        <f>IF(P2229="","",IF(AND(P2229=1,N(Q2229)&gt;0),1,0))</f>
        <v/>
      </c>
      <c r="S2229" s="30">
        <f>IF(P2229="","",IF(F2229="","ERRO: data prevista ausente ou inválida",IF(O2229=0,"Duplicada: contada uma vez",IF(N(G2229)=0,"ERRO: tarefa fora do Plano Mestre",IF(P2229=0,"Tarefa retirada do plano: não conta","OK")))))</f>
        <v/>
      </c>
    </row>
    <row r="2230">
      <c r="A2230" s="29" t="n"/>
      <c r="B2230" s="25" t="n"/>
      <c r="C2230" s="49" t="n"/>
      <c r="D2230" s="29" t="n"/>
      <c r="E2230" s="23">
        <f>IF(OR(A2230="",B2230=""),"",A2230&amp;"|"&amp;B2230)</f>
        <v/>
      </c>
      <c r="F2230" s="30">
        <f>IF(OR(E2230="",NOT(ISNUMBER(C2230))),"",E2230&amp;"|"&amp;YEAR(C2230)&amp;"-"&amp;RIGHT("0"&amp;MONTH(C2230),2)&amp;"-"&amp;RIGHT("0"&amp;DAY(C2230),2))</f>
        <v/>
      </c>
      <c r="G2230" s="26">
        <f>IF(E2230="","",IFERROR(MATCH(E2230,pl_chave,0),0))</f>
        <v/>
      </c>
      <c r="H2230" s="23">
        <f>IF(G2230="","",IF(G2230=0,"Tarefa fora do plano",INDEX(pl_tag,G2230)))</f>
        <v/>
      </c>
      <c r="I2230" s="30">
        <f>IF(N(G2230)=0,"",INDEX(pl_atividade,G2230))</f>
        <v/>
      </c>
      <c r="J2230" s="50">
        <f>IF(N(G2230)=0,"",INDEX(pl_especialidade,G2230))</f>
        <v/>
      </c>
      <c r="K2230" s="28">
        <f>IF(N(G2230)=0,"",INDEX(pl_duracao,G2230))</f>
        <v/>
      </c>
      <c r="L2230" s="39">
        <f>IF(ISNUMBER(C2230),YEAR(C2230),"")</f>
        <v/>
      </c>
      <c r="M2230" s="39">
        <f>IF(ISNUMBER(C2230),MONTH(C2230),"")</f>
        <v/>
      </c>
      <c r="N2230" s="23">
        <f>IF(L2230="","",IF(NOT(ISNUMBER(crono_ano)),"Informe o ano",IF(L2230&lt;crono_ano,"Antes do ano",IF(L2230&gt;crono_ano,"Depois do ano","No ano"))))</f>
        <v/>
      </c>
      <c r="O2230" s="39">
        <f>IF(F2230="","",IF(COUNTIF(F$7:F2230,F2230)=1,1,0))</f>
        <v/>
      </c>
      <c r="P2230" s="39">
        <f>IF(A2230&amp;B2230&amp;C2230="","",IF(AND(O2230=1,N(G2230)&gt;0),IF(INDEX(pl_ativa,MAX(1,N(G2230)))="Sim",1,0),0))</f>
        <v/>
      </c>
      <c r="Q2230" s="39">
        <f>IF(F2230="","",COUNTIFS(ex_chave_oc,F2230,ex_cancelada,"&lt;&gt;Sim"))</f>
        <v/>
      </c>
      <c r="R2230" s="51">
        <f>IF(P2230="","",IF(AND(P2230=1,N(Q2230)&gt;0),1,0))</f>
        <v/>
      </c>
      <c r="S2230" s="30">
        <f>IF(P2230="","",IF(F2230="","ERRO: data prevista ausente ou inválida",IF(O2230=0,"Duplicada: contada uma vez",IF(N(G2230)=0,"ERRO: tarefa fora do Plano Mestre",IF(P2230=0,"Tarefa retirada do plano: não conta","OK")))))</f>
        <v/>
      </c>
    </row>
    <row r="2231">
      <c r="A2231" s="29" t="n"/>
      <c r="B2231" s="25" t="n"/>
      <c r="C2231" s="49" t="n"/>
      <c r="D2231" s="29" t="n"/>
      <c r="E2231" s="23">
        <f>IF(OR(A2231="",B2231=""),"",A2231&amp;"|"&amp;B2231)</f>
        <v/>
      </c>
      <c r="F2231" s="30">
        <f>IF(OR(E2231="",NOT(ISNUMBER(C2231))),"",E2231&amp;"|"&amp;YEAR(C2231)&amp;"-"&amp;RIGHT("0"&amp;MONTH(C2231),2)&amp;"-"&amp;RIGHT("0"&amp;DAY(C2231),2))</f>
        <v/>
      </c>
      <c r="G2231" s="26">
        <f>IF(E2231="","",IFERROR(MATCH(E2231,pl_chave,0),0))</f>
        <v/>
      </c>
      <c r="H2231" s="23">
        <f>IF(G2231="","",IF(G2231=0,"Tarefa fora do plano",INDEX(pl_tag,G2231)))</f>
        <v/>
      </c>
      <c r="I2231" s="30">
        <f>IF(N(G2231)=0,"",INDEX(pl_atividade,G2231))</f>
        <v/>
      </c>
      <c r="J2231" s="50">
        <f>IF(N(G2231)=0,"",INDEX(pl_especialidade,G2231))</f>
        <v/>
      </c>
      <c r="K2231" s="28">
        <f>IF(N(G2231)=0,"",INDEX(pl_duracao,G2231))</f>
        <v/>
      </c>
      <c r="L2231" s="39">
        <f>IF(ISNUMBER(C2231),YEAR(C2231),"")</f>
        <v/>
      </c>
      <c r="M2231" s="39">
        <f>IF(ISNUMBER(C2231),MONTH(C2231),"")</f>
        <v/>
      </c>
      <c r="N2231" s="23">
        <f>IF(L2231="","",IF(NOT(ISNUMBER(crono_ano)),"Informe o ano",IF(L2231&lt;crono_ano,"Antes do ano",IF(L2231&gt;crono_ano,"Depois do ano","No ano"))))</f>
        <v/>
      </c>
      <c r="O2231" s="39">
        <f>IF(F2231="","",IF(COUNTIF(F$7:F2231,F2231)=1,1,0))</f>
        <v/>
      </c>
      <c r="P2231" s="39">
        <f>IF(A2231&amp;B2231&amp;C2231="","",IF(AND(O2231=1,N(G2231)&gt;0),IF(INDEX(pl_ativa,MAX(1,N(G2231)))="Sim",1,0),0))</f>
        <v/>
      </c>
      <c r="Q2231" s="39">
        <f>IF(F2231="","",COUNTIFS(ex_chave_oc,F2231,ex_cancelada,"&lt;&gt;Sim"))</f>
        <v/>
      </c>
      <c r="R2231" s="51">
        <f>IF(P2231="","",IF(AND(P2231=1,N(Q2231)&gt;0),1,0))</f>
        <v/>
      </c>
      <c r="S2231" s="30">
        <f>IF(P2231="","",IF(F2231="","ERRO: data prevista ausente ou inválida",IF(O2231=0,"Duplicada: contada uma vez",IF(N(G2231)=0,"ERRO: tarefa fora do Plano Mestre",IF(P2231=0,"Tarefa retirada do plano: não conta","OK")))))</f>
        <v/>
      </c>
    </row>
    <row r="2232">
      <c r="A2232" s="29" t="n"/>
      <c r="B2232" s="25" t="n"/>
      <c r="C2232" s="49" t="n"/>
      <c r="D2232" s="29" t="n"/>
      <c r="E2232" s="23">
        <f>IF(OR(A2232="",B2232=""),"",A2232&amp;"|"&amp;B2232)</f>
        <v/>
      </c>
      <c r="F2232" s="30">
        <f>IF(OR(E2232="",NOT(ISNUMBER(C2232))),"",E2232&amp;"|"&amp;YEAR(C2232)&amp;"-"&amp;RIGHT("0"&amp;MONTH(C2232),2)&amp;"-"&amp;RIGHT("0"&amp;DAY(C2232),2))</f>
        <v/>
      </c>
      <c r="G2232" s="26">
        <f>IF(E2232="","",IFERROR(MATCH(E2232,pl_chave,0),0))</f>
        <v/>
      </c>
      <c r="H2232" s="23">
        <f>IF(G2232="","",IF(G2232=0,"Tarefa fora do plano",INDEX(pl_tag,G2232)))</f>
        <v/>
      </c>
      <c r="I2232" s="30">
        <f>IF(N(G2232)=0,"",INDEX(pl_atividade,G2232))</f>
        <v/>
      </c>
      <c r="J2232" s="50">
        <f>IF(N(G2232)=0,"",INDEX(pl_especialidade,G2232))</f>
        <v/>
      </c>
      <c r="K2232" s="28">
        <f>IF(N(G2232)=0,"",INDEX(pl_duracao,G2232))</f>
        <v/>
      </c>
      <c r="L2232" s="39">
        <f>IF(ISNUMBER(C2232),YEAR(C2232),"")</f>
        <v/>
      </c>
      <c r="M2232" s="39">
        <f>IF(ISNUMBER(C2232),MONTH(C2232),"")</f>
        <v/>
      </c>
      <c r="N2232" s="23">
        <f>IF(L2232="","",IF(NOT(ISNUMBER(crono_ano)),"Informe o ano",IF(L2232&lt;crono_ano,"Antes do ano",IF(L2232&gt;crono_ano,"Depois do ano","No ano"))))</f>
        <v/>
      </c>
      <c r="O2232" s="39">
        <f>IF(F2232="","",IF(COUNTIF(F$7:F2232,F2232)=1,1,0))</f>
        <v/>
      </c>
      <c r="P2232" s="39">
        <f>IF(A2232&amp;B2232&amp;C2232="","",IF(AND(O2232=1,N(G2232)&gt;0),IF(INDEX(pl_ativa,MAX(1,N(G2232)))="Sim",1,0),0))</f>
        <v/>
      </c>
      <c r="Q2232" s="39">
        <f>IF(F2232="","",COUNTIFS(ex_chave_oc,F2232,ex_cancelada,"&lt;&gt;Sim"))</f>
        <v/>
      </c>
      <c r="R2232" s="51">
        <f>IF(P2232="","",IF(AND(P2232=1,N(Q2232)&gt;0),1,0))</f>
        <v/>
      </c>
      <c r="S2232" s="30">
        <f>IF(P2232="","",IF(F2232="","ERRO: data prevista ausente ou inválida",IF(O2232=0,"Duplicada: contada uma vez",IF(N(G2232)=0,"ERRO: tarefa fora do Plano Mestre",IF(P2232=0,"Tarefa retirada do plano: não conta","OK")))))</f>
        <v/>
      </c>
    </row>
    <row r="2233">
      <c r="A2233" s="29" t="n"/>
      <c r="B2233" s="25" t="n"/>
      <c r="C2233" s="49" t="n"/>
      <c r="D2233" s="29" t="n"/>
      <c r="E2233" s="23">
        <f>IF(OR(A2233="",B2233=""),"",A2233&amp;"|"&amp;B2233)</f>
        <v/>
      </c>
      <c r="F2233" s="30">
        <f>IF(OR(E2233="",NOT(ISNUMBER(C2233))),"",E2233&amp;"|"&amp;YEAR(C2233)&amp;"-"&amp;RIGHT("0"&amp;MONTH(C2233),2)&amp;"-"&amp;RIGHT("0"&amp;DAY(C2233),2))</f>
        <v/>
      </c>
      <c r="G2233" s="26">
        <f>IF(E2233="","",IFERROR(MATCH(E2233,pl_chave,0),0))</f>
        <v/>
      </c>
      <c r="H2233" s="23">
        <f>IF(G2233="","",IF(G2233=0,"Tarefa fora do plano",INDEX(pl_tag,G2233)))</f>
        <v/>
      </c>
      <c r="I2233" s="30">
        <f>IF(N(G2233)=0,"",INDEX(pl_atividade,G2233))</f>
        <v/>
      </c>
      <c r="J2233" s="50">
        <f>IF(N(G2233)=0,"",INDEX(pl_especialidade,G2233))</f>
        <v/>
      </c>
      <c r="K2233" s="28">
        <f>IF(N(G2233)=0,"",INDEX(pl_duracao,G2233))</f>
        <v/>
      </c>
      <c r="L2233" s="39">
        <f>IF(ISNUMBER(C2233),YEAR(C2233),"")</f>
        <v/>
      </c>
      <c r="M2233" s="39">
        <f>IF(ISNUMBER(C2233),MONTH(C2233),"")</f>
        <v/>
      </c>
      <c r="N2233" s="23">
        <f>IF(L2233="","",IF(NOT(ISNUMBER(crono_ano)),"Informe o ano",IF(L2233&lt;crono_ano,"Antes do ano",IF(L2233&gt;crono_ano,"Depois do ano","No ano"))))</f>
        <v/>
      </c>
      <c r="O2233" s="39">
        <f>IF(F2233="","",IF(COUNTIF(F$7:F2233,F2233)=1,1,0))</f>
        <v/>
      </c>
      <c r="P2233" s="39">
        <f>IF(A2233&amp;B2233&amp;C2233="","",IF(AND(O2233=1,N(G2233)&gt;0),IF(INDEX(pl_ativa,MAX(1,N(G2233)))="Sim",1,0),0))</f>
        <v/>
      </c>
      <c r="Q2233" s="39">
        <f>IF(F2233="","",COUNTIFS(ex_chave_oc,F2233,ex_cancelada,"&lt;&gt;Sim"))</f>
        <v/>
      </c>
      <c r="R2233" s="51">
        <f>IF(P2233="","",IF(AND(P2233=1,N(Q2233)&gt;0),1,0))</f>
        <v/>
      </c>
      <c r="S2233" s="30">
        <f>IF(P2233="","",IF(F2233="","ERRO: data prevista ausente ou inválida",IF(O2233=0,"Duplicada: contada uma vez",IF(N(G2233)=0,"ERRO: tarefa fora do Plano Mestre",IF(P2233=0,"Tarefa retirada do plano: não conta","OK")))))</f>
        <v/>
      </c>
    </row>
    <row r="2234">
      <c r="A2234" s="29" t="n"/>
      <c r="B2234" s="25" t="n"/>
      <c r="C2234" s="49" t="n"/>
      <c r="D2234" s="29" t="n"/>
      <c r="E2234" s="23">
        <f>IF(OR(A2234="",B2234=""),"",A2234&amp;"|"&amp;B2234)</f>
        <v/>
      </c>
      <c r="F2234" s="30">
        <f>IF(OR(E2234="",NOT(ISNUMBER(C2234))),"",E2234&amp;"|"&amp;YEAR(C2234)&amp;"-"&amp;RIGHT("0"&amp;MONTH(C2234),2)&amp;"-"&amp;RIGHT("0"&amp;DAY(C2234),2))</f>
        <v/>
      </c>
      <c r="G2234" s="26">
        <f>IF(E2234="","",IFERROR(MATCH(E2234,pl_chave,0),0))</f>
        <v/>
      </c>
      <c r="H2234" s="23">
        <f>IF(G2234="","",IF(G2234=0,"Tarefa fora do plano",INDEX(pl_tag,G2234)))</f>
        <v/>
      </c>
      <c r="I2234" s="30">
        <f>IF(N(G2234)=0,"",INDEX(pl_atividade,G2234))</f>
        <v/>
      </c>
      <c r="J2234" s="50">
        <f>IF(N(G2234)=0,"",INDEX(pl_especialidade,G2234))</f>
        <v/>
      </c>
      <c r="K2234" s="28">
        <f>IF(N(G2234)=0,"",INDEX(pl_duracao,G2234))</f>
        <v/>
      </c>
      <c r="L2234" s="39">
        <f>IF(ISNUMBER(C2234),YEAR(C2234),"")</f>
        <v/>
      </c>
      <c r="M2234" s="39">
        <f>IF(ISNUMBER(C2234),MONTH(C2234),"")</f>
        <v/>
      </c>
      <c r="N2234" s="23">
        <f>IF(L2234="","",IF(NOT(ISNUMBER(crono_ano)),"Informe o ano",IF(L2234&lt;crono_ano,"Antes do ano",IF(L2234&gt;crono_ano,"Depois do ano","No ano"))))</f>
        <v/>
      </c>
      <c r="O2234" s="39">
        <f>IF(F2234="","",IF(COUNTIF(F$7:F2234,F2234)=1,1,0))</f>
        <v/>
      </c>
      <c r="P2234" s="39">
        <f>IF(A2234&amp;B2234&amp;C2234="","",IF(AND(O2234=1,N(G2234)&gt;0),IF(INDEX(pl_ativa,MAX(1,N(G2234)))="Sim",1,0),0))</f>
        <v/>
      </c>
      <c r="Q2234" s="39">
        <f>IF(F2234="","",COUNTIFS(ex_chave_oc,F2234,ex_cancelada,"&lt;&gt;Sim"))</f>
        <v/>
      </c>
      <c r="R2234" s="51">
        <f>IF(P2234="","",IF(AND(P2234=1,N(Q2234)&gt;0),1,0))</f>
        <v/>
      </c>
      <c r="S2234" s="30">
        <f>IF(P2234="","",IF(F2234="","ERRO: data prevista ausente ou inválida",IF(O2234=0,"Duplicada: contada uma vez",IF(N(G2234)=0,"ERRO: tarefa fora do Plano Mestre",IF(P2234=0,"Tarefa retirada do plano: não conta","OK")))))</f>
        <v/>
      </c>
    </row>
    <row r="2235">
      <c r="A2235" s="29" t="n"/>
      <c r="B2235" s="25" t="n"/>
      <c r="C2235" s="49" t="n"/>
      <c r="D2235" s="29" t="n"/>
      <c r="E2235" s="23">
        <f>IF(OR(A2235="",B2235=""),"",A2235&amp;"|"&amp;B2235)</f>
        <v/>
      </c>
      <c r="F2235" s="30">
        <f>IF(OR(E2235="",NOT(ISNUMBER(C2235))),"",E2235&amp;"|"&amp;YEAR(C2235)&amp;"-"&amp;RIGHT("0"&amp;MONTH(C2235),2)&amp;"-"&amp;RIGHT("0"&amp;DAY(C2235),2))</f>
        <v/>
      </c>
      <c r="G2235" s="26">
        <f>IF(E2235="","",IFERROR(MATCH(E2235,pl_chave,0),0))</f>
        <v/>
      </c>
      <c r="H2235" s="23">
        <f>IF(G2235="","",IF(G2235=0,"Tarefa fora do plano",INDEX(pl_tag,G2235)))</f>
        <v/>
      </c>
      <c r="I2235" s="30">
        <f>IF(N(G2235)=0,"",INDEX(pl_atividade,G2235))</f>
        <v/>
      </c>
      <c r="J2235" s="50">
        <f>IF(N(G2235)=0,"",INDEX(pl_especialidade,G2235))</f>
        <v/>
      </c>
      <c r="K2235" s="28">
        <f>IF(N(G2235)=0,"",INDEX(pl_duracao,G2235))</f>
        <v/>
      </c>
      <c r="L2235" s="39">
        <f>IF(ISNUMBER(C2235),YEAR(C2235),"")</f>
        <v/>
      </c>
      <c r="M2235" s="39">
        <f>IF(ISNUMBER(C2235),MONTH(C2235),"")</f>
        <v/>
      </c>
      <c r="N2235" s="23">
        <f>IF(L2235="","",IF(NOT(ISNUMBER(crono_ano)),"Informe o ano",IF(L2235&lt;crono_ano,"Antes do ano",IF(L2235&gt;crono_ano,"Depois do ano","No ano"))))</f>
        <v/>
      </c>
      <c r="O2235" s="39">
        <f>IF(F2235="","",IF(COUNTIF(F$7:F2235,F2235)=1,1,0))</f>
        <v/>
      </c>
      <c r="P2235" s="39">
        <f>IF(A2235&amp;B2235&amp;C2235="","",IF(AND(O2235=1,N(G2235)&gt;0),IF(INDEX(pl_ativa,MAX(1,N(G2235)))="Sim",1,0),0))</f>
        <v/>
      </c>
      <c r="Q2235" s="39">
        <f>IF(F2235="","",COUNTIFS(ex_chave_oc,F2235,ex_cancelada,"&lt;&gt;Sim"))</f>
        <v/>
      </c>
      <c r="R2235" s="51">
        <f>IF(P2235="","",IF(AND(P2235=1,N(Q2235)&gt;0),1,0))</f>
        <v/>
      </c>
      <c r="S2235" s="30">
        <f>IF(P2235="","",IF(F2235="","ERRO: data prevista ausente ou inválida",IF(O2235=0,"Duplicada: contada uma vez",IF(N(G2235)=0,"ERRO: tarefa fora do Plano Mestre",IF(P2235=0,"Tarefa retirada do plano: não conta","OK")))))</f>
        <v/>
      </c>
    </row>
    <row r="2236">
      <c r="A2236" s="29" t="n"/>
      <c r="B2236" s="25" t="n"/>
      <c r="C2236" s="49" t="n"/>
      <c r="D2236" s="29" t="n"/>
      <c r="E2236" s="23">
        <f>IF(OR(A2236="",B2236=""),"",A2236&amp;"|"&amp;B2236)</f>
        <v/>
      </c>
      <c r="F2236" s="30">
        <f>IF(OR(E2236="",NOT(ISNUMBER(C2236))),"",E2236&amp;"|"&amp;YEAR(C2236)&amp;"-"&amp;RIGHT("0"&amp;MONTH(C2236),2)&amp;"-"&amp;RIGHT("0"&amp;DAY(C2236),2))</f>
        <v/>
      </c>
      <c r="G2236" s="26">
        <f>IF(E2236="","",IFERROR(MATCH(E2236,pl_chave,0),0))</f>
        <v/>
      </c>
      <c r="H2236" s="23">
        <f>IF(G2236="","",IF(G2236=0,"Tarefa fora do plano",INDEX(pl_tag,G2236)))</f>
        <v/>
      </c>
      <c r="I2236" s="30">
        <f>IF(N(G2236)=0,"",INDEX(pl_atividade,G2236))</f>
        <v/>
      </c>
      <c r="J2236" s="50">
        <f>IF(N(G2236)=0,"",INDEX(pl_especialidade,G2236))</f>
        <v/>
      </c>
      <c r="K2236" s="28">
        <f>IF(N(G2236)=0,"",INDEX(pl_duracao,G2236))</f>
        <v/>
      </c>
      <c r="L2236" s="39">
        <f>IF(ISNUMBER(C2236),YEAR(C2236),"")</f>
        <v/>
      </c>
      <c r="M2236" s="39">
        <f>IF(ISNUMBER(C2236),MONTH(C2236),"")</f>
        <v/>
      </c>
      <c r="N2236" s="23">
        <f>IF(L2236="","",IF(NOT(ISNUMBER(crono_ano)),"Informe o ano",IF(L2236&lt;crono_ano,"Antes do ano",IF(L2236&gt;crono_ano,"Depois do ano","No ano"))))</f>
        <v/>
      </c>
      <c r="O2236" s="39">
        <f>IF(F2236="","",IF(COUNTIF(F$7:F2236,F2236)=1,1,0))</f>
        <v/>
      </c>
      <c r="P2236" s="39">
        <f>IF(A2236&amp;B2236&amp;C2236="","",IF(AND(O2236=1,N(G2236)&gt;0),IF(INDEX(pl_ativa,MAX(1,N(G2236)))="Sim",1,0),0))</f>
        <v/>
      </c>
      <c r="Q2236" s="39">
        <f>IF(F2236="","",COUNTIFS(ex_chave_oc,F2236,ex_cancelada,"&lt;&gt;Sim"))</f>
        <v/>
      </c>
      <c r="R2236" s="51">
        <f>IF(P2236="","",IF(AND(P2236=1,N(Q2236)&gt;0),1,0))</f>
        <v/>
      </c>
      <c r="S2236" s="30">
        <f>IF(P2236="","",IF(F2236="","ERRO: data prevista ausente ou inválida",IF(O2236=0,"Duplicada: contada uma vez",IF(N(G2236)=0,"ERRO: tarefa fora do Plano Mestre",IF(P2236=0,"Tarefa retirada do plano: não conta","OK")))))</f>
        <v/>
      </c>
    </row>
    <row r="2237">
      <c r="A2237" s="29" t="n"/>
      <c r="B2237" s="25" t="n"/>
      <c r="C2237" s="49" t="n"/>
      <c r="D2237" s="29" t="n"/>
      <c r="E2237" s="23">
        <f>IF(OR(A2237="",B2237=""),"",A2237&amp;"|"&amp;B2237)</f>
        <v/>
      </c>
      <c r="F2237" s="30">
        <f>IF(OR(E2237="",NOT(ISNUMBER(C2237))),"",E2237&amp;"|"&amp;YEAR(C2237)&amp;"-"&amp;RIGHT("0"&amp;MONTH(C2237),2)&amp;"-"&amp;RIGHT("0"&amp;DAY(C2237),2))</f>
        <v/>
      </c>
      <c r="G2237" s="26">
        <f>IF(E2237="","",IFERROR(MATCH(E2237,pl_chave,0),0))</f>
        <v/>
      </c>
      <c r="H2237" s="23">
        <f>IF(G2237="","",IF(G2237=0,"Tarefa fora do plano",INDEX(pl_tag,G2237)))</f>
        <v/>
      </c>
      <c r="I2237" s="30">
        <f>IF(N(G2237)=0,"",INDEX(pl_atividade,G2237))</f>
        <v/>
      </c>
      <c r="J2237" s="50">
        <f>IF(N(G2237)=0,"",INDEX(pl_especialidade,G2237))</f>
        <v/>
      </c>
      <c r="K2237" s="28">
        <f>IF(N(G2237)=0,"",INDEX(pl_duracao,G2237))</f>
        <v/>
      </c>
      <c r="L2237" s="39">
        <f>IF(ISNUMBER(C2237),YEAR(C2237),"")</f>
        <v/>
      </c>
      <c r="M2237" s="39">
        <f>IF(ISNUMBER(C2237),MONTH(C2237),"")</f>
        <v/>
      </c>
      <c r="N2237" s="23">
        <f>IF(L2237="","",IF(NOT(ISNUMBER(crono_ano)),"Informe o ano",IF(L2237&lt;crono_ano,"Antes do ano",IF(L2237&gt;crono_ano,"Depois do ano","No ano"))))</f>
        <v/>
      </c>
      <c r="O2237" s="39">
        <f>IF(F2237="","",IF(COUNTIF(F$7:F2237,F2237)=1,1,0))</f>
        <v/>
      </c>
      <c r="P2237" s="39">
        <f>IF(A2237&amp;B2237&amp;C2237="","",IF(AND(O2237=1,N(G2237)&gt;0),IF(INDEX(pl_ativa,MAX(1,N(G2237)))="Sim",1,0),0))</f>
        <v/>
      </c>
      <c r="Q2237" s="39">
        <f>IF(F2237="","",COUNTIFS(ex_chave_oc,F2237,ex_cancelada,"&lt;&gt;Sim"))</f>
        <v/>
      </c>
      <c r="R2237" s="51">
        <f>IF(P2237="","",IF(AND(P2237=1,N(Q2237)&gt;0),1,0))</f>
        <v/>
      </c>
      <c r="S2237" s="30">
        <f>IF(P2237="","",IF(F2237="","ERRO: data prevista ausente ou inválida",IF(O2237=0,"Duplicada: contada uma vez",IF(N(G2237)=0,"ERRO: tarefa fora do Plano Mestre",IF(P2237=0,"Tarefa retirada do plano: não conta","OK")))))</f>
        <v/>
      </c>
    </row>
    <row r="2238">
      <c r="A2238" s="29" t="n"/>
      <c r="B2238" s="25" t="n"/>
      <c r="C2238" s="49" t="n"/>
      <c r="D2238" s="29" t="n"/>
      <c r="E2238" s="23">
        <f>IF(OR(A2238="",B2238=""),"",A2238&amp;"|"&amp;B2238)</f>
        <v/>
      </c>
      <c r="F2238" s="30">
        <f>IF(OR(E2238="",NOT(ISNUMBER(C2238))),"",E2238&amp;"|"&amp;YEAR(C2238)&amp;"-"&amp;RIGHT("0"&amp;MONTH(C2238),2)&amp;"-"&amp;RIGHT("0"&amp;DAY(C2238),2))</f>
        <v/>
      </c>
      <c r="G2238" s="26">
        <f>IF(E2238="","",IFERROR(MATCH(E2238,pl_chave,0),0))</f>
        <v/>
      </c>
      <c r="H2238" s="23">
        <f>IF(G2238="","",IF(G2238=0,"Tarefa fora do plano",INDEX(pl_tag,G2238)))</f>
        <v/>
      </c>
      <c r="I2238" s="30">
        <f>IF(N(G2238)=0,"",INDEX(pl_atividade,G2238))</f>
        <v/>
      </c>
      <c r="J2238" s="50">
        <f>IF(N(G2238)=0,"",INDEX(pl_especialidade,G2238))</f>
        <v/>
      </c>
      <c r="K2238" s="28">
        <f>IF(N(G2238)=0,"",INDEX(pl_duracao,G2238))</f>
        <v/>
      </c>
      <c r="L2238" s="39">
        <f>IF(ISNUMBER(C2238),YEAR(C2238),"")</f>
        <v/>
      </c>
      <c r="M2238" s="39">
        <f>IF(ISNUMBER(C2238),MONTH(C2238),"")</f>
        <v/>
      </c>
      <c r="N2238" s="23">
        <f>IF(L2238="","",IF(NOT(ISNUMBER(crono_ano)),"Informe o ano",IF(L2238&lt;crono_ano,"Antes do ano",IF(L2238&gt;crono_ano,"Depois do ano","No ano"))))</f>
        <v/>
      </c>
      <c r="O2238" s="39">
        <f>IF(F2238="","",IF(COUNTIF(F$7:F2238,F2238)=1,1,0))</f>
        <v/>
      </c>
      <c r="P2238" s="39">
        <f>IF(A2238&amp;B2238&amp;C2238="","",IF(AND(O2238=1,N(G2238)&gt;0),IF(INDEX(pl_ativa,MAX(1,N(G2238)))="Sim",1,0),0))</f>
        <v/>
      </c>
      <c r="Q2238" s="39">
        <f>IF(F2238="","",COUNTIFS(ex_chave_oc,F2238,ex_cancelada,"&lt;&gt;Sim"))</f>
        <v/>
      </c>
      <c r="R2238" s="51">
        <f>IF(P2238="","",IF(AND(P2238=1,N(Q2238)&gt;0),1,0))</f>
        <v/>
      </c>
      <c r="S2238" s="30">
        <f>IF(P2238="","",IF(F2238="","ERRO: data prevista ausente ou inválida",IF(O2238=0,"Duplicada: contada uma vez",IF(N(G2238)=0,"ERRO: tarefa fora do Plano Mestre",IF(P2238=0,"Tarefa retirada do plano: não conta","OK")))))</f>
        <v/>
      </c>
    </row>
    <row r="2239">
      <c r="A2239" s="29" t="n"/>
      <c r="B2239" s="25" t="n"/>
      <c r="C2239" s="49" t="n"/>
      <c r="D2239" s="29" t="n"/>
      <c r="E2239" s="23">
        <f>IF(OR(A2239="",B2239=""),"",A2239&amp;"|"&amp;B2239)</f>
        <v/>
      </c>
      <c r="F2239" s="30">
        <f>IF(OR(E2239="",NOT(ISNUMBER(C2239))),"",E2239&amp;"|"&amp;YEAR(C2239)&amp;"-"&amp;RIGHT("0"&amp;MONTH(C2239),2)&amp;"-"&amp;RIGHT("0"&amp;DAY(C2239),2))</f>
        <v/>
      </c>
      <c r="G2239" s="26">
        <f>IF(E2239="","",IFERROR(MATCH(E2239,pl_chave,0),0))</f>
        <v/>
      </c>
      <c r="H2239" s="23">
        <f>IF(G2239="","",IF(G2239=0,"Tarefa fora do plano",INDEX(pl_tag,G2239)))</f>
        <v/>
      </c>
      <c r="I2239" s="30">
        <f>IF(N(G2239)=0,"",INDEX(pl_atividade,G2239))</f>
        <v/>
      </c>
      <c r="J2239" s="50">
        <f>IF(N(G2239)=0,"",INDEX(pl_especialidade,G2239))</f>
        <v/>
      </c>
      <c r="K2239" s="28">
        <f>IF(N(G2239)=0,"",INDEX(pl_duracao,G2239))</f>
        <v/>
      </c>
      <c r="L2239" s="39">
        <f>IF(ISNUMBER(C2239),YEAR(C2239),"")</f>
        <v/>
      </c>
      <c r="M2239" s="39">
        <f>IF(ISNUMBER(C2239),MONTH(C2239),"")</f>
        <v/>
      </c>
      <c r="N2239" s="23">
        <f>IF(L2239="","",IF(NOT(ISNUMBER(crono_ano)),"Informe o ano",IF(L2239&lt;crono_ano,"Antes do ano",IF(L2239&gt;crono_ano,"Depois do ano","No ano"))))</f>
        <v/>
      </c>
      <c r="O2239" s="39">
        <f>IF(F2239="","",IF(COUNTIF(F$7:F2239,F2239)=1,1,0))</f>
        <v/>
      </c>
      <c r="P2239" s="39">
        <f>IF(A2239&amp;B2239&amp;C2239="","",IF(AND(O2239=1,N(G2239)&gt;0),IF(INDEX(pl_ativa,MAX(1,N(G2239)))="Sim",1,0),0))</f>
        <v/>
      </c>
      <c r="Q2239" s="39">
        <f>IF(F2239="","",COUNTIFS(ex_chave_oc,F2239,ex_cancelada,"&lt;&gt;Sim"))</f>
        <v/>
      </c>
      <c r="R2239" s="51">
        <f>IF(P2239="","",IF(AND(P2239=1,N(Q2239)&gt;0),1,0))</f>
        <v/>
      </c>
      <c r="S2239" s="30">
        <f>IF(P2239="","",IF(F2239="","ERRO: data prevista ausente ou inválida",IF(O2239=0,"Duplicada: contada uma vez",IF(N(G2239)=0,"ERRO: tarefa fora do Plano Mestre",IF(P2239=0,"Tarefa retirada do plano: não conta","OK")))))</f>
        <v/>
      </c>
    </row>
    <row r="2240">
      <c r="A2240" s="29" t="n"/>
      <c r="B2240" s="25" t="n"/>
      <c r="C2240" s="49" t="n"/>
      <c r="D2240" s="29" t="n"/>
      <c r="E2240" s="23">
        <f>IF(OR(A2240="",B2240=""),"",A2240&amp;"|"&amp;B2240)</f>
        <v/>
      </c>
      <c r="F2240" s="30">
        <f>IF(OR(E2240="",NOT(ISNUMBER(C2240))),"",E2240&amp;"|"&amp;YEAR(C2240)&amp;"-"&amp;RIGHT("0"&amp;MONTH(C2240),2)&amp;"-"&amp;RIGHT("0"&amp;DAY(C2240),2))</f>
        <v/>
      </c>
      <c r="G2240" s="26">
        <f>IF(E2240="","",IFERROR(MATCH(E2240,pl_chave,0),0))</f>
        <v/>
      </c>
      <c r="H2240" s="23">
        <f>IF(G2240="","",IF(G2240=0,"Tarefa fora do plano",INDEX(pl_tag,G2240)))</f>
        <v/>
      </c>
      <c r="I2240" s="30">
        <f>IF(N(G2240)=0,"",INDEX(pl_atividade,G2240))</f>
        <v/>
      </c>
      <c r="J2240" s="50">
        <f>IF(N(G2240)=0,"",INDEX(pl_especialidade,G2240))</f>
        <v/>
      </c>
      <c r="K2240" s="28">
        <f>IF(N(G2240)=0,"",INDEX(pl_duracao,G2240))</f>
        <v/>
      </c>
      <c r="L2240" s="39">
        <f>IF(ISNUMBER(C2240),YEAR(C2240),"")</f>
        <v/>
      </c>
      <c r="M2240" s="39">
        <f>IF(ISNUMBER(C2240),MONTH(C2240),"")</f>
        <v/>
      </c>
      <c r="N2240" s="23">
        <f>IF(L2240="","",IF(NOT(ISNUMBER(crono_ano)),"Informe o ano",IF(L2240&lt;crono_ano,"Antes do ano",IF(L2240&gt;crono_ano,"Depois do ano","No ano"))))</f>
        <v/>
      </c>
      <c r="O2240" s="39">
        <f>IF(F2240="","",IF(COUNTIF(F$7:F2240,F2240)=1,1,0))</f>
        <v/>
      </c>
      <c r="P2240" s="39">
        <f>IF(A2240&amp;B2240&amp;C2240="","",IF(AND(O2240=1,N(G2240)&gt;0),IF(INDEX(pl_ativa,MAX(1,N(G2240)))="Sim",1,0),0))</f>
        <v/>
      </c>
      <c r="Q2240" s="39">
        <f>IF(F2240="","",COUNTIFS(ex_chave_oc,F2240,ex_cancelada,"&lt;&gt;Sim"))</f>
        <v/>
      </c>
      <c r="R2240" s="51">
        <f>IF(P2240="","",IF(AND(P2240=1,N(Q2240)&gt;0),1,0))</f>
        <v/>
      </c>
      <c r="S2240" s="30">
        <f>IF(P2240="","",IF(F2240="","ERRO: data prevista ausente ou inválida",IF(O2240=0,"Duplicada: contada uma vez",IF(N(G2240)=0,"ERRO: tarefa fora do Plano Mestre",IF(P2240=0,"Tarefa retirada do plano: não conta","OK")))))</f>
        <v/>
      </c>
    </row>
    <row r="2241">
      <c r="A2241" s="29" t="n"/>
      <c r="B2241" s="25" t="n"/>
      <c r="C2241" s="49" t="n"/>
      <c r="D2241" s="29" t="n"/>
      <c r="E2241" s="23">
        <f>IF(OR(A2241="",B2241=""),"",A2241&amp;"|"&amp;B2241)</f>
        <v/>
      </c>
      <c r="F2241" s="30">
        <f>IF(OR(E2241="",NOT(ISNUMBER(C2241))),"",E2241&amp;"|"&amp;YEAR(C2241)&amp;"-"&amp;RIGHT("0"&amp;MONTH(C2241),2)&amp;"-"&amp;RIGHT("0"&amp;DAY(C2241),2))</f>
        <v/>
      </c>
      <c r="G2241" s="26">
        <f>IF(E2241="","",IFERROR(MATCH(E2241,pl_chave,0),0))</f>
        <v/>
      </c>
      <c r="H2241" s="23">
        <f>IF(G2241="","",IF(G2241=0,"Tarefa fora do plano",INDEX(pl_tag,G2241)))</f>
        <v/>
      </c>
      <c r="I2241" s="30">
        <f>IF(N(G2241)=0,"",INDEX(pl_atividade,G2241))</f>
        <v/>
      </c>
      <c r="J2241" s="50">
        <f>IF(N(G2241)=0,"",INDEX(pl_especialidade,G2241))</f>
        <v/>
      </c>
      <c r="K2241" s="28">
        <f>IF(N(G2241)=0,"",INDEX(pl_duracao,G2241))</f>
        <v/>
      </c>
      <c r="L2241" s="39">
        <f>IF(ISNUMBER(C2241),YEAR(C2241),"")</f>
        <v/>
      </c>
      <c r="M2241" s="39">
        <f>IF(ISNUMBER(C2241),MONTH(C2241),"")</f>
        <v/>
      </c>
      <c r="N2241" s="23">
        <f>IF(L2241="","",IF(NOT(ISNUMBER(crono_ano)),"Informe o ano",IF(L2241&lt;crono_ano,"Antes do ano",IF(L2241&gt;crono_ano,"Depois do ano","No ano"))))</f>
        <v/>
      </c>
      <c r="O2241" s="39">
        <f>IF(F2241="","",IF(COUNTIF(F$7:F2241,F2241)=1,1,0))</f>
        <v/>
      </c>
      <c r="P2241" s="39">
        <f>IF(A2241&amp;B2241&amp;C2241="","",IF(AND(O2241=1,N(G2241)&gt;0),IF(INDEX(pl_ativa,MAX(1,N(G2241)))="Sim",1,0),0))</f>
        <v/>
      </c>
      <c r="Q2241" s="39">
        <f>IF(F2241="","",COUNTIFS(ex_chave_oc,F2241,ex_cancelada,"&lt;&gt;Sim"))</f>
        <v/>
      </c>
      <c r="R2241" s="51">
        <f>IF(P2241="","",IF(AND(P2241=1,N(Q2241)&gt;0),1,0))</f>
        <v/>
      </c>
      <c r="S2241" s="30">
        <f>IF(P2241="","",IF(F2241="","ERRO: data prevista ausente ou inválida",IF(O2241=0,"Duplicada: contada uma vez",IF(N(G2241)=0,"ERRO: tarefa fora do Plano Mestre",IF(P2241=0,"Tarefa retirada do plano: não conta","OK")))))</f>
        <v/>
      </c>
    </row>
    <row r="2242">
      <c r="A2242" s="29" t="n"/>
      <c r="B2242" s="25" t="n"/>
      <c r="C2242" s="49" t="n"/>
      <c r="D2242" s="29" t="n"/>
      <c r="E2242" s="23">
        <f>IF(OR(A2242="",B2242=""),"",A2242&amp;"|"&amp;B2242)</f>
        <v/>
      </c>
      <c r="F2242" s="30">
        <f>IF(OR(E2242="",NOT(ISNUMBER(C2242))),"",E2242&amp;"|"&amp;YEAR(C2242)&amp;"-"&amp;RIGHT("0"&amp;MONTH(C2242),2)&amp;"-"&amp;RIGHT("0"&amp;DAY(C2242),2))</f>
        <v/>
      </c>
      <c r="G2242" s="26">
        <f>IF(E2242="","",IFERROR(MATCH(E2242,pl_chave,0),0))</f>
        <v/>
      </c>
      <c r="H2242" s="23">
        <f>IF(G2242="","",IF(G2242=0,"Tarefa fora do plano",INDEX(pl_tag,G2242)))</f>
        <v/>
      </c>
      <c r="I2242" s="30">
        <f>IF(N(G2242)=0,"",INDEX(pl_atividade,G2242))</f>
        <v/>
      </c>
      <c r="J2242" s="50">
        <f>IF(N(G2242)=0,"",INDEX(pl_especialidade,G2242))</f>
        <v/>
      </c>
      <c r="K2242" s="28">
        <f>IF(N(G2242)=0,"",INDEX(pl_duracao,G2242))</f>
        <v/>
      </c>
      <c r="L2242" s="39">
        <f>IF(ISNUMBER(C2242),YEAR(C2242),"")</f>
        <v/>
      </c>
      <c r="M2242" s="39">
        <f>IF(ISNUMBER(C2242),MONTH(C2242),"")</f>
        <v/>
      </c>
      <c r="N2242" s="23">
        <f>IF(L2242="","",IF(NOT(ISNUMBER(crono_ano)),"Informe o ano",IF(L2242&lt;crono_ano,"Antes do ano",IF(L2242&gt;crono_ano,"Depois do ano","No ano"))))</f>
        <v/>
      </c>
      <c r="O2242" s="39">
        <f>IF(F2242="","",IF(COUNTIF(F$7:F2242,F2242)=1,1,0))</f>
        <v/>
      </c>
      <c r="P2242" s="39">
        <f>IF(A2242&amp;B2242&amp;C2242="","",IF(AND(O2242=1,N(G2242)&gt;0),IF(INDEX(pl_ativa,MAX(1,N(G2242)))="Sim",1,0),0))</f>
        <v/>
      </c>
      <c r="Q2242" s="39">
        <f>IF(F2242="","",COUNTIFS(ex_chave_oc,F2242,ex_cancelada,"&lt;&gt;Sim"))</f>
        <v/>
      </c>
      <c r="R2242" s="51">
        <f>IF(P2242="","",IF(AND(P2242=1,N(Q2242)&gt;0),1,0))</f>
        <v/>
      </c>
      <c r="S2242" s="30">
        <f>IF(P2242="","",IF(F2242="","ERRO: data prevista ausente ou inválida",IF(O2242=0,"Duplicada: contada uma vez",IF(N(G2242)=0,"ERRO: tarefa fora do Plano Mestre",IF(P2242=0,"Tarefa retirada do plano: não conta","OK")))))</f>
        <v/>
      </c>
    </row>
    <row r="2243">
      <c r="A2243" s="29" t="n"/>
      <c r="B2243" s="25" t="n"/>
      <c r="C2243" s="49" t="n"/>
      <c r="D2243" s="29" t="n"/>
      <c r="E2243" s="23">
        <f>IF(OR(A2243="",B2243=""),"",A2243&amp;"|"&amp;B2243)</f>
        <v/>
      </c>
      <c r="F2243" s="30">
        <f>IF(OR(E2243="",NOT(ISNUMBER(C2243))),"",E2243&amp;"|"&amp;YEAR(C2243)&amp;"-"&amp;RIGHT("0"&amp;MONTH(C2243),2)&amp;"-"&amp;RIGHT("0"&amp;DAY(C2243),2))</f>
        <v/>
      </c>
      <c r="G2243" s="26">
        <f>IF(E2243="","",IFERROR(MATCH(E2243,pl_chave,0),0))</f>
        <v/>
      </c>
      <c r="H2243" s="23">
        <f>IF(G2243="","",IF(G2243=0,"Tarefa fora do plano",INDEX(pl_tag,G2243)))</f>
        <v/>
      </c>
      <c r="I2243" s="30">
        <f>IF(N(G2243)=0,"",INDEX(pl_atividade,G2243))</f>
        <v/>
      </c>
      <c r="J2243" s="50">
        <f>IF(N(G2243)=0,"",INDEX(pl_especialidade,G2243))</f>
        <v/>
      </c>
      <c r="K2243" s="28">
        <f>IF(N(G2243)=0,"",INDEX(pl_duracao,G2243))</f>
        <v/>
      </c>
      <c r="L2243" s="39">
        <f>IF(ISNUMBER(C2243),YEAR(C2243),"")</f>
        <v/>
      </c>
      <c r="M2243" s="39">
        <f>IF(ISNUMBER(C2243),MONTH(C2243),"")</f>
        <v/>
      </c>
      <c r="N2243" s="23">
        <f>IF(L2243="","",IF(NOT(ISNUMBER(crono_ano)),"Informe o ano",IF(L2243&lt;crono_ano,"Antes do ano",IF(L2243&gt;crono_ano,"Depois do ano","No ano"))))</f>
        <v/>
      </c>
      <c r="O2243" s="39">
        <f>IF(F2243="","",IF(COUNTIF(F$7:F2243,F2243)=1,1,0))</f>
        <v/>
      </c>
      <c r="P2243" s="39">
        <f>IF(A2243&amp;B2243&amp;C2243="","",IF(AND(O2243=1,N(G2243)&gt;0),IF(INDEX(pl_ativa,MAX(1,N(G2243)))="Sim",1,0),0))</f>
        <v/>
      </c>
      <c r="Q2243" s="39">
        <f>IF(F2243="","",COUNTIFS(ex_chave_oc,F2243,ex_cancelada,"&lt;&gt;Sim"))</f>
        <v/>
      </c>
      <c r="R2243" s="51">
        <f>IF(P2243="","",IF(AND(P2243=1,N(Q2243)&gt;0),1,0))</f>
        <v/>
      </c>
      <c r="S2243" s="30">
        <f>IF(P2243="","",IF(F2243="","ERRO: data prevista ausente ou inválida",IF(O2243=0,"Duplicada: contada uma vez",IF(N(G2243)=0,"ERRO: tarefa fora do Plano Mestre",IF(P2243=0,"Tarefa retirada do plano: não conta","OK")))))</f>
        <v/>
      </c>
    </row>
    <row r="2244">
      <c r="A2244" s="29" t="n"/>
      <c r="B2244" s="25" t="n"/>
      <c r="C2244" s="49" t="n"/>
      <c r="D2244" s="29" t="n"/>
      <c r="E2244" s="23">
        <f>IF(OR(A2244="",B2244=""),"",A2244&amp;"|"&amp;B2244)</f>
        <v/>
      </c>
      <c r="F2244" s="30">
        <f>IF(OR(E2244="",NOT(ISNUMBER(C2244))),"",E2244&amp;"|"&amp;YEAR(C2244)&amp;"-"&amp;RIGHT("0"&amp;MONTH(C2244),2)&amp;"-"&amp;RIGHT("0"&amp;DAY(C2244),2))</f>
        <v/>
      </c>
      <c r="G2244" s="26">
        <f>IF(E2244="","",IFERROR(MATCH(E2244,pl_chave,0),0))</f>
        <v/>
      </c>
      <c r="H2244" s="23">
        <f>IF(G2244="","",IF(G2244=0,"Tarefa fora do plano",INDEX(pl_tag,G2244)))</f>
        <v/>
      </c>
      <c r="I2244" s="30">
        <f>IF(N(G2244)=0,"",INDEX(pl_atividade,G2244))</f>
        <v/>
      </c>
      <c r="J2244" s="50">
        <f>IF(N(G2244)=0,"",INDEX(pl_especialidade,G2244))</f>
        <v/>
      </c>
      <c r="K2244" s="28">
        <f>IF(N(G2244)=0,"",INDEX(pl_duracao,G2244))</f>
        <v/>
      </c>
      <c r="L2244" s="39">
        <f>IF(ISNUMBER(C2244),YEAR(C2244),"")</f>
        <v/>
      </c>
      <c r="M2244" s="39">
        <f>IF(ISNUMBER(C2244),MONTH(C2244),"")</f>
        <v/>
      </c>
      <c r="N2244" s="23">
        <f>IF(L2244="","",IF(NOT(ISNUMBER(crono_ano)),"Informe o ano",IF(L2244&lt;crono_ano,"Antes do ano",IF(L2244&gt;crono_ano,"Depois do ano","No ano"))))</f>
        <v/>
      </c>
      <c r="O2244" s="39">
        <f>IF(F2244="","",IF(COUNTIF(F$7:F2244,F2244)=1,1,0))</f>
        <v/>
      </c>
      <c r="P2244" s="39">
        <f>IF(A2244&amp;B2244&amp;C2244="","",IF(AND(O2244=1,N(G2244)&gt;0),IF(INDEX(pl_ativa,MAX(1,N(G2244)))="Sim",1,0),0))</f>
        <v/>
      </c>
      <c r="Q2244" s="39">
        <f>IF(F2244="","",COUNTIFS(ex_chave_oc,F2244,ex_cancelada,"&lt;&gt;Sim"))</f>
        <v/>
      </c>
      <c r="R2244" s="51">
        <f>IF(P2244="","",IF(AND(P2244=1,N(Q2244)&gt;0),1,0))</f>
        <v/>
      </c>
      <c r="S2244" s="30">
        <f>IF(P2244="","",IF(F2244="","ERRO: data prevista ausente ou inválida",IF(O2244=0,"Duplicada: contada uma vez",IF(N(G2244)=0,"ERRO: tarefa fora do Plano Mestre",IF(P2244=0,"Tarefa retirada do plano: não conta","OK")))))</f>
        <v/>
      </c>
    </row>
    <row r="2245">
      <c r="A2245" s="29" t="n"/>
      <c r="B2245" s="25" t="n"/>
      <c r="C2245" s="49" t="n"/>
      <c r="D2245" s="29" t="n"/>
      <c r="E2245" s="23">
        <f>IF(OR(A2245="",B2245=""),"",A2245&amp;"|"&amp;B2245)</f>
        <v/>
      </c>
      <c r="F2245" s="30">
        <f>IF(OR(E2245="",NOT(ISNUMBER(C2245))),"",E2245&amp;"|"&amp;YEAR(C2245)&amp;"-"&amp;RIGHT("0"&amp;MONTH(C2245),2)&amp;"-"&amp;RIGHT("0"&amp;DAY(C2245),2))</f>
        <v/>
      </c>
      <c r="G2245" s="26">
        <f>IF(E2245="","",IFERROR(MATCH(E2245,pl_chave,0),0))</f>
        <v/>
      </c>
      <c r="H2245" s="23">
        <f>IF(G2245="","",IF(G2245=0,"Tarefa fora do plano",INDEX(pl_tag,G2245)))</f>
        <v/>
      </c>
      <c r="I2245" s="30">
        <f>IF(N(G2245)=0,"",INDEX(pl_atividade,G2245))</f>
        <v/>
      </c>
      <c r="J2245" s="50">
        <f>IF(N(G2245)=0,"",INDEX(pl_especialidade,G2245))</f>
        <v/>
      </c>
      <c r="K2245" s="28">
        <f>IF(N(G2245)=0,"",INDEX(pl_duracao,G2245))</f>
        <v/>
      </c>
      <c r="L2245" s="39">
        <f>IF(ISNUMBER(C2245),YEAR(C2245),"")</f>
        <v/>
      </c>
      <c r="M2245" s="39">
        <f>IF(ISNUMBER(C2245),MONTH(C2245),"")</f>
        <v/>
      </c>
      <c r="N2245" s="23">
        <f>IF(L2245="","",IF(NOT(ISNUMBER(crono_ano)),"Informe o ano",IF(L2245&lt;crono_ano,"Antes do ano",IF(L2245&gt;crono_ano,"Depois do ano","No ano"))))</f>
        <v/>
      </c>
      <c r="O2245" s="39">
        <f>IF(F2245="","",IF(COUNTIF(F$7:F2245,F2245)=1,1,0))</f>
        <v/>
      </c>
      <c r="P2245" s="39">
        <f>IF(A2245&amp;B2245&amp;C2245="","",IF(AND(O2245=1,N(G2245)&gt;0),IF(INDEX(pl_ativa,MAX(1,N(G2245)))="Sim",1,0),0))</f>
        <v/>
      </c>
      <c r="Q2245" s="39">
        <f>IF(F2245="","",COUNTIFS(ex_chave_oc,F2245,ex_cancelada,"&lt;&gt;Sim"))</f>
        <v/>
      </c>
      <c r="R2245" s="51">
        <f>IF(P2245="","",IF(AND(P2245=1,N(Q2245)&gt;0),1,0))</f>
        <v/>
      </c>
      <c r="S2245" s="30">
        <f>IF(P2245="","",IF(F2245="","ERRO: data prevista ausente ou inválida",IF(O2245=0,"Duplicada: contada uma vez",IF(N(G2245)=0,"ERRO: tarefa fora do Plano Mestre",IF(P2245=0,"Tarefa retirada do plano: não conta","OK")))))</f>
        <v/>
      </c>
    </row>
    <row r="2246">
      <c r="A2246" s="29" t="n"/>
      <c r="B2246" s="25" t="n"/>
      <c r="C2246" s="49" t="n"/>
      <c r="D2246" s="29" t="n"/>
      <c r="E2246" s="23">
        <f>IF(OR(A2246="",B2246=""),"",A2246&amp;"|"&amp;B2246)</f>
        <v/>
      </c>
      <c r="F2246" s="30">
        <f>IF(OR(E2246="",NOT(ISNUMBER(C2246))),"",E2246&amp;"|"&amp;YEAR(C2246)&amp;"-"&amp;RIGHT("0"&amp;MONTH(C2246),2)&amp;"-"&amp;RIGHT("0"&amp;DAY(C2246),2))</f>
        <v/>
      </c>
      <c r="G2246" s="26">
        <f>IF(E2246="","",IFERROR(MATCH(E2246,pl_chave,0),0))</f>
        <v/>
      </c>
      <c r="H2246" s="23">
        <f>IF(G2246="","",IF(G2246=0,"Tarefa fora do plano",INDEX(pl_tag,G2246)))</f>
        <v/>
      </c>
      <c r="I2246" s="30">
        <f>IF(N(G2246)=0,"",INDEX(pl_atividade,G2246))</f>
        <v/>
      </c>
      <c r="J2246" s="50">
        <f>IF(N(G2246)=0,"",INDEX(pl_especialidade,G2246))</f>
        <v/>
      </c>
      <c r="K2246" s="28">
        <f>IF(N(G2246)=0,"",INDEX(pl_duracao,G2246))</f>
        <v/>
      </c>
      <c r="L2246" s="39">
        <f>IF(ISNUMBER(C2246),YEAR(C2246),"")</f>
        <v/>
      </c>
      <c r="M2246" s="39">
        <f>IF(ISNUMBER(C2246),MONTH(C2246),"")</f>
        <v/>
      </c>
      <c r="N2246" s="23">
        <f>IF(L2246="","",IF(NOT(ISNUMBER(crono_ano)),"Informe o ano",IF(L2246&lt;crono_ano,"Antes do ano",IF(L2246&gt;crono_ano,"Depois do ano","No ano"))))</f>
        <v/>
      </c>
      <c r="O2246" s="39">
        <f>IF(F2246="","",IF(COUNTIF(F$7:F2246,F2246)=1,1,0))</f>
        <v/>
      </c>
      <c r="P2246" s="39">
        <f>IF(A2246&amp;B2246&amp;C2246="","",IF(AND(O2246=1,N(G2246)&gt;0),IF(INDEX(pl_ativa,MAX(1,N(G2246)))="Sim",1,0),0))</f>
        <v/>
      </c>
      <c r="Q2246" s="39">
        <f>IF(F2246="","",COUNTIFS(ex_chave_oc,F2246,ex_cancelada,"&lt;&gt;Sim"))</f>
        <v/>
      </c>
      <c r="R2246" s="51">
        <f>IF(P2246="","",IF(AND(P2246=1,N(Q2246)&gt;0),1,0))</f>
        <v/>
      </c>
      <c r="S2246" s="30">
        <f>IF(P2246="","",IF(F2246="","ERRO: data prevista ausente ou inválida",IF(O2246=0,"Duplicada: contada uma vez",IF(N(G2246)=0,"ERRO: tarefa fora do Plano Mestre",IF(P2246=0,"Tarefa retirada do plano: não conta","OK")))))</f>
        <v/>
      </c>
    </row>
    <row r="2247">
      <c r="A2247" s="29" t="n"/>
      <c r="B2247" s="25" t="n"/>
      <c r="C2247" s="49" t="n"/>
      <c r="D2247" s="29" t="n"/>
      <c r="E2247" s="23">
        <f>IF(OR(A2247="",B2247=""),"",A2247&amp;"|"&amp;B2247)</f>
        <v/>
      </c>
      <c r="F2247" s="30">
        <f>IF(OR(E2247="",NOT(ISNUMBER(C2247))),"",E2247&amp;"|"&amp;YEAR(C2247)&amp;"-"&amp;RIGHT("0"&amp;MONTH(C2247),2)&amp;"-"&amp;RIGHT("0"&amp;DAY(C2247),2))</f>
        <v/>
      </c>
      <c r="G2247" s="26">
        <f>IF(E2247="","",IFERROR(MATCH(E2247,pl_chave,0),0))</f>
        <v/>
      </c>
      <c r="H2247" s="23">
        <f>IF(G2247="","",IF(G2247=0,"Tarefa fora do plano",INDEX(pl_tag,G2247)))</f>
        <v/>
      </c>
      <c r="I2247" s="30">
        <f>IF(N(G2247)=0,"",INDEX(pl_atividade,G2247))</f>
        <v/>
      </c>
      <c r="J2247" s="50">
        <f>IF(N(G2247)=0,"",INDEX(pl_especialidade,G2247))</f>
        <v/>
      </c>
      <c r="K2247" s="28">
        <f>IF(N(G2247)=0,"",INDEX(pl_duracao,G2247))</f>
        <v/>
      </c>
      <c r="L2247" s="39">
        <f>IF(ISNUMBER(C2247),YEAR(C2247),"")</f>
        <v/>
      </c>
      <c r="M2247" s="39">
        <f>IF(ISNUMBER(C2247),MONTH(C2247),"")</f>
        <v/>
      </c>
      <c r="N2247" s="23">
        <f>IF(L2247="","",IF(NOT(ISNUMBER(crono_ano)),"Informe o ano",IF(L2247&lt;crono_ano,"Antes do ano",IF(L2247&gt;crono_ano,"Depois do ano","No ano"))))</f>
        <v/>
      </c>
      <c r="O2247" s="39">
        <f>IF(F2247="","",IF(COUNTIF(F$7:F2247,F2247)=1,1,0))</f>
        <v/>
      </c>
      <c r="P2247" s="39">
        <f>IF(A2247&amp;B2247&amp;C2247="","",IF(AND(O2247=1,N(G2247)&gt;0),IF(INDEX(pl_ativa,MAX(1,N(G2247)))="Sim",1,0),0))</f>
        <v/>
      </c>
      <c r="Q2247" s="39">
        <f>IF(F2247="","",COUNTIFS(ex_chave_oc,F2247,ex_cancelada,"&lt;&gt;Sim"))</f>
        <v/>
      </c>
      <c r="R2247" s="51">
        <f>IF(P2247="","",IF(AND(P2247=1,N(Q2247)&gt;0),1,0))</f>
        <v/>
      </c>
      <c r="S2247" s="30">
        <f>IF(P2247="","",IF(F2247="","ERRO: data prevista ausente ou inválida",IF(O2247=0,"Duplicada: contada uma vez",IF(N(G2247)=0,"ERRO: tarefa fora do Plano Mestre",IF(P2247=0,"Tarefa retirada do plano: não conta","OK")))))</f>
        <v/>
      </c>
    </row>
    <row r="2248">
      <c r="A2248" s="29" t="n"/>
      <c r="B2248" s="25" t="n"/>
      <c r="C2248" s="49" t="n"/>
      <c r="D2248" s="29" t="n"/>
      <c r="E2248" s="23">
        <f>IF(OR(A2248="",B2248=""),"",A2248&amp;"|"&amp;B2248)</f>
        <v/>
      </c>
      <c r="F2248" s="30">
        <f>IF(OR(E2248="",NOT(ISNUMBER(C2248))),"",E2248&amp;"|"&amp;YEAR(C2248)&amp;"-"&amp;RIGHT("0"&amp;MONTH(C2248),2)&amp;"-"&amp;RIGHT("0"&amp;DAY(C2248),2))</f>
        <v/>
      </c>
      <c r="G2248" s="26">
        <f>IF(E2248="","",IFERROR(MATCH(E2248,pl_chave,0),0))</f>
        <v/>
      </c>
      <c r="H2248" s="23">
        <f>IF(G2248="","",IF(G2248=0,"Tarefa fora do plano",INDEX(pl_tag,G2248)))</f>
        <v/>
      </c>
      <c r="I2248" s="30">
        <f>IF(N(G2248)=0,"",INDEX(pl_atividade,G2248))</f>
        <v/>
      </c>
      <c r="J2248" s="50">
        <f>IF(N(G2248)=0,"",INDEX(pl_especialidade,G2248))</f>
        <v/>
      </c>
      <c r="K2248" s="28">
        <f>IF(N(G2248)=0,"",INDEX(pl_duracao,G2248))</f>
        <v/>
      </c>
      <c r="L2248" s="39">
        <f>IF(ISNUMBER(C2248),YEAR(C2248),"")</f>
        <v/>
      </c>
      <c r="M2248" s="39">
        <f>IF(ISNUMBER(C2248),MONTH(C2248),"")</f>
        <v/>
      </c>
      <c r="N2248" s="23">
        <f>IF(L2248="","",IF(NOT(ISNUMBER(crono_ano)),"Informe o ano",IF(L2248&lt;crono_ano,"Antes do ano",IF(L2248&gt;crono_ano,"Depois do ano","No ano"))))</f>
        <v/>
      </c>
      <c r="O2248" s="39">
        <f>IF(F2248="","",IF(COUNTIF(F$7:F2248,F2248)=1,1,0))</f>
        <v/>
      </c>
      <c r="P2248" s="39">
        <f>IF(A2248&amp;B2248&amp;C2248="","",IF(AND(O2248=1,N(G2248)&gt;0),IF(INDEX(pl_ativa,MAX(1,N(G2248)))="Sim",1,0),0))</f>
        <v/>
      </c>
      <c r="Q2248" s="39">
        <f>IF(F2248="","",COUNTIFS(ex_chave_oc,F2248,ex_cancelada,"&lt;&gt;Sim"))</f>
        <v/>
      </c>
      <c r="R2248" s="51">
        <f>IF(P2248="","",IF(AND(P2248=1,N(Q2248)&gt;0),1,0))</f>
        <v/>
      </c>
      <c r="S2248" s="30">
        <f>IF(P2248="","",IF(F2248="","ERRO: data prevista ausente ou inválida",IF(O2248=0,"Duplicada: contada uma vez",IF(N(G2248)=0,"ERRO: tarefa fora do Plano Mestre",IF(P2248=0,"Tarefa retirada do plano: não conta","OK")))))</f>
        <v/>
      </c>
    </row>
    <row r="2249">
      <c r="A2249" s="29" t="n"/>
      <c r="B2249" s="25" t="n"/>
      <c r="C2249" s="49" t="n"/>
      <c r="D2249" s="29" t="n"/>
      <c r="E2249" s="23">
        <f>IF(OR(A2249="",B2249=""),"",A2249&amp;"|"&amp;B2249)</f>
        <v/>
      </c>
      <c r="F2249" s="30">
        <f>IF(OR(E2249="",NOT(ISNUMBER(C2249))),"",E2249&amp;"|"&amp;YEAR(C2249)&amp;"-"&amp;RIGHT("0"&amp;MONTH(C2249),2)&amp;"-"&amp;RIGHT("0"&amp;DAY(C2249),2))</f>
        <v/>
      </c>
      <c r="G2249" s="26">
        <f>IF(E2249="","",IFERROR(MATCH(E2249,pl_chave,0),0))</f>
        <v/>
      </c>
      <c r="H2249" s="23">
        <f>IF(G2249="","",IF(G2249=0,"Tarefa fora do plano",INDEX(pl_tag,G2249)))</f>
        <v/>
      </c>
      <c r="I2249" s="30">
        <f>IF(N(G2249)=0,"",INDEX(pl_atividade,G2249))</f>
        <v/>
      </c>
      <c r="J2249" s="50">
        <f>IF(N(G2249)=0,"",INDEX(pl_especialidade,G2249))</f>
        <v/>
      </c>
      <c r="K2249" s="28">
        <f>IF(N(G2249)=0,"",INDEX(pl_duracao,G2249))</f>
        <v/>
      </c>
      <c r="L2249" s="39">
        <f>IF(ISNUMBER(C2249),YEAR(C2249),"")</f>
        <v/>
      </c>
      <c r="M2249" s="39">
        <f>IF(ISNUMBER(C2249),MONTH(C2249),"")</f>
        <v/>
      </c>
      <c r="N2249" s="23">
        <f>IF(L2249="","",IF(NOT(ISNUMBER(crono_ano)),"Informe o ano",IF(L2249&lt;crono_ano,"Antes do ano",IF(L2249&gt;crono_ano,"Depois do ano","No ano"))))</f>
        <v/>
      </c>
      <c r="O2249" s="39">
        <f>IF(F2249="","",IF(COUNTIF(F$7:F2249,F2249)=1,1,0))</f>
        <v/>
      </c>
      <c r="P2249" s="39">
        <f>IF(A2249&amp;B2249&amp;C2249="","",IF(AND(O2249=1,N(G2249)&gt;0),IF(INDEX(pl_ativa,MAX(1,N(G2249)))="Sim",1,0),0))</f>
        <v/>
      </c>
      <c r="Q2249" s="39">
        <f>IF(F2249="","",COUNTIFS(ex_chave_oc,F2249,ex_cancelada,"&lt;&gt;Sim"))</f>
        <v/>
      </c>
      <c r="R2249" s="51">
        <f>IF(P2249="","",IF(AND(P2249=1,N(Q2249)&gt;0),1,0))</f>
        <v/>
      </c>
      <c r="S2249" s="30">
        <f>IF(P2249="","",IF(F2249="","ERRO: data prevista ausente ou inválida",IF(O2249=0,"Duplicada: contada uma vez",IF(N(G2249)=0,"ERRO: tarefa fora do Plano Mestre",IF(P2249=0,"Tarefa retirada do plano: não conta","OK")))))</f>
        <v/>
      </c>
    </row>
    <row r="2250">
      <c r="A2250" s="29" t="n"/>
      <c r="B2250" s="25" t="n"/>
      <c r="C2250" s="49" t="n"/>
      <c r="D2250" s="29" t="n"/>
      <c r="E2250" s="23">
        <f>IF(OR(A2250="",B2250=""),"",A2250&amp;"|"&amp;B2250)</f>
        <v/>
      </c>
      <c r="F2250" s="30">
        <f>IF(OR(E2250="",NOT(ISNUMBER(C2250))),"",E2250&amp;"|"&amp;YEAR(C2250)&amp;"-"&amp;RIGHT("0"&amp;MONTH(C2250),2)&amp;"-"&amp;RIGHT("0"&amp;DAY(C2250),2))</f>
        <v/>
      </c>
      <c r="G2250" s="26">
        <f>IF(E2250="","",IFERROR(MATCH(E2250,pl_chave,0),0))</f>
        <v/>
      </c>
      <c r="H2250" s="23">
        <f>IF(G2250="","",IF(G2250=0,"Tarefa fora do plano",INDEX(pl_tag,G2250)))</f>
        <v/>
      </c>
      <c r="I2250" s="30">
        <f>IF(N(G2250)=0,"",INDEX(pl_atividade,G2250))</f>
        <v/>
      </c>
      <c r="J2250" s="50">
        <f>IF(N(G2250)=0,"",INDEX(pl_especialidade,G2250))</f>
        <v/>
      </c>
      <c r="K2250" s="28">
        <f>IF(N(G2250)=0,"",INDEX(pl_duracao,G2250))</f>
        <v/>
      </c>
      <c r="L2250" s="39">
        <f>IF(ISNUMBER(C2250),YEAR(C2250),"")</f>
        <v/>
      </c>
      <c r="M2250" s="39">
        <f>IF(ISNUMBER(C2250),MONTH(C2250),"")</f>
        <v/>
      </c>
      <c r="N2250" s="23">
        <f>IF(L2250="","",IF(NOT(ISNUMBER(crono_ano)),"Informe o ano",IF(L2250&lt;crono_ano,"Antes do ano",IF(L2250&gt;crono_ano,"Depois do ano","No ano"))))</f>
        <v/>
      </c>
      <c r="O2250" s="39">
        <f>IF(F2250="","",IF(COUNTIF(F$7:F2250,F2250)=1,1,0))</f>
        <v/>
      </c>
      <c r="P2250" s="39">
        <f>IF(A2250&amp;B2250&amp;C2250="","",IF(AND(O2250=1,N(G2250)&gt;0),IF(INDEX(pl_ativa,MAX(1,N(G2250)))="Sim",1,0),0))</f>
        <v/>
      </c>
      <c r="Q2250" s="39">
        <f>IF(F2250="","",COUNTIFS(ex_chave_oc,F2250,ex_cancelada,"&lt;&gt;Sim"))</f>
        <v/>
      </c>
      <c r="R2250" s="51">
        <f>IF(P2250="","",IF(AND(P2250=1,N(Q2250)&gt;0),1,0))</f>
        <v/>
      </c>
      <c r="S2250" s="30">
        <f>IF(P2250="","",IF(F2250="","ERRO: data prevista ausente ou inválida",IF(O2250=0,"Duplicada: contada uma vez",IF(N(G2250)=0,"ERRO: tarefa fora do Plano Mestre",IF(P2250=0,"Tarefa retirada do plano: não conta","OK")))))</f>
        <v/>
      </c>
    </row>
    <row r="2251">
      <c r="A2251" s="29" t="n"/>
      <c r="B2251" s="25" t="n"/>
      <c r="C2251" s="49" t="n"/>
      <c r="D2251" s="29" t="n"/>
      <c r="E2251" s="23">
        <f>IF(OR(A2251="",B2251=""),"",A2251&amp;"|"&amp;B2251)</f>
        <v/>
      </c>
      <c r="F2251" s="30">
        <f>IF(OR(E2251="",NOT(ISNUMBER(C2251))),"",E2251&amp;"|"&amp;YEAR(C2251)&amp;"-"&amp;RIGHT("0"&amp;MONTH(C2251),2)&amp;"-"&amp;RIGHT("0"&amp;DAY(C2251),2))</f>
        <v/>
      </c>
      <c r="G2251" s="26">
        <f>IF(E2251="","",IFERROR(MATCH(E2251,pl_chave,0),0))</f>
        <v/>
      </c>
      <c r="H2251" s="23">
        <f>IF(G2251="","",IF(G2251=0,"Tarefa fora do plano",INDEX(pl_tag,G2251)))</f>
        <v/>
      </c>
      <c r="I2251" s="30">
        <f>IF(N(G2251)=0,"",INDEX(pl_atividade,G2251))</f>
        <v/>
      </c>
      <c r="J2251" s="50">
        <f>IF(N(G2251)=0,"",INDEX(pl_especialidade,G2251))</f>
        <v/>
      </c>
      <c r="K2251" s="28">
        <f>IF(N(G2251)=0,"",INDEX(pl_duracao,G2251))</f>
        <v/>
      </c>
      <c r="L2251" s="39">
        <f>IF(ISNUMBER(C2251),YEAR(C2251),"")</f>
        <v/>
      </c>
      <c r="M2251" s="39">
        <f>IF(ISNUMBER(C2251),MONTH(C2251),"")</f>
        <v/>
      </c>
      <c r="N2251" s="23">
        <f>IF(L2251="","",IF(NOT(ISNUMBER(crono_ano)),"Informe o ano",IF(L2251&lt;crono_ano,"Antes do ano",IF(L2251&gt;crono_ano,"Depois do ano","No ano"))))</f>
        <v/>
      </c>
      <c r="O2251" s="39">
        <f>IF(F2251="","",IF(COUNTIF(F$7:F2251,F2251)=1,1,0))</f>
        <v/>
      </c>
      <c r="P2251" s="39">
        <f>IF(A2251&amp;B2251&amp;C2251="","",IF(AND(O2251=1,N(G2251)&gt;0),IF(INDEX(pl_ativa,MAX(1,N(G2251)))="Sim",1,0),0))</f>
        <v/>
      </c>
      <c r="Q2251" s="39">
        <f>IF(F2251="","",COUNTIFS(ex_chave_oc,F2251,ex_cancelada,"&lt;&gt;Sim"))</f>
        <v/>
      </c>
      <c r="R2251" s="51">
        <f>IF(P2251="","",IF(AND(P2251=1,N(Q2251)&gt;0),1,0))</f>
        <v/>
      </c>
      <c r="S2251" s="30">
        <f>IF(P2251="","",IF(F2251="","ERRO: data prevista ausente ou inválida",IF(O2251=0,"Duplicada: contada uma vez",IF(N(G2251)=0,"ERRO: tarefa fora do Plano Mestre",IF(P2251=0,"Tarefa retirada do plano: não conta","OK")))))</f>
        <v/>
      </c>
    </row>
    <row r="2252">
      <c r="A2252" s="29" t="n"/>
      <c r="B2252" s="25" t="n"/>
      <c r="C2252" s="49" t="n"/>
      <c r="D2252" s="29" t="n"/>
      <c r="E2252" s="23">
        <f>IF(OR(A2252="",B2252=""),"",A2252&amp;"|"&amp;B2252)</f>
        <v/>
      </c>
      <c r="F2252" s="30">
        <f>IF(OR(E2252="",NOT(ISNUMBER(C2252))),"",E2252&amp;"|"&amp;YEAR(C2252)&amp;"-"&amp;RIGHT("0"&amp;MONTH(C2252),2)&amp;"-"&amp;RIGHT("0"&amp;DAY(C2252),2))</f>
        <v/>
      </c>
      <c r="G2252" s="26">
        <f>IF(E2252="","",IFERROR(MATCH(E2252,pl_chave,0),0))</f>
        <v/>
      </c>
      <c r="H2252" s="23">
        <f>IF(G2252="","",IF(G2252=0,"Tarefa fora do plano",INDEX(pl_tag,G2252)))</f>
        <v/>
      </c>
      <c r="I2252" s="30">
        <f>IF(N(G2252)=0,"",INDEX(pl_atividade,G2252))</f>
        <v/>
      </c>
      <c r="J2252" s="50">
        <f>IF(N(G2252)=0,"",INDEX(pl_especialidade,G2252))</f>
        <v/>
      </c>
      <c r="K2252" s="28">
        <f>IF(N(G2252)=0,"",INDEX(pl_duracao,G2252))</f>
        <v/>
      </c>
      <c r="L2252" s="39">
        <f>IF(ISNUMBER(C2252),YEAR(C2252),"")</f>
        <v/>
      </c>
      <c r="M2252" s="39">
        <f>IF(ISNUMBER(C2252),MONTH(C2252),"")</f>
        <v/>
      </c>
      <c r="N2252" s="23">
        <f>IF(L2252="","",IF(NOT(ISNUMBER(crono_ano)),"Informe o ano",IF(L2252&lt;crono_ano,"Antes do ano",IF(L2252&gt;crono_ano,"Depois do ano","No ano"))))</f>
        <v/>
      </c>
      <c r="O2252" s="39">
        <f>IF(F2252="","",IF(COUNTIF(F$7:F2252,F2252)=1,1,0))</f>
        <v/>
      </c>
      <c r="P2252" s="39">
        <f>IF(A2252&amp;B2252&amp;C2252="","",IF(AND(O2252=1,N(G2252)&gt;0),IF(INDEX(pl_ativa,MAX(1,N(G2252)))="Sim",1,0),0))</f>
        <v/>
      </c>
      <c r="Q2252" s="39">
        <f>IF(F2252="","",COUNTIFS(ex_chave_oc,F2252,ex_cancelada,"&lt;&gt;Sim"))</f>
        <v/>
      </c>
      <c r="R2252" s="51">
        <f>IF(P2252="","",IF(AND(P2252=1,N(Q2252)&gt;0),1,0))</f>
        <v/>
      </c>
      <c r="S2252" s="30">
        <f>IF(P2252="","",IF(F2252="","ERRO: data prevista ausente ou inválida",IF(O2252=0,"Duplicada: contada uma vez",IF(N(G2252)=0,"ERRO: tarefa fora do Plano Mestre",IF(P2252=0,"Tarefa retirada do plano: não conta","OK")))))</f>
        <v/>
      </c>
    </row>
    <row r="2253">
      <c r="A2253" s="29" t="n"/>
      <c r="B2253" s="25" t="n"/>
      <c r="C2253" s="49" t="n"/>
      <c r="D2253" s="29" t="n"/>
      <c r="E2253" s="23">
        <f>IF(OR(A2253="",B2253=""),"",A2253&amp;"|"&amp;B2253)</f>
        <v/>
      </c>
      <c r="F2253" s="30">
        <f>IF(OR(E2253="",NOT(ISNUMBER(C2253))),"",E2253&amp;"|"&amp;YEAR(C2253)&amp;"-"&amp;RIGHT("0"&amp;MONTH(C2253),2)&amp;"-"&amp;RIGHT("0"&amp;DAY(C2253),2))</f>
        <v/>
      </c>
      <c r="G2253" s="26">
        <f>IF(E2253="","",IFERROR(MATCH(E2253,pl_chave,0),0))</f>
        <v/>
      </c>
      <c r="H2253" s="23">
        <f>IF(G2253="","",IF(G2253=0,"Tarefa fora do plano",INDEX(pl_tag,G2253)))</f>
        <v/>
      </c>
      <c r="I2253" s="30">
        <f>IF(N(G2253)=0,"",INDEX(pl_atividade,G2253))</f>
        <v/>
      </c>
      <c r="J2253" s="50">
        <f>IF(N(G2253)=0,"",INDEX(pl_especialidade,G2253))</f>
        <v/>
      </c>
      <c r="K2253" s="28">
        <f>IF(N(G2253)=0,"",INDEX(pl_duracao,G2253))</f>
        <v/>
      </c>
      <c r="L2253" s="39">
        <f>IF(ISNUMBER(C2253),YEAR(C2253),"")</f>
        <v/>
      </c>
      <c r="M2253" s="39">
        <f>IF(ISNUMBER(C2253),MONTH(C2253),"")</f>
        <v/>
      </c>
      <c r="N2253" s="23">
        <f>IF(L2253="","",IF(NOT(ISNUMBER(crono_ano)),"Informe o ano",IF(L2253&lt;crono_ano,"Antes do ano",IF(L2253&gt;crono_ano,"Depois do ano","No ano"))))</f>
        <v/>
      </c>
      <c r="O2253" s="39">
        <f>IF(F2253="","",IF(COUNTIF(F$7:F2253,F2253)=1,1,0))</f>
        <v/>
      </c>
      <c r="P2253" s="39">
        <f>IF(A2253&amp;B2253&amp;C2253="","",IF(AND(O2253=1,N(G2253)&gt;0),IF(INDEX(pl_ativa,MAX(1,N(G2253)))="Sim",1,0),0))</f>
        <v/>
      </c>
      <c r="Q2253" s="39">
        <f>IF(F2253="","",COUNTIFS(ex_chave_oc,F2253,ex_cancelada,"&lt;&gt;Sim"))</f>
        <v/>
      </c>
      <c r="R2253" s="51">
        <f>IF(P2253="","",IF(AND(P2253=1,N(Q2253)&gt;0),1,0))</f>
        <v/>
      </c>
      <c r="S2253" s="30">
        <f>IF(P2253="","",IF(F2253="","ERRO: data prevista ausente ou inválida",IF(O2253=0,"Duplicada: contada uma vez",IF(N(G2253)=0,"ERRO: tarefa fora do Plano Mestre",IF(P2253=0,"Tarefa retirada do plano: não conta","OK")))))</f>
        <v/>
      </c>
    </row>
    <row r="2254">
      <c r="A2254" s="29" t="n"/>
      <c r="B2254" s="25" t="n"/>
      <c r="C2254" s="49" t="n"/>
      <c r="D2254" s="29" t="n"/>
      <c r="E2254" s="23">
        <f>IF(OR(A2254="",B2254=""),"",A2254&amp;"|"&amp;B2254)</f>
        <v/>
      </c>
      <c r="F2254" s="30">
        <f>IF(OR(E2254="",NOT(ISNUMBER(C2254))),"",E2254&amp;"|"&amp;YEAR(C2254)&amp;"-"&amp;RIGHT("0"&amp;MONTH(C2254),2)&amp;"-"&amp;RIGHT("0"&amp;DAY(C2254),2))</f>
        <v/>
      </c>
      <c r="G2254" s="26">
        <f>IF(E2254="","",IFERROR(MATCH(E2254,pl_chave,0),0))</f>
        <v/>
      </c>
      <c r="H2254" s="23">
        <f>IF(G2254="","",IF(G2254=0,"Tarefa fora do plano",INDEX(pl_tag,G2254)))</f>
        <v/>
      </c>
      <c r="I2254" s="30">
        <f>IF(N(G2254)=0,"",INDEX(pl_atividade,G2254))</f>
        <v/>
      </c>
      <c r="J2254" s="50">
        <f>IF(N(G2254)=0,"",INDEX(pl_especialidade,G2254))</f>
        <v/>
      </c>
      <c r="K2254" s="28">
        <f>IF(N(G2254)=0,"",INDEX(pl_duracao,G2254))</f>
        <v/>
      </c>
      <c r="L2254" s="39">
        <f>IF(ISNUMBER(C2254),YEAR(C2254),"")</f>
        <v/>
      </c>
      <c r="M2254" s="39">
        <f>IF(ISNUMBER(C2254),MONTH(C2254),"")</f>
        <v/>
      </c>
      <c r="N2254" s="23">
        <f>IF(L2254="","",IF(NOT(ISNUMBER(crono_ano)),"Informe o ano",IF(L2254&lt;crono_ano,"Antes do ano",IF(L2254&gt;crono_ano,"Depois do ano","No ano"))))</f>
        <v/>
      </c>
      <c r="O2254" s="39">
        <f>IF(F2254="","",IF(COUNTIF(F$7:F2254,F2254)=1,1,0))</f>
        <v/>
      </c>
      <c r="P2254" s="39">
        <f>IF(A2254&amp;B2254&amp;C2254="","",IF(AND(O2254=1,N(G2254)&gt;0),IF(INDEX(pl_ativa,MAX(1,N(G2254)))="Sim",1,0),0))</f>
        <v/>
      </c>
      <c r="Q2254" s="39">
        <f>IF(F2254="","",COUNTIFS(ex_chave_oc,F2254,ex_cancelada,"&lt;&gt;Sim"))</f>
        <v/>
      </c>
      <c r="R2254" s="51">
        <f>IF(P2254="","",IF(AND(P2254=1,N(Q2254)&gt;0),1,0))</f>
        <v/>
      </c>
      <c r="S2254" s="30">
        <f>IF(P2254="","",IF(F2254="","ERRO: data prevista ausente ou inválida",IF(O2254=0,"Duplicada: contada uma vez",IF(N(G2254)=0,"ERRO: tarefa fora do Plano Mestre",IF(P2254=0,"Tarefa retirada do plano: não conta","OK")))))</f>
        <v/>
      </c>
    </row>
    <row r="2255">
      <c r="A2255" s="29" t="n"/>
      <c r="B2255" s="25" t="n"/>
      <c r="C2255" s="49" t="n"/>
      <c r="D2255" s="29" t="n"/>
      <c r="E2255" s="23">
        <f>IF(OR(A2255="",B2255=""),"",A2255&amp;"|"&amp;B2255)</f>
        <v/>
      </c>
      <c r="F2255" s="30">
        <f>IF(OR(E2255="",NOT(ISNUMBER(C2255))),"",E2255&amp;"|"&amp;YEAR(C2255)&amp;"-"&amp;RIGHT("0"&amp;MONTH(C2255),2)&amp;"-"&amp;RIGHT("0"&amp;DAY(C2255),2))</f>
        <v/>
      </c>
      <c r="G2255" s="26">
        <f>IF(E2255="","",IFERROR(MATCH(E2255,pl_chave,0),0))</f>
        <v/>
      </c>
      <c r="H2255" s="23">
        <f>IF(G2255="","",IF(G2255=0,"Tarefa fora do plano",INDEX(pl_tag,G2255)))</f>
        <v/>
      </c>
      <c r="I2255" s="30">
        <f>IF(N(G2255)=0,"",INDEX(pl_atividade,G2255))</f>
        <v/>
      </c>
      <c r="J2255" s="50">
        <f>IF(N(G2255)=0,"",INDEX(pl_especialidade,G2255))</f>
        <v/>
      </c>
      <c r="K2255" s="28">
        <f>IF(N(G2255)=0,"",INDEX(pl_duracao,G2255))</f>
        <v/>
      </c>
      <c r="L2255" s="39">
        <f>IF(ISNUMBER(C2255),YEAR(C2255),"")</f>
        <v/>
      </c>
      <c r="M2255" s="39">
        <f>IF(ISNUMBER(C2255),MONTH(C2255),"")</f>
        <v/>
      </c>
      <c r="N2255" s="23">
        <f>IF(L2255="","",IF(NOT(ISNUMBER(crono_ano)),"Informe o ano",IF(L2255&lt;crono_ano,"Antes do ano",IF(L2255&gt;crono_ano,"Depois do ano","No ano"))))</f>
        <v/>
      </c>
      <c r="O2255" s="39">
        <f>IF(F2255="","",IF(COUNTIF(F$7:F2255,F2255)=1,1,0))</f>
        <v/>
      </c>
      <c r="P2255" s="39">
        <f>IF(A2255&amp;B2255&amp;C2255="","",IF(AND(O2255=1,N(G2255)&gt;0),IF(INDEX(pl_ativa,MAX(1,N(G2255)))="Sim",1,0),0))</f>
        <v/>
      </c>
      <c r="Q2255" s="39">
        <f>IF(F2255="","",COUNTIFS(ex_chave_oc,F2255,ex_cancelada,"&lt;&gt;Sim"))</f>
        <v/>
      </c>
      <c r="R2255" s="51">
        <f>IF(P2255="","",IF(AND(P2255=1,N(Q2255)&gt;0),1,0))</f>
        <v/>
      </c>
      <c r="S2255" s="30">
        <f>IF(P2255="","",IF(F2255="","ERRO: data prevista ausente ou inválida",IF(O2255=0,"Duplicada: contada uma vez",IF(N(G2255)=0,"ERRO: tarefa fora do Plano Mestre",IF(P2255=0,"Tarefa retirada do plano: não conta","OK")))))</f>
        <v/>
      </c>
    </row>
    <row r="2256">
      <c r="A2256" s="29" t="n"/>
      <c r="B2256" s="25" t="n"/>
      <c r="C2256" s="49" t="n"/>
      <c r="D2256" s="29" t="n"/>
      <c r="E2256" s="23">
        <f>IF(OR(A2256="",B2256=""),"",A2256&amp;"|"&amp;B2256)</f>
        <v/>
      </c>
      <c r="F2256" s="30">
        <f>IF(OR(E2256="",NOT(ISNUMBER(C2256))),"",E2256&amp;"|"&amp;YEAR(C2256)&amp;"-"&amp;RIGHT("0"&amp;MONTH(C2256),2)&amp;"-"&amp;RIGHT("0"&amp;DAY(C2256),2))</f>
        <v/>
      </c>
      <c r="G2256" s="26">
        <f>IF(E2256="","",IFERROR(MATCH(E2256,pl_chave,0),0))</f>
        <v/>
      </c>
      <c r="H2256" s="23">
        <f>IF(G2256="","",IF(G2256=0,"Tarefa fora do plano",INDEX(pl_tag,G2256)))</f>
        <v/>
      </c>
      <c r="I2256" s="30">
        <f>IF(N(G2256)=0,"",INDEX(pl_atividade,G2256))</f>
        <v/>
      </c>
      <c r="J2256" s="50">
        <f>IF(N(G2256)=0,"",INDEX(pl_especialidade,G2256))</f>
        <v/>
      </c>
      <c r="K2256" s="28">
        <f>IF(N(G2256)=0,"",INDEX(pl_duracao,G2256))</f>
        <v/>
      </c>
      <c r="L2256" s="39">
        <f>IF(ISNUMBER(C2256),YEAR(C2256),"")</f>
        <v/>
      </c>
      <c r="M2256" s="39">
        <f>IF(ISNUMBER(C2256),MONTH(C2256),"")</f>
        <v/>
      </c>
      <c r="N2256" s="23">
        <f>IF(L2256="","",IF(NOT(ISNUMBER(crono_ano)),"Informe o ano",IF(L2256&lt;crono_ano,"Antes do ano",IF(L2256&gt;crono_ano,"Depois do ano","No ano"))))</f>
        <v/>
      </c>
      <c r="O2256" s="39">
        <f>IF(F2256="","",IF(COUNTIF(F$7:F2256,F2256)=1,1,0))</f>
        <v/>
      </c>
      <c r="P2256" s="39">
        <f>IF(A2256&amp;B2256&amp;C2256="","",IF(AND(O2256=1,N(G2256)&gt;0),IF(INDEX(pl_ativa,MAX(1,N(G2256)))="Sim",1,0),0))</f>
        <v/>
      </c>
      <c r="Q2256" s="39">
        <f>IF(F2256="","",COUNTIFS(ex_chave_oc,F2256,ex_cancelada,"&lt;&gt;Sim"))</f>
        <v/>
      </c>
      <c r="R2256" s="51">
        <f>IF(P2256="","",IF(AND(P2256=1,N(Q2256)&gt;0),1,0))</f>
        <v/>
      </c>
      <c r="S2256" s="30">
        <f>IF(P2256="","",IF(F2256="","ERRO: data prevista ausente ou inválida",IF(O2256=0,"Duplicada: contada uma vez",IF(N(G2256)=0,"ERRO: tarefa fora do Plano Mestre",IF(P2256=0,"Tarefa retirada do plano: não conta","OK")))))</f>
        <v/>
      </c>
    </row>
    <row r="2257">
      <c r="A2257" s="29" t="n"/>
      <c r="B2257" s="25" t="n"/>
      <c r="C2257" s="49" t="n"/>
      <c r="D2257" s="29" t="n"/>
      <c r="E2257" s="23">
        <f>IF(OR(A2257="",B2257=""),"",A2257&amp;"|"&amp;B2257)</f>
        <v/>
      </c>
      <c r="F2257" s="30">
        <f>IF(OR(E2257="",NOT(ISNUMBER(C2257))),"",E2257&amp;"|"&amp;YEAR(C2257)&amp;"-"&amp;RIGHT("0"&amp;MONTH(C2257),2)&amp;"-"&amp;RIGHT("0"&amp;DAY(C2257),2))</f>
        <v/>
      </c>
      <c r="G2257" s="26">
        <f>IF(E2257="","",IFERROR(MATCH(E2257,pl_chave,0),0))</f>
        <v/>
      </c>
      <c r="H2257" s="23">
        <f>IF(G2257="","",IF(G2257=0,"Tarefa fora do plano",INDEX(pl_tag,G2257)))</f>
        <v/>
      </c>
      <c r="I2257" s="30">
        <f>IF(N(G2257)=0,"",INDEX(pl_atividade,G2257))</f>
        <v/>
      </c>
      <c r="J2257" s="50">
        <f>IF(N(G2257)=0,"",INDEX(pl_especialidade,G2257))</f>
        <v/>
      </c>
      <c r="K2257" s="28">
        <f>IF(N(G2257)=0,"",INDEX(pl_duracao,G2257))</f>
        <v/>
      </c>
      <c r="L2257" s="39">
        <f>IF(ISNUMBER(C2257),YEAR(C2257),"")</f>
        <v/>
      </c>
      <c r="M2257" s="39">
        <f>IF(ISNUMBER(C2257),MONTH(C2257),"")</f>
        <v/>
      </c>
      <c r="N2257" s="23">
        <f>IF(L2257="","",IF(NOT(ISNUMBER(crono_ano)),"Informe o ano",IF(L2257&lt;crono_ano,"Antes do ano",IF(L2257&gt;crono_ano,"Depois do ano","No ano"))))</f>
        <v/>
      </c>
      <c r="O2257" s="39">
        <f>IF(F2257="","",IF(COUNTIF(F$7:F2257,F2257)=1,1,0))</f>
        <v/>
      </c>
      <c r="P2257" s="39">
        <f>IF(A2257&amp;B2257&amp;C2257="","",IF(AND(O2257=1,N(G2257)&gt;0),IF(INDEX(pl_ativa,MAX(1,N(G2257)))="Sim",1,0),0))</f>
        <v/>
      </c>
      <c r="Q2257" s="39">
        <f>IF(F2257="","",COUNTIFS(ex_chave_oc,F2257,ex_cancelada,"&lt;&gt;Sim"))</f>
        <v/>
      </c>
      <c r="R2257" s="51">
        <f>IF(P2257="","",IF(AND(P2257=1,N(Q2257)&gt;0),1,0))</f>
        <v/>
      </c>
      <c r="S2257" s="30">
        <f>IF(P2257="","",IF(F2257="","ERRO: data prevista ausente ou inválida",IF(O2257=0,"Duplicada: contada uma vez",IF(N(G2257)=0,"ERRO: tarefa fora do Plano Mestre",IF(P2257=0,"Tarefa retirada do plano: não conta","OK")))))</f>
        <v/>
      </c>
    </row>
    <row r="2258">
      <c r="A2258" s="29" t="n"/>
      <c r="B2258" s="25" t="n"/>
      <c r="C2258" s="49" t="n"/>
      <c r="D2258" s="29" t="n"/>
      <c r="E2258" s="23">
        <f>IF(OR(A2258="",B2258=""),"",A2258&amp;"|"&amp;B2258)</f>
        <v/>
      </c>
      <c r="F2258" s="30">
        <f>IF(OR(E2258="",NOT(ISNUMBER(C2258))),"",E2258&amp;"|"&amp;YEAR(C2258)&amp;"-"&amp;RIGHT("0"&amp;MONTH(C2258),2)&amp;"-"&amp;RIGHT("0"&amp;DAY(C2258),2))</f>
        <v/>
      </c>
      <c r="G2258" s="26">
        <f>IF(E2258="","",IFERROR(MATCH(E2258,pl_chave,0),0))</f>
        <v/>
      </c>
      <c r="H2258" s="23">
        <f>IF(G2258="","",IF(G2258=0,"Tarefa fora do plano",INDEX(pl_tag,G2258)))</f>
        <v/>
      </c>
      <c r="I2258" s="30">
        <f>IF(N(G2258)=0,"",INDEX(pl_atividade,G2258))</f>
        <v/>
      </c>
      <c r="J2258" s="50">
        <f>IF(N(G2258)=0,"",INDEX(pl_especialidade,G2258))</f>
        <v/>
      </c>
      <c r="K2258" s="28">
        <f>IF(N(G2258)=0,"",INDEX(pl_duracao,G2258))</f>
        <v/>
      </c>
      <c r="L2258" s="39">
        <f>IF(ISNUMBER(C2258),YEAR(C2258),"")</f>
        <v/>
      </c>
      <c r="M2258" s="39">
        <f>IF(ISNUMBER(C2258),MONTH(C2258),"")</f>
        <v/>
      </c>
      <c r="N2258" s="23">
        <f>IF(L2258="","",IF(NOT(ISNUMBER(crono_ano)),"Informe o ano",IF(L2258&lt;crono_ano,"Antes do ano",IF(L2258&gt;crono_ano,"Depois do ano","No ano"))))</f>
        <v/>
      </c>
      <c r="O2258" s="39">
        <f>IF(F2258="","",IF(COUNTIF(F$7:F2258,F2258)=1,1,0))</f>
        <v/>
      </c>
      <c r="P2258" s="39">
        <f>IF(A2258&amp;B2258&amp;C2258="","",IF(AND(O2258=1,N(G2258)&gt;0),IF(INDEX(pl_ativa,MAX(1,N(G2258)))="Sim",1,0),0))</f>
        <v/>
      </c>
      <c r="Q2258" s="39">
        <f>IF(F2258="","",COUNTIFS(ex_chave_oc,F2258,ex_cancelada,"&lt;&gt;Sim"))</f>
        <v/>
      </c>
      <c r="R2258" s="51">
        <f>IF(P2258="","",IF(AND(P2258=1,N(Q2258)&gt;0),1,0))</f>
        <v/>
      </c>
      <c r="S2258" s="30">
        <f>IF(P2258="","",IF(F2258="","ERRO: data prevista ausente ou inválida",IF(O2258=0,"Duplicada: contada uma vez",IF(N(G2258)=0,"ERRO: tarefa fora do Plano Mestre",IF(P2258=0,"Tarefa retirada do plano: não conta","OK")))))</f>
        <v/>
      </c>
    </row>
    <row r="2259">
      <c r="A2259" s="29" t="n"/>
      <c r="B2259" s="25" t="n"/>
      <c r="C2259" s="49" t="n"/>
      <c r="D2259" s="29" t="n"/>
      <c r="E2259" s="23">
        <f>IF(OR(A2259="",B2259=""),"",A2259&amp;"|"&amp;B2259)</f>
        <v/>
      </c>
      <c r="F2259" s="30">
        <f>IF(OR(E2259="",NOT(ISNUMBER(C2259))),"",E2259&amp;"|"&amp;YEAR(C2259)&amp;"-"&amp;RIGHT("0"&amp;MONTH(C2259),2)&amp;"-"&amp;RIGHT("0"&amp;DAY(C2259),2))</f>
        <v/>
      </c>
      <c r="G2259" s="26">
        <f>IF(E2259="","",IFERROR(MATCH(E2259,pl_chave,0),0))</f>
        <v/>
      </c>
      <c r="H2259" s="23">
        <f>IF(G2259="","",IF(G2259=0,"Tarefa fora do plano",INDEX(pl_tag,G2259)))</f>
        <v/>
      </c>
      <c r="I2259" s="30">
        <f>IF(N(G2259)=0,"",INDEX(pl_atividade,G2259))</f>
        <v/>
      </c>
      <c r="J2259" s="50">
        <f>IF(N(G2259)=0,"",INDEX(pl_especialidade,G2259))</f>
        <v/>
      </c>
      <c r="K2259" s="28">
        <f>IF(N(G2259)=0,"",INDEX(pl_duracao,G2259))</f>
        <v/>
      </c>
      <c r="L2259" s="39">
        <f>IF(ISNUMBER(C2259),YEAR(C2259),"")</f>
        <v/>
      </c>
      <c r="M2259" s="39">
        <f>IF(ISNUMBER(C2259),MONTH(C2259),"")</f>
        <v/>
      </c>
      <c r="N2259" s="23">
        <f>IF(L2259="","",IF(NOT(ISNUMBER(crono_ano)),"Informe o ano",IF(L2259&lt;crono_ano,"Antes do ano",IF(L2259&gt;crono_ano,"Depois do ano","No ano"))))</f>
        <v/>
      </c>
      <c r="O2259" s="39">
        <f>IF(F2259="","",IF(COUNTIF(F$7:F2259,F2259)=1,1,0))</f>
        <v/>
      </c>
      <c r="P2259" s="39">
        <f>IF(A2259&amp;B2259&amp;C2259="","",IF(AND(O2259=1,N(G2259)&gt;0),IF(INDEX(pl_ativa,MAX(1,N(G2259)))="Sim",1,0),0))</f>
        <v/>
      </c>
      <c r="Q2259" s="39">
        <f>IF(F2259="","",COUNTIFS(ex_chave_oc,F2259,ex_cancelada,"&lt;&gt;Sim"))</f>
        <v/>
      </c>
      <c r="R2259" s="51">
        <f>IF(P2259="","",IF(AND(P2259=1,N(Q2259)&gt;0),1,0))</f>
        <v/>
      </c>
      <c r="S2259" s="30">
        <f>IF(P2259="","",IF(F2259="","ERRO: data prevista ausente ou inválida",IF(O2259=0,"Duplicada: contada uma vez",IF(N(G2259)=0,"ERRO: tarefa fora do Plano Mestre",IF(P2259=0,"Tarefa retirada do plano: não conta","OK")))))</f>
        <v/>
      </c>
    </row>
    <row r="2260">
      <c r="A2260" s="29" t="n"/>
      <c r="B2260" s="25" t="n"/>
      <c r="C2260" s="49" t="n"/>
      <c r="D2260" s="29" t="n"/>
      <c r="E2260" s="23">
        <f>IF(OR(A2260="",B2260=""),"",A2260&amp;"|"&amp;B2260)</f>
        <v/>
      </c>
      <c r="F2260" s="30">
        <f>IF(OR(E2260="",NOT(ISNUMBER(C2260))),"",E2260&amp;"|"&amp;YEAR(C2260)&amp;"-"&amp;RIGHT("0"&amp;MONTH(C2260),2)&amp;"-"&amp;RIGHT("0"&amp;DAY(C2260),2))</f>
        <v/>
      </c>
      <c r="G2260" s="26">
        <f>IF(E2260="","",IFERROR(MATCH(E2260,pl_chave,0),0))</f>
        <v/>
      </c>
      <c r="H2260" s="23">
        <f>IF(G2260="","",IF(G2260=0,"Tarefa fora do plano",INDEX(pl_tag,G2260)))</f>
        <v/>
      </c>
      <c r="I2260" s="30">
        <f>IF(N(G2260)=0,"",INDEX(pl_atividade,G2260))</f>
        <v/>
      </c>
      <c r="J2260" s="50">
        <f>IF(N(G2260)=0,"",INDEX(pl_especialidade,G2260))</f>
        <v/>
      </c>
      <c r="K2260" s="28">
        <f>IF(N(G2260)=0,"",INDEX(pl_duracao,G2260))</f>
        <v/>
      </c>
      <c r="L2260" s="39">
        <f>IF(ISNUMBER(C2260),YEAR(C2260),"")</f>
        <v/>
      </c>
      <c r="M2260" s="39">
        <f>IF(ISNUMBER(C2260),MONTH(C2260),"")</f>
        <v/>
      </c>
      <c r="N2260" s="23">
        <f>IF(L2260="","",IF(NOT(ISNUMBER(crono_ano)),"Informe o ano",IF(L2260&lt;crono_ano,"Antes do ano",IF(L2260&gt;crono_ano,"Depois do ano","No ano"))))</f>
        <v/>
      </c>
      <c r="O2260" s="39">
        <f>IF(F2260="","",IF(COUNTIF(F$7:F2260,F2260)=1,1,0))</f>
        <v/>
      </c>
      <c r="P2260" s="39">
        <f>IF(A2260&amp;B2260&amp;C2260="","",IF(AND(O2260=1,N(G2260)&gt;0),IF(INDEX(pl_ativa,MAX(1,N(G2260)))="Sim",1,0),0))</f>
        <v/>
      </c>
      <c r="Q2260" s="39">
        <f>IF(F2260="","",COUNTIFS(ex_chave_oc,F2260,ex_cancelada,"&lt;&gt;Sim"))</f>
        <v/>
      </c>
      <c r="R2260" s="51">
        <f>IF(P2260="","",IF(AND(P2260=1,N(Q2260)&gt;0),1,0))</f>
        <v/>
      </c>
      <c r="S2260" s="30">
        <f>IF(P2260="","",IF(F2260="","ERRO: data prevista ausente ou inválida",IF(O2260=0,"Duplicada: contada uma vez",IF(N(G2260)=0,"ERRO: tarefa fora do Plano Mestre",IF(P2260=0,"Tarefa retirada do plano: não conta","OK")))))</f>
        <v/>
      </c>
    </row>
    <row r="2261">
      <c r="A2261" s="29" t="n"/>
      <c r="B2261" s="25" t="n"/>
      <c r="C2261" s="49" t="n"/>
      <c r="D2261" s="29" t="n"/>
      <c r="E2261" s="23">
        <f>IF(OR(A2261="",B2261=""),"",A2261&amp;"|"&amp;B2261)</f>
        <v/>
      </c>
      <c r="F2261" s="30">
        <f>IF(OR(E2261="",NOT(ISNUMBER(C2261))),"",E2261&amp;"|"&amp;YEAR(C2261)&amp;"-"&amp;RIGHT("0"&amp;MONTH(C2261),2)&amp;"-"&amp;RIGHT("0"&amp;DAY(C2261),2))</f>
        <v/>
      </c>
      <c r="G2261" s="26">
        <f>IF(E2261="","",IFERROR(MATCH(E2261,pl_chave,0),0))</f>
        <v/>
      </c>
      <c r="H2261" s="23">
        <f>IF(G2261="","",IF(G2261=0,"Tarefa fora do plano",INDEX(pl_tag,G2261)))</f>
        <v/>
      </c>
      <c r="I2261" s="30">
        <f>IF(N(G2261)=0,"",INDEX(pl_atividade,G2261))</f>
        <v/>
      </c>
      <c r="J2261" s="50">
        <f>IF(N(G2261)=0,"",INDEX(pl_especialidade,G2261))</f>
        <v/>
      </c>
      <c r="K2261" s="28">
        <f>IF(N(G2261)=0,"",INDEX(pl_duracao,G2261))</f>
        <v/>
      </c>
      <c r="L2261" s="39">
        <f>IF(ISNUMBER(C2261),YEAR(C2261),"")</f>
        <v/>
      </c>
      <c r="M2261" s="39">
        <f>IF(ISNUMBER(C2261),MONTH(C2261),"")</f>
        <v/>
      </c>
      <c r="N2261" s="23">
        <f>IF(L2261="","",IF(NOT(ISNUMBER(crono_ano)),"Informe o ano",IF(L2261&lt;crono_ano,"Antes do ano",IF(L2261&gt;crono_ano,"Depois do ano","No ano"))))</f>
        <v/>
      </c>
      <c r="O2261" s="39">
        <f>IF(F2261="","",IF(COUNTIF(F$7:F2261,F2261)=1,1,0))</f>
        <v/>
      </c>
      <c r="P2261" s="39">
        <f>IF(A2261&amp;B2261&amp;C2261="","",IF(AND(O2261=1,N(G2261)&gt;0),IF(INDEX(pl_ativa,MAX(1,N(G2261)))="Sim",1,0),0))</f>
        <v/>
      </c>
      <c r="Q2261" s="39">
        <f>IF(F2261="","",COUNTIFS(ex_chave_oc,F2261,ex_cancelada,"&lt;&gt;Sim"))</f>
        <v/>
      </c>
      <c r="R2261" s="51">
        <f>IF(P2261="","",IF(AND(P2261=1,N(Q2261)&gt;0),1,0))</f>
        <v/>
      </c>
      <c r="S2261" s="30">
        <f>IF(P2261="","",IF(F2261="","ERRO: data prevista ausente ou inválida",IF(O2261=0,"Duplicada: contada uma vez",IF(N(G2261)=0,"ERRO: tarefa fora do Plano Mestre",IF(P2261=0,"Tarefa retirada do plano: não conta","OK")))))</f>
        <v/>
      </c>
    </row>
    <row r="2262">
      <c r="A2262" s="29" t="n"/>
      <c r="B2262" s="25" t="n"/>
      <c r="C2262" s="49" t="n"/>
      <c r="D2262" s="29" t="n"/>
      <c r="E2262" s="23">
        <f>IF(OR(A2262="",B2262=""),"",A2262&amp;"|"&amp;B2262)</f>
        <v/>
      </c>
      <c r="F2262" s="30">
        <f>IF(OR(E2262="",NOT(ISNUMBER(C2262))),"",E2262&amp;"|"&amp;YEAR(C2262)&amp;"-"&amp;RIGHT("0"&amp;MONTH(C2262),2)&amp;"-"&amp;RIGHT("0"&amp;DAY(C2262),2))</f>
        <v/>
      </c>
      <c r="G2262" s="26">
        <f>IF(E2262="","",IFERROR(MATCH(E2262,pl_chave,0),0))</f>
        <v/>
      </c>
      <c r="H2262" s="23">
        <f>IF(G2262="","",IF(G2262=0,"Tarefa fora do plano",INDEX(pl_tag,G2262)))</f>
        <v/>
      </c>
      <c r="I2262" s="30">
        <f>IF(N(G2262)=0,"",INDEX(pl_atividade,G2262))</f>
        <v/>
      </c>
      <c r="J2262" s="50">
        <f>IF(N(G2262)=0,"",INDEX(pl_especialidade,G2262))</f>
        <v/>
      </c>
      <c r="K2262" s="28">
        <f>IF(N(G2262)=0,"",INDEX(pl_duracao,G2262))</f>
        <v/>
      </c>
      <c r="L2262" s="39">
        <f>IF(ISNUMBER(C2262),YEAR(C2262),"")</f>
        <v/>
      </c>
      <c r="M2262" s="39">
        <f>IF(ISNUMBER(C2262),MONTH(C2262),"")</f>
        <v/>
      </c>
      <c r="N2262" s="23">
        <f>IF(L2262="","",IF(NOT(ISNUMBER(crono_ano)),"Informe o ano",IF(L2262&lt;crono_ano,"Antes do ano",IF(L2262&gt;crono_ano,"Depois do ano","No ano"))))</f>
        <v/>
      </c>
      <c r="O2262" s="39">
        <f>IF(F2262="","",IF(COUNTIF(F$7:F2262,F2262)=1,1,0))</f>
        <v/>
      </c>
      <c r="P2262" s="39">
        <f>IF(A2262&amp;B2262&amp;C2262="","",IF(AND(O2262=1,N(G2262)&gt;0),IF(INDEX(pl_ativa,MAX(1,N(G2262)))="Sim",1,0),0))</f>
        <v/>
      </c>
      <c r="Q2262" s="39">
        <f>IF(F2262="","",COUNTIFS(ex_chave_oc,F2262,ex_cancelada,"&lt;&gt;Sim"))</f>
        <v/>
      </c>
      <c r="R2262" s="51">
        <f>IF(P2262="","",IF(AND(P2262=1,N(Q2262)&gt;0),1,0))</f>
        <v/>
      </c>
      <c r="S2262" s="30">
        <f>IF(P2262="","",IF(F2262="","ERRO: data prevista ausente ou inválida",IF(O2262=0,"Duplicada: contada uma vez",IF(N(G2262)=0,"ERRO: tarefa fora do Plano Mestre",IF(P2262=0,"Tarefa retirada do plano: não conta","OK")))))</f>
        <v/>
      </c>
    </row>
    <row r="2263">
      <c r="A2263" s="29" t="n"/>
      <c r="B2263" s="25" t="n"/>
      <c r="C2263" s="49" t="n"/>
      <c r="D2263" s="29" t="n"/>
      <c r="E2263" s="23">
        <f>IF(OR(A2263="",B2263=""),"",A2263&amp;"|"&amp;B2263)</f>
        <v/>
      </c>
      <c r="F2263" s="30">
        <f>IF(OR(E2263="",NOT(ISNUMBER(C2263))),"",E2263&amp;"|"&amp;YEAR(C2263)&amp;"-"&amp;RIGHT("0"&amp;MONTH(C2263),2)&amp;"-"&amp;RIGHT("0"&amp;DAY(C2263),2))</f>
        <v/>
      </c>
      <c r="G2263" s="26">
        <f>IF(E2263="","",IFERROR(MATCH(E2263,pl_chave,0),0))</f>
        <v/>
      </c>
      <c r="H2263" s="23">
        <f>IF(G2263="","",IF(G2263=0,"Tarefa fora do plano",INDEX(pl_tag,G2263)))</f>
        <v/>
      </c>
      <c r="I2263" s="30">
        <f>IF(N(G2263)=0,"",INDEX(pl_atividade,G2263))</f>
        <v/>
      </c>
      <c r="J2263" s="50">
        <f>IF(N(G2263)=0,"",INDEX(pl_especialidade,G2263))</f>
        <v/>
      </c>
      <c r="K2263" s="28">
        <f>IF(N(G2263)=0,"",INDEX(pl_duracao,G2263))</f>
        <v/>
      </c>
      <c r="L2263" s="39">
        <f>IF(ISNUMBER(C2263),YEAR(C2263),"")</f>
        <v/>
      </c>
      <c r="M2263" s="39">
        <f>IF(ISNUMBER(C2263),MONTH(C2263),"")</f>
        <v/>
      </c>
      <c r="N2263" s="23">
        <f>IF(L2263="","",IF(NOT(ISNUMBER(crono_ano)),"Informe o ano",IF(L2263&lt;crono_ano,"Antes do ano",IF(L2263&gt;crono_ano,"Depois do ano","No ano"))))</f>
        <v/>
      </c>
      <c r="O2263" s="39">
        <f>IF(F2263="","",IF(COUNTIF(F$7:F2263,F2263)=1,1,0))</f>
        <v/>
      </c>
      <c r="P2263" s="39">
        <f>IF(A2263&amp;B2263&amp;C2263="","",IF(AND(O2263=1,N(G2263)&gt;0),IF(INDEX(pl_ativa,MAX(1,N(G2263)))="Sim",1,0),0))</f>
        <v/>
      </c>
      <c r="Q2263" s="39">
        <f>IF(F2263="","",COUNTIFS(ex_chave_oc,F2263,ex_cancelada,"&lt;&gt;Sim"))</f>
        <v/>
      </c>
      <c r="R2263" s="51">
        <f>IF(P2263="","",IF(AND(P2263=1,N(Q2263)&gt;0),1,0))</f>
        <v/>
      </c>
      <c r="S2263" s="30">
        <f>IF(P2263="","",IF(F2263="","ERRO: data prevista ausente ou inválida",IF(O2263=0,"Duplicada: contada uma vez",IF(N(G2263)=0,"ERRO: tarefa fora do Plano Mestre",IF(P2263=0,"Tarefa retirada do plano: não conta","OK")))))</f>
        <v/>
      </c>
    </row>
    <row r="2264">
      <c r="A2264" s="29" t="n"/>
      <c r="B2264" s="25" t="n"/>
      <c r="C2264" s="49" t="n"/>
      <c r="D2264" s="29" t="n"/>
      <c r="E2264" s="23">
        <f>IF(OR(A2264="",B2264=""),"",A2264&amp;"|"&amp;B2264)</f>
        <v/>
      </c>
      <c r="F2264" s="30">
        <f>IF(OR(E2264="",NOT(ISNUMBER(C2264))),"",E2264&amp;"|"&amp;YEAR(C2264)&amp;"-"&amp;RIGHT("0"&amp;MONTH(C2264),2)&amp;"-"&amp;RIGHT("0"&amp;DAY(C2264),2))</f>
        <v/>
      </c>
      <c r="G2264" s="26">
        <f>IF(E2264="","",IFERROR(MATCH(E2264,pl_chave,0),0))</f>
        <v/>
      </c>
      <c r="H2264" s="23">
        <f>IF(G2264="","",IF(G2264=0,"Tarefa fora do plano",INDEX(pl_tag,G2264)))</f>
        <v/>
      </c>
      <c r="I2264" s="30">
        <f>IF(N(G2264)=0,"",INDEX(pl_atividade,G2264))</f>
        <v/>
      </c>
      <c r="J2264" s="50">
        <f>IF(N(G2264)=0,"",INDEX(pl_especialidade,G2264))</f>
        <v/>
      </c>
      <c r="K2264" s="28">
        <f>IF(N(G2264)=0,"",INDEX(pl_duracao,G2264))</f>
        <v/>
      </c>
      <c r="L2264" s="39">
        <f>IF(ISNUMBER(C2264),YEAR(C2264),"")</f>
        <v/>
      </c>
      <c r="M2264" s="39">
        <f>IF(ISNUMBER(C2264),MONTH(C2264),"")</f>
        <v/>
      </c>
      <c r="N2264" s="23">
        <f>IF(L2264="","",IF(NOT(ISNUMBER(crono_ano)),"Informe o ano",IF(L2264&lt;crono_ano,"Antes do ano",IF(L2264&gt;crono_ano,"Depois do ano","No ano"))))</f>
        <v/>
      </c>
      <c r="O2264" s="39">
        <f>IF(F2264="","",IF(COUNTIF(F$7:F2264,F2264)=1,1,0))</f>
        <v/>
      </c>
      <c r="P2264" s="39">
        <f>IF(A2264&amp;B2264&amp;C2264="","",IF(AND(O2264=1,N(G2264)&gt;0),IF(INDEX(pl_ativa,MAX(1,N(G2264)))="Sim",1,0),0))</f>
        <v/>
      </c>
      <c r="Q2264" s="39">
        <f>IF(F2264="","",COUNTIFS(ex_chave_oc,F2264,ex_cancelada,"&lt;&gt;Sim"))</f>
        <v/>
      </c>
      <c r="R2264" s="51">
        <f>IF(P2264="","",IF(AND(P2264=1,N(Q2264)&gt;0),1,0))</f>
        <v/>
      </c>
      <c r="S2264" s="30">
        <f>IF(P2264="","",IF(F2264="","ERRO: data prevista ausente ou inválida",IF(O2264=0,"Duplicada: contada uma vez",IF(N(G2264)=0,"ERRO: tarefa fora do Plano Mestre",IF(P2264=0,"Tarefa retirada do plano: não conta","OK")))))</f>
        <v/>
      </c>
    </row>
    <row r="2265">
      <c r="A2265" s="29" t="n"/>
      <c r="B2265" s="25" t="n"/>
      <c r="C2265" s="49" t="n"/>
      <c r="D2265" s="29" t="n"/>
      <c r="E2265" s="23">
        <f>IF(OR(A2265="",B2265=""),"",A2265&amp;"|"&amp;B2265)</f>
        <v/>
      </c>
      <c r="F2265" s="30">
        <f>IF(OR(E2265="",NOT(ISNUMBER(C2265))),"",E2265&amp;"|"&amp;YEAR(C2265)&amp;"-"&amp;RIGHT("0"&amp;MONTH(C2265),2)&amp;"-"&amp;RIGHT("0"&amp;DAY(C2265),2))</f>
        <v/>
      </c>
      <c r="G2265" s="26">
        <f>IF(E2265="","",IFERROR(MATCH(E2265,pl_chave,0),0))</f>
        <v/>
      </c>
      <c r="H2265" s="23">
        <f>IF(G2265="","",IF(G2265=0,"Tarefa fora do plano",INDEX(pl_tag,G2265)))</f>
        <v/>
      </c>
      <c r="I2265" s="30">
        <f>IF(N(G2265)=0,"",INDEX(pl_atividade,G2265))</f>
        <v/>
      </c>
      <c r="J2265" s="50">
        <f>IF(N(G2265)=0,"",INDEX(pl_especialidade,G2265))</f>
        <v/>
      </c>
      <c r="K2265" s="28">
        <f>IF(N(G2265)=0,"",INDEX(pl_duracao,G2265))</f>
        <v/>
      </c>
      <c r="L2265" s="39">
        <f>IF(ISNUMBER(C2265),YEAR(C2265),"")</f>
        <v/>
      </c>
      <c r="M2265" s="39">
        <f>IF(ISNUMBER(C2265),MONTH(C2265),"")</f>
        <v/>
      </c>
      <c r="N2265" s="23">
        <f>IF(L2265="","",IF(NOT(ISNUMBER(crono_ano)),"Informe o ano",IF(L2265&lt;crono_ano,"Antes do ano",IF(L2265&gt;crono_ano,"Depois do ano","No ano"))))</f>
        <v/>
      </c>
      <c r="O2265" s="39">
        <f>IF(F2265="","",IF(COUNTIF(F$7:F2265,F2265)=1,1,0))</f>
        <v/>
      </c>
      <c r="P2265" s="39">
        <f>IF(A2265&amp;B2265&amp;C2265="","",IF(AND(O2265=1,N(G2265)&gt;0),IF(INDEX(pl_ativa,MAX(1,N(G2265)))="Sim",1,0),0))</f>
        <v/>
      </c>
      <c r="Q2265" s="39">
        <f>IF(F2265="","",COUNTIFS(ex_chave_oc,F2265,ex_cancelada,"&lt;&gt;Sim"))</f>
        <v/>
      </c>
      <c r="R2265" s="51">
        <f>IF(P2265="","",IF(AND(P2265=1,N(Q2265)&gt;0),1,0))</f>
        <v/>
      </c>
      <c r="S2265" s="30">
        <f>IF(P2265="","",IF(F2265="","ERRO: data prevista ausente ou inválida",IF(O2265=0,"Duplicada: contada uma vez",IF(N(G2265)=0,"ERRO: tarefa fora do Plano Mestre",IF(P2265=0,"Tarefa retirada do plano: não conta","OK")))))</f>
        <v/>
      </c>
    </row>
    <row r="2266">
      <c r="A2266" s="29" t="n"/>
      <c r="B2266" s="25" t="n"/>
      <c r="C2266" s="49" t="n"/>
      <c r="D2266" s="29" t="n"/>
      <c r="E2266" s="23">
        <f>IF(OR(A2266="",B2266=""),"",A2266&amp;"|"&amp;B2266)</f>
        <v/>
      </c>
      <c r="F2266" s="30">
        <f>IF(OR(E2266="",NOT(ISNUMBER(C2266))),"",E2266&amp;"|"&amp;YEAR(C2266)&amp;"-"&amp;RIGHT("0"&amp;MONTH(C2266),2)&amp;"-"&amp;RIGHT("0"&amp;DAY(C2266),2))</f>
        <v/>
      </c>
      <c r="G2266" s="26">
        <f>IF(E2266="","",IFERROR(MATCH(E2266,pl_chave,0),0))</f>
        <v/>
      </c>
      <c r="H2266" s="23">
        <f>IF(G2266="","",IF(G2266=0,"Tarefa fora do plano",INDEX(pl_tag,G2266)))</f>
        <v/>
      </c>
      <c r="I2266" s="30">
        <f>IF(N(G2266)=0,"",INDEX(pl_atividade,G2266))</f>
        <v/>
      </c>
      <c r="J2266" s="50">
        <f>IF(N(G2266)=0,"",INDEX(pl_especialidade,G2266))</f>
        <v/>
      </c>
      <c r="K2266" s="28">
        <f>IF(N(G2266)=0,"",INDEX(pl_duracao,G2266))</f>
        <v/>
      </c>
      <c r="L2266" s="39">
        <f>IF(ISNUMBER(C2266),YEAR(C2266),"")</f>
        <v/>
      </c>
      <c r="M2266" s="39">
        <f>IF(ISNUMBER(C2266),MONTH(C2266),"")</f>
        <v/>
      </c>
      <c r="N2266" s="23">
        <f>IF(L2266="","",IF(NOT(ISNUMBER(crono_ano)),"Informe o ano",IF(L2266&lt;crono_ano,"Antes do ano",IF(L2266&gt;crono_ano,"Depois do ano","No ano"))))</f>
        <v/>
      </c>
      <c r="O2266" s="39">
        <f>IF(F2266="","",IF(COUNTIF(F$7:F2266,F2266)=1,1,0))</f>
        <v/>
      </c>
      <c r="P2266" s="39">
        <f>IF(A2266&amp;B2266&amp;C2266="","",IF(AND(O2266=1,N(G2266)&gt;0),IF(INDEX(pl_ativa,MAX(1,N(G2266)))="Sim",1,0),0))</f>
        <v/>
      </c>
      <c r="Q2266" s="39">
        <f>IF(F2266="","",COUNTIFS(ex_chave_oc,F2266,ex_cancelada,"&lt;&gt;Sim"))</f>
        <v/>
      </c>
      <c r="R2266" s="51">
        <f>IF(P2266="","",IF(AND(P2266=1,N(Q2266)&gt;0),1,0))</f>
        <v/>
      </c>
      <c r="S2266" s="30">
        <f>IF(P2266="","",IF(F2266="","ERRO: data prevista ausente ou inválida",IF(O2266=0,"Duplicada: contada uma vez",IF(N(G2266)=0,"ERRO: tarefa fora do Plano Mestre",IF(P2266=0,"Tarefa retirada do plano: não conta","OK")))))</f>
        <v/>
      </c>
    </row>
    <row r="2267">
      <c r="A2267" s="29" t="n"/>
      <c r="B2267" s="25" t="n"/>
      <c r="C2267" s="49" t="n"/>
      <c r="D2267" s="29" t="n"/>
      <c r="E2267" s="23">
        <f>IF(OR(A2267="",B2267=""),"",A2267&amp;"|"&amp;B2267)</f>
        <v/>
      </c>
      <c r="F2267" s="30">
        <f>IF(OR(E2267="",NOT(ISNUMBER(C2267))),"",E2267&amp;"|"&amp;YEAR(C2267)&amp;"-"&amp;RIGHT("0"&amp;MONTH(C2267),2)&amp;"-"&amp;RIGHT("0"&amp;DAY(C2267),2))</f>
        <v/>
      </c>
      <c r="G2267" s="26">
        <f>IF(E2267="","",IFERROR(MATCH(E2267,pl_chave,0),0))</f>
        <v/>
      </c>
      <c r="H2267" s="23">
        <f>IF(G2267="","",IF(G2267=0,"Tarefa fora do plano",INDEX(pl_tag,G2267)))</f>
        <v/>
      </c>
      <c r="I2267" s="30">
        <f>IF(N(G2267)=0,"",INDEX(pl_atividade,G2267))</f>
        <v/>
      </c>
      <c r="J2267" s="50">
        <f>IF(N(G2267)=0,"",INDEX(pl_especialidade,G2267))</f>
        <v/>
      </c>
      <c r="K2267" s="28">
        <f>IF(N(G2267)=0,"",INDEX(pl_duracao,G2267))</f>
        <v/>
      </c>
      <c r="L2267" s="39">
        <f>IF(ISNUMBER(C2267),YEAR(C2267),"")</f>
        <v/>
      </c>
      <c r="M2267" s="39">
        <f>IF(ISNUMBER(C2267),MONTH(C2267),"")</f>
        <v/>
      </c>
      <c r="N2267" s="23">
        <f>IF(L2267="","",IF(NOT(ISNUMBER(crono_ano)),"Informe o ano",IF(L2267&lt;crono_ano,"Antes do ano",IF(L2267&gt;crono_ano,"Depois do ano","No ano"))))</f>
        <v/>
      </c>
      <c r="O2267" s="39">
        <f>IF(F2267="","",IF(COUNTIF(F$7:F2267,F2267)=1,1,0))</f>
        <v/>
      </c>
      <c r="P2267" s="39">
        <f>IF(A2267&amp;B2267&amp;C2267="","",IF(AND(O2267=1,N(G2267)&gt;0),IF(INDEX(pl_ativa,MAX(1,N(G2267)))="Sim",1,0),0))</f>
        <v/>
      </c>
      <c r="Q2267" s="39">
        <f>IF(F2267="","",COUNTIFS(ex_chave_oc,F2267,ex_cancelada,"&lt;&gt;Sim"))</f>
        <v/>
      </c>
      <c r="R2267" s="51">
        <f>IF(P2267="","",IF(AND(P2267=1,N(Q2267)&gt;0),1,0))</f>
        <v/>
      </c>
      <c r="S2267" s="30">
        <f>IF(P2267="","",IF(F2267="","ERRO: data prevista ausente ou inválida",IF(O2267=0,"Duplicada: contada uma vez",IF(N(G2267)=0,"ERRO: tarefa fora do Plano Mestre",IF(P2267=0,"Tarefa retirada do plano: não conta","OK")))))</f>
        <v/>
      </c>
    </row>
    <row r="2268">
      <c r="A2268" s="29" t="n"/>
      <c r="B2268" s="25" t="n"/>
      <c r="C2268" s="49" t="n"/>
      <c r="D2268" s="29" t="n"/>
      <c r="E2268" s="23">
        <f>IF(OR(A2268="",B2268=""),"",A2268&amp;"|"&amp;B2268)</f>
        <v/>
      </c>
      <c r="F2268" s="30">
        <f>IF(OR(E2268="",NOT(ISNUMBER(C2268))),"",E2268&amp;"|"&amp;YEAR(C2268)&amp;"-"&amp;RIGHT("0"&amp;MONTH(C2268),2)&amp;"-"&amp;RIGHT("0"&amp;DAY(C2268),2))</f>
        <v/>
      </c>
      <c r="G2268" s="26">
        <f>IF(E2268="","",IFERROR(MATCH(E2268,pl_chave,0),0))</f>
        <v/>
      </c>
      <c r="H2268" s="23">
        <f>IF(G2268="","",IF(G2268=0,"Tarefa fora do plano",INDEX(pl_tag,G2268)))</f>
        <v/>
      </c>
      <c r="I2268" s="30">
        <f>IF(N(G2268)=0,"",INDEX(pl_atividade,G2268))</f>
        <v/>
      </c>
      <c r="J2268" s="50">
        <f>IF(N(G2268)=0,"",INDEX(pl_especialidade,G2268))</f>
        <v/>
      </c>
      <c r="K2268" s="28">
        <f>IF(N(G2268)=0,"",INDEX(pl_duracao,G2268))</f>
        <v/>
      </c>
      <c r="L2268" s="39">
        <f>IF(ISNUMBER(C2268),YEAR(C2268),"")</f>
        <v/>
      </c>
      <c r="M2268" s="39">
        <f>IF(ISNUMBER(C2268),MONTH(C2268),"")</f>
        <v/>
      </c>
      <c r="N2268" s="23">
        <f>IF(L2268="","",IF(NOT(ISNUMBER(crono_ano)),"Informe o ano",IF(L2268&lt;crono_ano,"Antes do ano",IF(L2268&gt;crono_ano,"Depois do ano","No ano"))))</f>
        <v/>
      </c>
      <c r="O2268" s="39">
        <f>IF(F2268="","",IF(COUNTIF(F$7:F2268,F2268)=1,1,0))</f>
        <v/>
      </c>
      <c r="P2268" s="39">
        <f>IF(A2268&amp;B2268&amp;C2268="","",IF(AND(O2268=1,N(G2268)&gt;0),IF(INDEX(pl_ativa,MAX(1,N(G2268)))="Sim",1,0),0))</f>
        <v/>
      </c>
      <c r="Q2268" s="39">
        <f>IF(F2268="","",COUNTIFS(ex_chave_oc,F2268,ex_cancelada,"&lt;&gt;Sim"))</f>
        <v/>
      </c>
      <c r="R2268" s="51">
        <f>IF(P2268="","",IF(AND(P2268=1,N(Q2268)&gt;0),1,0))</f>
        <v/>
      </c>
      <c r="S2268" s="30">
        <f>IF(P2268="","",IF(F2268="","ERRO: data prevista ausente ou inválida",IF(O2268=0,"Duplicada: contada uma vez",IF(N(G2268)=0,"ERRO: tarefa fora do Plano Mestre",IF(P2268=0,"Tarefa retirada do plano: não conta","OK")))))</f>
        <v/>
      </c>
    </row>
    <row r="2269">
      <c r="A2269" s="29" t="n"/>
      <c r="B2269" s="25" t="n"/>
      <c r="C2269" s="49" t="n"/>
      <c r="D2269" s="29" t="n"/>
      <c r="E2269" s="23">
        <f>IF(OR(A2269="",B2269=""),"",A2269&amp;"|"&amp;B2269)</f>
        <v/>
      </c>
      <c r="F2269" s="30">
        <f>IF(OR(E2269="",NOT(ISNUMBER(C2269))),"",E2269&amp;"|"&amp;YEAR(C2269)&amp;"-"&amp;RIGHT("0"&amp;MONTH(C2269),2)&amp;"-"&amp;RIGHT("0"&amp;DAY(C2269),2))</f>
        <v/>
      </c>
      <c r="G2269" s="26">
        <f>IF(E2269="","",IFERROR(MATCH(E2269,pl_chave,0),0))</f>
        <v/>
      </c>
      <c r="H2269" s="23">
        <f>IF(G2269="","",IF(G2269=0,"Tarefa fora do plano",INDEX(pl_tag,G2269)))</f>
        <v/>
      </c>
      <c r="I2269" s="30">
        <f>IF(N(G2269)=0,"",INDEX(pl_atividade,G2269))</f>
        <v/>
      </c>
      <c r="J2269" s="50">
        <f>IF(N(G2269)=0,"",INDEX(pl_especialidade,G2269))</f>
        <v/>
      </c>
      <c r="K2269" s="28">
        <f>IF(N(G2269)=0,"",INDEX(pl_duracao,G2269))</f>
        <v/>
      </c>
      <c r="L2269" s="39">
        <f>IF(ISNUMBER(C2269),YEAR(C2269),"")</f>
        <v/>
      </c>
      <c r="M2269" s="39">
        <f>IF(ISNUMBER(C2269),MONTH(C2269),"")</f>
        <v/>
      </c>
      <c r="N2269" s="23">
        <f>IF(L2269="","",IF(NOT(ISNUMBER(crono_ano)),"Informe o ano",IF(L2269&lt;crono_ano,"Antes do ano",IF(L2269&gt;crono_ano,"Depois do ano","No ano"))))</f>
        <v/>
      </c>
      <c r="O2269" s="39">
        <f>IF(F2269="","",IF(COUNTIF(F$7:F2269,F2269)=1,1,0))</f>
        <v/>
      </c>
      <c r="P2269" s="39">
        <f>IF(A2269&amp;B2269&amp;C2269="","",IF(AND(O2269=1,N(G2269)&gt;0),IF(INDEX(pl_ativa,MAX(1,N(G2269)))="Sim",1,0),0))</f>
        <v/>
      </c>
      <c r="Q2269" s="39">
        <f>IF(F2269="","",COUNTIFS(ex_chave_oc,F2269,ex_cancelada,"&lt;&gt;Sim"))</f>
        <v/>
      </c>
      <c r="R2269" s="51">
        <f>IF(P2269="","",IF(AND(P2269=1,N(Q2269)&gt;0),1,0))</f>
        <v/>
      </c>
      <c r="S2269" s="30">
        <f>IF(P2269="","",IF(F2269="","ERRO: data prevista ausente ou inválida",IF(O2269=0,"Duplicada: contada uma vez",IF(N(G2269)=0,"ERRO: tarefa fora do Plano Mestre",IF(P2269=0,"Tarefa retirada do plano: não conta","OK")))))</f>
        <v/>
      </c>
    </row>
    <row r="2270">
      <c r="A2270" s="29" t="n"/>
      <c r="B2270" s="25" t="n"/>
      <c r="C2270" s="49" t="n"/>
      <c r="D2270" s="29" t="n"/>
      <c r="E2270" s="23">
        <f>IF(OR(A2270="",B2270=""),"",A2270&amp;"|"&amp;B2270)</f>
        <v/>
      </c>
      <c r="F2270" s="30">
        <f>IF(OR(E2270="",NOT(ISNUMBER(C2270))),"",E2270&amp;"|"&amp;YEAR(C2270)&amp;"-"&amp;RIGHT("0"&amp;MONTH(C2270),2)&amp;"-"&amp;RIGHT("0"&amp;DAY(C2270),2))</f>
        <v/>
      </c>
      <c r="G2270" s="26">
        <f>IF(E2270="","",IFERROR(MATCH(E2270,pl_chave,0),0))</f>
        <v/>
      </c>
      <c r="H2270" s="23">
        <f>IF(G2270="","",IF(G2270=0,"Tarefa fora do plano",INDEX(pl_tag,G2270)))</f>
        <v/>
      </c>
      <c r="I2270" s="30">
        <f>IF(N(G2270)=0,"",INDEX(pl_atividade,G2270))</f>
        <v/>
      </c>
      <c r="J2270" s="50">
        <f>IF(N(G2270)=0,"",INDEX(pl_especialidade,G2270))</f>
        <v/>
      </c>
      <c r="K2270" s="28">
        <f>IF(N(G2270)=0,"",INDEX(pl_duracao,G2270))</f>
        <v/>
      </c>
      <c r="L2270" s="39">
        <f>IF(ISNUMBER(C2270),YEAR(C2270),"")</f>
        <v/>
      </c>
      <c r="M2270" s="39">
        <f>IF(ISNUMBER(C2270),MONTH(C2270),"")</f>
        <v/>
      </c>
      <c r="N2270" s="23">
        <f>IF(L2270="","",IF(NOT(ISNUMBER(crono_ano)),"Informe o ano",IF(L2270&lt;crono_ano,"Antes do ano",IF(L2270&gt;crono_ano,"Depois do ano","No ano"))))</f>
        <v/>
      </c>
      <c r="O2270" s="39">
        <f>IF(F2270="","",IF(COUNTIF(F$7:F2270,F2270)=1,1,0))</f>
        <v/>
      </c>
      <c r="P2270" s="39">
        <f>IF(A2270&amp;B2270&amp;C2270="","",IF(AND(O2270=1,N(G2270)&gt;0),IF(INDEX(pl_ativa,MAX(1,N(G2270)))="Sim",1,0),0))</f>
        <v/>
      </c>
      <c r="Q2270" s="39">
        <f>IF(F2270="","",COUNTIFS(ex_chave_oc,F2270,ex_cancelada,"&lt;&gt;Sim"))</f>
        <v/>
      </c>
      <c r="R2270" s="51">
        <f>IF(P2270="","",IF(AND(P2270=1,N(Q2270)&gt;0),1,0))</f>
        <v/>
      </c>
      <c r="S2270" s="30">
        <f>IF(P2270="","",IF(F2270="","ERRO: data prevista ausente ou inválida",IF(O2270=0,"Duplicada: contada uma vez",IF(N(G2270)=0,"ERRO: tarefa fora do Plano Mestre",IF(P2270=0,"Tarefa retirada do plano: não conta","OK")))))</f>
        <v/>
      </c>
    </row>
    <row r="2271">
      <c r="A2271" s="29" t="n"/>
      <c r="B2271" s="25" t="n"/>
      <c r="C2271" s="49" t="n"/>
      <c r="D2271" s="29" t="n"/>
      <c r="E2271" s="23">
        <f>IF(OR(A2271="",B2271=""),"",A2271&amp;"|"&amp;B2271)</f>
        <v/>
      </c>
      <c r="F2271" s="30">
        <f>IF(OR(E2271="",NOT(ISNUMBER(C2271))),"",E2271&amp;"|"&amp;YEAR(C2271)&amp;"-"&amp;RIGHT("0"&amp;MONTH(C2271),2)&amp;"-"&amp;RIGHT("0"&amp;DAY(C2271),2))</f>
        <v/>
      </c>
      <c r="G2271" s="26">
        <f>IF(E2271="","",IFERROR(MATCH(E2271,pl_chave,0),0))</f>
        <v/>
      </c>
      <c r="H2271" s="23">
        <f>IF(G2271="","",IF(G2271=0,"Tarefa fora do plano",INDEX(pl_tag,G2271)))</f>
        <v/>
      </c>
      <c r="I2271" s="30">
        <f>IF(N(G2271)=0,"",INDEX(pl_atividade,G2271))</f>
        <v/>
      </c>
      <c r="J2271" s="50">
        <f>IF(N(G2271)=0,"",INDEX(pl_especialidade,G2271))</f>
        <v/>
      </c>
      <c r="K2271" s="28">
        <f>IF(N(G2271)=0,"",INDEX(pl_duracao,G2271))</f>
        <v/>
      </c>
      <c r="L2271" s="39">
        <f>IF(ISNUMBER(C2271),YEAR(C2271),"")</f>
        <v/>
      </c>
      <c r="M2271" s="39">
        <f>IF(ISNUMBER(C2271),MONTH(C2271),"")</f>
        <v/>
      </c>
      <c r="N2271" s="23">
        <f>IF(L2271="","",IF(NOT(ISNUMBER(crono_ano)),"Informe o ano",IF(L2271&lt;crono_ano,"Antes do ano",IF(L2271&gt;crono_ano,"Depois do ano","No ano"))))</f>
        <v/>
      </c>
      <c r="O2271" s="39">
        <f>IF(F2271="","",IF(COUNTIF(F$7:F2271,F2271)=1,1,0))</f>
        <v/>
      </c>
      <c r="P2271" s="39">
        <f>IF(A2271&amp;B2271&amp;C2271="","",IF(AND(O2271=1,N(G2271)&gt;0),IF(INDEX(pl_ativa,MAX(1,N(G2271)))="Sim",1,0),0))</f>
        <v/>
      </c>
      <c r="Q2271" s="39">
        <f>IF(F2271="","",COUNTIFS(ex_chave_oc,F2271,ex_cancelada,"&lt;&gt;Sim"))</f>
        <v/>
      </c>
      <c r="R2271" s="51">
        <f>IF(P2271="","",IF(AND(P2271=1,N(Q2271)&gt;0),1,0))</f>
        <v/>
      </c>
      <c r="S2271" s="30">
        <f>IF(P2271="","",IF(F2271="","ERRO: data prevista ausente ou inválida",IF(O2271=0,"Duplicada: contada uma vez",IF(N(G2271)=0,"ERRO: tarefa fora do Plano Mestre",IF(P2271=0,"Tarefa retirada do plano: não conta","OK")))))</f>
        <v/>
      </c>
    </row>
    <row r="2272">
      <c r="A2272" s="29" t="n"/>
      <c r="B2272" s="25" t="n"/>
      <c r="C2272" s="49" t="n"/>
      <c r="D2272" s="29" t="n"/>
      <c r="E2272" s="23">
        <f>IF(OR(A2272="",B2272=""),"",A2272&amp;"|"&amp;B2272)</f>
        <v/>
      </c>
      <c r="F2272" s="30">
        <f>IF(OR(E2272="",NOT(ISNUMBER(C2272))),"",E2272&amp;"|"&amp;YEAR(C2272)&amp;"-"&amp;RIGHT("0"&amp;MONTH(C2272),2)&amp;"-"&amp;RIGHT("0"&amp;DAY(C2272),2))</f>
        <v/>
      </c>
      <c r="G2272" s="26">
        <f>IF(E2272="","",IFERROR(MATCH(E2272,pl_chave,0),0))</f>
        <v/>
      </c>
      <c r="H2272" s="23">
        <f>IF(G2272="","",IF(G2272=0,"Tarefa fora do plano",INDEX(pl_tag,G2272)))</f>
        <v/>
      </c>
      <c r="I2272" s="30">
        <f>IF(N(G2272)=0,"",INDEX(pl_atividade,G2272))</f>
        <v/>
      </c>
      <c r="J2272" s="50">
        <f>IF(N(G2272)=0,"",INDEX(pl_especialidade,G2272))</f>
        <v/>
      </c>
      <c r="K2272" s="28">
        <f>IF(N(G2272)=0,"",INDEX(pl_duracao,G2272))</f>
        <v/>
      </c>
      <c r="L2272" s="39">
        <f>IF(ISNUMBER(C2272),YEAR(C2272),"")</f>
        <v/>
      </c>
      <c r="M2272" s="39">
        <f>IF(ISNUMBER(C2272),MONTH(C2272),"")</f>
        <v/>
      </c>
      <c r="N2272" s="23">
        <f>IF(L2272="","",IF(NOT(ISNUMBER(crono_ano)),"Informe o ano",IF(L2272&lt;crono_ano,"Antes do ano",IF(L2272&gt;crono_ano,"Depois do ano","No ano"))))</f>
        <v/>
      </c>
      <c r="O2272" s="39">
        <f>IF(F2272="","",IF(COUNTIF(F$7:F2272,F2272)=1,1,0))</f>
        <v/>
      </c>
      <c r="P2272" s="39">
        <f>IF(A2272&amp;B2272&amp;C2272="","",IF(AND(O2272=1,N(G2272)&gt;0),IF(INDEX(pl_ativa,MAX(1,N(G2272)))="Sim",1,0),0))</f>
        <v/>
      </c>
      <c r="Q2272" s="39">
        <f>IF(F2272="","",COUNTIFS(ex_chave_oc,F2272,ex_cancelada,"&lt;&gt;Sim"))</f>
        <v/>
      </c>
      <c r="R2272" s="51">
        <f>IF(P2272="","",IF(AND(P2272=1,N(Q2272)&gt;0),1,0))</f>
        <v/>
      </c>
      <c r="S2272" s="30">
        <f>IF(P2272="","",IF(F2272="","ERRO: data prevista ausente ou inválida",IF(O2272=0,"Duplicada: contada uma vez",IF(N(G2272)=0,"ERRO: tarefa fora do Plano Mestre",IF(P2272=0,"Tarefa retirada do plano: não conta","OK")))))</f>
        <v/>
      </c>
    </row>
    <row r="2273">
      <c r="A2273" s="29" t="n"/>
      <c r="B2273" s="25" t="n"/>
      <c r="C2273" s="49" t="n"/>
      <c r="D2273" s="29" t="n"/>
      <c r="E2273" s="23">
        <f>IF(OR(A2273="",B2273=""),"",A2273&amp;"|"&amp;B2273)</f>
        <v/>
      </c>
      <c r="F2273" s="30">
        <f>IF(OR(E2273="",NOT(ISNUMBER(C2273))),"",E2273&amp;"|"&amp;YEAR(C2273)&amp;"-"&amp;RIGHT("0"&amp;MONTH(C2273),2)&amp;"-"&amp;RIGHT("0"&amp;DAY(C2273),2))</f>
        <v/>
      </c>
      <c r="G2273" s="26">
        <f>IF(E2273="","",IFERROR(MATCH(E2273,pl_chave,0),0))</f>
        <v/>
      </c>
      <c r="H2273" s="23">
        <f>IF(G2273="","",IF(G2273=0,"Tarefa fora do plano",INDEX(pl_tag,G2273)))</f>
        <v/>
      </c>
      <c r="I2273" s="30">
        <f>IF(N(G2273)=0,"",INDEX(pl_atividade,G2273))</f>
        <v/>
      </c>
      <c r="J2273" s="50">
        <f>IF(N(G2273)=0,"",INDEX(pl_especialidade,G2273))</f>
        <v/>
      </c>
      <c r="K2273" s="28">
        <f>IF(N(G2273)=0,"",INDEX(pl_duracao,G2273))</f>
        <v/>
      </c>
      <c r="L2273" s="39">
        <f>IF(ISNUMBER(C2273),YEAR(C2273),"")</f>
        <v/>
      </c>
      <c r="M2273" s="39">
        <f>IF(ISNUMBER(C2273),MONTH(C2273),"")</f>
        <v/>
      </c>
      <c r="N2273" s="23">
        <f>IF(L2273="","",IF(NOT(ISNUMBER(crono_ano)),"Informe o ano",IF(L2273&lt;crono_ano,"Antes do ano",IF(L2273&gt;crono_ano,"Depois do ano","No ano"))))</f>
        <v/>
      </c>
      <c r="O2273" s="39">
        <f>IF(F2273="","",IF(COUNTIF(F$7:F2273,F2273)=1,1,0))</f>
        <v/>
      </c>
      <c r="P2273" s="39">
        <f>IF(A2273&amp;B2273&amp;C2273="","",IF(AND(O2273=1,N(G2273)&gt;0),IF(INDEX(pl_ativa,MAX(1,N(G2273)))="Sim",1,0),0))</f>
        <v/>
      </c>
      <c r="Q2273" s="39">
        <f>IF(F2273="","",COUNTIFS(ex_chave_oc,F2273,ex_cancelada,"&lt;&gt;Sim"))</f>
        <v/>
      </c>
      <c r="R2273" s="51">
        <f>IF(P2273="","",IF(AND(P2273=1,N(Q2273)&gt;0),1,0))</f>
        <v/>
      </c>
      <c r="S2273" s="30">
        <f>IF(P2273="","",IF(F2273="","ERRO: data prevista ausente ou inválida",IF(O2273=0,"Duplicada: contada uma vez",IF(N(G2273)=0,"ERRO: tarefa fora do Plano Mestre",IF(P2273=0,"Tarefa retirada do plano: não conta","OK")))))</f>
        <v/>
      </c>
    </row>
    <row r="2274">
      <c r="A2274" s="29" t="n"/>
      <c r="B2274" s="25" t="n"/>
      <c r="C2274" s="49" t="n"/>
      <c r="D2274" s="29" t="n"/>
      <c r="E2274" s="23">
        <f>IF(OR(A2274="",B2274=""),"",A2274&amp;"|"&amp;B2274)</f>
        <v/>
      </c>
      <c r="F2274" s="30">
        <f>IF(OR(E2274="",NOT(ISNUMBER(C2274))),"",E2274&amp;"|"&amp;YEAR(C2274)&amp;"-"&amp;RIGHT("0"&amp;MONTH(C2274),2)&amp;"-"&amp;RIGHT("0"&amp;DAY(C2274),2))</f>
        <v/>
      </c>
      <c r="G2274" s="26">
        <f>IF(E2274="","",IFERROR(MATCH(E2274,pl_chave,0),0))</f>
        <v/>
      </c>
      <c r="H2274" s="23">
        <f>IF(G2274="","",IF(G2274=0,"Tarefa fora do plano",INDEX(pl_tag,G2274)))</f>
        <v/>
      </c>
      <c r="I2274" s="30">
        <f>IF(N(G2274)=0,"",INDEX(pl_atividade,G2274))</f>
        <v/>
      </c>
      <c r="J2274" s="50">
        <f>IF(N(G2274)=0,"",INDEX(pl_especialidade,G2274))</f>
        <v/>
      </c>
      <c r="K2274" s="28">
        <f>IF(N(G2274)=0,"",INDEX(pl_duracao,G2274))</f>
        <v/>
      </c>
      <c r="L2274" s="39">
        <f>IF(ISNUMBER(C2274),YEAR(C2274),"")</f>
        <v/>
      </c>
      <c r="M2274" s="39">
        <f>IF(ISNUMBER(C2274),MONTH(C2274),"")</f>
        <v/>
      </c>
      <c r="N2274" s="23">
        <f>IF(L2274="","",IF(NOT(ISNUMBER(crono_ano)),"Informe o ano",IF(L2274&lt;crono_ano,"Antes do ano",IF(L2274&gt;crono_ano,"Depois do ano","No ano"))))</f>
        <v/>
      </c>
      <c r="O2274" s="39">
        <f>IF(F2274="","",IF(COUNTIF(F$7:F2274,F2274)=1,1,0))</f>
        <v/>
      </c>
      <c r="P2274" s="39">
        <f>IF(A2274&amp;B2274&amp;C2274="","",IF(AND(O2274=1,N(G2274)&gt;0),IF(INDEX(pl_ativa,MAX(1,N(G2274)))="Sim",1,0),0))</f>
        <v/>
      </c>
      <c r="Q2274" s="39">
        <f>IF(F2274="","",COUNTIFS(ex_chave_oc,F2274,ex_cancelada,"&lt;&gt;Sim"))</f>
        <v/>
      </c>
      <c r="R2274" s="51">
        <f>IF(P2274="","",IF(AND(P2274=1,N(Q2274)&gt;0),1,0))</f>
        <v/>
      </c>
      <c r="S2274" s="30">
        <f>IF(P2274="","",IF(F2274="","ERRO: data prevista ausente ou inválida",IF(O2274=0,"Duplicada: contada uma vez",IF(N(G2274)=0,"ERRO: tarefa fora do Plano Mestre",IF(P2274=0,"Tarefa retirada do plano: não conta","OK")))))</f>
        <v/>
      </c>
    </row>
    <row r="2275">
      <c r="A2275" s="29" t="n"/>
      <c r="B2275" s="25" t="n"/>
      <c r="C2275" s="49" t="n"/>
      <c r="D2275" s="29" t="n"/>
      <c r="E2275" s="23">
        <f>IF(OR(A2275="",B2275=""),"",A2275&amp;"|"&amp;B2275)</f>
        <v/>
      </c>
      <c r="F2275" s="30">
        <f>IF(OR(E2275="",NOT(ISNUMBER(C2275))),"",E2275&amp;"|"&amp;YEAR(C2275)&amp;"-"&amp;RIGHT("0"&amp;MONTH(C2275),2)&amp;"-"&amp;RIGHT("0"&amp;DAY(C2275),2))</f>
        <v/>
      </c>
      <c r="G2275" s="26">
        <f>IF(E2275="","",IFERROR(MATCH(E2275,pl_chave,0),0))</f>
        <v/>
      </c>
      <c r="H2275" s="23">
        <f>IF(G2275="","",IF(G2275=0,"Tarefa fora do plano",INDEX(pl_tag,G2275)))</f>
        <v/>
      </c>
      <c r="I2275" s="30">
        <f>IF(N(G2275)=0,"",INDEX(pl_atividade,G2275))</f>
        <v/>
      </c>
      <c r="J2275" s="50">
        <f>IF(N(G2275)=0,"",INDEX(pl_especialidade,G2275))</f>
        <v/>
      </c>
      <c r="K2275" s="28">
        <f>IF(N(G2275)=0,"",INDEX(pl_duracao,G2275))</f>
        <v/>
      </c>
      <c r="L2275" s="39">
        <f>IF(ISNUMBER(C2275),YEAR(C2275),"")</f>
        <v/>
      </c>
      <c r="M2275" s="39">
        <f>IF(ISNUMBER(C2275),MONTH(C2275),"")</f>
        <v/>
      </c>
      <c r="N2275" s="23">
        <f>IF(L2275="","",IF(NOT(ISNUMBER(crono_ano)),"Informe o ano",IF(L2275&lt;crono_ano,"Antes do ano",IF(L2275&gt;crono_ano,"Depois do ano","No ano"))))</f>
        <v/>
      </c>
      <c r="O2275" s="39">
        <f>IF(F2275="","",IF(COUNTIF(F$7:F2275,F2275)=1,1,0))</f>
        <v/>
      </c>
      <c r="P2275" s="39">
        <f>IF(A2275&amp;B2275&amp;C2275="","",IF(AND(O2275=1,N(G2275)&gt;0),IF(INDEX(pl_ativa,MAX(1,N(G2275)))="Sim",1,0),0))</f>
        <v/>
      </c>
      <c r="Q2275" s="39">
        <f>IF(F2275="","",COUNTIFS(ex_chave_oc,F2275,ex_cancelada,"&lt;&gt;Sim"))</f>
        <v/>
      </c>
      <c r="R2275" s="51">
        <f>IF(P2275="","",IF(AND(P2275=1,N(Q2275)&gt;0),1,0))</f>
        <v/>
      </c>
      <c r="S2275" s="30">
        <f>IF(P2275="","",IF(F2275="","ERRO: data prevista ausente ou inválida",IF(O2275=0,"Duplicada: contada uma vez",IF(N(G2275)=0,"ERRO: tarefa fora do Plano Mestre",IF(P2275=0,"Tarefa retirada do plano: não conta","OK")))))</f>
        <v/>
      </c>
    </row>
    <row r="2276">
      <c r="A2276" s="29" t="n"/>
      <c r="B2276" s="25" t="n"/>
      <c r="C2276" s="49" t="n"/>
      <c r="D2276" s="29" t="n"/>
      <c r="E2276" s="23">
        <f>IF(OR(A2276="",B2276=""),"",A2276&amp;"|"&amp;B2276)</f>
        <v/>
      </c>
      <c r="F2276" s="30">
        <f>IF(OR(E2276="",NOT(ISNUMBER(C2276))),"",E2276&amp;"|"&amp;YEAR(C2276)&amp;"-"&amp;RIGHT("0"&amp;MONTH(C2276),2)&amp;"-"&amp;RIGHT("0"&amp;DAY(C2276),2))</f>
        <v/>
      </c>
      <c r="G2276" s="26">
        <f>IF(E2276="","",IFERROR(MATCH(E2276,pl_chave,0),0))</f>
        <v/>
      </c>
      <c r="H2276" s="23">
        <f>IF(G2276="","",IF(G2276=0,"Tarefa fora do plano",INDEX(pl_tag,G2276)))</f>
        <v/>
      </c>
      <c r="I2276" s="30">
        <f>IF(N(G2276)=0,"",INDEX(pl_atividade,G2276))</f>
        <v/>
      </c>
      <c r="J2276" s="50">
        <f>IF(N(G2276)=0,"",INDEX(pl_especialidade,G2276))</f>
        <v/>
      </c>
      <c r="K2276" s="28">
        <f>IF(N(G2276)=0,"",INDEX(pl_duracao,G2276))</f>
        <v/>
      </c>
      <c r="L2276" s="39">
        <f>IF(ISNUMBER(C2276),YEAR(C2276),"")</f>
        <v/>
      </c>
      <c r="M2276" s="39">
        <f>IF(ISNUMBER(C2276),MONTH(C2276),"")</f>
        <v/>
      </c>
      <c r="N2276" s="23">
        <f>IF(L2276="","",IF(NOT(ISNUMBER(crono_ano)),"Informe o ano",IF(L2276&lt;crono_ano,"Antes do ano",IF(L2276&gt;crono_ano,"Depois do ano","No ano"))))</f>
        <v/>
      </c>
      <c r="O2276" s="39">
        <f>IF(F2276="","",IF(COUNTIF(F$7:F2276,F2276)=1,1,0))</f>
        <v/>
      </c>
      <c r="P2276" s="39">
        <f>IF(A2276&amp;B2276&amp;C2276="","",IF(AND(O2276=1,N(G2276)&gt;0),IF(INDEX(pl_ativa,MAX(1,N(G2276)))="Sim",1,0),0))</f>
        <v/>
      </c>
      <c r="Q2276" s="39">
        <f>IF(F2276="","",COUNTIFS(ex_chave_oc,F2276,ex_cancelada,"&lt;&gt;Sim"))</f>
        <v/>
      </c>
      <c r="R2276" s="51">
        <f>IF(P2276="","",IF(AND(P2276=1,N(Q2276)&gt;0),1,0))</f>
        <v/>
      </c>
      <c r="S2276" s="30">
        <f>IF(P2276="","",IF(F2276="","ERRO: data prevista ausente ou inválida",IF(O2276=0,"Duplicada: contada uma vez",IF(N(G2276)=0,"ERRO: tarefa fora do Plano Mestre",IF(P2276=0,"Tarefa retirada do plano: não conta","OK")))))</f>
        <v/>
      </c>
    </row>
    <row r="2277">
      <c r="A2277" s="29" t="n"/>
      <c r="B2277" s="25" t="n"/>
      <c r="C2277" s="49" t="n"/>
      <c r="D2277" s="29" t="n"/>
      <c r="E2277" s="23">
        <f>IF(OR(A2277="",B2277=""),"",A2277&amp;"|"&amp;B2277)</f>
        <v/>
      </c>
      <c r="F2277" s="30">
        <f>IF(OR(E2277="",NOT(ISNUMBER(C2277))),"",E2277&amp;"|"&amp;YEAR(C2277)&amp;"-"&amp;RIGHT("0"&amp;MONTH(C2277),2)&amp;"-"&amp;RIGHT("0"&amp;DAY(C2277),2))</f>
        <v/>
      </c>
      <c r="G2277" s="26">
        <f>IF(E2277="","",IFERROR(MATCH(E2277,pl_chave,0),0))</f>
        <v/>
      </c>
      <c r="H2277" s="23">
        <f>IF(G2277="","",IF(G2277=0,"Tarefa fora do plano",INDEX(pl_tag,G2277)))</f>
        <v/>
      </c>
      <c r="I2277" s="30">
        <f>IF(N(G2277)=0,"",INDEX(pl_atividade,G2277))</f>
        <v/>
      </c>
      <c r="J2277" s="50">
        <f>IF(N(G2277)=0,"",INDEX(pl_especialidade,G2277))</f>
        <v/>
      </c>
      <c r="K2277" s="28">
        <f>IF(N(G2277)=0,"",INDEX(pl_duracao,G2277))</f>
        <v/>
      </c>
      <c r="L2277" s="39">
        <f>IF(ISNUMBER(C2277),YEAR(C2277),"")</f>
        <v/>
      </c>
      <c r="M2277" s="39">
        <f>IF(ISNUMBER(C2277),MONTH(C2277),"")</f>
        <v/>
      </c>
      <c r="N2277" s="23">
        <f>IF(L2277="","",IF(NOT(ISNUMBER(crono_ano)),"Informe o ano",IF(L2277&lt;crono_ano,"Antes do ano",IF(L2277&gt;crono_ano,"Depois do ano","No ano"))))</f>
        <v/>
      </c>
      <c r="O2277" s="39">
        <f>IF(F2277="","",IF(COUNTIF(F$7:F2277,F2277)=1,1,0))</f>
        <v/>
      </c>
      <c r="P2277" s="39">
        <f>IF(A2277&amp;B2277&amp;C2277="","",IF(AND(O2277=1,N(G2277)&gt;0),IF(INDEX(pl_ativa,MAX(1,N(G2277)))="Sim",1,0),0))</f>
        <v/>
      </c>
      <c r="Q2277" s="39">
        <f>IF(F2277="","",COUNTIFS(ex_chave_oc,F2277,ex_cancelada,"&lt;&gt;Sim"))</f>
        <v/>
      </c>
      <c r="R2277" s="51">
        <f>IF(P2277="","",IF(AND(P2277=1,N(Q2277)&gt;0),1,0))</f>
        <v/>
      </c>
      <c r="S2277" s="30">
        <f>IF(P2277="","",IF(F2277="","ERRO: data prevista ausente ou inválida",IF(O2277=0,"Duplicada: contada uma vez",IF(N(G2277)=0,"ERRO: tarefa fora do Plano Mestre",IF(P2277=0,"Tarefa retirada do plano: não conta","OK")))))</f>
        <v/>
      </c>
    </row>
    <row r="2278">
      <c r="A2278" s="29" t="n"/>
      <c r="B2278" s="25" t="n"/>
      <c r="C2278" s="49" t="n"/>
      <c r="D2278" s="29" t="n"/>
      <c r="E2278" s="23">
        <f>IF(OR(A2278="",B2278=""),"",A2278&amp;"|"&amp;B2278)</f>
        <v/>
      </c>
      <c r="F2278" s="30">
        <f>IF(OR(E2278="",NOT(ISNUMBER(C2278))),"",E2278&amp;"|"&amp;YEAR(C2278)&amp;"-"&amp;RIGHT("0"&amp;MONTH(C2278),2)&amp;"-"&amp;RIGHT("0"&amp;DAY(C2278),2))</f>
        <v/>
      </c>
      <c r="G2278" s="26">
        <f>IF(E2278="","",IFERROR(MATCH(E2278,pl_chave,0),0))</f>
        <v/>
      </c>
      <c r="H2278" s="23">
        <f>IF(G2278="","",IF(G2278=0,"Tarefa fora do plano",INDEX(pl_tag,G2278)))</f>
        <v/>
      </c>
      <c r="I2278" s="30">
        <f>IF(N(G2278)=0,"",INDEX(pl_atividade,G2278))</f>
        <v/>
      </c>
      <c r="J2278" s="50">
        <f>IF(N(G2278)=0,"",INDEX(pl_especialidade,G2278))</f>
        <v/>
      </c>
      <c r="K2278" s="28">
        <f>IF(N(G2278)=0,"",INDEX(pl_duracao,G2278))</f>
        <v/>
      </c>
      <c r="L2278" s="39">
        <f>IF(ISNUMBER(C2278),YEAR(C2278),"")</f>
        <v/>
      </c>
      <c r="M2278" s="39">
        <f>IF(ISNUMBER(C2278),MONTH(C2278),"")</f>
        <v/>
      </c>
      <c r="N2278" s="23">
        <f>IF(L2278="","",IF(NOT(ISNUMBER(crono_ano)),"Informe o ano",IF(L2278&lt;crono_ano,"Antes do ano",IF(L2278&gt;crono_ano,"Depois do ano","No ano"))))</f>
        <v/>
      </c>
      <c r="O2278" s="39">
        <f>IF(F2278="","",IF(COUNTIF(F$7:F2278,F2278)=1,1,0))</f>
        <v/>
      </c>
      <c r="P2278" s="39">
        <f>IF(A2278&amp;B2278&amp;C2278="","",IF(AND(O2278=1,N(G2278)&gt;0),IF(INDEX(pl_ativa,MAX(1,N(G2278)))="Sim",1,0),0))</f>
        <v/>
      </c>
      <c r="Q2278" s="39">
        <f>IF(F2278="","",COUNTIFS(ex_chave_oc,F2278,ex_cancelada,"&lt;&gt;Sim"))</f>
        <v/>
      </c>
      <c r="R2278" s="51">
        <f>IF(P2278="","",IF(AND(P2278=1,N(Q2278)&gt;0),1,0))</f>
        <v/>
      </c>
      <c r="S2278" s="30">
        <f>IF(P2278="","",IF(F2278="","ERRO: data prevista ausente ou inválida",IF(O2278=0,"Duplicada: contada uma vez",IF(N(G2278)=0,"ERRO: tarefa fora do Plano Mestre",IF(P2278=0,"Tarefa retirada do plano: não conta","OK")))))</f>
        <v/>
      </c>
    </row>
    <row r="2279">
      <c r="A2279" s="29" t="n"/>
      <c r="B2279" s="25" t="n"/>
      <c r="C2279" s="49" t="n"/>
      <c r="D2279" s="29" t="n"/>
      <c r="E2279" s="23">
        <f>IF(OR(A2279="",B2279=""),"",A2279&amp;"|"&amp;B2279)</f>
        <v/>
      </c>
      <c r="F2279" s="30">
        <f>IF(OR(E2279="",NOT(ISNUMBER(C2279))),"",E2279&amp;"|"&amp;YEAR(C2279)&amp;"-"&amp;RIGHT("0"&amp;MONTH(C2279),2)&amp;"-"&amp;RIGHT("0"&amp;DAY(C2279),2))</f>
        <v/>
      </c>
      <c r="G2279" s="26">
        <f>IF(E2279="","",IFERROR(MATCH(E2279,pl_chave,0),0))</f>
        <v/>
      </c>
      <c r="H2279" s="23">
        <f>IF(G2279="","",IF(G2279=0,"Tarefa fora do plano",INDEX(pl_tag,G2279)))</f>
        <v/>
      </c>
      <c r="I2279" s="30">
        <f>IF(N(G2279)=0,"",INDEX(pl_atividade,G2279))</f>
        <v/>
      </c>
      <c r="J2279" s="50">
        <f>IF(N(G2279)=0,"",INDEX(pl_especialidade,G2279))</f>
        <v/>
      </c>
      <c r="K2279" s="28">
        <f>IF(N(G2279)=0,"",INDEX(pl_duracao,G2279))</f>
        <v/>
      </c>
      <c r="L2279" s="39">
        <f>IF(ISNUMBER(C2279),YEAR(C2279),"")</f>
        <v/>
      </c>
      <c r="M2279" s="39">
        <f>IF(ISNUMBER(C2279),MONTH(C2279),"")</f>
        <v/>
      </c>
      <c r="N2279" s="23">
        <f>IF(L2279="","",IF(NOT(ISNUMBER(crono_ano)),"Informe o ano",IF(L2279&lt;crono_ano,"Antes do ano",IF(L2279&gt;crono_ano,"Depois do ano","No ano"))))</f>
        <v/>
      </c>
      <c r="O2279" s="39">
        <f>IF(F2279="","",IF(COUNTIF(F$7:F2279,F2279)=1,1,0))</f>
        <v/>
      </c>
      <c r="P2279" s="39">
        <f>IF(A2279&amp;B2279&amp;C2279="","",IF(AND(O2279=1,N(G2279)&gt;0),IF(INDEX(pl_ativa,MAX(1,N(G2279)))="Sim",1,0),0))</f>
        <v/>
      </c>
      <c r="Q2279" s="39">
        <f>IF(F2279="","",COUNTIFS(ex_chave_oc,F2279,ex_cancelada,"&lt;&gt;Sim"))</f>
        <v/>
      </c>
      <c r="R2279" s="51">
        <f>IF(P2279="","",IF(AND(P2279=1,N(Q2279)&gt;0),1,0))</f>
        <v/>
      </c>
      <c r="S2279" s="30">
        <f>IF(P2279="","",IF(F2279="","ERRO: data prevista ausente ou inválida",IF(O2279=0,"Duplicada: contada uma vez",IF(N(G2279)=0,"ERRO: tarefa fora do Plano Mestre",IF(P2279=0,"Tarefa retirada do plano: não conta","OK")))))</f>
        <v/>
      </c>
    </row>
    <row r="2280">
      <c r="A2280" s="29" t="n"/>
      <c r="B2280" s="25" t="n"/>
      <c r="C2280" s="49" t="n"/>
      <c r="D2280" s="29" t="n"/>
      <c r="E2280" s="23">
        <f>IF(OR(A2280="",B2280=""),"",A2280&amp;"|"&amp;B2280)</f>
        <v/>
      </c>
      <c r="F2280" s="30">
        <f>IF(OR(E2280="",NOT(ISNUMBER(C2280))),"",E2280&amp;"|"&amp;YEAR(C2280)&amp;"-"&amp;RIGHT("0"&amp;MONTH(C2280),2)&amp;"-"&amp;RIGHT("0"&amp;DAY(C2280),2))</f>
        <v/>
      </c>
      <c r="G2280" s="26">
        <f>IF(E2280="","",IFERROR(MATCH(E2280,pl_chave,0),0))</f>
        <v/>
      </c>
      <c r="H2280" s="23">
        <f>IF(G2280="","",IF(G2280=0,"Tarefa fora do plano",INDEX(pl_tag,G2280)))</f>
        <v/>
      </c>
      <c r="I2280" s="30">
        <f>IF(N(G2280)=0,"",INDEX(pl_atividade,G2280))</f>
        <v/>
      </c>
      <c r="J2280" s="50">
        <f>IF(N(G2280)=0,"",INDEX(pl_especialidade,G2280))</f>
        <v/>
      </c>
      <c r="K2280" s="28">
        <f>IF(N(G2280)=0,"",INDEX(pl_duracao,G2280))</f>
        <v/>
      </c>
      <c r="L2280" s="39">
        <f>IF(ISNUMBER(C2280),YEAR(C2280),"")</f>
        <v/>
      </c>
      <c r="M2280" s="39">
        <f>IF(ISNUMBER(C2280),MONTH(C2280),"")</f>
        <v/>
      </c>
      <c r="N2280" s="23">
        <f>IF(L2280="","",IF(NOT(ISNUMBER(crono_ano)),"Informe o ano",IF(L2280&lt;crono_ano,"Antes do ano",IF(L2280&gt;crono_ano,"Depois do ano","No ano"))))</f>
        <v/>
      </c>
      <c r="O2280" s="39">
        <f>IF(F2280="","",IF(COUNTIF(F$7:F2280,F2280)=1,1,0))</f>
        <v/>
      </c>
      <c r="P2280" s="39">
        <f>IF(A2280&amp;B2280&amp;C2280="","",IF(AND(O2280=1,N(G2280)&gt;0),IF(INDEX(pl_ativa,MAX(1,N(G2280)))="Sim",1,0),0))</f>
        <v/>
      </c>
      <c r="Q2280" s="39">
        <f>IF(F2280="","",COUNTIFS(ex_chave_oc,F2280,ex_cancelada,"&lt;&gt;Sim"))</f>
        <v/>
      </c>
      <c r="R2280" s="51">
        <f>IF(P2280="","",IF(AND(P2280=1,N(Q2280)&gt;0),1,0))</f>
        <v/>
      </c>
      <c r="S2280" s="30">
        <f>IF(P2280="","",IF(F2280="","ERRO: data prevista ausente ou inválida",IF(O2280=0,"Duplicada: contada uma vez",IF(N(G2280)=0,"ERRO: tarefa fora do Plano Mestre",IF(P2280=0,"Tarefa retirada do plano: não conta","OK")))))</f>
        <v/>
      </c>
    </row>
    <row r="2281">
      <c r="A2281" s="29" t="n"/>
      <c r="B2281" s="25" t="n"/>
      <c r="C2281" s="49" t="n"/>
      <c r="D2281" s="29" t="n"/>
      <c r="E2281" s="23">
        <f>IF(OR(A2281="",B2281=""),"",A2281&amp;"|"&amp;B2281)</f>
        <v/>
      </c>
      <c r="F2281" s="30">
        <f>IF(OR(E2281="",NOT(ISNUMBER(C2281))),"",E2281&amp;"|"&amp;YEAR(C2281)&amp;"-"&amp;RIGHT("0"&amp;MONTH(C2281),2)&amp;"-"&amp;RIGHT("0"&amp;DAY(C2281),2))</f>
        <v/>
      </c>
      <c r="G2281" s="26">
        <f>IF(E2281="","",IFERROR(MATCH(E2281,pl_chave,0),0))</f>
        <v/>
      </c>
      <c r="H2281" s="23">
        <f>IF(G2281="","",IF(G2281=0,"Tarefa fora do plano",INDEX(pl_tag,G2281)))</f>
        <v/>
      </c>
      <c r="I2281" s="30">
        <f>IF(N(G2281)=0,"",INDEX(pl_atividade,G2281))</f>
        <v/>
      </c>
      <c r="J2281" s="50">
        <f>IF(N(G2281)=0,"",INDEX(pl_especialidade,G2281))</f>
        <v/>
      </c>
      <c r="K2281" s="28">
        <f>IF(N(G2281)=0,"",INDEX(pl_duracao,G2281))</f>
        <v/>
      </c>
      <c r="L2281" s="39">
        <f>IF(ISNUMBER(C2281),YEAR(C2281),"")</f>
        <v/>
      </c>
      <c r="M2281" s="39">
        <f>IF(ISNUMBER(C2281),MONTH(C2281),"")</f>
        <v/>
      </c>
      <c r="N2281" s="23">
        <f>IF(L2281="","",IF(NOT(ISNUMBER(crono_ano)),"Informe o ano",IF(L2281&lt;crono_ano,"Antes do ano",IF(L2281&gt;crono_ano,"Depois do ano","No ano"))))</f>
        <v/>
      </c>
      <c r="O2281" s="39">
        <f>IF(F2281="","",IF(COUNTIF(F$7:F2281,F2281)=1,1,0))</f>
        <v/>
      </c>
      <c r="P2281" s="39">
        <f>IF(A2281&amp;B2281&amp;C2281="","",IF(AND(O2281=1,N(G2281)&gt;0),IF(INDEX(pl_ativa,MAX(1,N(G2281)))="Sim",1,0),0))</f>
        <v/>
      </c>
      <c r="Q2281" s="39">
        <f>IF(F2281="","",COUNTIFS(ex_chave_oc,F2281,ex_cancelada,"&lt;&gt;Sim"))</f>
        <v/>
      </c>
      <c r="R2281" s="51">
        <f>IF(P2281="","",IF(AND(P2281=1,N(Q2281)&gt;0),1,0))</f>
        <v/>
      </c>
      <c r="S2281" s="30">
        <f>IF(P2281="","",IF(F2281="","ERRO: data prevista ausente ou inválida",IF(O2281=0,"Duplicada: contada uma vez",IF(N(G2281)=0,"ERRO: tarefa fora do Plano Mestre",IF(P2281=0,"Tarefa retirada do plano: não conta","OK")))))</f>
        <v/>
      </c>
    </row>
    <row r="2282">
      <c r="A2282" s="29" t="n"/>
      <c r="B2282" s="25" t="n"/>
      <c r="C2282" s="49" t="n"/>
      <c r="D2282" s="29" t="n"/>
      <c r="E2282" s="23">
        <f>IF(OR(A2282="",B2282=""),"",A2282&amp;"|"&amp;B2282)</f>
        <v/>
      </c>
      <c r="F2282" s="30">
        <f>IF(OR(E2282="",NOT(ISNUMBER(C2282))),"",E2282&amp;"|"&amp;YEAR(C2282)&amp;"-"&amp;RIGHT("0"&amp;MONTH(C2282),2)&amp;"-"&amp;RIGHT("0"&amp;DAY(C2282),2))</f>
        <v/>
      </c>
      <c r="G2282" s="26">
        <f>IF(E2282="","",IFERROR(MATCH(E2282,pl_chave,0),0))</f>
        <v/>
      </c>
      <c r="H2282" s="23">
        <f>IF(G2282="","",IF(G2282=0,"Tarefa fora do plano",INDEX(pl_tag,G2282)))</f>
        <v/>
      </c>
      <c r="I2282" s="30">
        <f>IF(N(G2282)=0,"",INDEX(pl_atividade,G2282))</f>
        <v/>
      </c>
      <c r="J2282" s="50">
        <f>IF(N(G2282)=0,"",INDEX(pl_especialidade,G2282))</f>
        <v/>
      </c>
      <c r="K2282" s="28">
        <f>IF(N(G2282)=0,"",INDEX(pl_duracao,G2282))</f>
        <v/>
      </c>
      <c r="L2282" s="39">
        <f>IF(ISNUMBER(C2282),YEAR(C2282),"")</f>
        <v/>
      </c>
      <c r="M2282" s="39">
        <f>IF(ISNUMBER(C2282),MONTH(C2282),"")</f>
        <v/>
      </c>
      <c r="N2282" s="23">
        <f>IF(L2282="","",IF(NOT(ISNUMBER(crono_ano)),"Informe o ano",IF(L2282&lt;crono_ano,"Antes do ano",IF(L2282&gt;crono_ano,"Depois do ano","No ano"))))</f>
        <v/>
      </c>
      <c r="O2282" s="39">
        <f>IF(F2282="","",IF(COUNTIF(F$7:F2282,F2282)=1,1,0))</f>
        <v/>
      </c>
      <c r="P2282" s="39">
        <f>IF(A2282&amp;B2282&amp;C2282="","",IF(AND(O2282=1,N(G2282)&gt;0),IF(INDEX(pl_ativa,MAX(1,N(G2282)))="Sim",1,0),0))</f>
        <v/>
      </c>
      <c r="Q2282" s="39">
        <f>IF(F2282="","",COUNTIFS(ex_chave_oc,F2282,ex_cancelada,"&lt;&gt;Sim"))</f>
        <v/>
      </c>
      <c r="R2282" s="51">
        <f>IF(P2282="","",IF(AND(P2282=1,N(Q2282)&gt;0),1,0))</f>
        <v/>
      </c>
      <c r="S2282" s="30">
        <f>IF(P2282="","",IF(F2282="","ERRO: data prevista ausente ou inválida",IF(O2282=0,"Duplicada: contada uma vez",IF(N(G2282)=0,"ERRO: tarefa fora do Plano Mestre",IF(P2282=0,"Tarefa retirada do plano: não conta","OK")))))</f>
        <v/>
      </c>
    </row>
    <row r="2283">
      <c r="A2283" s="29" t="n"/>
      <c r="B2283" s="25" t="n"/>
      <c r="C2283" s="49" t="n"/>
      <c r="D2283" s="29" t="n"/>
      <c r="E2283" s="23">
        <f>IF(OR(A2283="",B2283=""),"",A2283&amp;"|"&amp;B2283)</f>
        <v/>
      </c>
      <c r="F2283" s="30">
        <f>IF(OR(E2283="",NOT(ISNUMBER(C2283))),"",E2283&amp;"|"&amp;YEAR(C2283)&amp;"-"&amp;RIGHT("0"&amp;MONTH(C2283),2)&amp;"-"&amp;RIGHT("0"&amp;DAY(C2283),2))</f>
        <v/>
      </c>
      <c r="G2283" s="26">
        <f>IF(E2283="","",IFERROR(MATCH(E2283,pl_chave,0),0))</f>
        <v/>
      </c>
      <c r="H2283" s="23">
        <f>IF(G2283="","",IF(G2283=0,"Tarefa fora do plano",INDEX(pl_tag,G2283)))</f>
        <v/>
      </c>
      <c r="I2283" s="30">
        <f>IF(N(G2283)=0,"",INDEX(pl_atividade,G2283))</f>
        <v/>
      </c>
      <c r="J2283" s="50">
        <f>IF(N(G2283)=0,"",INDEX(pl_especialidade,G2283))</f>
        <v/>
      </c>
      <c r="K2283" s="28">
        <f>IF(N(G2283)=0,"",INDEX(pl_duracao,G2283))</f>
        <v/>
      </c>
      <c r="L2283" s="39">
        <f>IF(ISNUMBER(C2283),YEAR(C2283),"")</f>
        <v/>
      </c>
      <c r="M2283" s="39">
        <f>IF(ISNUMBER(C2283),MONTH(C2283),"")</f>
        <v/>
      </c>
      <c r="N2283" s="23">
        <f>IF(L2283="","",IF(NOT(ISNUMBER(crono_ano)),"Informe o ano",IF(L2283&lt;crono_ano,"Antes do ano",IF(L2283&gt;crono_ano,"Depois do ano","No ano"))))</f>
        <v/>
      </c>
      <c r="O2283" s="39">
        <f>IF(F2283="","",IF(COUNTIF(F$7:F2283,F2283)=1,1,0))</f>
        <v/>
      </c>
      <c r="P2283" s="39">
        <f>IF(A2283&amp;B2283&amp;C2283="","",IF(AND(O2283=1,N(G2283)&gt;0),IF(INDEX(pl_ativa,MAX(1,N(G2283)))="Sim",1,0),0))</f>
        <v/>
      </c>
      <c r="Q2283" s="39">
        <f>IF(F2283="","",COUNTIFS(ex_chave_oc,F2283,ex_cancelada,"&lt;&gt;Sim"))</f>
        <v/>
      </c>
      <c r="R2283" s="51">
        <f>IF(P2283="","",IF(AND(P2283=1,N(Q2283)&gt;0),1,0))</f>
        <v/>
      </c>
      <c r="S2283" s="30">
        <f>IF(P2283="","",IF(F2283="","ERRO: data prevista ausente ou inválida",IF(O2283=0,"Duplicada: contada uma vez",IF(N(G2283)=0,"ERRO: tarefa fora do Plano Mestre",IF(P2283=0,"Tarefa retirada do plano: não conta","OK")))))</f>
        <v/>
      </c>
    </row>
    <row r="2284">
      <c r="A2284" s="29" t="n"/>
      <c r="B2284" s="25" t="n"/>
      <c r="C2284" s="49" t="n"/>
      <c r="D2284" s="29" t="n"/>
      <c r="E2284" s="23">
        <f>IF(OR(A2284="",B2284=""),"",A2284&amp;"|"&amp;B2284)</f>
        <v/>
      </c>
      <c r="F2284" s="30">
        <f>IF(OR(E2284="",NOT(ISNUMBER(C2284))),"",E2284&amp;"|"&amp;YEAR(C2284)&amp;"-"&amp;RIGHT("0"&amp;MONTH(C2284),2)&amp;"-"&amp;RIGHT("0"&amp;DAY(C2284),2))</f>
        <v/>
      </c>
      <c r="G2284" s="26">
        <f>IF(E2284="","",IFERROR(MATCH(E2284,pl_chave,0),0))</f>
        <v/>
      </c>
      <c r="H2284" s="23">
        <f>IF(G2284="","",IF(G2284=0,"Tarefa fora do plano",INDEX(pl_tag,G2284)))</f>
        <v/>
      </c>
      <c r="I2284" s="30">
        <f>IF(N(G2284)=0,"",INDEX(pl_atividade,G2284))</f>
        <v/>
      </c>
      <c r="J2284" s="50">
        <f>IF(N(G2284)=0,"",INDEX(pl_especialidade,G2284))</f>
        <v/>
      </c>
      <c r="K2284" s="28">
        <f>IF(N(G2284)=0,"",INDEX(pl_duracao,G2284))</f>
        <v/>
      </c>
      <c r="L2284" s="39">
        <f>IF(ISNUMBER(C2284),YEAR(C2284),"")</f>
        <v/>
      </c>
      <c r="M2284" s="39">
        <f>IF(ISNUMBER(C2284),MONTH(C2284),"")</f>
        <v/>
      </c>
      <c r="N2284" s="23">
        <f>IF(L2284="","",IF(NOT(ISNUMBER(crono_ano)),"Informe o ano",IF(L2284&lt;crono_ano,"Antes do ano",IF(L2284&gt;crono_ano,"Depois do ano","No ano"))))</f>
        <v/>
      </c>
      <c r="O2284" s="39">
        <f>IF(F2284="","",IF(COUNTIF(F$7:F2284,F2284)=1,1,0))</f>
        <v/>
      </c>
      <c r="P2284" s="39">
        <f>IF(A2284&amp;B2284&amp;C2284="","",IF(AND(O2284=1,N(G2284)&gt;0),IF(INDEX(pl_ativa,MAX(1,N(G2284)))="Sim",1,0),0))</f>
        <v/>
      </c>
      <c r="Q2284" s="39">
        <f>IF(F2284="","",COUNTIFS(ex_chave_oc,F2284,ex_cancelada,"&lt;&gt;Sim"))</f>
        <v/>
      </c>
      <c r="R2284" s="51">
        <f>IF(P2284="","",IF(AND(P2284=1,N(Q2284)&gt;0),1,0))</f>
        <v/>
      </c>
      <c r="S2284" s="30">
        <f>IF(P2284="","",IF(F2284="","ERRO: data prevista ausente ou inválida",IF(O2284=0,"Duplicada: contada uma vez",IF(N(G2284)=0,"ERRO: tarefa fora do Plano Mestre",IF(P2284=0,"Tarefa retirada do plano: não conta","OK")))))</f>
        <v/>
      </c>
    </row>
    <row r="2285">
      <c r="A2285" s="29" t="n"/>
      <c r="B2285" s="25" t="n"/>
      <c r="C2285" s="49" t="n"/>
      <c r="D2285" s="29" t="n"/>
      <c r="E2285" s="23">
        <f>IF(OR(A2285="",B2285=""),"",A2285&amp;"|"&amp;B2285)</f>
        <v/>
      </c>
      <c r="F2285" s="30">
        <f>IF(OR(E2285="",NOT(ISNUMBER(C2285))),"",E2285&amp;"|"&amp;YEAR(C2285)&amp;"-"&amp;RIGHT("0"&amp;MONTH(C2285),2)&amp;"-"&amp;RIGHT("0"&amp;DAY(C2285),2))</f>
        <v/>
      </c>
      <c r="G2285" s="26">
        <f>IF(E2285="","",IFERROR(MATCH(E2285,pl_chave,0),0))</f>
        <v/>
      </c>
      <c r="H2285" s="23">
        <f>IF(G2285="","",IF(G2285=0,"Tarefa fora do plano",INDEX(pl_tag,G2285)))</f>
        <v/>
      </c>
      <c r="I2285" s="30">
        <f>IF(N(G2285)=0,"",INDEX(pl_atividade,G2285))</f>
        <v/>
      </c>
      <c r="J2285" s="50">
        <f>IF(N(G2285)=0,"",INDEX(pl_especialidade,G2285))</f>
        <v/>
      </c>
      <c r="K2285" s="28">
        <f>IF(N(G2285)=0,"",INDEX(pl_duracao,G2285))</f>
        <v/>
      </c>
      <c r="L2285" s="39">
        <f>IF(ISNUMBER(C2285),YEAR(C2285),"")</f>
        <v/>
      </c>
      <c r="M2285" s="39">
        <f>IF(ISNUMBER(C2285),MONTH(C2285),"")</f>
        <v/>
      </c>
      <c r="N2285" s="23">
        <f>IF(L2285="","",IF(NOT(ISNUMBER(crono_ano)),"Informe o ano",IF(L2285&lt;crono_ano,"Antes do ano",IF(L2285&gt;crono_ano,"Depois do ano","No ano"))))</f>
        <v/>
      </c>
      <c r="O2285" s="39">
        <f>IF(F2285="","",IF(COUNTIF(F$7:F2285,F2285)=1,1,0))</f>
        <v/>
      </c>
      <c r="P2285" s="39">
        <f>IF(A2285&amp;B2285&amp;C2285="","",IF(AND(O2285=1,N(G2285)&gt;0),IF(INDEX(pl_ativa,MAX(1,N(G2285)))="Sim",1,0),0))</f>
        <v/>
      </c>
      <c r="Q2285" s="39">
        <f>IF(F2285="","",COUNTIFS(ex_chave_oc,F2285,ex_cancelada,"&lt;&gt;Sim"))</f>
        <v/>
      </c>
      <c r="R2285" s="51">
        <f>IF(P2285="","",IF(AND(P2285=1,N(Q2285)&gt;0),1,0))</f>
        <v/>
      </c>
      <c r="S2285" s="30">
        <f>IF(P2285="","",IF(F2285="","ERRO: data prevista ausente ou inválida",IF(O2285=0,"Duplicada: contada uma vez",IF(N(G2285)=0,"ERRO: tarefa fora do Plano Mestre",IF(P2285=0,"Tarefa retirada do plano: não conta","OK")))))</f>
        <v/>
      </c>
    </row>
    <row r="2286">
      <c r="A2286" s="29" t="n"/>
      <c r="B2286" s="25" t="n"/>
      <c r="C2286" s="49" t="n"/>
      <c r="D2286" s="29" t="n"/>
      <c r="E2286" s="23">
        <f>IF(OR(A2286="",B2286=""),"",A2286&amp;"|"&amp;B2286)</f>
        <v/>
      </c>
      <c r="F2286" s="30">
        <f>IF(OR(E2286="",NOT(ISNUMBER(C2286))),"",E2286&amp;"|"&amp;YEAR(C2286)&amp;"-"&amp;RIGHT("0"&amp;MONTH(C2286),2)&amp;"-"&amp;RIGHT("0"&amp;DAY(C2286),2))</f>
        <v/>
      </c>
      <c r="G2286" s="26">
        <f>IF(E2286="","",IFERROR(MATCH(E2286,pl_chave,0),0))</f>
        <v/>
      </c>
      <c r="H2286" s="23">
        <f>IF(G2286="","",IF(G2286=0,"Tarefa fora do plano",INDEX(pl_tag,G2286)))</f>
        <v/>
      </c>
      <c r="I2286" s="30">
        <f>IF(N(G2286)=0,"",INDEX(pl_atividade,G2286))</f>
        <v/>
      </c>
      <c r="J2286" s="50">
        <f>IF(N(G2286)=0,"",INDEX(pl_especialidade,G2286))</f>
        <v/>
      </c>
      <c r="K2286" s="28">
        <f>IF(N(G2286)=0,"",INDEX(pl_duracao,G2286))</f>
        <v/>
      </c>
      <c r="L2286" s="39">
        <f>IF(ISNUMBER(C2286),YEAR(C2286),"")</f>
        <v/>
      </c>
      <c r="M2286" s="39">
        <f>IF(ISNUMBER(C2286),MONTH(C2286),"")</f>
        <v/>
      </c>
      <c r="N2286" s="23">
        <f>IF(L2286="","",IF(NOT(ISNUMBER(crono_ano)),"Informe o ano",IF(L2286&lt;crono_ano,"Antes do ano",IF(L2286&gt;crono_ano,"Depois do ano","No ano"))))</f>
        <v/>
      </c>
      <c r="O2286" s="39">
        <f>IF(F2286="","",IF(COUNTIF(F$7:F2286,F2286)=1,1,0))</f>
        <v/>
      </c>
      <c r="P2286" s="39">
        <f>IF(A2286&amp;B2286&amp;C2286="","",IF(AND(O2286=1,N(G2286)&gt;0),IF(INDEX(pl_ativa,MAX(1,N(G2286)))="Sim",1,0),0))</f>
        <v/>
      </c>
      <c r="Q2286" s="39">
        <f>IF(F2286="","",COUNTIFS(ex_chave_oc,F2286,ex_cancelada,"&lt;&gt;Sim"))</f>
        <v/>
      </c>
      <c r="R2286" s="51">
        <f>IF(P2286="","",IF(AND(P2286=1,N(Q2286)&gt;0),1,0))</f>
        <v/>
      </c>
      <c r="S2286" s="30">
        <f>IF(P2286="","",IF(F2286="","ERRO: data prevista ausente ou inválida",IF(O2286=0,"Duplicada: contada uma vez",IF(N(G2286)=0,"ERRO: tarefa fora do Plano Mestre",IF(P2286=0,"Tarefa retirada do plano: não conta","OK")))))</f>
        <v/>
      </c>
    </row>
    <row r="2287">
      <c r="A2287" s="29" t="n"/>
      <c r="B2287" s="25" t="n"/>
      <c r="C2287" s="49" t="n"/>
      <c r="D2287" s="29" t="n"/>
      <c r="E2287" s="23">
        <f>IF(OR(A2287="",B2287=""),"",A2287&amp;"|"&amp;B2287)</f>
        <v/>
      </c>
      <c r="F2287" s="30">
        <f>IF(OR(E2287="",NOT(ISNUMBER(C2287))),"",E2287&amp;"|"&amp;YEAR(C2287)&amp;"-"&amp;RIGHT("0"&amp;MONTH(C2287),2)&amp;"-"&amp;RIGHT("0"&amp;DAY(C2287),2))</f>
        <v/>
      </c>
      <c r="G2287" s="26">
        <f>IF(E2287="","",IFERROR(MATCH(E2287,pl_chave,0),0))</f>
        <v/>
      </c>
      <c r="H2287" s="23">
        <f>IF(G2287="","",IF(G2287=0,"Tarefa fora do plano",INDEX(pl_tag,G2287)))</f>
        <v/>
      </c>
      <c r="I2287" s="30">
        <f>IF(N(G2287)=0,"",INDEX(pl_atividade,G2287))</f>
        <v/>
      </c>
      <c r="J2287" s="50">
        <f>IF(N(G2287)=0,"",INDEX(pl_especialidade,G2287))</f>
        <v/>
      </c>
      <c r="K2287" s="28">
        <f>IF(N(G2287)=0,"",INDEX(pl_duracao,G2287))</f>
        <v/>
      </c>
      <c r="L2287" s="39">
        <f>IF(ISNUMBER(C2287),YEAR(C2287),"")</f>
        <v/>
      </c>
      <c r="M2287" s="39">
        <f>IF(ISNUMBER(C2287),MONTH(C2287),"")</f>
        <v/>
      </c>
      <c r="N2287" s="23">
        <f>IF(L2287="","",IF(NOT(ISNUMBER(crono_ano)),"Informe o ano",IF(L2287&lt;crono_ano,"Antes do ano",IF(L2287&gt;crono_ano,"Depois do ano","No ano"))))</f>
        <v/>
      </c>
      <c r="O2287" s="39">
        <f>IF(F2287="","",IF(COUNTIF(F$7:F2287,F2287)=1,1,0))</f>
        <v/>
      </c>
      <c r="P2287" s="39">
        <f>IF(A2287&amp;B2287&amp;C2287="","",IF(AND(O2287=1,N(G2287)&gt;0),IF(INDEX(pl_ativa,MAX(1,N(G2287)))="Sim",1,0),0))</f>
        <v/>
      </c>
      <c r="Q2287" s="39">
        <f>IF(F2287="","",COUNTIFS(ex_chave_oc,F2287,ex_cancelada,"&lt;&gt;Sim"))</f>
        <v/>
      </c>
      <c r="R2287" s="51">
        <f>IF(P2287="","",IF(AND(P2287=1,N(Q2287)&gt;0),1,0))</f>
        <v/>
      </c>
      <c r="S2287" s="30">
        <f>IF(P2287="","",IF(F2287="","ERRO: data prevista ausente ou inválida",IF(O2287=0,"Duplicada: contada uma vez",IF(N(G2287)=0,"ERRO: tarefa fora do Plano Mestre",IF(P2287=0,"Tarefa retirada do plano: não conta","OK")))))</f>
        <v/>
      </c>
    </row>
    <row r="2288">
      <c r="A2288" s="29" t="n"/>
      <c r="B2288" s="25" t="n"/>
      <c r="C2288" s="49" t="n"/>
      <c r="D2288" s="29" t="n"/>
      <c r="E2288" s="23">
        <f>IF(OR(A2288="",B2288=""),"",A2288&amp;"|"&amp;B2288)</f>
        <v/>
      </c>
      <c r="F2288" s="30">
        <f>IF(OR(E2288="",NOT(ISNUMBER(C2288))),"",E2288&amp;"|"&amp;YEAR(C2288)&amp;"-"&amp;RIGHT("0"&amp;MONTH(C2288),2)&amp;"-"&amp;RIGHT("0"&amp;DAY(C2288),2))</f>
        <v/>
      </c>
      <c r="G2288" s="26">
        <f>IF(E2288="","",IFERROR(MATCH(E2288,pl_chave,0),0))</f>
        <v/>
      </c>
      <c r="H2288" s="23">
        <f>IF(G2288="","",IF(G2288=0,"Tarefa fora do plano",INDEX(pl_tag,G2288)))</f>
        <v/>
      </c>
      <c r="I2288" s="30">
        <f>IF(N(G2288)=0,"",INDEX(pl_atividade,G2288))</f>
        <v/>
      </c>
      <c r="J2288" s="50">
        <f>IF(N(G2288)=0,"",INDEX(pl_especialidade,G2288))</f>
        <v/>
      </c>
      <c r="K2288" s="28">
        <f>IF(N(G2288)=0,"",INDEX(pl_duracao,G2288))</f>
        <v/>
      </c>
      <c r="L2288" s="39">
        <f>IF(ISNUMBER(C2288),YEAR(C2288),"")</f>
        <v/>
      </c>
      <c r="M2288" s="39">
        <f>IF(ISNUMBER(C2288),MONTH(C2288),"")</f>
        <v/>
      </c>
      <c r="N2288" s="23">
        <f>IF(L2288="","",IF(NOT(ISNUMBER(crono_ano)),"Informe o ano",IF(L2288&lt;crono_ano,"Antes do ano",IF(L2288&gt;crono_ano,"Depois do ano","No ano"))))</f>
        <v/>
      </c>
      <c r="O2288" s="39">
        <f>IF(F2288="","",IF(COUNTIF(F$7:F2288,F2288)=1,1,0))</f>
        <v/>
      </c>
      <c r="P2288" s="39">
        <f>IF(A2288&amp;B2288&amp;C2288="","",IF(AND(O2288=1,N(G2288)&gt;0),IF(INDEX(pl_ativa,MAX(1,N(G2288)))="Sim",1,0),0))</f>
        <v/>
      </c>
      <c r="Q2288" s="39">
        <f>IF(F2288="","",COUNTIFS(ex_chave_oc,F2288,ex_cancelada,"&lt;&gt;Sim"))</f>
        <v/>
      </c>
      <c r="R2288" s="51">
        <f>IF(P2288="","",IF(AND(P2288=1,N(Q2288)&gt;0),1,0))</f>
        <v/>
      </c>
      <c r="S2288" s="30">
        <f>IF(P2288="","",IF(F2288="","ERRO: data prevista ausente ou inválida",IF(O2288=0,"Duplicada: contada uma vez",IF(N(G2288)=0,"ERRO: tarefa fora do Plano Mestre",IF(P2288=0,"Tarefa retirada do plano: não conta","OK")))))</f>
        <v/>
      </c>
    </row>
    <row r="2289">
      <c r="A2289" s="29" t="n"/>
      <c r="B2289" s="25" t="n"/>
      <c r="C2289" s="49" t="n"/>
      <c r="D2289" s="29" t="n"/>
      <c r="E2289" s="23">
        <f>IF(OR(A2289="",B2289=""),"",A2289&amp;"|"&amp;B2289)</f>
        <v/>
      </c>
      <c r="F2289" s="30">
        <f>IF(OR(E2289="",NOT(ISNUMBER(C2289))),"",E2289&amp;"|"&amp;YEAR(C2289)&amp;"-"&amp;RIGHT("0"&amp;MONTH(C2289),2)&amp;"-"&amp;RIGHT("0"&amp;DAY(C2289),2))</f>
        <v/>
      </c>
      <c r="G2289" s="26">
        <f>IF(E2289="","",IFERROR(MATCH(E2289,pl_chave,0),0))</f>
        <v/>
      </c>
      <c r="H2289" s="23">
        <f>IF(G2289="","",IF(G2289=0,"Tarefa fora do plano",INDEX(pl_tag,G2289)))</f>
        <v/>
      </c>
      <c r="I2289" s="30">
        <f>IF(N(G2289)=0,"",INDEX(pl_atividade,G2289))</f>
        <v/>
      </c>
      <c r="J2289" s="50">
        <f>IF(N(G2289)=0,"",INDEX(pl_especialidade,G2289))</f>
        <v/>
      </c>
      <c r="K2289" s="28">
        <f>IF(N(G2289)=0,"",INDEX(pl_duracao,G2289))</f>
        <v/>
      </c>
      <c r="L2289" s="39">
        <f>IF(ISNUMBER(C2289),YEAR(C2289),"")</f>
        <v/>
      </c>
      <c r="M2289" s="39">
        <f>IF(ISNUMBER(C2289),MONTH(C2289),"")</f>
        <v/>
      </c>
      <c r="N2289" s="23">
        <f>IF(L2289="","",IF(NOT(ISNUMBER(crono_ano)),"Informe o ano",IF(L2289&lt;crono_ano,"Antes do ano",IF(L2289&gt;crono_ano,"Depois do ano","No ano"))))</f>
        <v/>
      </c>
      <c r="O2289" s="39">
        <f>IF(F2289="","",IF(COUNTIF(F$7:F2289,F2289)=1,1,0))</f>
        <v/>
      </c>
      <c r="P2289" s="39">
        <f>IF(A2289&amp;B2289&amp;C2289="","",IF(AND(O2289=1,N(G2289)&gt;0),IF(INDEX(pl_ativa,MAX(1,N(G2289)))="Sim",1,0),0))</f>
        <v/>
      </c>
      <c r="Q2289" s="39">
        <f>IF(F2289="","",COUNTIFS(ex_chave_oc,F2289,ex_cancelada,"&lt;&gt;Sim"))</f>
        <v/>
      </c>
      <c r="R2289" s="51">
        <f>IF(P2289="","",IF(AND(P2289=1,N(Q2289)&gt;0),1,0))</f>
        <v/>
      </c>
      <c r="S2289" s="30">
        <f>IF(P2289="","",IF(F2289="","ERRO: data prevista ausente ou inválida",IF(O2289=0,"Duplicada: contada uma vez",IF(N(G2289)=0,"ERRO: tarefa fora do Plano Mestre",IF(P2289=0,"Tarefa retirada do plano: não conta","OK")))))</f>
        <v/>
      </c>
    </row>
    <row r="2290">
      <c r="A2290" s="29" t="n"/>
      <c r="B2290" s="25" t="n"/>
      <c r="C2290" s="49" t="n"/>
      <c r="D2290" s="29" t="n"/>
      <c r="E2290" s="23">
        <f>IF(OR(A2290="",B2290=""),"",A2290&amp;"|"&amp;B2290)</f>
        <v/>
      </c>
      <c r="F2290" s="30">
        <f>IF(OR(E2290="",NOT(ISNUMBER(C2290))),"",E2290&amp;"|"&amp;YEAR(C2290)&amp;"-"&amp;RIGHT("0"&amp;MONTH(C2290),2)&amp;"-"&amp;RIGHT("0"&amp;DAY(C2290),2))</f>
        <v/>
      </c>
      <c r="G2290" s="26">
        <f>IF(E2290="","",IFERROR(MATCH(E2290,pl_chave,0),0))</f>
        <v/>
      </c>
      <c r="H2290" s="23">
        <f>IF(G2290="","",IF(G2290=0,"Tarefa fora do plano",INDEX(pl_tag,G2290)))</f>
        <v/>
      </c>
      <c r="I2290" s="30">
        <f>IF(N(G2290)=0,"",INDEX(pl_atividade,G2290))</f>
        <v/>
      </c>
      <c r="J2290" s="50">
        <f>IF(N(G2290)=0,"",INDEX(pl_especialidade,G2290))</f>
        <v/>
      </c>
      <c r="K2290" s="28">
        <f>IF(N(G2290)=0,"",INDEX(pl_duracao,G2290))</f>
        <v/>
      </c>
      <c r="L2290" s="39">
        <f>IF(ISNUMBER(C2290),YEAR(C2290),"")</f>
        <v/>
      </c>
      <c r="M2290" s="39">
        <f>IF(ISNUMBER(C2290),MONTH(C2290),"")</f>
        <v/>
      </c>
      <c r="N2290" s="23">
        <f>IF(L2290="","",IF(NOT(ISNUMBER(crono_ano)),"Informe o ano",IF(L2290&lt;crono_ano,"Antes do ano",IF(L2290&gt;crono_ano,"Depois do ano","No ano"))))</f>
        <v/>
      </c>
      <c r="O2290" s="39">
        <f>IF(F2290="","",IF(COUNTIF(F$7:F2290,F2290)=1,1,0))</f>
        <v/>
      </c>
      <c r="P2290" s="39">
        <f>IF(A2290&amp;B2290&amp;C2290="","",IF(AND(O2290=1,N(G2290)&gt;0),IF(INDEX(pl_ativa,MAX(1,N(G2290)))="Sim",1,0),0))</f>
        <v/>
      </c>
      <c r="Q2290" s="39">
        <f>IF(F2290="","",COUNTIFS(ex_chave_oc,F2290,ex_cancelada,"&lt;&gt;Sim"))</f>
        <v/>
      </c>
      <c r="R2290" s="51">
        <f>IF(P2290="","",IF(AND(P2290=1,N(Q2290)&gt;0),1,0))</f>
        <v/>
      </c>
      <c r="S2290" s="30">
        <f>IF(P2290="","",IF(F2290="","ERRO: data prevista ausente ou inválida",IF(O2290=0,"Duplicada: contada uma vez",IF(N(G2290)=0,"ERRO: tarefa fora do Plano Mestre",IF(P2290=0,"Tarefa retirada do plano: não conta","OK")))))</f>
        <v/>
      </c>
    </row>
    <row r="2291">
      <c r="A2291" s="29" t="n"/>
      <c r="B2291" s="25" t="n"/>
      <c r="C2291" s="49" t="n"/>
      <c r="D2291" s="29" t="n"/>
      <c r="E2291" s="23">
        <f>IF(OR(A2291="",B2291=""),"",A2291&amp;"|"&amp;B2291)</f>
        <v/>
      </c>
      <c r="F2291" s="30">
        <f>IF(OR(E2291="",NOT(ISNUMBER(C2291))),"",E2291&amp;"|"&amp;YEAR(C2291)&amp;"-"&amp;RIGHT("0"&amp;MONTH(C2291),2)&amp;"-"&amp;RIGHT("0"&amp;DAY(C2291),2))</f>
        <v/>
      </c>
      <c r="G2291" s="26">
        <f>IF(E2291="","",IFERROR(MATCH(E2291,pl_chave,0),0))</f>
        <v/>
      </c>
      <c r="H2291" s="23">
        <f>IF(G2291="","",IF(G2291=0,"Tarefa fora do plano",INDEX(pl_tag,G2291)))</f>
        <v/>
      </c>
      <c r="I2291" s="30">
        <f>IF(N(G2291)=0,"",INDEX(pl_atividade,G2291))</f>
        <v/>
      </c>
      <c r="J2291" s="50">
        <f>IF(N(G2291)=0,"",INDEX(pl_especialidade,G2291))</f>
        <v/>
      </c>
      <c r="K2291" s="28">
        <f>IF(N(G2291)=0,"",INDEX(pl_duracao,G2291))</f>
        <v/>
      </c>
      <c r="L2291" s="39">
        <f>IF(ISNUMBER(C2291),YEAR(C2291),"")</f>
        <v/>
      </c>
      <c r="M2291" s="39">
        <f>IF(ISNUMBER(C2291),MONTH(C2291),"")</f>
        <v/>
      </c>
      <c r="N2291" s="23">
        <f>IF(L2291="","",IF(NOT(ISNUMBER(crono_ano)),"Informe o ano",IF(L2291&lt;crono_ano,"Antes do ano",IF(L2291&gt;crono_ano,"Depois do ano","No ano"))))</f>
        <v/>
      </c>
      <c r="O2291" s="39">
        <f>IF(F2291="","",IF(COUNTIF(F$7:F2291,F2291)=1,1,0))</f>
        <v/>
      </c>
      <c r="P2291" s="39">
        <f>IF(A2291&amp;B2291&amp;C2291="","",IF(AND(O2291=1,N(G2291)&gt;0),IF(INDEX(pl_ativa,MAX(1,N(G2291)))="Sim",1,0),0))</f>
        <v/>
      </c>
      <c r="Q2291" s="39">
        <f>IF(F2291="","",COUNTIFS(ex_chave_oc,F2291,ex_cancelada,"&lt;&gt;Sim"))</f>
        <v/>
      </c>
      <c r="R2291" s="51">
        <f>IF(P2291="","",IF(AND(P2291=1,N(Q2291)&gt;0),1,0))</f>
        <v/>
      </c>
      <c r="S2291" s="30">
        <f>IF(P2291="","",IF(F2291="","ERRO: data prevista ausente ou inválida",IF(O2291=0,"Duplicada: contada uma vez",IF(N(G2291)=0,"ERRO: tarefa fora do Plano Mestre",IF(P2291=0,"Tarefa retirada do plano: não conta","OK")))))</f>
        <v/>
      </c>
    </row>
    <row r="2292">
      <c r="A2292" s="29" t="n"/>
      <c r="B2292" s="25" t="n"/>
      <c r="C2292" s="49" t="n"/>
      <c r="D2292" s="29" t="n"/>
      <c r="E2292" s="23">
        <f>IF(OR(A2292="",B2292=""),"",A2292&amp;"|"&amp;B2292)</f>
        <v/>
      </c>
      <c r="F2292" s="30">
        <f>IF(OR(E2292="",NOT(ISNUMBER(C2292))),"",E2292&amp;"|"&amp;YEAR(C2292)&amp;"-"&amp;RIGHT("0"&amp;MONTH(C2292),2)&amp;"-"&amp;RIGHT("0"&amp;DAY(C2292),2))</f>
        <v/>
      </c>
      <c r="G2292" s="26">
        <f>IF(E2292="","",IFERROR(MATCH(E2292,pl_chave,0),0))</f>
        <v/>
      </c>
      <c r="H2292" s="23">
        <f>IF(G2292="","",IF(G2292=0,"Tarefa fora do plano",INDEX(pl_tag,G2292)))</f>
        <v/>
      </c>
      <c r="I2292" s="30">
        <f>IF(N(G2292)=0,"",INDEX(pl_atividade,G2292))</f>
        <v/>
      </c>
      <c r="J2292" s="50">
        <f>IF(N(G2292)=0,"",INDEX(pl_especialidade,G2292))</f>
        <v/>
      </c>
      <c r="K2292" s="28">
        <f>IF(N(G2292)=0,"",INDEX(pl_duracao,G2292))</f>
        <v/>
      </c>
      <c r="L2292" s="39">
        <f>IF(ISNUMBER(C2292),YEAR(C2292),"")</f>
        <v/>
      </c>
      <c r="M2292" s="39">
        <f>IF(ISNUMBER(C2292),MONTH(C2292),"")</f>
        <v/>
      </c>
      <c r="N2292" s="23">
        <f>IF(L2292="","",IF(NOT(ISNUMBER(crono_ano)),"Informe o ano",IF(L2292&lt;crono_ano,"Antes do ano",IF(L2292&gt;crono_ano,"Depois do ano","No ano"))))</f>
        <v/>
      </c>
      <c r="O2292" s="39">
        <f>IF(F2292="","",IF(COUNTIF(F$7:F2292,F2292)=1,1,0))</f>
        <v/>
      </c>
      <c r="P2292" s="39">
        <f>IF(A2292&amp;B2292&amp;C2292="","",IF(AND(O2292=1,N(G2292)&gt;0),IF(INDEX(pl_ativa,MAX(1,N(G2292)))="Sim",1,0),0))</f>
        <v/>
      </c>
      <c r="Q2292" s="39">
        <f>IF(F2292="","",COUNTIFS(ex_chave_oc,F2292,ex_cancelada,"&lt;&gt;Sim"))</f>
        <v/>
      </c>
      <c r="R2292" s="51">
        <f>IF(P2292="","",IF(AND(P2292=1,N(Q2292)&gt;0),1,0))</f>
        <v/>
      </c>
      <c r="S2292" s="30">
        <f>IF(P2292="","",IF(F2292="","ERRO: data prevista ausente ou inválida",IF(O2292=0,"Duplicada: contada uma vez",IF(N(G2292)=0,"ERRO: tarefa fora do Plano Mestre",IF(P2292=0,"Tarefa retirada do plano: não conta","OK")))))</f>
        <v/>
      </c>
    </row>
    <row r="2293">
      <c r="A2293" s="29" t="n"/>
      <c r="B2293" s="25" t="n"/>
      <c r="C2293" s="49" t="n"/>
      <c r="D2293" s="29" t="n"/>
      <c r="E2293" s="23">
        <f>IF(OR(A2293="",B2293=""),"",A2293&amp;"|"&amp;B2293)</f>
        <v/>
      </c>
      <c r="F2293" s="30">
        <f>IF(OR(E2293="",NOT(ISNUMBER(C2293))),"",E2293&amp;"|"&amp;YEAR(C2293)&amp;"-"&amp;RIGHT("0"&amp;MONTH(C2293),2)&amp;"-"&amp;RIGHT("0"&amp;DAY(C2293),2))</f>
        <v/>
      </c>
      <c r="G2293" s="26">
        <f>IF(E2293="","",IFERROR(MATCH(E2293,pl_chave,0),0))</f>
        <v/>
      </c>
      <c r="H2293" s="23">
        <f>IF(G2293="","",IF(G2293=0,"Tarefa fora do plano",INDEX(pl_tag,G2293)))</f>
        <v/>
      </c>
      <c r="I2293" s="30">
        <f>IF(N(G2293)=0,"",INDEX(pl_atividade,G2293))</f>
        <v/>
      </c>
      <c r="J2293" s="50">
        <f>IF(N(G2293)=0,"",INDEX(pl_especialidade,G2293))</f>
        <v/>
      </c>
      <c r="K2293" s="28">
        <f>IF(N(G2293)=0,"",INDEX(pl_duracao,G2293))</f>
        <v/>
      </c>
      <c r="L2293" s="39">
        <f>IF(ISNUMBER(C2293),YEAR(C2293),"")</f>
        <v/>
      </c>
      <c r="M2293" s="39">
        <f>IF(ISNUMBER(C2293),MONTH(C2293),"")</f>
        <v/>
      </c>
      <c r="N2293" s="23">
        <f>IF(L2293="","",IF(NOT(ISNUMBER(crono_ano)),"Informe o ano",IF(L2293&lt;crono_ano,"Antes do ano",IF(L2293&gt;crono_ano,"Depois do ano","No ano"))))</f>
        <v/>
      </c>
      <c r="O2293" s="39">
        <f>IF(F2293="","",IF(COUNTIF(F$7:F2293,F2293)=1,1,0))</f>
        <v/>
      </c>
      <c r="P2293" s="39">
        <f>IF(A2293&amp;B2293&amp;C2293="","",IF(AND(O2293=1,N(G2293)&gt;0),IF(INDEX(pl_ativa,MAX(1,N(G2293)))="Sim",1,0),0))</f>
        <v/>
      </c>
      <c r="Q2293" s="39">
        <f>IF(F2293="","",COUNTIFS(ex_chave_oc,F2293,ex_cancelada,"&lt;&gt;Sim"))</f>
        <v/>
      </c>
      <c r="R2293" s="51">
        <f>IF(P2293="","",IF(AND(P2293=1,N(Q2293)&gt;0),1,0))</f>
        <v/>
      </c>
      <c r="S2293" s="30">
        <f>IF(P2293="","",IF(F2293="","ERRO: data prevista ausente ou inválida",IF(O2293=0,"Duplicada: contada uma vez",IF(N(G2293)=0,"ERRO: tarefa fora do Plano Mestre",IF(P2293=0,"Tarefa retirada do plano: não conta","OK")))))</f>
        <v/>
      </c>
    </row>
    <row r="2294">
      <c r="A2294" s="29" t="n"/>
      <c r="B2294" s="25" t="n"/>
      <c r="C2294" s="49" t="n"/>
      <c r="D2294" s="29" t="n"/>
      <c r="E2294" s="23">
        <f>IF(OR(A2294="",B2294=""),"",A2294&amp;"|"&amp;B2294)</f>
        <v/>
      </c>
      <c r="F2294" s="30">
        <f>IF(OR(E2294="",NOT(ISNUMBER(C2294))),"",E2294&amp;"|"&amp;YEAR(C2294)&amp;"-"&amp;RIGHT("0"&amp;MONTH(C2294),2)&amp;"-"&amp;RIGHT("0"&amp;DAY(C2294),2))</f>
        <v/>
      </c>
      <c r="G2294" s="26">
        <f>IF(E2294="","",IFERROR(MATCH(E2294,pl_chave,0),0))</f>
        <v/>
      </c>
      <c r="H2294" s="23">
        <f>IF(G2294="","",IF(G2294=0,"Tarefa fora do plano",INDEX(pl_tag,G2294)))</f>
        <v/>
      </c>
      <c r="I2294" s="30">
        <f>IF(N(G2294)=0,"",INDEX(pl_atividade,G2294))</f>
        <v/>
      </c>
      <c r="J2294" s="50">
        <f>IF(N(G2294)=0,"",INDEX(pl_especialidade,G2294))</f>
        <v/>
      </c>
      <c r="K2294" s="28">
        <f>IF(N(G2294)=0,"",INDEX(pl_duracao,G2294))</f>
        <v/>
      </c>
      <c r="L2294" s="39">
        <f>IF(ISNUMBER(C2294),YEAR(C2294),"")</f>
        <v/>
      </c>
      <c r="M2294" s="39">
        <f>IF(ISNUMBER(C2294),MONTH(C2294),"")</f>
        <v/>
      </c>
      <c r="N2294" s="23">
        <f>IF(L2294="","",IF(NOT(ISNUMBER(crono_ano)),"Informe o ano",IF(L2294&lt;crono_ano,"Antes do ano",IF(L2294&gt;crono_ano,"Depois do ano","No ano"))))</f>
        <v/>
      </c>
      <c r="O2294" s="39">
        <f>IF(F2294="","",IF(COUNTIF(F$7:F2294,F2294)=1,1,0))</f>
        <v/>
      </c>
      <c r="P2294" s="39">
        <f>IF(A2294&amp;B2294&amp;C2294="","",IF(AND(O2294=1,N(G2294)&gt;0),IF(INDEX(pl_ativa,MAX(1,N(G2294)))="Sim",1,0),0))</f>
        <v/>
      </c>
      <c r="Q2294" s="39">
        <f>IF(F2294="","",COUNTIFS(ex_chave_oc,F2294,ex_cancelada,"&lt;&gt;Sim"))</f>
        <v/>
      </c>
      <c r="R2294" s="51">
        <f>IF(P2294="","",IF(AND(P2294=1,N(Q2294)&gt;0),1,0))</f>
        <v/>
      </c>
      <c r="S2294" s="30">
        <f>IF(P2294="","",IF(F2294="","ERRO: data prevista ausente ou inválida",IF(O2294=0,"Duplicada: contada uma vez",IF(N(G2294)=0,"ERRO: tarefa fora do Plano Mestre",IF(P2294=0,"Tarefa retirada do plano: não conta","OK")))))</f>
        <v/>
      </c>
    </row>
    <row r="2295">
      <c r="A2295" s="29" t="n"/>
      <c r="B2295" s="25" t="n"/>
      <c r="C2295" s="49" t="n"/>
      <c r="D2295" s="29" t="n"/>
      <c r="E2295" s="23">
        <f>IF(OR(A2295="",B2295=""),"",A2295&amp;"|"&amp;B2295)</f>
        <v/>
      </c>
      <c r="F2295" s="30">
        <f>IF(OR(E2295="",NOT(ISNUMBER(C2295))),"",E2295&amp;"|"&amp;YEAR(C2295)&amp;"-"&amp;RIGHT("0"&amp;MONTH(C2295),2)&amp;"-"&amp;RIGHT("0"&amp;DAY(C2295),2))</f>
        <v/>
      </c>
      <c r="G2295" s="26">
        <f>IF(E2295="","",IFERROR(MATCH(E2295,pl_chave,0),0))</f>
        <v/>
      </c>
      <c r="H2295" s="23">
        <f>IF(G2295="","",IF(G2295=0,"Tarefa fora do plano",INDEX(pl_tag,G2295)))</f>
        <v/>
      </c>
      <c r="I2295" s="30">
        <f>IF(N(G2295)=0,"",INDEX(pl_atividade,G2295))</f>
        <v/>
      </c>
      <c r="J2295" s="50">
        <f>IF(N(G2295)=0,"",INDEX(pl_especialidade,G2295))</f>
        <v/>
      </c>
      <c r="K2295" s="28">
        <f>IF(N(G2295)=0,"",INDEX(pl_duracao,G2295))</f>
        <v/>
      </c>
      <c r="L2295" s="39">
        <f>IF(ISNUMBER(C2295),YEAR(C2295),"")</f>
        <v/>
      </c>
      <c r="M2295" s="39">
        <f>IF(ISNUMBER(C2295),MONTH(C2295),"")</f>
        <v/>
      </c>
      <c r="N2295" s="23">
        <f>IF(L2295="","",IF(NOT(ISNUMBER(crono_ano)),"Informe o ano",IF(L2295&lt;crono_ano,"Antes do ano",IF(L2295&gt;crono_ano,"Depois do ano","No ano"))))</f>
        <v/>
      </c>
      <c r="O2295" s="39">
        <f>IF(F2295="","",IF(COUNTIF(F$7:F2295,F2295)=1,1,0))</f>
        <v/>
      </c>
      <c r="P2295" s="39">
        <f>IF(A2295&amp;B2295&amp;C2295="","",IF(AND(O2295=1,N(G2295)&gt;0),IF(INDEX(pl_ativa,MAX(1,N(G2295)))="Sim",1,0),0))</f>
        <v/>
      </c>
      <c r="Q2295" s="39">
        <f>IF(F2295="","",COUNTIFS(ex_chave_oc,F2295,ex_cancelada,"&lt;&gt;Sim"))</f>
        <v/>
      </c>
      <c r="R2295" s="51">
        <f>IF(P2295="","",IF(AND(P2295=1,N(Q2295)&gt;0),1,0))</f>
        <v/>
      </c>
      <c r="S2295" s="30">
        <f>IF(P2295="","",IF(F2295="","ERRO: data prevista ausente ou inválida",IF(O2295=0,"Duplicada: contada uma vez",IF(N(G2295)=0,"ERRO: tarefa fora do Plano Mestre",IF(P2295=0,"Tarefa retirada do plano: não conta","OK")))))</f>
        <v/>
      </c>
    </row>
    <row r="2296">
      <c r="A2296" s="29" t="n"/>
      <c r="B2296" s="25" t="n"/>
      <c r="C2296" s="49" t="n"/>
      <c r="D2296" s="29" t="n"/>
      <c r="E2296" s="23">
        <f>IF(OR(A2296="",B2296=""),"",A2296&amp;"|"&amp;B2296)</f>
        <v/>
      </c>
      <c r="F2296" s="30">
        <f>IF(OR(E2296="",NOT(ISNUMBER(C2296))),"",E2296&amp;"|"&amp;YEAR(C2296)&amp;"-"&amp;RIGHT("0"&amp;MONTH(C2296),2)&amp;"-"&amp;RIGHT("0"&amp;DAY(C2296),2))</f>
        <v/>
      </c>
      <c r="G2296" s="26">
        <f>IF(E2296="","",IFERROR(MATCH(E2296,pl_chave,0),0))</f>
        <v/>
      </c>
      <c r="H2296" s="23">
        <f>IF(G2296="","",IF(G2296=0,"Tarefa fora do plano",INDEX(pl_tag,G2296)))</f>
        <v/>
      </c>
      <c r="I2296" s="30">
        <f>IF(N(G2296)=0,"",INDEX(pl_atividade,G2296))</f>
        <v/>
      </c>
      <c r="J2296" s="50">
        <f>IF(N(G2296)=0,"",INDEX(pl_especialidade,G2296))</f>
        <v/>
      </c>
      <c r="K2296" s="28">
        <f>IF(N(G2296)=0,"",INDEX(pl_duracao,G2296))</f>
        <v/>
      </c>
      <c r="L2296" s="39">
        <f>IF(ISNUMBER(C2296),YEAR(C2296),"")</f>
        <v/>
      </c>
      <c r="M2296" s="39">
        <f>IF(ISNUMBER(C2296),MONTH(C2296),"")</f>
        <v/>
      </c>
      <c r="N2296" s="23">
        <f>IF(L2296="","",IF(NOT(ISNUMBER(crono_ano)),"Informe o ano",IF(L2296&lt;crono_ano,"Antes do ano",IF(L2296&gt;crono_ano,"Depois do ano","No ano"))))</f>
        <v/>
      </c>
      <c r="O2296" s="39">
        <f>IF(F2296="","",IF(COUNTIF(F$7:F2296,F2296)=1,1,0))</f>
        <v/>
      </c>
      <c r="P2296" s="39">
        <f>IF(A2296&amp;B2296&amp;C2296="","",IF(AND(O2296=1,N(G2296)&gt;0),IF(INDEX(pl_ativa,MAX(1,N(G2296)))="Sim",1,0),0))</f>
        <v/>
      </c>
      <c r="Q2296" s="39">
        <f>IF(F2296="","",COUNTIFS(ex_chave_oc,F2296,ex_cancelada,"&lt;&gt;Sim"))</f>
        <v/>
      </c>
      <c r="R2296" s="51">
        <f>IF(P2296="","",IF(AND(P2296=1,N(Q2296)&gt;0),1,0))</f>
        <v/>
      </c>
      <c r="S2296" s="30">
        <f>IF(P2296="","",IF(F2296="","ERRO: data prevista ausente ou inválida",IF(O2296=0,"Duplicada: contada uma vez",IF(N(G2296)=0,"ERRO: tarefa fora do Plano Mestre",IF(P2296=0,"Tarefa retirada do plano: não conta","OK")))))</f>
        <v/>
      </c>
    </row>
    <row r="2297">
      <c r="A2297" s="29" t="n"/>
      <c r="B2297" s="25" t="n"/>
      <c r="C2297" s="49" t="n"/>
      <c r="D2297" s="29" t="n"/>
      <c r="E2297" s="23">
        <f>IF(OR(A2297="",B2297=""),"",A2297&amp;"|"&amp;B2297)</f>
        <v/>
      </c>
      <c r="F2297" s="30">
        <f>IF(OR(E2297="",NOT(ISNUMBER(C2297))),"",E2297&amp;"|"&amp;YEAR(C2297)&amp;"-"&amp;RIGHT("0"&amp;MONTH(C2297),2)&amp;"-"&amp;RIGHT("0"&amp;DAY(C2297),2))</f>
        <v/>
      </c>
      <c r="G2297" s="26">
        <f>IF(E2297="","",IFERROR(MATCH(E2297,pl_chave,0),0))</f>
        <v/>
      </c>
      <c r="H2297" s="23">
        <f>IF(G2297="","",IF(G2297=0,"Tarefa fora do plano",INDEX(pl_tag,G2297)))</f>
        <v/>
      </c>
      <c r="I2297" s="30">
        <f>IF(N(G2297)=0,"",INDEX(pl_atividade,G2297))</f>
        <v/>
      </c>
      <c r="J2297" s="50">
        <f>IF(N(G2297)=0,"",INDEX(pl_especialidade,G2297))</f>
        <v/>
      </c>
      <c r="K2297" s="28">
        <f>IF(N(G2297)=0,"",INDEX(pl_duracao,G2297))</f>
        <v/>
      </c>
      <c r="L2297" s="39">
        <f>IF(ISNUMBER(C2297),YEAR(C2297),"")</f>
        <v/>
      </c>
      <c r="M2297" s="39">
        <f>IF(ISNUMBER(C2297),MONTH(C2297),"")</f>
        <v/>
      </c>
      <c r="N2297" s="23">
        <f>IF(L2297="","",IF(NOT(ISNUMBER(crono_ano)),"Informe o ano",IF(L2297&lt;crono_ano,"Antes do ano",IF(L2297&gt;crono_ano,"Depois do ano","No ano"))))</f>
        <v/>
      </c>
      <c r="O2297" s="39">
        <f>IF(F2297="","",IF(COUNTIF(F$7:F2297,F2297)=1,1,0))</f>
        <v/>
      </c>
      <c r="P2297" s="39">
        <f>IF(A2297&amp;B2297&amp;C2297="","",IF(AND(O2297=1,N(G2297)&gt;0),IF(INDEX(pl_ativa,MAX(1,N(G2297)))="Sim",1,0),0))</f>
        <v/>
      </c>
      <c r="Q2297" s="39">
        <f>IF(F2297="","",COUNTIFS(ex_chave_oc,F2297,ex_cancelada,"&lt;&gt;Sim"))</f>
        <v/>
      </c>
      <c r="R2297" s="51">
        <f>IF(P2297="","",IF(AND(P2297=1,N(Q2297)&gt;0),1,0))</f>
        <v/>
      </c>
      <c r="S2297" s="30">
        <f>IF(P2297="","",IF(F2297="","ERRO: data prevista ausente ou inválida",IF(O2297=0,"Duplicada: contada uma vez",IF(N(G2297)=0,"ERRO: tarefa fora do Plano Mestre",IF(P2297=0,"Tarefa retirada do plano: não conta","OK")))))</f>
        <v/>
      </c>
    </row>
    <row r="2298">
      <c r="A2298" s="29" t="n"/>
      <c r="B2298" s="25" t="n"/>
      <c r="C2298" s="49" t="n"/>
      <c r="D2298" s="29" t="n"/>
      <c r="E2298" s="23">
        <f>IF(OR(A2298="",B2298=""),"",A2298&amp;"|"&amp;B2298)</f>
        <v/>
      </c>
      <c r="F2298" s="30">
        <f>IF(OR(E2298="",NOT(ISNUMBER(C2298))),"",E2298&amp;"|"&amp;YEAR(C2298)&amp;"-"&amp;RIGHT("0"&amp;MONTH(C2298),2)&amp;"-"&amp;RIGHT("0"&amp;DAY(C2298),2))</f>
        <v/>
      </c>
      <c r="G2298" s="26">
        <f>IF(E2298="","",IFERROR(MATCH(E2298,pl_chave,0),0))</f>
        <v/>
      </c>
      <c r="H2298" s="23">
        <f>IF(G2298="","",IF(G2298=0,"Tarefa fora do plano",INDEX(pl_tag,G2298)))</f>
        <v/>
      </c>
      <c r="I2298" s="30">
        <f>IF(N(G2298)=0,"",INDEX(pl_atividade,G2298))</f>
        <v/>
      </c>
      <c r="J2298" s="50">
        <f>IF(N(G2298)=0,"",INDEX(pl_especialidade,G2298))</f>
        <v/>
      </c>
      <c r="K2298" s="28">
        <f>IF(N(G2298)=0,"",INDEX(pl_duracao,G2298))</f>
        <v/>
      </c>
      <c r="L2298" s="39">
        <f>IF(ISNUMBER(C2298),YEAR(C2298),"")</f>
        <v/>
      </c>
      <c r="M2298" s="39">
        <f>IF(ISNUMBER(C2298),MONTH(C2298),"")</f>
        <v/>
      </c>
      <c r="N2298" s="23">
        <f>IF(L2298="","",IF(NOT(ISNUMBER(crono_ano)),"Informe o ano",IF(L2298&lt;crono_ano,"Antes do ano",IF(L2298&gt;crono_ano,"Depois do ano","No ano"))))</f>
        <v/>
      </c>
      <c r="O2298" s="39">
        <f>IF(F2298="","",IF(COUNTIF(F$7:F2298,F2298)=1,1,0))</f>
        <v/>
      </c>
      <c r="P2298" s="39">
        <f>IF(A2298&amp;B2298&amp;C2298="","",IF(AND(O2298=1,N(G2298)&gt;0),IF(INDEX(pl_ativa,MAX(1,N(G2298)))="Sim",1,0),0))</f>
        <v/>
      </c>
      <c r="Q2298" s="39">
        <f>IF(F2298="","",COUNTIFS(ex_chave_oc,F2298,ex_cancelada,"&lt;&gt;Sim"))</f>
        <v/>
      </c>
      <c r="R2298" s="51">
        <f>IF(P2298="","",IF(AND(P2298=1,N(Q2298)&gt;0),1,0))</f>
        <v/>
      </c>
      <c r="S2298" s="30">
        <f>IF(P2298="","",IF(F2298="","ERRO: data prevista ausente ou inválida",IF(O2298=0,"Duplicada: contada uma vez",IF(N(G2298)=0,"ERRO: tarefa fora do Plano Mestre",IF(P2298=0,"Tarefa retirada do plano: não conta","OK")))))</f>
        <v/>
      </c>
    </row>
    <row r="2299">
      <c r="A2299" s="29" t="n"/>
      <c r="B2299" s="25" t="n"/>
      <c r="C2299" s="49" t="n"/>
      <c r="D2299" s="29" t="n"/>
      <c r="E2299" s="23">
        <f>IF(OR(A2299="",B2299=""),"",A2299&amp;"|"&amp;B2299)</f>
        <v/>
      </c>
      <c r="F2299" s="30">
        <f>IF(OR(E2299="",NOT(ISNUMBER(C2299))),"",E2299&amp;"|"&amp;YEAR(C2299)&amp;"-"&amp;RIGHT("0"&amp;MONTH(C2299),2)&amp;"-"&amp;RIGHT("0"&amp;DAY(C2299),2))</f>
        <v/>
      </c>
      <c r="G2299" s="26">
        <f>IF(E2299="","",IFERROR(MATCH(E2299,pl_chave,0),0))</f>
        <v/>
      </c>
      <c r="H2299" s="23">
        <f>IF(G2299="","",IF(G2299=0,"Tarefa fora do plano",INDEX(pl_tag,G2299)))</f>
        <v/>
      </c>
      <c r="I2299" s="30">
        <f>IF(N(G2299)=0,"",INDEX(pl_atividade,G2299))</f>
        <v/>
      </c>
      <c r="J2299" s="50">
        <f>IF(N(G2299)=0,"",INDEX(pl_especialidade,G2299))</f>
        <v/>
      </c>
      <c r="K2299" s="28">
        <f>IF(N(G2299)=0,"",INDEX(pl_duracao,G2299))</f>
        <v/>
      </c>
      <c r="L2299" s="39">
        <f>IF(ISNUMBER(C2299),YEAR(C2299),"")</f>
        <v/>
      </c>
      <c r="M2299" s="39">
        <f>IF(ISNUMBER(C2299),MONTH(C2299),"")</f>
        <v/>
      </c>
      <c r="N2299" s="23">
        <f>IF(L2299="","",IF(NOT(ISNUMBER(crono_ano)),"Informe o ano",IF(L2299&lt;crono_ano,"Antes do ano",IF(L2299&gt;crono_ano,"Depois do ano","No ano"))))</f>
        <v/>
      </c>
      <c r="O2299" s="39">
        <f>IF(F2299="","",IF(COUNTIF(F$7:F2299,F2299)=1,1,0))</f>
        <v/>
      </c>
      <c r="P2299" s="39">
        <f>IF(A2299&amp;B2299&amp;C2299="","",IF(AND(O2299=1,N(G2299)&gt;0),IF(INDEX(pl_ativa,MAX(1,N(G2299)))="Sim",1,0),0))</f>
        <v/>
      </c>
      <c r="Q2299" s="39">
        <f>IF(F2299="","",COUNTIFS(ex_chave_oc,F2299,ex_cancelada,"&lt;&gt;Sim"))</f>
        <v/>
      </c>
      <c r="R2299" s="51">
        <f>IF(P2299="","",IF(AND(P2299=1,N(Q2299)&gt;0),1,0))</f>
        <v/>
      </c>
      <c r="S2299" s="30">
        <f>IF(P2299="","",IF(F2299="","ERRO: data prevista ausente ou inválida",IF(O2299=0,"Duplicada: contada uma vez",IF(N(G2299)=0,"ERRO: tarefa fora do Plano Mestre",IF(P2299=0,"Tarefa retirada do plano: não conta","OK")))))</f>
        <v/>
      </c>
    </row>
    <row r="2300">
      <c r="A2300" s="29" t="n"/>
      <c r="B2300" s="25" t="n"/>
      <c r="C2300" s="49" t="n"/>
      <c r="D2300" s="29" t="n"/>
      <c r="E2300" s="23">
        <f>IF(OR(A2300="",B2300=""),"",A2300&amp;"|"&amp;B2300)</f>
        <v/>
      </c>
      <c r="F2300" s="30">
        <f>IF(OR(E2300="",NOT(ISNUMBER(C2300))),"",E2300&amp;"|"&amp;YEAR(C2300)&amp;"-"&amp;RIGHT("0"&amp;MONTH(C2300),2)&amp;"-"&amp;RIGHT("0"&amp;DAY(C2300),2))</f>
        <v/>
      </c>
      <c r="G2300" s="26">
        <f>IF(E2300="","",IFERROR(MATCH(E2300,pl_chave,0),0))</f>
        <v/>
      </c>
      <c r="H2300" s="23">
        <f>IF(G2300="","",IF(G2300=0,"Tarefa fora do plano",INDEX(pl_tag,G2300)))</f>
        <v/>
      </c>
      <c r="I2300" s="30">
        <f>IF(N(G2300)=0,"",INDEX(pl_atividade,G2300))</f>
        <v/>
      </c>
      <c r="J2300" s="50">
        <f>IF(N(G2300)=0,"",INDEX(pl_especialidade,G2300))</f>
        <v/>
      </c>
      <c r="K2300" s="28">
        <f>IF(N(G2300)=0,"",INDEX(pl_duracao,G2300))</f>
        <v/>
      </c>
      <c r="L2300" s="39">
        <f>IF(ISNUMBER(C2300),YEAR(C2300),"")</f>
        <v/>
      </c>
      <c r="M2300" s="39">
        <f>IF(ISNUMBER(C2300),MONTH(C2300),"")</f>
        <v/>
      </c>
      <c r="N2300" s="23">
        <f>IF(L2300="","",IF(NOT(ISNUMBER(crono_ano)),"Informe o ano",IF(L2300&lt;crono_ano,"Antes do ano",IF(L2300&gt;crono_ano,"Depois do ano","No ano"))))</f>
        <v/>
      </c>
      <c r="O2300" s="39">
        <f>IF(F2300="","",IF(COUNTIF(F$7:F2300,F2300)=1,1,0))</f>
        <v/>
      </c>
      <c r="P2300" s="39">
        <f>IF(A2300&amp;B2300&amp;C2300="","",IF(AND(O2300=1,N(G2300)&gt;0),IF(INDEX(pl_ativa,MAX(1,N(G2300)))="Sim",1,0),0))</f>
        <v/>
      </c>
      <c r="Q2300" s="39">
        <f>IF(F2300="","",COUNTIFS(ex_chave_oc,F2300,ex_cancelada,"&lt;&gt;Sim"))</f>
        <v/>
      </c>
      <c r="R2300" s="51">
        <f>IF(P2300="","",IF(AND(P2300=1,N(Q2300)&gt;0),1,0))</f>
        <v/>
      </c>
      <c r="S2300" s="30">
        <f>IF(P2300="","",IF(F2300="","ERRO: data prevista ausente ou inválida",IF(O2300=0,"Duplicada: contada uma vez",IF(N(G2300)=0,"ERRO: tarefa fora do Plano Mestre",IF(P2300=0,"Tarefa retirada do plano: não conta","OK")))))</f>
        <v/>
      </c>
    </row>
    <row r="2301">
      <c r="A2301" s="29" t="n"/>
      <c r="B2301" s="25" t="n"/>
      <c r="C2301" s="49" t="n"/>
      <c r="D2301" s="29" t="n"/>
      <c r="E2301" s="23">
        <f>IF(OR(A2301="",B2301=""),"",A2301&amp;"|"&amp;B2301)</f>
        <v/>
      </c>
      <c r="F2301" s="30">
        <f>IF(OR(E2301="",NOT(ISNUMBER(C2301))),"",E2301&amp;"|"&amp;YEAR(C2301)&amp;"-"&amp;RIGHT("0"&amp;MONTH(C2301),2)&amp;"-"&amp;RIGHT("0"&amp;DAY(C2301),2))</f>
        <v/>
      </c>
      <c r="G2301" s="26">
        <f>IF(E2301="","",IFERROR(MATCH(E2301,pl_chave,0),0))</f>
        <v/>
      </c>
      <c r="H2301" s="23">
        <f>IF(G2301="","",IF(G2301=0,"Tarefa fora do plano",INDEX(pl_tag,G2301)))</f>
        <v/>
      </c>
      <c r="I2301" s="30">
        <f>IF(N(G2301)=0,"",INDEX(pl_atividade,G2301))</f>
        <v/>
      </c>
      <c r="J2301" s="50">
        <f>IF(N(G2301)=0,"",INDEX(pl_especialidade,G2301))</f>
        <v/>
      </c>
      <c r="K2301" s="28">
        <f>IF(N(G2301)=0,"",INDEX(pl_duracao,G2301))</f>
        <v/>
      </c>
      <c r="L2301" s="39">
        <f>IF(ISNUMBER(C2301),YEAR(C2301),"")</f>
        <v/>
      </c>
      <c r="M2301" s="39">
        <f>IF(ISNUMBER(C2301),MONTH(C2301),"")</f>
        <v/>
      </c>
      <c r="N2301" s="23">
        <f>IF(L2301="","",IF(NOT(ISNUMBER(crono_ano)),"Informe o ano",IF(L2301&lt;crono_ano,"Antes do ano",IF(L2301&gt;crono_ano,"Depois do ano","No ano"))))</f>
        <v/>
      </c>
      <c r="O2301" s="39">
        <f>IF(F2301="","",IF(COUNTIF(F$7:F2301,F2301)=1,1,0))</f>
        <v/>
      </c>
      <c r="P2301" s="39">
        <f>IF(A2301&amp;B2301&amp;C2301="","",IF(AND(O2301=1,N(G2301)&gt;0),IF(INDEX(pl_ativa,MAX(1,N(G2301)))="Sim",1,0),0))</f>
        <v/>
      </c>
      <c r="Q2301" s="39">
        <f>IF(F2301="","",COUNTIFS(ex_chave_oc,F2301,ex_cancelada,"&lt;&gt;Sim"))</f>
        <v/>
      </c>
      <c r="R2301" s="51">
        <f>IF(P2301="","",IF(AND(P2301=1,N(Q2301)&gt;0),1,0))</f>
        <v/>
      </c>
      <c r="S2301" s="30">
        <f>IF(P2301="","",IF(F2301="","ERRO: data prevista ausente ou inválida",IF(O2301=0,"Duplicada: contada uma vez",IF(N(G2301)=0,"ERRO: tarefa fora do Plano Mestre",IF(P2301=0,"Tarefa retirada do plano: não conta","OK")))))</f>
        <v/>
      </c>
    </row>
    <row r="2302">
      <c r="A2302" s="29" t="n"/>
      <c r="B2302" s="25" t="n"/>
      <c r="C2302" s="49" t="n"/>
      <c r="D2302" s="29" t="n"/>
      <c r="E2302" s="23">
        <f>IF(OR(A2302="",B2302=""),"",A2302&amp;"|"&amp;B2302)</f>
        <v/>
      </c>
      <c r="F2302" s="30">
        <f>IF(OR(E2302="",NOT(ISNUMBER(C2302))),"",E2302&amp;"|"&amp;YEAR(C2302)&amp;"-"&amp;RIGHT("0"&amp;MONTH(C2302),2)&amp;"-"&amp;RIGHT("0"&amp;DAY(C2302),2))</f>
        <v/>
      </c>
      <c r="G2302" s="26">
        <f>IF(E2302="","",IFERROR(MATCH(E2302,pl_chave,0),0))</f>
        <v/>
      </c>
      <c r="H2302" s="23">
        <f>IF(G2302="","",IF(G2302=0,"Tarefa fora do plano",INDEX(pl_tag,G2302)))</f>
        <v/>
      </c>
      <c r="I2302" s="30">
        <f>IF(N(G2302)=0,"",INDEX(pl_atividade,G2302))</f>
        <v/>
      </c>
      <c r="J2302" s="50">
        <f>IF(N(G2302)=0,"",INDEX(pl_especialidade,G2302))</f>
        <v/>
      </c>
      <c r="K2302" s="28">
        <f>IF(N(G2302)=0,"",INDEX(pl_duracao,G2302))</f>
        <v/>
      </c>
      <c r="L2302" s="39">
        <f>IF(ISNUMBER(C2302),YEAR(C2302),"")</f>
        <v/>
      </c>
      <c r="M2302" s="39">
        <f>IF(ISNUMBER(C2302),MONTH(C2302),"")</f>
        <v/>
      </c>
      <c r="N2302" s="23">
        <f>IF(L2302="","",IF(NOT(ISNUMBER(crono_ano)),"Informe o ano",IF(L2302&lt;crono_ano,"Antes do ano",IF(L2302&gt;crono_ano,"Depois do ano","No ano"))))</f>
        <v/>
      </c>
      <c r="O2302" s="39">
        <f>IF(F2302="","",IF(COUNTIF(F$7:F2302,F2302)=1,1,0))</f>
        <v/>
      </c>
      <c r="P2302" s="39">
        <f>IF(A2302&amp;B2302&amp;C2302="","",IF(AND(O2302=1,N(G2302)&gt;0),IF(INDEX(pl_ativa,MAX(1,N(G2302)))="Sim",1,0),0))</f>
        <v/>
      </c>
      <c r="Q2302" s="39">
        <f>IF(F2302="","",COUNTIFS(ex_chave_oc,F2302,ex_cancelada,"&lt;&gt;Sim"))</f>
        <v/>
      </c>
      <c r="R2302" s="51">
        <f>IF(P2302="","",IF(AND(P2302=1,N(Q2302)&gt;0),1,0))</f>
        <v/>
      </c>
      <c r="S2302" s="30">
        <f>IF(P2302="","",IF(F2302="","ERRO: data prevista ausente ou inválida",IF(O2302=0,"Duplicada: contada uma vez",IF(N(G2302)=0,"ERRO: tarefa fora do Plano Mestre",IF(P2302=0,"Tarefa retirada do plano: não conta","OK")))))</f>
        <v/>
      </c>
    </row>
    <row r="2303">
      <c r="A2303" s="29" t="n"/>
      <c r="B2303" s="25" t="n"/>
      <c r="C2303" s="49" t="n"/>
      <c r="D2303" s="29" t="n"/>
      <c r="E2303" s="23">
        <f>IF(OR(A2303="",B2303=""),"",A2303&amp;"|"&amp;B2303)</f>
        <v/>
      </c>
      <c r="F2303" s="30">
        <f>IF(OR(E2303="",NOT(ISNUMBER(C2303))),"",E2303&amp;"|"&amp;YEAR(C2303)&amp;"-"&amp;RIGHT("0"&amp;MONTH(C2303),2)&amp;"-"&amp;RIGHT("0"&amp;DAY(C2303),2))</f>
        <v/>
      </c>
      <c r="G2303" s="26">
        <f>IF(E2303="","",IFERROR(MATCH(E2303,pl_chave,0),0))</f>
        <v/>
      </c>
      <c r="H2303" s="23">
        <f>IF(G2303="","",IF(G2303=0,"Tarefa fora do plano",INDEX(pl_tag,G2303)))</f>
        <v/>
      </c>
      <c r="I2303" s="30">
        <f>IF(N(G2303)=0,"",INDEX(pl_atividade,G2303))</f>
        <v/>
      </c>
      <c r="J2303" s="50">
        <f>IF(N(G2303)=0,"",INDEX(pl_especialidade,G2303))</f>
        <v/>
      </c>
      <c r="K2303" s="28">
        <f>IF(N(G2303)=0,"",INDEX(pl_duracao,G2303))</f>
        <v/>
      </c>
      <c r="L2303" s="39">
        <f>IF(ISNUMBER(C2303),YEAR(C2303),"")</f>
        <v/>
      </c>
      <c r="M2303" s="39">
        <f>IF(ISNUMBER(C2303),MONTH(C2303),"")</f>
        <v/>
      </c>
      <c r="N2303" s="23">
        <f>IF(L2303="","",IF(NOT(ISNUMBER(crono_ano)),"Informe o ano",IF(L2303&lt;crono_ano,"Antes do ano",IF(L2303&gt;crono_ano,"Depois do ano","No ano"))))</f>
        <v/>
      </c>
      <c r="O2303" s="39">
        <f>IF(F2303="","",IF(COUNTIF(F$7:F2303,F2303)=1,1,0))</f>
        <v/>
      </c>
      <c r="P2303" s="39">
        <f>IF(A2303&amp;B2303&amp;C2303="","",IF(AND(O2303=1,N(G2303)&gt;0),IF(INDEX(pl_ativa,MAX(1,N(G2303)))="Sim",1,0),0))</f>
        <v/>
      </c>
      <c r="Q2303" s="39">
        <f>IF(F2303="","",COUNTIFS(ex_chave_oc,F2303,ex_cancelada,"&lt;&gt;Sim"))</f>
        <v/>
      </c>
      <c r="R2303" s="51">
        <f>IF(P2303="","",IF(AND(P2303=1,N(Q2303)&gt;0),1,0))</f>
        <v/>
      </c>
      <c r="S2303" s="30">
        <f>IF(P2303="","",IF(F2303="","ERRO: data prevista ausente ou inválida",IF(O2303=0,"Duplicada: contada uma vez",IF(N(G2303)=0,"ERRO: tarefa fora do Plano Mestre",IF(P2303=0,"Tarefa retirada do plano: não conta","OK")))))</f>
        <v/>
      </c>
    </row>
    <row r="2304">
      <c r="A2304" s="29" t="n"/>
      <c r="B2304" s="25" t="n"/>
      <c r="C2304" s="49" t="n"/>
      <c r="D2304" s="29" t="n"/>
      <c r="E2304" s="23">
        <f>IF(OR(A2304="",B2304=""),"",A2304&amp;"|"&amp;B2304)</f>
        <v/>
      </c>
      <c r="F2304" s="30">
        <f>IF(OR(E2304="",NOT(ISNUMBER(C2304))),"",E2304&amp;"|"&amp;YEAR(C2304)&amp;"-"&amp;RIGHT("0"&amp;MONTH(C2304),2)&amp;"-"&amp;RIGHT("0"&amp;DAY(C2304),2))</f>
        <v/>
      </c>
      <c r="G2304" s="26">
        <f>IF(E2304="","",IFERROR(MATCH(E2304,pl_chave,0),0))</f>
        <v/>
      </c>
      <c r="H2304" s="23">
        <f>IF(G2304="","",IF(G2304=0,"Tarefa fora do plano",INDEX(pl_tag,G2304)))</f>
        <v/>
      </c>
      <c r="I2304" s="30">
        <f>IF(N(G2304)=0,"",INDEX(pl_atividade,G2304))</f>
        <v/>
      </c>
      <c r="J2304" s="50">
        <f>IF(N(G2304)=0,"",INDEX(pl_especialidade,G2304))</f>
        <v/>
      </c>
      <c r="K2304" s="28">
        <f>IF(N(G2304)=0,"",INDEX(pl_duracao,G2304))</f>
        <v/>
      </c>
      <c r="L2304" s="39">
        <f>IF(ISNUMBER(C2304),YEAR(C2304),"")</f>
        <v/>
      </c>
      <c r="M2304" s="39">
        <f>IF(ISNUMBER(C2304),MONTH(C2304),"")</f>
        <v/>
      </c>
      <c r="N2304" s="23">
        <f>IF(L2304="","",IF(NOT(ISNUMBER(crono_ano)),"Informe o ano",IF(L2304&lt;crono_ano,"Antes do ano",IF(L2304&gt;crono_ano,"Depois do ano","No ano"))))</f>
        <v/>
      </c>
      <c r="O2304" s="39">
        <f>IF(F2304="","",IF(COUNTIF(F$7:F2304,F2304)=1,1,0))</f>
        <v/>
      </c>
      <c r="P2304" s="39">
        <f>IF(A2304&amp;B2304&amp;C2304="","",IF(AND(O2304=1,N(G2304)&gt;0),IF(INDEX(pl_ativa,MAX(1,N(G2304)))="Sim",1,0),0))</f>
        <v/>
      </c>
      <c r="Q2304" s="39">
        <f>IF(F2304="","",COUNTIFS(ex_chave_oc,F2304,ex_cancelada,"&lt;&gt;Sim"))</f>
        <v/>
      </c>
      <c r="R2304" s="51">
        <f>IF(P2304="","",IF(AND(P2304=1,N(Q2304)&gt;0),1,0))</f>
        <v/>
      </c>
      <c r="S2304" s="30">
        <f>IF(P2304="","",IF(F2304="","ERRO: data prevista ausente ou inválida",IF(O2304=0,"Duplicada: contada uma vez",IF(N(G2304)=0,"ERRO: tarefa fora do Plano Mestre",IF(P2304=0,"Tarefa retirada do plano: não conta","OK")))))</f>
        <v/>
      </c>
    </row>
    <row r="2305">
      <c r="A2305" s="29" t="n"/>
      <c r="B2305" s="25" t="n"/>
      <c r="C2305" s="49" t="n"/>
      <c r="D2305" s="29" t="n"/>
      <c r="E2305" s="23">
        <f>IF(OR(A2305="",B2305=""),"",A2305&amp;"|"&amp;B2305)</f>
        <v/>
      </c>
      <c r="F2305" s="30">
        <f>IF(OR(E2305="",NOT(ISNUMBER(C2305))),"",E2305&amp;"|"&amp;YEAR(C2305)&amp;"-"&amp;RIGHT("0"&amp;MONTH(C2305),2)&amp;"-"&amp;RIGHT("0"&amp;DAY(C2305),2))</f>
        <v/>
      </c>
      <c r="G2305" s="26">
        <f>IF(E2305="","",IFERROR(MATCH(E2305,pl_chave,0),0))</f>
        <v/>
      </c>
      <c r="H2305" s="23">
        <f>IF(G2305="","",IF(G2305=0,"Tarefa fora do plano",INDEX(pl_tag,G2305)))</f>
        <v/>
      </c>
      <c r="I2305" s="30">
        <f>IF(N(G2305)=0,"",INDEX(pl_atividade,G2305))</f>
        <v/>
      </c>
      <c r="J2305" s="50">
        <f>IF(N(G2305)=0,"",INDEX(pl_especialidade,G2305))</f>
        <v/>
      </c>
      <c r="K2305" s="28">
        <f>IF(N(G2305)=0,"",INDEX(pl_duracao,G2305))</f>
        <v/>
      </c>
      <c r="L2305" s="39">
        <f>IF(ISNUMBER(C2305),YEAR(C2305),"")</f>
        <v/>
      </c>
      <c r="M2305" s="39">
        <f>IF(ISNUMBER(C2305),MONTH(C2305),"")</f>
        <v/>
      </c>
      <c r="N2305" s="23">
        <f>IF(L2305="","",IF(NOT(ISNUMBER(crono_ano)),"Informe o ano",IF(L2305&lt;crono_ano,"Antes do ano",IF(L2305&gt;crono_ano,"Depois do ano","No ano"))))</f>
        <v/>
      </c>
      <c r="O2305" s="39">
        <f>IF(F2305="","",IF(COUNTIF(F$7:F2305,F2305)=1,1,0))</f>
        <v/>
      </c>
      <c r="P2305" s="39">
        <f>IF(A2305&amp;B2305&amp;C2305="","",IF(AND(O2305=1,N(G2305)&gt;0),IF(INDEX(pl_ativa,MAX(1,N(G2305)))="Sim",1,0),0))</f>
        <v/>
      </c>
      <c r="Q2305" s="39">
        <f>IF(F2305="","",COUNTIFS(ex_chave_oc,F2305,ex_cancelada,"&lt;&gt;Sim"))</f>
        <v/>
      </c>
      <c r="R2305" s="51">
        <f>IF(P2305="","",IF(AND(P2305=1,N(Q2305)&gt;0),1,0))</f>
        <v/>
      </c>
      <c r="S2305" s="30">
        <f>IF(P2305="","",IF(F2305="","ERRO: data prevista ausente ou inválida",IF(O2305=0,"Duplicada: contada uma vez",IF(N(G2305)=0,"ERRO: tarefa fora do Plano Mestre",IF(P2305=0,"Tarefa retirada do plano: não conta","OK")))))</f>
        <v/>
      </c>
    </row>
    <row r="2306">
      <c r="A2306" s="29" t="n"/>
      <c r="B2306" s="25" t="n"/>
      <c r="C2306" s="49" t="n"/>
      <c r="D2306" s="29" t="n"/>
      <c r="E2306" s="23">
        <f>IF(OR(A2306="",B2306=""),"",A2306&amp;"|"&amp;B2306)</f>
        <v/>
      </c>
      <c r="F2306" s="30">
        <f>IF(OR(E2306="",NOT(ISNUMBER(C2306))),"",E2306&amp;"|"&amp;YEAR(C2306)&amp;"-"&amp;RIGHT("0"&amp;MONTH(C2306),2)&amp;"-"&amp;RIGHT("0"&amp;DAY(C2306),2))</f>
        <v/>
      </c>
      <c r="G2306" s="26">
        <f>IF(E2306="","",IFERROR(MATCH(E2306,pl_chave,0),0))</f>
        <v/>
      </c>
      <c r="H2306" s="23">
        <f>IF(G2306="","",IF(G2306=0,"Tarefa fora do plano",INDEX(pl_tag,G2306)))</f>
        <v/>
      </c>
      <c r="I2306" s="30">
        <f>IF(N(G2306)=0,"",INDEX(pl_atividade,G2306))</f>
        <v/>
      </c>
      <c r="J2306" s="50">
        <f>IF(N(G2306)=0,"",INDEX(pl_especialidade,G2306))</f>
        <v/>
      </c>
      <c r="K2306" s="28">
        <f>IF(N(G2306)=0,"",INDEX(pl_duracao,G2306))</f>
        <v/>
      </c>
      <c r="L2306" s="39">
        <f>IF(ISNUMBER(C2306),YEAR(C2306),"")</f>
        <v/>
      </c>
      <c r="M2306" s="39">
        <f>IF(ISNUMBER(C2306),MONTH(C2306),"")</f>
        <v/>
      </c>
      <c r="N2306" s="23">
        <f>IF(L2306="","",IF(NOT(ISNUMBER(crono_ano)),"Informe o ano",IF(L2306&lt;crono_ano,"Antes do ano",IF(L2306&gt;crono_ano,"Depois do ano","No ano"))))</f>
        <v/>
      </c>
      <c r="O2306" s="39">
        <f>IF(F2306="","",IF(COUNTIF(F$7:F2306,F2306)=1,1,0))</f>
        <v/>
      </c>
      <c r="P2306" s="39">
        <f>IF(A2306&amp;B2306&amp;C2306="","",IF(AND(O2306=1,N(G2306)&gt;0),IF(INDEX(pl_ativa,MAX(1,N(G2306)))="Sim",1,0),0))</f>
        <v/>
      </c>
      <c r="Q2306" s="39">
        <f>IF(F2306="","",COUNTIFS(ex_chave_oc,F2306,ex_cancelada,"&lt;&gt;Sim"))</f>
        <v/>
      </c>
      <c r="R2306" s="51">
        <f>IF(P2306="","",IF(AND(P2306=1,N(Q2306)&gt;0),1,0))</f>
        <v/>
      </c>
      <c r="S2306" s="30">
        <f>IF(P2306="","",IF(F2306="","ERRO: data prevista ausente ou inválida",IF(O2306=0,"Duplicada: contada uma vez",IF(N(G2306)=0,"ERRO: tarefa fora do Plano Mestre",IF(P2306=0,"Tarefa retirada do plano: não conta","OK")))))</f>
        <v/>
      </c>
    </row>
    <row r="2307">
      <c r="A2307" s="29" t="n"/>
      <c r="B2307" s="25" t="n"/>
      <c r="C2307" s="49" t="n"/>
      <c r="D2307" s="29" t="n"/>
      <c r="E2307" s="23">
        <f>IF(OR(A2307="",B2307=""),"",A2307&amp;"|"&amp;B2307)</f>
        <v/>
      </c>
      <c r="F2307" s="30">
        <f>IF(OR(E2307="",NOT(ISNUMBER(C2307))),"",E2307&amp;"|"&amp;YEAR(C2307)&amp;"-"&amp;RIGHT("0"&amp;MONTH(C2307),2)&amp;"-"&amp;RIGHT("0"&amp;DAY(C2307),2))</f>
        <v/>
      </c>
      <c r="G2307" s="26">
        <f>IF(E2307="","",IFERROR(MATCH(E2307,pl_chave,0),0))</f>
        <v/>
      </c>
      <c r="H2307" s="23">
        <f>IF(G2307="","",IF(G2307=0,"Tarefa fora do plano",INDEX(pl_tag,G2307)))</f>
        <v/>
      </c>
      <c r="I2307" s="30">
        <f>IF(N(G2307)=0,"",INDEX(pl_atividade,G2307))</f>
        <v/>
      </c>
      <c r="J2307" s="50">
        <f>IF(N(G2307)=0,"",INDEX(pl_especialidade,G2307))</f>
        <v/>
      </c>
      <c r="K2307" s="28">
        <f>IF(N(G2307)=0,"",INDEX(pl_duracao,G2307))</f>
        <v/>
      </c>
      <c r="L2307" s="39">
        <f>IF(ISNUMBER(C2307),YEAR(C2307),"")</f>
        <v/>
      </c>
      <c r="M2307" s="39">
        <f>IF(ISNUMBER(C2307),MONTH(C2307),"")</f>
        <v/>
      </c>
      <c r="N2307" s="23">
        <f>IF(L2307="","",IF(NOT(ISNUMBER(crono_ano)),"Informe o ano",IF(L2307&lt;crono_ano,"Antes do ano",IF(L2307&gt;crono_ano,"Depois do ano","No ano"))))</f>
        <v/>
      </c>
      <c r="O2307" s="39">
        <f>IF(F2307="","",IF(COUNTIF(F$7:F2307,F2307)=1,1,0))</f>
        <v/>
      </c>
      <c r="P2307" s="39">
        <f>IF(A2307&amp;B2307&amp;C2307="","",IF(AND(O2307=1,N(G2307)&gt;0),IF(INDEX(pl_ativa,MAX(1,N(G2307)))="Sim",1,0),0))</f>
        <v/>
      </c>
      <c r="Q2307" s="39">
        <f>IF(F2307="","",COUNTIFS(ex_chave_oc,F2307,ex_cancelada,"&lt;&gt;Sim"))</f>
        <v/>
      </c>
      <c r="R2307" s="51">
        <f>IF(P2307="","",IF(AND(P2307=1,N(Q2307)&gt;0),1,0))</f>
        <v/>
      </c>
      <c r="S2307" s="30">
        <f>IF(P2307="","",IF(F2307="","ERRO: data prevista ausente ou inválida",IF(O2307=0,"Duplicada: contada uma vez",IF(N(G2307)=0,"ERRO: tarefa fora do Plano Mestre",IF(P2307=0,"Tarefa retirada do plano: não conta","OK")))))</f>
        <v/>
      </c>
    </row>
    <row r="2308">
      <c r="A2308" s="29" t="n"/>
      <c r="B2308" s="25" t="n"/>
      <c r="C2308" s="49" t="n"/>
      <c r="D2308" s="29" t="n"/>
      <c r="E2308" s="23">
        <f>IF(OR(A2308="",B2308=""),"",A2308&amp;"|"&amp;B2308)</f>
        <v/>
      </c>
      <c r="F2308" s="30">
        <f>IF(OR(E2308="",NOT(ISNUMBER(C2308))),"",E2308&amp;"|"&amp;YEAR(C2308)&amp;"-"&amp;RIGHT("0"&amp;MONTH(C2308),2)&amp;"-"&amp;RIGHT("0"&amp;DAY(C2308),2))</f>
        <v/>
      </c>
      <c r="G2308" s="26">
        <f>IF(E2308="","",IFERROR(MATCH(E2308,pl_chave,0),0))</f>
        <v/>
      </c>
      <c r="H2308" s="23">
        <f>IF(G2308="","",IF(G2308=0,"Tarefa fora do plano",INDEX(pl_tag,G2308)))</f>
        <v/>
      </c>
      <c r="I2308" s="30">
        <f>IF(N(G2308)=0,"",INDEX(pl_atividade,G2308))</f>
        <v/>
      </c>
      <c r="J2308" s="50">
        <f>IF(N(G2308)=0,"",INDEX(pl_especialidade,G2308))</f>
        <v/>
      </c>
      <c r="K2308" s="28">
        <f>IF(N(G2308)=0,"",INDEX(pl_duracao,G2308))</f>
        <v/>
      </c>
      <c r="L2308" s="39">
        <f>IF(ISNUMBER(C2308),YEAR(C2308),"")</f>
        <v/>
      </c>
      <c r="M2308" s="39">
        <f>IF(ISNUMBER(C2308),MONTH(C2308),"")</f>
        <v/>
      </c>
      <c r="N2308" s="23">
        <f>IF(L2308="","",IF(NOT(ISNUMBER(crono_ano)),"Informe o ano",IF(L2308&lt;crono_ano,"Antes do ano",IF(L2308&gt;crono_ano,"Depois do ano","No ano"))))</f>
        <v/>
      </c>
      <c r="O2308" s="39">
        <f>IF(F2308="","",IF(COUNTIF(F$7:F2308,F2308)=1,1,0))</f>
        <v/>
      </c>
      <c r="P2308" s="39">
        <f>IF(A2308&amp;B2308&amp;C2308="","",IF(AND(O2308=1,N(G2308)&gt;0),IF(INDEX(pl_ativa,MAX(1,N(G2308)))="Sim",1,0),0))</f>
        <v/>
      </c>
      <c r="Q2308" s="39">
        <f>IF(F2308="","",COUNTIFS(ex_chave_oc,F2308,ex_cancelada,"&lt;&gt;Sim"))</f>
        <v/>
      </c>
      <c r="R2308" s="51">
        <f>IF(P2308="","",IF(AND(P2308=1,N(Q2308)&gt;0),1,0))</f>
        <v/>
      </c>
      <c r="S2308" s="30">
        <f>IF(P2308="","",IF(F2308="","ERRO: data prevista ausente ou inválida",IF(O2308=0,"Duplicada: contada uma vez",IF(N(G2308)=0,"ERRO: tarefa fora do Plano Mestre",IF(P2308=0,"Tarefa retirada do plano: não conta","OK")))))</f>
        <v/>
      </c>
    </row>
    <row r="2309">
      <c r="A2309" s="29" t="n"/>
      <c r="B2309" s="25" t="n"/>
      <c r="C2309" s="49" t="n"/>
      <c r="D2309" s="29" t="n"/>
      <c r="E2309" s="23">
        <f>IF(OR(A2309="",B2309=""),"",A2309&amp;"|"&amp;B2309)</f>
        <v/>
      </c>
      <c r="F2309" s="30">
        <f>IF(OR(E2309="",NOT(ISNUMBER(C2309))),"",E2309&amp;"|"&amp;YEAR(C2309)&amp;"-"&amp;RIGHT("0"&amp;MONTH(C2309),2)&amp;"-"&amp;RIGHT("0"&amp;DAY(C2309),2))</f>
        <v/>
      </c>
      <c r="G2309" s="26">
        <f>IF(E2309="","",IFERROR(MATCH(E2309,pl_chave,0),0))</f>
        <v/>
      </c>
      <c r="H2309" s="23">
        <f>IF(G2309="","",IF(G2309=0,"Tarefa fora do plano",INDEX(pl_tag,G2309)))</f>
        <v/>
      </c>
      <c r="I2309" s="30">
        <f>IF(N(G2309)=0,"",INDEX(pl_atividade,G2309))</f>
        <v/>
      </c>
      <c r="J2309" s="50">
        <f>IF(N(G2309)=0,"",INDEX(pl_especialidade,G2309))</f>
        <v/>
      </c>
      <c r="K2309" s="28">
        <f>IF(N(G2309)=0,"",INDEX(pl_duracao,G2309))</f>
        <v/>
      </c>
      <c r="L2309" s="39">
        <f>IF(ISNUMBER(C2309),YEAR(C2309),"")</f>
        <v/>
      </c>
      <c r="M2309" s="39">
        <f>IF(ISNUMBER(C2309),MONTH(C2309),"")</f>
        <v/>
      </c>
      <c r="N2309" s="23">
        <f>IF(L2309="","",IF(NOT(ISNUMBER(crono_ano)),"Informe o ano",IF(L2309&lt;crono_ano,"Antes do ano",IF(L2309&gt;crono_ano,"Depois do ano","No ano"))))</f>
        <v/>
      </c>
      <c r="O2309" s="39">
        <f>IF(F2309="","",IF(COUNTIF(F$7:F2309,F2309)=1,1,0))</f>
        <v/>
      </c>
      <c r="P2309" s="39">
        <f>IF(A2309&amp;B2309&amp;C2309="","",IF(AND(O2309=1,N(G2309)&gt;0),IF(INDEX(pl_ativa,MAX(1,N(G2309)))="Sim",1,0),0))</f>
        <v/>
      </c>
      <c r="Q2309" s="39">
        <f>IF(F2309="","",COUNTIFS(ex_chave_oc,F2309,ex_cancelada,"&lt;&gt;Sim"))</f>
        <v/>
      </c>
      <c r="R2309" s="51">
        <f>IF(P2309="","",IF(AND(P2309=1,N(Q2309)&gt;0),1,0))</f>
        <v/>
      </c>
      <c r="S2309" s="30">
        <f>IF(P2309="","",IF(F2309="","ERRO: data prevista ausente ou inválida",IF(O2309=0,"Duplicada: contada uma vez",IF(N(G2309)=0,"ERRO: tarefa fora do Plano Mestre",IF(P2309=0,"Tarefa retirada do plano: não conta","OK")))))</f>
        <v/>
      </c>
    </row>
    <row r="2310">
      <c r="A2310" s="29" t="n"/>
      <c r="B2310" s="25" t="n"/>
      <c r="C2310" s="49" t="n"/>
      <c r="D2310" s="29" t="n"/>
      <c r="E2310" s="23">
        <f>IF(OR(A2310="",B2310=""),"",A2310&amp;"|"&amp;B2310)</f>
        <v/>
      </c>
      <c r="F2310" s="30">
        <f>IF(OR(E2310="",NOT(ISNUMBER(C2310))),"",E2310&amp;"|"&amp;YEAR(C2310)&amp;"-"&amp;RIGHT("0"&amp;MONTH(C2310),2)&amp;"-"&amp;RIGHT("0"&amp;DAY(C2310),2))</f>
        <v/>
      </c>
      <c r="G2310" s="26">
        <f>IF(E2310="","",IFERROR(MATCH(E2310,pl_chave,0),0))</f>
        <v/>
      </c>
      <c r="H2310" s="23">
        <f>IF(G2310="","",IF(G2310=0,"Tarefa fora do plano",INDEX(pl_tag,G2310)))</f>
        <v/>
      </c>
      <c r="I2310" s="30">
        <f>IF(N(G2310)=0,"",INDEX(pl_atividade,G2310))</f>
        <v/>
      </c>
      <c r="J2310" s="50">
        <f>IF(N(G2310)=0,"",INDEX(pl_especialidade,G2310))</f>
        <v/>
      </c>
      <c r="K2310" s="28">
        <f>IF(N(G2310)=0,"",INDEX(pl_duracao,G2310))</f>
        <v/>
      </c>
      <c r="L2310" s="39">
        <f>IF(ISNUMBER(C2310),YEAR(C2310),"")</f>
        <v/>
      </c>
      <c r="M2310" s="39">
        <f>IF(ISNUMBER(C2310),MONTH(C2310),"")</f>
        <v/>
      </c>
      <c r="N2310" s="23">
        <f>IF(L2310="","",IF(NOT(ISNUMBER(crono_ano)),"Informe o ano",IF(L2310&lt;crono_ano,"Antes do ano",IF(L2310&gt;crono_ano,"Depois do ano","No ano"))))</f>
        <v/>
      </c>
      <c r="O2310" s="39">
        <f>IF(F2310="","",IF(COUNTIF(F$7:F2310,F2310)=1,1,0))</f>
        <v/>
      </c>
      <c r="P2310" s="39">
        <f>IF(A2310&amp;B2310&amp;C2310="","",IF(AND(O2310=1,N(G2310)&gt;0),IF(INDEX(pl_ativa,MAX(1,N(G2310)))="Sim",1,0),0))</f>
        <v/>
      </c>
      <c r="Q2310" s="39">
        <f>IF(F2310="","",COUNTIFS(ex_chave_oc,F2310,ex_cancelada,"&lt;&gt;Sim"))</f>
        <v/>
      </c>
      <c r="R2310" s="51">
        <f>IF(P2310="","",IF(AND(P2310=1,N(Q2310)&gt;0),1,0))</f>
        <v/>
      </c>
      <c r="S2310" s="30">
        <f>IF(P2310="","",IF(F2310="","ERRO: data prevista ausente ou inválida",IF(O2310=0,"Duplicada: contada uma vez",IF(N(G2310)=0,"ERRO: tarefa fora do Plano Mestre",IF(P2310=0,"Tarefa retirada do plano: não conta","OK")))))</f>
        <v/>
      </c>
    </row>
    <row r="2311">
      <c r="A2311" s="29" t="n"/>
      <c r="B2311" s="25" t="n"/>
      <c r="C2311" s="49" t="n"/>
      <c r="D2311" s="29" t="n"/>
      <c r="E2311" s="23">
        <f>IF(OR(A2311="",B2311=""),"",A2311&amp;"|"&amp;B2311)</f>
        <v/>
      </c>
      <c r="F2311" s="30">
        <f>IF(OR(E2311="",NOT(ISNUMBER(C2311))),"",E2311&amp;"|"&amp;YEAR(C2311)&amp;"-"&amp;RIGHT("0"&amp;MONTH(C2311),2)&amp;"-"&amp;RIGHT("0"&amp;DAY(C2311),2))</f>
        <v/>
      </c>
      <c r="G2311" s="26">
        <f>IF(E2311="","",IFERROR(MATCH(E2311,pl_chave,0),0))</f>
        <v/>
      </c>
      <c r="H2311" s="23">
        <f>IF(G2311="","",IF(G2311=0,"Tarefa fora do plano",INDEX(pl_tag,G2311)))</f>
        <v/>
      </c>
      <c r="I2311" s="30">
        <f>IF(N(G2311)=0,"",INDEX(pl_atividade,G2311))</f>
        <v/>
      </c>
      <c r="J2311" s="50">
        <f>IF(N(G2311)=0,"",INDEX(pl_especialidade,G2311))</f>
        <v/>
      </c>
      <c r="K2311" s="28">
        <f>IF(N(G2311)=0,"",INDEX(pl_duracao,G2311))</f>
        <v/>
      </c>
      <c r="L2311" s="39">
        <f>IF(ISNUMBER(C2311),YEAR(C2311),"")</f>
        <v/>
      </c>
      <c r="M2311" s="39">
        <f>IF(ISNUMBER(C2311),MONTH(C2311),"")</f>
        <v/>
      </c>
      <c r="N2311" s="23">
        <f>IF(L2311="","",IF(NOT(ISNUMBER(crono_ano)),"Informe o ano",IF(L2311&lt;crono_ano,"Antes do ano",IF(L2311&gt;crono_ano,"Depois do ano","No ano"))))</f>
        <v/>
      </c>
      <c r="O2311" s="39">
        <f>IF(F2311="","",IF(COUNTIF(F$7:F2311,F2311)=1,1,0))</f>
        <v/>
      </c>
      <c r="P2311" s="39">
        <f>IF(A2311&amp;B2311&amp;C2311="","",IF(AND(O2311=1,N(G2311)&gt;0),IF(INDEX(pl_ativa,MAX(1,N(G2311)))="Sim",1,0),0))</f>
        <v/>
      </c>
      <c r="Q2311" s="39">
        <f>IF(F2311="","",COUNTIFS(ex_chave_oc,F2311,ex_cancelada,"&lt;&gt;Sim"))</f>
        <v/>
      </c>
      <c r="R2311" s="51">
        <f>IF(P2311="","",IF(AND(P2311=1,N(Q2311)&gt;0),1,0))</f>
        <v/>
      </c>
      <c r="S2311" s="30">
        <f>IF(P2311="","",IF(F2311="","ERRO: data prevista ausente ou inválida",IF(O2311=0,"Duplicada: contada uma vez",IF(N(G2311)=0,"ERRO: tarefa fora do Plano Mestre",IF(P2311=0,"Tarefa retirada do plano: não conta","OK")))))</f>
        <v/>
      </c>
    </row>
    <row r="2312">
      <c r="A2312" s="29" t="n"/>
      <c r="B2312" s="25" t="n"/>
      <c r="C2312" s="49" t="n"/>
      <c r="D2312" s="29" t="n"/>
      <c r="E2312" s="23">
        <f>IF(OR(A2312="",B2312=""),"",A2312&amp;"|"&amp;B2312)</f>
        <v/>
      </c>
      <c r="F2312" s="30">
        <f>IF(OR(E2312="",NOT(ISNUMBER(C2312))),"",E2312&amp;"|"&amp;YEAR(C2312)&amp;"-"&amp;RIGHT("0"&amp;MONTH(C2312),2)&amp;"-"&amp;RIGHT("0"&amp;DAY(C2312),2))</f>
        <v/>
      </c>
      <c r="G2312" s="26">
        <f>IF(E2312="","",IFERROR(MATCH(E2312,pl_chave,0),0))</f>
        <v/>
      </c>
      <c r="H2312" s="23">
        <f>IF(G2312="","",IF(G2312=0,"Tarefa fora do plano",INDEX(pl_tag,G2312)))</f>
        <v/>
      </c>
      <c r="I2312" s="30">
        <f>IF(N(G2312)=0,"",INDEX(pl_atividade,G2312))</f>
        <v/>
      </c>
      <c r="J2312" s="50">
        <f>IF(N(G2312)=0,"",INDEX(pl_especialidade,G2312))</f>
        <v/>
      </c>
      <c r="K2312" s="28">
        <f>IF(N(G2312)=0,"",INDEX(pl_duracao,G2312))</f>
        <v/>
      </c>
      <c r="L2312" s="39">
        <f>IF(ISNUMBER(C2312),YEAR(C2312),"")</f>
        <v/>
      </c>
      <c r="M2312" s="39">
        <f>IF(ISNUMBER(C2312),MONTH(C2312),"")</f>
        <v/>
      </c>
      <c r="N2312" s="23">
        <f>IF(L2312="","",IF(NOT(ISNUMBER(crono_ano)),"Informe o ano",IF(L2312&lt;crono_ano,"Antes do ano",IF(L2312&gt;crono_ano,"Depois do ano","No ano"))))</f>
        <v/>
      </c>
      <c r="O2312" s="39">
        <f>IF(F2312="","",IF(COUNTIF(F$7:F2312,F2312)=1,1,0))</f>
        <v/>
      </c>
      <c r="P2312" s="39">
        <f>IF(A2312&amp;B2312&amp;C2312="","",IF(AND(O2312=1,N(G2312)&gt;0),IF(INDEX(pl_ativa,MAX(1,N(G2312)))="Sim",1,0),0))</f>
        <v/>
      </c>
      <c r="Q2312" s="39">
        <f>IF(F2312="","",COUNTIFS(ex_chave_oc,F2312,ex_cancelada,"&lt;&gt;Sim"))</f>
        <v/>
      </c>
      <c r="R2312" s="51">
        <f>IF(P2312="","",IF(AND(P2312=1,N(Q2312)&gt;0),1,0))</f>
        <v/>
      </c>
      <c r="S2312" s="30">
        <f>IF(P2312="","",IF(F2312="","ERRO: data prevista ausente ou inválida",IF(O2312=0,"Duplicada: contada uma vez",IF(N(G2312)=0,"ERRO: tarefa fora do Plano Mestre",IF(P2312=0,"Tarefa retirada do plano: não conta","OK")))))</f>
        <v/>
      </c>
    </row>
    <row r="2313">
      <c r="A2313" s="29" t="n"/>
      <c r="B2313" s="25" t="n"/>
      <c r="C2313" s="49" t="n"/>
      <c r="D2313" s="29" t="n"/>
      <c r="E2313" s="23">
        <f>IF(OR(A2313="",B2313=""),"",A2313&amp;"|"&amp;B2313)</f>
        <v/>
      </c>
      <c r="F2313" s="30">
        <f>IF(OR(E2313="",NOT(ISNUMBER(C2313))),"",E2313&amp;"|"&amp;YEAR(C2313)&amp;"-"&amp;RIGHT("0"&amp;MONTH(C2313),2)&amp;"-"&amp;RIGHT("0"&amp;DAY(C2313),2))</f>
        <v/>
      </c>
      <c r="G2313" s="26">
        <f>IF(E2313="","",IFERROR(MATCH(E2313,pl_chave,0),0))</f>
        <v/>
      </c>
      <c r="H2313" s="23">
        <f>IF(G2313="","",IF(G2313=0,"Tarefa fora do plano",INDEX(pl_tag,G2313)))</f>
        <v/>
      </c>
      <c r="I2313" s="30">
        <f>IF(N(G2313)=0,"",INDEX(pl_atividade,G2313))</f>
        <v/>
      </c>
      <c r="J2313" s="50">
        <f>IF(N(G2313)=0,"",INDEX(pl_especialidade,G2313))</f>
        <v/>
      </c>
      <c r="K2313" s="28">
        <f>IF(N(G2313)=0,"",INDEX(pl_duracao,G2313))</f>
        <v/>
      </c>
      <c r="L2313" s="39">
        <f>IF(ISNUMBER(C2313),YEAR(C2313),"")</f>
        <v/>
      </c>
      <c r="M2313" s="39">
        <f>IF(ISNUMBER(C2313),MONTH(C2313),"")</f>
        <v/>
      </c>
      <c r="N2313" s="23">
        <f>IF(L2313="","",IF(NOT(ISNUMBER(crono_ano)),"Informe o ano",IF(L2313&lt;crono_ano,"Antes do ano",IF(L2313&gt;crono_ano,"Depois do ano","No ano"))))</f>
        <v/>
      </c>
      <c r="O2313" s="39">
        <f>IF(F2313="","",IF(COUNTIF(F$7:F2313,F2313)=1,1,0))</f>
        <v/>
      </c>
      <c r="P2313" s="39">
        <f>IF(A2313&amp;B2313&amp;C2313="","",IF(AND(O2313=1,N(G2313)&gt;0),IF(INDEX(pl_ativa,MAX(1,N(G2313)))="Sim",1,0),0))</f>
        <v/>
      </c>
      <c r="Q2313" s="39">
        <f>IF(F2313="","",COUNTIFS(ex_chave_oc,F2313,ex_cancelada,"&lt;&gt;Sim"))</f>
        <v/>
      </c>
      <c r="R2313" s="51">
        <f>IF(P2313="","",IF(AND(P2313=1,N(Q2313)&gt;0),1,0))</f>
        <v/>
      </c>
      <c r="S2313" s="30">
        <f>IF(P2313="","",IF(F2313="","ERRO: data prevista ausente ou inválida",IF(O2313=0,"Duplicada: contada uma vez",IF(N(G2313)=0,"ERRO: tarefa fora do Plano Mestre",IF(P2313=0,"Tarefa retirada do plano: não conta","OK")))))</f>
        <v/>
      </c>
    </row>
    <row r="2314">
      <c r="A2314" s="29" t="n"/>
      <c r="B2314" s="25" t="n"/>
      <c r="C2314" s="49" t="n"/>
      <c r="D2314" s="29" t="n"/>
      <c r="E2314" s="23">
        <f>IF(OR(A2314="",B2314=""),"",A2314&amp;"|"&amp;B2314)</f>
        <v/>
      </c>
      <c r="F2314" s="30">
        <f>IF(OR(E2314="",NOT(ISNUMBER(C2314))),"",E2314&amp;"|"&amp;YEAR(C2314)&amp;"-"&amp;RIGHT("0"&amp;MONTH(C2314),2)&amp;"-"&amp;RIGHT("0"&amp;DAY(C2314),2))</f>
        <v/>
      </c>
      <c r="G2314" s="26">
        <f>IF(E2314="","",IFERROR(MATCH(E2314,pl_chave,0),0))</f>
        <v/>
      </c>
      <c r="H2314" s="23">
        <f>IF(G2314="","",IF(G2314=0,"Tarefa fora do plano",INDEX(pl_tag,G2314)))</f>
        <v/>
      </c>
      <c r="I2314" s="30">
        <f>IF(N(G2314)=0,"",INDEX(pl_atividade,G2314))</f>
        <v/>
      </c>
      <c r="J2314" s="50">
        <f>IF(N(G2314)=0,"",INDEX(pl_especialidade,G2314))</f>
        <v/>
      </c>
      <c r="K2314" s="28">
        <f>IF(N(G2314)=0,"",INDEX(pl_duracao,G2314))</f>
        <v/>
      </c>
      <c r="L2314" s="39">
        <f>IF(ISNUMBER(C2314),YEAR(C2314),"")</f>
        <v/>
      </c>
      <c r="M2314" s="39">
        <f>IF(ISNUMBER(C2314),MONTH(C2314),"")</f>
        <v/>
      </c>
      <c r="N2314" s="23">
        <f>IF(L2314="","",IF(NOT(ISNUMBER(crono_ano)),"Informe o ano",IF(L2314&lt;crono_ano,"Antes do ano",IF(L2314&gt;crono_ano,"Depois do ano","No ano"))))</f>
        <v/>
      </c>
      <c r="O2314" s="39">
        <f>IF(F2314="","",IF(COUNTIF(F$7:F2314,F2314)=1,1,0))</f>
        <v/>
      </c>
      <c r="P2314" s="39">
        <f>IF(A2314&amp;B2314&amp;C2314="","",IF(AND(O2314=1,N(G2314)&gt;0),IF(INDEX(pl_ativa,MAX(1,N(G2314)))="Sim",1,0),0))</f>
        <v/>
      </c>
      <c r="Q2314" s="39">
        <f>IF(F2314="","",COUNTIFS(ex_chave_oc,F2314,ex_cancelada,"&lt;&gt;Sim"))</f>
        <v/>
      </c>
      <c r="R2314" s="51">
        <f>IF(P2314="","",IF(AND(P2314=1,N(Q2314)&gt;0),1,0))</f>
        <v/>
      </c>
      <c r="S2314" s="30">
        <f>IF(P2314="","",IF(F2314="","ERRO: data prevista ausente ou inválida",IF(O2314=0,"Duplicada: contada uma vez",IF(N(G2314)=0,"ERRO: tarefa fora do Plano Mestre",IF(P2314=0,"Tarefa retirada do plano: não conta","OK")))))</f>
        <v/>
      </c>
    </row>
    <row r="2315">
      <c r="A2315" s="29" t="n"/>
      <c r="B2315" s="25" t="n"/>
      <c r="C2315" s="49" t="n"/>
      <c r="D2315" s="29" t="n"/>
      <c r="E2315" s="23">
        <f>IF(OR(A2315="",B2315=""),"",A2315&amp;"|"&amp;B2315)</f>
        <v/>
      </c>
      <c r="F2315" s="30">
        <f>IF(OR(E2315="",NOT(ISNUMBER(C2315))),"",E2315&amp;"|"&amp;YEAR(C2315)&amp;"-"&amp;RIGHT("0"&amp;MONTH(C2315),2)&amp;"-"&amp;RIGHT("0"&amp;DAY(C2315),2))</f>
        <v/>
      </c>
      <c r="G2315" s="26">
        <f>IF(E2315="","",IFERROR(MATCH(E2315,pl_chave,0),0))</f>
        <v/>
      </c>
      <c r="H2315" s="23">
        <f>IF(G2315="","",IF(G2315=0,"Tarefa fora do plano",INDEX(pl_tag,G2315)))</f>
        <v/>
      </c>
      <c r="I2315" s="30">
        <f>IF(N(G2315)=0,"",INDEX(pl_atividade,G2315))</f>
        <v/>
      </c>
      <c r="J2315" s="50">
        <f>IF(N(G2315)=0,"",INDEX(pl_especialidade,G2315))</f>
        <v/>
      </c>
      <c r="K2315" s="28">
        <f>IF(N(G2315)=0,"",INDEX(pl_duracao,G2315))</f>
        <v/>
      </c>
      <c r="L2315" s="39">
        <f>IF(ISNUMBER(C2315),YEAR(C2315),"")</f>
        <v/>
      </c>
      <c r="M2315" s="39">
        <f>IF(ISNUMBER(C2315),MONTH(C2315),"")</f>
        <v/>
      </c>
      <c r="N2315" s="23">
        <f>IF(L2315="","",IF(NOT(ISNUMBER(crono_ano)),"Informe o ano",IF(L2315&lt;crono_ano,"Antes do ano",IF(L2315&gt;crono_ano,"Depois do ano","No ano"))))</f>
        <v/>
      </c>
      <c r="O2315" s="39">
        <f>IF(F2315="","",IF(COUNTIF(F$7:F2315,F2315)=1,1,0))</f>
        <v/>
      </c>
      <c r="P2315" s="39">
        <f>IF(A2315&amp;B2315&amp;C2315="","",IF(AND(O2315=1,N(G2315)&gt;0),IF(INDEX(pl_ativa,MAX(1,N(G2315)))="Sim",1,0),0))</f>
        <v/>
      </c>
      <c r="Q2315" s="39">
        <f>IF(F2315="","",COUNTIFS(ex_chave_oc,F2315,ex_cancelada,"&lt;&gt;Sim"))</f>
        <v/>
      </c>
      <c r="R2315" s="51">
        <f>IF(P2315="","",IF(AND(P2315=1,N(Q2315)&gt;0),1,0))</f>
        <v/>
      </c>
      <c r="S2315" s="30">
        <f>IF(P2315="","",IF(F2315="","ERRO: data prevista ausente ou inválida",IF(O2315=0,"Duplicada: contada uma vez",IF(N(G2315)=0,"ERRO: tarefa fora do Plano Mestre",IF(P2315=0,"Tarefa retirada do plano: não conta","OK")))))</f>
        <v/>
      </c>
    </row>
    <row r="2316">
      <c r="A2316" s="29" t="n"/>
      <c r="B2316" s="25" t="n"/>
      <c r="C2316" s="49" t="n"/>
      <c r="D2316" s="29" t="n"/>
      <c r="E2316" s="23">
        <f>IF(OR(A2316="",B2316=""),"",A2316&amp;"|"&amp;B2316)</f>
        <v/>
      </c>
      <c r="F2316" s="30">
        <f>IF(OR(E2316="",NOT(ISNUMBER(C2316))),"",E2316&amp;"|"&amp;YEAR(C2316)&amp;"-"&amp;RIGHT("0"&amp;MONTH(C2316),2)&amp;"-"&amp;RIGHT("0"&amp;DAY(C2316),2))</f>
        <v/>
      </c>
      <c r="G2316" s="26">
        <f>IF(E2316="","",IFERROR(MATCH(E2316,pl_chave,0),0))</f>
        <v/>
      </c>
      <c r="H2316" s="23">
        <f>IF(G2316="","",IF(G2316=0,"Tarefa fora do plano",INDEX(pl_tag,G2316)))</f>
        <v/>
      </c>
      <c r="I2316" s="30">
        <f>IF(N(G2316)=0,"",INDEX(pl_atividade,G2316))</f>
        <v/>
      </c>
      <c r="J2316" s="50">
        <f>IF(N(G2316)=0,"",INDEX(pl_especialidade,G2316))</f>
        <v/>
      </c>
      <c r="K2316" s="28">
        <f>IF(N(G2316)=0,"",INDEX(pl_duracao,G2316))</f>
        <v/>
      </c>
      <c r="L2316" s="39">
        <f>IF(ISNUMBER(C2316),YEAR(C2316),"")</f>
        <v/>
      </c>
      <c r="M2316" s="39">
        <f>IF(ISNUMBER(C2316),MONTH(C2316),"")</f>
        <v/>
      </c>
      <c r="N2316" s="23">
        <f>IF(L2316="","",IF(NOT(ISNUMBER(crono_ano)),"Informe o ano",IF(L2316&lt;crono_ano,"Antes do ano",IF(L2316&gt;crono_ano,"Depois do ano","No ano"))))</f>
        <v/>
      </c>
      <c r="O2316" s="39">
        <f>IF(F2316="","",IF(COUNTIF(F$7:F2316,F2316)=1,1,0))</f>
        <v/>
      </c>
      <c r="P2316" s="39">
        <f>IF(A2316&amp;B2316&amp;C2316="","",IF(AND(O2316=1,N(G2316)&gt;0),IF(INDEX(pl_ativa,MAX(1,N(G2316)))="Sim",1,0),0))</f>
        <v/>
      </c>
      <c r="Q2316" s="39">
        <f>IF(F2316="","",COUNTIFS(ex_chave_oc,F2316,ex_cancelada,"&lt;&gt;Sim"))</f>
        <v/>
      </c>
      <c r="R2316" s="51">
        <f>IF(P2316="","",IF(AND(P2316=1,N(Q2316)&gt;0),1,0))</f>
        <v/>
      </c>
      <c r="S2316" s="30">
        <f>IF(P2316="","",IF(F2316="","ERRO: data prevista ausente ou inválida",IF(O2316=0,"Duplicada: contada uma vez",IF(N(G2316)=0,"ERRO: tarefa fora do Plano Mestre",IF(P2316=0,"Tarefa retirada do plano: não conta","OK")))))</f>
        <v/>
      </c>
    </row>
    <row r="2317">
      <c r="A2317" s="29" t="n"/>
      <c r="B2317" s="25" t="n"/>
      <c r="C2317" s="49" t="n"/>
      <c r="D2317" s="29" t="n"/>
      <c r="E2317" s="23">
        <f>IF(OR(A2317="",B2317=""),"",A2317&amp;"|"&amp;B2317)</f>
        <v/>
      </c>
      <c r="F2317" s="30">
        <f>IF(OR(E2317="",NOT(ISNUMBER(C2317))),"",E2317&amp;"|"&amp;YEAR(C2317)&amp;"-"&amp;RIGHT("0"&amp;MONTH(C2317),2)&amp;"-"&amp;RIGHT("0"&amp;DAY(C2317),2))</f>
        <v/>
      </c>
      <c r="G2317" s="26">
        <f>IF(E2317="","",IFERROR(MATCH(E2317,pl_chave,0),0))</f>
        <v/>
      </c>
      <c r="H2317" s="23">
        <f>IF(G2317="","",IF(G2317=0,"Tarefa fora do plano",INDEX(pl_tag,G2317)))</f>
        <v/>
      </c>
      <c r="I2317" s="30">
        <f>IF(N(G2317)=0,"",INDEX(pl_atividade,G2317))</f>
        <v/>
      </c>
      <c r="J2317" s="50">
        <f>IF(N(G2317)=0,"",INDEX(pl_especialidade,G2317))</f>
        <v/>
      </c>
      <c r="K2317" s="28">
        <f>IF(N(G2317)=0,"",INDEX(pl_duracao,G2317))</f>
        <v/>
      </c>
      <c r="L2317" s="39">
        <f>IF(ISNUMBER(C2317),YEAR(C2317),"")</f>
        <v/>
      </c>
      <c r="M2317" s="39">
        <f>IF(ISNUMBER(C2317),MONTH(C2317),"")</f>
        <v/>
      </c>
      <c r="N2317" s="23">
        <f>IF(L2317="","",IF(NOT(ISNUMBER(crono_ano)),"Informe o ano",IF(L2317&lt;crono_ano,"Antes do ano",IF(L2317&gt;crono_ano,"Depois do ano","No ano"))))</f>
        <v/>
      </c>
      <c r="O2317" s="39">
        <f>IF(F2317="","",IF(COUNTIF(F$7:F2317,F2317)=1,1,0))</f>
        <v/>
      </c>
      <c r="P2317" s="39">
        <f>IF(A2317&amp;B2317&amp;C2317="","",IF(AND(O2317=1,N(G2317)&gt;0),IF(INDEX(pl_ativa,MAX(1,N(G2317)))="Sim",1,0),0))</f>
        <v/>
      </c>
      <c r="Q2317" s="39">
        <f>IF(F2317="","",COUNTIFS(ex_chave_oc,F2317,ex_cancelada,"&lt;&gt;Sim"))</f>
        <v/>
      </c>
      <c r="R2317" s="51">
        <f>IF(P2317="","",IF(AND(P2317=1,N(Q2317)&gt;0),1,0))</f>
        <v/>
      </c>
      <c r="S2317" s="30">
        <f>IF(P2317="","",IF(F2317="","ERRO: data prevista ausente ou inválida",IF(O2317=0,"Duplicada: contada uma vez",IF(N(G2317)=0,"ERRO: tarefa fora do Plano Mestre",IF(P2317=0,"Tarefa retirada do plano: não conta","OK")))))</f>
        <v/>
      </c>
    </row>
    <row r="2318">
      <c r="A2318" s="29" t="n"/>
      <c r="B2318" s="25" t="n"/>
      <c r="C2318" s="49" t="n"/>
      <c r="D2318" s="29" t="n"/>
      <c r="E2318" s="23">
        <f>IF(OR(A2318="",B2318=""),"",A2318&amp;"|"&amp;B2318)</f>
        <v/>
      </c>
      <c r="F2318" s="30">
        <f>IF(OR(E2318="",NOT(ISNUMBER(C2318))),"",E2318&amp;"|"&amp;YEAR(C2318)&amp;"-"&amp;RIGHT("0"&amp;MONTH(C2318),2)&amp;"-"&amp;RIGHT("0"&amp;DAY(C2318),2))</f>
        <v/>
      </c>
      <c r="G2318" s="26">
        <f>IF(E2318="","",IFERROR(MATCH(E2318,pl_chave,0),0))</f>
        <v/>
      </c>
      <c r="H2318" s="23">
        <f>IF(G2318="","",IF(G2318=0,"Tarefa fora do plano",INDEX(pl_tag,G2318)))</f>
        <v/>
      </c>
      <c r="I2318" s="30">
        <f>IF(N(G2318)=0,"",INDEX(pl_atividade,G2318))</f>
        <v/>
      </c>
      <c r="J2318" s="50">
        <f>IF(N(G2318)=0,"",INDEX(pl_especialidade,G2318))</f>
        <v/>
      </c>
      <c r="K2318" s="28">
        <f>IF(N(G2318)=0,"",INDEX(pl_duracao,G2318))</f>
        <v/>
      </c>
      <c r="L2318" s="39">
        <f>IF(ISNUMBER(C2318),YEAR(C2318),"")</f>
        <v/>
      </c>
      <c r="M2318" s="39">
        <f>IF(ISNUMBER(C2318),MONTH(C2318),"")</f>
        <v/>
      </c>
      <c r="N2318" s="23">
        <f>IF(L2318="","",IF(NOT(ISNUMBER(crono_ano)),"Informe o ano",IF(L2318&lt;crono_ano,"Antes do ano",IF(L2318&gt;crono_ano,"Depois do ano","No ano"))))</f>
        <v/>
      </c>
      <c r="O2318" s="39">
        <f>IF(F2318="","",IF(COUNTIF(F$7:F2318,F2318)=1,1,0))</f>
        <v/>
      </c>
      <c r="P2318" s="39">
        <f>IF(A2318&amp;B2318&amp;C2318="","",IF(AND(O2318=1,N(G2318)&gt;0),IF(INDEX(pl_ativa,MAX(1,N(G2318)))="Sim",1,0),0))</f>
        <v/>
      </c>
      <c r="Q2318" s="39">
        <f>IF(F2318="","",COUNTIFS(ex_chave_oc,F2318,ex_cancelada,"&lt;&gt;Sim"))</f>
        <v/>
      </c>
      <c r="R2318" s="51">
        <f>IF(P2318="","",IF(AND(P2318=1,N(Q2318)&gt;0),1,0))</f>
        <v/>
      </c>
      <c r="S2318" s="30">
        <f>IF(P2318="","",IF(F2318="","ERRO: data prevista ausente ou inválida",IF(O2318=0,"Duplicada: contada uma vez",IF(N(G2318)=0,"ERRO: tarefa fora do Plano Mestre",IF(P2318=0,"Tarefa retirada do plano: não conta","OK")))))</f>
        <v/>
      </c>
    </row>
    <row r="2319">
      <c r="A2319" s="29" t="n"/>
      <c r="B2319" s="25" t="n"/>
      <c r="C2319" s="49" t="n"/>
      <c r="D2319" s="29" t="n"/>
      <c r="E2319" s="23">
        <f>IF(OR(A2319="",B2319=""),"",A2319&amp;"|"&amp;B2319)</f>
        <v/>
      </c>
      <c r="F2319" s="30">
        <f>IF(OR(E2319="",NOT(ISNUMBER(C2319))),"",E2319&amp;"|"&amp;YEAR(C2319)&amp;"-"&amp;RIGHT("0"&amp;MONTH(C2319),2)&amp;"-"&amp;RIGHT("0"&amp;DAY(C2319),2))</f>
        <v/>
      </c>
      <c r="G2319" s="26">
        <f>IF(E2319="","",IFERROR(MATCH(E2319,pl_chave,0),0))</f>
        <v/>
      </c>
      <c r="H2319" s="23">
        <f>IF(G2319="","",IF(G2319=0,"Tarefa fora do plano",INDEX(pl_tag,G2319)))</f>
        <v/>
      </c>
      <c r="I2319" s="30">
        <f>IF(N(G2319)=0,"",INDEX(pl_atividade,G2319))</f>
        <v/>
      </c>
      <c r="J2319" s="50">
        <f>IF(N(G2319)=0,"",INDEX(pl_especialidade,G2319))</f>
        <v/>
      </c>
      <c r="K2319" s="28">
        <f>IF(N(G2319)=0,"",INDEX(pl_duracao,G2319))</f>
        <v/>
      </c>
      <c r="L2319" s="39">
        <f>IF(ISNUMBER(C2319),YEAR(C2319),"")</f>
        <v/>
      </c>
      <c r="M2319" s="39">
        <f>IF(ISNUMBER(C2319),MONTH(C2319),"")</f>
        <v/>
      </c>
      <c r="N2319" s="23">
        <f>IF(L2319="","",IF(NOT(ISNUMBER(crono_ano)),"Informe o ano",IF(L2319&lt;crono_ano,"Antes do ano",IF(L2319&gt;crono_ano,"Depois do ano","No ano"))))</f>
        <v/>
      </c>
      <c r="O2319" s="39">
        <f>IF(F2319="","",IF(COUNTIF(F$7:F2319,F2319)=1,1,0))</f>
        <v/>
      </c>
      <c r="P2319" s="39">
        <f>IF(A2319&amp;B2319&amp;C2319="","",IF(AND(O2319=1,N(G2319)&gt;0),IF(INDEX(pl_ativa,MAX(1,N(G2319)))="Sim",1,0),0))</f>
        <v/>
      </c>
      <c r="Q2319" s="39">
        <f>IF(F2319="","",COUNTIFS(ex_chave_oc,F2319,ex_cancelada,"&lt;&gt;Sim"))</f>
        <v/>
      </c>
      <c r="R2319" s="51">
        <f>IF(P2319="","",IF(AND(P2319=1,N(Q2319)&gt;0),1,0))</f>
        <v/>
      </c>
      <c r="S2319" s="30">
        <f>IF(P2319="","",IF(F2319="","ERRO: data prevista ausente ou inválida",IF(O2319=0,"Duplicada: contada uma vez",IF(N(G2319)=0,"ERRO: tarefa fora do Plano Mestre",IF(P2319=0,"Tarefa retirada do plano: não conta","OK")))))</f>
        <v/>
      </c>
    </row>
    <row r="2320">
      <c r="A2320" s="29" t="n"/>
      <c r="B2320" s="25" t="n"/>
      <c r="C2320" s="49" t="n"/>
      <c r="D2320" s="29" t="n"/>
      <c r="E2320" s="23">
        <f>IF(OR(A2320="",B2320=""),"",A2320&amp;"|"&amp;B2320)</f>
        <v/>
      </c>
      <c r="F2320" s="30">
        <f>IF(OR(E2320="",NOT(ISNUMBER(C2320))),"",E2320&amp;"|"&amp;YEAR(C2320)&amp;"-"&amp;RIGHT("0"&amp;MONTH(C2320),2)&amp;"-"&amp;RIGHT("0"&amp;DAY(C2320),2))</f>
        <v/>
      </c>
      <c r="G2320" s="26">
        <f>IF(E2320="","",IFERROR(MATCH(E2320,pl_chave,0),0))</f>
        <v/>
      </c>
      <c r="H2320" s="23">
        <f>IF(G2320="","",IF(G2320=0,"Tarefa fora do plano",INDEX(pl_tag,G2320)))</f>
        <v/>
      </c>
      <c r="I2320" s="30">
        <f>IF(N(G2320)=0,"",INDEX(pl_atividade,G2320))</f>
        <v/>
      </c>
      <c r="J2320" s="50">
        <f>IF(N(G2320)=0,"",INDEX(pl_especialidade,G2320))</f>
        <v/>
      </c>
      <c r="K2320" s="28">
        <f>IF(N(G2320)=0,"",INDEX(pl_duracao,G2320))</f>
        <v/>
      </c>
      <c r="L2320" s="39">
        <f>IF(ISNUMBER(C2320),YEAR(C2320),"")</f>
        <v/>
      </c>
      <c r="M2320" s="39">
        <f>IF(ISNUMBER(C2320),MONTH(C2320),"")</f>
        <v/>
      </c>
      <c r="N2320" s="23">
        <f>IF(L2320="","",IF(NOT(ISNUMBER(crono_ano)),"Informe o ano",IF(L2320&lt;crono_ano,"Antes do ano",IF(L2320&gt;crono_ano,"Depois do ano","No ano"))))</f>
        <v/>
      </c>
      <c r="O2320" s="39">
        <f>IF(F2320="","",IF(COUNTIF(F$7:F2320,F2320)=1,1,0))</f>
        <v/>
      </c>
      <c r="P2320" s="39">
        <f>IF(A2320&amp;B2320&amp;C2320="","",IF(AND(O2320=1,N(G2320)&gt;0),IF(INDEX(pl_ativa,MAX(1,N(G2320)))="Sim",1,0),0))</f>
        <v/>
      </c>
      <c r="Q2320" s="39">
        <f>IF(F2320="","",COUNTIFS(ex_chave_oc,F2320,ex_cancelada,"&lt;&gt;Sim"))</f>
        <v/>
      </c>
      <c r="R2320" s="51">
        <f>IF(P2320="","",IF(AND(P2320=1,N(Q2320)&gt;0),1,0))</f>
        <v/>
      </c>
      <c r="S2320" s="30">
        <f>IF(P2320="","",IF(F2320="","ERRO: data prevista ausente ou inválida",IF(O2320=0,"Duplicada: contada uma vez",IF(N(G2320)=0,"ERRO: tarefa fora do Plano Mestre",IF(P2320=0,"Tarefa retirada do plano: não conta","OK")))))</f>
        <v/>
      </c>
    </row>
    <row r="2321">
      <c r="A2321" s="29" t="n"/>
      <c r="B2321" s="25" t="n"/>
      <c r="C2321" s="49" t="n"/>
      <c r="D2321" s="29" t="n"/>
      <c r="E2321" s="23">
        <f>IF(OR(A2321="",B2321=""),"",A2321&amp;"|"&amp;B2321)</f>
        <v/>
      </c>
      <c r="F2321" s="30">
        <f>IF(OR(E2321="",NOT(ISNUMBER(C2321))),"",E2321&amp;"|"&amp;YEAR(C2321)&amp;"-"&amp;RIGHT("0"&amp;MONTH(C2321),2)&amp;"-"&amp;RIGHT("0"&amp;DAY(C2321),2))</f>
        <v/>
      </c>
      <c r="G2321" s="26">
        <f>IF(E2321="","",IFERROR(MATCH(E2321,pl_chave,0),0))</f>
        <v/>
      </c>
      <c r="H2321" s="23">
        <f>IF(G2321="","",IF(G2321=0,"Tarefa fora do plano",INDEX(pl_tag,G2321)))</f>
        <v/>
      </c>
      <c r="I2321" s="30">
        <f>IF(N(G2321)=0,"",INDEX(pl_atividade,G2321))</f>
        <v/>
      </c>
      <c r="J2321" s="50">
        <f>IF(N(G2321)=0,"",INDEX(pl_especialidade,G2321))</f>
        <v/>
      </c>
      <c r="K2321" s="28">
        <f>IF(N(G2321)=0,"",INDEX(pl_duracao,G2321))</f>
        <v/>
      </c>
      <c r="L2321" s="39">
        <f>IF(ISNUMBER(C2321),YEAR(C2321),"")</f>
        <v/>
      </c>
      <c r="M2321" s="39">
        <f>IF(ISNUMBER(C2321),MONTH(C2321),"")</f>
        <v/>
      </c>
      <c r="N2321" s="23">
        <f>IF(L2321="","",IF(NOT(ISNUMBER(crono_ano)),"Informe o ano",IF(L2321&lt;crono_ano,"Antes do ano",IF(L2321&gt;crono_ano,"Depois do ano","No ano"))))</f>
        <v/>
      </c>
      <c r="O2321" s="39">
        <f>IF(F2321="","",IF(COUNTIF(F$7:F2321,F2321)=1,1,0))</f>
        <v/>
      </c>
      <c r="P2321" s="39">
        <f>IF(A2321&amp;B2321&amp;C2321="","",IF(AND(O2321=1,N(G2321)&gt;0),IF(INDEX(pl_ativa,MAX(1,N(G2321)))="Sim",1,0),0))</f>
        <v/>
      </c>
      <c r="Q2321" s="39">
        <f>IF(F2321="","",COUNTIFS(ex_chave_oc,F2321,ex_cancelada,"&lt;&gt;Sim"))</f>
        <v/>
      </c>
      <c r="R2321" s="51">
        <f>IF(P2321="","",IF(AND(P2321=1,N(Q2321)&gt;0),1,0))</f>
        <v/>
      </c>
      <c r="S2321" s="30">
        <f>IF(P2321="","",IF(F2321="","ERRO: data prevista ausente ou inválida",IF(O2321=0,"Duplicada: contada uma vez",IF(N(G2321)=0,"ERRO: tarefa fora do Plano Mestre",IF(P2321=0,"Tarefa retirada do plano: não conta","OK")))))</f>
        <v/>
      </c>
    </row>
    <row r="2322">
      <c r="A2322" s="29" t="n"/>
      <c r="B2322" s="25" t="n"/>
      <c r="C2322" s="49" t="n"/>
      <c r="D2322" s="29" t="n"/>
      <c r="E2322" s="23">
        <f>IF(OR(A2322="",B2322=""),"",A2322&amp;"|"&amp;B2322)</f>
        <v/>
      </c>
      <c r="F2322" s="30">
        <f>IF(OR(E2322="",NOT(ISNUMBER(C2322))),"",E2322&amp;"|"&amp;YEAR(C2322)&amp;"-"&amp;RIGHT("0"&amp;MONTH(C2322),2)&amp;"-"&amp;RIGHT("0"&amp;DAY(C2322),2))</f>
        <v/>
      </c>
      <c r="G2322" s="26">
        <f>IF(E2322="","",IFERROR(MATCH(E2322,pl_chave,0),0))</f>
        <v/>
      </c>
      <c r="H2322" s="23">
        <f>IF(G2322="","",IF(G2322=0,"Tarefa fora do plano",INDEX(pl_tag,G2322)))</f>
        <v/>
      </c>
      <c r="I2322" s="30">
        <f>IF(N(G2322)=0,"",INDEX(pl_atividade,G2322))</f>
        <v/>
      </c>
      <c r="J2322" s="50">
        <f>IF(N(G2322)=0,"",INDEX(pl_especialidade,G2322))</f>
        <v/>
      </c>
      <c r="K2322" s="28">
        <f>IF(N(G2322)=0,"",INDEX(pl_duracao,G2322))</f>
        <v/>
      </c>
      <c r="L2322" s="39">
        <f>IF(ISNUMBER(C2322),YEAR(C2322),"")</f>
        <v/>
      </c>
      <c r="M2322" s="39">
        <f>IF(ISNUMBER(C2322),MONTH(C2322),"")</f>
        <v/>
      </c>
      <c r="N2322" s="23">
        <f>IF(L2322="","",IF(NOT(ISNUMBER(crono_ano)),"Informe o ano",IF(L2322&lt;crono_ano,"Antes do ano",IF(L2322&gt;crono_ano,"Depois do ano","No ano"))))</f>
        <v/>
      </c>
      <c r="O2322" s="39">
        <f>IF(F2322="","",IF(COUNTIF(F$7:F2322,F2322)=1,1,0))</f>
        <v/>
      </c>
      <c r="P2322" s="39">
        <f>IF(A2322&amp;B2322&amp;C2322="","",IF(AND(O2322=1,N(G2322)&gt;0),IF(INDEX(pl_ativa,MAX(1,N(G2322)))="Sim",1,0),0))</f>
        <v/>
      </c>
      <c r="Q2322" s="39">
        <f>IF(F2322="","",COUNTIFS(ex_chave_oc,F2322,ex_cancelada,"&lt;&gt;Sim"))</f>
        <v/>
      </c>
      <c r="R2322" s="51">
        <f>IF(P2322="","",IF(AND(P2322=1,N(Q2322)&gt;0),1,0))</f>
        <v/>
      </c>
      <c r="S2322" s="30">
        <f>IF(P2322="","",IF(F2322="","ERRO: data prevista ausente ou inválida",IF(O2322=0,"Duplicada: contada uma vez",IF(N(G2322)=0,"ERRO: tarefa fora do Plano Mestre",IF(P2322=0,"Tarefa retirada do plano: não conta","OK")))))</f>
        <v/>
      </c>
    </row>
    <row r="2323">
      <c r="A2323" s="29" t="n"/>
      <c r="B2323" s="25" t="n"/>
      <c r="C2323" s="49" t="n"/>
      <c r="D2323" s="29" t="n"/>
      <c r="E2323" s="23">
        <f>IF(OR(A2323="",B2323=""),"",A2323&amp;"|"&amp;B2323)</f>
        <v/>
      </c>
      <c r="F2323" s="30">
        <f>IF(OR(E2323="",NOT(ISNUMBER(C2323))),"",E2323&amp;"|"&amp;YEAR(C2323)&amp;"-"&amp;RIGHT("0"&amp;MONTH(C2323),2)&amp;"-"&amp;RIGHT("0"&amp;DAY(C2323),2))</f>
        <v/>
      </c>
      <c r="G2323" s="26">
        <f>IF(E2323="","",IFERROR(MATCH(E2323,pl_chave,0),0))</f>
        <v/>
      </c>
      <c r="H2323" s="23">
        <f>IF(G2323="","",IF(G2323=0,"Tarefa fora do plano",INDEX(pl_tag,G2323)))</f>
        <v/>
      </c>
      <c r="I2323" s="30">
        <f>IF(N(G2323)=0,"",INDEX(pl_atividade,G2323))</f>
        <v/>
      </c>
      <c r="J2323" s="50">
        <f>IF(N(G2323)=0,"",INDEX(pl_especialidade,G2323))</f>
        <v/>
      </c>
      <c r="K2323" s="28">
        <f>IF(N(G2323)=0,"",INDEX(pl_duracao,G2323))</f>
        <v/>
      </c>
      <c r="L2323" s="39">
        <f>IF(ISNUMBER(C2323),YEAR(C2323),"")</f>
        <v/>
      </c>
      <c r="M2323" s="39">
        <f>IF(ISNUMBER(C2323),MONTH(C2323),"")</f>
        <v/>
      </c>
      <c r="N2323" s="23">
        <f>IF(L2323="","",IF(NOT(ISNUMBER(crono_ano)),"Informe o ano",IF(L2323&lt;crono_ano,"Antes do ano",IF(L2323&gt;crono_ano,"Depois do ano","No ano"))))</f>
        <v/>
      </c>
      <c r="O2323" s="39">
        <f>IF(F2323="","",IF(COUNTIF(F$7:F2323,F2323)=1,1,0))</f>
        <v/>
      </c>
      <c r="P2323" s="39">
        <f>IF(A2323&amp;B2323&amp;C2323="","",IF(AND(O2323=1,N(G2323)&gt;0),IF(INDEX(pl_ativa,MAX(1,N(G2323)))="Sim",1,0),0))</f>
        <v/>
      </c>
      <c r="Q2323" s="39">
        <f>IF(F2323="","",COUNTIFS(ex_chave_oc,F2323,ex_cancelada,"&lt;&gt;Sim"))</f>
        <v/>
      </c>
      <c r="R2323" s="51">
        <f>IF(P2323="","",IF(AND(P2323=1,N(Q2323)&gt;0),1,0))</f>
        <v/>
      </c>
      <c r="S2323" s="30">
        <f>IF(P2323="","",IF(F2323="","ERRO: data prevista ausente ou inválida",IF(O2323=0,"Duplicada: contada uma vez",IF(N(G2323)=0,"ERRO: tarefa fora do Plano Mestre",IF(P2323=0,"Tarefa retirada do plano: não conta","OK")))))</f>
        <v/>
      </c>
    </row>
    <row r="2324">
      <c r="A2324" s="29" t="n"/>
      <c r="B2324" s="25" t="n"/>
      <c r="C2324" s="49" t="n"/>
      <c r="D2324" s="29" t="n"/>
      <c r="E2324" s="23">
        <f>IF(OR(A2324="",B2324=""),"",A2324&amp;"|"&amp;B2324)</f>
        <v/>
      </c>
      <c r="F2324" s="30">
        <f>IF(OR(E2324="",NOT(ISNUMBER(C2324))),"",E2324&amp;"|"&amp;YEAR(C2324)&amp;"-"&amp;RIGHT("0"&amp;MONTH(C2324),2)&amp;"-"&amp;RIGHT("0"&amp;DAY(C2324),2))</f>
        <v/>
      </c>
      <c r="G2324" s="26">
        <f>IF(E2324="","",IFERROR(MATCH(E2324,pl_chave,0),0))</f>
        <v/>
      </c>
      <c r="H2324" s="23">
        <f>IF(G2324="","",IF(G2324=0,"Tarefa fora do plano",INDEX(pl_tag,G2324)))</f>
        <v/>
      </c>
      <c r="I2324" s="30">
        <f>IF(N(G2324)=0,"",INDEX(pl_atividade,G2324))</f>
        <v/>
      </c>
      <c r="J2324" s="50">
        <f>IF(N(G2324)=0,"",INDEX(pl_especialidade,G2324))</f>
        <v/>
      </c>
      <c r="K2324" s="28">
        <f>IF(N(G2324)=0,"",INDEX(pl_duracao,G2324))</f>
        <v/>
      </c>
      <c r="L2324" s="39">
        <f>IF(ISNUMBER(C2324),YEAR(C2324),"")</f>
        <v/>
      </c>
      <c r="M2324" s="39">
        <f>IF(ISNUMBER(C2324),MONTH(C2324),"")</f>
        <v/>
      </c>
      <c r="N2324" s="23">
        <f>IF(L2324="","",IF(NOT(ISNUMBER(crono_ano)),"Informe o ano",IF(L2324&lt;crono_ano,"Antes do ano",IF(L2324&gt;crono_ano,"Depois do ano","No ano"))))</f>
        <v/>
      </c>
      <c r="O2324" s="39">
        <f>IF(F2324="","",IF(COUNTIF(F$7:F2324,F2324)=1,1,0))</f>
        <v/>
      </c>
      <c r="P2324" s="39">
        <f>IF(A2324&amp;B2324&amp;C2324="","",IF(AND(O2324=1,N(G2324)&gt;0),IF(INDEX(pl_ativa,MAX(1,N(G2324)))="Sim",1,0),0))</f>
        <v/>
      </c>
      <c r="Q2324" s="39">
        <f>IF(F2324="","",COUNTIFS(ex_chave_oc,F2324,ex_cancelada,"&lt;&gt;Sim"))</f>
        <v/>
      </c>
      <c r="R2324" s="51">
        <f>IF(P2324="","",IF(AND(P2324=1,N(Q2324)&gt;0),1,0))</f>
        <v/>
      </c>
      <c r="S2324" s="30">
        <f>IF(P2324="","",IF(F2324="","ERRO: data prevista ausente ou inválida",IF(O2324=0,"Duplicada: contada uma vez",IF(N(G2324)=0,"ERRO: tarefa fora do Plano Mestre",IF(P2324=0,"Tarefa retirada do plano: não conta","OK")))))</f>
        <v/>
      </c>
    </row>
    <row r="2325">
      <c r="A2325" s="29" t="n"/>
      <c r="B2325" s="25" t="n"/>
      <c r="C2325" s="49" t="n"/>
      <c r="D2325" s="29" t="n"/>
      <c r="E2325" s="23">
        <f>IF(OR(A2325="",B2325=""),"",A2325&amp;"|"&amp;B2325)</f>
        <v/>
      </c>
      <c r="F2325" s="30">
        <f>IF(OR(E2325="",NOT(ISNUMBER(C2325))),"",E2325&amp;"|"&amp;YEAR(C2325)&amp;"-"&amp;RIGHT("0"&amp;MONTH(C2325),2)&amp;"-"&amp;RIGHT("0"&amp;DAY(C2325),2))</f>
        <v/>
      </c>
      <c r="G2325" s="26">
        <f>IF(E2325="","",IFERROR(MATCH(E2325,pl_chave,0),0))</f>
        <v/>
      </c>
      <c r="H2325" s="23">
        <f>IF(G2325="","",IF(G2325=0,"Tarefa fora do plano",INDEX(pl_tag,G2325)))</f>
        <v/>
      </c>
      <c r="I2325" s="30">
        <f>IF(N(G2325)=0,"",INDEX(pl_atividade,G2325))</f>
        <v/>
      </c>
      <c r="J2325" s="50">
        <f>IF(N(G2325)=0,"",INDEX(pl_especialidade,G2325))</f>
        <v/>
      </c>
      <c r="K2325" s="28">
        <f>IF(N(G2325)=0,"",INDEX(pl_duracao,G2325))</f>
        <v/>
      </c>
      <c r="L2325" s="39">
        <f>IF(ISNUMBER(C2325),YEAR(C2325),"")</f>
        <v/>
      </c>
      <c r="M2325" s="39">
        <f>IF(ISNUMBER(C2325),MONTH(C2325),"")</f>
        <v/>
      </c>
      <c r="N2325" s="23">
        <f>IF(L2325="","",IF(NOT(ISNUMBER(crono_ano)),"Informe o ano",IF(L2325&lt;crono_ano,"Antes do ano",IF(L2325&gt;crono_ano,"Depois do ano","No ano"))))</f>
        <v/>
      </c>
      <c r="O2325" s="39">
        <f>IF(F2325="","",IF(COUNTIF(F$7:F2325,F2325)=1,1,0))</f>
        <v/>
      </c>
      <c r="P2325" s="39">
        <f>IF(A2325&amp;B2325&amp;C2325="","",IF(AND(O2325=1,N(G2325)&gt;0),IF(INDEX(pl_ativa,MAX(1,N(G2325)))="Sim",1,0),0))</f>
        <v/>
      </c>
      <c r="Q2325" s="39">
        <f>IF(F2325="","",COUNTIFS(ex_chave_oc,F2325,ex_cancelada,"&lt;&gt;Sim"))</f>
        <v/>
      </c>
      <c r="R2325" s="51">
        <f>IF(P2325="","",IF(AND(P2325=1,N(Q2325)&gt;0),1,0))</f>
        <v/>
      </c>
      <c r="S2325" s="30">
        <f>IF(P2325="","",IF(F2325="","ERRO: data prevista ausente ou inválida",IF(O2325=0,"Duplicada: contada uma vez",IF(N(G2325)=0,"ERRO: tarefa fora do Plano Mestre",IF(P2325=0,"Tarefa retirada do plano: não conta","OK")))))</f>
        <v/>
      </c>
    </row>
    <row r="2326">
      <c r="A2326" s="29" t="n"/>
      <c r="B2326" s="25" t="n"/>
      <c r="C2326" s="49" t="n"/>
      <c r="D2326" s="29" t="n"/>
      <c r="E2326" s="23">
        <f>IF(OR(A2326="",B2326=""),"",A2326&amp;"|"&amp;B2326)</f>
        <v/>
      </c>
      <c r="F2326" s="30">
        <f>IF(OR(E2326="",NOT(ISNUMBER(C2326))),"",E2326&amp;"|"&amp;YEAR(C2326)&amp;"-"&amp;RIGHT("0"&amp;MONTH(C2326),2)&amp;"-"&amp;RIGHT("0"&amp;DAY(C2326),2))</f>
        <v/>
      </c>
      <c r="G2326" s="26">
        <f>IF(E2326="","",IFERROR(MATCH(E2326,pl_chave,0),0))</f>
        <v/>
      </c>
      <c r="H2326" s="23">
        <f>IF(G2326="","",IF(G2326=0,"Tarefa fora do plano",INDEX(pl_tag,G2326)))</f>
        <v/>
      </c>
      <c r="I2326" s="30">
        <f>IF(N(G2326)=0,"",INDEX(pl_atividade,G2326))</f>
        <v/>
      </c>
      <c r="J2326" s="50">
        <f>IF(N(G2326)=0,"",INDEX(pl_especialidade,G2326))</f>
        <v/>
      </c>
      <c r="K2326" s="28">
        <f>IF(N(G2326)=0,"",INDEX(pl_duracao,G2326))</f>
        <v/>
      </c>
      <c r="L2326" s="39">
        <f>IF(ISNUMBER(C2326),YEAR(C2326),"")</f>
        <v/>
      </c>
      <c r="M2326" s="39">
        <f>IF(ISNUMBER(C2326),MONTH(C2326),"")</f>
        <v/>
      </c>
      <c r="N2326" s="23">
        <f>IF(L2326="","",IF(NOT(ISNUMBER(crono_ano)),"Informe o ano",IF(L2326&lt;crono_ano,"Antes do ano",IF(L2326&gt;crono_ano,"Depois do ano","No ano"))))</f>
        <v/>
      </c>
      <c r="O2326" s="39">
        <f>IF(F2326="","",IF(COUNTIF(F$7:F2326,F2326)=1,1,0))</f>
        <v/>
      </c>
      <c r="P2326" s="39">
        <f>IF(A2326&amp;B2326&amp;C2326="","",IF(AND(O2326=1,N(G2326)&gt;0),IF(INDEX(pl_ativa,MAX(1,N(G2326)))="Sim",1,0),0))</f>
        <v/>
      </c>
      <c r="Q2326" s="39">
        <f>IF(F2326="","",COUNTIFS(ex_chave_oc,F2326,ex_cancelada,"&lt;&gt;Sim"))</f>
        <v/>
      </c>
      <c r="R2326" s="51">
        <f>IF(P2326="","",IF(AND(P2326=1,N(Q2326)&gt;0),1,0))</f>
        <v/>
      </c>
      <c r="S2326" s="30">
        <f>IF(P2326="","",IF(F2326="","ERRO: data prevista ausente ou inválida",IF(O2326=0,"Duplicada: contada uma vez",IF(N(G2326)=0,"ERRO: tarefa fora do Plano Mestre",IF(P2326=0,"Tarefa retirada do plano: não conta","OK")))))</f>
        <v/>
      </c>
    </row>
    <row r="2327">
      <c r="A2327" s="29" t="n"/>
      <c r="B2327" s="25" t="n"/>
      <c r="C2327" s="49" t="n"/>
      <c r="D2327" s="29" t="n"/>
      <c r="E2327" s="23">
        <f>IF(OR(A2327="",B2327=""),"",A2327&amp;"|"&amp;B2327)</f>
        <v/>
      </c>
      <c r="F2327" s="30">
        <f>IF(OR(E2327="",NOT(ISNUMBER(C2327))),"",E2327&amp;"|"&amp;YEAR(C2327)&amp;"-"&amp;RIGHT("0"&amp;MONTH(C2327),2)&amp;"-"&amp;RIGHT("0"&amp;DAY(C2327),2))</f>
        <v/>
      </c>
      <c r="G2327" s="26">
        <f>IF(E2327="","",IFERROR(MATCH(E2327,pl_chave,0),0))</f>
        <v/>
      </c>
      <c r="H2327" s="23">
        <f>IF(G2327="","",IF(G2327=0,"Tarefa fora do plano",INDEX(pl_tag,G2327)))</f>
        <v/>
      </c>
      <c r="I2327" s="30">
        <f>IF(N(G2327)=0,"",INDEX(pl_atividade,G2327))</f>
        <v/>
      </c>
      <c r="J2327" s="50">
        <f>IF(N(G2327)=0,"",INDEX(pl_especialidade,G2327))</f>
        <v/>
      </c>
      <c r="K2327" s="28">
        <f>IF(N(G2327)=0,"",INDEX(pl_duracao,G2327))</f>
        <v/>
      </c>
      <c r="L2327" s="39">
        <f>IF(ISNUMBER(C2327),YEAR(C2327),"")</f>
        <v/>
      </c>
      <c r="M2327" s="39">
        <f>IF(ISNUMBER(C2327),MONTH(C2327),"")</f>
        <v/>
      </c>
      <c r="N2327" s="23">
        <f>IF(L2327="","",IF(NOT(ISNUMBER(crono_ano)),"Informe o ano",IF(L2327&lt;crono_ano,"Antes do ano",IF(L2327&gt;crono_ano,"Depois do ano","No ano"))))</f>
        <v/>
      </c>
      <c r="O2327" s="39">
        <f>IF(F2327="","",IF(COUNTIF(F$7:F2327,F2327)=1,1,0))</f>
        <v/>
      </c>
      <c r="P2327" s="39">
        <f>IF(A2327&amp;B2327&amp;C2327="","",IF(AND(O2327=1,N(G2327)&gt;0),IF(INDEX(pl_ativa,MAX(1,N(G2327)))="Sim",1,0),0))</f>
        <v/>
      </c>
      <c r="Q2327" s="39">
        <f>IF(F2327="","",COUNTIFS(ex_chave_oc,F2327,ex_cancelada,"&lt;&gt;Sim"))</f>
        <v/>
      </c>
      <c r="R2327" s="51">
        <f>IF(P2327="","",IF(AND(P2327=1,N(Q2327)&gt;0),1,0))</f>
        <v/>
      </c>
      <c r="S2327" s="30">
        <f>IF(P2327="","",IF(F2327="","ERRO: data prevista ausente ou inválida",IF(O2327=0,"Duplicada: contada uma vez",IF(N(G2327)=0,"ERRO: tarefa fora do Plano Mestre",IF(P2327=0,"Tarefa retirada do plano: não conta","OK")))))</f>
        <v/>
      </c>
    </row>
    <row r="2328">
      <c r="A2328" s="29" t="n"/>
      <c r="B2328" s="25" t="n"/>
      <c r="C2328" s="49" t="n"/>
      <c r="D2328" s="29" t="n"/>
      <c r="E2328" s="23">
        <f>IF(OR(A2328="",B2328=""),"",A2328&amp;"|"&amp;B2328)</f>
        <v/>
      </c>
      <c r="F2328" s="30">
        <f>IF(OR(E2328="",NOT(ISNUMBER(C2328))),"",E2328&amp;"|"&amp;YEAR(C2328)&amp;"-"&amp;RIGHT("0"&amp;MONTH(C2328),2)&amp;"-"&amp;RIGHT("0"&amp;DAY(C2328),2))</f>
        <v/>
      </c>
      <c r="G2328" s="26">
        <f>IF(E2328="","",IFERROR(MATCH(E2328,pl_chave,0),0))</f>
        <v/>
      </c>
      <c r="H2328" s="23">
        <f>IF(G2328="","",IF(G2328=0,"Tarefa fora do plano",INDEX(pl_tag,G2328)))</f>
        <v/>
      </c>
      <c r="I2328" s="30">
        <f>IF(N(G2328)=0,"",INDEX(pl_atividade,G2328))</f>
        <v/>
      </c>
      <c r="J2328" s="50">
        <f>IF(N(G2328)=0,"",INDEX(pl_especialidade,G2328))</f>
        <v/>
      </c>
      <c r="K2328" s="28">
        <f>IF(N(G2328)=0,"",INDEX(pl_duracao,G2328))</f>
        <v/>
      </c>
      <c r="L2328" s="39">
        <f>IF(ISNUMBER(C2328),YEAR(C2328),"")</f>
        <v/>
      </c>
      <c r="M2328" s="39">
        <f>IF(ISNUMBER(C2328),MONTH(C2328),"")</f>
        <v/>
      </c>
      <c r="N2328" s="23">
        <f>IF(L2328="","",IF(NOT(ISNUMBER(crono_ano)),"Informe o ano",IF(L2328&lt;crono_ano,"Antes do ano",IF(L2328&gt;crono_ano,"Depois do ano","No ano"))))</f>
        <v/>
      </c>
      <c r="O2328" s="39">
        <f>IF(F2328="","",IF(COUNTIF(F$7:F2328,F2328)=1,1,0))</f>
        <v/>
      </c>
      <c r="P2328" s="39">
        <f>IF(A2328&amp;B2328&amp;C2328="","",IF(AND(O2328=1,N(G2328)&gt;0),IF(INDEX(pl_ativa,MAX(1,N(G2328)))="Sim",1,0),0))</f>
        <v/>
      </c>
      <c r="Q2328" s="39">
        <f>IF(F2328="","",COUNTIFS(ex_chave_oc,F2328,ex_cancelada,"&lt;&gt;Sim"))</f>
        <v/>
      </c>
      <c r="R2328" s="51">
        <f>IF(P2328="","",IF(AND(P2328=1,N(Q2328)&gt;0),1,0))</f>
        <v/>
      </c>
      <c r="S2328" s="30">
        <f>IF(P2328="","",IF(F2328="","ERRO: data prevista ausente ou inválida",IF(O2328=0,"Duplicada: contada uma vez",IF(N(G2328)=0,"ERRO: tarefa fora do Plano Mestre",IF(P2328=0,"Tarefa retirada do plano: não conta","OK")))))</f>
        <v/>
      </c>
    </row>
    <row r="2329">
      <c r="A2329" s="29" t="n"/>
      <c r="B2329" s="25" t="n"/>
      <c r="C2329" s="49" t="n"/>
      <c r="D2329" s="29" t="n"/>
      <c r="E2329" s="23">
        <f>IF(OR(A2329="",B2329=""),"",A2329&amp;"|"&amp;B2329)</f>
        <v/>
      </c>
      <c r="F2329" s="30">
        <f>IF(OR(E2329="",NOT(ISNUMBER(C2329))),"",E2329&amp;"|"&amp;YEAR(C2329)&amp;"-"&amp;RIGHT("0"&amp;MONTH(C2329),2)&amp;"-"&amp;RIGHT("0"&amp;DAY(C2329),2))</f>
        <v/>
      </c>
      <c r="G2329" s="26">
        <f>IF(E2329="","",IFERROR(MATCH(E2329,pl_chave,0),0))</f>
        <v/>
      </c>
      <c r="H2329" s="23">
        <f>IF(G2329="","",IF(G2329=0,"Tarefa fora do plano",INDEX(pl_tag,G2329)))</f>
        <v/>
      </c>
      <c r="I2329" s="30">
        <f>IF(N(G2329)=0,"",INDEX(pl_atividade,G2329))</f>
        <v/>
      </c>
      <c r="J2329" s="50">
        <f>IF(N(G2329)=0,"",INDEX(pl_especialidade,G2329))</f>
        <v/>
      </c>
      <c r="K2329" s="28">
        <f>IF(N(G2329)=0,"",INDEX(pl_duracao,G2329))</f>
        <v/>
      </c>
      <c r="L2329" s="39">
        <f>IF(ISNUMBER(C2329),YEAR(C2329),"")</f>
        <v/>
      </c>
      <c r="M2329" s="39">
        <f>IF(ISNUMBER(C2329),MONTH(C2329),"")</f>
        <v/>
      </c>
      <c r="N2329" s="23">
        <f>IF(L2329="","",IF(NOT(ISNUMBER(crono_ano)),"Informe o ano",IF(L2329&lt;crono_ano,"Antes do ano",IF(L2329&gt;crono_ano,"Depois do ano","No ano"))))</f>
        <v/>
      </c>
      <c r="O2329" s="39">
        <f>IF(F2329="","",IF(COUNTIF(F$7:F2329,F2329)=1,1,0))</f>
        <v/>
      </c>
      <c r="P2329" s="39">
        <f>IF(A2329&amp;B2329&amp;C2329="","",IF(AND(O2329=1,N(G2329)&gt;0),IF(INDEX(pl_ativa,MAX(1,N(G2329)))="Sim",1,0),0))</f>
        <v/>
      </c>
      <c r="Q2329" s="39">
        <f>IF(F2329="","",COUNTIFS(ex_chave_oc,F2329,ex_cancelada,"&lt;&gt;Sim"))</f>
        <v/>
      </c>
      <c r="R2329" s="51">
        <f>IF(P2329="","",IF(AND(P2329=1,N(Q2329)&gt;0),1,0))</f>
        <v/>
      </c>
      <c r="S2329" s="30">
        <f>IF(P2329="","",IF(F2329="","ERRO: data prevista ausente ou inválida",IF(O2329=0,"Duplicada: contada uma vez",IF(N(G2329)=0,"ERRO: tarefa fora do Plano Mestre",IF(P2329=0,"Tarefa retirada do plano: não conta","OK")))))</f>
        <v/>
      </c>
    </row>
    <row r="2330">
      <c r="A2330" s="29" t="n"/>
      <c r="B2330" s="25" t="n"/>
      <c r="C2330" s="49" t="n"/>
      <c r="D2330" s="29" t="n"/>
      <c r="E2330" s="23">
        <f>IF(OR(A2330="",B2330=""),"",A2330&amp;"|"&amp;B2330)</f>
        <v/>
      </c>
      <c r="F2330" s="30">
        <f>IF(OR(E2330="",NOT(ISNUMBER(C2330))),"",E2330&amp;"|"&amp;YEAR(C2330)&amp;"-"&amp;RIGHT("0"&amp;MONTH(C2330),2)&amp;"-"&amp;RIGHT("0"&amp;DAY(C2330),2))</f>
        <v/>
      </c>
      <c r="G2330" s="26">
        <f>IF(E2330="","",IFERROR(MATCH(E2330,pl_chave,0),0))</f>
        <v/>
      </c>
      <c r="H2330" s="23">
        <f>IF(G2330="","",IF(G2330=0,"Tarefa fora do plano",INDEX(pl_tag,G2330)))</f>
        <v/>
      </c>
      <c r="I2330" s="30">
        <f>IF(N(G2330)=0,"",INDEX(pl_atividade,G2330))</f>
        <v/>
      </c>
      <c r="J2330" s="50">
        <f>IF(N(G2330)=0,"",INDEX(pl_especialidade,G2330))</f>
        <v/>
      </c>
      <c r="K2330" s="28">
        <f>IF(N(G2330)=0,"",INDEX(pl_duracao,G2330))</f>
        <v/>
      </c>
      <c r="L2330" s="39">
        <f>IF(ISNUMBER(C2330),YEAR(C2330),"")</f>
        <v/>
      </c>
      <c r="M2330" s="39">
        <f>IF(ISNUMBER(C2330),MONTH(C2330),"")</f>
        <v/>
      </c>
      <c r="N2330" s="23">
        <f>IF(L2330="","",IF(NOT(ISNUMBER(crono_ano)),"Informe o ano",IF(L2330&lt;crono_ano,"Antes do ano",IF(L2330&gt;crono_ano,"Depois do ano","No ano"))))</f>
        <v/>
      </c>
      <c r="O2330" s="39">
        <f>IF(F2330="","",IF(COUNTIF(F$7:F2330,F2330)=1,1,0))</f>
        <v/>
      </c>
      <c r="P2330" s="39">
        <f>IF(A2330&amp;B2330&amp;C2330="","",IF(AND(O2330=1,N(G2330)&gt;0),IF(INDEX(pl_ativa,MAX(1,N(G2330)))="Sim",1,0),0))</f>
        <v/>
      </c>
      <c r="Q2330" s="39">
        <f>IF(F2330="","",COUNTIFS(ex_chave_oc,F2330,ex_cancelada,"&lt;&gt;Sim"))</f>
        <v/>
      </c>
      <c r="R2330" s="51">
        <f>IF(P2330="","",IF(AND(P2330=1,N(Q2330)&gt;0),1,0))</f>
        <v/>
      </c>
      <c r="S2330" s="30">
        <f>IF(P2330="","",IF(F2330="","ERRO: data prevista ausente ou inválida",IF(O2330=0,"Duplicada: contada uma vez",IF(N(G2330)=0,"ERRO: tarefa fora do Plano Mestre",IF(P2330=0,"Tarefa retirada do plano: não conta","OK")))))</f>
        <v/>
      </c>
    </row>
    <row r="2331">
      <c r="A2331" s="29" t="n"/>
      <c r="B2331" s="25" t="n"/>
      <c r="C2331" s="49" t="n"/>
      <c r="D2331" s="29" t="n"/>
      <c r="E2331" s="23">
        <f>IF(OR(A2331="",B2331=""),"",A2331&amp;"|"&amp;B2331)</f>
        <v/>
      </c>
      <c r="F2331" s="30">
        <f>IF(OR(E2331="",NOT(ISNUMBER(C2331))),"",E2331&amp;"|"&amp;YEAR(C2331)&amp;"-"&amp;RIGHT("0"&amp;MONTH(C2331),2)&amp;"-"&amp;RIGHT("0"&amp;DAY(C2331),2))</f>
        <v/>
      </c>
      <c r="G2331" s="26">
        <f>IF(E2331="","",IFERROR(MATCH(E2331,pl_chave,0),0))</f>
        <v/>
      </c>
      <c r="H2331" s="23">
        <f>IF(G2331="","",IF(G2331=0,"Tarefa fora do plano",INDEX(pl_tag,G2331)))</f>
        <v/>
      </c>
      <c r="I2331" s="30">
        <f>IF(N(G2331)=0,"",INDEX(pl_atividade,G2331))</f>
        <v/>
      </c>
      <c r="J2331" s="50">
        <f>IF(N(G2331)=0,"",INDEX(pl_especialidade,G2331))</f>
        <v/>
      </c>
      <c r="K2331" s="28">
        <f>IF(N(G2331)=0,"",INDEX(pl_duracao,G2331))</f>
        <v/>
      </c>
      <c r="L2331" s="39">
        <f>IF(ISNUMBER(C2331),YEAR(C2331),"")</f>
        <v/>
      </c>
      <c r="M2331" s="39">
        <f>IF(ISNUMBER(C2331),MONTH(C2331),"")</f>
        <v/>
      </c>
      <c r="N2331" s="23">
        <f>IF(L2331="","",IF(NOT(ISNUMBER(crono_ano)),"Informe o ano",IF(L2331&lt;crono_ano,"Antes do ano",IF(L2331&gt;crono_ano,"Depois do ano","No ano"))))</f>
        <v/>
      </c>
      <c r="O2331" s="39">
        <f>IF(F2331="","",IF(COUNTIF(F$7:F2331,F2331)=1,1,0))</f>
        <v/>
      </c>
      <c r="P2331" s="39">
        <f>IF(A2331&amp;B2331&amp;C2331="","",IF(AND(O2331=1,N(G2331)&gt;0),IF(INDEX(pl_ativa,MAX(1,N(G2331)))="Sim",1,0),0))</f>
        <v/>
      </c>
      <c r="Q2331" s="39">
        <f>IF(F2331="","",COUNTIFS(ex_chave_oc,F2331,ex_cancelada,"&lt;&gt;Sim"))</f>
        <v/>
      </c>
      <c r="R2331" s="51">
        <f>IF(P2331="","",IF(AND(P2331=1,N(Q2331)&gt;0),1,0))</f>
        <v/>
      </c>
      <c r="S2331" s="30">
        <f>IF(P2331="","",IF(F2331="","ERRO: data prevista ausente ou inválida",IF(O2331=0,"Duplicada: contada uma vez",IF(N(G2331)=0,"ERRO: tarefa fora do Plano Mestre",IF(P2331=0,"Tarefa retirada do plano: não conta","OK")))))</f>
        <v/>
      </c>
    </row>
    <row r="2332">
      <c r="A2332" s="29" t="n"/>
      <c r="B2332" s="25" t="n"/>
      <c r="C2332" s="49" t="n"/>
      <c r="D2332" s="29" t="n"/>
      <c r="E2332" s="23">
        <f>IF(OR(A2332="",B2332=""),"",A2332&amp;"|"&amp;B2332)</f>
        <v/>
      </c>
      <c r="F2332" s="30">
        <f>IF(OR(E2332="",NOT(ISNUMBER(C2332))),"",E2332&amp;"|"&amp;YEAR(C2332)&amp;"-"&amp;RIGHT("0"&amp;MONTH(C2332),2)&amp;"-"&amp;RIGHT("0"&amp;DAY(C2332),2))</f>
        <v/>
      </c>
      <c r="G2332" s="26">
        <f>IF(E2332="","",IFERROR(MATCH(E2332,pl_chave,0),0))</f>
        <v/>
      </c>
      <c r="H2332" s="23">
        <f>IF(G2332="","",IF(G2332=0,"Tarefa fora do plano",INDEX(pl_tag,G2332)))</f>
        <v/>
      </c>
      <c r="I2332" s="30">
        <f>IF(N(G2332)=0,"",INDEX(pl_atividade,G2332))</f>
        <v/>
      </c>
      <c r="J2332" s="50">
        <f>IF(N(G2332)=0,"",INDEX(pl_especialidade,G2332))</f>
        <v/>
      </c>
      <c r="K2332" s="28">
        <f>IF(N(G2332)=0,"",INDEX(pl_duracao,G2332))</f>
        <v/>
      </c>
      <c r="L2332" s="39">
        <f>IF(ISNUMBER(C2332),YEAR(C2332),"")</f>
        <v/>
      </c>
      <c r="M2332" s="39">
        <f>IF(ISNUMBER(C2332),MONTH(C2332),"")</f>
        <v/>
      </c>
      <c r="N2332" s="23">
        <f>IF(L2332="","",IF(NOT(ISNUMBER(crono_ano)),"Informe o ano",IF(L2332&lt;crono_ano,"Antes do ano",IF(L2332&gt;crono_ano,"Depois do ano","No ano"))))</f>
        <v/>
      </c>
      <c r="O2332" s="39">
        <f>IF(F2332="","",IF(COUNTIF(F$7:F2332,F2332)=1,1,0))</f>
        <v/>
      </c>
      <c r="P2332" s="39">
        <f>IF(A2332&amp;B2332&amp;C2332="","",IF(AND(O2332=1,N(G2332)&gt;0),IF(INDEX(pl_ativa,MAX(1,N(G2332)))="Sim",1,0),0))</f>
        <v/>
      </c>
      <c r="Q2332" s="39">
        <f>IF(F2332="","",COUNTIFS(ex_chave_oc,F2332,ex_cancelada,"&lt;&gt;Sim"))</f>
        <v/>
      </c>
      <c r="R2332" s="51">
        <f>IF(P2332="","",IF(AND(P2332=1,N(Q2332)&gt;0),1,0))</f>
        <v/>
      </c>
      <c r="S2332" s="30">
        <f>IF(P2332="","",IF(F2332="","ERRO: data prevista ausente ou inválida",IF(O2332=0,"Duplicada: contada uma vez",IF(N(G2332)=0,"ERRO: tarefa fora do Plano Mestre",IF(P2332=0,"Tarefa retirada do plano: não conta","OK")))))</f>
        <v/>
      </c>
    </row>
    <row r="2333">
      <c r="A2333" s="29" t="n"/>
      <c r="B2333" s="25" t="n"/>
      <c r="C2333" s="49" t="n"/>
      <c r="D2333" s="29" t="n"/>
      <c r="E2333" s="23">
        <f>IF(OR(A2333="",B2333=""),"",A2333&amp;"|"&amp;B2333)</f>
        <v/>
      </c>
      <c r="F2333" s="30">
        <f>IF(OR(E2333="",NOT(ISNUMBER(C2333))),"",E2333&amp;"|"&amp;YEAR(C2333)&amp;"-"&amp;RIGHT("0"&amp;MONTH(C2333),2)&amp;"-"&amp;RIGHT("0"&amp;DAY(C2333),2))</f>
        <v/>
      </c>
      <c r="G2333" s="26">
        <f>IF(E2333="","",IFERROR(MATCH(E2333,pl_chave,0),0))</f>
        <v/>
      </c>
      <c r="H2333" s="23">
        <f>IF(G2333="","",IF(G2333=0,"Tarefa fora do plano",INDEX(pl_tag,G2333)))</f>
        <v/>
      </c>
      <c r="I2333" s="30">
        <f>IF(N(G2333)=0,"",INDEX(pl_atividade,G2333))</f>
        <v/>
      </c>
      <c r="J2333" s="50">
        <f>IF(N(G2333)=0,"",INDEX(pl_especialidade,G2333))</f>
        <v/>
      </c>
      <c r="K2333" s="28">
        <f>IF(N(G2333)=0,"",INDEX(pl_duracao,G2333))</f>
        <v/>
      </c>
      <c r="L2333" s="39">
        <f>IF(ISNUMBER(C2333),YEAR(C2333),"")</f>
        <v/>
      </c>
      <c r="M2333" s="39">
        <f>IF(ISNUMBER(C2333),MONTH(C2333),"")</f>
        <v/>
      </c>
      <c r="N2333" s="23">
        <f>IF(L2333="","",IF(NOT(ISNUMBER(crono_ano)),"Informe o ano",IF(L2333&lt;crono_ano,"Antes do ano",IF(L2333&gt;crono_ano,"Depois do ano","No ano"))))</f>
        <v/>
      </c>
      <c r="O2333" s="39">
        <f>IF(F2333="","",IF(COUNTIF(F$7:F2333,F2333)=1,1,0))</f>
        <v/>
      </c>
      <c r="P2333" s="39">
        <f>IF(A2333&amp;B2333&amp;C2333="","",IF(AND(O2333=1,N(G2333)&gt;0),IF(INDEX(pl_ativa,MAX(1,N(G2333)))="Sim",1,0),0))</f>
        <v/>
      </c>
      <c r="Q2333" s="39">
        <f>IF(F2333="","",COUNTIFS(ex_chave_oc,F2333,ex_cancelada,"&lt;&gt;Sim"))</f>
        <v/>
      </c>
      <c r="R2333" s="51">
        <f>IF(P2333="","",IF(AND(P2333=1,N(Q2333)&gt;0),1,0))</f>
        <v/>
      </c>
      <c r="S2333" s="30">
        <f>IF(P2333="","",IF(F2333="","ERRO: data prevista ausente ou inválida",IF(O2333=0,"Duplicada: contada uma vez",IF(N(G2333)=0,"ERRO: tarefa fora do Plano Mestre",IF(P2333=0,"Tarefa retirada do plano: não conta","OK")))))</f>
        <v/>
      </c>
    </row>
    <row r="2334">
      <c r="A2334" s="29" t="n"/>
      <c r="B2334" s="25" t="n"/>
      <c r="C2334" s="49" t="n"/>
      <c r="D2334" s="29" t="n"/>
      <c r="E2334" s="23">
        <f>IF(OR(A2334="",B2334=""),"",A2334&amp;"|"&amp;B2334)</f>
        <v/>
      </c>
      <c r="F2334" s="30">
        <f>IF(OR(E2334="",NOT(ISNUMBER(C2334))),"",E2334&amp;"|"&amp;YEAR(C2334)&amp;"-"&amp;RIGHT("0"&amp;MONTH(C2334),2)&amp;"-"&amp;RIGHT("0"&amp;DAY(C2334),2))</f>
        <v/>
      </c>
      <c r="G2334" s="26">
        <f>IF(E2334="","",IFERROR(MATCH(E2334,pl_chave,0),0))</f>
        <v/>
      </c>
      <c r="H2334" s="23">
        <f>IF(G2334="","",IF(G2334=0,"Tarefa fora do plano",INDEX(pl_tag,G2334)))</f>
        <v/>
      </c>
      <c r="I2334" s="30">
        <f>IF(N(G2334)=0,"",INDEX(pl_atividade,G2334))</f>
        <v/>
      </c>
      <c r="J2334" s="50">
        <f>IF(N(G2334)=0,"",INDEX(pl_especialidade,G2334))</f>
        <v/>
      </c>
      <c r="K2334" s="28">
        <f>IF(N(G2334)=0,"",INDEX(pl_duracao,G2334))</f>
        <v/>
      </c>
      <c r="L2334" s="39">
        <f>IF(ISNUMBER(C2334),YEAR(C2334),"")</f>
        <v/>
      </c>
      <c r="M2334" s="39">
        <f>IF(ISNUMBER(C2334),MONTH(C2334),"")</f>
        <v/>
      </c>
      <c r="N2334" s="23">
        <f>IF(L2334="","",IF(NOT(ISNUMBER(crono_ano)),"Informe o ano",IF(L2334&lt;crono_ano,"Antes do ano",IF(L2334&gt;crono_ano,"Depois do ano","No ano"))))</f>
        <v/>
      </c>
      <c r="O2334" s="39">
        <f>IF(F2334="","",IF(COUNTIF(F$7:F2334,F2334)=1,1,0))</f>
        <v/>
      </c>
      <c r="P2334" s="39">
        <f>IF(A2334&amp;B2334&amp;C2334="","",IF(AND(O2334=1,N(G2334)&gt;0),IF(INDEX(pl_ativa,MAX(1,N(G2334)))="Sim",1,0),0))</f>
        <v/>
      </c>
      <c r="Q2334" s="39">
        <f>IF(F2334="","",COUNTIFS(ex_chave_oc,F2334,ex_cancelada,"&lt;&gt;Sim"))</f>
        <v/>
      </c>
      <c r="R2334" s="51">
        <f>IF(P2334="","",IF(AND(P2334=1,N(Q2334)&gt;0),1,0))</f>
        <v/>
      </c>
      <c r="S2334" s="30">
        <f>IF(P2334="","",IF(F2334="","ERRO: data prevista ausente ou inválida",IF(O2334=0,"Duplicada: contada uma vez",IF(N(G2334)=0,"ERRO: tarefa fora do Plano Mestre",IF(P2334=0,"Tarefa retirada do plano: não conta","OK")))))</f>
        <v/>
      </c>
    </row>
    <row r="2335">
      <c r="A2335" s="29" t="n"/>
      <c r="B2335" s="25" t="n"/>
      <c r="C2335" s="49" t="n"/>
      <c r="D2335" s="29" t="n"/>
      <c r="E2335" s="23">
        <f>IF(OR(A2335="",B2335=""),"",A2335&amp;"|"&amp;B2335)</f>
        <v/>
      </c>
      <c r="F2335" s="30">
        <f>IF(OR(E2335="",NOT(ISNUMBER(C2335))),"",E2335&amp;"|"&amp;YEAR(C2335)&amp;"-"&amp;RIGHT("0"&amp;MONTH(C2335),2)&amp;"-"&amp;RIGHT("0"&amp;DAY(C2335),2))</f>
        <v/>
      </c>
      <c r="G2335" s="26">
        <f>IF(E2335="","",IFERROR(MATCH(E2335,pl_chave,0),0))</f>
        <v/>
      </c>
      <c r="H2335" s="23">
        <f>IF(G2335="","",IF(G2335=0,"Tarefa fora do plano",INDEX(pl_tag,G2335)))</f>
        <v/>
      </c>
      <c r="I2335" s="30">
        <f>IF(N(G2335)=0,"",INDEX(pl_atividade,G2335))</f>
        <v/>
      </c>
      <c r="J2335" s="50">
        <f>IF(N(G2335)=0,"",INDEX(pl_especialidade,G2335))</f>
        <v/>
      </c>
      <c r="K2335" s="28">
        <f>IF(N(G2335)=0,"",INDEX(pl_duracao,G2335))</f>
        <v/>
      </c>
      <c r="L2335" s="39">
        <f>IF(ISNUMBER(C2335),YEAR(C2335),"")</f>
        <v/>
      </c>
      <c r="M2335" s="39">
        <f>IF(ISNUMBER(C2335),MONTH(C2335),"")</f>
        <v/>
      </c>
      <c r="N2335" s="23">
        <f>IF(L2335="","",IF(NOT(ISNUMBER(crono_ano)),"Informe o ano",IF(L2335&lt;crono_ano,"Antes do ano",IF(L2335&gt;crono_ano,"Depois do ano","No ano"))))</f>
        <v/>
      </c>
      <c r="O2335" s="39">
        <f>IF(F2335="","",IF(COUNTIF(F$7:F2335,F2335)=1,1,0))</f>
        <v/>
      </c>
      <c r="P2335" s="39">
        <f>IF(A2335&amp;B2335&amp;C2335="","",IF(AND(O2335=1,N(G2335)&gt;0),IF(INDEX(pl_ativa,MAX(1,N(G2335)))="Sim",1,0),0))</f>
        <v/>
      </c>
      <c r="Q2335" s="39">
        <f>IF(F2335="","",COUNTIFS(ex_chave_oc,F2335,ex_cancelada,"&lt;&gt;Sim"))</f>
        <v/>
      </c>
      <c r="R2335" s="51">
        <f>IF(P2335="","",IF(AND(P2335=1,N(Q2335)&gt;0),1,0))</f>
        <v/>
      </c>
      <c r="S2335" s="30">
        <f>IF(P2335="","",IF(F2335="","ERRO: data prevista ausente ou inválida",IF(O2335=0,"Duplicada: contada uma vez",IF(N(G2335)=0,"ERRO: tarefa fora do Plano Mestre",IF(P2335=0,"Tarefa retirada do plano: não conta","OK")))))</f>
        <v/>
      </c>
    </row>
    <row r="2336">
      <c r="A2336" s="29" t="n"/>
      <c r="B2336" s="25" t="n"/>
      <c r="C2336" s="49" t="n"/>
      <c r="D2336" s="29" t="n"/>
      <c r="E2336" s="23">
        <f>IF(OR(A2336="",B2336=""),"",A2336&amp;"|"&amp;B2336)</f>
        <v/>
      </c>
      <c r="F2336" s="30">
        <f>IF(OR(E2336="",NOT(ISNUMBER(C2336))),"",E2336&amp;"|"&amp;YEAR(C2336)&amp;"-"&amp;RIGHT("0"&amp;MONTH(C2336),2)&amp;"-"&amp;RIGHT("0"&amp;DAY(C2336),2))</f>
        <v/>
      </c>
      <c r="G2336" s="26">
        <f>IF(E2336="","",IFERROR(MATCH(E2336,pl_chave,0),0))</f>
        <v/>
      </c>
      <c r="H2336" s="23">
        <f>IF(G2336="","",IF(G2336=0,"Tarefa fora do plano",INDEX(pl_tag,G2336)))</f>
        <v/>
      </c>
      <c r="I2336" s="30">
        <f>IF(N(G2336)=0,"",INDEX(pl_atividade,G2336))</f>
        <v/>
      </c>
      <c r="J2336" s="50">
        <f>IF(N(G2336)=0,"",INDEX(pl_especialidade,G2336))</f>
        <v/>
      </c>
      <c r="K2336" s="28">
        <f>IF(N(G2336)=0,"",INDEX(pl_duracao,G2336))</f>
        <v/>
      </c>
      <c r="L2336" s="39">
        <f>IF(ISNUMBER(C2336),YEAR(C2336),"")</f>
        <v/>
      </c>
      <c r="M2336" s="39">
        <f>IF(ISNUMBER(C2336),MONTH(C2336),"")</f>
        <v/>
      </c>
      <c r="N2336" s="23">
        <f>IF(L2336="","",IF(NOT(ISNUMBER(crono_ano)),"Informe o ano",IF(L2336&lt;crono_ano,"Antes do ano",IF(L2336&gt;crono_ano,"Depois do ano","No ano"))))</f>
        <v/>
      </c>
      <c r="O2336" s="39">
        <f>IF(F2336="","",IF(COUNTIF(F$7:F2336,F2336)=1,1,0))</f>
        <v/>
      </c>
      <c r="P2336" s="39">
        <f>IF(A2336&amp;B2336&amp;C2336="","",IF(AND(O2336=1,N(G2336)&gt;0),IF(INDEX(pl_ativa,MAX(1,N(G2336)))="Sim",1,0),0))</f>
        <v/>
      </c>
      <c r="Q2336" s="39">
        <f>IF(F2336="","",COUNTIFS(ex_chave_oc,F2336,ex_cancelada,"&lt;&gt;Sim"))</f>
        <v/>
      </c>
      <c r="R2336" s="51">
        <f>IF(P2336="","",IF(AND(P2336=1,N(Q2336)&gt;0),1,0))</f>
        <v/>
      </c>
      <c r="S2336" s="30">
        <f>IF(P2336="","",IF(F2336="","ERRO: data prevista ausente ou inválida",IF(O2336=0,"Duplicada: contada uma vez",IF(N(G2336)=0,"ERRO: tarefa fora do Plano Mestre",IF(P2336=0,"Tarefa retirada do plano: não conta","OK")))))</f>
        <v/>
      </c>
    </row>
    <row r="2337">
      <c r="A2337" s="29" t="n"/>
      <c r="B2337" s="25" t="n"/>
      <c r="C2337" s="49" t="n"/>
      <c r="D2337" s="29" t="n"/>
      <c r="E2337" s="23">
        <f>IF(OR(A2337="",B2337=""),"",A2337&amp;"|"&amp;B2337)</f>
        <v/>
      </c>
      <c r="F2337" s="30">
        <f>IF(OR(E2337="",NOT(ISNUMBER(C2337))),"",E2337&amp;"|"&amp;YEAR(C2337)&amp;"-"&amp;RIGHT("0"&amp;MONTH(C2337),2)&amp;"-"&amp;RIGHT("0"&amp;DAY(C2337),2))</f>
        <v/>
      </c>
      <c r="G2337" s="26">
        <f>IF(E2337="","",IFERROR(MATCH(E2337,pl_chave,0),0))</f>
        <v/>
      </c>
      <c r="H2337" s="23">
        <f>IF(G2337="","",IF(G2337=0,"Tarefa fora do plano",INDEX(pl_tag,G2337)))</f>
        <v/>
      </c>
      <c r="I2337" s="30">
        <f>IF(N(G2337)=0,"",INDEX(pl_atividade,G2337))</f>
        <v/>
      </c>
      <c r="J2337" s="50">
        <f>IF(N(G2337)=0,"",INDEX(pl_especialidade,G2337))</f>
        <v/>
      </c>
      <c r="K2337" s="28">
        <f>IF(N(G2337)=0,"",INDEX(pl_duracao,G2337))</f>
        <v/>
      </c>
      <c r="L2337" s="39">
        <f>IF(ISNUMBER(C2337),YEAR(C2337),"")</f>
        <v/>
      </c>
      <c r="M2337" s="39">
        <f>IF(ISNUMBER(C2337),MONTH(C2337),"")</f>
        <v/>
      </c>
      <c r="N2337" s="23">
        <f>IF(L2337="","",IF(NOT(ISNUMBER(crono_ano)),"Informe o ano",IF(L2337&lt;crono_ano,"Antes do ano",IF(L2337&gt;crono_ano,"Depois do ano","No ano"))))</f>
        <v/>
      </c>
      <c r="O2337" s="39">
        <f>IF(F2337="","",IF(COUNTIF(F$7:F2337,F2337)=1,1,0))</f>
        <v/>
      </c>
      <c r="P2337" s="39">
        <f>IF(A2337&amp;B2337&amp;C2337="","",IF(AND(O2337=1,N(G2337)&gt;0),IF(INDEX(pl_ativa,MAX(1,N(G2337)))="Sim",1,0),0))</f>
        <v/>
      </c>
      <c r="Q2337" s="39">
        <f>IF(F2337="","",COUNTIFS(ex_chave_oc,F2337,ex_cancelada,"&lt;&gt;Sim"))</f>
        <v/>
      </c>
      <c r="R2337" s="51">
        <f>IF(P2337="","",IF(AND(P2337=1,N(Q2337)&gt;0),1,0))</f>
        <v/>
      </c>
      <c r="S2337" s="30">
        <f>IF(P2337="","",IF(F2337="","ERRO: data prevista ausente ou inválida",IF(O2337=0,"Duplicada: contada uma vez",IF(N(G2337)=0,"ERRO: tarefa fora do Plano Mestre",IF(P2337=0,"Tarefa retirada do plano: não conta","OK")))))</f>
        <v/>
      </c>
    </row>
    <row r="2338">
      <c r="A2338" s="29" t="n"/>
      <c r="B2338" s="25" t="n"/>
      <c r="C2338" s="49" t="n"/>
      <c r="D2338" s="29" t="n"/>
      <c r="E2338" s="23">
        <f>IF(OR(A2338="",B2338=""),"",A2338&amp;"|"&amp;B2338)</f>
        <v/>
      </c>
      <c r="F2338" s="30">
        <f>IF(OR(E2338="",NOT(ISNUMBER(C2338))),"",E2338&amp;"|"&amp;YEAR(C2338)&amp;"-"&amp;RIGHT("0"&amp;MONTH(C2338),2)&amp;"-"&amp;RIGHT("0"&amp;DAY(C2338),2))</f>
        <v/>
      </c>
      <c r="G2338" s="26">
        <f>IF(E2338="","",IFERROR(MATCH(E2338,pl_chave,0),0))</f>
        <v/>
      </c>
      <c r="H2338" s="23">
        <f>IF(G2338="","",IF(G2338=0,"Tarefa fora do plano",INDEX(pl_tag,G2338)))</f>
        <v/>
      </c>
      <c r="I2338" s="30">
        <f>IF(N(G2338)=0,"",INDEX(pl_atividade,G2338))</f>
        <v/>
      </c>
      <c r="J2338" s="50">
        <f>IF(N(G2338)=0,"",INDEX(pl_especialidade,G2338))</f>
        <v/>
      </c>
      <c r="K2338" s="28">
        <f>IF(N(G2338)=0,"",INDEX(pl_duracao,G2338))</f>
        <v/>
      </c>
      <c r="L2338" s="39">
        <f>IF(ISNUMBER(C2338),YEAR(C2338),"")</f>
        <v/>
      </c>
      <c r="M2338" s="39">
        <f>IF(ISNUMBER(C2338),MONTH(C2338),"")</f>
        <v/>
      </c>
      <c r="N2338" s="23">
        <f>IF(L2338="","",IF(NOT(ISNUMBER(crono_ano)),"Informe o ano",IF(L2338&lt;crono_ano,"Antes do ano",IF(L2338&gt;crono_ano,"Depois do ano","No ano"))))</f>
        <v/>
      </c>
      <c r="O2338" s="39">
        <f>IF(F2338="","",IF(COUNTIF(F$7:F2338,F2338)=1,1,0))</f>
        <v/>
      </c>
      <c r="P2338" s="39">
        <f>IF(A2338&amp;B2338&amp;C2338="","",IF(AND(O2338=1,N(G2338)&gt;0),IF(INDEX(pl_ativa,MAX(1,N(G2338)))="Sim",1,0),0))</f>
        <v/>
      </c>
      <c r="Q2338" s="39">
        <f>IF(F2338="","",COUNTIFS(ex_chave_oc,F2338,ex_cancelada,"&lt;&gt;Sim"))</f>
        <v/>
      </c>
      <c r="R2338" s="51">
        <f>IF(P2338="","",IF(AND(P2338=1,N(Q2338)&gt;0),1,0))</f>
        <v/>
      </c>
      <c r="S2338" s="30">
        <f>IF(P2338="","",IF(F2338="","ERRO: data prevista ausente ou inválida",IF(O2338=0,"Duplicada: contada uma vez",IF(N(G2338)=0,"ERRO: tarefa fora do Plano Mestre",IF(P2338=0,"Tarefa retirada do plano: não conta","OK")))))</f>
        <v/>
      </c>
    </row>
    <row r="2339">
      <c r="A2339" s="29" t="n"/>
      <c r="B2339" s="25" t="n"/>
      <c r="C2339" s="49" t="n"/>
      <c r="D2339" s="29" t="n"/>
      <c r="E2339" s="23">
        <f>IF(OR(A2339="",B2339=""),"",A2339&amp;"|"&amp;B2339)</f>
        <v/>
      </c>
      <c r="F2339" s="30">
        <f>IF(OR(E2339="",NOT(ISNUMBER(C2339))),"",E2339&amp;"|"&amp;YEAR(C2339)&amp;"-"&amp;RIGHT("0"&amp;MONTH(C2339),2)&amp;"-"&amp;RIGHT("0"&amp;DAY(C2339),2))</f>
        <v/>
      </c>
      <c r="G2339" s="26">
        <f>IF(E2339="","",IFERROR(MATCH(E2339,pl_chave,0),0))</f>
        <v/>
      </c>
      <c r="H2339" s="23">
        <f>IF(G2339="","",IF(G2339=0,"Tarefa fora do plano",INDEX(pl_tag,G2339)))</f>
        <v/>
      </c>
      <c r="I2339" s="30">
        <f>IF(N(G2339)=0,"",INDEX(pl_atividade,G2339))</f>
        <v/>
      </c>
      <c r="J2339" s="50">
        <f>IF(N(G2339)=0,"",INDEX(pl_especialidade,G2339))</f>
        <v/>
      </c>
      <c r="K2339" s="28">
        <f>IF(N(G2339)=0,"",INDEX(pl_duracao,G2339))</f>
        <v/>
      </c>
      <c r="L2339" s="39">
        <f>IF(ISNUMBER(C2339),YEAR(C2339),"")</f>
        <v/>
      </c>
      <c r="M2339" s="39">
        <f>IF(ISNUMBER(C2339),MONTH(C2339),"")</f>
        <v/>
      </c>
      <c r="N2339" s="23">
        <f>IF(L2339="","",IF(NOT(ISNUMBER(crono_ano)),"Informe o ano",IF(L2339&lt;crono_ano,"Antes do ano",IF(L2339&gt;crono_ano,"Depois do ano","No ano"))))</f>
        <v/>
      </c>
      <c r="O2339" s="39">
        <f>IF(F2339="","",IF(COUNTIF(F$7:F2339,F2339)=1,1,0))</f>
        <v/>
      </c>
      <c r="P2339" s="39">
        <f>IF(A2339&amp;B2339&amp;C2339="","",IF(AND(O2339=1,N(G2339)&gt;0),IF(INDEX(pl_ativa,MAX(1,N(G2339)))="Sim",1,0),0))</f>
        <v/>
      </c>
      <c r="Q2339" s="39">
        <f>IF(F2339="","",COUNTIFS(ex_chave_oc,F2339,ex_cancelada,"&lt;&gt;Sim"))</f>
        <v/>
      </c>
      <c r="R2339" s="51">
        <f>IF(P2339="","",IF(AND(P2339=1,N(Q2339)&gt;0),1,0))</f>
        <v/>
      </c>
      <c r="S2339" s="30">
        <f>IF(P2339="","",IF(F2339="","ERRO: data prevista ausente ou inválida",IF(O2339=0,"Duplicada: contada uma vez",IF(N(G2339)=0,"ERRO: tarefa fora do Plano Mestre",IF(P2339=0,"Tarefa retirada do plano: não conta","OK")))))</f>
        <v/>
      </c>
    </row>
    <row r="2340">
      <c r="A2340" s="29" t="n"/>
      <c r="B2340" s="25" t="n"/>
      <c r="C2340" s="49" t="n"/>
      <c r="D2340" s="29" t="n"/>
      <c r="E2340" s="23">
        <f>IF(OR(A2340="",B2340=""),"",A2340&amp;"|"&amp;B2340)</f>
        <v/>
      </c>
      <c r="F2340" s="30">
        <f>IF(OR(E2340="",NOT(ISNUMBER(C2340))),"",E2340&amp;"|"&amp;YEAR(C2340)&amp;"-"&amp;RIGHT("0"&amp;MONTH(C2340),2)&amp;"-"&amp;RIGHT("0"&amp;DAY(C2340),2))</f>
        <v/>
      </c>
      <c r="G2340" s="26">
        <f>IF(E2340="","",IFERROR(MATCH(E2340,pl_chave,0),0))</f>
        <v/>
      </c>
      <c r="H2340" s="23">
        <f>IF(G2340="","",IF(G2340=0,"Tarefa fora do plano",INDEX(pl_tag,G2340)))</f>
        <v/>
      </c>
      <c r="I2340" s="30">
        <f>IF(N(G2340)=0,"",INDEX(pl_atividade,G2340))</f>
        <v/>
      </c>
      <c r="J2340" s="50">
        <f>IF(N(G2340)=0,"",INDEX(pl_especialidade,G2340))</f>
        <v/>
      </c>
      <c r="K2340" s="28">
        <f>IF(N(G2340)=0,"",INDEX(pl_duracao,G2340))</f>
        <v/>
      </c>
      <c r="L2340" s="39">
        <f>IF(ISNUMBER(C2340),YEAR(C2340),"")</f>
        <v/>
      </c>
      <c r="M2340" s="39">
        <f>IF(ISNUMBER(C2340),MONTH(C2340),"")</f>
        <v/>
      </c>
      <c r="N2340" s="23">
        <f>IF(L2340="","",IF(NOT(ISNUMBER(crono_ano)),"Informe o ano",IF(L2340&lt;crono_ano,"Antes do ano",IF(L2340&gt;crono_ano,"Depois do ano","No ano"))))</f>
        <v/>
      </c>
      <c r="O2340" s="39">
        <f>IF(F2340="","",IF(COUNTIF(F$7:F2340,F2340)=1,1,0))</f>
        <v/>
      </c>
      <c r="P2340" s="39">
        <f>IF(A2340&amp;B2340&amp;C2340="","",IF(AND(O2340=1,N(G2340)&gt;0),IF(INDEX(pl_ativa,MAX(1,N(G2340)))="Sim",1,0),0))</f>
        <v/>
      </c>
      <c r="Q2340" s="39">
        <f>IF(F2340="","",COUNTIFS(ex_chave_oc,F2340,ex_cancelada,"&lt;&gt;Sim"))</f>
        <v/>
      </c>
      <c r="R2340" s="51">
        <f>IF(P2340="","",IF(AND(P2340=1,N(Q2340)&gt;0),1,0))</f>
        <v/>
      </c>
      <c r="S2340" s="30">
        <f>IF(P2340="","",IF(F2340="","ERRO: data prevista ausente ou inválida",IF(O2340=0,"Duplicada: contada uma vez",IF(N(G2340)=0,"ERRO: tarefa fora do Plano Mestre",IF(P2340=0,"Tarefa retirada do plano: não conta","OK")))))</f>
        <v/>
      </c>
    </row>
    <row r="2341">
      <c r="A2341" s="29" t="n"/>
      <c r="B2341" s="25" t="n"/>
      <c r="C2341" s="49" t="n"/>
      <c r="D2341" s="29" t="n"/>
      <c r="E2341" s="23">
        <f>IF(OR(A2341="",B2341=""),"",A2341&amp;"|"&amp;B2341)</f>
        <v/>
      </c>
      <c r="F2341" s="30">
        <f>IF(OR(E2341="",NOT(ISNUMBER(C2341))),"",E2341&amp;"|"&amp;YEAR(C2341)&amp;"-"&amp;RIGHT("0"&amp;MONTH(C2341),2)&amp;"-"&amp;RIGHT("0"&amp;DAY(C2341),2))</f>
        <v/>
      </c>
      <c r="G2341" s="26">
        <f>IF(E2341="","",IFERROR(MATCH(E2341,pl_chave,0),0))</f>
        <v/>
      </c>
      <c r="H2341" s="23">
        <f>IF(G2341="","",IF(G2341=0,"Tarefa fora do plano",INDEX(pl_tag,G2341)))</f>
        <v/>
      </c>
      <c r="I2341" s="30">
        <f>IF(N(G2341)=0,"",INDEX(pl_atividade,G2341))</f>
        <v/>
      </c>
      <c r="J2341" s="50">
        <f>IF(N(G2341)=0,"",INDEX(pl_especialidade,G2341))</f>
        <v/>
      </c>
      <c r="K2341" s="28">
        <f>IF(N(G2341)=0,"",INDEX(pl_duracao,G2341))</f>
        <v/>
      </c>
      <c r="L2341" s="39">
        <f>IF(ISNUMBER(C2341),YEAR(C2341),"")</f>
        <v/>
      </c>
      <c r="M2341" s="39">
        <f>IF(ISNUMBER(C2341),MONTH(C2341),"")</f>
        <v/>
      </c>
      <c r="N2341" s="23">
        <f>IF(L2341="","",IF(NOT(ISNUMBER(crono_ano)),"Informe o ano",IF(L2341&lt;crono_ano,"Antes do ano",IF(L2341&gt;crono_ano,"Depois do ano","No ano"))))</f>
        <v/>
      </c>
      <c r="O2341" s="39">
        <f>IF(F2341="","",IF(COUNTIF(F$7:F2341,F2341)=1,1,0))</f>
        <v/>
      </c>
      <c r="P2341" s="39">
        <f>IF(A2341&amp;B2341&amp;C2341="","",IF(AND(O2341=1,N(G2341)&gt;0),IF(INDEX(pl_ativa,MAX(1,N(G2341)))="Sim",1,0),0))</f>
        <v/>
      </c>
      <c r="Q2341" s="39">
        <f>IF(F2341="","",COUNTIFS(ex_chave_oc,F2341,ex_cancelada,"&lt;&gt;Sim"))</f>
        <v/>
      </c>
      <c r="R2341" s="51">
        <f>IF(P2341="","",IF(AND(P2341=1,N(Q2341)&gt;0),1,0))</f>
        <v/>
      </c>
      <c r="S2341" s="30">
        <f>IF(P2341="","",IF(F2341="","ERRO: data prevista ausente ou inválida",IF(O2341=0,"Duplicada: contada uma vez",IF(N(G2341)=0,"ERRO: tarefa fora do Plano Mestre",IF(P2341=0,"Tarefa retirada do plano: não conta","OK")))))</f>
        <v/>
      </c>
    </row>
    <row r="2342">
      <c r="A2342" s="29" t="n"/>
      <c r="B2342" s="25" t="n"/>
      <c r="C2342" s="49" t="n"/>
      <c r="D2342" s="29" t="n"/>
      <c r="E2342" s="23">
        <f>IF(OR(A2342="",B2342=""),"",A2342&amp;"|"&amp;B2342)</f>
        <v/>
      </c>
      <c r="F2342" s="30">
        <f>IF(OR(E2342="",NOT(ISNUMBER(C2342))),"",E2342&amp;"|"&amp;YEAR(C2342)&amp;"-"&amp;RIGHT("0"&amp;MONTH(C2342),2)&amp;"-"&amp;RIGHT("0"&amp;DAY(C2342),2))</f>
        <v/>
      </c>
      <c r="G2342" s="26">
        <f>IF(E2342="","",IFERROR(MATCH(E2342,pl_chave,0),0))</f>
        <v/>
      </c>
      <c r="H2342" s="23">
        <f>IF(G2342="","",IF(G2342=0,"Tarefa fora do plano",INDEX(pl_tag,G2342)))</f>
        <v/>
      </c>
      <c r="I2342" s="30">
        <f>IF(N(G2342)=0,"",INDEX(pl_atividade,G2342))</f>
        <v/>
      </c>
      <c r="J2342" s="50">
        <f>IF(N(G2342)=0,"",INDEX(pl_especialidade,G2342))</f>
        <v/>
      </c>
      <c r="K2342" s="28">
        <f>IF(N(G2342)=0,"",INDEX(pl_duracao,G2342))</f>
        <v/>
      </c>
      <c r="L2342" s="39">
        <f>IF(ISNUMBER(C2342),YEAR(C2342),"")</f>
        <v/>
      </c>
      <c r="M2342" s="39">
        <f>IF(ISNUMBER(C2342),MONTH(C2342),"")</f>
        <v/>
      </c>
      <c r="N2342" s="23">
        <f>IF(L2342="","",IF(NOT(ISNUMBER(crono_ano)),"Informe o ano",IF(L2342&lt;crono_ano,"Antes do ano",IF(L2342&gt;crono_ano,"Depois do ano","No ano"))))</f>
        <v/>
      </c>
      <c r="O2342" s="39">
        <f>IF(F2342="","",IF(COUNTIF(F$7:F2342,F2342)=1,1,0))</f>
        <v/>
      </c>
      <c r="P2342" s="39">
        <f>IF(A2342&amp;B2342&amp;C2342="","",IF(AND(O2342=1,N(G2342)&gt;0),IF(INDEX(pl_ativa,MAX(1,N(G2342)))="Sim",1,0),0))</f>
        <v/>
      </c>
      <c r="Q2342" s="39">
        <f>IF(F2342="","",COUNTIFS(ex_chave_oc,F2342,ex_cancelada,"&lt;&gt;Sim"))</f>
        <v/>
      </c>
      <c r="R2342" s="51">
        <f>IF(P2342="","",IF(AND(P2342=1,N(Q2342)&gt;0),1,0))</f>
        <v/>
      </c>
      <c r="S2342" s="30">
        <f>IF(P2342="","",IF(F2342="","ERRO: data prevista ausente ou inválida",IF(O2342=0,"Duplicada: contada uma vez",IF(N(G2342)=0,"ERRO: tarefa fora do Plano Mestre",IF(P2342=0,"Tarefa retirada do plano: não conta","OK")))))</f>
        <v/>
      </c>
    </row>
    <row r="2343">
      <c r="A2343" s="29" t="n"/>
      <c r="B2343" s="25" t="n"/>
      <c r="C2343" s="49" t="n"/>
      <c r="D2343" s="29" t="n"/>
      <c r="E2343" s="23">
        <f>IF(OR(A2343="",B2343=""),"",A2343&amp;"|"&amp;B2343)</f>
        <v/>
      </c>
      <c r="F2343" s="30">
        <f>IF(OR(E2343="",NOT(ISNUMBER(C2343))),"",E2343&amp;"|"&amp;YEAR(C2343)&amp;"-"&amp;RIGHT("0"&amp;MONTH(C2343),2)&amp;"-"&amp;RIGHT("0"&amp;DAY(C2343),2))</f>
        <v/>
      </c>
      <c r="G2343" s="26">
        <f>IF(E2343="","",IFERROR(MATCH(E2343,pl_chave,0),0))</f>
        <v/>
      </c>
      <c r="H2343" s="23">
        <f>IF(G2343="","",IF(G2343=0,"Tarefa fora do plano",INDEX(pl_tag,G2343)))</f>
        <v/>
      </c>
      <c r="I2343" s="30">
        <f>IF(N(G2343)=0,"",INDEX(pl_atividade,G2343))</f>
        <v/>
      </c>
      <c r="J2343" s="50">
        <f>IF(N(G2343)=0,"",INDEX(pl_especialidade,G2343))</f>
        <v/>
      </c>
      <c r="K2343" s="28">
        <f>IF(N(G2343)=0,"",INDEX(pl_duracao,G2343))</f>
        <v/>
      </c>
      <c r="L2343" s="39">
        <f>IF(ISNUMBER(C2343),YEAR(C2343),"")</f>
        <v/>
      </c>
      <c r="M2343" s="39">
        <f>IF(ISNUMBER(C2343),MONTH(C2343),"")</f>
        <v/>
      </c>
      <c r="N2343" s="23">
        <f>IF(L2343="","",IF(NOT(ISNUMBER(crono_ano)),"Informe o ano",IF(L2343&lt;crono_ano,"Antes do ano",IF(L2343&gt;crono_ano,"Depois do ano","No ano"))))</f>
        <v/>
      </c>
      <c r="O2343" s="39">
        <f>IF(F2343="","",IF(COUNTIF(F$7:F2343,F2343)=1,1,0))</f>
        <v/>
      </c>
      <c r="P2343" s="39">
        <f>IF(A2343&amp;B2343&amp;C2343="","",IF(AND(O2343=1,N(G2343)&gt;0),IF(INDEX(pl_ativa,MAX(1,N(G2343)))="Sim",1,0),0))</f>
        <v/>
      </c>
      <c r="Q2343" s="39">
        <f>IF(F2343="","",COUNTIFS(ex_chave_oc,F2343,ex_cancelada,"&lt;&gt;Sim"))</f>
        <v/>
      </c>
      <c r="R2343" s="51">
        <f>IF(P2343="","",IF(AND(P2343=1,N(Q2343)&gt;0),1,0))</f>
        <v/>
      </c>
      <c r="S2343" s="30">
        <f>IF(P2343="","",IF(F2343="","ERRO: data prevista ausente ou inválida",IF(O2343=0,"Duplicada: contada uma vez",IF(N(G2343)=0,"ERRO: tarefa fora do Plano Mestre",IF(P2343=0,"Tarefa retirada do plano: não conta","OK")))))</f>
        <v/>
      </c>
    </row>
    <row r="2344">
      <c r="A2344" s="29" t="n"/>
      <c r="B2344" s="25" t="n"/>
      <c r="C2344" s="49" t="n"/>
      <c r="D2344" s="29" t="n"/>
      <c r="E2344" s="23">
        <f>IF(OR(A2344="",B2344=""),"",A2344&amp;"|"&amp;B2344)</f>
        <v/>
      </c>
      <c r="F2344" s="30">
        <f>IF(OR(E2344="",NOT(ISNUMBER(C2344))),"",E2344&amp;"|"&amp;YEAR(C2344)&amp;"-"&amp;RIGHT("0"&amp;MONTH(C2344),2)&amp;"-"&amp;RIGHT("0"&amp;DAY(C2344),2))</f>
        <v/>
      </c>
      <c r="G2344" s="26">
        <f>IF(E2344="","",IFERROR(MATCH(E2344,pl_chave,0),0))</f>
        <v/>
      </c>
      <c r="H2344" s="23">
        <f>IF(G2344="","",IF(G2344=0,"Tarefa fora do plano",INDEX(pl_tag,G2344)))</f>
        <v/>
      </c>
      <c r="I2344" s="30">
        <f>IF(N(G2344)=0,"",INDEX(pl_atividade,G2344))</f>
        <v/>
      </c>
      <c r="J2344" s="50">
        <f>IF(N(G2344)=0,"",INDEX(pl_especialidade,G2344))</f>
        <v/>
      </c>
      <c r="K2344" s="28">
        <f>IF(N(G2344)=0,"",INDEX(pl_duracao,G2344))</f>
        <v/>
      </c>
      <c r="L2344" s="39">
        <f>IF(ISNUMBER(C2344),YEAR(C2344),"")</f>
        <v/>
      </c>
      <c r="M2344" s="39">
        <f>IF(ISNUMBER(C2344),MONTH(C2344),"")</f>
        <v/>
      </c>
      <c r="N2344" s="23">
        <f>IF(L2344="","",IF(NOT(ISNUMBER(crono_ano)),"Informe o ano",IF(L2344&lt;crono_ano,"Antes do ano",IF(L2344&gt;crono_ano,"Depois do ano","No ano"))))</f>
        <v/>
      </c>
      <c r="O2344" s="39">
        <f>IF(F2344="","",IF(COUNTIF(F$7:F2344,F2344)=1,1,0))</f>
        <v/>
      </c>
      <c r="P2344" s="39">
        <f>IF(A2344&amp;B2344&amp;C2344="","",IF(AND(O2344=1,N(G2344)&gt;0),IF(INDEX(pl_ativa,MAX(1,N(G2344)))="Sim",1,0),0))</f>
        <v/>
      </c>
      <c r="Q2344" s="39">
        <f>IF(F2344="","",COUNTIFS(ex_chave_oc,F2344,ex_cancelada,"&lt;&gt;Sim"))</f>
        <v/>
      </c>
      <c r="R2344" s="51">
        <f>IF(P2344="","",IF(AND(P2344=1,N(Q2344)&gt;0),1,0))</f>
        <v/>
      </c>
      <c r="S2344" s="30">
        <f>IF(P2344="","",IF(F2344="","ERRO: data prevista ausente ou inválida",IF(O2344=0,"Duplicada: contada uma vez",IF(N(G2344)=0,"ERRO: tarefa fora do Plano Mestre",IF(P2344=0,"Tarefa retirada do plano: não conta","OK")))))</f>
        <v/>
      </c>
    </row>
    <row r="2345">
      <c r="A2345" s="29" t="n"/>
      <c r="B2345" s="25" t="n"/>
      <c r="C2345" s="49" t="n"/>
      <c r="D2345" s="29" t="n"/>
      <c r="E2345" s="23">
        <f>IF(OR(A2345="",B2345=""),"",A2345&amp;"|"&amp;B2345)</f>
        <v/>
      </c>
      <c r="F2345" s="30">
        <f>IF(OR(E2345="",NOT(ISNUMBER(C2345))),"",E2345&amp;"|"&amp;YEAR(C2345)&amp;"-"&amp;RIGHT("0"&amp;MONTH(C2345),2)&amp;"-"&amp;RIGHT("0"&amp;DAY(C2345),2))</f>
        <v/>
      </c>
      <c r="G2345" s="26">
        <f>IF(E2345="","",IFERROR(MATCH(E2345,pl_chave,0),0))</f>
        <v/>
      </c>
      <c r="H2345" s="23">
        <f>IF(G2345="","",IF(G2345=0,"Tarefa fora do plano",INDEX(pl_tag,G2345)))</f>
        <v/>
      </c>
      <c r="I2345" s="30">
        <f>IF(N(G2345)=0,"",INDEX(pl_atividade,G2345))</f>
        <v/>
      </c>
      <c r="J2345" s="50">
        <f>IF(N(G2345)=0,"",INDEX(pl_especialidade,G2345))</f>
        <v/>
      </c>
      <c r="K2345" s="28">
        <f>IF(N(G2345)=0,"",INDEX(pl_duracao,G2345))</f>
        <v/>
      </c>
      <c r="L2345" s="39">
        <f>IF(ISNUMBER(C2345),YEAR(C2345),"")</f>
        <v/>
      </c>
      <c r="M2345" s="39">
        <f>IF(ISNUMBER(C2345),MONTH(C2345),"")</f>
        <v/>
      </c>
      <c r="N2345" s="23">
        <f>IF(L2345="","",IF(NOT(ISNUMBER(crono_ano)),"Informe o ano",IF(L2345&lt;crono_ano,"Antes do ano",IF(L2345&gt;crono_ano,"Depois do ano","No ano"))))</f>
        <v/>
      </c>
      <c r="O2345" s="39">
        <f>IF(F2345="","",IF(COUNTIF(F$7:F2345,F2345)=1,1,0))</f>
        <v/>
      </c>
      <c r="P2345" s="39">
        <f>IF(A2345&amp;B2345&amp;C2345="","",IF(AND(O2345=1,N(G2345)&gt;0),IF(INDEX(pl_ativa,MAX(1,N(G2345)))="Sim",1,0),0))</f>
        <v/>
      </c>
      <c r="Q2345" s="39">
        <f>IF(F2345="","",COUNTIFS(ex_chave_oc,F2345,ex_cancelada,"&lt;&gt;Sim"))</f>
        <v/>
      </c>
      <c r="R2345" s="51">
        <f>IF(P2345="","",IF(AND(P2345=1,N(Q2345)&gt;0),1,0))</f>
        <v/>
      </c>
      <c r="S2345" s="30">
        <f>IF(P2345="","",IF(F2345="","ERRO: data prevista ausente ou inválida",IF(O2345=0,"Duplicada: contada uma vez",IF(N(G2345)=0,"ERRO: tarefa fora do Plano Mestre",IF(P2345=0,"Tarefa retirada do plano: não conta","OK")))))</f>
        <v/>
      </c>
    </row>
    <row r="2346">
      <c r="A2346" s="29" t="n"/>
      <c r="B2346" s="25" t="n"/>
      <c r="C2346" s="49" t="n"/>
      <c r="D2346" s="29" t="n"/>
      <c r="E2346" s="23">
        <f>IF(OR(A2346="",B2346=""),"",A2346&amp;"|"&amp;B2346)</f>
        <v/>
      </c>
      <c r="F2346" s="30">
        <f>IF(OR(E2346="",NOT(ISNUMBER(C2346))),"",E2346&amp;"|"&amp;YEAR(C2346)&amp;"-"&amp;RIGHT("0"&amp;MONTH(C2346),2)&amp;"-"&amp;RIGHT("0"&amp;DAY(C2346),2))</f>
        <v/>
      </c>
      <c r="G2346" s="26">
        <f>IF(E2346="","",IFERROR(MATCH(E2346,pl_chave,0),0))</f>
        <v/>
      </c>
      <c r="H2346" s="23">
        <f>IF(G2346="","",IF(G2346=0,"Tarefa fora do plano",INDEX(pl_tag,G2346)))</f>
        <v/>
      </c>
      <c r="I2346" s="30">
        <f>IF(N(G2346)=0,"",INDEX(pl_atividade,G2346))</f>
        <v/>
      </c>
      <c r="J2346" s="50">
        <f>IF(N(G2346)=0,"",INDEX(pl_especialidade,G2346))</f>
        <v/>
      </c>
      <c r="K2346" s="28">
        <f>IF(N(G2346)=0,"",INDEX(pl_duracao,G2346))</f>
        <v/>
      </c>
      <c r="L2346" s="39">
        <f>IF(ISNUMBER(C2346),YEAR(C2346),"")</f>
        <v/>
      </c>
      <c r="M2346" s="39">
        <f>IF(ISNUMBER(C2346),MONTH(C2346),"")</f>
        <v/>
      </c>
      <c r="N2346" s="23">
        <f>IF(L2346="","",IF(NOT(ISNUMBER(crono_ano)),"Informe o ano",IF(L2346&lt;crono_ano,"Antes do ano",IF(L2346&gt;crono_ano,"Depois do ano","No ano"))))</f>
        <v/>
      </c>
      <c r="O2346" s="39">
        <f>IF(F2346="","",IF(COUNTIF(F$7:F2346,F2346)=1,1,0))</f>
        <v/>
      </c>
      <c r="P2346" s="39">
        <f>IF(A2346&amp;B2346&amp;C2346="","",IF(AND(O2346=1,N(G2346)&gt;0),IF(INDEX(pl_ativa,MAX(1,N(G2346)))="Sim",1,0),0))</f>
        <v/>
      </c>
      <c r="Q2346" s="39">
        <f>IF(F2346="","",COUNTIFS(ex_chave_oc,F2346,ex_cancelada,"&lt;&gt;Sim"))</f>
        <v/>
      </c>
      <c r="R2346" s="51">
        <f>IF(P2346="","",IF(AND(P2346=1,N(Q2346)&gt;0),1,0))</f>
        <v/>
      </c>
      <c r="S2346" s="30">
        <f>IF(P2346="","",IF(F2346="","ERRO: data prevista ausente ou inválida",IF(O2346=0,"Duplicada: contada uma vez",IF(N(G2346)=0,"ERRO: tarefa fora do Plano Mestre",IF(P2346=0,"Tarefa retirada do plano: não conta","OK")))))</f>
        <v/>
      </c>
    </row>
    <row r="2347">
      <c r="A2347" s="29" t="n"/>
      <c r="B2347" s="25" t="n"/>
      <c r="C2347" s="49" t="n"/>
      <c r="D2347" s="29" t="n"/>
      <c r="E2347" s="23">
        <f>IF(OR(A2347="",B2347=""),"",A2347&amp;"|"&amp;B2347)</f>
        <v/>
      </c>
      <c r="F2347" s="30">
        <f>IF(OR(E2347="",NOT(ISNUMBER(C2347))),"",E2347&amp;"|"&amp;YEAR(C2347)&amp;"-"&amp;RIGHT("0"&amp;MONTH(C2347),2)&amp;"-"&amp;RIGHT("0"&amp;DAY(C2347),2))</f>
        <v/>
      </c>
      <c r="G2347" s="26">
        <f>IF(E2347="","",IFERROR(MATCH(E2347,pl_chave,0),0))</f>
        <v/>
      </c>
      <c r="H2347" s="23">
        <f>IF(G2347="","",IF(G2347=0,"Tarefa fora do plano",INDEX(pl_tag,G2347)))</f>
        <v/>
      </c>
      <c r="I2347" s="30">
        <f>IF(N(G2347)=0,"",INDEX(pl_atividade,G2347))</f>
        <v/>
      </c>
      <c r="J2347" s="50">
        <f>IF(N(G2347)=0,"",INDEX(pl_especialidade,G2347))</f>
        <v/>
      </c>
      <c r="K2347" s="28">
        <f>IF(N(G2347)=0,"",INDEX(pl_duracao,G2347))</f>
        <v/>
      </c>
      <c r="L2347" s="39">
        <f>IF(ISNUMBER(C2347),YEAR(C2347),"")</f>
        <v/>
      </c>
      <c r="M2347" s="39">
        <f>IF(ISNUMBER(C2347),MONTH(C2347),"")</f>
        <v/>
      </c>
      <c r="N2347" s="23">
        <f>IF(L2347="","",IF(NOT(ISNUMBER(crono_ano)),"Informe o ano",IF(L2347&lt;crono_ano,"Antes do ano",IF(L2347&gt;crono_ano,"Depois do ano","No ano"))))</f>
        <v/>
      </c>
      <c r="O2347" s="39">
        <f>IF(F2347="","",IF(COUNTIF(F$7:F2347,F2347)=1,1,0))</f>
        <v/>
      </c>
      <c r="P2347" s="39">
        <f>IF(A2347&amp;B2347&amp;C2347="","",IF(AND(O2347=1,N(G2347)&gt;0),IF(INDEX(pl_ativa,MAX(1,N(G2347)))="Sim",1,0),0))</f>
        <v/>
      </c>
      <c r="Q2347" s="39">
        <f>IF(F2347="","",COUNTIFS(ex_chave_oc,F2347,ex_cancelada,"&lt;&gt;Sim"))</f>
        <v/>
      </c>
      <c r="R2347" s="51">
        <f>IF(P2347="","",IF(AND(P2347=1,N(Q2347)&gt;0),1,0))</f>
        <v/>
      </c>
      <c r="S2347" s="30">
        <f>IF(P2347="","",IF(F2347="","ERRO: data prevista ausente ou inválida",IF(O2347=0,"Duplicada: contada uma vez",IF(N(G2347)=0,"ERRO: tarefa fora do Plano Mestre",IF(P2347=0,"Tarefa retirada do plano: não conta","OK")))))</f>
        <v/>
      </c>
    </row>
    <row r="2348">
      <c r="A2348" s="29" t="n"/>
      <c r="B2348" s="25" t="n"/>
      <c r="C2348" s="49" t="n"/>
      <c r="D2348" s="29" t="n"/>
      <c r="E2348" s="23">
        <f>IF(OR(A2348="",B2348=""),"",A2348&amp;"|"&amp;B2348)</f>
        <v/>
      </c>
      <c r="F2348" s="30">
        <f>IF(OR(E2348="",NOT(ISNUMBER(C2348))),"",E2348&amp;"|"&amp;YEAR(C2348)&amp;"-"&amp;RIGHT("0"&amp;MONTH(C2348),2)&amp;"-"&amp;RIGHT("0"&amp;DAY(C2348),2))</f>
        <v/>
      </c>
      <c r="G2348" s="26">
        <f>IF(E2348="","",IFERROR(MATCH(E2348,pl_chave,0),0))</f>
        <v/>
      </c>
      <c r="H2348" s="23">
        <f>IF(G2348="","",IF(G2348=0,"Tarefa fora do plano",INDEX(pl_tag,G2348)))</f>
        <v/>
      </c>
      <c r="I2348" s="30">
        <f>IF(N(G2348)=0,"",INDEX(pl_atividade,G2348))</f>
        <v/>
      </c>
      <c r="J2348" s="50">
        <f>IF(N(G2348)=0,"",INDEX(pl_especialidade,G2348))</f>
        <v/>
      </c>
      <c r="K2348" s="28">
        <f>IF(N(G2348)=0,"",INDEX(pl_duracao,G2348))</f>
        <v/>
      </c>
      <c r="L2348" s="39">
        <f>IF(ISNUMBER(C2348),YEAR(C2348),"")</f>
        <v/>
      </c>
      <c r="M2348" s="39">
        <f>IF(ISNUMBER(C2348),MONTH(C2348),"")</f>
        <v/>
      </c>
      <c r="N2348" s="23">
        <f>IF(L2348="","",IF(NOT(ISNUMBER(crono_ano)),"Informe o ano",IF(L2348&lt;crono_ano,"Antes do ano",IF(L2348&gt;crono_ano,"Depois do ano","No ano"))))</f>
        <v/>
      </c>
      <c r="O2348" s="39">
        <f>IF(F2348="","",IF(COUNTIF(F$7:F2348,F2348)=1,1,0))</f>
        <v/>
      </c>
      <c r="P2348" s="39">
        <f>IF(A2348&amp;B2348&amp;C2348="","",IF(AND(O2348=1,N(G2348)&gt;0),IF(INDEX(pl_ativa,MAX(1,N(G2348)))="Sim",1,0),0))</f>
        <v/>
      </c>
      <c r="Q2348" s="39">
        <f>IF(F2348="","",COUNTIFS(ex_chave_oc,F2348,ex_cancelada,"&lt;&gt;Sim"))</f>
        <v/>
      </c>
      <c r="R2348" s="51">
        <f>IF(P2348="","",IF(AND(P2348=1,N(Q2348)&gt;0),1,0))</f>
        <v/>
      </c>
      <c r="S2348" s="30">
        <f>IF(P2348="","",IF(F2348="","ERRO: data prevista ausente ou inválida",IF(O2348=0,"Duplicada: contada uma vez",IF(N(G2348)=0,"ERRO: tarefa fora do Plano Mestre",IF(P2348=0,"Tarefa retirada do plano: não conta","OK")))))</f>
        <v/>
      </c>
    </row>
    <row r="2349">
      <c r="A2349" s="29" t="n"/>
      <c r="B2349" s="25" t="n"/>
      <c r="C2349" s="49" t="n"/>
      <c r="D2349" s="29" t="n"/>
      <c r="E2349" s="23">
        <f>IF(OR(A2349="",B2349=""),"",A2349&amp;"|"&amp;B2349)</f>
        <v/>
      </c>
      <c r="F2349" s="30">
        <f>IF(OR(E2349="",NOT(ISNUMBER(C2349))),"",E2349&amp;"|"&amp;YEAR(C2349)&amp;"-"&amp;RIGHT("0"&amp;MONTH(C2349),2)&amp;"-"&amp;RIGHT("0"&amp;DAY(C2349),2))</f>
        <v/>
      </c>
      <c r="G2349" s="26">
        <f>IF(E2349="","",IFERROR(MATCH(E2349,pl_chave,0),0))</f>
        <v/>
      </c>
      <c r="H2349" s="23">
        <f>IF(G2349="","",IF(G2349=0,"Tarefa fora do plano",INDEX(pl_tag,G2349)))</f>
        <v/>
      </c>
      <c r="I2349" s="30">
        <f>IF(N(G2349)=0,"",INDEX(pl_atividade,G2349))</f>
        <v/>
      </c>
      <c r="J2349" s="50">
        <f>IF(N(G2349)=0,"",INDEX(pl_especialidade,G2349))</f>
        <v/>
      </c>
      <c r="K2349" s="28">
        <f>IF(N(G2349)=0,"",INDEX(pl_duracao,G2349))</f>
        <v/>
      </c>
      <c r="L2349" s="39">
        <f>IF(ISNUMBER(C2349),YEAR(C2349),"")</f>
        <v/>
      </c>
      <c r="M2349" s="39">
        <f>IF(ISNUMBER(C2349),MONTH(C2349),"")</f>
        <v/>
      </c>
      <c r="N2349" s="23">
        <f>IF(L2349="","",IF(NOT(ISNUMBER(crono_ano)),"Informe o ano",IF(L2349&lt;crono_ano,"Antes do ano",IF(L2349&gt;crono_ano,"Depois do ano","No ano"))))</f>
        <v/>
      </c>
      <c r="O2349" s="39">
        <f>IF(F2349="","",IF(COUNTIF(F$7:F2349,F2349)=1,1,0))</f>
        <v/>
      </c>
      <c r="P2349" s="39">
        <f>IF(A2349&amp;B2349&amp;C2349="","",IF(AND(O2349=1,N(G2349)&gt;0),IF(INDEX(pl_ativa,MAX(1,N(G2349)))="Sim",1,0),0))</f>
        <v/>
      </c>
      <c r="Q2349" s="39">
        <f>IF(F2349="","",COUNTIFS(ex_chave_oc,F2349,ex_cancelada,"&lt;&gt;Sim"))</f>
        <v/>
      </c>
      <c r="R2349" s="51">
        <f>IF(P2349="","",IF(AND(P2349=1,N(Q2349)&gt;0),1,0))</f>
        <v/>
      </c>
      <c r="S2349" s="30">
        <f>IF(P2349="","",IF(F2349="","ERRO: data prevista ausente ou inválida",IF(O2349=0,"Duplicada: contada uma vez",IF(N(G2349)=0,"ERRO: tarefa fora do Plano Mestre",IF(P2349=0,"Tarefa retirada do plano: não conta","OK")))))</f>
        <v/>
      </c>
    </row>
    <row r="2350">
      <c r="A2350" s="29" t="n"/>
      <c r="B2350" s="25" t="n"/>
      <c r="C2350" s="49" t="n"/>
      <c r="D2350" s="29" t="n"/>
      <c r="E2350" s="23">
        <f>IF(OR(A2350="",B2350=""),"",A2350&amp;"|"&amp;B2350)</f>
        <v/>
      </c>
      <c r="F2350" s="30">
        <f>IF(OR(E2350="",NOT(ISNUMBER(C2350))),"",E2350&amp;"|"&amp;YEAR(C2350)&amp;"-"&amp;RIGHT("0"&amp;MONTH(C2350),2)&amp;"-"&amp;RIGHT("0"&amp;DAY(C2350),2))</f>
        <v/>
      </c>
      <c r="G2350" s="26">
        <f>IF(E2350="","",IFERROR(MATCH(E2350,pl_chave,0),0))</f>
        <v/>
      </c>
      <c r="H2350" s="23">
        <f>IF(G2350="","",IF(G2350=0,"Tarefa fora do plano",INDEX(pl_tag,G2350)))</f>
        <v/>
      </c>
      <c r="I2350" s="30">
        <f>IF(N(G2350)=0,"",INDEX(pl_atividade,G2350))</f>
        <v/>
      </c>
      <c r="J2350" s="50">
        <f>IF(N(G2350)=0,"",INDEX(pl_especialidade,G2350))</f>
        <v/>
      </c>
      <c r="K2350" s="28">
        <f>IF(N(G2350)=0,"",INDEX(pl_duracao,G2350))</f>
        <v/>
      </c>
      <c r="L2350" s="39">
        <f>IF(ISNUMBER(C2350),YEAR(C2350),"")</f>
        <v/>
      </c>
      <c r="M2350" s="39">
        <f>IF(ISNUMBER(C2350),MONTH(C2350),"")</f>
        <v/>
      </c>
      <c r="N2350" s="23">
        <f>IF(L2350="","",IF(NOT(ISNUMBER(crono_ano)),"Informe o ano",IF(L2350&lt;crono_ano,"Antes do ano",IF(L2350&gt;crono_ano,"Depois do ano","No ano"))))</f>
        <v/>
      </c>
      <c r="O2350" s="39">
        <f>IF(F2350="","",IF(COUNTIF(F$7:F2350,F2350)=1,1,0))</f>
        <v/>
      </c>
      <c r="P2350" s="39">
        <f>IF(A2350&amp;B2350&amp;C2350="","",IF(AND(O2350=1,N(G2350)&gt;0),IF(INDEX(pl_ativa,MAX(1,N(G2350)))="Sim",1,0),0))</f>
        <v/>
      </c>
      <c r="Q2350" s="39">
        <f>IF(F2350="","",COUNTIFS(ex_chave_oc,F2350,ex_cancelada,"&lt;&gt;Sim"))</f>
        <v/>
      </c>
      <c r="R2350" s="51">
        <f>IF(P2350="","",IF(AND(P2350=1,N(Q2350)&gt;0),1,0))</f>
        <v/>
      </c>
      <c r="S2350" s="30">
        <f>IF(P2350="","",IF(F2350="","ERRO: data prevista ausente ou inválida",IF(O2350=0,"Duplicada: contada uma vez",IF(N(G2350)=0,"ERRO: tarefa fora do Plano Mestre",IF(P2350=0,"Tarefa retirada do plano: não conta","OK")))))</f>
        <v/>
      </c>
    </row>
    <row r="2351">
      <c r="A2351" s="29" t="n"/>
      <c r="B2351" s="25" t="n"/>
      <c r="C2351" s="49" t="n"/>
      <c r="D2351" s="29" t="n"/>
      <c r="E2351" s="23">
        <f>IF(OR(A2351="",B2351=""),"",A2351&amp;"|"&amp;B2351)</f>
        <v/>
      </c>
      <c r="F2351" s="30">
        <f>IF(OR(E2351="",NOT(ISNUMBER(C2351))),"",E2351&amp;"|"&amp;YEAR(C2351)&amp;"-"&amp;RIGHT("0"&amp;MONTH(C2351),2)&amp;"-"&amp;RIGHT("0"&amp;DAY(C2351),2))</f>
        <v/>
      </c>
      <c r="G2351" s="26">
        <f>IF(E2351="","",IFERROR(MATCH(E2351,pl_chave,0),0))</f>
        <v/>
      </c>
      <c r="H2351" s="23">
        <f>IF(G2351="","",IF(G2351=0,"Tarefa fora do plano",INDEX(pl_tag,G2351)))</f>
        <v/>
      </c>
      <c r="I2351" s="30">
        <f>IF(N(G2351)=0,"",INDEX(pl_atividade,G2351))</f>
        <v/>
      </c>
      <c r="J2351" s="50">
        <f>IF(N(G2351)=0,"",INDEX(pl_especialidade,G2351))</f>
        <v/>
      </c>
      <c r="K2351" s="28">
        <f>IF(N(G2351)=0,"",INDEX(pl_duracao,G2351))</f>
        <v/>
      </c>
      <c r="L2351" s="39">
        <f>IF(ISNUMBER(C2351),YEAR(C2351),"")</f>
        <v/>
      </c>
      <c r="M2351" s="39">
        <f>IF(ISNUMBER(C2351),MONTH(C2351),"")</f>
        <v/>
      </c>
      <c r="N2351" s="23">
        <f>IF(L2351="","",IF(NOT(ISNUMBER(crono_ano)),"Informe o ano",IF(L2351&lt;crono_ano,"Antes do ano",IF(L2351&gt;crono_ano,"Depois do ano","No ano"))))</f>
        <v/>
      </c>
      <c r="O2351" s="39">
        <f>IF(F2351="","",IF(COUNTIF(F$7:F2351,F2351)=1,1,0))</f>
        <v/>
      </c>
      <c r="P2351" s="39">
        <f>IF(A2351&amp;B2351&amp;C2351="","",IF(AND(O2351=1,N(G2351)&gt;0),IF(INDEX(pl_ativa,MAX(1,N(G2351)))="Sim",1,0),0))</f>
        <v/>
      </c>
      <c r="Q2351" s="39">
        <f>IF(F2351="","",COUNTIFS(ex_chave_oc,F2351,ex_cancelada,"&lt;&gt;Sim"))</f>
        <v/>
      </c>
      <c r="R2351" s="51">
        <f>IF(P2351="","",IF(AND(P2351=1,N(Q2351)&gt;0),1,0))</f>
        <v/>
      </c>
      <c r="S2351" s="30">
        <f>IF(P2351="","",IF(F2351="","ERRO: data prevista ausente ou inválida",IF(O2351=0,"Duplicada: contada uma vez",IF(N(G2351)=0,"ERRO: tarefa fora do Plano Mestre",IF(P2351=0,"Tarefa retirada do plano: não conta","OK")))))</f>
        <v/>
      </c>
    </row>
    <row r="2352">
      <c r="A2352" s="29" t="n"/>
      <c r="B2352" s="25" t="n"/>
      <c r="C2352" s="49" t="n"/>
      <c r="D2352" s="29" t="n"/>
      <c r="E2352" s="23">
        <f>IF(OR(A2352="",B2352=""),"",A2352&amp;"|"&amp;B2352)</f>
        <v/>
      </c>
      <c r="F2352" s="30">
        <f>IF(OR(E2352="",NOT(ISNUMBER(C2352))),"",E2352&amp;"|"&amp;YEAR(C2352)&amp;"-"&amp;RIGHT("0"&amp;MONTH(C2352),2)&amp;"-"&amp;RIGHT("0"&amp;DAY(C2352),2))</f>
        <v/>
      </c>
      <c r="G2352" s="26">
        <f>IF(E2352="","",IFERROR(MATCH(E2352,pl_chave,0),0))</f>
        <v/>
      </c>
      <c r="H2352" s="23">
        <f>IF(G2352="","",IF(G2352=0,"Tarefa fora do plano",INDEX(pl_tag,G2352)))</f>
        <v/>
      </c>
      <c r="I2352" s="30">
        <f>IF(N(G2352)=0,"",INDEX(pl_atividade,G2352))</f>
        <v/>
      </c>
      <c r="J2352" s="50">
        <f>IF(N(G2352)=0,"",INDEX(pl_especialidade,G2352))</f>
        <v/>
      </c>
      <c r="K2352" s="28">
        <f>IF(N(G2352)=0,"",INDEX(pl_duracao,G2352))</f>
        <v/>
      </c>
      <c r="L2352" s="39">
        <f>IF(ISNUMBER(C2352),YEAR(C2352),"")</f>
        <v/>
      </c>
      <c r="M2352" s="39">
        <f>IF(ISNUMBER(C2352),MONTH(C2352),"")</f>
        <v/>
      </c>
      <c r="N2352" s="23">
        <f>IF(L2352="","",IF(NOT(ISNUMBER(crono_ano)),"Informe o ano",IF(L2352&lt;crono_ano,"Antes do ano",IF(L2352&gt;crono_ano,"Depois do ano","No ano"))))</f>
        <v/>
      </c>
      <c r="O2352" s="39">
        <f>IF(F2352="","",IF(COUNTIF(F$7:F2352,F2352)=1,1,0))</f>
        <v/>
      </c>
      <c r="P2352" s="39">
        <f>IF(A2352&amp;B2352&amp;C2352="","",IF(AND(O2352=1,N(G2352)&gt;0),IF(INDEX(pl_ativa,MAX(1,N(G2352)))="Sim",1,0),0))</f>
        <v/>
      </c>
      <c r="Q2352" s="39">
        <f>IF(F2352="","",COUNTIFS(ex_chave_oc,F2352,ex_cancelada,"&lt;&gt;Sim"))</f>
        <v/>
      </c>
      <c r="R2352" s="51">
        <f>IF(P2352="","",IF(AND(P2352=1,N(Q2352)&gt;0),1,0))</f>
        <v/>
      </c>
      <c r="S2352" s="30">
        <f>IF(P2352="","",IF(F2352="","ERRO: data prevista ausente ou inválida",IF(O2352=0,"Duplicada: contada uma vez",IF(N(G2352)=0,"ERRO: tarefa fora do Plano Mestre",IF(P2352=0,"Tarefa retirada do plano: não conta","OK")))))</f>
        <v/>
      </c>
    </row>
    <row r="2353">
      <c r="A2353" s="29" t="n"/>
      <c r="B2353" s="25" t="n"/>
      <c r="C2353" s="49" t="n"/>
      <c r="D2353" s="29" t="n"/>
      <c r="E2353" s="23">
        <f>IF(OR(A2353="",B2353=""),"",A2353&amp;"|"&amp;B2353)</f>
        <v/>
      </c>
      <c r="F2353" s="30">
        <f>IF(OR(E2353="",NOT(ISNUMBER(C2353))),"",E2353&amp;"|"&amp;YEAR(C2353)&amp;"-"&amp;RIGHT("0"&amp;MONTH(C2353),2)&amp;"-"&amp;RIGHT("0"&amp;DAY(C2353),2))</f>
        <v/>
      </c>
      <c r="G2353" s="26">
        <f>IF(E2353="","",IFERROR(MATCH(E2353,pl_chave,0),0))</f>
        <v/>
      </c>
      <c r="H2353" s="23">
        <f>IF(G2353="","",IF(G2353=0,"Tarefa fora do plano",INDEX(pl_tag,G2353)))</f>
        <v/>
      </c>
      <c r="I2353" s="30">
        <f>IF(N(G2353)=0,"",INDEX(pl_atividade,G2353))</f>
        <v/>
      </c>
      <c r="J2353" s="50">
        <f>IF(N(G2353)=0,"",INDEX(pl_especialidade,G2353))</f>
        <v/>
      </c>
      <c r="K2353" s="28">
        <f>IF(N(G2353)=0,"",INDEX(pl_duracao,G2353))</f>
        <v/>
      </c>
      <c r="L2353" s="39">
        <f>IF(ISNUMBER(C2353),YEAR(C2353),"")</f>
        <v/>
      </c>
      <c r="M2353" s="39">
        <f>IF(ISNUMBER(C2353),MONTH(C2353),"")</f>
        <v/>
      </c>
      <c r="N2353" s="23">
        <f>IF(L2353="","",IF(NOT(ISNUMBER(crono_ano)),"Informe o ano",IF(L2353&lt;crono_ano,"Antes do ano",IF(L2353&gt;crono_ano,"Depois do ano","No ano"))))</f>
        <v/>
      </c>
      <c r="O2353" s="39">
        <f>IF(F2353="","",IF(COUNTIF(F$7:F2353,F2353)=1,1,0))</f>
        <v/>
      </c>
      <c r="P2353" s="39">
        <f>IF(A2353&amp;B2353&amp;C2353="","",IF(AND(O2353=1,N(G2353)&gt;0),IF(INDEX(pl_ativa,MAX(1,N(G2353)))="Sim",1,0),0))</f>
        <v/>
      </c>
      <c r="Q2353" s="39">
        <f>IF(F2353="","",COUNTIFS(ex_chave_oc,F2353,ex_cancelada,"&lt;&gt;Sim"))</f>
        <v/>
      </c>
      <c r="R2353" s="51">
        <f>IF(P2353="","",IF(AND(P2353=1,N(Q2353)&gt;0),1,0))</f>
        <v/>
      </c>
      <c r="S2353" s="30">
        <f>IF(P2353="","",IF(F2353="","ERRO: data prevista ausente ou inválida",IF(O2353=0,"Duplicada: contada uma vez",IF(N(G2353)=0,"ERRO: tarefa fora do Plano Mestre",IF(P2353=0,"Tarefa retirada do plano: não conta","OK")))))</f>
        <v/>
      </c>
    </row>
    <row r="2354">
      <c r="A2354" s="29" t="n"/>
      <c r="B2354" s="25" t="n"/>
      <c r="C2354" s="49" t="n"/>
      <c r="D2354" s="29" t="n"/>
      <c r="E2354" s="23">
        <f>IF(OR(A2354="",B2354=""),"",A2354&amp;"|"&amp;B2354)</f>
        <v/>
      </c>
      <c r="F2354" s="30">
        <f>IF(OR(E2354="",NOT(ISNUMBER(C2354))),"",E2354&amp;"|"&amp;YEAR(C2354)&amp;"-"&amp;RIGHT("0"&amp;MONTH(C2354),2)&amp;"-"&amp;RIGHT("0"&amp;DAY(C2354),2))</f>
        <v/>
      </c>
      <c r="G2354" s="26">
        <f>IF(E2354="","",IFERROR(MATCH(E2354,pl_chave,0),0))</f>
        <v/>
      </c>
      <c r="H2354" s="23">
        <f>IF(G2354="","",IF(G2354=0,"Tarefa fora do plano",INDEX(pl_tag,G2354)))</f>
        <v/>
      </c>
      <c r="I2354" s="30">
        <f>IF(N(G2354)=0,"",INDEX(pl_atividade,G2354))</f>
        <v/>
      </c>
      <c r="J2354" s="50">
        <f>IF(N(G2354)=0,"",INDEX(pl_especialidade,G2354))</f>
        <v/>
      </c>
      <c r="K2354" s="28">
        <f>IF(N(G2354)=0,"",INDEX(pl_duracao,G2354))</f>
        <v/>
      </c>
      <c r="L2354" s="39">
        <f>IF(ISNUMBER(C2354),YEAR(C2354),"")</f>
        <v/>
      </c>
      <c r="M2354" s="39">
        <f>IF(ISNUMBER(C2354),MONTH(C2354),"")</f>
        <v/>
      </c>
      <c r="N2354" s="23">
        <f>IF(L2354="","",IF(NOT(ISNUMBER(crono_ano)),"Informe o ano",IF(L2354&lt;crono_ano,"Antes do ano",IF(L2354&gt;crono_ano,"Depois do ano","No ano"))))</f>
        <v/>
      </c>
      <c r="O2354" s="39">
        <f>IF(F2354="","",IF(COUNTIF(F$7:F2354,F2354)=1,1,0))</f>
        <v/>
      </c>
      <c r="P2354" s="39">
        <f>IF(A2354&amp;B2354&amp;C2354="","",IF(AND(O2354=1,N(G2354)&gt;0),IF(INDEX(pl_ativa,MAX(1,N(G2354)))="Sim",1,0),0))</f>
        <v/>
      </c>
      <c r="Q2354" s="39">
        <f>IF(F2354="","",COUNTIFS(ex_chave_oc,F2354,ex_cancelada,"&lt;&gt;Sim"))</f>
        <v/>
      </c>
      <c r="R2354" s="51">
        <f>IF(P2354="","",IF(AND(P2354=1,N(Q2354)&gt;0),1,0))</f>
        <v/>
      </c>
      <c r="S2354" s="30">
        <f>IF(P2354="","",IF(F2354="","ERRO: data prevista ausente ou inválida",IF(O2354=0,"Duplicada: contada uma vez",IF(N(G2354)=0,"ERRO: tarefa fora do Plano Mestre",IF(P2354=0,"Tarefa retirada do plano: não conta","OK")))))</f>
        <v/>
      </c>
    </row>
    <row r="2355">
      <c r="A2355" s="29" t="n"/>
      <c r="B2355" s="25" t="n"/>
      <c r="C2355" s="49" t="n"/>
      <c r="D2355" s="29" t="n"/>
      <c r="E2355" s="23">
        <f>IF(OR(A2355="",B2355=""),"",A2355&amp;"|"&amp;B2355)</f>
        <v/>
      </c>
      <c r="F2355" s="30">
        <f>IF(OR(E2355="",NOT(ISNUMBER(C2355))),"",E2355&amp;"|"&amp;YEAR(C2355)&amp;"-"&amp;RIGHT("0"&amp;MONTH(C2355),2)&amp;"-"&amp;RIGHT("0"&amp;DAY(C2355),2))</f>
        <v/>
      </c>
      <c r="G2355" s="26">
        <f>IF(E2355="","",IFERROR(MATCH(E2355,pl_chave,0),0))</f>
        <v/>
      </c>
      <c r="H2355" s="23">
        <f>IF(G2355="","",IF(G2355=0,"Tarefa fora do plano",INDEX(pl_tag,G2355)))</f>
        <v/>
      </c>
      <c r="I2355" s="30">
        <f>IF(N(G2355)=0,"",INDEX(pl_atividade,G2355))</f>
        <v/>
      </c>
      <c r="J2355" s="50">
        <f>IF(N(G2355)=0,"",INDEX(pl_especialidade,G2355))</f>
        <v/>
      </c>
      <c r="K2355" s="28">
        <f>IF(N(G2355)=0,"",INDEX(pl_duracao,G2355))</f>
        <v/>
      </c>
      <c r="L2355" s="39">
        <f>IF(ISNUMBER(C2355),YEAR(C2355),"")</f>
        <v/>
      </c>
      <c r="M2355" s="39">
        <f>IF(ISNUMBER(C2355),MONTH(C2355),"")</f>
        <v/>
      </c>
      <c r="N2355" s="23">
        <f>IF(L2355="","",IF(NOT(ISNUMBER(crono_ano)),"Informe o ano",IF(L2355&lt;crono_ano,"Antes do ano",IF(L2355&gt;crono_ano,"Depois do ano","No ano"))))</f>
        <v/>
      </c>
      <c r="O2355" s="39">
        <f>IF(F2355="","",IF(COUNTIF(F$7:F2355,F2355)=1,1,0))</f>
        <v/>
      </c>
      <c r="P2355" s="39">
        <f>IF(A2355&amp;B2355&amp;C2355="","",IF(AND(O2355=1,N(G2355)&gt;0),IF(INDEX(pl_ativa,MAX(1,N(G2355)))="Sim",1,0),0))</f>
        <v/>
      </c>
      <c r="Q2355" s="39">
        <f>IF(F2355="","",COUNTIFS(ex_chave_oc,F2355,ex_cancelada,"&lt;&gt;Sim"))</f>
        <v/>
      </c>
      <c r="R2355" s="51">
        <f>IF(P2355="","",IF(AND(P2355=1,N(Q2355)&gt;0),1,0))</f>
        <v/>
      </c>
      <c r="S2355" s="30">
        <f>IF(P2355="","",IF(F2355="","ERRO: data prevista ausente ou inválida",IF(O2355=0,"Duplicada: contada uma vez",IF(N(G2355)=0,"ERRO: tarefa fora do Plano Mestre",IF(P2355=0,"Tarefa retirada do plano: não conta","OK")))))</f>
        <v/>
      </c>
    </row>
    <row r="2356">
      <c r="A2356" s="29" t="n"/>
      <c r="B2356" s="25" t="n"/>
      <c r="C2356" s="49" t="n"/>
      <c r="D2356" s="29" t="n"/>
      <c r="E2356" s="23">
        <f>IF(OR(A2356="",B2356=""),"",A2356&amp;"|"&amp;B2356)</f>
        <v/>
      </c>
      <c r="F2356" s="30">
        <f>IF(OR(E2356="",NOT(ISNUMBER(C2356))),"",E2356&amp;"|"&amp;YEAR(C2356)&amp;"-"&amp;RIGHT("0"&amp;MONTH(C2356),2)&amp;"-"&amp;RIGHT("0"&amp;DAY(C2356),2))</f>
        <v/>
      </c>
      <c r="G2356" s="26">
        <f>IF(E2356="","",IFERROR(MATCH(E2356,pl_chave,0),0))</f>
        <v/>
      </c>
      <c r="H2356" s="23">
        <f>IF(G2356="","",IF(G2356=0,"Tarefa fora do plano",INDEX(pl_tag,G2356)))</f>
        <v/>
      </c>
      <c r="I2356" s="30">
        <f>IF(N(G2356)=0,"",INDEX(pl_atividade,G2356))</f>
        <v/>
      </c>
      <c r="J2356" s="50">
        <f>IF(N(G2356)=0,"",INDEX(pl_especialidade,G2356))</f>
        <v/>
      </c>
      <c r="K2356" s="28">
        <f>IF(N(G2356)=0,"",INDEX(pl_duracao,G2356))</f>
        <v/>
      </c>
      <c r="L2356" s="39">
        <f>IF(ISNUMBER(C2356),YEAR(C2356),"")</f>
        <v/>
      </c>
      <c r="M2356" s="39">
        <f>IF(ISNUMBER(C2356),MONTH(C2356),"")</f>
        <v/>
      </c>
      <c r="N2356" s="23">
        <f>IF(L2356="","",IF(NOT(ISNUMBER(crono_ano)),"Informe o ano",IF(L2356&lt;crono_ano,"Antes do ano",IF(L2356&gt;crono_ano,"Depois do ano","No ano"))))</f>
        <v/>
      </c>
      <c r="O2356" s="39">
        <f>IF(F2356="","",IF(COUNTIF(F$7:F2356,F2356)=1,1,0))</f>
        <v/>
      </c>
      <c r="P2356" s="39">
        <f>IF(A2356&amp;B2356&amp;C2356="","",IF(AND(O2356=1,N(G2356)&gt;0),IF(INDEX(pl_ativa,MAX(1,N(G2356)))="Sim",1,0),0))</f>
        <v/>
      </c>
      <c r="Q2356" s="39">
        <f>IF(F2356="","",COUNTIFS(ex_chave_oc,F2356,ex_cancelada,"&lt;&gt;Sim"))</f>
        <v/>
      </c>
      <c r="R2356" s="51">
        <f>IF(P2356="","",IF(AND(P2356=1,N(Q2356)&gt;0),1,0))</f>
        <v/>
      </c>
      <c r="S2356" s="30">
        <f>IF(P2356="","",IF(F2356="","ERRO: data prevista ausente ou inválida",IF(O2356=0,"Duplicada: contada uma vez",IF(N(G2356)=0,"ERRO: tarefa fora do Plano Mestre",IF(P2356=0,"Tarefa retirada do plano: não conta","OK")))))</f>
        <v/>
      </c>
    </row>
    <row r="2357">
      <c r="A2357" s="29" t="n"/>
      <c r="B2357" s="25" t="n"/>
      <c r="C2357" s="49" t="n"/>
      <c r="D2357" s="29" t="n"/>
      <c r="E2357" s="23">
        <f>IF(OR(A2357="",B2357=""),"",A2357&amp;"|"&amp;B2357)</f>
        <v/>
      </c>
      <c r="F2357" s="30">
        <f>IF(OR(E2357="",NOT(ISNUMBER(C2357))),"",E2357&amp;"|"&amp;YEAR(C2357)&amp;"-"&amp;RIGHT("0"&amp;MONTH(C2357),2)&amp;"-"&amp;RIGHT("0"&amp;DAY(C2357),2))</f>
        <v/>
      </c>
      <c r="G2357" s="26">
        <f>IF(E2357="","",IFERROR(MATCH(E2357,pl_chave,0),0))</f>
        <v/>
      </c>
      <c r="H2357" s="23">
        <f>IF(G2357="","",IF(G2357=0,"Tarefa fora do plano",INDEX(pl_tag,G2357)))</f>
        <v/>
      </c>
      <c r="I2357" s="30">
        <f>IF(N(G2357)=0,"",INDEX(pl_atividade,G2357))</f>
        <v/>
      </c>
      <c r="J2357" s="50">
        <f>IF(N(G2357)=0,"",INDEX(pl_especialidade,G2357))</f>
        <v/>
      </c>
      <c r="K2357" s="28">
        <f>IF(N(G2357)=0,"",INDEX(pl_duracao,G2357))</f>
        <v/>
      </c>
      <c r="L2357" s="39">
        <f>IF(ISNUMBER(C2357),YEAR(C2357),"")</f>
        <v/>
      </c>
      <c r="M2357" s="39">
        <f>IF(ISNUMBER(C2357),MONTH(C2357),"")</f>
        <v/>
      </c>
      <c r="N2357" s="23">
        <f>IF(L2357="","",IF(NOT(ISNUMBER(crono_ano)),"Informe o ano",IF(L2357&lt;crono_ano,"Antes do ano",IF(L2357&gt;crono_ano,"Depois do ano","No ano"))))</f>
        <v/>
      </c>
      <c r="O2357" s="39">
        <f>IF(F2357="","",IF(COUNTIF(F$7:F2357,F2357)=1,1,0))</f>
        <v/>
      </c>
      <c r="P2357" s="39">
        <f>IF(A2357&amp;B2357&amp;C2357="","",IF(AND(O2357=1,N(G2357)&gt;0),IF(INDEX(pl_ativa,MAX(1,N(G2357)))="Sim",1,0),0))</f>
        <v/>
      </c>
      <c r="Q2357" s="39">
        <f>IF(F2357="","",COUNTIFS(ex_chave_oc,F2357,ex_cancelada,"&lt;&gt;Sim"))</f>
        <v/>
      </c>
      <c r="R2357" s="51">
        <f>IF(P2357="","",IF(AND(P2357=1,N(Q2357)&gt;0),1,0))</f>
        <v/>
      </c>
      <c r="S2357" s="30">
        <f>IF(P2357="","",IF(F2357="","ERRO: data prevista ausente ou inválida",IF(O2357=0,"Duplicada: contada uma vez",IF(N(G2357)=0,"ERRO: tarefa fora do Plano Mestre",IF(P2357=0,"Tarefa retirada do plano: não conta","OK")))))</f>
        <v/>
      </c>
    </row>
    <row r="2358">
      <c r="A2358" s="29" t="n"/>
      <c r="B2358" s="25" t="n"/>
      <c r="C2358" s="49" t="n"/>
      <c r="D2358" s="29" t="n"/>
      <c r="E2358" s="23">
        <f>IF(OR(A2358="",B2358=""),"",A2358&amp;"|"&amp;B2358)</f>
        <v/>
      </c>
      <c r="F2358" s="30">
        <f>IF(OR(E2358="",NOT(ISNUMBER(C2358))),"",E2358&amp;"|"&amp;YEAR(C2358)&amp;"-"&amp;RIGHT("0"&amp;MONTH(C2358),2)&amp;"-"&amp;RIGHT("0"&amp;DAY(C2358),2))</f>
        <v/>
      </c>
      <c r="G2358" s="26">
        <f>IF(E2358="","",IFERROR(MATCH(E2358,pl_chave,0),0))</f>
        <v/>
      </c>
      <c r="H2358" s="23">
        <f>IF(G2358="","",IF(G2358=0,"Tarefa fora do plano",INDEX(pl_tag,G2358)))</f>
        <v/>
      </c>
      <c r="I2358" s="30">
        <f>IF(N(G2358)=0,"",INDEX(pl_atividade,G2358))</f>
        <v/>
      </c>
      <c r="J2358" s="50">
        <f>IF(N(G2358)=0,"",INDEX(pl_especialidade,G2358))</f>
        <v/>
      </c>
      <c r="K2358" s="28">
        <f>IF(N(G2358)=0,"",INDEX(pl_duracao,G2358))</f>
        <v/>
      </c>
      <c r="L2358" s="39">
        <f>IF(ISNUMBER(C2358),YEAR(C2358),"")</f>
        <v/>
      </c>
      <c r="M2358" s="39">
        <f>IF(ISNUMBER(C2358),MONTH(C2358),"")</f>
        <v/>
      </c>
      <c r="N2358" s="23">
        <f>IF(L2358="","",IF(NOT(ISNUMBER(crono_ano)),"Informe o ano",IF(L2358&lt;crono_ano,"Antes do ano",IF(L2358&gt;crono_ano,"Depois do ano","No ano"))))</f>
        <v/>
      </c>
      <c r="O2358" s="39">
        <f>IF(F2358="","",IF(COUNTIF(F$7:F2358,F2358)=1,1,0))</f>
        <v/>
      </c>
      <c r="P2358" s="39">
        <f>IF(A2358&amp;B2358&amp;C2358="","",IF(AND(O2358=1,N(G2358)&gt;0),IF(INDEX(pl_ativa,MAX(1,N(G2358)))="Sim",1,0),0))</f>
        <v/>
      </c>
      <c r="Q2358" s="39">
        <f>IF(F2358="","",COUNTIFS(ex_chave_oc,F2358,ex_cancelada,"&lt;&gt;Sim"))</f>
        <v/>
      </c>
      <c r="R2358" s="51">
        <f>IF(P2358="","",IF(AND(P2358=1,N(Q2358)&gt;0),1,0))</f>
        <v/>
      </c>
      <c r="S2358" s="30">
        <f>IF(P2358="","",IF(F2358="","ERRO: data prevista ausente ou inválida",IF(O2358=0,"Duplicada: contada uma vez",IF(N(G2358)=0,"ERRO: tarefa fora do Plano Mestre",IF(P2358=0,"Tarefa retirada do plano: não conta","OK")))))</f>
        <v/>
      </c>
    </row>
    <row r="2359">
      <c r="A2359" s="29" t="n"/>
      <c r="B2359" s="25" t="n"/>
      <c r="C2359" s="49" t="n"/>
      <c r="D2359" s="29" t="n"/>
      <c r="E2359" s="23">
        <f>IF(OR(A2359="",B2359=""),"",A2359&amp;"|"&amp;B2359)</f>
        <v/>
      </c>
      <c r="F2359" s="30">
        <f>IF(OR(E2359="",NOT(ISNUMBER(C2359))),"",E2359&amp;"|"&amp;YEAR(C2359)&amp;"-"&amp;RIGHT("0"&amp;MONTH(C2359),2)&amp;"-"&amp;RIGHT("0"&amp;DAY(C2359),2))</f>
        <v/>
      </c>
      <c r="G2359" s="26">
        <f>IF(E2359="","",IFERROR(MATCH(E2359,pl_chave,0),0))</f>
        <v/>
      </c>
      <c r="H2359" s="23">
        <f>IF(G2359="","",IF(G2359=0,"Tarefa fora do plano",INDEX(pl_tag,G2359)))</f>
        <v/>
      </c>
      <c r="I2359" s="30">
        <f>IF(N(G2359)=0,"",INDEX(pl_atividade,G2359))</f>
        <v/>
      </c>
      <c r="J2359" s="50">
        <f>IF(N(G2359)=0,"",INDEX(pl_especialidade,G2359))</f>
        <v/>
      </c>
      <c r="K2359" s="28">
        <f>IF(N(G2359)=0,"",INDEX(pl_duracao,G2359))</f>
        <v/>
      </c>
      <c r="L2359" s="39">
        <f>IF(ISNUMBER(C2359),YEAR(C2359),"")</f>
        <v/>
      </c>
      <c r="M2359" s="39">
        <f>IF(ISNUMBER(C2359),MONTH(C2359),"")</f>
        <v/>
      </c>
      <c r="N2359" s="23">
        <f>IF(L2359="","",IF(NOT(ISNUMBER(crono_ano)),"Informe o ano",IF(L2359&lt;crono_ano,"Antes do ano",IF(L2359&gt;crono_ano,"Depois do ano","No ano"))))</f>
        <v/>
      </c>
      <c r="O2359" s="39">
        <f>IF(F2359="","",IF(COUNTIF(F$7:F2359,F2359)=1,1,0))</f>
        <v/>
      </c>
      <c r="P2359" s="39">
        <f>IF(A2359&amp;B2359&amp;C2359="","",IF(AND(O2359=1,N(G2359)&gt;0),IF(INDEX(pl_ativa,MAX(1,N(G2359)))="Sim",1,0),0))</f>
        <v/>
      </c>
      <c r="Q2359" s="39">
        <f>IF(F2359="","",COUNTIFS(ex_chave_oc,F2359,ex_cancelada,"&lt;&gt;Sim"))</f>
        <v/>
      </c>
      <c r="R2359" s="51">
        <f>IF(P2359="","",IF(AND(P2359=1,N(Q2359)&gt;0),1,0))</f>
        <v/>
      </c>
      <c r="S2359" s="30">
        <f>IF(P2359="","",IF(F2359="","ERRO: data prevista ausente ou inválida",IF(O2359=0,"Duplicada: contada uma vez",IF(N(G2359)=0,"ERRO: tarefa fora do Plano Mestre",IF(P2359=0,"Tarefa retirada do plano: não conta","OK")))))</f>
        <v/>
      </c>
    </row>
    <row r="2360">
      <c r="A2360" s="29" t="n"/>
      <c r="B2360" s="25" t="n"/>
      <c r="C2360" s="49" t="n"/>
      <c r="D2360" s="29" t="n"/>
      <c r="E2360" s="23">
        <f>IF(OR(A2360="",B2360=""),"",A2360&amp;"|"&amp;B2360)</f>
        <v/>
      </c>
      <c r="F2360" s="30">
        <f>IF(OR(E2360="",NOT(ISNUMBER(C2360))),"",E2360&amp;"|"&amp;YEAR(C2360)&amp;"-"&amp;RIGHT("0"&amp;MONTH(C2360),2)&amp;"-"&amp;RIGHT("0"&amp;DAY(C2360),2))</f>
        <v/>
      </c>
      <c r="G2360" s="26">
        <f>IF(E2360="","",IFERROR(MATCH(E2360,pl_chave,0),0))</f>
        <v/>
      </c>
      <c r="H2360" s="23">
        <f>IF(G2360="","",IF(G2360=0,"Tarefa fora do plano",INDEX(pl_tag,G2360)))</f>
        <v/>
      </c>
      <c r="I2360" s="30">
        <f>IF(N(G2360)=0,"",INDEX(pl_atividade,G2360))</f>
        <v/>
      </c>
      <c r="J2360" s="50">
        <f>IF(N(G2360)=0,"",INDEX(pl_especialidade,G2360))</f>
        <v/>
      </c>
      <c r="K2360" s="28">
        <f>IF(N(G2360)=0,"",INDEX(pl_duracao,G2360))</f>
        <v/>
      </c>
      <c r="L2360" s="39">
        <f>IF(ISNUMBER(C2360),YEAR(C2360),"")</f>
        <v/>
      </c>
      <c r="M2360" s="39">
        <f>IF(ISNUMBER(C2360),MONTH(C2360),"")</f>
        <v/>
      </c>
      <c r="N2360" s="23">
        <f>IF(L2360="","",IF(NOT(ISNUMBER(crono_ano)),"Informe o ano",IF(L2360&lt;crono_ano,"Antes do ano",IF(L2360&gt;crono_ano,"Depois do ano","No ano"))))</f>
        <v/>
      </c>
      <c r="O2360" s="39">
        <f>IF(F2360="","",IF(COUNTIF(F$7:F2360,F2360)=1,1,0))</f>
        <v/>
      </c>
      <c r="P2360" s="39">
        <f>IF(A2360&amp;B2360&amp;C2360="","",IF(AND(O2360=1,N(G2360)&gt;0),IF(INDEX(pl_ativa,MAX(1,N(G2360)))="Sim",1,0),0))</f>
        <v/>
      </c>
      <c r="Q2360" s="39">
        <f>IF(F2360="","",COUNTIFS(ex_chave_oc,F2360,ex_cancelada,"&lt;&gt;Sim"))</f>
        <v/>
      </c>
      <c r="R2360" s="51">
        <f>IF(P2360="","",IF(AND(P2360=1,N(Q2360)&gt;0),1,0))</f>
        <v/>
      </c>
      <c r="S2360" s="30">
        <f>IF(P2360="","",IF(F2360="","ERRO: data prevista ausente ou inválida",IF(O2360=0,"Duplicada: contada uma vez",IF(N(G2360)=0,"ERRO: tarefa fora do Plano Mestre",IF(P2360=0,"Tarefa retirada do plano: não conta","OK")))))</f>
        <v/>
      </c>
    </row>
    <row r="2361">
      <c r="A2361" s="29" t="n"/>
      <c r="B2361" s="25" t="n"/>
      <c r="C2361" s="49" t="n"/>
      <c r="D2361" s="29" t="n"/>
      <c r="E2361" s="23">
        <f>IF(OR(A2361="",B2361=""),"",A2361&amp;"|"&amp;B2361)</f>
        <v/>
      </c>
      <c r="F2361" s="30">
        <f>IF(OR(E2361="",NOT(ISNUMBER(C2361))),"",E2361&amp;"|"&amp;YEAR(C2361)&amp;"-"&amp;RIGHT("0"&amp;MONTH(C2361),2)&amp;"-"&amp;RIGHT("0"&amp;DAY(C2361),2))</f>
        <v/>
      </c>
      <c r="G2361" s="26">
        <f>IF(E2361="","",IFERROR(MATCH(E2361,pl_chave,0),0))</f>
        <v/>
      </c>
      <c r="H2361" s="23">
        <f>IF(G2361="","",IF(G2361=0,"Tarefa fora do plano",INDEX(pl_tag,G2361)))</f>
        <v/>
      </c>
      <c r="I2361" s="30">
        <f>IF(N(G2361)=0,"",INDEX(pl_atividade,G2361))</f>
        <v/>
      </c>
      <c r="J2361" s="50">
        <f>IF(N(G2361)=0,"",INDEX(pl_especialidade,G2361))</f>
        <v/>
      </c>
      <c r="K2361" s="28">
        <f>IF(N(G2361)=0,"",INDEX(pl_duracao,G2361))</f>
        <v/>
      </c>
      <c r="L2361" s="39">
        <f>IF(ISNUMBER(C2361),YEAR(C2361),"")</f>
        <v/>
      </c>
      <c r="M2361" s="39">
        <f>IF(ISNUMBER(C2361),MONTH(C2361),"")</f>
        <v/>
      </c>
      <c r="N2361" s="23">
        <f>IF(L2361="","",IF(NOT(ISNUMBER(crono_ano)),"Informe o ano",IF(L2361&lt;crono_ano,"Antes do ano",IF(L2361&gt;crono_ano,"Depois do ano","No ano"))))</f>
        <v/>
      </c>
      <c r="O2361" s="39">
        <f>IF(F2361="","",IF(COUNTIF(F$7:F2361,F2361)=1,1,0))</f>
        <v/>
      </c>
      <c r="P2361" s="39">
        <f>IF(A2361&amp;B2361&amp;C2361="","",IF(AND(O2361=1,N(G2361)&gt;0),IF(INDEX(pl_ativa,MAX(1,N(G2361)))="Sim",1,0),0))</f>
        <v/>
      </c>
      <c r="Q2361" s="39">
        <f>IF(F2361="","",COUNTIFS(ex_chave_oc,F2361,ex_cancelada,"&lt;&gt;Sim"))</f>
        <v/>
      </c>
      <c r="R2361" s="51">
        <f>IF(P2361="","",IF(AND(P2361=1,N(Q2361)&gt;0),1,0))</f>
        <v/>
      </c>
      <c r="S2361" s="30">
        <f>IF(P2361="","",IF(F2361="","ERRO: data prevista ausente ou inválida",IF(O2361=0,"Duplicada: contada uma vez",IF(N(G2361)=0,"ERRO: tarefa fora do Plano Mestre",IF(P2361=0,"Tarefa retirada do plano: não conta","OK")))))</f>
        <v/>
      </c>
    </row>
    <row r="2362">
      <c r="A2362" s="29" t="n"/>
      <c r="B2362" s="25" t="n"/>
      <c r="C2362" s="49" t="n"/>
      <c r="D2362" s="29" t="n"/>
      <c r="E2362" s="23">
        <f>IF(OR(A2362="",B2362=""),"",A2362&amp;"|"&amp;B2362)</f>
        <v/>
      </c>
      <c r="F2362" s="30">
        <f>IF(OR(E2362="",NOT(ISNUMBER(C2362))),"",E2362&amp;"|"&amp;YEAR(C2362)&amp;"-"&amp;RIGHT("0"&amp;MONTH(C2362),2)&amp;"-"&amp;RIGHT("0"&amp;DAY(C2362),2))</f>
        <v/>
      </c>
      <c r="G2362" s="26">
        <f>IF(E2362="","",IFERROR(MATCH(E2362,pl_chave,0),0))</f>
        <v/>
      </c>
      <c r="H2362" s="23">
        <f>IF(G2362="","",IF(G2362=0,"Tarefa fora do plano",INDEX(pl_tag,G2362)))</f>
        <v/>
      </c>
      <c r="I2362" s="30">
        <f>IF(N(G2362)=0,"",INDEX(pl_atividade,G2362))</f>
        <v/>
      </c>
      <c r="J2362" s="50">
        <f>IF(N(G2362)=0,"",INDEX(pl_especialidade,G2362))</f>
        <v/>
      </c>
      <c r="K2362" s="28">
        <f>IF(N(G2362)=0,"",INDEX(pl_duracao,G2362))</f>
        <v/>
      </c>
      <c r="L2362" s="39">
        <f>IF(ISNUMBER(C2362),YEAR(C2362),"")</f>
        <v/>
      </c>
      <c r="M2362" s="39">
        <f>IF(ISNUMBER(C2362),MONTH(C2362),"")</f>
        <v/>
      </c>
      <c r="N2362" s="23">
        <f>IF(L2362="","",IF(NOT(ISNUMBER(crono_ano)),"Informe o ano",IF(L2362&lt;crono_ano,"Antes do ano",IF(L2362&gt;crono_ano,"Depois do ano","No ano"))))</f>
        <v/>
      </c>
      <c r="O2362" s="39">
        <f>IF(F2362="","",IF(COUNTIF(F$7:F2362,F2362)=1,1,0))</f>
        <v/>
      </c>
      <c r="P2362" s="39">
        <f>IF(A2362&amp;B2362&amp;C2362="","",IF(AND(O2362=1,N(G2362)&gt;0),IF(INDEX(pl_ativa,MAX(1,N(G2362)))="Sim",1,0),0))</f>
        <v/>
      </c>
      <c r="Q2362" s="39">
        <f>IF(F2362="","",COUNTIFS(ex_chave_oc,F2362,ex_cancelada,"&lt;&gt;Sim"))</f>
        <v/>
      </c>
      <c r="R2362" s="51">
        <f>IF(P2362="","",IF(AND(P2362=1,N(Q2362)&gt;0),1,0))</f>
        <v/>
      </c>
      <c r="S2362" s="30">
        <f>IF(P2362="","",IF(F2362="","ERRO: data prevista ausente ou inválida",IF(O2362=0,"Duplicada: contada uma vez",IF(N(G2362)=0,"ERRO: tarefa fora do Plano Mestre",IF(P2362=0,"Tarefa retirada do plano: não conta","OK")))))</f>
        <v/>
      </c>
    </row>
    <row r="2363">
      <c r="A2363" s="29" t="n"/>
      <c r="B2363" s="25" t="n"/>
      <c r="C2363" s="49" t="n"/>
      <c r="D2363" s="29" t="n"/>
      <c r="E2363" s="23">
        <f>IF(OR(A2363="",B2363=""),"",A2363&amp;"|"&amp;B2363)</f>
        <v/>
      </c>
      <c r="F2363" s="30">
        <f>IF(OR(E2363="",NOT(ISNUMBER(C2363))),"",E2363&amp;"|"&amp;YEAR(C2363)&amp;"-"&amp;RIGHT("0"&amp;MONTH(C2363),2)&amp;"-"&amp;RIGHT("0"&amp;DAY(C2363),2))</f>
        <v/>
      </c>
      <c r="G2363" s="26">
        <f>IF(E2363="","",IFERROR(MATCH(E2363,pl_chave,0),0))</f>
        <v/>
      </c>
      <c r="H2363" s="23">
        <f>IF(G2363="","",IF(G2363=0,"Tarefa fora do plano",INDEX(pl_tag,G2363)))</f>
        <v/>
      </c>
      <c r="I2363" s="30">
        <f>IF(N(G2363)=0,"",INDEX(pl_atividade,G2363))</f>
        <v/>
      </c>
      <c r="J2363" s="50">
        <f>IF(N(G2363)=0,"",INDEX(pl_especialidade,G2363))</f>
        <v/>
      </c>
      <c r="K2363" s="28">
        <f>IF(N(G2363)=0,"",INDEX(pl_duracao,G2363))</f>
        <v/>
      </c>
      <c r="L2363" s="39">
        <f>IF(ISNUMBER(C2363),YEAR(C2363),"")</f>
        <v/>
      </c>
      <c r="M2363" s="39">
        <f>IF(ISNUMBER(C2363),MONTH(C2363),"")</f>
        <v/>
      </c>
      <c r="N2363" s="23">
        <f>IF(L2363="","",IF(NOT(ISNUMBER(crono_ano)),"Informe o ano",IF(L2363&lt;crono_ano,"Antes do ano",IF(L2363&gt;crono_ano,"Depois do ano","No ano"))))</f>
        <v/>
      </c>
      <c r="O2363" s="39">
        <f>IF(F2363="","",IF(COUNTIF(F$7:F2363,F2363)=1,1,0))</f>
        <v/>
      </c>
      <c r="P2363" s="39">
        <f>IF(A2363&amp;B2363&amp;C2363="","",IF(AND(O2363=1,N(G2363)&gt;0),IF(INDEX(pl_ativa,MAX(1,N(G2363)))="Sim",1,0),0))</f>
        <v/>
      </c>
      <c r="Q2363" s="39">
        <f>IF(F2363="","",COUNTIFS(ex_chave_oc,F2363,ex_cancelada,"&lt;&gt;Sim"))</f>
        <v/>
      </c>
      <c r="R2363" s="51">
        <f>IF(P2363="","",IF(AND(P2363=1,N(Q2363)&gt;0),1,0))</f>
        <v/>
      </c>
      <c r="S2363" s="30">
        <f>IF(P2363="","",IF(F2363="","ERRO: data prevista ausente ou inválida",IF(O2363=0,"Duplicada: contada uma vez",IF(N(G2363)=0,"ERRO: tarefa fora do Plano Mestre",IF(P2363=0,"Tarefa retirada do plano: não conta","OK")))))</f>
        <v/>
      </c>
    </row>
    <row r="2364">
      <c r="A2364" s="29" t="n"/>
      <c r="B2364" s="25" t="n"/>
      <c r="C2364" s="49" t="n"/>
      <c r="D2364" s="29" t="n"/>
      <c r="E2364" s="23">
        <f>IF(OR(A2364="",B2364=""),"",A2364&amp;"|"&amp;B2364)</f>
        <v/>
      </c>
      <c r="F2364" s="30">
        <f>IF(OR(E2364="",NOT(ISNUMBER(C2364))),"",E2364&amp;"|"&amp;YEAR(C2364)&amp;"-"&amp;RIGHT("0"&amp;MONTH(C2364),2)&amp;"-"&amp;RIGHT("0"&amp;DAY(C2364),2))</f>
        <v/>
      </c>
      <c r="G2364" s="26">
        <f>IF(E2364="","",IFERROR(MATCH(E2364,pl_chave,0),0))</f>
        <v/>
      </c>
      <c r="H2364" s="23">
        <f>IF(G2364="","",IF(G2364=0,"Tarefa fora do plano",INDEX(pl_tag,G2364)))</f>
        <v/>
      </c>
      <c r="I2364" s="30">
        <f>IF(N(G2364)=0,"",INDEX(pl_atividade,G2364))</f>
        <v/>
      </c>
      <c r="J2364" s="50">
        <f>IF(N(G2364)=0,"",INDEX(pl_especialidade,G2364))</f>
        <v/>
      </c>
      <c r="K2364" s="28">
        <f>IF(N(G2364)=0,"",INDEX(pl_duracao,G2364))</f>
        <v/>
      </c>
      <c r="L2364" s="39">
        <f>IF(ISNUMBER(C2364),YEAR(C2364),"")</f>
        <v/>
      </c>
      <c r="M2364" s="39">
        <f>IF(ISNUMBER(C2364),MONTH(C2364),"")</f>
        <v/>
      </c>
      <c r="N2364" s="23">
        <f>IF(L2364="","",IF(NOT(ISNUMBER(crono_ano)),"Informe o ano",IF(L2364&lt;crono_ano,"Antes do ano",IF(L2364&gt;crono_ano,"Depois do ano","No ano"))))</f>
        <v/>
      </c>
      <c r="O2364" s="39">
        <f>IF(F2364="","",IF(COUNTIF(F$7:F2364,F2364)=1,1,0))</f>
        <v/>
      </c>
      <c r="P2364" s="39">
        <f>IF(A2364&amp;B2364&amp;C2364="","",IF(AND(O2364=1,N(G2364)&gt;0),IF(INDEX(pl_ativa,MAX(1,N(G2364)))="Sim",1,0),0))</f>
        <v/>
      </c>
      <c r="Q2364" s="39">
        <f>IF(F2364="","",COUNTIFS(ex_chave_oc,F2364,ex_cancelada,"&lt;&gt;Sim"))</f>
        <v/>
      </c>
      <c r="R2364" s="51">
        <f>IF(P2364="","",IF(AND(P2364=1,N(Q2364)&gt;0),1,0))</f>
        <v/>
      </c>
      <c r="S2364" s="30">
        <f>IF(P2364="","",IF(F2364="","ERRO: data prevista ausente ou inválida",IF(O2364=0,"Duplicada: contada uma vez",IF(N(G2364)=0,"ERRO: tarefa fora do Plano Mestre",IF(P2364=0,"Tarefa retirada do plano: não conta","OK")))))</f>
        <v/>
      </c>
    </row>
    <row r="2365">
      <c r="A2365" s="29" t="n"/>
      <c r="B2365" s="25" t="n"/>
      <c r="C2365" s="49" t="n"/>
      <c r="D2365" s="29" t="n"/>
      <c r="E2365" s="23">
        <f>IF(OR(A2365="",B2365=""),"",A2365&amp;"|"&amp;B2365)</f>
        <v/>
      </c>
      <c r="F2365" s="30">
        <f>IF(OR(E2365="",NOT(ISNUMBER(C2365))),"",E2365&amp;"|"&amp;YEAR(C2365)&amp;"-"&amp;RIGHT("0"&amp;MONTH(C2365),2)&amp;"-"&amp;RIGHT("0"&amp;DAY(C2365),2))</f>
        <v/>
      </c>
      <c r="G2365" s="26">
        <f>IF(E2365="","",IFERROR(MATCH(E2365,pl_chave,0),0))</f>
        <v/>
      </c>
      <c r="H2365" s="23">
        <f>IF(G2365="","",IF(G2365=0,"Tarefa fora do plano",INDEX(pl_tag,G2365)))</f>
        <v/>
      </c>
      <c r="I2365" s="30">
        <f>IF(N(G2365)=0,"",INDEX(pl_atividade,G2365))</f>
        <v/>
      </c>
      <c r="J2365" s="50">
        <f>IF(N(G2365)=0,"",INDEX(pl_especialidade,G2365))</f>
        <v/>
      </c>
      <c r="K2365" s="28">
        <f>IF(N(G2365)=0,"",INDEX(pl_duracao,G2365))</f>
        <v/>
      </c>
      <c r="L2365" s="39">
        <f>IF(ISNUMBER(C2365),YEAR(C2365),"")</f>
        <v/>
      </c>
      <c r="M2365" s="39">
        <f>IF(ISNUMBER(C2365),MONTH(C2365),"")</f>
        <v/>
      </c>
      <c r="N2365" s="23">
        <f>IF(L2365="","",IF(NOT(ISNUMBER(crono_ano)),"Informe o ano",IF(L2365&lt;crono_ano,"Antes do ano",IF(L2365&gt;crono_ano,"Depois do ano","No ano"))))</f>
        <v/>
      </c>
      <c r="O2365" s="39">
        <f>IF(F2365="","",IF(COUNTIF(F$7:F2365,F2365)=1,1,0))</f>
        <v/>
      </c>
      <c r="P2365" s="39">
        <f>IF(A2365&amp;B2365&amp;C2365="","",IF(AND(O2365=1,N(G2365)&gt;0),IF(INDEX(pl_ativa,MAX(1,N(G2365)))="Sim",1,0),0))</f>
        <v/>
      </c>
      <c r="Q2365" s="39">
        <f>IF(F2365="","",COUNTIFS(ex_chave_oc,F2365,ex_cancelada,"&lt;&gt;Sim"))</f>
        <v/>
      </c>
      <c r="R2365" s="51">
        <f>IF(P2365="","",IF(AND(P2365=1,N(Q2365)&gt;0),1,0))</f>
        <v/>
      </c>
      <c r="S2365" s="30">
        <f>IF(P2365="","",IF(F2365="","ERRO: data prevista ausente ou inválida",IF(O2365=0,"Duplicada: contada uma vez",IF(N(G2365)=0,"ERRO: tarefa fora do Plano Mestre",IF(P2365=0,"Tarefa retirada do plano: não conta","OK")))))</f>
        <v/>
      </c>
    </row>
    <row r="2366">
      <c r="A2366" s="29" t="n"/>
      <c r="B2366" s="25" t="n"/>
      <c r="C2366" s="49" t="n"/>
      <c r="D2366" s="29" t="n"/>
      <c r="E2366" s="23">
        <f>IF(OR(A2366="",B2366=""),"",A2366&amp;"|"&amp;B2366)</f>
        <v/>
      </c>
      <c r="F2366" s="30">
        <f>IF(OR(E2366="",NOT(ISNUMBER(C2366))),"",E2366&amp;"|"&amp;YEAR(C2366)&amp;"-"&amp;RIGHT("0"&amp;MONTH(C2366),2)&amp;"-"&amp;RIGHT("0"&amp;DAY(C2366),2))</f>
        <v/>
      </c>
      <c r="G2366" s="26">
        <f>IF(E2366="","",IFERROR(MATCH(E2366,pl_chave,0),0))</f>
        <v/>
      </c>
      <c r="H2366" s="23">
        <f>IF(G2366="","",IF(G2366=0,"Tarefa fora do plano",INDEX(pl_tag,G2366)))</f>
        <v/>
      </c>
      <c r="I2366" s="30">
        <f>IF(N(G2366)=0,"",INDEX(pl_atividade,G2366))</f>
        <v/>
      </c>
      <c r="J2366" s="50">
        <f>IF(N(G2366)=0,"",INDEX(pl_especialidade,G2366))</f>
        <v/>
      </c>
      <c r="K2366" s="28">
        <f>IF(N(G2366)=0,"",INDEX(pl_duracao,G2366))</f>
        <v/>
      </c>
      <c r="L2366" s="39">
        <f>IF(ISNUMBER(C2366),YEAR(C2366),"")</f>
        <v/>
      </c>
      <c r="M2366" s="39">
        <f>IF(ISNUMBER(C2366),MONTH(C2366),"")</f>
        <v/>
      </c>
      <c r="N2366" s="23">
        <f>IF(L2366="","",IF(NOT(ISNUMBER(crono_ano)),"Informe o ano",IF(L2366&lt;crono_ano,"Antes do ano",IF(L2366&gt;crono_ano,"Depois do ano","No ano"))))</f>
        <v/>
      </c>
      <c r="O2366" s="39">
        <f>IF(F2366="","",IF(COUNTIF(F$7:F2366,F2366)=1,1,0))</f>
        <v/>
      </c>
      <c r="P2366" s="39">
        <f>IF(A2366&amp;B2366&amp;C2366="","",IF(AND(O2366=1,N(G2366)&gt;0),IF(INDEX(pl_ativa,MAX(1,N(G2366)))="Sim",1,0),0))</f>
        <v/>
      </c>
      <c r="Q2366" s="39">
        <f>IF(F2366="","",COUNTIFS(ex_chave_oc,F2366,ex_cancelada,"&lt;&gt;Sim"))</f>
        <v/>
      </c>
      <c r="R2366" s="51">
        <f>IF(P2366="","",IF(AND(P2366=1,N(Q2366)&gt;0),1,0))</f>
        <v/>
      </c>
      <c r="S2366" s="30">
        <f>IF(P2366="","",IF(F2366="","ERRO: data prevista ausente ou inválida",IF(O2366=0,"Duplicada: contada uma vez",IF(N(G2366)=0,"ERRO: tarefa fora do Plano Mestre",IF(P2366=0,"Tarefa retirada do plano: não conta","OK")))))</f>
        <v/>
      </c>
    </row>
    <row r="2367">
      <c r="A2367" s="29" t="n"/>
      <c r="B2367" s="25" t="n"/>
      <c r="C2367" s="49" t="n"/>
      <c r="D2367" s="29" t="n"/>
      <c r="E2367" s="23">
        <f>IF(OR(A2367="",B2367=""),"",A2367&amp;"|"&amp;B2367)</f>
        <v/>
      </c>
      <c r="F2367" s="30">
        <f>IF(OR(E2367="",NOT(ISNUMBER(C2367))),"",E2367&amp;"|"&amp;YEAR(C2367)&amp;"-"&amp;RIGHT("0"&amp;MONTH(C2367),2)&amp;"-"&amp;RIGHT("0"&amp;DAY(C2367),2))</f>
        <v/>
      </c>
      <c r="G2367" s="26">
        <f>IF(E2367="","",IFERROR(MATCH(E2367,pl_chave,0),0))</f>
        <v/>
      </c>
      <c r="H2367" s="23">
        <f>IF(G2367="","",IF(G2367=0,"Tarefa fora do plano",INDEX(pl_tag,G2367)))</f>
        <v/>
      </c>
      <c r="I2367" s="30">
        <f>IF(N(G2367)=0,"",INDEX(pl_atividade,G2367))</f>
        <v/>
      </c>
      <c r="J2367" s="50">
        <f>IF(N(G2367)=0,"",INDEX(pl_especialidade,G2367))</f>
        <v/>
      </c>
      <c r="K2367" s="28">
        <f>IF(N(G2367)=0,"",INDEX(pl_duracao,G2367))</f>
        <v/>
      </c>
      <c r="L2367" s="39">
        <f>IF(ISNUMBER(C2367),YEAR(C2367),"")</f>
        <v/>
      </c>
      <c r="M2367" s="39">
        <f>IF(ISNUMBER(C2367),MONTH(C2367),"")</f>
        <v/>
      </c>
      <c r="N2367" s="23">
        <f>IF(L2367="","",IF(NOT(ISNUMBER(crono_ano)),"Informe o ano",IF(L2367&lt;crono_ano,"Antes do ano",IF(L2367&gt;crono_ano,"Depois do ano","No ano"))))</f>
        <v/>
      </c>
      <c r="O2367" s="39">
        <f>IF(F2367="","",IF(COUNTIF(F$7:F2367,F2367)=1,1,0))</f>
        <v/>
      </c>
      <c r="P2367" s="39">
        <f>IF(A2367&amp;B2367&amp;C2367="","",IF(AND(O2367=1,N(G2367)&gt;0),IF(INDEX(pl_ativa,MAX(1,N(G2367)))="Sim",1,0),0))</f>
        <v/>
      </c>
      <c r="Q2367" s="39">
        <f>IF(F2367="","",COUNTIFS(ex_chave_oc,F2367,ex_cancelada,"&lt;&gt;Sim"))</f>
        <v/>
      </c>
      <c r="R2367" s="51">
        <f>IF(P2367="","",IF(AND(P2367=1,N(Q2367)&gt;0),1,0))</f>
        <v/>
      </c>
      <c r="S2367" s="30">
        <f>IF(P2367="","",IF(F2367="","ERRO: data prevista ausente ou inválida",IF(O2367=0,"Duplicada: contada uma vez",IF(N(G2367)=0,"ERRO: tarefa fora do Plano Mestre",IF(P2367=0,"Tarefa retirada do plano: não conta","OK")))))</f>
        <v/>
      </c>
    </row>
    <row r="2368">
      <c r="A2368" s="29" t="n"/>
      <c r="B2368" s="25" t="n"/>
      <c r="C2368" s="49" t="n"/>
      <c r="D2368" s="29" t="n"/>
      <c r="E2368" s="23">
        <f>IF(OR(A2368="",B2368=""),"",A2368&amp;"|"&amp;B2368)</f>
        <v/>
      </c>
      <c r="F2368" s="30">
        <f>IF(OR(E2368="",NOT(ISNUMBER(C2368))),"",E2368&amp;"|"&amp;YEAR(C2368)&amp;"-"&amp;RIGHT("0"&amp;MONTH(C2368),2)&amp;"-"&amp;RIGHT("0"&amp;DAY(C2368),2))</f>
        <v/>
      </c>
      <c r="G2368" s="26">
        <f>IF(E2368="","",IFERROR(MATCH(E2368,pl_chave,0),0))</f>
        <v/>
      </c>
      <c r="H2368" s="23">
        <f>IF(G2368="","",IF(G2368=0,"Tarefa fora do plano",INDEX(pl_tag,G2368)))</f>
        <v/>
      </c>
      <c r="I2368" s="30">
        <f>IF(N(G2368)=0,"",INDEX(pl_atividade,G2368))</f>
        <v/>
      </c>
      <c r="J2368" s="50">
        <f>IF(N(G2368)=0,"",INDEX(pl_especialidade,G2368))</f>
        <v/>
      </c>
      <c r="K2368" s="28">
        <f>IF(N(G2368)=0,"",INDEX(pl_duracao,G2368))</f>
        <v/>
      </c>
      <c r="L2368" s="39">
        <f>IF(ISNUMBER(C2368),YEAR(C2368),"")</f>
        <v/>
      </c>
      <c r="M2368" s="39">
        <f>IF(ISNUMBER(C2368),MONTH(C2368),"")</f>
        <v/>
      </c>
      <c r="N2368" s="23">
        <f>IF(L2368="","",IF(NOT(ISNUMBER(crono_ano)),"Informe o ano",IF(L2368&lt;crono_ano,"Antes do ano",IF(L2368&gt;crono_ano,"Depois do ano","No ano"))))</f>
        <v/>
      </c>
      <c r="O2368" s="39">
        <f>IF(F2368="","",IF(COUNTIF(F$7:F2368,F2368)=1,1,0))</f>
        <v/>
      </c>
      <c r="P2368" s="39">
        <f>IF(A2368&amp;B2368&amp;C2368="","",IF(AND(O2368=1,N(G2368)&gt;0),IF(INDEX(pl_ativa,MAX(1,N(G2368)))="Sim",1,0),0))</f>
        <v/>
      </c>
      <c r="Q2368" s="39">
        <f>IF(F2368="","",COUNTIFS(ex_chave_oc,F2368,ex_cancelada,"&lt;&gt;Sim"))</f>
        <v/>
      </c>
      <c r="R2368" s="51">
        <f>IF(P2368="","",IF(AND(P2368=1,N(Q2368)&gt;0),1,0))</f>
        <v/>
      </c>
      <c r="S2368" s="30">
        <f>IF(P2368="","",IF(F2368="","ERRO: data prevista ausente ou inválida",IF(O2368=0,"Duplicada: contada uma vez",IF(N(G2368)=0,"ERRO: tarefa fora do Plano Mestre",IF(P2368=0,"Tarefa retirada do plano: não conta","OK")))))</f>
        <v/>
      </c>
    </row>
    <row r="2369">
      <c r="A2369" s="29" t="n"/>
      <c r="B2369" s="25" t="n"/>
      <c r="C2369" s="49" t="n"/>
      <c r="D2369" s="29" t="n"/>
      <c r="E2369" s="23">
        <f>IF(OR(A2369="",B2369=""),"",A2369&amp;"|"&amp;B2369)</f>
        <v/>
      </c>
      <c r="F2369" s="30">
        <f>IF(OR(E2369="",NOT(ISNUMBER(C2369))),"",E2369&amp;"|"&amp;YEAR(C2369)&amp;"-"&amp;RIGHT("0"&amp;MONTH(C2369),2)&amp;"-"&amp;RIGHT("0"&amp;DAY(C2369),2))</f>
        <v/>
      </c>
      <c r="G2369" s="26">
        <f>IF(E2369="","",IFERROR(MATCH(E2369,pl_chave,0),0))</f>
        <v/>
      </c>
      <c r="H2369" s="23">
        <f>IF(G2369="","",IF(G2369=0,"Tarefa fora do plano",INDEX(pl_tag,G2369)))</f>
        <v/>
      </c>
      <c r="I2369" s="30">
        <f>IF(N(G2369)=0,"",INDEX(pl_atividade,G2369))</f>
        <v/>
      </c>
      <c r="J2369" s="50">
        <f>IF(N(G2369)=0,"",INDEX(pl_especialidade,G2369))</f>
        <v/>
      </c>
      <c r="K2369" s="28">
        <f>IF(N(G2369)=0,"",INDEX(pl_duracao,G2369))</f>
        <v/>
      </c>
      <c r="L2369" s="39">
        <f>IF(ISNUMBER(C2369),YEAR(C2369),"")</f>
        <v/>
      </c>
      <c r="M2369" s="39">
        <f>IF(ISNUMBER(C2369),MONTH(C2369),"")</f>
        <v/>
      </c>
      <c r="N2369" s="23">
        <f>IF(L2369="","",IF(NOT(ISNUMBER(crono_ano)),"Informe o ano",IF(L2369&lt;crono_ano,"Antes do ano",IF(L2369&gt;crono_ano,"Depois do ano","No ano"))))</f>
        <v/>
      </c>
      <c r="O2369" s="39">
        <f>IF(F2369="","",IF(COUNTIF(F$7:F2369,F2369)=1,1,0))</f>
        <v/>
      </c>
      <c r="P2369" s="39">
        <f>IF(A2369&amp;B2369&amp;C2369="","",IF(AND(O2369=1,N(G2369)&gt;0),IF(INDEX(pl_ativa,MAX(1,N(G2369)))="Sim",1,0),0))</f>
        <v/>
      </c>
      <c r="Q2369" s="39">
        <f>IF(F2369="","",COUNTIFS(ex_chave_oc,F2369,ex_cancelada,"&lt;&gt;Sim"))</f>
        <v/>
      </c>
      <c r="R2369" s="51">
        <f>IF(P2369="","",IF(AND(P2369=1,N(Q2369)&gt;0),1,0))</f>
        <v/>
      </c>
      <c r="S2369" s="30">
        <f>IF(P2369="","",IF(F2369="","ERRO: data prevista ausente ou inválida",IF(O2369=0,"Duplicada: contada uma vez",IF(N(G2369)=0,"ERRO: tarefa fora do Plano Mestre",IF(P2369=0,"Tarefa retirada do plano: não conta","OK")))))</f>
        <v/>
      </c>
    </row>
    <row r="2370">
      <c r="A2370" s="29" t="n"/>
      <c r="B2370" s="25" t="n"/>
      <c r="C2370" s="49" t="n"/>
      <c r="D2370" s="29" t="n"/>
      <c r="E2370" s="23">
        <f>IF(OR(A2370="",B2370=""),"",A2370&amp;"|"&amp;B2370)</f>
        <v/>
      </c>
      <c r="F2370" s="30">
        <f>IF(OR(E2370="",NOT(ISNUMBER(C2370))),"",E2370&amp;"|"&amp;YEAR(C2370)&amp;"-"&amp;RIGHT("0"&amp;MONTH(C2370),2)&amp;"-"&amp;RIGHT("0"&amp;DAY(C2370),2))</f>
        <v/>
      </c>
      <c r="G2370" s="26">
        <f>IF(E2370="","",IFERROR(MATCH(E2370,pl_chave,0),0))</f>
        <v/>
      </c>
      <c r="H2370" s="23">
        <f>IF(G2370="","",IF(G2370=0,"Tarefa fora do plano",INDEX(pl_tag,G2370)))</f>
        <v/>
      </c>
      <c r="I2370" s="30">
        <f>IF(N(G2370)=0,"",INDEX(pl_atividade,G2370))</f>
        <v/>
      </c>
      <c r="J2370" s="50">
        <f>IF(N(G2370)=0,"",INDEX(pl_especialidade,G2370))</f>
        <v/>
      </c>
      <c r="K2370" s="28">
        <f>IF(N(G2370)=0,"",INDEX(pl_duracao,G2370))</f>
        <v/>
      </c>
      <c r="L2370" s="39">
        <f>IF(ISNUMBER(C2370),YEAR(C2370),"")</f>
        <v/>
      </c>
      <c r="M2370" s="39">
        <f>IF(ISNUMBER(C2370),MONTH(C2370),"")</f>
        <v/>
      </c>
      <c r="N2370" s="23">
        <f>IF(L2370="","",IF(NOT(ISNUMBER(crono_ano)),"Informe o ano",IF(L2370&lt;crono_ano,"Antes do ano",IF(L2370&gt;crono_ano,"Depois do ano","No ano"))))</f>
        <v/>
      </c>
      <c r="O2370" s="39">
        <f>IF(F2370="","",IF(COUNTIF(F$7:F2370,F2370)=1,1,0))</f>
        <v/>
      </c>
      <c r="P2370" s="39">
        <f>IF(A2370&amp;B2370&amp;C2370="","",IF(AND(O2370=1,N(G2370)&gt;0),IF(INDEX(pl_ativa,MAX(1,N(G2370)))="Sim",1,0),0))</f>
        <v/>
      </c>
      <c r="Q2370" s="39">
        <f>IF(F2370="","",COUNTIFS(ex_chave_oc,F2370,ex_cancelada,"&lt;&gt;Sim"))</f>
        <v/>
      </c>
      <c r="R2370" s="51">
        <f>IF(P2370="","",IF(AND(P2370=1,N(Q2370)&gt;0),1,0))</f>
        <v/>
      </c>
      <c r="S2370" s="30">
        <f>IF(P2370="","",IF(F2370="","ERRO: data prevista ausente ou inválida",IF(O2370=0,"Duplicada: contada uma vez",IF(N(G2370)=0,"ERRO: tarefa fora do Plano Mestre",IF(P2370=0,"Tarefa retirada do plano: não conta","OK")))))</f>
        <v/>
      </c>
    </row>
    <row r="2371">
      <c r="A2371" s="29" t="n"/>
      <c r="B2371" s="25" t="n"/>
      <c r="C2371" s="49" t="n"/>
      <c r="D2371" s="29" t="n"/>
      <c r="E2371" s="23">
        <f>IF(OR(A2371="",B2371=""),"",A2371&amp;"|"&amp;B2371)</f>
        <v/>
      </c>
      <c r="F2371" s="30">
        <f>IF(OR(E2371="",NOT(ISNUMBER(C2371))),"",E2371&amp;"|"&amp;YEAR(C2371)&amp;"-"&amp;RIGHT("0"&amp;MONTH(C2371),2)&amp;"-"&amp;RIGHT("0"&amp;DAY(C2371),2))</f>
        <v/>
      </c>
      <c r="G2371" s="26">
        <f>IF(E2371="","",IFERROR(MATCH(E2371,pl_chave,0),0))</f>
        <v/>
      </c>
      <c r="H2371" s="23">
        <f>IF(G2371="","",IF(G2371=0,"Tarefa fora do plano",INDEX(pl_tag,G2371)))</f>
        <v/>
      </c>
      <c r="I2371" s="30">
        <f>IF(N(G2371)=0,"",INDEX(pl_atividade,G2371))</f>
        <v/>
      </c>
      <c r="J2371" s="50">
        <f>IF(N(G2371)=0,"",INDEX(pl_especialidade,G2371))</f>
        <v/>
      </c>
      <c r="K2371" s="28">
        <f>IF(N(G2371)=0,"",INDEX(pl_duracao,G2371))</f>
        <v/>
      </c>
      <c r="L2371" s="39">
        <f>IF(ISNUMBER(C2371),YEAR(C2371),"")</f>
        <v/>
      </c>
      <c r="M2371" s="39">
        <f>IF(ISNUMBER(C2371),MONTH(C2371),"")</f>
        <v/>
      </c>
      <c r="N2371" s="23">
        <f>IF(L2371="","",IF(NOT(ISNUMBER(crono_ano)),"Informe o ano",IF(L2371&lt;crono_ano,"Antes do ano",IF(L2371&gt;crono_ano,"Depois do ano","No ano"))))</f>
        <v/>
      </c>
      <c r="O2371" s="39">
        <f>IF(F2371="","",IF(COUNTIF(F$7:F2371,F2371)=1,1,0))</f>
        <v/>
      </c>
      <c r="P2371" s="39">
        <f>IF(A2371&amp;B2371&amp;C2371="","",IF(AND(O2371=1,N(G2371)&gt;0),IF(INDEX(pl_ativa,MAX(1,N(G2371)))="Sim",1,0),0))</f>
        <v/>
      </c>
      <c r="Q2371" s="39">
        <f>IF(F2371="","",COUNTIFS(ex_chave_oc,F2371,ex_cancelada,"&lt;&gt;Sim"))</f>
        <v/>
      </c>
      <c r="R2371" s="51">
        <f>IF(P2371="","",IF(AND(P2371=1,N(Q2371)&gt;0),1,0))</f>
        <v/>
      </c>
      <c r="S2371" s="30">
        <f>IF(P2371="","",IF(F2371="","ERRO: data prevista ausente ou inválida",IF(O2371=0,"Duplicada: contada uma vez",IF(N(G2371)=0,"ERRO: tarefa fora do Plano Mestre",IF(P2371=0,"Tarefa retirada do plano: não conta","OK")))))</f>
        <v/>
      </c>
    </row>
    <row r="2372">
      <c r="A2372" s="29" t="n"/>
      <c r="B2372" s="25" t="n"/>
      <c r="C2372" s="49" t="n"/>
      <c r="D2372" s="29" t="n"/>
      <c r="E2372" s="23">
        <f>IF(OR(A2372="",B2372=""),"",A2372&amp;"|"&amp;B2372)</f>
        <v/>
      </c>
      <c r="F2372" s="30">
        <f>IF(OR(E2372="",NOT(ISNUMBER(C2372))),"",E2372&amp;"|"&amp;YEAR(C2372)&amp;"-"&amp;RIGHT("0"&amp;MONTH(C2372),2)&amp;"-"&amp;RIGHT("0"&amp;DAY(C2372),2))</f>
        <v/>
      </c>
      <c r="G2372" s="26">
        <f>IF(E2372="","",IFERROR(MATCH(E2372,pl_chave,0),0))</f>
        <v/>
      </c>
      <c r="H2372" s="23">
        <f>IF(G2372="","",IF(G2372=0,"Tarefa fora do plano",INDEX(pl_tag,G2372)))</f>
        <v/>
      </c>
      <c r="I2372" s="30">
        <f>IF(N(G2372)=0,"",INDEX(pl_atividade,G2372))</f>
        <v/>
      </c>
      <c r="J2372" s="50">
        <f>IF(N(G2372)=0,"",INDEX(pl_especialidade,G2372))</f>
        <v/>
      </c>
      <c r="K2372" s="28">
        <f>IF(N(G2372)=0,"",INDEX(pl_duracao,G2372))</f>
        <v/>
      </c>
      <c r="L2372" s="39">
        <f>IF(ISNUMBER(C2372),YEAR(C2372),"")</f>
        <v/>
      </c>
      <c r="M2372" s="39">
        <f>IF(ISNUMBER(C2372),MONTH(C2372),"")</f>
        <v/>
      </c>
      <c r="N2372" s="23">
        <f>IF(L2372="","",IF(NOT(ISNUMBER(crono_ano)),"Informe o ano",IF(L2372&lt;crono_ano,"Antes do ano",IF(L2372&gt;crono_ano,"Depois do ano","No ano"))))</f>
        <v/>
      </c>
      <c r="O2372" s="39">
        <f>IF(F2372="","",IF(COUNTIF(F$7:F2372,F2372)=1,1,0))</f>
        <v/>
      </c>
      <c r="P2372" s="39">
        <f>IF(A2372&amp;B2372&amp;C2372="","",IF(AND(O2372=1,N(G2372)&gt;0),IF(INDEX(pl_ativa,MAX(1,N(G2372)))="Sim",1,0),0))</f>
        <v/>
      </c>
      <c r="Q2372" s="39">
        <f>IF(F2372="","",COUNTIFS(ex_chave_oc,F2372,ex_cancelada,"&lt;&gt;Sim"))</f>
        <v/>
      </c>
      <c r="R2372" s="51">
        <f>IF(P2372="","",IF(AND(P2372=1,N(Q2372)&gt;0),1,0))</f>
        <v/>
      </c>
      <c r="S2372" s="30">
        <f>IF(P2372="","",IF(F2372="","ERRO: data prevista ausente ou inválida",IF(O2372=0,"Duplicada: contada uma vez",IF(N(G2372)=0,"ERRO: tarefa fora do Plano Mestre",IF(P2372=0,"Tarefa retirada do plano: não conta","OK")))))</f>
        <v/>
      </c>
    </row>
    <row r="2373">
      <c r="A2373" s="29" t="n"/>
      <c r="B2373" s="25" t="n"/>
      <c r="C2373" s="49" t="n"/>
      <c r="D2373" s="29" t="n"/>
      <c r="E2373" s="23">
        <f>IF(OR(A2373="",B2373=""),"",A2373&amp;"|"&amp;B2373)</f>
        <v/>
      </c>
      <c r="F2373" s="30">
        <f>IF(OR(E2373="",NOT(ISNUMBER(C2373))),"",E2373&amp;"|"&amp;YEAR(C2373)&amp;"-"&amp;RIGHT("0"&amp;MONTH(C2373),2)&amp;"-"&amp;RIGHT("0"&amp;DAY(C2373),2))</f>
        <v/>
      </c>
      <c r="G2373" s="26">
        <f>IF(E2373="","",IFERROR(MATCH(E2373,pl_chave,0),0))</f>
        <v/>
      </c>
      <c r="H2373" s="23">
        <f>IF(G2373="","",IF(G2373=0,"Tarefa fora do plano",INDEX(pl_tag,G2373)))</f>
        <v/>
      </c>
      <c r="I2373" s="30">
        <f>IF(N(G2373)=0,"",INDEX(pl_atividade,G2373))</f>
        <v/>
      </c>
      <c r="J2373" s="50">
        <f>IF(N(G2373)=0,"",INDEX(pl_especialidade,G2373))</f>
        <v/>
      </c>
      <c r="K2373" s="28">
        <f>IF(N(G2373)=0,"",INDEX(pl_duracao,G2373))</f>
        <v/>
      </c>
      <c r="L2373" s="39">
        <f>IF(ISNUMBER(C2373),YEAR(C2373),"")</f>
        <v/>
      </c>
      <c r="M2373" s="39">
        <f>IF(ISNUMBER(C2373),MONTH(C2373),"")</f>
        <v/>
      </c>
      <c r="N2373" s="23">
        <f>IF(L2373="","",IF(NOT(ISNUMBER(crono_ano)),"Informe o ano",IF(L2373&lt;crono_ano,"Antes do ano",IF(L2373&gt;crono_ano,"Depois do ano","No ano"))))</f>
        <v/>
      </c>
      <c r="O2373" s="39">
        <f>IF(F2373="","",IF(COUNTIF(F$7:F2373,F2373)=1,1,0))</f>
        <v/>
      </c>
      <c r="P2373" s="39">
        <f>IF(A2373&amp;B2373&amp;C2373="","",IF(AND(O2373=1,N(G2373)&gt;0),IF(INDEX(pl_ativa,MAX(1,N(G2373)))="Sim",1,0),0))</f>
        <v/>
      </c>
      <c r="Q2373" s="39">
        <f>IF(F2373="","",COUNTIFS(ex_chave_oc,F2373,ex_cancelada,"&lt;&gt;Sim"))</f>
        <v/>
      </c>
      <c r="R2373" s="51">
        <f>IF(P2373="","",IF(AND(P2373=1,N(Q2373)&gt;0),1,0))</f>
        <v/>
      </c>
      <c r="S2373" s="30">
        <f>IF(P2373="","",IF(F2373="","ERRO: data prevista ausente ou inválida",IF(O2373=0,"Duplicada: contada uma vez",IF(N(G2373)=0,"ERRO: tarefa fora do Plano Mestre",IF(P2373=0,"Tarefa retirada do plano: não conta","OK")))))</f>
        <v/>
      </c>
    </row>
    <row r="2374">
      <c r="A2374" s="29" t="n"/>
      <c r="B2374" s="25" t="n"/>
      <c r="C2374" s="49" t="n"/>
      <c r="D2374" s="29" t="n"/>
      <c r="E2374" s="23">
        <f>IF(OR(A2374="",B2374=""),"",A2374&amp;"|"&amp;B2374)</f>
        <v/>
      </c>
      <c r="F2374" s="30">
        <f>IF(OR(E2374="",NOT(ISNUMBER(C2374))),"",E2374&amp;"|"&amp;YEAR(C2374)&amp;"-"&amp;RIGHT("0"&amp;MONTH(C2374),2)&amp;"-"&amp;RIGHT("0"&amp;DAY(C2374),2))</f>
        <v/>
      </c>
      <c r="G2374" s="26">
        <f>IF(E2374="","",IFERROR(MATCH(E2374,pl_chave,0),0))</f>
        <v/>
      </c>
      <c r="H2374" s="23">
        <f>IF(G2374="","",IF(G2374=0,"Tarefa fora do plano",INDEX(pl_tag,G2374)))</f>
        <v/>
      </c>
      <c r="I2374" s="30">
        <f>IF(N(G2374)=0,"",INDEX(pl_atividade,G2374))</f>
        <v/>
      </c>
      <c r="J2374" s="50">
        <f>IF(N(G2374)=0,"",INDEX(pl_especialidade,G2374))</f>
        <v/>
      </c>
      <c r="K2374" s="28">
        <f>IF(N(G2374)=0,"",INDEX(pl_duracao,G2374))</f>
        <v/>
      </c>
      <c r="L2374" s="39">
        <f>IF(ISNUMBER(C2374),YEAR(C2374),"")</f>
        <v/>
      </c>
      <c r="M2374" s="39">
        <f>IF(ISNUMBER(C2374),MONTH(C2374),"")</f>
        <v/>
      </c>
      <c r="N2374" s="23">
        <f>IF(L2374="","",IF(NOT(ISNUMBER(crono_ano)),"Informe o ano",IF(L2374&lt;crono_ano,"Antes do ano",IF(L2374&gt;crono_ano,"Depois do ano","No ano"))))</f>
        <v/>
      </c>
      <c r="O2374" s="39">
        <f>IF(F2374="","",IF(COUNTIF(F$7:F2374,F2374)=1,1,0))</f>
        <v/>
      </c>
      <c r="P2374" s="39">
        <f>IF(A2374&amp;B2374&amp;C2374="","",IF(AND(O2374=1,N(G2374)&gt;0),IF(INDEX(pl_ativa,MAX(1,N(G2374)))="Sim",1,0),0))</f>
        <v/>
      </c>
      <c r="Q2374" s="39">
        <f>IF(F2374="","",COUNTIFS(ex_chave_oc,F2374,ex_cancelada,"&lt;&gt;Sim"))</f>
        <v/>
      </c>
      <c r="R2374" s="51">
        <f>IF(P2374="","",IF(AND(P2374=1,N(Q2374)&gt;0),1,0))</f>
        <v/>
      </c>
      <c r="S2374" s="30">
        <f>IF(P2374="","",IF(F2374="","ERRO: data prevista ausente ou inválida",IF(O2374=0,"Duplicada: contada uma vez",IF(N(G2374)=0,"ERRO: tarefa fora do Plano Mestre",IF(P2374=0,"Tarefa retirada do plano: não conta","OK")))))</f>
        <v/>
      </c>
    </row>
    <row r="2375">
      <c r="A2375" s="29" t="n"/>
      <c r="B2375" s="25" t="n"/>
      <c r="C2375" s="49" t="n"/>
      <c r="D2375" s="29" t="n"/>
      <c r="E2375" s="23">
        <f>IF(OR(A2375="",B2375=""),"",A2375&amp;"|"&amp;B2375)</f>
        <v/>
      </c>
      <c r="F2375" s="30">
        <f>IF(OR(E2375="",NOT(ISNUMBER(C2375))),"",E2375&amp;"|"&amp;YEAR(C2375)&amp;"-"&amp;RIGHT("0"&amp;MONTH(C2375),2)&amp;"-"&amp;RIGHT("0"&amp;DAY(C2375),2))</f>
        <v/>
      </c>
      <c r="G2375" s="26">
        <f>IF(E2375="","",IFERROR(MATCH(E2375,pl_chave,0),0))</f>
        <v/>
      </c>
      <c r="H2375" s="23">
        <f>IF(G2375="","",IF(G2375=0,"Tarefa fora do plano",INDEX(pl_tag,G2375)))</f>
        <v/>
      </c>
      <c r="I2375" s="30">
        <f>IF(N(G2375)=0,"",INDEX(pl_atividade,G2375))</f>
        <v/>
      </c>
      <c r="J2375" s="50">
        <f>IF(N(G2375)=0,"",INDEX(pl_especialidade,G2375))</f>
        <v/>
      </c>
      <c r="K2375" s="28">
        <f>IF(N(G2375)=0,"",INDEX(pl_duracao,G2375))</f>
        <v/>
      </c>
      <c r="L2375" s="39">
        <f>IF(ISNUMBER(C2375),YEAR(C2375),"")</f>
        <v/>
      </c>
      <c r="M2375" s="39">
        <f>IF(ISNUMBER(C2375),MONTH(C2375),"")</f>
        <v/>
      </c>
      <c r="N2375" s="23">
        <f>IF(L2375="","",IF(NOT(ISNUMBER(crono_ano)),"Informe o ano",IF(L2375&lt;crono_ano,"Antes do ano",IF(L2375&gt;crono_ano,"Depois do ano","No ano"))))</f>
        <v/>
      </c>
      <c r="O2375" s="39">
        <f>IF(F2375="","",IF(COUNTIF(F$7:F2375,F2375)=1,1,0))</f>
        <v/>
      </c>
      <c r="P2375" s="39">
        <f>IF(A2375&amp;B2375&amp;C2375="","",IF(AND(O2375=1,N(G2375)&gt;0),IF(INDEX(pl_ativa,MAX(1,N(G2375)))="Sim",1,0),0))</f>
        <v/>
      </c>
      <c r="Q2375" s="39">
        <f>IF(F2375="","",COUNTIFS(ex_chave_oc,F2375,ex_cancelada,"&lt;&gt;Sim"))</f>
        <v/>
      </c>
      <c r="R2375" s="51">
        <f>IF(P2375="","",IF(AND(P2375=1,N(Q2375)&gt;0),1,0))</f>
        <v/>
      </c>
      <c r="S2375" s="30">
        <f>IF(P2375="","",IF(F2375="","ERRO: data prevista ausente ou inválida",IF(O2375=0,"Duplicada: contada uma vez",IF(N(G2375)=0,"ERRO: tarefa fora do Plano Mestre",IF(P2375=0,"Tarefa retirada do plano: não conta","OK")))))</f>
        <v/>
      </c>
    </row>
    <row r="2376">
      <c r="A2376" s="29" t="n"/>
      <c r="B2376" s="25" t="n"/>
      <c r="C2376" s="49" t="n"/>
      <c r="D2376" s="29" t="n"/>
      <c r="E2376" s="23">
        <f>IF(OR(A2376="",B2376=""),"",A2376&amp;"|"&amp;B2376)</f>
        <v/>
      </c>
      <c r="F2376" s="30">
        <f>IF(OR(E2376="",NOT(ISNUMBER(C2376))),"",E2376&amp;"|"&amp;YEAR(C2376)&amp;"-"&amp;RIGHT("0"&amp;MONTH(C2376),2)&amp;"-"&amp;RIGHT("0"&amp;DAY(C2376),2))</f>
        <v/>
      </c>
      <c r="G2376" s="26">
        <f>IF(E2376="","",IFERROR(MATCH(E2376,pl_chave,0),0))</f>
        <v/>
      </c>
      <c r="H2376" s="23">
        <f>IF(G2376="","",IF(G2376=0,"Tarefa fora do plano",INDEX(pl_tag,G2376)))</f>
        <v/>
      </c>
      <c r="I2376" s="30">
        <f>IF(N(G2376)=0,"",INDEX(pl_atividade,G2376))</f>
        <v/>
      </c>
      <c r="J2376" s="50">
        <f>IF(N(G2376)=0,"",INDEX(pl_especialidade,G2376))</f>
        <v/>
      </c>
      <c r="K2376" s="28">
        <f>IF(N(G2376)=0,"",INDEX(pl_duracao,G2376))</f>
        <v/>
      </c>
      <c r="L2376" s="39">
        <f>IF(ISNUMBER(C2376),YEAR(C2376),"")</f>
        <v/>
      </c>
      <c r="M2376" s="39">
        <f>IF(ISNUMBER(C2376),MONTH(C2376),"")</f>
        <v/>
      </c>
      <c r="N2376" s="23">
        <f>IF(L2376="","",IF(NOT(ISNUMBER(crono_ano)),"Informe o ano",IF(L2376&lt;crono_ano,"Antes do ano",IF(L2376&gt;crono_ano,"Depois do ano","No ano"))))</f>
        <v/>
      </c>
      <c r="O2376" s="39">
        <f>IF(F2376="","",IF(COUNTIF(F$7:F2376,F2376)=1,1,0))</f>
        <v/>
      </c>
      <c r="P2376" s="39">
        <f>IF(A2376&amp;B2376&amp;C2376="","",IF(AND(O2376=1,N(G2376)&gt;0),IF(INDEX(pl_ativa,MAX(1,N(G2376)))="Sim",1,0),0))</f>
        <v/>
      </c>
      <c r="Q2376" s="39">
        <f>IF(F2376="","",COUNTIFS(ex_chave_oc,F2376,ex_cancelada,"&lt;&gt;Sim"))</f>
        <v/>
      </c>
      <c r="R2376" s="51">
        <f>IF(P2376="","",IF(AND(P2376=1,N(Q2376)&gt;0),1,0))</f>
        <v/>
      </c>
      <c r="S2376" s="30">
        <f>IF(P2376="","",IF(F2376="","ERRO: data prevista ausente ou inválida",IF(O2376=0,"Duplicada: contada uma vez",IF(N(G2376)=0,"ERRO: tarefa fora do Plano Mestre",IF(P2376=0,"Tarefa retirada do plano: não conta","OK")))))</f>
        <v/>
      </c>
    </row>
    <row r="2377">
      <c r="A2377" s="29" t="n"/>
      <c r="B2377" s="25" t="n"/>
      <c r="C2377" s="49" t="n"/>
      <c r="D2377" s="29" t="n"/>
      <c r="E2377" s="23">
        <f>IF(OR(A2377="",B2377=""),"",A2377&amp;"|"&amp;B2377)</f>
        <v/>
      </c>
      <c r="F2377" s="30">
        <f>IF(OR(E2377="",NOT(ISNUMBER(C2377))),"",E2377&amp;"|"&amp;YEAR(C2377)&amp;"-"&amp;RIGHT("0"&amp;MONTH(C2377),2)&amp;"-"&amp;RIGHT("0"&amp;DAY(C2377),2))</f>
        <v/>
      </c>
      <c r="G2377" s="26">
        <f>IF(E2377="","",IFERROR(MATCH(E2377,pl_chave,0),0))</f>
        <v/>
      </c>
      <c r="H2377" s="23">
        <f>IF(G2377="","",IF(G2377=0,"Tarefa fora do plano",INDEX(pl_tag,G2377)))</f>
        <v/>
      </c>
      <c r="I2377" s="30">
        <f>IF(N(G2377)=0,"",INDEX(pl_atividade,G2377))</f>
        <v/>
      </c>
      <c r="J2377" s="50">
        <f>IF(N(G2377)=0,"",INDEX(pl_especialidade,G2377))</f>
        <v/>
      </c>
      <c r="K2377" s="28">
        <f>IF(N(G2377)=0,"",INDEX(pl_duracao,G2377))</f>
        <v/>
      </c>
      <c r="L2377" s="39">
        <f>IF(ISNUMBER(C2377),YEAR(C2377),"")</f>
        <v/>
      </c>
      <c r="M2377" s="39">
        <f>IF(ISNUMBER(C2377),MONTH(C2377),"")</f>
        <v/>
      </c>
      <c r="N2377" s="23">
        <f>IF(L2377="","",IF(NOT(ISNUMBER(crono_ano)),"Informe o ano",IF(L2377&lt;crono_ano,"Antes do ano",IF(L2377&gt;crono_ano,"Depois do ano","No ano"))))</f>
        <v/>
      </c>
      <c r="O2377" s="39">
        <f>IF(F2377="","",IF(COUNTIF(F$7:F2377,F2377)=1,1,0))</f>
        <v/>
      </c>
      <c r="P2377" s="39">
        <f>IF(A2377&amp;B2377&amp;C2377="","",IF(AND(O2377=1,N(G2377)&gt;0),IF(INDEX(pl_ativa,MAX(1,N(G2377)))="Sim",1,0),0))</f>
        <v/>
      </c>
      <c r="Q2377" s="39">
        <f>IF(F2377="","",COUNTIFS(ex_chave_oc,F2377,ex_cancelada,"&lt;&gt;Sim"))</f>
        <v/>
      </c>
      <c r="R2377" s="51">
        <f>IF(P2377="","",IF(AND(P2377=1,N(Q2377)&gt;0),1,0))</f>
        <v/>
      </c>
      <c r="S2377" s="30">
        <f>IF(P2377="","",IF(F2377="","ERRO: data prevista ausente ou inválida",IF(O2377=0,"Duplicada: contada uma vez",IF(N(G2377)=0,"ERRO: tarefa fora do Plano Mestre",IF(P2377=0,"Tarefa retirada do plano: não conta","OK")))))</f>
        <v/>
      </c>
    </row>
    <row r="2378">
      <c r="A2378" s="29" t="n"/>
      <c r="B2378" s="25" t="n"/>
      <c r="C2378" s="49" t="n"/>
      <c r="D2378" s="29" t="n"/>
      <c r="E2378" s="23">
        <f>IF(OR(A2378="",B2378=""),"",A2378&amp;"|"&amp;B2378)</f>
        <v/>
      </c>
      <c r="F2378" s="30">
        <f>IF(OR(E2378="",NOT(ISNUMBER(C2378))),"",E2378&amp;"|"&amp;YEAR(C2378)&amp;"-"&amp;RIGHT("0"&amp;MONTH(C2378),2)&amp;"-"&amp;RIGHT("0"&amp;DAY(C2378),2))</f>
        <v/>
      </c>
      <c r="G2378" s="26">
        <f>IF(E2378="","",IFERROR(MATCH(E2378,pl_chave,0),0))</f>
        <v/>
      </c>
      <c r="H2378" s="23">
        <f>IF(G2378="","",IF(G2378=0,"Tarefa fora do plano",INDEX(pl_tag,G2378)))</f>
        <v/>
      </c>
      <c r="I2378" s="30">
        <f>IF(N(G2378)=0,"",INDEX(pl_atividade,G2378))</f>
        <v/>
      </c>
      <c r="J2378" s="50">
        <f>IF(N(G2378)=0,"",INDEX(pl_especialidade,G2378))</f>
        <v/>
      </c>
      <c r="K2378" s="28">
        <f>IF(N(G2378)=0,"",INDEX(pl_duracao,G2378))</f>
        <v/>
      </c>
      <c r="L2378" s="39">
        <f>IF(ISNUMBER(C2378),YEAR(C2378),"")</f>
        <v/>
      </c>
      <c r="M2378" s="39">
        <f>IF(ISNUMBER(C2378),MONTH(C2378),"")</f>
        <v/>
      </c>
      <c r="N2378" s="23">
        <f>IF(L2378="","",IF(NOT(ISNUMBER(crono_ano)),"Informe o ano",IF(L2378&lt;crono_ano,"Antes do ano",IF(L2378&gt;crono_ano,"Depois do ano","No ano"))))</f>
        <v/>
      </c>
      <c r="O2378" s="39">
        <f>IF(F2378="","",IF(COUNTIF(F$7:F2378,F2378)=1,1,0))</f>
        <v/>
      </c>
      <c r="P2378" s="39">
        <f>IF(A2378&amp;B2378&amp;C2378="","",IF(AND(O2378=1,N(G2378)&gt;0),IF(INDEX(pl_ativa,MAX(1,N(G2378)))="Sim",1,0),0))</f>
        <v/>
      </c>
      <c r="Q2378" s="39">
        <f>IF(F2378="","",COUNTIFS(ex_chave_oc,F2378,ex_cancelada,"&lt;&gt;Sim"))</f>
        <v/>
      </c>
      <c r="R2378" s="51">
        <f>IF(P2378="","",IF(AND(P2378=1,N(Q2378)&gt;0),1,0))</f>
        <v/>
      </c>
      <c r="S2378" s="30">
        <f>IF(P2378="","",IF(F2378="","ERRO: data prevista ausente ou inválida",IF(O2378=0,"Duplicada: contada uma vez",IF(N(G2378)=0,"ERRO: tarefa fora do Plano Mestre",IF(P2378=0,"Tarefa retirada do plano: não conta","OK")))))</f>
        <v/>
      </c>
    </row>
    <row r="2379">
      <c r="A2379" s="29" t="n"/>
      <c r="B2379" s="25" t="n"/>
      <c r="C2379" s="49" t="n"/>
      <c r="D2379" s="29" t="n"/>
      <c r="E2379" s="23">
        <f>IF(OR(A2379="",B2379=""),"",A2379&amp;"|"&amp;B2379)</f>
        <v/>
      </c>
      <c r="F2379" s="30">
        <f>IF(OR(E2379="",NOT(ISNUMBER(C2379))),"",E2379&amp;"|"&amp;YEAR(C2379)&amp;"-"&amp;RIGHT("0"&amp;MONTH(C2379),2)&amp;"-"&amp;RIGHT("0"&amp;DAY(C2379),2))</f>
        <v/>
      </c>
      <c r="G2379" s="26">
        <f>IF(E2379="","",IFERROR(MATCH(E2379,pl_chave,0),0))</f>
        <v/>
      </c>
      <c r="H2379" s="23">
        <f>IF(G2379="","",IF(G2379=0,"Tarefa fora do plano",INDEX(pl_tag,G2379)))</f>
        <v/>
      </c>
      <c r="I2379" s="30">
        <f>IF(N(G2379)=0,"",INDEX(pl_atividade,G2379))</f>
        <v/>
      </c>
      <c r="J2379" s="50">
        <f>IF(N(G2379)=0,"",INDEX(pl_especialidade,G2379))</f>
        <v/>
      </c>
      <c r="K2379" s="28">
        <f>IF(N(G2379)=0,"",INDEX(pl_duracao,G2379))</f>
        <v/>
      </c>
      <c r="L2379" s="39">
        <f>IF(ISNUMBER(C2379),YEAR(C2379),"")</f>
        <v/>
      </c>
      <c r="M2379" s="39">
        <f>IF(ISNUMBER(C2379),MONTH(C2379),"")</f>
        <v/>
      </c>
      <c r="N2379" s="23">
        <f>IF(L2379="","",IF(NOT(ISNUMBER(crono_ano)),"Informe o ano",IF(L2379&lt;crono_ano,"Antes do ano",IF(L2379&gt;crono_ano,"Depois do ano","No ano"))))</f>
        <v/>
      </c>
      <c r="O2379" s="39">
        <f>IF(F2379="","",IF(COUNTIF(F$7:F2379,F2379)=1,1,0))</f>
        <v/>
      </c>
      <c r="P2379" s="39">
        <f>IF(A2379&amp;B2379&amp;C2379="","",IF(AND(O2379=1,N(G2379)&gt;0),IF(INDEX(pl_ativa,MAX(1,N(G2379)))="Sim",1,0),0))</f>
        <v/>
      </c>
      <c r="Q2379" s="39">
        <f>IF(F2379="","",COUNTIFS(ex_chave_oc,F2379,ex_cancelada,"&lt;&gt;Sim"))</f>
        <v/>
      </c>
      <c r="R2379" s="51">
        <f>IF(P2379="","",IF(AND(P2379=1,N(Q2379)&gt;0),1,0))</f>
        <v/>
      </c>
      <c r="S2379" s="30">
        <f>IF(P2379="","",IF(F2379="","ERRO: data prevista ausente ou inválida",IF(O2379=0,"Duplicada: contada uma vez",IF(N(G2379)=0,"ERRO: tarefa fora do Plano Mestre",IF(P2379=0,"Tarefa retirada do plano: não conta","OK")))))</f>
        <v/>
      </c>
    </row>
    <row r="2380">
      <c r="A2380" s="29" t="n"/>
      <c r="B2380" s="25" t="n"/>
      <c r="C2380" s="49" t="n"/>
      <c r="D2380" s="29" t="n"/>
      <c r="E2380" s="23">
        <f>IF(OR(A2380="",B2380=""),"",A2380&amp;"|"&amp;B2380)</f>
        <v/>
      </c>
      <c r="F2380" s="30">
        <f>IF(OR(E2380="",NOT(ISNUMBER(C2380))),"",E2380&amp;"|"&amp;YEAR(C2380)&amp;"-"&amp;RIGHT("0"&amp;MONTH(C2380),2)&amp;"-"&amp;RIGHT("0"&amp;DAY(C2380),2))</f>
        <v/>
      </c>
      <c r="G2380" s="26">
        <f>IF(E2380="","",IFERROR(MATCH(E2380,pl_chave,0),0))</f>
        <v/>
      </c>
      <c r="H2380" s="23">
        <f>IF(G2380="","",IF(G2380=0,"Tarefa fora do plano",INDEX(pl_tag,G2380)))</f>
        <v/>
      </c>
      <c r="I2380" s="30">
        <f>IF(N(G2380)=0,"",INDEX(pl_atividade,G2380))</f>
        <v/>
      </c>
      <c r="J2380" s="50">
        <f>IF(N(G2380)=0,"",INDEX(pl_especialidade,G2380))</f>
        <v/>
      </c>
      <c r="K2380" s="28">
        <f>IF(N(G2380)=0,"",INDEX(pl_duracao,G2380))</f>
        <v/>
      </c>
      <c r="L2380" s="39">
        <f>IF(ISNUMBER(C2380),YEAR(C2380),"")</f>
        <v/>
      </c>
      <c r="M2380" s="39">
        <f>IF(ISNUMBER(C2380),MONTH(C2380),"")</f>
        <v/>
      </c>
      <c r="N2380" s="23">
        <f>IF(L2380="","",IF(NOT(ISNUMBER(crono_ano)),"Informe o ano",IF(L2380&lt;crono_ano,"Antes do ano",IF(L2380&gt;crono_ano,"Depois do ano","No ano"))))</f>
        <v/>
      </c>
      <c r="O2380" s="39">
        <f>IF(F2380="","",IF(COUNTIF(F$7:F2380,F2380)=1,1,0))</f>
        <v/>
      </c>
      <c r="P2380" s="39">
        <f>IF(A2380&amp;B2380&amp;C2380="","",IF(AND(O2380=1,N(G2380)&gt;0),IF(INDEX(pl_ativa,MAX(1,N(G2380)))="Sim",1,0),0))</f>
        <v/>
      </c>
      <c r="Q2380" s="39">
        <f>IF(F2380="","",COUNTIFS(ex_chave_oc,F2380,ex_cancelada,"&lt;&gt;Sim"))</f>
        <v/>
      </c>
      <c r="R2380" s="51">
        <f>IF(P2380="","",IF(AND(P2380=1,N(Q2380)&gt;0),1,0))</f>
        <v/>
      </c>
      <c r="S2380" s="30">
        <f>IF(P2380="","",IF(F2380="","ERRO: data prevista ausente ou inválida",IF(O2380=0,"Duplicada: contada uma vez",IF(N(G2380)=0,"ERRO: tarefa fora do Plano Mestre",IF(P2380=0,"Tarefa retirada do plano: não conta","OK")))))</f>
        <v/>
      </c>
    </row>
    <row r="2381">
      <c r="A2381" s="29" t="n"/>
      <c r="B2381" s="25" t="n"/>
      <c r="C2381" s="49" t="n"/>
      <c r="D2381" s="29" t="n"/>
      <c r="E2381" s="23">
        <f>IF(OR(A2381="",B2381=""),"",A2381&amp;"|"&amp;B2381)</f>
        <v/>
      </c>
      <c r="F2381" s="30">
        <f>IF(OR(E2381="",NOT(ISNUMBER(C2381))),"",E2381&amp;"|"&amp;YEAR(C2381)&amp;"-"&amp;RIGHT("0"&amp;MONTH(C2381),2)&amp;"-"&amp;RIGHT("0"&amp;DAY(C2381),2))</f>
        <v/>
      </c>
      <c r="G2381" s="26">
        <f>IF(E2381="","",IFERROR(MATCH(E2381,pl_chave,0),0))</f>
        <v/>
      </c>
      <c r="H2381" s="23">
        <f>IF(G2381="","",IF(G2381=0,"Tarefa fora do plano",INDEX(pl_tag,G2381)))</f>
        <v/>
      </c>
      <c r="I2381" s="30">
        <f>IF(N(G2381)=0,"",INDEX(pl_atividade,G2381))</f>
        <v/>
      </c>
      <c r="J2381" s="50">
        <f>IF(N(G2381)=0,"",INDEX(pl_especialidade,G2381))</f>
        <v/>
      </c>
      <c r="K2381" s="28">
        <f>IF(N(G2381)=0,"",INDEX(pl_duracao,G2381))</f>
        <v/>
      </c>
      <c r="L2381" s="39">
        <f>IF(ISNUMBER(C2381),YEAR(C2381),"")</f>
        <v/>
      </c>
      <c r="M2381" s="39">
        <f>IF(ISNUMBER(C2381),MONTH(C2381),"")</f>
        <v/>
      </c>
      <c r="N2381" s="23">
        <f>IF(L2381="","",IF(NOT(ISNUMBER(crono_ano)),"Informe o ano",IF(L2381&lt;crono_ano,"Antes do ano",IF(L2381&gt;crono_ano,"Depois do ano","No ano"))))</f>
        <v/>
      </c>
      <c r="O2381" s="39">
        <f>IF(F2381="","",IF(COUNTIF(F$7:F2381,F2381)=1,1,0))</f>
        <v/>
      </c>
      <c r="P2381" s="39">
        <f>IF(A2381&amp;B2381&amp;C2381="","",IF(AND(O2381=1,N(G2381)&gt;0),IF(INDEX(pl_ativa,MAX(1,N(G2381)))="Sim",1,0),0))</f>
        <v/>
      </c>
      <c r="Q2381" s="39">
        <f>IF(F2381="","",COUNTIFS(ex_chave_oc,F2381,ex_cancelada,"&lt;&gt;Sim"))</f>
        <v/>
      </c>
      <c r="R2381" s="51">
        <f>IF(P2381="","",IF(AND(P2381=1,N(Q2381)&gt;0),1,0))</f>
        <v/>
      </c>
      <c r="S2381" s="30">
        <f>IF(P2381="","",IF(F2381="","ERRO: data prevista ausente ou inválida",IF(O2381=0,"Duplicada: contada uma vez",IF(N(G2381)=0,"ERRO: tarefa fora do Plano Mestre",IF(P2381=0,"Tarefa retirada do plano: não conta","OK")))))</f>
        <v/>
      </c>
    </row>
    <row r="2382">
      <c r="A2382" s="29" t="n"/>
      <c r="B2382" s="25" t="n"/>
      <c r="C2382" s="49" t="n"/>
      <c r="D2382" s="29" t="n"/>
      <c r="E2382" s="23">
        <f>IF(OR(A2382="",B2382=""),"",A2382&amp;"|"&amp;B2382)</f>
        <v/>
      </c>
      <c r="F2382" s="30">
        <f>IF(OR(E2382="",NOT(ISNUMBER(C2382))),"",E2382&amp;"|"&amp;YEAR(C2382)&amp;"-"&amp;RIGHT("0"&amp;MONTH(C2382),2)&amp;"-"&amp;RIGHT("0"&amp;DAY(C2382),2))</f>
        <v/>
      </c>
      <c r="G2382" s="26">
        <f>IF(E2382="","",IFERROR(MATCH(E2382,pl_chave,0),0))</f>
        <v/>
      </c>
      <c r="H2382" s="23">
        <f>IF(G2382="","",IF(G2382=0,"Tarefa fora do plano",INDEX(pl_tag,G2382)))</f>
        <v/>
      </c>
      <c r="I2382" s="30">
        <f>IF(N(G2382)=0,"",INDEX(pl_atividade,G2382))</f>
        <v/>
      </c>
      <c r="J2382" s="50">
        <f>IF(N(G2382)=0,"",INDEX(pl_especialidade,G2382))</f>
        <v/>
      </c>
      <c r="K2382" s="28">
        <f>IF(N(G2382)=0,"",INDEX(pl_duracao,G2382))</f>
        <v/>
      </c>
      <c r="L2382" s="39">
        <f>IF(ISNUMBER(C2382),YEAR(C2382),"")</f>
        <v/>
      </c>
      <c r="M2382" s="39">
        <f>IF(ISNUMBER(C2382),MONTH(C2382),"")</f>
        <v/>
      </c>
      <c r="N2382" s="23">
        <f>IF(L2382="","",IF(NOT(ISNUMBER(crono_ano)),"Informe o ano",IF(L2382&lt;crono_ano,"Antes do ano",IF(L2382&gt;crono_ano,"Depois do ano","No ano"))))</f>
        <v/>
      </c>
      <c r="O2382" s="39">
        <f>IF(F2382="","",IF(COUNTIF(F$7:F2382,F2382)=1,1,0))</f>
        <v/>
      </c>
      <c r="P2382" s="39">
        <f>IF(A2382&amp;B2382&amp;C2382="","",IF(AND(O2382=1,N(G2382)&gt;0),IF(INDEX(pl_ativa,MAX(1,N(G2382)))="Sim",1,0),0))</f>
        <v/>
      </c>
      <c r="Q2382" s="39">
        <f>IF(F2382="","",COUNTIFS(ex_chave_oc,F2382,ex_cancelada,"&lt;&gt;Sim"))</f>
        <v/>
      </c>
      <c r="R2382" s="51">
        <f>IF(P2382="","",IF(AND(P2382=1,N(Q2382)&gt;0),1,0))</f>
        <v/>
      </c>
      <c r="S2382" s="30">
        <f>IF(P2382="","",IF(F2382="","ERRO: data prevista ausente ou inválida",IF(O2382=0,"Duplicada: contada uma vez",IF(N(G2382)=0,"ERRO: tarefa fora do Plano Mestre",IF(P2382=0,"Tarefa retirada do plano: não conta","OK")))))</f>
        <v/>
      </c>
    </row>
    <row r="2383">
      <c r="A2383" s="29" t="n"/>
      <c r="B2383" s="25" t="n"/>
      <c r="C2383" s="49" t="n"/>
      <c r="D2383" s="29" t="n"/>
      <c r="E2383" s="23">
        <f>IF(OR(A2383="",B2383=""),"",A2383&amp;"|"&amp;B2383)</f>
        <v/>
      </c>
      <c r="F2383" s="30">
        <f>IF(OR(E2383="",NOT(ISNUMBER(C2383))),"",E2383&amp;"|"&amp;YEAR(C2383)&amp;"-"&amp;RIGHT("0"&amp;MONTH(C2383),2)&amp;"-"&amp;RIGHT("0"&amp;DAY(C2383),2))</f>
        <v/>
      </c>
      <c r="G2383" s="26">
        <f>IF(E2383="","",IFERROR(MATCH(E2383,pl_chave,0),0))</f>
        <v/>
      </c>
      <c r="H2383" s="23">
        <f>IF(G2383="","",IF(G2383=0,"Tarefa fora do plano",INDEX(pl_tag,G2383)))</f>
        <v/>
      </c>
      <c r="I2383" s="30">
        <f>IF(N(G2383)=0,"",INDEX(pl_atividade,G2383))</f>
        <v/>
      </c>
      <c r="J2383" s="50">
        <f>IF(N(G2383)=0,"",INDEX(pl_especialidade,G2383))</f>
        <v/>
      </c>
      <c r="K2383" s="28">
        <f>IF(N(G2383)=0,"",INDEX(pl_duracao,G2383))</f>
        <v/>
      </c>
      <c r="L2383" s="39">
        <f>IF(ISNUMBER(C2383),YEAR(C2383),"")</f>
        <v/>
      </c>
      <c r="M2383" s="39">
        <f>IF(ISNUMBER(C2383),MONTH(C2383),"")</f>
        <v/>
      </c>
      <c r="N2383" s="23">
        <f>IF(L2383="","",IF(NOT(ISNUMBER(crono_ano)),"Informe o ano",IF(L2383&lt;crono_ano,"Antes do ano",IF(L2383&gt;crono_ano,"Depois do ano","No ano"))))</f>
        <v/>
      </c>
      <c r="O2383" s="39">
        <f>IF(F2383="","",IF(COUNTIF(F$7:F2383,F2383)=1,1,0))</f>
        <v/>
      </c>
      <c r="P2383" s="39">
        <f>IF(A2383&amp;B2383&amp;C2383="","",IF(AND(O2383=1,N(G2383)&gt;0),IF(INDEX(pl_ativa,MAX(1,N(G2383)))="Sim",1,0),0))</f>
        <v/>
      </c>
      <c r="Q2383" s="39">
        <f>IF(F2383="","",COUNTIFS(ex_chave_oc,F2383,ex_cancelada,"&lt;&gt;Sim"))</f>
        <v/>
      </c>
      <c r="R2383" s="51">
        <f>IF(P2383="","",IF(AND(P2383=1,N(Q2383)&gt;0),1,0))</f>
        <v/>
      </c>
      <c r="S2383" s="30">
        <f>IF(P2383="","",IF(F2383="","ERRO: data prevista ausente ou inválida",IF(O2383=0,"Duplicada: contada uma vez",IF(N(G2383)=0,"ERRO: tarefa fora do Plano Mestre",IF(P2383=0,"Tarefa retirada do plano: não conta","OK")))))</f>
        <v/>
      </c>
    </row>
    <row r="2384">
      <c r="A2384" s="29" t="n"/>
      <c r="B2384" s="25" t="n"/>
      <c r="C2384" s="49" t="n"/>
      <c r="D2384" s="29" t="n"/>
      <c r="E2384" s="23">
        <f>IF(OR(A2384="",B2384=""),"",A2384&amp;"|"&amp;B2384)</f>
        <v/>
      </c>
      <c r="F2384" s="30">
        <f>IF(OR(E2384="",NOT(ISNUMBER(C2384))),"",E2384&amp;"|"&amp;YEAR(C2384)&amp;"-"&amp;RIGHT("0"&amp;MONTH(C2384),2)&amp;"-"&amp;RIGHT("0"&amp;DAY(C2384),2))</f>
        <v/>
      </c>
      <c r="G2384" s="26">
        <f>IF(E2384="","",IFERROR(MATCH(E2384,pl_chave,0),0))</f>
        <v/>
      </c>
      <c r="H2384" s="23">
        <f>IF(G2384="","",IF(G2384=0,"Tarefa fora do plano",INDEX(pl_tag,G2384)))</f>
        <v/>
      </c>
      <c r="I2384" s="30">
        <f>IF(N(G2384)=0,"",INDEX(pl_atividade,G2384))</f>
        <v/>
      </c>
      <c r="J2384" s="50">
        <f>IF(N(G2384)=0,"",INDEX(pl_especialidade,G2384))</f>
        <v/>
      </c>
      <c r="K2384" s="28">
        <f>IF(N(G2384)=0,"",INDEX(pl_duracao,G2384))</f>
        <v/>
      </c>
      <c r="L2384" s="39">
        <f>IF(ISNUMBER(C2384),YEAR(C2384),"")</f>
        <v/>
      </c>
      <c r="M2384" s="39">
        <f>IF(ISNUMBER(C2384),MONTH(C2384),"")</f>
        <v/>
      </c>
      <c r="N2384" s="23">
        <f>IF(L2384="","",IF(NOT(ISNUMBER(crono_ano)),"Informe o ano",IF(L2384&lt;crono_ano,"Antes do ano",IF(L2384&gt;crono_ano,"Depois do ano","No ano"))))</f>
        <v/>
      </c>
      <c r="O2384" s="39">
        <f>IF(F2384="","",IF(COUNTIF(F$7:F2384,F2384)=1,1,0))</f>
        <v/>
      </c>
      <c r="P2384" s="39">
        <f>IF(A2384&amp;B2384&amp;C2384="","",IF(AND(O2384=1,N(G2384)&gt;0),IF(INDEX(pl_ativa,MAX(1,N(G2384)))="Sim",1,0),0))</f>
        <v/>
      </c>
      <c r="Q2384" s="39">
        <f>IF(F2384="","",COUNTIFS(ex_chave_oc,F2384,ex_cancelada,"&lt;&gt;Sim"))</f>
        <v/>
      </c>
      <c r="R2384" s="51">
        <f>IF(P2384="","",IF(AND(P2384=1,N(Q2384)&gt;0),1,0))</f>
        <v/>
      </c>
      <c r="S2384" s="30">
        <f>IF(P2384="","",IF(F2384="","ERRO: data prevista ausente ou inválida",IF(O2384=0,"Duplicada: contada uma vez",IF(N(G2384)=0,"ERRO: tarefa fora do Plano Mestre",IF(P2384=0,"Tarefa retirada do plano: não conta","OK")))))</f>
        <v/>
      </c>
    </row>
    <row r="2385">
      <c r="A2385" s="29" t="n"/>
      <c r="B2385" s="25" t="n"/>
      <c r="C2385" s="49" t="n"/>
      <c r="D2385" s="29" t="n"/>
      <c r="E2385" s="23">
        <f>IF(OR(A2385="",B2385=""),"",A2385&amp;"|"&amp;B2385)</f>
        <v/>
      </c>
      <c r="F2385" s="30">
        <f>IF(OR(E2385="",NOT(ISNUMBER(C2385))),"",E2385&amp;"|"&amp;YEAR(C2385)&amp;"-"&amp;RIGHT("0"&amp;MONTH(C2385),2)&amp;"-"&amp;RIGHT("0"&amp;DAY(C2385),2))</f>
        <v/>
      </c>
      <c r="G2385" s="26">
        <f>IF(E2385="","",IFERROR(MATCH(E2385,pl_chave,0),0))</f>
        <v/>
      </c>
      <c r="H2385" s="23">
        <f>IF(G2385="","",IF(G2385=0,"Tarefa fora do plano",INDEX(pl_tag,G2385)))</f>
        <v/>
      </c>
      <c r="I2385" s="30">
        <f>IF(N(G2385)=0,"",INDEX(pl_atividade,G2385))</f>
        <v/>
      </c>
      <c r="J2385" s="50">
        <f>IF(N(G2385)=0,"",INDEX(pl_especialidade,G2385))</f>
        <v/>
      </c>
      <c r="K2385" s="28">
        <f>IF(N(G2385)=0,"",INDEX(pl_duracao,G2385))</f>
        <v/>
      </c>
      <c r="L2385" s="39">
        <f>IF(ISNUMBER(C2385),YEAR(C2385),"")</f>
        <v/>
      </c>
      <c r="M2385" s="39">
        <f>IF(ISNUMBER(C2385),MONTH(C2385),"")</f>
        <v/>
      </c>
      <c r="N2385" s="23">
        <f>IF(L2385="","",IF(NOT(ISNUMBER(crono_ano)),"Informe o ano",IF(L2385&lt;crono_ano,"Antes do ano",IF(L2385&gt;crono_ano,"Depois do ano","No ano"))))</f>
        <v/>
      </c>
      <c r="O2385" s="39">
        <f>IF(F2385="","",IF(COUNTIF(F$7:F2385,F2385)=1,1,0))</f>
        <v/>
      </c>
      <c r="P2385" s="39">
        <f>IF(A2385&amp;B2385&amp;C2385="","",IF(AND(O2385=1,N(G2385)&gt;0),IF(INDEX(pl_ativa,MAX(1,N(G2385)))="Sim",1,0),0))</f>
        <v/>
      </c>
      <c r="Q2385" s="39">
        <f>IF(F2385="","",COUNTIFS(ex_chave_oc,F2385,ex_cancelada,"&lt;&gt;Sim"))</f>
        <v/>
      </c>
      <c r="R2385" s="51">
        <f>IF(P2385="","",IF(AND(P2385=1,N(Q2385)&gt;0),1,0))</f>
        <v/>
      </c>
      <c r="S2385" s="30">
        <f>IF(P2385="","",IF(F2385="","ERRO: data prevista ausente ou inválida",IF(O2385=0,"Duplicada: contada uma vez",IF(N(G2385)=0,"ERRO: tarefa fora do Plano Mestre",IF(P2385=0,"Tarefa retirada do plano: não conta","OK")))))</f>
        <v/>
      </c>
    </row>
    <row r="2386">
      <c r="A2386" s="29" t="n"/>
      <c r="B2386" s="25" t="n"/>
      <c r="C2386" s="49" t="n"/>
      <c r="D2386" s="29" t="n"/>
      <c r="E2386" s="23">
        <f>IF(OR(A2386="",B2386=""),"",A2386&amp;"|"&amp;B2386)</f>
        <v/>
      </c>
      <c r="F2386" s="30">
        <f>IF(OR(E2386="",NOT(ISNUMBER(C2386))),"",E2386&amp;"|"&amp;YEAR(C2386)&amp;"-"&amp;RIGHT("0"&amp;MONTH(C2386),2)&amp;"-"&amp;RIGHT("0"&amp;DAY(C2386),2))</f>
        <v/>
      </c>
      <c r="G2386" s="26">
        <f>IF(E2386="","",IFERROR(MATCH(E2386,pl_chave,0),0))</f>
        <v/>
      </c>
      <c r="H2386" s="23">
        <f>IF(G2386="","",IF(G2386=0,"Tarefa fora do plano",INDEX(pl_tag,G2386)))</f>
        <v/>
      </c>
      <c r="I2386" s="30">
        <f>IF(N(G2386)=0,"",INDEX(pl_atividade,G2386))</f>
        <v/>
      </c>
      <c r="J2386" s="50">
        <f>IF(N(G2386)=0,"",INDEX(pl_especialidade,G2386))</f>
        <v/>
      </c>
      <c r="K2386" s="28">
        <f>IF(N(G2386)=0,"",INDEX(pl_duracao,G2386))</f>
        <v/>
      </c>
      <c r="L2386" s="39">
        <f>IF(ISNUMBER(C2386),YEAR(C2386),"")</f>
        <v/>
      </c>
      <c r="M2386" s="39">
        <f>IF(ISNUMBER(C2386),MONTH(C2386),"")</f>
        <v/>
      </c>
      <c r="N2386" s="23">
        <f>IF(L2386="","",IF(NOT(ISNUMBER(crono_ano)),"Informe o ano",IF(L2386&lt;crono_ano,"Antes do ano",IF(L2386&gt;crono_ano,"Depois do ano","No ano"))))</f>
        <v/>
      </c>
      <c r="O2386" s="39">
        <f>IF(F2386="","",IF(COUNTIF(F$7:F2386,F2386)=1,1,0))</f>
        <v/>
      </c>
      <c r="P2386" s="39">
        <f>IF(A2386&amp;B2386&amp;C2386="","",IF(AND(O2386=1,N(G2386)&gt;0),IF(INDEX(pl_ativa,MAX(1,N(G2386)))="Sim",1,0),0))</f>
        <v/>
      </c>
      <c r="Q2386" s="39">
        <f>IF(F2386="","",COUNTIFS(ex_chave_oc,F2386,ex_cancelada,"&lt;&gt;Sim"))</f>
        <v/>
      </c>
      <c r="R2386" s="51">
        <f>IF(P2386="","",IF(AND(P2386=1,N(Q2386)&gt;0),1,0))</f>
        <v/>
      </c>
      <c r="S2386" s="30">
        <f>IF(P2386="","",IF(F2386="","ERRO: data prevista ausente ou inválida",IF(O2386=0,"Duplicada: contada uma vez",IF(N(G2386)=0,"ERRO: tarefa fora do Plano Mestre",IF(P2386=0,"Tarefa retirada do plano: não conta","OK")))))</f>
        <v/>
      </c>
    </row>
    <row r="2387">
      <c r="A2387" s="29" t="n"/>
      <c r="B2387" s="25" t="n"/>
      <c r="C2387" s="49" t="n"/>
      <c r="D2387" s="29" t="n"/>
      <c r="E2387" s="23">
        <f>IF(OR(A2387="",B2387=""),"",A2387&amp;"|"&amp;B2387)</f>
        <v/>
      </c>
      <c r="F2387" s="30">
        <f>IF(OR(E2387="",NOT(ISNUMBER(C2387))),"",E2387&amp;"|"&amp;YEAR(C2387)&amp;"-"&amp;RIGHT("0"&amp;MONTH(C2387),2)&amp;"-"&amp;RIGHT("0"&amp;DAY(C2387),2))</f>
        <v/>
      </c>
      <c r="G2387" s="26">
        <f>IF(E2387="","",IFERROR(MATCH(E2387,pl_chave,0),0))</f>
        <v/>
      </c>
      <c r="H2387" s="23">
        <f>IF(G2387="","",IF(G2387=0,"Tarefa fora do plano",INDEX(pl_tag,G2387)))</f>
        <v/>
      </c>
      <c r="I2387" s="30">
        <f>IF(N(G2387)=0,"",INDEX(pl_atividade,G2387))</f>
        <v/>
      </c>
      <c r="J2387" s="50">
        <f>IF(N(G2387)=0,"",INDEX(pl_especialidade,G2387))</f>
        <v/>
      </c>
      <c r="K2387" s="28">
        <f>IF(N(G2387)=0,"",INDEX(pl_duracao,G2387))</f>
        <v/>
      </c>
      <c r="L2387" s="39">
        <f>IF(ISNUMBER(C2387),YEAR(C2387),"")</f>
        <v/>
      </c>
      <c r="M2387" s="39">
        <f>IF(ISNUMBER(C2387),MONTH(C2387),"")</f>
        <v/>
      </c>
      <c r="N2387" s="23">
        <f>IF(L2387="","",IF(NOT(ISNUMBER(crono_ano)),"Informe o ano",IF(L2387&lt;crono_ano,"Antes do ano",IF(L2387&gt;crono_ano,"Depois do ano","No ano"))))</f>
        <v/>
      </c>
      <c r="O2387" s="39">
        <f>IF(F2387="","",IF(COUNTIF(F$7:F2387,F2387)=1,1,0))</f>
        <v/>
      </c>
      <c r="P2387" s="39">
        <f>IF(A2387&amp;B2387&amp;C2387="","",IF(AND(O2387=1,N(G2387)&gt;0),IF(INDEX(pl_ativa,MAX(1,N(G2387)))="Sim",1,0),0))</f>
        <v/>
      </c>
      <c r="Q2387" s="39">
        <f>IF(F2387="","",COUNTIFS(ex_chave_oc,F2387,ex_cancelada,"&lt;&gt;Sim"))</f>
        <v/>
      </c>
      <c r="R2387" s="51">
        <f>IF(P2387="","",IF(AND(P2387=1,N(Q2387)&gt;0),1,0))</f>
        <v/>
      </c>
      <c r="S2387" s="30">
        <f>IF(P2387="","",IF(F2387="","ERRO: data prevista ausente ou inválida",IF(O2387=0,"Duplicada: contada uma vez",IF(N(G2387)=0,"ERRO: tarefa fora do Plano Mestre",IF(P2387=0,"Tarefa retirada do plano: não conta","OK")))))</f>
        <v/>
      </c>
    </row>
    <row r="2388">
      <c r="A2388" s="29" t="n"/>
      <c r="B2388" s="25" t="n"/>
      <c r="C2388" s="49" t="n"/>
      <c r="D2388" s="29" t="n"/>
      <c r="E2388" s="23">
        <f>IF(OR(A2388="",B2388=""),"",A2388&amp;"|"&amp;B2388)</f>
        <v/>
      </c>
      <c r="F2388" s="30">
        <f>IF(OR(E2388="",NOT(ISNUMBER(C2388))),"",E2388&amp;"|"&amp;YEAR(C2388)&amp;"-"&amp;RIGHT("0"&amp;MONTH(C2388),2)&amp;"-"&amp;RIGHT("0"&amp;DAY(C2388),2))</f>
        <v/>
      </c>
      <c r="G2388" s="26">
        <f>IF(E2388="","",IFERROR(MATCH(E2388,pl_chave,0),0))</f>
        <v/>
      </c>
      <c r="H2388" s="23">
        <f>IF(G2388="","",IF(G2388=0,"Tarefa fora do plano",INDEX(pl_tag,G2388)))</f>
        <v/>
      </c>
      <c r="I2388" s="30">
        <f>IF(N(G2388)=0,"",INDEX(pl_atividade,G2388))</f>
        <v/>
      </c>
      <c r="J2388" s="50">
        <f>IF(N(G2388)=0,"",INDEX(pl_especialidade,G2388))</f>
        <v/>
      </c>
      <c r="K2388" s="28">
        <f>IF(N(G2388)=0,"",INDEX(pl_duracao,G2388))</f>
        <v/>
      </c>
      <c r="L2388" s="39">
        <f>IF(ISNUMBER(C2388),YEAR(C2388),"")</f>
        <v/>
      </c>
      <c r="M2388" s="39">
        <f>IF(ISNUMBER(C2388),MONTH(C2388),"")</f>
        <v/>
      </c>
      <c r="N2388" s="23">
        <f>IF(L2388="","",IF(NOT(ISNUMBER(crono_ano)),"Informe o ano",IF(L2388&lt;crono_ano,"Antes do ano",IF(L2388&gt;crono_ano,"Depois do ano","No ano"))))</f>
        <v/>
      </c>
      <c r="O2388" s="39">
        <f>IF(F2388="","",IF(COUNTIF(F$7:F2388,F2388)=1,1,0))</f>
        <v/>
      </c>
      <c r="P2388" s="39">
        <f>IF(A2388&amp;B2388&amp;C2388="","",IF(AND(O2388=1,N(G2388)&gt;0),IF(INDEX(pl_ativa,MAX(1,N(G2388)))="Sim",1,0),0))</f>
        <v/>
      </c>
      <c r="Q2388" s="39">
        <f>IF(F2388="","",COUNTIFS(ex_chave_oc,F2388,ex_cancelada,"&lt;&gt;Sim"))</f>
        <v/>
      </c>
      <c r="R2388" s="51">
        <f>IF(P2388="","",IF(AND(P2388=1,N(Q2388)&gt;0),1,0))</f>
        <v/>
      </c>
      <c r="S2388" s="30">
        <f>IF(P2388="","",IF(F2388="","ERRO: data prevista ausente ou inválida",IF(O2388=0,"Duplicada: contada uma vez",IF(N(G2388)=0,"ERRO: tarefa fora do Plano Mestre",IF(P2388=0,"Tarefa retirada do plano: não conta","OK")))))</f>
        <v/>
      </c>
    </row>
    <row r="2389">
      <c r="A2389" s="29" t="n"/>
      <c r="B2389" s="25" t="n"/>
      <c r="C2389" s="49" t="n"/>
      <c r="D2389" s="29" t="n"/>
      <c r="E2389" s="23">
        <f>IF(OR(A2389="",B2389=""),"",A2389&amp;"|"&amp;B2389)</f>
        <v/>
      </c>
      <c r="F2389" s="30">
        <f>IF(OR(E2389="",NOT(ISNUMBER(C2389))),"",E2389&amp;"|"&amp;YEAR(C2389)&amp;"-"&amp;RIGHT("0"&amp;MONTH(C2389),2)&amp;"-"&amp;RIGHT("0"&amp;DAY(C2389),2))</f>
        <v/>
      </c>
      <c r="G2389" s="26">
        <f>IF(E2389="","",IFERROR(MATCH(E2389,pl_chave,0),0))</f>
        <v/>
      </c>
      <c r="H2389" s="23">
        <f>IF(G2389="","",IF(G2389=0,"Tarefa fora do plano",INDEX(pl_tag,G2389)))</f>
        <v/>
      </c>
      <c r="I2389" s="30">
        <f>IF(N(G2389)=0,"",INDEX(pl_atividade,G2389))</f>
        <v/>
      </c>
      <c r="J2389" s="50">
        <f>IF(N(G2389)=0,"",INDEX(pl_especialidade,G2389))</f>
        <v/>
      </c>
      <c r="K2389" s="28">
        <f>IF(N(G2389)=0,"",INDEX(pl_duracao,G2389))</f>
        <v/>
      </c>
      <c r="L2389" s="39">
        <f>IF(ISNUMBER(C2389),YEAR(C2389),"")</f>
        <v/>
      </c>
      <c r="M2389" s="39">
        <f>IF(ISNUMBER(C2389),MONTH(C2389),"")</f>
        <v/>
      </c>
      <c r="N2389" s="23">
        <f>IF(L2389="","",IF(NOT(ISNUMBER(crono_ano)),"Informe o ano",IF(L2389&lt;crono_ano,"Antes do ano",IF(L2389&gt;crono_ano,"Depois do ano","No ano"))))</f>
        <v/>
      </c>
      <c r="O2389" s="39">
        <f>IF(F2389="","",IF(COUNTIF(F$7:F2389,F2389)=1,1,0))</f>
        <v/>
      </c>
      <c r="P2389" s="39">
        <f>IF(A2389&amp;B2389&amp;C2389="","",IF(AND(O2389=1,N(G2389)&gt;0),IF(INDEX(pl_ativa,MAX(1,N(G2389)))="Sim",1,0),0))</f>
        <v/>
      </c>
      <c r="Q2389" s="39">
        <f>IF(F2389="","",COUNTIFS(ex_chave_oc,F2389,ex_cancelada,"&lt;&gt;Sim"))</f>
        <v/>
      </c>
      <c r="R2389" s="51">
        <f>IF(P2389="","",IF(AND(P2389=1,N(Q2389)&gt;0),1,0))</f>
        <v/>
      </c>
      <c r="S2389" s="30">
        <f>IF(P2389="","",IF(F2389="","ERRO: data prevista ausente ou inválida",IF(O2389=0,"Duplicada: contada uma vez",IF(N(G2389)=0,"ERRO: tarefa fora do Plano Mestre",IF(P2389=0,"Tarefa retirada do plano: não conta","OK")))))</f>
        <v/>
      </c>
    </row>
    <row r="2390">
      <c r="A2390" s="29" t="n"/>
      <c r="B2390" s="25" t="n"/>
      <c r="C2390" s="49" t="n"/>
      <c r="D2390" s="29" t="n"/>
      <c r="E2390" s="23">
        <f>IF(OR(A2390="",B2390=""),"",A2390&amp;"|"&amp;B2390)</f>
        <v/>
      </c>
      <c r="F2390" s="30">
        <f>IF(OR(E2390="",NOT(ISNUMBER(C2390))),"",E2390&amp;"|"&amp;YEAR(C2390)&amp;"-"&amp;RIGHT("0"&amp;MONTH(C2390),2)&amp;"-"&amp;RIGHT("0"&amp;DAY(C2390),2))</f>
        <v/>
      </c>
      <c r="G2390" s="26">
        <f>IF(E2390="","",IFERROR(MATCH(E2390,pl_chave,0),0))</f>
        <v/>
      </c>
      <c r="H2390" s="23">
        <f>IF(G2390="","",IF(G2390=0,"Tarefa fora do plano",INDEX(pl_tag,G2390)))</f>
        <v/>
      </c>
      <c r="I2390" s="30">
        <f>IF(N(G2390)=0,"",INDEX(pl_atividade,G2390))</f>
        <v/>
      </c>
      <c r="J2390" s="50">
        <f>IF(N(G2390)=0,"",INDEX(pl_especialidade,G2390))</f>
        <v/>
      </c>
      <c r="K2390" s="28">
        <f>IF(N(G2390)=0,"",INDEX(pl_duracao,G2390))</f>
        <v/>
      </c>
      <c r="L2390" s="39">
        <f>IF(ISNUMBER(C2390),YEAR(C2390),"")</f>
        <v/>
      </c>
      <c r="M2390" s="39">
        <f>IF(ISNUMBER(C2390),MONTH(C2390),"")</f>
        <v/>
      </c>
      <c r="N2390" s="23">
        <f>IF(L2390="","",IF(NOT(ISNUMBER(crono_ano)),"Informe o ano",IF(L2390&lt;crono_ano,"Antes do ano",IF(L2390&gt;crono_ano,"Depois do ano","No ano"))))</f>
        <v/>
      </c>
      <c r="O2390" s="39">
        <f>IF(F2390="","",IF(COUNTIF(F$7:F2390,F2390)=1,1,0))</f>
        <v/>
      </c>
      <c r="P2390" s="39">
        <f>IF(A2390&amp;B2390&amp;C2390="","",IF(AND(O2390=1,N(G2390)&gt;0),IF(INDEX(pl_ativa,MAX(1,N(G2390)))="Sim",1,0),0))</f>
        <v/>
      </c>
      <c r="Q2390" s="39">
        <f>IF(F2390="","",COUNTIFS(ex_chave_oc,F2390,ex_cancelada,"&lt;&gt;Sim"))</f>
        <v/>
      </c>
      <c r="R2390" s="51">
        <f>IF(P2390="","",IF(AND(P2390=1,N(Q2390)&gt;0),1,0))</f>
        <v/>
      </c>
      <c r="S2390" s="30">
        <f>IF(P2390="","",IF(F2390="","ERRO: data prevista ausente ou inválida",IF(O2390=0,"Duplicada: contada uma vez",IF(N(G2390)=0,"ERRO: tarefa fora do Plano Mestre",IF(P2390=0,"Tarefa retirada do plano: não conta","OK")))))</f>
        <v/>
      </c>
    </row>
    <row r="2391">
      <c r="A2391" s="29" t="n"/>
      <c r="B2391" s="25" t="n"/>
      <c r="C2391" s="49" t="n"/>
      <c r="D2391" s="29" t="n"/>
      <c r="E2391" s="23">
        <f>IF(OR(A2391="",B2391=""),"",A2391&amp;"|"&amp;B2391)</f>
        <v/>
      </c>
      <c r="F2391" s="30">
        <f>IF(OR(E2391="",NOT(ISNUMBER(C2391))),"",E2391&amp;"|"&amp;YEAR(C2391)&amp;"-"&amp;RIGHT("0"&amp;MONTH(C2391),2)&amp;"-"&amp;RIGHT("0"&amp;DAY(C2391),2))</f>
        <v/>
      </c>
      <c r="G2391" s="26">
        <f>IF(E2391="","",IFERROR(MATCH(E2391,pl_chave,0),0))</f>
        <v/>
      </c>
      <c r="H2391" s="23">
        <f>IF(G2391="","",IF(G2391=0,"Tarefa fora do plano",INDEX(pl_tag,G2391)))</f>
        <v/>
      </c>
      <c r="I2391" s="30">
        <f>IF(N(G2391)=0,"",INDEX(pl_atividade,G2391))</f>
        <v/>
      </c>
      <c r="J2391" s="50">
        <f>IF(N(G2391)=0,"",INDEX(pl_especialidade,G2391))</f>
        <v/>
      </c>
      <c r="K2391" s="28">
        <f>IF(N(G2391)=0,"",INDEX(pl_duracao,G2391))</f>
        <v/>
      </c>
      <c r="L2391" s="39">
        <f>IF(ISNUMBER(C2391),YEAR(C2391),"")</f>
        <v/>
      </c>
      <c r="M2391" s="39">
        <f>IF(ISNUMBER(C2391),MONTH(C2391),"")</f>
        <v/>
      </c>
      <c r="N2391" s="23">
        <f>IF(L2391="","",IF(NOT(ISNUMBER(crono_ano)),"Informe o ano",IF(L2391&lt;crono_ano,"Antes do ano",IF(L2391&gt;crono_ano,"Depois do ano","No ano"))))</f>
        <v/>
      </c>
      <c r="O2391" s="39">
        <f>IF(F2391="","",IF(COUNTIF(F$7:F2391,F2391)=1,1,0))</f>
        <v/>
      </c>
      <c r="P2391" s="39">
        <f>IF(A2391&amp;B2391&amp;C2391="","",IF(AND(O2391=1,N(G2391)&gt;0),IF(INDEX(pl_ativa,MAX(1,N(G2391)))="Sim",1,0),0))</f>
        <v/>
      </c>
      <c r="Q2391" s="39">
        <f>IF(F2391="","",COUNTIFS(ex_chave_oc,F2391,ex_cancelada,"&lt;&gt;Sim"))</f>
        <v/>
      </c>
      <c r="R2391" s="51">
        <f>IF(P2391="","",IF(AND(P2391=1,N(Q2391)&gt;0),1,0))</f>
        <v/>
      </c>
      <c r="S2391" s="30">
        <f>IF(P2391="","",IF(F2391="","ERRO: data prevista ausente ou inválida",IF(O2391=0,"Duplicada: contada uma vez",IF(N(G2391)=0,"ERRO: tarefa fora do Plano Mestre",IF(P2391=0,"Tarefa retirada do plano: não conta","OK")))))</f>
        <v/>
      </c>
    </row>
    <row r="2392">
      <c r="A2392" s="29" t="n"/>
      <c r="B2392" s="25" t="n"/>
      <c r="C2392" s="49" t="n"/>
      <c r="D2392" s="29" t="n"/>
      <c r="E2392" s="23">
        <f>IF(OR(A2392="",B2392=""),"",A2392&amp;"|"&amp;B2392)</f>
        <v/>
      </c>
      <c r="F2392" s="30">
        <f>IF(OR(E2392="",NOT(ISNUMBER(C2392))),"",E2392&amp;"|"&amp;YEAR(C2392)&amp;"-"&amp;RIGHT("0"&amp;MONTH(C2392),2)&amp;"-"&amp;RIGHT("0"&amp;DAY(C2392),2))</f>
        <v/>
      </c>
      <c r="G2392" s="26">
        <f>IF(E2392="","",IFERROR(MATCH(E2392,pl_chave,0),0))</f>
        <v/>
      </c>
      <c r="H2392" s="23">
        <f>IF(G2392="","",IF(G2392=0,"Tarefa fora do plano",INDEX(pl_tag,G2392)))</f>
        <v/>
      </c>
      <c r="I2392" s="30">
        <f>IF(N(G2392)=0,"",INDEX(pl_atividade,G2392))</f>
        <v/>
      </c>
      <c r="J2392" s="50">
        <f>IF(N(G2392)=0,"",INDEX(pl_especialidade,G2392))</f>
        <v/>
      </c>
      <c r="K2392" s="28">
        <f>IF(N(G2392)=0,"",INDEX(pl_duracao,G2392))</f>
        <v/>
      </c>
      <c r="L2392" s="39">
        <f>IF(ISNUMBER(C2392),YEAR(C2392),"")</f>
        <v/>
      </c>
      <c r="M2392" s="39">
        <f>IF(ISNUMBER(C2392),MONTH(C2392),"")</f>
        <v/>
      </c>
      <c r="N2392" s="23">
        <f>IF(L2392="","",IF(NOT(ISNUMBER(crono_ano)),"Informe o ano",IF(L2392&lt;crono_ano,"Antes do ano",IF(L2392&gt;crono_ano,"Depois do ano","No ano"))))</f>
        <v/>
      </c>
      <c r="O2392" s="39">
        <f>IF(F2392="","",IF(COUNTIF(F$7:F2392,F2392)=1,1,0))</f>
        <v/>
      </c>
      <c r="P2392" s="39">
        <f>IF(A2392&amp;B2392&amp;C2392="","",IF(AND(O2392=1,N(G2392)&gt;0),IF(INDEX(pl_ativa,MAX(1,N(G2392)))="Sim",1,0),0))</f>
        <v/>
      </c>
      <c r="Q2392" s="39">
        <f>IF(F2392="","",COUNTIFS(ex_chave_oc,F2392,ex_cancelada,"&lt;&gt;Sim"))</f>
        <v/>
      </c>
      <c r="R2392" s="51">
        <f>IF(P2392="","",IF(AND(P2392=1,N(Q2392)&gt;0),1,0))</f>
        <v/>
      </c>
      <c r="S2392" s="30">
        <f>IF(P2392="","",IF(F2392="","ERRO: data prevista ausente ou inválida",IF(O2392=0,"Duplicada: contada uma vez",IF(N(G2392)=0,"ERRO: tarefa fora do Plano Mestre",IF(P2392=0,"Tarefa retirada do plano: não conta","OK")))))</f>
        <v/>
      </c>
    </row>
    <row r="2393">
      <c r="A2393" s="29" t="n"/>
      <c r="B2393" s="25" t="n"/>
      <c r="C2393" s="49" t="n"/>
      <c r="D2393" s="29" t="n"/>
      <c r="E2393" s="23">
        <f>IF(OR(A2393="",B2393=""),"",A2393&amp;"|"&amp;B2393)</f>
        <v/>
      </c>
      <c r="F2393" s="30">
        <f>IF(OR(E2393="",NOT(ISNUMBER(C2393))),"",E2393&amp;"|"&amp;YEAR(C2393)&amp;"-"&amp;RIGHT("0"&amp;MONTH(C2393),2)&amp;"-"&amp;RIGHT("0"&amp;DAY(C2393),2))</f>
        <v/>
      </c>
      <c r="G2393" s="26">
        <f>IF(E2393="","",IFERROR(MATCH(E2393,pl_chave,0),0))</f>
        <v/>
      </c>
      <c r="H2393" s="23">
        <f>IF(G2393="","",IF(G2393=0,"Tarefa fora do plano",INDEX(pl_tag,G2393)))</f>
        <v/>
      </c>
      <c r="I2393" s="30">
        <f>IF(N(G2393)=0,"",INDEX(pl_atividade,G2393))</f>
        <v/>
      </c>
      <c r="J2393" s="50">
        <f>IF(N(G2393)=0,"",INDEX(pl_especialidade,G2393))</f>
        <v/>
      </c>
      <c r="K2393" s="28">
        <f>IF(N(G2393)=0,"",INDEX(pl_duracao,G2393))</f>
        <v/>
      </c>
      <c r="L2393" s="39">
        <f>IF(ISNUMBER(C2393),YEAR(C2393),"")</f>
        <v/>
      </c>
      <c r="M2393" s="39">
        <f>IF(ISNUMBER(C2393),MONTH(C2393),"")</f>
        <v/>
      </c>
      <c r="N2393" s="23">
        <f>IF(L2393="","",IF(NOT(ISNUMBER(crono_ano)),"Informe o ano",IF(L2393&lt;crono_ano,"Antes do ano",IF(L2393&gt;crono_ano,"Depois do ano","No ano"))))</f>
        <v/>
      </c>
      <c r="O2393" s="39">
        <f>IF(F2393="","",IF(COUNTIF(F$7:F2393,F2393)=1,1,0))</f>
        <v/>
      </c>
      <c r="P2393" s="39">
        <f>IF(A2393&amp;B2393&amp;C2393="","",IF(AND(O2393=1,N(G2393)&gt;0),IF(INDEX(pl_ativa,MAX(1,N(G2393)))="Sim",1,0),0))</f>
        <v/>
      </c>
      <c r="Q2393" s="39">
        <f>IF(F2393="","",COUNTIFS(ex_chave_oc,F2393,ex_cancelada,"&lt;&gt;Sim"))</f>
        <v/>
      </c>
      <c r="R2393" s="51">
        <f>IF(P2393="","",IF(AND(P2393=1,N(Q2393)&gt;0),1,0))</f>
        <v/>
      </c>
      <c r="S2393" s="30">
        <f>IF(P2393="","",IF(F2393="","ERRO: data prevista ausente ou inválida",IF(O2393=0,"Duplicada: contada uma vez",IF(N(G2393)=0,"ERRO: tarefa fora do Plano Mestre",IF(P2393=0,"Tarefa retirada do plano: não conta","OK")))))</f>
        <v/>
      </c>
    </row>
    <row r="2394">
      <c r="A2394" s="29" t="n"/>
      <c r="B2394" s="25" t="n"/>
      <c r="C2394" s="49" t="n"/>
      <c r="D2394" s="29" t="n"/>
      <c r="E2394" s="23">
        <f>IF(OR(A2394="",B2394=""),"",A2394&amp;"|"&amp;B2394)</f>
        <v/>
      </c>
      <c r="F2394" s="30">
        <f>IF(OR(E2394="",NOT(ISNUMBER(C2394))),"",E2394&amp;"|"&amp;YEAR(C2394)&amp;"-"&amp;RIGHT("0"&amp;MONTH(C2394),2)&amp;"-"&amp;RIGHT("0"&amp;DAY(C2394),2))</f>
        <v/>
      </c>
      <c r="G2394" s="26">
        <f>IF(E2394="","",IFERROR(MATCH(E2394,pl_chave,0),0))</f>
        <v/>
      </c>
      <c r="H2394" s="23">
        <f>IF(G2394="","",IF(G2394=0,"Tarefa fora do plano",INDEX(pl_tag,G2394)))</f>
        <v/>
      </c>
      <c r="I2394" s="30">
        <f>IF(N(G2394)=0,"",INDEX(pl_atividade,G2394))</f>
        <v/>
      </c>
      <c r="J2394" s="50">
        <f>IF(N(G2394)=0,"",INDEX(pl_especialidade,G2394))</f>
        <v/>
      </c>
      <c r="K2394" s="28">
        <f>IF(N(G2394)=0,"",INDEX(pl_duracao,G2394))</f>
        <v/>
      </c>
      <c r="L2394" s="39">
        <f>IF(ISNUMBER(C2394),YEAR(C2394),"")</f>
        <v/>
      </c>
      <c r="M2394" s="39">
        <f>IF(ISNUMBER(C2394),MONTH(C2394),"")</f>
        <v/>
      </c>
      <c r="N2394" s="23">
        <f>IF(L2394="","",IF(NOT(ISNUMBER(crono_ano)),"Informe o ano",IF(L2394&lt;crono_ano,"Antes do ano",IF(L2394&gt;crono_ano,"Depois do ano","No ano"))))</f>
        <v/>
      </c>
      <c r="O2394" s="39">
        <f>IF(F2394="","",IF(COUNTIF(F$7:F2394,F2394)=1,1,0))</f>
        <v/>
      </c>
      <c r="P2394" s="39">
        <f>IF(A2394&amp;B2394&amp;C2394="","",IF(AND(O2394=1,N(G2394)&gt;0),IF(INDEX(pl_ativa,MAX(1,N(G2394)))="Sim",1,0),0))</f>
        <v/>
      </c>
      <c r="Q2394" s="39">
        <f>IF(F2394="","",COUNTIFS(ex_chave_oc,F2394,ex_cancelada,"&lt;&gt;Sim"))</f>
        <v/>
      </c>
      <c r="R2394" s="51">
        <f>IF(P2394="","",IF(AND(P2394=1,N(Q2394)&gt;0),1,0))</f>
        <v/>
      </c>
      <c r="S2394" s="30">
        <f>IF(P2394="","",IF(F2394="","ERRO: data prevista ausente ou inválida",IF(O2394=0,"Duplicada: contada uma vez",IF(N(G2394)=0,"ERRO: tarefa fora do Plano Mestre",IF(P2394=0,"Tarefa retirada do plano: não conta","OK")))))</f>
        <v/>
      </c>
    </row>
    <row r="2395">
      <c r="A2395" s="29" t="n"/>
      <c r="B2395" s="25" t="n"/>
      <c r="C2395" s="49" t="n"/>
      <c r="D2395" s="29" t="n"/>
      <c r="E2395" s="23">
        <f>IF(OR(A2395="",B2395=""),"",A2395&amp;"|"&amp;B2395)</f>
        <v/>
      </c>
      <c r="F2395" s="30">
        <f>IF(OR(E2395="",NOT(ISNUMBER(C2395))),"",E2395&amp;"|"&amp;YEAR(C2395)&amp;"-"&amp;RIGHT("0"&amp;MONTH(C2395),2)&amp;"-"&amp;RIGHT("0"&amp;DAY(C2395),2))</f>
        <v/>
      </c>
      <c r="G2395" s="26">
        <f>IF(E2395="","",IFERROR(MATCH(E2395,pl_chave,0),0))</f>
        <v/>
      </c>
      <c r="H2395" s="23">
        <f>IF(G2395="","",IF(G2395=0,"Tarefa fora do plano",INDEX(pl_tag,G2395)))</f>
        <v/>
      </c>
      <c r="I2395" s="30">
        <f>IF(N(G2395)=0,"",INDEX(pl_atividade,G2395))</f>
        <v/>
      </c>
      <c r="J2395" s="50">
        <f>IF(N(G2395)=0,"",INDEX(pl_especialidade,G2395))</f>
        <v/>
      </c>
      <c r="K2395" s="28">
        <f>IF(N(G2395)=0,"",INDEX(pl_duracao,G2395))</f>
        <v/>
      </c>
      <c r="L2395" s="39">
        <f>IF(ISNUMBER(C2395),YEAR(C2395),"")</f>
        <v/>
      </c>
      <c r="M2395" s="39">
        <f>IF(ISNUMBER(C2395),MONTH(C2395),"")</f>
        <v/>
      </c>
      <c r="N2395" s="23">
        <f>IF(L2395="","",IF(NOT(ISNUMBER(crono_ano)),"Informe o ano",IF(L2395&lt;crono_ano,"Antes do ano",IF(L2395&gt;crono_ano,"Depois do ano","No ano"))))</f>
        <v/>
      </c>
      <c r="O2395" s="39">
        <f>IF(F2395="","",IF(COUNTIF(F$7:F2395,F2395)=1,1,0))</f>
        <v/>
      </c>
      <c r="P2395" s="39">
        <f>IF(A2395&amp;B2395&amp;C2395="","",IF(AND(O2395=1,N(G2395)&gt;0),IF(INDEX(pl_ativa,MAX(1,N(G2395)))="Sim",1,0),0))</f>
        <v/>
      </c>
      <c r="Q2395" s="39">
        <f>IF(F2395="","",COUNTIFS(ex_chave_oc,F2395,ex_cancelada,"&lt;&gt;Sim"))</f>
        <v/>
      </c>
      <c r="R2395" s="51">
        <f>IF(P2395="","",IF(AND(P2395=1,N(Q2395)&gt;0),1,0))</f>
        <v/>
      </c>
      <c r="S2395" s="30">
        <f>IF(P2395="","",IF(F2395="","ERRO: data prevista ausente ou inválida",IF(O2395=0,"Duplicada: contada uma vez",IF(N(G2395)=0,"ERRO: tarefa fora do Plano Mestre",IF(P2395=0,"Tarefa retirada do plano: não conta","OK")))))</f>
        <v/>
      </c>
    </row>
    <row r="2396">
      <c r="A2396" s="29" t="n"/>
      <c r="B2396" s="25" t="n"/>
      <c r="C2396" s="49" t="n"/>
      <c r="D2396" s="29" t="n"/>
      <c r="E2396" s="23">
        <f>IF(OR(A2396="",B2396=""),"",A2396&amp;"|"&amp;B2396)</f>
        <v/>
      </c>
      <c r="F2396" s="30">
        <f>IF(OR(E2396="",NOT(ISNUMBER(C2396))),"",E2396&amp;"|"&amp;YEAR(C2396)&amp;"-"&amp;RIGHT("0"&amp;MONTH(C2396),2)&amp;"-"&amp;RIGHT("0"&amp;DAY(C2396),2))</f>
        <v/>
      </c>
      <c r="G2396" s="26">
        <f>IF(E2396="","",IFERROR(MATCH(E2396,pl_chave,0),0))</f>
        <v/>
      </c>
      <c r="H2396" s="23">
        <f>IF(G2396="","",IF(G2396=0,"Tarefa fora do plano",INDEX(pl_tag,G2396)))</f>
        <v/>
      </c>
      <c r="I2396" s="30">
        <f>IF(N(G2396)=0,"",INDEX(pl_atividade,G2396))</f>
        <v/>
      </c>
      <c r="J2396" s="50">
        <f>IF(N(G2396)=0,"",INDEX(pl_especialidade,G2396))</f>
        <v/>
      </c>
      <c r="K2396" s="28">
        <f>IF(N(G2396)=0,"",INDEX(pl_duracao,G2396))</f>
        <v/>
      </c>
      <c r="L2396" s="39">
        <f>IF(ISNUMBER(C2396),YEAR(C2396),"")</f>
        <v/>
      </c>
      <c r="M2396" s="39">
        <f>IF(ISNUMBER(C2396),MONTH(C2396),"")</f>
        <v/>
      </c>
      <c r="N2396" s="23">
        <f>IF(L2396="","",IF(NOT(ISNUMBER(crono_ano)),"Informe o ano",IF(L2396&lt;crono_ano,"Antes do ano",IF(L2396&gt;crono_ano,"Depois do ano","No ano"))))</f>
        <v/>
      </c>
      <c r="O2396" s="39">
        <f>IF(F2396="","",IF(COUNTIF(F$7:F2396,F2396)=1,1,0))</f>
        <v/>
      </c>
      <c r="P2396" s="39">
        <f>IF(A2396&amp;B2396&amp;C2396="","",IF(AND(O2396=1,N(G2396)&gt;0),IF(INDEX(pl_ativa,MAX(1,N(G2396)))="Sim",1,0),0))</f>
        <v/>
      </c>
      <c r="Q2396" s="39">
        <f>IF(F2396="","",COUNTIFS(ex_chave_oc,F2396,ex_cancelada,"&lt;&gt;Sim"))</f>
        <v/>
      </c>
      <c r="R2396" s="51">
        <f>IF(P2396="","",IF(AND(P2396=1,N(Q2396)&gt;0),1,0))</f>
        <v/>
      </c>
      <c r="S2396" s="30">
        <f>IF(P2396="","",IF(F2396="","ERRO: data prevista ausente ou inválida",IF(O2396=0,"Duplicada: contada uma vez",IF(N(G2396)=0,"ERRO: tarefa fora do Plano Mestre",IF(P2396=0,"Tarefa retirada do plano: não conta","OK")))))</f>
        <v/>
      </c>
    </row>
    <row r="2397">
      <c r="A2397" s="29" t="n"/>
      <c r="B2397" s="25" t="n"/>
      <c r="C2397" s="49" t="n"/>
      <c r="D2397" s="29" t="n"/>
      <c r="E2397" s="23">
        <f>IF(OR(A2397="",B2397=""),"",A2397&amp;"|"&amp;B2397)</f>
        <v/>
      </c>
      <c r="F2397" s="30">
        <f>IF(OR(E2397="",NOT(ISNUMBER(C2397))),"",E2397&amp;"|"&amp;YEAR(C2397)&amp;"-"&amp;RIGHT("0"&amp;MONTH(C2397),2)&amp;"-"&amp;RIGHT("0"&amp;DAY(C2397),2))</f>
        <v/>
      </c>
      <c r="G2397" s="26">
        <f>IF(E2397="","",IFERROR(MATCH(E2397,pl_chave,0),0))</f>
        <v/>
      </c>
      <c r="H2397" s="23">
        <f>IF(G2397="","",IF(G2397=0,"Tarefa fora do plano",INDEX(pl_tag,G2397)))</f>
        <v/>
      </c>
      <c r="I2397" s="30">
        <f>IF(N(G2397)=0,"",INDEX(pl_atividade,G2397))</f>
        <v/>
      </c>
      <c r="J2397" s="50">
        <f>IF(N(G2397)=0,"",INDEX(pl_especialidade,G2397))</f>
        <v/>
      </c>
      <c r="K2397" s="28">
        <f>IF(N(G2397)=0,"",INDEX(pl_duracao,G2397))</f>
        <v/>
      </c>
      <c r="L2397" s="39">
        <f>IF(ISNUMBER(C2397),YEAR(C2397),"")</f>
        <v/>
      </c>
      <c r="M2397" s="39">
        <f>IF(ISNUMBER(C2397),MONTH(C2397),"")</f>
        <v/>
      </c>
      <c r="N2397" s="23">
        <f>IF(L2397="","",IF(NOT(ISNUMBER(crono_ano)),"Informe o ano",IF(L2397&lt;crono_ano,"Antes do ano",IF(L2397&gt;crono_ano,"Depois do ano","No ano"))))</f>
        <v/>
      </c>
      <c r="O2397" s="39">
        <f>IF(F2397="","",IF(COUNTIF(F$7:F2397,F2397)=1,1,0))</f>
        <v/>
      </c>
      <c r="P2397" s="39">
        <f>IF(A2397&amp;B2397&amp;C2397="","",IF(AND(O2397=1,N(G2397)&gt;0),IF(INDEX(pl_ativa,MAX(1,N(G2397)))="Sim",1,0),0))</f>
        <v/>
      </c>
      <c r="Q2397" s="39">
        <f>IF(F2397="","",COUNTIFS(ex_chave_oc,F2397,ex_cancelada,"&lt;&gt;Sim"))</f>
        <v/>
      </c>
      <c r="R2397" s="51">
        <f>IF(P2397="","",IF(AND(P2397=1,N(Q2397)&gt;0),1,0))</f>
        <v/>
      </c>
      <c r="S2397" s="30">
        <f>IF(P2397="","",IF(F2397="","ERRO: data prevista ausente ou inválida",IF(O2397=0,"Duplicada: contada uma vez",IF(N(G2397)=0,"ERRO: tarefa fora do Plano Mestre",IF(P2397=0,"Tarefa retirada do plano: não conta","OK")))))</f>
        <v/>
      </c>
    </row>
    <row r="2398">
      <c r="A2398" s="29" t="n"/>
      <c r="B2398" s="25" t="n"/>
      <c r="C2398" s="49" t="n"/>
      <c r="D2398" s="29" t="n"/>
      <c r="E2398" s="23">
        <f>IF(OR(A2398="",B2398=""),"",A2398&amp;"|"&amp;B2398)</f>
        <v/>
      </c>
      <c r="F2398" s="30">
        <f>IF(OR(E2398="",NOT(ISNUMBER(C2398))),"",E2398&amp;"|"&amp;YEAR(C2398)&amp;"-"&amp;RIGHT("0"&amp;MONTH(C2398),2)&amp;"-"&amp;RIGHT("0"&amp;DAY(C2398),2))</f>
        <v/>
      </c>
      <c r="G2398" s="26">
        <f>IF(E2398="","",IFERROR(MATCH(E2398,pl_chave,0),0))</f>
        <v/>
      </c>
      <c r="H2398" s="23">
        <f>IF(G2398="","",IF(G2398=0,"Tarefa fora do plano",INDEX(pl_tag,G2398)))</f>
        <v/>
      </c>
      <c r="I2398" s="30">
        <f>IF(N(G2398)=0,"",INDEX(pl_atividade,G2398))</f>
        <v/>
      </c>
      <c r="J2398" s="50">
        <f>IF(N(G2398)=0,"",INDEX(pl_especialidade,G2398))</f>
        <v/>
      </c>
      <c r="K2398" s="28">
        <f>IF(N(G2398)=0,"",INDEX(pl_duracao,G2398))</f>
        <v/>
      </c>
      <c r="L2398" s="39">
        <f>IF(ISNUMBER(C2398),YEAR(C2398),"")</f>
        <v/>
      </c>
      <c r="M2398" s="39">
        <f>IF(ISNUMBER(C2398),MONTH(C2398),"")</f>
        <v/>
      </c>
      <c r="N2398" s="23">
        <f>IF(L2398="","",IF(NOT(ISNUMBER(crono_ano)),"Informe o ano",IF(L2398&lt;crono_ano,"Antes do ano",IF(L2398&gt;crono_ano,"Depois do ano","No ano"))))</f>
        <v/>
      </c>
      <c r="O2398" s="39">
        <f>IF(F2398="","",IF(COUNTIF(F$7:F2398,F2398)=1,1,0))</f>
        <v/>
      </c>
      <c r="P2398" s="39">
        <f>IF(A2398&amp;B2398&amp;C2398="","",IF(AND(O2398=1,N(G2398)&gt;0),IF(INDEX(pl_ativa,MAX(1,N(G2398)))="Sim",1,0),0))</f>
        <v/>
      </c>
      <c r="Q2398" s="39">
        <f>IF(F2398="","",COUNTIFS(ex_chave_oc,F2398,ex_cancelada,"&lt;&gt;Sim"))</f>
        <v/>
      </c>
      <c r="R2398" s="51">
        <f>IF(P2398="","",IF(AND(P2398=1,N(Q2398)&gt;0),1,0))</f>
        <v/>
      </c>
      <c r="S2398" s="30">
        <f>IF(P2398="","",IF(F2398="","ERRO: data prevista ausente ou inválida",IF(O2398=0,"Duplicada: contada uma vez",IF(N(G2398)=0,"ERRO: tarefa fora do Plano Mestre",IF(P2398=0,"Tarefa retirada do plano: não conta","OK")))))</f>
        <v/>
      </c>
    </row>
    <row r="2399">
      <c r="A2399" s="29" t="n"/>
      <c r="B2399" s="25" t="n"/>
      <c r="C2399" s="49" t="n"/>
      <c r="D2399" s="29" t="n"/>
      <c r="E2399" s="23">
        <f>IF(OR(A2399="",B2399=""),"",A2399&amp;"|"&amp;B2399)</f>
        <v/>
      </c>
      <c r="F2399" s="30">
        <f>IF(OR(E2399="",NOT(ISNUMBER(C2399))),"",E2399&amp;"|"&amp;YEAR(C2399)&amp;"-"&amp;RIGHT("0"&amp;MONTH(C2399),2)&amp;"-"&amp;RIGHT("0"&amp;DAY(C2399),2))</f>
        <v/>
      </c>
      <c r="G2399" s="26">
        <f>IF(E2399="","",IFERROR(MATCH(E2399,pl_chave,0),0))</f>
        <v/>
      </c>
      <c r="H2399" s="23">
        <f>IF(G2399="","",IF(G2399=0,"Tarefa fora do plano",INDEX(pl_tag,G2399)))</f>
        <v/>
      </c>
      <c r="I2399" s="30">
        <f>IF(N(G2399)=0,"",INDEX(pl_atividade,G2399))</f>
        <v/>
      </c>
      <c r="J2399" s="50">
        <f>IF(N(G2399)=0,"",INDEX(pl_especialidade,G2399))</f>
        <v/>
      </c>
      <c r="K2399" s="28">
        <f>IF(N(G2399)=0,"",INDEX(pl_duracao,G2399))</f>
        <v/>
      </c>
      <c r="L2399" s="39">
        <f>IF(ISNUMBER(C2399),YEAR(C2399),"")</f>
        <v/>
      </c>
      <c r="M2399" s="39">
        <f>IF(ISNUMBER(C2399),MONTH(C2399),"")</f>
        <v/>
      </c>
      <c r="N2399" s="23">
        <f>IF(L2399="","",IF(NOT(ISNUMBER(crono_ano)),"Informe o ano",IF(L2399&lt;crono_ano,"Antes do ano",IF(L2399&gt;crono_ano,"Depois do ano","No ano"))))</f>
        <v/>
      </c>
      <c r="O2399" s="39">
        <f>IF(F2399="","",IF(COUNTIF(F$7:F2399,F2399)=1,1,0))</f>
        <v/>
      </c>
      <c r="P2399" s="39">
        <f>IF(A2399&amp;B2399&amp;C2399="","",IF(AND(O2399=1,N(G2399)&gt;0),IF(INDEX(pl_ativa,MAX(1,N(G2399)))="Sim",1,0),0))</f>
        <v/>
      </c>
      <c r="Q2399" s="39">
        <f>IF(F2399="","",COUNTIFS(ex_chave_oc,F2399,ex_cancelada,"&lt;&gt;Sim"))</f>
        <v/>
      </c>
      <c r="R2399" s="51">
        <f>IF(P2399="","",IF(AND(P2399=1,N(Q2399)&gt;0),1,0))</f>
        <v/>
      </c>
      <c r="S2399" s="30">
        <f>IF(P2399="","",IF(F2399="","ERRO: data prevista ausente ou inválida",IF(O2399=0,"Duplicada: contada uma vez",IF(N(G2399)=0,"ERRO: tarefa fora do Plano Mestre",IF(P2399=0,"Tarefa retirada do plano: não conta","OK")))))</f>
        <v/>
      </c>
    </row>
    <row r="2400">
      <c r="A2400" s="29" t="n"/>
      <c r="B2400" s="25" t="n"/>
      <c r="C2400" s="49" t="n"/>
      <c r="D2400" s="29" t="n"/>
      <c r="E2400" s="23">
        <f>IF(OR(A2400="",B2400=""),"",A2400&amp;"|"&amp;B2400)</f>
        <v/>
      </c>
      <c r="F2400" s="30">
        <f>IF(OR(E2400="",NOT(ISNUMBER(C2400))),"",E2400&amp;"|"&amp;YEAR(C2400)&amp;"-"&amp;RIGHT("0"&amp;MONTH(C2400),2)&amp;"-"&amp;RIGHT("0"&amp;DAY(C2400),2))</f>
        <v/>
      </c>
      <c r="G2400" s="26">
        <f>IF(E2400="","",IFERROR(MATCH(E2400,pl_chave,0),0))</f>
        <v/>
      </c>
      <c r="H2400" s="23">
        <f>IF(G2400="","",IF(G2400=0,"Tarefa fora do plano",INDEX(pl_tag,G2400)))</f>
        <v/>
      </c>
      <c r="I2400" s="30">
        <f>IF(N(G2400)=0,"",INDEX(pl_atividade,G2400))</f>
        <v/>
      </c>
      <c r="J2400" s="50">
        <f>IF(N(G2400)=0,"",INDEX(pl_especialidade,G2400))</f>
        <v/>
      </c>
      <c r="K2400" s="28">
        <f>IF(N(G2400)=0,"",INDEX(pl_duracao,G2400))</f>
        <v/>
      </c>
      <c r="L2400" s="39">
        <f>IF(ISNUMBER(C2400),YEAR(C2400),"")</f>
        <v/>
      </c>
      <c r="M2400" s="39">
        <f>IF(ISNUMBER(C2400),MONTH(C2400),"")</f>
        <v/>
      </c>
      <c r="N2400" s="23">
        <f>IF(L2400="","",IF(NOT(ISNUMBER(crono_ano)),"Informe o ano",IF(L2400&lt;crono_ano,"Antes do ano",IF(L2400&gt;crono_ano,"Depois do ano","No ano"))))</f>
        <v/>
      </c>
      <c r="O2400" s="39">
        <f>IF(F2400="","",IF(COUNTIF(F$7:F2400,F2400)=1,1,0))</f>
        <v/>
      </c>
      <c r="P2400" s="39">
        <f>IF(A2400&amp;B2400&amp;C2400="","",IF(AND(O2400=1,N(G2400)&gt;0),IF(INDEX(pl_ativa,MAX(1,N(G2400)))="Sim",1,0),0))</f>
        <v/>
      </c>
      <c r="Q2400" s="39">
        <f>IF(F2400="","",COUNTIFS(ex_chave_oc,F2400,ex_cancelada,"&lt;&gt;Sim"))</f>
        <v/>
      </c>
      <c r="R2400" s="51">
        <f>IF(P2400="","",IF(AND(P2400=1,N(Q2400)&gt;0),1,0))</f>
        <v/>
      </c>
      <c r="S2400" s="30">
        <f>IF(P2400="","",IF(F2400="","ERRO: data prevista ausente ou inválida",IF(O2400=0,"Duplicada: contada uma vez",IF(N(G2400)=0,"ERRO: tarefa fora do Plano Mestre",IF(P2400=0,"Tarefa retirada do plano: não conta","OK")))))</f>
        <v/>
      </c>
    </row>
    <row r="2401">
      <c r="A2401" s="29" t="n"/>
      <c r="B2401" s="25" t="n"/>
      <c r="C2401" s="49" t="n"/>
      <c r="D2401" s="29" t="n"/>
      <c r="E2401" s="23">
        <f>IF(OR(A2401="",B2401=""),"",A2401&amp;"|"&amp;B2401)</f>
        <v/>
      </c>
      <c r="F2401" s="30">
        <f>IF(OR(E2401="",NOT(ISNUMBER(C2401))),"",E2401&amp;"|"&amp;YEAR(C2401)&amp;"-"&amp;RIGHT("0"&amp;MONTH(C2401),2)&amp;"-"&amp;RIGHT("0"&amp;DAY(C2401),2))</f>
        <v/>
      </c>
      <c r="G2401" s="26">
        <f>IF(E2401="","",IFERROR(MATCH(E2401,pl_chave,0),0))</f>
        <v/>
      </c>
      <c r="H2401" s="23">
        <f>IF(G2401="","",IF(G2401=0,"Tarefa fora do plano",INDEX(pl_tag,G2401)))</f>
        <v/>
      </c>
      <c r="I2401" s="30">
        <f>IF(N(G2401)=0,"",INDEX(pl_atividade,G2401))</f>
        <v/>
      </c>
      <c r="J2401" s="50">
        <f>IF(N(G2401)=0,"",INDEX(pl_especialidade,G2401))</f>
        <v/>
      </c>
      <c r="K2401" s="28">
        <f>IF(N(G2401)=0,"",INDEX(pl_duracao,G2401))</f>
        <v/>
      </c>
      <c r="L2401" s="39">
        <f>IF(ISNUMBER(C2401),YEAR(C2401),"")</f>
        <v/>
      </c>
      <c r="M2401" s="39">
        <f>IF(ISNUMBER(C2401),MONTH(C2401),"")</f>
        <v/>
      </c>
      <c r="N2401" s="23">
        <f>IF(L2401="","",IF(NOT(ISNUMBER(crono_ano)),"Informe o ano",IF(L2401&lt;crono_ano,"Antes do ano",IF(L2401&gt;crono_ano,"Depois do ano","No ano"))))</f>
        <v/>
      </c>
      <c r="O2401" s="39">
        <f>IF(F2401="","",IF(COUNTIF(F$7:F2401,F2401)=1,1,0))</f>
        <v/>
      </c>
      <c r="P2401" s="39">
        <f>IF(A2401&amp;B2401&amp;C2401="","",IF(AND(O2401=1,N(G2401)&gt;0),IF(INDEX(pl_ativa,MAX(1,N(G2401)))="Sim",1,0),0))</f>
        <v/>
      </c>
      <c r="Q2401" s="39">
        <f>IF(F2401="","",COUNTIFS(ex_chave_oc,F2401,ex_cancelada,"&lt;&gt;Sim"))</f>
        <v/>
      </c>
      <c r="R2401" s="51">
        <f>IF(P2401="","",IF(AND(P2401=1,N(Q2401)&gt;0),1,0))</f>
        <v/>
      </c>
      <c r="S2401" s="30">
        <f>IF(P2401="","",IF(F2401="","ERRO: data prevista ausente ou inválida",IF(O2401=0,"Duplicada: contada uma vez",IF(N(G2401)=0,"ERRO: tarefa fora do Plano Mestre",IF(P2401=0,"Tarefa retirada do plano: não conta","OK")))))</f>
        <v/>
      </c>
    </row>
    <row r="2402">
      <c r="A2402" s="29" t="n"/>
      <c r="B2402" s="25" t="n"/>
      <c r="C2402" s="49" t="n"/>
      <c r="D2402" s="29" t="n"/>
      <c r="E2402" s="23">
        <f>IF(OR(A2402="",B2402=""),"",A2402&amp;"|"&amp;B2402)</f>
        <v/>
      </c>
      <c r="F2402" s="30">
        <f>IF(OR(E2402="",NOT(ISNUMBER(C2402))),"",E2402&amp;"|"&amp;YEAR(C2402)&amp;"-"&amp;RIGHT("0"&amp;MONTH(C2402),2)&amp;"-"&amp;RIGHT("0"&amp;DAY(C2402),2))</f>
        <v/>
      </c>
      <c r="G2402" s="26">
        <f>IF(E2402="","",IFERROR(MATCH(E2402,pl_chave,0),0))</f>
        <v/>
      </c>
      <c r="H2402" s="23">
        <f>IF(G2402="","",IF(G2402=0,"Tarefa fora do plano",INDEX(pl_tag,G2402)))</f>
        <v/>
      </c>
      <c r="I2402" s="30">
        <f>IF(N(G2402)=0,"",INDEX(pl_atividade,G2402))</f>
        <v/>
      </c>
      <c r="J2402" s="50">
        <f>IF(N(G2402)=0,"",INDEX(pl_especialidade,G2402))</f>
        <v/>
      </c>
      <c r="K2402" s="28">
        <f>IF(N(G2402)=0,"",INDEX(pl_duracao,G2402))</f>
        <v/>
      </c>
      <c r="L2402" s="39">
        <f>IF(ISNUMBER(C2402),YEAR(C2402),"")</f>
        <v/>
      </c>
      <c r="M2402" s="39">
        <f>IF(ISNUMBER(C2402),MONTH(C2402),"")</f>
        <v/>
      </c>
      <c r="N2402" s="23">
        <f>IF(L2402="","",IF(NOT(ISNUMBER(crono_ano)),"Informe o ano",IF(L2402&lt;crono_ano,"Antes do ano",IF(L2402&gt;crono_ano,"Depois do ano","No ano"))))</f>
        <v/>
      </c>
      <c r="O2402" s="39">
        <f>IF(F2402="","",IF(COUNTIF(F$7:F2402,F2402)=1,1,0))</f>
        <v/>
      </c>
      <c r="P2402" s="39">
        <f>IF(A2402&amp;B2402&amp;C2402="","",IF(AND(O2402=1,N(G2402)&gt;0),IF(INDEX(pl_ativa,MAX(1,N(G2402)))="Sim",1,0),0))</f>
        <v/>
      </c>
      <c r="Q2402" s="39">
        <f>IF(F2402="","",COUNTIFS(ex_chave_oc,F2402,ex_cancelada,"&lt;&gt;Sim"))</f>
        <v/>
      </c>
      <c r="R2402" s="51">
        <f>IF(P2402="","",IF(AND(P2402=1,N(Q2402)&gt;0),1,0))</f>
        <v/>
      </c>
      <c r="S2402" s="30">
        <f>IF(P2402="","",IF(F2402="","ERRO: data prevista ausente ou inválida",IF(O2402=0,"Duplicada: contada uma vez",IF(N(G2402)=0,"ERRO: tarefa fora do Plano Mestre",IF(P2402=0,"Tarefa retirada do plano: não conta","OK")))))</f>
        <v/>
      </c>
    </row>
    <row r="2403">
      <c r="A2403" s="29" t="n"/>
      <c r="B2403" s="25" t="n"/>
      <c r="C2403" s="49" t="n"/>
      <c r="D2403" s="29" t="n"/>
      <c r="E2403" s="23">
        <f>IF(OR(A2403="",B2403=""),"",A2403&amp;"|"&amp;B2403)</f>
        <v/>
      </c>
      <c r="F2403" s="30">
        <f>IF(OR(E2403="",NOT(ISNUMBER(C2403))),"",E2403&amp;"|"&amp;YEAR(C2403)&amp;"-"&amp;RIGHT("0"&amp;MONTH(C2403),2)&amp;"-"&amp;RIGHT("0"&amp;DAY(C2403),2))</f>
        <v/>
      </c>
      <c r="G2403" s="26">
        <f>IF(E2403="","",IFERROR(MATCH(E2403,pl_chave,0),0))</f>
        <v/>
      </c>
      <c r="H2403" s="23">
        <f>IF(G2403="","",IF(G2403=0,"Tarefa fora do plano",INDEX(pl_tag,G2403)))</f>
        <v/>
      </c>
      <c r="I2403" s="30">
        <f>IF(N(G2403)=0,"",INDEX(pl_atividade,G2403))</f>
        <v/>
      </c>
      <c r="J2403" s="50">
        <f>IF(N(G2403)=0,"",INDEX(pl_especialidade,G2403))</f>
        <v/>
      </c>
      <c r="K2403" s="28">
        <f>IF(N(G2403)=0,"",INDEX(pl_duracao,G2403))</f>
        <v/>
      </c>
      <c r="L2403" s="39">
        <f>IF(ISNUMBER(C2403),YEAR(C2403),"")</f>
        <v/>
      </c>
      <c r="M2403" s="39">
        <f>IF(ISNUMBER(C2403),MONTH(C2403),"")</f>
        <v/>
      </c>
      <c r="N2403" s="23">
        <f>IF(L2403="","",IF(NOT(ISNUMBER(crono_ano)),"Informe o ano",IF(L2403&lt;crono_ano,"Antes do ano",IF(L2403&gt;crono_ano,"Depois do ano","No ano"))))</f>
        <v/>
      </c>
      <c r="O2403" s="39">
        <f>IF(F2403="","",IF(COUNTIF(F$7:F2403,F2403)=1,1,0))</f>
        <v/>
      </c>
      <c r="P2403" s="39">
        <f>IF(A2403&amp;B2403&amp;C2403="","",IF(AND(O2403=1,N(G2403)&gt;0),IF(INDEX(pl_ativa,MAX(1,N(G2403)))="Sim",1,0),0))</f>
        <v/>
      </c>
      <c r="Q2403" s="39">
        <f>IF(F2403="","",COUNTIFS(ex_chave_oc,F2403,ex_cancelada,"&lt;&gt;Sim"))</f>
        <v/>
      </c>
      <c r="R2403" s="51">
        <f>IF(P2403="","",IF(AND(P2403=1,N(Q2403)&gt;0),1,0))</f>
        <v/>
      </c>
      <c r="S2403" s="30">
        <f>IF(P2403="","",IF(F2403="","ERRO: data prevista ausente ou inválida",IF(O2403=0,"Duplicada: contada uma vez",IF(N(G2403)=0,"ERRO: tarefa fora do Plano Mestre",IF(P2403=0,"Tarefa retirada do plano: não conta","OK")))))</f>
        <v/>
      </c>
    </row>
    <row r="2404">
      <c r="A2404" s="29" t="n"/>
      <c r="B2404" s="25" t="n"/>
      <c r="C2404" s="49" t="n"/>
      <c r="D2404" s="29" t="n"/>
      <c r="E2404" s="23">
        <f>IF(OR(A2404="",B2404=""),"",A2404&amp;"|"&amp;B2404)</f>
        <v/>
      </c>
      <c r="F2404" s="30">
        <f>IF(OR(E2404="",NOT(ISNUMBER(C2404))),"",E2404&amp;"|"&amp;YEAR(C2404)&amp;"-"&amp;RIGHT("0"&amp;MONTH(C2404),2)&amp;"-"&amp;RIGHT("0"&amp;DAY(C2404),2))</f>
        <v/>
      </c>
      <c r="G2404" s="26">
        <f>IF(E2404="","",IFERROR(MATCH(E2404,pl_chave,0),0))</f>
        <v/>
      </c>
      <c r="H2404" s="23">
        <f>IF(G2404="","",IF(G2404=0,"Tarefa fora do plano",INDEX(pl_tag,G2404)))</f>
        <v/>
      </c>
      <c r="I2404" s="30">
        <f>IF(N(G2404)=0,"",INDEX(pl_atividade,G2404))</f>
        <v/>
      </c>
      <c r="J2404" s="50">
        <f>IF(N(G2404)=0,"",INDEX(pl_especialidade,G2404))</f>
        <v/>
      </c>
      <c r="K2404" s="28">
        <f>IF(N(G2404)=0,"",INDEX(pl_duracao,G2404))</f>
        <v/>
      </c>
      <c r="L2404" s="39">
        <f>IF(ISNUMBER(C2404),YEAR(C2404),"")</f>
        <v/>
      </c>
      <c r="M2404" s="39">
        <f>IF(ISNUMBER(C2404),MONTH(C2404),"")</f>
        <v/>
      </c>
      <c r="N2404" s="23">
        <f>IF(L2404="","",IF(NOT(ISNUMBER(crono_ano)),"Informe o ano",IF(L2404&lt;crono_ano,"Antes do ano",IF(L2404&gt;crono_ano,"Depois do ano","No ano"))))</f>
        <v/>
      </c>
      <c r="O2404" s="39">
        <f>IF(F2404="","",IF(COUNTIF(F$7:F2404,F2404)=1,1,0))</f>
        <v/>
      </c>
      <c r="P2404" s="39">
        <f>IF(A2404&amp;B2404&amp;C2404="","",IF(AND(O2404=1,N(G2404)&gt;0),IF(INDEX(pl_ativa,MAX(1,N(G2404)))="Sim",1,0),0))</f>
        <v/>
      </c>
      <c r="Q2404" s="39">
        <f>IF(F2404="","",COUNTIFS(ex_chave_oc,F2404,ex_cancelada,"&lt;&gt;Sim"))</f>
        <v/>
      </c>
      <c r="R2404" s="51">
        <f>IF(P2404="","",IF(AND(P2404=1,N(Q2404)&gt;0),1,0))</f>
        <v/>
      </c>
      <c r="S2404" s="30">
        <f>IF(P2404="","",IF(F2404="","ERRO: data prevista ausente ou inválida",IF(O2404=0,"Duplicada: contada uma vez",IF(N(G2404)=0,"ERRO: tarefa fora do Plano Mestre",IF(P2404=0,"Tarefa retirada do plano: não conta","OK")))))</f>
        <v/>
      </c>
    </row>
    <row r="2405">
      <c r="A2405" s="29" t="n"/>
      <c r="B2405" s="25" t="n"/>
      <c r="C2405" s="49" t="n"/>
      <c r="D2405" s="29" t="n"/>
      <c r="E2405" s="23">
        <f>IF(OR(A2405="",B2405=""),"",A2405&amp;"|"&amp;B2405)</f>
        <v/>
      </c>
      <c r="F2405" s="30">
        <f>IF(OR(E2405="",NOT(ISNUMBER(C2405))),"",E2405&amp;"|"&amp;YEAR(C2405)&amp;"-"&amp;RIGHT("0"&amp;MONTH(C2405),2)&amp;"-"&amp;RIGHT("0"&amp;DAY(C2405),2))</f>
        <v/>
      </c>
      <c r="G2405" s="26">
        <f>IF(E2405="","",IFERROR(MATCH(E2405,pl_chave,0),0))</f>
        <v/>
      </c>
      <c r="H2405" s="23">
        <f>IF(G2405="","",IF(G2405=0,"Tarefa fora do plano",INDEX(pl_tag,G2405)))</f>
        <v/>
      </c>
      <c r="I2405" s="30">
        <f>IF(N(G2405)=0,"",INDEX(pl_atividade,G2405))</f>
        <v/>
      </c>
      <c r="J2405" s="50">
        <f>IF(N(G2405)=0,"",INDEX(pl_especialidade,G2405))</f>
        <v/>
      </c>
      <c r="K2405" s="28">
        <f>IF(N(G2405)=0,"",INDEX(pl_duracao,G2405))</f>
        <v/>
      </c>
      <c r="L2405" s="39">
        <f>IF(ISNUMBER(C2405),YEAR(C2405),"")</f>
        <v/>
      </c>
      <c r="M2405" s="39">
        <f>IF(ISNUMBER(C2405),MONTH(C2405),"")</f>
        <v/>
      </c>
      <c r="N2405" s="23">
        <f>IF(L2405="","",IF(NOT(ISNUMBER(crono_ano)),"Informe o ano",IF(L2405&lt;crono_ano,"Antes do ano",IF(L2405&gt;crono_ano,"Depois do ano","No ano"))))</f>
        <v/>
      </c>
      <c r="O2405" s="39">
        <f>IF(F2405="","",IF(COUNTIF(F$7:F2405,F2405)=1,1,0))</f>
        <v/>
      </c>
      <c r="P2405" s="39">
        <f>IF(A2405&amp;B2405&amp;C2405="","",IF(AND(O2405=1,N(G2405)&gt;0),IF(INDEX(pl_ativa,MAX(1,N(G2405)))="Sim",1,0),0))</f>
        <v/>
      </c>
      <c r="Q2405" s="39">
        <f>IF(F2405="","",COUNTIFS(ex_chave_oc,F2405,ex_cancelada,"&lt;&gt;Sim"))</f>
        <v/>
      </c>
      <c r="R2405" s="51">
        <f>IF(P2405="","",IF(AND(P2405=1,N(Q2405)&gt;0),1,0))</f>
        <v/>
      </c>
      <c r="S2405" s="30">
        <f>IF(P2405="","",IF(F2405="","ERRO: data prevista ausente ou inválida",IF(O2405=0,"Duplicada: contada uma vez",IF(N(G2405)=0,"ERRO: tarefa fora do Plano Mestre",IF(P2405=0,"Tarefa retirada do plano: não conta","OK")))))</f>
        <v/>
      </c>
    </row>
    <row r="2406">
      <c r="A2406" s="29" t="n"/>
      <c r="B2406" s="25" t="n"/>
      <c r="C2406" s="49" t="n"/>
      <c r="D2406" s="29" t="n"/>
      <c r="E2406" s="23">
        <f>IF(OR(A2406="",B2406=""),"",A2406&amp;"|"&amp;B2406)</f>
        <v/>
      </c>
      <c r="F2406" s="30">
        <f>IF(OR(E2406="",NOT(ISNUMBER(C2406))),"",E2406&amp;"|"&amp;YEAR(C2406)&amp;"-"&amp;RIGHT("0"&amp;MONTH(C2406),2)&amp;"-"&amp;RIGHT("0"&amp;DAY(C2406),2))</f>
        <v/>
      </c>
      <c r="G2406" s="26">
        <f>IF(E2406="","",IFERROR(MATCH(E2406,pl_chave,0),0))</f>
        <v/>
      </c>
      <c r="H2406" s="23">
        <f>IF(G2406="","",IF(G2406=0,"Tarefa fora do plano",INDEX(pl_tag,G2406)))</f>
        <v/>
      </c>
      <c r="I2406" s="30">
        <f>IF(N(G2406)=0,"",INDEX(pl_atividade,G2406))</f>
        <v/>
      </c>
      <c r="J2406" s="50">
        <f>IF(N(G2406)=0,"",INDEX(pl_especialidade,G2406))</f>
        <v/>
      </c>
      <c r="K2406" s="28">
        <f>IF(N(G2406)=0,"",INDEX(pl_duracao,G2406))</f>
        <v/>
      </c>
      <c r="L2406" s="39">
        <f>IF(ISNUMBER(C2406),YEAR(C2406),"")</f>
        <v/>
      </c>
      <c r="M2406" s="39">
        <f>IF(ISNUMBER(C2406),MONTH(C2406),"")</f>
        <v/>
      </c>
      <c r="N2406" s="23">
        <f>IF(L2406="","",IF(NOT(ISNUMBER(crono_ano)),"Informe o ano",IF(L2406&lt;crono_ano,"Antes do ano",IF(L2406&gt;crono_ano,"Depois do ano","No ano"))))</f>
        <v/>
      </c>
      <c r="O2406" s="39">
        <f>IF(F2406="","",IF(COUNTIF(F$7:F2406,F2406)=1,1,0))</f>
        <v/>
      </c>
      <c r="P2406" s="39">
        <f>IF(A2406&amp;B2406&amp;C2406="","",IF(AND(O2406=1,N(G2406)&gt;0),IF(INDEX(pl_ativa,MAX(1,N(G2406)))="Sim",1,0),0))</f>
        <v/>
      </c>
      <c r="Q2406" s="39">
        <f>IF(F2406="","",COUNTIFS(ex_chave_oc,F2406,ex_cancelada,"&lt;&gt;Sim"))</f>
        <v/>
      </c>
      <c r="R2406" s="51">
        <f>IF(P2406="","",IF(AND(P2406=1,N(Q2406)&gt;0),1,0))</f>
        <v/>
      </c>
      <c r="S2406" s="30">
        <f>IF(P2406="","",IF(F2406="","ERRO: data prevista ausente ou inválida",IF(O2406=0,"Duplicada: contada uma vez",IF(N(G2406)=0,"ERRO: tarefa fora do Plano Mestre",IF(P2406=0,"Tarefa retirada do plano: não conta","OK")))))</f>
        <v/>
      </c>
    </row>
    <row r="2407">
      <c r="A2407" s="29" t="n"/>
      <c r="B2407" s="25" t="n"/>
      <c r="C2407" s="49" t="n"/>
      <c r="D2407" s="29" t="n"/>
      <c r="E2407" s="23">
        <f>IF(OR(A2407="",B2407=""),"",A2407&amp;"|"&amp;B2407)</f>
        <v/>
      </c>
      <c r="F2407" s="30">
        <f>IF(OR(E2407="",NOT(ISNUMBER(C2407))),"",E2407&amp;"|"&amp;YEAR(C2407)&amp;"-"&amp;RIGHT("0"&amp;MONTH(C2407),2)&amp;"-"&amp;RIGHT("0"&amp;DAY(C2407),2))</f>
        <v/>
      </c>
      <c r="G2407" s="26">
        <f>IF(E2407="","",IFERROR(MATCH(E2407,pl_chave,0),0))</f>
        <v/>
      </c>
      <c r="H2407" s="23">
        <f>IF(G2407="","",IF(G2407=0,"Tarefa fora do plano",INDEX(pl_tag,G2407)))</f>
        <v/>
      </c>
      <c r="I2407" s="30">
        <f>IF(N(G2407)=0,"",INDEX(pl_atividade,G2407))</f>
        <v/>
      </c>
      <c r="J2407" s="50">
        <f>IF(N(G2407)=0,"",INDEX(pl_especialidade,G2407))</f>
        <v/>
      </c>
      <c r="K2407" s="28">
        <f>IF(N(G2407)=0,"",INDEX(pl_duracao,G2407))</f>
        <v/>
      </c>
      <c r="L2407" s="39">
        <f>IF(ISNUMBER(C2407),YEAR(C2407),"")</f>
        <v/>
      </c>
      <c r="M2407" s="39">
        <f>IF(ISNUMBER(C2407),MONTH(C2407),"")</f>
        <v/>
      </c>
      <c r="N2407" s="23">
        <f>IF(L2407="","",IF(NOT(ISNUMBER(crono_ano)),"Informe o ano",IF(L2407&lt;crono_ano,"Antes do ano",IF(L2407&gt;crono_ano,"Depois do ano","No ano"))))</f>
        <v/>
      </c>
      <c r="O2407" s="39">
        <f>IF(F2407="","",IF(COUNTIF(F$7:F2407,F2407)=1,1,0))</f>
        <v/>
      </c>
      <c r="P2407" s="39">
        <f>IF(A2407&amp;B2407&amp;C2407="","",IF(AND(O2407=1,N(G2407)&gt;0),IF(INDEX(pl_ativa,MAX(1,N(G2407)))="Sim",1,0),0))</f>
        <v/>
      </c>
      <c r="Q2407" s="39">
        <f>IF(F2407="","",COUNTIFS(ex_chave_oc,F2407,ex_cancelada,"&lt;&gt;Sim"))</f>
        <v/>
      </c>
      <c r="R2407" s="51">
        <f>IF(P2407="","",IF(AND(P2407=1,N(Q2407)&gt;0),1,0))</f>
        <v/>
      </c>
      <c r="S2407" s="30">
        <f>IF(P2407="","",IF(F2407="","ERRO: data prevista ausente ou inválida",IF(O2407=0,"Duplicada: contada uma vez",IF(N(G2407)=0,"ERRO: tarefa fora do Plano Mestre",IF(P2407=0,"Tarefa retirada do plano: não conta","OK")))))</f>
        <v/>
      </c>
    </row>
    <row r="2408">
      <c r="A2408" s="29" t="n"/>
      <c r="B2408" s="25" t="n"/>
      <c r="C2408" s="49" t="n"/>
      <c r="D2408" s="29" t="n"/>
      <c r="E2408" s="23">
        <f>IF(OR(A2408="",B2408=""),"",A2408&amp;"|"&amp;B2408)</f>
        <v/>
      </c>
      <c r="F2408" s="30">
        <f>IF(OR(E2408="",NOT(ISNUMBER(C2408))),"",E2408&amp;"|"&amp;YEAR(C2408)&amp;"-"&amp;RIGHT("0"&amp;MONTH(C2408),2)&amp;"-"&amp;RIGHT("0"&amp;DAY(C2408),2))</f>
        <v/>
      </c>
      <c r="G2408" s="26">
        <f>IF(E2408="","",IFERROR(MATCH(E2408,pl_chave,0),0))</f>
        <v/>
      </c>
      <c r="H2408" s="23">
        <f>IF(G2408="","",IF(G2408=0,"Tarefa fora do plano",INDEX(pl_tag,G2408)))</f>
        <v/>
      </c>
      <c r="I2408" s="30">
        <f>IF(N(G2408)=0,"",INDEX(pl_atividade,G2408))</f>
        <v/>
      </c>
      <c r="J2408" s="50">
        <f>IF(N(G2408)=0,"",INDEX(pl_especialidade,G2408))</f>
        <v/>
      </c>
      <c r="K2408" s="28">
        <f>IF(N(G2408)=0,"",INDEX(pl_duracao,G2408))</f>
        <v/>
      </c>
      <c r="L2408" s="39">
        <f>IF(ISNUMBER(C2408),YEAR(C2408),"")</f>
        <v/>
      </c>
      <c r="M2408" s="39">
        <f>IF(ISNUMBER(C2408),MONTH(C2408),"")</f>
        <v/>
      </c>
      <c r="N2408" s="23">
        <f>IF(L2408="","",IF(NOT(ISNUMBER(crono_ano)),"Informe o ano",IF(L2408&lt;crono_ano,"Antes do ano",IF(L2408&gt;crono_ano,"Depois do ano","No ano"))))</f>
        <v/>
      </c>
      <c r="O2408" s="39">
        <f>IF(F2408="","",IF(COUNTIF(F$7:F2408,F2408)=1,1,0))</f>
        <v/>
      </c>
      <c r="P2408" s="39">
        <f>IF(A2408&amp;B2408&amp;C2408="","",IF(AND(O2408=1,N(G2408)&gt;0),IF(INDEX(pl_ativa,MAX(1,N(G2408)))="Sim",1,0),0))</f>
        <v/>
      </c>
      <c r="Q2408" s="39">
        <f>IF(F2408="","",COUNTIFS(ex_chave_oc,F2408,ex_cancelada,"&lt;&gt;Sim"))</f>
        <v/>
      </c>
      <c r="R2408" s="51">
        <f>IF(P2408="","",IF(AND(P2408=1,N(Q2408)&gt;0),1,0))</f>
        <v/>
      </c>
      <c r="S2408" s="30">
        <f>IF(P2408="","",IF(F2408="","ERRO: data prevista ausente ou inválida",IF(O2408=0,"Duplicada: contada uma vez",IF(N(G2408)=0,"ERRO: tarefa fora do Plano Mestre",IF(P2408=0,"Tarefa retirada do plano: não conta","OK")))))</f>
        <v/>
      </c>
    </row>
    <row r="2409">
      <c r="A2409" s="29" t="n"/>
      <c r="B2409" s="25" t="n"/>
      <c r="C2409" s="49" t="n"/>
      <c r="D2409" s="29" t="n"/>
      <c r="E2409" s="23">
        <f>IF(OR(A2409="",B2409=""),"",A2409&amp;"|"&amp;B2409)</f>
        <v/>
      </c>
      <c r="F2409" s="30">
        <f>IF(OR(E2409="",NOT(ISNUMBER(C2409))),"",E2409&amp;"|"&amp;YEAR(C2409)&amp;"-"&amp;RIGHT("0"&amp;MONTH(C2409),2)&amp;"-"&amp;RIGHT("0"&amp;DAY(C2409),2))</f>
        <v/>
      </c>
      <c r="G2409" s="26">
        <f>IF(E2409="","",IFERROR(MATCH(E2409,pl_chave,0),0))</f>
        <v/>
      </c>
      <c r="H2409" s="23">
        <f>IF(G2409="","",IF(G2409=0,"Tarefa fora do plano",INDEX(pl_tag,G2409)))</f>
        <v/>
      </c>
      <c r="I2409" s="30">
        <f>IF(N(G2409)=0,"",INDEX(pl_atividade,G2409))</f>
        <v/>
      </c>
      <c r="J2409" s="50">
        <f>IF(N(G2409)=0,"",INDEX(pl_especialidade,G2409))</f>
        <v/>
      </c>
      <c r="K2409" s="28">
        <f>IF(N(G2409)=0,"",INDEX(pl_duracao,G2409))</f>
        <v/>
      </c>
      <c r="L2409" s="39">
        <f>IF(ISNUMBER(C2409),YEAR(C2409),"")</f>
        <v/>
      </c>
      <c r="M2409" s="39">
        <f>IF(ISNUMBER(C2409),MONTH(C2409),"")</f>
        <v/>
      </c>
      <c r="N2409" s="23">
        <f>IF(L2409="","",IF(NOT(ISNUMBER(crono_ano)),"Informe o ano",IF(L2409&lt;crono_ano,"Antes do ano",IF(L2409&gt;crono_ano,"Depois do ano","No ano"))))</f>
        <v/>
      </c>
      <c r="O2409" s="39">
        <f>IF(F2409="","",IF(COUNTIF(F$7:F2409,F2409)=1,1,0))</f>
        <v/>
      </c>
      <c r="P2409" s="39">
        <f>IF(A2409&amp;B2409&amp;C2409="","",IF(AND(O2409=1,N(G2409)&gt;0),IF(INDEX(pl_ativa,MAX(1,N(G2409)))="Sim",1,0),0))</f>
        <v/>
      </c>
      <c r="Q2409" s="39">
        <f>IF(F2409="","",COUNTIFS(ex_chave_oc,F2409,ex_cancelada,"&lt;&gt;Sim"))</f>
        <v/>
      </c>
      <c r="R2409" s="51">
        <f>IF(P2409="","",IF(AND(P2409=1,N(Q2409)&gt;0),1,0))</f>
        <v/>
      </c>
      <c r="S2409" s="30">
        <f>IF(P2409="","",IF(F2409="","ERRO: data prevista ausente ou inválida",IF(O2409=0,"Duplicada: contada uma vez",IF(N(G2409)=0,"ERRO: tarefa fora do Plano Mestre",IF(P2409=0,"Tarefa retirada do plano: não conta","OK")))))</f>
        <v/>
      </c>
    </row>
    <row r="2410">
      <c r="A2410" s="29" t="n"/>
      <c r="B2410" s="25" t="n"/>
      <c r="C2410" s="49" t="n"/>
      <c r="D2410" s="29" t="n"/>
      <c r="E2410" s="23">
        <f>IF(OR(A2410="",B2410=""),"",A2410&amp;"|"&amp;B2410)</f>
        <v/>
      </c>
      <c r="F2410" s="30">
        <f>IF(OR(E2410="",NOT(ISNUMBER(C2410))),"",E2410&amp;"|"&amp;YEAR(C2410)&amp;"-"&amp;RIGHT("0"&amp;MONTH(C2410),2)&amp;"-"&amp;RIGHT("0"&amp;DAY(C2410),2))</f>
        <v/>
      </c>
      <c r="G2410" s="26">
        <f>IF(E2410="","",IFERROR(MATCH(E2410,pl_chave,0),0))</f>
        <v/>
      </c>
      <c r="H2410" s="23">
        <f>IF(G2410="","",IF(G2410=0,"Tarefa fora do plano",INDEX(pl_tag,G2410)))</f>
        <v/>
      </c>
      <c r="I2410" s="30">
        <f>IF(N(G2410)=0,"",INDEX(pl_atividade,G2410))</f>
        <v/>
      </c>
      <c r="J2410" s="50">
        <f>IF(N(G2410)=0,"",INDEX(pl_especialidade,G2410))</f>
        <v/>
      </c>
      <c r="K2410" s="28">
        <f>IF(N(G2410)=0,"",INDEX(pl_duracao,G2410))</f>
        <v/>
      </c>
      <c r="L2410" s="39">
        <f>IF(ISNUMBER(C2410),YEAR(C2410),"")</f>
        <v/>
      </c>
      <c r="M2410" s="39">
        <f>IF(ISNUMBER(C2410),MONTH(C2410),"")</f>
        <v/>
      </c>
      <c r="N2410" s="23">
        <f>IF(L2410="","",IF(NOT(ISNUMBER(crono_ano)),"Informe o ano",IF(L2410&lt;crono_ano,"Antes do ano",IF(L2410&gt;crono_ano,"Depois do ano","No ano"))))</f>
        <v/>
      </c>
      <c r="O2410" s="39">
        <f>IF(F2410="","",IF(COUNTIF(F$7:F2410,F2410)=1,1,0))</f>
        <v/>
      </c>
      <c r="P2410" s="39">
        <f>IF(A2410&amp;B2410&amp;C2410="","",IF(AND(O2410=1,N(G2410)&gt;0),IF(INDEX(pl_ativa,MAX(1,N(G2410)))="Sim",1,0),0))</f>
        <v/>
      </c>
      <c r="Q2410" s="39">
        <f>IF(F2410="","",COUNTIFS(ex_chave_oc,F2410,ex_cancelada,"&lt;&gt;Sim"))</f>
        <v/>
      </c>
      <c r="R2410" s="51">
        <f>IF(P2410="","",IF(AND(P2410=1,N(Q2410)&gt;0),1,0))</f>
        <v/>
      </c>
      <c r="S2410" s="30">
        <f>IF(P2410="","",IF(F2410="","ERRO: data prevista ausente ou inválida",IF(O2410=0,"Duplicada: contada uma vez",IF(N(G2410)=0,"ERRO: tarefa fora do Plano Mestre",IF(P2410=0,"Tarefa retirada do plano: não conta","OK")))))</f>
        <v/>
      </c>
    </row>
    <row r="2411">
      <c r="A2411" s="29" t="n"/>
      <c r="B2411" s="25" t="n"/>
      <c r="C2411" s="49" t="n"/>
      <c r="D2411" s="29" t="n"/>
      <c r="E2411" s="23">
        <f>IF(OR(A2411="",B2411=""),"",A2411&amp;"|"&amp;B2411)</f>
        <v/>
      </c>
      <c r="F2411" s="30">
        <f>IF(OR(E2411="",NOT(ISNUMBER(C2411))),"",E2411&amp;"|"&amp;YEAR(C2411)&amp;"-"&amp;RIGHT("0"&amp;MONTH(C2411),2)&amp;"-"&amp;RIGHT("0"&amp;DAY(C2411),2))</f>
        <v/>
      </c>
      <c r="G2411" s="26">
        <f>IF(E2411="","",IFERROR(MATCH(E2411,pl_chave,0),0))</f>
        <v/>
      </c>
      <c r="H2411" s="23">
        <f>IF(G2411="","",IF(G2411=0,"Tarefa fora do plano",INDEX(pl_tag,G2411)))</f>
        <v/>
      </c>
      <c r="I2411" s="30">
        <f>IF(N(G2411)=0,"",INDEX(pl_atividade,G2411))</f>
        <v/>
      </c>
      <c r="J2411" s="50">
        <f>IF(N(G2411)=0,"",INDEX(pl_especialidade,G2411))</f>
        <v/>
      </c>
      <c r="K2411" s="28">
        <f>IF(N(G2411)=0,"",INDEX(pl_duracao,G2411))</f>
        <v/>
      </c>
      <c r="L2411" s="39">
        <f>IF(ISNUMBER(C2411),YEAR(C2411),"")</f>
        <v/>
      </c>
      <c r="M2411" s="39">
        <f>IF(ISNUMBER(C2411),MONTH(C2411),"")</f>
        <v/>
      </c>
      <c r="N2411" s="23">
        <f>IF(L2411="","",IF(NOT(ISNUMBER(crono_ano)),"Informe o ano",IF(L2411&lt;crono_ano,"Antes do ano",IF(L2411&gt;crono_ano,"Depois do ano","No ano"))))</f>
        <v/>
      </c>
      <c r="O2411" s="39">
        <f>IF(F2411="","",IF(COUNTIF(F$7:F2411,F2411)=1,1,0))</f>
        <v/>
      </c>
      <c r="P2411" s="39">
        <f>IF(A2411&amp;B2411&amp;C2411="","",IF(AND(O2411=1,N(G2411)&gt;0),IF(INDEX(pl_ativa,MAX(1,N(G2411)))="Sim",1,0),0))</f>
        <v/>
      </c>
      <c r="Q2411" s="39">
        <f>IF(F2411="","",COUNTIFS(ex_chave_oc,F2411,ex_cancelada,"&lt;&gt;Sim"))</f>
        <v/>
      </c>
      <c r="R2411" s="51">
        <f>IF(P2411="","",IF(AND(P2411=1,N(Q2411)&gt;0),1,0))</f>
        <v/>
      </c>
      <c r="S2411" s="30">
        <f>IF(P2411="","",IF(F2411="","ERRO: data prevista ausente ou inválida",IF(O2411=0,"Duplicada: contada uma vez",IF(N(G2411)=0,"ERRO: tarefa fora do Plano Mestre",IF(P2411=0,"Tarefa retirada do plano: não conta","OK")))))</f>
        <v/>
      </c>
    </row>
    <row r="2412">
      <c r="A2412" s="29" t="n"/>
      <c r="B2412" s="25" t="n"/>
      <c r="C2412" s="49" t="n"/>
      <c r="D2412" s="29" t="n"/>
      <c r="E2412" s="23">
        <f>IF(OR(A2412="",B2412=""),"",A2412&amp;"|"&amp;B2412)</f>
        <v/>
      </c>
      <c r="F2412" s="30">
        <f>IF(OR(E2412="",NOT(ISNUMBER(C2412))),"",E2412&amp;"|"&amp;YEAR(C2412)&amp;"-"&amp;RIGHT("0"&amp;MONTH(C2412),2)&amp;"-"&amp;RIGHT("0"&amp;DAY(C2412),2))</f>
        <v/>
      </c>
      <c r="G2412" s="26">
        <f>IF(E2412="","",IFERROR(MATCH(E2412,pl_chave,0),0))</f>
        <v/>
      </c>
      <c r="H2412" s="23">
        <f>IF(G2412="","",IF(G2412=0,"Tarefa fora do plano",INDEX(pl_tag,G2412)))</f>
        <v/>
      </c>
      <c r="I2412" s="30">
        <f>IF(N(G2412)=0,"",INDEX(pl_atividade,G2412))</f>
        <v/>
      </c>
      <c r="J2412" s="50">
        <f>IF(N(G2412)=0,"",INDEX(pl_especialidade,G2412))</f>
        <v/>
      </c>
      <c r="K2412" s="28">
        <f>IF(N(G2412)=0,"",INDEX(pl_duracao,G2412))</f>
        <v/>
      </c>
      <c r="L2412" s="39">
        <f>IF(ISNUMBER(C2412),YEAR(C2412),"")</f>
        <v/>
      </c>
      <c r="M2412" s="39">
        <f>IF(ISNUMBER(C2412),MONTH(C2412),"")</f>
        <v/>
      </c>
      <c r="N2412" s="23">
        <f>IF(L2412="","",IF(NOT(ISNUMBER(crono_ano)),"Informe o ano",IF(L2412&lt;crono_ano,"Antes do ano",IF(L2412&gt;crono_ano,"Depois do ano","No ano"))))</f>
        <v/>
      </c>
      <c r="O2412" s="39">
        <f>IF(F2412="","",IF(COUNTIF(F$7:F2412,F2412)=1,1,0))</f>
        <v/>
      </c>
      <c r="P2412" s="39">
        <f>IF(A2412&amp;B2412&amp;C2412="","",IF(AND(O2412=1,N(G2412)&gt;0),IF(INDEX(pl_ativa,MAX(1,N(G2412)))="Sim",1,0),0))</f>
        <v/>
      </c>
      <c r="Q2412" s="39">
        <f>IF(F2412="","",COUNTIFS(ex_chave_oc,F2412,ex_cancelada,"&lt;&gt;Sim"))</f>
        <v/>
      </c>
      <c r="R2412" s="51">
        <f>IF(P2412="","",IF(AND(P2412=1,N(Q2412)&gt;0),1,0))</f>
        <v/>
      </c>
      <c r="S2412" s="30">
        <f>IF(P2412="","",IF(F2412="","ERRO: data prevista ausente ou inválida",IF(O2412=0,"Duplicada: contada uma vez",IF(N(G2412)=0,"ERRO: tarefa fora do Plano Mestre",IF(P2412=0,"Tarefa retirada do plano: não conta","OK")))))</f>
        <v/>
      </c>
    </row>
    <row r="2413">
      <c r="A2413" s="29" t="n"/>
      <c r="B2413" s="25" t="n"/>
      <c r="C2413" s="49" t="n"/>
      <c r="D2413" s="29" t="n"/>
      <c r="E2413" s="23">
        <f>IF(OR(A2413="",B2413=""),"",A2413&amp;"|"&amp;B2413)</f>
        <v/>
      </c>
      <c r="F2413" s="30">
        <f>IF(OR(E2413="",NOT(ISNUMBER(C2413))),"",E2413&amp;"|"&amp;YEAR(C2413)&amp;"-"&amp;RIGHT("0"&amp;MONTH(C2413),2)&amp;"-"&amp;RIGHT("0"&amp;DAY(C2413),2))</f>
        <v/>
      </c>
      <c r="G2413" s="26">
        <f>IF(E2413="","",IFERROR(MATCH(E2413,pl_chave,0),0))</f>
        <v/>
      </c>
      <c r="H2413" s="23">
        <f>IF(G2413="","",IF(G2413=0,"Tarefa fora do plano",INDEX(pl_tag,G2413)))</f>
        <v/>
      </c>
      <c r="I2413" s="30">
        <f>IF(N(G2413)=0,"",INDEX(pl_atividade,G2413))</f>
        <v/>
      </c>
      <c r="J2413" s="50">
        <f>IF(N(G2413)=0,"",INDEX(pl_especialidade,G2413))</f>
        <v/>
      </c>
      <c r="K2413" s="28">
        <f>IF(N(G2413)=0,"",INDEX(pl_duracao,G2413))</f>
        <v/>
      </c>
      <c r="L2413" s="39">
        <f>IF(ISNUMBER(C2413),YEAR(C2413),"")</f>
        <v/>
      </c>
      <c r="M2413" s="39">
        <f>IF(ISNUMBER(C2413),MONTH(C2413),"")</f>
        <v/>
      </c>
      <c r="N2413" s="23">
        <f>IF(L2413="","",IF(NOT(ISNUMBER(crono_ano)),"Informe o ano",IF(L2413&lt;crono_ano,"Antes do ano",IF(L2413&gt;crono_ano,"Depois do ano","No ano"))))</f>
        <v/>
      </c>
      <c r="O2413" s="39">
        <f>IF(F2413="","",IF(COUNTIF(F$7:F2413,F2413)=1,1,0))</f>
        <v/>
      </c>
      <c r="P2413" s="39">
        <f>IF(A2413&amp;B2413&amp;C2413="","",IF(AND(O2413=1,N(G2413)&gt;0),IF(INDEX(pl_ativa,MAX(1,N(G2413)))="Sim",1,0),0))</f>
        <v/>
      </c>
      <c r="Q2413" s="39">
        <f>IF(F2413="","",COUNTIFS(ex_chave_oc,F2413,ex_cancelada,"&lt;&gt;Sim"))</f>
        <v/>
      </c>
      <c r="R2413" s="51">
        <f>IF(P2413="","",IF(AND(P2413=1,N(Q2413)&gt;0),1,0))</f>
        <v/>
      </c>
      <c r="S2413" s="30">
        <f>IF(P2413="","",IF(F2413="","ERRO: data prevista ausente ou inválida",IF(O2413=0,"Duplicada: contada uma vez",IF(N(G2413)=0,"ERRO: tarefa fora do Plano Mestre",IF(P2413=0,"Tarefa retirada do plano: não conta","OK")))))</f>
        <v/>
      </c>
    </row>
    <row r="2414">
      <c r="A2414" s="29" t="n"/>
      <c r="B2414" s="25" t="n"/>
      <c r="C2414" s="49" t="n"/>
      <c r="D2414" s="29" t="n"/>
      <c r="E2414" s="23">
        <f>IF(OR(A2414="",B2414=""),"",A2414&amp;"|"&amp;B2414)</f>
        <v/>
      </c>
      <c r="F2414" s="30">
        <f>IF(OR(E2414="",NOT(ISNUMBER(C2414))),"",E2414&amp;"|"&amp;YEAR(C2414)&amp;"-"&amp;RIGHT("0"&amp;MONTH(C2414),2)&amp;"-"&amp;RIGHT("0"&amp;DAY(C2414),2))</f>
        <v/>
      </c>
      <c r="G2414" s="26">
        <f>IF(E2414="","",IFERROR(MATCH(E2414,pl_chave,0),0))</f>
        <v/>
      </c>
      <c r="H2414" s="23">
        <f>IF(G2414="","",IF(G2414=0,"Tarefa fora do plano",INDEX(pl_tag,G2414)))</f>
        <v/>
      </c>
      <c r="I2414" s="30">
        <f>IF(N(G2414)=0,"",INDEX(pl_atividade,G2414))</f>
        <v/>
      </c>
      <c r="J2414" s="50">
        <f>IF(N(G2414)=0,"",INDEX(pl_especialidade,G2414))</f>
        <v/>
      </c>
      <c r="K2414" s="28">
        <f>IF(N(G2414)=0,"",INDEX(pl_duracao,G2414))</f>
        <v/>
      </c>
      <c r="L2414" s="39">
        <f>IF(ISNUMBER(C2414),YEAR(C2414),"")</f>
        <v/>
      </c>
      <c r="M2414" s="39">
        <f>IF(ISNUMBER(C2414),MONTH(C2414),"")</f>
        <v/>
      </c>
      <c r="N2414" s="23">
        <f>IF(L2414="","",IF(NOT(ISNUMBER(crono_ano)),"Informe o ano",IF(L2414&lt;crono_ano,"Antes do ano",IF(L2414&gt;crono_ano,"Depois do ano","No ano"))))</f>
        <v/>
      </c>
      <c r="O2414" s="39">
        <f>IF(F2414="","",IF(COUNTIF(F$7:F2414,F2414)=1,1,0))</f>
        <v/>
      </c>
      <c r="P2414" s="39">
        <f>IF(A2414&amp;B2414&amp;C2414="","",IF(AND(O2414=1,N(G2414)&gt;0),IF(INDEX(pl_ativa,MAX(1,N(G2414)))="Sim",1,0),0))</f>
        <v/>
      </c>
      <c r="Q2414" s="39">
        <f>IF(F2414="","",COUNTIFS(ex_chave_oc,F2414,ex_cancelada,"&lt;&gt;Sim"))</f>
        <v/>
      </c>
      <c r="R2414" s="51">
        <f>IF(P2414="","",IF(AND(P2414=1,N(Q2414)&gt;0),1,0))</f>
        <v/>
      </c>
      <c r="S2414" s="30">
        <f>IF(P2414="","",IF(F2414="","ERRO: data prevista ausente ou inválida",IF(O2414=0,"Duplicada: contada uma vez",IF(N(G2414)=0,"ERRO: tarefa fora do Plano Mestre",IF(P2414=0,"Tarefa retirada do plano: não conta","OK")))))</f>
        <v/>
      </c>
    </row>
    <row r="2415">
      <c r="A2415" s="29" t="n"/>
      <c r="B2415" s="25" t="n"/>
      <c r="C2415" s="49" t="n"/>
      <c r="D2415" s="29" t="n"/>
      <c r="E2415" s="23">
        <f>IF(OR(A2415="",B2415=""),"",A2415&amp;"|"&amp;B2415)</f>
        <v/>
      </c>
      <c r="F2415" s="30">
        <f>IF(OR(E2415="",NOT(ISNUMBER(C2415))),"",E2415&amp;"|"&amp;YEAR(C2415)&amp;"-"&amp;RIGHT("0"&amp;MONTH(C2415),2)&amp;"-"&amp;RIGHT("0"&amp;DAY(C2415),2))</f>
        <v/>
      </c>
      <c r="G2415" s="26">
        <f>IF(E2415="","",IFERROR(MATCH(E2415,pl_chave,0),0))</f>
        <v/>
      </c>
      <c r="H2415" s="23">
        <f>IF(G2415="","",IF(G2415=0,"Tarefa fora do plano",INDEX(pl_tag,G2415)))</f>
        <v/>
      </c>
      <c r="I2415" s="30">
        <f>IF(N(G2415)=0,"",INDEX(pl_atividade,G2415))</f>
        <v/>
      </c>
      <c r="J2415" s="50">
        <f>IF(N(G2415)=0,"",INDEX(pl_especialidade,G2415))</f>
        <v/>
      </c>
      <c r="K2415" s="28">
        <f>IF(N(G2415)=0,"",INDEX(pl_duracao,G2415))</f>
        <v/>
      </c>
      <c r="L2415" s="39">
        <f>IF(ISNUMBER(C2415),YEAR(C2415),"")</f>
        <v/>
      </c>
      <c r="M2415" s="39">
        <f>IF(ISNUMBER(C2415),MONTH(C2415),"")</f>
        <v/>
      </c>
      <c r="N2415" s="23">
        <f>IF(L2415="","",IF(NOT(ISNUMBER(crono_ano)),"Informe o ano",IF(L2415&lt;crono_ano,"Antes do ano",IF(L2415&gt;crono_ano,"Depois do ano","No ano"))))</f>
        <v/>
      </c>
      <c r="O2415" s="39">
        <f>IF(F2415="","",IF(COUNTIF(F$7:F2415,F2415)=1,1,0))</f>
        <v/>
      </c>
      <c r="P2415" s="39">
        <f>IF(A2415&amp;B2415&amp;C2415="","",IF(AND(O2415=1,N(G2415)&gt;0),IF(INDEX(pl_ativa,MAX(1,N(G2415)))="Sim",1,0),0))</f>
        <v/>
      </c>
      <c r="Q2415" s="39">
        <f>IF(F2415="","",COUNTIFS(ex_chave_oc,F2415,ex_cancelada,"&lt;&gt;Sim"))</f>
        <v/>
      </c>
      <c r="R2415" s="51">
        <f>IF(P2415="","",IF(AND(P2415=1,N(Q2415)&gt;0),1,0))</f>
        <v/>
      </c>
      <c r="S2415" s="30">
        <f>IF(P2415="","",IF(F2415="","ERRO: data prevista ausente ou inválida",IF(O2415=0,"Duplicada: contada uma vez",IF(N(G2415)=0,"ERRO: tarefa fora do Plano Mestre",IF(P2415=0,"Tarefa retirada do plano: não conta","OK")))))</f>
        <v/>
      </c>
    </row>
    <row r="2416">
      <c r="A2416" s="29" t="n"/>
      <c r="B2416" s="25" t="n"/>
      <c r="C2416" s="49" t="n"/>
      <c r="D2416" s="29" t="n"/>
      <c r="E2416" s="23">
        <f>IF(OR(A2416="",B2416=""),"",A2416&amp;"|"&amp;B2416)</f>
        <v/>
      </c>
      <c r="F2416" s="30">
        <f>IF(OR(E2416="",NOT(ISNUMBER(C2416))),"",E2416&amp;"|"&amp;YEAR(C2416)&amp;"-"&amp;RIGHT("0"&amp;MONTH(C2416),2)&amp;"-"&amp;RIGHT("0"&amp;DAY(C2416),2))</f>
        <v/>
      </c>
      <c r="G2416" s="26">
        <f>IF(E2416="","",IFERROR(MATCH(E2416,pl_chave,0),0))</f>
        <v/>
      </c>
      <c r="H2416" s="23">
        <f>IF(G2416="","",IF(G2416=0,"Tarefa fora do plano",INDEX(pl_tag,G2416)))</f>
        <v/>
      </c>
      <c r="I2416" s="30">
        <f>IF(N(G2416)=0,"",INDEX(pl_atividade,G2416))</f>
        <v/>
      </c>
      <c r="J2416" s="50">
        <f>IF(N(G2416)=0,"",INDEX(pl_especialidade,G2416))</f>
        <v/>
      </c>
      <c r="K2416" s="28">
        <f>IF(N(G2416)=0,"",INDEX(pl_duracao,G2416))</f>
        <v/>
      </c>
      <c r="L2416" s="39">
        <f>IF(ISNUMBER(C2416),YEAR(C2416),"")</f>
        <v/>
      </c>
      <c r="M2416" s="39">
        <f>IF(ISNUMBER(C2416),MONTH(C2416),"")</f>
        <v/>
      </c>
      <c r="N2416" s="23">
        <f>IF(L2416="","",IF(NOT(ISNUMBER(crono_ano)),"Informe o ano",IF(L2416&lt;crono_ano,"Antes do ano",IF(L2416&gt;crono_ano,"Depois do ano","No ano"))))</f>
        <v/>
      </c>
      <c r="O2416" s="39">
        <f>IF(F2416="","",IF(COUNTIF(F$7:F2416,F2416)=1,1,0))</f>
        <v/>
      </c>
      <c r="P2416" s="39">
        <f>IF(A2416&amp;B2416&amp;C2416="","",IF(AND(O2416=1,N(G2416)&gt;0),IF(INDEX(pl_ativa,MAX(1,N(G2416)))="Sim",1,0),0))</f>
        <v/>
      </c>
      <c r="Q2416" s="39">
        <f>IF(F2416="","",COUNTIFS(ex_chave_oc,F2416,ex_cancelada,"&lt;&gt;Sim"))</f>
        <v/>
      </c>
      <c r="R2416" s="51">
        <f>IF(P2416="","",IF(AND(P2416=1,N(Q2416)&gt;0),1,0))</f>
        <v/>
      </c>
      <c r="S2416" s="30">
        <f>IF(P2416="","",IF(F2416="","ERRO: data prevista ausente ou inválida",IF(O2416=0,"Duplicada: contada uma vez",IF(N(G2416)=0,"ERRO: tarefa fora do Plano Mestre",IF(P2416=0,"Tarefa retirada do plano: não conta","OK")))))</f>
        <v/>
      </c>
    </row>
    <row r="2417">
      <c r="A2417" s="29" t="n"/>
      <c r="B2417" s="25" t="n"/>
      <c r="C2417" s="49" t="n"/>
      <c r="D2417" s="29" t="n"/>
      <c r="E2417" s="23">
        <f>IF(OR(A2417="",B2417=""),"",A2417&amp;"|"&amp;B2417)</f>
        <v/>
      </c>
      <c r="F2417" s="30">
        <f>IF(OR(E2417="",NOT(ISNUMBER(C2417))),"",E2417&amp;"|"&amp;YEAR(C2417)&amp;"-"&amp;RIGHT("0"&amp;MONTH(C2417),2)&amp;"-"&amp;RIGHT("0"&amp;DAY(C2417),2))</f>
        <v/>
      </c>
      <c r="G2417" s="26">
        <f>IF(E2417="","",IFERROR(MATCH(E2417,pl_chave,0),0))</f>
        <v/>
      </c>
      <c r="H2417" s="23">
        <f>IF(G2417="","",IF(G2417=0,"Tarefa fora do plano",INDEX(pl_tag,G2417)))</f>
        <v/>
      </c>
      <c r="I2417" s="30">
        <f>IF(N(G2417)=0,"",INDEX(pl_atividade,G2417))</f>
        <v/>
      </c>
      <c r="J2417" s="50">
        <f>IF(N(G2417)=0,"",INDEX(pl_especialidade,G2417))</f>
        <v/>
      </c>
      <c r="K2417" s="28">
        <f>IF(N(G2417)=0,"",INDEX(pl_duracao,G2417))</f>
        <v/>
      </c>
      <c r="L2417" s="39">
        <f>IF(ISNUMBER(C2417),YEAR(C2417),"")</f>
        <v/>
      </c>
      <c r="M2417" s="39">
        <f>IF(ISNUMBER(C2417),MONTH(C2417),"")</f>
        <v/>
      </c>
      <c r="N2417" s="23">
        <f>IF(L2417="","",IF(NOT(ISNUMBER(crono_ano)),"Informe o ano",IF(L2417&lt;crono_ano,"Antes do ano",IF(L2417&gt;crono_ano,"Depois do ano","No ano"))))</f>
        <v/>
      </c>
      <c r="O2417" s="39">
        <f>IF(F2417="","",IF(COUNTIF(F$7:F2417,F2417)=1,1,0))</f>
        <v/>
      </c>
      <c r="P2417" s="39">
        <f>IF(A2417&amp;B2417&amp;C2417="","",IF(AND(O2417=1,N(G2417)&gt;0),IF(INDEX(pl_ativa,MAX(1,N(G2417)))="Sim",1,0),0))</f>
        <v/>
      </c>
      <c r="Q2417" s="39">
        <f>IF(F2417="","",COUNTIFS(ex_chave_oc,F2417,ex_cancelada,"&lt;&gt;Sim"))</f>
        <v/>
      </c>
      <c r="R2417" s="51">
        <f>IF(P2417="","",IF(AND(P2417=1,N(Q2417)&gt;0),1,0))</f>
        <v/>
      </c>
      <c r="S2417" s="30">
        <f>IF(P2417="","",IF(F2417="","ERRO: data prevista ausente ou inválida",IF(O2417=0,"Duplicada: contada uma vez",IF(N(G2417)=0,"ERRO: tarefa fora do Plano Mestre",IF(P2417=0,"Tarefa retirada do plano: não conta","OK")))))</f>
        <v/>
      </c>
    </row>
    <row r="2418">
      <c r="A2418" s="29" t="n"/>
      <c r="B2418" s="25" t="n"/>
      <c r="C2418" s="49" t="n"/>
      <c r="D2418" s="29" t="n"/>
      <c r="E2418" s="23">
        <f>IF(OR(A2418="",B2418=""),"",A2418&amp;"|"&amp;B2418)</f>
        <v/>
      </c>
      <c r="F2418" s="30">
        <f>IF(OR(E2418="",NOT(ISNUMBER(C2418))),"",E2418&amp;"|"&amp;YEAR(C2418)&amp;"-"&amp;RIGHT("0"&amp;MONTH(C2418),2)&amp;"-"&amp;RIGHT("0"&amp;DAY(C2418),2))</f>
        <v/>
      </c>
      <c r="G2418" s="26">
        <f>IF(E2418="","",IFERROR(MATCH(E2418,pl_chave,0),0))</f>
        <v/>
      </c>
      <c r="H2418" s="23">
        <f>IF(G2418="","",IF(G2418=0,"Tarefa fora do plano",INDEX(pl_tag,G2418)))</f>
        <v/>
      </c>
      <c r="I2418" s="30">
        <f>IF(N(G2418)=0,"",INDEX(pl_atividade,G2418))</f>
        <v/>
      </c>
      <c r="J2418" s="50">
        <f>IF(N(G2418)=0,"",INDEX(pl_especialidade,G2418))</f>
        <v/>
      </c>
      <c r="K2418" s="28">
        <f>IF(N(G2418)=0,"",INDEX(pl_duracao,G2418))</f>
        <v/>
      </c>
      <c r="L2418" s="39">
        <f>IF(ISNUMBER(C2418),YEAR(C2418),"")</f>
        <v/>
      </c>
      <c r="M2418" s="39">
        <f>IF(ISNUMBER(C2418),MONTH(C2418),"")</f>
        <v/>
      </c>
      <c r="N2418" s="23">
        <f>IF(L2418="","",IF(NOT(ISNUMBER(crono_ano)),"Informe o ano",IF(L2418&lt;crono_ano,"Antes do ano",IF(L2418&gt;crono_ano,"Depois do ano","No ano"))))</f>
        <v/>
      </c>
      <c r="O2418" s="39">
        <f>IF(F2418="","",IF(COUNTIF(F$7:F2418,F2418)=1,1,0))</f>
        <v/>
      </c>
      <c r="P2418" s="39">
        <f>IF(A2418&amp;B2418&amp;C2418="","",IF(AND(O2418=1,N(G2418)&gt;0),IF(INDEX(pl_ativa,MAX(1,N(G2418)))="Sim",1,0),0))</f>
        <v/>
      </c>
      <c r="Q2418" s="39">
        <f>IF(F2418="","",COUNTIFS(ex_chave_oc,F2418,ex_cancelada,"&lt;&gt;Sim"))</f>
        <v/>
      </c>
      <c r="R2418" s="51">
        <f>IF(P2418="","",IF(AND(P2418=1,N(Q2418)&gt;0),1,0))</f>
        <v/>
      </c>
      <c r="S2418" s="30">
        <f>IF(P2418="","",IF(F2418="","ERRO: data prevista ausente ou inválida",IF(O2418=0,"Duplicada: contada uma vez",IF(N(G2418)=0,"ERRO: tarefa fora do Plano Mestre",IF(P2418=0,"Tarefa retirada do plano: não conta","OK")))))</f>
        <v/>
      </c>
    </row>
    <row r="2419">
      <c r="A2419" s="29" t="n"/>
      <c r="B2419" s="25" t="n"/>
      <c r="C2419" s="49" t="n"/>
      <c r="D2419" s="29" t="n"/>
      <c r="E2419" s="23">
        <f>IF(OR(A2419="",B2419=""),"",A2419&amp;"|"&amp;B2419)</f>
        <v/>
      </c>
      <c r="F2419" s="30">
        <f>IF(OR(E2419="",NOT(ISNUMBER(C2419))),"",E2419&amp;"|"&amp;YEAR(C2419)&amp;"-"&amp;RIGHT("0"&amp;MONTH(C2419),2)&amp;"-"&amp;RIGHT("0"&amp;DAY(C2419),2))</f>
        <v/>
      </c>
      <c r="G2419" s="26">
        <f>IF(E2419="","",IFERROR(MATCH(E2419,pl_chave,0),0))</f>
        <v/>
      </c>
      <c r="H2419" s="23">
        <f>IF(G2419="","",IF(G2419=0,"Tarefa fora do plano",INDEX(pl_tag,G2419)))</f>
        <v/>
      </c>
      <c r="I2419" s="30">
        <f>IF(N(G2419)=0,"",INDEX(pl_atividade,G2419))</f>
        <v/>
      </c>
      <c r="J2419" s="50">
        <f>IF(N(G2419)=0,"",INDEX(pl_especialidade,G2419))</f>
        <v/>
      </c>
      <c r="K2419" s="28">
        <f>IF(N(G2419)=0,"",INDEX(pl_duracao,G2419))</f>
        <v/>
      </c>
      <c r="L2419" s="39">
        <f>IF(ISNUMBER(C2419),YEAR(C2419),"")</f>
        <v/>
      </c>
      <c r="M2419" s="39">
        <f>IF(ISNUMBER(C2419),MONTH(C2419),"")</f>
        <v/>
      </c>
      <c r="N2419" s="23">
        <f>IF(L2419="","",IF(NOT(ISNUMBER(crono_ano)),"Informe o ano",IF(L2419&lt;crono_ano,"Antes do ano",IF(L2419&gt;crono_ano,"Depois do ano","No ano"))))</f>
        <v/>
      </c>
      <c r="O2419" s="39">
        <f>IF(F2419="","",IF(COUNTIF(F$7:F2419,F2419)=1,1,0))</f>
        <v/>
      </c>
      <c r="P2419" s="39">
        <f>IF(A2419&amp;B2419&amp;C2419="","",IF(AND(O2419=1,N(G2419)&gt;0),IF(INDEX(pl_ativa,MAX(1,N(G2419)))="Sim",1,0),0))</f>
        <v/>
      </c>
      <c r="Q2419" s="39">
        <f>IF(F2419="","",COUNTIFS(ex_chave_oc,F2419,ex_cancelada,"&lt;&gt;Sim"))</f>
        <v/>
      </c>
      <c r="R2419" s="51">
        <f>IF(P2419="","",IF(AND(P2419=1,N(Q2419)&gt;0),1,0))</f>
        <v/>
      </c>
      <c r="S2419" s="30">
        <f>IF(P2419="","",IF(F2419="","ERRO: data prevista ausente ou inválida",IF(O2419=0,"Duplicada: contada uma vez",IF(N(G2419)=0,"ERRO: tarefa fora do Plano Mestre",IF(P2419=0,"Tarefa retirada do plano: não conta","OK")))))</f>
        <v/>
      </c>
    </row>
    <row r="2420">
      <c r="A2420" s="29" t="n"/>
      <c r="B2420" s="25" t="n"/>
      <c r="C2420" s="49" t="n"/>
      <c r="D2420" s="29" t="n"/>
      <c r="E2420" s="23">
        <f>IF(OR(A2420="",B2420=""),"",A2420&amp;"|"&amp;B2420)</f>
        <v/>
      </c>
      <c r="F2420" s="30">
        <f>IF(OR(E2420="",NOT(ISNUMBER(C2420))),"",E2420&amp;"|"&amp;YEAR(C2420)&amp;"-"&amp;RIGHT("0"&amp;MONTH(C2420),2)&amp;"-"&amp;RIGHT("0"&amp;DAY(C2420),2))</f>
        <v/>
      </c>
      <c r="G2420" s="26">
        <f>IF(E2420="","",IFERROR(MATCH(E2420,pl_chave,0),0))</f>
        <v/>
      </c>
      <c r="H2420" s="23">
        <f>IF(G2420="","",IF(G2420=0,"Tarefa fora do plano",INDEX(pl_tag,G2420)))</f>
        <v/>
      </c>
      <c r="I2420" s="30">
        <f>IF(N(G2420)=0,"",INDEX(pl_atividade,G2420))</f>
        <v/>
      </c>
      <c r="J2420" s="50">
        <f>IF(N(G2420)=0,"",INDEX(pl_especialidade,G2420))</f>
        <v/>
      </c>
      <c r="K2420" s="28">
        <f>IF(N(G2420)=0,"",INDEX(pl_duracao,G2420))</f>
        <v/>
      </c>
      <c r="L2420" s="39">
        <f>IF(ISNUMBER(C2420),YEAR(C2420),"")</f>
        <v/>
      </c>
      <c r="M2420" s="39">
        <f>IF(ISNUMBER(C2420),MONTH(C2420),"")</f>
        <v/>
      </c>
      <c r="N2420" s="23">
        <f>IF(L2420="","",IF(NOT(ISNUMBER(crono_ano)),"Informe o ano",IF(L2420&lt;crono_ano,"Antes do ano",IF(L2420&gt;crono_ano,"Depois do ano","No ano"))))</f>
        <v/>
      </c>
      <c r="O2420" s="39">
        <f>IF(F2420="","",IF(COUNTIF(F$7:F2420,F2420)=1,1,0))</f>
        <v/>
      </c>
      <c r="P2420" s="39">
        <f>IF(A2420&amp;B2420&amp;C2420="","",IF(AND(O2420=1,N(G2420)&gt;0),IF(INDEX(pl_ativa,MAX(1,N(G2420)))="Sim",1,0),0))</f>
        <v/>
      </c>
      <c r="Q2420" s="39">
        <f>IF(F2420="","",COUNTIFS(ex_chave_oc,F2420,ex_cancelada,"&lt;&gt;Sim"))</f>
        <v/>
      </c>
      <c r="R2420" s="51">
        <f>IF(P2420="","",IF(AND(P2420=1,N(Q2420)&gt;0),1,0))</f>
        <v/>
      </c>
      <c r="S2420" s="30">
        <f>IF(P2420="","",IF(F2420="","ERRO: data prevista ausente ou inválida",IF(O2420=0,"Duplicada: contada uma vez",IF(N(G2420)=0,"ERRO: tarefa fora do Plano Mestre",IF(P2420=0,"Tarefa retirada do plano: não conta","OK")))))</f>
        <v/>
      </c>
    </row>
    <row r="2421">
      <c r="A2421" s="29" t="n"/>
      <c r="B2421" s="25" t="n"/>
      <c r="C2421" s="49" t="n"/>
      <c r="D2421" s="29" t="n"/>
      <c r="E2421" s="23">
        <f>IF(OR(A2421="",B2421=""),"",A2421&amp;"|"&amp;B2421)</f>
        <v/>
      </c>
      <c r="F2421" s="30">
        <f>IF(OR(E2421="",NOT(ISNUMBER(C2421))),"",E2421&amp;"|"&amp;YEAR(C2421)&amp;"-"&amp;RIGHT("0"&amp;MONTH(C2421),2)&amp;"-"&amp;RIGHT("0"&amp;DAY(C2421),2))</f>
        <v/>
      </c>
      <c r="G2421" s="26">
        <f>IF(E2421="","",IFERROR(MATCH(E2421,pl_chave,0),0))</f>
        <v/>
      </c>
      <c r="H2421" s="23">
        <f>IF(G2421="","",IF(G2421=0,"Tarefa fora do plano",INDEX(pl_tag,G2421)))</f>
        <v/>
      </c>
      <c r="I2421" s="30">
        <f>IF(N(G2421)=0,"",INDEX(pl_atividade,G2421))</f>
        <v/>
      </c>
      <c r="J2421" s="50">
        <f>IF(N(G2421)=0,"",INDEX(pl_especialidade,G2421))</f>
        <v/>
      </c>
      <c r="K2421" s="28">
        <f>IF(N(G2421)=0,"",INDEX(pl_duracao,G2421))</f>
        <v/>
      </c>
      <c r="L2421" s="39">
        <f>IF(ISNUMBER(C2421),YEAR(C2421),"")</f>
        <v/>
      </c>
      <c r="M2421" s="39">
        <f>IF(ISNUMBER(C2421),MONTH(C2421),"")</f>
        <v/>
      </c>
      <c r="N2421" s="23">
        <f>IF(L2421="","",IF(NOT(ISNUMBER(crono_ano)),"Informe o ano",IF(L2421&lt;crono_ano,"Antes do ano",IF(L2421&gt;crono_ano,"Depois do ano","No ano"))))</f>
        <v/>
      </c>
      <c r="O2421" s="39">
        <f>IF(F2421="","",IF(COUNTIF(F$7:F2421,F2421)=1,1,0))</f>
        <v/>
      </c>
      <c r="P2421" s="39">
        <f>IF(A2421&amp;B2421&amp;C2421="","",IF(AND(O2421=1,N(G2421)&gt;0),IF(INDEX(pl_ativa,MAX(1,N(G2421)))="Sim",1,0),0))</f>
        <v/>
      </c>
      <c r="Q2421" s="39">
        <f>IF(F2421="","",COUNTIFS(ex_chave_oc,F2421,ex_cancelada,"&lt;&gt;Sim"))</f>
        <v/>
      </c>
      <c r="R2421" s="51">
        <f>IF(P2421="","",IF(AND(P2421=1,N(Q2421)&gt;0),1,0))</f>
        <v/>
      </c>
      <c r="S2421" s="30">
        <f>IF(P2421="","",IF(F2421="","ERRO: data prevista ausente ou inválida",IF(O2421=0,"Duplicada: contada uma vez",IF(N(G2421)=0,"ERRO: tarefa fora do Plano Mestre",IF(P2421=0,"Tarefa retirada do plano: não conta","OK")))))</f>
        <v/>
      </c>
    </row>
    <row r="2422">
      <c r="A2422" s="29" t="n"/>
      <c r="B2422" s="25" t="n"/>
      <c r="C2422" s="49" t="n"/>
      <c r="D2422" s="29" t="n"/>
      <c r="E2422" s="23">
        <f>IF(OR(A2422="",B2422=""),"",A2422&amp;"|"&amp;B2422)</f>
        <v/>
      </c>
      <c r="F2422" s="30">
        <f>IF(OR(E2422="",NOT(ISNUMBER(C2422))),"",E2422&amp;"|"&amp;YEAR(C2422)&amp;"-"&amp;RIGHT("0"&amp;MONTH(C2422),2)&amp;"-"&amp;RIGHT("0"&amp;DAY(C2422),2))</f>
        <v/>
      </c>
      <c r="G2422" s="26">
        <f>IF(E2422="","",IFERROR(MATCH(E2422,pl_chave,0),0))</f>
        <v/>
      </c>
      <c r="H2422" s="23">
        <f>IF(G2422="","",IF(G2422=0,"Tarefa fora do plano",INDEX(pl_tag,G2422)))</f>
        <v/>
      </c>
      <c r="I2422" s="30">
        <f>IF(N(G2422)=0,"",INDEX(pl_atividade,G2422))</f>
        <v/>
      </c>
      <c r="J2422" s="50">
        <f>IF(N(G2422)=0,"",INDEX(pl_especialidade,G2422))</f>
        <v/>
      </c>
      <c r="K2422" s="28">
        <f>IF(N(G2422)=0,"",INDEX(pl_duracao,G2422))</f>
        <v/>
      </c>
      <c r="L2422" s="39">
        <f>IF(ISNUMBER(C2422),YEAR(C2422),"")</f>
        <v/>
      </c>
      <c r="M2422" s="39">
        <f>IF(ISNUMBER(C2422),MONTH(C2422),"")</f>
        <v/>
      </c>
      <c r="N2422" s="23">
        <f>IF(L2422="","",IF(NOT(ISNUMBER(crono_ano)),"Informe o ano",IF(L2422&lt;crono_ano,"Antes do ano",IF(L2422&gt;crono_ano,"Depois do ano","No ano"))))</f>
        <v/>
      </c>
      <c r="O2422" s="39">
        <f>IF(F2422="","",IF(COUNTIF(F$7:F2422,F2422)=1,1,0))</f>
        <v/>
      </c>
      <c r="P2422" s="39">
        <f>IF(A2422&amp;B2422&amp;C2422="","",IF(AND(O2422=1,N(G2422)&gt;0),IF(INDEX(pl_ativa,MAX(1,N(G2422)))="Sim",1,0),0))</f>
        <v/>
      </c>
      <c r="Q2422" s="39">
        <f>IF(F2422="","",COUNTIFS(ex_chave_oc,F2422,ex_cancelada,"&lt;&gt;Sim"))</f>
        <v/>
      </c>
      <c r="R2422" s="51">
        <f>IF(P2422="","",IF(AND(P2422=1,N(Q2422)&gt;0),1,0))</f>
        <v/>
      </c>
      <c r="S2422" s="30">
        <f>IF(P2422="","",IF(F2422="","ERRO: data prevista ausente ou inválida",IF(O2422=0,"Duplicada: contada uma vez",IF(N(G2422)=0,"ERRO: tarefa fora do Plano Mestre",IF(P2422=0,"Tarefa retirada do plano: não conta","OK")))))</f>
        <v/>
      </c>
    </row>
    <row r="2423">
      <c r="A2423" s="29" t="n"/>
      <c r="B2423" s="25" t="n"/>
      <c r="C2423" s="49" t="n"/>
      <c r="D2423" s="29" t="n"/>
      <c r="E2423" s="23">
        <f>IF(OR(A2423="",B2423=""),"",A2423&amp;"|"&amp;B2423)</f>
        <v/>
      </c>
      <c r="F2423" s="30">
        <f>IF(OR(E2423="",NOT(ISNUMBER(C2423))),"",E2423&amp;"|"&amp;YEAR(C2423)&amp;"-"&amp;RIGHT("0"&amp;MONTH(C2423),2)&amp;"-"&amp;RIGHT("0"&amp;DAY(C2423),2))</f>
        <v/>
      </c>
      <c r="G2423" s="26">
        <f>IF(E2423="","",IFERROR(MATCH(E2423,pl_chave,0),0))</f>
        <v/>
      </c>
      <c r="H2423" s="23">
        <f>IF(G2423="","",IF(G2423=0,"Tarefa fora do plano",INDEX(pl_tag,G2423)))</f>
        <v/>
      </c>
      <c r="I2423" s="30">
        <f>IF(N(G2423)=0,"",INDEX(pl_atividade,G2423))</f>
        <v/>
      </c>
      <c r="J2423" s="50">
        <f>IF(N(G2423)=0,"",INDEX(pl_especialidade,G2423))</f>
        <v/>
      </c>
      <c r="K2423" s="28">
        <f>IF(N(G2423)=0,"",INDEX(pl_duracao,G2423))</f>
        <v/>
      </c>
      <c r="L2423" s="39">
        <f>IF(ISNUMBER(C2423),YEAR(C2423),"")</f>
        <v/>
      </c>
      <c r="M2423" s="39">
        <f>IF(ISNUMBER(C2423),MONTH(C2423),"")</f>
        <v/>
      </c>
      <c r="N2423" s="23">
        <f>IF(L2423="","",IF(NOT(ISNUMBER(crono_ano)),"Informe o ano",IF(L2423&lt;crono_ano,"Antes do ano",IF(L2423&gt;crono_ano,"Depois do ano","No ano"))))</f>
        <v/>
      </c>
      <c r="O2423" s="39">
        <f>IF(F2423="","",IF(COUNTIF(F$7:F2423,F2423)=1,1,0))</f>
        <v/>
      </c>
      <c r="P2423" s="39">
        <f>IF(A2423&amp;B2423&amp;C2423="","",IF(AND(O2423=1,N(G2423)&gt;0),IF(INDEX(pl_ativa,MAX(1,N(G2423)))="Sim",1,0),0))</f>
        <v/>
      </c>
      <c r="Q2423" s="39">
        <f>IF(F2423="","",COUNTIFS(ex_chave_oc,F2423,ex_cancelada,"&lt;&gt;Sim"))</f>
        <v/>
      </c>
      <c r="R2423" s="51">
        <f>IF(P2423="","",IF(AND(P2423=1,N(Q2423)&gt;0),1,0))</f>
        <v/>
      </c>
      <c r="S2423" s="30">
        <f>IF(P2423="","",IF(F2423="","ERRO: data prevista ausente ou inválida",IF(O2423=0,"Duplicada: contada uma vez",IF(N(G2423)=0,"ERRO: tarefa fora do Plano Mestre",IF(P2423=0,"Tarefa retirada do plano: não conta","OK")))))</f>
        <v/>
      </c>
    </row>
    <row r="2424">
      <c r="A2424" s="29" t="n"/>
      <c r="B2424" s="25" t="n"/>
      <c r="C2424" s="49" t="n"/>
      <c r="D2424" s="29" t="n"/>
      <c r="E2424" s="23">
        <f>IF(OR(A2424="",B2424=""),"",A2424&amp;"|"&amp;B2424)</f>
        <v/>
      </c>
      <c r="F2424" s="30">
        <f>IF(OR(E2424="",NOT(ISNUMBER(C2424))),"",E2424&amp;"|"&amp;YEAR(C2424)&amp;"-"&amp;RIGHT("0"&amp;MONTH(C2424),2)&amp;"-"&amp;RIGHT("0"&amp;DAY(C2424),2))</f>
        <v/>
      </c>
      <c r="G2424" s="26">
        <f>IF(E2424="","",IFERROR(MATCH(E2424,pl_chave,0),0))</f>
        <v/>
      </c>
      <c r="H2424" s="23">
        <f>IF(G2424="","",IF(G2424=0,"Tarefa fora do plano",INDEX(pl_tag,G2424)))</f>
        <v/>
      </c>
      <c r="I2424" s="30">
        <f>IF(N(G2424)=0,"",INDEX(pl_atividade,G2424))</f>
        <v/>
      </c>
      <c r="J2424" s="50">
        <f>IF(N(G2424)=0,"",INDEX(pl_especialidade,G2424))</f>
        <v/>
      </c>
      <c r="K2424" s="28">
        <f>IF(N(G2424)=0,"",INDEX(pl_duracao,G2424))</f>
        <v/>
      </c>
      <c r="L2424" s="39">
        <f>IF(ISNUMBER(C2424),YEAR(C2424),"")</f>
        <v/>
      </c>
      <c r="M2424" s="39">
        <f>IF(ISNUMBER(C2424),MONTH(C2424),"")</f>
        <v/>
      </c>
      <c r="N2424" s="23">
        <f>IF(L2424="","",IF(NOT(ISNUMBER(crono_ano)),"Informe o ano",IF(L2424&lt;crono_ano,"Antes do ano",IF(L2424&gt;crono_ano,"Depois do ano","No ano"))))</f>
        <v/>
      </c>
      <c r="O2424" s="39">
        <f>IF(F2424="","",IF(COUNTIF(F$7:F2424,F2424)=1,1,0))</f>
        <v/>
      </c>
      <c r="P2424" s="39">
        <f>IF(A2424&amp;B2424&amp;C2424="","",IF(AND(O2424=1,N(G2424)&gt;0),IF(INDEX(pl_ativa,MAX(1,N(G2424)))="Sim",1,0),0))</f>
        <v/>
      </c>
      <c r="Q2424" s="39">
        <f>IF(F2424="","",COUNTIFS(ex_chave_oc,F2424,ex_cancelada,"&lt;&gt;Sim"))</f>
        <v/>
      </c>
      <c r="R2424" s="51">
        <f>IF(P2424="","",IF(AND(P2424=1,N(Q2424)&gt;0),1,0))</f>
        <v/>
      </c>
      <c r="S2424" s="30">
        <f>IF(P2424="","",IF(F2424="","ERRO: data prevista ausente ou inválida",IF(O2424=0,"Duplicada: contada uma vez",IF(N(G2424)=0,"ERRO: tarefa fora do Plano Mestre",IF(P2424=0,"Tarefa retirada do plano: não conta","OK")))))</f>
        <v/>
      </c>
    </row>
    <row r="2425">
      <c r="A2425" s="29" t="n"/>
      <c r="B2425" s="25" t="n"/>
      <c r="C2425" s="49" t="n"/>
      <c r="D2425" s="29" t="n"/>
      <c r="E2425" s="23">
        <f>IF(OR(A2425="",B2425=""),"",A2425&amp;"|"&amp;B2425)</f>
        <v/>
      </c>
      <c r="F2425" s="30">
        <f>IF(OR(E2425="",NOT(ISNUMBER(C2425))),"",E2425&amp;"|"&amp;YEAR(C2425)&amp;"-"&amp;RIGHT("0"&amp;MONTH(C2425),2)&amp;"-"&amp;RIGHT("0"&amp;DAY(C2425),2))</f>
        <v/>
      </c>
      <c r="G2425" s="26">
        <f>IF(E2425="","",IFERROR(MATCH(E2425,pl_chave,0),0))</f>
        <v/>
      </c>
      <c r="H2425" s="23">
        <f>IF(G2425="","",IF(G2425=0,"Tarefa fora do plano",INDEX(pl_tag,G2425)))</f>
        <v/>
      </c>
      <c r="I2425" s="30">
        <f>IF(N(G2425)=0,"",INDEX(pl_atividade,G2425))</f>
        <v/>
      </c>
      <c r="J2425" s="50">
        <f>IF(N(G2425)=0,"",INDEX(pl_especialidade,G2425))</f>
        <v/>
      </c>
      <c r="K2425" s="28">
        <f>IF(N(G2425)=0,"",INDEX(pl_duracao,G2425))</f>
        <v/>
      </c>
      <c r="L2425" s="39">
        <f>IF(ISNUMBER(C2425),YEAR(C2425),"")</f>
        <v/>
      </c>
      <c r="M2425" s="39">
        <f>IF(ISNUMBER(C2425),MONTH(C2425),"")</f>
        <v/>
      </c>
      <c r="N2425" s="23">
        <f>IF(L2425="","",IF(NOT(ISNUMBER(crono_ano)),"Informe o ano",IF(L2425&lt;crono_ano,"Antes do ano",IF(L2425&gt;crono_ano,"Depois do ano","No ano"))))</f>
        <v/>
      </c>
      <c r="O2425" s="39">
        <f>IF(F2425="","",IF(COUNTIF(F$7:F2425,F2425)=1,1,0))</f>
        <v/>
      </c>
      <c r="P2425" s="39">
        <f>IF(A2425&amp;B2425&amp;C2425="","",IF(AND(O2425=1,N(G2425)&gt;0),IF(INDEX(pl_ativa,MAX(1,N(G2425)))="Sim",1,0),0))</f>
        <v/>
      </c>
      <c r="Q2425" s="39">
        <f>IF(F2425="","",COUNTIFS(ex_chave_oc,F2425,ex_cancelada,"&lt;&gt;Sim"))</f>
        <v/>
      </c>
      <c r="R2425" s="51">
        <f>IF(P2425="","",IF(AND(P2425=1,N(Q2425)&gt;0),1,0))</f>
        <v/>
      </c>
      <c r="S2425" s="30">
        <f>IF(P2425="","",IF(F2425="","ERRO: data prevista ausente ou inválida",IF(O2425=0,"Duplicada: contada uma vez",IF(N(G2425)=0,"ERRO: tarefa fora do Plano Mestre",IF(P2425=0,"Tarefa retirada do plano: não conta","OK")))))</f>
        <v/>
      </c>
    </row>
    <row r="2426">
      <c r="A2426" s="29" t="n"/>
      <c r="B2426" s="25" t="n"/>
      <c r="C2426" s="49" t="n"/>
      <c r="D2426" s="29" t="n"/>
      <c r="E2426" s="23">
        <f>IF(OR(A2426="",B2426=""),"",A2426&amp;"|"&amp;B2426)</f>
        <v/>
      </c>
      <c r="F2426" s="30">
        <f>IF(OR(E2426="",NOT(ISNUMBER(C2426))),"",E2426&amp;"|"&amp;YEAR(C2426)&amp;"-"&amp;RIGHT("0"&amp;MONTH(C2426),2)&amp;"-"&amp;RIGHT("0"&amp;DAY(C2426),2))</f>
        <v/>
      </c>
      <c r="G2426" s="26">
        <f>IF(E2426="","",IFERROR(MATCH(E2426,pl_chave,0),0))</f>
        <v/>
      </c>
      <c r="H2426" s="23">
        <f>IF(G2426="","",IF(G2426=0,"Tarefa fora do plano",INDEX(pl_tag,G2426)))</f>
        <v/>
      </c>
      <c r="I2426" s="30">
        <f>IF(N(G2426)=0,"",INDEX(pl_atividade,G2426))</f>
        <v/>
      </c>
      <c r="J2426" s="50">
        <f>IF(N(G2426)=0,"",INDEX(pl_especialidade,G2426))</f>
        <v/>
      </c>
      <c r="K2426" s="28">
        <f>IF(N(G2426)=0,"",INDEX(pl_duracao,G2426))</f>
        <v/>
      </c>
      <c r="L2426" s="39">
        <f>IF(ISNUMBER(C2426),YEAR(C2426),"")</f>
        <v/>
      </c>
      <c r="M2426" s="39">
        <f>IF(ISNUMBER(C2426),MONTH(C2426),"")</f>
        <v/>
      </c>
      <c r="N2426" s="23">
        <f>IF(L2426="","",IF(NOT(ISNUMBER(crono_ano)),"Informe o ano",IF(L2426&lt;crono_ano,"Antes do ano",IF(L2426&gt;crono_ano,"Depois do ano","No ano"))))</f>
        <v/>
      </c>
      <c r="O2426" s="39">
        <f>IF(F2426="","",IF(COUNTIF(F$7:F2426,F2426)=1,1,0))</f>
        <v/>
      </c>
      <c r="P2426" s="39">
        <f>IF(A2426&amp;B2426&amp;C2426="","",IF(AND(O2426=1,N(G2426)&gt;0),IF(INDEX(pl_ativa,MAX(1,N(G2426)))="Sim",1,0),0))</f>
        <v/>
      </c>
      <c r="Q2426" s="39">
        <f>IF(F2426="","",COUNTIFS(ex_chave_oc,F2426,ex_cancelada,"&lt;&gt;Sim"))</f>
        <v/>
      </c>
      <c r="R2426" s="51">
        <f>IF(P2426="","",IF(AND(P2426=1,N(Q2426)&gt;0),1,0))</f>
        <v/>
      </c>
      <c r="S2426" s="30">
        <f>IF(P2426="","",IF(F2426="","ERRO: data prevista ausente ou inválida",IF(O2426=0,"Duplicada: contada uma vez",IF(N(G2426)=0,"ERRO: tarefa fora do Plano Mestre",IF(P2426=0,"Tarefa retirada do plano: não conta","OK")))))</f>
        <v/>
      </c>
    </row>
    <row r="2427">
      <c r="A2427" s="29" t="n"/>
      <c r="B2427" s="25" t="n"/>
      <c r="C2427" s="49" t="n"/>
      <c r="D2427" s="29" t="n"/>
      <c r="E2427" s="23">
        <f>IF(OR(A2427="",B2427=""),"",A2427&amp;"|"&amp;B2427)</f>
        <v/>
      </c>
      <c r="F2427" s="30">
        <f>IF(OR(E2427="",NOT(ISNUMBER(C2427))),"",E2427&amp;"|"&amp;YEAR(C2427)&amp;"-"&amp;RIGHT("0"&amp;MONTH(C2427),2)&amp;"-"&amp;RIGHT("0"&amp;DAY(C2427),2))</f>
        <v/>
      </c>
      <c r="G2427" s="26">
        <f>IF(E2427="","",IFERROR(MATCH(E2427,pl_chave,0),0))</f>
        <v/>
      </c>
      <c r="H2427" s="23">
        <f>IF(G2427="","",IF(G2427=0,"Tarefa fora do plano",INDEX(pl_tag,G2427)))</f>
        <v/>
      </c>
      <c r="I2427" s="30">
        <f>IF(N(G2427)=0,"",INDEX(pl_atividade,G2427))</f>
        <v/>
      </c>
      <c r="J2427" s="50">
        <f>IF(N(G2427)=0,"",INDEX(pl_especialidade,G2427))</f>
        <v/>
      </c>
      <c r="K2427" s="28">
        <f>IF(N(G2427)=0,"",INDEX(pl_duracao,G2427))</f>
        <v/>
      </c>
      <c r="L2427" s="39">
        <f>IF(ISNUMBER(C2427),YEAR(C2427),"")</f>
        <v/>
      </c>
      <c r="M2427" s="39">
        <f>IF(ISNUMBER(C2427),MONTH(C2427),"")</f>
        <v/>
      </c>
      <c r="N2427" s="23">
        <f>IF(L2427="","",IF(NOT(ISNUMBER(crono_ano)),"Informe o ano",IF(L2427&lt;crono_ano,"Antes do ano",IF(L2427&gt;crono_ano,"Depois do ano","No ano"))))</f>
        <v/>
      </c>
      <c r="O2427" s="39">
        <f>IF(F2427="","",IF(COUNTIF(F$7:F2427,F2427)=1,1,0))</f>
        <v/>
      </c>
      <c r="P2427" s="39">
        <f>IF(A2427&amp;B2427&amp;C2427="","",IF(AND(O2427=1,N(G2427)&gt;0),IF(INDEX(pl_ativa,MAX(1,N(G2427)))="Sim",1,0),0))</f>
        <v/>
      </c>
      <c r="Q2427" s="39">
        <f>IF(F2427="","",COUNTIFS(ex_chave_oc,F2427,ex_cancelada,"&lt;&gt;Sim"))</f>
        <v/>
      </c>
      <c r="R2427" s="51">
        <f>IF(P2427="","",IF(AND(P2427=1,N(Q2427)&gt;0),1,0))</f>
        <v/>
      </c>
      <c r="S2427" s="30">
        <f>IF(P2427="","",IF(F2427="","ERRO: data prevista ausente ou inválida",IF(O2427=0,"Duplicada: contada uma vez",IF(N(G2427)=0,"ERRO: tarefa fora do Plano Mestre",IF(P2427=0,"Tarefa retirada do plano: não conta","OK")))))</f>
        <v/>
      </c>
    </row>
    <row r="2428">
      <c r="A2428" s="29" t="n"/>
      <c r="B2428" s="25" t="n"/>
      <c r="C2428" s="49" t="n"/>
      <c r="D2428" s="29" t="n"/>
      <c r="E2428" s="23">
        <f>IF(OR(A2428="",B2428=""),"",A2428&amp;"|"&amp;B2428)</f>
        <v/>
      </c>
      <c r="F2428" s="30">
        <f>IF(OR(E2428="",NOT(ISNUMBER(C2428))),"",E2428&amp;"|"&amp;YEAR(C2428)&amp;"-"&amp;RIGHT("0"&amp;MONTH(C2428),2)&amp;"-"&amp;RIGHT("0"&amp;DAY(C2428),2))</f>
        <v/>
      </c>
      <c r="G2428" s="26">
        <f>IF(E2428="","",IFERROR(MATCH(E2428,pl_chave,0),0))</f>
        <v/>
      </c>
      <c r="H2428" s="23">
        <f>IF(G2428="","",IF(G2428=0,"Tarefa fora do plano",INDEX(pl_tag,G2428)))</f>
        <v/>
      </c>
      <c r="I2428" s="30">
        <f>IF(N(G2428)=0,"",INDEX(pl_atividade,G2428))</f>
        <v/>
      </c>
      <c r="J2428" s="50">
        <f>IF(N(G2428)=0,"",INDEX(pl_especialidade,G2428))</f>
        <v/>
      </c>
      <c r="K2428" s="28">
        <f>IF(N(G2428)=0,"",INDEX(pl_duracao,G2428))</f>
        <v/>
      </c>
      <c r="L2428" s="39">
        <f>IF(ISNUMBER(C2428),YEAR(C2428),"")</f>
        <v/>
      </c>
      <c r="M2428" s="39">
        <f>IF(ISNUMBER(C2428),MONTH(C2428),"")</f>
        <v/>
      </c>
      <c r="N2428" s="23">
        <f>IF(L2428="","",IF(NOT(ISNUMBER(crono_ano)),"Informe o ano",IF(L2428&lt;crono_ano,"Antes do ano",IF(L2428&gt;crono_ano,"Depois do ano","No ano"))))</f>
        <v/>
      </c>
      <c r="O2428" s="39">
        <f>IF(F2428="","",IF(COUNTIF(F$7:F2428,F2428)=1,1,0))</f>
        <v/>
      </c>
      <c r="P2428" s="39">
        <f>IF(A2428&amp;B2428&amp;C2428="","",IF(AND(O2428=1,N(G2428)&gt;0),IF(INDEX(pl_ativa,MAX(1,N(G2428)))="Sim",1,0),0))</f>
        <v/>
      </c>
      <c r="Q2428" s="39">
        <f>IF(F2428="","",COUNTIFS(ex_chave_oc,F2428,ex_cancelada,"&lt;&gt;Sim"))</f>
        <v/>
      </c>
      <c r="R2428" s="51">
        <f>IF(P2428="","",IF(AND(P2428=1,N(Q2428)&gt;0),1,0))</f>
        <v/>
      </c>
      <c r="S2428" s="30">
        <f>IF(P2428="","",IF(F2428="","ERRO: data prevista ausente ou inválida",IF(O2428=0,"Duplicada: contada uma vez",IF(N(G2428)=0,"ERRO: tarefa fora do Plano Mestre",IF(P2428=0,"Tarefa retirada do plano: não conta","OK")))))</f>
        <v/>
      </c>
    </row>
    <row r="2429">
      <c r="A2429" s="29" t="n"/>
      <c r="B2429" s="25" t="n"/>
      <c r="C2429" s="49" t="n"/>
      <c r="D2429" s="29" t="n"/>
      <c r="E2429" s="23">
        <f>IF(OR(A2429="",B2429=""),"",A2429&amp;"|"&amp;B2429)</f>
        <v/>
      </c>
      <c r="F2429" s="30">
        <f>IF(OR(E2429="",NOT(ISNUMBER(C2429))),"",E2429&amp;"|"&amp;YEAR(C2429)&amp;"-"&amp;RIGHT("0"&amp;MONTH(C2429),2)&amp;"-"&amp;RIGHT("0"&amp;DAY(C2429),2))</f>
        <v/>
      </c>
      <c r="G2429" s="26">
        <f>IF(E2429="","",IFERROR(MATCH(E2429,pl_chave,0),0))</f>
        <v/>
      </c>
      <c r="H2429" s="23">
        <f>IF(G2429="","",IF(G2429=0,"Tarefa fora do plano",INDEX(pl_tag,G2429)))</f>
        <v/>
      </c>
      <c r="I2429" s="30">
        <f>IF(N(G2429)=0,"",INDEX(pl_atividade,G2429))</f>
        <v/>
      </c>
      <c r="J2429" s="50">
        <f>IF(N(G2429)=0,"",INDEX(pl_especialidade,G2429))</f>
        <v/>
      </c>
      <c r="K2429" s="28">
        <f>IF(N(G2429)=0,"",INDEX(pl_duracao,G2429))</f>
        <v/>
      </c>
      <c r="L2429" s="39">
        <f>IF(ISNUMBER(C2429),YEAR(C2429),"")</f>
        <v/>
      </c>
      <c r="M2429" s="39">
        <f>IF(ISNUMBER(C2429),MONTH(C2429),"")</f>
        <v/>
      </c>
      <c r="N2429" s="23">
        <f>IF(L2429="","",IF(NOT(ISNUMBER(crono_ano)),"Informe o ano",IF(L2429&lt;crono_ano,"Antes do ano",IF(L2429&gt;crono_ano,"Depois do ano","No ano"))))</f>
        <v/>
      </c>
      <c r="O2429" s="39">
        <f>IF(F2429="","",IF(COUNTIF(F$7:F2429,F2429)=1,1,0))</f>
        <v/>
      </c>
      <c r="P2429" s="39">
        <f>IF(A2429&amp;B2429&amp;C2429="","",IF(AND(O2429=1,N(G2429)&gt;0),IF(INDEX(pl_ativa,MAX(1,N(G2429)))="Sim",1,0),0))</f>
        <v/>
      </c>
      <c r="Q2429" s="39">
        <f>IF(F2429="","",COUNTIFS(ex_chave_oc,F2429,ex_cancelada,"&lt;&gt;Sim"))</f>
        <v/>
      </c>
      <c r="R2429" s="51">
        <f>IF(P2429="","",IF(AND(P2429=1,N(Q2429)&gt;0),1,0))</f>
        <v/>
      </c>
      <c r="S2429" s="30">
        <f>IF(P2429="","",IF(F2429="","ERRO: data prevista ausente ou inválida",IF(O2429=0,"Duplicada: contada uma vez",IF(N(G2429)=0,"ERRO: tarefa fora do Plano Mestre",IF(P2429=0,"Tarefa retirada do plano: não conta","OK")))))</f>
        <v/>
      </c>
    </row>
    <row r="2430">
      <c r="A2430" s="29" t="n"/>
      <c r="B2430" s="25" t="n"/>
      <c r="C2430" s="49" t="n"/>
      <c r="D2430" s="29" t="n"/>
      <c r="E2430" s="23">
        <f>IF(OR(A2430="",B2430=""),"",A2430&amp;"|"&amp;B2430)</f>
        <v/>
      </c>
      <c r="F2430" s="30">
        <f>IF(OR(E2430="",NOT(ISNUMBER(C2430))),"",E2430&amp;"|"&amp;YEAR(C2430)&amp;"-"&amp;RIGHT("0"&amp;MONTH(C2430),2)&amp;"-"&amp;RIGHT("0"&amp;DAY(C2430),2))</f>
        <v/>
      </c>
      <c r="G2430" s="26">
        <f>IF(E2430="","",IFERROR(MATCH(E2430,pl_chave,0),0))</f>
        <v/>
      </c>
      <c r="H2430" s="23">
        <f>IF(G2430="","",IF(G2430=0,"Tarefa fora do plano",INDEX(pl_tag,G2430)))</f>
        <v/>
      </c>
      <c r="I2430" s="30">
        <f>IF(N(G2430)=0,"",INDEX(pl_atividade,G2430))</f>
        <v/>
      </c>
      <c r="J2430" s="50">
        <f>IF(N(G2430)=0,"",INDEX(pl_especialidade,G2430))</f>
        <v/>
      </c>
      <c r="K2430" s="28">
        <f>IF(N(G2430)=0,"",INDEX(pl_duracao,G2430))</f>
        <v/>
      </c>
      <c r="L2430" s="39">
        <f>IF(ISNUMBER(C2430),YEAR(C2430),"")</f>
        <v/>
      </c>
      <c r="M2430" s="39">
        <f>IF(ISNUMBER(C2430),MONTH(C2430),"")</f>
        <v/>
      </c>
      <c r="N2430" s="23">
        <f>IF(L2430="","",IF(NOT(ISNUMBER(crono_ano)),"Informe o ano",IF(L2430&lt;crono_ano,"Antes do ano",IF(L2430&gt;crono_ano,"Depois do ano","No ano"))))</f>
        <v/>
      </c>
      <c r="O2430" s="39">
        <f>IF(F2430="","",IF(COUNTIF(F$7:F2430,F2430)=1,1,0))</f>
        <v/>
      </c>
      <c r="P2430" s="39">
        <f>IF(A2430&amp;B2430&amp;C2430="","",IF(AND(O2430=1,N(G2430)&gt;0),IF(INDEX(pl_ativa,MAX(1,N(G2430)))="Sim",1,0),0))</f>
        <v/>
      </c>
      <c r="Q2430" s="39">
        <f>IF(F2430="","",COUNTIFS(ex_chave_oc,F2430,ex_cancelada,"&lt;&gt;Sim"))</f>
        <v/>
      </c>
      <c r="R2430" s="51">
        <f>IF(P2430="","",IF(AND(P2430=1,N(Q2430)&gt;0),1,0))</f>
        <v/>
      </c>
      <c r="S2430" s="30">
        <f>IF(P2430="","",IF(F2430="","ERRO: data prevista ausente ou inválida",IF(O2430=0,"Duplicada: contada uma vez",IF(N(G2430)=0,"ERRO: tarefa fora do Plano Mestre",IF(P2430=0,"Tarefa retirada do plano: não conta","OK")))))</f>
        <v/>
      </c>
    </row>
    <row r="2431">
      <c r="A2431" s="29" t="n"/>
      <c r="B2431" s="25" t="n"/>
      <c r="C2431" s="49" t="n"/>
      <c r="D2431" s="29" t="n"/>
      <c r="E2431" s="23">
        <f>IF(OR(A2431="",B2431=""),"",A2431&amp;"|"&amp;B2431)</f>
        <v/>
      </c>
      <c r="F2431" s="30">
        <f>IF(OR(E2431="",NOT(ISNUMBER(C2431))),"",E2431&amp;"|"&amp;YEAR(C2431)&amp;"-"&amp;RIGHT("0"&amp;MONTH(C2431),2)&amp;"-"&amp;RIGHT("0"&amp;DAY(C2431),2))</f>
        <v/>
      </c>
      <c r="G2431" s="26">
        <f>IF(E2431="","",IFERROR(MATCH(E2431,pl_chave,0),0))</f>
        <v/>
      </c>
      <c r="H2431" s="23">
        <f>IF(G2431="","",IF(G2431=0,"Tarefa fora do plano",INDEX(pl_tag,G2431)))</f>
        <v/>
      </c>
      <c r="I2431" s="30">
        <f>IF(N(G2431)=0,"",INDEX(pl_atividade,G2431))</f>
        <v/>
      </c>
      <c r="J2431" s="50">
        <f>IF(N(G2431)=0,"",INDEX(pl_especialidade,G2431))</f>
        <v/>
      </c>
      <c r="K2431" s="28">
        <f>IF(N(G2431)=0,"",INDEX(pl_duracao,G2431))</f>
        <v/>
      </c>
      <c r="L2431" s="39">
        <f>IF(ISNUMBER(C2431),YEAR(C2431),"")</f>
        <v/>
      </c>
      <c r="M2431" s="39">
        <f>IF(ISNUMBER(C2431),MONTH(C2431),"")</f>
        <v/>
      </c>
      <c r="N2431" s="23">
        <f>IF(L2431="","",IF(NOT(ISNUMBER(crono_ano)),"Informe o ano",IF(L2431&lt;crono_ano,"Antes do ano",IF(L2431&gt;crono_ano,"Depois do ano","No ano"))))</f>
        <v/>
      </c>
      <c r="O2431" s="39">
        <f>IF(F2431="","",IF(COUNTIF(F$7:F2431,F2431)=1,1,0))</f>
        <v/>
      </c>
      <c r="P2431" s="39">
        <f>IF(A2431&amp;B2431&amp;C2431="","",IF(AND(O2431=1,N(G2431)&gt;0),IF(INDEX(pl_ativa,MAX(1,N(G2431)))="Sim",1,0),0))</f>
        <v/>
      </c>
      <c r="Q2431" s="39">
        <f>IF(F2431="","",COUNTIFS(ex_chave_oc,F2431,ex_cancelada,"&lt;&gt;Sim"))</f>
        <v/>
      </c>
      <c r="R2431" s="51">
        <f>IF(P2431="","",IF(AND(P2431=1,N(Q2431)&gt;0),1,0))</f>
        <v/>
      </c>
      <c r="S2431" s="30">
        <f>IF(P2431="","",IF(F2431="","ERRO: data prevista ausente ou inválida",IF(O2431=0,"Duplicada: contada uma vez",IF(N(G2431)=0,"ERRO: tarefa fora do Plano Mestre",IF(P2431=0,"Tarefa retirada do plano: não conta","OK")))))</f>
        <v/>
      </c>
    </row>
    <row r="2432">
      <c r="A2432" s="29" t="n"/>
      <c r="B2432" s="25" t="n"/>
      <c r="C2432" s="49" t="n"/>
      <c r="D2432" s="29" t="n"/>
      <c r="E2432" s="23">
        <f>IF(OR(A2432="",B2432=""),"",A2432&amp;"|"&amp;B2432)</f>
        <v/>
      </c>
      <c r="F2432" s="30">
        <f>IF(OR(E2432="",NOT(ISNUMBER(C2432))),"",E2432&amp;"|"&amp;YEAR(C2432)&amp;"-"&amp;RIGHT("0"&amp;MONTH(C2432),2)&amp;"-"&amp;RIGHT("0"&amp;DAY(C2432),2))</f>
        <v/>
      </c>
      <c r="G2432" s="26">
        <f>IF(E2432="","",IFERROR(MATCH(E2432,pl_chave,0),0))</f>
        <v/>
      </c>
      <c r="H2432" s="23">
        <f>IF(G2432="","",IF(G2432=0,"Tarefa fora do plano",INDEX(pl_tag,G2432)))</f>
        <v/>
      </c>
      <c r="I2432" s="30">
        <f>IF(N(G2432)=0,"",INDEX(pl_atividade,G2432))</f>
        <v/>
      </c>
      <c r="J2432" s="50">
        <f>IF(N(G2432)=0,"",INDEX(pl_especialidade,G2432))</f>
        <v/>
      </c>
      <c r="K2432" s="28">
        <f>IF(N(G2432)=0,"",INDEX(pl_duracao,G2432))</f>
        <v/>
      </c>
      <c r="L2432" s="39">
        <f>IF(ISNUMBER(C2432),YEAR(C2432),"")</f>
        <v/>
      </c>
      <c r="M2432" s="39">
        <f>IF(ISNUMBER(C2432),MONTH(C2432),"")</f>
        <v/>
      </c>
      <c r="N2432" s="23">
        <f>IF(L2432="","",IF(NOT(ISNUMBER(crono_ano)),"Informe o ano",IF(L2432&lt;crono_ano,"Antes do ano",IF(L2432&gt;crono_ano,"Depois do ano","No ano"))))</f>
        <v/>
      </c>
      <c r="O2432" s="39">
        <f>IF(F2432="","",IF(COUNTIF(F$7:F2432,F2432)=1,1,0))</f>
        <v/>
      </c>
      <c r="P2432" s="39">
        <f>IF(A2432&amp;B2432&amp;C2432="","",IF(AND(O2432=1,N(G2432)&gt;0),IF(INDEX(pl_ativa,MAX(1,N(G2432)))="Sim",1,0),0))</f>
        <v/>
      </c>
      <c r="Q2432" s="39">
        <f>IF(F2432="","",COUNTIFS(ex_chave_oc,F2432,ex_cancelada,"&lt;&gt;Sim"))</f>
        <v/>
      </c>
      <c r="R2432" s="51">
        <f>IF(P2432="","",IF(AND(P2432=1,N(Q2432)&gt;0),1,0))</f>
        <v/>
      </c>
      <c r="S2432" s="30">
        <f>IF(P2432="","",IF(F2432="","ERRO: data prevista ausente ou inválida",IF(O2432=0,"Duplicada: contada uma vez",IF(N(G2432)=0,"ERRO: tarefa fora do Plano Mestre",IF(P2432=0,"Tarefa retirada do plano: não conta","OK")))))</f>
        <v/>
      </c>
    </row>
    <row r="2433">
      <c r="A2433" s="29" t="n"/>
      <c r="B2433" s="25" t="n"/>
      <c r="C2433" s="49" t="n"/>
      <c r="D2433" s="29" t="n"/>
      <c r="E2433" s="23">
        <f>IF(OR(A2433="",B2433=""),"",A2433&amp;"|"&amp;B2433)</f>
        <v/>
      </c>
      <c r="F2433" s="30">
        <f>IF(OR(E2433="",NOT(ISNUMBER(C2433))),"",E2433&amp;"|"&amp;YEAR(C2433)&amp;"-"&amp;RIGHT("0"&amp;MONTH(C2433),2)&amp;"-"&amp;RIGHT("0"&amp;DAY(C2433),2))</f>
        <v/>
      </c>
      <c r="G2433" s="26">
        <f>IF(E2433="","",IFERROR(MATCH(E2433,pl_chave,0),0))</f>
        <v/>
      </c>
      <c r="H2433" s="23">
        <f>IF(G2433="","",IF(G2433=0,"Tarefa fora do plano",INDEX(pl_tag,G2433)))</f>
        <v/>
      </c>
      <c r="I2433" s="30">
        <f>IF(N(G2433)=0,"",INDEX(pl_atividade,G2433))</f>
        <v/>
      </c>
      <c r="J2433" s="50">
        <f>IF(N(G2433)=0,"",INDEX(pl_especialidade,G2433))</f>
        <v/>
      </c>
      <c r="K2433" s="28">
        <f>IF(N(G2433)=0,"",INDEX(pl_duracao,G2433))</f>
        <v/>
      </c>
      <c r="L2433" s="39">
        <f>IF(ISNUMBER(C2433),YEAR(C2433),"")</f>
        <v/>
      </c>
      <c r="M2433" s="39">
        <f>IF(ISNUMBER(C2433),MONTH(C2433),"")</f>
        <v/>
      </c>
      <c r="N2433" s="23">
        <f>IF(L2433="","",IF(NOT(ISNUMBER(crono_ano)),"Informe o ano",IF(L2433&lt;crono_ano,"Antes do ano",IF(L2433&gt;crono_ano,"Depois do ano","No ano"))))</f>
        <v/>
      </c>
      <c r="O2433" s="39">
        <f>IF(F2433="","",IF(COUNTIF(F$7:F2433,F2433)=1,1,0))</f>
        <v/>
      </c>
      <c r="P2433" s="39">
        <f>IF(A2433&amp;B2433&amp;C2433="","",IF(AND(O2433=1,N(G2433)&gt;0),IF(INDEX(pl_ativa,MAX(1,N(G2433)))="Sim",1,0),0))</f>
        <v/>
      </c>
      <c r="Q2433" s="39">
        <f>IF(F2433="","",COUNTIFS(ex_chave_oc,F2433,ex_cancelada,"&lt;&gt;Sim"))</f>
        <v/>
      </c>
      <c r="R2433" s="51">
        <f>IF(P2433="","",IF(AND(P2433=1,N(Q2433)&gt;0),1,0))</f>
        <v/>
      </c>
      <c r="S2433" s="30">
        <f>IF(P2433="","",IF(F2433="","ERRO: data prevista ausente ou inválida",IF(O2433=0,"Duplicada: contada uma vez",IF(N(G2433)=0,"ERRO: tarefa fora do Plano Mestre",IF(P2433=0,"Tarefa retirada do plano: não conta","OK")))))</f>
        <v/>
      </c>
    </row>
    <row r="2434">
      <c r="A2434" s="29" t="n"/>
      <c r="B2434" s="25" t="n"/>
      <c r="C2434" s="49" t="n"/>
      <c r="D2434" s="29" t="n"/>
      <c r="E2434" s="23">
        <f>IF(OR(A2434="",B2434=""),"",A2434&amp;"|"&amp;B2434)</f>
        <v/>
      </c>
      <c r="F2434" s="30">
        <f>IF(OR(E2434="",NOT(ISNUMBER(C2434))),"",E2434&amp;"|"&amp;YEAR(C2434)&amp;"-"&amp;RIGHT("0"&amp;MONTH(C2434),2)&amp;"-"&amp;RIGHT("0"&amp;DAY(C2434),2))</f>
        <v/>
      </c>
      <c r="G2434" s="26">
        <f>IF(E2434="","",IFERROR(MATCH(E2434,pl_chave,0),0))</f>
        <v/>
      </c>
      <c r="H2434" s="23">
        <f>IF(G2434="","",IF(G2434=0,"Tarefa fora do plano",INDEX(pl_tag,G2434)))</f>
        <v/>
      </c>
      <c r="I2434" s="30">
        <f>IF(N(G2434)=0,"",INDEX(pl_atividade,G2434))</f>
        <v/>
      </c>
      <c r="J2434" s="50">
        <f>IF(N(G2434)=0,"",INDEX(pl_especialidade,G2434))</f>
        <v/>
      </c>
      <c r="K2434" s="28">
        <f>IF(N(G2434)=0,"",INDEX(pl_duracao,G2434))</f>
        <v/>
      </c>
      <c r="L2434" s="39">
        <f>IF(ISNUMBER(C2434),YEAR(C2434),"")</f>
        <v/>
      </c>
      <c r="M2434" s="39">
        <f>IF(ISNUMBER(C2434),MONTH(C2434),"")</f>
        <v/>
      </c>
      <c r="N2434" s="23">
        <f>IF(L2434="","",IF(NOT(ISNUMBER(crono_ano)),"Informe o ano",IF(L2434&lt;crono_ano,"Antes do ano",IF(L2434&gt;crono_ano,"Depois do ano","No ano"))))</f>
        <v/>
      </c>
      <c r="O2434" s="39">
        <f>IF(F2434="","",IF(COUNTIF(F$7:F2434,F2434)=1,1,0))</f>
        <v/>
      </c>
      <c r="P2434" s="39">
        <f>IF(A2434&amp;B2434&amp;C2434="","",IF(AND(O2434=1,N(G2434)&gt;0),IF(INDEX(pl_ativa,MAX(1,N(G2434)))="Sim",1,0),0))</f>
        <v/>
      </c>
      <c r="Q2434" s="39">
        <f>IF(F2434="","",COUNTIFS(ex_chave_oc,F2434,ex_cancelada,"&lt;&gt;Sim"))</f>
        <v/>
      </c>
      <c r="R2434" s="51">
        <f>IF(P2434="","",IF(AND(P2434=1,N(Q2434)&gt;0),1,0))</f>
        <v/>
      </c>
      <c r="S2434" s="30">
        <f>IF(P2434="","",IF(F2434="","ERRO: data prevista ausente ou inválida",IF(O2434=0,"Duplicada: contada uma vez",IF(N(G2434)=0,"ERRO: tarefa fora do Plano Mestre",IF(P2434=0,"Tarefa retirada do plano: não conta","OK")))))</f>
        <v/>
      </c>
    </row>
    <row r="2435">
      <c r="A2435" s="29" t="n"/>
      <c r="B2435" s="25" t="n"/>
      <c r="C2435" s="49" t="n"/>
      <c r="D2435" s="29" t="n"/>
      <c r="E2435" s="23">
        <f>IF(OR(A2435="",B2435=""),"",A2435&amp;"|"&amp;B2435)</f>
        <v/>
      </c>
      <c r="F2435" s="30">
        <f>IF(OR(E2435="",NOT(ISNUMBER(C2435))),"",E2435&amp;"|"&amp;YEAR(C2435)&amp;"-"&amp;RIGHT("0"&amp;MONTH(C2435),2)&amp;"-"&amp;RIGHT("0"&amp;DAY(C2435),2))</f>
        <v/>
      </c>
      <c r="G2435" s="26">
        <f>IF(E2435="","",IFERROR(MATCH(E2435,pl_chave,0),0))</f>
        <v/>
      </c>
      <c r="H2435" s="23">
        <f>IF(G2435="","",IF(G2435=0,"Tarefa fora do plano",INDEX(pl_tag,G2435)))</f>
        <v/>
      </c>
      <c r="I2435" s="30">
        <f>IF(N(G2435)=0,"",INDEX(pl_atividade,G2435))</f>
        <v/>
      </c>
      <c r="J2435" s="50">
        <f>IF(N(G2435)=0,"",INDEX(pl_especialidade,G2435))</f>
        <v/>
      </c>
      <c r="K2435" s="28">
        <f>IF(N(G2435)=0,"",INDEX(pl_duracao,G2435))</f>
        <v/>
      </c>
      <c r="L2435" s="39">
        <f>IF(ISNUMBER(C2435),YEAR(C2435),"")</f>
        <v/>
      </c>
      <c r="M2435" s="39">
        <f>IF(ISNUMBER(C2435),MONTH(C2435),"")</f>
        <v/>
      </c>
      <c r="N2435" s="23">
        <f>IF(L2435="","",IF(NOT(ISNUMBER(crono_ano)),"Informe o ano",IF(L2435&lt;crono_ano,"Antes do ano",IF(L2435&gt;crono_ano,"Depois do ano","No ano"))))</f>
        <v/>
      </c>
      <c r="O2435" s="39">
        <f>IF(F2435="","",IF(COUNTIF(F$7:F2435,F2435)=1,1,0))</f>
        <v/>
      </c>
      <c r="P2435" s="39">
        <f>IF(A2435&amp;B2435&amp;C2435="","",IF(AND(O2435=1,N(G2435)&gt;0),IF(INDEX(pl_ativa,MAX(1,N(G2435)))="Sim",1,0),0))</f>
        <v/>
      </c>
      <c r="Q2435" s="39">
        <f>IF(F2435="","",COUNTIFS(ex_chave_oc,F2435,ex_cancelada,"&lt;&gt;Sim"))</f>
        <v/>
      </c>
      <c r="R2435" s="51">
        <f>IF(P2435="","",IF(AND(P2435=1,N(Q2435)&gt;0),1,0))</f>
        <v/>
      </c>
      <c r="S2435" s="30">
        <f>IF(P2435="","",IF(F2435="","ERRO: data prevista ausente ou inválida",IF(O2435=0,"Duplicada: contada uma vez",IF(N(G2435)=0,"ERRO: tarefa fora do Plano Mestre",IF(P2435=0,"Tarefa retirada do plano: não conta","OK")))))</f>
        <v/>
      </c>
    </row>
    <row r="2436">
      <c r="A2436" s="29" t="n"/>
      <c r="B2436" s="25" t="n"/>
      <c r="C2436" s="49" t="n"/>
      <c r="D2436" s="29" t="n"/>
      <c r="E2436" s="23">
        <f>IF(OR(A2436="",B2436=""),"",A2436&amp;"|"&amp;B2436)</f>
        <v/>
      </c>
      <c r="F2436" s="30">
        <f>IF(OR(E2436="",NOT(ISNUMBER(C2436))),"",E2436&amp;"|"&amp;YEAR(C2436)&amp;"-"&amp;RIGHT("0"&amp;MONTH(C2436),2)&amp;"-"&amp;RIGHT("0"&amp;DAY(C2436),2))</f>
        <v/>
      </c>
      <c r="G2436" s="26">
        <f>IF(E2436="","",IFERROR(MATCH(E2436,pl_chave,0),0))</f>
        <v/>
      </c>
      <c r="H2436" s="23">
        <f>IF(G2436="","",IF(G2436=0,"Tarefa fora do plano",INDEX(pl_tag,G2436)))</f>
        <v/>
      </c>
      <c r="I2436" s="30">
        <f>IF(N(G2436)=0,"",INDEX(pl_atividade,G2436))</f>
        <v/>
      </c>
      <c r="J2436" s="50">
        <f>IF(N(G2436)=0,"",INDEX(pl_especialidade,G2436))</f>
        <v/>
      </c>
      <c r="K2436" s="28">
        <f>IF(N(G2436)=0,"",INDEX(pl_duracao,G2436))</f>
        <v/>
      </c>
      <c r="L2436" s="39">
        <f>IF(ISNUMBER(C2436),YEAR(C2436),"")</f>
        <v/>
      </c>
      <c r="M2436" s="39">
        <f>IF(ISNUMBER(C2436),MONTH(C2436),"")</f>
        <v/>
      </c>
      <c r="N2436" s="23">
        <f>IF(L2436="","",IF(NOT(ISNUMBER(crono_ano)),"Informe o ano",IF(L2436&lt;crono_ano,"Antes do ano",IF(L2436&gt;crono_ano,"Depois do ano","No ano"))))</f>
        <v/>
      </c>
      <c r="O2436" s="39">
        <f>IF(F2436="","",IF(COUNTIF(F$7:F2436,F2436)=1,1,0))</f>
        <v/>
      </c>
      <c r="P2436" s="39">
        <f>IF(A2436&amp;B2436&amp;C2436="","",IF(AND(O2436=1,N(G2436)&gt;0),IF(INDEX(pl_ativa,MAX(1,N(G2436)))="Sim",1,0),0))</f>
        <v/>
      </c>
      <c r="Q2436" s="39">
        <f>IF(F2436="","",COUNTIFS(ex_chave_oc,F2436,ex_cancelada,"&lt;&gt;Sim"))</f>
        <v/>
      </c>
      <c r="R2436" s="51">
        <f>IF(P2436="","",IF(AND(P2436=1,N(Q2436)&gt;0),1,0))</f>
        <v/>
      </c>
      <c r="S2436" s="30">
        <f>IF(P2436="","",IF(F2436="","ERRO: data prevista ausente ou inválida",IF(O2436=0,"Duplicada: contada uma vez",IF(N(G2436)=0,"ERRO: tarefa fora do Plano Mestre",IF(P2436=0,"Tarefa retirada do plano: não conta","OK")))))</f>
        <v/>
      </c>
    </row>
    <row r="2437">
      <c r="A2437" s="29" t="n"/>
      <c r="B2437" s="25" t="n"/>
      <c r="C2437" s="49" t="n"/>
      <c r="D2437" s="29" t="n"/>
      <c r="E2437" s="23">
        <f>IF(OR(A2437="",B2437=""),"",A2437&amp;"|"&amp;B2437)</f>
        <v/>
      </c>
      <c r="F2437" s="30">
        <f>IF(OR(E2437="",NOT(ISNUMBER(C2437))),"",E2437&amp;"|"&amp;YEAR(C2437)&amp;"-"&amp;RIGHT("0"&amp;MONTH(C2437),2)&amp;"-"&amp;RIGHT("0"&amp;DAY(C2437),2))</f>
        <v/>
      </c>
      <c r="G2437" s="26">
        <f>IF(E2437="","",IFERROR(MATCH(E2437,pl_chave,0),0))</f>
        <v/>
      </c>
      <c r="H2437" s="23">
        <f>IF(G2437="","",IF(G2437=0,"Tarefa fora do plano",INDEX(pl_tag,G2437)))</f>
        <v/>
      </c>
      <c r="I2437" s="30">
        <f>IF(N(G2437)=0,"",INDEX(pl_atividade,G2437))</f>
        <v/>
      </c>
      <c r="J2437" s="50">
        <f>IF(N(G2437)=0,"",INDEX(pl_especialidade,G2437))</f>
        <v/>
      </c>
      <c r="K2437" s="28">
        <f>IF(N(G2437)=0,"",INDEX(pl_duracao,G2437))</f>
        <v/>
      </c>
      <c r="L2437" s="39">
        <f>IF(ISNUMBER(C2437),YEAR(C2437),"")</f>
        <v/>
      </c>
      <c r="M2437" s="39">
        <f>IF(ISNUMBER(C2437),MONTH(C2437),"")</f>
        <v/>
      </c>
      <c r="N2437" s="23">
        <f>IF(L2437="","",IF(NOT(ISNUMBER(crono_ano)),"Informe o ano",IF(L2437&lt;crono_ano,"Antes do ano",IF(L2437&gt;crono_ano,"Depois do ano","No ano"))))</f>
        <v/>
      </c>
      <c r="O2437" s="39">
        <f>IF(F2437="","",IF(COUNTIF(F$7:F2437,F2437)=1,1,0))</f>
        <v/>
      </c>
      <c r="P2437" s="39">
        <f>IF(A2437&amp;B2437&amp;C2437="","",IF(AND(O2437=1,N(G2437)&gt;0),IF(INDEX(pl_ativa,MAX(1,N(G2437)))="Sim",1,0),0))</f>
        <v/>
      </c>
      <c r="Q2437" s="39">
        <f>IF(F2437="","",COUNTIFS(ex_chave_oc,F2437,ex_cancelada,"&lt;&gt;Sim"))</f>
        <v/>
      </c>
      <c r="R2437" s="51">
        <f>IF(P2437="","",IF(AND(P2437=1,N(Q2437)&gt;0),1,0))</f>
        <v/>
      </c>
      <c r="S2437" s="30">
        <f>IF(P2437="","",IF(F2437="","ERRO: data prevista ausente ou inválida",IF(O2437=0,"Duplicada: contada uma vez",IF(N(G2437)=0,"ERRO: tarefa fora do Plano Mestre",IF(P2437=0,"Tarefa retirada do plano: não conta","OK")))))</f>
        <v/>
      </c>
    </row>
    <row r="2438">
      <c r="A2438" s="29" t="n"/>
      <c r="B2438" s="25" t="n"/>
      <c r="C2438" s="49" t="n"/>
      <c r="D2438" s="29" t="n"/>
      <c r="E2438" s="23">
        <f>IF(OR(A2438="",B2438=""),"",A2438&amp;"|"&amp;B2438)</f>
        <v/>
      </c>
      <c r="F2438" s="30">
        <f>IF(OR(E2438="",NOT(ISNUMBER(C2438))),"",E2438&amp;"|"&amp;YEAR(C2438)&amp;"-"&amp;RIGHT("0"&amp;MONTH(C2438),2)&amp;"-"&amp;RIGHT("0"&amp;DAY(C2438),2))</f>
        <v/>
      </c>
      <c r="G2438" s="26">
        <f>IF(E2438="","",IFERROR(MATCH(E2438,pl_chave,0),0))</f>
        <v/>
      </c>
      <c r="H2438" s="23">
        <f>IF(G2438="","",IF(G2438=0,"Tarefa fora do plano",INDEX(pl_tag,G2438)))</f>
        <v/>
      </c>
      <c r="I2438" s="30">
        <f>IF(N(G2438)=0,"",INDEX(pl_atividade,G2438))</f>
        <v/>
      </c>
      <c r="J2438" s="50">
        <f>IF(N(G2438)=0,"",INDEX(pl_especialidade,G2438))</f>
        <v/>
      </c>
      <c r="K2438" s="28">
        <f>IF(N(G2438)=0,"",INDEX(pl_duracao,G2438))</f>
        <v/>
      </c>
      <c r="L2438" s="39">
        <f>IF(ISNUMBER(C2438),YEAR(C2438),"")</f>
        <v/>
      </c>
      <c r="M2438" s="39">
        <f>IF(ISNUMBER(C2438),MONTH(C2438),"")</f>
        <v/>
      </c>
      <c r="N2438" s="23">
        <f>IF(L2438="","",IF(NOT(ISNUMBER(crono_ano)),"Informe o ano",IF(L2438&lt;crono_ano,"Antes do ano",IF(L2438&gt;crono_ano,"Depois do ano","No ano"))))</f>
        <v/>
      </c>
      <c r="O2438" s="39">
        <f>IF(F2438="","",IF(COUNTIF(F$7:F2438,F2438)=1,1,0))</f>
        <v/>
      </c>
      <c r="P2438" s="39">
        <f>IF(A2438&amp;B2438&amp;C2438="","",IF(AND(O2438=1,N(G2438)&gt;0),IF(INDEX(pl_ativa,MAX(1,N(G2438)))="Sim",1,0),0))</f>
        <v/>
      </c>
      <c r="Q2438" s="39">
        <f>IF(F2438="","",COUNTIFS(ex_chave_oc,F2438,ex_cancelada,"&lt;&gt;Sim"))</f>
        <v/>
      </c>
      <c r="R2438" s="51">
        <f>IF(P2438="","",IF(AND(P2438=1,N(Q2438)&gt;0),1,0))</f>
        <v/>
      </c>
      <c r="S2438" s="30">
        <f>IF(P2438="","",IF(F2438="","ERRO: data prevista ausente ou inválida",IF(O2438=0,"Duplicada: contada uma vez",IF(N(G2438)=0,"ERRO: tarefa fora do Plano Mestre",IF(P2438=0,"Tarefa retirada do plano: não conta","OK")))))</f>
        <v/>
      </c>
    </row>
    <row r="2439">
      <c r="A2439" s="29" t="n"/>
      <c r="B2439" s="25" t="n"/>
      <c r="C2439" s="49" t="n"/>
      <c r="D2439" s="29" t="n"/>
      <c r="E2439" s="23">
        <f>IF(OR(A2439="",B2439=""),"",A2439&amp;"|"&amp;B2439)</f>
        <v/>
      </c>
      <c r="F2439" s="30">
        <f>IF(OR(E2439="",NOT(ISNUMBER(C2439))),"",E2439&amp;"|"&amp;YEAR(C2439)&amp;"-"&amp;RIGHT("0"&amp;MONTH(C2439),2)&amp;"-"&amp;RIGHT("0"&amp;DAY(C2439),2))</f>
        <v/>
      </c>
      <c r="G2439" s="26">
        <f>IF(E2439="","",IFERROR(MATCH(E2439,pl_chave,0),0))</f>
        <v/>
      </c>
      <c r="H2439" s="23">
        <f>IF(G2439="","",IF(G2439=0,"Tarefa fora do plano",INDEX(pl_tag,G2439)))</f>
        <v/>
      </c>
      <c r="I2439" s="30">
        <f>IF(N(G2439)=0,"",INDEX(pl_atividade,G2439))</f>
        <v/>
      </c>
      <c r="J2439" s="50">
        <f>IF(N(G2439)=0,"",INDEX(pl_especialidade,G2439))</f>
        <v/>
      </c>
      <c r="K2439" s="28">
        <f>IF(N(G2439)=0,"",INDEX(pl_duracao,G2439))</f>
        <v/>
      </c>
      <c r="L2439" s="39">
        <f>IF(ISNUMBER(C2439),YEAR(C2439),"")</f>
        <v/>
      </c>
      <c r="M2439" s="39">
        <f>IF(ISNUMBER(C2439),MONTH(C2439),"")</f>
        <v/>
      </c>
      <c r="N2439" s="23">
        <f>IF(L2439="","",IF(NOT(ISNUMBER(crono_ano)),"Informe o ano",IF(L2439&lt;crono_ano,"Antes do ano",IF(L2439&gt;crono_ano,"Depois do ano","No ano"))))</f>
        <v/>
      </c>
      <c r="O2439" s="39">
        <f>IF(F2439="","",IF(COUNTIF(F$7:F2439,F2439)=1,1,0))</f>
        <v/>
      </c>
      <c r="P2439" s="39">
        <f>IF(A2439&amp;B2439&amp;C2439="","",IF(AND(O2439=1,N(G2439)&gt;0),IF(INDEX(pl_ativa,MAX(1,N(G2439)))="Sim",1,0),0))</f>
        <v/>
      </c>
      <c r="Q2439" s="39">
        <f>IF(F2439="","",COUNTIFS(ex_chave_oc,F2439,ex_cancelada,"&lt;&gt;Sim"))</f>
        <v/>
      </c>
      <c r="R2439" s="51">
        <f>IF(P2439="","",IF(AND(P2439=1,N(Q2439)&gt;0),1,0))</f>
        <v/>
      </c>
      <c r="S2439" s="30">
        <f>IF(P2439="","",IF(F2439="","ERRO: data prevista ausente ou inválida",IF(O2439=0,"Duplicada: contada uma vez",IF(N(G2439)=0,"ERRO: tarefa fora do Plano Mestre",IF(P2439=0,"Tarefa retirada do plano: não conta","OK")))))</f>
        <v/>
      </c>
    </row>
    <row r="2440">
      <c r="A2440" s="29" t="n"/>
      <c r="B2440" s="25" t="n"/>
      <c r="C2440" s="49" t="n"/>
      <c r="D2440" s="29" t="n"/>
      <c r="E2440" s="23">
        <f>IF(OR(A2440="",B2440=""),"",A2440&amp;"|"&amp;B2440)</f>
        <v/>
      </c>
      <c r="F2440" s="30">
        <f>IF(OR(E2440="",NOT(ISNUMBER(C2440))),"",E2440&amp;"|"&amp;YEAR(C2440)&amp;"-"&amp;RIGHT("0"&amp;MONTH(C2440),2)&amp;"-"&amp;RIGHT("0"&amp;DAY(C2440),2))</f>
        <v/>
      </c>
      <c r="G2440" s="26">
        <f>IF(E2440="","",IFERROR(MATCH(E2440,pl_chave,0),0))</f>
        <v/>
      </c>
      <c r="H2440" s="23">
        <f>IF(G2440="","",IF(G2440=0,"Tarefa fora do plano",INDEX(pl_tag,G2440)))</f>
        <v/>
      </c>
      <c r="I2440" s="30">
        <f>IF(N(G2440)=0,"",INDEX(pl_atividade,G2440))</f>
        <v/>
      </c>
      <c r="J2440" s="50">
        <f>IF(N(G2440)=0,"",INDEX(pl_especialidade,G2440))</f>
        <v/>
      </c>
      <c r="K2440" s="28">
        <f>IF(N(G2440)=0,"",INDEX(pl_duracao,G2440))</f>
        <v/>
      </c>
      <c r="L2440" s="39">
        <f>IF(ISNUMBER(C2440),YEAR(C2440),"")</f>
        <v/>
      </c>
      <c r="M2440" s="39">
        <f>IF(ISNUMBER(C2440),MONTH(C2440),"")</f>
        <v/>
      </c>
      <c r="N2440" s="23">
        <f>IF(L2440="","",IF(NOT(ISNUMBER(crono_ano)),"Informe o ano",IF(L2440&lt;crono_ano,"Antes do ano",IF(L2440&gt;crono_ano,"Depois do ano","No ano"))))</f>
        <v/>
      </c>
      <c r="O2440" s="39">
        <f>IF(F2440="","",IF(COUNTIF(F$7:F2440,F2440)=1,1,0))</f>
        <v/>
      </c>
      <c r="P2440" s="39">
        <f>IF(A2440&amp;B2440&amp;C2440="","",IF(AND(O2440=1,N(G2440)&gt;0),IF(INDEX(pl_ativa,MAX(1,N(G2440)))="Sim",1,0),0))</f>
        <v/>
      </c>
      <c r="Q2440" s="39">
        <f>IF(F2440="","",COUNTIFS(ex_chave_oc,F2440,ex_cancelada,"&lt;&gt;Sim"))</f>
        <v/>
      </c>
      <c r="R2440" s="51">
        <f>IF(P2440="","",IF(AND(P2440=1,N(Q2440)&gt;0),1,0))</f>
        <v/>
      </c>
      <c r="S2440" s="30">
        <f>IF(P2440="","",IF(F2440="","ERRO: data prevista ausente ou inválida",IF(O2440=0,"Duplicada: contada uma vez",IF(N(G2440)=0,"ERRO: tarefa fora do Plano Mestre",IF(P2440=0,"Tarefa retirada do plano: não conta","OK")))))</f>
        <v/>
      </c>
    </row>
    <row r="2441">
      <c r="A2441" s="29" t="n"/>
      <c r="B2441" s="25" t="n"/>
      <c r="C2441" s="49" t="n"/>
      <c r="D2441" s="29" t="n"/>
      <c r="E2441" s="23">
        <f>IF(OR(A2441="",B2441=""),"",A2441&amp;"|"&amp;B2441)</f>
        <v/>
      </c>
      <c r="F2441" s="30">
        <f>IF(OR(E2441="",NOT(ISNUMBER(C2441))),"",E2441&amp;"|"&amp;YEAR(C2441)&amp;"-"&amp;RIGHT("0"&amp;MONTH(C2441),2)&amp;"-"&amp;RIGHT("0"&amp;DAY(C2441),2))</f>
        <v/>
      </c>
      <c r="G2441" s="26">
        <f>IF(E2441="","",IFERROR(MATCH(E2441,pl_chave,0),0))</f>
        <v/>
      </c>
      <c r="H2441" s="23">
        <f>IF(G2441="","",IF(G2441=0,"Tarefa fora do plano",INDEX(pl_tag,G2441)))</f>
        <v/>
      </c>
      <c r="I2441" s="30">
        <f>IF(N(G2441)=0,"",INDEX(pl_atividade,G2441))</f>
        <v/>
      </c>
      <c r="J2441" s="50">
        <f>IF(N(G2441)=0,"",INDEX(pl_especialidade,G2441))</f>
        <v/>
      </c>
      <c r="K2441" s="28">
        <f>IF(N(G2441)=0,"",INDEX(pl_duracao,G2441))</f>
        <v/>
      </c>
      <c r="L2441" s="39">
        <f>IF(ISNUMBER(C2441),YEAR(C2441),"")</f>
        <v/>
      </c>
      <c r="M2441" s="39">
        <f>IF(ISNUMBER(C2441),MONTH(C2441),"")</f>
        <v/>
      </c>
      <c r="N2441" s="23">
        <f>IF(L2441="","",IF(NOT(ISNUMBER(crono_ano)),"Informe o ano",IF(L2441&lt;crono_ano,"Antes do ano",IF(L2441&gt;crono_ano,"Depois do ano","No ano"))))</f>
        <v/>
      </c>
      <c r="O2441" s="39">
        <f>IF(F2441="","",IF(COUNTIF(F$7:F2441,F2441)=1,1,0))</f>
        <v/>
      </c>
      <c r="P2441" s="39">
        <f>IF(A2441&amp;B2441&amp;C2441="","",IF(AND(O2441=1,N(G2441)&gt;0),IF(INDEX(pl_ativa,MAX(1,N(G2441)))="Sim",1,0),0))</f>
        <v/>
      </c>
      <c r="Q2441" s="39">
        <f>IF(F2441="","",COUNTIFS(ex_chave_oc,F2441,ex_cancelada,"&lt;&gt;Sim"))</f>
        <v/>
      </c>
      <c r="R2441" s="51">
        <f>IF(P2441="","",IF(AND(P2441=1,N(Q2441)&gt;0),1,0))</f>
        <v/>
      </c>
      <c r="S2441" s="30">
        <f>IF(P2441="","",IF(F2441="","ERRO: data prevista ausente ou inválida",IF(O2441=0,"Duplicada: contada uma vez",IF(N(G2441)=0,"ERRO: tarefa fora do Plano Mestre",IF(P2441=0,"Tarefa retirada do plano: não conta","OK")))))</f>
        <v/>
      </c>
    </row>
    <row r="2442">
      <c r="A2442" s="29" t="n"/>
      <c r="B2442" s="25" t="n"/>
      <c r="C2442" s="49" t="n"/>
      <c r="D2442" s="29" t="n"/>
      <c r="E2442" s="23">
        <f>IF(OR(A2442="",B2442=""),"",A2442&amp;"|"&amp;B2442)</f>
        <v/>
      </c>
      <c r="F2442" s="30">
        <f>IF(OR(E2442="",NOT(ISNUMBER(C2442))),"",E2442&amp;"|"&amp;YEAR(C2442)&amp;"-"&amp;RIGHT("0"&amp;MONTH(C2442),2)&amp;"-"&amp;RIGHT("0"&amp;DAY(C2442),2))</f>
        <v/>
      </c>
      <c r="G2442" s="26">
        <f>IF(E2442="","",IFERROR(MATCH(E2442,pl_chave,0),0))</f>
        <v/>
      </c>
      <c r="H2442" s="23">
        <f>IF(G2442="","",IF(G2442=0,"Tarefa fora do plano",INDEX(pl_tag,G2442)))</f>
        <v/>
      </c>
      <c r="I2442" s="30">
        <f>IF(N(G2442)=0,"",INDEX(pl_atividade,G2442))</f>
        <v/>
      </c>
      <c r="J2442" s="50">
        <f>IF(N(G2442)=0,"",INDEX(pl_especialidade,G2442))</f>
        <v/>
      </c>
      <c r="K2442" s="28">
        <f>IF(N(G2442)=0,"",INDEX(pl_duracao,G2442))</f>
        <v/>
      </c>
      <c r="L2442" s="39">
        <f>IF(ISNUMBER(C2442),YEAR(C2442),"")</f>
        <v/>
      </c>
      <c r="M2442" s="39">
        <f>IF(ISNUMBER(C2442),MONTH(C2442),"")</f>
        <v/>
      </c>
      <c r="N2442" s="23">
        <f>IF(L2442="","",IF(NOT(ISNUMBER(crono_ano)),"Informe o ano",IF(L2442&lt;crono_ano,"Antes do ano",IF(L2442&gt;crono_ano,"Depois do ano","No ano"))))</f>
        <v/>
      </c>
      <c r="O2442" s="39">
        <f>IF(F2442="","",IF(COUNTIF(F$7:F2442,F2442)=1,1,0))</f>
        <v/>
      </c>
      <c r="P2442" s="39">
        <f>IF(A2442&amp;B2442&amp;C2442="","",IF(AND(O2442=1,N(G2442)&gt;0),IF(INDEX(pl_ativa,MAX(1,N(G2442)))="Sim",1,0),0))</f>
        <v/>
      </c>
      <c r="Q2442" s="39">
        <f>IF(F2442="","",COUNTIFS(ex_chave_oc,F2442,ex_cancelada,"&lt;&gt;Sim"))</f>
        <v/>
      </c>
      <c r="R2442" s="51">
        <f>IF(P2442="","",IF(AND(P2442=1,N(Q2442)&gt;0),1,0))</f>
        <v/>
      </c>
      <c r="S2442" s="30">
        <f>IF(P2442="","",IF(F2442="","ERRO: data prevista ausente ou inválida",IF(O2442=0,"Duplicada: contada uma vez",IF(N(G2442)=0,"ERRO: tarefa fora do Plano Mestre",IF(P2442=0,"Tarefa retirada do plano: não conta","OK")))))</f>
        <v/>
      </c>
    </row>
    <row r="2443">
      <c r="A2443" s="29" t="n"/>
      <c r="B2443" s="25" t="n"/>
      <c r="C2443" s="49" t="n"/>
      <c r="D2443" s="29" t="n"/>
      <c r="E2443" s="23">
        <f>IF(OR(A2443="",B2443=""),"",A2443&amp;"|"&amp;B2443)</f>
        <v/>
      </c>
      <c r="F2443" s="30">
        <f>IF(OR(E2443="",NOT(ISNUMBER(C2443))),"",E2443&amp;"|"&amp;YEAR(C2443)&amp;"-"&amp;RIGHT("0"&amp;MONTH(C2443),2)&amp;"-"&amp;RIGHT("0"&amp;DAY(C2443),2))</f>
        <v/>
      </c>
      <c r="G2443" s="26">
        <f>IF(E2443="","",IFERROR(MATCH(E2443,pl_chave,0),0))</f>
        <v/>
      </c>
      <c r="H2443" s="23">
        <f>IF(G2443="","",IF(G2443=0,"Tarefa fora do plano",INDEX(pl_tag,G2443)))</f>
        <v/>
      </c>
      <c r="I2443" s="30">
        <f>IF(N(G2443)=0,"",INDEX(pl_atividade,G2443))</f>
        <v/>
      </c>
      <c r="J2443" s="50">
        <f>IF(N(G2443)=0,"",INDEX(pl_especialidade,G2443))</f>
        <v/>
      </c>
      <c r="K2443" s="28">
        <f>IF(N(G2443)=0,"",INDEX(pl_duracao,G2443))</f>
        <v/>
      </c>
      <c r="L2443" s="39">
        <f>IF(ISNUMBER(C2443),YEAR(C2443),"")</f>
        <v/>
      </c>
      <c r="M2443" s="39">
        <f>IF(ISNUMBER(C2443),MONTH(C2443),"")</f>
        <v/>
      </c>
      <c r="N2443" s="23">
        <f>IF(L2443="","",IF(NOT(ISNUMBER(crono_ano)),"Informe o ano",IF(L2443&lt;crono_ano,"Antes do ano",IF(L2443&gt;crono_ano,"Depois do ano","No ano"))))</f>
        <v/>
      </c>
      <c r="O2443" s="39">
        <f>IF(F2443="","",IF(COUNTIF(F$7:F2443,F2443)=1,1,0))</f>
        <v/>
      </c>
      <c r="P2443" s="39">
        <f>IF(A2443&amp;B2443&amp;C2443="","",IF(AND(O2443=1,N(G2443)&gt;0),IF(INDEX(pl_ativa,MAX(1,N(G2443)))="Sim",1,0),0))</f>
        <v/>
      </c>
      <c r="Q2443" s="39">
        <f>IF(F2443="","",COUNTIFS(ex_chave_oc,F2443,ex_cancelada,"&lt;&gt;Sim"))</f>
        <v/>
      </c>
      <c r="R2443" s="51">
        <f>IF(P2443="","",IF(AND(P2443=1,N(Q2443)&gt;0),1,0))</f>
        <v/>
      </c>
      <c r="S2443" s="30">
        <f>IF(P2443="","",IF(F2443="","ERRO: data prevista ausente ou inválida",IF(O2443=0,"Duplicada: contada uma vez",IF(N(G2443)=0,"ERRO: tarefa fora do Plano Mestre",IF(P2443=0,"Tarefa retirada do plano: não conta","OK")))))</f>
        <v/>
      </c>
    </row>
    <row r="2444">
      <c r="A2444" s="29" t="n"/>
      <c r="B2444" s="25" t="n"/>
      <c r="C2444" s="49" t="n"/>
      <c r="D2444" s="29" t="n"/>
      <c r="E2444" s="23">
        <f>IF(OR(A2444="",B2444=""),"",A2444&amp;"|"&amp;B2444)</f>
        <v/>
      </c>
      <c r="F2444" s="30">
        <f>IF(OR(E2444="",NOT(ISNUMBER(C2444))),"",E2444&amp;"|"&amp;YEAR(C2444)&amp;"-"&amp;RIGHT("0"&amp;MONTH(C2444),2)&amp;"-"&amp;RIGHT("0"&amp;DAY(C2444),2))</f>
        <v/>
      </c>
      <c r="G2444" s="26">
        <f>IF(E2444="","",IFERROR(MATCH(E2444,pl_chave,0),0))</f>
        <v/>
      </c>
      <c r="H2444" s="23">
        <f>IF(G2444="","",IF(G2444=0,"Tarefa fora do plano",INDEX(pl_tag,G2444)))</f>
        <v/>
      </c>
      <c r="I2444" s="30">
        <f>IF(N(G2444)=0,"",INDEX(pl_atividade,G2444))</f>
        <v/>
      </c>
      <c r="J2444" s="50">
        <f>IF(N(G2444)=0,"",INDEX(pl_especialidade,G2444))</f>
        <v/>
      </c>
      <c r="K2444" s="28">
        <f>IF(N(G2444)=0,"",INDEX(pl_duracao,G2444))</f>
        <v/>
      </c>
      <c r="L2444" s="39">
        <f>IF(ISNUMBER(C2444),YEAR(C2444),"")</f>
        <v/>
      </c>
      <c r="M2444" s="39">
        <f>IF(ISNUMBER(C2444),MONTH(C2444),"")</f>
        <v/>
      </c>
      <c r="N2444" s="23">
        <f>IF(L2444="","",IF(NOT(ISNUMBER(crono_ano)),"Informe o ano",IF(L2444&lt;crono_ano,"Antes do ano",IF(L2444&gt;crono_ano,"Depois do ano","No ano"))))</f>
        <v/>
      </c>
      <c r="O2444" s="39">
        <f>IF(F2444="","",IF(COUNTIF(F$7:F2444,F2444)=1,1,0))</f>
        <v/>
      </c>
      <c r="P2444" s="39">
        <f>IF(A2444&amp;B2444&amp;C2444="","",IF(AND(O2444=1,N(G2444)&gt;0),IF(INDEX(pl_ativa,MAX(1,N(G2444)))="Sim",1,0),0))</f>
        <v/>
      </c>
      <c r="Q2444" s="39">
        <f>IF(F2444="","",COUNTIFS(ex_chave_oc,F2444,ex_cancelada,"&lt;&gt;Sim"))</f>
        <v/>
      </c>
      <c r="R2444" s="51">
        <f>IF(P2444="","",IF(AND(P2444=1,N(Q2444)&gt;0),1,0))</f>
        <v/>
      </c>
      <c r="S2444" s="30">
        <f>IF(P2444="","",IF(F2444="","ERRO: data prevista ausente ou inválida",IF(O2444=0,"Duplicada: contada uma vez",IF(N(G2444)=0,"ERRO: tarefa fora do Plano Mestre",IF(P2444=0,"Tarefa retirada do plano: não conta","OK")))))</f>
        <v/>
      </c>
    </row>
    <row r="2445">
      <c r="A2445" s="29" t="n"/>
      <c r="B2445" s="25" t="n"/>
      <c r="C2445" s="49" t="n"/>
      <c r="D2445" s="29" t="n"/>
      <c r="E2445" s="23">
        <f>IF(OR(A2445="",B2445=""),"",A2445&amp;"|"&amp;B2445)</f>
        <v/>
      </c>
      <c r="F2445" s="30">
        <f>IF(OR(E2445="",NOT(ISNUMBER(C2445))),"",E2445&amp;"|"&amp;YEAR(C2445)&amp;"-"&amp;RIGHT("0"&amp;MONTH(C2445),2)&amp;"-"&amp;RIGHT("0"&amp;DAY(C2445),2))</f>
        <v/>
      </c>
      <c r="G2445" s="26">
        <f>IF(E2445="","",IFERROR(MATCH(E2445,pl_chave,0),0))</f>
        <v/>
      </c>
      <c r="H2445" s="23">
        <f>IF(G2445="","",IF(G2445=0,"Tarefa fora do plano",INDEX(pl_tag,G2445)))</f>
        <v/>
      </c>
      <c r="I2445" s="30">
        <f>IF(N(G2445)=0,"",INDEX(pl_atividade,G2445))</f>
        <v/>
      </c>
      <c r="J2445" s="50">
        <f>IF(N(G2445)=0,"",INDEX(pl_especialidade,G2445))</f>
        <v/>
      </c>
      <c r="K2445" s="28">
        <f>IF(N(G2445)=0,"",INDEX(pl_duracao,G2445))</f>
        <v/>
      </c>
      <c r="L2445" s="39">
        <f>IF(ISNUMBER(C2445),YEAR(C2445),"")</f>
        <v/>
      </c>
      <c r="M2445" s="39">
        <f>IF(ISNUMBER(C2445),MONTH(C2445),"")</f>
        <v/>
      </c>
      <c r="N2445" s="23">
        <f>IF(L2445="","",IF(NOT(ISNUMBER(crono_ano)),"Informe o ano",IF(L2445&lt;crono_ano,"Antes do ano",IF(L2445&gt;crono_ano,"Depois do ano","No ano"))))</f>
        <v/>
      </c>
      <c r="O2445" s="39">
        <f>IF(F2445="","",IF(COUNTIF(F$7:F2445,F2445)=1,1,0))</f>
        <v/>
      </c>
      <c r="P2445" s="39">
        <f>IF(A2445&amp;B2445&amp;C2445="","",IF(AND(O2445=1,N(G2445)&gt;0),IF(INDEX(pl_ativa,MAX(1,N(G2445)))="Sim",1,0),0))</f>
        <v/>
      </c>
      <c r="Q2445" s="39">
        <f>IF(F2445="","",COUNTIFS(ex_chave_oc,F2445,ex_cancelada,"&lt;&gt;Sim"))</f>
        <v/>
      </c>
      <c r="R2445" s="51">
        <f>IF(P2445="","",IF(AND(P2445=1,N(Q2445)&gt;0),1,0))</f>
        <v/>
      </c>
      <c r="S2445" s="30">
        <f>IF(P2445="","",IF(F2445="","ERRO: data prevista ausente ou inválida",IF(O2445=0,"Duplicada: contada uma vez",IF(N(G2445)=0,"ERRO: tarefa fora do Plano Mestre",IF(P2445=0,"Tarefa retirada do plano: não conta","OK")))))</f>
        <v/>
      </c>
    </row>
    <row r="2446">
      <c r="A2446" s="29" t="n"/>
      <c r="B2446" s="25" t="n"/>
      <c r="C2446" s="49" t="n"/>
      <c r="D2446" s="29" t="n"/>
      <c r="E2446" s="23">
        <f>IF(OR(A2446="",B2446=""),"",A2446&amp;"|"&amp;B2446)</f>
        <v/>
      </c>
      <c r="F2446" s="30">
        <f>IF(OR(E2446="",NOT(ISNUMBER(C2446))),"",E2446&amp;"|"&amp;YEAR(C2446)&amp;"-"&amp;RIGHT("0"&amp;MONTH(C2446),2)&amp;"-"&amp;RIGHT("0"&amp;DAY(C2446),2))</f>
        <v/>
      </c>
      <c r="G2446" s="26">
        <f>IF(E2446="","",IFERROR(MATCH(E2446,pl_chave,0),0))</f>
        <v/>
      </c>
      <c r="H2446" s="23">
        <f>IF(G2446="","",IF(G2446=0,"Tarefa fora do plano",INDEX(pl_tag,G2446)))</f>
        <v/>
      </c>
      <c r="I2446" s="30">
        <f>IF(N(G2446)=0,"",INDEX(pl_atividade,G2446))</f>
        <v/>
      </c>
      <c r="J2446" s="50">
        <f>IF(N(G2446)=0,"",INDEX(pl_especialidade,G2446))</f>
        <v/>
      </c>
      <c r="K2446" s="28">
        <f>IF(N(G2446)=0,"",INDEX(pl_duracao,G2446))</f>
        <v/>
      </c>
      <c r="L2446" s="39">
        <f>IF(ISNUMBER(C2446),YEAR(C2446),"")</f>
        <v/>
      </c>
      <c r="M2446" s="39">
        <f>IF(ISNUMBER(C2446),MONTH(C2446),"")</f>
        <v/>
      </c>
      <c r="N2446" s="23">
        <f>IF(L2446="","",IF(NOT(ISNUMBER(crono_ano)),"Informe o ano",IF(L2446&lt;crono_ano,"Antes do ano",IF(L2446&gt;crono_ano,"Depois do ano","No ano"))))</f>
        <v/>
      </c>
      <c r="O2446" s="39">
        <f>IF(F2446="","",IF(COUNTIF(F$7:F2446,F2446)=1,1,0))</f>
        <v/>
      </c>
      <c r="P2446" s="39">
        <f>IF(A2446&amp;B2446&amp;C2446="","",IF(AND(O2446=1,N(G2446)&gt;0),IF(INDEX(pl_ativa,MAX(1,N(G2446)))="Sim",1,0),0))</f>
        <v/>
      </c>
      <c r="Q2446" s="39">
        <f>IF(F2446="","",COUNTIFS(ex_chave_oc,F2446,ex_cancelada,"&lt;&gt;Sim"))</f>
        <v/>
      </c>
      <c r="R2446" s="51">
        <f>IF(P2446="","",IF(AND(P2446=1,N(Q2446)&gt;0),1,0))</f>
        <v/>
      </c>
      <c r="S2446" s="30">
        <f>IF(P2446="","",IF(F2446="","ERRO: data prevista ausente ou inválida",IF(O2446=0,"Duplicada: contada uma vez",IF(N(G2446)=0,"ERRO: tarefa fora do Plano Mestre",IF(P2446=0,"Tarefa retirada do plano: não conta","OK")))))</f>
        <v/>
      </c>
    </row>
    <row r="2447">
      <c r="A2447" s="29" t="n"/>
      <c r="B2447" s="25" t="n"/>
      <c r="C2447" s="49" t="n"/>
      <c r="D2447" s="29" t="n"/>
      <c r="E2447" s="23">
        <f>IF(OR(A2447="",B2447=""),"",A2447&amp;"|"&amp;B2447)</f>
        <v/>
      </c>
      <c r="F2447" s="30">
        <f>IF(OR(E2447="",NOT(ISNUMBER(C2447))),"",E2447&amp;"|"&amp;YEAR(C2447)&amp;"-"&amp;RIGHT("0"&amp;MONTH(C2447),2)&amp;"-"&amp;RIGHT("0"&amp;DAY(C2447),2))</f>
        <v/>
      </c>
      <c r="G2447" s="26">
        <f>IF(E2447="","",IFERROR(MATCH(E2447,pl_chave,0),0))</f>
        <v/>
      </c>
      <c r="H2447" s="23">
        <f>IF(G2447="","",IF(G2447=0,"Tarefa fora do plano",INDEX(pl_tag,G2447)))</f>
        <v/>
      </c>
      <c r="I2447" s="30">
        <f>IF(N(G2447)=0,"",INDEX(pl_atividade,G2447))</f>
        <v/>
      </c>
      <c r="J2447" s="50">
        <f>IF(N(G2447)=0,"",INDEX(pl_especialidade,G2447))</f>
        <v/>
      </c>
      <c r="K2447" s="28">
        <f>IF(N(G2447)=0,"",INDEX(pl_duracao,G2447))</f>
        <v/>
      </c>
      <c r="L2447" s="39">
        <f>IF(ISNUMBER(C2447),YEAR(C2447),"")</f>
        <v/>
      </c>
      <c r="M2447" s="39">
        <f>IF(ISNUMBER(C2447),MONTH(C2447),"")</f>
        <v/>
      </c>
      <c r="N2447" s="23">
        <f>IF(L2447="","",IF(NOT(ISNUMBER(crono_ano)),"Informe o ano",IF(L2447&lt;crono_ano,"Antes do ano",IF(L2447&gt;crono_ano,"Depois do ano","No ano"))))</f>
        <v/>
      </c>
      <c r="O2447" s="39">
        <f>IF(F2447="","",IF(COUNTIF(F$7:F2447,F2447)=1,1,0))</f>
        <v/>
      </c>
      <c r="P2447" s="39">
        <f>IF(A2447&amp;B2447&amp;C2447="","",IF(AND(O2447=1,N(G2447)&gt;0),IF(INDEX(pl_ativa,MAX(1,N(G2447)))="Sim",1,0),0))</f>
        <v/>
      </c>
      <c r="Q2447" s="39">
        <f>IF(F2447="","",COUNTIFS(ex_chave_oc,F2447,ex_cancelada,"&lt;&gt;Sim"))</f>
        <v/>
      </c>
      <c r="R2447" s="51">
        <f>IF(P2447="","",IF(AND(P2447=1,N(Q2447)&gt;0),1,0))</f>
        <v/>
      </c>
      <c r="S2447" s="30">
        <f>IF(P2447="","",IF(F2447="","ERRO: data prevista ausente ou inválida",IF(O2447=0,"Duplicada: contada uma vez",IF(N(G2447)=0,"ERRO: tarefa fora do Plano Mestre",IF(P2447=0,"Tarefa retirada do plano: não conta","OK")))))</f>
        <v/>
      </c>
    </row>
    <row r="2448">
      <c r="A2448" s="29" t="n"/>
      <c r="B2448" s="25" t="n"/>
      <c r="C2448" s="49" t="n"/>
      <c r="D2448" s="29" t="n"/>
      <c r="E2448" s="23">
        <f>IF(OR(A2448="",B2448=""),"",A2448&amp;"|"&amp;B2448)</f>
        <v/>
      </c>
      <c r="F2448" s="30">
        <f>IF(OR(E2448="",NOT(ISNUMBER(C2448))),"",E2448&amp;"|"&amp;YEAR(C2448)&amp;"-"&amp;RIGHT("0"&amp;MONTH(C2448),2)&amp;"-"&amp;RIGHT("0"&amp;DAY(C2448),2))</f>
        <v/>
      </c>
      <c r="G2448" s="26">
        <f>IF(E2448="","",IFERROR(MATCH(E2448,pl_chave,0),0))</f>
        <v/>
      </c>
      <c r="H2448" s="23">
        <f>IF(G2448="","",IF(G2448=0,"Tarefa fora do plano",INDEX(pl_tag,G2448)))</f>
        <v/>
      </c>
      <c r="I2448" s="30">
        <f>IF(N(G2448)=0,"",INDEX(pl_atividade,G2448))</f>
        <v/>
      </c>
      <c r="J2448" s="50">
        <f>IF(N(G2448)=0,"",INDEX(pl_especialidade,G2448))</f>
        <v/>
      </c>
      <c r="K2448" s="28">
        <f>IF(N(G2448)=0,"",INDEX(pl_duracao,G2448))</f>
        <v/>
      </c>
      <c r="L2448" s="39">
        <f>IF(ISNUMBER(C2448),YEAR(C2448),"")</f>
        <v/>
      </c>
      <c r="M2448" s="39">
        <f>IF(ISNUMBER(C2448),MONTH(C2448),"")</f>
        <v/>
      </c>
      <c r="N2448" s="23">
        <f>IF(L2448="","",IF(NOT(ISNUMBER(crono_ano)),"Informe o ano",IF(L2448&lt;crono_ano,"Antes do ano",IF(L2448&gt;crono_ano,"Depois do ano","No ano"))))</f>
        <v/>
      </c>
      <c r="O2448" s="39">
        <f>IF(F2448="","",IF(COUNTIF(F$7:F2448,F2448)=1,1,0))</f>
        <v/>
      </c>
      <c r="P2448" s="39">
        <f>IF(A2448&amp;B2448&amp;C2448="","",IF(AND(O2448=1,N(G2448)&gt;0),IF(INDEX(pl_ativa,MAX(1,N(G2448)))="Sim",1,0),0))</f>
        <v/>
      </c>
      <c r="Q2448" s="39">
        <f>IF(F2448="","",COUNTIFS(ex_chave_oc,F2448,ex_cancelada,"&lt;&gt;Sim"))</f>
        <v/>
      </c>
      <c r="R2448" s="51">
        <f>IF(P2448="","",IF(AND(P2448=1,N(Q2448)&gt;0),1,0))</f>
        <v/>
      </c>
      <c r="S2448" s="30">
        <f>IF(P2448="","",IF(F2448="","ERRO: data prevista ausente ou inválida",IF(O2448=0,"Duplicada: contada uma vez",IF(N(G2448)=0,"ERRO: tarefa fora do Plano Mestre",IF(P2448=0,"Tarefa retirada do plano: não conta","OK")))))</f>
        <v/>
      </c>
    </row>
    <row r="2449">
      <c r="A2449" s="29" t="n"/>
      <c r="B2449" s="25" t="n"/>
      <c r="C2449" s="49" t="n"/>
      <c r="D2449" s="29" t="n"/>
      <c r="E2449" s="23">
        <f>IF(OR(A2449="",B2449=""),"",A2449&amp;"|"&amp;B2449)</f>
        <v/>
      </c>
      <c r="F2449" s="30">
        <f>IF(OR(E2449="",NOT(ISNUMBER(C2449))),"",E2449&amp;"|"&amp;YEAR(C2449)&amp;"-"&amp;RIGHT("0"&amp;MONTH(C2449),2)&amp;"-"&amp;RIGHT("0"&amp;DAY(C2449),2))</f>
        <v/>
      </c>
      <c r="G2449" s="26">
        <f>IF(E2449="","",IFERROR(MATCH(E2449,pl_chave,0),0))</f>
        <v/>
      </c>
      <c r="H2449" s="23">
        <f>IF(G2449="","",IF(G2449=0,"Tarefa fora do plano",INDEX(pl_tag,G2449)))</f>
        <v/>
      </c>
      <c r="I2449" s="30">
        <f>IF(N(G2449)=0,"",INDEX(pl_atividade,G2449))</f>
        <v/>
      </c>
      <c r="J2449" s="50">
        <f>IF(N(G2449)=0,"",INDEX(pl_especialidade,G2449))</f>
        <v/>
      </c>
      <c r="K2449" s="28">
        <f>IF(N(G2449)=0,"",INDEX(pl_duracao,G2449))</f>
        <v/>
      </c>
      <c r="L2449" s="39">
        <f>IF(ISNUMBER(C2449),YEAR(C2449),"")</f>
        <v/>
      </c>
      <c r="M2449" s="39">
        <f>IF(ISNUMBER(C2449),MONTH(C2449),"")</f>
        <v/>
      </c>
      <c r="N2449" s="23">
        <f>IF(L2449="","",IF(NOT(ISNUMBER(crono_ano)),"Informe o ano",IF(L2449&lt;crono_ano,"Antes do ano",IF(L2449&gt;crono_ano,"Depois do ano","No ano"))))</f>
        <v/>
      </c>
      <c r="O2449" s="39">
        <f>IF(F2449="","",IF(COUNTIF(F$7:F2449,F2449)=1,1,0))</f>
        <v/>
      </c>
      <c r="P2449" s="39">
        <f>IF(A2449&amp;B2449&amp;C2449="","",IF(AND(O2449=1,N(G2449)&gt;0),IF(INDEX(pl_ativa,MAX(1,N(G2449)))="Sim",1,0),0))</f>
        <v/>
      </c>
      <c r="Q2449" s="39">
        <f>IF(F2449="","",COUNTIFS(ex_chave_oc,F2449,ex_cancelada,"&lt;&gt;Sim"))</f>
        <v/>
      </c>
      <c r="R2449" s="51">
        <f>IF(P2449="","",IF(AND(P2449=1,N(Q2449)&gt;0),1,0))</f>
        <v/>
      </c>
      <c r="S2449" s="30">
        <f>IF(P2449="","",IF(F2449="","ERRO: data prevista ausente ou inválida",IF(O2449=0,"Duplicada: contada uma vez",IF(N(G2449)=0,"ERRO: tarefa fora do Plano Mestre",IF(P2449=0,"Tarefa retirada do plano: não conta","OK")))))</f>
        <v/>
      </c>
    </row>
    <row r="2450">
      <c r="A2450" s="29" t="n"/>
      <c r="B2450" s="25" t="n"/>
      <c r="C2450" s="49" t="n"/>
      <c r="D2450" s="29" t="n"/>
      <c r="E2450" s="23">
        <f>IF(OR(A2450="",B2450=""),"",A2450&amp;"|"&amp;B2450)</f>
        <v/>
      </c>
      <c r="F2450" s="30">
        <f>IF(OR(E2450="",NOT(ISNUMBER(C2450))),"",E2450&amp;"|"&amp;YEAR(C2450)&amp;"-"&amp;RIGHT("0"&amp;MONTH(C2450),2)&amp;"-"&amp;RIGHT("0"&amp;DAY(C2450),2))</f>
        <v/>
      </c>
      <c r="G2450" s="26">
        <f>IF(E2450="","",IFERROR(MATCH(E2450,pl_chave,0),0))</f>
        <v/>
      </c>
      <c r="H2450" s="23">
        <f>IF(G2450="","",IF(G2450=0,"Tarefa fora do plano",INDEX(pl_tag,G2450)))</f>
        <v/>
      </c>
      <c r="I2450" s="30">
        <f>IF(N(G2450)=0,"",INDEX(pl_atividade,G2450))</f>
        <v/>
      </c>
      <c r="J2450" s="50">
        <f>IF(N(G2450)=0,"",INDEX(pl_especialidade,G2450))</f>
        <v/>
      </c>
      <c r="K2450" s="28">
        <f>IF(N(G2450)=0,"",INDEX(pl_duracao,G2450))</f>
        <v/>
      </c>
      <c r="L2450" s="39">
        <f>IF(ISNUMBER(C2450),YEAR(C2450),"")</f>
        <v/>
      </c>
      <c r="M2450" s="39">
        <f>IF(ISNUMBER(C2450),MONTH(C2450),"")</f>
        <v/>
      </c>
      <c r="N2450" s="23">
        <f>IF(L2450="","",IF(NOT(ISNUMBER(crono_ano)),"Informe o ano",IF(L2450&lt;crono_ano,"Antes do ano",IF(L2450&gt;crono_ano,"Depois do ano","No ano"))))</f>
        <v/>
      </c>
      <c r="O2450" s="39">
        <f>IF(F2450="","",IF(COUNTIF(F$7:F2450,F2450)=1,1,0))</f>
        <v/>
      </c>
      <c r="P2450" s="39">
        <f>IF(A2450&amp;B2450&amp;C2450="","",IF(AND(O2450=1,N(G2450)&gt;0),IF(INDEX(pl_ativa,MAX(1,N(G2450)))="Sim",1,0),0))</f>
        <v/>
      </c>
      <c r="Q2450" s="39">
        <f>IF(F2450="","",COUNTIFS(ex_chave_oc,F2450,ex_cancelada,"&lt;&gt;Sim"))</f>
        <v/>
      </c>
      <c r="R2450" s="51">
        <f>IF(P2450="","",IF(AND(P2450=1,N(Q2450)&gt;0),1,0))</f>
        <v/>
      </c>
      <c r="S2450" s="30">
        <f>IF(P2450="","",IF(F2450="","ERRO: data prevista ausente ou inválida",IF(O2450=0,"Duplicada: contada uma vez",IF(N(G2450)=0,"ERRO: tarefa fora do Plano Mestre",IF(P2450=0,"Tarefa retirada do plano: não conta","OK")))))</f>
        <v/>
      </c>
    </row>
    <row r="2451">
      <c r="A2451" s="29" t="n"/>
      <c r="B2451" s="25" t="n"/>
      <c r="C2451" s="49" t="n"/>
      <c r="D2451" s="29" t="n"/>
      <c r="E2451" s="23">
        <f>IF(OR(A2451="",B2451=""),"",A2451&amp;"|"&amp;B2451)</f>
        <v/>
      </c>
      <c r="F2451" s="30">
        <f>IF(OR(E2451="",NOT(ISNUMBER(C2451))),"",E2451&amp;"|"&amp;YEAR(C2451)&amp;"-"&amp;RIGHT("0"&amp;MONTH(C2451),2)&amp;"-"&amp;RIGHT("0"&amp;DAY(C2451),2))</f>
        <v/>
      </c>
      <c r="G2451" s="26">
        <f>IF(E2451="","",IFERROR(MATCH(E2451,pl_chave,0),0))</f>
        <v/>
      </c>
      <c r="H2451" s="23">
        <f>IF(G2451="","",IF(G2451=0,"Tarefa fora do plano",INDEX(pl_tag,G2451)))</f>
        <v/>
      </c>
      <c r="I2451" s="30">
        <f>IF(N(G2451)=0,"",INDEX(pl_atividade,G2451))</f>
        <v/>
      </c>
      <c r="J2451" s="50">
        <f>IF(N(G2451)=0,"",INDEX(pl_especialidade,G2451))</f>
        <v/>
      </c>
      <c r="K2451" s="28">
        <f>IF(N(G2451)=0,"",INDEX(pl_duracao,G2451))</f>
        <v/>
      </c>
      <c r="L2451" s="39">
        <f>IF(ISNUMBER(C2451),YEAR(C2451),"")</f>
        <v/>
      </c>
      <c r="M2451" s="39">
        <f>IF(ISNUMBER(C2451),MONTH(C2451),"")</f>
        <v/>
      </c>
      <c r="N2451" s="23">
        <f>IF(L2451="","",IF(NOT(ISNUMBER(crono_ano)),"Informe o ano",IF(L2451&lt;crono_ano,"Antes do ano",IF(L2451&gt;crono_ano,"Depois do ano","No ano"))))</f>
        <v/>
      </c>
      <c r="O2451" s="39">
        <f>IF(F2451="","",IF(COUNTIF(F$7:F2451,F2451)=1,1,0))</f>
        <v/>
      </c>
      <c r="P2451" s="39">
        <f>IF(A2451&amp;B2451&amp;C2451="","",IF(AND(O2451=1,N(G2451)&gt;0),IF(INDEX(pl_ativa,MAX(1,N(G2451)))="Sim",1,0),0))</f>
        <v/>
      </c>
      <c r="Q2451" s="39">
        <f>IF(F2451="","",COUNTIFS(ex_chave_oc,F2451,ex_cancelada,"&lt;&gt;Sim"))</f>
        <v/>
      </c>
      <c r="R2451" s="51">
        <f>IF(P2451="","",IF(AND(P2451=1,N(Q2451)&gt;0),1,0))</f>
        <v/>
      </c>
      <c r="S2451" s="30">
        <f>IF(P2451="","",IF(F2451="","ERRO: data prevista ausente ou inválida",IF(O2451=0,"Duplicada: contada uma vez",IF(N(G2451)=0,"ERRO: tarefa fora do Plano Mestre",IF(P2451=0,"Tarefa retirada do plano: não conta","OK")))))</f>
        <v/>
      </c>
    </row>
    <row r="2452">
      <c r="A2452" s="29" t="n"/>
      <c r="B2452" s="25" t="n"/>
      <c r="C2452" s="49" t="n"/>
      <c r="D2452" s="29" t="n"/>
      <c r="E2452" s="23">
        <f>IF(OR(A2452="",B2452=""),"",A2452&amp;"|"&amp;B2452)</f>
        <v/>
      </c>
      <c r="F2452" s="30">
        <f>IF(OR(E2452="",NOT(ISNUMBER(C2452))),"",E2452&amp;"|"&amp;YEAR(C2452)&amp;"-"&amp;RIGHT("0"&amp;MONTH(C2452),2)&amp;"-"&amp;RIGHT("0"&amp;DAY(C2452),2))</f>
        <v/>
      </c>
      <c r="G2452" s="26">
        <f>IF(E2452="","",IFERROR(MATCH(E2452,pl_chave,0),0))</f>
        <v/>
      </c>
      <c r="H2452" s="23">
        <f>IF(G2452="","",IF(G2452=0,"Tarefa fora do plano",INDEX(pl_tag,G2452)))</f>
        <v/>
      </c>
      <c r="I2452" s="30">
        <f>IF(N(G2452)=0,"",INDEX(pl_atividade,G2452))</f>
        <v/>
      </c>
      <c r="J2452" s="50">
        <f>IF(N(G2452)=0,"",INDEX(pl_especialidade,G2452))</f>
        <v/>
      </c>
      <c r="K2452" s="28">
        <f>IF(N(G2452)=0,"",INDEX(pl_duracao,G2452))</f>
        <v/>
      </c>
      <c r="L2452" s="39">
        <f>IF(ISNUMBER(C2452),YEAR(C2452),"")</f>
        <v/>
      </c>
      <c r="M2452" s="39">
        <f>IF(ISNUMBER(C2452),MONTH(C2452),"")</f>
        <v/>
      </c>
      <c r="N2452" s="23">
        <f>IF(L2452="","",IF(NOT(ISNUMBER(crono_ano)),"Informe o ano",IF(L2452&lt;crono_ano,"Antes do ano",IF(L2452&gt;crono_ano,"Depois do ano","No ano"))))</f>
        <v/>
      </c>
      <c r="O2452" s="39">
        <f>IF(F2452="","",IF(COUNTIF(F$7:F2452,F2452)=1,1,0))</f>
        <v/>
      </c>
      <c r="P2452" s="39">
        <f>IF(A2452&amp;B2452&amp;C2452="","",IF(AND(O2452=1,N(G2452)&gt;0),IF(INDEX(pl_ativa,MAX(1,N(G2452)))="Sim",1,0),0))</f>
        <v/>
      </c>
      <c r="Q2452" s="39">
        <f>IF(F2452="","",COUNTIFS(ex_chave_oc,F2452,ex_cancelada,"&lt;&gt;Sim"))</f>
        <v/>
      </c>
      <c r="R2452" s="51">
        <f>IF(P2452="","",IF(AND(P2452=1,N(Q2452)&gt;0),1,0))</f>
        <v/>
      </c>
      <c r="S2452" s="30">
        <f>IF(P2452="","",IF(F2452="","ERRO: data prevista ausente ou inválida",IF(O2452=0,"Duplicada: contada uma vez",IF(N(G2452)=0,"ERRO: tarefa fora do Plano Mestre",IF(P2452=0,"Tarefa retirada do plano: não conta","OK")))))</f>
        <v/>
      </c>
    </row>
    <row r="2453">
      <c r="A2453" s="29" t="n"/>
      <c r="B2453" s="25" t="n"/>
      <c r="C2453" s="49" t="n"/>
      <c r="D2453" s="29" t="n"/>
      <c r="E2453" s="23">
        <f>IF(OR(A2453="",B2453=""),"",A2453&amp;"|"&amp;B2453)</f>
        <v/>
      </c>
      <c r="F2453" s="30">
        <f>IF(OR(E2453="",NOT(ISNUMBER(C2453))),"",E2453&amp;"|"&amp;YEAR(C2453)&amp;"-"&amp;RIGHT("0"&amp;MONTH(C2453),2)&amp;"-"&amp;RIGHT("0"&amp;DAY(C2453),2))</f>
        <v/>
      </c>
      <c r="G2453" s="26">
        <f>IF(E2453="","",IFERROR(MATCH(E2453,pl_chave,0),0))</f>
        <v/>
      </c>
      <c r="H2453" s="23">
        <f>IF(G2453="","",IF(G2453=0,"Tarefa fora do plano",INDEX(pl_tag,G2453)))</f>
        <v/>
      </c>
      <c r="I2453" s="30">
        <f>IF(N(G2453)=0,"",INDEX(pl_atividade,G2453))</f>
        <v/>
      </c>
      <c r="J2453" s="50">
        <f>IF(N(G2453)=0,"",INDEX(pl_especialidade,G2453))</f>
        <v/>
      </c>
      <c r="K2453" s="28">
        <f>IF(N(G2453)=0,"",INDEX(pl_duracao,G2453))</f>
        <v/>
      </c>
      <c r="L2453" s="39">
        <f>IF(ISNUMBER(C2453),YEAR(C2453),"")</f>
        <v/>
      </c>
      <c r="M2453" s="39">
        <f>IF(ISNUMBER(C2453),MONTH(C2453),"")</f>
        <v/>
      </c>
      <c r="N2453" s="23">
        <f>IF(L2453="","",IF(NOT(ISNUMBER(crono_ano)),"Informe o ano",IF(L2453&lt;crono_ano,"Antes do ano",IF(L2453&gt;crono_ano,"Depois do ano","No ano"))))</f>
        <v/>
      </c>
      <c r="O2453" s="39">
        <f>IF(F2453="","",IF(COUNTIF(F$7:F2453,F2453)=1,1,0))</f>
        <v/>
      </c>
      <c r="P2453" s="39">
        <f>IF(A2453&amp;B2453&amp;C2453="","",IF(AND(O2453=1,N(G2453)&gt;0),IF(INDEX(pl_ativa,MAX(1,N(G2453)))="Sim",1,0),0))</f>
        <v/>
      </c>
      <c r="Q2453" s="39">
        <f>IF(F2453="","",COUNTIFS(ex_chave_oc,F2453,ex_cancelada,"&lt;&gt;Sim"))</f>
        <v/>
      </c>
      <c r="R2453" s="51">
        <f>IF(P2453="","",IF(AND(P2453=1,N(Q2453)&gt;0),1,0))</f>
        <v/>
      </c>
      <c r="S2453" s="30">
        <f>IF(P2453="","",IF(F2453="","ERRO: data prevista ausente ou inválida",IF(O2453=0,"Duplicada: contada uma vez",IF(N(G2453)=0,"ERRO: tarefa fora do Plano Mestre",IF(P2453=0,"Tarefa retirada do plano: não conta","OK")))))</f>
        <v/>
      </c>
    </row>
    <row r="2454">
      <c r="A2454" s="29" t="n"/>
      <c r="B2454" s="25" t="n"/>
      <c r="C2454" s="49" t="n"/>
      <c r="D2454" s="29" t="n"/>
      <c r="E2454" s="23">
        <f>IF(OR(A2454="",B2454=""),"",A2454&amp;"|"&amp;B2454)</f>
        <v/>
      </c>
      <c r="F2454" s="30">
        <f>IF(OR(E2454="",NOT(ISNUMBER(C2454))),"",E2454&amp;"|"&amp;YEAR(C2454)&amp;"-"&amp;RIGHT("0"&amp;MONTH(C2454),2)&amp;"-"&amp;RIGHT("0"&amp;DAY(C2454),2))</f>
        <v/>
      </c>
      <c r="G2454" s="26">
        <f>IF(E2454="","",IFERROR(MATCH(E2454,pl_chave,0),0))</f>
        <v/>
      </c>
      <c r="H2454" s="23">
        <f>IF(G2454="","",IF(G2454=0,"Tarefa fora do plano",INDEX(pl_tag,G2454)))</f>
        <v/>
      </c>
      <c r="I2454" s="30">
        <f>IF(N(G2454)=0,"",INDEX(pl_atividade,G2454))</f>
        <v/>
      </c>
      <c r="J2454" s="50">
        <f>IF(N(G2454)=0,"",INDEX(pl_especialidade,G2454))</f>
        <v/>
      </c>
      <c r="K2454" s="28">
        <f>IF(N(G2454)=0,"",INDEX(pl_duracao,G2454))</f>
        <v/>
      </c>
      <c r="L2454" s="39">
        <f>IF(ISNUMBER(C2454),YEAR(C2454),"")</f>
        <v/>
      </c>
      <c r="M2454" s="39">
        <f>IF(ISNUMBER(C2454),MONTH(C2454),"")</f>
        <v/>
      </c>
      <c r="N2454" s="23">
        <f>IF(L2454="","",IF(NOT(ISNUMBER(crono_ano)),"Informe o ano",IF(L2454&lt;crono_ano,"Antes do ano",IF(L2454&gt;crono_ano,"Depois do ano","No ano"))))</f>
        <v/>
      </c>
      <c r="O2454" s="39">
        <f>IF(F2454="","",IF(COUNTIF(F$7:F2454,F2454)=1,1,0))</f>
        <v/>
      </c>
      <c r="P2454" s="39">
        <f>IF(A2454&amp;B2454&amp;C2454="","",IF(AND(O2454=1,N(G2454)&gt;0),IF(INDEX(pl_ativa,MAX(1,N(G2454)))="Sim",1,0),0))</f>
        <v/>
      </c>
      <c r="Q2454" s="39">
        <f>IF(F2454="","",COUNTIFS(ex_chave_oc,F2454,ex_cancelada,"&lt;&gt;Sim"))</f>
        <v/>
      </c>
      <c r="R2454" s="51">
        <f>IF(P2454="","",IF(AND(P2454=1,N(Q2454)&gt;0),1,0))</f>
        <v/>
      </c>
      <c r="S2454" s="30">
        <f>IF(P2454="","",IF(F2454="","ERRO: data prevista ausente ou inválida",IF(O2454=0,"Duplicada: contada uma vez",IF(N(G2454)=0,"ERRO: tarefa fora do Plano Mestre",IF(P2454=0,"Tarefa retirada do plano: não conta","OK")))))</f>
        <v/>
      </c>
    </row>
    <row r="2455">
      <c r="A2455" s="29" t="n"/>
      <c r="B2455" s="25" t="n"/>
      <c r="C2455" s="49" t="n"/>
      <c r="D2455" s="29" t="n"/>
      <c r="E2455" s="23">
        <f>IF(OR(A2455="",B2455=""),"",A2455&amp;"|"&amp;B2455)</f>
        <v/>
      </c>
      <c r="F2455" s="30">
        <f>IF(OR(E2455="",NOT(ISNUMBER(C2455))),"",E2455&amp;"|"&amp;YEAR(C2455)&amp;"-"&amp;RIGHT("0"&amp;MONTH(C2455),2)&amp;"-"&amp;RIGHT("0"&amp;DAY(C2455),2))</f>
        <v/>
      </c>
      <c r="G2455" s="26">
        <f>IF(E2455="","",IFERROR(MATCH(E2455,pl_chave,0),0))</f>
        <v/>
      </c>
      <c r="H2455" s="23">
        <f>IF(G2455="","",IF(G2455=0,"Tarefa fora do plano",INDEX(pl_tag,G2455)))</f>
        <v/>
      </c>
      <c r="I2455" s="30">
        <f>IF(N(G2455)=0,"",INDEX(pl_atividade,G2455))</f>
        <v/>
      </c>
      <c r="J2455" s="50">
        <f>IF(N(G2455)=0,"",INDEX(pl_especialidade,G2455))</f>
        <v/>
      </c>
      <c r="K2455" s="28">
        <f>IF(N(G2455)=0,"",INDEX(pl_duracao,G2455))</f>
        <v/>
      </c>
      <c r="L2455" s="39">
        <f>IF(ISNUMBER(C2455),YEAR(C2455),"")</f>
        <v/>
      </c>
      <c r="M2455" s="39">
        <f>IF(ISNUMBER(C2455),MONTH(C2455),"")</f>
        <v/>
      </c>
      <c r="N2455" s="23">
        <f>IF(L2455="","",IF(NOT(ISNUMBER(crono_ano)),"Informe o ano",IF(L2455&lt;crono_ano,"Antes do ano",IF(L2455&gt;crono_ano,"Depois do ano","No ano"))))</f>
        <v/>
      </c>
      <c r="O2455" s="39">
        <f>IF(F2455="","",IF(COUNTIF(F$7:F2455,F2455)=1,1,0))</f>
        <v/>
      </c>
      <c r="P2455" s="39">
        <f>IF(A2455&amp;B2455&amp;C2455="","",IF(AND(O2455=1,N(G2455)&gt;0),IF(INDEX(pl_ativa,MAX(1,N(G2455)))="Sim",1,0),0))</f>
        <v/>
      </c>
      <c r="Q2455" s="39">
        <f>IF(F2455="","",COUNTIFS(ex_chave_oc,F2455,ex_cancelada,"&lt;&gt;Sim"))</f>
        <v/>
      </c>
      <c r="R2455" s="51">
        <f>IF(P2455="","",IF(AND(P2455=1,N(Q2455)&gt;0),1,0))</f>
        <v/>
      </c>
      <c r="S2455" s="30">
        <f>IF(P2455="","",IF(F2455="","ERRO: data prevista ausente ou inválida",IF(O2455=0,"Duplicada: contada uma vez",IF(N(G2455)=0,"ERRO: tarefa fora do Plano Mestre",IF(P2455=0,"Tarefa retirada do plano: não conta","OK")))))</f>
        <v/>
      </c>
    </row>
    <row r="2456">
      <c r="A2456" s="29" t="n"/>
      <c r="B2456" s="25" t="n"/>
      <c r="C2456" s="49" t="n"/>
      <c r="D2456" s="29" t="n"/>
      <c r="E2456" s="23">
        <f>IF(OR(A2456="",B2456=""),"",A2456&amp;"|"&amp;B2456)</f>
        <v/>
      </c>
      <c r="F2456" s="30">
        <f>IF(OR(E2456="",NOT(ISNUMBER(C2456))),"",E2456&amp;"|"&amp;YEAR(C2456)&amp;"-"&amp;RIGHT("0"&amp;MONTH(C2456),2)&amp;"-"&amp;RIGHT("0"&amp;DAY(C2456),2))</f>
        <v/>
      </c>
      <c r="G2456" s="26">
        <f>IF(E2456="","",IFERROR(MATCH(E2456,pl_chave,0),0))</f>
        <v/>
      </c>
      <c r="H2456" s="23">
        <f>IF(G2456="","",IF(G2456=0,"Tarefa fora do plano",INDEX(pl_tag,G2456)))</f>
        <v/>
      </c>
      <c r="I2456" s="30">
        <f>IF(N(G2456)=0,"",INDEX(pl_atividade,G2456))</f>
        <v/>
      </c>
      <c r="J2456" s="50">
        <f>IF(N(G2456)=0,"",INDEX(pl_especialidade,G2456))</f>
        <v/>
      </c>
      <c r="K2456" s="28">
        <f>IF(N(G2456)=0,"",INDEX(pl_duracao,G2456))</f>
        <v/>
      </c>
      <c r="L2456" s="39">
        <f>IF(ISNUMBER(C2456),YEAR(C2456),"")</f>
        <v/>
      </c>
      <c r="M2456" s="39">
        <f>IF(ISNUMBER(C2456),MONTH(C2456),"")</f>
        <v/>
      </c>
      <c r="N2456" s="23">
        <f>IF(L2456="","",IF(NOT(ISNUMBER(crono_ano)),"Informe o ano",IF(L2456&lt;crono_ano,"Antes do ano",IF(L2456&gt;crono_ano,"Depois do ano","No ano"))))</f>
        <v/>
      </c>
      <c r="O2456" s="39">
        <f>IF(F2456="","",IF(COUNTIF(F$7:F2456,F2456)=1,1,0))</f>
        <v/>
      </c>
      <c r="P2456" s="39">
        <f>IF(A2456&amp;B2456&amp;C2456="","",IF(AND(O2456=1,N(G2456)&gt;0),IF(INDEX(pl_ativa,MAX(1,N(G2456)))="Sim",1,0),0))</f>
        <v/>
      </c>
      <c r="Q2456" s="39">
        <f>IF(F2456="","",COUNTIFS(ex_chave_oc,F2456,ex_cancelada,"&lt;&gt;Sim"))</f>
        <v/>
      </c>
      <c r="R2456" s="51">
        <f>IF(P2456="","",IF(AND(P2456=1,N(Q2456)&gt;0),1,0))</f>
        <v/>
      </c>
      <c r="S2456" s="30">
        <f>IF(P2456="","",IF(F2456="","ERRO: data prevista ausente ou inválida",IF(O2456=0,"Duplicada: contada uma vez",IF(N(G2456)=0,"ERRO: tarefa fora do Plano Mestre",IF(P2456=0,"Tarefa retirada do plano: não conta","OK")))))</f>
        <v/>
      </c>
    </row>
    <row r="2457">
      <c r="A2457" s="29" t="n"/>
      <c r="B2457" s="25" t="n"/>
      <c r="C2457" s="49" t="n"/>
      <c r="D2457" s="29" t="n"/>
      <c r="E2457" s="23">
        <f>IF(OR(A2457="",B2457=""),"",A2457&amp;"|"&amp;B2457)</f>
        <v/>
      </c>
      <c r="F2457" s="30">
        <f>IF(OR(E2457="",NOT(ISNUMBER(C2457))),"",E2457&amp;"|"&amp;YEAR(C2457)&amp;"-"&amp;RIGHT("0"&amp;MONTH(C2457),2)&amp;"-"&amp;RIGHT("0"&amp;DAY(C2457),2))</f>
        <v/>
      </c>
      <c r="G2457" s="26">
        <f>IF(E2457="","",IFERROR(MATCH(E2457,pl_chave,0),0))</f>
        <v/>
      </c>
      <c r="H2457" s="23">
        <f>IF(G2457="","",IF(G2457=0,"Tarefa fora do plano",INDEX(pl_tag,G2457)))</f>
        <v/>
      </c>
      <c r="I2457" s="30">
        <f>IF(N(G2457)=0,"",INDEX(pl_atividade,G2457))</f>
        <v/>
      </c>
      <c r="J2457" s="50">
        <f>IF(N(G2457)=0,"",INDEX(pl_especialidade,G2457))</f>
        <v/>
      </c>
      <c r="K2457" s="28">
        <f>IF(N(G2457)=0,"",INDEX(pl_duracao,G2457))</f>
        <v/>
      </c>
      <c r="L2457" s="39">
        <f>IF(ISNUMBER(C2457),YEAR(C2457),"")</f>
        <v/>
      </c>
      <c r="M2457" s="39">
        <f>IF(ISNUMBER(C2457),MONTH(C2457),"")</f>
        <v/>
      </c>
      <c r="N2457" s="23">
        <f>IF(L2457="","",IF(NOT(ISNUMBER(crono_ano)),"Informe o ano",IF(L2457&lt;crono_ano,"Antes do ano",IF(L2457&gt;crono_ano,"Depois do ano","No ano"))))</f>
        <v/>
      </c>
      <c r="O2457" s="39">
        <f>IF(F2457="","",IF(COUNTIF(F$7:F2457,F2457)=1,1,0))</f>
        <v/>
      </c>
      <c r="P2457" s="39">
        <f>IF(A2457&amp;B2457&amp;C2457="","",IF(AND(O2457=1,N(G2457)&gt;0),IF(INDEX(pl_ativa,MAX(1,N(G2457)))="Sim",1,0),0))</f>
        <v/>
      </c>
      <c r="Q2457" s="39">
        <f>IF(F2457="","",COUNTIFS(ex_chave_oc,F2457,ex_cancelada,"&lt;&gt;Sim"))</f>
        <v/>
      </c>
      <c r="R2457" s="51">
        <f>IF(P2457="","",IF(AND(P2457=1,N(Q2457)&gt;0),1,0))</f>
        <v/>
      </c>
      <c r="S2457" s="30">
        <f>IF(P2457="","",IF(F2457="","ERRO: data prevista ausente ou inválida",IF(O2457=0,"Duplicada: contada uma vez",IF(N(G2457)=0,"ERRO: tarefa fora do Plano Mestre",IF(P2457=0,"Tarefa retirada do plano: não conta","OK")))))</f>
        <v/>
      </c>
    </row>
    <row r="2458">
      <c r="A2458" s="29" t="n"/>
      <c r="B2458" s="25" t="n"/>
      <c r="C2458" s="49" t="n"/>
      <c r="D2458" s="29" t="n"/>
      <c r="E2458" s="23">
        <f>IF(OR(A2458="",B2458=""),"",A2458&amp;"|"&amp;B2458)</f>
        <v/>
      </c>
      <c r="F2458" s="30">
        <f>IF(OR(E2458="",NOT(ISNUMBER(C2458))),"",E2458&amp;"|"&amp;YEAR(C2458)&amp;"-"&amp;RIGHT("0"&amp;MONTH(C2458),2)&amp;"-"&amp;RIGHT("0"&amp;DAY(C2458),2))</f>
        <v/>
      </c>
      <c r="G2458" s="26">
        <f>IF(E2458="","",IFERROR(MATCH(E2458,pl_chave,0),0))</f>
        <v/>
      </c>
      <c r="H2458" s="23">
        <f>IF(G2458="","",IF(G2458=0,"Tarefa fora do plano",INDEX(pl_tag,G2458)))</f>
        <v/>
      </c>
      <c r="I2458" s="30">
        <f>IF(N(G2458)=0,"",INDEX(pl_atividade,G2458))</f>
        <v/>
      </c>
      <c r="J2458" s="50">
        <f>IF(N(G2458)=0,"",INDEX(pl_especialidade,G2458))</f>
        <v/>
      </c>
      <c r="K2458" s="28">
        <f>IF(N(G2458)=0,"",INDEX(pl_duracao,G2458))</f>
        <v/>
      </c>
      <c r="L2458" s="39">
        <f>IF(ISNUMBER(C2458),YEAR(C2458),"")</f>
        <v/>
      </c>
      <c r="M2458" s="39">
        <f>IF(ISNUMBER(C2458),MONTH(C2458),"")</f>
        <v/>
      </c>
      <c r="N2458" s="23">
        <f>IF(L2458="","",IF(NOT(ISNUMBER(crono_ano)),"Informe o ano",IF(L2458&lt;crono_ano,"Antes do ano",IF(L2458&gt;crono_ano,"Depois do ano","No ano"))))</f>
        <v/>
      </c>
      <c r="O2458" s="39">
        <f>IF(F2458="","",IF(COUNTIF(F$7:F2458,F2458)=1,1,0))</f>
        <v/>
      </c>
      <c r="P2458" s="39">
        <f>IF(A2458&amp;B2458&amp;C2458="","",IF(AND(O2458=1,N(G2458)&gt;0),IF(INDEX(pl_ativa,MAX(1,N(G2458)))="Sim",1,0),0))</f>
        <v/>
      </c>
      <c r="Q2458" s="39">
        <f>IF(F2458="","",COUNTIFS(ex_chave_oc,F2458,ex_cancelada,"&lt;&gt;Sim"))</f>
        <v/>
      </c>
      <c r="R2458" s="51">
        <f>IF(P2458="","",IF(AND(P2458=1,N(Q2458)&gt;0),1,0))</f>
        <v/>
      </c>
      <c r="S2458" s="30">
        <f>IF(P2458="","",IF(F2458="","ERRO: data prevista ausente ou inválida",IF(O2458=0,"Duplicada: contada uma vez",IF(N(G2458)=0,"ERRO: tarefa fora do Plano Mestre",IF(P2458=0,"Tarefa retirada do plano: não conta","OK")))))</f>
        <v/>
      </c>
    </row>
    <row r="2459">
      <c r="A2459" s="29" t="n"/>
      <c r="B2459" s="25" t="n"/>
      <c r="C2459" s="49" t="n"/>
      <c r="D2459" s="29" t="n"/>
      <c r="E2459" s="23">
        <f>IF(OR(A2459="",B2459=""),"",A2459&amp;"|"&amp;B2459)</f>
        <v/>
      </c>
      <c r="F2459" s="30">
        <f>IF(OR(E2459="",NOT(ISNUMBER(C2459))),"",E2459&amp;"|"&amp;YEAR(C2459)&amp;"-"&amp;RIGHT("0"&amp;MONTH(C2459),2)&amp;"-"&amp;RIGHT("0"&amp;DAY(C2459),2))</f>
        <v/>
      </c>
      <c r="G2459" s="26">
        <f>IF(E2459="","",IFERROR(MATCH(E2459,pl_chave,0),0))</f>
        <v/>
      </c>
      <c r="H2459" s="23">
        <f>IF(G2459="","",IF(G2459=0,"Tarefa fora do plano",INDEX(pl_tag,G2459)))</f>
        <v/>
      </c>
      <c r="I2459" s="30">
        <f>IF(N(G2459)=0,"",INDEX(pl_atividade,G2459))</f>
        <v/>
      </c>
      <c r="J2459" s="50">
        <f>IF(N(G2459)=0,"",INDEX(pl_especialidade,G2459))</f>
        <v/>
      </c>
      <c r="K2459" s="28">
        <f>IF(N(G2459)=0,"",INDEX(pl_duracao,G2459))</f>
        <v/>
      </c>
      <c r="L2459" s="39">
        <f>IF(ISNUMBER(C2459),YEAR(C2459),"")</f>
        <v/>
      </c>
      <c r="M2459" s="39">
        <f>IF(ISNUMBER(C2459),MONTH(C2459),"")</f>
        <v/>
      </c>
      <c r="N2459" s="23">
        <f>IF(L2459="","",IF(NOT(ISNUMBER(crono_ano)),"Informe o ano",IF(L2459&lt;crono_ano,"Antes do ano",IF(L2459&gt;crono_ano,"Depois do ano","No ano"))))</f>
        <v/>
      </c>
      <c r="O2459" s="39">
        <f>IF(F2459="","",IF(COUNTIF(F$7:F2459,F2459)=1,1,0))</f>
        <v/>
      </c>
      <c r="P2459" s="39">
        <f>IF(A2459&amp;B2459&amp;C2459="","",IF(AND(O2459=1,N(G2459)&gt;0),IF(INDEX(pl_ativa,MAX(1,N(G2459)))="Sim",1,0),0))</f>
        <v/>
      </c>
      <c r="Q2459" s="39">
        <f>IF(F2459="","",COUNTIFS(ex_chave_oc,F2459,ex_cancelada,"&lt;&gt;Sim"))</f>
        <v/>
      </c>
      <c r="R2459" s="51">
        <f>IF(P2459="","",IF(AND(P2459=1,N(Q2459)&gt;0),1,0))</f>
        <v/>
      </c>
      <c r="S2459" s="30">
        <f>IF(P2459="","",IF(F2459="","ERRO: data prevista ausente ou inválida",IF(O2459=0,"Duplicada: contada uma vez",IF(N(G2459)=0,"ERRO: tarefa fora do Plano Mestre",IF(P2459=0,"Tarefa retirada do plano: não conta","OK")))))</f>
        <v/>
      </c>
    </row>
    <row r="2460">
      <c r="A2460" s="29" t="n"/>
      <c r="B2460" s="25" t="n"/>
      <c r="C2460" s="49" t="n"/>
      <c r="D2460" s="29" t="n"/>
      <c r="E2460" s="23">
        <f>IF(OR(A2460="",B2460=""),"",A2460&amp;"|"&amp;B2460)</f>
        <v/>
      </c>
      <c r="F2460" s="30">
        <f>IF(OR(E2460="",NOT(ISNUMBER(C2460))),"",E2460&amp;"|"&amp;YEAR(C2460)&amp;"-"&amp;RIGHT("0"&amp;MONTH(C2460),2)&amp;"-"&amp;RIGHT("0"&amp;DAY(C2460),2))</f>
        <v/>
      </c>
      <c r="G2460" s="26">
        <f>IF(E2460="","",IFERROR(MATCH(E2460,pl_chave,0),0))</f>
        <v/>
      </c>
      <c r="H2460" s="23">
        <f>IF(G2460="","",IF(G2460=0,"Tarefa fora do plano",INDEX(pl_tag,G2460)))</f>
        <v/>
      </c>
      <c r="I2460" s="30">
        <f>IF(N(G2460)=0,"",INDEX(pl_atividade,G2460))</f>
        <v/>
      </c>
      <c r="J2460" s="50">
        <f>IF(N(G2460)=0,"",INDEX(pl_especialidade,G2460))</f>
        <v/>
      </c>
      <c r="K2460" s="28">
        <f>IF(N(G2460)=0,"",INDEX(pl_duracao,G2460))</f>
        <v/>
      </c>
      <c r="L2460" s="39">
        <f>IF(ISNUMBER(C2460),YEAR(C2460),"")</f>
        <v/>
      </c>
      <c r="M2460" s="39">
        <f>IF(ISNUMBER(C2460),MONTH(C2460),"")</f>
        <v/>
      </c>
      <c r="N2460" s="23">
        <f>IF(L2460="","",IF(NOT(ISNUMBER(crono_ano)),"Informe o ano",IF(L2460&lt;crono_ano,"Antes do ano",IF(L2460&gt;crono_ano,"Depois do ano","No ano"))))</f>
        <v/>
      </c>
      <c r="O2460" s="39">
        <f>IF(F2460="","",IF(COUNTIF(F$7:F2460,F2460)=1,1,0))</f>
        <v/>
      </c>
      <c r="P2460" s="39">
        <f>IF(A2460&amp;B2460&amp;C2460="","",IF(AND(O2460=1,N(G2460)&gt;0),IF(INDEX(pl_ativa,MAX(1,N(G2460)))="Sim",1,0),0))</f>
        <v/>
      </c>
      <c r="Q2460" s="39">
        <f>IF(F2460="","",COUNTIFS(ex_chave_oc,F2460,ex_cancelada,"&lt;&gt;Sim"))</f>
        <v/>
      </c>
      <c r="R2460" s="51">
        <f>IF(P2460="","",IF(AND(P2460=1,N(Q2460)&gt;0),1,0))</f>
        <v/>
      </c>
      <c r="S2460" s="30">
        <f>IF(P2460="","",IF(F2460="","ERRO: data prevista ausente ou inválida",IF(O2460=0,"Duplicada: contada uma vez",IF(N(G2460)=0,"ERRO: tarefa fora do Plano Mestre",IF(P2460=0,"Tarefa retirada do plano: não conta","OK")))))</f>
        <v/>
      </c>
    </row>
    <row r="2461">
      <c r="A2461" s="29" t="n"/>
      <c r="B2461" s="25" t="n"/>
      <c r="C2461" s="49" t="n"/>
      <c r="D2461" s="29" t="n"/>
      <c r="E2461" s="23">
        <f>IF(OR(A2461="",B2461=""),"",A2461&amp;"|"&amp;B2461)</f>
        <v/>
      </c>
      <c r="F2461" s="30">
        <f>IF(OR(E2461="",NOT(ISNUMBER(C2461))),"",E2461&amp;"|"&amp;YEAR(C2461)&amp;"-"&amp;RIGHT("0"&amp;MONTH(C2461),2)&amp;"-"&amp;RIGHT("0"&amp;DAY(C2461),2))</f>
        <v/>
      </c>
      <c r="G2461" s="26">
        <f>IF(E2461="","",IFERROR(MATCH(E2461,pl_chave,0),0))</f>
        <v/>
      </c>
      <c r="H2461" s="23">
        <f>IF(G2461="","",IF(G2461=0,"Tarefa fora do plano",INDEX(pl_tag,G2461)))</f>
        <v/>
      </c>
      <c r="I2461" s="30">
        <f>IF(N(G2461)=0,"",INDEX(pl_atividade,G2461))</f>
        <v/>
      </c>
      <c r="J2461" s="50">
        <f>IF(N(G2461)=0,"",INDEX(pl_especialidade,G2461))</f>
        <v/>
      </c>
      <c r="K2461" s="28">
        <f>IF(N(G2461)=0,"",INDEX(pl_duracao,G2461))</f>
        <v/>
      </c>
      <c r="L2461" s="39">
        <f>IF(ISNUMBER(C2461),YEAR(C2461),"")</f>
        <v/>
      </c>
      <c r="M2461" s="39">
        <f>IF(ISNUMBER(C2461),MONTH(C2461),"")</f>
        <v/>
      </c>
      <c r="N2461" s="23">
        <f>IF(L2461="","",IF(NOT(ISNUMBER(crono_ano)),"Informe o ano",IF(L2461&lt;crono_ano,"Antes do ano",IF(L2461&gt;crono_ano,"Depois do ano","No ano"))))</f>
        <v/>
      </c>
      <c r="O2461" s="39">
        <f>IF(F2461="","",IF(COUNTIF(F$7:F2461,F2461)=1,1,0))</f>
        <v/>
      </c>
      <c r="P2461" s="39">
        <f>IF(A2461&amp;B2461&amp;C2461="","",IF(AND(O2461=1,N(G2461)&gt;0),IF(INDEX(pl_ativa,MAX(1,N(G2461)))="Sim",1,0),0))</f>
        <v/>
      </c>
      <c r="Q2461" s="39">
        <f>IF(F2461="","",COUNTIFS(ex_chave_oc,F2461,ex_cancelada,"&lt;&gt;Sim"))</f>
        <v/>
      </c>
      <c r="R2461" s="51">
        <f>IF(P2461="","",IF(AND(P2461=1,N(Q2461)&gt;0),1,0))</f>
        <v/>
      </c>
      <c r="S2461" s="30">
        <f>IF(P2461="","",IF(F2461="","ERRO: data prevista ausente ou inválida",IF(O2461=0,"Duplicada: contada uma vez",IF(N(G2461)=0,"ERRO: tarefa fora do Plano Mestre",IF(P2461=0,"Tarefa retirada do plano: não conta","OK")))))</f>
        <v/>
      </c>
    </row>
    <row r="2462">
      <c r="A2462" s="29" t="n"/>
      <c r="B2462" s="25" t="n"/>
      <c r="C2462" s="49" t="n"/>
      <c r="D2462" s="29" t="n"/>
      <c r="E2462" s="23">
        <f>IF(OR(A2462="",B2462=""),"",A2462&amp;"|"&amp;B2462)</f>
        <v/>
      </c>
      <c r="F2462" s="30">
        <f>IF(OR(E2462="",NOT(ISNUMBER(C2462))),"",E2462&amp;"|"&amp;YEAR(C2462)&amp;"-"&amp;RIGHT("0"&amp;MONTH(C2462),2)&amp;"-"&amp;RIGHT("0"&amp;DAY(C2462),2))</f>
        <v/>
      </c>
      <c r="G2462" s="26">
        <f>IF(E2462="","",IFERROR(MATCH(E2462,pl_chave,0),0))</f>
        <v/>
      </c>
      <c r="H2462" s="23">
        <f>IF(G2462="","",IF(G2462=0,"Tarefa fora do plano",INDEX(pl_tag,G2462)))</f>
        <v/>
      </c>
      <c r="I2462" s="30">
        <f>IF(N(G2462)=0,"",INDEX(pl_atividade,G2462))</f>
        <v/>
      </c>
      <c r="J2462" s="50">
        <f>IF(N(G2462)=0,"",INDEX(pl_especialidade,G2462))</f>
        <v/>
      </c>
      <c r="K2462" s="28">
        <f>IF(N(G2462)=0,"",INDEX(pl_duracao,G2462))</f>
        <v/>
      </c>
      <c r="L2462" s="39">
        <f>IF(ISNUMBER(C2462),YEAR(C2462),"")</f>
        <v/>
      </c>
      <c r="M2462" s="39">
        <f>IF(ISNUMBER(C2462),MONTH(C2462),"")</f>
        <v/>
      </c>
      <c r="N2462" s="23">
        <f>IF(L2462="","",IF(NOT(ISNUMBER(crono_ano)),"Informe o ano",IF(L2462&lt;crono_ano,"Antes do ano",IF(L2462&gt;crono_ano,"Depois do ano","No ano"))))</f>
        <v/>
      </c>
      <c r="O2462" s="39">
        <f>IF(F2462="","",IF(COUNTIF(F$7:F2462,F2462)=1,1,0))</f>
        <v/>
      </c>
      <c r="P2462" s="39">
        <f>IF(A2462&amp;B2462&amp;C2462="","",IF(AND(O2462=1,N(G2462)&gt;0),IF(INDEX(pl_ativa,MAX(1,N(G2462)))="Sim",1,0),0))</f>
        <v/>
      </c>
      <c r="Q2462" s="39">
        <f>IF(F2462="","",COUNTIFS(ex_chave_oc,F2462,ex_cancelada,"&lt;&gt;Sim"))</f>
        <v/>
      </c>
      <c r="R2462" s="51">
        <f>IF(P2462="","",IF(AND(P2462=1,N(Q2462)&gt;0),1,0))</f>
        <v/>
      </c>
      <c r="S2462" s="30">
        <f>IF(P2462="","",IF(F2462="","ERRO: data prevista ausente ou inválida",IF(O2462=0,"Duplicada: contada uma vez",IF(N(G2462)=0,"ERRO: tarefa fora do Plano Mestre",IF(P2462=0,"Tarefa retirada do plano: não conta","OK")))))</f>
        <v/>
      </c>
    </row>
    <row r="2463">
      <c r="A2463" s="29" t="n"/>
      <c r="B2463" s="25" t="n"/>
      <c r="C2463" s="49" t="n"/>
      <c r="D2463" s="29" t="n"/>
      <c r="E2463" s="23">
        <f>IF(OR(A2463="",B2463=""),"",A2463&amp;"|"&amp;B2463)</f>
        <v/>
      </c>
      <c r="F2463" s="30">
        <f>IF(OR(E2463="",NOT(ISNUMBER(C2463))),"",E2463&amp;"|"&amp;YEAR(C2463)&amp;"-"&amp;RIGHT("0"&amp;MONTH(C2463),2)&amp;"-"&amp;RIGHT("0"&amp;DAY(C2463),2))</f>
        <v/>
      </c>
      <c r="G2463" s="26">
        <f>IF(E2463="","",IFERROR(MATCH(E2463,pl_chave,0),0))</f>
        <v/>
      </c>
      <c r="H2463" s="23">
        <f>IF(G2463="","",IF(G2463=0,"Tarefa fora do plano",INDEX(pl_tag,G2463)))</f>
        <v/>
      </c>
      <c r="I2463" s="30">
        <f>IF(N(G2463)=0,"",INDEX(pl_atividade,G2463))</f>
        <v/>
      </c>
      <c r="J2463" s="50">
        <f>IF(N(G2463)=0,"",INDEX(pl_especialidade,G2463))</f>
        <v/>
      </c>
      <c r="K2463" s="28">
        <f>IF(N(G2463)=0,"",INDEX(pl_duracao,G2463))</f>
        <v/>
      </c>
      <c r="L2463" s="39">
        <f>IF(ISNUMBER(C2463),YEAR(C2463),"")</f>
        <v/>
      </c>
      <c r="M2463" s="39">
        <f>IF(ISNUMBER(C2463),MONTH(C2463),"")</f>
        <v/>
      </c>
      <c r="N2463" s="23">
        <f>IF(L2463="","",IF(NOT(ISNUMBER(crono_ano)),"Informe o ano",IF(L2463&lt;crono_ano,"Antes do ano",IF(L2463&gt;crono_ano,"Depois do ano","No ano"))))</f>
        <v/>
      </c>
      <c r="O2463" s="39">
        <f>IF(F2463="","",IF(COUNTIF(F$7:F2463,F2463)=1,1,0))</f>
        <v/>
      </c>
      <c r="P2463" s="39">
        <f>IF(A2463&amp;B2463&amp;C2463="","",IF(AND(O2463=1,N(G2463)&gt;0),IF(INDEX(pl_ativa,MAX(1,N(G2463)))="Sim",1,0),0))</f>
        <v/>
      </c>
      <c r="Q2463" s="39">
        <f>IF(F2463="","",COUNTIFS(ex_chave_oc,F2463,ex_cancelada,"&lt;&gt;Sim"))</f>
        <v/>
      </c>
      <c r="R2463" s="51">
        <f>IF(P2463="","",IF(AND(P2463=1,N(Q2463)&gt;0),1,0))</f>
        <v/>
      </c>
      <c r="S2463" s="30">
        <f>IF(P2463="","",IF(F2463="","ERRO: data prevista ausente ou inválida",IF(O2463=0,"Duplicada: contada uma vez",IF(N(G2463)=0,"ERRO: tarefa fora do Plano Mestre",IF(P2463=0,"Tarefa retirada do plano: não conta","OK")))))</f>
        <v/>
      </c>
    </row>
    <row r="2464">
      <c r="A2464" s="29" t="n"/>
      <c r="B2464" s="25" t="n"/>
      <c r="C2464" s="49" t="n"/>
      <c r="D2464" s="29" t="n"/>
      <c r="E2464" s="23">
        <f>IF(OR(A2464="",B2464=""),"",A2464&amp;"|"&amp;B2464)</f>
        <v/>
      </c>
      <c r="F2464" s="30">
        <f>IF(OR(E2464="",NOT(ISNUMBER(C2464))),"",E2464&amp;"|"&amp;YEAR(C2464)&amp;"-"&amp;RIGHT("0"&amp;MONTH(C2464),2)&amp;"-"&amp;RIGHT("0"&amp;DAY(C2464),2))</f>
        <v/>
      </c>
      <c r="G2464" s="26">
        <f>IF(E2464="","",IFERROR(MATCH(E2464,pl_chave,0),0))</f>
        <v/>
      </c>
      <c r="H2464" s="23">
        <f>IF(G2464="","",IF(G2464=0,"Tarefa fora do plano",INDEX(pl_tag,G2464)))</f>
        <v/>
      </c>
      <c r="I2464" s="30">
        <f>IF(N(G2464)=0,"",INDEX(pl_atividade,G2464))</f>
        <v/>
      </c>
      <c r="J2464" s="50">
        <f>IF(N(G2464)=0,"",INDEX(pl_especialidade,G2464))</f>
        <v/>
      </c>
      <c r="K2464" s="28">
        <f>IF(N(G2464)=0,"",INDEX(pl_duracao,G2464))</f>
        <v/>
      </c>
      <c r="L2464" s="39">
        <f>IF(ISNUMBER(C2464),YEAR(C2464),"")</f>
        <v/>
      </c>
      <c r="M2464" s="39">
        <f>IF(ISNUMBER(C2464),MONTH(C2464),"")</f>
        <v/>
      </c>
      <c r="N2464" s="23">
        <f>IF(L2464="","",IF(NOT(ISNUMBER(crono_ano)),"Informe o ano",IF(L2464&lt;crono_ano,"Antes do ano",IF(L2464&gt;crono_ano,"Depois do ano","No ano"))))</f>
        <v/>
      </c>
      <c r="O2464" s="39">
        <f>IF(F2464="","",IF(COUNTIF(F$7:F2464,F2464)=1,1,0))</f>
        <v/>
      </c>
      <c r="P2464" s="39">
        <f>IF(A2464&amp;B2464&amp;C2464="","",IF(AND(O2464=1,N(G2464)&gt;0),IF(INDEX(pl_ativa,MAX(1,N(G2464)))="Sim",1,0),0))</f>
        <v/>
      </c>
      <c r="Q2464" s="39">
        <f>IF(F2464="","",COUNTIFS(ex_chave_oc,F2464,ex_cancelada,"&lt;&gt;Sim"))</f>
        <v/>
      </c>
      <c r="R2464" s="51">
        <f>IF(P2464="","",IF(AND(P2464=1,N(Q2464)&gt;0),1,0))</f>
        <v/>
      </c>
      <c r="S2464" s="30">
        <f>IF(P2464="","",IF(F2464="","ERRO: data prevista ausente ou inválida",IF(O2464=0,"Duplicada: contada uma vez",IF(N(G2464)=0,"ERRO: tarefa fora do Plano Mestre",IF(P2464=0,"Tarefa retirada do plano: não conta","OK")))))</f>
        <v/>
      </c>
    </row>
    <row r="2465">
      <c r="A2465" s="29" t="n"/>
      <c r="B2465" s="25" t="n"/>
      <c r="C2465" s="49" t="n"/>
      <c r="D2465" s="29" t="n"/>
      <c r="E2465" s="23">
        <f>IF(OR(A2465="",B2465=""),"",A2465&amp;"|"&amp;B2465)</f>
        <v/>
      </c>
      <c r="F2465" s="30">
        <f>IF(OR(E2465="",NOT(ISNUMBER(C2465))),"",E2465&amp;"|"&amp;YEAR(C2465)&amp;"-"&amp;RIGHT("0"&amp;MONTH(C2465),2)&amp;"-"&amp;RIGHT("0"&amp;DAY(C2465),2))</f>
        <v/>
      </c>
      <c r="G2465" s="26">
        <f>IF(E2465="","",IFERROR(MATCH(E2465,pl_chave,0),0))</f>
        <v/>
      </c>
      <c r="H2465" s="23">
        <f>IF(G2465="","",IF(G2465=0,"Tarefa fora do plano",INDEX(pl_tag,G2465)))</f>
        <v/>
      </c>
      <c r="I2465" s="30">
        <f>IF(N(G2465)=0,"",INDEX(pl_atividade,G2465))</f>
        <v/>
      </c>
      <c r="J2465" s="50">
        <f>IF(N(G2465)=0,"",INDEX(pl_especialidade,G2465))</f>
        <v/>
      </c>
      <c r="K2465" s="28">
        <f>IF(N(G2465)=0,"",INDEX(pl_duracao,G2465))</f>
        <v/>
      </c>
      <c r="L2465" s="39">
        <f>IF(ISNUMBER(C2465),YEAR(C2465),"")</f>
        <v/>
      </c>
      <c r="M2465" s="39">
        <f>IF(ISNUMBER(C2465),MONTH(C2465),"")</f>
        <v/>
      </c>
      <c r="N2465" s="23">
        <f>IF(L2465="","",IF(NOT(ISNUMBER(crono_ano)),"Informe o ano",IF(L2465&lt;crono_ano,"Antes do ano",IF(L2465&gt;crono_ano,"Depois do ano","No ano"))))</f>
        <v/>
      </c>
      <c r="O2465" s="39">
        <f>IF(F2465="","",IF(COUNTIF(F$7:F2465,F2465)=1,1,0))</f>
        <v/>
      </c>
      <c r="P2465" s="39">
        <f>IF(A2465&amp;B2465&amp;C2465="","",IF(AND(O2465=1,N(G2465)&gt;0),IF(INDEX(pl_ativa,MAX(1,N(G2465)))="Sim",1,0),0))</f>
        <v/>
      </c>
      <c r="Q2465" s="39">
        <f>IF(F2465="","",COUNTIFS(ex_chave_oc,F2465,ex_cancelada,"&lt;&gt;Sim"))</f>
        <v/>
      </c>
      <c r="R2465" s="51">
        <f>IF(P2465="","",IF(AND(P2465=1,N(Q2465)&gt;0),1,0))</f>
        <v/>
      </c>
      <c r="S2465" s="30">
        <f>IF(P2465="","",IF(F2465="","ERRO: data prevista ausente ou inválida",IF(O2465=0,"Duplicada: contada uma vez",IF(N(G2465)=0,"ERRO: tarefa fora do Plano Mestre",IF(P2465=0,"Tarefa retirada do plano: não conta","OK")))))</f>
        <v/>
      </c>
    </row>
    <row r="2466">
      <c r="A2466" s="29" t="n"/>
      <c r="B2466" s="25" t="n"/>
      <c r="C2466" s="49" t="n"/>
      <c r="D2466" s="29" t="n"/>
      <c r="E2466" s="23">
        <f>IF(OR(A2466="",B2466=""),"",A2466&amp;"|"&amp;B2466)</f>
        <v/>
      </c>
      <c r="F2466" s="30">
        <f>IF(OR(E2466="",NOT(ISNUMBER(C2466))),"",E2466&amp;"|"&amp;YEAR(C2466)&amp;"-"&amp;RIGHT("0"&amp;MONTH(C2466),2)&amp;"-"&amp;RIGHT("0"&amp;DAY(C2466),2))</f>
        <v/>
      </c>
      <c r="G2466" s="26">
        <f>IF(E2466="","",IFERROR(MATCH(E2466,pl_chave,0),0))</f>
        <v/>
      </c>
      <c r="H2466" s="23">
        <f>IF(G2466="","",IF(G2466=0,"Tarefa fora do plano",INDEX(pl_tag,G2466)))</f>
        <v/>
      </c>
      <c r="I2466" s="30">
        <f>IF(N(G2466)=0,"",INDEX(pl_atividade,G2466))</f>
        <v/>
      </c>
      <c r="J2466" s="50">
        <f>IF(N(G2466)=0,"",INDEX(pl_especialidade,G2466))</f>
        <v/>
      </c>
      <c r="K2466" s="28">
        <f>IF(N(G2466)=0,"",INDEX(pl_duracao,G2466))</f>
        <v/>
      </c>
      <c r="L2466" s="39">
        <f>IF(ISNUMBER(C2466),YEAR(C2466),"")</f>
        <v/>
      </c>
      <c r="M2466" s="39">
        <f>IF(ISNUMBER(C2466),MONTH(C2466),"")</f>
        <v/>
      </c>
      <c r="N2466" s="23">
        <f>IF(L2466="","",IF(NOT(ISNUMBER(crono_ano)),"Informe o ano",IF(L2466&lt;crono_ano,"Antes do ano",IF(L2466&gt;crono_ano,"Depois do ano","No ano"))))</f>
        <v/>
      </c>
      <c r="O2466" s="39">
        <f>IF(F2466="","",IF(COUNTIF(F$7:F2466,F2466)=1,1,0))</f>
        <v/>
      </c>
      <c r="P2466" s="39">
        <f>IF(A2466&amp;B2466&amp;C2466="","",IF(AND(O2466=1,N(G2466)&gt;0),IF(INDEX(pl_ativa,MAX(1,N(G2466)))="Sim",1,0),0))</f>
        <v/>
      </c>
      <c r="Q2466" s="39">
        <f>IF(F2466="","",COUNTIFS(ex_chave_oc,F2466,ex_cancelada,"&lt;&gt;Sim"))</f>
        <v/>
      </c>
      <c r="R2466" s="51">
        <f>IF(P2466="","",IF(AND(P2466=1,N(Q2466)&gt;0),1,0))</f>
        <v/>
      </c>
      <c r="S2466" s="30">
        <f>IF(P2466="","",IF(F2466="","ERRO: data prevista ausente ou inválida",IF(O2466=0,"Duplicada: contada uma vez",IF(N(G2466)=0,"ERRO: tarefa fora do Plano Mestre",IF(P2466=0,"Tarefa retirada do plano: não conta","OK")))))</f>
        <v/>
      </c>
    </row>
    <row r="2467">
      <c r="A2467" s="29" t="n"/>
      <c r="B2467" s="25" t="n"/>
      <c r="C2467" s="49" t="n"/>
      <c r="D2467" s="29" t="n"/>
      <c r="E2467" s="23">
        <f>IF(OR(A2467="",B2467=""),"",A2467&amp;"|"&amp;B2467)</f>
        <v/>
      </c>
      <c r="F2467" s="30">
        <f>IF(OR(E2467="",NOT(ISNUMBER(C2467))),"",E2467&amp;"|"&amp;YEAR(C2467)&amp;"-"&amp;RIGHT("0"&amp;MONTH(C2467),2)&amp;"-"&amp;RIGHT("0"&amp;DAY(C2467),2))</f>
        <v/>
      </c>
      <c r="G2467" s="26">
        <f>IF(E2467="","",IFERROR(MATCH(E2467,pl_chave,0),0))</f>
        <v/>
      </c>
      <c r="H2467" s="23">
        <f>IF(G2467="","",IF(G2467=0,"Tarefa fora do plano",INDEX(pl_tag,G2467)))</f>
        <v/>
      </c>
      <c r="I2467" s="30">
        <f>IF(N(G2467)=0,"",INDEX(pl_atividade,G2467))</f>
        <v/>
      </c>
      <c r="J2467" s="50">
        <f>IF(N(G2467)=0,"",INDEX(pl_especialidade,G2467))</f>
        <v/>
      </c>
      <c r="K2467" s="28">
        <f>IF(N(G2467)=0,"",INDEX(pl_duracao,G2467))</f>
        <v/>
      </c>
      <c r="L2467" s="39">
        <f>IF(ISNUMBER(C2467),YEAR(C2467),"")</f>
        <v/>
      </c>
      <c r="M2467" s="39">
        <f>IF(ISNUMBER(C2467),MONTH(C2467),"")</f>
        <v/>
      </c>
      <c r="N2467" s="23">
        <f>IF(L2467="","",IF(NOT(ISNUMBER(crono_ano)),"Informe o ano",IF(L2467&lt;crono_ano,"Antes do ano",IF(L2467&gt;crono_ano,"Depois do ano","No ano"))))</f>
        <v/>
      </c>
      <c r="O2467" s="39">
        <f>IF(F2467="","",IF(COUNTIF(F$7:F2467,F2467)=1,1,0))</f>
        <v/>
      </c>
      <c r="P2467" s="39">
        <f>IF(A2467&amp;B2467&amp;C2467="","",IF(AND(O2467=1,N(G2467)&gt;0),IF(INDEX(pl_ativa,MAX(1,N(G2467)))="Sim",1,0),0))</f>
        <v/>
      </c>
      <c r="Q2467" s="39">
        <f>IF(F2467="","",COUNTIFS(ex_chave_oc,F2467,ex_cancelada,"&lt;&gt;Sim"))</f>
        <v/>
      </c>
      <c r="R2467" s="51">
        <f>IF(P2467="","",IF(AND(P2467=1,N(Q2467)&gt;0),1,0))</f>
        <v/>
      </c>
      <c r="S2467" s="30">
        <f>IF(P2467="","",IF(F2467="","ERRO: data prevista ausente ou inválida",IF(O2467=0,"Duplicada: contada uma vez",IF(N(G2467)=0,"ERRO: tarefa fora do Plano Mestre",IF(P2467=0,"Tarefa retirada do plano: não conta","OK")))))</f>
        <v/>
      </c>
    </row>
    <row r="2468">
      <c r="A2468" s="29" t="n"/>
      <c r="B2468" s="25" t="n"/>
      <c r="C2468" s="49" t="n"/>
      <c r="D2468" s="29" t="n"/>
      <c r="E2468" s="23">
        <f>IF(OR(A2468="",B2468=""),"",A2468&amp;"|"&amp;B2468)</f>
        <v/>
      </c>
      <c r="F2468" s="30">
        <f>IF(OR(E2468="",NOT(ISNUMBER(C2468))),"",E2468&amp;"|"&amp;YEAR(C2468)&amp;"-"&amp;RIGHT("0"&amp;MONTH(C2468),2)&amp;"-"&amp;RIGHT("0"&amp;DAY(C2468),2))</f>
        <v/>
      </c>
      <c r="G2468" s="26">
        <f>IF(E2468="","",IFERROR(MATCH(E2468,pl_chave,0),0))</f>
        <v/>
      </c>
      <c r="H2468" s="23">
        <f>IF(G2468="","",IF(G2468=0,"Tarefa fora do plano",INDEX(pl_tag,G2468)))</f>
        <v/>
      </c>
      <c r="I2468" s="30">
        <f>IF(N(G2468)=0,"",INDEX(pl_atividade,G2468))</f>
        <v/>
      </c>
      <c r="J2468" s="50">
        <f>IF(N(G2468)=0,"",INDEX(pl_especialidade,G2468))</f>
        <v/>
      </c>
      <c r="K2468" s="28">
        <f>IF(N(G2468)=0,"",INDEX(pl_duracao,G2468))</f>
        <v/>
      </c>
      <c r="L2468" s="39">
        <f>IF(ISNUMBER(C2468),YEAR(C2468),"")</f>
        <v/>
      </c>
      <c r="M2468" s="39">
        <f>IF(ISNUMBER(C2468),MONTH(C2468),"")</f>
        <v/>
      </c>
      <c r="N2468" s="23">
        <f>IF(L2468="","",IF(NOT(ISNUMBER(crono_ano)),"Informe o ano",IF(L2468&lt;crono_ano,"Antes do ano",IF(L2468&gt;crono_ano,"Depois do ano","No ano"))))</f>
        <v/>
      </c>
      <c r="O2468" s="39">
        <f>IF(F2468="","",IF(COUNTIF(F$7:F2468,F2468)=1,1,0))</f>
        <v/>
      </c>
      <c r="P2468" s="39">
        <f>IF(A2468&amp;B2468&amp;C2468="","",IF(AND(O2468=1,N(G2468)&gt;0),IF(INDEX(pl_ativa,MAX(1,N(G2468)))="Sim",1,0),0))</f>
        <v/>
      </c>
      <c r="Q2468" s="39">
        <f>IF(F2468="","",COUNTIFS(ex_chave_oc,F2468,ex_cancelada,"&lt;&gt;Sim"))</f>
        <v/>
      </c>
      <c r="R2468" s="51">
        <f>IF(P2468="","",IF(AND(P2468=1,N(Q2468)&gt;0),1,0))</f>
        <v/>
      </c>
      <c r="S2468" s="30">
        <f>IF(P2468="","",IF(F2468="","ERRO: data prevista ausente ou inválida",IF(O2468=0,"Duplicada: contada uma vez",IF(N(G2468)=0,"ERRO: tarefa fora do Plano Mestre",IF(P2468=0,"Tarefa retirada do plano: não conta","OK")))))</f>
        <v/>
      </c>
    </row>
    <row r="2469">
      <c r="A2469" s="29" t="n"/>
      <c r="B2469" s="25" t="n"/>
      <c r="C2469" s="49" t="n"/>
      <c r="D2469" s="29" t="n"/>
      <c r="E2469" s="23">
        <f>IF(OR(A2469="",B2469=""),"",A2469&amp;"|"&amp;B2469)</f>
        <v/>
      </c>
      <c r="F2469" s="30">
        <f>IF(OR(E2469="",NOT(ISNUMBER(C2469))),"",E2469&amp;"|"&amp;YEAR(C2469)&amp;"-"&amp;RIGHT("0"&amp;MONTH(C2469),2)&amp;"-"&amp;RIGHT("0"&amp;DAY(C2469),2))</f>
        <v/>
      </c>
      <c r="G2469" s="26">
        <f>IF(E2469="","",IFERROR(MATCH(E2469,pl_chave,0),0))</f>
        <v/>
      </c>
      <c r="H2469" s="23">
        <f>IF(G2469="","",IF(G2469=0,"Tarefa fora do plano",INDEX(pl_tag,G2469)))</f>
        <v/>
      </c>
      <c r="I2469" s="30">
        <f>IF(N(G2469)=0,"",INDEX(pl_atividade,G2469))</f>
        <v/>
      </c>
      <c r="J2469" s="50">
        <f>IF(N(G2469)=0,"",INDEX(pl_especialidade,G2469))</f>
        <v/>
      </c>
      <c r="K2469" s="28">
        <f>IF(N(G2469)=0,"",INDEX(pl_duracao,G2469))</f>
        <v/>
      </c>
      <c r="L2469" s="39">
        <f>IF(ISNUMBER(C2469),YEAR(C2469),"")</f>
        <v/>
      </c>
      <c r="M2469" s="39">
        <f>IF(ISNUMBER(C2469),MONTH(C2469),"")</f>
        <v/>
      </c>
      <c r="N2469" s="23">
        <f>IF(L2469="","",IF(NOT(ISNUMBER(crono_ano)),"Informe o ano",IF(L2469&lt;crono_ano,"Antes do ano",IF(L2469&gt;crono_ano,"Depois do ano","No ano"))))</f>
        <v/>
      </c>
      <c r="O2469" s="39">
        <f>IF(F2469="","",IF(COUNTIF(F$7:F2469,F2469)=1,1,0))</f>
        <v/>
      </c>
      <c r="P2469" s="39">
        <f>IF(A2469&amp;B2469&amp;C2469="","",IF(AND(O2469=1,N(G2469)&gt;0),IF(INDEX(pl_ativa,MAX(1,N(G2469)))="Sim",1,0),0))</f>
        <v/>
      </c>
      <c r="Q2469" s="39">
        <f>IF(F2469="","",COUNTIFS(ex_chave_oc,F2469,ex_cancelada,"&lt;&gt;Sim"))</f>
        <v/>
      </c>
      <c r="R2469" s="51">
        <f>IF(P2469="","",IF(AND(P2469=1,N(Q2469)&gt;0),1,0))</f>
        <v/>
      </c>
      <c r="S2469" s="30">
        <f>IF(P2469="","",IF(F2469="","ERRO: data prevista ausente ou inválida",IF(O2469=0,"Duplicada: contada uma vez",IF(N(G2469)=0,"ERRO: tarefa fora do Plano Mestre",IF(P2469=0,"Tarefa retirada do plano: não conta","OK")))))</f>
        <v/>
      </c>
    </row>
    <row r="2470">
      <c r="A2470" s="29" t="n"/>
      <c r="B2470" s="25" t="n"/>
      <c r="C2470" s="49" t="n"/>
      <c r="D2470" s="29" t="n"/>
      <c r="E2470" s="23">
        <f>IF(OR(A2470="",B2470=""),"",A2470&amp;"|"&amp;B2470)</f>
        <v/>
      </c>
      <c r="F2470" s="30">
        <f>IF(OR(E2470="",NOT(ISNUMBER(C2470))),"",E2470&amp;"|"&amp;YEAR(C2470)&amp;"-"&amp;RIGHT("0"&amp;MONTH(C2470),2)&amp;"-"&amp;RIGHT("0"&amp;DAY(C2470),2))</f>
        <v/>
      </c>
      <c r="G2470" s="26">
        <f>IF(E2470="","",IFERROR(MATCH(E2470,pl_chave,0),0))</f>
        <v/>
      </c>
      <c r="H2470" s="23">
        <f>IF(G2470="","",IF(G2470=0,"Tarefa fora do plano",INDEX(pl_tag,G2470)))</f>
        <v/>
      </c>
      <c r="I2470" s="30">
        <f>IF(N(G2470)=0,"",INDEX(pl_atividade,G2470))</f>
        <v/>
      </c>
      <c r="J2470" s="50">
        <f>IF(N(G2470)=0,"",INDEX(pl_especialidade,G2470))</f>
        <v/>
      </c>
      <c r="K2470" s="28">
        <f>IF(N(G2470)=0,"",INDEX(pl_duracao,G2470))</f>
        <v/>
      </c>
      <c r="L2470" s="39">
        <f>IF(ISNUMBER(C2470),YEAR(C2470),"")</f>
        <v/>
      </c>
      <c r="M2470" s="39">
        <f>IF(ISNUMBER(C2470),MONTH(C2470),"")</f>
        <v/>
      </c>
      <c r="N2470" s="23">
        <f>IF(L2470="","",IF(NOT(ISNUMBER(crono_ano)),"Informe o ano",IF(L2470&lt;crono_ano,"Antes do ano",IF(L2470&gt;crono_ano,"Depois do ano","No ano"))))</f>
        <v/>
      </c>
      <c r="O2470" s="39">
        <f>IF(F2470="","",IF(COUNTIF(F$7:F2470,F2470)=1,1,0))</f>
        <v/>
      </c>
      <c r="P2470" s="39">
        <f>IF(A2470&amp;B2470&amp;C2470="","",IF(AND(O2470=1,N(G2470)&gt;0),IF(INDEX(pl_ativa,MAX(1,N(G2470)))="Sim",1,0),0))</f>
        <v/>
      </c>
      <c r="Q2470" s="39">
        <f>IF(F2470="","",COUNTIFS(ex_chave_oc,F2470,ex_cancelada,"&lt;&gt;Sim"))</f>
        <v/>
      </c>
      <c r="R2470" s="51">
        <f>IF(P2470="","",IF(AND(P2470=1,N(Q2470)&gt;0),1,0))</f>
        <v/>
      </c>
      <c r="S2470" s="30">
        <f>IF(P2470="","",IF(F2470="","ERRO: data prevista ausente ou inválida",IF(O2470=0,"Duplicada: contada uma vez",IF(N(G2470)=0,"ERRO: tarefa fora do Plano Mestre",IF(P2470=0,"Tarefa retirada do plano: não conta","OK")))))</f>
        <v/>
      </c>
    </row>
    <row r="2471">
      <c r="A2471" s="29" t="n"/>
      <c r="B2471" s="25" t="n"/>
      <c r="C2471" s="49" t="n"/>
      <c r="D2471" s="29" t="n"/>
      <c r="E2471" s="23">
        <f>IF(OR(A2471="",B2471=""),"",A2471&amp;"|"&amp;B2471)</f>
        <v/>
      </c>
      <c r="F2471" s="30">
        <f>IF(OR(E2471="",NOT(ISNUMBER(C2471))),"",E2471&amp;"|"&amp;YEAR(C2471)&amp;"-"&amp;RIGHT("0"&amp;MONTH(C2471),2)&amp;"-"&amp;RIGHT("0"&amp;DAY(C2471),2))</f>
        <v/>
      </c>
      <c r="G2471" s="26">
        <f>IF(E2471="","",IFERROR(MATCH(E2471,pl_chave,0),0))</f>
        <v/>
      </c>
      <c r="H2471" s="23">
        <f>IF(G2471="","",IF(G2471=0,"Tarefa fora do plano",INDEX(pl_tag,G2471)))</f>
        <v/>
      </c>
      <c r="I2471" s="30">
        <f>IF(N(G2471)=0,"",INDEX(pl_atividade,G2471))</f>
        <v/>
      </c>
      <c r="J2471" s="50">
        <f>IF(N(G2471)=0,"",INDEX(pl_especialidade,G2471))</f>
        <v/>
      </c>
      <c r="K2471" s="28">
        <f>IF(N(G2471)=0,"",INDEX(pl_duracao,G2471))</f>
        <v/>
      </c>
      <c r="L2471" s="39">
        <f>IF(ISNUMBER(C2471),YEAR(C2471),"")</f>
        <v/>
      </c>
      <c r="M2471" s="39">
        <f>IF(ISNUMBER(C2471),MONTH(C2471),"")</f>
        <v/>
      </c>
      <c r="N2471" s="23">
        <f>IF(L2471="","",IF(NOT(ISNUMBER(crono_ano)),"Informe o ano",IF(L2471&lt;crono_ano,"Antes do ano",IF(L2471&gt;crono_ano,"Depois do ano","No ano"))))</f>
        <v/>
      </c>
      <c r="O2471" s="39">
        <f>IF(F2471="","",IF(COUNTIF(F$7:F2471,F2471)=1,1,0))</f>
        <v/>
      </c>
      <c r="P2471" s="39">
        <f>IF(A2471&amp;B2471&amp;C2471="","",IF(AND(O2471=1,N(G2471)&gt;0),IF(INDEX(pl_ativa,MAX(1,N(G2471)))="Sim",1,0),0))</f>
        <v/>
      </c>
      <c r="Q2471" s="39">
        <f>IF(F2471="","",COUNTIFS(ex_chave_oc,F2471,ex_cancelada,"&lt;&gt;Sim"))</f>
        <v/>
      </c>
      <c r="R2471" s="51">
        <f>IF(P2471="","",IF(AND(P2471=1,N(Q2471)&gt;0),1,0))</f>
        <v/>
      </c>
      <c r="S2471" s="30">
        <f>IF(P2471="","",IF(F2471="","ERRO: data prevista ausente ou inválida",IF(O2471=0,"Duplicada: contada uma vez",IF(N(G2471)=0,"ERRO: tarefa fora do Plano Mestre",IF(P2471=0,"Tarefa retirada do plano: não conta","OK")))))</f>
        <v/>
      </c>
    </row>
    <row r="2472">
      <c r="A2472" s="29" t="n"/>
      <c r="B2472" s="25" t="n"/>
      <c r="C2472" s="49" t="n"/>
      <c r="D2472" s="29" t="n"/>
      <c r="E2472" s="23">
        <f>IF(OR(A2472="",B2472=""),"",A2472&amp;"|"&amp;B2472)</f>
        <v/>
      </c>
      <c r="F2472" s="30">
        <f>IF(OR(E2472="",NOT(ISNUMBER(C2472))),"",E2472&amp;"|"&amp;YEAR(C2472)&amp;"-"&amp;RIGHT("0"&amp;MONTH(C2472),2)&amp;"-"&amp;RIGHT("0"&amp;DAY(C2472),2))</f>
        <v/>
      </c>
      <c r="G2472" s="26">
        <f>IF(E2472="","",IFERROR(MATCH(E2472,pl_chave,0),0))</f>
        <v/>
      </c>
      <c r="H2472" s="23">
        <f>IF(G2472="","",IF(G2472=0,"Tarefa fora do plano",INDEX(pl_tag,G2472)))</f>
        <v/>
      </c>
      <c r="I2472" s="30">
        <f>IF(N(G2472)=0,"",INDEX(pl_atividade,G2472))</f>
        <v/>
      </c>
      <c r="J2472" s="50">
        <f>IF(N(G2472)=0,"",INDEX(pl_especialidade,G2472))</f>
        <v/>
      </c>
      <c r="K2472" s="28">
        <f>IF(N(G2472)=0,"",INDEX(pl_duracao,G2472))</f>
        <v/>
      </c>
      <c r="L2472" s="39">
        <f>IF(ISNUMBER(C2472),YEAR(C2472),"")</f>
        <v/>
      </c>
      <c r="M2472" s="39">
        <f>IF(ISNUMBER(C2472),MONTH(C2472),"")</f>
        <v/>
      </c>
      <c r="N2472" s="23">
        <f>IF(L2472="","",IF(NOT(ISNUMBER(crono_ano)),"Informe o ano",IF(L2472&lt;crono_ano,"Antes do ano",IF(L2472&gt;crono_ano,"Depois do ano","No ano"))))</f>
        <v/>
      </c>
      <c r="O2472" s="39">
        <f>IF(F2472="","",IF(COUNTIF(F$7:F2472,F2472)=1,1,0))</f>
        <v/>
      </c>
      <c r="P2472" s="39">
        <f>IF(A2472&amp;B2472&amp;C2472="","",IF(AND(O2472=1,N(G2472)&gt;0),IF(INDEX(pl_ativa,MAX(1,N(G2472)))="Sim",1,0),0))</f>
        <v/>
      </c>
      <c r="Q2472" s="39">
        <f>IF(F2472="","",COUNTIFS(ex_chave_oc,F2472,ex_cancelada,"&lt;&gt;Sim"))</f>
        <v/>
      </c>
      <c r="R2472" s="51">
        <f>IF(P2472="","",IF(AND(P2472=1,N(Q2472)&gt;0),1,0))</f>
        <v/>
      </c>
      <c r="S2472" s="30">
        <f>IF(P2472="","",IF(F2472="","ERRO: data prevista ausente ou inválida",IF(O2472=0,"Duplicada: contada uma vez",IF(N(G2472)=0,"ERRO: tarefa fora do Plano Mestre",IF(P2472=0,"Tarefa retirada do plano: não conta","OK")))))</f>
        <v/>
      </c>
    </row>
    <row r="2473">
      <c r="A2473" s="29" t="n"/>
      <c r="B2473" s="25" t="n"/>
      <c r="C2473" s="49" t="n"/>
      <c r="D2473" s="29" t="n"/>
      <c r="E2473" s="23">
        <f>IF(OR(A2473="",B2473=""),"",A2473&amp;"|"&amp;B2473)</f>
        <v/>
      </c>
      <c r="F2473" s="30">
        <f>IF(OR(E2473="",NOT(ISNUMBER(C2473))),"",E2473&amp;"|"&amp;YEAR(C2473)&amp;"-"&amp;RIGHT("0"&amp;MONTH(C2473),2)&amp;"-"&amp;RIGHT("0"&amp;DAY(C2473),2))</f>
        <v/>
      </c>
      <c r="G2473" s="26">
        <f>IF(E2473="","",IFERROR(MATCH(E2473,pl_chave,0),0))</f>
        <v/>
      </c>
      <c r="H2473" s="23">
        <f>IF(G2473="","",IF(G2473=0,"Tarefa fora do plano",INDEX(pl_tag,G2473)))</f>
        <v/>
      </c>
      <c r="I2473" s="30">
        <f>IF(N(G2473)=0,"",INDEX(pl_atividade,G2473))</f>
        <v/>
      </c>
      <c r="J2473" s="50">
        <f>IF(N(G2473)=0,"",INDEX(pl_especialidade,G2473))</f>
        <v/>
      </c>
      <c r="K2473" s="28">
        <f>IF(N(G2473)=0,"",INDEX(pl_duracao,G2473))</f>
        <v/>
      </c>
      <c r="L2473" s="39">
        <f>IF(ISNUMBER(C2473),YEAR(C2473),"")</f>
        <v/>
      </c>
      <c r="M2473" s="39">
        <f>IF(ISNUMBER(C2473),MONTH(C2473),"")</f>
        <v/>
      </c>
      <c r="N2473" s="23">
        <f>IF(L2473="","",IF(NOT(ISNUMBER(crono_ano)),"Informe o ano",IF(L2473&lt;crono_ano,"Antes do ano",IF(L2473&gt;crono_ano,"Depois do ano","No ano"))))</f>
        <v/>
      </c>
      <c r="O2473" s="39">
        <f>IF(F2473="","",IF(COUNTIF(F$7:F2473,F2473)=1,1,0))</f>
        <v/>
      </c>
      <c r="P2473" s="39">
        <f>IF(A2473&amp;B2473&amp;C2473="","",IF(AND(O2473=1,N(G2473)&gt;0),IF(INDEX(pl_ativa,MAX(1,N(G2473)))="Sim",1,0),0))</f>
        <v/>
      </c>
      <c r="Q2473" s="39">
        <f>IF(F2473="","",COUNTIFS(ex_chave_oc,F2473,ex_cancelada,"&lt;&gt;Sim"))</f>
        <v/>
      </c>
      <c r="R2473" s="51">
        <f>IF(P2473="","",IF(AND(P2473=1,N(Q2473)&gt;0),1,0))</f>
        <v/>
      </c>
      <c r="S2473" s="30">
        <f>IF(P2473="","",IF(F2473="","ERRO: data prevista ausente ou inválida",IF(O2473=0,"Duplicada: contada uma vez",IF(N(G2473)=0,"ERRO: tarefa fora do Plano Mestre",IF(P2473=0,"Tarefa retirada do plano: não conta","OK")))))</f>
        <v/>
      </c>
    </row>
    <row r="2474">
      <c r="A2474" s="29" t="n"/>
      <c r="B2474" s="25" t="n"/>
      <c r="C2474" s="49" t="n"/>
      <c r="D2474" s="29" t="n"/>
      <c r="E2474" s="23">
        <f>IF(OR(A2474="",B2474=""),"",A2474&amp;"|"&amp;B2474)</f>
        <v/>
      </c>
      <c r="F2474" s="30">
        <f>IF(OR(E2474="",NOT(ISNUMBER(C2474))),"",E2474&amp;"|"&amp;YEAR(C2474)&amp;"-"&amp;RIGHT("0"&amp;MONTH(C2474),2)&amp;"-"&amp;RIGHT("0"&amp;DAY(C2474),2))</f>
        <v/>
      </c>
      <c r="G2474" s="26">
        <f>IF(E2474="","",IFERROR(MATCH(E2474,pl_chave,0),0))</f>
        <v/>
      </c>
      <c r="H2474" s="23">
        <f>IF(G2474="","",IF(G2474=0,"Tarefa fora do plano",INDEX(pl_tag,G2474)))</f>
        <v/>
      </c>
      <c r="I2474" s="30">
        <f>IF(N(G2474)=0,"",INDEX(pl_atividade,G2474))</f>
        <v/>
      </c>
      <c r="J2474" s="50">
        <f>IF(N(G2474)=0,"",INDEX(pl_especialidade,G2474))</f>
        <v/>
      </c>
      <c r="K2474" s="28">
        <f>IF(N(G2474)=0,"",INDEX(pl_duracao,G2474))</f>
        <v/>
      </c>
      <c r="L2474" s="39">
        <f>IF(ISNUMBER(C2474),YEAR(C2474),"")</f>
        <v/>
      </c>
      <c r="M2474" s="39">
        <f>IF(ISNUMBER(C2474),MONTH(C2474),"")</f>
        <v/>
      </c>
      <c r="N2474" s="23">
        <f>IF(L2474="","",IF(NOT(ISNUMBER(crono_ano)),"Informe o ano",IF(L2474&lt;crono_ano,"Antes do ano",IF(L2474&gt;crono_ano,"Depois do ano","No ano"))))</f>
        <v/>
      </c>
      <c r="O2474" s="39">
        <f>IF(F2474="","",IF(COUNTIF(F$7:F2474,F2474)=1,1,0))</f>
        <v/>
      </c>
      <c r="P2474" s="39">
        <f>IF(A2474&amp;B2474&amp;C2474="","",IF(AND(O2474=1,N(G2474)&gt;0),IF(INDEX(pl_ativa,MAX(1,N(G2474)))="Sim",1,0),0))</f>
        <v/>
      </c>
      <c r="Q2474" s="39">
        <f>IF(F2474="","",COUNTIFS(ex_chave_oc,F2474,ex_cancelada,"&lt;&gt;Sim"))</f>
        <v/>
      </c>
      <c r="R2474" s="51">
        <f>IF(P2474="","",IF(AND(P2474=1,N(Q2474)&gt;0),1,0))</f>
        <v/>
      </c>
      <c r="S2474" s="30">
        <f>IF(P2474="","",IF(F2474="","ERRO: data prevista ausente ou inválida",IF(O2474=0,"Duplicada: contada uma vez",IF(N(G2474)=0,"ERRO: tarefa fora do Plano Mestre",IF(P2474=0,"Tarefa retirada do plano: não conta","OK")))))</f>
        <v/>
      </c>
    </row>
    <row r="2475">
      <c r="A2475" s="29" t="n"/>
      <c r="B2475" s="25" t="n"/>
      <c r="C2475" s="49" t="n"/>
      <c r="D2475" s="29" t="n"/>
      <c r="E2475" s="23">
        <f>IF(OR(A2475="",B2475=""),"",A2475&amp;"|"&amp;B2475)</f>
        <v/>
      </c>
      <c r="F2475" s="30">
        <f>IF(OR(E2475="",NOT(ISNUMBER(C2475))),"",E2475&amp;"|"&amp;YEAR(C2475)&amp;"-"&amp;RIGHT("0"&amp;MONTH(C2475),2)&amp;"-"&amp;RIGHT("0"&amp;DAY(C2475),2))</f>
        <v/>
      </c>
      <c r="G2475" s="26">
        <f>IF(E2475="","",IFERROR(MATCH(E2475,pl_chave,0),0))</f>
        <v/>
      </c>
      <c r="H2475" s="23">
        <f>IF(G2475="","",IF(G2475=0,"Tarefa fora do plano",INDEX(pl_tag,G2475)))</f>
        <v/>
      </c>
      <c r="I2475" s="30">
        <f>IF(N(G2475)=0,"",INDEX(pl_atividade,G2475))</f>
        <v/>
      </c>
      <c r="J2475" s="50">
        <f>IF(N(G2475)=0,"",INDEX(pl_especialidade,G2475))</f>
        <v/>
      </c>
      <c r="K2475" s="28">
        <f>IF(N(G2475)=0,"",INDEX(pl_duracao,G2475))</f>
        <v/>
      </c>
      <c r="L2475" s="39">
        <f>IF(ISNUMBER(C2475),YEAR(C2475),"")</f>
        <v/>
      </c>
      <c r="M2475" s="39">
        <f>IF(ISNUMBER(C2475),MONTH(C2475),"")</f>
        <v/>
      </c>
      <c r="N2475" s="23">
        <f>IF(L2475="","",IF(NOT(ISNUMBER(crono_ano)),"Informe o ano",IF(L2475&lt;crono_ano,"Antes do ano",IF(L2475&gt;crono_ano,"Depois do ano","No ano"))))</f>
        <v/>
      </c>
      <c r="O2475" s="39">
        <f>IF(F2475="","",IF(COUNTIF(F$7:F2475,F2475)=1,1,0))</f>
        <v/>
      </c>
      <c r="P2475" s="39">
        <f>IF(A2475&amp;B2475&amp;C2475="","",IF(AND(O2475=1,N(G2475)&gt;0),IF(INDEX(pl_ativa,MAX(1,N(G2475)))="Sim",1,0),0))</f>
        <v/>
      </c>
      <c r="Q2475" s="39">
        <f>IF(F2475="","",COUNTIFS(ex_chave_oc,F2475,ex_cancelada,"&lt;&gt;Sim"))</f>
        <v/>
      </c>
      <c r="R2475" s="51">
        <f>IF(P2475="","",IF(AND(P2475=1,N(Q2475)&gt;0),1,0))</f>
        <v/>
      </c>
      <c r="S2475" s="30">
        <f>IF(P2475="","",IF(F2475="","ERRO: data prevista ausente ou inválida",IF(O2475=0,"Duplicada: contada uma vez",IF(N(G2475)=0,"ERRO: tarefa fora do Plano Mestre",IF(P2475=0,"Tarefa retirada do plano: não conta","OK")))))</f>
        <v/>
      </c>
    </row>
    <row r="2476">
      <c r="A2476" s="29" t="n"/>
      <c r="B2476" s="25" t="n"/>
      <c r="C2476" s="49" t="n"/>
      <c r="D2476" s="29" t="n"/>
      <c r="E2476" s="23">
        <f>IF(OR(A2476="",B2476=""),"",A2476&amp;"|"&amp;B2476)</f>
        <v/>
      </c>
      <c r="F2476" s="30">
        <f>IF(OR(E2476="",NOT(ISNUMBER(C2476))),"",E2476&amp;"|"&amp;YEAR(C2476)&amp;"-"&amp;RIGHT("0"&amp;MONTH(C2476),2)&amp;"-"&amp;RIGHT("0"&amp;DAY(C2476),2))</f>
        <v/>
      </c>
      <c r="G2476" s="26">
        <f>IF(E2476="","",IFERROR(MATCH(E2476,pl_chave,0),0))</f>
        <v/>
      </c>
      <c r="H2476" s="23">
        <f>IF(G2476="","",IF(G2476=0,"Tarefa fora do plano",INDEX(pl_tag,G2476)))</f>
        <v/>
      </c>
      <c r="I2476" s="30">
        <f>IF(N(G2476)=0,"",INDEX(pl_atividade,G2476))</f>
        <v/>
      </c>
      <c r="J2476" s="50">
        <f>IF(N(G2476)=0,"",INDEX(pl_especialidade,G2476))</f>
        <v/>
      </c>
      <c r="K2476" s="28">
        <f>IF(N(G2476)=0,"",INDEX(pl_duracao,G2476))</f>
        <v/>
      </c>
      <c r="L2476" s="39">
        <f>IF(ISNUMBER(C2476),YEAR(C2476),"")</f>
        <v/>
      </c>
      <c r="M2476" s="39">
        <f>IF(ISNUMBER(C2476),MONTH(C2476),"")</f>
        <v/>
      </c>
      <c r="N2476" s="23">
        <f>IF(L2476="","",IF(NOT(ISNUMBER(crono_ano)),"Informe o ano",IF(L2476&lt;crono_ano,"Antes do ano",IF(L2476&gt;crono_ano,"Depois do ano","No ano"))))</f>
        <v/>
      </c>
      <c r="O2476" s="39">
        <f>IF(F2476="","",IF(COUNTIF(F$7:F2476,F2476)=1,1,0))</f>
        <v/>
      </c>
      <c r="P2476" s="39">
        <f>IF(A2476&amp;B2476&amp;C2476="","",IF(AND(O2476=1,N(G2476)&gt;0),IF(INDEX(pl_ativa,MAX(1,N(G2476)))="Sim",1,0),0))</f>
        <v/>
      </c>
      <c r="Q2476" s="39">
        <f>IF(F2476="","",COUNTIFS(ex_chave_oc,F2476,ex_cancelada,"&lt;&gt;Sim"))</f>
        <v/>
      </c>
      <c r="R2476" s="51">
        <f>IF(P2476="","",IF(AND(P2476=1,N(Q2476)&gt;0),1,0))</f>
        <v/>
      </c>
      <c r="S2476" s="30">
        <f>IF(P2476="","",IF(F2476="","ERRO: data prevista ausente ou inválida",IF(O2476=0,"Duplicada: contada uma vez",IF(N(G2476)=0,"ERRO: tarefa fora do Plano Mestre",IF(P2476=0,"Tarefa retirada do plano: não conta","OK")))))</f>
        <v/>
      </c>
    </row>
    <row r="2477">
      <c r="A2477" s="29" t="n"/>
      <c r="B2477" s="25" t="n"/>
      <c r="C2477" s="49" t="n"/>
      <c r="D2477" s="29" t="n"/>
      <c r="E2477" s="23">
        <f>IF(OR(A2477="",B2477=""),"",A2477&amp;"|"&amp;B2477)</f>
        <v/>
      </c>
      <c r="F2477" s="30">
        <f>IF(OR(E2477="",NOT(ISNUMBER(C2477))),"",E2477&amp;"|"&amp;YEAR(C2477)&amp;"-"&amp;RIGHT("0"&amp;MONTH(C2477),2)&amp;"-"&amp;RIGHT("0"&amp;DAY(C2477),2))</f>
        <v/>
      </c>
      <c r="G2477" s="26">
        <f>IF(E2477="","",IFERROR(MATCH(E2477,pl_chave,0),0))</f>
        <v/>
      </c>
      <c r="H2477" s="23">
        <f>IF(G2477="","",IF(G2477=0,"Tarefa fora do plano",INDEX(pl_tag,G2477)))</f>
        <v/>
      </c>
      <c r="I2477" s="30">
        <f>IF(N(G2477)=0,"",INDEX(pl_atividade,G2477))</f>
        <v/>
      </c>
      <c r="J2477" s="50">
        <f>IF(N(G2477)=0,"",INDEX(pl_especialidade,G2477))</f>
        <v/>
      </c>
      <c r="K2477" s="28">
        <f>IF(N(G2477)=0,"",INDEX(pl_duracao,G2477))</f>
        <v/>
      </c>
      <c r="L2477" s="39">
        <f>IF(ISNUMBER(C2477),YEAR(C2477),"")</f>
        <v/>
      </c>
      <c r="M2477" s="39">
        <f>IF(ISNUMBER(C2477),MONTH(C2477),"")</f>
        <v/>
      </c>
      <c r="N2477" s="23">
        <f>IF(L2477="","",IF(NOT(ISNUMBER(crono_ano)),"Informe o ano",IF(L2477&lt;crono_ano,"Antes do ano",IF(L2477&gt;crono_ano,"Depois do ano","No ano"))))</f>
        <v/>
      </c>
      <c r="O2477" s="39">
        <f>IF(F2477="","",IF(COUNTIF(F$7:F2477,F2477)=1,1,0))</f>
        <v/>
      </c>
      <c r="P2477" s="39">
        <f>IF(A2477&amp;B2477&amp;C2477="","",IF(AND(O2477=1,N(G2477)&gt;0),IF(INDEX(pl_ativa,MAX(1,N(G2477)))="Sim",1,0),0))</f>
        <v/>
      </c>
      <c r="Q2477" s="39">
        <f>IF(F2477="","",COUNTIFS(ex_chave_oc,F2477,ex_cancelada,"&lt;&gt;Sim"))</f>
        <v/>
      </c>
      <c r="R2477" s="51">
        <f>IF(P2477="","",IF(AND(P2477=1,N(Q2477)&gt;0),1,0))</f>
        <v/>
      </c>
      <c r="S2477" s="30">
        <f>IF(P2477="","",IF(F2477="","ERRO: data prevista ausente ou inválida",IF(O2477=0,"Duplicada: contada uma vez",IF(N(G2477)=0,"ERRO: tarefa fora do Plano Mestre",IF(P2477=0,"Tarefa retirada do plano: não conta","OK")))))</f>
        <v/>
      </c>
    </row>
    <row r="2478">
      <c r="A2478" s="29" t="n"/>
      <c r="B2478" s="25" t="n"/>
      <c r="C2478" s="49" t="n"/>
      <c r="D2478" s="29" t="n"/>
      <c r="E2478" s="23">
        <f>IF(OR(A2478="",B2478=""),"",A2478&amp;"|"&amp;B2478)</f>
        <v/>
      </c>
      <c r="F2478" s="30">
        <f>IF(OR(E2478="",NOT(ISNUMBER(C2478))),"",E2478&amp;"|"&amp;YEAR(C2478)&amp;"-"&amp;RIGHT("0"&amp;MONTH(C2478),2)&amp;"-"&amp;RIGHT("0"&amp;DAY(C2478),2))</f>
        <v/>
      </c>
      <c r="G2478" s="26">
        <f>IF(E2478="","",IFERROR(MATCH(E2478,pl_chave,0),0))</f>
        <v/>
      </c>
      <c r="H2478" s="23">
        <f>IF(G2478="","",IF(G2478=0,"Tarefa fora do plano",INDEX(pl_tag,G2478)))</f>
        <v/>
      </c>
      <c r="I2478" s="30">
        <f>IF(N(G2478)=0,"",INDEX(pl_atividade,G2478))</f>
        <v/>
      </c>
      <c r="J2478" s="50">
        <f>IF(N(G2478)=0,"",INDEX(pl_especialidade,G2478))</f>
        <v/>
      </c>
      <c r="K2478" s="28">
        <f>IF(N(G2478)=0,"",INDEX(pl_duracao,G2478))</f>
        <v/>
      </c>
      <c r="L2478" s="39">
        <f>IF(ISNUMBER(C2478),YEAR(C2478),"")</f>
        <v/>
      </c>
      <c r="M2478" s="39">
        <f>IF(ISNUMBER(C2478),MONTH(C2478),"")</f>
        <v/>
      </c>
      <c r="N2478" s="23">
        <f>IF(L2478="","",IF(NOT(ISNUMBER(crono_ano)),"Informe o ano",IF(L2478&lt;crono_ano,"Antes do ano",IF(L2478&gt;crono_ano,"Depois do ano","No ano"))))</f>
        <v/>
      </c>
      <c r="O2478" s="39">
        <f>IF(F2478="","",IF(COUNTIF(F$7:F2478,F2478)=1,1,0))</f>
        <v/>
      </c>
      <c r="P2478" s="39">
        <f>IF(A2478&amp;B2478&amp;C2478="","",IF(AND(O2478=1,N(G2478)&gt;0),IF(INDEX(pl_ativa,MAX(1,N(G2478)))="Sim",1,0),0))</f>
        <v/>
      </c>
      <c r="Q2478" s="39">
        <f>IF(F2478="","",COUNTIFS(ex_chave_oc,F2478,ex_cancelada,"&lt;&gt;Sim"))</f>
        <v/>
      </c>
      <c r="R2478" s="51">
        <f>IF(P2478="","",IF(AND(P2478=1,N(Q2478)&gt;0),1,0))</f>
        <v/>
      </c>
      <c r="S2478" s="30">
        <f>IF(P2478="","",IF(F2478="","ERRO: data prevista ausente ou inválida",IF(O2478=0,"Duplicada: contada uma vez",IF(N(G2478)=0,"ERRO: tarefa fora do Plano Mestre",IF(P2478=0,"Tarefa retirada do plano: não conta","OK")))))</f>
        <v/>
      </c>
    </row>
    <row r="2479">
      <c r="A2479" s="29" t="n"/>
      <c r="B2479" s="25" t="n"/>
      <c r="C2479" s="49" t="n"/>
      <c r="D2479" s="29" t="n"/>
      <c r="E2479" s="23">
        <f>IF(OR(A2479="",B2479=""),"",A2479&amp;"|"&amp;B2479)</f>
        <v/>
      </c>
      <c r="F2479" s="30">
        <f>IF(OR(E2479="",NOT(ISNUMBER(C2479))),"",E2479&amp;"|"&amp;YEAR(C2479)&amp;"-"&amp;RIGHT("0"&amp;MONTH(C2479),2)&amp;"-"&amp;RIGHT("0"&amp;DAY(C2479),2))</f>
        <v/>
      </c>
      <c r="G2479" s="26">
        <f>IF(E2479="","",IFERROR(MATCH(E2479,pl_chave,0),0))</f>
        <v/>
      </c>
      <c r="H2479" s="23">
        <f>IF(G2479="","",IF(G2479=0,"Tarefa fora do plano",INDEX(pl_tag,G2479)))</f>
        <v/>
      </c>
      <c r="I2479" s="30">
        <f>IF(N(G2479)=0,"",INDEX(pl_atividade,G2479))</f>
        <v/>
      </c>
      <c r="J2479" s="50">
        <f>IF(N(G2479)=0,"",INDEX(pl_especialidade,G2479))</f>
        <v/>
      </c>
      <c r="K2479" s="28">
        <f>IF(N(G2479)=0,"",INDEX(pl_duracao,G2479))</f>
        <v/>
      </c>
      <c r="L2479" s="39">
        <f>IF(ISNUMBER(C2479),YEAR(C2479),"")</f>
        <v/>
      </c>
      <c r="M2479" s="39">
        <f>IF(ISNUMBER(C2479),MONTH(C2479),"")</f>
        <v/>
      </c>
      <c r="N2479" s="23">
        <f>IF(L2479="","",IF(NOT(ISNUMBER(crono_ano)),"Informe o ano",IF(L2479&lt;crono_ano,"Antes do ano",IF(L2479&gt;crono_ano,"Depois do ano","No ano"))))</f>
        <v/>
      </c>
      <c r="O2479" s="39">
        <f>IF(F2479="","",IF(COUNTIF(F$7:F2479,F2479)=1,1,0))</f>
        <v/>
      </c>
      <c r="P2479" s="39">
        <f>IF(A2479&amp;B2479&amp;C2479="","",IF(AND(O2479=1,N(G2479)&gt;0),IF(INDEX(pl_ativa,MAX(1,N(G2479)))="Sim",1,0),0))</f>
        <v/>
      </c>
      <c r="Q2479" s="39">
        <f>IF(F2479="","",COUNTIFS(ex_chave_oc,F2479,ex_cancelada,"&lt;&gt;Sim"))</f>
        <v/>
      </c>
      <c r="R2479" s="51">
        <f>IF(P2479="","",IF(AND(P2479=1,N(Q2479)&gt;0),1,0))</f>
        <v/>
      </c>
      <c r="S2479" s="30">
        <f>IF(P2479="","",IF(F2479="","ERRO: data prevista ausente ou inválida",IF(O2479=0,"Duplicada: contada uma vez",IF(N(G2479)=0,"ERRO: tarefa fora do Plano Mestre",IF(P2479=0,"Tarefa retirada do plano: não conta","OK")))))</f>
        <v/>
      </c>
    </row>
    <row r="2480">
      <c r="A2480" s="29" t="n"/>
      <c r="B2480" s="25" t="n"/>
      <c r="C2480" s="49" t="n"/>
      <c r="D2480" s="29" t="n"/>
      <c r="E2480" s="23">
        <f>IF(OR(A2480="",B2480=""),"",A2480&amp;"|"&amp;B2480)</f>
        <v/>
      </c>
      <c r="F2480" s="30">
        <f>IF(OR(E2480="",NOT(ISNUMBER(C2480))),"",E2480&amp;"|"&amp;YEAR(C2480)&amp;"-"&amp;RIGHT("0"&amp;MONTH(C2480),2)&amp;"-"&amp;RIGHT("0"&amp;DAY(C2480),2))</f>
        <v/>
      </c>
      <c r="G2480" s="26">
        <f>IF(E2480="","",IFERROR(MATCH(E2480,pl_chave,0),0))</f>
        <v/>
      </c>
      <c r="H2480" s="23">
        <f>IF(G2480="","",IF(G2480=0,"Tarefa fora do plano",INDEX(pl_tag,G2480)))</f>
        <v/>
      </c>
      <c r="I2480" s="30">
        <f>IF(N(G2480)=0,"",INDEX(pl_atividade,G2480))</f>
        <v/>
      </c>
      <c r="J2480" s="50">
        <f>IF(N(G2480)=0,"",INDEX(pl_especialidade,G2480))</f>
        <v/>
      </c>
      <c r="K2480" s="28">
        <f>IF(N(G2480)=0,"",INDEX(pl_duracao,G2480))</f>
        <v/>
      </c>
      <c r="L2480" s="39">
        <f>IF(ISNUMBER(C2480),YEAR(C2480),"")</f>
        <v/>
      </c>
      <c r="M2480" s="39">
        <f>IF(ISNUMBER(C2480),MONTH(C2480),"")</f>
        <v/>
      </c>
      <c r="N2480" s="23">
        <f>IF(L2480="","",IF(NOT(ISNUMBER(crono_ano)),"Informe o ano",IF(L2480&lt;crono_ano,"Antes do ano",IF(L2480&gt;crono_ano,"Depois do ano","No ano"))))</f>
        <v/>
      </c>
      <c r="O2480" s="39">
        <f>IF(F2480="","",IF(COUNTIF(F$7:F2480,F2480)=1,1,0))</f>
        <v/>
      </c>
      <c r="P2480" s="39">
        <f>IF(A2480&amp;B2480&amp;C2480="","",IF(AND(O2480=1,N(G2480)&gt;0),IF(INDEX(pl_ativa,MAX(1,N(G2480)))="Sim",1,0),0))</f>
        <v/>
      </c>
      <c r="Q2480" s="39">
        <f>IF(F2480="","",COUNTIFS(ex_chave_oc,F2480,ex_cancelada,"&lt;&gt;Sim"))</f>
        <v/>
      </c>
      <c r="R2480" s="51">
        <f>IF(P2480="","",IF(AND(P2480=1,N(Q2480)&gt;0),1,0))</f>
        <v/>
      </c>
      <c r="S2480" s="30">
        <f>IF(P2480="","",IF(F2480="","ERRO: data prevista ausente ou inválida",IF(O2480=0,"Duplicada: contada uma vez",IF(N(G2480)=0,"ERRO: tarefa fora do Plano Mestre",IF(P2480=0,"Tarefa retirada do plano: não conta","OK")))))</f>
        <v/>
      </c>
    </row>
    <row r="2481">
      <c r="A2481" s="29" t="n"/>
      <c r="B2481" s="25" t="n"/>
      <c r="C2481" s="49" t="n"/>
      <c r="D2481" s="29" t="n"/>
      <c r="E2481" s="23">
        <f>IF(OR(A2481="",B2481=""),"",A2481&amp;"|"&amp;B2481)</f>
        <v/>
      </c>
      <c r="F2481" s="30">
        <f>IF(OR(E2481="",NOT(ISNUMBER(C2481))),"",E2481&amp;"|"&amp;YEAR(C2481)&amp;"-"&amp;RIGHT("0"&amp;MONTH(C2481),2)&amp;"-"&amp;RIGHT("0"&amp;DAY(C2481),2))</f>
        <v/>
      </c>
      <c r="G2481" s="26">
        <f>IF(E2481="","",IFERROR(MATCH(E2481,pl_chave,0),0))</f>
        <v/>
      </c>
      <c r="H2481" s="23">
        <f>IF(G2481="","",IF(G2481=0,"Tarefa fora do plano",INDEX(pl_tag,G2481)))</f>
        <v/>
      </c>
      <c r="I2481" s="30">
        <f>IF(N(G2481)=0,"",INDEX(pl_atividade,G2481))</f>
        <v/>
      </c>
      <c r="J2481" s="50">
        <f>IF(N(G2481)=0,"",INDEX(pl_especialidade,G2481))</f>
        <v/>
      </c>
      <c r="K2481" s="28">
        <f>IF(N(G2481)=0,"",INDEX(pl_duracao,G2481))</f>
        <v/>
      </c>
      <c r="L2481" s="39">
        <f>IF(ISNUMBER(C2481),YEAR(C2481),"")</f>
        <v/>
      </c>
      <c r="M2481" s="39">
        <f>IF(ISNUMBER(C2481),MONTH(C2481),"")</f>
        <v/>
      </c>
      <c r="N2481" s="23">
        <f>IF(L2481="","",IF(NOT(ISNUMBER(crono_ano)),"Informe o ano",IF(L2481&lt;crono_ano,"Antes do ano",IF(L2481&gt;crono_ano,"Depois do ano","No ano"))))</f>
        <v/>
      </c>
      <c r="O2481" s="39">
        <f>IF(F2481="","",IF(COUNTIF(F$7:F2481,F2481)=1,1,0))</f>
        <v/>
      </c>
      <c r="P2481" s="39">
        <f>IF(A2481&amp;B2481&amp;C2481="","",IF(AND(O2481=1,N(G2481)&gt;0),IF(INDEX(pl_ativa,MAX(1,N(G2481)))="Sim",1,0),0))</f>
        <v/>
      </c>
      <c r="Q2481" s="39">
        <f>IF(F2481="","",COUNTIFS(ex_chave_oc,F2481,ex_cancelada,"&lt;&gt;Sim"))</f>
        <v/>
      </c>
      <c r="R2481" s="51">
        <f>IF(P2481="","",IF(AND(P2481=1,N(Q2481)&gt;0),1,0))</f>
        <v/>
      </c>
      <c r="S2481" s="30">
        <f>IF(P2481="","",IF(F2481="","ERRO: data prevista ausente ou inválida",IF(O2481=0,"Duplicada: contada uma vez",IF(N(G2481)=0,"ERRO: tarefa fora do Plano Mestre",IF(P2481=0,"Tarefa retirada do plano: não conta","OK")))))</f>
        <v/>
      </c>
    </row>
    <row r="2482">
      <c r="A2482" s="29" t="n"/>
      <c r="B2482" s="25" t="n"/>
      <c r="C2482" s="49" t="n"/>
      <c r="D2482" s="29" t="n"/>
      <c r="E2482" s="23">
        <f>IF(OR(A2482="",B2482=""),"",A2482&amp;"|"&amp;B2482)</f>
        <v/>
      </c>
      <c r="F2482" s="30">
        <f>IF(OR(E2482="",NOT(ISNUMBER(C2482))),"",E2482&amp;"|"&amp;YEAR(C2482)&amp;"-"&amp;RIGHT("0"&amp;MONTH(C2482),2)&amp;"-"&amp;RIGHT("0"&amp;DAY(C2482),2))</f>
        <v/>
      </c>
      <c r="G2482" s="26">
        <f>IF(E2482="","",IFERROR(MATCH(E2482,pl_chave,0),0))</f>
        <v/>
      </c>
      <c r="H2482" s="23">
        <f>IF(G2482="","",IF(G2482=0,"Tarefa fora do plano",INDEX(pl_tag,G2482)))</f>
        <v/>
      </c>
      <c r="I2482" s="30">
        <f>IF(N(G2482)=0,"",INDEX(pl_atividade,G2482))</f>
        <v/>
      </c>
      <c r="J2482" s="50">
        <f>IF(N(G2482)=0,"",INDEX(pl_especialidade,G2482))</f>
        <v/>
      </c>
      <c r="K2482" s="28">
        <f>IF(N(G2482)=0,"",INDEX(pl_duracao,G2482))</f>
        <v/>
      </c>
      <c r="L2482" s="39">
        <f>IF(ISNUMBER(C2482),YEAR(C2482),"")</f>
        <v/>
      </c>
      <c r="M2482" s="39">
        <f>IF(ISNUMBER(C2482),MONTH(C2482),"")</f>
        <v/>
      </c>
      <c r="N2482" s="23">
        <f>IF(L2482="","",IF(NOT(ISNUMBER(crono_ano)),"Informe o ano",IF(L2482&lt;crono_ano,"Antes do ano",IF(L2482&gt;crono_ano,"Depois do ano","No ano"))))</f>
        <v/>
      </c>
      <c r="O2482" s="39">
        <f>IF(F2482="","",IF(COUNTIF(F$7:F2482,F2482)=1,1,0))</f>
        <v/>
      </c>
      <c r="P2482" s="39">
        <f>IF(A2482&amp;B2482&amp;C2482="","",IF(AND(O2482=1,N(G2482)&gt;0),IF(INDEX(pl_ativa,MAX(1,N(G2482)))="Sim",1,0),0))</f>
        <v/>
      </c>
      <c r="Q2482" s="39">
        <f>IF(F2482="","",COUNTIFS(ex_chave_oc,F2482,ex_cancelada,"&lt;&gt;Sim"))</f>
        <v/>
      </c>
      <c r="R2482" s="51">
        <f>IF(P2482="","",IF(AND(P2482=1,N(Q2482)&gt;0),1,0))</f>
        <v/>
      </c>
      <c r="S2482" s="30">
        <f>IF(P2482="","",IF(F2482="","ERRO: data prevista ausente ou inválida",IF(O2482=0,"Duplicada: contada uma vez",IF(N(G2482)=0,"ERRO: tarefa fora do Plano Mestre",IF(P2482=0,"Tarefa retirada do plano: não conta","OK")))))</f>
        <v/>
      </c>
    </row>
    <row r="2483">
      <c r="A2483" s="29" t="n"/>
      <c r="B2483" s="25" t="n"/>
      <c r="C2483" s="49" t="n"/>
      <c r="D2483" s="29" t="n"/>
      <c r="E2483" s="23">
        <f>IF(OR(A2483="",B2483=""),"",A2483&amp;"|"&amp;B2483)</f>
        <v/>
      </c>
      <c r="F2483" s="30">
        <f>IF(OR(E2483="",NOT(ISNUMBER(C2483))),"",E2483&amp;"|"&amp;YEAR(C2483)&amp;"-"&amp;RIGHT("0"&amp;MONTH(C2483),2)&amp;"-"&amp;RIGHT("0"&amp;DAY(C2483),2))</f>
        <v/>
      </c>
      <c r="G2483" s="26">
        <f>IF(E2483="","",IFERROR(MATCH(E2483,pl_chave,0),0))</f>
        <v/>
      </c>
      <c r="H2483" s="23">
        <f>IF(G2483="","",IF(G2483=0,"Tarefa fora do plano",INDEX(pl_tag,G2483)))</f>
        <v/>
      </c>
      <c r="I2483" s="30">
        <f>IF(N(G2483)=0,"",INDEX(pl_atividade,G2483))</f>
        <v/>
      </c>
      <c r="J2483" s="50">
        <f>IF(N(G2483)=0,"",INDEX(pl_especialidade,G2483))</f>
        <v/>
      </c>
      <c r="K2483" s="28">
        <f>IF(N(G2483)=0,"",INDEX(pl_duracao,G2483))</f>
        <v/>
      </c>
      <c r="L2483" s="39">
        <f>IF(ISNUMBER(C2483),YEAR(C2483),"")</f>
        <v/>
      </c>
      <c r="M2483" s="39">
        <f>IF(ISNUMBER(C2483),MONTH(C2483),"")</f>
        <v/>
      </c>
      <c r="N2483" s="23">
        <f>IF(L2483="","",IF(NOT(ISNUMBER(crono_ano)),"Informe o ano",IF(L2483&lt;crono_ano,"Antes do ano",IF(L2483&gt;crono_ano,"Depois do ano","No ano"))))</f>
        <v/>
      </c>
      <c r="O2483" s="39">
        <f>IF(F2483="","",IF(COUNTIF(F$7:F2483,F2483)=1,1,0))</f>
        <v/>
      </c>
      <c r="P2483" s="39">
        <f>IF(A2483&amp;B2483&amp;C2483="","",IF(AND(O2483=1,N(G2483)&gt;0),IF(INDEX(pl_ativa,MAX(1,N(G2483)))="Sim",1,0),0))</f>
        <v/>
      </c>
      <c r="Q2483" s="39">
        <f>IF(F2483="","",COUNTIFS(ex_chave_oc,F2483,ex_cancelada,"&lt;&gt;Sim"))</f>
        <v/>
      </c>
      <c r="R2483" s="51">
        <f>IF(P2483="","",IF(AND(P2483=1,N(Q2483)&gt;0),1,0))</f>
        <v/>
      </c>
      <c r="S2483" s="30">
        <f>IF(P2483="","",IF(F2483="","ERRO: data prevista ausente ou inválida",IF(O2483=0,"Duplicada: contada uma vez",IF(N(G2483)=0,"ERRO: tarefa fora do Plano Mestre",IF(P2483=0,"Tarefa retirada do plano: não conta","OK")))))</f>
        <v/>
      </c>
    </row>
    <row r="2484">
      <c r="A2484" s="29" t="n"/>
      <c r="B2484" s="25" t="n"/>
      <c r="C2484" s="49" t="n"/>
      <c r="D2484" s="29" t="n"/>
      <c r="E2484" s="23">
        <f>IF(OR(A2484="",B2484=""),"",A2484&amp;"|"&amp;B2484)</f>
        <v/>
      </c>
      <c r="F2484" s="30">
        <f>IF(OR(E2484="",NOT(ISNUMBER(C2484))),"",E2484&amp;"|"&amp;YEAR(C2484)&amp;"-"&amp;RIGHT("0"&amp;MONTH(C2484),2)&amp;"-"&amp;RIGHT("0"&amp;DAY(C2484),2))</f>
        <v/>
      </c>
      <c r="G2484" s="26">
        <f>IF(E2484="","",IFERROR(MATCH(E2484,pl_chave,0),0))</f>
        <v/>
      </c>
      <c r="H2484" s="23">
        <f>IF(G2484="","",IF(G2484=0,"Tarefa fora do plano",INDEX(pl_tag,G2484)))</f>
        <v/>
      </c>
      <c r="I2484" s="30">
        <f>IF(N(G2484)=0,"",INDEX(pl_atividade,G2484))</f>
        <v/>
      </c>
      <c r="J2484" s="50">
        <f>IF(N(G2484)=0,"",INDEX(pl_especialidade,G2484))</f>
        <v/>
      </c>
      <c r="K2484" s="28">
        <f>IF(N(G2484)=0,"",INDEX(pl_duracao,G2484))</f>
        <v/>
      </c>
      <c r="L2484" s="39">
        <f>IF(ISNUMBER(C2484),YEAR(C2484),"")</f>
        <v/>
      </c>
      <c r="M2484" s="39">
        <f>IF(ISNUMBER(C2484),MONTH(C2484),"")</f>
        <v/>
      </c>
      <c r="N2484" s="23">
        <f>IF(L2484="","",IF(NOT(ISNUMBER(crono_ano)),"Informe o ano",IF(L2484&lt;crono_ano,"Antes do ano",IF(L2484&gt;crono_ano,"Depois do ano","No ano"))))</f>
        <v/>
      </c>
      <c r="O2484" s="39">
        <f>IF(F2484="","",IF(COUNTIF(F$7:F2484,F2484)=1,1,0))</f>
        <v/>
      </c>
      <c r="P2484" s="39">
        <f>IF(A2484&amp;B2484&amp;C2484="","",IF(AND(O2484=1,N(G2484)&gt;0),IF(INDEX(pl_ativa,MAX(1,N(G2484)))="Sim",1,0),0))</f>
        <v/>
      </c>
      <c r="Q2484" s="39">
        <f>IF(F2484="","",COUNTIFS(ex_chave_oc,F2484,ex_cancelada,"&lt;&gt;Sim"))</f>
        <v/>
      </c>
      <c r="R2484" s="51">
        <f>IF(P2484="","",IF(AND(P2484=1,N(Q2484)&gt;0),1,0))</f>
        <v/>
      </c>
      <c r="S2484" s="30">
        <f>IF(P2484="","",IF(F2484="","ERRO: data prevista ausente ou inválida",IF(O2484=0,"Duplicada: contada uma vez",IF(N(G2484)=0,"ERRO: tarefa fora do Plano Mestre",IF(P2484=0,"Tarefa retirada do plano: não conta","OK")))))</f>
        <v/>
      </c>
    </row>
    <row r="2485">
      <c r="A2485" s="29" t="n"/>
      <c r="B2485" s="25" t="n"/>
      <c r="C2485" s="49" t="n"/>
      <c r="D2485" s="29" t="n"/>
      <c r="E2485" s="23">
        <f>IF(OR(A2485="",B2485=""),"",A2485&amp;"|"&amp;B2485)</f>
        <v/>
      </c>
      <c r="F2485" s="30">
        <f>IF(OR(E2485="",NOT(ISNUMBER(C2485))),"",E2485&amp;"|"&amp;YEAR(C2485)&amp;"-"&amp;RIGHT("0"&amp;MONTH(C2485),2)&amp;"-"&amp;RIGHT("0"&amp;DAY(C2485),2))</f>
        <v/>
      </c>
      <c r="G2485" s="26">
        <f>IF(E2485="","",IFERROR(MATCH(E2485,pl_chave,0),0))</f>
        <v/>
      </c>
      <c r="H2485" s="23">
        <f>IF(G2485="","",IF(G2485=0,"Tarefa fora do plano",INDEX(pl_tag,G2485)))</f>
        <v/>
      </c>
      <c r="I2485" s="30">
        <f>IF(N(G2485)=0,"",INDEX(pl_atividade,G2485))</f>
        <v/>
      </c>
      <c r="J2485" s="50">
        <f>IF(N(G2485)=0,"",INDEX(pl_especialidade,G2485))</f>
        <v/>
      </c>
      <c r="K2485" s="28">
        <f>IF(N(G2485)=0,"",INDEX(pl_duracao,G2485))</f>
        <v/>
      </c>
      <c r="L2485" s="39">
        <f>IF(ISNUMBER(C2485),YEAR(C2485),"")</f>
        <v/>
      </c>
      <c r="M2485" s="39">
        <f>IF(ISNUMBER(C2485),MONTH(C2485),"")</f>
        <v/>
      </c>
      <c r="N2485" s="23">
        <f>IF(L2485="","",IF(NOT(ISNUMBER(crono_ano)),"Informe o ano",IF(L2485&lt;crono_ano,"Antes do ano",IF(L2485&gt;crono_ano,"Depois do ano","No ano"))))</f>
        <v/>
      </c>
      <c r="O2485" s="39">
        <f>IF(F2485="","",IF(COUNTIF(F$7:F2485,F2485)=1,1,0))</f>
        <v/>
      </c>
      <c r="P2485" s="39">
        <f>IF(A2485&amp;B2485&amp;C2485="","",IF(AND(O2485=1,N(G2485)&gt;0),IF(INDEX(pl_ativa,MAX(1,N(G2485)))="Sim",1,0),0))</f>
        <v/>
      </c>
      <c r="Q2485" s="39">
        <f>IF(F2485="","",COUNTIFS(ex_chave_oc,F2485,ex_cancelada,"&lt;&gt;Sim"))</f>
        <v/>
      </c>
      <c r="R2485" s="51">
        <f>IF(P2485="","",IF(AND(P2485=1,N(Q2485)&gt;0),1,0))</f>
        <v/>
      </c>
      <c r="S2485" s="30">
        <f>IF(P2485="","",IF(F2485="","ERRO: data prevista ausente ou inválida",IF(O2485=0,"Duplicada: contada uma vez",IF(N(G2485)=0,"ERRO: tarefa fora do Plano Mestre",IF(P2485=0,"Tarefa retirada do plano: não conta","OK")))))</f>
        <v/>
      </c>
    </row>
    <row r="2486">
      <c r="A2486" s="29" t="n"/>
      <c r="B2486" s="25" t="n"/>
      <c r="C2486" s="49" t="n"/>
      <c r="D2486" s="29" t="n"/>
      <c r="E2486" s="23">
        <f>IF(OR(A2486="",B2486=""),"",A2486&amp;"|"&amp;B2486)</f>
        <v/>
      </c>
      <c r="F2486" s="30">
        <f>IF(OR(E2486="",NOT(ISNUMBER(C2486))),"",E2486&amp;"|"&amp;YEAR(C2486)&amp;"-"&amp;RIGHT("0"&amp;MONTH(C2486),2)&amp;"-"&amp;RIGHT("0"&amp;DAY(C2486),2))</f>
        <v/>
      </c>
      <c r="G2486" s="26">
        <f>IF(E2486="","",IFERROR(MATCH(E2486,pl_chave,0),0))</f>
        <v/>
      </c>
      <c r="H2486" s="23">
        <f>IF(G2486="","",IF(G2486=0,"Tarefa fora do plano",INDEX(pl_tag,G2486)))</f>
        <v/>
      </c>
      <c r="I2486" s="30">
        <f>IF(N(G2486)=0,"",INDEX(pl_atividade,G2486))</f>
        <v/>
      </c>
      <c r="J2486" s="50">
        <f>IF(N(G2486)=0,"",INDEX(pl_especialidade,G2486))</f>
        <v/>
      </c>
      <c r="K2486" s="28">
        <f>IF(N(G2486)=0,"",INDEX(pl_duracao,G2486))</f>
        <v/>
      </c>
      <c r="L2486" s="39">
        <f>IF(ISNUMBER(C2486),YEAR(C2486),"")</f>
        <v/>
      </c>
      <c r="M2486" s="39">
        <f>IF(ISNUMBER(C2486),MONTH(C2486),"")</f>
        <v/>
      </c>
      <c r="N2486" s="23">
        <f>IF(L2486="","",IF(NOT(ISNUMBER(crono_ano)),"Informe o ano",IF(L2486&lt;crono_ano,"Antes do ano",IF(L2486&gt;crono_ano,"Depois do ano","No ano"))))</f>
        <v/>
      </c>
      <c r="O2486" s="39">
        <f>IF(F2486="","",IF(COUNTIF(F$7:F2486,F2486)=1,1,0))</f>
        <v/>
      </c>
      <c r="P2486" s="39">
        <f>IF(A2486&amp;B2486&amp;C2486="","",IF(AND(O2486=1,N(G2486)&gt;0),IF(INDEX(pl_ativa,MAX(1,N(G2486)))="Sim",1,0),0))</f>
        <v/>
      </c>
      <c r="Q2486" s="39">
        <f>IF(F2486="","",COUNTIFS(ex_chave_oc,F2486,ex_cancelada,"&lt;&gt;Sim"))</f>
        <v/>
      </c>
      <c r="R2486" s="51">
        <f>IF(P2486="","",IF(AND(P2486=1,N(Q2486)&gt;0),1,0))</f>
        <v/>
      </c>
      <c r="S2486" s="30">
        <f>IF(P2486="","",IF(F2486="","ERRO: data prevista ausente ou inválida",IF(O2486=0,"Duplicada: contada uma vez",IF(N(G2486)=0,"ERRO: tarefa fora do Plano Mestre",IF(P2486=0,"Tarefa retirada do plano: não conta","OK")))))</f>
        <v/>
      </c>
    </row>
    <row r="2487">
      <c r="A2487" s="29" t="n"/>
      <c r="B2487" s="25" t="n"/>
      <c r="C2487" s="49" t="n"/>
      <c r="D2487" s="29" t="n"/>
      <c r="E2487" s="23">
        <f>IF(OR(A2487="",B2487=""),"",A2487&amp;"|"&amp;B2487)</f>
        <v/>
      </c>
      <c r="F2487" s="30">
        <f>IF(OR(E2487="",NOT(ISNUMBER(C2487))),"",E2487&amp;"|"&amp;YEAR(C2487)&amp;"-"&amp;RIGHT("0"&amp;MONTH(C2487),2)&amp;"-"&amp;RIGHT("0"&amp;DAY(C2487),2))</f>
        <v/>
      </c>
      <c r="G2487" s="26">
        <f>IF(E2487="","",IFERROR(MATCH(E2487,pl_chave,0),0))</f>
        <v/>
      </c>
      <c r="H2487" s="23">
        <f>IF(G2487="","",IF(G2487=0,"Tarefa fora do plano",INDEX(pl_tag,G2487)))</f>
        <v/>
      </c>
      <c r="I2487" s="30">
        <f>IF(N(G2487)=0,"",INDEX(pl_atividade,G2487))</f>
        <v/>
      </c>
      <c r="J2487" s="50">
        <f>IF(N(G2487)=0,"",INDEX(pl_especialidade,G2487))</f>
        <v/>
      </c>
      <c r="K2487" s="28">
        <f>IF(N(G2487)=0,"",INDEX(pl_duracao,G2487))</f>
        <v/>
      </c>
      <c r="L2487" s="39">
        <f>IF(ISNUMBER(C2487),YEAR(C2487),"")</f>
        <v/>
      </c>
      <c r="M2487" s="39">
        <f>IF(ISNUMBER(C2487),MONTH(C2487),"")</f>
        <v/>
      </c>
      <c r="N2487" s="23">
        <f>IF(L2487="","",IF(NOT(ISNUMBER(crono_ano)),"Informe o ano",IF(L2487&lt;crono_ano,"Antes do ano",IF(L2487&gt;crono_ano,"Depois do ano","No ano"))))</f>
        <v/>
      </c>
      <c r="O2487" s="39">
        <f>IF(F2487="","",IF(COUNTIF(F$7:F2487,F2487)=1,1,0))</f>
        <v/>
      </c>
      <c r="P2487" s="39">
        <f>IF(A2487&amp;B2487&amp;C2487="","",IF(AND(O2487=1,N(G2487)&gt;0),IF(INDEX(pl_ativa,MAX(1,N(G2487)))="Sim",1,0),0))</f>
        <v/>
      </c>
      <c r="Q2487" s="39">
        <f>IF(F2487="","",COUNTIFS(ex_chave_oc,F2487,ex_cancelada,"&lt;&gt;Sim"))</f>
        <v/>
      </c>
      <c r="R2487" s="51">
        <f>IF(P2487="","",IF(AND(P2487=1,N(Q2487)&gt;0),1,0))</f>
        <v/>
      </c>
      <c r="S2487" s="30">
        <f>IF(P2487="","",IF(F2487="","ERRO: data prevista ausente ou inválida",IF(O2487=0,"Duplicada: contada uma vez",IF(N(G2487)=0,"ERRO: tarefa fora do Plano Mestre",IF(P2487=0,"Tarefa retirada do plano: não conta","OK")))))</f>
        <v/>
      </c>
    </row>
    <row r="2488">
      <c r="A2488" s="29" t="n"/>
      <c r="B2488" s="25" t="n"/>
      <c r="C2488" s="49" t="n"/>
      <c r="D2488" s="29" t="n"/>
      <c r="E2488" s="23">
        <f>IF(OR(A2488="",B2488=""),"",A2488&amp;"|"&amp;B2488)</f>
        <v/>
      </c>
      <c r="F2488" s="30">
        <f>IF(OR(E2488="",NOT(ISNUMBER(C2488))),"",E2488&amp;"|"&amp;YEAR(C2488)&amp;"-"&amp;RIGHT("0"&amp;MONTH(C2488),2)&amp;"-"&amp;RIGHT("0"&amp;DAY(C2488),2))</f>
        <v/>
      </c>
      <c r="G2488" s="26">
        <f>IF(E2488="","",IFERROR(MATCH(E2488,pl_chave,0),0))</f>
        <v/>
      </c>
      <c r="H2488" s="23">
        <f>IF(G2488="","",IF(G2488=0,"Tarefa fora do plano",INDEX(pl_tag,G2488)))</f>
        <v/>
      </c>
      <c r="I2488" s="30">
        <f>IF(N(G2488)=0,"",INDEX(pl_atividade,G2488))</f>
        <v/>
      </c>
      <c r="J2488" s="50">
        <f>IF(N(G2488)=0,"",INDEX(pl_especialidade,G2488))</f>
        <v/>
      </c>
      <c r="K2488" s="28">
        <f>IF(N(G2488)=0,"",INDEX(pl_duracao,G2488))</f>
        <v/>
      </c>
      <c r="L2488" s="39">
        <f>IF(ISNUMBER(C2488),YEAR(C2488),"")</f>
        <v/>
      </c>
      <c r="M2488" s="39">
        <f>IF(ISNUMBER(C2488),MONTH(C2488),"")</f>
        <v/>
      </c>
      <c r="N2488" s="23">
        <f>IF(L2488="","",IF(NOT(ISNUMBER(crono_ano)),"Informe o ano",IF(L2488&lt;crono_ano,"Antes do ano",IF(L2488&gt;crono_ano,"Depois do ano","No ano"))))</f>
        <v/>
      </c>
      <c r="O2488" s="39">
        <f>IF(F2488="","",IF(COUNTIF(F$7:F2488,F2488)=1,1,0))</f>
        <v/>
      </c>
      <c r="P2488" s="39">
        <f>IF(A2488&amp;B2488&amp;C2488="","",IF(AND(O2488=1,N(G2488)&gt;0),IF(INDEX(pl_ativa,MAX(1,N(G2488)))="Sim",1,0),0))</f>
        <v/>
      </c>
      <c r="Q2488" s="39">
        <f>IF(F2488="","",COUNTIFS(ex_chave_oc,F2488,ex_cancelada,"&lt;&gt;Sim"))</f>
        <v/>
      </c>
      <c r="R2488" s="51">
        <f>IF(P2488="","",IF(AND(P2488=1,N(Q2488)&gt;0),1,0))</f>
        <v/>
      </c>
      <c r="S2488" s="30">
        <f>IF(P2488="","",IF(F2488="","ERRO: data prevista ausente ou inválida",IF(O2488=0,"Duplicada: contada uma vez",IF(N(G2488)=0,"ERRO: tarefa fora do Plano Mestre",IF(P2488=0,"Tarefa retirada do plano: não conta","OK")))))</f>
        <v/>
      </c>
    </row>
    <row r="2489">
      <c r="A2489" s="29" t="n"/>
      <c r="B2489" s="25" t="n"/>
      <c r="C2489" s="49" t="n"/>
      <c r="D2489" s="29" t="n"/>
      <c r="E2489" s="23">
        <f>IF(OR(A2489="",B2489=""),"",A2489&amp;"|"&amp;B2489)</f>
        <v/>
      </c>
      <c r="F2489" s="30">
        <f>IF(OR(E2489="",NOT(ISNUMBER(C2489))),"",E2489&amp;"|"&amp;YEAR(C2489)&amp;"-"&amp;RIGHT("0"&amp;MONTH(C2489),2)&amp;"-"&amp;RIGHT("0"&amp;DAY(C2489),2))</f>
        <v/>
      </c>
      <c r="G2489" s="26">
        <f>IF(E2489="","",IFERROR(MATCH(E2489,pl_chave,0),0))</f>
        <v/>
      </c>
      <c r="H2489" s="23">
        <f>IF(G2489="","",IF(G2489=0,"Tarefa fora do plano",INDEX(pl_tag,G2489)))</f>
        <v/>
      </c>
      <c r="I2489" s="30">
        <f>IF(N(G2489)=0,"",INDEX(pl_atividade,G2489))</f>
        <v/>
      </c>
      <c r="J2489" s="50">
        <f>IF(N(G2489)=0,"",INDEX(pl_especialidade,G2489))</f>
        <v/>
      </c>
      <c r="K2489" s="28">
        <f>IF(N(G2489)=0,"",INDEX(pl_duracao,G2489))</f>
        <v/>
      </c>
      <c r="L2489" s="39">
        <f>IF(ISNUMBER(C2489),YEAR(C2489),"")</f>
        <v/>
      </c>
      <c r="M2489" s="39">
        <f>IF(ISNUMBER(C2489),MONTH(C2489),"")</f>
        <v/>
      </c>
      <c r="N2489" s="23">
        <f>IF(L2489="","",IF(NOT(ISNUMBER(crono_ano)),"Informe o ano",IF(L2489&lt;crono_ano,"Antes do ano",IF(L2489&gt;crono_ano,"Depois do ano","No ano"))))</f>
        <v/>
      </c>
      <c r="O2489" s="39">
        <f>IF(F2489="","",IF(COUNTIF(F$7:F2489,F2489)=1,1,0))</f>
        <v/>
      </c>
      <c r="P2489" s="39">
        <f>IF(A2489&amp;B2489&amp;C2489="","",IF(AND(O2489=1,N(G2489)&gt;0),IF(INDEX(pl_ativa,MAX(1,N(G2489)))="Sim",1,0),0))</f>
        <v/>
      </c>
      <c r="Q2489" s="39">
        <f>IF(F2489="","",COUNTIFS(ex_chave_oc,F2489,ex_cancelada,"&lt;&gt;Sim"))</f>
        <v/>
      </c>
      <c r="R2489" s="51">
        <f>IF(P2489="","",IF(AND(P2489=1,N(Q2489)&gt;0),1,0))</f>
        <v/>
      </c>
      <c r="S2489" s="30">
        <f>IF(P2489="","",IF(F2489="","ERRO: data prevista ausente ou inválida",IF(O2489=0,"Duplicada: contada uma vez",IF(N(G2489)=0,"ERRO: tarefa fora do Plano Mestre",IF(P2489=0,"Tarefa retirada do plano: não conta","OK")))))</f>
        <v/>
      </c>
    </row>
    <row r="2490">
      <c r="A2490" s="29" t="n"/>
      <c r="B2490" s="25" t="n"/>
      <c r="C2490" s="49" t="n"/>
      <c r="D2490" s="29" t="n"/>
      <c r="E2490" s="23">
        <f>IF(OR(A2490="",B2490=""),"",A2490&amp;"|"&amp;B2490)</f>
        <v/>
      </c>
      <c r="F2490" s="30">
        <f>IF(OR(E2490="",NOT(ISNUMBER(C2490))),"",E2490&amp;"|"&amp;YEAR(C2490)&amp;"-"&amp;RIGHT("0"&amp;MONTH(C2490),2)&amp;"-"&amp;RIGHT("0"&amp;DAY(C2490),2))</f>
        <v/>
      </c>
      <c r="G2490" s="26">
        <f>IF(E2490="","",IFERROR(MATCH(E2490,pl_chave,0),0))</f>
        <v/>
      </c>
      <c r="H2490" s="23">
        <f>IF(G2490="","",IF(G2490=0,"Tarefa fora do plano",INDEX(pl_tag,G2490)))</f>
        <v/>
      </c>
      <c r="I2490" s="30">
        <f>IF(N(G2490)=0,"",INDEX(pl_atividade,G2490))</f>
        <v/>
      </c>
      <c r="J2490" s="50">
        <f>IF(N(G2490)=0,"",INDEX(pl_especialidade,G2490))</f>
        <v/>
      </c>
      <c r="K2490" s="28">
        <f>IF(N(G2490)=0,"",INDEX(pl_duracao,G2490))</f>
        <v/>
      </c>
      <c r="L2490" s="39">
        <f>IF(ISNUMBER(C2490),YEAR(C2490),"")</f>
        <v/>
      </c>
      <c r="M2490" s="39">
        <f>IF(ISNUMBER(C2490),MONTH(C2490),"")</f>
        <v/>
      </c>
      <c r="N2490" s="23">
        <f>IF(L2490="","",IF(NOT(ISNUMBER(crono_ano)),"Informe o ano",IF(L2490&lt;crono_ano,"Antes do ano",IF(L2490&gt;crono_ano,"Depois do ano","No ano"))))</f>
        <v/>
      </c>
      <c r="O2490" s="39">
        <f>IF(F2490="","",IF(COUNTIF(F$7:F2490,F2490)=1,1,0))</f>
        <v/>
      </c>
      <c r="P2490" s="39">
        <f>IF(A2490&amp;B2490&amp;C2490="","",IF(AND(O2490=1,N(G2490)&gt;0),IF(INDEX(pl_ativa,MAX(1,N(G2490)))="Sim",1,0),0))</f>
        <v/>
      </c>
      <c r="Q2490" s="39">
        <f>IF(F2490="","",COUNTIFS(ex_chave_oc,F2490,ex_cancelada,"&lt;&gt;Sim"))</f>
        <v/>
      </c>
      <c r="R2490" s="51">
        <f>IF(P2490="","",IF(AND(P2490=1,N(Q2490)&gt;0),1,0))</f>
        <v/>
      </c>
      <c r="S2490" s="30">
        <f>IF(P2490="","",IF(F2490="","ERRO: data prevista ausente ou inválida",IF(O2490=0,"Duplicada: contada uma vez",IF(N(G2490)=0,"ERRO: tarefa fora do Plano Mestre",IF(P2490=0,"Tarefa retirada do plano: não conta","OK")))))</f>
        <v/>
      </c>
    </row>
    <row r="2491">
      <c r="A2491" s="29" t="n"/>
      <c r="B2491" s="25" t="n"/>
      <c r="C2491" s="49" t="n"/>
      <c r="D2491" s="29" t="n"/>
      <c r="E2491" s="23">
        <f>IF(OR(A2491="",B2491=""),"",A2491&amp;"|"&amp;B2491)</f>
        <v/>
      </c>
      <c r="F2491" s="30">
        <f>IF(OR(E2491="",NOT(ISNUMBER(C2491))),"",E2491&amp;"|"&amp;YEAR(C2491)&amp;"-"&amp;RIGHT("0"&amp;MONTH(C2491),2)&amp;"-"&amp;RIGHT("0"&amp;DAY(C2491),2))</f>
        <v/>
      </c>
      <c r="G2491" s="26">
        <f>IF(E2491="","",IFERROR(MATCH(E2491,pl_chave,0),0))</f>
        <v/>
      </c>
      <c r="H2491" s="23">
        <f>IF(G2491="","",IF(G2491=0,"Tarefa fora do plano",INDEX(pl_tag,G2491)))</f>
        <v/>
      </c>
      <c r="I2491" s="30">
        <f>IF(N(G2491)=0,"",INDEX(pl_atividade,G2491))</f>
        <v/>
      </c>
      <c r="J2491" s="50">
        <f>IF(N(G2491)=0,"",INDEX(pl_especialidade,G2491))</f>
        <v/>
      </c>
      <c r="K2491" s="28">
        <f>IF(N(G2491)=0,"",INDEX(pl_duracao,G2491))</f>
        <v/>
      </c>
      <c r="L2491" s="39">
        <f>IF(ISNUMBER(C2491),YEAR(C2491),"")</f>
        <v/>
      </c>
      <c r="M2491" s="39">
        <f>IF(ISNUMBER(C2491),MONTH(C2491),"")</f>
        <v/>
      </c>
      <c r="N2491" s="23">
        <f>IF(L2491="","",IF(NOT(ISNUMBER(crono_ano)),"Informe o ano",IF(L2491&lt;crono_ano,"Antes do ano",IF(L2491&gt;crono_ano,"Depois do ano","No ano"))))</f>
        <v/>
      </c>
      <c r="O2491" s="39">
        <f>IF(F2491="","",IF(COUNTIF(F$7:F2491,F2491)=1,1,0))</f>
        <v/>
      </c>
      <c r="P2491" s="39">
        <f>IF(A2491&amp;B2491&amp;C2491="","",IF(AND(O2491=1,N(G2491)&gt;0),IF(INDEX(pl_ativa,MAX(1,N(G2491)))="Sim",1,0),0))</f>
        <v/>
      </c>
      <c r="Q2491" s="39">
        <f>IF(F2491="","",COUNTIFS(ex_chave_oc,F2491,ex_cancelada,"&lt;&gt;Sim"))</f>
        <v/>
      </c>
      <c r="R2491" s="51">
        <f>IF(P2491="","",IF(AND(P2491=1,N(Q2491)&gt;0),1,0))</f>
        <v/>
      </c>
      <c r="S2491" s="30">
        <f>IF(P2491="","",IF(F2491="","ERRO: data prevista ausente ou inválida",IF(O2491=0,"Duplicada: contada uma vez",IF(N(G2491)=0,"ERRO: tarefa fora do Plano Mestre",IF(P2491=0,"Tarefa retirada do plano: não conta","OK")))))</f>
        <v/>
      </c>
    </row>
    <row r="2492">
      <c r="A2492" s="29" t="n"/>
      <c r="B2492" s="25" t="n"/>
      <c r="C2492" s="49" t="n"/>
      <c r="D2492" s="29" t="n"/>
      <c r="E2492" s="23">
        <f>IF(OR(A2492="",B2492=""),"",A2492&amp;"|"&amp;B2492)</f>
        <v/>
      </c>
      <c r="F2492" s="30">
        <f>IF(OR(E2492="",NOT(ISNUMBER(C2492))),"",E2492&amp;"|"&amp;YEAR(C2492)&amp;"-"&amp;RIGHT("0"&amp;MONTH(C2492),2)&amp;"-"&amp;RIGHT("0"&amp;DAY(C2492),2))</f>
        <v/>
      </c>
      <c r="G2492" s="26">
        <f>IF(E2492="","",IFERROR(MATCH(E2492,pl_chave,0),0))</f>
        <v/>
      </c>
      <c r="H2492" s="23">
        <f>IF(G2492="","",IF(G2492=0,"Tarefa fora do plano",INDEX(pl_tag,G2492)))</f>
        <v/>
      </c>
      <c r="I2492" s="30">
        <f>IF(N(G2492)=0,"",INDEX(pl_atividade,G2492))</f>
        <v/>
      </c>
      <c r="J2492" s="50">
        <f>IF(N(G2492)=0,"",INDEX(pl_especialidade,G2492))</f>
        <v/>
      </c>
      <c r="K2492" s="28">
        <f>IF(N(G2492)=0,"",INDEX(pl_duracao,G2492))</f>
        <v/>
      </c>
      <c r="L2492" s="39">
        <f>IF(ISNUMBER(C2492),YEAR(C2492),"")</f>
        <v/>
      </c>
      <c r="M2492" s="39">
        <f>IF(ISNUMBER(C2492),MONTH(C2492),"")</f>
        <v/>
      </c>
      <c r="N2492" s="23">
        <f>IF(L2492="","",IF(NOT(ISNUMBER(crono_ano)),"Informe o ano",IF(L2492&lt;crono_ano,"Antes do ano",IF(L2492&gt;crono_ano,"Depois do ano","No ano"))))</f>
        <v/>
      </c>
      <c r="O2492" s="39">
        <f>IF(F2492="","",IF(COUNTIF(F$7:F2492,F2492)=1,1,0))</f>
        <v/>
      </c>
      <c r="P2492" s="39">
        <f>IF(A2492&amp;B2492&amp;C2492="","",IF(AND(O2492=1,N(G2492)&gt;0),IF(INDEX(pl_ativa,MAX(1,N(G2492)))="Sim",1,0),0))</f>
        <v/>
      </c>
      <c r="Q2492" s="39">
        <f>IF(F2492="","",COUNTIFS(ex_chave_oc,F2492,ex_cancelada,"&lt;&gt;Sim"))</f>
        <v/>
      </c>
      <c r="R2492" s="51">
        <f>IF(P2492="","",IF(AND(P2492=1,N(Q2492)&gt;0),1,0))</f>
        <v/>
      </c>
      <c r="S2492" s="30">
        <f>IF(P2492="","",IF(F2492="","ERRO: data prevista ausente ou inválida",IF(O2492=0,"Duplicada: contada uma vez",IF(N(G2492)=0,"ERRO: tarefa fora do Plano Mestre",IF(P2492=0,"Tarefa retirada do plano: não conta","OK")))))</f>
        <v/>
      </c>
    </row>
    <row r="2493">
      <c r="A2493" s="29" t="n"/>
      <c r="B2493" s="25" t="n"/>
      <c r="C2493" s="49" t="n"/>
      <c r="D2493" s="29" t="n"/>
      <c r="E2493" s="23">
        <f>IF(OR(A2493="",B2493=""),"",A2493&amp;"|"&amp;B2493)</f>
        <v/>
      </c>
      <c r="F2493" s="30">
        <f>IF(OR(E2493="",NOT(ISNUMBER(C2493))),"",E2493&amp;"|"&amp;YEAR(C2493)&amp;"-"&amp;RIGHT("0"&amp;MONTH(C2493),2)&amp;"-"&amp;RIGHT("0"&amp;DAY(C2493),2))</f>
        <v/>
      </c>
      <c r="G2493" s="26">
        <f>IF(E2493="","",IFERROR(MATCH(E2493,pl_chave,0),0))</f>
        <v/>
      </c>
      <c r="H2493" s="23">
        <f>IF(G2493="","",IF(G2493=0,"Tarefa fora do plano",INDEX(pl_tag,G2493)))</f>
        <v/>
      </c>
      <c r="I2493" s="30">
        <f>IF(N(G2493)=0,"",INDEX(pl_atividade,G2493))</f>
        <v/>
      </c>
      <c r="J2493" s="50">
        <f>IF(N(G2493)=0,"",INDEX(pl_especialidade,G2493))</f>
        <v/>
      </c>
      <c r="K2493" s="28">
        <f>IF(N(G2493)=0,"",INDEX(pl_duracao,G2493))</f>
        <v/>
      </c>
      <c r="L2493" s="39">
        <f>IF(ISNUMBER(C2493),YEAR(C2493),"")</f>
        <v/>
      </c>
      <c r="M2493" s="39">
        <f>IF(ISNUMBER(C2493),MONTH(C2493),"")</f>
        <v/>
      </c>
      <c r="N2493" s="23">
        <f>IF(L2493="","",IF(NOT(ISNUMBER(crono_ano)),"Informe o ano",IF(L2493&lt;crono_ano,"Antes do ano",IF(L2493&gt;crono_ano,"Depois do ano","No ano"))))</f>
        <v/>
      </c>
      <c r="O2493" s="39">
        <f>IF(F2493="","",IF(COUNTIF(F$7:F2493,F2493)=1,1,0))</f>
        <v/>
      </c>
      <c r="P2493" s="39">
        <f>IF(A2493&amp;B2493&amp;C2493="","",IF(AND(O2493=1,N(G2493)&gt;0),IF(INDEX(pl_ativa,MAX(1,N(G2493)))="Sim",1,0),0))</f>
        <v/>
      </c>
      <c r="Q2493" s="39">
        <f>IF(F2493="","",COUNTIFS(ex_chave_oc,F2493,ex_cancelada,"&lt;&gt;Sim"))</f>
        <v/>
      </c>
      <c r="R2493" s="51">
        <f>IF(P2493="","",IF(AND(P2493=1,N(Q2493)&gt;0),1,0))</f>
        <v/>
      </c>
      <c r="S2493" s="30">
        <f>IF(P2493="","",IF(F2493="","ERRO: data prevista ausente ou inválida",IF(O2493=0,"Duplicada: contada uma vez",IF(N(G2493)=0,"ERRO: tarefa fora do Plano Mestre",IF(P2493=0,"Tarefa retirada do plano: não conta","OK")))))</f>
        <v/>
      </c>
    </row>
    <row r="2494">
      <c r="A2494" s="29" t="n"/>
      <c r="B2494" s="25" t="n"/>
      <c r="C2494" s="49" t="n"/>
      <c r="D2494" s="29" t="n"/>
      <c r="E2494" s="23">
        <f>IF(OR(A2494="",B2494=""),"",A2494&amp;"|"&amp;B2494)</f>
        <v/>
      </c>
      <c r="F2494" s="30">
        <f>IF(OR(E2494="",NOT(ISNUMBER(C2494))),"",E2494&amp;"|"&amp;YEAR(C2494)&amp;"-"&amp;RIGHT("0"&amp;MONTH(C2494),2)&amp;"-"&amp;RIGHT("0"&amp;DAY(C2494),2))</f>
        <v/>
      </c>
      <c r="G2494" s="26">
        <f>IF(E2494="","",IFERROR(MATCH(E2494,pl_chave,0),0))</f>
        <v/>
      </c>
      <c r="H2494" s="23">
        <f>IF(G2494="","",IF(G2494=0,"Tarefa fora do plano",INDEX(pl_tag,G2494)))</f>
        <v/>
      </c>
      <c r="I2494" s="30">
        <f>IF(N(G2494)=0,"",INDEX(pl_atividade,G2494))</f>
        <v/>
      </c>
      <c r="J2494" s="50">
        <f>IF(N(G2494)=0,"",INDEX(pl_especialidade,G2494))</f>
        <v/>
      </c>
      <c r="K2494" s="28">
        <f>IF(N(G2494)=0,"",INDEX(pl_duracao,G2494))</f>
        <v/>
      </c>
      <c r="L2494" s="39">
        <f>IF(ISNUMBER(C2494),YEAR(C2494),"")</f>
        <v/>
      </c>
      <c r="M2494" s="39">
        <f>IF(ISNUMBER(C2494),MONTH(C2494),"")</f>
        <v/>
      </c>
      <c r="N2494" s="23">
        <f>IF(L2494="","",IF(NOT(ISNUMBER(crono_ano)),"Informe o ano",IF(L2494&lt;crono_ano,"Antes do ano",IF(L2494&gt;crono_ano,"Depois do ano","No ano"))))</f>
        <v/>
      </c>
      <c r="O2494" s="39">
        <f>IF(F2494="","",IF(COUNTIF(F$7:F2494,F2494)=1,1,0))</f>
        <v/>
      </c>
      <c r="P2494" s="39">
        <f>IF(A2494&amp;B2494&amp;C2494="","",IF(AND(O2494=1,N(G2494)&gt;0),IF(INDEX(pl_ativa,MAX(1,N(G2494)))="Sim",1,0),0))</f>
        <v/>
      </c>
      <c r="Q2494" s="39">
        <f>IF(F2494="","",COUNTIFS(ex_chave_oc,F2494,ex_cancelada,"&lt;&gt;Sim"))</f>
        <v/>
      </c>
      <c r="R2494" s="51">
        <f>IF(P2494="","",IF(AND(P2494=1,N(Q2494)&gt;0),1,0))</f>
        <v/>
      </c>
      <c r="S2494" s="30">
        <f>IF(P2494="","",IF(F2494="","ERRO: data prevista ausente ou inválida",IF(O2494=0,"Duplicada: contada uma vez",IF(N(G2494)=0,"ERRO: tarefa fora do Plano Mestre",IF(P2494=0,"Tarefa retirada do plano: não conta","OK")))))</f>
        <v/>
      </c>
    </row>
    <row r="2495">
      <c r="A2495" s="29" t="n"/>
      <c r="B2495" s="25" t="n"/>
      <c r="C2495" s="49" t="n"/>
      <c r="D2495" s="29" t="n"/>
      <c r="E2495" s="23">
        <f>IF(OR(A2495="",B2495=""),"",A2495&amp;"|"&amp;B2495)</f>
        <v/>
      </c>
      <c r="F2495" s="30">
        <f>IF(OR(E2495="",NOT(ISNUMBER(C2495))),"",E2495&amp;"|"&amp;YEAR(C2495)&amp;"-"&amp;RIGHT("0"&amp;MONTH(C2495),2)&amp;"-"&amp;RIGHT("0"&amp;DAY(C2495),2))</f>
        <v/>
      </c>
      <c r="G2495" s="26">
        <f>IF(E2495="","",IFERROR(MATCH(E2495,pl_chave,0),0))</f>
        <v/>
      </c>
      <c r="H2495" s="23">
        <f>IF(G2495="","",IF(G2495=0,"Tarefa fora do plano",INDEX(pl_tag,G2495)))</f>
        <v/>
      </c>
      <c r="I2495" s="30">
        <f>IF(N(G2495)=0,"",INDEX(pl_atividade,G2495))</f>
        <v/>
      </c>
      <c r="J2495" s="50">
        <f>IF(N(G2495)=0,"",INDEX(pl_especialidade,G2495))</f>
        <v/>
      </c>
      <c r="K2495" s="28">
        <f>IF(N(G2495)=0,"",INDEX(pl_duracao,G2495))</f>
        <v/>
      </c>
      <c r="L2495" s="39">
        <f>IF(ISNUMBER(C2495),YEAR(C2495),"")</f>
        <v/>
      </c>
      <c r="M2495" s="39">
        <f>IF(ISNUMBER(C2495),MONTH(C2495),"")</f>
        <v/>
      </c>
      <c r="N2495" s="23">
        <f>IF(L2495="","",IF(NOT(ISNUMBER(crono_ano)),"Informe o ano",IF(L2495&lt;crono_ano,"Antes do ano",IF(L2495&gt;crono_ano,"Depois do ano","No ano"))))</f>
        <v/>
      </c>
      <c r="O2495" s="39">
        <f>IF(F2495="","",IF(COUNTIF(F$7:F2495,F2495)=1,1,0))</f>
        <v/>
      </c>
      <c r="P2495" s="39">
        <f>IF(A2495&amp;B2495&amp;C2495="","",IF(AND(O2495=1,N(G2495)&gt;0),IF(INDEX(pl_ativa,MAX(1,N(G2495)))="Sim",1,0),0))</f>
        <v/>
      </c>
      <c r="Q2495" s="39">
        <f>IF(F2495="","",COUNTIFS(ex_chave_oc,F2495,ex_cancelada,"&lt;&gt;Sim"))</f>
        <v/>
      </c>
      <c r="R2495" s="51">
        <f>IF(P2495="","",IF(AND(P2495=1,N(Q2495)&gt;0),1,0))</f>
        <v/>
      </c>
      <c r="S2495" s="30">
        <f>IF(P2495="","",IF(F2495="","ERRO: data prevista ausente ou inválida",IF(O2495=0,"Duplicada: contada uma vez",IF(N(G2495)=0,"ERRO: tarefa fora do Plano Mestre",IF(P2495=0,"Tarefa retirada do plano: não conta","OK")))))</f>
        <v/>
      </c>
    </row>
    <row r="2496">
      <c r="A2496" s="29" t="n"/>
      <c r="B2496" s="25" t="n"/>
      <c r="C2496" s="49" t="n"/>
      <c r="D2496" s="29" t="n"/>
      <c r="E2496" s="23">
        <f>IF(OR(A2496="",B2496=""),"",A2496&amp;"|"&amp;B2496)</f>
        <v/>
      </c>
      <c r="F2496" s="30">
        <f>IF(OR(E2496="",NOT(ISNUMBER(C2496))),"",E2496&amp;"|"&amp;YEAR(C2496)&amp;"-"&amp;RIGHT("0"&amp;MONTH(C2496),2)&amp;"-"&amp;RIGHT("0"&amp;DAY(C2496),2))</f>
        <v/>
      </c>
      <c r="G2496" s="26">
        <f>IF(E2496="","",IFERROR(MATCH(E2496,pl_chave,0),0))</f>
        <v/>
      </c>
      <c r="H2496" s="23">
        <f>IF(G2496="","",IF(G2496=0,"Tarefa fora do plano",INDEX(pl_tag,G2496)))</f>
        <v/>
      </c>
      <c r="I2496" s="30">
        <f>IF(N(G2496)=0,"",INDEX(pl_atividade,G2496))</f>
        <v/>
      </c>
      <c r="J2496" s="50">
        <f>IF(N(G2496)=0,"",INDEX(pl_especialidade,G2496))</f>
        <v/>
      </c>
      <c r="K2496" s="28">
        <f>IF(N(G2496)=0,"",INDEX(pl_duracao,G2496))</f>
        <v/>
      </c>
      <c r="L2496" s="39">
        <f>IF(ISNUMBER(C2496),YEAR(C2496),"")</f>
        <v/>
      </c>
      <c r="M2496" s="39">
        <f>IF(ISNUMBER(C2496),MONTH(C2496),"")</f>
        <v/>
      </c>
      <c r="N2496" s="23">
        <f>IF(L2496="","",IF(NOT(ISNUMBER(crono_ano)),"Informe o ano",IF(L2496&lt;crono_ano,"Antes do ano",IF(L2496&gt;crono_ano,"Depois do ano","No ano"))))</f>
        <v/>
      </c>
      <c r="O2496" s="39">
        <f>IF(F2496="","",IF(COUNTIF(F$7:F2496,F2496)=1,1,0))</f>
        <v/>
      </c>
      <c r="P2496" s="39">
        <f>IF(A2496&amp;B2496&amp;C2496="","",IF(AND(O2496=1,N(G2496)&gt;0),IF(INDEX(pl_ativa,MAX(1,N(G2496)))="Sim",1,0),0))</f>
        <v/>
      </c>
      <c r="Q2496" s="39">
        <f>IF(F2496="","",COUNTIFS(ex_chave_oc,F2496,ex_cancelada,"&lt;&gt;Sim"))</f>
        <v/>
      </c>
      <c r="R2496" s="51">
        <f>IF(P2496="","",IF(AND(P2496=1,N(Q2496)&gt;0),1,0))</f>
        <v/>
      </c>
      <c r="S2496" s="30">
        <f>IF(P2496="","",IF(F2496="","ERRO: data prevista ausente ou inválida",IF(O2496=0,"Duplicada: contada uma vez",IF(N(G2496)=0,"ERRO: tarefa fora do Plano Mestre",IF(P2496=0,"Tarefa retirada do plano: não conta","OK")))))</f>
        <v/>
      </c>
    </row>
    <row r="2497">
      <c r="A2497" s="29" t="n"/>
      <c r="B2497" s="25" t="n"/>
      <c r="C2497" s="49" t="n"/>
      <c r="D2497" s="29" t="n"/>
      <c r="E2497" s="23">
        <f>IF(OR(A2497="",B2497=""),"",A2497&amp;"|"&amp;B2497)</f>
        <v/>
      </c>
      <c r="F2497" s="30">
        <f>IF(OR(E2497="",NOT(ISNUMBER(C2497))),"",E2497&amp;"|"&amp;YEAR(C2497)&amp;"-"&amp;RIGHT("0"&amp;MONTH(C2497),2)&amp;"-"&amp;RIGHT("0"&amp;DAY(C2497),2))</f>
        <v/>
      </c>
      <c r="G2497" s="26">
        <f>IF(E2497="","",IFERROR(MATCH(E2497,pl_chave,0),0))</f>
        <v/>
      </c>
      <c r="H2497" s="23">
        <f>IF(G2497="","",IF(G2497=0,"Tarefa fora do plano",INDEX(pl_tag,G2497)))</f>
        <v/>
      </c>
      <c r="I2497" s="30">
        <f>IF(N(G2497)=0,"",INDEX(pl_atividade,G2497))</f>
        <v/>
      </c>
      <c r="J2497" s="50">
        <f>IF(N(G2497)=0,"",INDEX(pl_especialidade,G2497))</f>
        <v/>
      </c>
      <c r="K2497" s="28">
        <f>IF(N(G2497)=0,"",INDEX(pl_duracao,G2497))</f>
        <v/>
      </c>
      <c r="L2497" s="39">
        <f>IF(ISNUMBER(C2497),YEAR(C2497),"")</f>
        <v/>
      </c>
      <c r="M2497" s="39">
        <f>IF(ISNUMBER(C2497),MONTH(C2497),"")</f>
        <v/>
      </c>
      <c r="N2497" s="23">
        <f>IF(L2497="","",IF(NOT(ISNUMBER(crono_ano)),"Informe o ano",IF(L2497&lt;crono_ano,"Antes do ano",IF(L2497&gt;crono_ano,"Depois do ano","No ano"))))</f>
        <v/>
      </c>
      <c r="O2497" s="39">
        <f>IF(F2497="","",IF(COUNTIF(F$7:F2497,F2497)=1,1,0))</f>
        <v/>
      </c>
      <c r="P2497" s="39">
        <f>IF(A2497&amp;B2497&amp;C2497="","",IF(AND(O2497=1,N(G2497)&gt;0),IF(INDEX(pl_ativa,MAX(1,N(G2497)))="Sim",1,0),0))</f>
        <v/>
      </c>
      <c r="Q2497" s="39">
        <f>IF(F2497="","",COUNTIFS(ex_chave_oc,F2497,ex_cancelada,"&lt;&gt;Sim"))</f>
        <v/>
      </c>
      <c r="R2497" s="51">
        <f>IF(P2497="","",IF(AND(P2497=1,N(Q2497)&gt;0),1,0))</f>
        <v/>
      </c>
      <c r="S2497" s="30">
        <f>IF(P2497="","",IF(F2497="","ERRO: data prevista ausente ou inválida",IF(O2497=0,"Duplicada: contada uma vez",IF(N(G2497)=0,"ERRO: tarefa fora do Plano Mestre",IF(P2497=0,"Tarefa retirada do plano: não conta","OK")))))</f>
        <v/>
      </c>
    </row>
    <row r="2498">
      <c r="A2498" s="29" t="n"/>
      <c r="B2498" s="25" t="n"/>
      <c r="C2498" s="49" t="n"/>
      <c r="D2498" s="29" t="n"/>
      <c r="E2498" s="23">
        <f>IF(OR(A2498="",B2498=""),"",A2498&amp;"|"&amp;B2498)</f>
        <v/>
      </c>
      <c r="F2498" s="30">
        <f>IF(OR(E2498="",NOT(ISNUMBER(C2498))),"",E2498&amp;"|"&amp;YEAR(C2498)&amp;"-"&amp;RIGHT("0"&amp;MONTH(C2498),2)&amp;"-"&amp;RIGHT("0"&amp;DAY(C2498),2))</f>
        <v/>
      </c>
      <c r="G2498" s="26">
        <f>IF(E2498="","",IFERROR(MATCH(E2498,pl_chave,0),0))</f>
        <v/>
      </c>
      <c r="H2498" s="23">
        <f>IF(G2498="","",IF(G2498=0,"Tarefa fora do plano",INDEX(pl_tag,G2498)))</f>
        <v/>
      </c>
      <c r="I2498" s="30">
        <f>IF(N(G2498)=0,"",INDEX(pl_atividade,G2498))</f>
        <v/>
      </c>
      <c r="J2498" s="50">
        <f>IF(N(G2498)=0,"",INDEX(pl_especialidade,G2498))</f>
        <v/>
      </c>
      <c r="K2498" s="28">
        <f>IF(N(G2498)=0,"",INDEX(pl_duracao,G2498))</f>
        <v/>
      </c>
      <c r="L2498" s="39">
        <f>IF(ISNUMBER(C2498),YEAR(C2498),"")</f>
        <v/>
      </c>
      <c r="M2498" s="39">
        <f>IF(ISNUMBER(C2498),MONTH(C2498),"")</f>
        <v/>
      </c>
      <c r="N2498" s="23">
        <f>IF(L2498="","",IF(NOT(ISNUMBER(crono_ano)),"Informe o ano",IF(L2498&lt;crono_ano,"Antes do ano",IF(L2498&gt;crono_ano,"Depois do ano","No ano"))))</f>
        <v/>
      </c>
      <c r="O2498" s="39">
        <f>IF(F2498="","",IF(COUNTIF(F$7:F2498,F2498)=1,1,0))</f>
        <v/>
      </c>
      <c r="P2498" s="39">
        <f>IF(A2498&amp;B2498&amp;C2498="","",IF(AND(O2498=1,N(G2498)&gt;0),IF(INDEX(pl_ativa,MAX(1,N(G2498)))="Sim",1,0),0))</f>
        <v/>
      </c>
      <c r="Q2498" s="39">
        <f>IF(F2498="","",COUNTIFS(ex_chave_oc,F2498,ex_cancelada,"&lt;&gt;Sim"))</f>
        <v/>
      </c>
      <c r="R2498" s="51">
        <f>IF(P2498="","",IF(AND(P2498=1,N(Q2498)&gt;0),1,0))</f>
        <v/>
      </c>
      <c r="S2498" s="30">
        <f>IF(P2498="","",IF(F2498="","ERRO: data prevista ausente ou inválida",IF(O2498=0,"Duplicada: contada uma vez",IF(N(G2498)=0,"ERRO: tarefa fora do Plano Mestre",IF(P2498=0,"Tarefa retirada do plano: não conta","OK")))))</f>
        <v/>
      </c>
    </row>
    <row r="2499">
      <c r="A2499" s="29" t="n"/>
      <c r="B2499" s="25" t="n"/>
      <c r="C2499" s="49" t="n"/>
      <c r="D2499" s="29" t="n"/>
      <c r="E2499" s="23">
        <f>IF(OR(A2499="",B2499=""),"",A2499&amp;"|"&amp;B2499)</f>
        <v/>
      </c>
      <c r="F2499" s="30">
        <f>IF(OR(E2499="",NOT(ISNUMBER(C2499))),"",E2499&amp;"|"&amp;YEAR(C2499)&amp;"-"&amp;RIGHT("0"&amp;MONTH(C2499),2)&amp;"-"&amp;RIGHT("0"&amp;DAY(C2499),2))</f>
        <v/>
      </c>
      <c r="G2499" s="26">
        <f>IF(E2499="","",IFERROR(MATCH(E2499,pl_chave,0),0))</f>
        <v/>
      </c>
      <c r="H2499" s="23">
        <f>IF(G2499="","",IF(G2499=0,"Tarefa fora do plano",INDEX(pl_tag,G2499)))</f>
        <v/>
      </c>
      <c r="I2499" s="30">
        <f>IF(N(G2499)=0,"",INDEX(pl_atividade,G2499))</f>
        <v/>
      </c>
      <c r="J2499" s="50">
        <f>IF(N(G2499)=0,"",INDEX(pl_especialidade,G2499))</f>
        <v/>
      </c>
      <c r="K2499" s="28">
        <f>IF(N(G2499)=0,"",INDEX(pl_duracao,G2499))</f>
        <v/>
      </c>
      <c r="L2499" s="39">
        <f>IF(ISNUMBER(C2499),YEAR(C2499),"")</f>
        <v/>
      </c>
      <c r="M2499" s="39">
        <f>IF(ISNUMBER(C2499),MONTH(C2499),"")</f>
        <v/>
      </c>
      <c r="N2499" s="23">
        <f>IF(L2499="","",IF(NOT(ISNUMBER(crono_ano)),"Informe o ano",IF(L2499&lt;crono_ano,"Antes do ano",IF(L2499&gt;crono_ano,"Depois do ano","No ano"))))</f>
        <v/>
      </c>
      <c r="O2499" s="39">
        <f>IF(F2499="","",IF(COUNTIF(F$7:F2499,F2499)=1,1,0))</f>
        <v/>
      </c>
      <c r="P2499" s="39">
        <f>IF(A2499&amp;B2499&amp;C2499="","",IF(AND(O2499=1,N(G2499)&gt;0),IF(INDEX(pl_ativa,MAX(1,N(G2499)))="Sim",1,0),0))</f>
        <v/>
      </c>
      <c r="Q2499" s="39">
        <f>IF(F2499="","",COUNTIFS(ex_chave_oc,F2499,ex_cancelada,"&lt;&gt;Sim"))</f>
        <v/>
      </c>
      <c r="R2499" s="51">
        <f>IF(P2499="","",IF(AND(P2499=1,N(Q2499)&gt;0),1,0))</f>
        <v/>
      </c>
      <c r="S2499" s="30">
        <f>IF(P2499="","",IF(F2499="","ERRO: data prevista ausente ou inválida",IF(O2499=0,"Duplicada: contada uma vez",IF(N(G2499)=0,"ERRO: tarefa fora do Plano Mestre",IF(P2499=0,"Tarefa retirada do plano: não conta","OK")))))</f>
        <v/>
      </c>
    </row>
    <row r="2500">
      <c r="A2500" s="29" t="n"/>
      <c r="B2500" s="25" t="n"/>
      <c r="C2500" s="49" t="n"/>
      <c r="D2500" s="29" t="n"/>
      <c r="E2500" s="23">
        <f>IF(OR(A2500="",B2500=""),"",A2500&amp;"|"&amp;B2500)</f>
        <v/>
      </c>
      <c r="F2500" s="30">
        <f>IF(OR(E2500="",NOT(ISNUMBER(C2500))),"",E2500&amp;"|"&amp;YEAR(C2500)&amp;"-"&amp;RIGHT("0"&amp;MONTH(C2500),2)&amp;"-"&amp;RIGHT("0"&amp;DAY(C2500),2))</f>
        <v/>
      </c>
      <c r="G2500" s="26">
        <f>IF(E2500="","",IFERROR(MATCH(E2500,pl_chave,0),0))</f>
        <v/>
      </c>
      <c r="H2500" s="23">
        <f>IF(G2500="","",IF(G2500=0,"Tarefa fora do plano",INDEX(pl_tag,G2500)))</f>
        <v/>
      </c>
      <c r="I2500" s="30">
        <f>IF(N(G2500)=0,"",INDEX(pl_atividade,G2500))</f>
        <v/>
      </c>
      <c r="J2500" s="50">
        <f>IF(N(G2500)=0,"",INDEX(pl_especialidade,G2500))</f>
        <v/>
      </c>
      <c r="K2500" s="28">
        <f>IF(N(G2500)=0,"",INDEX(pl_duracao,G2500))</f>
        <v/>
      </c>
      <c r="L2500" s="39">
        <f>IF(ISNUMBER(C2500),YEAR(C2500),"")</f>
        <v/>
      </c>
      <c r="M2500" s="39">
        <f>IF(ISNUMBER(C2500),MONTH(C2500),"")</f>
        <v/>
      </c>
      <c r="N2500" s="23">
        <f>IF(L2500="","",IF(NOT(ISNUMBER(crono_ano)),"Informe o ano",IF(L2500&lt;crono_ano,"Antes do ano",IF(L2500&gt;crono_ano,"Depois do ano","No ano"))))</f>
        <v/>
      </c>
      <c r="O2500" s="39">
        <f>IF(F2500="","",IF(COUNTIF(F$7:F2500,F2500)=1,1,0))</f>
        <v/>
      </c>
      <c r="P2500" s="39">
        <f>IF(A2500&amp;B2500&amp;C2500="","",IF(AND(O2500=1,N(G2500)&gt;0),IF(INDEX(pl_ativa,MAX(1,N(G2500)))="Sim",1,0),0))</f>
        <v/>
      </c>
      <c r="Q2500" s="39">
        <f>IF(F2500="","",COUNTIFS(ex_chave_oc,F2500,ex_cancelada,"&lt;&gt;Sim"))</f>
        <v/>
      </c>
      <c r="R2500" s="51">
        <f>IF(P2500="","",IF(AND(P2500=1,N(Q2500)&gt;0),1,0))</f>
        <v/>
      </c>
      <c r="S2500" s="30">
        <f>IF(P2500="","",IF(F2500="","ERRO: data prevista ausente ou inválida",IF(O2500=0,"Duplicada: contada uma vez",IF(N(G2500)=0,"ERRO: tarefa fora do Plano Mestre",IF(P2500=0,"Tarefa retirada do plano: não conta","OK")))))</f>
        <v/>
      </c>
    </row>
    <row r="2501">
      <c r="A2501" s="29" t="n"/>
      <c r="B2501" s="25" t="n"/>
      <c r="C2501" s="49" t="n"/>
      <c r="D2501" s="29" t="n"/>
      <c r="E2501" s="23">
        <f>IF(OR(A2501="",B2501=""),"",A2501&amp;"|"&amp;B2501)</f>
        <v/>
      </c>
      <c r="F2501" s="30">
        <f>IF(OR(E2501="",NOT(ISNUMBER(C2501))),"",E2501&amp;"|"&amp;YEAR(C2501)&amp;"-"&amp;RIGHT("0"&amp;MONTH(C2501),2)&amp;"-"&amp;RIGHT("0"&amp;DAY(C2501),2))</f>
        <v/>
      </c>
      <c r="G2501" s="26">
        <f>IF(E2501="","",IFERROR(MATCH(E2501,pl_chave,0),0))</f>
        <v/>
      </c>
      <c r="H2501" s="23">
        <f>IF(G2501="","",IF(G2501=0,"Tarefa fora do plano",INDEX(pl_tag,G2501)))</f>
        <v/>
      </c>
      <c r="I2501" s="30">
        <f>IF(N(G2501)=0,"",INDEX(pl_atividade,G2501))</f>
        <v/>
      </c>
      <c r="J2501" s="50">
        <f>IF(N(G2501)=0,"",INDEX(pl_especialidade,G2501))</f>
        <v/>
      </c>
      <c r="K2501" s="28">
        <f>IF(N(G2501)=0,"",INDEX(pl_duracao,G2501))</f>
        <v/>
      </c>
      <c r="L2501" s="39">
        <f>IF(ISNUMBER(C2501),YEAR(C2501),"")</f>
        <v/>
      </c>
      <c r="M2501" s="39">
        <f>IF(ISNUMBER(C2501),MONTH(C2501),"")</f>
        <v/>
      </c>
      <c r="N2501" s="23">
        <f>IF(L2501="","",IF(NOT(ISNUMBER(crono_ano)),"Informe o ano",IF(L2501&lt;crono_ano,"Antes do ano",IF(L2501&gt;crono_ano,"Depois do ano","No ano"))))</f>
        <v/>
      </c>
      <c r="O2501" s="39">
        <f>IF(F2501="","",IF(COUNTIF(F$7:F2501,F2501)=1,1,0))</f>
        <v/>
      </c>
      <c r="P2501" s="39">
        <f>IF(A2501&amp;B2501&amp;C2501="","",IF(AND(O2501=1,N(G2501)&gt;0),IF(INDEX(pl_ativa,MAX(1,N(G2501)))="Sim",1,0),0))</f>
        <v/>
      </c>
      <c r="Q2501" s="39">
        <f>IF(F2501="","",COUNTIFS(ex_chave_oc,F2501,ex_cancelada,"&lt;&gt;Sim"))</f>
        <v/>
      </c>
      <c r="R2501" s="51">
        <f>IF(P2501="","",IF(AND(P2501=1,N(Q2501)&gt;0),1,0))</f>
        <v/>
      </c>
      <c r="S2501" s="30">
        <f>IF(P2501="","",IF(F2501="","ERRO: data prevista ausente ou inválida",IF(O2501=0,"Duplicada: contada uma vez",IF(N(G2501)=0,"ERRO: tarefa fora do Plano Mestre",IF(P2501=0,"Tarefa retirada do plano: não conta","OK")))))</f>
        <v/>
      </c>
    </row>
    <row r="2502">
      <c r="A2502" s="29" t="n"/>
      <c r="B2502" s="25" t="n"/>
      <c r="C2502" s="49" t="n"/>
      <c r="D2502" s="29" t="n"/>
      <c r="E2502" s="23">
        <f>IF(OR(A2502="",B2502=""),"",A2502&amp;"|"&amp;B2502)</f>
        <v/>
      </c>
      <c r="F2502" s="30">
        <f>IF(OR(E2502="",NOT(ISNUMBER(C2502))),"",E2502&amp;"|"&amp;YEAR(C2502)&amp;"-"&amp;RIGHT("0"&amp;MONTH(C2502),2)&amp;"-"&amp;RIGHT("0"&amp;DAY(C2502),2))</f>
        <v/>
      </c>
      <c r="G2502" s="26">
        <f>IF(E2502="","",IFERROR(MATCH(E2502,pl_chave,0),0))</f>
        <v/>
      </c>
      <c r="H2502" s="23">
        <f>IF(G2502="","",IF(G2502=0,"Tarefa fora do plano",INDEX(pl_tag,G2502)))</f>
        <v/>
      </c>
      <c r="I2502" s="30">
        <f>IF(N(G2502)=0,"",INDEX(pl_atividade,G2502))</f>
        <v/>
      </c>
      <c r="J2502" s="50">
        <f>IF(N(G2502)=0,"",INDEX(pl_especialidade,G2502))</f>
        <v/>
      </c>
      <c r="K2502" s="28">
        <f>IF(N(G2502)=0,"",INDEX(pl_duracao,G2502))</f>
        <v/>
      </c>
      <c r="L2502" s="39">
        <f>IF(ISNUMBER(C2502),YEAR(C2502),"")</f>
        <v/>
      </c>
      <c r="M2502" s="39">
        <f>IF(ISNUMBER(C2502),MONTH(C2502),"")</f>
        <v/>
      </c>
      <c r="N2502" s="23">
        <f>IF(L2502="","",IF(NOT(ISNUMBER(crono_ano)),"Informe o ano",IF(L2502&lt;crono_ano,"Antes do ano",IF(L2502&gt;crono_ano,"Depois do ano","No ano"))))</f>
        <v/>
      </c>
      <c r="O2502" s="39">
        <f>IF(F2502="","",IF(COUNTIF(F$7:F2502,F2502)=1,1,0))</f>
        <v/>
      </c>
      <c r="P2502" s="39">
        <f>IF(A2502&amp;B2502&amp;C2502="","",IF(AND(O2502=1,N(G2502)&gt;0),IF(INDEX(pl_ativa,MAX(1,N(G2502)))="Sim",1,0),0))</f>
        <v/>
      </c>
      <c r="Q2502" s="39">
        <f>IF(F2502="","",COUNTIFS(ex_chave_oc,F2502,ex_cancelada,"&lt;&gt;Sim"))</f>
        <v/>
      </c>
      <c r="R2502" s="51">
        <f>IF(P2502="","",IF(AND(P2502=1,N(Q2502)&gt;0),1,0))</f>
        <v/>
      </c>
      <c r="S2502" s="30">
        <f>IF(P2502="","",IF(F2502="","ERRO: data prevista ausente ou inválida",IF(O2502=0,"Duplicada: contada uma vez",IF(N(G2502)=0,"ERRO: tarefa fora do Plano Mestre",IF(P2502=0,"Tarefa retirada do plano: não conta","OK")))))</f>
        <v/>
      </c>
    </row>
    <row r="2503">
      <c r="A2503" s="29" t="n"/>
      <c r="B2503" s="25" t="n"/>
      <c r="C2503" s="49" t="n"/>
      <c r="D2503" s="29" t="n"/>
      <c r="E2503" s="23">
        <f>IF(OR(A2503="",B2503=""),"",A2503&amp;"|"&amp;B2503)</f>
        <v/>
      </c>
      <c r="F2503" s="30">
        <f>IF(OR(E2503="",NOT(ISNUMBER(C2503))),"",E2503&amp;"|"&amp;YEAR(C2503)&amp;"-"&amp;RIGHT("0"&amp;MONTH(C2503),2)&amp;"-"&amp;RIGHT("0"&amp;DAY(C2503),2))</f>
        <v/>
      </c>
      <c r="G2503" s="26">
        <f>IF(E2503="","",IFERROR(MATCH(E2503,pl_chave,0),0))</f>
        <v/>
      </c>
      <c r="H2503" s="23">
        <f>IF(G2503="","",IF(G2503=0,"Tarefa fora do plano",INDEX(pl_tag,G2503)))</f>
        <v/>
      </c>
      <c r="I2503" s="30">
        <f>IF(N(G2503)=0,"",INDEX(pl_atividade,G2503))</f>
        <v/>
      </c>
      <c r="J2503" s="50">
        <f>IF(N(G2503)=0,"",INDEX(pl_especialidade,G2503))</f>
        <v/>
      </c>
      <c r="K2503" s="28">
        <f>IF(N(G2503)=0,"",INDEX(pl_duracao,G2503))</f>
        <v/>
      </c>
      <c r="L2503" s="39">
        <f>IF(ISNUMBER(C2503),YEAR(C2503),"")</f>
        <v/>
      </c>
      <c r="M2503" s="39">
        <f>IF(ISNUMBER(C2503),MONTH(C2503),"")</f>
        <v/>
      </c>
      <c r="N2503" s="23">
        <f>IF(L2503="","",IF(NOT(ISNUMBER(crono_ano)),"Informe o ano",IF(L2503&lt;crono_ano,"Antes do ano",IF(L2503&gt;crono_ano,"Depois do ano","No ano"))))</f>
        <v/>
      </c>
      <c r="O2503" s="39">
        <f>IF(F2503="","",IF(COUNTIF(F$7:F2503,F2503)=1,1,0))</f>
        <v/>
      </c>
      <c r="P2503" s="39">
        <f>IF(A2503&amp;B2503&amp;C2503="","",IF(AND(O2503=1,N(G2503)&gt;0),IF(INDEX(pl_ativa,MAX(1,N(G2503)))="Sim",1,0),0))</f>
        <v/>
      </c>
      <c r="Q2503" s="39">
        <f>IF(F2503="","",COUNTIFS(ex_chave_oc,F2503,ex_cancelada,"&lt;&gt;Sim"))</f>
        <v/>
      </c>
      <c r="R2503" s="51">
        <f>IF(P2503="","",IF(AND(P2503=1,N(Q2503)&gt;0),1,0))</f>
        <v/>
      </c>
      <c r="S2503" s="30">
        <f>IF(P2503="","",IF(F2503="","ERRO: data prevista ausente ou inválida",IF(O2503=0,"Duplicada: contada uma vez",IF(N(G2503)=0,"ERRO: tarefa fora do Plano Mestre",IF(P2503=0,"Tarefa retirada do plano: não conta","OK")))))</f>
        <v/>
      </c>
    </row>
    <row r="2504">
      <c r="A2504" s="29" t="n"/>
      <c r="B2504" s="25" t="n"/>
      <c r="C2504" s="49" t="n"/>
      <c r="D2504" s="29" t="n"/>
      <c r="E2504" s="23">
        <f>IF(OR(A2504="",B2504=""),"",A2504&amp;"|"&amp;B2504)</f>
        <v/>
      </c>
      <c r="F2504" s="30">
        <f>IF(OR(E2504="",NOT(ISNUMBER(C2504))),"",E2504&amp;"|"&amp;YEAR(C2504)&amp;"-"&amp;RIGHT("0"&amp;MONTH(C2504),2)&amp;"-"&amp;RIGHT("0"&amp;DAY(C2504),2))</f>
        <v/>
      </c>
      <c r="G2504" s="26">
        <f>IF(E2504="","",IFERROR(MATCH(E2504,pl_chave,0),0))</f>
        <v/>
      </c>
      <c r="H2504" s="23">
        <f>IF(G2504="","",IF(G2504=0,"Tarefa fora do plano",INDEX(pl_tag,G2504)))</f>
        <v/>
      </c>
      <c r="I2504" s="30">
        <f>IF(N(G2504)=0,"",INDEX(pl_atividade,G2504))</f>
        <v/>
      </c>
      <c r="J2504" s="50">
        <f>IF(N(G2504)=0,"",INDEX(pl_especialidade,G2504))</f>
        <v/>
      </c>
      <c r="K2504" s="28">
        <f>IF(N(G2504)=0,"",INDEX(pl_duracao,G2504))</f>
        <v/>
      </c>
      <c r="L2504" s="39">
        <f>IF(ISNUMBER(C2504),YEAR(C2504),"")</f>
        <v/>
      </c>
      <c r="M2504" s="39">
        <f>IF(ISNUMBER(C2504),MONTH(C2504),"")</f>
        <v/>
      </c>
      <c r="N2504" s="23">
        <f>IF(L2504="","",IF(NOT(ISNUMBER(crono_ano)),"Informe o ano",IF(L2504&lt;crono_ano,"Antes do ano",IF(L2504&gt;crono_ano,"Depois do ano","No ano"))))</f>
        <v/>
      </c>
      <c r="O2504" s="39">
        <f>IF(F2504="","",IF(COUNTIF(F$7:F2504,F2504)=1,1,0))</f>
        <v/>
      </c>
      <c r="P2504" s="39">
        <f>IF(A2504&amp;B2504&amp;C2504="","",IF(AND(O2504=1,N(G2504)&gt;0),IF(INDEX(pl_ativa,MAX(1,N(G2504)))="Sim",1,0),0))</f>
        <v/>
      </c>
      <c r="Q2504" s="39">
        <f>IF(F2504="","",COUNTIFS(ex_chave_oc,F2504,ex_cancelada,"&lt;&gt;Sim"))</f>
        <v/>
      </c>
      <c r="R2504" s="51">
        <f>IF(P2504="","",IF(AND(P2504=1,N(Q2504)&gt;0),1,0))</f>
        <v/>
      </c>
      <c r="S2504" s="30">
        <f>IF(P2504="","",IF(F2504="","ERRO: data prevista ausente ou inválida",IF(O2504=0,"Duplicada: contada uma vez",IF(N(G2504)=0,"ERRO: tarefa fora do Plano Mestre",IF(P2504=0,"Tarefa retirada do plano: não conta","OK")))))</f>
        <v/>
      </c>
    </row>
    <row r="2505">
      <c r="A2505" s="29" t="n"/>
      <c r="B2505" s="25" t="n"/>
      <c r="C2505" s="49" t="n"/>
      <c r="D2505" s="29" t="n"/>
      <c r="E2505" s="23">
        <f>IF(OR(A2505="",B2505=""),"",A2505&amp;"|"&amp;B2505)</f>
        <v/>
      </c>
      <c r="F2505" s="30">
        <f>IF(OR(E2505="",NOT(ISNUMBER(C2505))),"",E2505&amp;"|"&amp;YEAR(C2505)&amp;"-"&amp;RIGHT("0"&amp;MONTH(C2505),2)&amp;"-"&amp;RIGHT("0"&amp;DAY(C2505),2))</f>
        <v/>
      </c>
      <c r="G2505" s="26">
        <f>IF(E2505="","",IFERROR(MATCH(E2505,pl_chave,0),0))</f>
        <v/>
      </c>
      <c r="H2505" s="23">
        <f>IF(G2505="","",IF(G2505=0,"Tarefa fora do plano",INDEX(pl_tag,G2505)))</f>
        <v/>
      </c>
      <c r="I2505" s="30">
        <f>IF(N(G2505)=0,"",INDEX(pl_atividade,G2505))</f>
        <v/>
      </c>
      <c r="J2505" s="50">
        <f>IF(N(G2505)=0,"",INDEX(pl_especialidade,G2505))</f>
        <v/>
      </c>
      <c r="K2505" s="28">
        <f>IF(N(G2505)=0,"",INDEX(pl_duracao,G2505))</f>
        <v/>
      </c>
      <c r="L2505" s="39">
        <f>IF(ISNUMBER(C2505),YEAR(C2505),"")</f>
        <v/>
      </c>
      <c r="M2505" s="39">
        <f>IF(ISNUMBER(C2505),MONTH(C2505),"")</f>
        <v/>
      </c>
      <c r="N2505" s="23">
        <f>IF(L2505="","",IF(NOT(ISNUMBER(crono_ano)),"Informe o ano",IF(L2505&lt;crono_ano,"Antes do ano",IF(L2505&gt;crono_ano,"Depois do ano","No ano"))))</f>
        <v/>
      </c>
      <c r="O2505" s="39">
        <f>IF(F2505="","",IF(COUNTIF(F$7:F2505,F2505)=1,1,0))</f>
        <v/>
      </c>
      <c r="P2505" s="39">
        <f>IF(A2505&amp;B2505&amp;C2505="","",IF(AND(O2505=1,N(G2505)&gt;0),IF(INDEX(pl_ativa,MAX(1,N(G2505)))="Sim",1,0),0))</f>
        <v/>
      </c>
      <c r="Q2505" s="39">
        <f>IF(F2505="","",COUNTIFS(ex_chave_oc,F2505,ex_cancelada,"&lt;&gt;Sim"))</f>
        <v/>
      </c>
      <c r="R2505" s="51">
        <f>IF(P2505="","",IF(AND(P2505=1,N(Q2505)&gt;0),1,0))</f>
        <v/>
      </c>
      <c r="S2505" s="30">
        <f>IF(P2505="","",IF(F2505="","ERRO: data prevista ausente ou inválida",IF(O2505=0,"Duplicada: contada uma vez",IF(N(G2505)=0,"ERRO: tarefa fora do Plano Mestre",IF(P2505=0,"Tarefa retirada do plano: não conta","OK")))))</f>
        <v/>
      </c>
    </row>
    <row r="2506">
      <c r="A2506" s="29" t="n"/>
      <c r="B2506" s="25" t="n"/>
      <c r="C2506" s="49" t="n"/>
      <c r="D2506" s="29" t="n"/>
      <c r="E2506" s="23">
        <f>IF(OR(A2506="",B2506=""),"",A2506&amp;"|"&amp;B2506)</f>
        <v/>
      </c>
      <c r="F2506" s="30">
        <f>IF(OR(E2506="",NOT(ISNUMBER(C2506))),"",E2506&amp;"|"&amp;YEAR(C2506)&amp;"-"&amp;RIGHT("0"&amp;MONTH(C2506),2)&amp;"-"&amp;RIGHT("0"&amp;DAY(C2506),2))</f>
        <v/>
      </c>
      <c r="G2506" s="26">
        <f>IF(E2506="","",IFERROR(MATCH(E2506,pl_chave,0),0))</f>
        <v/>
      </c>
      <c r="H2506" s="23">
        <f>IF(G2506="","",IF(G2506=0,"Tarefa fora do plano",INDEX(pl_tag,G2506)))</f>
        <v/>
      </c>
      <c r="I2506" s="30">
        <f>IF(N(G2506)=0,"",INDEX(pl_atividade,G2506))</f>
        <v/>
      </c>
      <c r="J2506" s="50">
        <f>IF(N(G2506)=0,"",INDEX(pl_especialidade,G2506))</f>
        <v/>
      </c>
      <c r="K2506" s="28">
        <f>IF(N(G2506)=0,"",INDEX(pl_duracao,G2506))</f>
        <v/>
      </c>
      <c r="L2506" s="39">
        <f>IF(ISNUMBER(C2506),YEAR(C2506),"")</f>
        <v/>
      </c>
      <c r="M2506" s="39">
        <f>IF(ISNUMBER(C2506),MONTH(C2506),"")</f>
        <v/>
      </c>
      <c r="N2506" s="23">
        <f>IF(L2506="","",IF(NOT(ISNUMBER(crono_ano)),"Informe o ano",IF(L2506&lt;crono_ano,"Antes do ano",IF(L2506&gt;crono_ano,"Depois do ano","No ano"))))</f>
        <v/>
      </c>
      <c r="O2506" s="39">
        <f>IF(F2506="","",IF(COUNTIF(F$7:F2506,F2506)=1,1,0))</f>
        <v/>
      </c>
      <c r="P2506" s="39">
        <f>IF(A2506&amp;B2506&amp;C2506="","",IF(AND(O2506=1,N(G2506)&gt;0),IF(INDEX(pl_ativa,MAX(1,N(G2506)))="Sim",1,0),0))</f>
        <v/>
      </c>
      <c r="Q2506" s="39">
        <f>IF(F2506="","",COUNTIFS(ex_chave_oc,F2506,ex_cancelada,"&lt;&gt;Sim"))</f>
        <v/>
      </c>
      <c r="R2506" s="51">
        <f>IF(P2506="","",IF(AND(P2506=1,N(Q2506)&gt;0),1,0))</f>
        <v/>
      </c>
      <c r="S2506" s="30">
        <f>IF(P2506="","",IF(F2506="","ERRO: data prevista ausente ou inválida",IF(O2506=0,"Duplicada: contada uma vez",IF(N(G2506)=0,"ERRO: tarefa fora do Plano Mestre",IF(P2506=0,"Tarefa retirada do plano: não conta","OK")))))</f>
        <v/>
      </c>
    </row>
    <row r="2507">
      <c r="A2507" s="29" t="n"/>
      <c r="B2507" s="25" t="n"/>
      <c r="C2507" s="49" t="n"/>
      <c r="D2507" s="29" t="n"/>
      <c r="E2507" s="23">
        <f>IF(OR(A2507="",B2507=""),"",A2507&amp;"|"&amp;B2507)</f>
        <v/>
      </c>
      <c r="F2507" s="30">
        <f>IF(OR(E2507="",NOT(ISNUMBER(C2507))),"",E2507&amp;"|"&amp;YEAR(C2507)&amp;"-"&amp;RIGHT("0"&amp;MONTH(C2507),2)&amp;"-"&amp;RIGHT("0"&amp;DAY(C2507),2))</f>
        <v/>
      </c>
      <c r="G2507" s="26">
        <f>IF(E2507="","",IFERROR(MATCH(E2507,pl_chave,0),0))</f>
        <v/>
      </c>
      <c r="H2507" s="23">
        <f>IF(G2507="","",IF(G2507=0,"Tarefa fora do plano",INDEX(pl_tag,G2507)))</f>
        <v/>
      </c>
      <c r="I2507" s="30">
        <f>IF(N(G2507)=0,"",INDEX(pl_atividade,G2507))</f>
        <v/>
      </c>
      <c r="J2507" s="50">
        <f>IF(N(G2507)=0,"",INDEX(pl_especialidade,G2507))</f>
        <v/>
      </c>
      <c r="K2507" s="28">
        <f>IF(N(G2507)=0,"",INDEX(pl_duracao,G2507))</f>
        <v/>
      </c>
      <c r="L2507" s="39">
        <f>IF(ISNUMBER(C2507),YEAR(C2507),"")</f>
        <v/>
      </c>
      <c r="M2507" s="39">
        <f>IF(ISNUMBER(C2507),MONTH(C2507),"")</f>
        <v/>
      </c>
      <c r="N2507" s="23">
        <f>IF(L2507="","",IF(NOT(ISNUMBER(crono_ano)),"Informe o ano",IF(L2507&lt;crono_ano,"Antes do ano",IF(L2507&gt;crono_ano,"Depois do ano","No ano"))))</f>
        <v/>
      </c>
      <c r="O2507" s="39">
        <f>IF(F2507="","",IF(COUNTIF(F$7:F2507,F2507)=1,1,0))</f>
        <v/>
      </c>
      <c r="P2507" s="39">
        <f>IF(A2507&amp;B2507&amp;C2507="","",IF(AND(O2507=1,N(G2507)&gt;0),IF(INDEX(pl_ativa,MAX(1,N(G2507)))="Sim",1,0),0))</f>
        <v/>
      </c>
      <c r="Q2507" s="39">
        <f>IF(F2507="","",COUNTIFS(ex_chave_oc,F2507,ex_cancelada,"&lt;&gt;Sim"))</f>
        <v/>
      </c>
      <c r="R2507" s="51">
        <f>IF(P2507="","",IF(AND(P2507=1,N(Q2507)&gt;0),1,0))</f>
        <v/>
      </c>
      <c r="S2507" s="30">
        <f>IF(P2507="","",IF(F2507="","ERRO: data prevista ausente ou inválida",IF(O2507=0,"Duplicada: contada uma vez",IF(N(G2507)=0,"ERRO: tarefa fora do Plano Mestre",IF(P2507=0,"Tarefa retirada do plano: não conta","OK")))))</f>
        <v/>
      </c>
    </row>
    <row r="2508">
      <c r="A2508" s="29" t="n"/>
      <c r="B2508" s="25" t="n"/>
      <c r="C2508" s="49" t="n"/>
      <c r="D2508" s="29" t="n"/>
      <c r="E2508" s="23">
        <f>IF(OR(A2508="",B2508=""),"",A2508&amp;"|"&amp;B2508)</f>
        <v/>
      </c>
      <c r="F2508" s="30">
        <f>IF(OR(E2508="",NOT(ISNUMBER(C2508))),"",E2508&amp;"|"&amp;YEAR(C2508)&amp;"-"&amp;RIGHT("0"&amp;MONTH(C2508),2)&amp;"-"&amp;RIGHT("0"&amp;DAY(C2508),2))</f>
        <v/>
      </c>
      <c r="G2508" s="26">
        <f>IF(E2508="","",IFERROR(MATCH(E2508,pl_chave,0),0))</f>
        <v/>
      </c>
      <c r="H2508" s="23">
        <f>IF(G2508="","",IF(G2508=0,"Tarefa fora do plano",INDEX(pl_tag,G2508)))</f>
        <v/>
      </c>
      <c r="I2508" s="30">
        <f>IF(N(G2508)=0,"",INDEX(pl_atividade,G2508))</f>
        <v/>
      </c>
      <c r="J2508" s="50">
        <f>IF(N(G2508)=0,"",INDEX(pl_especialidade,G2508))</f>
        <v/>
      </c>
      <c r="K2508" s="28">
        <f>IF(N(G2508)=0,"",INDEX(pl_duracao,G2508))</f>
        <v/>
      </c>
      <c r="L2508" s="39">
        <f>IF(ISNUMBER(C2508),YEAR(C2508),"")</f>
        <v/>
      </c>
      <c r="M2508" s="39">
        <f>IF(ISNUMBER(C2508),MONTH(C2508),"")</f>
        <v/>
      </c>
      <c r="N2508" s="23">
        <f>IF(L2508="","",IF(NOT(ISNUMBER(crono_ano)),"Informe o ano",IF(L2508&lt;crono_ano,"Antes do ano",IF(L2508&gt;crono_ano,"Depois do ano","No ano"))))</f>
        <v/>
      </c>
      <c r="O2508" s="39">
        <f>IF(F2508="","",IF(COUNTIF(F$7:F2508,F2508)=1,1,0))</f>
        <v/>
      </c>
      <c r="P2508" s="39">
        <f>IF(A2508&amp;B2508&amp;C2508="","",IF(AND(O2508=1,N(G2508)&gt;0),IF(INDEX(pl_ativa,MAX(1,N(G2508)))="Sim",1,0),0))</f>
        <v/>
      </c>
      <c r="Q2508" s="39">
        <f>IF(F2508="","",COUNTIFS(ex_chave_oc,F2508,ex_cancelada,"&lt;&gt;Sim"))</f>
        <v/>
      </c>
      <c r="R2508" s="51">
        <f>IF(P2508="","",IF(AND(P2508=1,N(Q2508)&gt;0),1,0))</f>
        <v/>
      </c>
      <c r="S2508" s="30">
        <f>IF(P2508="","",IF(F2508="","ERRO: data prevista ausente ou inválida",IF(O2508=0,"Duplicada: contada uma vez",IF(N(G2508)=0,"ERRO: tarefa fora do Plano Mestre",IF(P2508=0,"Tarefa retirada do plano: não conta","OK")))))</f>
        <v/>
      </c>
    </row>
    <row r="2509">
      <c r="A2509" s="29" t="n"/>
      <c r="B2509" s="25" t="n"/>
      <c r="C2509" s="49" t="n"/>
      <c r="D2509" s="29" t="n"/>
      <c r="E2509" s="23">
        <f>IF(OR(A2509="",B2509=""),"",A2509&amp;"|"&amp;B2509)</f>
        <v/>
      </c>
      <c r="F2509" s="30">
        <f>IF(OR(E2509="",NOT(ISNUMBER(C2509))),"",E2509&amp;"|"&amp;YEAR(C2509)&amp;"-"&amp;RIGHT("0"&amp;MONTH(C2509),2)&amp;"-"&amp;RIGHT("0"&amp;DAY(C2509),2))</f>
        <v/>
      </c>
      <c r="G2509" s="26">
        <f>IF(E2509="","",IFERROR(MATCH(E2509,pl_chave,0),0))</f>
        <v/>
      </c>
      <c r="H2509" s="23">
        <f>IF(G2509="","",IF(G2509=0,"Tarefa fora do plano",INDEX(pl_tag,G2509)))</f>
        <v/>
      </c>
      <c r="I2509" s="30">
        <f>IF(N(G2509)=0,"",INDEX(pl_atividade,G2509))</f>
        <v/>
      </c>
      <c r="J2509" s="50">
        <f>IF(N(G2509)=0,"",INDEX(pl_especialidade,G2509))</f>
        <v/>
      </c>
      <c r="K2509" s="28">
        <f>IF(N(G2509)=0,"",INDEX(pl_duracao,G2509))</f>
        <v/>
      </c>
      <c r="L2509" s="39">
        <f>IF(ISNUMBER(C2509),YEAR(C2509),"")</f>
        <v/>
      </c>
      <c r="M2509" s="39">
        <f>IF(ISNUMBER(C2509),MONTH(C2509),"")</f>
        <v/>
      </c>
      <c r="N2509" s="23">
        <f>IF(L2509="","",IF(NOT(ISNUMBER(crono_ano)),"Informe o ano",IF(L2509&lt;crono_ano,"Antes do ano",IF(L2509&gt;crono_ano,"Depois do ano","No ano"))))</f>
        <v/>
      </c>
      <c r="O2509" s="39">
        <f>IF(F2509="","",IF(COUNTIF(F$7:F2509,F2509)=1,1,0))</f>
        <v/>
      </c>
      <c r="P2509" s="39">
        <f>IF(A2509&amp;B2509&amp;C2509="","",IF(AND(O2509=1,N(G2509)&gt;0),IF(INDEX(pl_ativa,MAX(1,N(G2509)))="Sim",1,0),0))</f>
        <v/>
      </c>
      <c r="Q2509" s="39">
        <f>IF(F2509="","",COUNTIFS(ex_chave_oc,F2509,ex_cancelada,"&lt;&gt;Sim"))</f>
        <v/>
      </c>
      <c r="R2509" s="51">
        <f>IF(P2509="","",IF(AND(P2509=1,N(Q2509)&gt;0),1,0))</f>
        <v/>
      </c>
      <c r="S2509" s="30">
        <f>IF(P2509="","",IF(F2509="","ERRO: data prevista ausente ou inválida",IF(O2509=0,"Duplicada: contada uma vez",IF(N(G2509)=0,"ERRO: tarefa fora do Plano Mestre",IF(P2509=0,"Tarefa retirada do plano: não conta","OK")))))</f>
        <v/>
      </c>
    </row>
    <row r="2510">
      <c r="A2510" s="29" t="n"/>
      <c r="B2510" s="25" t="n"/>
      <c r="C2510" s="49" t="n"/>
      <c r="D2510" s="29" t="n"/>
      <c r="E2510" s="23">
        <f>IF(OR(A2510="",B2510=""),"",A2510&amp;"|"&amp;B2510)</f>
        <v/>
      </c>
      <c r="F2510" s="30">
        <f>IF(OR(E2510="",NOT(ISNUMBER(C2510))),"",E2510&amp;"|"&amp;YEAR(C2510)&amp;"-"&amp;RIGHT("0"&amp;MONTH(C2510),2)&amp;"-"&amp;RIGHT("0"&amp;DAY(C2510),2))</f>
        <v/>
      </c>
      <c r="G2510" s="26">
        <f>IF(E2510="","",IFERROR(MATCH(E2510,pl_chave,0),0))</f>
        <v/>
      </c>
      <c r="H2510" s="23">
        <f>IF(G2510="","",IF(G2510=0,"Tarefa fora do plano",INDEX(pl_tag,G2510)))</f>
        <v/>
      </c>
      <c r="I2510" s="30">
        <f>IF(N(G2510)=0,"",INDEX(pl_atividade,G2510))</f>
        <v/>
      </c>
      <c r="J2510" s="50">
        <f>IF(N(G2510)=0,"",INDEX(pl_especialidade,G2510))</f>
        <v/>
      </c>
      <c r="K2510" s="28">
        <f>IF(N(G2510)=0,"",INDEX(pl_duracao,G2510))</f>
        <v/>
      </c>
      <c r="L2510" s="39">
        <f>IF(ISNUMBER(C2510),YEAR(C2510),"")</f>
        <v/>
      </c>
      <c r="M2510" s="39">
        <f>IF(ISNUMBER(C2510),MONTH(C2510),"")</f>
        <v/>
      </c>
      <c r="N2510" s="23">
        <f>IF(L2510="","",IF(NOT(ISNUMBER(crono_ano)),"Informe o ano",IF(L2510&lt;crono_ano,"Antes do ano",IF(L2510&gt;crono_ano,"Depois do ano","No ano"))))</f>
        <v/>
      </c>
      <c r="O2510" s="39">
        <f>IF(F2510="","",IF(COUNTIF(F$7:F2510,F2510)=1,1,0))</f>
        <v/>
      </c>
      <c r="P2510" s="39">
        <f>IF(A2510&amp;B2510&amp;C2510="","",IF(AND(O2510=1,N(G2510)&gt;0),IF(INDEX(pl_ativa,MAX(1,N(G2510)))="Sim",1,0),0))</f>
        <v/>
      </c>
      <c r="Q2510" s="39">
        <f>IF(F2510="","",COUNTIFS(ex_chave_oc,F2510,ex_cancelada,"&lt;&gt;Sim"))</f>
        <v/>
      </c>
      <c r="R2510" s="51">
        <f>IF(P2510="","",IF(AND(P2510=1,N(Q2510)&gt;0),1,0))</f>
        <v/>
      </c>
      <c r="S2510" s="30">
        <f>IF(P2510="","",IF(F2510="","ERRO: data prevista ausente ou inválida",IF(O2510=0,"Duplicada: contada uma vez",IF(N(G2510)=0,"ERRO: tarefa fora do Plano Mestre",IF(P2510=0,"Tarefa retirada do plano: não conta","OK")))))</f>
        <v/>
      </c>
    </row>
    <row r="2511">
      <c r="A2511" s="29" t="n"/>
      <c r="B2511" s="25" t="n"/>
      <c r="C2511" s="49" t="n"/>
      <c r="D2511" s="29" t="n"/>
      <c r="E2511" s="23">
        <f>IF(OR(A2511="",B2511=""),"",A2511&amp;"|"&amp;B2511)</f>
        <v/>
      </c>
      <c r="F2511" s="30">
        <f>IF(OR(E2511="",NOT(ISNUMBER(C2511))),"",E2511&amp;"|"&amp;YEAR(C2511)&amp;"-"&amp;RIGHT("0"&amp;MONTH(C2511),2)&amp;"-"&amp;RIGHT("0"&amp;DAY(C2511),2))</f>
        <v/>
      </c>
      <c r="G2511" s="26">
        <f>IF(E2511="","",IFERROR(MATCH(E2511,pl_chave,0),0))</f>
        <v/>
      </c>
      <c r="H2511" s="23">
        <f>IF(G2511="","",IF(G2511=0,"Tarefa fora do plano",INDEX(pl_tag,G2511)))</f>
        <v/>
      </c>
      <c r="I2511" s="30">
        <f>IF(N(G2511)=0,"",INDEX(pl_atividade,G2511))</f>
        <v/>
      </c>
      <c r="J2511" s="50">
        <f>IF(N(G2511)=0,"",INDEX(pl_especialidade,G2511))</f>
        <v/>
      </c>
      <c r="K2511" s="28">
        <f>IF(N(G2511)=0,"",INDEX(pl_duracao,G2511))</f>
        <v/>
      </c>
      <c r="L2511" s="39">
        <f>IF(ISNUMBER(C2511),YEAR(C2511),"")</f>
        <v/>
      </c>
      <c r="M2511" s="39">
        <f>IF(ISNUMBER(C2511),MONTH(C2511),"")</f>
        <v/>
      </c>
      <c r="N2511" s="23">
        <f>IF(L2511="","",IF(NOT(ISNUMBER(crono_ano)),"Informe o ano",IF(L2511&lt;crono_ano,"Antes do ano",IF(L2511&gt;crono_ano,"Depois do ano","No ano"))))</f>
        <v/>
      </c>
      <c r="O2511" s="39">
        <f>IF(F2511="","",IF(COUNTIF(F$7:F2511,F2511)=1,1,0))</f>
        <v/>
      </c>
      <c r="P2511" s="39">
        <f>IF(A2511&amp;B2511&amp;C2511="","",IF(AND(O2511=1,N(G2511)&gt;0),IF(INDEX(pl_ativa,MAX(1,N(G2511)))="Sim",1,0),0))</f>
        <v/>
      </c>
      <c r="Q2511" s="39">
        <f>IF(F2511="","",COUNTIFS(ex_chave_oc,F2511,ex_cancelada,"&lt;&gt;Sim"))</f>
        <v/>
      </c>
      <c r="R2511" s="51">
        <f>IF(P2511="","",IF(AND(P2511=1,N(Q2511)&gt;0),1,0))</f>
        <v/>
      </c>
      <c r="S2511" s="30">
        <f>IF(P2511="","",IF(F2511="","ERRO: data prevista ausente ou inválida",IF(O2511=0,"Duplicada: contada uma vez",IF(N(G2511)=0,"ERRO: tarefa fora do Plano Mestre",IF(P2511=0,"Tarefa retirada do plano: não conta","OK")))))</f>
        <v/>
      </c>
    </row>
    <row r="2512">
      <c r="A2512" s="29" t="n"/>
      <c r="B2512" s="25" t="n"/>
      <c r="C2512" s="49" t="n"/>
      <c r="D2512" s="29" t="n"/>
      <c r="E2512" s="23">
        <f>IF(OR(A2512="",B2512=""),"",A2512&amp;"|"&amp;B2512)</f>
        <v/>
      </c>
      <c r="F2512" s="30">
        <f>IF(OR(E2512="",NOT(ISNUMBER(C2512))),"",E2512&amp;"|"&amp;YEAR(C2512)&amp;"-"&amp;RIGHT("0"&amp;MONTH(C2512),2)&amp;"-"&amp;RIGHT("0"&amp;DAY(C2512),2))</f>
        <v/>
      </c>
      <c r="G2512" s="26">
        <f>IF(E2512="","",IFERROR(MATCH(E2512,pl_chave,0),0))</f>
        <v/>
      </c>
      <c r="H2512" s="23">
        <f>IF(G2512="","",IF(G2512=0,"Tarefa fora do plano",INDEX(pl_tag,G2512)))</f>
        <v/>
      </c>
      <c r="I2512" s="30">
        <f>IF(N(G2512)=0,"",INDEX(pl_atividade,G2512))</f>
        <v/>
      </c>
      <c r="J2512" s="50">
        <f>IF(N(G2512)=0,"",INDEX(pl_especialidade,G2512))</f>
        <v/>
      </c>
      <c r="K2512" s="28">
        <f>IF(N(G2512)=0,"",INDEX(pl_duracao,G2512))</f>
        <v/>
      </c>
      <c r="L2512" s="39">
        <f>IF(ISNUMBER(C2512),YEAR(C2512),"")</f>
        <v/>
      </c>
      <c r="M2512" s="39">
        <f>IF(ISNUMBER(C2512),MONTH(C2512),"")</f>
        <v/>
      </c>
      <c r="N2512" s="23">
        <f>IF(L2512="","",IF(NOT(ISNUMBER(crono_ano)),"Informe o ano",IF(L2512&lt;crono_ano,"Antes do ano",IF(L2512&gt;crono_ano,"Depois do ano","No ano"))))</f>
        <v/>
      </c>
      <c r="O2512" s="39">
        <f>IF(F2512="","",IF(COUNTIF(F$7:F2512,F2512)=1,1,0))</f>
        <v/>
      </c>
      <c r="P2512" s="39">
        <f>IF(A2512&amp;B2512&amp;C2512="","",IF(AND(O2512=1,N(G2512)&gt;0),IF(INDEX(pl_ativa,MAX(1,N(G2512)))="Sim",1,0),0))</f>
        <v/>
      </c>
      <c r="Q2512" s="39">
        <f>IF(F2512="","",COUNTIFS(ex_chave_oc,F2512,ex_cancelada,"&lt;&gt;Sim"))</f>
        <v/>
      </c>
      <c r="R2512" s="51">
        <f>IF(P2512="","",IF(AND(P2512=1,N(Q2512)&gt;0),1,0))</f>
        <v/>
      </c>
      <c r="S2512" s="30">
        <f>IF(P2512="","",IF(F2512="","ERRO: data prevista ausente ou inválida",IF(O2512=0,"Duplicada: contada uma vez",IF(N(G2512)=0,"ERRO: tarefa fora do Plano Mestre",IF(P2512=0,"Tarefa retirada do plano: não conta","OK")))))</f>
        <v/>
      </c>
    </row>
    <row r="2513">
      <c r="A2513" s="29" t="n"/>
      <c r="B2513" s="25" t="n"/>
      <c r="C2513" s="49" t="n"/>
      <c r="D2513" s="29" t="n"/>
      <c r="E2513" s="23">
        <f>IF(OR(A2513="",B2513=""),"",A2513&amp;"|"&amp;B2513)</f>
        <v/>
      </c>
      <c r="F2513" s="30">
        <f>IF(OR(E2513="",NOT(ISNUMBER(C2513))),"",E2513&amp;"|"&amp;YEAR(C2513)&amp;"-"&amp;RIGHT("0"&amp;MONTH(C2513),2)&amp;"-"&amp;RIGHT("0"&amp;DAY(C2513),2))</f>
        <v/>
      </c>
      <c r="G2513" s="26">
        <f>IF(E2513="","",IFERROR(MATCH(E2513,pl_chave,0),0))</f>
        <v/>
      </c>
      <c r="H2513" s="23">
        <f>IF(G2513="","",IF(G2513=0,"Tarefa fora do plano",INDEX(pl_tag,G2513)))</f>
        <v/>
      </c>
      <c r="I2513" s="30">
        <f>IF(N(G2513)=0,"",INDEX(pl_atividade,G2513))</f>
        <v/>
      </c>
      <c r="J2513" s="50">
        <f>IF(N(G2513)=0,"",INDEX(pl_especialidade,G2513))</f>
        <v/>
      </c>
      <c r="K2513" s="28">
        <f>IF(N(G2513)=0,"",INDEX(pl_duracao,G2513))</f>
        <v/>
      </c>
      <c r="L2513" s="39">
        <f>IF(ISNUMBER(C2513),YEAR(C2513),"")</f>
        <v/>
      </c>
      <c r="M2513" s="39">
        <f>IF(ISNUMBER(C2513),MONTH(C2513),"")</f>
        <v/>
      </c>
      <c r="N2513" s="23">
        <f>IF(L2513="","",IF(NOT(ISNUMBER(crono_ano)),"Informe o ano",IF(L2513&lt;crono_ano,"Antes do ano",IF(L2513&gt;crono_ano,"Depois do ano","No ano"))))</f>
        <v/>
      </c>
      <c r="O2513" s="39">
        <f>IF(F2513="","",IF(COUNTIF(F$7:F2513,F2513)=1,1,0))</f>
        <v/>
      </c>
      <c r="P2513" s="39">
        <f>IF(A2513&amp;B2513&amp;C2513="","",IF(AND(O2513=1,N(G2513)&gt;0),IF(INDEX(pl_ativa,MAX(1,N(G2513)))="Sim",1,0),0))</f>
        <v/>
      </c>
      <c r="Q2513" s="39">
        <f>IF(F2513="","",COUNTIFS(ex_chave_oc,F2513,ex_cancelada,"&lt;&gt;Sim"))</f>
        <v/>
      </c>
      <c r="R2513" s="51">
        <f>IF(P2513="","",IF(AND(P2513=1,N(Q2513)&gt;0),1,0))</f>
        <v/>
      </c>
      <c r="S2513" s="30">
        <f>IF(P2513="","",IF(F2513="","ERRO: data prevista ausente ou inválida",IF(O2513=0,"Duplicada: contada uma vez",IF(N(G2513)=0,"ERRO: tarefa fora do Plano Mestre",IF(P2513=0,"Tarefa retirada do plano: não conta","OK")))))</f>
        <v/>
      </c>
    </row>
    <row r="2514">
      <c r="A2514" s="29" t="n"/>
      <c r="B2514" s="25" t="n"/>
      <c r="C2514" s="49" t="n"/>
      <c r="D2514" s="29" t="n"/>
      <c r="E2514" s="23">
        <f>IF(OR(A2514="",B2514=""),"",A2514&amp;"|"&amp;B2514)</f>
        <v/>
      </c>
      <c r="F2514" s="30">
        <f>IF(OR(E2514="",NOT(ISNUMBER(C2514))),"",E2514&amp;"|"&amp;YEAR(C2514)&amp;"-"&amp;RIGHT("0"&amp;MONTH(C2514),2)&amp;"-"&amp;RIGHT("0"&amp;DAY(C2514),2))</f>
        <v/>
      </c>
      <c r="G2514" s="26">
        <f>IF(E2514="","",IFERROR(MATCH(E2514,pl_chave,0),0))</f>
        <v/>
      </c>
      <c r="H2514" s="23">
        <f>IF(G2514="","",IF(G2514=0,"Tarefa fora do plano",INDEX(pl_tag,G2514)))</f>
        <v/>
      </c>
      <c r="I2514" s="30">
        <f>IF(N(G2514)=0,"",INDEX(pl_atividade,G2514))</f>
        <v/>
      </c>
      <c r="J2514" s="50">
        <f>IF(N(G2514)=0,"",INDEX(pl_especialidade,G2514))</f>
        <v/>
      </c>
      <c r="K2514" s="28">
        <f>IF(N(G2514)=0,"",INDEX(pl_duracao,G2514))</f>
        <v/>
      </c>
      <c r="L2514" s="39">
        <f>IF(ISNUMBER(C2514),YEAR(C2514),"")</f>
        <v/>
      </c>
      <c r="M2514" s="39">
        <f>IF(ISNUMBER(C2514),MONTH(C2514),"")</f>
        <v/>
      </c>
      <c r="N2514" s="23">
        <f>IF(L2514="","",IF(NOT(ISNUMBER(crono_ano)),"Informe o ano",IF(L2514&lt;crono_ano,"Antes do ano",IF(L2514&gt;crono_ano,"Depois do ano","No ano"))))</f>
        <v/>
      </c>
      <c r="O2514" s="39">
        <f>IF(F2514="","",IF(COUNTIF(F$7:F2514,F2514)=1,1,0))</f>
        <v/>
      </c>
      <c r="P2514" s="39">
        <f>IF(A2514&amp;B2514&amp;C2514="","",IF(AND(O2514=1,N(G2514)&gt;0),IF(INDEX(pl_ativa,MAX(1,N(G2514)))="Sim",1,0),0))</f>
        <v/>
      </c>
      <c r="Q2514" s="39">
        <f>IF(F2514="","",COUNTIFS(ex_chave_oc,F2514,ex_cancelada,"&lt;&gt;Sim"))</f>
        <v/>
      </c>
      <c r="R2514" s="51">
        <f>IF(P2514="","",IF(AND(P2514=1,N(Q2514)&gt;0),1,0))</f>
        <v/>
      </c>
      <c r="S2514" s="30">
        <f>IF(P2514="","",IF(F2514="","ERRO: data prevista ausente ou inválida",IF(O2514=0,"Duplicada: contada uma vez",IF(N(G2514)=0,"ERRO: tarefa fora do Plano Mestre",IF(P2514=0,"Tarefa retirada do plano: não conta","OK")))))</f>
        <v/>
      </c>
    </row>
    <row r="2515">
      <c r="A2515" s="29" t="n"/>
      <c r="B2515" s="25" t="n"/>
      <c r="C2515" s="49" t="n"/>
      <c r="D2515" s="29" t="n"/>
      <c r="E2515" s="23">
        <f>IF(OR(A2515="",B2515=""),"",A2515&amp;"|"&amp;B2515)</f>
        <v/>
      </c>
      <c r="F2515" s="30">
        <f>IF(OR(E2515="",NOT(ISNUMBER(C2515))),"",E2515&amp;"|"&amp;YEAR(C2515)&amp;"-"&amp;RIGHT("0"&amp;MONTH(C2515),2)&amp;"-"&amp;RIGHT("0"&amp;DAY(C2515),2))</f>
        <v/>
      </c>
      <c r="G2515" s="26">
        <f>IF(E2515="","",IFERROR(MATCH(E2515,pl_chave,0),0))</f>
        <v/>
      </c>
      <c r="H2515" s="23">
        <f>IF(G2515="","",IF(G2515=0,"Tarefa fora do plano",INDEX(pl_tag,G2515)))</f>
        <v/>
      </c>
      <c r="I2515" s="30">
        <f>IF(N(G2515)=0,"",INDEX(pl_atividade,G2515))</f>
        <v/>
      </c>
      <c r="J2515" s="50">
        <f>IF(N(G2515)=0,"",INDEX(pl_especialidade,G2515))</f>
        <v/>
      </c>
      <c r="K2515" s="28">
        <f>IF(N(G2515)=0,"",INDEX(pl_duracao,G2515))</f>
        <v/>
      </c>
      <c r="L2515" s="39">
        <f>IF(ISNUMBER(C2515),YEAR(C2515),"")</f>
        <v/>
      </c>
      <c r="M2515" s="39">
        <f>IF(ISNUMBER(C2515),MONTH(C2515),"")</f>
        <v/>
      </c>
      <c r="N2515" s="23">
        <f>IF(L2515="","",IF(NOT(ISNUMBER(crono_ano)),"Informe o ano",IF(L2515&lt;crono_ano,"Antes do ano",IF(L2515&gt;crono_ano,"Depois do ano","No ano"))))</f>
        <v/>
      </c>
      <c r="O2515" s="39">
        <f>IF(F2515="","",IF(COUNTIF(F$7:F2515,F2515)=1,1,0))</f>
        <v/>
      </c>
      <c r="P2515" s="39">
        <f>IF(A2515&amp;B2515&amp;C2515="","",IF(AND(O2515=1,N(G2515)&gt;0),IF(INDEX(pl_ativa,MAX(1,N(G2515)))="Sim",1,0),0))</f>
        <v/>
      </c>
      <c r="Q2515" s="39">
        <f>IF(F2515="","",COUNTIFS(ex_chave_oc,F2515,ex_cancelada,"&lt;&gt;Sim"))</f>
        <v/>
      </c>
      <c r="R2515" s="51">
        <f>IF(P2515="","",IF(AND(P2515=1,N(Q2515)&gt;0),1,0))</f>
        <v/>
      </c>
      <c r="S2515" s="30">
        <f>IF(P2515="","",IF(F2515="","ERRO: data prevista ausente ou inválida",IF(O2515=0,"Duplicada: contada uma vez",IF(N(G2515)=0,"ERRO: tarefa fora do Plano Mestre",IF(P2515=0,"Tarefa retirada do plano: não conta","OK")))))</f>
        <v/>
      </c>
    </row>
    <row r="2516">
      <c r="A2516" s="29" t="n"/>
      <c r="B2516" s="25" t="n"/>
      <c r="C2516" s="49" t="n"/>
      <c r="D2516" s="29" t="n"/>
      <c r="E2516" s="23">
        <f>IF(OR(A2516="",B2516=""),"",A2516&amp;"|"&amp;B2516)</f>
        <v/>
      </c>
      <c r="F2516" s="30">
        <f>IF(OR(E2516="",NOT(ISNUMBER(C2516))),"",E2516&amp;"|"&amp;YEAR(C2516)&amp;"-"&amp;RIGHT("0"&amp;MONTH(C2516),2)&amp;"-"&amp;RIGHT("0"&amp;DAY(C2516),2))</f>
        <v/>
      </c>
      <c r="G2516" s="26">
        <f>IF(E2516="","",IFERROR(MATCH(E2516,pl_chave,0),0))</f>
        <v/>
      </c>
      <c r="H2516" s="23">
        <f>IF(G2516="","",IF(G2516=0,"Tarefa fora do plano",INDEX(pl_tag,G2516)))</f>
        <v/>
      </c>
      <c r="I2516" s="30">
        <f>IF(N(G2516)=0,"",INDEX(pl_atividade,G2516))</f>
        <v/>
      </c>
      <c r="J2516" s="50">
        <f>IF(N(G2516)=0,"",INDEX(pl_especialidade,G2516))</f>
        <v/>
      </c>
      <c r="K2516" s="28">
        <f>IF(N(G2516)=0,"",INDEX(pl_duracao,G2516))</f>
        <v/>
      </c>
      <c r="L2516" s="39">
        <f>IF(ISNUMBER(C2516),YEAR(C2516),"")</f>
        <v/>
      </c>
      <c r="M2516" s="39">
        <f>IF(ISNUMBER(C2516),MONTH(C2516),"")</f>
        <v/>
      </c>
      <c r="N2516" s="23">
        <f>IF(L2516="","",IF(NOT(ISNUMBER(crono_ano)),"Informe o ano",IF(L2516&lt;crono_ano,"Antes do ano",IF(L2516&gt;crono_ano,"Depois do ano","No ano"))))</f>
        <v/>
      </c>
      <c r="O2516" s="39">
        <f>IF(F2516="","",IF(COUNTIF(F$7:F2516,F2516)=1,1,0))</f>
        <v/>
      </c>
      <c r="P2516" s="39">
        <f>IF(A2516&amp;B2516&amp;C2516="","",IF(AND(O2516=1,N(G2516)&gt;0),IF(INDEX(pl_ativa,MAX(1,N(G2516)))="Sim",1,0),0))</f>
        <v/>
      </c>
      <c r="Q2516" s="39">
        <f>IF(F2516="","",COUNTIFS(ex_chave_oc,F2516,ex_cancelada,"&lt;&gt;Sim"))</f>
        <v/>
      </c>
      <c r="R2516" s="51">
        <f>IF(P2516="","",IF(AND(P2516=1,N(Q2516)&gt;0),1,0))</f>
        <v/>
      </c>
      <c r="S2516" s="30">
        <f>IF(P2516="","",IF(F2516="","ERRO: data prevista ausente ou inválida",IF(O2516=0,"Duplicada: contada uma vez",IF(N(G2516)=0,"ERRO: tarefa fora do Plano Mestre",IF(P2516=0,"Tarefa retirada do plano: não conta","OK")))))</f>
        <v/>
      </c>
    </row>
    <row r="2517">
      <c r="A2517" s="29" t="n"/>
      <c r="B2517" s="25" t="n"/>
      <c r="C2517" s="49" t="n"/>
      <c r="D2517" s="29" t="n"/>
      <c r="E2517" s="23">
        <f>IF(OR(A2517="",B2517=""),"",A2517&amp;"|"&amp;B2517)</f>
        <v/>
      </c>
      <c r="F2517" s="30">
        <f>IF(OR(E2517="",NOT(ISNUMBER(C2517))),"",E2517&amp;"|"&amp;YEAR(C2517)&amp;"-"&amp;RIGHT("0"&amp;MONTH(C2517),2)&amp;"-"&amp;RIGHT("0"&amp;DAY(C2517),2))</f>
        <v/>
      </c>
      <c r="G2517" s="26">
        <f>IF(E2517="","",IFERROR(MATCH(E2517,pl_chave,0),0))</f>
        <v/>
      </c>
      <c r="H2517" s="23">
        <f>IF(G2517="","",IF(G2517=0,"Tarefa fora do plano",INDEX(pl_tag,G2517)))</f>
        <v/>
      </c>
      <c r="I2517" s="30">
        <f>IF(N(G2517)=0,"",INDEX(pl_atividade,G2517))</f>
        <v/>
      </c>
      <c r="J2517" s="50">
        <f>IF(N(G2517)=0,"",INDEX(pl_especialidade,G2517))</f>
        <v/>
      </c>
      <c r="K2517" s="28">
        <f>IF(N(G2517)=0,"",INDEX(pl_duracao,G2517))</f>
        <v/>
      </c>
      <c r="L2517" s="39">
        <f>IF(ISNUMBER(C2517),YEAR(C2517),"")</f>
        <v/>
      </c>
      <c r="M2517" s="39">
        <f>IF(ISNUMBER(C2517),MONTH(C2517),"")</f>
        <v/>
      </c>
      <c r="N2517" s="23">
        <f>IF(L2517="","",IF(NOT(ISNUMBER(crono_ano)),"Informe o ano",IF(L2517&lt;crono_ano,"Antes do ano",IF(L2517&gt;crono_ano,"Depois do ano","No ano"))))</f>
        <v/>
      </c>
      <c r="O2517" s="39">
        <f>IF(F2517="","",IF(COUNTIF(F$7:F2517,F2517)=1,1,0))</f>
        <v/>
      </c>
      <c r="P2517" s="39">
        <f>IF(A2517&amp;B2517&amp;C2517="","",IF(AND(O2517=1,N(G2517)&gt;0),IF(INDEX(pl_ativa,MAX(1,N(G2517)))="Sim",1,0),0))</f>
        <v/>
      </c>
      <c r="Q2517" s="39">
        <f>IF(F2517="","",COUNTIFS(ex_chave_oc,F2517,ex_cancelada,"&lt;&gt;Sim"))</f>
        <v/>
      </c>
      <c r="R2517" s="51">
        <f>IF(P2517="","",IF(AND(P2517=1,N(Q2517)&gt;0),1,0))</f>
        <v/>
      </c>
      <c r="S2517" s="30">
        <f>IF(P2517="","",IF(F2517="","ERRO: data prevista ausente ou inválida",IF(O2517=0,"Duplicada: contada uma vez",IF(N(G2517)=0,"ERRO: tarefa fora do Plano Mestre",IF(P2517=0,"Tarefa retirada do plano: não conta","OK")))))</f>
        <v/>
      </c>
    </row>
    <row r="2518">
      <c r="A2518" s="29" t="n"/>
      <c r="B2518" s="25" t="n"/>
      <c r="C2518" s="49" t="n"/>
      <c r="D2518" s="29" t="n"/>
      <c r="E2518" s="23">
        <f>IF(OR(A2518="",B2518=""),"",A2518&amp;"|"&amp;B2518)</f>
        <v/>
      </c>
      <c r="F2518" s="30">
        <f>IF(OR(E2518="",NOT(ISNUMBER(C2518))),"",E2518&amp;"|"&amp;YEAR(C2518)&amp;"-"&amp;RIGHT("0"&amp;MONTH(C2518),2)&amp;"-"&amp;RIGHT("0"&amp;DAY(C2518),2))</f>
        <v/>
      </c>
      <c r="G2518" s="26">
        <f>IF(E2518="","",IFERROR(MATCH(E2518,pl_chave,0),0))</f>
        <v/>
      </c>
      <c r="H2518" s="23">
        <f>IF(G2518="","",IF(G2518=0,"Tarefa fora do plano",INDEX(pl_tag,G2518)))</f>
        <v/>
      </c>
      <c r="I2518" s="30">
        <f>IF(N(G2518)=0,"",INDEX(pl_atividade,G2518))</f>
        <v/>
      </c>
      <c r="J2518" s="50">
        <f>IF(N(G2518)=0,"",INDEX(pl_especialidade,G2518))</f>
        <v/>
      </c>
      <c r="K2518" s="28">
        <f>IF(N(G2518)=0,"",INDEX(pl_duracao,G2518))</f>
        <v/>
      </c>
      <c r="L2518" s="39">
        <f>IF(ISNUMBER(C2518),YEAR(C2518),"")</f>
        <v/>
      </c>
      <c r="M2518" s="39">
        <f>IF(ISNUMBER(C2518),MONTH(C2518),"")</f>
        <v/>
      </c>
      <c r="N2518" s="23">
        <f>IF(L2518="","",IF(NOT(ISNUMBER(crono_ano)),"Informe o ano",IF(L2518&lt;crono_ano,"Antes do ano",IF(L2518&gt;crono_ano,"Depois do ano","No ano"))))</f>
        <v/>
      </c>
      <c r="O2518" s="39">
        <f>IF(F2518="","",IF(COUNTIF(F$7:F2518,F2518)=1,1,0))</f>
        <v/>
      </c>
      <c r="P2518" s="39">
        <f>IF(A2518&amp;B2518&amp;C2518="","",IF(AND(O2518=1,N(G2518)&gt;0),IF(INDEX(pl_ativa,MAX(1,N(G2518)))="Sim",1,0),0))</f>
        <v/>
      </c>
      <c r="Q2518" s="39">
        <f>IF(F2518="","",COUNTIFS(ex_chave_oc,F2518,ex_cancelada,"&lt;&gt;Sim"))</f>
        <v/>
      </c>
      <c r="R2518" s="51">
        <f>IF(P2518="","",IF(AND(P2518=1,N(Q2518)&gt;0),1,0))</f>
        <v/>
      </c>
      <c r="S2518" s="30">
        <f>IF(P2518="","",IF(F2518="","ERRO: data prevista ausente ou inválida",IF(O2518=0,"Duplicada: contada uma vez",IF(N(G2518)=0,"ERRO: tarefa fora do Plano Mestre",IF(P2518=0,"Tarefa retirada do plano: não conta","OK")))))</f>
        <v/>
      </c>
    </row>
    <row r="2519">
      <c r="A2519" s="29" t="n"/>
      <c r="B2519" s="25" t="n"/>
      <c r="C2519" s="49" t="n"/>
      <c r="D2519" s="29" t="n"/>
      <c r="E2519" s="23">
        <f>IF(OR(A2519="",B2519=""),"",A2519&amp;"|"&amp;B2519)</f>
        <v/>
      </c>
      <c r="F2519" s="30">
        <f>IF(OR(E2519="",NOT(ISNUMBER(C2519))),"",E2519&amp;"|"&amp;YEAR(C2519)&amp;"-"&amp;RIGHT("0"&amp;MONTH(C2519),2)&amp;"-"&amp;RIGHT("0"&amp;DAY(C2519),2))</f>
        <v/>
      </c>
      <c r="G2519" s="26">
        <f>IF(E2519="","",IFERROR(MATCH(E2519,pl_chave,0),0))</f>
        <v/>
      </c>
      <c r="H2519" s="23">
        <f>IF(G2519="","",IF(G2519=0,"Tarefa fora do plano",INDEX(pl_tag,G2519)))</f>
        <v/>
      </c>
      <c r="I2519" s="30">
        <f>IF(N(G2519)=0,"",INDEX(pl_atividade,G2519))</f>
        <v/>
      </c>
      <c r="J2519" s="50">
        <f>IF(N(G2519)=0,"",INDEX(pl_especialidade,G2519))</f>
        <v/>
      </c>
      <c r="K2519" s="28">
        <f>IF(N(G2519)=0,"",INDEX(pl_duracao,G2519))</f>
        <v/>
      </c>
      <c r="L2519" s="39">
        <f>IF(ISNUMBER(C2519),YEAR(C2519),"")</f>
        <v/>
      </c>
      <c r="M2519" s="39">
        <f>IF(ISNUMBER(C2519),MONTH(C2519),"")</f>
        <v/>
      </c>
      <c r="N2519" s="23">
        <f>IF(L2519="","",IF(NOT(ISNUMBER(crono_ano)),"Informe o ano",IF(L2519&lt;crono_ano,"Antes do ano",IF(L2519&gt;crono_ano,"Depois do ano","No ano"))))</f>
        <v/>
      </c>
      <c r="O2519" s="39">
        <f>IF(F2519="","",IF(COUNTIF(F$7:F2519,F2519)=1,1,0))</f>
        <v/>
      </c>
      <c r="P2519" s="39">
        <f>IF(A2519&amp;B2519&amp;C2519="","",IF(AND(O2519=1,N(G2519)&gt;0),IF(INDEX(pl_ativa,MAX(1,N(G2519)))="Sim",1,0),0))</f>
        <v/>
      </c>
      <c r="Q2519" s="39">
        <f>IF(F2519="","",COUNTIFS(ex_chave_oc,F2519,ex_cancelada,"&lt;&gt;Sim"))</f>
        <v/>
      </c>
      <c r="R2519" s="51">
        <f>IF(P2519="","",IF(AND(P2519=1,N(Q2519)&gt;0),1,0))</f>
        <v/>
      </c>
      <c r="S2519" s="30">
        <f>IF(P2519="","",IF(F2519="","ERRO: data prevista ausente ou inválida",IF(O2519=0,"Duplicada: contada uma vez",IF(N(G2519)=0,"ERRO: tarefa fora do Plano Mestre",IF(P2519=0,"Tarefa retirada do plano: não conta","OK")))))</f>
        <v/>
      </c>
    </row>
    <row r="2520">
      <c r="A2520" s="29" t="n"/>
      <c r="B2520" s="25" t="n"/>
      <c r="C2520" s="49" t="n"/>
      <c r="D2520" s="29" t="n"/>
      <c r="E2520" s="23">
        <f>IF(OR(A2520="",B2520=""),"",A2520&amp;"|"&amp;B2520)</f>
        <v/>
      </c>
      <c r="F2520" s="30">
        <f>IF(OR(E2520="",NOT(ISNUMBER(C2520))),"",E2520&amp;"|"&amp;YEAR(C2520)&amp;"-"&amp;RIGHT("0"&amp;MONTH(C2520),2)&amp;"-"&amp;RIGHT("0"&amp;DAY(C2520),2))</f>
        <v/>
      </c>
      <c r="G2520" s="26">
        <f>IF(E2520="","",IFERROR(MATCH(E2520,pl_chave,0),0))</f>
        <v/>
      </c>
      <c r="H2520" s="23">
        <f>IF(G2520="","",IF(G2520=0,"Tarefa fora do plano",INDEX(pl_tag,G2520)))</f>
        <v/>
      </c>
      <c r="I2520" s="30">
        <f>IF(N(G2520)=0,"",INDEX(pl_atividade,G2520))</f>
        <v/>
      </c>
      <c r="J2520" s="50">
        <f>IF(N(G2520)=0,"",INDEX(pl_especialidade,G2520))</f>
        <v/>
      </c>
      <c r="K2520" s="28">
        <f>IF(N(G2520)=0,"",INDEX(pl_duracao,G2520))</f>
        <v/>
      </c>
      <c r="L2520" s="39">
        <f>IF(ISNUMBER(C2520),YEAR(C2520),"")</f>
        <v/>
      </c>
      <c r="M2520" s="39">
        <f>IF(ISNUMBER(C2520),MONTH(C2520),"")</f>
        <v/>
      </c>
      <c r="N2520" s="23">
        <f>IF(L2520="","",IF(NOT(ISNUMBER(crono_ano)),"Informe o ano",IF(L2520&lt;crono_ano,"Antes do ano",IF(L2520&gt;crono_ano,"Depois do ano","No ano"))))</f>
        <v/>
      </c>
      <c r="O2520" s="39">
        <f>IF(F2520="","",IF(COUNTIF(F$7:F2520,F2520)=1,1,0))</f>
        <v/>
      </c>
      <c r="P2520" s="39">
        <f>IF(A2520&amp;B2520&amp;C2520="","",IF(AND(O2520=1,N(G2520)&gt;0),IF(INDEX(pl_ativa,MAX(1,N(G2520)))="Sim",1,0),0))</f>
        <v/>
      </c>
      <c r="Q2520" s="39">
        <f>IF(F2520="","",COUNTIFS(ex_chave_oc,F2520,ex_cancelada,"&lt;&gt;Sim"))</f>
        <v/>
      </c>
      <c r="R2520" s="51">
        <f>IF(P2520="","",IF(AND(P2520=1,N(Q2520)&gt;0),1,0))</f>
        <v/>
      </c>
      <c r="S2520" s="30">
        <f>IF(P2520="","",IF(F2520="","ERRO: data prevista ausente ou inválida",IF(O2520=0,"Duplicada: contada uma vez",IF(N(G2520)=0,"ERRO: tarefa fora do Plano Mestre",IF(P2520=0,"Tarefa retirada do plano: não conta","OK")))))</f>
        <v/>
      </c>
    </row>
    <row r="2521">
      <c r="A2521" s="29" t="n"/>
      <c r="B2521" s="25" t="n"/>
      <c r="C2521" s="49" t="n"/>
      <c r="D2521" s="29" t="n"/>
      <c r="E2521" s="23">
        <f>IF(OR(A2521="",B2521=""),"",A2521&amp;"|"&amp;B2521)</f>
        <v/>
      </c>
      <c r="F2521" s="30">
        <f>IF(OR(E2521="",NOT(ISNUMBER(C2521))),"",E2521&amp;"|"&amp;YEAR(C2521)&amp;"-"&amp;RIGHT("0"&amp;MONTH(C2521),2)&amp;"-"&amp;RIGHT("0"&amp;DAY(C2521),2))</f>
        <v/>
      </c>
      <c r="G2521" s="26">
        <f>IF(E2521="","",IFERROR(MATCH(E2521,pl_chave,0),0))</f>
        <v/>
      </c>
      <c r="H2521" s="23">
        <f>IF(G2521="","",IF(G2521=0,"Tarefa fora do plano",INDEX(pl_tag,G2521)))</f>
        <v/>
      </c>
      <c r="I2521" s="30">
        <f>IF(N(G2521)=0,"",INDEX(pl_atividade,G2521))</f>
        <v/>
      </c>
      <c r="J2521" s="50">
        <f>IF(N(G2521)=0,"",INDEX(pl_especialidade,G2521))</f>
        <v/>
      </c>
      <c r="K2521" s="28">
        <f>IF(N(G2521)=0,"",INDEX(pl_duracao,G2521))</f>
        <v/>
      </c>
      <c r="L2521" s="39">
        <f>IF(ISNUMBER(C2521),YEAR(C2521),"")</f>
        <v/>
      </c>
      <c r="M2521" s="39">
        <f>IF(ISNUMBER(C2521),MONTH(C2521),"")</f>
        <v/>
      </c>
      <c r="N2521" s="23">
        <f>IF(L2521="","",IF(NOT(ISNUMBER(crono_ano)),"Informe o ano",IF(L2521&lt;crono_ano,"Antes do ano",IF(L2521&gt;crono_ano,"Depois do ano","No ano"))))</f>
        <v/>
      </c>
      <c r="O2521" s="39">
        <f>IF(F2521="","",IF(COUNTIF(F$7:F2521,F2521)=1,1,0))</f>
        <v/>
      </c>
      <c r="P2521" s="39">
        <f>IF(A2521&amp;B2521&amp;C2521="","",IF(AND(O2521=1,N(G2521)&gt;0),IF(INDEX(pl_ativa,MAX(1,N(G2521)))="Sim",1,0),0))</f>
        <v/>
      </c>
      <c r="Q2521" s="39">
        <f>IF(F2521="","",COUNTIFS(ex_chave_oc,F2521,ex_cancelada,"&lt;&gt;Sim"))</f>
        <v/>
      </c>
      <c r="R2521" s="51">
        <f>IF(P2521="","",IF(AND(P2521=1,N(Q2521)&gt;0),1,0))</f>
        <v/>
      </c>
      <c r="S2521" s="30">
        <f>IF(P2521="","",IF(F2521="","ERRO: data prevista ausente ou inválida",IF(O2521=0,"Duplicada: contada uma vez",IF(N(G2521)=0,"ERRO: tarefa fora do Plano Mestre",IF(P2521=0,"Tarefa retirada do plano: não conta","OK")))))</f>
        <v/>
      </c>
    </row>
    <row r="2522">
      <c r="A2522" s="29" t="n"/>
      <c r="B2522" s="25" t="n"/>
      <c r="C2522" s="49" t="n"/>
      <c r="D2522" s="29" t="n"/>
      <c r="E2522" s="23">
        <f>IF(OR(A2522="",B2522=""),"",A2522&amp;"|"&amp;B2522)</f>
        <v/>
      </c>
      <c r="F2522" s="30">
        <f>IF(OR(E2522="",NOT(ISNUMBER(C2522))),"",E2522&amp;"|"&amp;YEAR(C2522)&amp;"-"&amp;RIGHT("0"&amp;MONTH(C2522),2)&amp;"-"&amp;RIGHT("0"&amp;DAY(C2522),2))</f>
        <v/>
      </c>
      <c r="G2522" s="26">
        <f>IF(E2522="","",IFERROR(MATCH(E2522,pl_chave,0),0))</f>
        <v/>
      </c>
      <c r="H2522" s="23">
        <f>IF(G2522="","",IF(G2522=0,"Tarefa fora do plano",INDEX(pl_tag,G2522)))</f>
        <v/>
      </c>
      <c r="I2522" s="30">
        <f>IF(N(G2522)=0,"",INDEX(pl_atividade,G2522))</f>
        <v/>
      </c>
      <c r="J2522" s="50">
        <f>IF(N(G2522)=0,"",INDEX(pl_especialidade,G2522))</f>
        <v/>
      </c>
      <c r="K2522" s="28">
        <f>IF(N(G2522)=0,"",INDEX(pl_duracao,G2522))</f>
        <v/>
      </c>
      <c r="L2522" s="39">
        <f>IF(ISNUMBER(C2522),YEAR(C2522),"")</f>
        <v/>
      </c>
      <c r="M2522" s="39">
        <f>IF(ISNUMBER(C2522),MONTH(C2522),"")</f>
        <v/>
      </c>
      <c r="N2522" s="23">
        <f>IF(L2522="","",IF(NOT(ISNUMBER(crono_ano)),"Informe o ano",IF(L2522&lt;crono_ano,"Antes do ano",IF(L2522&gt;crono_ano,"Depois do ano","No ano"))))</f>
        <v/>
      </c>
      <c r="O2522" s="39">
        <f>IF(F2522="","",IF(COUNTIF(F$7:F2522,F2522)=1,1,0))</f>
        <v/>
      </c>
      <c r="P2522" s="39">
        <f>IF(A2522&amp;B2522&amp;C2522="","",IF(AND(O2522=1,N(G2522)&gt;0),IF(INDEX(pl_ativa,MAX(1,N(G2522)))="Sim",1,0),0))</f>
        <v/>
      </c>
      <c r="Q2522" s="39">
        <f>IF(F2522="","",COUNTIFS(ex_chave_oc,F2522,ex_cancelada,"&lt;&gt;Sim"))</f>
        <v/>
      </c>
      <c r="R2522" s="51">
        <f>IF(P2522="","",IF(AND(P2522=1,N(Q2522)&gt;0),1,0))</f>
        <v/>
      </c>
      <c r="S2522" s="30">
        <f>IF(P2522="","",IF(F2522="","ERRO: data prevista ausente ou inválida",IF(O2522=0,"Duplicada: contada uma vez",IF(N(G2522)=0,"ERRO: tarefa fora do Plano Mestre",IF(P2522=0,"Tarefa retirada do plano: não conta","OK")))))</f>
        <v/>
      </c>
    </row>
    <row r="2523">
      <c r="A2523" s="29" t="n"/>
      <c r="B2523" s="25" t="n"/>
      <c r="C2523" s="49" t="n"/>
      <c r="D2523" s="29" t="n"/>
      <c r="E2523" s="23">
        <f>IF(OR(A2523="",B2523=""),"",A2523&amp;"|"&amp;B2523)</f>
        <v/>
      </c>
      <c r="F2523" s="30">
        <f>IF(OR(E2523="",NOT(ISNUMBER(C2523))),"",E2523&amp;"|"&amp;YEAR(C2523)&amp;"-"&amp;RIGHT("0"&amp;MONTH(C2523),2)&amp;"-"&amp;RIGHT("0"&amp;DAY(C2523),2))</f>
        <v/>
      </c>
      <c r="G2523" s="26">
        <f>IF(E2523="","",IFERROR(MATCH(E2523,pl_chave,0),0))</f>
        <v/>
      </c>
      <c r="H2523" s="23">
        <f>IF(G2523="","",IF(G2523=0,"Tarefa fora do plano",INDEX(pl_tag,G2523)))</f>
        <v/>
      </c>
      <c r="I2523" s="30">
        <f>IF(N(G2523)=0,"",INDEX(pl_atividade,G2523))</f>
        <v/>
      </c>
      <c r="J2523" s="50">
        <f>IF(N(G2523)=0,"",INDEX(pl_especialidade,G2523))</f>
        <v/>
      </c>
      <c r="K2523" s="28">
        <f>IF(N(G2523)=0,"",INDEX(pl_duracao,G2523))</f>
        <v/>
      </c>
      <c r="L2523" s="39">
        <f>IF(ISNUMBER(C2523),YEAR(C2523),"")</f>
        <v/>
      </c>
      <c r="M2523" s="39">
        <f>IF(ISNUMBER(C2523),MONTH(C2523),"")</f>
        <v/>
      </c>
      <c r="N2523" s="23">
        <f>IF(L2523="","",IF(NOT(ISNUMBER(crono_ano)),"Informe o ano",IF(L2523&lt;crono_ano,"Antes do ano",IF(L2523&gt;crono_ano,"Depois do ano","No ano"))))</f>
        <v/>
      </c>
      <c r="O2523" s="39">
        <f>IF(F2523="","",IF(COUNTIF(F$7:F2523,F2523)=1,1,0))</f>
        <v/>
      </c>
      <c r="P2523" s="39">
        <f>IF(A2523&amp;B2523&amp;C2523="","",IF(AND(O2523=1,N(G2523)&gt;0),IF(INDEX(pl_ativa,MAX(1,N(G2523)))="Sim",1,0),0))</f>
        <v/>
      </c>
      <c r="Q2523" s="39">
        <f>IF(F2523="","",COUNTIFS(ex_chave_oc,F2523,ex_cancelada,"&lt;&gt;Sim"))</f>
        <v/>
      </c>
      <c r="R2523" s="51">
        <f>IF(P2523="","",IF(AND(P2523=1,N(Q2523)&gt;0),1,0))</f>
        <v/>
      </c>
      <c r="S2523" s="30">
        <f>IF(P2523="","",IF(F2523="","ERRO: data prevista ausente ou inválida",IF(O2523=0,"Duplicada: contada uma vez",IF(N(G2523)=0,"ERRO: tarefa fora do Plano Mestre",IF(P2523=0,"Tarefa retirada do plano: não conta","OK")))))</f>
        <v/>
      </c>
    </row>
    <row r="2524">
      <c r="A2524" s="29" t="n"/>
      <c r="B2524" s="25" t="n"/>
      <c r="C2524" s="49" t="n"/>
      <c r="D2524" s="29" t="n"/>
      <c r="E2524" s="23">
        <f>IF(OR(A2524="",B2524=""),"",A2524&amp;"|"&amp;B2524)</f>
        <v/>
      </c>
      <c r="F2524" s="30">
        <f>IF(OR(E2524="",NOT(ISNUMBER(C2524))),"",E2524&amp;"|"&amp;YEAR(C2524)&amp;"-"&amp;RIGHT("0"&amp;MONTH(C2524),2)&amp;"-"&amp;RIGHT("0"&amp;DAY(C2524),2))</f>
        <v/>
      </c>
      <c r="G2524" s="26">
        <f>IF(E2524="","",IFERROR(MATCH(E2524,pl_chave,0),0))</f>
        <v/>
      </c>
      <c r="H2524" s="23">
        <f>IF(G2524="","",IF(G2524=0,"Tarefa fora do plano",INDEX(pl_tag,G2524)))</f>
        <v/>
      </c>
      <c r="I2524" s="30">
        <f>IF(N(G2524)=0,"",INDEX(pl_atividade,G2524))</f>
        <v/>
      </c>
      <c r="J2524" s="50">
        <f>IF(N(G2524)=0,"",INDEX(pl_especialidade,G2524))</f>
        <v/>
      </c>
      <c r="K2524" s="28">
        <f>IF(N(G2524)=0,"",INDEX(pl_duracao,G2524))</f>
        <v/>
      </c>
      <c r="L2524" s="39">
        <f>IF(ISNUMBER(C2524),YEAR(C2524),"")</f>
        <v/>
      </c>
      <c r="M2524" s="39">
        <f>IF(ISNUMBER(C2524),MONTH(C2524),"")</f>
        <v/>
      </c>
      <c r="N2524" s="23">
        <f>IF(L2524="","",IF(NOT(ISNUMBER(crono_ano)),"Informe o ano",IF(L2524&lt;crono_ano,"Antes do ano",IF(L2524&gt;crono_ano,"Depois do ano","No ano"))))</f>
        <v/>
      </c>
      <c r="O2524" s="39">
        <f>IF(F2524="","",IF(COUNTIF(F$7:F2524,F2524)=1,1,0))</f>
        <v/>
      </c>
      <c r="P2524" s="39">
        <f>IF(A2524&amp;B2524&amp;C2524="","",IF(AND(O2524=1,N(G2524)&gt;0),IF(INDEX(pl_ativa,MAX(1,N(G2524)))="Sim",1,0),0))</f>
        <v/>
      </c>
      <c r="Q2524" s="39">
        <f>IF(F2524="","",COUNTIFS(ex_chave_oc,F2524,ex_cancelada,"&lt;&gt;Sim"))</f>
        <v/>
      </c>
      <c r="R2524" s="51">
        <f>IF(P2524="","",IF(AND(P2524=1,N(Q2524)&gt;0),1,0))</f>
        <v/>
      </c>
      <c r="S2524" s="30">
        <f>IF(P2524="","",IF(F2524="","ERRO: data prevista ausente ou inválida",IF(O2524=0,"Duplicada: contada uma vez",IF(N(G2524)=0,"ERRO: tarefa fora do Plano Mestre",IF(P2524=0,"Tarefa retirada do plano: não conta","OK")))))</f>
        <v/>
      </c>
    </row>
    <row r="2525">
      <c r="A2525" s="29" t="n"/>
      <c r="B2525" s="25" t="n"/>
      <c r="C2525" s="49" t="n"/>
      <c r="D2525" s="29" t="n"/>
      <c r="E2525" s="23">
        <f>IF(OR(A2525="",B2525=""),"",A2525&amp;"|"&amp;B2525)</f>
        <v/>
      </c>
      <c r="F2525" s="30">
        <f>IF(OR(E2525="",NOT(ISNUMBER(C2525))),"",E2525&amp;"|"&amp;YEAR(C2525)&amp;"-"&amp;RIGHT("0"&amp;MONTH(C2525),2)&amp;"-"&amp;RIGHT("0"&amp;DAY(C2525),2))</f>
        <v/>
      </c>
      <c r="G2525" s="26">
        <f>IF(E2525="","",IFERROR(MATCH(E2525,pl_chave,0),0))</f>
        <v/>
      </c>
      <c r="H2525" s="23">
        <f>IF(G2525="","",IF(G2525=0,"Tarefa fora do plano",INDEX(pl_tag,G2525)))</f>
        <v/>
      </c>
      <c r="I2525" s="30">
        <f>IF(N(G2525)=0,"",INDEX(pl_atividade,G2525))</f>
        <v/>
      </c>
      <c r="J2525" s="50">
        <f>IF(N(G2525)=0,"",INDEX(pl_especialidade,G2525))</f>
        <v/>
      </c>
      <c r="K2525" s="28">
        <f>IF(N(G2525)=0,"",INDEX(pl_duracao,G2525))</f>
        <v/>
      </c>
      <c r="L2525" s="39">
        <f>IF(ISNUMBER(C2525),YEAR(C2525),"")</f>
        <v/>
      </c>
      <c r="M2525" s="39">
        <f>IF(ISNUMBER(C2525),MONTH(C2525),"")</f>
        <v/>
      </c>
      <c r="N2525" s="23">
        <f>IF(L2525="","",IF(NOT(ISNUMBER(crono_ano)),"Informe o ano",IF(L2525&lt;crono_ano,"Antes do ano",IF(L2525&gt;crono_ano,"Depois do ano","No ano"))))</f>
        <v/>
      </c>
      <c r="O2525" s="39">
        <f>IF(F2525="","",IF(COUNTIF(F$7:F2525,F2525)=1,1,0))</f>
        <v/>
      </c>
      <c r="P2525" s="39">
        <f>IF(A2525&amp;B2525&amp;C2525="","",IF(AND(O2525=1,N(G2525)&gt;0),IF(INDEX(pl_ativa,MAX(1,N(G2525)))="Sim",1,0),0))</f>
        <v/>
      </c>
      <c r="Q2525" s="39">
        <f>IF(F2525="","",COUNTIFS(ex_chave_oc,F2525,ex_cancelada,"&lt;&gt;Sim"))</f>
        <v/>
      </c>
      <c r="R2525" s="51">
        <f>IF(P2525="","",IF(AND(P2525=1,N(Q2525)&gt;0),1,0))</f>
        <v/>
      </c>
      <c r="S2525" s="30">
        <f>IF(P2525="","",IF(F2525="","ERRO: data prevista ausente ou inválida",IF(O2525=0,"Duplicada: contada uma vez",IF(N(G2525)=0,"ERRO: tarefa fora do Plano Mestre",IF(P2525=0,"Tarefa retirada do plano: não conta","OK")))))</f>
        <v/>
      </c>
    </row>
    <row r="2526">
      <c r="A2526" s="29" t="n"/>
      <c r="B2526" s="25" t="n"/>
      <c r="C2526" s="49" t="n"/>
      <c r="D2526" s="29" t="n"/>
      <c r="E2526" s="23">
        <f>IF(OR(A2526="",B2526=""),"",A2526&amp;"|"&amp;B2526)</f>
        <v/>
      </c>
      <c r="F2526" s="30">
        <f>IF(OR(E2526="",NOT(ISNUMBER(C2526))),"",E2526&amp;"|"&amp;YEAR(C2526)&amp;"-"&amp;RIGHT("0"&amp;MONTH(C2526),2)&amp;"-"&amp;RIGHT("0"&amp;DAY(C2526),2))</f>
        <v/>
      </c>
      <c r="G2526" s="26">
        <f>IF(E2526="","",IFERROR(MATCH(E2526,pl_chave,0),0))</f>
        <v/>
      </c>
      <c r="H2526" s="23">
        <f>IF(G2526="","",IF(G2526=0,"Tarefa fora do plano",INDEX(pl_tag,G2526)))</f>
        <v/>
      </c>
      <c r="I2526" s="30">
        <f>IF(N(G2526)=0,"",INDEX(pl_atividade,G2526))</f>
        <v/>
      </c>
      <c r="J2526" s="50">
        <f>IF(N(G2526)=0,"",INDEX(pl_especialidade,G2526))</f>
        <v/>
      </c>
      <c r="K2526" s="28">
        <f>IF(N(G2526)=0,"",INDEX(pl_duracao,G2526))</f>
        <v/>
      </c>
      <c r="L2526" s="39">
        <f>IF(ISNUMBER(C2526),YEAR(C2526),"")</f>
        <v/>
      </c>
      <c r="M2526" s="39">
        <f>IF(ISNUMBER(C2526),MONTH(C2526),"")</f>
        <v/>
      </c>
      <c r="N2526" s="23">
        <f>IF(L2526="","",IF(NOT(ISNUMBER(crono_ano)),"Informe o ano",IF(L2526&lt;crono_ano,"Antes do ano",IF(L2526&gt;crono_ano,"Depois do ano","No ano"))))</f>
        <v/>
      </c>
      <c r="O2526" s="39">
        <f>IF(F2526="","",IF(COUNTIF(F$7:F2526,F2526)=1,1,0))</f>
        <v/>
      </c>
      <c r="P2526" s="39">
        <f>IF(A2526&amp;B2526&amp;C2526="","",IF(AND(O2526=1,N(G2526)&gt;0),IF(INDEX(pl_ativa,MAX(1,N(G2526)))="Sim",1,0),0))</f>
        <v/>
      </c>
      <c r="Q2526" s="39">
        <f>IF(F2526="","",COUNTIFS(ex_chave_oc,F2526,ex_cancelada,"&lt;&gt;Sim"))</f>
        <v/>
      </c>
      <c r="R2526" s="51">
        <f>IF(P2526="","",IF(AND(P2526=1,N(Q2526)&gt;0),1,0))</f>
        <v/>
      </c>
      <c r="S2526" s="30">
        <f>IF(P2526="","",IF(F2526="","ERRO: data prevista ausente ou inválida",IF(O2526=0,"Duplicada: contada uma vez",IF(N(G2526)=0,"ERRO: tarefa fora do Plano Mestre",IF(P2526=0,"Tarefa retirada do plano: não conta","OK")))))</f>
        <v/>
      </c>
    </row>
    <row r="2527">
      <c r="A2527" s="29" t="n"/>
      <c r="B2527" s="25" t="n"/>
      <c r="C2527" s="49" t="n"/>
      <c r="D2527" s="29" t="n"/>
      <c r="E2527" s="23">
        <f>IF(OR(A2527="",B2527=""),"",A2527&amp;"|"&amp;B2527)</f>
        <v/>
      </c>
      <c r="F2527" s="30">
        <f>IF(OR(E2527="",NOT(ISNUMBER(C2527))),"",E2527&amp;"|"&amp;YEAR(C2527)&amp;"-"&amp;RIGHT("0"&amp;MONTH(C2527),2)&amp;"-"&amp;RIGHT("0"&amp;DAY(C2527),2))</f>
        <v/>
      </c>
      <c r="G2527" s="26">
        <f>IF(E2527="","",IFERROR(MATCH(E2527,pl_chave,0),0))</f>
        <v/>
      </c>
      <c r="H2527" s="23">
        <f>IF(G2527="","",IF(G2527=0,"Tarefa fora do plano",INDEX(pl_tag,G2527)))</f>
        <v/>
      </c>
      <c r="I2527" s="30">
        <f>IF(N(G2527)=0,"",INDEX(pl_atividade,G2527))</f>
        <v/>
      </c>
      <c r="J2527" s="50">
        <f>IF(N(G2527)=0,"",INDEX(pl_especialidade,G2527))</f>
        <v/>
      </c>
      <c r="K2527" s="28">
        <f>IF(N(G2527)=0,"",INDEX(pl_duracao,G2527))</f>
        <v/>
      </c>
      <c r="L2527" s="39">
        <f>IF(ISNUMBER(C2527),YEAR(C2527),"")</f>
        <v/>
      </c>
      <c r="M2527" s="39">
        <f>IF(ISNUMBER(C2527),MONTH(C2527),"")</f>
        <v/>
      </c>
      <c r="N2527" s="23">
        <f>IF(L2527="","",IF(NOT(ISNUMBER(crono_ano)),"Informe o ano",IF(L2527&lt;crono_ano,"Antes do ano",IF(L2527&gt;crono_ano,"Depois do ano","No ano"))))</f>
        <v/>
      </c>
      <c r="O2527" s="39">
        <f>IF(F2527="","",IF(COUNTIF(F$7:F2527,F2527)=1,1,0))</f>
        <v/>
      </c>
      <c r="P2527" s="39">
        <f>IF(A2527&amp;B2527&amp;C2527="","",IF(AND(O2527=1,N(G2527)&gt;0),IF(INDEX(pl_ativa,MAX(1,N(G2527)))="Sim",1,0),0))</f>
        <v/>
      </c>
      <c r="Q2527" s="39">
        <f>IF(F2527="","",COUNTIFS(ex_chave_oc,F2527,ex_cancelada,"&lt;&gt;Sim"))</f>
        <v/>
      </c>
      <c r="R2527" s="51">
        <f>IF(P2527="","",IF(AND(P2527=1,N(Q2527)&gt;0),1,0))</f>
        <v/>
      </c>
      <c r="S2527" s="30">
        <f>IF(P2527="","",IF(F2527="","ERRO: data prevista ausente ou inválida",IF(O2527=0,"Duplicada: contada uma vez",IF(N(G2527)=0,"ERRO: tarefa fora do Plano Mestre",IF(P2527=0,"Tarefa retirada do plano: não conta","OK")))))</f>
        <v/>
      </c>
    </row>
    <row r="2528">
      <c r="A2528" s="29" t="n"/>
      <c r="B2528" s="25" t="n"/>
      <c r="C2528" s="49" t="n"/>
      <c r="D2528" s="29" t="n"/>
      <c r="E2528" s="23">
        <f>IF(OR(A2528="",B2528=""),"",A2528&amp;"|"&amp;B2528)</f>
        <v/>
      </c>
      <c r="F2528" s="30">
        <f>IF(OR(E2528="",NOT(ISNUMBER(C2528))),"",E2528&amp;"|"&amp;YEAR(C2528)&amp;"-"&amp;RIGHT("0"&amp;MONTH(C2528),2)&amp;"-"&amp;RIGHT("0"&amp;DAY(C2528),2))</f>
        <v/>
      </c>
      <c r="G2528" s="26">
        <f>IF(E2528="","",IFERROR(MATCH(E2528,pl_chave,0),0))</f>
        <v/>
      </c>
      <c r="H2528" s="23">
        <f>IF(G2528="","",IF(G2528=0,"Tarefa fora do plano",INDEX(pl_tag,G2528)))</f>
        <v/>
      </c>
      <c r="I2528" s="30">
        <f>IF(N(G2528)=0,"",INDEX(pl_atividade,G2528))</f>
        <v/>
      </c>
      <c r="J2528" s="50">
        <f>IF(N(G2528)=0,"",INDEX(pl_especialidade,G2528))</f>
        <v/>
      </c>
      <c r="K2528" s="28">
        <f>IF(N(G2528)=0,"",INDEX(pl_duracao,G2528))</f>
        <v/>
      </c>
      <c r="L2528" s="39">
        <f>IF(ISNUMBER(C2528),YEAR(C2528),"")</f>
        <v/>
      </c>
      <c r="M2528" s="39">
        <f>IF(ISNUMBER(C2528),MONTH(C2528),"")</f>
        <v/>
      </c>
      <c r="N2528" s="23">
        <f>IF(L2528="","",IF(NOT(ISNUMBER(crono_ano)),"Informe o ano",IF(L2528&lt;crono_ano,"Antes do ano",IF(L2528&gt;crono_ano,"Depois do ano","No ano"))))</f>
        <v/>
      </c>
      <c r="O2528" s="39">
        <f>IF(F2528="","",IF(COUNTIF(F$7:F2528,F2528)=1,1,0))</f>
        <v/>
      </c>
      <c r="P2528" s="39">
        <f>IF(A2528&amp;B2528&amp;C2528="","",IF(AND(O2528=1,N(G2528)&gt;0),IF(INDEX(pl_ativa,MAX(1,N(G2528)))="Sim",1,0),0))</f>
        <v/>
      </c>
      <c r="Q2528" s="39">
        <f>IF(F2528="","",COUNTIFS(ex_chave_oc,F2528,ex_cancelada,"&lt;&gt;Sim"))</f>
        <v/>
      </c>
      <c r="R2528" s="51">
        <f>IF(P2528="","",IF(AND(P2528=1,N(Q2528)&gt;0),1,0))</f>
        <v/>
      </c>
      <c r="S2528" s="30">
        <f>IF(P2528="","",IF(F2528="","ERRO: data prevista ausente ou inválida",IF(O2528=0,"Duplicada: contada uma vez",IF(N(G2528)=0,"ERRO: tarefa fora do Plano Mestre",IF(P2528=0,"Tarefa retirada do plano: não conta","OK")))))</f>
        <v/>
      </c>
    </row>
    <row r="2529">
      <c r="A2529" s="29" t="n"/>
      <c r="B2529" s="25" t="n"/>
      <c r="C2529" s="49" t="n"/>
      <c r="D2529" s="29" t="n"/>
      <c r="E2529" s="23">
        <f>IF(OR(A2529="",B2529=""),"",A2529&amp;"|"&amp;B2529)</f>
        <v/>
      </c>
      <c r="F2529" s="30">
        <f>IF(OR(E2529="",NOT(ISNUMBER(C2529))),"",E2529&amp;"|"&amp;YEAR(C2529)&amp;"-"&amp;RIGHT("0"&amp;MONTH(C2529),2)&amp;"-"&amp;RIGHT("0"&amp;DAY(C2529),2))</f>
        <v/>
      </c>
      <c r="G2529" s="26">
        <f>IF(E2529="","",IFERROR(MATCH(E2529,pl_chave,0),0))</f>
        <v/>
      </c>
      <c r="H2529" s="23">
        <f>IF(G2529="","",IF(G2529=0,"Tarefa fora do plano",INDEX(pl_tag,G2529)))</f>
        <v/>
      </c>
      <c r="I2529" s="30">
        <f>IF(N(G2529)=0,"",INDEX(pl_atividade,G2529))</f>
        <v/>
      </c>
      <c r="J2529" s="50">
        <f>IF(N(G2529)=0,"",INDEX(pl_especialidade,G2529))</f>
        <v/>
      </c>
      <c r="K2529" s="28">
        <f>IF(N(G2529)=0,"",INDEX(pl_duracao,G2529))</f>
        <v/>
      </c>
      <c r="L2529" s="39">
        <f>IF(ISNUMBER(C2529),YEAR(C2529),"")</f>
        <v/>
      </c>
      <c r="M2529" s="39">
        <f>IF(ISNUMBER(C2529),MONTH(C2529),"")</f>
        <v/>
      </c>
      <c r="N2529" s="23">
        <f>IF(L2529="","",IF(NOT(ISNUMBER(crono_ano)),"Informe o ano",IF(L2529&lt;crono_ano,"Antes do ano",IF(L2529&gt;crono_ano,"Depois do ano","No ano"))))</f>
        <v/>
      </c>
      <c r="O2529" s="39">
        <f>IF(F2529="","",IF(COUNTIF(F$7:F2529,F2529)=1,1,0))</f>
        <v/>
      </c>
      <c r="P2529" s="39">
        <f>IF(A2529&amp;B2529&amp;C2529="","",IF(AND(O2529=1,N(G2529)&gt;0),IF(INDEX(pl_ativa,MAX(1,N(G2529)))="Sim",1,0),0))</f>
        <v/>
      </c>
      <c r="Q2529" s="39">
        <f>IF(F2529="","",COUNTIFS(ex_chave_oc,F2529,ex_cancelada,"&lt;&gt;Sim"))</f>
        <v/>
      </c>
      <c r="R2529" s="51">
        <f>IF(P2529="","",IF(AND(P2529=1,N(Q2529)&gt;0),1,0))</f>
        <v/>
      </c>
      <c r="S2529" s="30">
        <f>IF(P2529="","",IF(F2529="","ERRO: data prevista ausente ou inválida",IF(O2529=0,"Duplicada: contada uma vez",IF(N(G2529)=0,"ERRO: tarefa fora do Plano Mestre",IF(P2529=0,"Tarefa retirada do plano: não conta","OK")))))</f>
        <v/>
      </c>
    </row>
    <row r="2530">
      <c r="A2530" s="29" t="n"/>
      <c r="B2530" s="25" t="n"/>
      <c r="C2530" s="49" t="n"/>
      <c r="D2530" s="29" t="n"/>
      <c r="E2530" s="23">
        <f>IF(OR(A2530="",B2530=""),"",A2530&amp;"|"&amp;B2530)</f>
        <v/>
      </c>
      <c r="F2530" s="30">
        <f>IF(OR(E2530="",NOT(ISNUMBER(C2530))),"",E2530&amp;"|"&amp;YEAR(C2530)&amp;"-"&amp;RIGHT("0"&amp;MONTH(C2530),2)&amp;"-"&amp;RIGHT("0"&amp;DAY(C2530),2))</f>
        <v/>
      </c>
      <c r="G2530" s="26">
        <f>IF(E2530="","",IFERROR(MATCH(E2530,pl_chave,0),0))</f>
        <v/>
      </c>
      <c r="H2530" s="23">
        <f>IF(G2530="","",IF(G2530=0,"Tarefa fora do plano",INDEX(pl_tag,G2530)))</f>
        <v/>
      </c>
      <c r="I2530" s="30">
        <f>IF(N(G2530)=0,"",INDEX(pl_atividade,G2530))</f>
        <v/>
      </c>
      <c r="J2530" s="50">
        <f>IF(N(G2530)=0,"",INDEX(pl_especialidade,G2530))</f>
        <v/>
      </c>
      <c r="K2530" s="28">
        <f>IF(N(G2530)=0,"",INDEX(pl_duracao,G2530))</f>
        <v/>
      </c>
      <c r="L2530" s="39">
        <f>IF(ISNUMBER(C2530),YEAR(C2530),"")</f>
        <v/>
      </c>
      <c r="M2530" s="39">
        <f>IF(ISNUMBER(C2530),MONTH(C2530),"")</f>
        <v/>
      </c>
      <c r="N2530" s="23">
        <f>IF(L2530="","",IF(NOT(ISNUMBER(crono_ano)),"Informe o ano",IF(L2530&lt;crono_ano,"Antes do ano",IF(L2530&gt;crono_ano,"Depois do ano","No ano"))))</f>
        <v/>
      </c>
      <c r="O2530" s="39">
        <f>IF(F2530="","",IF(COUNTIF(F$7:F2530,F2530)=1,1,0))</f>
        <v/>
      </c>
      <c r="P2530" s="39">
        <f>IF(A2530&amp;B2530&amp;C2530="","",IF(AND(O2530=1,N(G2530)&gt;0),IF(INDEX(pl_ativa,MAX(1,N(G2530)))="Sim",1,0),0))</f>
        <v/>
      </c>
      <c r="Q2530" s="39">
        <f>IF(F2530="","",COUNTIFS(ex_chave_oc,F2530,ex_cancelada,"&lt;&gt;Sim"))</f>
        <v/>
      </c>
      <c r="R2530" s="51">
        <f>IF(P2530="","",IF(AND(P2530=1,N(Q2530)&gt;0),1,0))</f>
        <v/>
      </c>
      <c r="S2530" s="30">
        <f>IF(P2530="","",IF(F2530="","ERRO: data prevista ausente ou inválida",IF(O2530=0,"Duplicada: contada uma vez",IF(N(G2530)=0,"ERRO: tarefa fora do Plano Mestre",IF(P2530=0,"Tarefa retirada do plano: não conta","OK")))))</f>
        <v/>
      </c>
    </row>
    <row r="2531">
      <c r="A2531" s="29" t="n"/>
      <c r="B2531" s="25" t="n"/>
      <c r="C2531" s="49" t="n"/>
      <c r="D2531" s="29" t="n"/>
      <c r="E2531" s="23">
        <f>IF(OR(A2531="",B2531=""),"",A2531&amp;"|"&amp;B2531)</f>
        <v/>
      </c>
      <c r="F2531" s="30">
        <f>IF(OR(E2531="",NOT(ISNUMBER(C2531))),"",E2531&amp;"|"&amp;YEAR(C2531)&amp;"-"&amp;RIGHT("0"&amp;MONTH(C2531),2)&amp;"-"&amp;RIGHT("0"&amp;DAY(C2531),2))</f>
        <v/>
      </c>
      <c r="G2531" s="26">
        <f>IF(E2531="","",IFERROR(MATCH(E2531,pl_chave,0),0))</f>
        <v/>
      </c>
      <c r="H2531" s="23">
        <f>IF(G2531="","",IF(G2531=0,"Tarefa fora do plano",INDEX(pl_tag,G2531)))</f>
        <v/>
      </c>
      <c r="I2531" s="30">
        <f>IF(N(G2531)=0,"",INDEX(pl_atividade,G2531))</f>
        <v/>
      </c>
      <c r="J2531" s="50">
        <f>IF(N(G2531)=0,"",INDEX(pl_especialidade,G2531))</f>
        <v/>
      </c>
      <c r="K2531" s="28">
        <f>IF(N(G2531)=0,"",INDEX(pl_duracao,G2531))</f>
        <v/>
      </c>
      <c r="L2531" s="39">
        <f>IF(ISNUMBER(C2531),YEAR(C2531),"")</f>
        <v/>
      </c>
      <c r="M2531" s="39">
        <f>IF(ISNUMBER(C2531),MONTH(C2531),"")</f>
        <v/>
      </c>
      <c r="N2531" s="23">
        <f>IF(L2531="","",IF(NOT(ISNUMBER(crono_ano)),"Informe o ano",IF(L2531&lt;crono_ano,"Antes do ano",IF(L2531&gt;crono_ano,"Depois do ano","No ano"))))</f>
        <v/>
      </c>
      <c r="O2531" s="39">
        <f>IF(F2531="","",IF(COUNTIF(F$7:F2531,F2531)=1,1,0))</f>
        <v/>
      </c>
      <c r="P2531" s="39">
        <f>IF(A2531&amp;B2531&amp;C2531="","",IF(AND(O2531=1,N(G2531)&gt;0),IF(INDEX(pl_ativa,MAX(1,N(G2531)))="Sim",1,0),0))</f>
        <v/>
      </c>
      <c r="Q2531" s="39">
        <f>IF(F2531="","",COUNTIFS(ex_chave_oc,F2531,ex_cancelada,"&lt;&gt;Sim"))</f>
        <v/>
      </c>
      <c r="R2531" s="51">
        <f>IF(P2531="","",IF(AND(P2531=1,N(Q2531)&gt;0),1,0))</f>
        <v/>
      </c>
      <c r="S2531" s="30">
        <f>IF(P2531="","",IF(F2531="","ERRO: data prevista ausente ou inválida",IF(O2531=0,"Duplicada: contada uma vez",IF(N(G2531)=0,"ERRO: tarefa fora do Plano Mestre",IF(P2531=0,"Tarefa retirada do plano: não conta","OK")))))</f>
        <v/>
      </c>
    </row>
    <row r="2532">
      <c r="A2532" s="29" t="n"/>
      <c r="B2532" s="25" t="n"/>
      <c r="C2532" s="49" t="n"/>
      <c r="D2532" s="29" t="n"/>
      <c r="E2532" s="23">
        <f>IF(OR(A2532="",B2532=""),"",A2532&amp;"|"&amp;B2532)</f>
        <v/>
      </c>
      <c r="F2532" s="30">
        <f>IF(OR(E2532="",NOT(ISNUMBER(C2532))),"",E2532&amp;"|"&amp;YEAR(C2532)&amp;"-"&amp;RIGHT("0"&amp;MONTH(C2532),2)&amp;"-"&amp;RIGHT("0"&amp;DAY(C2532),2))</f>
        <v/>
      </c>
      <c r="G2532" s="26">
        <f>IF(E2532="","",IFERROR(MATCH(E2532,pl_chave,0),0))</f>
        <v/>
      </c>
      <c r="H2532" s="23">
        <f>IF(G2532="","",IF(G2532=0,"Tarefa fora do plano",INDEX(pl_tag,G2532)))</f>
        <v/>
      </c>
      <c r="I2532" s="30">
        <f>IF(N(G2532)=0,"",INDEX(pl_atividade,G2532))</f>
        <v/>
      </c>
      <c r="J2532" s="50">
        <f>IF(N(G2532)=0,"",INDEX(pl_especialidade,G2532))</f>
        <v/>
      </c>
      <c r="K2532" s="28">
        <f>IF(N(G2532)=0,"",INDEX(pl_duracao,G2532))</f>
        <v/>
      </c>
      <c r="L2532" s="39">
        <f>IF(ISNUMBER(C2532),YEAR(C2532),"")</f>
        <v/>
      </c>
      <c r="M2532" s="39">
        <f>IF(ISNUMBER(C2532),MONTH(C2532),"")</f>
        <v/>
      </c>
      <c r="N2532" s="23">
        <f>IF(L2532="","",IF(NOT(ISNUMBER(crono_ano)),"Informe o ano",IF(L2532&lt;crono_ano,"Antes do ano",IF(L2532&gt;crono_ano,"Depois do ano","No ano"))))</f>
        <v/>
      </c>
      <c r="O2532" s="39">
        <f>IF(F2532="","",IF(COUNTIF(F$7:F2532,F2532)=1,1,0))</f>
        <v/>
      </c>
      <c r="P2532" s="39">
        <f>IF(A2532&amp;B2532&amp;C2532="","",IF(AND(O2532=1,N(G2532)&gt;0),IF(INDEX(pl_ativa,MAX(1,N(G2532)))="Sim",1,0),0))</f>
        <v/>
      </c>
      <c r="Q2532" s="39">
        <f>IF(F2532="","",COUNTIFS(ex_chave_oc,F2532,ex_cancelada,"&lt;&gt;Sim"))</f>
        <v/>
      </c>
      <c r="R2532" s="51">
        <f>IF(P2532="","",IF(AND(P2532=1,N(Q2532)&gt;0),1,0))</f>
        <v/>
      </c>
      <c r="S2532" s="30">
        <f>IF(P2532="","",IF(F2532="","ERRO: data prevista ausente ou inválida",IF(O2532=0,"Duplicada: contada uma vez",IF(N(G2532)=0,"ERRO: tarefa fora do Plano Mestre",IF(P2532=0,"Tarefa retirada do plano: não conta","OK")))))</f>
        <v/>
      </c>
    </row>
    <row r="2533">
      <c r="A2533" s="29" t="n"/>
      <c r="B2533" s="25" t="n"/>
      <c r="C2533" s="49" t="n"/>
      <c r="D2533" s="29" t="n"/>
      <c r="E2533" s="23">
        <f>IF(OR(A2533="",B2533=""),"",A2533&amp;"|"&amp;B2533)</f>
        <v/>
      </c>
      <c r="F2533" s="30">
        <f>IF(OR(E2533="",NOT(ISNUMBER(C2533))),"",E2533&amp;"|"&amp;YEAR(C2533)&amp;"-"&amp;RIGHT("0"&amp;MONTH(C2533),2)&amp;"-"&amp;RIGHT("0"&amp;DAY(C2533),2))</f>
        <v/>
      </c>
      <c r="G2533" s="26">
        <f>IF(E2533="","",IFERROR(MATCH(E2533,pl_chave,0),0))</f>
        <v/>
      </c>
      <c r="H2533" s="23">
        <f>IF(G2533="","",IF(G2533=0,"Tarefa fora do plano",INDEX(pl_tag,G2533)))</f>
        <v/>
      </c>
      <c r="I2533" s="30">
        <f>IF(N(G2533)=0,"",INDEX(pl_atividade,G2533))</f>
        <v/>
      </c>
      <c r="J2533" s="50">
        <f>IF(N(G2533)=0,"",INDEX(pl_especialidade,G2533))</f>
        <v/>
      </c>
      <c r="K2533" s="28">
        <f>IF(N(G2533)=0,"",INDEX(pl_duracao,G2533))</f>
        <v/>
      </c>
      <c r="L2533" s="39">
        <f>IF(ISNUMBER(C2533),YEAR(C2533),"")</f>
        <v/>
      </c>
      <c r="M2533" s="39">
        <f>IF(ISNUMBER(C2533),MONTH(C2533),"")</f>
        <v/>
      </c>
      <c r="N2533" s="23">
        <f>IF(L2533="","",IF(NOT(ISNUMBER(crono_ano)),"Informe o ano",IF(L2533&lt;crono_ano,"Antes do ano",IF(L2533&gt;crono_ano,"Depois do ano","No ano"))))</f>
        <v/>
      </c>
      <c r="O2533" s="39">
        <f>IF(F2533="","",IF(COUNTIF(F$7:F2533,F2533)=1,1,0))</f>
        <v/>
      </c>
      <c r="P2533" s="39">
        <f>IF(A2533&amp;B2533&amp;C2533="","",IF(AND(O2533=1,N(G2533)&gt;0),IF(INDEX(pl_ativa,MAX(1,N(G2533)))="Sim",1,0),0))</f>
        <v/>
      </c>
      <c r="Q2533" s="39">
        <f>IF(F2533="","",COUNTIFS(ex_chave_oc,F2533,ex_cancelada,"&lt;&gt;Sim"))</f>
        <v/>
      </c>
      <c r="R2533" s="51">
        <f>IF(P2533="","",IF(AND(P2533=1,N(Q2533)&gt;0),1,0))</f>
        <v/>
      </c>
      <c r="S2533" s="30">
        <f>IF(P2533="","",IF(F2533="","ERRO: data prevista ausente ou inválida",IF(O2533=0,"Duplicada: contada uma vez",IF(N(G2533)=0,"ERRO: tarefa fora do Plano Mestre",IF(P2533=0,"Tarefa retirada do plano: não conta","OK")))))</f>
        <v/>
      </c>
    </row>
    <row r="2534">
      <c r="A2534" s="29" t="n"/>
      <c r="B2534" s="25" t="n"/>
      <c r="C2534" s="49" t="n"/>
      <c r="D2534" s="29" t="n"/>
      <c r="E2534" s="23">
        <f>IF(OR(A2534="",B2534=""),"",A2534&amp;"|"&amp;B2534)</f>
        <v/>
      </c>
      <c r="F2534" s="30">
        <f>IF(OR(E2534="",NOT(ISNUMBER(C2534))),"",E2534&amp;"|"&amp;YEAR(C2534)&amp;"-"&amp;RIGHT("0"&amp;MONTH(C2534),2)&amp;"-"&amp;RIGHT("0"&amp;DAY(C2534),2))</f>
        <v/>
      </c>
      <c r="G2534" s="26">
        <f>IF(E2534="","",IFERROR(MATCH(E2534,pl_chave,0),0))</f>
        <v/>
      </c>
      <c r="H2534" s="23">
        <f>IF(G2534="","",IF(G2534=0,"Tarefa fora do plano",INDEX(pl_tag,G2534)))</f>
        <v/>
      </c>
      <c r="I2534" s="30">
        <f>IF(N(G2534)=0,"",INDEX(pl_atividade,G2534))</f>
        <v/>
      </c>
      <c r="J2534" s="50">
        <f>IF(N(G2534)=0,"",INDEX(pl_especialidade,G2534))</f>
        <v/>
      </c>
      <c r="K2534" s="28">
        <f>IF(N(G2534)=0,"",INDEX(pl_duracao,G2534))</f>
        <v/>
      </c>
      <c r="L2534" s="39">
        <f>IF(ISNUMBER(C2534),YEAR(C2534),"")</f>
        <v/>
      </c>
      <c r="M2534" s="39">
        <f>IF(ISNUMBER(C2534),MONTH(C2534),"")</f>
        <v/>
      </c>
      <c r="N2534" s="23">
        <f>IF(L2534="","",IF(NOT(ISNUMBER(crono_ano)),"Informe o ano",IF(L2534&lt;crono_ano,"Antes do ano",IF(L2534&gt;crono_ano,"Depois do ano","No ano"))))</f>
        <v/>
      </c>
      <c r="O2534" s="39">
        <f>IF(F2534="","",IF(COUNTIF(F$7:F2534,F2534)=1,1,0))</f>
        <v/>
      </c>
      <c r="P2534" s="39">
        <f>IF(A2534&amp;B2534&amp;C2534="","",IF(AND(O2534=1,N(G2534)&gt;0),IF(INDEX(pl_ativa,MAX(1,N(G2534)))="Sim",1,0),0))</f>
        <v/>
      </c>
      <c r="Q2534" s="39">
        <f>IF(F2534="","",COUNTIFS(ex_chave_oc,F2534,ex_cancelada,"&lt;&gt;Sim"))</f>
        <v/>
      </c>
      <c r="R2534" s="51">
        <f>IF(P2534="","",IF(AND(P2534=1,N(Q2534)&gt;0),1,0))</f>
        <v/>
      </c>
      <c r="S2534" s="30">
        <f>IF(P2534="","",IF(F2534="","ERRO: data prevista ausente ou inválida",IF(O2534=0,"Duplicada: contada uma vez",IF(N(G2534)=0,"ERRO: tarefa fora do Plano Mestre",IF(P2534=0,"Tarefa retirada do plano: não conta","OK")))))</f>
        <v/>
      </c>
    </row>
    <row r="2535">
      <c r="A2535" s="29" t="n"/>
      <c r="B2535" s="25" t="n"/>
      <c r="C2535" s="49" t="n"/>
      <c r="D2535" s="29" t="n"/>
      <c r="E2535" s="23">
        <f>IF(OR(A2535="",B2535=""),"",A2535&amp;"|"&amp;B2535)</f>
        <v/>
      </c>
      <c r="F2535" s="30">
        <f>IF(OR(E2535="",NOT(ISNUMBER(C2535))),"",E2535&amp;"|"&amp;YEAR(C2535)&amp;"-"&amp;RIGHT("0"&amp;MONTH(C2535),2)&amp;"-"&amp;RIGHT("0"&amp;DAY(C2535),2))</f>
        <v/>
      </c>
      <c r="G2535" s="26">
        <f>IF(E2535="","",IFERROR(MATCH(E2535,pl_chave,0),0))</f>
        <v/>
      </c>
      <c r="H2535" s="23">
        <f>IF(G2535="","",IF(G2535=0,"Tarefa fora do plano",INDEX(pl_tag,G2535)))</f>
        <v/>
      </c>
      <c r="I2535" s="30">
        <f>IF(N(G2535)=0,"",INDEX(pl_atividade,G2535))</f>
        <v/>
      </c>
      <c r="J2535" s="50">
        <f>IF(N(G2535)=0,"",INDEX(pl_especialidade,G2535))</f>
        <v/>
      </c>
      <c r="K2535" s="28">
        <f>IF(N(G2535)=0,"",INDEX(pl_duracao,G2535))</f>
        <v/>
      </c>
      <c r="L2535" s="39">
        <f>IF(ISNUMBER(C2535),YEAR(C2535),"")</f>
        <v/>
      </c>
      <c r="M2535" s="39">
        <f>IF(ISNUMBER(C2535),MONTH(C2535),"")</f>
        <v/>
      </c>
      <c r="N2535" s="23">
        <f>IF(L2535="","",IF(NOT(ISNUMBER(crono_ano)),"Informe o ano",IF(L2535&lt;crono_ano,"Antes do ano",IF(L2535&gt;crono_ano,"Depois do ano","No ano"))))</f>
        <v/>
      </c>
      <c r="O2535" s="39">
        <f>IF(F2535="","",IF(COUNTIF(F$7:F2535,F2535)=1,1,0))</f>
        <v/>
      </c>
      <c r="P2535" s="39">
        <f>IF(A2535&amp;B2535&amp;C2535="","",IF(AND(O2535=1,N(G2535)&gt;0),IF(INDEX(pl_ativa,MAX(1,N(G2535)))="Sim",1,0),0))</f>
        <v/>
      </c>
      <c r="Q2535" s="39">
        <f>IF(F2535="","",COUNTIFS(ex_chave_oc,F2535,ex_cancelada,"&lt;&gt;Sim"))</f>
        <v/>
      </c>
      <c r="R2535" s="51">
        <f>IF(P2535="","",IF(AND(P2535=1,N(Q2535)&gt;0),1,0))</f>
        <v/>
      </c>
      <c r="S2535" s="30">
        <f>IF(P2535="","",IF(F2535="","ERRO: data prevista ausente ou inválida",IF(O2535=0,"Duplicada: contada uma vez",IF(N(G2535)=0,"ERRO: tarefa fora do Plano Mestre",IF(P2535=0,"Tarefa retirada do plano: não conta","OK")))))</f>
        <v/>
      </c>
    </row>
    <row r="2536">
      <c r="A2536" s="29" t="n"/>
      <c r="B2536" s="25" t="n"/>
      <c r="C2536" s="49" t="n"/>
      <c r="D2536" s="29" t="n"/>
      <c r="E2536" s="23">
        <f>IF(OR(A2536="",B2536=""),"",A2536&amp;"|"&amp;B2536)</f>
        <v/>
      </c>
      <c r="F2536" s="30">
        <f>IF(OR(E2536="",NOT(ISNUMBER(C2536))),"",E2536&amp;"|"&amp;YEAR(C2536)&amp;"-"&amp;RIGHT("0"&amp;MONTH(C2536),2)&amp;"-"&amp;RIGHT("0"&amp;DAY(C2536),2))</f>
        <v/>
      </c>
      <c r="G2536" s="26">
        <f>IF(E2536="","",IFERROR(MATCH(E2536,pl_chave,0),0))</f>
        <v/>
      </c>
      <c r="H2536" s="23">
        <f>IF(G2536="","",IF(G2536=0,"Tarefa fora do plano",INDEX(pl_tag,G2536)))</f>
        <v/>
      </c>
      <c r="I2536" s="30">
        <f>IF(N(G2536)=0,"",INDEX(pl_atividade,G2536))</f>
        <v/>
      </c>
      <c r="J2536" s="50">
        <f>IF(N(G2536)=0,"",INDEX(pl_especialidade,G2536))</f>
        <v/>
      </c>
      <c r="K2536" s="28">
        <f>IF(N(G2536)=0,"",INDEX(pl_duracao,G2536))</f>
        <v/>
      </c>
      <c r="L2536" s="39">
        <f>IF(ISNUMBER(C2536),YEAR(C2536),"")</f>
        <v/>
      </c>
      <c r="M2536" s="39">
        <f>IF(ISNUMBER(C2536),MONTH(C2536),"")</f>
        <v/>
      </c>
      <c r="N2536" s="23">
        <f>IF(L2536="","",IF(NOT(ISNUMBER(crono_ano)),"Informe o ano",IF(L2536&lt;crono_ano,"Antes do ano",IF(L2536&gt;crono_ano,"Depois do ano","No ano"))))</f>
        <v/>
      </c>
      <c r="O2536" s="39">
        <f>IF(F2536="","",IF(COUNTIF(F$7:F2536,F2536)=1,1,0))</f>
        <v/>
      </c>
      <c r="P2536" s="39">
        <f>IF(A2536&amp;B2536&amp;C2536="","",IF(AND(O2536=1,N(G2536)&gt;0),IF(INDEX(pl_ativa,MAX(1,N(G2536)))="Sim",1,0),0))</f>
        <v/>
      </c>
      <c r="Q2536" s="39">
        <f>IF(F2536="","",COUNTIFS(ex_chave_oc,F2536,ex_cancelada,"&lt;&gt;Sim"))</f>
        <v/>
      </c>
      <c r="R2536" s="51">
        <f>IF(P2536="","",IF(AND(P2536=1,N(Q2536)&gt;0),1,0))</f>
        <v/>
      </c>
      <c r="S2536" s="30">
        <f>IF(P2536="","",IF(F2536="","ERRO: data prevista ausente ou inválida",IF(O2536=0,"Duplicada: contada uma vez",IF(N(G2536)=0,"ERRO: tarefa fora do Plano Mestre",IF(P2536=0,"Tarefa retirada do plano: não conta","OK")))))</f>
        <v/>
      </c>
    </row>
    <row r="2537">
      <c r="A2537" s="29" t="n"/>
      <c r="B2537" s="25" t="n"/>
      <c r="C2537" s="49" t="n"/>
      <c r="D2537" s="29" t="n"/>
      <c r="E2537" s="23">
        <f>IF(OR(A2537="",B2537=""),"",A2537&amp;"|"&amp;B2537)</f>
        <v/>
      </c>
      <c r="F2537" s="30">
        <f>IF(OR(E2537="",NOT(ISNUMBER(C2537))),"",E2537&amp;"|"&amp;YEAR(C2537)&amp;"-"&amp;RIGHT("0"&amp;MONTH(C2537),2)&amp;"-"&amp;RIGHT("0"&amp;DAY(C2537),2))</f>
        <v/>
      </c>
      <c r="G2537" s="26">
        <f>IF(E2537="","",IFERROR(MATCH(E2537,pl_chave,0),0))</f>
        <v/>
      </c>
      <c r="H2537" s="23">
        <f>IF(G2537="","",IF(G2537=0,"Tarefa fora do plano",INDEX(pl_tag,G2537)))</f>
        <v/>
      </c>
      <c r="I2537" s="30">
        <f>IF(N(G2537)=0,"",INDEX(pl_atividade,G2537))</f>
        <v/>
      </c>
      <c r="J2537" s="50">
        <f>IF(N(G2537)=0,"",INDEX(pl_especialidade,G2537))</f>
        <v/>
      </c>
      <c r="K2537" s="28">
        <f>IF(N(G2537)=0,"",INDEX(pl_duracao,G2537))</f>
        <v/>
      </c>
      <c r="L2537" s="39">
        <f>IF(ISNUMBER(C2537),YEAR(C2537),"")</f>
        <v/>
      </c>
      <c r="M2537" s="39">
        <f>IF(ISNUMBER(C2537),MONTH(C2537),"")</f>
        <v/>
      </c>
      <c r="N2537" s="23">
        <f>IF(L2537="","",IF(NOT(ISNUMBER(crono_ano)),"Informe o ano",IF(L2537&lt;crono_ano,"Antes do ano",IF(L2537&gt;crono_ano,"Depois do ano","No ano"))))</f>
        <v/>
      </c>
      <c r="O2537" s="39">
        <f>IF(F2537="","",IF(COUNTIF(F$7:F2537,F2537)=1,1,0))</f>
        <v/>
      </c>
      <c r="P2537" s="39">
        <f>IF(A2537&amp;B2537&amp;C2537="","",IF(AND(O2537=1,N(G2537)&gt;0),IF(INDEX(pl_ativa,MAX(1,N(G2537)))="Sim",1,0),0))</f>
        <v/>
      </c>
      <c r="Q2537" s="39">
        <f>IF(F2537="","",COUNTIFS(ex_chave_oc,F2537,ex_cancelada,"&lt;&gt;Sim"))</f>
        <v/>
      </c>
      <c r="R2537" s="51">
        <f>IF(P2537="","",IF(AND(P2537=1,N(Q2537)&gt;0),1,0))</f>
        <v/>
      </c>
      <c r="S2537" s="30">
        <f>IF(P2537="","",IF(F2537="","ERRO: data prevista ausente ou inválida",IF(O2537=0,"Duplicada: contada uma vez",IF(N(G2537)=0,"ERRO: tarefa fora do Plano Mestre",IF(P2537=0,"Tarefa retirada do plano: não conta","OK")))))</f>
        <v/>
      </c>
    </row>
    <row r="2538">
      <c r="A2538" s="29" t="n"/>
      <c r="B2538" s="25" t="n"/>
      <c r="C2538" s="49" t="n"/>
      <c r="D2538" s="29" t="n"/>
      <c r="E2538" s="23">
        <f>IF(OR(A2538="",B2538=""),"",A2538&amp;"|"&amp;B2538)</f>
        <v/>
      </c>
      <c r="F2538" s="30">
        <f>IF(OR(E2538="",NOT(ISNUMBER(C2538))),"",E2538&amp;"|"&amp;YEAR(C2538)&amp;"-"&amp;RIGHT("0"&amp;MONTH(C2538),2)&amp;"-"&amp;RIGHT("0"&amp;DAY(C2538),2))</f>
        <v/>
      </c>
      <c r="G2538" s="26">
        <f>IF(E2538="","",IFERROR(MATCH(E2538,pl_chave,0),0))</f>
        <v/>
      </c>
      <c r="H2538" s="23">
        <f>IF(G2538="","",IF(G2538=0,"Tarefa fora do plano",INDEX(pl_tag,G2538)))</f>
        <v/>
      </c>
      <c r="I2538" s="30">
        <f>IF(N(G2538)=0,"",INDEX(pl_atividade,G2538))</f>
        <v/>
      </c>
      <c r="J2538" s="50">
        <f>IF(N(G2538)=0,"",INDEX(pl_especialidade,G2538))</f>
        <v/>
      </c>
      <c r="K2538" s="28">
        <f>IF(N(G2538)=0,"",INDEX(pl_duracao,G2538))</f>
        <v/>
      </c>
      <c r="L2538" s="39">
        <f>IF(ISNUMBER(C2538),YEAR(C2538),"")</f>
        <v/>
      </c>
      <c r="M2538" s="39">
        <f>IF(ISNUMBER(C2538),MONTH(C2538),"")</f>
        <v/>
      </c>
      <c r="N2538" s="23">
        <f>IF(L2538="","",IF(NOT(ISNUMBER(crono_ano)),"Informe o ano",IF(L2538&lt;crono_ano,"Antes do ano",IF(L2538&gt;crono_ano,"Depois do ano","No ano"))))</f>
        <v/>
      </c>
      <c r="O2538" s="39">
        <f>IF(F2538="","",IF(COUNTIF(F$7:F2538,F2538)=1,1,0))</f>
        <v/>
      </c>
      <c r="P2538" s="39">
        <f>IF(A2538&amp;B2538&amp;C2538="","",IF(AND(O2538=1,N(G2538)&gt;0),IF(INDEX(pl_ativa,MAX(1,N(G2538)))="Sim",1,0),0))</f>
        <v/>
      </c>
      <c r="Q2538" s="39">
        <f>IF(F2538="","",COUNTIFS(ex_chave_oc,F2538,ex_cancelada,"&lt;&gt;Sim"))</f>
        <v/>
      </c>
      <c r="R2538" s="51">
        <f>IF(P2538="","",IF(AND(P2538=1,N(Q2538)&gt;0),1,0))</f>
        <v/>
      </c>
      <c r="S2538" s="30">
        <f>IF(P2538="","",IF(F2538="","ERRO: data prevista ausente ou inválida",IF(O2538=0,"Duplicada: contada uma vez",IF(N(G2538)=0,"ERRO: tarefa fora do Plano Mestre",IF(P2538=0,"Tarefa retirada do plano: não conta","OK")))))</f>
        <v/>
      </c>
    </row>
    <row r="2539">
      <c r="A2539" s="29" t="n"/>
      <c r="B2539" s="25" t="n"/>
      <c r="C2539" s="49" t="n"/>
      <c r="D2539" s="29" t="n"/>
      <c r="E2539" s="23">
        <f>IF(OR(A2539="",B2539=""),"",A2539&amp;"|"&amp;B2539)</f>
        <v/>
      </c>
      <c r="F2539" s="30">
        <f>IF(OR(E2539="",NOT(ISNUMBER(C2539))),"",E2539&amp;"|"&amp;YEAR(C2539)&amp;"-"&amp;RIGHT("0"&amp;MONTH(C2539),2)&amp;"-"&amp;RIGHT("0"&amp;DAY(C2539),2))</f>
        <v/>
      </c>
      <c r="G2539" s="26">
        <f>IF(E2539="","",IFERROR(MATCH(E2539,pl_chave,0),0))</f>
        <v/>
      </c>
      <c r="H2539" s="23">
        <f>IF(G2539="","",IF(G2539=0,"Tarefa fora do plano",INDEX(pl_tag,G2539)))</f>
        <v/>
      </c>
      <c r="I2539" s="30">
        <f>IF(N(G2539)=0,"",INDEX(pl_atividade,G2539))</f>
        <v/>
      </c>
      <c r="J2539" s="50">
        <f>IF(N(G2539)=0,"",INDEX(pl_especialidade,G2539))</f>
        <v/>
      </c>
      <c r="K2539" s="28">
        <f>IF(N(G2539)=0,"",INDEX(pl_duracao,G2539))</f>
        <v/>
      </c>
      <c r="L2539" s="39">
        <f>IF(ISNUMBER(C2539),YEAR(C2539),"")</f>
        <v/>
      </c>
      <c r="M2539" s="39">
        <f>IF(ISNUMBER(C2539),MONTH(C2539),"")</f>
        <v/>
      </c>
      <c r="N2539" s="23">
        <f>IF(L2539="","",IF(NOT(ISNUMBER(crono_ano)),"Informe o ano",IF(L2539&lt;crono_ano,"Antes do ano",IF(L2539&gt;crono_ano,"Depois do ano","No ano"))))</f>
        <v/>
      </c>
      <c r="O2539" s="39">
        <f>IF(F2539="","",IF(COUNTIF(F$7:F2539,F2539)=1,1,0))</f>
        <v/>
      </c>
      <c r="P2539" s="39">
        <f>IF(A2539&amp;B2539&amp;C2539="","",IF(AND(O2539=1,N(G2539)&gt;0),IF(INDEX(pl_ativa,MAX(1,N(G2539)))="Sim",1,0),0))</f>
        <v/>
      </c>
      <c r="Q2539" s="39">
        <f>IF(F2539="","",COUNTIFS(ex_chave_oc,F2539,ex_cancelada,"&lt;&gt;Sim"))</f>
        <v/>
      </c>
      <c r="R2539" s="51">
        <f>IF(P2539="","",IF(AND(P2539=1,N(Q2539)&gt;0),1,0))</f>
        <v/>
      </c>
      <c r="S2539" s="30">
        <f>IF(P2539="","",IF(F2539="","ERRO: data prevista ausente ou inválida",IF(O2539=0,"Duplicada: contada uma vez",IF(N(G2539)=0,"ERRO: tarefa fora do Plano Mestre",IF(P2539=0,"Tarefa retirada do plano: não conta","OK")))))</f>
        <v/>
      </c>
    </row>
    <row r="2540">
      <c r="A2540" s="29" t="n"/>
      <c r="B2540" s="25" t="n"/>
      <c r="C2540" s="49" t="n"/>
      <c r="D2540" s="29" t="n"/>
      <c r="E2540" s="23">
        <f>IF(OR(A2540="",B2540=""),"",A2540&amp;"|"&amp;B2540)</f>
        <v/>
      </c>
      <c r="F2540" s="30">
        <f>IF(OR(E2540="",NOT(ISNUMBER(C2540))),"",E2540&amp;"|"&amp;YEAR(C2540)&amp;"-"&amp;RIGHT("0"&amp;MONTH(C2540),2)&amp;"-"&amp;RIGHT("0"&amp;DAY(C2540),2))</f>
        <v/>
      </c>
      <c r="G2540" s="26">
        <f>IF(E2540="","",IFERROR(MATCH(E2540,pl_chave,0),0))</f>
        <v/>
      </c>
      <c r="H2540" s="23">
        <f>IF(G2540="","",IF(G2540=0,"Tarefa fora do plano",INDEX(pl_tag,G2540)))</f>
        <v/>
      </c>
      <c r="I2540" s="30">
        <f>IF(N(G2540)=0,"",INDEX(pl_atividade,G2540))</f>
        <v/>
      </c>
      <c r="J2540" s="50">
        <f>IF(N(G2540)=0,"",INDEX(pl_especialidade,G2540))</f>
        <v/>
      </c>
      <c r="K2540" s="28">
        <f>IF(N(G2540)=0,"",INDEX(pl_duracao,G2540))</f>
        <v/>
      </c>
      <c r="L2540" s="39">
        <f>IF(ISNUMBER(C2540),YEAR(C2540),"")</f>
        <v/>
      </c>
      <c r="M2540" s="39">
        <f>IF(ISNUMBER(C2540),MONTH(C2540),"")</f>
        <v/>
      </c>
      <c r="N2540" s="23">
        <f>IF(L2540="","",IF(NOT(ISNUMBER(crono_ano)),"Informe o ano",IF(L2540&lt;crono_ano,"Antes do ano",IF(L2540&gt;crono_ano,"Depois do ano","No ano"))))</f>
        <v/>
      </c>
      <c r="O2540" s="39">
        <f>IF(F2540="","",IF(COUNTIF(F$7:F2540,F2540)=1,1,0))</f>
        <v/>
      </c>
      <c r="P2540" s="39">
        <f>IF(A2540&amp;B2540&amp;C2540="","",IF(AND(O2540=1,N(G2540)&gt;0),IF(INDEX(pl_ativa,MAX(1,N(G2540)))="Sim",1,0),0))</f>
        <v/>
      </c>
      <c r="Q2540" s="39">
        <f>IF(F2540="","",COUNTIFS(ex_chave_oc,F2540,ex_cancelada,"&lt;&gt;Sim"))</f>
        <v/>
      </c>
      <c r="R2540" s="51">
        <f>IF(P2540="","",IF(AND(P2540=1,N(Q2540)&gt;0),1,0))</f>
        <v/>
      </c>
      <c r="S2540" s="30">
        <f>IF(P2540="","",IF(F2540="","ERRO: data prevista ausente ou inválida",IF(O2540=0,"Duplicada: contada uma vez",IF(N(G2540)=0,"ERRO: tarefa fora do Plano Mestre",IF(P2540=0,"Tarefa retirada do plano: não conta","OK")))))</f>
        <v/>
      </c>
    </row>
    <row r="2541">
      <c r="A2541" s="29" t="n"/>
      <c r="B2541" s="25" t="n"/>
      <c r="C2541" s="49" t="n"/>
      <c r="D2541" s="29" t="n"/>
      <c r="E2541" s="23">
        <f>IF(OR(A2541="",B2541=""),"",A2541&amp;"|"&amp;B2541)</f>
        <v/>
      </c>
      <c r="F2541" s="30">
        <f>IF(OR(E2541="",NOT(ISNUMBER(C2541))),"",E2541&amp;"|"&amp;YEAR(C2541)&amp;"-"&amp;RIGHT("0"&amp;MONTH(C2541),2)&amp;"-"&amp;RIGHT("0"&amp;DAY(C2541),2))</f>
        <v/>
      </c>
      <c r="G2541" s="26">
        <f>IF(E2541="","",IFERROR(MATCH(E2541,pl_chave,0),0))</f>
        <v/>
      </c>
      <c r="H2541" s="23">
        <f>IF(G2541="","",IF(G2541=0,"Tarefa fora do plano",INDEX(pl_tag,G2541)))</f>
        <v/>
      </c>
      <c r="I2541" s="30">
        <f>IF(N(G2541)=0,"",INDEX(pl_atividade,G2541))</f>
        <v/>
      </c>
      <c r="J2541" s="50">
        <f>IF(N(G2541)=0,"",INDEX(pl_especialidade,G2541))</f>
        <v/>
      </c>
      <c r="K2541" s="28">
        <f>IF(N(G2541)=0,"",INDEX(pl_duracao,G2541))</f>
        <v/>
      </c>
      <c r="L2541" s="39">
        <f>IF(ISNUMBER(C2541),YEAR(C2541),"")</f>
        <v/>
      </c>
      <c r="M2541" s="39">
        <f>IF(ISNUMBER(C2541),MONTH(C2541),"")</f>
        <v/>
      </c>
      <c r="N2541" s="23">
        <f>IF(L2541="","",IF(NOT(ISNUMBER(crono_ano)),"Informe o ano",IF(L2541&lt;crono_ano,"Antes do ano",IF(L2541&gt;crono_ano,"Depois do ano","No ano"))))</f>
        <v/>
      </c>
      <c r="O2541" s="39">
        <f>IF(F2541="","",IF(COUNTIF(F$7:F2541,F2541)=1,1,0))</f>
        <v/>
      </c>
      <c r="P2541" s="39">
        <f>IF(A2541&amp;B2541&amp;C2541="","",IF(AND(O2541=1,N(G2541)&gt;0),IF(INDEX(pl_ativa,MAX(1,N(G2541)))="Sim",1,0),0))</f>
        <v/>
      </c>
      <c r="Q2541" s="39">
        <f>IF(F2541="","",COUNTIFS(ex_chave_oc,F2541,ex_cancelada,"&lt;&gt;Sim"))</f>
        <v/>
      </c>
      <c r="R2541" s="51">
        <f>IF(P2541="","",IF(AND(P2541=1,N(Q2541)&gt;0),1,0))</f>
        <v/>
      </c>
      <c r="S2541" s="30">
        <f>IF(P2541="","",IF(F2541="","ERRO: data prevista ausente ou inválida",IF(O2541=0,"Duplicada: contada uma vez",IF(N(G2541)=0,"ERRO: tarefa fora do Plano Mestre",IF(P2541=0,"Tarefa retirada do plano: não conta","OK")))))</f>
        <v/>
      </c>
    </row>
    <row r="2542">
      <c r="A2542" s="29" t="n"/>
      <c r="B2542" s="25" t="n"/>
      <c r="C2542" s="49" t="n"/>
      <c r="D2542" s="29" t="n"/>
      <c r="E2542" s="23">
        <f>IF(OR(A2542="",B2542=""),"",A2542&amp;"|"&amp;B2542)</f>
        <v/>
      </c>
      <c r="F2542" s="30">
        <f>IF(OR(E2542="",NOT(ISNUMBER(C2542))),"",E2542&amp;"|"&amp;YEAR(C2542)&amp;"-"&amp;RIGHT("0"&amp;MONTH(C2542),2)&amp;"-"&amp;RIGHT("0"&amp;DAY(C2542),2))</f>
        <v/>
      </c>
      <c r="G2542" s="26">
        <f>IF(E2542="","",IFERROR(MATCH(E2542,pl_chave,0),0))</f>
        <v/>
      </c>
      <c r="H2542" s="23">
        <f>IF(G2542="","",IF(G2542=0,"Tarefa fora do plano",INDEX(pl_tag,G2542)))</f>
        <v/>
      </c>
      <c r="I2542" s="30">
        <f>IF(N(G2542)=0,"",INDEX(pl_atividade,G2542))</f>
        <v/>
      </c>
      <c r="J2542" s="50">
        <f>IF(N(G2542)=0,"",INDEX(pl_especialidade,G2542))</f>
        <v/>
      </c>
      <c r="K2542" s="28">
        <f>IF(N(G2542)=0,"",INDEX(pl_duracao,G2542))</f>
        <v/>
      </c>
      <c r="L2542" s="39">
        <f>IF(ISNUMBER(C2542),YEAR(C2542),"")</f>
        <v/>
      </c>
      <c r="M2542" s="39">
        <f>IF(ISNUMBER(C2542),MONTH(C2542),"")</f>
        <v/>
      </c>
      <c r="N2542" s="23">
        <f>IF(L2542="","",IF(NOT(ISNUMBER(crono_ano)),"Informe o ano",IF(L2542&lt;crono_ano,"Antes do ano",IF(L2542&gt;crono_ano,"Depois do ano","No ano"))))</f>
        <v/>
      </c>
      <c r="O2542" s="39">
        <f>IF(F2542="","",IF(COUNTIF(F$7:F2542,F2542)=1,1,0))</f>
        <v/>
      </c>
      <c r="P2542" s="39">
        <f>IF(A2542&amp;B2542&amp;C2542="","",IF(AND(O2542=1,N(G2542)&gt;0),IF(INDEX(pl_ativa,MAX(1,N(G2542)))="Sim",1,0),0))</f>
        <v/>
      </c>
      <c r="Q2542" s="39">
        <f>IF(F2542="","",COUNTIFS(ex_chave_oc,F2542,ex_cancelada,"&lt;&gt;Sim"))</f>
        <v/>
      </c>
      <c r="R2542" s="51">
        <f>IF(P2542="","",IF(AND(P2542=1,N(Q2542)&gt;0),1,0))</f>
        <v/>
      </c>
      <c r="S2542" s="30">
        <f>IF(P2542="","",IF(F2542="","ERRO: data prevista ausente ou inválida",IF(O2542=0,"Duplicada: contada uma vez",IF(N(G2542)=0,"ERRO: tarefa fora do Plano Mestre",IF(P2542=0,"Tarefa retirada do plano: não conta","OK")))))</f>
        <v/>
      </c>
    </row>
    <row r="2543">
      <c r="A2543" s="29" t="n"/>
      <c r="B2543" s="25" t="n"/>
      <c r="C2543" s="49" t="n"/>
      <c r="D2543" s="29" t="n"/>
      <c r="E2543" s="23">
        <f>IF(OR(A2543="",B2543=""),"",A2543&amp;"|"&amp;B2543)</f>
        <v/>
      </c>
      <c r="F2543" s="30">
        <f>IF(OR(E2543="",NOT(ISNUMBER(C2543))),"",E2543&amp;"|"&amp;YEAR(C2543)&amp;"-"&amp;RIGHT("0"&amp;MONTH(C2543),2)&amp;"-"&amp;RIGHT("0"&amp;DAY(C2543),2))</f>
        <v/>
      </c>
      <c r="G2543" s="26">
        <f>IF(E2543="","",IFERROR(MATCH(E2543,pl_chave,0),0))</f>
        <v/>
      </c>
      <c r="H2543" s="23">
        <f>IF(G2543="","",IF(G2543=0,"Tarefa fora do plano",INDEX(pl_tag,G2543)))</f>
        <v/>
      </c>
      <c r="I2543" s="30">
        <f>IF(N(G2543)=0,"",INDEX(pl_atividade,G2543))</f>
        <v/>
      </c>
      <c r="J2543" s="50">
        <f>IF(N(G2543)=0,"",INDEX(pl_especialidade,G2543))</f>
        <v/>
      </c>
      <c r="K2543" s="28">
        <f>IF(N(G2543)=0,"",INDEX(pl_duracao,G2543))</f>
        <v/>
      </c>
      <c r="L2543" s="39">
        <f>IF(ISNUMBER(C2543),YEAR(C2543),"")</f>
        <v/>
      </c>
      <c r="M2543" s="39">
        <f>IF(ISNUMBER(C2543),MONTH(C2543),"")</f>
        <v/>
      </c>
      <c r="N2543" s="23">
        <f>IF(L2543="","",IF(NOT(ISNUMBER(crono_ano)),"Informe o ano",IF(L2543&lt;crono_ano,"Antes do ano",IF(L2543&gt;crono_ano,"Depois do ano","No ano"))))</f>
        <v/>
      </c>
      <c r="O2543" s="39">
        <f>IF(F2543="","",IF(COUNTIF(F$7:F2543,F2543)=1,1,0))</f>
        <v/>
      </c>
      <c r="P2543" s="39">
        <f>IF(A2543&amp;B2543&amp;C2543="","",IF(AND(O2543=1,N(G2543)&gt;0),IF(INDEX(pl_ativa,MAX(1,N(G2543)))="Sim",1,0),0))</f>
        <v/>
      </c>
      <c r="Q2543" s="39">
        <f>IF(F2543="","",COUNTIFS(ex_chave_oc,F2543,ex_cancelada,"&lt;&gt;Sim"))</f>
        <v/>
      </c>
      <c r="R2543" s="51">
        <f>IF(P2543="","",IF(AND(P2543=1,N(Q2543)&gt;0),1,0))</f>
        <v/>
      </c>
      <c r="S2543" s="30">
        <f>IF(P2543="","",IF(F2543="","ERRO: data prevista ausente ou inválida",IF(O2543=0,"Duplicada: contada uma vez",IF(N(G2543)=0,"ERRO: tarefa fora do Plano Mestre",IF(P2543=0,"Tarefa retirada do plano: não conta","OK")))))</f>
        <v/>
      </c>
    </row>
    <row r="2544">
      <c r="A2544" s="29" t="n"/>
      <c r="B2544" s="25" t="n"/>
      <c r="C2544" s="49" t="n"/>
      <c r="D2544" s="29" t="n"/>
      <c r="E2544" s="23">
        <f>IF(OR(A2544="",B2544=""),"",A2544&amp;"|"&amp;B2544)</f>
        <v/>
      </c>
      <c r="F2544" s="30">
        <f>IF(OR(E2544="",NOT(ISNUMBER(C2544))),"",E2544&amp;"|"&amp;YEAR(C2544)&amp;"-"&amp;RIGHT("0"&amp;MONTH(C2544),2)&amp;"-"&amp;RIGHT("0"&amp;DAY(C2544),2))</f>
        <v/>
      </c>
      <c r="G2544" s="26">
        <f>IF(E2544="","",IFERROR(MATCH(E2544,pl_chave,0),0))</f>
        <v/>
      </c>
      <c r="H2544" s="23">
        <f>IF(G2544="","",IF(G2544=0,"Tarefa fora do plano",INDEX(pl_tag,G2544)))</f>
        <v/>
      </c>
      <c r="I2544" s="30">
        <f>IF(N(G2544)=0,"",INDEX(pl_atividade,G2544))</f>
        <v/>
      </c>
      <c r="J2544" s="50">
        <f>IF(N(G2544)=0,"",INDEX(pl_especialidade,G2544))</f>
        <v/>
      </c>
      <c r="K2544" s="28">
        <f>IF(N(G2544)=0,"",INDEX(pl_duracao,G2544))</f>
        <v/>
      </c>
      <c r="L2544" s="39">
        <f>IF(ISNUMBER(C2544),YEAR(C2544),"")</f>
        <v/>
      </c>
      <c r="M2544" s="39">
        <f>IF(ISNUMBER(C2544),MONTH(C2544),"")</f>
        <v/>
      </c>
      <c r="N2544" s="23">
        <f>IF(L2544="","",IF(NOT(ISNUMBER(crono_ano)),"Informe o ano",IF(L2544&lt;crono_ano,"Antes do ano",IF(L2544&gt;crono_ano,"Depois do ano","No ano"))))</f>
        <v/>
      </c>
      <c r="O2544" s="39">
        <f>IF(F2544="","",IF(COUNTIF(F$7:F2544,F2544)=1,1,0))</f>
        <v/>
      </c>
      <c r="P2544" s="39">
        <f>IF(A2544&amp;B2544&amp;C2544="","",IF(AND(O2544=1,N(G2544)&gt;0),IF(INDEX(pl_ativa,MAX(1,N(G2544)))="Sim",1,0),0))</f>
        <v/>
      </c>
      <c r="Q2544" s="39">
        <f>IF(F2544="","",COUNTIFS(ex_chave_oc,F2544,ex_cancelada,"&lt;&gt;Sim"))</f>
        <v/>
      </c>
      <c r="R2544" s="51">
        <f>IF(P2544="","",IF(AND(P2544=1,N(Q2544)&gt;0),1,0))</f>
        <v/>
      </c>
      <c r="S2544" s="30">
        <f>IF(P2544="","",IF(F2544="","ERRO: data prevista ausente ou inválida",IF(O2544=0,"Duplicada: contada uma vez",IF(N(G2544)=0,"ERRO: tarefa fora do Plano Mestre",IF(P2544=0,"Tarefa retirada do plano: não conta","OK")))))</f>
        <v/>
      </c>
    </row>
    <row r="2545">
      <c r="A2545" s="29" t="n"/>
      <c r="B2545" s="25" t="n"/>
      <c r="C2545" s="49" t="n"/>
      <c r="D2545" s="29" t="n"/>
      <c r="E2545" s="23">
        <f>IF(OR(A2545="",B2545=""),"",A2545&amp;"|"&amp;B2545)</f>
        <v/>
      </c>
      <c r="F2545" s="30">
        <f>IF(OR(E2545="",NOT(ISNUMBER(C2545))),"",E2545&amp;"|"&amp;YEAR(C2545)&amp;"-"&amp;RIGHT("0"&amp;MONTH(C2545),2)&amp;"-"&amp;RIGHT("0"&amp;DAY(C2545),2))</f>
        <v/>
      </c>
      <c r="G2545" s="26">
        <f>IF(E2545="","",IFERROR(MATCH(E2545,pl_chave,0),0))</f>
        <v/>
      </c>
      <c r="H2545" s="23">
        <f>IF(G2545="","",IF(G2545=0,"Tarefa fora do plano",INDEX(pl_tag,G2545)))</f>
        <v/>
      </c>
      <c r="I2545" s="30">
        <f>IF(N(G2545)=0,"",INDEX(pl_atividade,G2545))</f>
        <v/>
      </c>
      <c r="J2545" s="50">
        <f>IF(N(G2545)=0,"",INDEX(pl_especialidade,G2545))</f>
        <v/>
      </c>
      <c r="K2545" s="28">
        <f>IF(N(G2545)=0,"",INDEX(pl_duracao,G2545))</f>
        <v/>
      </c>
      <c r="L2545" s="39">
        <f>IF(ISNUMBER(C2545),YEAR(C2545),"")</f>
        <v/>
      </c>
      <c r="M2545" s="39">
        <f>IF(ISNUMBER(C2545),MONTH(C2545),"")</f>
        <v/>
      </c>
      <c r="N2545" s="23">
        <f>IF(L2545="","",IF(NOT(ISNUMBER(crono_ano)),"Informe o ano",IF(L2545&lt;crono_ano,"Antes do ano",IF(L2545&gt;crono_ano,"Depois do ano","No ano"))))</f>
        <v/>
      </c>
      <c r="O2545" s="39">
        <f>IF(F2545="","",IF(COUNTIF(F$7:F2545,F2545)=1,1,0))</f>
        <v/>
      </c>
      <c r="P2545" s="39">
        <f>IF(A2545&amp;B2545&amp;C2545="","",IF(AND(O2545=1,N(G2545)&gt;0),IF(INDEX(pl_ativa,MAX(1,N(G2545)))="Sim",1,0),0))</f>
        <v/>
      </c>
      <c r="Q2545" s="39">
        <f>IF(F2545="","",COUNTIFS(ex_chave_oc,F2545,ex_cancelada,"&lt;&gt;Sim"))</f>
        <v/>
      </c>
      <c r="R2545" s="51">
        <f>IF(P2545="","",IF(AND(P2545=1,N(Q2545)&gt;0),1,0))</f>
        <v/>
      </c>
      <c r="S2545" s="30">
        <f>IF(P2545="","",IF(F2545="","ERRO: data prevista ausente ou inválida",IF(O2545=0,"Duplicada: contada uma vez",IF(N(G2545)=0,"ERRO: tarefa fora do Plano Mestre",IF(P2545=0,"Tarefa retirada do plano: não conta","OK")))))</f>
        <v/>
      </c>
    </row>
    <row r="2546">
      <c r="A2546" s="29" t="n"/>
      <c r="B2546" s="25" t="n"/>
      <c r="C2546" s="49" t="n"/>
      <c r="D2546" s="29" t="n"/>
      <c r="E2546" s="23">
        <f>IF(OR(A2546="",B2546=""),"",A2546&amp;"|"&amp;B2546)</f>
        <v/>
      </c>
      <c r="F2546" s="30">
        <f>IF(OR(E2546="",NOT(ISNUMBER(C2546))),"",E2546&amp;"|"&amp;YEAR(C2546)&amp;"-"&amp;RIGHT("0"&amp;MONTH(C2546),2)&amp;"-"&amp;RIGHT("0"&amp;DAY(C2546),2))</f>
        <v/>
      </c>
      <c r="G2546" s="26">
        <f>IF(E2546="","",IFERROR(MATCH(E2546,pl_chave,0),0))</f>
        <v/>
      </c>
      <c r="H2546" s="23">
        <f>IF(G2546="","",IF(G2546=0,"Tarefa fora do plano",INDEX(pl_tag,G2546)))</f>
        <v/>
      </c>
      <c r="I2546" s="30">
        <f>IF(N(G2546)=0,"",INDEX(pl_atividade,G2546))</f>
        <v/>
      </c>
      <c r="J2546" s="50">
        <f>IF(N(G2546)=0,"",INDEX(pl_especialidade,G2546))</f>
        <v/>
      </c>
      <c r="K2546" s="28">
        <f>IF(N(G2546)=0,"",INDEX(pl_duracao,G2546))</f>
        <v/>
      </c>
      <c r="L2546" s="39">
        <f>IF(ISNUMBER(C2546),YEAR(C2546),"")</f>
        <v/>
      </c>
      <c r="M2546" s="39">
        <f>IF(ISNUMBER(C2546),MONTH(C2546),"")</f>
        <v/>
      </c>
      <c r="N2546" s="23">
        <f>IF(L2546="","",IF(NOT(ISNUMBER(crono_ano)),"Informe o ano",IF(L2546&lt;crono_ano,"Antes do ano",IF(L2546&gt;crono_ano,"Depois do ano","No ano"))))</f>
        <v/>
      </c>
      <c r="O2546" s="39">
        <f>IF(F2546="","",IF(COUNTIF(F$7:F2546,F2546)=1,1,0))</f>
        <v/>
      </c>
      <c r="P2546" s="39">
        <f>IF(A2546&amp;B2546&amp;C2546="","",IF(AND(O2546=1,N(G2546)&gt;0),IF(INDEX(pl_ativa,MAX(1,N(G2546)))="Sim",1,0),0))</f>
        <v/>
      </c>
      <c r="Q2546" s="39">
        <f>IF(F2546="","",COUNTIFS(ex_chave_oc,F2546,ex_cancelada,"&lt;&gt;Sim"))</f>
        <v/>
      </c>
      <c r="R2546" s="51">
        <f>IF(P2546="","",IF(AND(P2546=1,N(Q2546)&gt;0),1,0))</f>
        <v/>
      </c>
      <c r="S2546" s="30">
        <f>IF(P2546="","",IF(F2546="","ERRO: data prevista ausente ou inválida",IF(O2546=0,"Duplicada: contada uma vez",IF(N(G2546)=0,"ERRO: tarefa fora do Plano Mestre",IF(P2546=0,"Tarefa retirada do plano: não conta","OK")))))</f>
        <v/>
      </c>
    </row>
    <row r="2547">
      <c r="A2547" s="29" t="n"/>
      <c r="B2547" s="25" t="n"/>
      <c r="C2547" s="49" t="n"/>
      <c r="D2547" s="29" t="n"/>
      <c r="E2547" s="23">
        <f>IF(OR(A2547="",B2547=""),"",A2547&amp;"|"&amp;B2547)</f>
        <v/>
      </c>
      <c r="F2547" s="30">
        <f>IF(OR(E2547="",NOT(ISNUMBER(C2547))),"",E2547&amp;"|"&amp;YEAR(C2547)&amp;"-"&amp;RIGHT("0"&amp;MONTH(C2547),2)&amp;"-"&amp;RIGHT("0"&amp;DAY(C2547),2))</f>
        <v/>
      </c>
      <c r="G2547" s="26">
        <f>IF(E2547="","",IFERROR(MATCH(E2547,pl_chave,0),0))</f>
        <v/>
      </c>
      <c r="H2547" s="23">
        <f>IF(G2547="","",IF(G2547=0,"Tarefa fora do plano",INDEX(pl_tag,G2547)))</f>
        <v/>
      </c>
      <c r="I2547" s="30">
        <f>IF(N(G2547)=0,"",INDEX(pl_atividade,G2547))</f>
        <v/>
      </c>
      <c r="J2547" s="50">
        <f>IF(N(G2547)=0,"",INDEX(pl_especialidade,G2547))</f>
        <v/>
      </c>
      <c r="K2547" s="28">
        <f>IF(N(G2547)=0,"",INDEX(pl_duracao,G2547))</f>
        <v/>
      </c>
      <c r="L2547" s="39">
        <f>IF(ISNUMBER(C2547),YEAR(C2547),"")</f>
        <v/>
      </c>
      <c r="M2547" s="39">
        <f>IF(ISNUMBER(C2547),MONTH(C2547),"")</f>
        <v/>
      </c>
      <c r="N2547" s="23">
        <f>IF(L2547="","",IF(NOT(ISNUMBER(crono_ano)),"Informe o ano",IF(L2547&lt;crono_ano,"Antes do ano",IF(L2547&gt;crono_ano,"Depois do ano","No ano"))))</f>
        <v/>
      </c>
      <c r="O2547" s="39">
        <f>IF(F2547="","",IF(COUNTIF(F$7:F2547,F2547)=1,1,0))</f>
        <v/>
      </c>
      <c r="P2547" s="39">
        <f>IF(A2547&amp;B2547&amp;C2547="","",IF(AND(O2547=1,N(G2547)&gt;0),IF(INDEX(pl_ativa,MAX(1,N(G2547)))="Sim",1,0),0))</f>
        <v/>
      </c>
      <c r="Q2547" s="39">
        <f>IF(F2547="","",COUNTIFS(ex_chave_oc,F2547,ex_cancelada,"&lt;&gt;Sim"))</f>
        <v/>
      </c>
      <c r="R2547" s="51">
        <f>IF(P2547="","",IF(AND(P2547=1,N(Q2547)&gt;0),1,0))</f>
        <v/>
      </c>
      <c r="S2547" s="30">
        <f>IF(P2547="","",IF(F2547="","ERRO: data prevista ausente ou inválida",IF(O2547=0,"Duplicada: contada uma vez",IF(N(G2547)=0,"ERRO: tarefa fora do Plano Mestre",IF(P2547=0,"Tarefa retirada do plano: não conta","OK")))))</f>
        <v/>
      </c>
    </row>
    <row r="2548">
      <c r="A2548" s="29" t="n"/>
      <c r="B2548" s="25" t="n"/>
      <c r="C2548" s="49" t="n"/>
      <c r="D2548" s="29" t="n"/>
      <c r="E2548" s="23">
        <f>IF(OR(A2548="",B2548=""),"",A2548&amp;"|"&amp;B2548)</f>
        <v/>
      </c>
      <c r="F2548" s="30">
        <f>IF(OR(E2548="",NOT(ISNUMBER(C2548))),"",E2548&amp;"|"&amp;YEAR(C2548)&amp;"-"&amp;RIGHT("0"&amp;MONTH(C2548),2)&amp;"-"&amp;RIGHT("0"&amp;DAY(C2548),2))</f>
        <v/>
      </c>
      <c r="G2548" s="26">
        <f>IF(E2548="","",IFERROR(MATCH(E2548,pl_chave,0),0))</f>
        <v/>
      </c>
      <c r="H2548" s="23">
        <f>IF(G2548="","",IF(G2548=0,"Tarefa fora do plano",INDEX(pl_tag,G2548)))</f>
        <v/>
      </c>
      <c r="I2548" s="30">
        <f>IF(N(G2548)=0,"",INDEX(pl_atividade,G2548))</f>
        <v/>
      </c>
      <c r="J2548" s="50">
        <f>IF(N(G2548)=0,"",INDEX(pl_especialidade,G2548))</f>
        <v/>
      </c>
      <c r="K2548" s="28">
        <f>IF(N(G2548)=0,"",INDEX(pl_duracao,G2548))</f>
        <v/>
      </c>
      <c r="L2548" s="39">
        <f>IF(ISNUMBER(C2548),YEAR(C2548),"")</f>
        <v/>
      </c>
      <c r="M2548" s="39">
        <f>IF(ISNUMBER(C2548),MONTH(C2548),"")</f>
        <v/>
      </c>
      <c r="N2548" s="23">
        <f>IF(L2548="","",IF(NOT(ISNUMBER(crono_ano)),"Informe o ano",IF(L2548&lt;crono_ano,"Antes do ano",IF(L2548&gt;crono_ano,"Depois do ano","No ano"))))</f>
        <v/>
      </c>
      <c r="O2548" s="39">
        <f>IF(F2548="","",IF(COUNTIF(F$7:F2548,F2548)=1,1,0))</f>
        <v/>
      </c>
      <c r="P2548" s="39">
        <f>IF(A2548&amp;B2548&amp;C2548="","",IF(AND(O2548=1,N(G2548)&gt;0),IF(INDEX(pl_ativa,MAX(1,N(G2548)))="Sim",1,0),0))</f>
        <v/>
      </c>
      <c r="Q2548" s="39">
        <f>IF(F2548="","",COUNTIFS(ex_chave_oc,F2548,ex_cancelada,"&lt;&gt;Sim"))</f>
        <v/>
      </c>
      <c r="R2548" s="51">
        <f>IF(P2548="","",IF(AND(P2548=1,N(Q2548)&gt;0),1,0))</f>
        <v/>
      </c>
      <c r="S2548" s="30">
        <f>IF(P2548="","",IF(F2548="","ERRO: data prevista ausente ou inválida",IF(O2548=0,"Duplicada: contada uma vez",IF(N(G2548)=0,"ERRO: tarefa fora do Plano Mestre",IF(P2548=0,"Tarefa retirada do plano: não conta","OK")))))</f>
        <v/>
      </c>
    </row>
    <row r="2549">
      <c r="A2549" s="29" t="n"/>
      <c r="B2549" s="25" t="n"/>
      <c r="C2549" s="49" t="n"/>
      <c r="D2549" s="29" t="n"/>
      <c r="E2549" s="23">
        <f>IF(OR(A2549="",B2549=""),"",A2549&amp;"|"&amp;B2549)</f>
        <v/>
      </c>
      <c r="F2549" s="30">
        <f>IF(OR(E2549="",NOT(ISNUMBER(C2549))),"",E2549&amp;"|"&amp;YEAR(C2549)&amp;"-"&amp;RIGHT("0"&amp;MONTH(C2549),2)&amp;"-"&amp;RIGHT("0"&amp;DAY(C2549),2))</f>
        <v/>
      </c>
      <c r="G2549" s="26">
        <f>IF(E2549="","",IFERROR(MATCH(E2549,pl_chave,0),0))</f>
        <v/>
      </c>
      <c r="H2549" s="23">
        <f>IF(G2549="","",IF(G2549=0,"Tarefa fora do plano",INDEX(pl_tag,G2549)))</f>
        <v/>
      </c>
      <c r="I2549" s="30">
        <f>IF(N(G2549)=0,"",INDEX(pl_atividade,G2549))</f>
        <v/>
      </c>
      <c r="J2549" s="50">
        <f>IF(N(G2549)=0,"",INDEX(pl_especialidade,G2549))</f>
        <v/>
      </c>
      <c r="K2549" s="28">
        <f>IF(N(G2549)=0,"",INDEX(pl_duracao,G2549))</f>
        <v/>
      </c>
      <c r="L2549" s="39">
        <f>IF(ISNUMBER(C2549),YEAR(C2549),"")</f>
        <v/>
      </c>
      <c r="M2549" s="39">
        <f>IF(ISNUMBER(C2549),MONTH(C2549),"")</f>
        <v/>
      </c>
      <c r="N2549" s="23">
        <f>IF(L2549="","",IF(NOT(ISNUMBER(crono_ano)),"Informe o ano",IF(L2549&lt;crono_ano,"Antes do ano",IF(L2549&gt;crono_ano,"Depois do ano","No ano"))))</f>
        <v/>
      </c>
      <c r="O2549" s="39">
        <f>IF(F2549="","",IF(COUNTIF(F$7:F2549,F2549)=1,1,0))</f>
        <v/>
      </c>
      <c r="P2549" s="39">
        <f>IF(A2549&amp;B2549&amp;C2549="","",IF(AND(O2549=1,N(G2549)&gt;0),IF(INDEX(pl_ativa,MAX(1,N(G2549)))="Sim",1,0),0))</f>
        <v/>
      </c>
      <c r="Q2549" s="39">
        <f>IF(F2549="","",COUNTIFS(ex_chave_oc,F2549,ex_cancelada,"&lt;&gt;Sim"))</f>
        <v/>
      </c>
      <c r="R2549" s="51">
        <f>IF(P2549="","",IF(AND(P2549=1,N(Q2549)&gt;0),1,0))</f>
        <v/>
      </c>
      <c r="S2549" s="30">
        <f>IF(P2549="","",IF(F2549="","ERRO: data prevista ausente ou inválida",IF(O2549=0,"Duplicada: contada uma vez",IF(N(G2549)=0,"ERRO: tarefa fora do Plano Mestre",IF(P2549=0,"Tarefa retirada do plano: não conta","OK")))))</f>
        <v/>
      </c>
    </row>
    <row r="2550">
      <c r="A2550" s="29" t="n"/>
      <c r="B2550" s="25" t="n"/>
      <c r="C2550" s="49" t="n"/>
      <c r="D2550" s="29" t="n"/>
      <c r="E2550" s="23">
        <f>IF(OR(A2550="",B2550=""),"",A2550&amp;"|"&amp;B2550)</f>
        <v/>
      </c>
      <c r="F2550" s="30">
        <f>IF(OR(E2550="",NOT(ISNUMBER(C2550))),"",E2550&amp;"|"&amp;YEAR(C2550)&amp;"-"&amp;RIGHT("0"&amp;MONTH(C2550),2)&amp;"-"&amp;RIGHT("0"&amp;DAY(C2550),2))</f>
        <v/>
      </c>
      <c r="G2550" s="26">
        <f>IF(E2550="","",IFERROR(MATCH(E2550,pl_chave,0),0))</f>
        <v/>
      </c>
      <c r="H2550" s="23">
        <f>IF(G2550="","",IF(G2550=0,"Tarefa fora do plano",INDEX(pl_tag,G2550)))</f>
        <v/>
      </c>
      <c r="I2550" s="30">
        <f>IF(N(G2550)=0,"",INDEX(pl_atividade,G2550))</f>
        <v/>
      </c>
      <c r="J2550" s="50">
        <f>IF(N(G2550)=0,"",INDEX(pl_especialidade,G2550))</f>
        <v/>
      </c>
      <c r="K2550" s="28">
        <f>IF(N(G2550)=0,"",INDEX(pl_duracao,G2550))</f>
        <v/>
      </c>
      <c r="L2550" s="39">
        <f>IF(ISNUMBER(C2550),YEAR(C2550),"")</f>
        <v/>
      </c>
      <c r="M2550" s="39">
        <f>IF(ISNUMBER(C2550),MONTH(C2550),"")</f>
        <v/>
      </c>
      <c r="N2550" s="23">
        <f>IF(L2550="","",IF(NOT(ISNUMBER(crono_ano)),"Informe o ano",IF(L2550&lt;crono_ano,"Antes do ano",IF(L2550&gt;crono_ano,"Depois do ano","No ano"))))</f>
        <v/>
      </c>
      <c r="O2550" s="39">
        <f>IF(F2550="","",IF(COUNTIF(F$7:F2550,F2550)=1,1,0))</f>
        <v/>
      </c>
      <c r="P2550" s="39">
        <f>IF(A2550&amp;B2550&amp;C2550="","",IF(AND(O2550=1,N(G2550)&gt;0),IF(INDEX(pl_ativa,MAX(1,N(G2550)))="Sim",1,0),0))</f>
        <v/>
      </c>
      <c r="Q2550" s="39">
        <f>IF(F2550="","",COUNTIFS(ex_chave_oc,F2550,ex_cancelada,"&lt;&gt;Sim"))</f>
        <v/>
      </c>
      <c r="R2550" s="51">
        <f>IF(P2550="","",IF(AND(P2550=1,N(Q2550)&gt;0),1,0))</f>
        <v/>
      </c>
      <c r="S2550" s="30">
        <f>IF(P2550="","",IF(F2550="","ERRO: data prevista ausente ou inválida",IF(O2550=0,"Duplicada: contada uma vez",IF(N(G2550)=0,"ERRO: tarefa fora do Plano Mestre",IF(P2550=0,"Tarefa retirada do plano: não conta","OK")))))</f>
        <v/>
      </c>
    </row>
    <row r="2551">
      <c r="A2551" s="29" t="n"/>
      <c r="B2551" s="25" t="n"/>
      <c r="C2551" s="49" t="n"/>
      <c r="D2551" s="29" t="n"/>
      <c r="E2551" s="23">
        <f>IF(OR(A2551="",B2551=""),"",A2551&amp;"|"&amp;B2551)</f>
        <v/>
      </c>
      <c r="F2551" s="30">
        <f>IF(OR(E2551="",NOT(ISNUMBER(C2551))),"",E2551&amp;"|"&amp;YEAR(C2551)&amp;"-"&amp;RIGHT("0"&amp;MONTH(C2551),2)&amp;"-"&amp;RIGHT("0"&amp;DAY(C2551),2))</f>
        <v/>
      </c>
      <c r="G2551" s="26">
        <f>IF(E2551="","",IFERROR(MATCH(E2551,pl_chave,0),0))</f>
        <v/>
      </c>
      <c r="H2551" s="23">
        <f>IF(G2551="","",IF(G2551=0,"Tarefa fora do plano",INDEX(pl_tag,G2551)))</f>
        <v/>
      </c>
      <c r="I2551" s="30">
        <f>IF(N(G2551)=0,"",INDEX(pl_atividade,G2551))</f>
        <v/>
      </c>
      <c r="J2551" s="50">
        <f>IF(N(G2551)=0,"",INDEX(pl_especialidade,G2551))</f>
        <v/>
      </c>
      <c r="K2551" s="28">
        <f>IF(N(G2551)=0,"",INDEX(pl_duracao,G2551))</f>
        <v/>
      </c>
      <c r="L2551" s="39">
        <f>IF(ISNUMBER(C2551),YEAR(C2551),"")</f>
        <v/>
      </c>
      <c r="M2551" s="39">
        <f>IF(ISNUMBER(C2551),MONTH(C2551),"")</f>
        <v/>
      </c>
      <c r="N2551" s="23">
        <f>IF(L2551="","",IF(NOT(ISNUMBER(crono_ano)),"Informe o ano",IF(L2551&lt;crono_ano,"Antes do ano",IF(L2551&gt;crono_ano,"Depois do ano","No ano"))))</f>
        <v/>
      </c>
      <c r="O2551" s="39">
        <f>IF(F2551="","",IF(COUNTIF(F$7:F2551,F2551)=1,1,0))</f>
        <v/>
      </c>
      <c r="P2551" s="39">
        <f>IF(A2551&amp;B2551&amp;C2551="","",IF(AND(O2551=1,N(G2551)&gt;0),IF(INDEX(pl_ativa,MAX(1,N(G2551)))="Sim",1,0),0))</f>
        <v/>
      </c>
      <c r="Q2551" s="39">
        <f>IF(F2551="","",COUNTIFS(ex_chave_oc,F2551,ex_cancelada,"&lt;&gt;Sim"))</f>
        <v/>
      </c>
      <c r="R2551" s="51">
        <f>IF(P2551="","",IF(AND(P2551=1,N(Q2551)&gt;0),1,0))</f>
        <v/>
      </c>
      <c r="S2551" s="30">
        <f>IF(P2551="","",IF(F2551="","ERRO: data prevista ausente ou inválida",IF(O2551=0,"Duplicada: contada uma vez",IF(N(G2551)=0,"ERRO: tarefa fora do Plano Mestre",IF(P2551=0,"Tarefa retirada do plano: não conta","OK")))))</f>
        <v/>
      </c>
    </row>
    <row r="2552">
      <c r="A2552" s="29" t="n"/>
      <c r="B2552" s="25" t="n"/>
      <c r="C2552" s="49" t="n"/>
      <c r="D2552" s="29" t="n"/>
      <c r="E2552" s="23">
        <f>IF(OR(A2552="",B2552=""),"",A2552&amp;"|"&amp;B2552)</f>
        <v/>
      </c>
      <c r="F2552" s="30">
        <f>IF(OR(E2552="",NOT(ISNUMBER(C2552))),"",E2552&amp;"|"&amp;YEAR(C2552)&amp;"-"&amp;RIGHT("0"&amp;MONTH(C2552),2)&amp;"-"&amp;RIGHT("0"&amp;DAY(C2552),2))</f>
        <v/>
      </c>
      <c r="G2552" s="26">
        <f>IF(E2552="","",IFERROR(MATCH(E2552,pl_chave,0),0))</f>
        <v/>
      </c>
      <c r="H2552" s="23">
        <f>IF(G2552="","",IF(G2552=0,"Tarefa fora do plano",INDEX(pl_tag,G2552)))</f>
        <v/>
      </c>
      <c r="I2552" s="30">
        <f>IF(N(G2552)=0,"",INDEX(pl_atividade,G2552))</f>
        <v/>
      </c>
      <c r="J2552" s="50">
        <f>IF(N(G2552)=0,"",INDEX(pl_especialidade,G2552))</f>
        <v/>
      </c>
      <c r="K2552" s="28">
        <f>IF(N(G2552)=0,"",INDEX(pl_duracao,G2552))</f>
        <v/>
      </c>
      <c r="L2552" s="39">
        <f>IF(ISNUMBER(C2552),YEAR(C2552),"")</f>
        <v/>
      </c>
      <c r="M2552" s="39">
        <f>IF(ISNUMBER(C2552),MONTH(C2552),"")</f>
        <v/>
      </c>
      <c r="N2552" s="23">
        <f>IF(L2552="","",IF(NOT(ISNUMBER(crono_ano)),"Informe o ano",IF(L2552&lt;crono_ano,"Antes do ano",IF(L2552&gt;crono_ano,"Depois do ano","No ano"))))</f>
        <v/>
      </c>
      <c r="O2552" s="39">
        <f>IF(F2552="","",IF(COUNTIF(F$7:F2552,F2552)=1,1,0))</f>
        <v/>
      </c>
      <c r="P2552" s="39">
        <f>IF(A2552&amp;B2552&amp;C2552="","",IF(AND(O2552=1,N(G2552)&gt;0),IF(INDEX(pl_ativa,MAX(1,N(G2552)))="Sim",1,0),0))</f>
        <v/>
      </c>
      <c r="Q2552" s="39">
        <f>IF(F2552="","",COUNTIFS(ex_chave_oc,F2552,ex_cancelada,"&lt;&gt;Sim"))</f>
        <v/>
      </c>
      <c r="R2552" s="51">
        <f>IF(P2552="","",IF(AND(P2552=1,N(Q2552)&gt;0),1,0))</f>
        <v/>
      </c>
      <c r="S2552" s="30">
        <f>IF(P2552="","",IF(F2552="","ERRO: data prevista ausente ou inválida",IF(O2552=0,"Duplicada: contada uma vez",IF(N(G2552)=0,"ERRO: tarefa fora do Plano Mestre",IF(P2552=0,"Tarefa retirada do plano: não conta","OK")))))</f>
        <v/>
      </c>
    </row>
    <row r="2553">
      <c r="A2553" s="29" t="n"/>
      <c r="B2553" s="25" t="n"/>
      <c r="C2553" s="49" t="n"/>
      <c r="D2553" s="29" t="n"/>
      <c r="E2553" s="23">
        <f>IF(OR(A2553="",B2553=""),"",A2553&amp;"|"&amp;B2553)</f>
        <v/>
      </c>
      <c r="F2553" s="30">
        <f>IF(OR(E2553="",NOT(ISNUMBER(C2553))),"",E2553&amp;"|"&amp;YEAR(C2553)&amp;"-"&amp;RIGHT("0"&amp;MONTH(C2553),2)&amp;"-"&amp;RIGHT("0"&amp;DAY(C2553),2))</f>
        <v/>
      </c>
      <c r="G2553" s="26">
        <f>IF(E2553="","",IFERROR(MATCH(E2553,pl_chave,0),0))</f>
        <v/>
      </c>
      <c r="H2553" s="23">
        <f>IF(G2553="","",IF(G2553=0,"Tarefa fora do plano",INDEX(pl_tag,G2553)))</f>
        <v/>
      </c>
      <c r="I2553" s="30">
        <f>IF(N(G2553)=0,"",INDEX(pl_atividade,G2553))</f>
        <v/>
      </c>
      <c r="J2553" s="50">
        <f>IF(N(G2553)=0,"",INDEX(pl_especialidade,G2553))</f>
        <v/>
      </c>
      <c r="K2553" s="28">
        <f>IF(N(G2553)=0,"",INDEX(pl_duracao,G2553))</f>
        <v/>
      </c>
      <c r="L2553" s="39">
        <f>IF(ISNUMBER(C2553),YEAR(C2553),"")</f>
        <v/>
      </c>
      <c r="M2553" s="39">
        <f>IF(ISNUMBER(C2553),MONTH(C2553),"")</f>
        <v/>
      </c>
      <c r="N2553" s="23">
        <f>IF(L2553="","",IF(NOT(ISNUMBER(crono_ano)),"Informe o ano",IF(L2553&lt;crono_ano,"Antes do ano",IF(L2553&gt;crono_ano,"Depois do ano","No ano"))))</f>
        <v/>
      </c>
      <c r="O2553" s="39">
        <f>IF(F2553="","",IF(COUNTIF(F$7:F2553,F2553)=1,1,0))</f>
        <v/>
      </c>
      <c r="P2553" s="39">
        <f>IF(A2553&amp;B2553&amp;C2553="","",IF(AND(O2553=1,N(G2553)&gt;0),IF(INDEX(pl_ativa,MAX(1,N(G2553)))="Sim",1,0),0))</f>
        <v/>
      </c>
      <c r="Q2553" s="39">
        <f>IF(F2553="","",COUNTIFS(ex_chave_oc,F2553,ex_cancelada,"&lt;&gt;Sim"))</f>
        <v/>
      </c>
      <c r="R2553" s="51">
        <f>IF(P2553="","",IF(AND(P2553=1,N(Q2553)&gt;0),1,0))</f>
        <v/>
      </c>
      <c r="S2553" s="30">
        <f>IF(P2553="","",IF(F2553="","ERRO: data prevista ausente ou inválida",IF(O2553=0,"Duplicada: contada uma vez",IF(N(G2553)=0,"ERRO: tarefa fora do Plano Mestre",IF(P2553=0,"Tarefa retirada do plano: não conta","OK")))))</f>
        <v/>
      </c>
    </row>
    <row r="2554">
      <c r="A2554" s="29" t="n"/>
      <c r="B2554" s="25" t="n"/>
      <c r="C2554" s="49" t="n"/>
      <c r="D2554" s="29" t="n"/>
      <c r="E2554" s="23">
        <f>IF(OR(A2554="",B2554=""),"",A2554&amp;"|"&amp;B2554)</f>
        <v/>
      </c>
      <c r="F2554" s="30">
        <f>IF(OR(E2554="",NOT(ISNUMBER(C2554))),"",E2554&amp;"|"&amp;YEAR(C2554)&amp;"-"&amp;RIGHT("0"&amp;MONTH(C2554),2)&amp;"-"&amp;RIGHT("0"&amp;DAY(C2554),2))</f>
        <v/>
      </c>
      <c r="G2554" s="26">
        <f>IF(E2554="","",IFERROR(MATCH(E2554,pl_chave,0),0))</f>
        <v/>
      </c>
      <c r="H2554" s="23">
        <f>IF(G2554="","",IF(G2554=0,"Tarefa fora do plano",INDEX(pl_tag,G2554)))</f>
        <v/>
      </c>
      <c r="I2554" s="30">
        <f>IF(N(G2554)=0,"",INDEX(pl_atividade,G2554))</f>
        <v/>
      </c>
      <c r="J2554" s="50">
        <f>IF(N(G2554)=0,"",INDEX(pl_especialidade,G2554))</f>
        <v/>
      </c>
      <c r="K2554" s="28">
        <f>IF(N(G2554)=0,"",INDEX(pl_duracao,G2554))</f>
        <v/>
      </c>
      <c r="L2554" s="39">
        <f>IF(ISNUMBER(C2554),YEAR(C2554),"")</f>
        <v/>
      </c>
      <c r="M2554" s="39">
        <f>IF(ISNUMBER(C2554),MONTH(C2554),"")</f>
        <v/>
      </c>
      <c r="N2554" s="23">
        <f>IF(L2554="","",IF(NOT(ISNUMBER(crono_ano)),"Informe o ano",IF(L2554&lt;crono_ano,"Antes do ano",IF(L2554&gt;crono_ano,"Depois do ano","No ano"))))</f>
        <v/>
      </c>
      <c r="O2554" s="39">
        <f>IF(F2554="","",IF(COUNTIF(F$7:F2554,F2554)=1,1,0))</f>
        <v/>
      </c>
      <c r="P2554" s="39">
        <f>IF(A2554&amp;B2554&amp;C2554="","",IF(AND(O2554=1,N(G2554)&gt;0),IF(INDEX(pl_ativa,MAX(1,N(G2554)))="Sim",1,0),0))</f>
        <v/>
      </c>
      <c r="Q2554" s="39">
        <f>IF(F2554="","",COUNTIFS(ex_chave_oc,F2554,ex_cancelada,"&lt;&gt;Sim"))</f>
        <v/>
      </c>
      <c r="R2554" s="51">
        <f>IF(P2554="","",IF(AND(P2554=1,N(Q2554)&gt;0),1,0))</f>
        <v/>
      </c>
      <c r="S2554" s="30">
        <f>IF(P2554="","",IF(F2554="","ERRO: data prevista ausente ou inválida",IF(O2554=0,"Duplicada: contada uma vez",IF(N(G2554)=0,"ERRO: tarefa fora do Plano Mestre",IF(P2554=0,"Tarefa retirada do plano: não conta","OK")))))</f>
        <v/>
      </c>
    </row>
    <row r="2555">
      <c r="A2555" s="29" t="n"/>
      <c r="B2555" s="25" t="n"/>
      <c r="C2555" s="49" t="n"/>
      <c r="D2555" s="29" t="n"/>
      <c r="E2555" s="23">
        <f>IF(OR(A2555="",B2555=""),"",A2555&amp;"|"&amp;B2555)</f>
        <v/>
      </c>
      <c r="F2555" s="30">
        <f>IF(OR(E2555="",NOT(ISNUMBER(C2555))),"",E2555&amp;"|"&amp;YEAR(C2555)&amp;"-"&amp;RIGHT("0"&amp;MONTH(C2555),2)&amp;"-"&amp;RIGHT("0"&amp;DAY(C2555),2))</f>
        <v/>
      </c>
      <c r="G2555" s="26">
        <f>IF(E2555="","",IFERROR(MATCH(E2555,pl_chave,0),0))</f>
        <v/>
      </c>
      <c r="H2555" s="23">
        <f>IF(G2555="","",IF(G2555=0,"Tarefa fora do plano",INDEX(pl_tag,G2555)))</f>
        <v/>
      </c>
      <c r="I2555" s="30">
        <f>IF(N(G2555)=0,"",INDEX(pl_atividade,G2555))</f>
        <v/>
      </c>
      <c r="J2555" s="50">
        <f>IF(N(G2555)=0,"",INDEX(pl_especialidade,G2555))</f>
        <v/>
      </c>
      <c r="K2555" s="28">
        <f>IF(N(G2555)=0,"",INDEX(pl_duracao,G2555))</f>
        <v/>
      </c>
      <c r="L2555" s="39">
        <f>IF(ISNUMBER(C2555),YEAR(C2555),"")</f>
        <v/>
      </c>
      <c r="M2555" s="39">
        <f>IF(ISNUMBER(C2555),MONTH(C2555),"")</f>
        <v/>
      </c>
      <c r="N2555" s="23">
        <f>IF(L2555="","",IF(NOT(ISNUMBER(crono_ano)),"Informe o ano",IF(L2555&lt;crono_ano,"Antes do ano",IF(L2555&gt;crono_ano,"Depois do ano","No ano"))))</f>
        <v/>
      </c>
      <c r="O2555" s="39">
        <f>IF(F2555="","",IF(COUNTIF(F$7:F2555,F2555)=1,1,0))</f>
        <v/>
      </c>
      <c r="P2555" s="39">
        <f>IF(A2555&amp;B2555&amp;C2555="","",IF(AND(O2555=1,N(G2555)&gt;0),IF(INDEX(pl_ativa,MAX(1,N(G2555)))="Sim",1,0),0))</f>
        <v/>
      </c>
      <c r="Q2555" s="39">
        <f>IF(F2555="","",COUNTIFS(ex_chave_oc,F2555,ex_cancelada,"&lt;&gt;Sim"))</f>
        <v/>
      </c>
      <c r="R2555" s="51">
        <f>IF(P2555="","",IF(AND(P2555=1,N(Q2555)&gt;0),1,0))</f>
        <v/>
      </c>
      <c r="S2555" s="30">
        <f>IF(P2555="","",IF(F2555="","ERRO: data prevista ausente ou inválida",IF(O2555=0,"Duplicada: contada uma vez",IF(N(G2555)=0,"ERRO: tarefa fora do Plano Mestre",IF(P2555=0,"Tarefa retirada do plano: não conta","OK")))))</f>
        <v/>
      </c>
    </row>
    <row r="2556">
      <c r="A2556" s="29" t="n"/>
      <c r="B2556" s="25" t="n"/>
      <c r="C2556" s="49" t="n"/>
      <c r="D2556" s="29" t="n"/>
      <c r="E2556" s="23">
        <f>IF(OR(A2556="",B2556=""),"",A2556&amp;"|"&amp;B2556)</f>
        <v/>
      </c>
      <c r="F2556" s="30">
        <f>IF(OR(E2556="",NOT(ISNUMBER(C2556))),"",E2556&amp;"|"&amp;YEAR(C2556)&amp;"-"&amp;RIGHT("0"&amp;MONTH(C2556),2)&amp;"-"&amp;RIGHT("0"&amp;DAY(C2556),2))</f>
        <v/>
      </c>
      <c r="G2556" s="26">
        <f>IF(E2556="","",IFERROR(MATCH(E2556,pl_chave,0),0))</f>
        <v/>
      </c>
      <c r="H2556" s="23">
        <f>IF(G2556="","",IF(G2556=0,"Tarefa fora do plano",INDEX(pl_tag,G2556)))</f>
        <v/>
      </c>
      <c r="I2556" s="30">
        <f>IF(N(G2556)=0,"",INDEX(pl_atividade,G2556))</f>
        <v/>
      </c>
      <c r="J2556" s="50">
        <f>IF(N(G2556)=0,"",INDEX(pl_especialidade,G2556))</f>
        <v/>
      </c>
      <c r="K2556" s="28">
        <f>IF(N(G2556)=0,"",INDEX(pl_duracao,G2556))</f>
        <v/>
      </c>
      <c r="L2556" s="39">
        <f>IF(ISNUMBER(C2556),YEAR(C2556),"")</f>
        <v/>
      </c>
      <c r="M2556" s="39">
        <f>IF(ISNUMBER(C2556),MONTH(C2556),"")</f>
        <v/>
      </c>
      <c r="N2556" s="23">
        <f>IF(L2556="","",IF(NOT(ISNUMBER(crono_ano)),"Informe o ano",IF(L2556&lt;crono_ano,"Antes do ano",IF(L2556&gt;crono_ano,"Depois do ano","No ano"))))</f>
        <v/>
      </c>
      <c r="O2556" s="39">
        <f>IF(F2556="","",IF(COUNTIF(F$7:F2556,F2556)=1,1,0))</f>
        <v/>
      </c>
      <c r="P2556" s="39">
        <f>IF(A2556&amp;B2556&amp;C2556="","",IF(AND(O2556=1,N(G2556)&gt;0),IF(INDEX(pl_ativa,MAX(1,N(G2556)))="Sim",1,0),0))</f>
        <v/>
      </c>
      <c r="Q2556" s="39">
        <f>IF(F2556="","",COUNTIFS(ex_chave_oc,F2556,ex_cancelada,"&lt;&gt;Sim"))</f>
        <v/>
      </c>
      <c r="R2556" s="51">
        <f>IF(P2556="","",IF(AND(P2556=1,N(Q2556)&gt;0),1,0))</f>
        <v/>
      </c>
      <c r="S2556" s="30">
        <f>IF(P2556="","",IF(F2556="","ERRO: data prevista ausente ou inválida",IF(O2556=0,"Duplicada: contada uma vez",IF(N(G2556)=0,"ERRO: tarefa fora do Plano Mestre",IF(P2556=0,"Tarefa retirada do plano: não conta","OK")))))</f>
        <v/>
      </c>
    </row>
    <row r="2557">
      <c r="A2557" s="29" t="n"/>
      <c r="B2557" s="25" t="n"/>
      <c r="C2557" s="49" t="n"/>
      <c r="D2557" s="29" t="n"/>
      <c r="E2557" s="23">
        <f>IF(OR(A2557="",B2557=""),"",A2557&amp;"|"&amp;B2557)</f>
        <v/>
      </c>
      <c r="F2557" s="30">
        <f>IF(OR(E2557="",NOT(ISNUMBER(C2557))),"",E2557&amp;"|"&amp;YEAR(C2557)&amp;"-"&amp;RIGHT("0"&amp;MONTH(C2557),2)&amp;"-"&amp;RIGHT("0"&amp;DAY(C2557),2))</f>
        <v/>
      </c>
      <c r="G2557" s="26">
        <f>IF(E2557="","",IFERROR(MATCH(E2557,pl_chave,0),0))</f>
        <v/>
      </c>
      <c r="H2557" s="23">
        <f>IF(G2557="","",IF(G2557=0,"Tarefa fora do plano",INDEX(pl_tag,G2557)))</f>
        <v/>
      </c>
      <c r="I2557" s="30">
        <f>IF(N(G2557)=0,"",INDEX(pl_atividade,G2557))</f>
        <v/>
      </c>
      <c r="J2557" s="50">
        <f>IF(N(G2557)=0,"",INDEX(pl_especialidade,G2557))</f>
        <v/>
      </c>
      <c r="K2557" s="28">
        <f>IF(N(G2557)=0,"",INDEX(pl_duracao,G2557))</f>
        <v/>
      </c>
      <c r="L2557" s="39">
        <f>IF(ISNUMBER(C2557),YEAR(C2557),"")</f>
        <v/>
      </c>
      <c r="M2557" s="39">
        <f>IF(ISNUMBER(C2557),MONTH(C2557),"")</f>
        <v/>
      </c>
      <c r="N2557" s="23">
        <f>IF(L2557="","",IF(NOT(ISNUMBER(crono_ano)),"Informe o ano",IF(L2557&lt;crono_ano,"Antes do ano",IF(L2557&gt;crono_ano,"Depois do ano","No ano"))))</f>
        <v/>
      </c>
      <c r="O2557" s="39">
        <f>IF(F2557="","",IF(COUNTIF(F$7:F2557,F2557)=1,1,0))</f>
        <v/>
      </c>
      <c r="P2557" s="39">
        <f>IF(A2557&amp;B2557&amp;C2557="","",IF(AND(O2557=1,N(G2557)&gt;0),IF(INDEX(pl_ativa,MAX(1,N(G2557)))="Sim",1,0),0))</f>
        <v/>
      </c>
      <c r="Q2557" s="39">
        <f>IF(F2557="","",COUNTIFS(ex_chave_oc,F2557,ex_cancelada,"&lt;&gt;Sim"))</f>
        <v/>
      </c>
      <c r="R2557" s="51">
        <f>IF(P2557="","",IF(AND(P2557=1,N(Q2557)&gt;0),1,0))</f>
        <v/>
      </c>
      <c r="S2557" s="30">
        <f>IF(P2557="","",IF(F2557="","ERRO: data prevista ausente ou inválida",IF(O2557=0,"Duplicada: contada uma vez",IF(N(G2557)=0,"ERRO: tarefa fora do Plano Mestre",IF(P2557=0,"Tarefa retirada do plano: não conta","OK")))))</f>
        <v/>
      </c>
    </row>
    <row r="2558">
      <c r="A2558" s="29" t="n"/>
      <c r="B2558" s="25" t="n"/>
      <c r="C2558" s="49" t="n"/>
      <c r="D2558" s="29" t="n"/>
      <c r="E2558" s="23">
        <f>IF(OR(A2558="",B2558=""),"",A2558&amp;"|"&amp;B2558)</f>
        <v/>
      </c>
      <c r="F2558" s="30">
        <f>IF(OR(E2558="",NOT(ISNUMBER(C2558))),"",E2558&amp;"|"&amp;YEAR(C2558)&amp;"-"&amp;RIGHT("0"&amp;MONTH(C2558),2)&amp;"-"&amp;RIGHT("0"&amp;DAY(C2558),2))</f>
        <v/>
      </c>
      <c r="G2558" s="26">
        <f>IF(E2558="","",IFERROR(MATCH(E2558,pl_chave,0),0))</f>
        <v/>
      </c>
      <c r="H2558" s="23">
        <f>IF(G2558="","",IF(G2558=0,"Tarefa fora do plano",INDEX(pl_tag,G2558)))</f>
        <v/>
      </c>
      <c r="I2558" s="30">
        <f>IF(N(G2558)=0,"",INDEX(pl_atividade,G2558))</f>
        <v/>
      </c>
      <c r="J2558" s="50">
        <f>IF(N(G2558)=0,"",INDEX(pl_especialidade,G2558))</f>
        <v/>
      </c>
      <c r="K2558" s="28">
        <f>IF(N(G2558)=0,"",INDEX(pl_duracao,G2558))</f>
        <v/>
      </c>
      <c r="L2558" s="39">
        <f>IF(ISNUMBER(C2558),YEAR(C2558),"")</f>
        <v/>
      </c>
      <c r="M2558" s="39">
        <f>IF(ISNUMBER(C2558),MONTH(C2558),"")</f>
        <v/>
      </c>
      <c r="N2558" s="23">
        <f>IF(L2558="","",IF(NOT(ISNUMBER(crono_ano)),"Informe o ano",IF(L2558&lt;crono_ano,"Antes do ano",IF(L2558&gt;crono_ano,"Depois do ano","No ano"))))</f>
        <v/>
      </c>
      <c r="O2558" s="39">
        <f>IF(F2558="","",IF(COUNTIF(F$7:F2558,F2558)=1,1,0))</f>
        <v/>
      </c>
      <c r="P2558" s="39">
        <f>IF(A2558&amp;B2558&amp;C2558="","",IF(AND(O2558=1,N(G2558)&gt;0),IF(INDEX(pl_ativa,MAX(1,N(G2558)))="Sim",1,0),0))</f>
        <v/>
      </c>
      <c r="Q2558" s="39">
        <f>IF(F2558="","",COUNTIFS(ex_chave_oc,F2558,ex_cancelada,"&lt;&gt;Sim"))</f>
        <v/>
      </c>
      <c r="R2558" s="51">
        <f>IF(P2558="","",IF(AND(P2558=1,N(Q2558)&gt;0),1,0))</f>
        <v/>
      </c>
      <c r="S2558" s="30">
        <f>IF(P2558="","",IF(F2558="","ERRO: data prevista ausente ou inválida",IF(O2558=0,"Duplicada: contada uma vez",IF(N(G2558)=0,"ERRO: tarefa fora do Plano Mestre",IF(P2558=0,"Tarefa retirada do plano: não conta","OK")))))</f>
        <v/>
      </c>
    </row>
    <row r="2559">
      <c r="A2559" s="29" t="n"/>
      <c r="B2559" s="25" t="n"/>
      <c r="C2559" s="49" t="n"/>
      <c r="D2559" s="29" t="n"/>
      <c r="E2559" s="23">
        <f>IF(OR(A2559="",B2559=""),"",A2559&amp;"|"&amp;B2559)</f>
        <v/>
      </c>
      <c r="F2559" s="30">
        <f>IF(OR(E2559="",NOT(ISNUMBER(C2559))),"",E2559&amp;"|"&amp;YEAR(C2559)&amp;"-"&amp;RIGHT("0"&amp;MONTH(C2559),2)&amp;"-"&amp;RIGHT("0"&amp;DAY(C2559),2))</f>
        <v/>
      </c>
      <c r="G2559" s="26">
        <f>IF(E2559="","",IFERROR(MATCH(E2559,pl_chave,0),0))</f>
        <v/>
      </c>
      <c r="H2559" s="23">
        <f>IF(G2559="","",IF(G2559=0,"Tarefa fora do plano",INDEX(pl_tag,G2559)))</f>
        <v/>
      </c>
      <c r="I2559" s="30">
        <f>IF(N(G2559)=0,"",INDEX(pl_atividade,G2559))</f>
        <v/>
      </c>
      <c r="J2559" s="50">
        <f>IF(N(G2559)=0,"",INDEX(pl_especialidade,G2559))</f>
        <v/>
      </c>
      <c r="K2559" s="28">
        <f>IF(N(G2559)=0,"",INDEX(pl_duracao,G2559))</f>
        <v/>
      </c>
      <c r="L2559" s="39">
        <f>IF(ISNUMBER(C2559),YEAR(C2559),"")</f>
        <v/>
      </c>
      <c r="M2559" s="39">
        <f>IF(ISNUMBER(C2559),MONTH(C2559),"")</f>
        <v/>
      </c>
      <c r="N2559" s="23">
        <f>IF(L2559="","",IF(NOT(ISNUMBER(crono_ano)),"Informe o ano",IF(L2559&lt;crono_ano,"Antes do ano",IF(L2559&gt;crono_ano,"Depois do ano","No ano"))))</f>
        <v/>
      </c>
      <c r="O2559" s="39">
        <f>IF(F2559="","",IF(COUNTIF(F$7:F2559,F2559)=1,1,0))</f>
        <v/>
      </c>
      <c r="P2559" s="39">
        <f>IF(A2559&amp;B2559&amp;C2559="","",IF(AND(O2559=1,N(G2559)&gt;0),IF(INDEX(pl_ativa,MAX(1,N(G2559)))="Sim",1,0),0))</f>
        <v/>
      </c>
      <c r="Q2559" s="39">
        <f>IF(F2559="","",COUNTIFS(ex_chave_oc,F2559,ex_cancelada,"&lt;&gt;Sim"))</f>
        <v/>
      </c>
      <c r="R2559" s="51">
        <f>IF(P2559="","",IF(AND(P2559=1,N(Q2559)&gt;0),1,0))</f>
        <v/>
      </c>
      <c r="S2559" s="30">
        <f>IF(P2559="","",IF(F2559="","ERRO: data prevista ausente ou inválida",IF(O2559=0,"Duplicada: contada uma vez",IF(N(G2559)=0,"ERRO: tarefa fora do Plano Mestre",IF(P2559=0,"Tarefa retirada do plano: não conta","OK")))))</f>
        <v/>
      </c>
    </row>
    <row r="2560">
      <c r="A2560" s="29" t="n"/>
      <c r="B2560" s="25" t="n"/>
      <c r="C2560" s="49" t="n"/>
      <c r="D2560" s="29" t="n"/>
      <c r="E2560" s="23">
        <f>IF(OR(A2560="",B2560=""),"",A2560&amp;"|"&amp;B2560)</f>
        <v/>
      </c>
      <c r="F2560" s="30">
        <f>IF(OR(E2560="",NOT(ISNUMBER(C2560))),"",E2560&amp;"|"&amp;YEAR(C2560)&amp;"-"&amp;RIGHT("0"&amp;MONTH(C2560),2)&amp;"-"&amp;RIGHT("0"&amp;DAY(C2560),2))</f>
        <v/>
      </c>
      <c r="G2560" s="26">
        <f>IF(E2560="","",IFERROR(MATCH(E2560,pl_chave,0),0))</f>
        <v/>
      </c>
      <c r="H2560" s="23">
        <f>IF(G2560="","",IF(G2560=0,"Tarefa fora do plano",INDEX(pl_tag,G2560)))</f>
        <v/>
      </c>
      <c r="I2560" s="30">
        <f>IF(N(G2560)=0,"",INDEX(pl_atividade,G2560))</f>
        <v/>
      </c>
      <c r="J2560" s="50">
        <f>IF(N(G2560)=0,"",INDEX(pl_especialidade,G2560))</f>
        <v/>
      </c>
      <c r="K2560" s="28">
        <f>IF(N(G2560)=0,"",INDEX(pl_duracao,G2560))</f>
        <v/>
      </c>
      <c r="L2560" s="39">
        <f>IF(ISNUMBER(C2560),YEAR(C2560),"")</f>
        <v/>
      </c>
      <c r="M2560" s="39">
        <f>IF(ISNUMBER(C2560),MONTH(C2560),"")</f>
        <v/>
      </c>
      <c r="N2560" s="23">
        <f>IF(L2560="","",IF(NOT(ISNUMBER(crono_ano)),"Informe o ano",IF(L2560&lt;crono_ano,"Antes do ano",IF(L2560&gt;crono_ano,"Depois do ano","No ano"))))</f>
        <v/>
      </c>
      <c r="O2560" s="39">
        <f>IF(F2560="","",IF(COUNTIF(F$7:F2560,F2560)=1,1,0))</f>
        <v/>
      </c>
      <c r="P2560" s="39">
        <f>IF(A2560&amp;B2560&amp;C2560="","",IF(AND(O2560=1,N(G2560)&gt;0),IF(INDEX(pl_ativa,MAX(1,N(G2560)))="Sim",1,0),0))</f>
        <v/>
      </c>
      <c r="Q2560" s="39">
        <f>IF(F2560="","",COUNTIFS(ex_chave_oc,F2560,ex_cancelada,"&lt;&gt;Sim"))</f>
        <v/>
      </c>
      <c r="R2560" s="51">
        <f>IF(P2560="","",IF(AND(P2560=1,N(Q2560)&gt;0),1,0))</f>
        <v/>
      </c>
      <c r="S2560" s="30">
        <f>IF(P2560="","",IF(F2560="","ERRO: data prevista ausente ou inválida",IF(O2560=0,"Duplicada: contada uma vez",IF(N(G2560)=0,"ERRO: tarefa fora do Plano Mestre",IF(P2560=0,"Tarefa retirada do plano: não conta","OK")))))</f>
        <v/>
      </c>
    </row>
    <row r="2561">
      <c r="A2561" s="29" t="n"/>
      <c r="B2561" s="25" t="n"/>
      <c r="C2561" s="49" t="n"/>
      <c r="D2561" s="29" t="n"/>
      <c r="E2561" s="23">
        <f>IF(OR(A2561="",B2561=""),"",A2561&amp;"|"&amp;B2561)</f>
        <v/>
      </c>
      <c r="F2561" s="30">
        <f>IF(OR(E2561="",NOT(ISNUMBER(C2561))),"",E2561&amp;"|"&amp;YEAR(C2561)&amp;"-"&amp;RIGHT("0"&amp;MONTH(C2561),2)&amp;"-"&amp;RIGHT("0"&amp;DAY(C2561),2))</f>
        <v/>
      </c>
      <c r="G2561" s="26">
        <f>IF(E2561="","",IFERROR(MATCH(E2561,pl_chave,0),0))</f>
        <v/>
      </c>
      <c r="H2561" s="23">
        <f>IF(G2561="","",IF(G2561=0,"Tarefa fora do plano",INDEX(pl_tag,G2561)))</f>
        <v/>
      </c>
      <c r="I2561" s="30">
        <f>IF(N(G2561)=0,"",INDEX(pl_atividade,G2561))</f>
        <v/>
      </c>
      <c r="J2561" s="50">
        <f>IF(N(G2561)=0,"",INDEX(pl_especialidade,G2561))</f>
        <v/>
      </c>
      <c r="K2561" s="28">
        <f>IF(N(G2561)=0,"",INDEX(pl_duracao,G2561))</f>
        <v/>
      </c>
      <c r="L2561" s="39">
        <f>IF(ISNUMBER(C2561),YEAR(C2561),"")</f>
        <v/>
      </c>
      <c r="M2561" s="39">
        <f>IF(ISNUMBER(C2561),MONTH(C2561),"")</f>
        <v/>
      </c>
      <c r="N2561" s="23">
        <f>IF(L2561="","",IF(NOT(ISNUMBER(crono_ano)),"Informe o ano",IF(L2561&lt;crono_ano,"Antes do ano",IF(L2561&gt;crono_ano,"Depois do ano","No ano"))))</f>
        <v/>
      </c>
      <c r="O2561" s="39">
        <f>IF(F2561="","",IF(COUNTIF(F$7:F2561,F2561)=1,1,0))</f>
        <v/>
      </c>
      <c r="P2561" s="39">
        <f>IF(A2561&amp;B2561&amp;C2561="","",IF(AND(O2561=1,N(G2561)&gt;0),IF(INDEX(pl_ativa,MAX(1,N(G2561)))="Sim",1,0),0))</f>
        <v/>
      </c>
      <c r="Q2561" s="39">
        <f>IF(F2561="","",COUNTIFS(ex_chave_oc,F2561,ex_cancelada,"&lt;&gt;Sim"))</f>
        <v/>
      </c>
      <c r="R2561" s="51">
        <f>IF(P2561="","",IF(AND(P2561=1,N(Q2561)&gt;0),1,0))</f>
        <v/>
      </c>
      <c r="S2561" s="30">
        <f>IF(P2561="","",IF(F2561="","ERRO: data prevista ausente ou inválida",IF(O2561=0,"Duplicada: contada uma vez",IF(N(G2561)=0,"ERRO: tarefa fora do Plano Mestre",IF(P2561=0,"Tarefa retirada do plano: não conta","OK")))))</f>
        <v/>
      </c>
    </row>
    <row r="2562">
      <c r="A2562" s="29" t="n"/>
      <c r="B2562" s="25" t="n"/>
      <c r="C2562" s="49" t="n"/>
      <c r="D2562" s="29" t="n"/>
      <c r="E2562" s="23">
        <f>IF(OR(A2562="",B2562=""),"",A2562&amp;"|"&amp;B2562)</f>
        <v/>
      </c>
      <c r="F2562" s="30">
        <f>IF(OR(E2562="",NOT(ISNUMBER(C2562))),"",E2562&amp;"|"&amp;YEAR(C2562)&amp;"-"&amp;RIGHT("0"&amp;MONTH(C2562),2)&amp;"-"&amp;RIGHT("0"&amp;DAY(C2562),2))</f>
        <v/>
      </c>
      <c r="G2562" s="26">
        <f>IF(E2562="","",IFERROR(MATCH(E2562,pl_chave,0),0))</f>
        <v/>
      </c>
      <c r="H2562" s="23">
        <f>IF(G2562="","",IF(G2562=0,"Tarefa fora do plano",INDEX(pl_tag,G2562)))</f>
        <v/>
      </c>
      <c r="I2562" s="30">
        <f>IF(N(G2562)=0,"",INDEX(pl_atividade,G2562))</f>
        <v/>
      </c>
      <c r="J2562" s="50">
        <f>IF(N(G2562)=0,"",INDEX(pl_especialidade,G2562))</f>
        <v/>
      </c>
      <c r="K2562" s="28">
        <f>IF(N(G2562)=0,"",INDEX(pl_duracao,G2562))</f>
        <v/>
      </c>
      <c r="L2562" s="39">
        <f>IF(ISNUMBER(C2562),YEAR(C2562),"")</f>
        <v/>
      </c>
      <c r="M2562" s="39">
        <f>IF(ISNUMBER(C2562),MONTH(C2562),"")</f>
        <v/>
      </c>
      <c r="N2562" s="23">
        <f>IF(L2562="","",IF(NOT(ISNUMBER(crono_ano)),"Informe o ano",IF(L2562&lt;crono_ano,"Antes do ano",IF(L2562&gt;crono_ano,"Depois do ano","No ano"))))</f>
        <v/>
      </c>
      <c r="O2562" s="39">
        <f>IF(F2562="","",IF(COUNTIF(F$7:F2562,F2562)=1,1,0))</f>
        <v/>
      </c>
      <c r="P2562" s="39">
        <f>IF(A2562&amp;B2562&amp;C2562="","",IF(AND(O2562=1,N(G2562)&gt;0),IF(INDEX(pl_ativa,MAX(1,N(G2562)))="Sim",1,0),0))</f>
        <v/>
      </c>
      <c r="Q2562" s="39">
        <f>IF(F2562="","",COUNTIFS(ex_chave_oc,F2562,ex_cancelada,"&lt;&gt;Sim"))</f>
        <v/>
      </c>
      <c r="R2562" s="51">
        <f>IF(P2562="","",IF(AND(P2562=1,N(Q2562)&gt;0),1,0))</f>
        <v/>
      </c>
      <c r="S2562" s="30">
        <f>IF(P2562="","",IF(F2562="","ERRO: data prevista ausente ou inválida",IF(O2562=0,"Duplicada: contada uma vez",IF(N(G2562)=0,"ERRO: tarefa fora do Plano Mestre",IF(P2562=0,"Tarefa retirada do plano: não conta","OK")))))</f>
        <v/>
      </c>
    </row>
    <row r="2563">
      <c r="A2563" s="29" t="n"/>
      <c r="B2563" s="25" t="n"/>
      <c r="C2563" s="49" t="n"/>
      <c r="D2563" s="29" t="n"/>
      <c r="E2563" s="23">
        <f>IF(OR(A2563="",B2563=""),"",A2563&amp;"|"&amp;B2563)</f>
        <v/>
      </c>
      <c r="F2563" s="30">
        <f>IF(OR(E2563="",NOT(ISNUMBER(C2563))),"",E2563&amp;"|"&amp;YEAR(C2563)&amp;"-"&amp;RIGHT("0"&amp;MONTH(C2563),2)&amp;"-"&amp;RIGHT("0"&amp;DAY(C2563),2))</f>
        <v/>
      </c>
      <c r="G2563" s="26">
        <f>IF(E2563="","",IFERROR(MATCH(E2563,pl_chave,0),0))</f>
        <v/>
      </c>
      <c r="H2563" s="23">
        <f>IF(G2563="","",IF(G2563=0,"Tarefa fora do plano",INDEX(pl_tag,G2563)))</f>
        <v/>
      </c>
      <c r="I2563" s="30">
        <f>IF(N(G2563)=0,"",INDEX(pl_atividade,G2563))</f>
        <v/>
      </c>
      <c r="J2563" s="50">
        <f>IF(N(G2563)=0,"",INDEX(pl_especialidade,G2563))</f>
        <v/>
      </c>
      <c r="K2563" s="28">
        <f>IF(N(G2563)=0,"",INDEX(pl_duracao,G2563))</f>
        <v/>
      </c>
      <c r="L2563" s="39">
        <f>IF(ISNUMBER(C2563),YEAR(C2563),"")</f>
        <v/>
      </c>
      <c r="M2563" s="39">
        <f>IF(ISNUMBER(C2563),MONTH(C2563),"")</f>
        <v/>
      </c>
      <c r="N2563" s="23">
        <f>IF(L2563="","",IF(NOT(ISNUMBER(crono_ano)),"Informe o ano",IF(L2563&lt;crono_ano,"Antes do ano",IF(L2563&gt;crono_ano,"Depois do ano","No ano"))))</f>
        <v/>
      </c>
      <c r="O2563" s="39">
        <f>IF(F2563="","",IF(COUNTIF(F$7:F2563,F2563)=1,1,0))</f>
        <v/>
      </c>
      <c r="P2563" s="39">
        <f>IF(A2563&amp;B2563&amp;C2563="","",IF(AND(O2563=1,N(G2563)&gt;0),IF(INDEX(pl_ativa,MAX(1,N(G2563)))="Sim",1,0),0))</f>
        <v/>
      </c>
      <c r="Q2563" s="39">
        <f>IF(F2563="","",COUNTIFS(ex_chave_oc,F2563,ex_cancelada,"&lt;&gt;Sim"))</f>
        <v/>
      </c>
      <c r="R2563" s="51">
        <f>IF(P2563="","",IF(AND(P2563=1,N(Q2563)&gt;0),1,0))</f>
        <v/>
      </c>
      <c r="S2563" s="30">
        <f>IF(P2563="","",IF(F2563="","ERRO: data prevista ausente ou inválida",IF(O2563=0,"Duplicada: contada uma vez",IF(N(G2563)=0,"ERRO: tarefa fora do Plano Mestre",IF(P2563=0,"Tarefa retirada do plano: não conta","OK")))))</f>
        <v/>
      </c>
    </row>
    <row r="2564">
      <c r="A2564" s="29" t="n"/>
      <c r="B2564" s="25" t="n"/>
      <c r="C2564" s="49" t="n"/>
      <c r="D2564" s="29" t="n"/>
      <c r="E2564" s="23">
        <f>IF(OR(A2564="",B2564=""),"",A2564&amp;"|"&amp;B2564)</f>
        <v/>
      </c>
      <c r="F2564" s="30">
        <f>IF(OR(E2564="",NOT(ISNUMBER(C2564))),"",E2564&amp;"|"&amp;YEAR(C2564)&amp;"-"&amp;RIGHT("0"&amp;MONTH(C2564),2)&amp;"-"&amp;RIGHT("0"&amp;DAY(C2564),2))</f>
        <v/>
      </c>
      <c r="G2564" s="26">
        <f>IF(E2564="","",IFERROR(MATCH(E2564,pl_chave,0),0))</f>
        <v/>
      </c>
      <c r="H2564" s="23">
        <f>IF(G2564="","",IF(G2564=0,"Tarefa fora do plano",INDEX(pl_tag,G2564)))</f>
        <v/>
      </c>
      <c r="I2564" s="30">
        <f>IF(N(G2564)=0,"",INDEX(pl_atividade,G2564))</f>
        <v/>
      </c>
      <c r="J2564" s="50">
        <f>IF(N(G2564)=0,"",INDEX(pl_especialidade,G2564))</f>
        <v/>
      </c>
      <c r="K2564" s="28">
        <f>IF(N(G2564)=0,"",INDEX(pl_duracao,G2564))</f>
        <v/>
      </c>
      <c r="L2564" s="39">
        <f>IF(ISNUMBER(C2564),YEAR(C2564),"")</f>
        <v/>
      </c>
      <c r="M2564" s="39">
        <f>IF(ISNUMBER(C2564),MONTH(C2564),"")</f>
        <v/>
      </c>
      <c r="N2564" s="23">
        <f>IF(L2564="","",IF(NOT(ISNUMBER(crono_ano)),"Informe o ano",IF(L2564&lt;crono_ano,"Antes do ano",IF(L2564&gt;crono_ano,"Depois do ano","No ano"))))</f>
        <v/>
      </c>
      <c r="O2564" s="39">
        <f>IF(F2564="","",IF(COUNTIF(F$7:F2564,F2564)=1,1,0))</f>
        <v/>
      </c>
      <c r="P2564" s="39">
        <f>IF(A2564&amp;B2564&amp;C2564="","",IF(AND(O2564=1,N(G2564)&gt;0),IF(INDEX(pl_ativa,MAX(1,N(G2564)))="Sim",1,0),0))</f>
        <v/>
      </c>
      <c r="Q2564" s="39">
        <f>IF(F2564="","",COUNTIFS(ex_chave_oc,F2564,ex_cancelada,"&lt;&gt;Sim"))</f>
        <v/>
      </c>
      <c r="R2564" s="51">
        <f>IF(P2564="","",IF(AND(P2564=1,N(Q2564)&gt;0),1,0))</f>
        <v/>
      </c>
      <c r="S2564" s="30">
        <f>IF(P2564="","",IF(F2564="","ERRO: data prevista ausente ou inválida",IF(O2564=0,"Duplicada: contada uma vez",IF(N(G2564)=0,"ERRO: tarefa fora do Plano Mestre",IF(P2564=0,"Tarefa retirada do plano: não conta","OK")))))</f>
        <v/>
      </c>
    </row>
    <row r="2565">
      <c r="A2565" s="29" t="n"/>
      <c r="B2565" s="25" t="n"/>
      <c r="C2565" s="49" t="n"/>
      <c r="D2565" s="29" t="n"/>
      <c r="E2565" s="23">
        <f>IF(OR(A2565="",B2565=""),"",A2565&amp;"|"&amp;B2565)</f>
        <v/>
      </c>
      <c r="F2565" s="30">
        <f>IF(OR(E2565="",NOT(ISNUMBER(C2565))),"",E2565&amp;"|"&amp;YEAR(C2565)&amp;"-"&amp;RIGHT("0"&amp;MONTH(C2565),2)&amp;"-"&amp;RIGHT("0"&amp;DAY(C2565),2))</f>
        <v/>
      </c>
      <c r="G2565" s="26">
        <f>IF(E2565="","",IFERROR(MATCH(E2565,pl_chave,0),0))</f>
        <v/>
      </c>
      <c r="H2565" s="23">
        <f>IF(G2565="","",IF(G2565=0,"Tarefa fora do plano",INDEX(pl_tag,G2565)))</f>
        <v/>
      </c>
      <c r="I2565" s="30">
        <f>IF(N(G2565)=0,"",INDEX(pl_atividade,G2565))</f>
        <v/>
      </c>
      <c r="J2565" s="50">
        <f>IF(N(G2565)=0,"",INDEX(pl_especialidade,G2565))</f>
        <v/>
      </c>
      <c r="K2565" s="28">
        <f>IF(N(G2565)=0,"",INDEX(pl_duracao,G2565))</f>
        <v/>
      </c>
      <c r="L2565" s="39">
        <f>IF(ISNUMBER(C2565),YEAR(C2565),"")</f>
        <v/>
      </c>
      <c r="M2565" s="39">
        <f>IF(ISNUMBER(C2565),MONTH(C2565),"")</f>
        <v/>
      </c>
      <c r="N2565" s="23">
        <f>IF(L2565="","",IF(NOT(ISNUMBER(crono_ano)),"Informe o ano",IF(L2565&lt;crono_ano,"Antes do ano",IF(L2565&gt;crono_ano,"Depois do ano","No ano"))))</f>
        <v/>
      </c>
      <c r="O2565" s="39">
        <f>IF(F2565="","",IF(COUNTIF(F$7:F2565,F2565)=1,1,0))</f>
        <v/>
      </c>
      <c r="P2565" s="39">
        <f>IF(A2565&amp;B2565&amp;C2565="","",IF(AND(O2565=1,N(G2565)&gt;0),IF(INDEX(pl_ativa,MAX(1,N(G2565)))="Sim",1,0),0))</f>
        <v/>
      </c>
      <c r="Q2565" s="39">
        <f>IF(F2565="","",COUNTIFS(ex_chave_oc,F2565,ex_cancelada,"&lt;&gt;Sim"))</f>
        <v/>
      </c>
      <c r="R2565" s="51">
        <f>IF(P2565="","",IF(AND(P2565=1,N(Q2565)&gt;0),1,0))</f>
        <v/>
      </c>
      <c r="S2565" s="30">
        <f>IF(P2565="","",IF(F2565="","ERRO: data prevista ausente ou inválida",IF(O2565=0,"Duplicada: contada uma vez",IF(N(G2565)=0,"ERRO: tarefa fora do Plano Mestre",IF(P2565=0,"Tarefa retirada do plano: não conta","OK")))))</f>
        <v/>
      </c>
    </row>
    <row r="2566">
      <c r="A2566" s="29" t="n"/>
      <c r="B2566" s="25" t="n"/>
      <c r="C2566" s="49" t="n"/>
      <c r="D2566" s="29" t="n"/>
      <c r="E2566" s="23">
        <f>IF(OR(A2566="",B2566=""),"",A2566&amp;"|"&amp;B2566)</f>
        <v/>
      </c>
      <c r="F2566" s="30">
        <f>IF(OR(E2566="",NOT(ISNUMBER(C2566))),"",E2566&amp;"|"&amp;YEAR(C2566)&amp;"-"&amp;RIGHT("0"&amp;MONTH(C2566),2)&amp;"-"&amp;RIGHT("0"&amp;DAY(C2566),2))</f>
        <v/>
      </c>
      <c r="G2566" s="26">
        <f>IF(E2566="","",IFERROR(MATCH(E2566,pl_chave,0),0))</f>
        <v/>
      </c>
      <c r="H2566" s="23">
        <f>IF(G2566="","",IF(G2566=0,"Tarefa fora do plano",INDEX(pl_tag,G2566)))</f>
        <v/>
      </c>
      <c r="I2566" s="30">
        <f>IF(N(G2566)=0,"",INDEX(pl_atividade,G2566))</f>
        <v/>
      </c>
      <c r="J2566" s="50">
        <f>IF(N(G2566)=0,"",INDEX(pl_especialidade,G2566))</f>
        <v/>
      </c>
      <c r="K2566" s="28">
        <f>IF(N(G2566)=0,"",INDEX(pl_duracao,G2566))</f>
        <v/>
      </c>
      <c r="L2566" s="39">
        <f>IF(ISNUMBER(C2566),YEAR(C2566),"")</f>
        <v/>
      </c>
      <c r="M2566" s="39">
        <f>IF(ISNUMBER(C2566),MONTH(C2566),"")</f>
        <v/>
      </c>
      <c r="N2566" s="23">
        <f>IF(L2566="","",IF(NOT(ISNUMBER(crono_ano)),"Informe o ano",IF(L2566&lt;crono_ano,"Antes do ano",IF(L2566&gt;crono_ano,"Depois do ano","No ano"))))</f>
        <v/>
      </c>
      <c r="O2566" s="39">
        <f>IF(F2566="","",IF(COUNTIF(F$7:F2566,F2566)=1,1,0))</f>
        <v/>
      </c>
      <c r="P2566" s="39">
        <f>IF(A2566&amp;B2566&amp;C2566="","",IF(AND(O2566=1,N(G2566)&gt;0),IF(INDEX(pl_ativa,MAX(1,N(G2566)))="Sim",1,0),0))</f>
        <v/>
      </c>
      <c r="Q2566" s="39">
        <f>IF(F2566="","",COUNTIFS(ex_chave_oc,F2566,ex_cancelada,"&lt;&gt;Sim"))</f>
        <v/>
      </c>
      <c r="R2566" s="51">
        <f>IF(P2566="","",IF(AND(P2566=1,N(Q2566)&gt;0),1,0))</f>
        <v/>
      </c>
      <c r="S2566" s="30">
        <f>IF(P2566="","",IF(F2566="","ERRO: data prevista ausente ou inválida",IF(O2566=0,"Duplicada: contada uma vez",IF(N(G2566)=0,"ERRO: tarefa fora do Plano Mestre",IF(P2566=0,"Tarefa retirada do plano: não conta","OK")))))</f>
        <v/>
      </c>
    </row>
    <row r="2567">
      <c r="A2567" s="29" t="n"/>
      <c r="B2567" s="25" t="n"/>
      <c r="C2567" s="49" t="n"/>
      <c r="D2567" s="29" t="n"/>
      <c r="E2567" s="23">
        <f>IF(OR(A2567="",B2567=""),"",A2567&amp;"|"&amp;B2567)</f>
        <v/>
      </c>
      <c r="F2567" s="30">
        <f>IF(OR(E2567="",NOT(ISNUMBER(C2567))),"",E2567&amp;"|"&amp;YEAR(C2567)&amp;"-"&amp;RIGHT("0"&amp;MONTH(C2567),2)&amp;"-"&amp;RIGHT("0"&amp;DAY(C2567),2))</f>
        <v/>
      </c>
      <c r="G2567" s="26">
        <f>IF(E2567="","",IFERROR(MATCH(E2567,pl_chave,0),0))</f>
        <v/>
      </c>
      <c r="H2567" s="23">
        <f>IF(G2567="","",IF(G2567=0,"Tarefa fora do plano",INDEX(pl_tag,G2567)))</f>
        <v/>
      </c>
      <c r="I2567" s="30">
        <f>IF(N(G2567)=0,"",INDEX(pl_atividade,G2567))</f>
        <v/>
      </c>
      <c r="J2567" s="50">
        <f>IF(N(G2567)=0,"",INDEX(pl_especialidade,G2567))</f>
        <v/>
      </c>
      <c r="K2567" s="28">
        <f>IF(N(G2567)=0,"",INDEX(pl_duracao,G2567))</f>
        <v/>
      </c>
      <c r="L2567" s="39">
        <f>IF(ISNUMBER(C2567),YEAR(C2567),"")</f>
        <v/>
      </c>
      <c r="M2567" s="39">
        <f>IF(ISNUMBER(C2567),MONTH(C2567),"")</f>
        <v/>
      </c>
      <c r="N2567" s="23">
        <f>IF(L2567="","",IF(NOT(ISNUMBER(crono_ano)),"Informe o ano",IF(L2567&lt;crono_ano,"Antes do ano",IF(L2567&gt;crono_ano,"Depois do ano","No ano"))))</f>
        <v/>
      </c>
      <c r="O2567" s="39">
        <f>IF(F2567="","",IF(COUNTIF(F$7:F2567,F2567)=1,1,0))</f>
        <v/>
      </c>
      <c r="P2567" s="39">
        <f>IF(A2567&amp;B2567&amp;C2567="","",IF(AND(O2567=1,N(G2567)&gt;0),IF(INDEX(pl_ativa,MAX(1,N(G2567)))="Sim",1,0),0))</f>
        <v/>
      </c>
      <c r="Q2567" s="39">
        <f>IF(F2567="","",COUNTIFS(ex_chave_oc,F2567,ex_cancelada,"&lt;&gt;Sim"))</f>
        <v/>
      </c>
      <c r="R2567" s="51">
        <f>IF(P2567="","",IF(AND(P2567=1,N(Q2567)&gt;0),1,0))</f>
        <v/>
      </c>
      <c r="S2567" s="30">
        <f>IF(P2567="","",IF(F2567="","ERRO: data prevista ausente ou inválida",IF(O2567=0,"Duplicada: contada uma vez",IF(N(G2567)=0,"ERRO: tarefa fora do Plano Mestre",IF(P2567=0,"Tarefa retirada do plano: não conta","OK")))))</f>
        <v/>
      </c>
    </row>
    <row r="2568">
      <c r="A2568" s="29" t="n"/>
      <c r="B2568" s="25" t="n"/>
      <c r="C2568" s="49" t="n"/>
      <c r="D2568" s="29" t="n"/>
      <c r="E2568" s="23">
        <f>IF(OR(A2568="",B2568=""),"",A2568&amp;"|"&amp;B2568)</f>
        <v/>
      </c>
      <c r="F2568" s="30">
        <f>IF(OR(E2568="",NOT(ISNUMBER(C2568))),"",E2568&amp;"|"&amp;YEAR(C2568)&amp;"-"&amp;RIGHT("0"&amp;MONTH(C2568),2)&amp;"-"&amp;RIGHT("0"&amp;DAY(C2568),2))</f>
        <v/>
      </c>
      <c r="G2568" s="26">
        <f>IF(E2568="","",IFERROR(MATCH(E2568,pl_chave,0),0))</f>
        <v/>
      </c>
      <c r="H2568" s="23">
        <f>IF(G2568="","",IF(G2568=0,"Tarefa fora do plano",INDEX(pl_tag,G2568)))</f>
        <v/>
      </c>
      <c r="I2568" s="30">
        <f>IF(N(G2568)=0,"",INDEX(pl_atividade,G2568))</f>
        <v/>
      </c>
      <c r="J2568" s="50">
        <f>IF(N(G2568)=0,"",INDEX(pl_especialidade,G2568))</f>
        <v/>
      </c>
      <c r="K2568" s="28">
        <f>IF(N(G2568)=0,"",INDEX(pl_duracao,G2568))</f>
        <v/>
      </c>
      <c r="L2568" s="39">
        <f>IF(ISNUMBER(C2568),YEAR(C2568),"")</f>
        <v/>
      </c>
      <c r="M2568" s="39">
        <f>IF(ISNUMBER(C2568),MONTH(C2568),"")</f>
        <v/>
      </c>
      <c r="N2568" s="23">
        <f>IF(L2568="","",IF(NOT(ISNUMBER(crono_ano)),"Informe o ano",IF(L2568&lt;crono_ano,"Antes do ano",IF(L2568&gt;crono_ano,"Depois do ano","No ano"))))</f>
        <v/>
      </c>
      <c r="O2568" s="39">
        <f>IF(F2568="","",IF(COUNTIF(F$7:F2568,F2568)=1,1,0))</f>
        <v/>
      </c>
      <c r="P2568" s="39">
        <f>IF(A2568&amp;B2568&amp;C2568="","",IF(AND(O2568=1,N(G2568)&gt;0),IF(INDEX(pl_ativa,MAX(1,N(G2568)))="Sim",1,0),0))</f>
        <v/>
      </c>
      <c r="Q2568" s="39">
        <f>IF(F2568="","",COUNTIFS(ex_chave_oc,F2568,ex_cancelada,"&lt;&gt;Sim"))</f>
        <v/>
      </c>
      <c r="R2568" s="51">
        <f>IF(P2568="","",IF(AND(P2568=1,N(Q2568)&gt;0),1,0))</f>
        <v/>
      </c>
      <c r="S2568" s="30">
        <f>IF(P2568="","",IF(F2568="","ERRO: data prevista ausente ou inválida",IF(O2568=0,"Duplicada: contada uma vez",IF(N(G2568)=0,"ERRO: tarefa fora do Plano Mestre",IF(P2568=0,"Tarefa retirada do plano: não conta","OK")))))</f>
        <v/>
      </c>
    </row>
    <row r="2569">
      <c r="A2569" s="29" t="n"/>
      <c r="B2569" s="25" t="n"/>
      <c r="C2569" s="49" t="n"/>
      <c r="D2569" s="29" t="n"/>
      <c r="E2569" s="23">
        <f>IF(OR(A2569="",B2569=""),"",A2569&amp;"|"&amp;B2569)</f>
        <v/>
      </c>
      <c r="F2569" s="30">
        <f>IF(OR(E2569="",NOT(ISNUMBER(C2569))),"",E2569&amp;"|"&amp;YEAR(C2569)&amp;"-"&amp;RIGHT("0"&amp;MONTH(C2569),2)&amp;"-"&amp;RIGHT("0"&amp;DAY(C2569),2))</f>
        <v/>
      </c>
      <c r="G2569" s="26">
        <f>IF(E2569="","",IFERROR(MATCH(E2569,pl_chave,0),0))</f>
        <v/>
      </c>
      <c r="H2569" s="23">
        <f>IF(G2569="","",IF(G2569=0,"Tarefa fora do plano",INDEX(pl_tag,G2569)))</f>
        <v/>
      </c>
      <c r="I2569" s="30">
        <f>IF(N(G2569)=0,"",INDEX(pl_atividade,G2569))</f>
        <v/>
      </c>
      <c r="J2569" s="50">
        <f>IF(N(G2569)=0,"",INDEX(pl_especialidade,G2569))</f>
        <v/>
      </c>
      <c r="K2569" s="28">
        <f>IF(N(G2569)=0,"",INDEX(pl_duracao,G2569))</f>
        <v/>
      </c>
      <c r="L2569" s="39">
        <f>IF(ISNUMBER(C2569),YEAR(C2569),"")</f>
        <v/>
      </c>
      <c r="M2569" s="39">
        <f>IF(ISNUMBER(C2569),MONTH(C2569),"")</f>
        <v/>
      </c>
      <c r="N2569" s="23">
        <f>IF(L2569="","",IF(NOT(ISNUMBER(crono_ano)),"Informe o ano",IF(L2569&lt;crono_ano,"Antes do ano",IF(L2569&gt;crono_ano,"Depois do ano","No ano"))))</f>
        <v/>
      </c>
      <c r="O2569" s="39">
        <f>IF(F2569="","",IF(COUNTIF(F$7:F2569,F2569)=1,1,0))</f>
        <v/>
      </c>
      <c r="P2569" s="39">
        <f>IF(A2569&amp;B2569&amp;C2569="","",IF(AND(O2569=1,N(G2569)&gt;0),IF(INDEX(pl_ativa,MAX(1,N(G2569)))="Sim",1,0),0))</f>
        <v/>
      </c>
      <c r="Q2569" s="39">
        <f>IF(F2569="","",COUNTIFS(ex_chave_oc,F2569,ex_cancelada,"&lt;&gt;Sim"))</f>
        <v/>
      </c>
      <c r="R2569" s="51">
        <f>IF(P2569="","",IF(AND(P2569=1,N(Q2569)&gt;0),1,0))</f>
        <v/>
      </c>
      <c r="S2569" s="30">
        <f>IF(P2569="","",IF(F2569="","ERRO: data prevista ausente ou inválida",IF(O2569=0,"Duplicada: contada uma vez",IF(N(G2569)=0,"ERRO: tarefa fora do Plano Mestre",IF(P2569=0,"Tarefa retirada do plano: não conta","OK")))))</f>
        <v/>
      </c>
    </row>
    <row r="2570">
      <c r="A2570" s="29" t="n"/>
      <c r="B2570" s="25" t="n"/>
      <c r="C2570" s="49" t="n"/>
      <c r="D2570" s="29" t="n"/>
      <c r="E2570" s="23">
        <f>IF(OR(A2570="",B2570=""),"",A2570&amp;"|"&amp;B2570)</f>
        <v/>
      </c>
      <c r="F2570" s="30">
        <f>IF(OR(E2570="",NOT(ISNUMBER(C2570))),"",E2570&amp;"|"&amp;YEAR(C2570)&amp;"-"&amp;RIGHT("0"&amp;MONTH(C2570),2)&amp;"-"&amp;RIGHT("0"&amp;DAY(C2570),2))</f>
        <v/>
      </c>
      <c r="G2570" s="26">
        <f>IF(E2570="","",IFERROR(MATCH(E2570,pl_chave,0),0))</f>
        <v/>
      </c>
      <c r="H2570" s="23">
        <f>IF(G2570="","",IF(G2570=0,"Tarefa fora do plano",INDEX(pl_tag,G2570)))</f>
        <v/>
      </c>
      <c r="I2570" s="30">
        <f>IF(N(G2570)=0,"",INDEX(pl_atividade,G2570))</f>
        <v/>
      </c>
      <c r="J2570" s="50">
        <f>IF(N(G2570)=0,"",INDEX(pl_especialidade,G2570))</f>
        <v/>
      </c>
      <c r="K2570" s="28">
        <f>IF(N(G2570)=0,"",INDEX(pl_duracao,G2570))</f>
        <v/>
      </c>
      <c r="L2570" s="39">
        <f>IF(ISNUMBER(C2570),YEAR(C2570),"")</f>
        <v/>
      </c>
      <c r="M2570" s="39">
        <f>IF(ISNUMBER(C2570),MONTH(C2570),"")</f>
        <v/>
      </c>
      <c r="N2570" s="23">
        <f>IF(L2570="","",IF(NOT(ISNUMBER(crono_ano)),"Informe o ano",IF(L2570&lt;crono_ano,"Antes do ano",IF(L2570&gt;crono_ano,"Depois do ano","No ano"))))</f>
        <v/>
      </c>
      <c r="O2570" s="39">
        <f>IF(F2570="","",IF(COUNTIF(F$7:F2570,F2570)=1,1,0))</f>
        <v/>
      </c>
      <c r="P2570" s="39">
        <f>IF(A2570&amp;B2570&amp;C2570="","",IF(AND(O2570=1,N(G2570)&gt;0),IF(INDEX(pl_ativa,MAX(1,N(G2570)))="Sim",1,0),0))</f>
        <v/>
      </c>
      <c r="Q2570" s="39">
        <f>IF(F2570="","",COUNTIFS(ex_chave_oc,F2570,ex_cancelada,"&lt;&gt;Sim"))</f>
        <v/>
      </c>
      <c r="R2570" s="51">
        <f>IF(P2570="","",IF(AND(P2570=1,N(Q2570)&gt;0),1,0))</f>
        <v/>
      </c>
      <c r="S2570" s="30">
        <f>IF(P2570="","",IF(F2570="","ERRO: data prevista ausente ou inválida",IF(O2570=0,"Duplicada: contada uma vez",IF(N(G2570)=0,"ERRO: tarefa fora do Plano Mestre",IF(P2570=0,"Tarefa retirada do plano: não conta","OK")))))</f>
        <v/>
      </c>
    </row>
    <row r="2571">
      <c r="A2571" s="29" t="n"/>
      <c r="B2571" s="25" t="n"/>
      <c r="C2571" s="49" t="n"/>
      <c r="D2571" s="29" t="n"/>
      <c r="E2571" s="23">
        <f>IF(OR(A2571="",B2571=""),"",A2571&amp;"|"&amp;B2571)</f>
        <v/>
      </c>
      <c r="F2571" s="30">
        <f>IF(OR(E2571="",NOT(ISNUMBER(C2571))),"",E2571&amp;"|"&amp;YEAR(C2571)&amp;"-"&amp;RIGHT("0"&amp;MONTH(C2571),2)&amp;"-"&amp;RIGHT("0"&amp;DAY(C2571),2))</f>
        <v/>
      </c>
      <c r="G2571" s="26">
        <f>IF(E2571="","",IFERROR(MATCH(E2571,pl_chave,0),0))</f>
        <v/>
      </c>
      <c r="H2571" s="23">
        <f>IF(G2571="","",IF(G2571=0,"Tarefa fora do plano",INDEX(pl_tag,G2571)))</f>
        <v/>
      </c>
      <c r="I2571" s="30">
        <f>IF(N(G2571)=0,"",INDEX(pl_atividade,G2571))</f>
        <v/>
      </c>
      <c r="J2571" s="50">
        <f>IF(N(G2571)=0,"",INDEX(pl_especialidade,G2571))</f>
        <v/>
      </c>
      <c r="K2571" s="28">
        <f>IF(N(G2571)=0,"",INDEX(pl_duracao,G2571))</f>
        <v/>
      </c>
      <c r="L2571" s="39">
        <f>IF(ISNUMBER(C2571),YEAR(C2571),"")</f>
        <v/>
      </c>
      <c r="M2571" s="39">
        <f>IF(ISNUMBER(C2571),MONTH(C2571),"")</f>
        <v/>
      </c>
      <c r="N2571" s="23">
        <f>IF(L2571="","",IF(NOT(ISNUMBER(crono_ano)),"Informe o ano",IF(L2571&lt;crono_ano,"Antes do ano",IF(L2571&gt;crono_ano,"Depois do ano","No ano"))))</f>
        <v/>
      </c>
      <c r="O2571" s="39">
        <f>IF(F2571="","",IF(COUNTIF(F$7:F2571,F2571)=1,1,0))</f>
        <v/>
      </c>
      <c r="P2571" s="39">
        <f>IF(A2571&amp;B2571&amp;C2571="","",IF(AND(O2571=1,N(G2571)&gt;0),IF(INDEX(pl_ativa,MAX(1,N(G2571)))="Sim",1,0),0))</f>
        <v/>
      </c>
      <c r="Q2571" s="39">
        <f>IF(F2571="","",COUNTIFS(ex_chave_oc,F2571,ex_cancelada,"&lt;&gt;Sim"))</f>
        <v/>
      </c>
      <c r="R2571" s="51">
        <f>IF(P2571="","",IF(AND(P2571=1,N(Q2571)&gt;0),1,0))</f>
        <v/>
      </c>
      <c r="S2571" s="30">
        <f>IF(P2571="","",IF(F2571="","ERRO: data prevista ausente ou inválida",IF(O2571=0,"Duplicada: contada uma vez",IF(N(G2571)=0,"ERRO: tarefa fora do Plano Mestre",IF(P2571=0,"Tarefa retirada do plano: não conta","OK")))))</f>
        <v/>
      </c>
    </row>
    <row r="2572">
      <c r="A2572" s="29" t="n"/>
      <c r="B2572" s="25" t="n"/>
      <c r="C2572" s="49" t="n"/>
      <c r="D2572" s="29" t="n"/>
      <c r="E2572" s="23">
        <f>IF(OR(A2572="",B2572=""),"",A2572&amp;"|"&amp;B2572)</f>
        <v/>
      </c>
      <c r="F2572" s="30">
        <f>IF(OR(E2572="",NOT(ISNUMBER(C2572))),"",E2572&amp;"|"&amp;YEAR(C2572)&amp;"-"&amp;RIGHT("0"&amp;MONTH(C2572),2)&amp;"-"&amp;RIGHT("0"&amp;DAY(C2572),2))</f>
        <v/>
      </c>
      <c r="G2572" s="26">
        <f>IF(E2572="","",IFERROR(MATCH(E2572,pl_chave,0),0))</f>
        <v/>
      </c>
      <c r="H2572" s="23">
        <f>IF(G2572="","",IF(G2572=0,"Tarefa fora do plano",INDEX(pl_tag,G2572)))</f>
        <v/>
      </c>
      <c r="I2572" s="30">
        <f>IF(N(G2572)=0,"",INDEX(pl_atividade,G2572))</f>
        <v/>
      </c>
      <c r="J2572" s="50">
        <f>IF(N(G2572)=0,"",INDEX(pl_especialidade,G2572))</f>
        <v/>
      </c>
      <c r="K2572" s="28">
        <f>IF(N(G2572)=0,"",INDEX(pl_duracao,G2572))</f>
        <v/>
      </c>
      <c r="L2572" s="39">
        <f>IF(ISNUMBER(C2572),YEAR(C2572),"")</f>
        <v/>
      </c>
      <c r="M2572" s="39">
        <f>IF(ISNUMBER(C2572),MONTH(C2572),"")</f>
        <v/>
      </c>
      <c r="N2572" s="23">
        <f>IF(L2572="","",IF(NOT(ISNUMBER(crono_ano)),"Informe o ano",IF(L2572&lt;crono_ano,"Antes do ano",IF(L2572&gt;crono_ano,"Depois do ano","No ano"))))</f>
        <v/>
      </c>
      <c r="O2572" s="39">
        <f>IF(F2572="","",IF(COUNTIF(F$7:F2572,F2572)=1,1,0))</f>
        <v/>
      </c>
      <c r="P2572" s="39">
        <f>IF(A2572&amp;B2572&amp;C2572="","",IF(AND(O2572=1,N(G2572)&gt;0),IF(INDEX(pl_ativa,MAX(1,N(G2572)))="Sim",1,0),0))</f>
        <v/>
      </c>
      <c r="Q2572" s="39">
        <f>IF(F2572="","",COUNTIFS(ex_chave_oc,F2572,ex_cancelada,"&lt;&gt;Sim"))</f>
        <v/>
      </c>
      <c r="R2572" s="51">
        <f>IF(P2572="","",IF(AND(P2572=1,N(Q2572)&gt;0),1,0))</f>
        <v/>
      </c>
      <c r="S2572" s="30">
        <f>IF(P2572="","",IF(F2572="","ERRO: data prevista ausente ou inválida",IF(O2572=0,"Duplicada: contada uma vez",IF(N(G2572)=0,"ERRO: tarefa fora do Plano Mestre",IF(P2572=0,"Tarefa retirada do plano: não conta","OK")))))</f>
        <v/>
      </c>
    </row>
    <row r="2573">
      <c r="A2573" s="29" t="n"/>
      <c r="B2573" s="25" t="n"/>
      <c r="C2573" s="49" t="n"/>
      <c r="D2573" s="29" t="n"/>
      <c r="E2573" s="23">
        <f>IF(OR(A2573="",B2573=""),"",A2573&amp;"|"&amp;B2573)</f>
        <v/>
      </c>
      <c r="F2573" s="30">
        <f>IF(OR(E2573="",NOT(ISNUMBER(C2573))),"",E2573&amp;"|"&amp;YEAR(C2573)&amp;"-"&amp;RIGHT("0"&amp;MONTH(C2573),2)&amp;"-"&amp;RIGHT("0"&amp;DAY(C2573),2))</f>
        <v/>
      </c>
      <c r="G2573" s="26">
        <f>IF(E2573="","",IFERROR(MATCH(E2573,pl_chave,0),0))</f>
        <v/>
      </c>
      <c r="H2573" s="23">
        <f>IF(G2573="","",IF(G2573=0,"Tarefa fora do plano",INDEX(pl_tag,G2573)))</f>
        <v/>
      </c>
      <c r="I2573" s="30">
        <f>IF(N(G2573)=0,"",INDEX(pl_atividade,G2573))</f>
        <v/>
      </c>
      <c r="J2573" s="50">
        <f>IF(N(G2573)=0,"",INDEX(pl_especialidade,G2573))</f>
        <v/>
      </c>
      <c r="K2573" s="28">
        <f>IF(N(G2573)=0,"",INDEX(pl_duracao,G2573))</f>
        <v/>
      </c>
      <c r="L2573" s="39">
        <f>IF(ISNUMBER(C2573),YEAR(C2573),"")</f>
        <v/>
      </c>
      <c r="M2573" s="39">
        <f>IF(ISNUMBER(C2573),MONTH(C2573),"")</f>
        <v/>
      </c>
      <c r="N2573" s="23">
        <f>IF(L2573="","",IF(NOT(ISNUMBER(crono_ano)),"Informe o ano",IF(L2573&lt;crono_ano,"Antes do ano",IF(L2573&gt;crono_ano,"Depois do ano","No ano"))))</f>
        <v/>
      </c>
      <c r="O2573" s="39">
        <f>IF(F2573="","",IF(COUNTIF(F$7:F2573,F2573)=1,1,0))</f>
        <v/>
      </c>
      <c r="P2573" s="39">
        <f>IF(A2573&amp;B2573&amp;C2573="","",IF(AND(O2573=1,N(G2573)&gt;0),IF(INDEX(pl_ativa,MAX(1,N(G2573)))="Sim",1,0),0))</f>
        <v/>
      </c>
      <c r="Q2573" s="39">
        <f>IF(F2573="","",COUNTIFS(ex_chave_oc,F2573,ex_cancelada,"&lt;&gt;Sim"))</f>
        <v/>
      </c>
      <c r="R2573" s="51">
        <f>IF(P2573="","",IF(AND(P2573=1,N(Q2573)&gt;0),1,0))</f>
        <v/>
      </c>
      <c r="S2573" s="30">
        <f>IF(P2573="","",IF(F2573="","ERRO: data prevista ausente ou inválida",IF(O2573=0,"Duplicada: contada uma vez",IF(N(G2573)=0,"ERRO: tarefa fora do Plano Mestre",IF(P2573=0,"Tarefa retirada do plano: não conta","OK")))))</f>
        <v/>
      </c>
    </row>
    <row r="2574">
      <c r="A2574" s="29" t="n"/>
      <c r="B2574" s="25" t="n"/>
      <c r="C2574" s="49" t="n"/>
      <c r="D2574" s="29" t="n"/>
      <c r="E2574" s="23">
        <f>IF(OR(A2574="",B2574=""),"",A2574&amp;"|"&amp;B2574)</f>
        <v/>
      </c>
      <c r="F2574" s="30">
        <f>IF(OR(E2574="",NOT(ISNUMBER(C2574))),"",E2574&amp;"|"&amp;YEAR(C2574)&amp;"-"&amp;RIGHT("0"&amp;MONTH(C2574),2)&amp;"-"&amp;RIGHT("0"&amp;DAY(C2574),2))</f>
        <v/>
      </c>
      <c r="G2574" s="26">
        <f>IF(E2574="","",IFERROR(MATCH(E2574,pl_chave,0),0))</f>
        <v/>
      </c>
      <c r="H2574" s="23">
        <f>IF(G2574="","",IF(G2574=0,"Tarefa fora do plano",INDEX(pl_tag,G2574)))</f>
        <v/>
      </c>
      <c r="I2574" s="30">
        <f>IF(N(G2574)=0,"",INDEX(pl_atividade,G2574))</f>
        <v/>
      </c>
      <c r="J2574" s="50">
        <f>IF(N(G2574)=0,"",INDEX(pl_especialidade,G2574))</f>
        <v/>
      </c>
      <c r="K2574" s="28">
        <f>IF(N(G2574)=0,"",INDEX(pl_duracao,G2574))</f>
        <v/>
      </c>
      <c r="L2574" s="39">
        <f>IF(ISNUMBER(C2574),YEAR(C2574),"")</f>
        <v/>
      </c>
      <c r="M2574" s="39">
        <f>IF(ISNUMBER(C2574),MONTH(C2574),"")</f>
        <v/>
      </c>
      <c r="N2574" s="23">
        <f>IF(L2574="","",IF(NOT(ISNUMBER(crono_ano)),"Informe o ano",IF(L2574&lt;crono_ano,"Antes do ano",IF(L2574&gt;crono_ano,"Depois do ano","No ano"))))</f>
        <v/>
      </c>
      <c r="O2574" s="39">
        <f>IF(F2574="","",IF(COUNTIF(F$7:F2574,F2574)=1,1,0))</f>
        <v/>
      </c>
      <c r="P2574" s="39">
        <f>IF(A2574&amp;B2574&amp;C2574="","",IF(AND(O2574=1,N(G2574)&gt;0),IF(INDEX(pl_ativa,MAX(1,N(G2574)))="Sim",1,0),0))</f>
        <v/>
      </c>
      <c r="Q2574" s="39">
        <f>IF(F2574="","",COUNTIFS(ex_chave_oc,F2574,ex_cancelada,"&lt;&gt;Sim"))</f>
        <v/>
      </c>
      <c r="R2574" s="51">
        <f>IF(P2574="","",IF(AND(P2574=1,N(Q2574)&gt;0),1,0))</f>
        <v/>
      </c>
      <c r="S2574" s="30">
        <f>IF(P2574="","",IF(F2574="","ERRO: data prevista ausente ou inválida",IF(O2574=0,"Duplicada: contada uma vez",IF(N(G2574)=0,"ERRO: tarefa fora do Plano Mestre",IF(P2574=0,"Tarefa retirada do plano: não conta","OK")))))</f>
        <v/>
      </c>
    </row>
    <row r="2575">
      <c r="A2575" s="29" t="n"/>
      <c r="B2575" s="25" t="n"/>
      <c r="C2575" s="49" t="n"/>
      <c r="D2575" s="29" t="n"/>
      <c r="E2575" s="23">
        <f>IF(OR(A2575="",B2575=""),"",A2575&amp;"|"&amp;B2575)</f>
        <v/>
      </c>
      <c r="F2575" s="30">
        <f>IF(OR(E2575="",NOT(ISNUMBER(C2575))),"",E2575&amp;"|"&amp;YEAR(C2575)&amp;"-"&amp;RIGHT("0"&amp;MONTH(C2575),2)&amp;"-"&amp;RIGHT("0"&amp;DAY(C2575),2))</f>
        <v/>
      </c>
      <c r="G2575" s="26">
        <f>IF(E2575="","",IFERROR(MATCH(E2575,pl_chave,0),0))</f>
        <v/>
      </c>
      <c r="H2575" s="23">
        <f>IF(G2575="","",IF(G2575=0,"Tarefa fora do plano",INDEX(pl_tag,G2575)))</f>
        <v/>
      </c>
      <c r="I2575" s="30">
        <f>IF(N(G2575)=0,"",INDEX(pl_atividade,G2575))</f>
        <v/>
      </c>
      <c r="J2575" s="50">
        <f>IF(N(G2575)=0,"",INDEX(pl_especialidade,G2575))</f>
        <v/>
      </c>
      <c r="K2575" s="28">
        <f>IF(N(G2575)=0,"",INDEX(pl_duracao,G2575))</f>
        <v/>
      </c>
      <c r="L2575" s="39">
        <f>IF(ISNUMBER(C2575),YEAR(C2575),"")</f>
        <v/>
      </c>
      <c r="M2575" s="39">
        <f>IF(ISNUMBER(C2575),MONTH(C2575),"")</f>
        <v/>
      </c>
      <c r="N2575" s="23">
        <f>IF(L2575="","",IF(NOT(ISNUMBER(crono_ano)),"Informe o ano",IF(L2575&lt;crono_ano,"Antes do ano",IF(L2575&gt;crono_ano,"Depois do ano","No ano"))))</f>
        <v/>
      </c>
      <c r="O2575" s="39">
        <f>IF(F2575="","",IF(COUNTIF(F$7:F2575,F2575)=1,1,0))</f>
        <v/>
      </c>
      <c r="P2575" s="39">
        <f>IF(A2575&amp;B2575&amp;C2575="","",IF(AND(O2575=1,N(G2575)&gt;0),IF(INDEX(pl_ativa,MAX(1,N(G2575)))="Sim",1,0),0))</f>
        <v/>
      </c>
      <c r="Q2575" s="39">
        <f>IF(F2575="","",COUNTIFS(ex_chave_oc,F2575,ex_cancelada,"&lt;&gt;Sim"))</f>
        <v/>
      </c>
      <c r="R2575" s="51">
        <f>IF(P2575="","",IF(AND(P2575=1,N(Q2575)&gt;0),1,0))</f>
        <v/>
      </c>
      <c r="S2575" s="30">
        <f>IF(P2575="","",IF(F2575="","ERRO: data prevista ausente ou inválida",IF(O2575=0,"Duplicada: contada uma vez",IF(N(G2575)=0,"ERRO: tarefa fora do Plano Mestre",IF(P2575=0,"Tarefa retirada do plano: não conta","OK")))))</f>
        <v/>
      </c>
    </row>
    <row r="2576">
      <c r="A2576" s="29" t="n"/>
      <c r="B2576" s="25" t="n"/>
      <c r="C2576" s="49" t="n"/>
      <c r="D2576" s="29" t="n"/>
      <c r="E2576" s="23">
        <f>IF(OR(A2576="",B2576=""),"",A2576&amp;"|"&amp;B2576)</f>
        <v/>
      </c>
      <c r="F2576" s="30">
        <f>IF(OR(E2576="",NOT(ISNUMBER(C2576))),"",E2576&amp;"|"&amp;YEAR(C2576)&amp;"-"&amp;RIGHT("0"&amp;MONTH(C2576),2)&amp;"-"&amp;RIGHT("0"&amp;DAY(C2576),2))</f>
        <v/>
      </c>
      <c r="G2576" s="26">
        <f>IF(E2576="","",IFERROR(MATCH(E2576,pl_chave,0),0))</f>
        <v/>
      </c>
      <c r="H2576" s="23">
        <f>IF(G2576="","",IF(G2576=0,"Tarefa fora do plano",INDEX(pl_tag,G2576)))</f>
        <v/>
      </c>
      <c r="I2576" s="30">
        <f>IF(N(G2576)=0,"",INDEX(pl_atividade,G2576))</f>
        <v/>
      </c>
      <c r="J2576" s="50">
        <f>IF(N(G2576)=0,"",INDEX(pl_especialidade,G2576))</f>
        <v/>
      </c>
      <c r="K2576" s="28">
        <f>IF(N(G2576)=0,"",INDEX(pl_duracao,G2576))</f>
        <v/>
      </c>
      <c r="L2576" s="39">
        <f>IF(ISNUMBER(C2576),YEAR(C2576),"")</f>
        <v/>
      </c>
      <c r="M2576" s="39">
        <f>IF(ISNUMBER(C2576),MONTH(C2576),"")</f>
        <v/>
      </c>
      <c r="N2576" s="23">
        <f>IF(L2576="","",IF(NOT(ISNUMBER(crono_ano)),"Informe o ano",IF(L2576&lt;crono_ano,"Antes do ano",IF(L2576&gt;crono_ano,"Depois do ano","No ano"))))</f>
        <v/>
      </c>
      <c r="O2576" s="39">
        <f>IF(F2576="","",IF(COUNTIF(F$7:F2576,F2576)=1,1,0))</f>
        <v/>
      </c>
      <c r="P2576" s="39">
        <f>IF(A2576&amp;B2576&amp;C2576="","",IF(AND(O2576=1,N(G2576)&gt;0),IF(INDEX(pl_ativa,MAX(1,N(G2576)))="Sim",1,0),0))</f>
        <v/>
      </c>
      <c r="Q2576" s="39">
        <f>IF(F2576="","",COUNTIFS(ex_chave_oc,F2576,ex_cancelada,"&lt;&gt;Sim"))</f>
        <v/>
      </c>
      <c r="R2576" s="51">
        <f>IF(P2576="","",IF(AND(P2576=1,N(Q2576)&gt;0),1,0))</f>
        <v/>
      </c>
      <c r="S2576" s="30">
        <f>IF(P2576="","",IF(F2576="","ERRO: data prevista ausente ou inválida",IF(O2576=0,"Duplicada: contada uma vez",IF(N(G2576)=0,"ERRO: tarefa fora do Plano Mestre",IF(P2576=0,"Tarefa retirada do plano: não conta","OK")))))</f>
        <v/>
      </c>
    </row>
    <row r="2577">
      <c r="A2577" s="29" t="n"/>
      <c r="B2577" s="25" t="n"/>
      <c r="C2577" s="49" t="n"/>
      <c r="D2577" s="29" t="n"/>
      <c r="E2577" s="23">
        <f>IF(OR(A2577="",B2577=""),"",A2577&amp;"|"&amp;B2577)</f>
        <v/>
      </c>
      <c r="F2577" s="30">
        <f>IF(OR(E2577="",NOT(ISNUMBER(C2577))),"",E2577&amp;"|"&amp;YEAR(C2577)&amp;"-"&amp;RIGHT("0"&amp;MONTH(C2577),2)&amp;"-"&amp;RIGHT("0"&amp;DAY(C2577),2))</f>
        <v/>
      </c>
      <c r="G2577" s="26">
        <f>IF(E2577="","",IFERROR(MATCH(E2577,pl_chave,0),0))</f>
        <v/>
      </c>
      <c r="H2577" s="23">
        <f>IF(G2577="","",IF(G2577=0,"Tarefa fora do plano",INDEX(pl_tag,G2577)))</f>
        <v/>
      </c>
      <c r="I2577" s="30">
        <f>IF(N(G2577)=0,"",INDEX(pl_atividade,G2577))</f>
        <v/>
      </c>
      <c r="J2577" s="50">
        <f>IF(N(G2577)=0,"",INDEX(pl_especialidade,G2577))</f>
        <v/>
      </c>
      <c r="K2577" s="28">
        <f>IF(N(G2577)=0,"",INDEX(pl_duracao,G2577))</f>
        <v/>
      </c>
      <c r="L2577" s="39">
        <f>IF(ISNUMBER(C2577),YEAR(C2577),"")</f>
        <v/>
      </c>
      <c r="M2577" s="39">
        <f>IF(ISNUMBER(C2577),MONTH(C2577),"")</f>
        <v/>
      </c>
      <c r="N2577" s="23">
        <f>IF(L2577="","",IF(NOT(ISNUMBER(crono_ano)),"Informe o ano",IF(L2577&lt;crono_ano,"Antes do ano",IF(L2577&gt;crono_ano,"Depois do ano","No ano"))))</f>
        <v/>
      </c>
      <c r="O2577" s="39">
        <f>IF(F2577="","",IF(COUNTIF(F$7:F2577,F2577)=1,1,0))</f>
        <v/>
      </c>
      <c r="P2577" s="39">
        <f>IF(A2577&amp;B2577&amp;C2577="","",IF(AND(O2577=1,N(G2577)&gt;0),IF(INDEX(pl_ativa,MAX(1,N(G2577)))="Sim",1,0),0))</f>
        <v/>
      </c>
      <c r="Q2577" s="39">
        <f>IF(F2577="","",COUNTIFS(ex_chave_oc,F2577,ex_cancelada,"&lt;&gt;Sim"))</f>
        <v/>
      </c>
      <c r="R2577" s="51">
        <f>IF(P2577="","",IF(AND(P2577=1,N(Q2577)&gt;0),1,0))</f>
        <v/>
      </c>
      <c r="S2577" s="30">
        <f>IF(P2577="","",IF(F2577="","ERRO: data prevista ausente ou inválida",IF(O2577=0,"Duplicada: contada uma vez",IF(N(G2577)=0,"ERRO: tarefa fora do Plano Mestre",IF(P2577=0,"Tarefa retirada do plano: não conta","OK")))))</f>
        <v/>
      </c>
    </row>
    <row r="2578">
      <c r="A2578" s="29" t="n"/>
      <c r="B2578" s="25" t="n"/>
      <c r="C2578" s="49" t="n"/>
      <c r="D2578" s="29" t="n"/>
      <c r="E2578" s="23">
        <f>IF(OR(A2578="",B2578=""),"",A2578&amp;"|"&amp;B2578)</f>
        <v/>
      </c>
      <c r="F2578" s="30">
        <f>IF(OR(E2578="",NOT(ISNUMBER(C2578))),"",E2578&amp;"|"&amp;YEAR(C2578)&amp;"-"&amp;RIGHT("0"&amp;MONTH(C2578),2)&amp;"-"&amp;RIGHT("0"&amp;DAY(C2578),2))</f>
        <v/>
      </c>
      <c r="G2578" s="26">
        <f>IF(E2578="","",IFERROR(MATCH(E2578,pl_chave,0),0))</f>
        <v/>
      </c>
      <c r="H2578" s="23">
        <f>IF(G2578="","",IF(G2578=0,"Tarefa fora do plano",INDEX(pl_tag,G2578)))</f>
        <v/>
      </c>
      <c r="I2578" s="30">
        <f>IF(N(G2578)=0,"",INDEX(pl_atividade,G2578))</f>
        <v/>
      </c>
      <c r="J2578" s="50">
        <f>IF(N(G2578)=0,"",INDEX(pl_especialidade,G2578))</f>
        <v/>
      </c>
      <c r="K2578" s="28">
        <f>IF(N(G2578)=0,"",INDEX(pl_duracao,G2578))</f>
        <v/>
      </c>
      <c r="L2578" s="39">
        <f>IF(ISNUMBER(C2578),YEAR(C2578),"")</f>
        <v/>
      </c>
      <c r="M2578" s="39">
        <f>IF(ISNUMBER(C2578),MONTH(C2578),"")</f>
        <v/>
      </c>
      <c r="N2578" s="23">
        <f>IF(L2578="","",IF(NOT(ISNUMBER(crono_ano)),"Informe o ano",IF(L2578&lt;crono_ano,"Antes do ano",IF(L2578&gt;crono_ano,"Depois do ano","No ano"))))</f>
        <v/>
      </c>
      <c r="O2578" s="39">
        <f>IF(F2578="","",IF(COUNTIF(F$7:F2578,F2578)=1,1,0))</f>
        <v/>
      </c>
      <c r="P2578" s="39">
        <f>IF(A2578&amp;B2578&amp;C2578="","",IF(AND(O2578=1,N(G2578)&gt;0),IF(INDEX(pl_ativa,MAX(1,N(G2578)))="Sim",1,0),0))</f>
        <v/>
      </c>
      <c r="Q2578" s="39">
        <f>IF(F2578="","",COUNTIFS(ex_chave_oc,F2578,ex_cancelada,"&lt;&gt;Sim"))</f>
        <v/>
      </c>
      <c r="R2578" s="51">
        <f>IF(P2578="","",IF(AND(P2578=1,N(Q2578)&gt;0),1,0))</f>
        <v/>
      </c>
      <c r="S2578" s="30">
        <f>IF(P2578="","",IF(F2578="","ERRO: data prevista ausente ou inválida",IF(O2578=0,"Duplicada: contada uma vez",IF(N(G2578)=0,"ERRO: tarefa fora do Plano Mestre",IF(P2578=0,"Tarefa retirada do plano: não conta","OK")))))</f>
        <v/>
      </c>
    </row>
    <row r="2579">
      <c r="A2579" s="29" t="n"/>
      <c r="B2579" s="25" t="n"/>
      <c r="C2579" s="49" t="n"/>
      <c r="D2579" s="29" t="n"/>
      <c r="E2579" s="23">
        <f>IF(OR(A2579="",B2579=""),"",A2579&amp;"|"&amp;B2579)</f>
        <v/>
      </c>
      <c r="F2579" s="30">
        <f>IF(OR(E2579="",NOT(ISNUMBER(C2579))),"",E2579&amp;"|"&amp;YEAR(C2579)&amp;"-"&amp;RIGHT("0"&amp;MONTH(C2579),2)&amp;"-"&amp;RIGHT("0"&amp;DAY(C2579),2))</f>
        <v/>
      </c>
      <c r="G2579" s="26">
        <f>IF(E2579="","",IFERROR(MATCH(E2579,pl_chave,0),0))</f>
        <v/>
      </c>
      <c r="H2579" s="23">
        <f>IF(G2579="","",IF(G2579=0,"Tarefa fora do plano",INDEX(pl_tag,G2579)))</f>
        <v/>
      </c>
      <c r="I2579" s="30">
        <f>IF(N(G2579)=0,"",INDEX(pl_atividade,G2579))</f>
        <v/>
      </c>
      <c r="J2579" s="50">
        <f>IF(N(G2579)=0,"",INDEX(pl_especialidade,G2579))</f>
        <v/>
      </c>
      <c r="K2579" s="28">
        <f>IF(N(G2579)=0,"",INDEX(pl_duracao,G2579))</f>
        <v/>
      </c>
      <c r="L2579" s="39">
        <f>IF(ISNUMBER(C2579),YEAR(C2579),"")</f>
        <v/>
      </c>
      <c r="M2579" s="39">
        <f>IF(ISNUMBER(C2579),MONTH(C2579),"")</f>
        <v/>
      </c>
      <c r="N2579" s="23">
        <f>IF(L2579="","",IF(NOT(ISNUMBER(crono_ano)),"Informe o ano",IF(L2579&lt;crono_ano,"Antes do ano",IF(L2579&gt;crono_ano,"Depois do ano","No ano"))))</f>
        <v/>
      </c>
      <c r="O2579" s="39">
        <f>IF(F2579="","",IF(COUNTIF(F$7:F2579,F2579)=1,1,0))</f>
        <v/>
      </c>
      <c r="P2579" s="39">
        <f>IF(A2579&amp;B2579&amp;C2579="","",IF(AND(O2579=1,N(G2579)&gt;0),IF(INDEX(pl_ativa,MAX(1,N(G2579)))="Sim",1,0),0))</f>
        <v/>
      </c>
      <c r="Q2579" s="39">
        <f>IF(F2579="","",COUNTIFS(ex_chave_oc,F2579,ex_cancelada,"&lt;&gt;Sim"))</f>
        <v/>
      </c>
      <c r="R2579" s="51">
        <f>IF(P2579="","",IF(AND(P2579=1,N(Q2579)&gt;0),1,0))</f>
        <v/>
      </c>
      <c r="S2579" s="30">
        <f>IF(P2579="","",IF(F2579="","ERRO: data prevista ausente ou inválida",IF(O2579=0,"Duplicada: contada uma vez",IF(N(G2579)=0,"ERRO: tarefa fora do Plano Mestre",IF(P2579=0,"Tarefa retirada do plano: não conta","OK")))))</f>
        <v/>
      </c>
    </row>
    <row r="2580">
      <c r="A2580" s="29" t="n"/>
      <c r="B2580" s="25" t="n"/>
      <c r="C2580" s="49" t="n"/>
      <c r="D2580" s="29" t="n"/>
      <c r="E2580" s="23">
        <f>IF(OR(A2580="",B2580=""),"",A2580&amp;"|"&amp;B2580)</f>
        <v/>
      </c>
      <c r="F2580" s="30">
        <f>IF(OR(E2580="",NOT(ISNUMBER(C2580))),"",E2580&amp;"|"&amp;YEAR(C2580)&amp;"-"&amp;RIGHT("0"&amp;MONTH(C2580),2)&amp;"-"&amp;RIGHT("0"&amp;DAY(C2580),2))</f>
        <v/>
      </c>
      <c r="G2580" s="26">
        <f>IF(E2580="","",IFERROR(MATCH(E2580,pl_chave,0),0))</f>
        <v/>
      </c>
      <c r="H2580" s="23">
        <f>IF(G2580="","",IF(G2580=0,"Tarefa fora do plano",INDEX(pl_tag,G2580)))</f>
        <v/>
      </c>
      <c r="I2580" s="30">
        <f>IF(N(G2580)=0,"",INDEX(pl_atividade,G2580))</f>
        <v/>
      </c>
      <c r="J2580" s="50">
        <f>IF(N(G2580)=0,"",INDEX(pl_especialidade,G2580))</f>
        <v/>
      </c>
      <c r="K2580" s="28">
        <f>IF(N(G2580)=0,"",INDEX(pl_duracao,G2580))</f>
        <v/>
      </c>
      <c r="L2580" s="39">
        <f>IF(ISNUMBER(C2580),YEAR(C2580),"")</f>
        <v/>
      </c>
      <c r="M2580" s="39">
        <f>IF(ISNUMBER(C2580),MONTH(C2580),"")</f>
        <v/>
      </c>
      <c r="N2580" s="23">
        <f>IF(L2580="","",IF(NOT(ISNUMBER(crono_ano)),"Informe o ano",IF(L2580&lt;crono_ano,"Antes do ano",IF(L2580&gt;crono_ano,"Depois do ano","No ano"))))</f>
        <v/>
      </c>
      <c r="O2580" s="39">
        <f>IF(F2580="","",IF(COUNTIF(F$7:F2580,F2580)=1,1,0))</f>
        <v/>
      </c>
      <c r="P2580" s="39">
        <f>IF(A2580&amp;B2580&amp;C2580="","",IF(AND(O2580=1,N(G2580)&gt;0),IF(INDEX(pl_ativa,MAX(1,N(G2580)))="Sim",1,0),0))</f>
        <v/>
      </c>
      <c r="Q2580" s="39">
        <f>IF(F2580="","",COUNTIFS(ex_chave_oc,F2580,ex_cancelada,"&lt;&gt;Sim"))</f>
        <v/>
      </c>
      <c r="R2580" s="51">
        <f>IF(P2580="","",IF(AND(P2580=1,N(Q2580)&gt;0),1,0))</f>
        <v/>
      </c>
      <c r="S2580" s="30">
        <f>IF(P2580="","",IF(F2580="","ERRO: data prevista ausente ou inválida",IF(O2580=0,"Duplicada: contada uma vez",IF(N(G2580)=0,"ERRO: tarefa fora do Plano Mestre",IF(P2580=0,"Tarefa retirada do plano: não conta","OK")))))</f>
        <v/>
      </c>
    </row>
    <row r="2581">
      <c r="A2581" s="29" t="n"/>
      <c r="B2581" s="25" t="n"/>
      <c r="C2581" s="49" t="n"/>
      <c r="D2581" s="29" t="n"/>
      <c r="E2581" s="23">
        <f>IF(OR(A2581="",B2581=""),"",A2581&amp;"|"&amp;B2581)</f>
        <v/>
      </c>
      <c r="F2581" s="30">
        <f>IF(OR(E2581="",NOT(ISNUMBER(C2581))),"",E2581&amp;"|"&amp;YEAR(C2581)&amp;"-"&amp;RIGHT("0"&amp;MONTH(C2581),2)&amp;"-"&amp;RIGHT("0"&amp;DAY(C2581),2))</f>
        <v/>
      </c>
      <c r="G2581" s="26">
        <f>IF(E2581="","",IFERROR(MATCH(E2581,pl_chave,0),0))</f>
        <v/>
      </c>
      <c r="H2581" s="23">
        <f>IF(G2581="","",IF(G2581=0,"Tarefa fora do plano",INDEX(pl_tag,G2581)))</f>
        <v/>
      </c>
      <c r="I2581" s="30">
        <f>IF(N(G2581)=0,"",INDEX(pl_atividade,G2581))</f>
        <v/>
      </c>
      <c r="J2581" s="50">
        <f>IF(N(G2581)=0,"",INDEX(pl_especialidade,G2581))</f>
        <v/>
      </c>
      <c r="K2581" s="28">
        <f>IF(N(G2581)=0,"",INDEX(pl_duracao,G2581))</f>
        <v/>
      </c>
      <c r="L2581" s="39">
        <f>IF(ISNUMBER(C2581),YEAR(C2581),"")</f>
        <v/>
      </c>
      <c r="M2581" s="39">
        <f>IF(ISNUMBER(C2581),MONTH(C2581),"")</f>
        <v/>
      </c>
      <c r="N2581" s="23">
        <f>IF(L2581="","",IF(NOT(ISNUMBER(crono_ano)),"Informe o ano",IF(L2581&lt;crono_ano,"Antes do ano",IF(L2581&gt;crono_ano,"Depois do ano","No ano"))))</f>
        <v/>
      </c>
      <c r="O2581" s="39">
        <f>IF(F2581="","",IF(COUNTIF(F$7:F2581,F2581)=1,1,0))</f>
        <v/>
      </c>
      <c r="P2581" s="39">
        <f>IF(A2581&amp;B2581&amp;C2581="","",IF(AND(O2581=1,N(G2581)&gt;0),IF(INDEX(pl_ativa,MAX(1,N(G2581)))="Sim",1,0),0))</f>
        <v/>
      </c>
      <c r="Q2581" s="39">
        <f>IF(F2581="","",COUNTIFS(ex_chave_oc,F2581,ex_cancelada,"&lt;&gt;Sim"))</f>
        <v/>
      </c>
      <c r="R2581" s="51">
        <f>IF(P2581="","",IF(AND(P2581=1,N(Q2581)&gt;0),1,0))</f>
        <v/>
      </c>
      <c r="S2581" s="30">
        <f>IF(P2581="","",IF(F2581="","ERRO: data prevista ausente ou inválida",IF(O2581=0,"Duplicada: contada uma vez",IF(N(G2581)=0,"ERRO: tarefa fora do Plano Mestre",IF(P2581=0,"Tarefa retirada do plano: não conta","OK")))))</f>
        <v/>
      </c>
    </row>
    <row r="2582">
      <c r="A2582" s="29" t="n"/>
      <c r="B2582" s="25" t="n"/>
      <c r="C2582" s="49" t="n"/>
      <c r="D2582" s="29" t="n"/>
      <c r="E2582" s="23">
        <f>IF(OR(A2582="",B2582=""),"",A2582&amp;"|"&amp;B2582)</f>
        <v/>
      </c>
      <c r="F2582" s="30">
        <f>IF(OR(E2582="",NOT(ISNUMBER(C2582))),"",E2582&amp;"|"&amp;YEAR(C2582)&amp;"-"&amp;RIGHT("0"&amp;MONTH(C2582),2)&amp;"-"&amp;RIGHT("0"&amp;DAY(C2582),2))</f>
        <v/>
      </c>
      <c r="G2582" s="26">
        <f>IF(E2582="","",IFERROR(MATCH(E2582,pl_chave,0),0))</f>
        <v/>
      </c>
      <c r="H2582" s="23">
        <f>IF(G2582="","",IF(G2582=0,"Tarefa fora do plano",INDEX(pl_tag,G2582)))</f>
        <v/>
      </c>
      <c r="I2582" s="30">
        <f>IF(N(G2582)=0,"",INDEX(pl_atividade,G2582))</f>
        <v/>
      </c>
      <c r="J2582" s="50">
        <f>IF(N(G2582)=0,"",INDEX(pl_especialidade,G2582))</f>
        <v/>
      </c>
      <c r="K2582" s="28">
        <f>IF(N(G2582)=0,"",INDEX(pl_duracao,G2582))</f>
        <v/>
      </c>
      <c r="L2582" s="39">
        <f>IF(ISNUMBER(C2582),YEAR(C2582),"")</f>
        <v/>
      </c>
      <c r="M2582" s="39">
        <f>IF(ISNUMBER(C2582),MONTH(C2582),"")</f>
        <v/>
      </c>
      <c r="N2582" s="23">
        <f>IF(L2582="","",IF(NOT(ISNUMBER(crono_ano)),"Informe o ano",IF(L2582&lt;crono_ano,"Antes do ano",IF(L2582&gt;crono_ano,"Depois do ano","No ano"))))</f>
        <v/>
      </c>
      <c r="O2582" s="39">
        <f>IF(F2582="","",IF(COUNTIF(F$7:F2582,F2582)=1,1,0))</f>
        <v/>
      </c>
      <c r="P2582" s="39">
        <f>IF(A2582&amp;B2582&amp;C2582="","",IF(AND(O2582=1,N(G2582)&gt;0),IF(INDEX(pl_ativa,MAX(1,N(G2582)))="Sim",1,0),0))</f>
        <v/>
      </c>
      <c r="Q2582" s="39">
        <f>IF(F2582="","",COUNTIFS(ex_chave_oc,F2582,ex_cancelada,"&lt;&gt;Sim"))</f>
        <v/>
      </c>
      <c r="R2582" s="51">
        <f>IF(P2582="","",IF(AND(P2582=1,N(Q2582)&gt;0),1,0))</f>
        <v/>
      </c>
      <c r="S2582" s="30">
        <f>IF(P2582="","",IF(F2582="","ERRO: data prevista ausente ou inválida",IF(O2582=0,"Duplicada: contada uma vez",IF(N(G2582)=0,"ERRO: tarefa fora do Plano Mestre",IF(P2582=0,"Tarefa retirada do plano: não conta","OK")))))</f>
        <v/>
      </c>
    </row>
    <row r="2583">
      <c r="A2583" s="29" t="n"/>
      <c r="B2583" s="25" t="n"/>
      <c r="C2583" s="49" t="n"/>
      <c r="D2583" s="29" t="n"/>
      <c r="E2583" s="23">
        <f>IF(OR(A2583="",B2583=""),"",A2583&amp;"|"&amp;B2583)</f>
        <v/>
      </c>
      <c r="F2583" s="30">
        <f>IF(OR(E2583="",NOT(ISNUMBER(C2583))),"",E2583&amp;"|"&amp;YEAR(C2583)&amp;"-"&amp;RIGHT("0"&amp;MONTH(C2583),2)&amp;"-"&amp;RIGHT("0"&amp;DAY(C2583),2))</f>
        <v/>
      </c>
      <c r="G2583" s="26">
        <f>IF(E2583="","",IFERROR(MATCH(E2583,pl_chave,0),0))</f>
        <v/>
      </c>
      <c r="H2583" s="23">
        <f>IF(G2583="","",IF(G2583=0,"Tarefa fora do plano",INDEX(pl_tag,G2583)))</f>
        <v/>
      </c>
      <c r="I2583" s="30">
        <f>IF(N(G2583)=0,"",INDEX(pl_atividade,G2583))</f>
        <v/>
      </c>
      <c r="J2583" s="50">
        <f>IF(N(G2583)=0,"",INDEX(pl_especialidade,G2583))</f>
        <v/>
      </c>
      <c r="K2583" s="28">
        <f>IF(N(G2583)=0,"",INDEX(pl_duracao,G2583))</f>
        <v/>
      </c>
      <c r="L2583" s="39">
        <f>IF(ISNUMBER(C2583),YEAR(C2583),"")</f>
        <v/>
      </c>
      <c r="M2583" s="39">
        <f>IF(ISNUMBER(C2583),MONTH(C2583),"")</f>
        <v/>
      </c>
      <c r="N2583" s="23">
        <f>IF(L2583="","",IF(NOT(ISNUMBER(crono_ano)),"Informe o ano",IF(L2583&lt;crono_ano,"Antes do ano",IF(L2583&gt;crono_ano,"Depois do ano","No ano"))))</f>
        <v/>
      </c>
      <c r="O2583" s="39">
        <f>IF(F2583="","",IF(COUNTIF(F$7:F2583,F2583)=1,1,0))</f>
        <v/>
      </c>
      <c r="P2583" s="39">
        <f>IF(A2583&amp;B2583&amp;C2583="","",IF(AND(O2583=1,N(G2583)&gt;0),IF(INDEX(pl_ativa,MAX(1,N(G2583)))="Sim",1,0),0))</f>
        <v/>
      </c>
      <c r="Q2583" s="39">
        <f>IF(F2583="","",COUNTIFS(ex_chave_oc,F2583,ex_cancelada,"&lt;&gt;Sim"))</f>
        <v/>
      </c>
      <c r="R2583" s="51">
        <f>IF(P2583="","",IF(AND(P2583=1,N(Q2583)&gt;0),1,0))</f>
        <v/>
      </c>
      <c r="S2583" s="30">
        <f>IF(P2583="","",IF(F2583="","ERRO: data prevista ausente ou inválida",IF(O2583=0,"Duplicada: contada uma vez",IF(N(G2583)=0,"ERRO: tarefa fora do Plano Mestre",IF(P2583=0,"Tarefa retirada do plano: não conta","OK")))))</f>
        <v/>
      </c>
    </row>
    <row r="2584">
      <c r="A2584" s="29" t="n"/>
      <c r="B2584" s="25" t="n"/>
      <c r="C2584" s="49" t="n"/>
      <c r="D2584" s="29" t="n"/>
      <c r="E2584" s="23">
        <f>IF(OR(A2584="",B2584=""),"",A2584&amp;"|"&amp;B2584)</f>
        <v/>
      </c>
      <c r="F2584" s="30">
        <f>IF(OR(E2584="",NOT(ISNUMBER(C2584))),"",E2584&amp;"|"&amp;YEAR(C2584)&amp;"-"&amp;RIGHT("0"&amp;MONTH(C2584),2)&amp;"-"&amp;RIGHT("0"&amp;DAY(C2584),2))</f>
        <v/>
      </c>
      <c r="G2584" s="26">
        <f>IF(E2584="","",IFERROR(MATCH(E2584,pl_chave,0),0))</f>
        <v/>
      </c>
      <c r="H2584" s="23">
        <f>IF(G2584="","",IF(G2584=0,"Tarefa fora do plano",INDEX(pl_tag,G2584)))</f>
        <v/>
      </c>
      <c r="I2584" s="30">
        <f>IF(N(G2584)=0,"",INDEX(pl_atividade,G2584))</f>
        <v/>
      </c>
      <c r="J2584" s="50">
        <f>IF(N(G2584)=0,"",INDEX(pl_especialidade,G2584))</f>
        <v/>
      </c>
      <c r="K2584" s="28">
        <f>IF(N(G2584)=0,"",INDEX(pl_duracao,G2584))</f>
        <v/>
      </c>
      <c r="L2584" s="39">
        <f>IF(ISNUMBER(C2584),YEAR(C2584),"")</f>
        <v/>
      </c>
      <c r="M2584" s="39">
        <f>IF(ISNUMBER(C2584),MONTH(C2584),"")</f>
        <v/>
      </c>
      <c r="N2584" s="23">
        <f>IF(L2584="","",IF(NOT(ISNUMBER(crono_ano)),"Informe o ano",IF(L2584&lt;crono_ano,"Antes do ano",IF(L2584&gt;crono_ano,"Depois do ano","No ano"))))</f>
        <v/>
      </c>
      <c r="O2584" s="39">
        <f>IF(F2584="","",IF(COUNTIF(F$7:F2584,F2584)=1,1,0))</f>
        <v/>
      </c>
      <c r="P2584" s="39">
        <f>IF(A2584&amp;B2584&amp;C2584="","",IF(AND(O2584=1,N(G2584)&gt;0),IF(INDEX(pl_ativa,MAX(1,N(G2584)))="Sim",1,0),0))</f>
        <v/>
      </c>
      <c r="Q2584" s="39">
        <f>IF(F2584="","",COUNTIFS(ex_chave_oc,F2584,ex_cancelada,"&lt;&gt;Sim"))</f>
        <v/>
      </c>
      <c r="R2584" s="51">
        <f>IF(P2584="","",IF(AND(P2584=1,N(Q2584)&gt;0),1,0))</f>
        <v/>
      </c>
      <c r="S2584" s="30">
        <f>IF(P2584="","",IF(F2584="","ERRO: data prevista ausente ou inválida",IF(O2584=0,"Duplicada: contada uma vez",IF(N(G2584)=0,"ERRO: tarefa fora do Plano Mestre",IF(P2584=0,"Tarefa retirada do plano: não conta","OK")))))</f>
        <v/>
      </c>
    </row>
    <row r="2585">
      <c r="A2585" s="29" t="n"/>
      <c r="B2585" s="25" t="n"/>
      <c r="C2585" s="49" t="n"/>
      <c r="D2585" s="29" t="n"/>
      <c r="E2585" s="23">
        <f>IF(OR(A2585="",B2585=""),"",A2585&amp;"|"&amp;B2585)</f>
        <v/>
      </c>
      <c r="F2585" s="30">
        <f>IF(OR(E2585="",NOT(ISNUMBER(C2585))),"",E2585&amp;"|"&amp;YEAR(C2585)&amp;"-"&amp;RIGHT("0"&amp;MONTH(C2585),2)&amp;"-"&amp;RIGHT("0"&amp;DAY(C2585),2))</f>
        <v/>
      </c>
      <c r="G2585" s="26">
        <f>IF(E2585="","",IFERROR(MATCH(E2585,pl_chave,0),0))</f>
        <v/>
      </c>
      <c r="H2585" s="23">
        <f>IF(G2585="","",IF(G2585=0,"Tarefa fora do plano",INDEX(pl_tag,G2585)))</f>
        <v/>
      </c>
      <c r="I2585" s="30">
        <f>IF(N(G2585)=0,"",INDEX(pl_atividade,G2585))</f>
        <v/>
      </c>
      <c r="J2585" s="50">
        <f>IF(N(G2585)=0,"",INDEX(pl_especialidade,G2585))</f>
        <v/>
      </c>
      <c r="K2585" s="28">
        <f>IF(N(G2585)=0,"",INDEX(pl_duracao,G2585))</f>
        <v/>
      </c>
      <c r="L2585" s="39">
        <f>IF(ISNUMBER(C2585),YEAR(C2585),"")</f>
        <v/>
      </c>
      <c r="M2585" s="39">
        <f>IF(ISNUMBER(C2585),MONTH(C2585),"")</f>
        <v/>
      </c>
      <c r="N2585" s="23">
        <f>IF(L2585="","",IF(NOT(ISNUMBER(crono_ano)),"Informe o ano",IF(L2585&lt;crono_ano,"Antes do ano",IF(L2585&gt;crono_ano,"Depois do ano","No ano"))))</f>
        <v/>
      </c>
      <c r="O2585" s="39">
        <f>IF(F2585="","",IF(COUNTIF(F$7:F2585,F2585)=1,1,0))</f>
        <v/>
      </c>
      <c r="P2585" s="39">
        <f>IF(A2585&amp;B2585&amp;C2585="","",IF(AND(O2585=1,N(G2585)&gt;0),IF(INDEX(pl_ativa,MAX(1,N(G2585)))="Sim",1,0),0))</f>
        <v/>
      </c>
      <c r="Q2585" s="39">
        <f>IF(F2585="","",COUNTIFS(ex_chave_oc,F2585,ex_cancelada,"&lt;&gt;Sim"))</f>
        <v/>
      </c>
      <c r="R2585" s="51">
        <f>IF(P2585="","",IF(AND(P2585=1,N(Q2585)&gt;0),1,0))</f>
        <v/>
      </c>
      <c r="S2585" s="30">
        <f>IF(P2585="","",IF(F2585="","ERRO: data prevista ausente ou inválida",IF(O2585=0,"Duplicada: contada uma vez",IF(N(G2585)=0,"ERRO: tarefa fora do Plano Mestre",IF(P2585=0,"Tarefa retirada do plano: não conta","OK")))))</f>
        <v/>
      </c>
    </row>
    <row r="2586">
      <c r="A2586" s="29" t="n"/>
      <c r="B2586" s="25" t="n"/>
      <c r="C2586" s="49" t="n"/>
      <c r="D2586" s="29" t="n"/>
      <c r="E2586" s="23">
        <f>IF(OR(A2586="",B2586=""),"",A2586&amp;"|"&amp;B2586)</f>
        <v/>
      </c>
      <c r="F2586" s="30">
        <f>IF(OR(E2586="",NOT(ISNUMBER(C2586))),"",E2586&amp;"|"&amp;YEAR(C2586)&amp;"-"&amp;RIGHT("0"&amp;MONTH(C2586),2)&amp;"-"&amp;RIGHT("0"&amp;DAY(C2586),2))</f>
        <v/>
      </c>
      <c r="G2586" s="26">
        <f>IF(E2586="","",IFERROR(MATCH(E2586,pl_chave,0),0))</f>
        <v/>
      </c>
      <c r="H2586" s="23">
        <f>IF(G2586="","",IF(G2586=0,"Tarefa fora do plano",INDEX(pl_tag,G2586)))</f>
        <v/>
      </c>
      <c r="I2586" s="30">
        <f>IF(N(G2586)=0,"",INDEX(pl_atividade,G2586))</f>
        <v/>
      </c>
      <c r="J2586" s="50">
        <f>IF(N(G2586)=0,"",INDEX(pl_especialidade,G2586))</f>
        <v/>
      </c>
      <c r="K2586" s="28">
        <f>IF(N(G2586)=0,"",INDEX(pl_duracao,G2586))</f>
        <v/>
      </c>
      <c r="L2586" s="39">
        <f>IF(ISNUMBER(C2586),YEAR(C2586),"")</f>
        <v/>
      </c>
      <c r="M2586" s="39">
        <f>IF(ISNUMBER(C2586),MONTH(C2586),"")</f>
        <v/>
      </c>
      <c r="N2586" s="23">
        <f>IF(L2586="","",IF(NOT(ISNUMBER(crono_ano)),"Informe o ano",IF(L2586&lt;crono_ano,"Antes do ano",IF(L2586&gt;crono_ano,"Depois do ano","No ano"))))</f>
        <v/>
      </c>
      <c r="O2586" s="39">
        <f>IF(F2586="","",IF(COUNTIF(F$7:F2586,F2586)=1,1,0))</f>
        <v/>
      </c>
      <c r="P2586" s="39">
        <f>IF(A2586&amp;B2586&amp;C2586="","",IF(AND(O2586=1,N(G2586)&gt;0),IF(INDEX(pl_ativa,MAX(1,N(G2586)))="Sim",1,0),0))</f>
        <v/>
      </c>
      <c r="Q2586" s="39">
        <f>IF(F2586="","",COUNTIFS(ex_chave_oc,F2586,ex_cancelada,"&lt;&gt;Sim"))</f>
        <v/>
      </c>
      <c r="R2586" s="51">
        <f>IF(P2586="","",IF(AND(P2586=1,N(Q2586)&gt;0),1,0))</f>
        <v/>
      </c>
      <c r="S2586" s="30">
        <f>IF(P2586="","",IF(F2586="","ERRO: data prevista ausente ou inválida",IF(O2586=0,"Duplicada: contada uma vez",IF(N(G2586)=0,"ERRO: tarefa fora do Plano Mestre",IF(P2586=0,"Tarefa retirada do plano: não conta","OK")))))</f>
        <v/>
      </c>
    </row>
    <row r="2587">
      <c r="A2587" s="29" t="n"/>
      <c r="B2587" s="25" t="n"/>
      <c r="C2587" s="49" t="n"/>
      <c r="D2587" s="29" t="n"/>
      <c r="E2587" s="23">
        <f>IF(OR(A2587="",B2587=""),"",A2587&amp;"|"&amp;B2587)</f>
        <v/>
      </c>
      <c r="F2587" s="30">
        <f>IF(OR(E2587="",NOT(ISNUMBER(C2587))),"",E2587&amp;"|"&amp;YEAR(C2587)&amp;"-"&amp;RIGHT("0"&amp;MONTH(C2587),2)&amp;"-"&amp;RIGHT("0"&amp;DAY(C2587),2))</f>
        <v/>
      </c>
      <c r="G2587" s="26">
        <f>IF(E2587="","",IFERROR(MATCH(E2587,pl_chave,0),0))</f>
        <v/>
      </c>
      <c r="H2587" s="23">
        <f>IF(G2587="","",IF(G2587=0,"Tarefa fora do plano",INDEX(pl_tag,G2587)))</f>
        <v/>
      </c>
      <c r="I2587" s="30">
        <f>IF(N(G2587)=0,"",INDEX(pl_atividade,G2587))</f>
        <v/>
      </c>
      <c r="J2587" s="50">
        <f>IF(N(G2587)=0,"",INDEX(pl_especialidade,G2587))</f>
        <v/>
      </c>
      <c r="K2587" s="28">
        <f>IF(N(G2587)=0,"",INDEX(pl_duracao,G2587))</f>
        <v/>
      </c>
      <c r="L2587" s="39">
        <f>IF(ISNUMBER(C2587),YEAR(C2587),"")</f>
        <v/>
      </c>
      <c r="M2587" s="39">
        <f>IF(ISNUMBER(C2587),MONTH(C2587),"")</f>
        <v/>
      </c>
      <c r="N2587" s="23">
        <f>IF(L2587="","",IF(NOT(ISNUMBER(crono_ano)),"Informe o ano",IF(L2587&lt;crono_ano,"Antes do ano",IF(L2587&gt;crono_ano,"Depois do ano","No ano"))))</f>
        <v/>
      </c>
      <c r="O2587" s="39">
        <f>IF(F2587="","",IF(COUNTIF(F$7:F2587,F2587)=1,1,0))</f>
        <v/>
      </c>
      <c r="P2587" s="39">
        <f>IF(A2587&amp;B2587&amp;C2587="","",IF(AND(O2587=1,N(G2587)&gt;0),IF(INDEX(pl_ativa,MAX(1,N(G2587)))="Sim",1,0),0))</f>
        <v/>
      </c>
      <c r="Q2587" s="39">
        <f>IF(F2587="","",COUNTIFS(ex_chave_oc,F2587,ex_cancelada,"&lt;&gt;Sim"))</f>
        <v/>
      </c>
      <c r="R2587" s="51">
        <f>IF(P2587="","",IF(AND(P2587=1,N(Q2587)&gt;0),1,0))</f>
        <v/>
      </c>
      <c r="S2587" s="30">
        <f>IF(P2587="","",IF(F2587="","ERRO: data prevista ausente ou inválida",IF(O2587=0,"Duplicada: contada uma vez",IF(N(G2587)=0,"ERRO: tarefa fora do Plano Mestre",IF(P2587=0,"Tarefa retirada do plano: não conta","OK")))))</f>
        <v/>
      </c>
    </row>
    <row r="2588">
      <c r="A2588" s="29" t="n"/>
      <c r="B2588" s="25" t="n"/>
      <c r="C2588" s="49" t="n"/>
      <c r="D2588" s="29" t="n"/>
      <c r="E2588" s="23">
        <f>IF(OR(A2588="",B2588=""),"",A2588&amp;"|"&amp;B2588)</f>
        <v/>
      </c>
      <c r="F2588" s="30">
        <f>IF(OR(E2588="",NOT(ISNUMBER(C2588))),"",E2588&amp;"|"&amp;YEAR(C2588)&amp;"-"&amp;RIGHT("0"&amp;MONTH(C2588),2)&amp;"-"&amp;RIGHT("0"&amp;DAY(C2588),2))</f>
        <v/>
      </c>
      <c r="G2588" s="26">
        <f>IF(E2588="","",IFERROR(MATCH(E2588,pl_chave,0),0))</f>
        <v/>
      </c>
      <c r="H2588" s="23">
        <f>IF(G2588="","",IF(G2588=0,"Tarefa fora do plano",INDEX(pl_tag,G2588)))</f>
        <v/>
      </c>
      <c r="I2588" s="30">
        <f>IF(N(G2588)=0,"",INDEX(pl_atividade,G2588))</f>
        <v/>
      </c>
      <c r="J2588" s="50">
        <f>IF(N(G2588)=0,"",INDEX(pl_especialidade,G2588))</f>
        <v/>
      </c>
      <c r="K2588" s="28">
        <f>IF(N(G2588)=0,"",INDEX(pl_duracao,G2588))</f>
        <v/>
      </c>
      <c r="L2588" s="39">
        <f>IF(ISNUMBER(C2588),YEAR(C2588),"")</f>
        <v/>
      </c>
      <c r="M2588" s="39">
        <f>IF(ISNUMBER(C2588),MONTH(C2588),"")</f>
        <v/>
      </c>
      <c r="N2588" s="23">
        <f>IF(L2588="","",IF(NOT(ISNUMBER(crono_ano)),"Informe o ano",IF(L2588&lt;crono_ano,"Antes do ano",IF(L2588&gt;crono_ano,"Depois do ano","No ano"))))</f>
        <v/>
      </c>
      <c r="O2588" s="39">
        <f>IF(F2588="","",IF(COUNTIF(F$7:F2588,F2588)=1,1,0))</f>
        <v/>
      </c>
      <c r="P2588" s="39">
        <f>IF(A2588&amp;B2588&amp;C2588="","",IF(AND(O2588=1,N(G2588)&gt;0),IF(INDEX(pl_ativa,MAX(1,N(G2588)))="Sim",1,0),0))</f>
        <v/>
      </c>
      <c r="Q2588" s="39">
        <f>IF(F2588="","",COUNTIFS(ex_chave_oc,F2588,ex_cancelada,"&lt;&gt;Sim"))</f>
        <v/>
      </c>
      <c r="R2588" s="51">
        <f>IF(P2588="","",IF(AND(P2588=1,N(Q2588)&gt;0),1,0))</f>
        <v/>
      </c>
      <c r="S2588" s="30">
        <f>IF(P2588="","",IF(F2588="","ERRO: data prevista ausente ou inválida",IF(O2588=0,"Duplicada: contada uma vez",IF(N(G2588)=0,"ERRO: tarefa fora do Plano Mestre",IF(P2588=0,"Tarefa retirada do plano: não conta","OK")))))</f>
        <v/>
      </c>
    </row>
    <row r="2589">
      <c r="A2589" s="29" t="n"/>
      <c r="B2589" s="25" t="n"/>
      <c r="C2589" s="49" t="n"/>
      <c r="D2589" s="29" t="n"/>
      <c r="E2589" s="23">
        <f>IF(OR(A2589="",B2589=""),"",A2589&amp;"|"&amp;B2589)</f>
        <v/>
      </c>
      <c r="F2589" s="30">
        <f>IF(OR(E2589="",NOT(ISNUMBER(C2589))),"",E2589&amp;"|"&amp;YEAR(C2589)&amp;"-"&amp;RIGHT("0"&amp;MONTH(C2589),2)&amp;"-"&amp;RIGHT("0"&amp;DAY(C2589),2))</f>
        <v/>
      </c>
      <c r="G2589" s="26">
        <f>IF(E2589="","",IFERROR(MATCH(E2589,pl_chave,0),0))</f>
        <v/>
      </c>
      <c r="H2589" s="23">
        <f>IF(G2589="","",IF(G2589=0,"Tarefa fora do plano",INDEX(pl_tag,G2589)))</f>
        <v/>
      </c>
      <c r="I2589" s="30">
        <f>IF(N(G2589)=0,"",INDEX(pl_atividade,G2589))</f>
        <v/>
      </c>
      <c r="J2589" s="50">
        <f>IF(N(G2589)=0,"",INDEX(pl_especialidade,G2589))</f>
        <v/>
      </c>
      <c r="K2589" s="28">
        <f>IF(N(G2589)=0,"",INDEX(pl_duracao,G2589))</f>
        <v/>
      </c>
      <c r="L2589" s="39">
        <f>IF(ISNUMBER(C2589),YEAR(C2589),"")</f>
        <v/>
      </c>
      <c r="M2589" s="39">
        <f>IF(ISNUMBER(C2589),MONTH(C2589),"")</f>
        <v/>
      </c>
      <c r="N2589" s="23">
        <f>IF(L2589="","",IF(NOT(ISNUMBER(crono_ano)),"Informe o ano",IF(L2589&lt;crono_ano,"Antes do ano",IF(L2589&gt;crono_ano,"Depois do ano","No ano"))))</f>
        <v/>
      </c>
      <c r="O2589" s="39">
        <f>IF(F2589="","",IF(COUNTIF(F$7:F2589,F2589)=1,1,0))</f>
        <v/>
      </c>
      <c r="P2589" s="39">
        <f>IF(A2589&amp;B2589&amp;C2589="","",IF(AND(O2589=1,N(G2589)&gt;0),IF(INDEX(pl_ativa,MAX(1,N(G2589)))="Sim",1,0),0))</f>
        <v/>
      </c>
      <c r="Q2589" s="39">
        <f>IF(F2589="","",COUNTIFS(ex_chave_oc,F2589,ex_cancelada,"&lt;&gt;Sim"))</f>
        <v/>
      </c>
      <c r="R2589" s="51">
        <f>IF(P2589="","",IF(AND(P2589=1,N(Q2589)&gt;0),1,0))</f>
        <v/>
      </c>
      <c r="S2589" s="30">
        <f>IF(P2589="","",IF(F2589="","ERRO: data prevista ausente ou inválida",IF(O2589=0,"Duplicada: contada uma vez",IF(N(G2589)=0,"ERRO: tarefa fora do Plano Mestre",IF(P2589=0,"Tarefa retirada do plano: não conta","OK")))))</f>
        <v/>
      </c>
    </row>
    <row r="2590">
      <c r="A2590" s="29" t="n"/>
      <c r="B2590" s="25" t="n"/>
      <c r="C2590" s="49" t="n"/>
      <c r="D2590" s="29" t="n"/>
      <c r="E2590" s="23">
        <f>IF(OR(A2590="",B2590=""),"",A2590&amp;"|"&amp;B2590)</f>
        <v/>
      </c>
      <c r="F2590" s="30">
        <f>IF(OR(E2590="",NOT(ISNUMBER(C2590))),"",E2590&amp;"|"&amp;YEAR(C2590)&amp;"-"&amp;RIGHT("0"&amp;MONTH(C2590),2)&amp;"-"&amp;RIGHT("0"&amp;DAY(C2590),2))</f>
        <v/>
      </c>
      <c r="G2590" s="26">
        <f>IF(E2590="","",IFERROR(MATCH(E2590,pl_chave,0),0))</f>
        <v/>
      </c>
      <c r="H2590" s="23">
        <f>IF(G2590="","",IF(G2590=0,"Tarefa fora do plano",INDEX(pl_tag,G2590)))</f>
        <v/>
      </c>
      <c r="I2590" s="30">
        <f>IF(N(G2590)=0,"",INDEX(pl_atividade,G2590))</f>
        <v/>
      </c>
      <c r="J2590" s="50">
        <f>IF(N(G2590)=0,"",INDEX(pl_especialidade,G2590))</f>
        <v/>
      </c>
      <c r="K2590" s="28">
        <f>IF(N(G2590)=0,"",INDEX(pl_duracao,G2590))</f>
        <v/>
      </c>
      <c r="L2590" s="39">
        <f>IF(ISNUMBER(C2590),YEAR(C2590),"")</f>
        <v/>
      </c>
      <c r="M2590" s="39">
        <f>IF(ISNUMBER(C2590),MONTH(C2590),"")</f>
        <v/>
      </c>
      <c r="N2590" s="23">
        <f>IF(L2590="","",IF(NOT(ISNUMBER(crono_ano)),"Informe o ano",IF(L2590&lt;crono_ano,"Antes do ano",IF(L2590&gt;crono_ano,"Depois do ano","No ano"))))</f>
        <v/>
      </c>
      <c r="O2590" s="39">
        <f>IF(F2590="","",IF(COUNTIF(F$7:F2590,F2590)=1,1,0))</f>
        <v/>
      </c>
      <c r="P2590" s="39">
        <f>IF(A2590&amp;B2590&amp;C2590="","",IF(AND(O2590=1,N(G2590)&gt;0),IF(INDEX(pl_ativa,MAX(1,N(G2590)))="Sim",1,0),0))</f>
        <v/>
      </c>
      <c r="Q2590" s="39">
        <f>IF(F2590="","",COUNTIFS(ex_chave_oc,F2590,ex_cancelada,"&lt;&gt;Sim"))</f>
        <v/>
      </c>
      <c r="R2590" s="51">
        <f>IF(P2590="","",IF(AND(P2590=1,N(Q2590)&gt;0),1,0))</f>
        <v/>
      </c>
      <c r="S2590" s="30">
        <f>IF(P2590="","",IF(F2590="","ERRO: data prevista ausente ou inválida",IF(O2590=0,"Duplicada: contada uma vez",IF(N(G2590)=0,"ERRO: tarefa fora do Plano Mestre",IF(P2590=0,"Tarefa retirada do plano: não conta","OK")))))</f>
        <v/>
      </c>
    </row>
    <row r="2591">
      <c r="A2591" s="29" t="n"/>
      <c r="B2591" s="25" t="n"/>
      <c r="C2591" s="49" t="n"/>
      <c r="D2591" s="29" t="n"/>
      <c r="E2591" s="23">
        <f>IF(OR(A2591="",B2591=""),"",A2591&amp;"|"&amp;B2591)</f>
        <v/>
      </c>
      <c r="F2591" s="30">
        <f>IF(OR(E2591="",NOT(ISNUMBER(C2591))),"",E2591&amp;"|"&amp;YEAR(C2591)&amp;"-"&amp;RIGHT("0"&amp;MONTH(C2591),2)&amp;"-"&amp;RIGHT("0"&amp;DAY(C2591),2))</f>
        <v/>
      </c>
      <c r="G2591" s="26">
        <f>IF(E2591="","",IFERROR(MATCH(E2591,pl_chave,0),0))</f>
        <v/>
      </c>
      <c r="H2591" s="23">
        <f>IF(G2591="","",IF(G2591=0,"Tarefa fora do plano",INDEX(pl_tag,G2591)))</f>
        <v/>
      </c>
      <c r="I2591" s="30">
        <f>IF(N(G2591)=0,"",INDEX(pl_atividade,G2591))</f>
        <v/>
      </c>
      <c r="J2591" s="50">
        <f>IF(N(G2591)=0,"",INDEX(pl_especialidade,G2591))</f>
        <v/>
      </c>
      <c r="K2591" s="28">
        <f>IF(N(G2591)=0,"",INDEX(pl_duracao,G2591))</f>
        <v/>
      </c>
      <c r="L2591" s="39">
        <f>IF(ISNUMBER(C2591),YEAR(C2591),"")</f>
        <v/>
      </c>
      <c r="M2591" s="39">
        <f>IF(ISNUMBER(C2591),MONTH(C2591),"")</f>
        <v/>
      </c>
      <c r="N2591" s="23">
        <f>IF(L2591="","",IF(NOT(ISNUMBER(crono_ano)),"Informe o ano",IF(L2591&lt;crono_ano,"Antes do ano",IF(L2591&gt;crono_ano,"Depois do ano","No ano"))))</f>
        <v/>
      </c>
      <c r="O2591" s="39">
        <f>IF(F2591="","",IF(COUNTIF(F$7:F2591,F2591)=1,1,0))</f>
        <v/>
      </c>
      <c r="P2591" s="39">
        <f>IF(A2591&amp;B2591&amp;C2591="","",IF(AND(O2591=1,N(G2591)&gt;0),IF(INDEX(pl_ativa,MAX(1,N(G2591)))="Sim",1,0),0))</f>
        <v/>
      </c>
      <c r="Q2591" s="39">
        <f>IF(F2591="","",COUNTIFS(ex_chave_oc,F2591,ex_cancelada,"&lt;&gt;Sim"))</f>
        <v/>
      </c>
      <c r="R2591" s="51">
        <f>IF(P2591="","",IF(AND(P2591=1,N(Q2591)&gt;0),1,0))</f>
        <v/>
      </c>
      <c r="S2591" s="30">
        <f>IF(P2591="","",IF(F2591="","ERRO: data prevista ausente ou inválida",IF(O2591=0,"Duplicada: contada uma vez",IF(N(G2591)=0,"ERRO: tarefa fora do Plano Mestre",IF(P2591=0,"Tarefa retirada do plano: não conta","OK")))))</f>
        <v/>
      </c>
    </row>
    <row r="2592">
      <c r="A2592" s="29" t="n"/>
      <c r="B2592" s="25" t="n"/>
      <c r="C2592" s="49" t="n"/>
      <c r="D2592" s="29" t="n"/>
      <c r="E2592" s="23">
        <f>IF(OR(A2592="",B2592=""),"",A2592&amp;"|"&amp;B2592)</f>
        <v/>
      </c>
      <c r="F2592" s="30">
        <f>IF(OR(E2592="",NOT(ISNUMBER(C2592))),"",E2592&amp;"|"&amp;YEAR(C2592)&amp;"-"&amp;RIGHT("0"&amp;MONTH(C2592),2)&amp;"-"&amp;RIGHT("0"&amp;DAY(C2592),2))</f>
        <v/>
      </c>
      <c r="G2592" s="26">
        <f>IF(E2592="","",IFERROR(MATCH(E2592,pl_chave,0),0))</f>
        <v/>
      </c>
      <c r="H2592" s="23">
        <f>IF(G2592="","",IF(G2592=0,"Tarefa fora do plano",INDEX(pl_tag,G2592)))</f>
        <v/>
      </c>
      <c r="I2592" s="30">
        <f>IF(N(G2592)=0,"",INDEX(pl_atividade,G2592))</f>
        <v/>
      </c>
      <c r="J2592" s="50">
        <f>IF(N(G2592)=0,"",INDEX(pl_especialidade,G2592))</f>
        <v/>
      </c>
      <c r="K2592" s="28">
        <f>IF(N(G2592)=0,"",INDEX(pl_duracao,G2592))</f>
        <v/>
      </c>
      <c r="L2592" s="39">
        <f>IF(ISNUMBER(C2592),YEAR(C2592),"")</f>
        <v/>
      </c>
      <c r="M2592" s="39">
        <f>IF(ISNUMBER(C2592),MONTH(C2592),"")</f>
        <v/>
      </c>
      <c r="N2592" s="23">
        <f>IF(L2592="","",IF(NOT(ISNUMBER(crono_ano)),"Informe o ano",IF(L2592&lt;crono_ano,"Antes do ano",IF(L2592&gt;crono_ano,"Depois do ano","No ano"))))</f>
        <v/>
      </c>
      <c r="O2592" s="39">
        <f>IF(F2592="","",IF(COUNTIF(F$7:F2592,F2592)=1,1,0))</f>
        <v/>
      </c>
      <c r="P2592" s="39">
        <f>IF(A2592&amp;B2592&amp;C2592="","",IF(AND(O2592=1,N(G2592)&gt;0),IF(INDEX(pl_ativa,MAX(1,N(G2592)))="Sim",1,0),0))</f>
        <v/>
      </c>
      <c r="Q2592" s="39">
        <f>IF(F2592="","",COUNTIFS(ex_chave_oc,F2592,ex_cancelada,"&lt;&gt;Sim"))</f>
        <v/>
      </c>
      <c r="R2592" s="51">
        <f>IF(P2592="","",IF(AND(P2592=1,N(Q2592)&gt;0),1,0))</f>
        <v/>
      </c>
      <c r="S2592" s="30">
        <f>IF(P2592="","",IF(F2592="","ERRO: data prevista ausente ou inválida",IF(O2592=0,"Duplicada: contada uma vez",IF(N(G2592)=0,"ERRO: tarefa fora do Plano Mestre",IF(P2592=0,"Tarefa retirada do plano: não conta","OK")))))</f>
        <v/>
      </c>
    </row>
    <row r="2593">
      <c r="A2593" s="29" t="n"/>
      <c r="B2593" s="25" t="n"/>
      <c r="C2593" s="49" t="n"/>
      <c r="D2593" s="29" t="n"/>
      <c r="E2593" s="23">
        <f>IF(OR(A2593="",B2593=""),"",A2593&amp;"|"&amp;B2593)</f>
        <v/>
      </c>
      <c r="F2593" s="30">
        <f>IF(OR(E2593="",NOT(ISNUMBER(C2593))),"",E2593&amp;"|"&amp;YEAR(C2593)&amp;"-"&amp;RIGHT("0"&amp;MONTH(C2593),2)&amp;"-"&amp;RIGHT("0"&amp;DAY(C2593),2))</f>
        <v/>
      </c>
      <c r="G2593" s="26">
        <f>IF(E2593="","",IFERROR(MATCH(E2593,pl_chave,0),0))</f>
        <v/>
      </c>
      <c r="H2593" s="23">
        <f>IF(G2593="","",IF(G2593=0,"Tarefa fora do plano",INDEX(pl_tag,G2593)))</f>
        <v/>
      </c>
      <c r="I2593" s="30">
        <f>IF(N(G2593)=0,"",INDEX(pl_atividade,G2593))</f>
        <v/>
      </c>
      <c r="J2593" s="50">
        <f>IF(N(G2593)=0,"",INDEX(pl_especialidade,G2593))</f>
        <v/>
      </c>
      <c r="K2593" s="28">
        <f>IF(N(G2593)=0,"",INDEX(pl_duracao,G2593))</f>
        <v/>
      </c>
      <c r="L2593" s="39">
        <f>IF(ISNUMBER(C2593),YEAR(C2593),"")</f>
        <v/>
      </c>
      <c r="M2593" s="39">
        <f>IF(ISNUMBER(C2593),MONTH(C2593),"")</f>
        <v/>
      </c>
      <c r="N2593" s="23">
        <f>IF(L2593="","",IF(NOT(ISNUMBER(crono_ano)),"Informe o ano",IF(L2593&lt;crono_ano,"Antes do ano",IF(L2593&gt;crono_ano,"Depois do ano","No ano"))))</f>
        <v/>
      </c>
      <c r="O2593" s="39">
        <f>IF(F2593="","",IF(COUNTIF(F$7:F2593,F2593)=1,1,0))</f>
        <v/>
      </c>
      <c r="P2593" s="39">
        <f>IF(A2593&amp;B2593&amp;C2593="","",IF(AND(O2593=1,N(G2593)&gt;0),IF(INDEX(pl_ativa,MAX(1,N(G2593)))="Sim",1,0),0))</f>
        <v/>
      </c>
      <c r="Q2593" s="39">
        <f>IF(F2593="","",COUNTIFS(ex_chave_oc,F2593,ex_cancelada,"&lt;&gt;Sim"))</f>
        <v/>
      </c>
      <c r="R2593" s="51">
        <f>IF(P2593="","",IF(AND(P2593=1,N(Q2593)&gt;0),1,0))</f>
        <v/>
      </c>
      <c r="S2593" s="30">
        <f>IF(P2593="","",IF(F2593="","ERRO: data prevista ausente ou inválida",IF(O2593=0,"Duplicada: contada uma vez",IF(N(G2593)=0,"ERRO: tarefa fora do Plano Mestre",IF(P2593=0,"Tarefa retirada do plano: não conta","OK")))))</f>
        <v/>
      </c>
    </row>
    <row r="2594">
      <c r="A2594" s="29" t="n"/>
      <c r="B2594" s="25" t="n"/>
      <c r="C2594" s="49" t="n"/>
      <c r="D2594" s="29" t="n"/>
      <c r="E2594" s="23">
        <f>IF(OR(A2594="",B2594=""),"",A2594&amp;"|"&amp;B2594)</f>
        <v/>
      </c>
      <c r="F2594" s="30">
        <f>IF(OR(E2594="",NOT(ISNUMBER(C2594))),"",E2594&amp;"|"&amp;YEAR(C2594)&amp;"-"&amp;RIGHT("0"&amp;MONTH(C2594),2)&amp;"-"&amp;RIGHT("0"&amp;DAY(C2594),2))</f>
        <v/>
      </c>
      <c r="G2594" s="26">
        <f>IF(E2594="","",IFERROR(MATCH(E2594,pl_chave,0),0))</f>
        <v/>
      </c>
      <c r="H2594" s="23">
        <f>IF(G2594="","",IF(G2594=0,"Tarefa fora do plano",INDEX(pl_tag,G2594)))</f>
        <v/>
      </c>
      <c r="I2594" s="30">
        <f>IF(N(G2594)=0,"",INDEX(pl_atividade,G2594))</f>
        <v/>
      </c>
      <c r="J2594" s="50">
        <f>IF(N(G2594)=0,"",INDEX(pl_especialidade,G2594))</f>
        <v/>
      </c>
      <c r="K2594" s="28">
        <f>IF(N(G2594)=0,"",INDEX(pl_duracao,G2594))</f>
        <v/>
      </c>
      <c r="L2594" s="39">
        <f>IF(ISNUMBER(C2594),YEAR(C2594),"")</f>
        <v/>
      </c>
      <c r="M2594" s="39">
        <f>IF(ISNUMBER(C2594),MONTH(C2594),"")</f>
        <v/>
      </c>
      <c r="N2594" s="23">
        <f>IF(L2594="","",IF(NOT(ISNUMBER(crono_ano)),"Informe o ano",IF(L2594&lt;crono_ano,"Antes do ano",IF(L2594&gt;crono_ano,"Depois do ano","No ano"))))</f>
        <v/>
      </c>
      <c r="O2594" s="39">
        <f>IF(F2594="","",IF(COUNTIF(F$7:F2594,F2594)=1,1,0))</f>
        <v/>
      </c>
      <c r="P2594" s="39">
        <f>IF(A2594&amp;B2594&amp;C2594="","",IF(AND(O2594=1,N(G2594)&gt;0),IF(INDEX(pl_ativa,MAX(1,N(G2594)))="Sim",1,0),0))</f>
        <v/>
      </c>
      <c r="Q2594" s="39">
        <f>IF(F2594="","",COUNTIFS(ex_chave_oc,F2594,ex_cancelada,"&lt;&gt;Sim"))</f>
        <v/>
      </c>
      <c r="R2594" s="51">
        <f>IF(P2594="","",IF(AND(P2594=1,N(Q2594)&gt;0),1,0))</f>
        <v/>
      </c>
      <c r="S2594" s="30">
        <f>IF(P2594="","",IF(F2594="","ERRO: data prevista ausente ou inválida",IF(O2594=0,"Duplicada: contada uma vez",IF(N(G2594)=0,"ERRO: tarefa fora do Plano Mestre",IF(P2594=0,"Tarefa retirada do plano: não conta","OK")))))</f>
        <v/>
      </c>
    </row>
    <row r="2595">
      <c r="A2595" s="29" t="n"/>
      <c r="B2595" s="25" t="n"/>
      <c r="C2595" s="49" t="n"/>
      <c r="D2595" s="29" t="n"/>
      <c r="E2595" s="23">
        <f>IF(OR(A2595="",B2595=""),"",A2595&amp;"|"&amp;B2595)</f>
        <v/>
      </c>
      <c r="F2595" s="30">
        <f>IF(OR(E2595="",NOT(ISNUMBER(C2595))),"",E2595&amp;"|"&amp;YEAR(C2595)&amp;"-"&amp;RIGHT("0"&amp;MONTH(C2595),2)&amp;"-"&amp;RIGHT("0"&amp;DAY(C2595),2))</f>
        <v/>
      </c>
      <c r="G2595" s="26">
        <f>IF(E2595="","",IFERROR(MATCH(E2595,pl_chave,0),0))</f>
        <v/>
      </c>
      <c r="H2595" s="23">
        <f>IF(G2595="","",IF(G2595=0,"Tarefa fora do plano",INDEX(pl_tag,G2595)))</f>
        <v/>
      </c>
      <c r="I2595" s="30">
        <f>IF(N(G2595)=0,"",INDEX(pl_atividade,G2595))</f>
        <v/>
      </c>
      <c r="J2595" s="50">
        <f>IF(N(G2595)=0,"",INDEX(pl_especialidade,G2595))</f>
        <v/>
      </c>
      <c r="K2595" s="28">
        <f>IF(N(G2595)=0,"",INDEX(pl_duracao,G2595))</f>
        <v/>
      </c>
      <c r="L2595" s="39">
        <f>IF(ISNUMBER(C2595),YEAR(C2595),"")</f>
        <v/>
      </c>
      <c r="M2595" s="39">
        <f>IF(ISNUMBER(C2595),MONTH(C2595),"")</f>
        <v/>
      </c>
      <c r="N2595" s="23">
        <f>IF(L2595="","",IF(NOT(ISNUMBER(crono_ano)),"Informe o ano",IF(L2595&lt;crono_ano,"Antes do ano",IF(L2595&gt;crono_ano,"Depois do ano","No ano"))))</f>
        <v/>
      </c>
      <c r="O2595" s="39">
        <f>IF(F2595="","",IF(COUNTIF(F$7:F2595,F2595)=1,1,0))</f>
        <v/>
      </c>
      <c r="P2595" s="39">
        <f>IF(A2595&amp;B2595&amp;C2595="","",IF(AND(O2595=1,N(G2595)&gt;0),IF(INDEX(pl_ativa,MAX(1,N(G2595)))="Sim",1,0),0))</f>
        <v/>
      </c>
      <c r="Q2595" s="39">
        <f>IF(F2595="","",COUNTIFS(ex_chave_oc,F2595,ex_cancelada,"&lt;&gt;Sim"))</f>
        <v/>
      </c>
      <c r="R2595" s="51">
        <f>IF(P2595="","",IF(AND(P2595=1,N(Q2595)&gt;0),1,0))</f>
        <v/>
      </c>
      <c r="S2595" s="30">
        <f>IF(P2595="","",IF(F2595="","ERRO: data prevista ausente ou inválida",IF(O2595=0,"Duplicada: contada uma vez",IF(N(G2595)=0,"ERRO: tarefa fora do Plano Mestre",IF(P2595=0,"Tarefa retirada do plano: não conta","OK")))))</f>
        <v/>
      </c>
    </row>
    <row r="2596">
      <c r="A2596" s="29" t="n"/>
      <c r="B2596" s="25" t="n"/>
      <c r="C2596" s="49" t="n"/>
      <c r="D2596" s="29" t="n"/>
      <c r="E2596" s="23">
        <f>IF(OR(A2596="",B2596=""),"",A2596&amp;"|"&amp;B2596)</f>
        <v/>
      </c>
      <c r="F2596" s="30">
        <f>IF(OR(E2596="",NOT(ISNUMBER(C2596))),"",E2596&amp;"|"&amp;YEAR(C2596)&amp;"-"&amp;RIGHT("0"&amp;MONTH(C2596),2)&amp;"-"&amp;RIGHT("0"&amp;DAY(C2596),2))</f>
        <v/>
      </c>
      <c r="G2596" s="26">
        <f>IF(E2596="","",IFERROR(MATCH(E2596,pl_chave,0),0))</f>
        <v/>
      </c>
      <c r="H2596" s="23">
        <f>IF(G2596="","",IF(G2596=0,"Tarefa fora do plano",INDEX(pl_tag,G2596)))</f>
        <v/>
      </c>
      <c r="I2596" s="30">
        <f>IF(N(G2596)=0,"",INDEX(pl_atividade,G2596))</f>
        <v/>
      </c>
      <c r="J2596" s="50">
        <f>IF(N(G2596)=0,"",INDEX(pl_especialidade,G2596))</f>
        <v/>
      </c>
      <c r="K2596" s="28">
        <f>IF(N(G2596)=0,"",INDEX(pl_duracao,G2596))</f>
        <v/>
      </c>
      <c r="L2596" s="39">
        <f>IF(ISNUMBER(C2596),YEAR(C2596),"")</f>
        <v/>
      </c>
      <c r="M2596" s="39">
        <f>IF(ISNUMBER(C2596),MONTH(C2596),"")</f>
        <v/>
      </c>
      <c r="N2596" s="23">
        <f>IF(L2596="","",IF(NOT(ISNUMBER(crono_ano)),"Informe o ano",IF(L2596&lt;crono_ano,"Antes do ano",IF(L2596&gt;crono_ano,"Depois do ano","No ano"))))</f>
        <v/>
      </c>
      <c r="O2596" s="39">
        <f>IF(F2596="","",IF(COUNTIF(F$7:F2596,F2596)=1,1,0))</f>
        <v/>
      </c>
      <c r="P2596" s="39">
        <f>IF(A2596&amp;B2596&amp;C2596="","",IF(AND(O2596=1,N(G2596)&gt;0),IF(INDEX(pl_ativa,MAX(1,N(G2596)))="Sim",1,0),0))</f>
        <v/>
      </c>
      <c r="Q2596" s="39">
        <f>IF(F2596="","",COUNTIFS(ex_chave_oc,F2596,ex_cancelada,"&lt;&gt;Sim"))</f>
        <v/>
      </c>
      <c r="R2596" s="51">
        <f>IF(P2596="","",IF(AND(P2596=1,N(Q2596)&gt;0),1,0))</f>
        <v/>
      </c>
      <c r="S2596" s="30">
        <f>IF(P2596="","",IF(F2596="","ERRO: data prevista ausente ou inválida",IF(O2596=0,"Duplicada: contada uma vez",IF(N(G2596)=0,"ERRO: tarefa fora do Plano Mestre",IF(P2596=0,"Tarefa retirada do plano: não conta","OK")))))</f>
        <v/>
      </c>
    </row>
    <row r="2597">
      <c r="A2597" s="29" t="n"/>
      <c r="B2597" s="25" t="n"/>
      <c r="C2597" s="49" t="n"/>
      <c r="D2597" s="29" t="n"/>
      <c r="E2597" s="23">
        <f>IF(OR(A2597="",B2597=""),"",A2597&amp;"|"&amp;B2597)</f>
        <v/>
      </c>
      <c r="F2597" s="30">
        <f>IF(OR(E2597="",NOT(ISNUMBER(C2597))),"",E2597&amp;"|"&amp;YEAR(C2597)&amp;"-"&amp;RIGHT("0"&amp;MONTH(C2597),2)&amp;"-"&amp;RIGHT("0"&amp;DAY(C2597),2))</f>
        <v/>
      </c>
      <c r="G2597" s="26">
        <f>IF(E2597="","",IFERROR(MATCH(E2597,pl_chave,0),0))</f>
        <v/>
      </c>
      <c r="H2597" s="23">
        <f>IF(G2597="","",IF(G2597=0,"Tarefa fora do plano",INDEX(pl_tag,G2597)))</f>
        <v/>
      </c>
      <c r="I2597" s="30">
        <f>IF(N(G2597)=0,"",INDEX(pl_atividade,G2597))</f>
        <v/>
      </c>
      <c r="J2597" s="50">
        <f>IF(N(G2597)=0,"",INDEX(pl_especialidade,G2597))</f>
        <v/>
      </c>
      <c r="K2597" s="28">
        <f>IF(N(G2597)=0,"",INDEX(pl_duracao,G2597))</f>
        <v/>
      </c>
      <c r="L2597" s="39">
        <f>IF(ISNUMBER(C2597),YEAR(C2597),"")</f>
        <v/>
      </c>
      <c r="M2597" s="39">
        <f>IF(ISNUMBER(C2597),MONTH(C2597),"")</f>
        <v/>
      </c>
      <c r="N2597" s="23">
        <f>IF(L2597="","",IF(NOT(ISNUMBER(crono_ano)),"Informe o ano",IF(L2597&lt;crono_ano,"Antes do ano",IF(L2597&gt;crono_ano,"Depois do ano","No ano"))))</f>
        <v/>
      </c>
      <c r="O2597" s="39">
        <f>IF(F2597="","",IF(COUNTIF(F$7:F2597,F2597)=1,1,0))</f>
        <v/>
      </c>
      <c r="P2597" s="39">
        <f>IF(A2597&amp;B2597&amp;C2597="","",IF(AND(O2597=1,N(G2597)&gt;0),IF(INDEX(pl_ativa,MAX(1,N(G2597)))="Sim",1,0),0))</f>
        <v/>
      </c>
      <c r="Q2597" s="39">
        <f>IF(F2597="","",COUNTIFS(ex_chave_oc,F2597,ex_cancelada,"&lt;&gt;Sim"))</f>
        <v/>
      </c>
      <c r="R2597" s="51">
        <f>IF(P2597="","",IF(AND(P2597=1,N(Q2597)&gt;0),1,0))</f>
        <v/>
      </c>
      <c r="S2597" s="30">
        <f>IF(P2597="","",IF(F2597="","ERRO: data prevista ausente ou inválida",IF(O2597=0,"Duplicada: contada uma vez",IF(N(G2597)=0,"ERRO: tarefa fora do Plano Mestre",IF(P2597=0,"Tarefa retirada do plano: não conta","OK")))))</f>
        <v/>
      </c>
    </row>
    <row r="2598">
      <c r="A2598" s="29" t="n"/>
      <c r="B2598" s="25" t="n"/>
      <c r="C2598" s="49" t="n"/>
      <c r="D2598" s="29" t="n"/>
      <c r="E2598" s="23">
        <f>IF(OR(A2598="",B2598=""),"",A2598&amp;"|"&amp;B2598)</f>
        <v/>
      </c>
      <c r="F2598" s="30">
        <f>IF(OR(E2598="",NOT(ISNUMBER(C2598))),"",E2598&amp;"|"&amp;YEAR(C2598)&amp;"-"&amp;RIGHT("0"&amp;MONTH(C2598),2)&amp;"-"&amp;RIGHT("0"&amp;DAY(C2598),2))</f>
        <v/>
      </c>
      <c r="G2598" s="26">
        <f>IF(E2598="","",IFERROR(MATCH(E2598,pl_chave,0),0))</f>
        <v/>
      </c>
      <c r="H2598" s="23">
        <f>IF(G2598="","",IF(G2598=0,"Tarefa fora do plano",INDEX(pl_tag,G2598)))</f>
        <v/>
      </c>
      <c r="I2598" s="30">
        <f>IF(N(G2598)=0,"",INDEX(pl_atividade,G2598))</f>
        <v/>
      </c>
      <c r="J2598" s="50">
        <f>IF(N(G2598)=0,"",INDEX(pl_especialidade,G2598))</f>
        <v/>
      </c>
      <c r="K2598" s="28">
        <f>IF(N(G2598)=0,"",INDEX(pl_duracao,G2598))</f>
        <v/>
      </c>
      <c r="L2598" s="39">
        <f>IF(ISNUMBER(C2598),YEAR(C2598),"")</f>
        <v/>
      </c>
      <c r="M2598" s="39">
        <f>IF(ISNUMBER(C2598),MONTH(C2598),"")</f>
        <v/>
      </c>
      <c r="N2598" s="23">
        <f>IF(L2598="","",IF(NOT(ISNUMBER(crono_ano)),"Informe o ano",IF(L2598&lt;crono_ano,"Antes do ano",IF(L2598&gt;crono_ano,"Depois do ano","No ano"))))</f>
        <v/>
      </c>
      <c r="O2598" s="39">
        <f>IF(F2598="","",IF(COUNTIF(F$7:F2598,F2598)=1,1,0))</f>
        <v/>
      </c>
      <c r="P2598" s="39">
        <f>IF(A2598&amp;B2598&amp;C2598="","",IF(AND(O2598=1,N(G2598)&gt;0),IF(INDEX(pl_ativa,MAX(1,N(G2598)))="Sim",1,0),0))</f>
        <v/>
      </c>
      <c r="Q2598" s="39">
        <f>IF(F2598="","",COUNTIFS(ex_chave_oc,F2598,ex_cancelada,"&lt;&gt;Sim"))</f>
        <v/>
      </c>
      <c r="R2598" s="51">
        <f>IF(P2598="","",IF(AND(P2598=1,N(Q2598)&gt;0),1,0))</f>
        <v/>
      </c>
      <c r="S2598" s="30">
        <f>IF(P2598="","",IF(F2598="","ERRO: data prevista ausente ou inválida",IF(O2598=0,"Duplicada: contada uma vez",IF(N(G2598)=0,"ERRO: tarefa fora do Plano Mestre",IF(P2598=0,"Tarefa retirada do plano: não conta","OK")))))</f>
        <v/>
      </c>
    </row>
    <row r="2599">
      <c r="A2599" s="29" t="n"/>
      <c r="B2599" s="25" t="n"/>
      <c r="C2599" s="49" t="n"/>
      <c r="D2599" s="29" t="n"/>
      <c r="E2599" s="23">
        <f>IF(OR(A2599="",B2599=""),"",A2599&amp;"|"&amp;B2599)</f>
        <v/>
      </c>
      <c r="F2599" s="30">
        <f>IF(OR(E2599="",NOT(ISNUMBER(C2599))),"",E2599&amp;"|"&amp;YEAR(C2599)&amp;"-"&amp;RIGHT("0"&amp;MONTH(C2599),2)&amp;"-"&amp;RIGHT("0"&amp;DAY(C2599),2))</f>
        <v/>
      </c>
      <c r="G2599" s="26">
        <f>IF(E2599="","",IFERROR(MATCH(E2599,pl_chave,0),0))</f>
        <v/>
      </c>
      <c r="H2599" s="23">
        <f>IF(G2599="","",IF(G2599=0,"Tarefa fora do plano",INDEX(pl_tag,G2599)))</f>
        <v/>
      </c>
      <c r="I2599" s="30">
        <f>IF(N(G2599)=0,"",INDEX(pl_atividade,G2599))</f>
        <v/>
      </c>
      <c r="J2599" s="50">
        <f>IF(N(G2599)=0,"",INDEX(pl_especialidade,G2599))</f>
        <v/>
      </c>
      <c r="K2599" s="28">
        <f>IF(N(G2599)=0,"",INDEX(pl_duracao,G2599))</f>
        <v/>
      </c>
      <c r="L2599" s="39">
        <f>IF(ISNUMBER(C2599),YEAR(C2599),"")</f>
        <v/>
      </c>
      <c r="M2599" s="39">
        <f>IF(ISNUMBER(C2599),MONTH(C2599),"")</f>
        <v/>
      </c>
      <c r="N2599" s="23">
        <f>IF(L2599="","",IF(NOT(ISNUMBER(crono_ano)),"Informe o ano",IF(L2599&lt;crono_ano,"Antes do ano",IF(L2599&gt;crono_ano,"Depois do ano","No ano"))))</f>
        <v/>
      </c>
      <c r="O2599" s="39">
        <f>IF(F2599="","",IF(COUNTIF(F$7:F2599,F2599)=1,1,0))</f>
        <v/>
      </c>
      <c r="P2599" s="39">
        <f>IF(A2599&amp;B2599&amp;C2599="","",IF(AND(O2599=1,N(G2599)&gt;0),IF(INDEX(pl_ativa,MAX(1,N(G2599)))="Sim",1,0),0))</f>
        <v/>
      </c>
      <c r="Q2599" s="39">
        <f>IF(F2599="","",COUNTIFS(ex_chave_oc,F2599,ex_cancelada,"&lt;&gt;Sim"))</f>
        <v/>
      </c>
      <c r="R2599" s="51">
        <f>IF(P2599="","",IF(AND(P2599=1,N(Q2599)&gt;0),1,0))</f>
        <v/>
      </c>
      <c r="S2599" s="30">
        <f>IF(P2599="","",IF(F2599="","ERRO: data prevista ausente ou inválida",IF(O2599=0,"Duplicada: contada uma vez",IF(N(G2599)=0,"ERRO: tarefa fora do Plano Mestre",IF(P2599=0,"Tarefa retirada do plano: não conta","OK")))))</f>
        <v/>
      </c>
    </row>
    <row r="2600">
      <c r="A2600" s="29" t="n"/>
      <c r="B2600" s="25" t="n"/>
      <c r="C2600" s="49" t="n"/>
      <c r="D2600" s="29" t="n"/>
      <c r="E2600" s="23">
        <f>IF(OR(A2600="",B2600=""),"",A2600&amp;"|"&amp;B2600)</f>
        <v/>
      </c>
      <c r="F2600" s="30">
        <f>IF(OR(E2600="",NOT(ISNUMBER(C2600))),"",E2600&amp;"|"&amp;YEAR(C2600)&amp;"-"&amp;RIGHT("0"&amp;MONTH(C2600),2)&amp;"-"&amp;RIGHT("0"&amp;DAY(C2600),2))</f>
        <v/>
      </c>
      <c r="G2600" s="26">
        <f>IF(E2600="","",IFERROR(MATCH(E2600,pl_chave,0),0))</f>
        <v/>
      </c>
      <c r="H2600" s="23">
        <f>IF(G2600="","",IF(G2600=0,"Tarefa fora do plano",INDEX(pl_tag,G2600)))</f>
        <v/>
      </c>
      <c r="I2600" s="30">
        <f>IF(N(G2600)=0,"",INDEX(pl_atividade,G2600))</f>
        <v/>
      </c>
      <c r="J2600" s="50">
        <f>IF(N(G2600)=0,"",INDEX(pl_especialidade,G2600))</f>
        <v/>
      </c>
      <c r="K2600" s="28">
        <f>IF(N(G2600)=0,"",INDEX(pl_duracao,G2600))</f>
        <v/>
      </c>
      <c r="L2600" s="39">
        <f>IF(ISNUMBER(C2600),YEAR(C2600),"")</f>
        <v/>
      </c>
      <c r="M2600" s="39">
        <f>IF(ISNUMBER(C2600),MONTH(C2600),"")</f>
        <v/>
      </c>
      <c r="N2600" s="23">
        <f>IF(L2600="","",IF(NOT(ISNUMBER(crono_ano)),"Informe o ano",IF(L2600&lt;crono_ano,"Antes do ano",IF(L2600&gt;crono_ano,"Depois do ano","No ano"))))</f>
        <v/>
      </c>
      <c r="O2600" s="39">
        <f>IF(F2600="","",IF(COUNTIF(F$7:F2600,F2600)=1,1,0))</f>
        <v/>
      </c>
      <c r="P2600" s="39">
        <f>IF(A2600&amp;B2600&amp;C2600="","",IF(AND(O2600=1,N(G2600)&gt;0),IF(INDEX(pl_ativa,MAX(1,N(G2600)))="Sim",1,0),0))</f>
        <v/>
      </c>
      <c r="Q2600" s="39">
        <f>IF(F2600="","",COUNTIFS(ex_chave_oc,F2600,ex_cancelada,"&lt;&gt;Sim"))</f>
        <v/>
      </c>
      <c r="R2600" s="51">
        <f>IF(P2600="","",IF(AND(P2600=1,N(Q2600)&gt;0),1,0))</f>
        <v/>
      </c>
      <c r="S2600" s="30">
        <f>IF(P2600="","",IF(F2600="","ERRO: data prevista ausente ou inválida",IF(O2600=0,"Duplicada: contada uma vez",IF(N(G2600)=0,"ERRO: tarefa fora do Plano Mestre",IF(P2600=0,"Tarefa retirada do plano: não conta","OK")))))</f>
        <v/>
      </c>
    </row>
    <row r="2601">
      <c r="A2601" s="29" t="n"/>
      <c r="B2601" s="25" t="n"/>
      <c r="C2601" s="49" t="n"/>
      <c r="D2601" s="29" t="n"/>
      <c r="E2601" s="23">
        <f>IF(OR(A2601="",B2601=""),"",A2601&amp;"|"&amp;B2601)</f>
        <v/>
      </c>
      <c r="F2601" s="30">
        <f>IF(OR(E2601="",NOT(ISNUMBER(C2601))),"",E2601&amp;"|"&amp;YEAR(C2601)&amp;"-"&amp;RIGHT("0"&amp;MONTH(C2601),2)&amp;"-"&amp;RIGHT("0"&amp;DAY(C2601),2))</f>
        <v/>
      </c>
      <c r="G2601" s="26">
        <f>IF(E2601="","",IFERROR(MATCH(E2601,pl_chave,0),0))</f>
        <v/>
      </c>
      <c r="H2601" s="23">
        <f>IF(G2601="","",IF(G2601=0,"Tarefa fora do plano",INDEX(pl_tag,G2601)))</f>
        <v/>
      </c>
      <c r="I2601" s="30">
        <f>IF(N(G2601)=0,"",INDEX(pl_atividade,G2601))</f>
        <v/>
      </c>
      <c r="J2601" s="50">
        <f>IF(N(G2601)=0,"",INDEX(pl_especialidade,G2601))</f>
        <v/>
      </c>
      <c r="K2601" s="28">
        <f>IF(N(G2601)=0,"",INDEX(pl_duracao,G2601))</f>
        <v/>
      </c>
      <c r="L2601" s="39">
        <f>IF(ISNUMBER(C2601),YEAR(C2601),"")</f>
        <v/>
      </c>
      <c r="M2601" s="39">
        <f>IF(ISNUMBER(C2601),MONTH(C2601),"")</f>
        <v/>
      </c>
      <c r="N2601" s="23">
        <f>IF(L2601="","",IF(NOT(ISNUMBER(crono_ano)),"Informe o ano",IF(L2601&lt;crono_ano,"Antes do ano",IF(L2601&gt;crono_ano,"Depois do ano","No ano"))))</f>
        <v/>
      </c>
      <c r="O2601" s="39">
        <f>IF(F2601="","",IF(COUNTIF(F$7:F2601,F2601)=1,1,0))</f>
        <v/>
      </c>
      <c r="P2601" s="39">
        <f>IF(A2601&amp;B2601&amp;C2601="","",IF(AND(O2601=1,N(G2601)&gt;0),IF(INDEX(pl_ativa,MAX(1,N(G2601)))="Sim",1,0),0))</f>
        <v/>
      </c>
      <c r="Q2601" s="39">
        <f>IF(F2601="","",COUNTIFS(ex_chave_oc,F2601,ex_cancelada,"&lt;&gt;Sim"))</f>
        <v/>
      </c>
      <c r="R2601" s="51">
        <f>IF(P2601="","",IF(AND(P2601=1,N(Q2601)&gt;0),1,0))</f>
        <v/>
      </c>
      <c r="S2601" s="30">
        <f>IF(P2601="","",IF(F2601="","ERRO: data prevista ausente ou inválida",IF(O2601=0,"Duplicada: contada uma vez",IF(N(G2601)=0,"ERRO: tarefa fora do Plano Mestre",IF(P2601=0,"Tarefa retirada do plano: não conta","OK")))))</f>
        <v/>
      </c>
    </row>
    <row r="2602">
      <c r="A2602" s="29" t="n"/>
      <c r="B2602" s="25" t="n"/>
      <c r="C2602" s="49" t="n"/>
      <c r="D2602" s="29" t="n"/>
      <c r="E2602" s="23">
        <f>IF(OR(A2602="",B2602=""),"",A2602&amp;"|"&amp;B2602)</f>
        <v/>
      </c>
      <c r="F2602" s="30">
        <f>IF(OR(E2602="",NOT(ISNUMBER(C2602))),"",E2602&amp;"|"&amp;YEAR(C2602)&amp;"-"&amp;RIGHT("0"&amp;MONTH(C2602),2)&amp;"-"&amp;RIGHT("0"&amp;DAY(C2602),2))</f>
        <v/>
      </c>
      <c r="G2602" s="26">
        <f>IF(E2602="","",IFERROR(MATCH(E2602,pl_chave,0),0))</f>
        <v/>
      </c>
      <c r="H2602" s="23">
        <f>IF(G2602="","",IF(G2602=0,"Tarefa fora do plano",INDEX(pl_tag,G2602)))</f>
        <v/>
      </c>
      <c r="I2602" s="30">
        <f>IF(N(G2602)=0,"",INDEX(pl_atividade,G2602))</f>
        <v/>
      </c>
      <c r="J2602" s="50">
        <f>IF(N(G2602)=0,"",INDEX(pl_especialidade,G2602))</f>
        <v/>
      </c>
      <c r="K2602" s="28">
        <f>IF(N(G2602)=0,"",INDEX(pl_duracao,G2602))</f>
        <v/>
      </c>
      <c r="L2602" s="39">
        <f>IF(ISNUMBER(C2602),YEAR(C2602),"")</f>
        <v/>
      </c>
      <c r="M2602" s="39">
        <f>IF(ISNUMBER(C2602),MONTH(C2602),"")</f>
        <v/>
      </c>
      <c r="N2602" s="23">
        <f>IF(L2602="","",IF(NOT(ISNUMBER(crono_ano)),"Informe o ano",IF(L2602&lt;crono_ano,"Antes do ano",IF(L2602&gt;crono_ano,"Depois do ano","No ano"))))</f>
        <v/>
      </c>
      <c r="O2602" s="39">
        <f>IF(F2602="","",IF(COUNTIF(F$7:F2602,F2602)=1,1,0))</f>
        <v/>
      </c>
      <c r="P2602" s="39">
        <f>IF(A2602&amp;B2602&amp;C2602="","",IF(AND(O2602=1,N(G2602)&gt;0),IF(INDEX(pl_ativa,MAX(1,N(G2602)))="Sim",1,0),0))</f>
        <v/>
      </c>
      <c r="Q2602" s="39">
        <f>IF(F2602="","",COUNTIFS(ex_chave_oc,F2602,ex_cancelada,"&lt;&gt;Sim"))</f>
        <v/>
      </c>
      <c r="R2602" s="51">
        <f>IF(P2602="","",IF(AND(P2602=1,N(Q2602)&gt;0),1,0))</f>
        <v/>
      </c>
      <c r="S2602" s="30">
        <f>IF(P2602="","",IF(F2602="","ERRO: data prevista ausente ou inválida",IF(O2602=0,"Duplicada: contada uma vez",IF(N(G2602)=0,"ERRO: tarefa fora do Plano Mestre",IF(P2602=0,"Tarefa retirada do plano: não conta","OK")))))</f>
        <v/>
      </c>
    </row>
    <row r="2603">
      <c r="A2603" s="29" t="n"/>
      <c r="B2603" s="25" t="n"/>
      <c r="C2603" s="49" t="n"/>
      <c r="D2603" s="29" t="n"/>
      <c r="E2603" s="23">
        <f>IF(OR(A2603="",B2603=""),"",A2603&amp;"|"&amp;B2603)</f>
        <v/>
      </c>
      <c r="F2603" s="30">
        <f>IF(OR(E2603="",NOT(ISNUMBER(C2603))),"",E2603&amp;"|"&amp;YEAR(C2603)&amp;"-"&amp;RIGHT("0"&amp;MONTH(C2603),2)&amp;"-"&amp;RIGHT("0"&amp;DAY(C2603),2))</f>
        <v/>
      </c>
      <c r="G2603" s="26">
        <f>IF(E2603="","",IFERROR(MATCH(E2603,pl_chave,0),0))</f>
        <v/>
      </c>
      <c r="H2603" s="23">
        <f>IF(G2603="","",IF(G2603=0,"Tarefa fora do plano",INDEX(pl_tag,G2603)))</f>
        <v/>
      </c>
      <c r="I2603" s="30">
        <f>IF(N(G2603)=0,"",INDEX(pl_atividade,G2603))</f>
        <v/>
      </c>
      <c r="J2603" s="50">
        <f>IF(N(G2603)=0,"",INDEX(pl_especialidade,G2603))</f>
        <v/>
      </c>
      <c r="K2603" s="28">
        <f>IF(N(G2603)=0,"",INDEX(pl_duracao,G2603))</f>
        <v/>
      </c>
      <c r="L2603" s="39">
        <f>IF(ISNUMBER(C2603),YEAR(C2603),"")</f>
        <v/>
      </c>
      <c r="M2603" s="39">
        <f>IF(ISNUMBER(C2603),MONTH(C2603),"")</f>
        <v/>
      </c>
      <c r="N2603" s="23">
        <f>IF(L2603="","",IF(NOT(ISNUMBER(crono_ano)),"Informe o ano",IF(L2603&lt;crono_ano,"Antes do ano",IF(L2603&gt;crono_ano,"Depois do ano","No ano"))))</f>
        <v/>
      </c>
      <c r="O2603" s="39">
        <f>IF(F2603="","",IF(COUNTIF(F$7:F2603,F2603)=1,1,0))</f>
        <v/>
      </c>
      <c r="P2603" s="39">
        <f>IF(A2603&amp;B2603&amp;C2603="","",IF(AND(O2603=1,N(G2603)&gt;0),IF(INDEX(pl_ativa,MAX(1,N(G2603)))="Sim",1,0),0))</f>
        <v/>
      </c>
      <c r="Q2603" s="39">
        <f>IF(F2603="","",COUNTIFS(ex_chave_oc,F2603,ex_cancelada,"&lt;&gt;Sim"))</f>
        <v/>
      </c>
      <c r="R2603" s="51">
        <f>IF(P2603="","",IF(AND(P2603=1,N(Q2603)&gt;0),1,0))</f>
        <v/>
      </c>
      <c r="S2603" s="30">
        <f>IF(P2603="","",IF(F2603="","ERRO: data prevista ausente ou inválida",IF(O2603=0,"Duplicada: contada uma vez",IF(N(G2603)=0,"ERRO: tarefa fora do Plano Mestre",IF(P2603=0,"Tarefa retirada do plano: não conta","OK")))))</f>
        <v/>
      </c>
    </row>
    <row r="2604">
      <c r="A2604" s="29" t="n"/>
      <c r="B2604" s="25" t="n"/>
      <c r="C2604" s="49" t="n"/>
      <c r="D2604" s="29" t="n"/>
      <c r="E2604" s="23">
        <f>IF(OR(A2604="",B2604=""),"",A2604&amp;"|"&amp;B2604)</f>
        <v/>
      </c>
      <c r="F2604" s="30">
        <f>IF(OR(E2604="",NOT(ISNUMBER(C2604))),"",E2604&amp;"|"&amp;YEAR(C2604)&amp;"-"&amp;RIGHT("0"&amp;MONTH(C2604),2)&amp;"-"&amp;RIGHT("0"&amp;DAY(C2604),2))</f>
        <v/>
      </c>
      <c r="G2604" s="26">
        <f>IF(E2604="","",IFERROR(MATCH(E2604,pl_chave,0),0))</f>
        <v/>
      </c>
      <c r="H2604" s="23">
        <f>IF(G2604="","",IF(G2604=0,"Tarefa fora do plano",INDEX(pl_tag,G2604)))</f>
        <v/>
      </c>
      <c r="I2604" s="30">
        <f>IF(N(G2604)=0,"",INDEX(pl_atividade,G2604))</f>
        <v/>
      </c>
      <c r="J2604" s="50">
        <f>IF(N(G2604)=0,"",INDEX(pl_especialidade,G2604))</f>
        <v/>
      </c>
      <c r="K2604" s="28">
        <f>IF(N(G2604)=0,"",INDEX(pl_duracao,G2604))</f>
        <v/>
      </c>
      <c r="L2604" s="39">
        <f>IF(ISNUMBER(C2604),YEAR(C2604),"")</f>
        <v/>
      </c>
      <c r="M2604" s="39">
        <f>IF(ISNUMBER(C2604),MONTH(C2604),"")</f>
        <v/>
      </c>
      <c r="N2604" s="23">
        <f>IF(L2604="","",IF(NOT(ISNUMBER(crono_ano)),"Informe o ano",IF(L2604&lt;crono_ano,"Antes do ano",IF(L2604&gt;crono_ano,"Depois do ano","No ano"))))</f>
        <v/>
      </c>
      <c r="O2604" s="39">
        <f>IF(F2604="","",IF(COUNTIF(F$7:F2604,F2604)=1,1,0))</f>
        <v/>
      </c>
      <c r="P2604" s="39">
        <f>IF(A2604&amp;B2604&amp;C2604="","",IF(AND(O2604=1,N(G2604)&gt;0),IF(INDEX(pl_ativa,MAX(1,N(G2604)))="Sim",1,0),0))</f>
        <v/>
      </c>
      <c r="Q2604" s="39">
        <f>IF(F2604="","",COUNTIFS(ex_chave_oc,F2604,ex_cancelada,"&lt;&gt;Sim"))</f>
        <v/>
      </c>
      <c r="R2604" s="51">
        <f>IF(P2604="","",IF(AND(P2604=1,N(Q2604)&gt;0),1,0))</f>
        <v/>
      </c>
      <c r="S2604" s="30">
        <f>IF(P2604="","",IF(F2604="","ERRO: data prevista ausente ou inválida",IF(O2604=0,"Duplicada: contada uma vez",IF(N(G2604)=0,"ERRO: tarefa fora do Plano Mestre",IF(P2604=0,"Tarefa retirada do plano: não conta","OK")))))</f>
        <v/>
      </c>
    </row>
    <row r="2605">
      <c r="A2605" s="29" t="n"/>
      <c r="B2605" s="25" t="n"/>
      <c r="C2605" s="49" t="n"/>
      <c r="D2605" s="29" t="n"/>
      <c r="E2605" s="23">
        <f>IF(OR(A2605="",B2605=""),"",A2605&amp;"|"&amp;B2605)</f>
        <v/>
      </c>
      <c r="F2605" s="30">
        <f>IF(OR(E2605="",NOT(ISNUMBER(C2605))),"",E2605&amp;"|"&amp;YEAR(C2605)&amp;"-"&amp;RIGHT("0"&amp;MONTH(C2605),2)&amp;"-"&amp;RIGHT("0"&amp;DAY(C2605),2))</f>
        <v/>
      </c>
      <c r="G2605" s="26">
        <f>IF(E2605="","",IFERROR(MATCH(E2605,pl_chave,0),0))</f>
        <v/>
      </c>
      <c r="H2605" s="23">
        <f>IF(G2605="","",IF(G2605=0,"Tarefa fora do plano",INDEX(pl_tag,G2605)))</f>
        <v/>
      </c>
      <c r="I2605" s="30">
        <f>IF(N(G2605)=0,"",INDEX(pl_atividade,G2605))</f>
        <v/>
      </c>
      <c r="J2605" s="50">
        <f>IF(N(G2605)=0,"",INDEX(pl_especialidade,G2605))</f>
        <v/>
      </c>
      <c r="K2605" s="28">
        <f>IF(N(G2605)=0,"",INDEX(pl_duracao,G2605))</f>
        <v/>
      </c>
      <c r="L2605" s="39">
        <f>IF(ISNUMBER(C2605),YEAR(C2605),"")</f>
        <v/>
      </c>
      <c r="M2605" s="39">
        <f>IF(ISNUMBER(C2605),MONTH(C2605),"")</f>
        <v/>
      </c>
      <c r="N2605" s="23">
        <f>IF(L2605="","",IF(NOT(ISNUMBER(crono_ano)),"Informe o ano",IF(L2605&lt;crono_ano,"Antes do ano",IF(L2605&gt;crono_ano,"Depois do ano","No ano"))))</f>
        <v/>
      </c>
      <c r="O2605" s="39">
        <f>IF(F2605="","",IF(COUNTIF(F$7:F2605,F2605)=1,1,0))</f>
        <v/>
      </c>
      <c r="P2605" s="39">
        <f>IF(A2605&amp;B2605&amp;C2605="","",IF(AND(O2605=1,N(G2605)&gt;0),IF(INDEX(pl_ativa,MAX(1,N(G2605)))="Sim",1,0),0))</f>
        <v/>
      </c>
      <c r="Q2605" s="39">
        <f>IF(F2605="","",COUNTIFS(ex_chave_oc,F2605,ex_cancelada,"&lt;&gt;Sim"))</f>
        <v/>
      </c>
      <c r="R2605" s="51">
        <f>IF(P2605="","",IF(AND(P2605=1,N(Q2605)&gt;0),1,0))</f>
        <v/>
      </c>
      <c r="S2605" s="30">
        <f>IF(P2605="","",IF(F2605="","ERRO: data prevista ausente ou inválida",IF(O2605=0,"Duplicada: contada uma vez",IF(N(G2605)=0,"ERRO: tarefa fora do Plano Mestre",IF(P2605=0,"Tarefa retirada do plano: não conta","OK")))))</f>
        <v/>
      </c>
    </row>
    <row r="2606">
      <c r="A2606" s="29" t="n"/>
      <c r="B2606" s="25" t="n"/>
      <c r="C2606" s="49" t="n"/>
      <c r="D2606" s="29" t="n"/>
      <c r="E2606" s="23">
        <f>IF(OR(A2606="",B2606=""),"",A2606&amp;"|"&amp;B2606)</f>
        <v/>
      </c>
      <c r="F2606" s="30">
        <f>IF(OR(E2606="",NOT(ISNUMBER(C2606))),"",E2606&amp;"|"&amp;YEAR(C2606)&amp;"-"&amp;RIGHT("0"&amp;MONTH(C2606),2)&amp;"-"&amp;RIGHT("0"&amp;DAY(C2606),2))</f>
        <v/>
      </c>
      <c r="G2606" s="26">
        <f>IF(E2606="","",IFERROR(MATCH(E2606,pl_chave,0),0))</f>
        <v/>
      </c>
      <c r="H2606" s="23">
        <f>IF(G2606="","",IF(G2606=0,"Tarefa fora do plano",INDEX(pl_tag,G2606)))</f>
        <v/>
      </c>
      <c r="I2606" s="30">
        <f>IF(N(G2606)=0,"",INDEX(pl_atividade,G2606))</f>
        <v/>
      </c>
      <c r="J2606" s="50">
        <f>IF(N(G2606)=0,"",INDEX(pl_especialidade,G2606))</f>
        <v/>
      </c>
      <c r="K2606" s="28">
        <f>IF(N(G2606)=0,"",INDEX(pl_duracao,G2606))</f>
        <v/>
      </c>
      <c r="L2606" s="39">
        <f>IF(ISNUMBER(C2606),YEAR(C2606),"")</f>
        <v/>
      </c>
      <c r="M2606" s="39">
        <f>IF(ISNUMBER(C2606),MONTH(C2606),"")</f>
        <v/>
      </c>
      <c r="N2606" s="23">
        <f>IF(L2606="","",IF(NOT(ISNUMBER(crono_ano)),"Informe o ano",IF(L2606&lt;crono_ano,"Antes do ano",IF(L2606&gt;crono_ano,"Depois do ano","No ano"))))</f>
        <v/>
      </c>
      <c r="O2606" s="39">
        <f>IF(F2606="","",IF(COUNTIF(F$7:F2606,F2606)=1,1,0))</f>
        <v/>
      </c>
      <c r="P2606" s="39">
        <f>IF(A2606&amp;B2606&amp;C2606="","",IF(AND(O2606=1,N(G2606)&gt;0),IF(INDEX(pl_ativa,MAX(1,N(G2606)))="Sim",1,0),0))</f>
        <v/>
      </c>
      <c r="Q2606" s="39">
        <f>IF(F2606="","",COUNTIFS(ex_chave_oc,F2606,ex_cancelada,"&lt;&gt;Sim"))</f>
        <v/>
      </c>
      <c r="R2606" s="51">
        <f>IF(P2606="","",IF(AND(P2606=1,N(Q2606)&gt;0),1,0))</f>
        <v/>
      </c>
      <c r="S2606" s="30">
        <f>IF(P2606="","",IF(F2606="","ERRO: data prevista ausente ou inválida",IF(O2606=0,"Duplicada: contada uma vez",IF(N(G2606)=0,"ERRO: tarefa fora do Plano Mestre",IF(P2606=0,"Tarefa retirada do plano: não conta","OK")))))</f>
        <v/>
      </c>
    </row>
    <row r="2607">
      <c r="A2607" s="29" t="n"/>
      <c r="B2607" s="25" t="n"/>
      <c r="C2607" s="49" t="n"/>
      <c r="D2607" s="29" t="n"/>
      <c r="E2607" s="23">
        <f>IF(OR(A2607="",B2607=""),"",A2607&amp;"|"&amp;B2607)</f>
        <v/>
      </c>
      <c r="F2607" s="30">
        <f>IF(OR(E2607="",NOT(ISNUMBER(C2607))),"",E2607&amp;"|"&amp;YEAR(C2607)&amp;"-"&amp;RIGHT("0"&amp;MONTH(C2607),2)&amp;"-"&amp;RIGHT("0"&amp;DAY(C2607),2))</f>
        <v/>
      </c>
      <c r="G2607" s="26">
        <f>IF(E2607="","",IFERROR(MATCH(E2607,pl_chave,0),0))</f>
        <v/>
      </c>
      <c r="H2607" s="23">
        <f>IF(G2607="","",IF(G2607=0,"Tarefa fora do plano",INDEX(pl_tag,G2607)))</f>
        <v/>
      </c>
      <c r="I2607" s="30">
        <f>IF(N(G2607)=0,"",INDEX(pl_atividade,G2607))</f>
        <v/>
      </c>
      <c r="J2607" s="50">
        <f>IF(N(G2607)=0,"",INDEX(pl_especialidade,G2607))</f>
        <v/>
      </c>
      <c r="K2607" s="28">
        <f>IF(N(G2607)=0,"",INDEX(pl_duracao,G2607))</f>
        <v/>
      </c>
      <c r="L2607" s="39">
        <f>IF(ISNUMBER(C2607),YEAR(C2607),"")</f>
        <v/>
      </c>
      <c r="M2607" s="39">
        <f>IF(ISNUMBER(C2607),MONTH(C2607),"")</f>
        <v/>
      </c>
      <c r="N2607" s="23">
        <f>IF(L2607="","",IF(NOT(ISNUMBER(crono_ano)),"Informe o ano",IF(L2607&lt;crono_ano,"Antes do ano",IF(L2607&gt;crono_ano,"Depois do ano","No ano"))))</f>
        <v/>
      </c>
      <c r="O2607" s="39">
        <f>IF(F2607="","",IF(COUNTIF(F$7:F2607,F2607)=1,1,0))</f>
        <v/>
      </c>
      <c r="P2607" s="39">
        <f>IF(A2607&amp;B2607&amp;C2607="","",IF(AND(O2607=1,N(G2607)&gt;0),IF(INDEX(pl_ativa,MAX(1,N(G2607)))="Sim",1,0),0))</f>
        <v/>
      </c>
      <c r="Q2607" s="39">
        <f>IF(F2607="","",COUNTIFS(ex_chave_oc,F2607,ex_cancelada,"&lt;&gt;Sim"))</f>
        <v/>
      </c>
      <c r="R2607" s="51">
        <f>IF(P2607="","",IF(AND(P2607=1,N(Q2607)&gt;0),1,0))</f>
        <v/>
      </c>
      <c r="S2607" s="30">
        <f>IF(P2607="","",IF(F2607="","ERRO: data prevista ausente ou inválida",IF(O2607=0,"Duplicada: contada uma vez",IF(N(G2607)=0,"ERRO: tarefa fora do Plano Mestre",IF(P2607=0,"Tarefa retirada do plano: não conta","OK")))))</f>
        <v/>
      </c>
    </row>
    <row r="2608">
      <c r="A2608" s="29" t="n"/>
      <c r="B2608" s="25" t="n"/>
      <c r="C2608" s="49" t="n"/>
      <c r="D2608" s="29" t="n"/>
      <c r="E2608" s="23">
        <f>IF(OR(A2608="",B2608=""),"",A2608&amp;"|"&amp;B2608)</f>
        <v/>
      </c>
      <c r="F2608" s="30">
        <f>IF(OR(E2608="",NOT(ISNUMBER(C2608))),"",E2608&amp;"|"&amp;YEAR(C2608)&amp;"-"&amp;RIGHT("0"&amp;MONTH(C2608),2)&amp;"-"&amp;RIGHT("0"&amp;DAY(C2608),2))</f>
        <v/>
      </c>
      <c r="G2608" s="26">
        <f>IF(E2608="","",IFERROR(MATCH(E2608,pl_chave,0),0))</f>
        <v/>
      </c>
      <c r="H2608" s="23">
        <f>IF(G2608="","",IF(G2608=0,"Tarefa fora do plano",INDEX(pl_tag,G2608)))</f>
        <v/>
      </c>
      <c r="I2608" s="30">
        <f>IF(N(G2608)=0,"",INDEX(pl_atividade,G2608))</f>
        <v/>
      </c>
      <c r="J2608" s="50">
        <f>IF(N(G2608)=0,"",INDEX(pl_especialidade,G2608))</f>
        <v/>
      </c>
      <c r="K2608" s="28">
        <f>IF(N(G2608)=0,"",INDEX(pl_duracao,G2608))</f>
        <v/>
      </c>
      <c r="L2608" s="39">
        <f>IF(ISNUMBER(C2608),YEAR(C2608),"")</f>
        <v/>
      </c>
      <c r="M2608" s="39">
        <f>IF(ISNUMBER(C2608),MONTH(C2608),"")</f>
        <v/>
      </c>
      <c r="N2608" s="23">
        <f>IF(L2608="","",IF(NOT(ISNUMBER(crono_ano)),"Informe o ano",IF(L2608&lt;crono_ano,"Antes do ano",IF(L2608&gt;crono_ano,"Depois do ano","No ano"))))</f>
        <v/>
      </c>
      <c r="O2608" s="39">
        <f>IF(F2608="","",IF(COUNTIF(F$7:F2608,F2608)=1,1,0))</f>
        <v/>
      </c>
      <c r="P2608" s="39">
        <f>IF(A2608&amp;B2608&amp;C2608="","",IF(AND(O2608=1,N(G2608)&gt;0),IF(INDEX(pl_ativa,MAX(1,N(G2608)))="Sim",1,0),0))</f>
        <v/>
      </c>
      <c r="Q2608" s="39">
        <f>IF(F2608="","",COUNTIFS(ex_chave_oc,F2608,ex_cancelada,"&lt;&gt;Sim"))</f>
        <v/>
      </c>
      <c r="R2608" s="51">
        <f>IF(P2608="","",IF(AND(P2608=1,N(Q2608)&gt;0),1,0))</f>
        <v/>
      </c>
      <c r="S2608" s="30">
        <f>IF(P2608="","",IF(F2608="","ERRO: data prevista ausente ou inválida",IF(O2608=0,"Duplicada: contada uma vez",IF(N(G2608)=0,"ERRO: tarefa fora do Plano Mestre",IF(P2608=0,"Tarefa retirada do plano: não conta","OK")))))</f>
        <v/>
      </c>
    </row>
    <row r="2609">
      <c r="A2609" s="29" t="n"/>
      <c r="B2609" s="25" t="n"/>
      <c r="C2609" s="49" t="n"/>
      <c r="D2609" s="29" t="n"/>
      <c r="E2609" s="23">
        <f>IF(OR(A2609="",B2609=""),"",A2609&amp;"|"&amp;B2609)</f>
        <v/>
      </c>
      <c r="F2609" s="30">
        <f>IF(OR(E2609="",NOT(ISNUMBER(C2609))),"",E2609&amp;"|"&amp;YEAR(C2609)&amp;"-"&amp;RIGHT("0"&amp;MONTH(C2609),2)&amp;"-"&amp;RIGHT("0"&amp;DAY(C2609),2))</f>
        <v/>
      </c>
      <c r="G2609" s="26">
        <f>IF(E2609="","",IFERROR(MATCH(E2609,pl_chave,0),0))</f>
        <v/>
      </c>
      <c r="H2609" s="23">
        <f>IF(G2609="","",IF(G2609=0,"Tarefa fora do plano",INDEX(pl_tag,G2609)))</f>
        <v/>
      </c>
      <c r="I2609" s="30">
        <f>IF(N(G2609)=0,"",INDEX(pl_atividade,G2609))</f>
        <v/>
      </c>
      <c r="J2609" s="50">
        <f>IF(N(G2609)=0,"",INDEX(pl_especialidade,G2609))</f>
        <v/>
      </c>
      <c r="K2609" s="28">
        <f>IF(N(G2609)=0,"",INDEX(pl_duracao,G2609))</f>
        <v/>
      </c>
      <c r="L2609" s="39">
        <f>IF(ISNUMBER(C2609),YEAR(C2609),"")</f>
        <v/>
      </c>
      <c r="M2609" s="39">
        <f>IF(ISNUMBER(C2609),MONTH(C2609),"")</f>
        <v/>
      </c>
      <c r="N2609" s="23">
        <f>IF(L2609="","",IF(NOT(ISNUMBER(crono_ano)),"Informe o ano",IF(L2609&lt;crono_ano,"Antes do ano",IF(L2609&gt;crono_ano,"Depois do ano","No ano"))))</f>
        <v/>
      </c>
      <c r="O2609" s="39">
        <f>IF(F2609="","",IF(COUNTIF(F$7:F2609,F2609)=1,1,0))</f>
        <v/>
      </c>
      <c r="P2609" s="39">
        <f>IF(A2609&amp;B2609&amp;C2609="","",IF(AND(O2609=1,N(G2609)&gt;0),IF(INDEX(pl_ativa,MAX(1,N(G2609)))="Sim",1,0),0))</f>
        <v/>
      </c>
      <c r="Q2609" s="39">
        <f>IF(F2609="","",COUNTIFS(ex_chave_oc,F2609,ex_cancelada,"&lt;&gt;Sim"))</f>
        <v/>
      </c>
      <c r="R2609" s="51">
        <f>IF(P2609="","",IF(AND(P2609=1,N(Q2609)&gt;0),1,0))</f>
        <v/>
      </c>
      <c r="S2609" s="30">
        <f>IF(P2609="","",IF(F2609="","ERRO: data prevista ausente ou inválida",IF(O2609=0,"Duplicada: contada uma vez",IF(N(G2609)=0,"ERRO: tarefa fora do Plano Mestre",IF(P2609=0,"Tarefa retirada do plano: não conta","OK")))))</f>
        <v/>
      </c>
    </row>
    <row r="2610">
      <c r="A2610" s="29" t="n"/>
      <c r="B2610" s="25" t="n"/>
      <c r="C2610" s="49" t="n"/>
      <c r="D2610" s="29" t="n"/>
      <c r="E2610" s="23">
        <f>IF(OR(A2610="",B2610=""),"",A2610&amp;"|"&amp;B2610)</f>
        <v/>
      </c>
      <c r="F2610" s="30">
        <f>IF(OR(E2610="",NOT(ISNUMBER(C2610))),"",E2610&amp;"|"&amp;YEAR(C2610)&amp;"-"&amp;RIGHT("0"&amp;MONTH(C2610),2)&amp;"-"&amp;RIGHT("0"&amp;DAY(C2610),2))</f>
        <v/>
      </c>
      <c r="G2610" s="26">
        <f>IF(E2610="","",IFERROR(MATCH(E2610,pl_chave,0),0))</f>
        <v/>
      </c>
      <c r="H2610" s="23">
        <f>IF(G2610="","",IF(G2610=0,"Tarefa fora do plano",INDEX(pl_tag,G2610)))</f>
        <v/>
      </c>
      <c r="I2610" s="30">
        <f>IF(N(G2610)=0,"",INDEX(pl_atividade,G2610))</f>
        <v/>
      </c>
      <c r="J2610" s="50">
        <f>IF(N(G2610)=0,"",INDEX(pl_especialidade,G2610))</f>
        <v/>
      </c>
      <c r="K2610" s="28">
        <f>IF(N(G2610)=0,"",INDEX(pl_duracao,G2610))</f>
        <v/>
      </c>
      <c r="L2610" s="39">
        <f>IF(ISNUMBER(C2610),YEAR(C2610),"")</f>
        <v/>
      </c>
      <c r="M2610" s="39">
        <f>IF(ISNUMBER(C2610),MONTH(C2610),"")</f>
        <v/>
      </c>
      <c r="N2610" s="23">
        <f>IF(L2610="","",IF(NOT(ISNUMBER(crono_ano)),"Informe o ano",IF(L2610&lt;crono_ano,"Antes do ano",IF(L2610&gt;crono_ano,"Depois do ano","No ano"))))</f>
        <v/>
      </c>
      <c r="O2610" s="39">
        <f>IF(F2610="","",IF(COUNTIF(F$7:F2610,F2610)=1,1,0))</f>
        <v/>
      </c>
      <c r="P2610" s="39">
        <f>IF(A2610&amp;B2610&amp;C2610="","",IF(AND(O2610=1,N(G2610)&gt;0),IF(INDEX(pl_ativa,MAX(1,N(G2610)))="Sim",1,0),0))</f>
        <v/>
      </c>
      <c r="Q2610" s="39">
        <f>IF(F2610="","",COUNTIFS(ex_chave_oc,F2610,ex_cancelada,"&lt;&gt;Sim"))</f>
        <v/>
      </c>
      <c r="R2610" s="51">
        <f>IF(P2610="","",IF(AND(P2610=1,N(Q2610)&gt;0),1,0))</f>
        <v/>
      </c>
      <c r="S2610" s="30">
        <f>IF(P2610="","",IF(F2610="","ERRO: data prevista ausente ou inválida",IF(O2610=0,"Duplicada: contada uma vez",IF(N(G2610)=0,"ERRO: tarefa fora do Plano Mestre",IF(P2610=0,"Tarefa retirada do plano: não conta","OK")))))</f>
        <v/>
      </c>
    </row>
    <row r="2611">
      <c r="A2611" s="29" t="n"/>
      <c r="B2611" s="25" t="n"/>
      <c r="C2611" s="49" t="n"/>
      <c r="D2611" s="29" t="n"/>
      <c r="E2611" s="23">
        <f>IF(OR(A2611="",B2611=""),"",A2611&amp;"|"&amp;B2611)</f>
        <v/>
      </c>
      <c r="F2611" s="30">
        <f>IF(OR(E2611="",NOT(ISNUMBER(C2611))),"",E2611&amp;"|"&amp;YEAR(C2611)&amp;"-"&amp;RIGHT("0"&amp;MONTH(C2611),2)&amp;"-"&amp;RIGHT("0"&amp;DAY(C2611),2))</f>
        <v/>
      </c>
      <c r="G2611" s="26">
        <f>IF(E2611="","",IFERROR(MATCH(E2611,pl_chave,0),0))</f>
        <v/>
      </c>
      <c r="H2611" s="23">
        <f>IF(G2611="","",IF(G2611=0,"Tarefa fora do plano",INDEX(pl_tag,G2611)))</f>
        <v/>
      </c>
      <c r="I2611" s="30">
        <f>IF(N(G2611)=0,"",INDEX(pl_atividade,G2611))</f>
        <v/>
      </c>
      <c r="J2611" s="50">
        <f>IF(N(G2611)=0,"",INDEX(pl_especialidade,G2611))</f>
        <v/>
      </c>
      <c r="K2611" s="28">
        <f>IF(N(G2611)=0,"",INDEX(pl_duracao,G2611))</f>
        <v/>
      </c>
      <c r="L2611" s="39">
        <f>IF(ISNUMBER(C2611),YEAR(C2611),"")</f>
        <v/>
      </c>
      <c r="M2611" s="39">
        <f>IF(ISNUMBER(C2611),MONTH(C2611),"")</f>
        <v/>
      </c>
      <c r="N2611" s="23">
        <f>IF(L2611="","",IF(NOT(ISNUMBER(crono_ano)),"Informe o ano",IF(L2611&lt;crono_ano,"Antes do ano",IF(L2611&gt;crono_ano,"Depois do ano","No ano"))))</f>
        <v/>
      </c>
      <c r="O2611" s="39">
        <f>IF(F2611="","",IF(COUNTIF(F$7:F2611,F2611)=1,1,0))</f>
        <v/>
      </c>
      <c r="P2611" s="39">
        <f>IF(A2611&amp;B2611&amp;C2611="","",IF(AND(O2611=1,N(G2611)&gt;0),IF(INDEX(pl_ativa,MAX(1,N(G2611)))="Sim",1,0),0))</f>
        <v/>
      </c>
      <c r="Q2611" s="39">
        <f>IF(F2611="","",COUNTIFS(ex_chave_oc,F2611,ex_cancelada,"&lt;&gt;Sim"))</f>
        <v/>
      </c>
      <c r="R2611" s="51">
        <f>IF(P2611="","",IF(AND(P2611=1,N(Q2611)&gt;0),1,0))</f>
        <v/>
      </c>
      <c r="S2611" s="30">
        <f>IF(P2611="","",IF(F2611="","ERRO: data prevista ausente ou inválida",IF(O2611=0,"Duplicada: contada uma vez",IF(N(G2611)=0,"ERRO: tarefa fora do Plano Mestre",IF(P2611=0,"Tarefa retirada do plano: não conta","OK")))))</f>
        <v/>
      </c>
    </row>
    <row r="2612">
      <c r="A2612" s="29" t="n"/>
      <c r="B2612" s="25" t="n"/>
      <c r="C2612" s="49" t="n"/>
      <c r="D2612" s="29" t="n"/>
      <c r="E2612" s="23">
        <f>IF(OR(A2612="",B2612=""),"",A2612&amp;"|"&amp;B2612)</f>
        <v/>
      </c>
      <c r="F2612" s="30">
        <f>IF(OR(E2612="",NOT(ISNUMBER(C2612))),"",E2612&amp;"|"&amp;YEAR(C2612)&amp;"-"&amp;RIGHT("0"&amp;MONTH(C2612),2)&amp;"-"&amp;RIGHT("0"&amp;DAY(C2612),2))</f>
        <v/>
      </c>
      <c r="G2612" s="26">
        <f>IF(E2612="","",IFERROR(MATCH(E2612,pl_chave,0),0))</f>
        <v/>
      </c>
      <c r="H2612" s="23">
        <f>IF(G2612="","",IF(G2612=0,"Tarefa fora do plano",INDEX(pl_tag,G2612)))</f>
        <v/>
      </c>
      <c r="I2612" s="30">
        <f>IF(N(G2612)=0,"",INDEX(pl_atividade,G2612))</f>
        <v/>
      </c>
      <c r="J2612" s="50">
        <f>IF(N(G2612)=0,"",INDEX(pl_especialidade,G2612))</f>
        <v/>
      </c>
      <c r="K2612" s="28">
        <f>IF(N(G2612)=0,"",INDEX(pl_duracao,G2612))</f>
        <v/>
      </c>
      <c r="L2612" s="39">
        <f>IF(ISNUMBER(C2612),YEAR(C2612),"")</f>
        <v/>
      </c>
      <c r="M2612" s="39">
        <f>IF(ISNUMBER(C2612),MONTH(C2612),"")</f>
        <v/>
      </c>
      <c r="N2612" s="23">
        <f>IF(L2612="","",IF(NOT(ISNUMBER(crono_ano)),"Informe o ano",IF(L2612&lt;crono_ano,"Antes do ano",IF(L2612&gt;crono_ano,"Depois do ano","No ano"))))</f>
        <v/>
      </c>
      <c r="O2612" s="39">
        <f>IF(F2612="","",IF(COUNTIF(F$7:F2612,F2612)=1,1,0))</f>
        <v/>
      </c>
      <c r="P2612" s="39">
        <f>IF(A2612&amp;B2612&amp;C2612="","",IF(AND(O2612=1,N(G2612)&gt;0),IF(INDEX(pl_ativa,MAX(1,N(G2612)))="Sim",1,0),0))</f>
        <v/>
      </c>
      <c r="Q2612" s="39">
        <f>IF(F2612="","",COUNTIFS(ex_chave_oc,F2612,ex_cancelada,"&lt;&gt;Sim"))</f>
        <v/>
      </c>
      <c r="R2612" s="51">
        <f>IF(P2612="","",IF(AND(P2612=1,N(Q2612)&gt;0),1,0))</f>
        <v/>
      </c>
      <c r="S2612" s="30">
        <f>IF(P2612="","",IF(F2612="","ERRO: data prevista ausente ou inválida",IF(O2612=0,"Duplicada: contada uma vez",IF(N(G2612)=0,"ERRO: tarefa fora do Plano Mestre",IF(P2612=0,"Tarefa retirada do plano: não conta","OK")))))</f>
        <v/>
      </c>
    </row>
    <row r="2613">
      <c r="A2613" s="29" t="n"/>
      <c r="B2613" s="25" t="n"/>
      <c r="C2613" s="49" t="n"/>
      <c r="D2613" s="29" t="n"/>
      <c r="E2613" s="23">
        <f>IF(OR(A2613="",B2613=""),"",A2613&amp;"|"&amp;B2613)</f>
        <v/>
      </c>
      <c r="F2613" s="30">
        <f>IF(OR(E2613="",NOT(ISNUMBER(C2613))),"",E2613&amp;"|"&amp;YEAR(C2613)&amp;"-"&amp;RIGHT("0"&amp;MONTH(C2613),2)&amp;"-"&amp;RIGHT("0"&amp;DAY(C2613),2))</f>
        <v/>
      </c>
      <c r="G2613" s="26">
        <f>IF(E2613="","",IFERROR(MATCH(E2613,pl_chave,0),0))</f>
        <v/>
      </c>
      <c r="H2613" s="23">
        <f>IF(G2613="","",IF(G2613=0,"Tarefa fora do plano",INDEX(pl_tag,G2613)))</f>
        <v/>
      </c>
      <c r="I2613" s="30">
        <f>IF(N(G2613)=0,"",INDEX(pl_atividade,G2613))</f>
        <v/>
      </c>
      <c r="J2613" s="50">
        <f>IF(N(G2613)=0,"",INDEX(pl_especialidade,G2613))</f>
        <v/>
      </c>
      <c r="K2613" s="28">
        <f>IF(N(G2613)=0,"",INDEX(pl_duracao,G2613))</f>
        <v/>
      </c>
      <c r="L2613" s="39">
        <f>IF(ISNUMBER(C2613),YEAR(C2613),"")</f>
        <v/>
      </c>
      <c r="M2613" s="39">
        <f>IF(ISNUMBER(C2613),MONTH(C2613),"")</f>
        <v/>
      </c>
      <c r="N2613" s="23">
        <f>IF(L2613="","",IF(NOT(ISNUMBER(crono_ano)),"Informe o ano",IF(L2613&lt;crono_ano,"Antes do ano",IF(L2613&gt;crono_ano,"Depois do ano","No ano"))))</f>
        <v/>
      </c>
      <c r="O2613" s="39">
        <f>IF(F2613="","",IF(COUNTIF(F$7:F2613,F2613)=1,1,0))</f>
        <v/>
      </c>
      <c r="P2613" s="39">
        <f>IF(A2613&amp;B2613&amp;C2613="","",IF(AND(O2613=1,N(G2613)&gt;0),IF(INDEX(pl_ativa,MAX(1,N(G2613)))="Sim",1,0),0))</f>
        <v/>
      </c>
      <c r="Q2613" s="39">
        <f>IF(F2613="","",COUNTIFS(ex_chave_oc,F2613,ex_cancelada,"&lt;&gt;Sim"))</f>
        <v/>
      </c>
      <c r="R2613" s="51">
        <f>IF(P2613="","",IF(AND(P2613=1,N(Q2613)&gt;0),1,0))</f>
        <v/>
      </c>
      <c r="S2613" s="30">
        <f>IF(P2613="","",IF(F2613="","ERRO: data prevista ausente ou inválida",IF(O2613=0,"Duplicada: contada uma vez",IF(N(G2613)=0,"ERRO: tarefa fora do Plano Mestre",IF(P2613=0,"Tarefa retirada do plano: não conta","OK")))))</f>
        <v/>
      </c>
    </row>
    <row r="2614">
      <c r="A2614" s="29" t="n"/>
      <c r="B2614" s="25" t="n"/>
      <c r="C2614" s="49" t="n"/>
      <c r="D2614" s="29" t="n"/>
      <c r="E2614" s="23">
        <f>IF(OR(A2614="",B2614=""),"",A2614&amp;"|"&amp;B2614)</f>
        <v/>
      </c>
      <c r="F2614" s="30">
        <f>IF(OR(E2614="",NOT(ISNUMBER(C2614))),"",E2614&amp;"|"&amp;YEAR(C2614)&amp;"-"&amp;RIGHT("0"&amp;MONTH(C2614),2)&amp;"-"&amp;RIGHT("0"&amp;DAY(C2614),2))</f>
        <v/>
      </c>
      <c r="G2614" s="26">
        <f>IF(E2614="","",IFERROR(MATCH(E2614,pl_chave,0),0))</f>
        <v/>
      </c>
      <c r="H2614" s="23">
        <f>IF(G2614="","",IF(G2614=0,"Tarefa fora do plano",INDEX(pl_tag,G2614)))</f>
        <v/>
      </c>
      <c r="I2614" s="30">
        <f>IF(N(G2614)=0,"",INDEX(pl_atividade,G2614))</f>
        <v/>
      </c>
      <c r="J2614" s="50">
        <f>IF(N(G2614)=0,"",INDEX(pl_especialidade,G2614))</f>
        <v/>
      </c>
      <c r="K2614" s="28">
        <f>IF(N(G2614)=0,"",INDEX(pl_duracao,G2614))</f>
        <v/>
      </c>
      <c r="L2614" s="39">
        <f>IF(ISNUMBER(C2614),YEAR(C2614),"")</f>
        <v/>
      </c>
      <c r="M2614" s="39">
        <f>IF(ISNUMBER(C2614),MONTH(C2614),"")</f>
        <v/>
      </c>
      <c r="N2614" s="23">
        <f>IF(L2614="","",IF(NOT(ISNUMBER(crono_ano)),"Informe o ano",IF(L2614&lt;crono_ano,"Antes do ano",IF(L2614&gt;crono_ano,"Depois do ano","No ano"))))</f>
        <v/>
      </c>
      <c r="O2614" s="39">
        <f>IF(F2614="","",IF(COUNTIF(F$7:F2614,F2614)=1,1,0))</f>
        <v/>
      </c>
      <c r="P2614" s="39">
        <f>IF(A2614&amp;B2614&amp;C2614="","",IF(AND(O2614=1,N(G2614)&gt;0),IF(INDEX(pl_ativa,MAX(1,N(G2614)))="Sim",1,0),0))</f>
        <v/>
      </c>
      <c r="Q2614" s="39">
        <f>IF(F2614="","",COUNTIFS(ex_chave_oc,F2614,ex_cancelada,"&lt;&gt;Sim"))</f>
        <v/>
      </c>
      <c r="R2614" s="51">
        <f>IF(P2614="","",IF(AND(P2614=1,N(Q2614)&gt;0),1,0))</f>
        <v/>
      </c>
      <c r="S2614" s="30">
        <f>IF(P2614="","",IF(F2614="","ERRO: data prevista ausente ou inválida",IF(O2614=0,"Duplicada: contada uma vez",IF(N(G2614)=0,"ERRO: tarefa fora do Plano Mestre",IF(P2614=0,"Tarefa retirada do plano: não conta","OK")))))</f>
        <v/>
      </c>
    </row>
    <row r="2615">
      <c r="A2615" s="29" t="n"/>
      <c r="B2615" s="25" t="n"/>
      <c r="C2615" s="49" t="n"/>
      <c r="D2615" s="29" t="n"/>
      <c r="E2615" s="23">
        <f>IF(OR(A2615="",B2615=""),"",A2615&amp;"|"&amp;B2615)</f>
        <v/>
      </c>
      <c r="F2615" s="30">
        <f>IF(OR(E2615="",NOT(ISNUMBER(C2615))),"",E2615&amp;"|"&amp;YEAR(C2615)&amp;"-"&amp;RIGHT("0"&amp;MONTH(C2615),2)&amp;"-"&amp;RIGHT("0"&amp;DAY(C2615),2))</f>
        <v/>
      </c>
      <c r="G2615" s="26">
        <f>IF(E2615="","",IFERROR(MATCH(E2615,pl_chave,0),0))</f>
        <v/>
      </c>
      <c r="H2615" s="23">
        <f>IF(G2615="","",IF(G2615=0,"Tarefa fora do plano",INDEX(pl_tag,G2615)))</f>
        <v/>
      </c>
      <c r="I2615" s="30">
        <f>IF(N(G2615)=0,"",INDEX(pl_atividade,G2615))</f>
        <v/>
      </c>
      <c r="J2615" s="50">
        <f>IF(N(G2615)=0,"",INDEX(pl_especialidade,G2615))</f>
        <v/>
      </c>
      <c r="K2615" s="28">
        <f>IF(N(G2615)=0,"",INDEX(pl_duracao,G2615))</f>
        <v/>
      </c>
      <c r="L2615" s="39">
        <f>IF(ISNUMBER(C2615),YEAR(C2615),"")</f>
        <v/>
      </c>
      <c r="M2615" s="39">
        <f>IF(ISNUMBER(C2615),MONTH(C2615),"")</f>
        <v/>
      </c>
      <c r="N2615" s="23">
        <f>IF(L2615="","",IF(NOT(ISNUMBER(crono_ano)),"Informe o ano",IF(L2615&lt;crono_ano,"Antes do ano",IF(L2615&gt;crono_ano,"Depois do ano","No ano"))))</f>
        <v/>
      </c>
      <c r="O2615" s="39">
        <f>IF(F2615="","",IF(COUNTIF(F$7:F2615,F2615)=1,1,0))</f>
        <v/>
      </c>
      <c r="P2615" s="39">
        <f>IF(A2615&amp;B2615&amp;C2615="","",IF(AND(O2615=1,N(G2615)&gt;0),IF(INDEX(pl_ativa,MAX(1,N(G2615)))="Sim",1,0),0))</f>
        <v/>
      </c>
      <c r="Q2615" s="39">
        <f>IF(F2615="","",COUNTIFS(ex_chave_oc,F2615,ex_cancelada,"&lt;&gt;Sim"))</f>
        <v/>
      </c>
      <c r="R2615" s="51">
        <f>IF(P2615="","",IF(AND(P2615=1,N(Q2615)&gt;0),1,0))</f>
        <v/>
      </c>
      <c r="S2615" s="30">
        <f>IF(P2615="","",IF(F2615="","ERRO: data prevista ausente ou inválida",IF(O2615=0,"Duplicada: contada uma vez",IF(N(G2615)=0,"ERRO: tarefa fora do Plano Mestre",IF(P2615=0,"Tarefa retirada do plano: não conta","OK")))))</f>
        <v/>
      </c>
    </row>
    <row r="2616">
      <c r="A2616" s="29" t="n"/>
      <c r="B2616" s="25" t="n"/>
      <c r="C2616" s="49" t="n"/>
      <c r="D2616" s="29" t="n"/>
      <c r="E2616" s="23">
        <f>IF(OR(A2616="",B2616=""),"",A2616&amp;"|"&amp;B2616)</f>
        <v/>
      </c>
      <c r="F2616" s="30">
        <f>IF(OR(E2616="",NOT(ISNUMBER(C2616))),"",E2616&amp;"|"&amp;YEAR(C2616)&amp;"-"&amp;RIGHT("0"&amp;MONTH(C2616),2)&amp;"-"&amp;RIGHT("0"&amp;DAY(C2616),2))</f>
        <v/>
      </c>
      <c r="G2616" s="26">
        <f>IF(E2616="","",IFERROR(MATCH(E2616,pl_chave,0),0))</f>
        <v/>
      </c>
      <c r="H2616" s="23">
        <f>IF(G2616="","",IF(G2616=0,"Tarefa fora do plano",INDEX(pl_tag,G2616)))</f>
        <v/>
      </c>
      <c r="I2616" s="30">
        <f>IF(N(G2616)=0,"",INDEX(pl_atividade,G2616))</f>
        <v/>
      </c>
      <c r="J2616" s="50">
        <f>IF(N(G2616)=0,"",INDEX(pl_especialidade,G2616))</f>
        <v/>
      </c>
      <c r="K2616" s="28">
        <f>IF(N(G2616)=0,"",INDEX(pl_duracao,G2616))</f>
        <v/>
      </c>
      <c r="L2616" s="39">
        <f>IF(ISNUMBER(C2616),YEAR(C2616),"")</f>
        <v/>
      </c>
      <c r="M2616" s="39">
        <f>IF(ISNUMBER(C2616),MONTH(C2616),"")</f>
        <v/>
      </c>
      <c r="N2616" s="23">
        <f>IF(L2616="","",IF(NOT(ISNUMBER(crono_ano)),"Informe o ano",IF(L2616&lt;crono_ano,"Antes do ano",IF(L2616&gt;crono_ano,"Depois do ano","No ano"))))</f>
        <v/>
      </c>
      <c r="O2616" s="39">
        <f>IF(F2616="","",IF(COUNTIF(F$7:F2616,F2616)=1,1,0))</f>
        <v/>
      </c>
      <c r="P2616" s="39">
        <f>IF(A2616&amp;B2616&amp;C2616="","",IF(AND(O2616=1,N(G2616)&gt;0),IF(INDEX(pl_ativa,MAX(1,N(G2616)))="Sim",1,0),0))</f>
        <v/>
      </c>
      <c r="Q2616" s="39">
        <f>IF(F2616="","",COUNTIFS(ex_chave_oc,F2616,ex_cancelada,"&lt;&gt;Sim"))</f>
        <v/>
      </c>
      <c r="R2616" s="51">
        <f>IF(P2616="","",IF(AND(P2616=1,N(Q2616)&gt;0),1,0))</f>
        <v/>
      </c>
      <c r="S2616" s="30">
        <f>IF(P2616="","",IF(F2616="","ERRO: data prevista ausente ou inválida",IF(O2616=0,"Duplicada: contada uma vez",IF(N(G2616)=0,"ERRO: tarefa fora do Plano Mestre",IF(P2616=0,"Tarefa retirada do plano: não conta","OK")))))</f>
        <v/>
      </c>
    </row>
    <row r="2617">
      <c r="A2617" s="29" t="n"/>
      <c r="B2617" s="25" t="n"/>
      <c r="C2617" s="49" t="n"/>
      <c r="D2617" s="29" t="n"/>
      <c r="E2617" s="23">
        <f>IF(OR(A2617="",B2617=""),"",A2617&amp;"|"&amp;B2617)</f>
        <v/>
      </c>
      <c r="F2617" s="30">
        <f>IF(OR(E2617="",NOT(ISNUMBER(C2617))),"",E2617&amp;"|"&amp;YEAR(C2617)&amp;"-"&amp;RIGHT("0"&amp;MONTH(C2617),2)&amp;"-"&amp;RIGHT("0"&amp;DAY(C2617),2))</f>
        <v/>
      </c>
      <c r="G2617" s="26">
        <f>IF(E2617="","",IFERROR(MATCH(E2617,pl_chave,0),0))</f>
        <v/>
      </c>
      <c r="H2617" s="23">
        <f>IF(G2617="","",IF(G2617=0,"Tarefa fora do plano",INDEX(pl_tag,G2617)))</f>
        <v/>
      </c>
      <c r="I2617" s="30">
        <f>IF(N(G2617)=0,"",INDEX(pl_atividade,G2617))</f>
        <v/>
      </c>
      <c r="J2617" s="50">
        <f>IF(N(G2617)=0,"",INDEX(pl_especialidade,G2617))</f>
        <v/>
      </c>
      <c r="K2617" s="28">
        <f>IF(N(G2617)=0,"",INDEX(pl_duracao,G2617))</f>
        <v/>
      </c>
      <c r="L2617" s="39">
        <f>IF(ISNUMBER(C2617),YEAR(C2617),"")</f>
        <v/>
      </c>
      <c r="M2617" s="39">
        <f>IF(ISNUMBER(C2617),MONTH(C2617),"")</f>
        <v/>
      </c>
      <c r="N2617" s="23">
        <f>IF(L2617="","",IF(NOT(ISNUMBER(crono_ano)),"Informe o ano",IF(L2617&lt;crono_ano,"Antes do ano",IF(L2617&gt;crono_ano,"Depois do ano","No ano"))))</f>
        <v/>
      </c>
      <c r="O2617" s="39">
        <f>IF(F2617="","",IF(COUNTIF(F$7:F2617,F2617)=1,1,0))</f>
        <v/>
      </c>
      <c r="P2617" s="39">
        <f>IF(A2617&amp;B2617&amp;C2617="","",IF(AND(O2617=1,N(G2617)&gt;0),IF(INDEX(pl_ativa,MAX(1,N(G2617)))="Sim",1,0),0))</f>
        <v/>
      </c>
      <c r="Q2617" s="39">
        <f>IF(F2617="","",COUNTIFS(ex_chave_oc,F2617,ex_cancelada,"&lt;&gt;Sim"))</f>
        <v/>
      </c>
      <c r="R2617" s="51">
        <f>IF(P2617="","",IF(AND(P2617=1,N(Q2617)&gt;0),1,0))</f>
        <v/>
      </c>
      <c r="S2617" s="30">
        <f>IF(P2617="","",IF(F2617="","ERRO: data prevista ausente ou inválida",IF(O2617=0,"Duplicada: contada uma vez",IF(N(G2617)=0,"ERRO: tarefa fora do Plano Mestre",IF(P2617=0,"Tarefa retirada do plano: não conta","OK")))))</f>
        <v/>
      </c>
    </row>
    <row r="2618">
      <c r="A2618" s="29" t="n"/>
      <c r="B2618" s="25" t="n"/>
      <c r="C2618" s="49" t="n"/>
      <c r="D2618" s="29" t="n"/>
      <c r="E2618" s="23">
        <f>IF(OR(A2618="",B2618=""),"",A2618&amp;"|"&amp;B2618)</f>
        <v/>
      </c>
      <c r="F2618" s="30">
        <f>IF(OR(E2618="",NOT(ISNUMBER(C2618))),"",E2618&amp;"|"&amp;YEAR(C2618)&amp;"-"&amp;RIGHT("0"&amp;MONTH(C2618),2)&amp;"-"&amp;RIGHT("0"&amp;DAY(C2618),2))</f>
        <v/>
      </c>
      <c r="G2618" s="26">
        <f>IF(E2618="","",IFERROR(MATCH(E2618,pl_chave,0),0))</f>
        <v/>
      </c>
      <c r="H2618" s="23">
        <f>IF(G2618="","",IF(G2618=0,"Tarefa fora do plano",INDEX(pl_tag,G2618)))</f>
        <v/>
      </c>
      <c r="I2618" s="30">
        <f>IF(N(G2618)=0,"",INDEX(pl_atividade,G2618))</f>
        <v/>
      </c>
      <c r="J2618" s="50">
        <f>IF(N(G2618)=0,"",INDEX(pl_especialidade,G2618))</f>
        <v/>
      </c>
      <c r="K2618" s="28">
        <f>IF(N(G2618)=0,"",INDEX(pl_duracao,G2618))</f>
        <v/>
      </c>
      <c r="L2618" s="39">
        <f>IF(ISNUMBER(C2618),YEAR(C2618),"")</f>
        <v/>
      </c>
      <c r="M2618" s="39">
        <f>IF(ISNUMBER(C2618),MONTH(C2618),"")</f>
        <v/>
      </c>
      <c r="N2618" s="23">
        <f>IF(L2618="","",IF(NOT(ISNUMBER(crono_ano)),"Informe o ano",IF(L2618&lt;crono_ano,"Antes do ano",IF(L2618&gt;crono_ano,"Depois do ano","No ano"))))</f>
        <v/>
      </c>
      <c r="O2618" s="39">
        <f>IF(F2618="","",IF(COUNTIF(F$7:F2618,F2618)=1,1,0))</f>
        <v/>
      </c>
      <c r="P2618" s="39">
        <f>IF(A2618&amp;B2618&amp;C2618="","",IF(AND(O2618=1,N(G2618)&gt;0),IF(INDEX(pl_ativa,MAX(1,N(G2618)))="Sim",1,0),0))</f>
        <v/>
      </c>
      <c r="Q2618" s="39">
        <f>IF(F2618="","",COUNTIFS(ex_chave_oc,F2618,ex_cancelada,"&lt;&gt;Sim"))</f>
        <v/>
      </c>
      <c r="R2618" s="51">
        <f>IF(P2618="","",IF(AND(P2618=1,N(Q2618)&gt;0),1,0))</f>
        <v/>
      </c>
      <c r="S2618" s="30">
        <f>IF(P2618="","",IF(F2618="","ERRO: data prevista ausente ou inválida",IF(O2618=0,"Duplicada: contada uma vez",IF(N(G2618)=0,"ERRO: tarefa fora do Plano Mestre",IF(P2618=0,"Tarefa retirada do plano: não conta","OK")))))</f>
        <v/>
      </c>
    </row>
    <row r="2619">
      <c r="A2619" s="29" t="n"/>
      <c r="B2619" s="25" t="n"/>
      <c r="C2619" s="49" t="n"/>
      <c r="D2619" s="29" t="n"/>
      <c r="E2619" s="23">
        <f>IF(OR(A2619="",B2619=""),"",A2619&amp;"|"&amp;B2619)</f>
        <v/>
      </c>
      <c r="F2619" s="30">
        <f>IF(OR(E2619="",NOT(ISNUMBER(C2619))),"",E2619&amp;"|"&amp;YEAR(C2619)&amp;"-"&amp;RIGHT("0"&amp;MONTH(C2619),2)&amp;"-"&amp;RIGHT("0"&amp;DAY(C2619),2))</f>
        <v/>
      </c>
      <c r="G2619" s="26">
        <f>IF(E2619="","",IFERROR(MATCH(E2619,pl_chave,0),0))</f>
        <v/>
      </c>
      <c r="H2619" s="23">
        <f>IF(G2619="","",IF(G2619=0,"Tarefa fora do plano",INDEX(pl_tag,G2619)))</f>
        <v/>
      </c>
      <c r="I2619" s="30">
        <f>IF(N(G2619)=0,"",INDEX(pl_atividade,G2619))</f>
        <v/>
      </c>
      <c r="J2619" s="50">
        <f>IF(N(G2619)=0,"",INDEX(pl_especialidade,G2619))</f>
        <v/>
      </c>
      <c r="K2619" s="28">
        <f>IF(N(G2619)=0,"",INDEX(pl_duracao,G2619))</f>
        <v/>
      </c>
      <c r="L2619" s="39">
        <f>IF(ISNUMBER(C2619),YEAR(C2619),"")</f>
        <v/>
      </c>
      <c r="M2619" s="39">
        <f>IF(ISNUMBER(C2619),MONTH(C2619),"")</f>
        <v/>
      </c>
      <c r="N2619" s="23">
        <f>IF(L2619="","",IF(NOT(ISNUMBER(crono_ano)),"Informe o ano",IF(L2619&lt;crono_ano,"Antes do ano",IF(L2619&gt;crono_ano,"Depois do ano","No ano"))))</f>
        <v/>
      </c>
      <c r="O2619" s="39">
        <f>IF(F2619="","",IF(COUNTIF(F$7:F2619,F2619)=1,1,0))</f>
        <v/>
      </c>
      <c r="P2619" s="39">
        <f>IF(A2619&amp;B2619&amp;C2619="","",IF(AND(O2619=1,N(G2619)&gt;0),IF(INDEX(pl_ativa,MAX(1,N(G2619)))="Sim",1,0),0))</f>
        <v/>
      </c>
      <c r="Q2619" s="39">
        <f>IF(F2619="","",COUNTIFS(ex_chave_oc,F2619,ex_cancelada,"&lt;&gt;Sim"))</f>
        <v/>
      </c>
      <c r="R2619" s="51">
        <f>IF(P2619="","",IF(AND(P2619=1,N(Q2619)&gt;0),1,0))</f>
        <v/>
      </c>
      <c r="S2619" s="30">
        <f>IF(P2619="","",IF(F2619="","ERRO: data prevista ausente ou inválida",IF(O2619=0,"Duplicada: contada uma vez",IF(N(G2619)=0,"ERRO: tarefa fora do Plano Mestre",IF(P2619=0,"Tarefa retirada do plano: não conta","OK")))))</f>
        <v/>
      </c>
    </row>
    <row r="2620">
      <c r="A2620" s="29" t="n"/>
      <c r="B2620" s="25" t="n"/>
      <c r="C2620" s="49" t="n"/>
      <c r="D2620" s="29" t="n"/>
      <c r="E2620" s="23">
        <f>IF(OR(A2620="",B2620=""),"",A2620&amp;"|"&amp;B2620)</f>
        <v/>
      </c>
      <c r="F2620" s="30">
        <f>IF(OR(E2620="",NOT(ISNUMBER(C2620))),"",E2620&amp;"|"&amp;YEAR(C2620)&amp;"-"&amp;RIGHT("0"&amp;MONTH(C2620),2)&amp;"-"&amp;RIGHT("0"&amp;DAY(C2620),2))</f>
        <v/>
      </c>
      <c r="G2620" s="26">
        <f>IF(E2620="","",IFERROR(MATCH(E2620,pl_chave,0),0))</f>
        <v/>
      </c>
      <c r="H2620" s="23">
        <f>IF(G2620="","",IF(G2620=0,"Tarefa fora do plano",INDEX(pl_tag,G2620)))</f>
        <v/>
      </c>
      <c r="I2620" s="30">
        <f>IF(N(G2620)=0,"",INDEX(pl_atividade,G2620))</f>
        <v/>
      </c>
      <c r="J2620" s="50">
        <f>IF(N(G2620)=0,"",INDEX(pl_especialidade,G2620))</f>
        <v/>
      </c>
      <c r="K2620" s="28">
        <f>IF(N(G2620)=0,"",INDEX(pl_duracao,G2620))</f>
        <v/>
      </c>
      <c r="L2620" s="39">
        <f>IF(ISNUMBER(C2620),YEAR(C2620),"")</f>
        <v/>
      </c>
      <c r="M2620" s="39">
        <f>IF(ISNUMBER(C2620),MONTH(C2620),"")</f>
        <v/>
      </c>
      <c r="N2620" s="23">
        <f>IF(L2620="","",IF(NOT(ISNUMBER(crono_ano)),"Informe o ano",IF(L2620&lt;crono_ano,"Antes do ano",IF(L2620&gt;crono_ano,"Depois do ano","No ano"))))</f>
        <v/>
      </c>
      <c r="O2620" s="39">
        <f>IF(F2620="","",IF(COUNTIF(F$7:F2620,F2620)=1,1,0))</f>
        <v/>
      </c>
      <c r="P2620" s="39">
        <f>IF(A2620&amp;B2620&amp;C2620="","",IF(AND(O2620=1,N(G2620)&gt;0),IF(INDEX(pl_ativa,MAX(1,N(G2620)))="Sim",1,0),0))</f>
        <v/>
      </c>
      <c r="Q2620" s="39">
        <f>IF(F2620="","",COUNTIFS(ex_chave_oc,F2620,ex_cancelada,"&lt;&gt;Sim"))</f>
        <v/>
      </c>
      <c r="R2620" s="51">
        <f>IF(P2620="","",IF(AND(P2620=1,N(Q2620)&gt;0),1,0))</f>
        <v/>
      </c>
      <c r="S2620" s="30">
        <f>IF(P2620="","",IF(F2620="","ERRO: data prevista ausente ou inválida",IF(O2620=0,"Duplicada: contada uma vez",IF(N(G2620)=0,"ERRO: tarefa fora do Plano Mestre",IF(P2620=0,"Tarefa retirada do plano: não conta","OK")))))</f>
        <v/>
      </c>
    </row>
    <row r="2621">
      <c r="A2621" s="29" t="n"/>
      <c r="B2621" s="25" t="n"/>
      <c r="C2621" s="49" t="n"/>
      <c r="D2621" s="29" t="n"/>
      <c r="E2621" s="23">
        <f>IF(OR(A2621="",B2621=""),"",A2621&amp;"|"&amp;B2621)</f>
        <v/>
      </c>
      <c r="F2621" s="30">
        <f>IF(OR(E2621="",NOT(ISNUMBER(C2621))),"",E2621&amp;"|"&amp;YEAR(C2621)&amp;"-"&amp;RIGHT("0"&amp;MONTH(C2621),2)&amp;"-"&amp;RIGHT("0"&amp;DAY(C2621),2))</f>
        <v/>
      </c>
      <c r="G2621" s="26">
        <f>IF(E2621="","",IFERROR(MATCH(E2621,pl_chave,0),0))</f>
        <v/>
      </c>
      <c r="H2621" s="23">
        <f>IF(G2621="","",IF(G2621=0,"Tarefa fora do plano",INDEX(pl_tag,G2621)))</f>
        <v/>
      </c>
      <c r="I2621" s="30">
        <f>IF(N(G2621)=0,"",INDEX(pl_atividade,G2621))</f>
        <v/>
      </c>
      <c r="J2621" s="50">
        <f>IF(N(G2621)=0,"",INDEX(pl_especialidade,G2621))</f>
        <v/>
      </c>
      <c r="K2621" s="28">
        <f>IF(N(G2621)=0,"",INDEX(pl_duracao,G2621))</f>
        <v/>
      </c>
      <c r="L2621" s="39">
        <f>IF(ISNUMBER(C2621),YEAR(C2621),"")</f>
        <v/>
      </c>
      <c r="M2621" s="39">
        <f>IF(ISNUMBER(C2621),MONTH(C2621),"")</f>
        <v/>
      </c>
      <c r="N2621" s="23">
        <f>IF(L2621="","",IF(NOT(ISNUMBER(crono_ano)),"Informe o ano",IF(L2621&lt;crono_ano,"Antes do ano",IF(L2621&gt;crono_ano,"Depois do ano","No ano"))))</f>
        <v/>
      </c>
      <c r="O2621" s="39">
        <f>IF(F2621="","",IF(COUNTIF(F$7:F2621,F2621)=1,1,0))</f>
        <v/>
      </c>
      <c r="P2621" s="39">
        <f>IF(A2621&amp;B2621&amp;C2621="","",IF(AND(O2621=1,N(G2621)&gt;0),IF(INDEX(pl_ativa,MAX(1,N(G2621)))="Sim",1,0),0))</f>
        <v/>
      </c>
      <c r="Q2621" s="39">
        <f>IF(F2621="","",COUNTIFS(ex_chave_oc,F2621,ex_cancelada,"&lt;&gt;Sim"))</f>
        <v/>
      </c>
      <c r="R2621" s="51">
        <f>IF(P2621="","",IF(AND(P2621=1,N(Q2621)&gt;0),1,0))</f>
        <v/>
      </c>
      <c r="S2621" s="30">
        <f>IF(P2621="","",IF(F2621="","ERRO: data prevista ausente ou inválida",IF(O2621=0,"Duplicada: contada uma vez",IF(N(G2621)=0,"ERRO: tarefa fora do Plano Mestre",IF(P2621=0,"Tarefa retirada do plano: não conta","OK")))))</f>
        <v/>
      </c>
    </row>
    <row r="2622">
      <c r="A2622" s="29" t="n"/>
      <c r="B2622" s="25" t="n"/>
      <c r="C2622" s="49" t="n"/>
      <c r="D2622" s="29" t="n"/>
      <c r="E2622" s="23">
        <f>IF(OR(A2622="",B2622=""),"",A2622&amp;"|"&amp;B2622)</f>
        <v/>
      </c>
      <c r="F2622" s="30">
        <f>IF(OR(E2622="",NOT(ISNUMBER(C2622))),"",E2622&amp;"|"&amp;YEAR(C2622)&amp;"-"&amp;RIGHT("0"&amp;MONTH(C2622),2)&amp;"-"&amp;RIGHT("0"&amp;DAY(C2622),2))</f>
        <v/>
      </c>
      <c r="G2622" s="26">
        <f>IF(E2622="","",IFERROR(MATCH(E2622,pl_chave,0),0))</f>
        <v/>
      </c>
      <c r="H2622" s="23">
        <f>IF(G2622="","",IF(G2622=0,"Tarefa fora do plano",INDEX(pl_tag,G2622)))</f>
        <v/>
      </c>
      <c r="I2622" s="30">
        <f>IF(N(G2622)=0,"",INDEX(pl_atividade,G2622))</f>
        <v/>
      </c>
      <c r="J2622" s="50">
        <f>IF(N(G2622)=0,"",INDEX(pl_especialidade,G2622))</f>
        <v/>
      </c>
      <c r="K2622" s="28">
        <f>IF(N(G2622)=0,"",INDEX(pl_duracao,G2622))</f>
        <v/>
      </c>
      <c r="L2622" s="39">
        <f>IF(ISNUMBER(C2622),YEAR(C2622),"")</f>
        <v/>
      </c>
      <c r="M2622" s="39">
        <f>IF(ISNUMBER(C2622),MONTH(C2622),"")</f>
        <v/>
      </c>
      <c r="N2622" s="23">
        <f>IF(L2622="","",IF(NOT(ISNUMBER(crono_ano)),"Informe o ano",IF(L2622&lt;crono_ano,"Antes do ano",IF(L2622&gt;crono_ano,"Depois do ano","No ano"))))</f>
        <v/>
      </c>
      <c r="O2622" s="39">
        <f>IF(F2622="","",IF(COUNTIF(F$7:F2622,F2622)=1,1,0))</f>
        <v/>
      </c>
      <c r="P2622" s="39">
        <f>IF(A2622&amp;B2622&amp;C2622="","",IF(AND(O2622=1,N(G2622)&gt;0),IF(INDEX(pl_ativa,MAX(1,N(G2622)))="Sim",1,0),0))</f>
        <v/>
      </c>
      <c r="Q2622" s="39">
        <f>IF(F2622="","",COUNTIFS(ex_chave_oc,F2622,ex_cancelada,"&lt;&gt;Sim"))</f>
        <v/>
      </c>
      <c r="R2622" s="51">
        <f>IF(P2622="","",IF(AND(P2622=1,N(Q2622)&gt;0),1,0))</f>
        <v/>
      </c>
      <c r="S2622" s="30">
        <f>IF(P2622="","",IF(F2622="","ERRO: data prevista ausente ou inválida",IF(O2622=0,"Duplicada: contada uma vez",IF(N(G2622)=0,"ERRO: tarefa fora do Plano Mestre",IF(P2622=0,"Tarefa retirada do plano: não conta","OK")))))</f>
        <v/>
      </c>
    </row>
    <row r="2623">
      <c r="A2623" s="29" t="n"/>
      <c r="B2623" s="25" t="n"/>
      <c r="C2623" s="49" t="n"/>
      <c r="D2623" s="29" t="n"/>
      <c r="E2623" s="23">
        <f>IF(OR(A2623="",B2623=""),"",A2623&amp;"|"&amp;B2623)</f>
        <v/>
      </c>
      <c r="F2623" s="30">
        <f>IF(OR(E2623="",NOT(ISNUMBER(C2623))),"",E2623&amp;"|"&amp;YEAR(C2623)&amp;"-"&amp;RIGHT("0"&amp;MONTH(C2623),2)&amp;"-"&amp;RIGHT("0"&amp;DAY(C2623),2))</f>
        <v/>
      </c>
      <c r="G2623" s="26">
        <f>IF(E2623="","",IFERROR(MATCH(E2623,pl_chave,0),0))</f>
        <v/>
      </c>
      <c r="H2623" s="23">
        <f>IF(G2623="","",IF(G2623=0,"Tarefa fora do plano",INDEX(pl_tag,G2623)))</f>
        <v/>
      </c>
      <c r="I2623" s="30">
        <f>IF(N(G2623)=0,"",INDEX(pl_atividade,G2623))</f>
        <v/>
      </c>
      <c r="J2623" s="50">
        <f>IF(N(G2623)=0,"",INDEX(pl_especialidade,G2623))</f>
        <v/>
      </c>
      <c r="K2623" s="28">
        <f>IF(N(G2623)=0,"",INDEX(pl_duracao,G2623))</f>
        <v/>
      </c>
      <c r="L2623" s="39">
        <f>IF(ISNUMBER(C2623),YEAR(C2623),"")</f>
        <v/>
      </c>
      <c r="M2623" s="39">
        <f>IF(ISNUMBER(C2623),MONTH(C2623),"")</f>
        <v/>
      </c>
      <c r="N2623" s="23">
        <f>IF(L2623="","",IF(NOT(ISNUMBER(crono_ano)),"Informe o ano",IF(L2623&lt;crono_ano,"Antes do ano",IF(L2623&gt;crono_ano,"Depois do ano","No ano"))))</f>
        <v/>
      </c>
      <c r="O2623" s="39">
        <f>IF(F2623="","",IF(COUNTIF(F$7:F2623,F2623)=1,1,0))</f>
        <v/>
      </c>
      <c r="P2623" s="39">
        <f>IF(A2623&amp;B2623&amp;C2623="","",IF(AND(O2623=1,N(G2623)&gt;0),IF(INDEX(pl_ativa,MAX(1,N(G2623)))="Sim",1,0),0))</f>
        <v/>
      </c>
      <c r="Q2623" s="39">
        <f>IF(F2623="","",COUNTIFS(ex_chave_oc,F2623,ex_cancelada,"&lt;&gt;Sim"))</f>
        <v/>
      </c>
      <c r="R2623" s="51">
        <f>IF(P2623="","",IF(AND(P2623=1,N(Q2623)&gt;0),1,0))</f>
        <v/>
      </c>
      <c r="S2623" s="30">
        <f>IF(P2623="","",IF(F2623="","ERRO: data prevista ausente ou inválida",IF(O2623=0,"Duplicada: contada uma vez",IF(N(G2623)=0,"ERRO: tarefa fora do Plano Mestre",IF(P2623=0,"Tarefa retirada do plano: não conta","OK")))))</f>
        <v/>
      </c>
    </row>
    <row r="2624">
      <c r="A2624" s="29" t="n"/>
      <c r="B2624" s="25" t="n"/>
      <c r="C2624" s="49" t="n"/>
      <c r="D2624" s="29" t="n"/>
      <c r="E2624" s="23">
        <f>IF(OR(A2624="",B2624=""),"",A2624&amp;"|"&amp;B2624)</f>
        <v/>
      </c>
      <c r="F2624" s="30">
        <f>IF(OR(E2624="",NOT(ISNUMBER(C2624))),"",E2624&amp;"|"&amp;YEAR(C2624)&amp;"-"&amp;RIGHT("0"&amp;MONTH(C2624),2)&amp;"-"&amp;RIGHT("0"&amp;DAY(C2624),2))</f>
        <v/>
      </c>
      <c r="G2624" s="26">
        <f>IF(E2624="","",IFERROR(MATCH(E2624,pl_chave,0),0))</f>
        <v/>
      </c>
      <c r="H2624" s="23">
        <f>IF(G2624="","",IF(G2624=0,"Tarefa fora do plano",INDEX(pl_tag,G2624)))</f>
        <v/>
      </c>
      <c r="I2624" s="30">
        <f>IF(N(G2624)=0,"",INDEX(pl_atividade,G2624))</f>
        <v/>
      </c>
      <c r="J2624" s="50">
        <f>IF(N(G2624)=0,"",INDEX(pl_especialidade,G2624))</f>
        <v/>
      </c>
      <c r="K2624" s="28">
        <f>IF(N(G2624)=0,"",INDEX(pl_duracao,G2624))</f>
        <v/>
      </c>
      <c r="L2624" s="39">
        <f>IF(ISNUMBER(C2624),YEAR(C2624),"")</f>
        <v/>
      </c>
      <c r="M2624" s="39">
        <f>IF(ISNUMBER(C2624),MONTH(C2624),"")</f>
        <v/>
      </c>
      <c r="N2624" s="23">
        <f>IF(L2624="","",IF(NOT(ISNUMBER(crono_ano)),"Informe o ano",IF(L2624&lt;crono_ano,"Antes do ano",IF(L2624&gt;crono_ano,"Depois do ano","No ano"))))</f>
        <v/>
      </c>
      <c r="O2624" s="39">
        <f>IF(F2624="","",IF(COUNTIF(F$7:F2624,F2624)=1,1,0))</f>
        <v/>
      </c>
      <c r="P2624" s="39">
        <f>IF(A2624&amp;B2624&amp;C2624="","",IF(AND(O2624=1,N(G2624)&gt;0),IF(INDEX(pl_ativa,MAX(1,N(G2624)))="Sim",1,0),0))</f>
        <v/>
      </c>
      <c r="Q2624" s="39">
        <f>IF(F2624="","",COUNTIFS(ex_chave_oc,F2624,ex_cancelada,"&lt;&gt;Sim"))</f>
        <v/>
      </c>
      <c r="R2624" s="51">
        <f>IF(P2624="","",IF(AND(P2624=1,N(Q2624)&gt;0),1,0))</f>
        <v/>
      </c>
      <c r="S2624" s="30">
        <f>IF(P2624="","",IF(F2624="","ERRO: data prevista ausente ou inválida",IF(O2624=0,"Duplicada: contada uma vez",IF(N(G2624)=0,"ERRO: tarefa fora do Plano Mestre",IF(P2624=0,"Tarefa retirada do plano: não conta","OK")))))</f>
        <v/>
      </c>
    </row>
    <row r="2625">
      <c r="A2625" s="29" t="n"/>
      <c r="B2625" s="25" t="n"/>
      <c r="C2625" s="49" t="n"/>
      <c r="D2625" s="29" t="n"/>
      <c r="E2625" s="23">
        <f>IF(OR(A2625="",B2625=""),"",A2625&amp;"|"&amp;B2625)</f>
        <v/>
      </c>
      <c r="F2625" s="30">
        <f>IF(OR(E2625="",NOT(ISNUMBER(C2625))),"",E2625&amp;"|"&amp;YEAR(C2625)&amp;"-"&amp;RIGHT("0"&amp;MONTH(C2625),2)&amp;"-"&amp;RIGHT("0"&amp;DAY(C2625),2))</f>
        <v/>
      </c>
      <c r="G2625" s="26">
        <f>IF(E2625="","",IFERROR(MATCH(E2625,pl_chave,0),0))</f>
        <v/>
      </c>
      <c r="H2625" s="23">
        <f>IF(G2625="","",IF(G2625=0,"Tarefa fora do plano",INDEX(pl_tag,G2625)))</f>
        <v/>
      </c>
      <c r="I2625" s="30">
        <f>IF(N(G2625)=0,"",INDEX(pl_atividade,G2625))</f>
        <v/>
      </c>
      <c r="J2625" s="50">
        <f>IF(N(G2625)=0,"",INDEX(pl_especialidade,G2625))</f>
        <v/>
      </c>
      <c r="K2625" s="28">
        <f>IF(N(G2625)=0,"",INDEX(pl_duracao,G2625))</f>
        <v/>
      </c>
      <c r="L2625" s="39">
        <f>IF(ISNUMBER(C2625),YEAR(C2625),"")</f>
        <v/>
      </c>
      <c r="M2625" s="39">
        <f>IF(ISNUMBER(C2625),MONTH(C2625),"")</f>
        <v/>
      </c>
      <c r="N2625" s="23">
        <f>IF(L2625="","",IF(NOT(ISNUMBER(crono_ano)),"Informe o ano",IF(L2625&lt;crono_ano,"Antes do ano",IF(L2625&gt;crono_ano,"Depois do ano","No ano"))))</f>
        <v/>
      </c>
      <c r="O2625" s="39">
        <f>IF(F2625="","",IF(COUNTIF(F$7:F2625,F2625)=1,1,0))</f>
        <v/>
      </c>
      <c r="P2625" s="39">
        <f>IF(A2625&amp;B2625&amp;C2625="","",IF(AND(O2625=1,N(G2625)&gt;0),IF(INDEX(pl_ativa,MAX(1,N(G2625)))="Sim",1,0),0))</f>
        <v/>
      </c>
      <c r="Q2625" s="39">
        <f>IF(F2625="","",COUNTIFS(ex_chave_oc,F2625,ex_cancelada,"&lt;&gt;Sim"))</f>
        <v/>
      </c>
      <c r="R2625" s="51">
        <f>IF(P2625="","",IF(AND(P2625=1,N(Q2625)&gt;0),1,0))</f>
        <v/>
      </c>
      <c r="S2625" s="30">
        <f>IF(P2625="","",IF(F2625="","ERRO: data prevista ausente ou inválida",IF(O2625=0,"Duplicada: contada uma vez",IF(N(G2625)=0,"ERRO: tarefa fora do Plano Mestre",IF(P2625=0,"Tarefa retirada do plano: não conta","OK")))))</f>
        <v/>
      </c>
    </row>
    <row r="2626">
      <c r="A2626" s="29" t="n"/>
      <c r="B2626" s="25" t="n"/>
      <c r="C2626" s="49" t="n"/>
      <c r="D2626" s="29" t="n"/>
      <c r="E2626" s="23">
        <f>IF(OR(A2626="",B2626=""),"",A2626&amp;"|"&amp;B2626)</f>
        <v/>
      </c>
      <c r="F2626" s="30">
        <f>IF(OR(E2626="",NOT(ISNUMBER(C2626))),"",E2626&amp;"|"&amp;YEAR(C2626)&amp;"-"&amp;RIGHT("0"&amp;MONTH(C2626),2)&amp;"-"&amp;RIGHT("0"&amp;DAY(C2626),2))</f>
        <v/>
      </c>
      <c r="G2626" s="26">
        <f>IF(E2626="","",IFERROR(MATCH(E2626,pl_chave,0),0))</f>
        <v/>
      </c>
      <c r="H2626" s="23">
        <f>IF(G2626="","",IF(G2626=0,"Tarefa fora do plano",INDEX(pl_tag,G2626)))</f>
        <v/>
      </c>
      <c r="I2626" s="30">
        <f>IF(N(G2626)=0,"",INDEX(pl_atividade,G2626))</f>
        <v/>
      </c>
      <c r="J2626" s="50">
        <f>IF(N(G2626)=0,"",INDEX(pl_especialidade,G2626))</f>
        <v/>
      </c>
      <c r="K2626" s="28">
        <f>IF(N(G2626)=0,"",INDEX(pl_duracao,G2626))</f>
        <v/>
      </c>
      <c r="L2626" s="39">
        <f>IF(ISNUMBER(C2626),YEAR(C2626),"")</f>
        <v/>
      </c>
      <c r="M2626" s="39">
        <f>IF(ISNUMBER(C2626),MONTH(C2626),"")</f>
        <v/>
      </c>
      <c r="N2626" s="23">
        <f>IF(L2626="","",IF(NOT(ISNUMBER(crono_ano)),"Informe o ano",IF(L2626&lt;crono_ano,"Antes do ano",IF(L2626&gt;crono_ano,"Depois do ano","No ano"))))</f>
        <v/>
      </c>
      <c r="O2626" s="39">
        <f>IF(F2626="","",IF(COUNTIF(F$7:F2626,F2626)=1,1,0))</f>
        <v/>
      </c>
      <c r="P2626" s="39">
        <f>IF(A2626&amp;B2626&amp;C2626="","",IF(AND(O2626=1,N(G2626)&gt;0),IF(INDEX(pl_ativa,MAX(1,N(G2626)))="Sim",1,0),0))</f>
        <v/>
      </c>
      <c r="Q2626" s="39">
        <f>IF(F2626="","",COUNTIFS(ex_chave_oc,F2626,ex_cancelada,"&lt;&gt;Sim"))</f>
        <v/>
      </c>
      <c r="R2626" s="51">
        <f>IF(P2626="","",IF(AND(P2626=1,N(Q2626)&gt;0),1,0))</f>
        <v/>
      </c>
      <c r="S2626" s="30">
        <f>IF(P2626="","",IF(F2626="","ERRO: data prevista ausente ou inválida",IF(O2626=0,"Duplicada: contada uma vez",IF(N(G2626)=0,"ERRO: tarefa fora do Plano Mestre",IF(P2626=0,"Tarefa retirada do plano: não conta","OK")))))</f>
        <v/>
      </c>
    </row>
    <row r="2627">
      <c r="A2627" s="29" t="n"/>
      <c r="B2627" s="25" t="n"/>
      <c r="C2627" s="49" t="n"/>
      <c r="D2627" s="29" t="n"/>
      <c r="E2627" s="23">
        <f>IF(OR(A2627="",B2627=""),"",A2627&amp;"|"&amp;B2627)</f>
        <v/>
      </c>
      <c r="F2627" s="30">
        <f>IF(OR(E2627="",NOT(ISNUMBER(C2627))),"",E2627&amp;"|"&amp;YEAR(C2627)&amp;"-"&amp;RIGHT("0"&amp;MONTH(C2627),2)&amp;"-"&amp;RIGHT("0"&amp;DAY(C2627),2))</f>
        <v/>
      </c>
      <c r="G2627" s="26">
        <f>IF(E2627="","",IFERROR(MATCH(E2627,pl_chave,0),0))</f>
        <v/>
      </c>
      <c r="H2627" s="23">
        <f>IF(G2627="","",IF(G2627=0,"Tarefa fora do plano",INDEX(pl_tag,G2627)))</f>
        <v/>
      </c>
      <c r="I2627" s="30">
        <f>IF(N(G2627)=0,"",INDEX(pl_atividade,G2627))</f>
        <v/>
      </c>
      <c r="J2627" s="50">
        <f>IF(N(G2627)=0,"",INDEX(pl_especialidade,G2627))</f>
        <v/>
      </c>
      <c r="K2627" s="28">
        <f>IF(N(G2627)=0,"",INDEX(pl_duracao,G2627))</f>
        <v/>
      </c>
      <c r="L2627" s="39">
        <f>IF(ISNUMBER(C2627),YEAR(C2627),"")</f>
        <v/>
      </c>
      <c r="M2627" s="39">
        <f>IF(ISNUMBER(C2627),MONTH(C2627),"")</f>
        <v/>
      </c>
      <c r="N2627" s="23">
        <f>IF(L2627="","",IF(NOT(ISNUMBER(crono_ano)),"Informe o ano",IF(L2627&lt;crono_ano,"Antes do ano",IF(L2627&gt;crono_ano,"Depois do ano","No ano"))))</f>
        <v/>
      </c>
      <c r="O2627" s="39">
        <f>IF(F2627="","",IF(COUNTIF(F$7:F2627,F2627)=1,1,0))</f>
        <v/>
      </c>
      <c r="P2627" s="39">
        <f>IF(A2627&amp;B2627&amp;C2627="","",IF(AND(O2627=1,N(G2627)&gt;0),IF(INDEX(pl_ativa,MAX(1,N(G2627)))="Sim",1,0),0))</f>
        <v/>
      </c>
      <c r="Q2627" s="39">
        <f>IF(F2627="","",COUNTIFS(ex_chave_oc,F2627,ex_cancelada,"&lt;&gt;Sim"))</f>
        <v/>
      </c>
      <c r="R2627" s="51">
        <f>IF(P2627="","",IF(AND(P2627=1,N(Q2627)&gt;0),1,0))</f>
        <v/>
      </c>
      <c r="S2627" s="30">
        <f>IF(P2627="","",IF(F2627="","ERRO: data prevista ausente ou inválida",IF(O2627=0,"Duplicada: contada uma vez",IF(N(G2627)=0,"ERRO: tarefa fora do Plano Mestre",IF(P2627=0,"Tarefa retirada do plano: não conta","OK")))))</f>
        <v/>
      </c>
    </row>
    <row r="2628">
      <c r="A2628" s="29" t="n"/>
      <c r="B2628" s="25" t="n"/>
      <c r="C2628" s="49" t="n"/>
      <c r="D2628" s="29" t="n"/>
      <c r="E2628" s="23">
        <f>IF(OR(A2628="",B2628=""),"",A2628&amp;"|"&amp;B2628)</f>
        <v/>
      </c>
      <c r="F2628" s="30">
        <f>IF(OR(E2628="",NOT(ISNUMBER(C2628))),"",E2628&amp;"|"&amp;YEAR(C2628)&amp;"-"&amp;RIGHT("0"&amp;MONTH(C2628),2)&amp;"-"&amp;RIGHT("0"&amp;DAY(C2628),2))</f>
        <v/>
      </c>
      <c r="G2628" s="26">
        <f>IF(E2628="","",IFERROR(MATCH(E2628,pl_chave,0),0))</f>
        <v/>
      </c>
      <c r="H2628" s="23">
        <f>IF(G2628="","",IF(G2628=0,"Tarefa fora do plano",INDEX(pl_tag,G2628)))</f>
        <v/>
      </c>
      <c r="I2628" s="30">
        <f>IF(N(G2628)=0,"",INDEX(pl_atividade,G2628))</f>
        <v/>
      </c>
      <c r="J2628" s="50">
        <f>IF(N(G2628)=0,"",INDEX(pl_especialidade,G2628))</f>
        <v/>
      </c>
      <c r="K2628" s="28">
        <f>IF(N(G2628)=0,"",INDEX(pl_duracao,G2628))</f>
        <v/>
      </c>
      <c r="L2628" s="39">
        <f>IF(ISNUMBER(C2628),YEAR(C2628),"")</f>
        <v/>
      </c>
      <c r="M2628" s="39">
        <f>IF(ISNUMBER(C2628),MONTH(C2628),"")</f>
        <v/>
      </c>
      <c r="N2628" s="23">
        <f>IF(L2628="","",IF(NOT(ISNUMBER(crono_ano)),"Informe o ano",IF(L2628&lt;crono_ano,"Antes do ano",IF(L2628&gt;crono_ano,"Depois do ano","No ano"))))</f>
        <v/>
      </c>
      <c r="O2628" s="39">
        <f>IF(F2628="","",IF(COUNTIF(F$7:F2628,F2628)=1,1,0))</f>
        <v/>
      </c>
      <c r="P2628" s="39">
        <f>IF(A2628&amp;B2628&amp;C2628="","",IF(AND(O2628=1,N(G2628)&gt;0),IF(INDEX(pl_ativa,MAX(1,N(G2628)))="Sim",1,0),0))</f>
        <v/>
      </c>
      <c r="Q2628" s="39">
        <f>IF(F2628="","",COUNTIFS(ex_chave_oc,F2628,ex_cancelada,"&lt;&gt;Sim"))</f>
        <v/>
      </c>
      <c r="R2628" s="51">
        <f>IF(P2628="","",IF(AND(P2628=1,N(Q2628)&gt;0),1,0))</f>
        <v/>
      </c>
      <c r="S2628" s="30">
        <f>IF(P2628="","",IF(F2628="","ERRO: data prevista ausente ou inválida",IF(O2628=0,"Duplicada: contada uma vez",IF(N(G2628)=0,"ERRO: tarefa fora do Plano Mestre",IF(P2628=0,"Tarefa retirada do plano: não conta","OK")))))</f>
        <v/>
      </c>
    </row>
    <row r="2629">
      <c r="A2629" s="29" t="n"/>
      <c r="B2629" s="25" t="n"/>
      <c r="C2629" s="49" t="n"/>
      <c r="D2629" s="29" t="n"/>
      <c r="E2629" s="23">
        <f>IF(OR(A2629="",B2629=""),"",A2629&amp;"|"&amp;B2629)</f>
        <v/>
      </c>
      <c r="F2629" s="30">
        <f>IF(OR(E2629="",NOT(ISNUMBER(C2629))),"",E2629&amp;"|"&amp;YEAR(C2629)&amp;"-"&amp;RIGHT("0"&amp;MONTH(C2629),2)&amp;"-"&amp;RIGHT("0"&amp;DAY(C2629),2))</f>
        <v/>
      </c>
      <c r="G2629" s="26">
        <f>IF(E2629="","",IFERROR(MATCH(E2629,pl_chave,0),0))</f>
        <v/>
      </c>
      <c r="H2629" s="23">
        <f>IF(G2629="","",IF(G2629=0,"Tarefa fora do plano",INDEX(pl_tag,G2629)))</f>
        <v/>
      </c>
      <c r="I2629" s="30">
        <f>IF(N(G2629)=0,"",INDEX(pl_atividade,G2629))</f>
        <v/>
      </c>
      <c r="J2629" s="50">
        <f>IF(N(G2629)=0,"",INDEX(pl_especialidade,G2629))</f>
        <v/>
      </c>
      <c r="K2629" s="28">
        <f>IF(N(G2629)=0,"",INDEX(pl_duracao,G2629))</f>
        <v/>
      </c>
      <c r="L2629" s="39">
        <f>IF(ISNUMBER(C2629),YEAR(C2629),"")</f>
        <v/>
      </c>
      <c r="M2629" s="39">
        <f>IF(ISNUMBER(C2629),MONTH(C2629),"")</f>
        <v/>
      </c>
      <c r="N2629" s="23">
        <f>IF(L2629="","",IF(NOT(ISNUMBER(crono_ano)),"Informe o ano",IF(L2629&lt;crono_ano,"Antes do ano",IF(L2629&gt;crono_ano,"Depois do ano","No ano"))))</f>
        <v/>
      </c>
      <c r="O2629" s="39">
        <f>IF(F2629="","",IF(COUNTIF(F$7:F2629,F2629)=1,1,0))</f>
        <v/>
      </c>
      <c r="P2629" s="39">
        <f>IF(A2629&amp;B2629&amp;C2629="","",IF(AND(O2629=1,N(G2629)&gt;0),IF(INDEX(pl_ativa,MAX(1,N(G2629)))="Sim",1,0),0))</f>
        <v/>
      </c>
      <c r="Q2629" s="39">
        <f>IF(F2629="","",COUNTIFS(ex_chave_oc,F2629,ex_cancelada,"&lt;&gt;Sim"))</f>
        <v/>
      </c>
      <c r="R2629" s="51">
        <f>IF(P2629="","",IF(AND(P2629=1,N(Q2629)&gt;0),1,0))</f>
        <v/>
      </c>
      <c r="S2629" s="30">
        <f>IF(P2629="","",IF(F2629="","ERRO: data prevista ausente ou inválida",IF(O2629=0,"Duplicada: contada uma vez",IF(N(G2629)=0,"ERRO: tarefa fora do Plano Mestre",IF(P2629=0,"Tarefa retirada do plano: não conta","OK")))))</f>
        <v/>
      </c>
    </row>
    <row r="2630">
      <c r="A2630" s="29" t="n"/>
      <c r="B2630" s="25" t="n"/>
      <c r="C2630" s="49" t="n"/>
      <c r="D2630" s="29" t="n"/>
      <c r="E2630" s="23">
        <f>IF(OR(A2630="",B2630=""),"",A2630&amp;"|"&amp;B2630)</f>
        <v/>
      </c>
      <c r="F2630" s="30">
        <f>IF(OR(E2630="",NOT(ISNUMBER(C2630))),"",E2630&amp;"|"&amp;YEAR(C2630)&amp;"-"&amp;RIGHT("0"&amp;MONTH(C2630),2)&amp;"-"&amp;RIGHT("0"&amp;DAY(C2630),2))</f>
        <v/>
      </c>
      <c r="G2630" s="26">
        <f>IF(E2630="","",IFERROR(MATCH(E2630,pl_chave,0),0))</f>
        <v/>
      </c>
      <c r="H2630" s="23">
        <f>IF(G2630="","",IF(G2630=0,"Tarefa fora do plano",INDEX(pl_tag,G2630)))</f>
        <v/>
      </c>
      <c r="I2630" s="30">
        <f>IF(N(G2630)=0,"",INDEX(pl_atividade,G2630))</f>
        <v/>
      </c>
      <c r="J2630" s="50">
        <f>IF(N(G2630)=0,"",INDEX(pl_especialidade,G2630))</f>
        <v/>
      </c>
      <c r="K2630" s="28">
        <f>IF(N(G2630)=0,"",INDEX(pl_duracao,G2630))</f>
        <v/>
      </c>
      <c r="L2630" s="39">
        <f>IF(ISNUMBER(C2630),YEAR(C2630),"")</f>
        <v/>
      </c>
      <c r="M2630" s="39">
        <f>IF(ISNUMBER(C2630),MONTH(C2630),"")</f>
        <v/>
      </c>
      <c r="N2630" s="23">
        <f>IF(L2630="","",IF(NOT(ISNUMBER(crono_ano)),"Informe o ano",IF(L2630&lt;crono_ano,"Antes do ano",IF(L2630&gt;crono_ano,"Depois do ano","No ano"))))</f>
        <v/>
      </c>
      <c r="O2630" s="39">
        <f>IF(F2630="","",IF(COUNTIF(F$7:F2630,F2630)=1,1,0))</f>
        <v/>
      </c>
      <c r="P2630" s="39">
        <f>IF(A2630&amp;B2630&amp;C2630="","",IF(AND(O2630=1,N(G2630)&gt;0),IF(INDEX(pl_ativa,MAX(1,N(G2630)))="Sim",1,0),0))</f>
        <v/>
      </c>
      <c r="Q2630" s="39">
        <f>IF(F2630="","",COUNTIFS(ex_chave_oc,F2630,ex_cancelada,"&lt;&gt;Sim"))</f>
        <v/>
      </c>
      <c r="R2630" s="51">
        <f>IF(P2630="","",IF(AND(P2630=1,N(Q2630)&gt;0),1,0))</f>
        <v/>
      </c>
      <c r="S2630" s="30">
        <f>IF(P2630="","",IF(F2630="","ERRO: data prevista ausente ou inválida",IF(O2630=0,"Duplicada: contada uma vez",IF(N(G2630)=0,"ERRO: tarefa fora do Plano Mestre",IF(P2630=0,"Tarefa retirada do plano: não conta","OK")))))</f>
        <v/>
      </c>
    </row>
    <row r="2631">
      <c r="A2631" s="29" t="n"/>
      <c r="B2631" s="25" t="n"/>
      <c r="C2631" s="49" t="n"/>
      <c r="D2631" s="29" t="n"/>
      <c r="E2631" s="23">
        <f>IF(OR(A2631="",B2631=""),"",A2631&amp;"|"&amp;B2631)</f>
        <v/>
      </c>
      <c r="F2631" s="30">
        <f>IF(OR(E2631="",NOT(ISNUMBER(C2631))),"",E2631&amp;"|"&amp;YEAR(C2631)&amp;"-"&amp;RIGHT("0"&amp;MONTH(C2631),2)&amp;"-"&amp;RIGHT("0"&amp;DAY(C2631),2))</f>
        <v/>
      </c>
      <c r="G2631" s="26">
        <f>IF(E2631="","",IFERROR(MATCH(E2631,pl_chave,0),0))</f>
        <v/>
      </c>
      <c r="H2631" s="23">
        <f>IF(G2631="","",IF(G2631=0,"Tarefa fora do plano",INDEX(pl_tag,G2631)))</f>
        <v/>
      </c>
      <c r="I2631" s="30">
        <f>IF(N(G2631)=0,"",INDEX(pl_atividade,G2631))</f>
        <v/>
      </c>
      <c r="J2631" s="50">
        <f>IF(N(G2631)=0,"",INDEX(pl_especialidade,G2631))</f>
        <v/>
      </c>
      <c r="K2631" s="28">
        <f>IF(N(G2631)=0,"",INDEX(pl_duracao,G2631))</f>
        <v/>
      </c>
      <c r="L2631" s="39">
        <f>IF(ISNUMBER(C2631),YEAR(C2631),"")</f>
        <v/>
      </c>
      <c r="M2631" s="39">
        <f>IF(ISNUMBER(C2631),MONTH(C2631),"")</f>
        <v/>
      </c>
      <c r="N2631" s="23">
        <f>IF(L2631="","",IF(NOT(ISNUMBER(crono_ano)),"Informe o ano",IF(L2631&lt;crono_ano,"Antes do ano",IF(L2631&gt;crono_ano,"Depois do ano","No ano"))))</f>
        <v/>
      </c>
      <c r="O2631" s="39">
        <f>IF(F2631="","",IF(COUNTIF(F$7:F2631,F2631)=1,1,0))</f>
        <v/>
      </c>
      <c r="P2631" s="39">
        <f>IF(A2631&amp;B2631&amp;C2631="","",IF(AND(O2631=1,N(G2631)&gt;0),IF(INDEX(pl_ativa,MAX(1,N(G2631)))="Sim",1,0),0))</f>
        <v/>
      </c>
      <c r="Q2631" s="39">
        <f>IF(F2631="","",COUNTIFS(ex_chave_oc,F2631,ex_cancelada,"&lt;&gt;Sim"))</f>
        <v/>
      </c>
      <c r="R2631" s="51">
        <f>IF(P2631="","",IF(AND(P2631=1,N(Q2631)&gt;0),1,0))</f>
        <v/>
      </c>
      <c r="S2631" s="30">
        <f>IF(P2631="","",IF(F2631="","ERRO: data prevista ausente ou inválida",IF(O2631=0,"Duplicada: contada uma vez",IF(N(G2631)=0,"ERRO: tarefa fora do Plano Mestre",IF(P2631=0,"Tarefa retirada do plano: não conta","OK")))))</f>
        <v/>
      </c>
    </row>
    <row r="2632">
      <c r="A2632" s="29" t="n"/>
      <c r="B2632" s="25" t="n"/>
      <c r="C2632" s="49" t="n"/>
      <c r="D2632" s="29" t="n"/>
      <c r="E2632" s="23">
        <f>IF(OR(A2632="",B2632=""),"",A2632&amp;"|"&amp;B2632)</f>
        <v/>
      </c>
      <c r="F2632" s="30">
        <f>IF(OR(E2632="",NOT(ISNUMBER(C2632))),"",E2632&amp;"|"&amp;YEAR(C2632)&amp;"-"&amp;RIGHT("0"&amp;MONTH(C2632),2)&amp;"-"&amp;RIGHT("0"&amp;DAY(C2632),2))</f>
        <v/>
      </c>
      <c r="G2632" s="26">
        <f>IF(E2632="","",IFERROR(MATCH(E2632,pl_chave,0),0))</f>
        <v/>
      </c>
      <c r="H2632" s="23">
        <f>IF(G2632="","",IF(G2632=0,"Tarefa fora do plano",INDEX(pl_tag,G2632)))</f>
        <v/>
      </c>
      <c r="I2632" s="30">
        <f>IF(N(G2632)=0,"",INDEX(pl_atividade,G2632))</f>
        <v/>
      </c>
      <c r="J2632" s="50">
        <f>IF(N(G2632)=0,"",INDEX(pl_especialidade,G2632))</f>
        <v/>
      </c>
      <c r="K2632" s="28">
        <f>IF(N(G2632)=0,"",INDEX(pl_duracao,G2632))</f>
        <v/>
      </c>
      <c r="L2632" s="39">
        <f>IF(ISNUMBER(C2632),YEAR(C2632),"")</f>
        <v/>
      </c>
      <c r="M2632" s="39">
        <f>IF(ISNUMBER(C2632),MONTH(C2632),"")</f>
        <v/>
      </c>
      <c r="N2632" s="23">
        <f>IF(L2632="","",IF(NOT(ISNUMBER(crono_ano)),"Informe o ano",IF(L2632&lt;crono_ano,"Antes do ano",IF(L2632&gt;crono_ano,"Depois do ano","No ano"))))</f>
        <v/>
      </c>
      <c r="O2632" s="39">
        <f>IF(F2632="","",IF(COUNTIF(F$7:F2632,F2632)=1,1,0))</f>
        <v/>
      </c>
      <c r="P2632" s="39">
        <f>IF(A2632&amp;B2632&amp;C2632="","",IF(AND(O2632=1,N(G2632)&gt;0),IF(INDEX(pl_ativa,MAX(1,N(G2632)))="Sim",1,0),0))</f>
        <v/>
      </c>
      <c r="Q2632" s="39">
        <f>IF(F2632="","",COUNTIFS(ex_chave_oc,F2632,ex_cancelada,"&lt;&gt;Sim"))</f>
        <v/>
      </c>
      <c r="R2632" s="51">
        <f>IF(P2632="","",IF(AND(P2632=1,N(Q2632)&gt;0),1,0))</f>
        <v/>
      </c>
      <c r="S2632" s="30">
        <f>IF(P2632="","",IF(F2632="","ERRO: data prevista ausente ou inválida",IF(O2632=0,"Duplicada: contada uma vez",IF(N(G2632)=0,"ERRO: tarefa fora do Plano Mestre",IF(P2632=0,"Tarefa retirada do plano: não conta","OK")))))</f>
        <v/>
      </c>
    </row>
    <row r="2633">
      <c r="A2633" s="29" t="n"/>
      <c r="B2633" s="25" t="n"/>
      <c r="C2633" s="49" t="n"/>
      <c r="D2633" s="29" t="n"/>
      <c r="E2633" s="23">
        <f>IF(OR(A2633="",B2633=""),"",A2633&amp;"|"&amp;B2633)</f>
        <v/>
      </c>
      <c r="F2633" s="30">
        <f>IF(OR(E2633="",NOT(ISNUMBER(C2633))),"",E2633&amp;"|"&amp;YEAR(C2633)&amp;"-"&amp;RIGHT("0"&amp;MONTH(C2633),2)&amp;"-"&amp;RIGHT("0"&amp;DAY(C2633),2))</f>
        <v/>
      </c>
      <c r="G2633" s="26">
        <f>IF(E2633="","",IFERROR(MATCH(E2633,pl_chave,0),0))</f>
        <v/>
      </c>
      <c r="H2633" s="23">
        <f>IF(G2633="","",IF(G2633=0,"Tarefa fora do plano",INDEX(pl_tag,G2633)))</f>
        <v/>
      </c>
      <c r="I2633" s="30">
        <f>IF(N(G2633)=0,"",INDEX(pl_atividade,G2633))</f>
        <v/>
      </c>
      <c r="J2633" s="50">
        <f>IF(N(G2633)=0,"",INDEX(pl_especialidade,G2633))</f>
        <v/>
      </c>
      <c r="K2633" s="28">
        <f>IF(N(G2633)=0,"",INDEX(pl_duracao,G2633))</f>
        <v/>
      </c>
      <c r="L2633" s="39">
        <f>IF(ISNUMBER(C2633),YEAR(C2633),"")</f>
        <v/>
      </c>
      <c r="M2633" s="39">
        <f>IF(ISNUMBER(C2633),MONTH(C2633),"")</f>
        <v/>
      </c>
      <c r="N2633" s="23">
        <f>IF(L2633="","",IF(NOT(ISNUMBER(crono_ano)),"Informe o ano",IF(L2633&lt;crono_ano,"Antes do ano",IF(L2633&gt;crono_ano,"Depois do ano","No ano"))))</f>
        <v/>
      </c>
      <c r="O2633" s="39">
        <f>IF(F2633="","",IF(COUNTIF(F$7:F2633,F2633)=1,1,0))</f>
        <v/>
      </c>
      <c r="P2633" s="39">
        <f>IF(A2633&amp;B2633&amp;C2633="","",IF(AND(O2633=1,N(G2633)&gt;0),IF(INDEX(pl_ativa,MAX(1,N(G2633)))="Sim",1,0),0))</f>
        <v/>
      </c>
      <c r="Q2633" s="39">
        <f>IF(F2633="","",COUNTIFS(ex_chave_oc,F2633,ex_cancelada,"&lt;&gt;Sim"))</f>
        <v/>
      </c>
      <c r="R2633" s="51">
        <f>IF(P2633="","",IF(AND(P2633=1,N(Q2633)&gt;0),1,0))</f>
        <v/>
      </c>
      <c r="S2633" s="30">
        <f>IF(P2633="","",IF(F2633="","ERRO: data prevista ausente ou inválida",IF(O2633=0,"Duplicada: contada uma vez",IF(N(G2633)=0,"ERRO: tarefa fora do Plano Mestre",IF(P2633=0,"Tarefa retirada do plano: não conta","OK")))))</f>
        <v/>
      </c>
    </row>
    <row r="2634">
      <c r="A2634" s="29" t="n"/>
      <c r="B2634" s="25" t="n"/>
      <c r="C2634" s="49" t="n"/>
      <c r="D2634" s="29" t="n"/>
      <c r="E2634" s="23">
        <f>IF(OR(A2634="",B2634=""),"",A2634&amp;"|"&amp;B2634)</f>
        <v/>
      </c>
      <c r="F2634" s="30">
        <f>IF(OR(E2634="",NOT(ISNUMBER(C2634))),"",E2634&amp;"|"&amp;YEAR(C2634)&amp;"-"&amp;RIGHT("0"&amp;MONTH(C2634),2)&amp;"-"&amp;RIGHT("0"&amp;DAY(C2634),2))</f>
        <v/>
      </c>
      <c r="G2634" s="26">
        <f>IF(E2634="","",IFERROR(MATCH(E2634,pl_chave,0),0))</f>
        <v/>
      </c>
      <c r="H2634" s="23">
        <f>IF(G2634="","",IF(G2634=0,"Tarefa fora do plano",INDEX(pl_tag,G2634)))</f>
        <v/>
      </c>
      <c r="I2634" s="30">
        <f>IF(N(G2634)=0,"",INDEX(pl_atividade,G2634))</f>
        <v/>
      </c>
      <c r="J2634" s="50">
        <f>IF(N(G2634)=0,"",INDEX(pl_especialidade,G2634))</f>
        <v/>
      </c>
      <c r="K2634" s="28">
        <f>IF(N(G2634)=0,"",INDEX(pl_duracao,G2634))</f>
        <v/>
      </c>
      <c r="L2634" s="39">
        <f>IF(ISNUMBER(C2634),YEAR(C2634),"")</f>
        <v/>
      </c>
      <c r="M2634" s="39">
        <f>IF(ISNUMBER(C2634),MONTH(C2634),"")</f>
        <v/>
      </c>
      <c r="N2634" s="23">
        <f>IF(L2634="","",IF(NOT(ISNUMBER(crono_ano)),"Informe o ano",IF(L2634&lt;crono_ano,"Antes do ano",IF(L2634&gt;crono_ano,"Depois do ano","No ano"))))</f>
        <v/>
      </c>
      <c r="O2634" s="39">
        <f>IF(F2634="","",IF(COUNTIF(F$7:F2634,F2634)=1,1,0))</f>
        <v/>
      </c>
      <c r="P2634" s="39">
        <f>IF(A2634&amp;B2634&amp;C2634="","",IF(AND(O2634=1,N(G2634)&gt;0),IF(INDEX(pl_ativa,MAX(1,N(G2634)))="Sim",1,0),0))</f>
        <v/>
      </c>
      <c r="Q2634" s="39">
        <f>IF(F2634="","",COUNTIFS(ex_chave_oc,F2634,ex_cancelada,"&lt;&gt;Sim"))</f>
        <v/>
      </c>
      <c r="R2634" s="51">
        <f>IF(P2634="","",IF(AND(P2634=1,N(Q2634)&gt;0),1,0))</f>
        <v/>
      </c>
      <c r="S2634" s="30">
        <f>IF(P2634="","",IF(F2634="","ERRO: data prevista ausente ou inválida",IF(O2634=0,"Duplicada: contada uma vez",IF(N(G2634)=0,"ERRO: tarefa fora do Plano Mestre",IF(P2634=0,"Tarefa retirada do plano: não conta","OK")))))</f>
        <v/>
      </c>
    </row>
    <row r="2635">
      <c r="A2635" s="29" t="n"/>
      <c r="B2635" s="25" t="n"/>
      <c r="C2635" s="49" t="n"/>
      <c r="D2635" s="29" t="n"/>
      <c r="E2635" s="23">
        <f>IF(OR(A2635="",B2635=""),"",A2635&amp;"|"&amp;B2635)</f>
        <v/>
      </c>
      <c r="F2635" s="30">
        <f>IF(OR(E2635="",NOT(ISNUMBER(C2635))),"",E2635&amp;"|"&amp;YEAR(C2635)&amp;"-"&amp;RIGHT("0"&amp;MONTH(C2635),2)&amp;"-"&amp;RIGHT("0"&amp;DAY(C2635),2))</f>
        <v/>
      </c>
      <c r="G2635" s="26">
        <f>IF(E2635="","",IFERROR(MATCH(E2635,pl_chave,0),0))</f>
        <v/>
      </c>
      <c r="H2635" s="23">
        <f>IF(G2635="","",IF(G2635=0,"Tarefa fora do plano",INDEX(pl_tag,G2635)))</f>
        <v/>
      </c>
      <c r="I2635" s="30">
        <f>IF(N(G2635)=0,"",INDEX(pl_atividade,G2635))</f>
        <v/>
      </c>
      <c r="J2635" s="50">
        <f>IF(N(G2635)=0,"",INDEX(pl_especialidade,G2635))</f>
        <v/>
      </c>
      <c r="K2635" s="28">
        <f>IF(N(G2635)=0,"",INDEX(pl_duracao,G2635))</f>
        <v/>
      </c>
      <c r="L2635" s="39">
        <f>IF(ISNUMBER(C2635),YEAR(C2635),"")</f>
        <v/>
      </c>
      <c r="M2635" s="39">
        <f>IF(ISNUMBER(C2635),MONTH(C2635),"")</f>
        <v/>
      </c>
      <c r="N2635" s="23">
        <f>IF(L2635="","",IF(NOT(ISNUMBER(crono_ano)),"Informe o ano",IF(L2635&lt;crono_ano,"Antes do ano",IF(L2635&gt;crono_ano,"Depois do ano","No ano"))))</f>
        <v/>
      </c>
      <c r="O2635" s="39">
        <f>IF(F2635="","",IF(COUNTIF(F$7:F2635,F2635)=1,1,0))</f>
        <v/>
      </c>
      <c r="P2635" s="39">
        <f>IF(A2635&amp;B2635&amp;C2635="","",IF(AND(O2635=1,N(G2635)&gt;0),IF(INDEX(pl_ativa,MAX(1,N(G2635)))="Sim",1,0),0))</f>
        <v/>
      </c>
      <c r="Q2635" s="39">
        <f>IF(F2635="","",COUNTIFS(ex_chave_oc,F2635,ex_cancelada,"&lt;&gt;Sim"))</f>
        <v/>
      </c>
      <c r="R2635" s="51">
        <f>IF(P2635="","",IF(AND(P2635=1,N(Q2635)&gt;0),1,0))</f>
        <v/>
      </c>
      <c r="S2635" s="30">
        <f>IF(P2635="","",IF(F2635="","ERRO: data prevista ausente ou inválida",IF(O2635=0,"Duplicada: contada uma vez",IF(N(G2635)=0,"ERRO: tarefa fora do Plano Mestre",IF(P2635=0,"Tarefa retirada do plano: não conta","OK")))))</f>
        <v/>
      </c>
    </row>
    <row r="2636">
      <c r="A2636" s="29" t="n"/>
      <c r="B2636" s="25" t="n"/>
      <c r="C2636" s="49" t="n"/>
      <c r="D2636" s="29" t="n"/>
      <c r="E2636" s="23">
        <f>IF(OR(A2636="",B2636=""),"",A2636&amp;"|"&amp;B2636)</f>
        <v/>
      </c>
      <c r="F2636" s="30">
        <f>IF(OR(E2636="",NOT(ISNUMBER(C2636))),"",E2636&amp;"|"&amp;YEAR(C2636)&amp;"-"&amp;RIGHT("0"&amp;MONTH(C2636),2)&amp;"-"&amp;RIGHT("0"&amp;DAY(C2636),2))</f>
        <v/>
      </c>
      <c r="G2636" s="26">
        <f>IF(E2636="","",IFERROR(MATCH(E2636,pl_chave,0),0))</f>
        <v/>
      </c>
      <c r="H2636" s="23">
        <f>IF(G2636="","",IF(G2636=0,"Tarefa fora do plano",INDEX(pl_tag,G2636)))</f>
        <v/>
      </c>
      <c r="I2636" s="30">
        <f>IF(N(G2636)=0,"",INDEX(pl_atividade,G2636))</f>
        <v/>
      </c>
      <c r="J2636" s="50">
        <f>IF(N(G2636)=0,"",INDEX(pl_especialidade,G2636))</f>
        <v/>
      </c>
      <c r="K2636" s="28">
        <f>IF(N(G2636)=0,"",INDEX(pl_duracao,G2636))</f>
        <v/>
      </c>
      <c r="L2636" s="39">
        <f>IF(ISNUMBER(C2636),YEAR(C2636),"")</f>
        <v/>
      </c>
      <c r="M2636" s="39">
        <f>IF(ISNUMBER(C2636),MONTH(C2636),"")</f>
        <v/>
      </c>
      <c r="N2636" s="23">
        <f>IF(L2636="","",IF(NOT(ISNUMBER(crono_ano)),"Informe o ano",IF(L2636&lt;crono_ano,"Antes do ano",IF(L2636&gt;crono_ano,"Depois do ano","No ano"))))</f>
        <v/>
      </c>
      <c r="O2636" s="39">
        <f>IF(F2636="","",IF(COUNTIF(F$7:F2636,F2636)=1,1,0))</f>
        <v/>
      </c>
      <c r="P2636" s="39">
        <f>IF(A2636&amp;B2636&amp;C2636="","",IF(AND(O2636=1,N(G2636)&gt;0),IF(INDEX(pl_ativa,MAX(1,N(G2636)))="Sim",1,0),0))</f>
        <v/>
      </c>
      <c r="Q2636" s="39">
        <f>IF(F2636="","",COUNTIFS(ex_chave_oc,F2636,ex_cancelada,"&lt;&gt;Sim"))</f>
        <v/>
      </c>
      <c r="R2636" s="51">
        <f>IF(P2636="","",IF(AND(P2636=1,N(Q2636)&gt;0),1,0))</f>
        <v/>
      </c>
      <c r="S2636" s="30">
        <f>IF(P2636="","",IF(F2636="","ERRO: data prevista ausente ou inválida",IF(O2636=0,"Duplicada: contada uma vez",IF(N(G2636)=0,"ERRO: tarefa fora do Plano Mestre",IF(P2636=0,"Tarefa retirada do plano: não conta","OK")))))</f>
        <v/>
      </c>
    </row>
    <row r="2637">
      <c r="A2637" s="29" t="n"/>
      <c r="B2637" s="25" t="n"/>
      <c r="C2637" s="49" t="n"/>
      <c r="D2637" s="29" t="n"/>
      <c r="E2637" s="23">
        <f>IF(OR(A2637="",B2637=""),"",A2637&amp;"|"&amp;B2637)</f>
        <v/>
      </c>
      <c r="F2637" s="30">
        <f>IF(OR(E2637="",NOT(ISNUMBER(C2637))),"",E2637&amp;"|"&amp;YEAR(C2637)&amp;"-"&amp;RIGHT("0"&amp;MONTH(C2637),2)&amp;"-"&amp;RIGHT("0"&amp;DAY(C2637),2))</f>
        <v/>
      </c>
      <c r="G2637" s="26">
        <f>IF(E2637="","",IFERROR(MATCH(E2637,pl_chave,0),0))</f>
        <v/>
      </c>
      <c r="H2637" s="23">
        <f>IF(G2637="","",IF(G2637=0,"Tarefa fora do plano",INDEX(pl_tag,G2637)))</f>
        <v/>
      </c>
      <c r="I2637" s="30">
        <f>IF(N(G2637)=0,"",INDEX(pl_atividade,G2637))</f>
        <v/>
      </c>
      <c r="J2637" s="50">
        <f>IF(N(G2637)=0,"",INDEX(pl_especialidade,G2637))</f>
        <v/>
      </c>
      <c r="K2637" s="28">
        <f>IF(N(G2637)=0,"",INDEX(pl_duracao,G2637))</f>
        <v/>
      </c>
      <c r="L2637" s="39">
        <f>IF(ISNUMBER(C2637),YEAR(C2637),"")</f>
        <v/>
      </c>
      <c r="M2637" s="39">
        <f>IF(ISNUMBER(C2637),MONTH(C2637),"")</f>
        <v/>
      </c>
      <c r="N2637" s="23">
        <f>IF(L2637="","",IF(NOT(ISNUMBER(crono_ano)),"Informe o ano",IF(L2637&lt;crono_ano,"Antes do ano",IF(L2637&gt;crono_ano,"Depois do ano","No ano"))))</f>
        <v/>
      </c>
      <c r="O2637" s="39">
        <f>IF(F2637="","",IF(COUNTIF(F$7:F2637,F2637)=1,1,0))</f>
        <v/>
      </c>
      <c r="P2637" s="39">
        <f>IF(A2637&amp;B2637&amp;C2637="","",IF(AND(O2637=1,N(G2637)&gt;0),IF(INDEX(pl_ativa,MAX(1,N(G2637)))="Sim",1,0),0))</f>
        <v/>
      </c>
      <c r="Q2637" s="39">
        <f>IF(F2637="","",COUNTIFS(ex_chave_oc,F2637,ex_cancelada,"&lt;&gt;Sim"))</f>
        <v/>
      </c>
      <c r="R2637" s="51">
        <f>IF(P2637="","",IF(AND(P2637=1,N(Q2637)&gt;0),1,0))</f>
        <v/>
      </c>
      <c r="S2637" s="30">
        <f>IF(P2637="","",IF(F2637="","ERRO: data prevista ausente ou inválida",IF(O2637=0,"Duplicada: contada uma vez",IF(N(G2637)=0,"ERRO: tarefa fora do Plano Mestre",IF(P2637=0,"Tarefa retirada do plano: não conta","OK")))))</f>
        <v/>
      </c>
    </row>
    <row r="2638">
      <c r="A2638" s="29" t="n"/>
      <c r="B2638" s="25" t="n"/>
      <c r="C2638" s="49" t="n"/>
      <c r="D2638" s="29" t="n"/>
      <c r="E2638" s="23">
        <f>IF(OR(A2638="",B2638=""),"",A2638&amp;"|"&amp;B2638)</f>
        <v/>
      </c>
      <c r="F2638" s="30">
        <f>IF(OR(E2638="",NOT(ISNUMBER(C2638))),"",E2638&amp;"|"&amp;YEAR(C2638)&amp;"-"&amp;RIGHT("0"&amp;MONTH(C2638),2)&amp;"-"&amp;RIGHT("0"&amp;DAY(C2638),2))</f>
        <v/>
      </c>
      <c r="G2638" s="26">
        <f>IF(E2638="","",IFERROR(MATCH(E2638,pl_chave,0),0))</f>
        <v/>
      </c>
      <c r="H2638" s="23">
        <f>IF(G2638="","",IF(G2638=0,"Tarefa fora do plano",INDEX(pl_tag,G2638)))</f>
        <v/>
      </c>
      <c r="I2638" s="30">
        <f>IF(N(G2638)=0,"",INDEX(pl_atividade,G2638))</f>
        <v/>
      </c>
      <c r="J2638" s="50">
        <f>IF(N(G2638)=0,"",INDEX(pl_especialidade,G2638))</f>
        <v/>
      </c>
      <c r="K2638" s="28">
        <f>IF(N(G2638)=0,"",INDEX(pl_duracao,G2638))</f>
        <v/>
      </c>
      <c r="L2638" s="39">
        <f>IF(ISNUMBER(C2638),YEAR(C2638),"")</f>
        <v/>
      </c>
      <c r="M2638" s="39">
        <f>IF(ISNUMBER(C2638),MONTH(C2638),"")</f>
        <v/>
      </c>
      <c r="N2638" s="23">
        <f>IF(L2638="","",IF(NOT(ISNUMBER(crono_ano)),"Informe o ano",IF(L2638&lt;crono_ano,"Antes do ano",IF(L2638&gt;crono_ano,"Depois do ano","No ano"))))</f>
        <v/>
      </c>
      <c r="O2638" s="39">
        <f>IF(F2638="","",IF(COUNTIF(F$7:F2638,F2638)=1,1,0))</f>
        <v/>
      </c>
      <c r="P2638" s="39">
        <f>IF(A2638&amp;B2638&amp;C2638="","",IF(AND(O2638=1,N(G2638)&gt;0),IF(INDEX(pl_ativa,MAX(1,N(G2638)))="Sim",1,0),0))</f>
        <v/>
      </c>
      <c r="Q2638" s="39">
        <f>IF(F2638="","",COUNTIFS(ex_chave_oc,F2638,ex_cancelada,"&lt;&gt;Sim"))</f>
        <v/>
      </c>
      <c r="R2638" s="51">
        <f>IF(P2638="","",IF(AND(P2638=1,N(Q2638)&gt;0),1,0))</f>
        <v/>
      </c>
      <c r="S2638" s="30">
        <f>IF(P2638="","",IF(F2638="","ERRO: data prevista ausente ou inválida",IF(O2638=0,"Duplicada: contada uma vez",IF(N(G2638)=0,"ERRO: tarefa fora do Plano Mestre",IF(P2638=0,"Tarefa retirada do plano: não conta","OK")))))</f>
        <v/>
      </c>
    </row>
    <row r="2639">
      <c r="A2639" s="29" t="n"/>
      <c r="B2639" s="25" t="n"/>
      <c r="C2639" s="49" t="n"/>
      <c r="D2639" s="29" t="n"/>
      <c r="E2639" s="23">
        <f>IF(OR(A2639="",B2639=""),"",A2639&amp;"|"&amp;B2639)</f>
        <v/>
      </c>
      <c r="F2639" s="30">
        <f>IF(OR(E2639="",NOT(ISNUMBER(C2639))),"",E2639&amp;"|"&amp;YEAR(C2639)&amp;"-"&amp;RIGHT("0"&amp;MONTH(C2639),2)&amp;"-"&amp;RIGHT("0"&amp;DAY(C2639),2))</f>
        <v/>
      </c>
      <c r="G2639" s="26">
        <f>IF(E2639="","",IFERROR(MATCH(E2639,pl_chave,0),0))</f>
        <v/>
      </c>
      <c r="H2639" s="23">
        <f>IF(G2639="","",IF(G2639=0,"Tarefa fora do plano",INDEX(pl_tag,G2639)))</f>
        <v/>
      </c>
      <c r="I2639" s="30">
        <f>IF(N(G2639)=0,"",INDEX(pl_atividade,G2639))</f>
        <v/>
      </c>
      <c r="J2639" s="50">
        <f>IF(N(G2639)=0,"",INDEX(pl_especialidade,G2639))</f>
        <v/>
      </c>
      <c r="K2639" s="28">
        <f>IF(N(G2639)=0,"",INDEX(pl_duracao,G2639))</f>
        <v/>
      </c>
      <c r="L2639" s="39">
        <f>IF(ISNUMBER(C2639),YEAR(C2639),"")</f>
        <v/>
      </c>
      <c r="M2639" s="39">
        <f>IF(ISNUMBER(C2639),MONTH(C2639),"")</f>
        <v/>
      </c>
      <c r="N2639" s="23">
        <f>IF(L2639="","",IF(NOT(ISNUMBER(crono_ano)),"Informe o ano",IF(L2639&lt;crono_ano,"Antes do ano",IF(L2639&gt;crono_ano,"Depois do ano","No ano"))))</f>
        <v/>
      </c>
      <c r="O2639" s="39">
        <f>IF(F2639="","",IF(COUNTIF(F$7:F2639,F2639)=1,1,0))</f>
        <v/>
      </c>
      <c r="P2639" s="39">
        <f>IF(A2639&amp;B2639&amp;C2639="","",IF(AND(O2639=1,N(G2639)&gt;0),IF(INDEX(pl_ativa,MAX(1,N(G2639)))="Sim",1,0),0))</f>
        <v/>
      </c>
      <c r="Q2639" s="39">
        <f>IF(F2639="","",COUNTIFS(ex_chave_oc,F2639,ex_cancelada,"&lt;&gt;Sim"))</f>
        <v/>
      </c>
      <c r="R2639" s="51">
        <f>IF(P2639="","",IF(AND(P2639=1,N(Q2639)&gt;0),1,0))</f>
        <v/>
      </c>
      <c r="S2639" s="30">
        <f>IF(P2639="","",IF(F2639="","ERRO: data prevista ausente ou inválida",IF(O2639=0,"Duplicada: contada uma vez",IF(N(G2639)=0,"ERRO: tarefa fora do Plano Mestre",IF(P2639=0,"Tarefa retirada do plano: não conta","OK")))))</f>
        <v/>
      </c>
    </row>
    <row r="2640">
      <c r="A2640" s="29" t="n"/>
      <c r="B2640" s="25" t="n"/>
      <c r="C2640" s="49" t="n"/>
      <c r="D2640" s="29" t="n"/>
      <c r="E2640" s="23">
        <f>IF(OR(A2640="",B2640=""),"",A2640&amp;"|"&amp;B2640)</f>
        <v/>
      </c>
      <c r="F2640" s="30">
        <f>IF(OR(E2640="",NOT(ISNUMBER(C2640))),"",E2640&amp;"|"&amp;YEAR(C2640)&amp;"-"&amp;RIGHT("0"&amp;MONTH(C2640),2)&amp;"-"&amp;RIGHT("0"&amp;DAY(C2640),2))</f>
        <v/>
      </c>
      <c r="G2640" s="26">
        <f>IF(E2640="","",IFERROR(MATCH(E2640,pl_chave,0),0))</f>
        <v/>
      </c>
      <c r="H2640" s="23">
        <f>IF(G2640="","",IF(G2640=0,"Tarefa fora do plano",INDEX(pl_tag,G2640)))</f>
        <v/>
      </c>
      <c r="I2640" s="30">
        <f>IF(N(G2640)=0,"",INDEX(pl_atividade,G2640))</f>
        <v/>
      </c>
      <c r="J2640" s="50">
        <f>IF(N(G2640)=0,"",INDEX(pl_especialidade,G2640))</f>
        <v/>
      </c>
      <c r="K2640" s="28">
        <f>IF(N(G2640)=0,"",INDEX(pl_duracao,G2640))</f>
        <v/>
      </c>
      <c r="L2640" s="39">
        <f>IF(ISNUMBER(C2640),YEAR(C2640),"")</f>
        <v/>
      </c>
      <c r="M2640" s="39">
        <f>IF(ISNUMBER(C2640),MONTH(C2640),"")</f>
        <v/>
      </c>
      <c r="N2640" s="23">
        <f>IF(L2640="","",IF(NOT(ISNUMBER(crono_ano)),"Informe o ano",IF(L2640&lt;crono_ano,"Antes do ano",IF(L2640&gt;crono_ano,"Depois do ano","No ano"))))</f>
        <v/>
      </c>
      <c r="O2640" s="39">
        <f>IF(F2640="","",IF(COUNTIF(F$7:F2640,F2640)=1,1,0))</f>
        <v/>
      </c>
      <c r="P2640" s="39">
        <f>IF(A2640&amp;B2640&amp;C2640="","",IF(AND(O2640=1,N(G2640)&gt;0),IF(INDEX(pl_ativa,MAX(1,N(G2640)))="Sim",1,0),0))</f>
        <v/>
      </c>
      <c r="Q2640" s="39">
        <f>IF(F2640="","",COUNTIFS(ex_chave_oc,F2640,ex_cancelada,"&lt;&gt;Sim"))</f>
        <v/>
      </c>
      <c r="R2640" s="51">
        <f>IF(P2640="","",IF(AND(P2640=1,N(Q2640)&gt;0),1,0))</f>
        <v/>
      </c>
      <c r="S2640" s="30">
        <f>IF(P2640="","",IF(F2640="","ERRO: data prevista ausente ou inválida",IF(O2640=0,"Duplicada: contada uma vez",IF(N(G2640)=0,"ERRO: tarefa fora do Plano Mestre",IF(P2640=0,"Tarefa retirada do plano: não conta","OK")))))</f>
        <v/>
      </c>
    </row>
    <row r="2641">
      <c r="A2641" s="29" t="n"/>
      <c r="B2641" s="25" t="n"/>
      <c r="C2641" s="49" t="n"/>
      <c r="D2641" s="29" t="n"/>
      <c r="E2641" s="23">
        <f>IF(OR(A2641="",B2641=""),"",A2641&amp;"|"&amp;B2641)</f>
        <v/>
      </c>
      <c r="F2641" s="30">
        <f>IF(OR(E2641="",NOT(ISNUMBER(C2641))),"",E2641&amp;"|"&amp;YEAR(C2641)&amp;"-"&amp;RIGHT("0"&amp;MONTH(C2641),2)&amp;"-"&amp;RIGHT("0"&amp;DAY(C2641),2))</f>
        <v/>
      </c>
      <c r="G2641" s="26">
        <f>IF(E2641="","",IFERROR(MATCH(E2641,pl_chave,0),0))</f>
        <v/>
      </c>
      <c r="H2641" s="23">
        <f>IF(G2641="","",IF(G2641=0,"Tarefa fora do plano",INDEX(pl_tag,G2641)))</f>
        <v/>
      </c>
      <c r="I2641" s="30">
        <f>IF(N(G2641)=0,"",INDEX(pl_atividade,G2641))</f>
        <v/>
      </c>
      <c r="J2641" s="50">
        <f>IF(N(G2641)=0,"",INDEX(pl_especialidade,G2641))</f>
        <v/>
      </c>
      <c r="K2641" s="28">
        <f>IF(N(G2641)=0,"",INDEX(pl_duracao,G2641))</f>
        <v/>
      </c>
      <c r="L2641" s="39">
        <f>IF(ISNUMBER(C2641),YEAR(C2641),"")</f>
        <v/>
      </c>
      <c r="M2641" s="39">
        <f>IF(ISNUMBER(C2641),MONTH(C2641),"")</f>
        <v/>
      </c>
      <c r="N2641" s="23">
        <f>IF(L2641="","",IF(NOT(ISNUMBER(crono_ano)),"Informe o ano",IF(L2641&lt;crono_ano,"Antes do ano",IF(L2641&gt;crono_ano,"Depois do ano","No ano"))))</f>
        <v/>
      </c>
      <c r="O2641" s="39">
        <f>IF(F2641="","",IF(COUNTIF(F$7:F2641,F2641)=1,1,0))</f>
        <v/>
      </c>
      <c r="P2641" s="39">
        <f>IF(A2641&amp;B2641&amp;C2641="","",IF(AND(O2641=1,N(G2641)&gt;0),IF(INDEX(pl_ativa,MAX(1,N(G2641)))="Sim",1,0),0))</f>
        <v/>
      </c>
      <c r="Q2641" s="39">
        <f>IF(F2641="","",COUNTIFS(ex_chave_oc,F2641,ex_cancelada,"&lt;&gt;Sim"))</f>
        <v/>
      </c>
      <c r="R2641" s="51">
        <f>IF(P2641="","",IF(AND(P2641=1,N(Q2641)&gt;0),1,0))</f>
        <v/>
      </c>
      <c r="S2641" s="30">
        <f>IF(P2641="","",IF(F2641="","ERRO: data prevista ausente ou inválida",IF(O2641=0,"Duplicada: contada uma vez",IF(N(G2641)=0,"ERRO: tarefa fora do Plano Mestre",IF(P2641=0,"Tarefa retirada do plano: não conta","OK")))))</f>
        <v/>
      </c>
    </row>
    <row r="2642">
      <c r="A2642" s="29" t="n"/>
      <c r="B2642" s="25" t="n"/>
      <c r="C2642" s="49" t="n"/>
      <c r="D2642" s="29" t="n"/>
      <c r="E2642" s="23">
        <f>IF(OR(A2642="",B2642=""),"",A2642&amp;"|"&amp;B2642)</f>
        <v/>
      </c>
      <c r="F2642" s="30">
        <f>IF(OR(E2642="",NOT(ISNUMBER(C2642))),"",E2642&amp;"|"&amp;YEAR(C2642)&amp;"-"&amp;RIGHT("0"&amp;MONTH(C2642),2)&amp;"-"&amp;RIGHT("0"&amp;DAY(C2642),2))</f>
        <v/>
      </c>
      <c r="G2642" s="26">
        <f>IF(E2642="","",IFERROR(MATCH(E2642,pl_chave,0),0))</f>
        <v/>
      </c>
      <c r="H2642" s="23">
        <f>IF(G2642="","",IF(G2642=0,"Tarefa fora do plano",INDEX(pl_tag,G2642)))</f>
        <v/>
      </c>
      <c r="I2642" s="30">
        <f>IF(N(G2642)=0,"",INDEX(pl_atividade,G2642))</f>
        <v/>
      </c>
      <c r="J2642" s="50">
        <f>IF(N(G2642)=0,"",INDEX(pl_especialidade,G2642))</f>
        <v/>
      </c>
      <c r="K2642" s="28">
        <f>IF(N(G2642)=0,"",INDEX(pl_duracao,G2642))</f>
        <v/>
      </c>
      <c r="L2642" s="39">
        <f>IF(ISNUMBER(C2642),YEAR(C2642),"")</f>
        <v/>
      </c>
      <c r="M2642" s="39">
        <f>IF(ISNUMBER(C2642),MONTH(C2642),"")</f>
        <v/>
      </c>
      <c r="N2642" s="23">
        <f>IF(L2642="","",IF(NOT(ISNUMBER(crono_ano)),"Informe o ano",IF(L2642&lt;crono_ano,"Antes do ano",IF(L2642&gt;crono_ano,"Depois do ano","No ano"))))</f>
        <v/>
      </c>
      <c r="O2642" s="39">
        <f>IF(F2642="","",IF(COUNTIF(F$7:F2642,F2642)=1,1,0))</f>
        <v/>
      </c>
      <c r="P2642" s="39">
        <f>IF(A2642&amp;B2642&amp;C2642="","",IF(AND(O2642=1,N(G2642)&gt;0),IF(INDEX(pl_ativa,MAX(1,N(G2642)))="Sim",1,0),0))</f>
        <v/>
      </c>
      <c r="Q2642" s="39">
        <f>IF(F2642="","",COUNTIFS(ex_chave_oc,F2642,ex_cancelada,"&lt;&gt;Sim"))</f>
        <v/>
      </c>
      <c r="R2642" s="51">
        <f>IF(P2642="","",IF(AND(P2642=1,N(Q2642)&gt;0),1,0))</f>
        <v/>
      </c>
      <c r="S2642" s="30">
        <f>IF(P2642="","",IF(F2642="","ERRO: data prevista ausente ou inválida",IF(O2642=0,"Duplicada: contada uma vez",IF(N(G2642)=0,"ERRO: tarefa fora do Plano Mestre",IF(P2642=0,"Tarefa retirada do plano: não conta","OK")))))</f>
        <v/>
      </c>
    </row>
    <row r="2643">
      <c r="A2643" s="29" t="n"/>
      <c r="B2643" s="25" t="n"/>
      <c r="C2643" s="49" t="n"/>
      <c r="D2643" s="29" t="n"/>
      <c r="E2643" s="23">
        <f>IF(OR(A2643="",B2643=""),"",A2643&amp;"|"&amp;B2643)</f>
        <v/>
      </c>
      <c r="F2643" s="30">
        <f>IF(OR(E2643="",NOT(ISNUMBER(C2643))),"",E2643&amp;"|"&amp;YEAR(C2643)&amp;"-"&amp;RIGHT("0"&amp;MONTH(C2643),2)&amp;"-"&amp;RIGHT("0"&amp;DAY(C2643),2))</f>
        <v/>
      </c>
      <c r="G2643" s="26">
        <f>IF(E2643="","",IFERROR(MATCH(E2643,pl_chave,0),0))</f>
        <v/>
      </c>
      <c r="H2643" s="23">
        <f>IF(G2643="","",IF(G2643=0,"Tarefa fora do plano",INDEX(pl_tag,G2643)))</f>
        <v/>
      </c>
      <c r="I2643" s="30">
        <f>IF(N(G2643)=0,"",INDEX(pl_atividade,G2643))</f>
        <v/>
      </c>
      <c r="J2643" s="50">
        <f>IF(N(G2643)=0,"",INDEX(pl_especialidade,G2643))</f>
        <v/>
      </c>
      <c r="K2643" s="28">
        <f>IF(N(G2643)=0,"",INDEX(pl_duracao,G2643))</f>
        <v/>
      </c>
      <c r="L2643" s="39">
        <f>IF(ISNUMBER(C2643),YEAR(C2643),"")</f>
        <v/>
      </c>
      <c r="M2643" s="39">
        <f>IF(ISNUMBER(C2643),MONTH(C2643),"")</f>
        <v/>
      </c>
      <c r="N2643" s="23">
        <f>IF(L2643="","",IF(NOT(ISNUMBER(crono_ano)),"Informe o ano",IF(L2643&lt;crono_ano,"Antes do ano",IF(L2643&gt;crono_ano,"Depois do ano","No ano"))))</f>
        <v/>
      </c>
      <c r="O2643" s="39">
        <f>IF(F2643="","",IF(COUNTIF(F$7:F2643,F2643)=1,1,0))</f>
        <v/>
      </c>
      <c r="P2643" s="39">
        <f>IF(A2643&amp;B2643&amp;C2643="","",IF(AND(O2643=1,N(G2643)&gt;0),IF(INDEX(pl_ativa,MAX(1,N(G2643)))="Sim",1,0),0))</f>
        <v/>
      </c>
      <c r="Q2643" s="39">
        <f>IF(F2643="","",COUNTIFS(ex_chave_oc,F2643,ex_cancelada,"&lt;&gt;Sim"))</f>
        <v/>
      </c>
      <c r="R2643" s="51">
        <f>IF(P2643="","",IF(AND(P2643=1,N(Q2643)&gt;0),1,0))</f>
        <v/>
      </c>
      <c r="S2643" s="30">
        <f>IF(P2643="","",IF(F2643="","ERRO: data prevista ausente ou inválida",IF(O2643=0,"Duplicada: contada uma vez",IF(N(G2643)=0,"ERRO: tarefa fora do Plano Mestre",IF(P2643=0,"Tarefa retirada do plano: não conta","OK")))))</f>
        <v/>
      </c>
    </row>
    <row r="2644">
      <c r="A2644" s="29" t="n"/>
      <c r="B2644" s="25" t="n"/>
      <c r="C2644" s="49" t="n"/>
      <c r="D2644" s="29" t="n"/>
      <c r="E2644" s="23">
        <f>IF(OR(A2644="",B2644=""),"",A2644&amp;"|"&amp;B2644)</f>
        <v/>
      </c>
      <c r="F2644" s="30">
        <f>IF(OR(E2644="",NOT(ISNUMBER(C2644))),"",E2644&amp;"|"&amp;YEAR(C2644)&amp;"-"&amp;RIGHT("0"&amp;MONTH(C2644),2)&amp;"-"&amp;RIGHT("0"&amp;DAY(C2644),2))</f>
        <v/>
      </c>
      <c r="G2644" s="26">
        <f>IF(E2644="","",IFERROR(MATCH(E2644,pl_chave,0),0))</f>
        <v/>
      </c>
      <c r="H2644" s="23">
        <f>IF(G2644="","",IF(G2644=0,"Tarefa fora do plano",INDEX(pl_tag,G2644)))</f>
        <v/>
      </c>
      <c r="I2644" s="30">
        <f>IF(N(G2644)=0,"",INDEX(pl_atividade,G2644))</f>
        <v/>
      </c>
      <c r="J2644" s="50">
        <f>IF(N(G2644)=0,"",INDEX(pl_especialidade,G2644))</f>
        <v/>
      </c>
      <c r="K2644" s="28">
        <f>IF(N(G2644)=0,"",INDEX(pl_duracao,G2644))</f>
        <v/>
      </c>
      <c r="L2644" s="39">
        <f>IF(ISNUMBER(C2644),YEAR(C2644),"")</f>
        <v/>
      </c>
      <c r="M2644" s="39">
        <f>IF(ISNUMBER(C2644),MONTH(C2644),"")</f>
        <v/>
      </c>
      <c r="N2644" s="23">
        <f>IF(L2644="","",IF(NOT(ISNUMBER(crono_ano)),"Informe o ano",IF(L2644&lt;crono_ano,"Antes do ano",IF(L2644&gt;crono_ano,"Depois do ano","No ano"))))</f>
        <v/>
      </c>
      <c r="O2644" s="39">
        <f>IF(F2644="","",IF(COUNTIF(F$7:F2644,F2644)=1,1,0))</f>
        <v/>
      </c>
      <c r="P2644" s="39">
        <f>IF(A2644&amp;B2644&amp;C2644="","",IF(AND(O2644=1,N(G2644)&gt;0),IF(INDEX(pl_ativa,MAX(1,N(G2644)))="Sim",1,0),0))</f>
        <v/>
      </c>
      <c r="Q2644" s="39">
        <f>IF(F2644="","",COUNTIFS(ex_chave_oc,F2644,ex_cancelada,"&lt;&gt;Sim"))</f>
        <v/>
      </c>
      <c r="R2644" s="51">
        <f>IF(P2644="","",IF(AND(P2644=1,N(Q2644)&gt;0),1,0))</f>
        <v/>
      </c>
      <c r="S2644" s="30">
        <f>IF(P2644="","",IF(F2644="","ERRO: data prevista ausente ou inválida",IF(O2644=0,"Duplicada: contada uma vez",IF(N(G2644)=0,"ERRO: tarefa fora do Plano Mestre",IF(P2644=0,"Tarefa retirada do plano: não conta","OK")))))</f>
        <v/>
      </c>
    </row>
    <row r="2645">
      <c r="A2645" s="29" t="n"/>
      <c r="B2645" s="25" t="n"/>
      <c r="C2645" s="49" t="n"/>
      <c r="D2645" s="29" t="n"/>
      <c r="E2645" s="23">
        <f>IF(OR(A2645="",B2645=""),"",A2645&amp;"|"&amp;B2645)</f>
        <v/>
      </c>
      <c r="F2645" s="30">
        <f>IF(OR(E2645="",NOT(ISNUMBER(C2645))),"",E2645&amp;"|"&amp;YEAR(C2645)&amp;"-"&amp;RIGHT("0"&amp;MONTH(C2645),2)&amp;"-"&amp;RIGHT("0"&amp;DAY(C2645),2))</f>
        <v/>
      </c>
      <c r="G2645" s="26">
        <f>IF(E2645="","",IFERROR(MATCH(E2645,pl_chave,0),0))</f>
        <v/>
      </c>
      <c r="H2645" s="23">
        <f>IF(G2645="","",IF(G2645=0,"Tarefa fora do plano",INDEX(pl_tag,G2645)))</f>
        <v/>
      </c>
      <c r="I2645" s="30">
        <f>IF(N(G2645)=0,"",INDEX(pl_atividade,G2645))</f>
        <v/>
      </c>
      <c r="J2645" s="50">
        <f>IF(N(G2645)=0,"",INDEX(pl_especialidade,G2645))</f>
        <v/>
      </c>
      <c r="K2645" s="28">
        <f>IF(N(G2645)=0,"",INDEX(pl_duracao,G2645))</f>
        <v/>
      </c>
      <c r="L2645" s="39">
        <f>IF(ISNUMBER(C2645),YEAR(C2645),"")</f>
        <v/>
      </c>
      <c r="M2645" s="39">
        <f>IF(ISNUMBER(C2645),MONTH(C2645),"")</f>
        <v/>
      </c>
      <c r="N2645" s="23">
        <f>IF(L2645="","",IF(NOT(ISNUMBER(crono_ano)),"Informe o ano",IF(L2645&lt;crono_ano,"Antes do ano",IF(L2645&gt;crono_ano,"Depois do ano","No ano"))))</f>
        <v/>
      </c>
      <c r="O2645" s="39">
        <f>IF(F2645="","",IF(COUNTIF(F$7:F2645,F2645)=1,1,0))</f>
        <v/>
      </c>
      <c r="P2645" s="39">
        <f>IF(A2645&amp;B2645&amp;C2645="","",IF(AND(O2645=1,N(G2645)&gt;0),IF(INDEX(pl_ativa,MAX(1,N(G2645)))="Sim",1,0),0))</f>
        <v/>
      </c>
      <c r="Q2645" s="39">
        <f>IF(F2645="","",COUNTIFS(ex_chave_oc,F2645,ex_cancelada,"&lt;&gt;Sim"))</f>
        <v/>
      </c>
      <c r="R2645" s="51">
        <f>IF(P2645="","",IF(AND(P2645=1,N(Q2645)&gt;0),1,0))</f>
        <v/>
      </c>
      <c r="S2645" s="30">
        <f>IF(P2645="","",IF(F2645="","ERRO: data prevista ausente ou inválida",IF(O2645=0,"Duplicada: contada uma vez",IF(N(G2645)=0,"ERRO: tarefa fora do Plano Mestre",IF(P2645=0,"Tarefa retirada do plano: não conta","OK")))))</f>
        <v/>
      </c>
    </row>
    <row r="2646">
      <c r="A2646" s="29" t="n"/>
      <c r="B2646" s="25" t="n"/>
      <c r="C2646" s="49" t="n"/>
      <c r="D2646" s="29" t="n"/>
      <c r="E2646" s="23">
        <f>IF(OR(A2646="",B2646=""),"",A2646&amp;"|"&amp;B2646)</f>
        <v/>
      </c>
      <c r="F2646" s="30">
        <f>IF(OR(E2646="",NOT(ISNUMBER(C2646))),"",E2646&amp;"|"&amp;YEAR(C2646)&amp;"-"&amp;RIGHT("0"&amp;MONTH(C2646),2)&amp;"-"&amp;RIGHT("0"&amp;DAY(C2646),2))</f>
        <v/>
      </c>
      <c r="G2646" s="26">
        <f>IF(E2646="","",IFERROR(MATCH(E2646,pl_chave,0),0))</f>
        <v/>
      </c>
      <c r="H2646" s="23">
        <f>IF(G2646="","",IF(G2646=0,"Tarefa fora do plano",INDEX(pl_tag,G2646)))</f>
        <v/>
      </c>
      <c r="I2646" s="30">
        <f>IF(N(G2646)=0,"",INDEX(pl_atividade,G2646))</f>
        <v/>
      </c>
      <c r="J2646" s="50">
        <f>IF(N(G2646)=0,"",INDEX(pl_especialidade,G2646))</f>
        <v/>
      </c>
      <c r="K2646" s="28">
        <f>IF(N(G2646)=0,"",INDEX(pl_duracao,G2646))</f>
        <v/>
      </c>
      <c r="L2646" s="39">
        <f>IF(ISNUMBER(C2646),YEAR(C2646),"")</f>
        <v/>
      </c>
      <c r="M2646" s="39">
        <f>IF(ISNUMBER(C2646),MONTH(C2646),"")</f>
        <v/>
      </c>
      <c r="N2646" s="23">
        <f>IF(L2646="","",IF(NOT(ISNUMBER(crono_ano)),"Informe o ano",IF(L2646&lt;crono_ano,"Antes do ano",IF(L2646&gt;crono_ano,"Depois do ano","No ano"))))</f>
        <v/>
      </c>
      <c r="O2646" s="39">
        <f>IF(F2646="","",IF(COUNTIF(F$7:F2646,F2646)=1,1,0))</f>
        <v/>
      </c>
      <c r="P2646" s="39">
        <f>IF(A2646&amp;B2646&amp;C2646="","",IF(AND(O2646=1,N(G2646)&gt;0),IF(INDEX(pl_ativa,MAX(1,N(G2646)))="Sim",1,0),0))</f>
        <v/>
      </c>
      <c r="Q2646" s="39">
        <f>IF(F2646="","",COUNTIFS(ex_chave_oc,F2646,ex_cancelada,"&lt;&gt;Sim"))</f>
        <v/>
      </c>
      <c r="R2646" s="51">
        <f>IF(P2646="","",IF(AND(P2646=1,N(Q2646)&gt;0),1,0))</f>
        <v/>
      </c>
      <c r="S2646" s="30">
        <f>IF(P2646="","",IF(F2646="","ERRO: data prevista ausente ou inválida",IF(O2646=0,"Duplicada: contada uma vez",IF(N(G2646)=0,"ERRO: tarefa fora do Plano Mestre",IF(P2646=0,"Tarefa retirada do plano: não conta","OK")))))</f>
        <v/>
      </c>
    </row>
    <row r="2647">
      <c r="A2647" s="29" t="n"/>
      <c r="B2647" s="25" t="n"/>
      <c r="C2647" s="49" t="n"/>
      <c r="D2647" s="29" t="n"/>
      <c r="E2647" s="23">
        <f>IF(OR(A2647="",B2647=""),"",A2647&amp;"|"&amp;B2647)</f>
        <v/>
      </c>
      <c r="F2647" s="30">
        <f>IF(OR(E2647="",NOT(ISNUMBER(C2647))),"",E2647&amp;"|"&amp;YEAR(C2647)&amp;"-"&amp;RIGHT("0"&amp;MONTH(C2647),2)&amp;"-"&amp;RIGHT("0"&amp;DAY(C2647),2))</f>
        <v/>
      </c>
      <c r="G2647" s="26">
        <f>IF(E2647="","",IFERROR(MATCH(E2647,pl_chave,0),0))</f>
        <v/>
      </c>
      <c r="H2647" s="23">
        <f>IF(G2647="","",IF(G2647=0,"Tarefa fora do plano",INDEX(pl_tag,G2647)))</f>
        <v/>
      </c>
      <c r="I2647" s="30">
        <f>IF(N(G2647)=0,"",INDEX(pl_atividade,G2647))</f>
        <v/>
      </c>
      <c r="J2647" s="50">
        <f>IF(N(G2647)=0,"",INDEX(pl_especialidade,G2647))</f>
        <v/>
      </c>
      <c r="K2647" s="28">
        <f>IF(N(G2647)=0,"",INDEX(pl_duracao,G2647))</f>
        <v/>
      </c>
      <c r="L2647" s="39">
        <f>IF(ISNUMBER(C2647),YEAR(C2647),"")</f>
        <v/>
      </c>
      <c r="M2647" s="39">
        <f>IF(ISNUMBER(C2647),MONTH(C2647),"")</f>
        <v/>
      </c>
      <c r="N2647" s="23">
        <f>IF(L2647="","",IF(NOT(ISNUMBER(crono_ano)),"Informe o ano",IF(L2647&lt;crono_ano,"Antes do ano",IF(L2647&gt;crono_ano,"Depois do ano","No ano"))))</f>
        <v/>
      </c>
      <c r="O2647" s="39">
        <f>IF(F2647="","",IF(COUNTIF(F$7:F2647,F2647)=1,1,0))</f>
        <v/>
      </c>
      <c r="P2647" s="39">
        <f>IF(A2647&amp;B2647&amp;C2647="","",IF(AND(O2647=1,N(G2647)&gt;0),IF(INDEX(pl_ativa,MAX(1,N(G2647)))="Sim",1,0),0))</f>
        <v/>
      </c>
      <c r="Q2647" s="39">
        <f>IF(F2647="","",COUNTIFS(ex_chave_oc,F2647,ex_cancelada,"&lt;&gt;Sim"))</f>
        <v/>
      </c>
      <c r="R2647" s="51">
        <f>IF(P2647="","",IF(AND(P2647=1,N(Q2647)&gt;0),1,0))</f>
        <v/>
      </c>
      <c r="S2647" s="30">
        <f>IF(P2647="","",IF(F2647="","ERRO: data prevista ausente ou inválida",IF(O2647=0,"Duplicada: contada uma vez",IF(N(G2647)=0,"ERRO: tarefa fora do Plano Mestre",IF(P2647=0,"Tarefa retirada do plano: não conta","OK")))))</f>
        <v/>
      </c>
    </row>
    <row r="2648">
      <c r="A2648" s="29" t="n"/>
      <c r="B2648" s="25" t="n"/>
      <c r="C2648" s="49" t="n"/>
      <c r="D2648" s="29" t="n"/>
      <c r="E2648" s="23">
        <f>IF(OR(A2648="",B2648=""),"",A2648&amp;"|"&amp;B2648)</f>
        <v/>
      </c>
      <c r="F2648" s="30">
        <f>IF(OR(E2648="",NOT(ISNUMBER(C2648))),"",E2648&amp;"|"&amp;YEAR(C2648)&amp;"-"&amp;RIGHT("0"&amp;MONTH(C2648),2)&amp;"-"&amp;RIGHT("0"&amp;DAY(C2648),2))</f>
        <v/>
      </c>
      <c r="G2648" s="26">
        <f>IF(E2648="","",IFERROR(MATCH(E2648,pl_chave,0),0))</f>
        <v/>
      </c>
      <c r="H2648" s="23">
        <f>IF(G2648="","",IF(G2648=0,"Tarefa fora do plano",INDEX(pl_tag,G2648)))</f>
        <v/>
      </c>
      <c r="I2648" s="30">
        <f>IF(N(G2648)=0,"",INDEX(pl_atividade,G2648))</f>
        <v/>
      </c>
      <c r="J2648" s="50">
        <f>IF(N(G2648)=0,"",INDEX(pl_especialidade,G2648))</f>
        <v/>
      </c>
      <c r="K2648" s="28">
        <f>IF(N(G2648)=0,"",INDEX(pl_duracao,G2648))</f>
        <v/>
      </c>
      <c r="L2648" s="39">
        <f>IF(ISNUMBER(C2648),YEAR(C2648),"")</f>
        <v/>
      </c>
      <c r="M2648" s="39">
        <f>IF(ISNUMBER(C2648),MONTH(C2648),"")</f>
        <v/>
      </c>
      <c r="N2648" s="23">
        <f>IF(L2648="","",IF(NOT(ISNUMBER(crono_ano)),"Informe o ano",IF(L2648&lt;crono_ano,"Antes do ano",IF(L2648&gt;crono_ano,"Depois do ano","No ano"))))</f>
        <v/>
      </c>
      <c r="O2648" s="39">
        <f>IF(F2648="","",IF(COUNTIF(F$7:F2648,F2648)=1,1,0))</f>
        <v/>
      </c>
      <c r="P2648" s="39">
        <f>IF(A2648&amp;B2648&amp;C2648="","",IF(AND(O2648=1,N(G2648)&gt;0),IF(INDEX(pl_ativa,MAX(1,N(G2648)))="Sim",1,0),0))</f>
        <v/>
      </c>
      <c r="Q2648" s="39">
        <f>IF(F2648="","",COUNTIFS(ex_chave_oc,F2648,ex_cancelada,"&lt;&gt;Sim"))</f>
        <v/>
      </c>
      <c r="R2648" s="51">
        <f>IF(P2648="","",IF(AND(P2648=1,N(Q2648)&gt;0),1,0))</f>
        <v/>
      </c>
      <c r="S2648" s="30">
        <f>IF(P2648="","",IF(F2648="","ERRO: data prevista ausente ou inválida",IF(O2648=0,"Duplicada: contada uma vez",IF(N(G2648)=0,"ERRO: tarefa fora do Plano Mestre",IF(P2648=0,"Tarefa retirada do plano: não conta","OK")))))</f>
        <v/>
      </c>
    </row>
    <row r="2649">
      <c r="A2649" s="29" t="n"/>
      <c r="B2649" s="25" t="n"/>
      <c r="C2649" s="49" t="n"/>
      <c r="D2649" s="29" t="n"/>
      <c r="E2649" s="23">
        <f>IF(OR(A2649="",B2649=""),"",A2649&amp;"|"&amp;B2649)</f>
        <v/>
      </c>
      <c r="F2649" s="30">
        <f>IF(OR(E2649="",NOT(ISNUMBER(C2649))),"",E2649&amp;"|"&amp;YEAR(C2649)&amp;"-"&amp;RIGHT("0"&amp;MONTH(C2649),2)&amp;"-"&amp;RIGHT("0"&amp;DAY(C2649),2))</f>
        <v/>
      </c>
      <c r="G2649" s="26">
        <f>IF(E2649="","",IFERROR(MATCH(E2649,pl_chave,0),0))</f>
        <v/>
      </c>
      <c r="H2649" s="23">
        <f>IF(G2649="","",IF(G2649=0,"Tarefa fora do plano",INDEX(pl_tag,G2649)))</f>
        <v/>
      </c>
      <c r="I2649" s="30">
        <f>IF(N(G2649)=0,"",INDEX(pl_atividade,G2649))</f>
        <v/>
      </c>
      <c r="J2649" s="50">
        <f>IF(N(G2649)=0,"",INDEX(pl_especialidade,G2649))</f>
        <v/>
      </c>
      <c r="K2649" s="28">
        <f>IF(N(G2649)=0,"",INDEX(pl_duracao,G2649))</f>
        <v/>
      </c>
      <c r="L2649" s="39">
        <f>IF(ISNUMBER(C2649),YEAR(C2649),"")</f>
        <v/>
      </c>
      <c r="M2649" s="39">
        <f>IF(ISNUMBER(C2649),MONTH(C2649),"")</f>
        <v/>
      </c>
      <c r="N2649" s="23">
        <f>IF(L2649="","",IF(NOT(ISNUMBER(crono_ano)),"Informe o ano",IF(L2649&lt;crono_ano,"Antes do ano",IF(L2649&gt;crono_ano,"Depois do ano","No ano"))))</f>
        <v/>
      </c>
      <c r="O2649" s="39">
        <f>IF(F2649="","",IF(COUNTIF(F$7:F2649,F2649)=1,1,0))</f>
        <v/>
      </c>
      <c r="P2649" s="39">
        <f>IF(A2649&amp;B2649&amp;C2649="","",IF(AND(O2649=1,N(G2649)&gt;0),IF(INDEX(pl_ativa,MAX(1,N(G2649)))="Sim",1,0),0))</f>
        <v/>
      </c>
      <c r="Q2649" s="39">
        <f>IF(F2649="","",COUNTIFS(ex_chave_oc,F2649,ex_cancelada,"&lt;&gt;Sim"))</f>
        <v/>
      </c>
      <c r="R2649" s="51">
        <f>IF(P2649="","",IF(AND(P2649=1,N(Q2649)&gt;0),1,0))</f>
        <v/>
      </c>
      <c r="S2649" s="30">
        <f>IF(P2649="","",IF(F2649="","ERRO: data prevista ausente ou inválida",IF(O2649=0,"Duplicada: contada uma vez",IF(N(G2649)=0,"ERRO: tarefa fora do Plano Mestre",IF(P2649=0,"Tarefa retirada do plano: não conta","OK")))))</f>
        <v/>
      </c>
    </row>
    <row r="2650">
      <c r="A2650" s="29" t="n"/>
      <c r="B2650" s="25" t="n"/>
      <c r="C2650" s="49" t="n"/>
      <c r="D2650" s="29" t="n"/>
      <c r="E2650" s="23">
        <f>IF(OR(A2650="",B2650=""),"",A2650&amp;"|"&amp;B2650)</f>
        <v/>
      </c>
      <c r="F2650" s="30">
        <f>IF(OR(E2650="",NOT(ISNUMBER(C2650))),"",E2650&amp;"|"&amp;YEAR(C2650)&amp;"-"&amp;RIGHT("0"&amp;MONTH(C2650),2)&amp;"-"&amp;RIGHT("0"&amp;DAY(C2650),2))</f>
        <v/>
      </c>
      <c r="G2650" s="26">
        <f>IF(E2650="","",IFERROR(MATCH(E2650,pl_chave,0),0))</f>
        <v/>
      </c>
      <c r="H2650" s="23">
        <f>IF(G2650="","",IF(G2650=0,"Tarefa fora do plano",INDEX(pl_tag,G2650)))</f>
        <v/>
      </c>
      <c r="I2650" s="30">
        <f>IF(N(G2650)=0,"",INDEX(pl_atividade,G2650))</f>
        <v/>
      </c>
      <c r="J2650" s="50">
        <f>IF(N(G2650)=0,"",INDEX(pl_especialidade,G2650))</f>
        <v/>
      </c>
      <c r="K2650" s="28">
        <f>IF(N(G2650)=0,"",INDEX(pl_duracao,G2650))</f>
        <v/>
      </c>
      <c r="L2650" s="39">
        <f>IF(ISNUMBER(C2650),YEAR(C2650),"")</f>
        <v/>
      </c>
      <c r="M2650" s="39">
        <f>IF(ISNUMBER(C2650),MONTH(C2650),"")</f>
        <v/>
      </c>
      <c r="N2650" s="23">
        <f>IF(L2650="","",IF(NOT(ISNUMBER(crono_ano)),"Informe o ano",IF(L2650&lt;crono_ano,"Antes do ano",IF(L2650&gt;crono_ano,"Depois do ano","No ano"))))</f>
        <v/>
      </c>
      <c r="O2650" s="39">
        <f>IF(F2650="","",IF(COUNTIF(F$7:F2650,F2650)=1,1,0))</f>
        <v/>
      </c>
      <c r="P2650" s="39">
        <f>IF(A2650&amp;B2650&amp;C2650="","",IF(AND(O2650=1,N(G2650)&gt;0),IF(INDEX(pl_ativa,MAX(1,N(G2650)))="Sim",1,0),0))</f>
        <v/>
      </c>
      <c r="Q2650" s="39">
        <f>IF(F2650="","",COUNTIFS(ex_chave_oc,F2650,ex_cancelada,"&lt;&gt;Sim"))</f>
        <v/>
      </c>
      <c r="R2650" s="51">
        <f>IF(P2650="","",IF(AND(P2650=1,N(Q2650)&gt;0),1,0))</f>
        <v/>
      </c>
      <c r="S2650" s="30">
        <f>IF(P2650="","",IF(F2650="","ERRO: data prevista ausente ou inválida",IF(O2650=0,"Duplicada: contada uma vez",IF(N(G2650)=0,"ERRO: tarefa fora do Plano Mestre",IF(P2650=0,"Tarefa retirada do plano: não conta","OK")))))</f>
        <v/>
      </c>
    </row>
    <row r="2651">
      <c r="A2651" s="29" t="n"/>
      <c r="B2651" s="25" t="n"/>
      <c r="C2651" s="49" t="n"/>
      <c r="D2651" s="29" t="n"/>
      <c r="E2651" s="23">
        <f>IF(OR(A2651="",B2651=""),"",A2651&amp;"|"&amp;B2651)</f>
        <v/>
      </c>
      <c r="F2651" s="30">
        <f>IF(OR(E2651="",NOT(ISNUMBER(C2651))),"",E2651&amp;"|"&amp;YEAR(C2651)&amp;"-"&amp;RIGHT("0"&amp;MONTH(C2651),2)&amp;"-"&amp;RIGHT("0"&amp;DAY(C2651),2))</f>
        <v/>
      </c>
      <c r="G2651" s="26">
        <f>IF(E2651="","",IFERROR(MATCH(E2651,pl_chave,0),0))</f>
        <v/>
      </c>
      <c r="H2651" s="23">
        <f>IF(G2651="","",IF(G2651=0,"Tarefa fora do plano",INDEX(pl_tag,G2651)))</f>
        <v/>
      </c>
      <c r="I2651" s="30">
        <f>IF(N(G2651)=0,"",INDEX(pl_atividade,G2651))</f>
        <v/>
      </c>
      <c r="J2651" s="50">
        <f>IF(N(G2651)=0,"",INDEX(pl_especialidade,G2651))</f>
        <v/>
      </c>
      <c r="K2651" s="28">
        <f>IF(N(G2651)=0,"",INDEX(pl_duracao,G2651))</f>
        <v/>
      </c>
      <c r="L2651" s="39">
        <f>IF(ISNUMBER(C2651),YEAR(C2651),"")</f>
        <v/>
      </c>
      <c r="M2651" s="39">
        <f>IF(ISNUMBER(C2651),MONTH(C2651),"")</f>
        <v/>
      </c>
      <c r="N2651" s="23">
        <f>IF(L2651="","",IF(NOT(ISNUMBER(crono_ano)),"Informe o ano",IF(L2651&lt;crono_ano,"Antes do ano",IF(L2651&gt;crono_ano,"Depois do ano","No ano"))))</f>
        <v/>
      </c>
      <c r="O2651" s="39">
        <f>IF(F2651="","",IF(COUNTIF(F$7:F2651,F2651)=1,1,0))</f>
        <v/>
      </c>
      <c r="P2651" s="39">
        <f>IF(A2651&amp;B2651&amp;C2651="","",IF(AND(O2651=1,N(G2651)&gt;0),IF(INDEX(pl_ativa,MAX(1,N(G2651)))="Sim",1,0),0))</f>
        <v/>
      </c>
      <c r="Q2651" s="39">
        <f>IF(F2651="","",COUNTIFS(ex_chave_oc,F2651,ex_cancelada,"&lt;&gt;Sim"))</f>
        <v/>
      </c>
      <c r="R2651" s="51">
        <f>IF(P2651="","",IF(AND(P2651=1,N(Q2651)&gt;0),1,0))</f>
        <v/>
      </c>
      <c r="S2651" s="30">
        <f>IF(P2651="","",IF(F2651="","ERRO: data prevista ausente ou inválida",IF(O2651=0,"Duplicada: contada uma vez",IF(N(G2651)=0,"ERRO: tarefa fora do Plano Mestre",IF(P2651=0,"Tarefa retirada do plano: não conta","OK")))))</f>
        <v/>
      </c>
    </row>
    <row r="2652">
      <c r="A2652" s="29" t="n"/>
      <c r="B2652" s="25" t="n"/>
      <c r="C2652" s="49" t="n"/>
      <c r="D2652" s="29" t="n"/>
      <c r="E2652" s="23">
        <f>IF(OR(A2652="",B2652=""),"",A2652&amp;"|"&amp;B2652)</f>
        <v/>
      </c>
      <c r="F2652" s="30">
        <f>IF(OR(E2652="",NOT(ISNUMBER(C2652))),"",E2652&amp;"|"&amp;YEAR(C2652)&amp;"-"&amp;RIGHT("0"&amp;MONTH(C2652),2)&amp;"-"&amp;RIGHT("0"&amp;DAY(C2652),2))</f>
        <v/>
      </c>
      <c r="G2652" s="26">
        <f>IF(E2652="","",IFERROR(MATCH(E2652,pl_chave,0),0))</f>
        <v/>
      </c>
      <c r="H2652" s="23">
        <f>IF(G2652="","",IF(G2652=0,"Tarefa fora do plano",INDEX(pl_tag,G2652)))</f>
        <v/>
      </c>
      <c r="I2652" s="30">
        <f>IF(N(G2652)=0,"",INDEX(pl_atividade,G2652))</f>
        <v/>
      </c>
      <c r="J2652" s="50">
        <f>IF(N(G2652)=0,"",INDEX(pl_especialidade,G2652))</f>
        <v/>
      </c>
      <c r="K2652" s="28">
        <f>IF(N(G2652)=0,"",INDEX(pl_duracao,G2652))</f>
        <v/>
      </c>
      <c r="L2652" s="39">
        <f>IF(ISNUMBER(C2652),YEAR(C2652),"")</f>
        <v/>
      </c>
      <c r="M2652" s="39">
        <f>IF(ISNUMBER(C2652),MONTH(C2652),"")</f>
        <v/>
      </c>
      <c r="N2652" s="23">
        <f>IF(L2652="","",IF(NOT(ISNUMBER(crono_ano)),"Informe o ano",IF(L2652&lt;crono_ano,"Antes do ano",IF(L2652&gt;crono_ano,"Depois do ano","No ano"))))</f>
        <v/>
      </c>
      <c r="O2652" s="39">
        <f>IF(F2652="","",IF(COUNTIF(F$7:F2652,F2652)=1,1,0))</f>
        <v/>
      </c>
      <c r="P2652" s="39">
        <f>IF(A2652&amp;B2652&amp;C2652="","",IF(AND(O2652=1,N(G2652)&gt;0),IF(INDEX(pl_ativa,MAX(1,N(G2652)))="Sim",1,0),0))</f>
        <v/>
      </c>
      <c r="Q2652" s="39">
        <f>IF(F2652="","",COUNTIFS(ex_chave_oc,F2652,ex_cancelada,"&lt;&gt;Sim"))</f>
        <v/>
      </c>
      <c r="R2652" s="51">
        <f>IF(P2652="","",IF(AND(P2652=1,N(Q2652)&gt;0),1,0))</f>
        <v/>
      </c>
      <c r="S2652" s="30">
        <f>IF(P2652="","",IF(F2652="","ERRO: data prevista ausente ou inválida",IF(O2652=0,"Duplicada: contada uma vez",IF(N(G2652)=0,"ERRO: tarefa fora do Plano Mestre",IF(P2652=0,"Tarefa retirada do plano: não conta","OK")))))</f>
        <v/>
      </c>
    </row>
    <row r="2653">
      <c r="A2653" s="29" t="n"/>
      <c r="B2653" s="25" t="n"/>
      <c r="C2653" s="49" t="n"/>
      <c r="D2653" s="29" t="n"/>
      <c r="E2653" s="23">
        <f>IF(OR(A2653="",B2653=""),"",A2653&amp;"|"&amp;B2653)</f>
        <v/>
      </c>
      <c r="F2653" s="30">
        <f>IF(OR(E2653="",NOT(ISNUMBER(C2653))),"",E2653&amp;"|"&amp;YEAR(C2653)&amp;"-"&amp;RIGHT("0"&amp;MONTH(C2653),2)&amp;"-"&amp;RIGHT("0"&amp;DAY(C2653),2))</f>
        <v/>
      </c>
      <c r="G2653" s="26">
        <f>IF(E2653="","",IFERROR(MATCH(E2653,pl_chave,0),0))</f>
        <v/>
      </c>
      <c r="H2653" s="23">
        <f>IF(G2653="","",IF(G2653=0,"Tarefa fora do plano",INDEX(pl_tag,G2653)))</f>
        <v/>
      </c>
      <c r="I2653" s="30">
        <f>IF(N(G2653)=0,"",INDEX(pl_atividade,G2653))</f>
        <v/>
      </c>
      <c r="J2653" s="50">
        <f>IF(N(G2653)=0,"",INDEX(pl_especialidade,G2653))</f>
        <v/>
      </c>
      <c r="K2653" s="28">
        <f>IF(N(G2653)=0,"",INDEX(pl_duracao,G2653))</f>
        <v/>
      </c>
      <c r="L2653" s="39">
        <f>IF(ISNUMBER(C2653),YEAR(C2653),"")</f>
        <v/>
      </c>
      <c r="M2653" s="39">
        <f>IF(ISNUMBER(C2653),MONTH(C2653),"")</f>
        <v/>
      </c>
      <c r="N2653" s="23">
        <f>IF(L2653="","",IF(NOT(ISNUMBER(crono_ano)),"Informe o ano",IF(L2653&lt;crono_ano,"Antes do ano",IF(L2653&gt;crono_ano,"Depois do ano","No ano"))))</f>
        <v/>
      </c>
      <c r="O2653" s="39">
        <f>IF(F2653="","",IF(COUNTIF(F$7:F2653,F2653)=1,1,0))</f>
        <v/>
      </c>
      <c r="P2653" s="39">
        <f>IF(A2653&amp;B2653&amp;C2653="","",IF(AND(O2653=1,N(G2653)&gt;0),IF(INDEX(pl_ativa,MAX(1,N(G2653)))="Sim",1,0),0))</f>
        <v/>
      </c>
      <c r="Q2653" s="39">
        <f>IF(F2653="","",COUNTIFS(ex_chave_oc,F2653,ex_cancelada,"&lt;&gt;Sim"))</f>
        <v/>
      </c>
      <c r="R2653" s="51">
        <f>IF(P2653="","",IF(AND(P2653=1,N(Q2653)&gt;0),1,0))</f>
        <v/>
      </c>
      <c r="S2653" s="30">
        <f>IF(P2653="","",IF(F2653="","ERRO: data prevista ausente ou inválida",IF(O2653=0,"Duplicada: contada uma vez",IF(N(G2653)=0,"ERRO: tarefa fora do Plano Mestre",IF(P2653=0,"Tarefa retirada do plano: não conta","OK")))))</f>
        <v/>
      </c>
    </row>
    <row r="2654">
      <c r="A2654" s="29" t="n"/>
      <c r="B2654" s="25" t="n"/>
      <c r="C2654" s="49" t="n"/>
      <c r="D2654" s="29" t="n"/>
      <c r="E2654" s="23">
        <f>IF(OR(A2654="",B2654=""),"",A2654&amp;"|"&amp;B2654)</f>
        <v/>
      </c>
      <c r="F2654" s="30">
        <f>IF(OR(E2654="",NOT(ISNUMBER(C2654))),"",E2654&amp;"|"&amp;YEAR(C2654)&amp;"-"&amp;RIGHT("0"&amp;MONTH(C2654),2)&amp;"-"&amp;RIGHT("0"&amp;DAY(C2654),2))</f>
        <v/>
      </c>
      <c r="G2654" s="26">
        <f>IF(E2654="","",IFERROR(MATCH(E2654,pl_chave,0),0))</f>
        <v/>
      </c>
      <c r="H2654" s="23">
        <f>IF(G2654="","",IF(G2654=0,"Tarefa fora do plano",INDEX(pl_tag,G2654)))</f>
        <v/>
      </c>
      <c r="I2654" s="30">
        <f>IF(N(G2654)=0,"",INDEX(pl_atividade,G2654))</f>
        <v/>
      </c>
      <c r="J2654" s="50">
        <f>IF(N(G2654)=0,"",INDEX(pl_especialidade,G2654))</f>
        <v/>
      </c>
      <c r="K2654" s="28">
        <f>IF(N(G2654)=0,"",INDEX(pl_duracao,G2654))</f>
        <v/>
      </c>
      <c r="L2654" s="39">
        <f>IF(ISNUMBER(C2654),YEAR(C2654),"")</f>
        <v/>
      </c>
      <c r="M2654" s="39">
        <f>IF(ISNUMBER(C2654),MONTH(C2654),"")</f>
        <v/>
      </c>
      <c r="N2654" s="23">
        <f>IF(L2654="","",IF(NOT(ISNUMBER(crono_ano)),"Informe o ano",IF(L2654&lt;crono_ano,"Antes do ano",IF(L2654&gt;crono_ano,"Depois do ano","No ano"))))</f>
        <v/>
      </c>
      <c r="O2654" s="39">
        <f>IF(F2654="","",IF(COUNTIF(F$7:F2654,F2654)=1,1,0))</f>
        <v/>
      </c>
      <c r="P2654" s="39">
        <f>IF(A2654&amp;B2654&amp;C2654="","",IF(AND(O2654=1,N(G2654)&gt;0),IF(INDEX(pl_ativa,MAX(1,N(G2654)))="Sim",1,0),0))</f>
        <v/>
      </c>
      <c r="Q2654" s="39">
        <f>IF(F2654="","",COUNTIFS(ex_chave_oc,F2654,ex_cancelada,"&lt;&gt;Sim"))</f>
        <v/>
      </c>
      <c r="R2654" s="51">
        <f>IF(P2654="","",IF(AND(P2654=1,N(Q2654)&gt;0),1,0))</f>
        <v/>
      </c>
      <c r="S2654" s="30">
        <f>IF(P2654="","",IF(F2654="","ERRO: data prevista ausente ou inválida",IF(O2654=0,"Duplicada: contada uma vez",IF(N(G2654)=0,"ERRO: tarefa fora do Plano Mestre",IF(P2654=0,"Tarefa retirada do plano: não conta","OK")))))</f>
        <v/>
      </c>
    </row>
    <row r="2655">
      <c r="A2655" s="29" t="n"/>
      <c r="B2655" s="25" t="n"/>
      <c r="C2655" s="49" t="n"/>
      <c r="D2655" s="29" t="n"/>
      <c r="E2655" s="23">
        <f>IF(OR(A2655="",B2655=""),"",A2655&amp;"|"&amp;B2655)</f>
        <v/>
      </c>
      <c r="F2655" s="30">
        <f>IF(OR(E2655="",NOT(ISNUMBER(C2655))),"",E2655&amp;"|"&amp;YEAR(C2655)&amp;"-"&amp;RIGHT("0"&amp;MONTH(C2655),2)&amp;"-"&amp;RIGHT("0"&amp;DAY(C2655),2))</f>
        <v/>
      </c>
      <c r="G2655" s="26">
        <f>IF(E2655="","",IFERROR(MATCH(E2655,pl_chave,0),0))</f>
        <v/>
      </c>
      <c r="H2655" s="23">
        <f>IF(G2655="","",IF(G2655=0,"Tarefa fora do plano",INDEX(pl_tag,G2655)))</f>
        <v/>
      </c>
      <c r="I2655" s="30">
        <f>IF(N(G2655)=0,"",INDEX(pl_atividade,G2655))</f>
        <v/>
      </c>
      <c r="J2655" s="50">
        <f>IF(N(G2655)=0,"",INDEX(pl_especialidade,G2655))</f>
        <v/>
      </c>
      <c r="K2655" s="28">
        <f>IF(N(G2655)=0,"",INDEX(pl_duracao,G2655))</f>
        <v/>
      </c>
      <c r="L2655" s="39">
        <f>IF(ISNUMBER(C2655),YEAR(C2655),"")</f>
        <v/>
      </c>
      <c r="M2655" s="39">
        <f>IF(ISNUMBER(C2655),MONTH(C2655),"")</f>
        <v/>
      </c>
      <c r="N2655" s="23">
        <f>IF(L2655="","",IF(NOT(ISNUMBER(crono_ano)),"Informe o ano",IF(L2655&lt;crono_ano,"Antes do ano",IF(L2655&gt;crono_ano,"Depois do ano","No ano"))))</f>
        <v/>
      </c>
      <c r="O2655" s="39">
        <f>IF(F2655="","",IF(COUNTIF(F$7:F2655,F2655)=1,1,0))</f>
        <v/>
      </c>
      <c r="P2655" s="39">
        <f>IF(A2655&amp;B2655&amp;C2655="","",IF(AND(O2655=1,N(G2655)&gt;0),IF(INDEX(pl_ativa,MAX(1,N(G2655)))="Sim",1,0),0))</f>
        <v/>
      </c>
      <c r="Q2655" s="39">
        <f>IF(F2655="","",COUNTIFS(ex_chave_oc,F2655,ex_cancelada,"&lt;&gt;Sim"))</f>
        <v/>
      </c>
      <c r="R2655" s="51">
        <f>IF(P2655="","",IF(AND(P2655=1,N(Q2655)&gt;0),1,0))</f>
        <v/>
      </c>
      <c r="S2655" s="30">
        <f>IF(P2655="","",IF(F2655="","ERRO: data prevista ausente ou inválida",IF(O2655=0,"Duplicada: contada uma vez",IF(N(G2655)=0,"ERRO: tarefa fora do Plano Mestre",IF(P2655=0,"Tarefa retirada do plano: não conta","OK")))))</f>
        <v/>
      </c>
    </row>
    <row r="2656">
      <c r="A2656" s="29" t="n"/>
      <c r="B2656" s="25" t="n"/>
      <c r="C2656" s="49" t="n"/>
      <c r="D2656" s="29" t="n"/>
      <c r="E2656" s="23">
        <f>IF(OR(A2656="",B2656=""),"",A2656&amp;"|"&amp;B2656)</f>
        <v/>
      </c>
      <c r="F2656" s="30">
        <f>IF(OR(E2656="",NOT(ISNUMBER(C2656))),"",E2656&amp;"|"&amp;YEAR(C2656)&amp;"-"&amp;RIGHT("0"&amp;MONTH(C2656),2)&amp;"-"&amp;RIGHT("0"&amp;DAY(C2656),2))</f>
        <v/>
      </c>
      <c r="G2656" s="26">
        <f>IF(E2656="","",IFERROR(MATCH(E2656,pl_chave,0),0))</f>
        <v/>
      </c>
      <c r="H2656" s="23">
        <f>IF(G2656="","",IF(G2656=0,"Tarefa fora do plano",INDEX(pl_tag,G2656)))</f>
        <v/>
      </c>
      <c r="I2656" s="30">
        <f>IF(N(G2656)=0,"",INDEX(pl_atividade,G2656))</f>
        <v/>
      </c>
      <c r="J2656" s="50">
        <f>IF(N(G2656)=0,"",INDEX(pl_especialidade,G2656))</f>
        <v/>
      </c>
      <c r="K2656" s="28">
        <f>IF(N(G2656)=0,"",INDEX(pl_duracao,G2656))</f>
        <v/>
      </c>
      <c r="L2656" s="39">
        <f>IF(ISNUMBER(C2656),YEAR(C2656),"")</f>
        <v/>
      </c>
      <c r="M2656" s="39">
        <f>IF(ISNUMBER(C2656),MONTH(C2656),"")</f>
        <v/>
      </c>
      <c r="N2656" s="23">
        <f>IF(L2656="","",IF(NOT(ISNUMBER(crono_ano)),"Informe o ano",IF(L2656&lt;crono_ano,"Antes do ano",IF(L2656&gt;crono_ano,"Depois do ano","No ano"))))</f>
        <v/>
      </c>
      <c r="O2656" s="39">
        <f>IF(F2656="","",IF(COUNTIF(F$7:F2656,F2656)=1,1,0))</f>
        <v/>
      </c>
      <c r="P2656" s="39">
        <f>IF(A2656&amp;B2656&amp;C2656="","",IF(AND(O2656=1,N(G2656)&gt;0),IF(INDEX(pl_ativa,MAX(1,N(G2656)))="Sim",1,0),0))</f>
        <v/>
      </c>
      <c r="Q2656" s="39">
        <f>IF(F2656="","",COUNTIFS(ex_chave_oc,F2656,ex_cancelada,"&lt;&gt;Sim"))</f>
        <v/>
      </c>
      <c r="R2656" s="51">
        <f>IF(P2656="","",IF(AND(P2656=1,N(Q2656)&gt;0),1,0))</f>
        <v/>
      </c>
      <c r="S2656" s="30">
        <f>IF(P2656="","",IF(F2656="","ERRO: data prevista ausente ou inválida",IF(O2656=0,"Duplicada: contada uma vez",IF(N(G2656)=0,"ERRO: tarefa fora do Plano Mestre",IF(P2656=0,"Tarefa retirada do plano: não conta","OK")))))</f>
        <v/>
      </c>
    </row>
    <row r="2657">
      <c r="A2657" s="29" t="n"/>
      <c r="B2657" s="25" t="n"/>
      <c r="C2657" s="49" t="n"/>
      <c r="D2657" s="29" t="n"/>
      <c r="E2657" s="23">
        <f>IF(OR(A2657="",B2657=""),"",A2657&amp;"|"&amp;B2657)</f>
        <v/>
      </c>
      <c r="F2657" s="30">
        <f>IF(OR(E2657="",NOT(ISNUMBER(C2657))),"",E2657&amp;"|"&amp;YEAR(C2657)&amp;"-"&amp;RIGHT("0"&amp;MONTH(C2657),2)&amp;"-"&amp;RIGHT("0"&amp;DAY(C2657),2))</f>
        <v/>
      </c>
      <c r="G2657" s="26">
        <f>IF(E2657="","",IFERROR(MATCH(E2657,pl_chave,0),0))</f>
        <v/>
      </c>
      <c r="H2657" s="23">
        <f>IF(G2657="","",IF(G2657=0,"Tarefa fora do plano",INDEX(pl_tag,G2657)))</f>
        <v/>
      </c>
      <c r="I2657" s="30">
        <f>IF(N(G2657)=0,"",INDEX(pl_atividade,G2657))</f>
        <v/>
      </c>
      <c r="J2657" s="50">
        <f>IF(N(G2657)=0,"",INDEX(pl_especialidade,G2657))</f>
        <v/>
      </c>
      <c r="K2657" s="28">
        <f>IF(N(G2657)=0,"",INDEX(pl_duracao,G2657))</f>
        <v/>
      </c>
      <c r="L2657" s="39">
        <f>IF(ISNUMBER(C2657),YEAR(C2657),"")</f>
        <v/>
      </c>
      <c r="M2657" s="39">
        <f>IF(ISNUMBER(C2657),MONTH(C2657),"")</f>
        <v/>
      </c>
      <c r="N2657" s="23">
        <f>IF(L2657="","",IF(NOT(ISNUMBER(crono_ano)),"Informe o ano",IF(L2657&lt;crono_ano,"Antes do ano",IF(L2657&gt;crono_ano,"Depois do ano","No ano"))))</f>
        <v/>
      </c>
      <c r="O2657" s="39">
        <f>IF(F2657="","",IF(COUNTIF(F$7:F2657,F2657)=1,1,0))</f>
        <v/>
      </c>
      <c r="P2657" s="39">
        <f>IF(A2657&amp;B2657&amp;C2657="","",IF(AND(O2657=1,N(G2657)&gt;0),IF(INDEX(pl_ativa,MAX(1,N(G2657)))="Sim",1,0),0))</f>
        <v/>
      </c>
      <c r="Q2657" s="39">
        <f>IF(F2657="","",COUNTIFS(ex_chave_oc,F2657,ex_cancelada,"&lt;&gt;Sim"))</f>
        <v/>
      </c>
      <c r="R2657" s="51">
        <f>IF(P2657="","",IF(AND(P2657=1,N(Q2657)&gt;0),1,0))</f>
        <v/>
      </c>
      <c r="S2657" s="30">
        <f>IF(P2657="","",IF(F2657="","ERRO: data prevista ausente ou inválida",IF(O2657=0,"Duplicada: contada uma vez",IF(N(G2657)=0,"ERRO: tarefa fora do Plano Mestre",IF(P2657=0,"Tarefa retirada do plano: não conta","OK")))))</f>
        <v/>
      </c>
    </row>
    <row r="2658">
      <c r="A2658" s="29" t="n"/>
      <c r="B2658" s="25" t="n"/>
      <c r="C2658" s="49" t="n"/>
      <c r="D2658" s="29" t="n"/>
      <c r="E2658" s="23">
        <f>IF(OR(A2658="",B2658=""),"",A2658&amp;"|"&amp;B2658)</f>
        <v/>
      </c>
      <c r="F2658" s="30">
        <f>IF(OR(E2658="",NOT(ISNUMBER(C2658))),"",E2658&amp;"|"&amp;YEAR(C2658)&amp;"-"&amp;RIGHT("0"&amp;MONTH(C2658),2)&amp;"-"&amp;RIGHT("0"&amp;DAY(C2658),2))</f>
        <v/>
      </c>
      <c r="G2658" s="26">
        <f>IF(E2658="","",IFERROR(MATCH(E2658,pl_chave,0),0))</f>
        <v/>
      </c>
      <c r="H2658" s="23">
        <f>IF(G2658="","",IF(G2658=0,"Tarefa fora do plano",INDEX(pl_tag,G2658)))</f>
        <v/>
      </c>
      <c r="I2658" s="30">
        <f>IF(N(G2658)=0,"",INDEX(pl_atividade,G2658))</f>
        <v/>
      </c>
      <c r="J2658" s="50">
        <f>IF(N(G2658)=0,"",INDEX(pl_especialidade,G2658))</f>
        <v/>
      </c>
      <c r="K2658" s="28">
        <f>IF(N(G2658)=0,"",INDEX(pl_duracao,G2658))</f>
        <v/>
      </c>
      <c r="L2658" s="39">
        <f>IF(ISNUMBER(C2658),YEAR(C2658),"")</f>
        <v/>
      </c>
      <c r="M2658" s="39">
        <f>IF(ISNUMBER(C2658),MONTH(C2658),"")</f>
        <v/>
      </c>
      <c r="N2658" s="23">
        <f>IF(L2658="","",IF(NOT(ISNUMBER(crono_ano)),"Informe o ano",IF(L2658&lt;crono_ano,"Antes do ano",IF(L2658&gt;crono_ano,"Depois do ano","No ano"))))</f>
        <v/>
      </c>
      <c r="O2658" s="39">
        <f>IF(F2658="","",IF(COUNTIF(F$7:F2658,F2658)=1,1,0))</f>
        <v/>
      </c>
      <c r="P2658" s="39">
        <f>IF(A2658&amp;B2658&amp;C2658="","",IF(AND(O2658=1,N(G2658)&gt;0),IF(INDEX(pl_ativa,MAX(1,N(G2658)))="Sim",1,0),0))</f>
        <v/>
      </c>
      <c r="Q2658" s="39">
        <f>IF(F2658="","",COUNTIFS(ex_chave_oc,F2658,ex_cancelada,"&lt;&gt;Sim"))</f>
        <v/>
      </c>
      <c r="R2658" s="51">
        <f>IF(P2658="","",IF(AND(P2658=1,N(Q2658)&gt;0),1,0))</f>
        <v/>
      </c>
      <c r="S2658" s="30">
        <f>IF(P2658="","",IF(F2658="","ERRO: data prevista ausente ou inválida",IF(O2658=0,"Duplicada: contada uma vez",IF(N(G2658)=0,"ERRO: tarefa fora do Plano Mestre",IF(P2658=0,"Tarefa retirada do plano: não conta","OK")))))</f>
        <v/>
      </c>
    </row>
    <row r="2659">
      <c r="A2659" s="29" t="n"/>
      <c r="B2659" s="25" t="n"/>
      <c r="C2659" s="49" t="n"/>
      <c r="D2659" s="29" t="n"/>
      <c r="E2659" s="23">
        <f>IF(OR(A2659="",B2659=""),"",A2659&amp;"|"&amp;B2659)</f>
        <v/>
      </c>
      <c r="F2659" s="30">
        <f>IF(OR(E2659="",NOT(ISNUMBER(C2659))),"",E2659&amp;"|"&amp;YEAR(C2659)&amp;"-"&amp;RIGHT("0"&amp;MONTH(C2659),2)&amp;"-"&amp;RIGHT("0"&amp;DAY(C2659),2))</f>
        <v/>
      </c>
      <c r="G2659" s="26">
        <f>IF(E2659="","",IFERROR(MATCH(E2659,pl_chave,0),0))</f>
        <v/>
      </c>
      <c r="H2659" s="23">
        <f>IF(G2659="","",IF(G2659=0,"Tarefa fora do plano",INDEX(pl_tag,G2659)))</f>
        <v/>
      </c>
      <c r="I2659" s="30">
        <f>IF(N(G2659)=0,"",INDEX(pl_atividade,G2659))</f>
        <v/>
      </c>
      <c r="J2659" s="50">
        <f>IF(N(G2659)=0,"",INDEX(pl_especialidade,G2659))</f>
        <v/>
      </c>
      <c r="K2659" s="28">
        <f>IF(N(G2659)=0,"",INDEX(pl_duracao,G2659))</f>
        <v/>
      </c>
      <c r="L2659" s="39">
        <f>IF(ISNUMBER(C2659),YEAR(C2659),"")</f>
        <v/>
      </c>
      <c r="M2659" s="39">
        <f>IF(ISNUMBER(C2659),MONTH(C2659),"")</f>
        <v/>
      </c>
      <c r="N2659" s="23">
        <f>IF(L2659="","",IF(NOT(ISNUMBER(crono_ano)),"Informe o ano",IF(L2659&lt;crono_ano,"Antes do ano",IF(L2659&gt;crono_ano,"Depois do ano","No ano"))))</f>
        <v/>
      </c>
      <c r="O2659" s="39">
        <f>IF(F2659="","",IF(COUNTIF(F$7:F2659,F2659)=1,1,0))</f>
        <v/>
      </c>
      <c r="P2659" s="39">
        <f>IF(A2659&amp;B2659&amp;C2659="","",IF(AND(O2659=1,N(G2659)&gt;0),IF(INDEX(pl_ativa,MAX(1,N(G2659)))="Sim",1,0),0))</f>
        <v/>
      </c>
      <c r="Q2659" s="39">
        <f>IF(F2659="","",COUNTIFS(ex_chave_oc,F2659,ex_cancelada,"&lt;&gt;Sim"))</f>
        <v/>
      </c>
      <c r="R2659" s="51">
        <f>IF(P2659="","",IF(AND(P2659=1,N(Q2659)&gt;0),1,0))</f>
        <v/>
      </c>
      <c r="S2659" s="30">
        <f>IF(P2659="","",IF(F2659="","ERRO: data prevista ausente ou inválida",IF(O2659=0,"Duplicada: contada uma vez",IF(N(G2659)=0,"ERRO: tarefa fora do Plano Mestre",IF(P2659=0,"Tarefa retirada do plano: não conta","OK")))))</f>
        <v/>
      </c>
    </row>
    <row r="2660">
      <c r="A2660" s="29" t="n"/>
      <c r="B2660" s="25" t="n"/>
      <c r="C2660" s="49" t="n"/>
      <c r="D2660" s="29" t="n"/>
      <c r="E2660" s="23">
        <f>IF(OR(A2660="",B2660=""),"",A2660&amp;"|"&amp;B2660)</f>
        <v/>
      </c>
      <c r="F2660" s="30">
        <f>IF(OR(E2660="",NOT(ISNUMBER(C2660))),"",E2660&amp;"|"&amp;YEAR(C2660)&amp;"-"&amp;RIGHT("0"&amp;MONTH(C2660),2)&amp;"-"&amp;RIGHT("0"&amp;DAY(C2660),2))</f>
        <v/>
      </c>
      <c r="G2660" s="26">
        <f>IF(E2660="","",IFERROR(MATCH(E2660,pl_chave,0),0))</f>
        <v/>
      </c>
      <c r="H2660" s="23">
        <f>IF(G2660="","",IF(G2660=0,"Tarefa fora do plano",INDEX(pl_tag,G2660)))</f>
        <v/>
      </c>
      <c r="I2660" s="30">
        <f>IF(N(G2660)=0,"",INDEX(pl_atividade,G2660))</f>
        <v/>
      </c>
      <c r="J2660" s="50">
        <f>IF(N(G2660)=0,"",INDEX(pl_especialidade,G2660))</f>
        <v/>
      </c>
      <c r="K2660" s="28">
        <f>IF(N(G2660)=0,"",INDEX(pl_duracao,G2660))</f>
        <v/>
      </c>
      <c r="L2660" s="39">
        <f>IF(ISNUMBER(C2660),YEAR(C2660),"")</f>
        <v/>
      </c>
      <c r="M2660" s="39">
        <f>IF(ISNUMBER(C2660),MONTH(C2660),"")</f>
        <v/>
      </c>
      <c r="N2660" s="23">
        <f>IF(L2660="","",IF(NOT(ISNUMBER(crono_ano)),"Informe o ano",IF(L2660&lt;crono_ano,"Antes do ano",IF(L2660&gt;crono_ano,"Depois do ano","No ano"))))</f>
        <v/>
      </c>
      <c r="O2660" s="39">
        <f>IF(F2660="","",IF(COUNTIF(F$7:F2660,F2660)=1,1,0))</f>
        <v/>
      </c>
      <c r="P2660" s="39">
        <f>IF(A2660&amp;B2660&amp;C2660="","",IF(AND(O2660=1,N(G2660)&gt;0),IF(INDEX(pl_ativa,MAX(1,N(G2660)))="Sim",1,0),0))</f>
        <v/>
      </c>
      <c r="Q2660" s="39">
        <f>IF(F2660="","",COUNTIFS(ex_chave_oc,F2660,ex_cancelada,"&lt;&gt;Sim"))</f>
        <v/>
      </c>
      <c r="R2660" s="51">
        <f>IF(P2660="","",IF(AND(P2660=1,N(Q2660)&gt;0),1,0))</f>
        <v/>
      </c>
      <c r="S2660" s="30">
        <f>IF(P2660="","",IF(F2660="","ERRO: data prevista ausente ou inválida",IF(O2660=0,"Duplicada: contada uma vez",IF(N(G2660)=0,"ERRO: tarefa fora do Plano Mestre",IF(P2660=0,"Tarefa retirada do plano: não conta","OK")))))</f>
        <v/>
      </c>
    </row>
    <row r="2661">
      <c r="A2661" s="29" t="n"/>
      <c r="B2661" s="25" t="n"/>
      <c r="C2661" s="49" t="n"/>
      <c r="D2661" s="29" t="n"/>
      <c r="E2661" s="23">
        <f>IF(OR(A2661="",B2661=""),"",A2661&amp;"|"&amp;B2661)</f>
        <v/>
      </c>
      <c r="F2661" s="30">
        <f>IF(OR(E2661="",NOT(ISNUMBER(C2661))),"",E2661&amp;"|"&amp;YEAR(C2661)&amp;"-"&amp;RIGHT("0"&amp;MONTH(C2661),2)&amp;"-"&amp;RIGHT("0"&amp;DAY(C2661),2))</f>
        <v/>
      </c>
      <c r="G2661" s="26">
        <f>IF(E2661="","",IFERROR(MATCH(E2661,pl_chave,0),0))</f>
        <v/>
      </c>
      <c r="H2661" s="23">
        <f>IF(G2661="","",IF(G2661=0,"Tarefa fora do plano",INDEX(pl_tag,G2661)))</f>
        <v/>
      </c>
      <c r="I2661" s="30">
        <f>IF(N(G2661)=0,"",INDEX(pl_atividade,G2661))</f>
        <v/>
      </c>
      <c r="J2661" s="50">
        <f>IF(N(G2661)=0,"",INDEX(pl_especialidade,G2661))</f>
        <v/>
      </c>
      <c r="K2661" s="28">
        <f>IF(N(G2661)=0,"",INDEX(pl_duracao,G2661))</f>
        <v/>
      </c>
      <c r="L2661" s="39">
        <f>IF(ISNUMBER(C2661),YEAR(C2661),"")</f>
        <v/>
      </c>
      <c r="M2661" s="39">
        <f>IF(ISNUMBER(C2661),MONTH(C2661),"")</f>
        <v/>
      </c>
      <c r="N2661" s="23">
        <f>IF(L2661="","",IF(NOT(ISNUMBER(crono_ano)),"Informe o ano",IF(L2661&lt;crono_ano,"Antes do ano",IF(L2661&gt;crono_ano,"Depois do ano","No ano"))))</f>
        <v/>
      </c>
      <c r="O2661" s="39">
        <f>IF(F2661="","",IF(COUNTIF(F$7:F2661,F2661)=1,1,0))</f>
        <v/>
      </c>
      <c r="P2661" s="39">
        <f>IF(A2661&amp;B2661&amp;C2661="","",IF(AND(O2661=1,N(G2661)&gt;0),IF(INDEX(pl_ativa,MAX(1,N(G2661)))="Sim",1,0),0))</f>
        <v/>
      </c>
      <c r="Q2661" s="39">
        <f>IF(F2661="","",COUNTIFS(ex_chave_oc,F2661,ex_cancelada,"&lt;&gt;Sim"))</f>
        <v/>
      </c>
      <c r="R2661" s="51">
        <f>IF(P2661="","",IF(AND(P2661=1,N(Q2661)&gt;0),1,0))</f>
        <v/>
      </c>
      <c r="S2661" s="30">
        <f>IF(P2661="","",IF(F2661="","ERRO: data prevista ausente ou inválida",IF(O2661=0,"Duplicada: contada uma vez",IF(N(G2661)=0,"ERRO: tarefa fora do Plano Mestre",IF(P2661=0,"Tarefa retirada do plano: não conta","OK")))))</f>
        <v/>
      </c>
    </row>
    <row r="2662">
      <c r="A2662" s="29" t="n"/>
      <c r="B2662" s="25" t="n"/>
      <c r="C2662" s="49" t="n"/>
      <c r="D2662" s="29" t="n"/>
      <c r="E2662" s="23">
        <f>IF(OR(A2662="",B2662=""),"",A2662&amp;"|"&amp;B2662)</f>
        <v/>
      </c>
      <c r="F2662" s="30">
        <f>IF(OR(E2662="",NOT(ISNUMBER(C2662))),"",E2662&amp;"|"&amp;YEAR(C2662)&amp;"-"&amp;RIGHT("0"&amp;MONTH(C2662),2)&amp;"-"&amp;RIGHT("0"&amp;DAY(C2662),2))</f>
        <v/>
      </c>
      <c r="G2662" s="26">
        <f>IF(E2662="","",IFERROR(MATCH(E2662,pl_chave,0),0))</f>
        <v/>
      </c>
      <c r="H2662" s="23">
        <f>IF(G2662="","",IF(G2662=0,"Tarefa fora do plano",INDEX(pl_tag,G2662)))</f>
        <v/>
      </c>
      <c r="I2662" s="30">
        <f>IF(N(G2662)=0,"",INDEX(pl_atividade,G2662))</f>
        <v/>
      </c>
      <c r="J2662" s="50">
        <f>IF(N(G2662)=0,"",INDEX(pl_especialidade,G2662))</f>
        <v/>
      </c>
      <c r="K2662" s="28">
        <f>IF(N(G2662)=0,"",INDEX(pl_duracao,G2662))</f>
        <v/>
      </c>
      <c r="L2662" s="39">
        <f>IF(ISNUMBER(C2662),YEAR(C2662),"")</f>
        <v/>
      </c>
      <c r="M2662" s="39">
        <f>IF(ISNUMBER(C2662),MONTH(C2662),"")</f>
        <v/>
      </c>
      <c r="N2662" s="23">
        <f>IF(L2662="","",IF(NOT(ISNUMBER(crono_ano)),"Informe o ano",IF(L2662&lt;crono_ano,"Antes do ano",IF(L2662&gt;crono_ano,"Depois do ano","No ano"))))</f>
        <v/>
      </c>
      <c r="O2662" s="39">
        <f>IF(F2662="","",IF(COUNTIF(F$7:F2662,F2662)=1,1,0))</f>
        <v/>
      </c>
      <c r="P2662" s="39">
        <f>IF(A2662&amp;B2662&amp;C2662="","",IF(AND(O2662=1,N(G2662)&gt;0),IF(INDEX(pl_ativa,MAX(1,N(G2662)))="Sim",1,0),0))</f>
        <v/>
      </c>
      <c r="Q2662" s="39">
        <f>IF(F2662="","",COUNTIFS(ex_chave_oc,F2662,ex_cancelada,"&lt;&gt;Sim"))</f>
        <v/>
      </c>
      <c r="R2662" s="51">
        <f>IF(P2662="","",IF(AND(P2662=1,N(Q2662)&gt;0),1,0))</f>
        <v/>
      </c>
      <c r="S2662" s="30">
        <f>IF(P2662="","",IF(F2662="","ERRO: data prevista ausente ou inválida",IF(O2662=0,"Duplicada: contada uma vez",IF(N(G2662)=0,"ERRO: tarefa fora do Plano Mestre",IF(P2662=0,"Tarefa retirada do plano: não conta","OK")))))</f>
        <v/>
      </c>
    </row>
    <row r="2663">
      <c r="A2663" s="29" t="n"/>
      <c r="B2663" s="25" t="n"/>
      <c r="C2663" s="49" t="n"/>
      <c r="D2663" s="29" t="n"/>
      <c r="E2663" s="23">
        <f>IF(OR(A2663="",B2663=""),"",A2663&amp;"|"&amp;B2663)</f>
        <v/>
      </c>
      <c r="F2663" s="30">
        <f>IF(OR(E2663="",NOT(ISNUMBER(C2663))),"",E2663&amp;"|"&amp;YEAR(C2663)&amp;"-"&amp;RIGHT("0"&amp;MONTH(C2663),2)&amp;"-"&amp;RIGHT("0"&amp;DAY(C2663),2))</f>
        <v/>
      </c>
      <c r="G2663" s="26">
        <f>IF(E2663="","",IFERROR(MATCH(E2663,pl_chave,0),0))</f>
        <v/>
      </c>
      <c r="H2663" s="23">
        <f>IF(G2663="","",IF(G2663=0,"Tarefa fora do plano",INDEX(pl_tag,G2663)))</f>
        <v/>
      </c>
      <c r="I2663" s="30">
        <f>IF(N(G2663)=0,"",INDEX(pl_atividade,G2663))</f>
        <v/>
      </c>
      <c r="J2663" s="50">
        <f>IF(N(G2663)=0,"",INDEX(pl_especialidade,G2663))</f>
        <v/>
      </c>
      <c r="K2663" s="28">
        <f>IF(N(G2663)=0,"",INDEX(pl_duracao,G2663))</f>
        <v/>
      </c>
      <c r="L2663" s="39">
        <f>IF(ISNUMBER(C2663),YEAR(C2663),"")</f>
        <v/>
      </c>
      <c r="M2663" s="39">
        <f>IF(ISNUMBER(C2663),MONTH(C2663),"")</f>
        <v/>
      </c>
      <c r="N2663" s="23">
        <f>IF(L2663="","",IF(NOT(ISNUMBER(crono_ano)),"Informe o ano",IF(L2663&lt;crono_ano,"Antes do ano",IF(L2663&gt;crono_ano,"Depois do ano","No ano"))))</f>
        <v/>
      </c>
      <c r="O2663" s="39">
        <f>IF(F2663="","",IF(COUNTIF(F$7:F2663,F2663)=1,1,0))</f>
        <v/>
      </c>
      <c r="P2663" s="39">
        <f>IF(A2663&amp;B2663&amp;C2663="","",IF(AND(O2663=1,N(G2663)&gt;0),IF(INDEX(pl_ativa,MAX(1,N(G2663)))="Sim",1,0),0))</f>
        <v/>
      </c>
      <c r="Q2663" s="39">
        <f>IF(F2663="","",COUNTIFS(ex_chave_oc,F2663,ex_cancelada,"&lt;&gt;Sim"))</f>
        <v/>
      </c>
      <c r="R2663" s="51">
        <f>IF(P2663="","",IF(AND(P2663=1,N(Q2663)&gt;0),1,0))</f>
        <v/>
      </c>
      <c r="S2663" s="30">
        <f>IF(P2663="","",IF(F2663="","ERRO: data prevista ausente ou inválida",IF(O2663=0,"Duplicada: contada uma vez",IF(N(G2663)=0,"ERRO: tarefa fora do Plano Mestre",IF(P2663=0,"Tarefa retirada do plano: não conta","OK")))))</f>
        <v/>
      </c>
    </row>
    <row r="2664">
      <c r="A2664" s="29" t="n"/>
      <c r="B2664" s="25" t="n"/>
      <c r="C2664" s="49" t="n"/>
      <c r="D2664" s="29" t="n"/>
      <c r="E2664" s="23">
        <f>IF(OR(A2664="",B2664=""),"",A2664&amp;"|"&amp;B2664)</f>
        <v/>
      </c>
      <c r="F2664" s="30">
        <f>IF(OR(E2664="",NOT(ISNUMBER(C2664))),"",E2664&amp;"|"&amp;YEAR(C2664)&amp;"-"&amp;RIGHT("0"&amp;MONTH(C2664),2)&amp;"-"&amp;RIGHT("0"&amp;DAY(C2664),2))</f>
        <v/>
      </c>
      <c r="G2664" s="26">
        <f>IF(E2664="","",IFERROR(MATCH(E2664,pl_chave,0),0))</f>
        <v/>
      </c>
      <c r="H2664" s="23">
        <f>IF(G2664="","",IF(G2664=0,"Tarefa fora do plano",INDEX(pl_tag,G2664)))</f>
        <v/>
      </c>
      <c r="I2664" s="30">
        <f>IF(N(G2664)=0,"",INDEX(pl_atividade,G2664))</f>
        <v/>
      </c>
      <c r="J2664" s="50">
        <f>IF(N(G2664)=0,"",INDEX(pl_especialidade,G2664))</f>
        <v/>
      </c>
      <c r="K2664" s="28">
        <f>IF(N(G2664)=0,"",INDEX(pl_duracao,G2664))</f>
        <v/>
      </c>
      <c r="L2664" s="39">
        <f>IF(ISNUMBER(C2664),YEAR(C2664),"")</f>
        <v/>
      </c>
      <c r="M2664" s="39">
        <f>IF(ISNUMBER(C2664),MONTH(C2664),"")</f>
        <v/>
      </c>
      <c r="N2664" s="23">
        <f>IF(L2664="","",IF(NOT(ISNUMBER(crono_ano)),"Informe o ano",IF(L2664&lt;crono_ano,"Antes do ano",IF(L2664&gt;crono_ano,"Depois do ano","No ano"))))</f>
        <v/>
      </c>
      <c r="O2664" s="39">
        <f>IF(F2664="","",IF(COUNTIF(F$7:F2664,F2664)=1,1,0))</f>
        <v/>
      </c>
      <c r="P2664" s="39">
        <f>IF(A2664&amp;B2664&amp;C2664="","",IF(AND(O2664=1,N(G2664)&gt;0),IF(INDEX(pl_ativa,MAX(1,N(G2664)))="Sim",1,0),0))</f>
        <v/>
      </c>
      <c r="Q2664" s="39">
        <f>IF(F2664="","",COUNTIFS(ex_chave_oc,F2664,ex_cancelada,"&lt;&gt;Sim"))</f>
        <v/>
      </c>
      <c r="R2664" s="51">
        <f>IF(P2664="","",IF(AND(P2664=1,N(Q2664)&gt;0),1,0))</f>
        <v/>
      </c>
      <c r="S2664" s="30">
        <f>IF(P2664="","",IF(F2664="","ERRO: data prevista ausente ou inválida",IF(O2664=0,"Duplicada: contada uma vez",IF(N(G2664)=0,"ERRO: tarefa fora do Plano Mestre",IF(P2664=0,"Tarefa retirada do plano: não conta","OK")))))</f>
        <v/>
      </c>
    </row>
    <row r="2665">
      <c r="A2665" s="29" t="n"/>
      <c r="B2665" s="25" t="n"/>
      <c r="C2665" s="49" t="n"/>
      <c r="D2665" s="29" t="n"/>
      <c r="E2665" s="23">
        <f>IF(OR(A2665="",B2665=""),"",A2665&amp;"|"&amp;B2665)</f>
        <v/>
      </c>
      <c r="F2665" s="30">
        <f>IF(OR(E2665="",NOT(ISNUMBER(C2665))),"",E2665&amp;"|"&amp;YEAR(C2665)&amp;"-"&amp;RIGHT("0"&amp;MONTH(C2665),2)&amp;"-"&amp;RIGHT("0"&amp;DAY(C2665),2))</f>
        <v/>
      </c>
      <c r="G2665" s="26">
        <f>IF(E2665="","",IFERROR(MATCH(E2665,pl_chave,0),0))</f>
        <v/>
      </c>
      <c r="H2665" s="23">
        <f>IF(G2665="","",IF(G2665=0,"Tarefa fora do plano",INDEX(pl_tag,G2665)))</f>
        <v/>
      </c>
      <c r="I2665" s="30">
        <f>IF(N(G2665)=0,"",INDEX(pl_atividade,G2665))</f>
        <v/>
      </c>
      <c r="J2665" s="50">
        <f>IF(N(G2665)=0,"",INDEX(pl_especialidade,G2665))</f>
        <v/>
      </c>
      <c r="K2665" s="28">
        <f>IF(N(G2665)=0,"",INDEX(pl_duracao,G2665))</f>
        <v/>
      </c>
      <c r="L2665" s="39">
        <f>IF(ISNUMBER(C2665),YEAR(C2665),"")</f>
        <v/>
      </c>
      <c r="M2665" s="39">
        <f>IF(ISNUMBER(C2665),MONTH(C2665),"")</f>
        <v/>
      </c>
      <c r="N2665" s="23">
        <f>IF(L2665="","",IF(NOT(ISNUMBER(crono_ano)),"Informe o ano",IF(L2665&lt;crono_ano,"Antes do ano",IF(L2665&gt;crono_ano,"Depois do ano","No ano"))))</f>
        <v/>
      </c>
      <c r="O2665" s="39">
        <f>IF(F2665="","",IF(COUNTIF(F$7:F2665,F2665)=1,1,0))</f>
        <v/>
      </c>
      <c r="P2665" s="39">
        <f>IF(A2665&amp;B2665&amp;C2665="","",IF(AND(O2665=1,N(G2665)&gt;0),IF(INDEX(pl_ativa,MAX(1,N(G2665)))="Sim",1,0),0))</f>
        <v/>
      </c>
      <c r="Q2665" s="39">
        <f>IF(F2665="","",COUNTIFS(ex_chave_oc,F2665,ex_cancelada,"&lt;&gt;Sim"))</f>
        <v/>
      </c>
      <c r="R2665" s="51">
        <f>IF(P2665="","",IF(AND(P2665=1,N(Q2665)&gt;0),1,0))</f>
        <v/>
      </c>
      <c r="S2665" s="30">
        <f>IF(P2665="","",IF(F2665="","ERRO: data prevista ausente ou inválida",IF(O2665=0,"Duplicada: contada uma vez",IF(N(G2665)=0,"ERRO: tarefa fora do Plano Mestre",IF(P2665=0,"Tarefa retirada do plano: não conta","OK")))))</f>
        <v/>
      </c>
    </row>
    <row r="2666">
      <c r="A2666" s="29" t="n"/>
      <c r="B2666" s="25" t="n"/>
      <c r="C2666" s="49" t="n"/>
      <c r="D2666" s="29" t="n"/>
      <c r="E2666" s="23">
        <f>IF(OR(A2666="",B2666=""),"",A2666&amp;"|"&amp;B2666)</f>
        <v/>
      </c>
      <c r="F2666" s="30">
        <f>IF(OR(E2666="",NOT(ISNUMBER(C2666))),"",E2666&amp;"|"&amp;YEAR(C2666)&amp;"-"&amp;RIGHT("0"&amp;MONTH(C2666),2)&amp;"-"&amp;RIGHT("0"&amp;DAY(C2666),2))</f>
        <v/>
      </c>
      <c r="G2666" s="26">
        <f>IF(E2666="","",IFERROR(MATCH(E2666,pl_chave,0),0))</f>
        <v/>
      </c>
      <c r="H2666" s="23">
        <f>IF(G2666="","",IF(G2666=0,"Tarefa fora do plano",INDEX(pl_tag,G2666)))</f>
        <v/>
      </c>
      <c r="I2666" s="30">
        <f>IF(N(G2666)=0,"",INDEX(pl_atividade,G2666))</f>
        <v/>
      </c>
      <c r="J2666" s="50">
        <f>IF(N(G2666)=0,"",INDEX(pl_especialidade,G2666))</f>
        <v/>
      </c>
      <c r="K2666" s="28">
        <f>IF(N(G2666)=0,"",INDEX(pl_duracao,G2666))</f>
        <v/>
      </c>
      <c r="L2666" s="39">
        <f>IF(ISNUMBER(C2666),YEAR(C2666),"")</f>
        <v/>
      </c>
      <c r="M2666" s="39">
        <f>IF(ISNUMBER(C2666),MONTH(C2666),"")</f>
        <v/>
      </c>
      <c r="N2666" s="23">
        <f>IF(L2666="","",IF(NOT(ISNUMBER(crono_ano)),"Informe o ano",IF(L2666&lt;crono_ano,"Antes do ano",IF(L2666&gt;crono_ano,"Depois do ano","No ano"))))</f>
        <v/>
      </c>
      <c r="O2666" s="39">
        <f>IF(F2666="","",IF(COUNTIF(F$7:F2666,F2666)=1,1,0))</f>
        <v/>
      </c>
      <c r="P2666" s="39">
        <f>IF(A2666&amp;B2666&amp;C2666="","",IF(AND(O2666=1,N(G2666)&gt;0),IF(INDEX(pl_ativa,MAX(1,N(G2666)))="Sim",1,0),0))</f>
        <v/>
      </c>
      <c r="Q2666" s="39">
        <f>IF(F2666="","",COUNTIFS(ex_chave_oc,F2666,ex_cancelada,"&lt;&gt;Sim"))</f>
        <v/>
      </c>
      <c r="R2666" s="51">
        <f>IF(P2666="","",IF(AND(P2666=1,N(Q2666)&gt;0),1,0))</f>
        <v/>
      </c>
      <c r="S2666" s="30">
        <f>IF(P2666="","",IF(F2666="","ERRO: data prevista ausente ou inválida",IF(O2666=0,"Duplicada: contada uma vez",IF(N(G2666)=0,"ERRO: tarefa fora do Plano Mestre",IF(P2666=0,"Tarefa retirada do plano: não conta","OK")))))</f>
        <v/>
      </c>
    </row>
    <row r="2667">
      <c r="A2667" s="29" t="n"/>
      <c r="B2667" s="25" t="n"/>
      <c r="C2667" s="49" t="n"/>
      <c r="D2667" s="29" t="n"/>
      <c r="E2667" s="23">
        <f>IF(OR(A2667="",B2667=""),"",A2667&amp;"|"&amp;B2667)</f>
        <v/>
      </c>
      <c r="F2667" s="30">
        <f>IF(OR(E2667="",NOT(ISNUMBER(C2667))),"",E2667&amp;"|"&amp;YEAR(C2667)&amp;"-"&amp;RIGHT("0"&amp;MONTH(C2667),2)&amp;"-"&amp;RIGHT("0"&amp;DAY(C2667),2))</f>
        <v/>
      </c>
      <c r="G2667" s="26">
        <f>IF(E2667="","",IFERROR(MATCH(E2667,pl_chave,0),0))</f>
        <v/>
      </c>
      <c r="H2667" s="23">
        <f>IF(G2667="","",IF(G2667=0,"Tarefa fora do plano",INDEX(pl_tag,G2667)))</f>
        <v/>
      </c>
      <c r="I2667" s="30">
        <f>IF(N(G2667)=0,"",INDEX(pl_atividade,G2667))</f>
        <v/>
      </c>
      <c r="J2667" s="50">
        <f>IF(N(G2667)=0,"",INDEX(pl_especialidade,G2667))</f>
        <v/>
      </c>
      <c r="K2667" s="28">
        <f>IF(N(G2667)=0,"",INDEX(pl_duracao,G2667))</f>
        <v/>
      </c>
      <c r="L2667" s="39">
        <f>IF(ISNUMBER(C2667),YEAR(C2667),"")</f>
        <v/>
      </c>
      <c r="M2667" s="39">
        <f>IF(ISNUMBER(C2667),MONTH(C2667),"")</f>
        <v/>
      </c>
      <c r="N2667" s="23">
        <f>IF(L2667="","",IF(NOT(ISNUMBER(crono_ano)),"Informe o ano",IF(L2667&lt;crono_ano,"Antes do ano",IF(L2667&gt;crono_ano,"Depois do ano","No ano"))))</f>
        <v/>
      </c>
      <c r="O2667" s="39">
        <f>IF(F2667="","",IF(COUNTIF(F$7:F2667,F2667)=1,1,0))</f>
        <v/>
      </c>
      <c r="P2667" s="39">
        <f>IF(A2667&amp;B2667&amp;C2667="","",IF(AND(O2667=1,N(G2667)&gt;0),IF(INDEX(pl_ativa,MAX(1,N(G2667)))="Sim",1,0),0))</f>
        <v/>
      </c>
      <c r="Q2667" s="39">
        <f>IF(F2667="","",COUNTIFS(ex_chave_oc,F2667,ex_cancelada,"&lt;&gt;Sim"))</f>
        <v/>
      </c>
      <c r="R2667" s="51">
        <f>IF(P2667="","",IF(AND(P2667=1,N(Q2667)&gt;0),1,0))</f>
        <v/>
      </c>
      <c r="S2667" s="30">
        <f>IF(P2667="","",IF(F2667="","ERRO: data prevista ausente ou inválida",IF(O2667=0,"Duplicada: contada uma vez",IF(N(G2667)=0,"ERRO: tarefa fora do Plano Mestre",IF(P2667=0,"Tarefa retirada do plano: não conta","OK")))))</f>
        <v/>
      </c>
    </row>
    <row r="2668">
      <c r="A2668" s="29" t="n"/>
      <c r="B2668" s="25" t="n"/>
      <c r="C2668" s="49" t="n"/>
      <c r="D2668" s="29" t="n"/>
      <c r="E2668" s="23">
        <f>IF(OR(A2668="",B2668=""),"",A2668&amp;"|"&amp;B2668)</f>
        <v/>
      </c>
      <c r="F2668" s="30">
        <f>IF(OR(E2668="",NOT(ISNUMBER(C2668))),"",E2668&amp;"|"&amp;YEAR(C2668)&amp;"-"&amp;RIGHT("0"&amp;MONTH(C2668),2)&amp;"-"&amp;RIGHT("0"&amp;DAY(C2668),2))</f>
        <v/>
      </c>
      <c r="G2668" s="26">
        <f>IF(E2668="","",IFERROR(MATCH(E2668,pl_chave,0),0))</f>
        <v/>
      </c>
      <c r="H2668" s="23">
        <f>IF(G2668="","",IF(G2668=0,"Tarefa fora do plano",INDEX(pl_tag,G2668)))</f>
        <v/>
      </c>
      <c r="I2668" s="30">
        <f>IF(N(G2668)=0,"",INDEX(pl_atividade,G2668))</f>
        <v/>
      </c>
      <c r="J2668" s="50">
        <f>IF(N(G2668)=0,"",INDEX(pl_especialidade,G2668))</f>
        <v/>
      </c>
      <c r="K2668" s="28">
        <f>IF(N(G2668)=0,"",INDEX(pl_duracao,G2668))</f>
        <v/>
      </c>
      <c r="L2668" s="39">
        <f>IF(ISNUMBER(C2668),YEAR(C2668),"")</f>
        <v/>
      </c>
      <c r="M2668" s="39">
        <f>IF(ISNUMBER(C2668),MONTH(C2668),"")</f>
        <v/>
      </c>
      <c r="N2668" s="23">
        <f>IF(L2668="","",IF(NOT(ISNUMBER(crono_ano)),"Informe o ano",IF(L2668&lt;crono_ano,"Antes do ano",IF(L2668&gt;crono_ano,"Depois do ano","No ano"))))</f>
        <v/>
      </c>
      <c r="O2668" s="39">
        <f>IF(F2668="","",IF(COUNTIF(F$7:F2668,F2668)=1,1,0))</f>
        <v/>
      </c>
      <c r="P2668" s="39">
        <f>IF(A2668&amp;B2668&amp;C2668="","",IF(AND(O2668=1,N(G2668)&gt;0),IF(INDEX(pl_ativa,MAX(1,N(G2668)))="Sim",1,0),0))</f>
        <v/>
      </c>
      <c r="Q2668" s="39">
        <f>IF(F2668="","",COUNTIFS(ex_chave_oc,F2668,ex_cancelada,"&lt;&gt;Sim"))</f>
        <v/>
      </c>
      <c r="R2668" s="51">
        <f>IF(P2668="","",IF(AND(P2668=1,N(Q2668)&gt;0),1,0))</f>
        <v/>
      </c>
      <c r="S2668" s="30">
        <f>IF(P2668="","",IF(F2668="","ERRO: data prevista ausente ou inválida",IF(O2668=0,"Duplicada: contada uma vez",IF(N(G2668)=0,"ERRO: tarefa fora do Plano Mestre",IF(P2668=0,"Tarefa retirada do plano: não conta","OK")))))</f>
        <v/>
      </c>
    </row>
    <row r="2669">
      <c r="A2669" s="29" t="n"/>
      <c r="B2669" s="25" t="n"/>
      <c r="C2669" s="49" t="n"/>
      <c r="D2669" s="29" t="n"/>
      <c r="E2669" s="23">
        <f>IF(OR(A2669="",B2669=""),"",A2669&amp;"|"&amp;B2669)</f>
        <v/>
      </c>
      <c r="F2669" s="30">
        <f>IF(OR(E2669="",NOT(ISNUMBER(C2669))),"",E2669&amp;"|"&amp;YEAR(C2669)&amp;"-"&amp;RIGHT("0"&amp;MONTH(C2669),2)&amp;"-"&amp;RIGHT("0"&amp;DAY(C2669),2))</f>
        <v/>
      </c>
      <c r="G2669" s="26">
        <f>IF(E2669="","",IFERROR(MATCH(E2669,pl_chave,0),0))</f>
        <v/>
      </c>
      <c r="H2669" s="23">
        <f>IF(G2669="","",IF(G2669=0,"Tarefa fora do plano",INDEX(pl_tag,G2669)))</f>
        <v/>
      </c>
      <c r="I2669" s="30">
        <f>IF(N(G2669)=0,"",INDEX(pl_atividade,G2669))</f>
        <v/>
      </c>
      <c r="J2669" s="50">
        <f>IF(N(G2669)=0,"",INDEX(pl_especialidade,G2669))</f>
        <v/>
      </c>
      <c r="K2669" s="28">
        <f>IF(N(G2669)=0,"",INDEX(pl_duracao,G2669))</f>
        <v/>
      </c>
      <c r="L2669" s="39">
        <f>IF(ISNUMBER(C2669),YEAR(C2669),"")</f>
        <v/>
      </c>
      <c r="M2669" s="39">
        <f>IF(ISNUMBER(C2669),MONTH(C2669),"")</f>
        <v/>
      </c>
      <c r="N2669" s="23">
        <f>IF(L2669="","",IF(NOT(ISNUMBER(crono_ano)),"Informe o ano",IF(L2669&lt;crono_ano,"Antes do ano",IF(L2669&gt;crono_ano,"Depois do ano","No ano"))))</f>
        <v/>
      </c>
      <c r="O2669" s="39">
        <f>IF(F2669="","",IF(COUNTIF(F$7:F2669,F2669)=1,1,0))</f>
        <v/>
      </c>
      <c r="P2669" s="39">
        <f>IF(A2669&amp;B2669&amp;C2669="","",IF(AND(O2669=1,N(G2669)&gt;0),IF(INDEX(pl_ativa,MAX(1,N(G2669)))="Sim",1,0),0))</f>
        <v/>
      </c>
      <c r="Q2669" s="39">
        <f>IF(F2669="","",COUNTIFS(ex_chave_oc,F2669,ex_cancelada,"&lt;&gt;Sim"))</f>
        <v/>
      </c>
      <c r="R2669" s="51">
        <f>IF(P2669="","",IF(AND(P2669=1,N(Q2669)&gt;0),1,0))</f>
        <v/>
      </c>
      <c r="S2669" s="30">
        <f>IF(P2669="","",IF(F2669="","ERRO: data prevista ausente ou inválida",IF(O2669=0,"Duplicada: contada uma vez",IF(N(G2669)=0,"ERRO: tarefa fora do Plano Mestre",IF(P2669=0,"Tarefa retirada do plano: não conta","OK")))))</f>
        <v/>
      </c>
    </row>
    <row r="2670">
      <c r="A2670" s="29" t="n"/>
      <c r="B2670" s="25" t="n"/>
      <c r="C2670" s="49" t="n"/>
      <c r="D2670" s="29" t="n"/>
      <c r="E2670" s="23">
        <f>IF(OR(A2670="",B2670=""),"",A2670&amp;"|"&amp;B2670)</f>
        <v/>
      </c>
      <c r="F2670" s="30">
        <f>IF(OR(E2670="",NOT(ISNUMBER(C2670))),"",E2670&amp;"|"&amp;YEAR(C2670)&amp;"-"&amp;RIGHT("0"&amp;MONTH(C2670),2)&amp;"-"&amp;RIGHT("0"&amp;DAY(C2670),2))</f>
        <v/>
      </c>
      <c r="G2670" s="26">
        <f>IF(E2670="","",IFERROR(MATCH(E2670,pl_chave,0),0))</f>
        <v/>
      </c>
      <c r="H2670" s="23">
        <f>IF(G2670="","",IF(G2670=0,"Tarefa fora do plano",INDEX(pl_tag,G2670)))</f>
        <v/>
      </c>
      <c r="I2670" s="30">
        <f>IF(N(G2670)=0,"",INDEX(pl_atividade,G2670))</f>
        <v/>
      </c>
      <c r="J2670" s="50">
        <f>IF(N(G2670)=0,"",INDEX(pl_especialidade,G2670))</f>
        <v/>
      </c>
      <c r="K2670" s="28">
        <f>IF(N(G2670)=0,"",INDEX(pl_duracao,G2670))</f>
        <v/>
      </c>
      <c r="L2670" s="39">
        <f>IF(ISNUMBER(C2670),YEAR(C2670),"")</f>
        <v/>
      </c>
      <c r="M2670" s="39">
        <f>IF(ISNUMBER(C2670),MONTH(C2670),"")</f>
        <v/>
      </c>
      <c r="N2670" s="23">
        <f>IF(L2670="","",IF(NOT(ISNUMBER(crono_ano)),"Informe o ano",IF(L2670&lt;crono_ano,"Antes do ano",IF(L2670&gt;crono_ano,"Depois do ano","No ano"))))</f>
        <v/>
      </c>
      <c r="O2670" s="39">
        <f>IF(F2670="","",IF(COUNTIF(F$7:F2670,F2670)=1,1,0))</f>
        <v/>
      </c>
      <c r="P2670" s="39">
        <f>IF(A2670&amp;B2670&amp;C2670="","",IF(AND(O2670=1,N(G2670)&gt;0),IF(INDEX(pl_ativa,MAX(1,N(G2670)))="Sim",1,0),0))</f>
        <v/>
      </c>
      <c r="Q2670" s="39">
        <f>IF(F2670="","",COUNTIFS(ex_chave_oc,F2670,ex_cancelada,"&lt;&gt;Sim"))</f>
        <v/>
      </c>
      <c r="R2670" s="51">
        <f>IF(P2670="","",IF(AND(P2670=1,N(Q2670)&gt;0),1,0))</f>
        <v/>
      </c>
      <c r="S2670" s="30">
        <f>IF(P2670="","",IF(F2670="","ERRO: data prevista ausente ou inválida",IF(O2670=0,"Duplicada: contada uma vez",IF(N(G2670)=0,"ERRO: tarefa fora do Plano Mestre",IF(P2670=0,"Tarefa retirada do plano: não conta","OK")))))</f>
        <v/>
      </c>
    </row>
    <row r="2671">
      <c r="A2671" s="29" t="n"/>
      <c r="B2671" s="25" t="n"/>
      <c r="C2671" s="49" t="n"/>
      <c r="D2671" s="29" t="n"/>
      <c r="E2671" s="23">
        <f>IF(OR(A2671="",B2671=""),"",A2671&amp;"|"&amp;B2671)</f>
        <v/>
      </c>
      <c r="F2671" s="30">
        <f>IF(OR(E2671="",NOT(ISNUMBER(C2671))),"",E2671&amp;"|"&amp;YEAR(C2671)&amp;"-"&amp;RIGHT("0"&amp;MONTH(C2671),2)&amp;"-"&amp;RIGHT("0"&amp;DAY(C2671),2))</f>
        <v/>
      </c>
      <c r="G2671" s="26">
        <f>IF(E2671="","",IFERROR(MATCH(E2671,pl_chave,0),0))</f>
        <v/>
      </c>
      <c r="H2671" s="23">
        <f>IF(G2671="","",IF(G2671=0,"Tarefa fora do plano",INDEX(pl_tag,G2671)))</f>
        <v/>
      </c>
      <c r="I2671" s="30">
        <f>IF(N(G2671)=0,"",INDEX(pl_atividade,G2671))</f>
        <v/>
      </c>
      <c r="J2671" s="50">
        <f>IF(N(G2671)=0,"",INDEX(pl_especialidade,G2671))</f>
        <v/>
      </c>
      <c r="K2671" s="28">
        <f>IF(N(G2671)=0,"",INDEX(pl_duracao,G2671))</f>
        <v/>
      </c>
      <c r="L2671" s="39">
        <f>IF(ISNUMBER(C2671),YEAR(C2671),"")</f>
        <v/>
      </c>
      <c r="M2671" s="39">
        <f>IF(ISNUMBER(C2671),MONTH(C2671),"")</f>
        <v/>
      </c>
      <c r="N2671" s="23">
        <f>IF(L2671="","",IF(NOT(ISNUMBER(crono_ano)),"Informe o ano",IF(L2671&lt;crono_ano,"Antes do ano",IF(L2671&gt;crono_ano,"Depois do ano","No ano"))))</f>
        <v/>
      </c>
      <c r="O2671" s="39">
        <f>IF(F2671="","",IF(COUNTIF(F$7:F2671,F2671)=1,1,0))</f>
        <v/>
      </c>
      <c r="P2671" s="39">
        <f>IF(A2671&amp;B2671&amp;C2671="","",IF(AND(O2671=1,N(G2671)&gt;0),IF(INDEX(pl_ativa,MAX(1,N(G2671)))="Sim",1,0),0))</f>
        <v/>
      </c>
      <c r="Q2671" s="39">
        <f>IF(F2671="","",COUNTIFS(ex_chave_oc,F2671,ex_cancelada,"&lt;&gt;Sim"))</f>
        <v/>
      </c>
      <c r="R2671" s="51">
        <f>IF(P2671="","",IF(AND(P2671=1,N(Q2671)&gt;0),1,0))</f>
        <v/>
      </c>
      <c r="S2671" s="30">
        <f>IF(P2671="","",IF(F2671="","ERRO: data prevista ausente ou inválida",IF(O2671=0,"Duplicada: contada uma vez",IF(N(G2671)=0,"ERRO: tarefa fora do Plano Mestre",IF(P2671=0,"Tarefa retirada do plano: não conta","OK")))))</f>
        <v/>
      </c>
    </row>
    <row r="2672">
      <c r="A2672" s="29" t="n"/>
      <c r="B2672" s="25" t="n"/>
      <c r="C2672" s="49" t="n"/>
      <c r="D2672" s="29" t="n"/>
      <c r="E2672" s="23">
        <f>IF(OR(A2672="",B2672=""),"",A2672&amp;"|"&amp;B2672)</f>
        <v/>
      </c>
      <c r="F2672" s="30">
        <f>IF(OR(E2672="",NOT(ISNUMBER(C2672))),"",E2672&amp;"|"&amp;YEAR(C2672)&amp;"-"&amp;RIGHT("0"&amp;MONTH(C2672),2)&amp;"-"&amp;RIGHT("0"&amp;DAY(C2672),2))</f>
        <v/>
      </c>
      <c r="G2672" s="26">
        <f>IF(E2672="","",IFERROR(MATCH(E2672,pl_chave,0),0))</f>
        <v/>
      </c>
      <c r="H2672" s="23">
        <f>IF(G2672="","",IF(G2672=0,"Tarefa fora do plano",INDEX(pl_tag,G2672)))</f>
        <v/>
      </c>
      <c r="I2672" s="30">
        <f>IF(N(G2672)=0,"",INDEX(pl_atividade,G2672))</f>
        <v/>
      </c>
      <c r="J2672" s="50">
        <f>IF(N(G2672)=0,"",INDEX(pl_especialidade,G2672))</f>
        <v/>
      </c>
      <c r="K2672" s="28">
        <f>IF(N(G2672)=0,"",INDEX(pl_duracao,G2672))</f>
        <v/>
      </c>
      <c r="L2672" s="39">
        <f>IF(ISNUMBER(C2672),YEAR(C2672),"")</f>
        <v/>
      </c>
      <c r="M2672" s="39">
        <f>IF(ISNUMBER(C2672),MONTH(C2672),"")</f>
        <v/>
      </c>
      <c r="N2672" s="23">
        <f>IF(L2672="","",IF(NOT(ISNUMBER(crono_ano)),"Informe o ano",IF(L2672&lt;crono_ano,"Antes do ano",IF(L2672&gt;crono_ano,"Depois do ano","No ano"))))</f>
        <v/>
      </c>
      <c r="O2672" s="39">
        <f>IF(F2672="","",IF(COUNTIF(F$7:F2672,F2672)=1,1,0))</f>
        <v/>
      </c>
      <c r="P2672" s="39">
        <f>IF(A2672&amp;B2672&amp;C2672="","",IF(AND(O2672=1,N(G2672)&gt;0),IF(INDEX(pl_ativa,MAX(1,N(G2672)))="Sim",1,0),0))</f>
        <v/>
      </c>
      <c r="Q2672" s="39">
        <f>IF(F2672="","",COUNTIFS(ex_chave_oc,F2672,ex_cancelada,"&lt;&gt;Sim"))</f>
        <v/>
      </c>
      <c r="R2672" s="51">
        <f>IF(P2672="","",IF(AND(P2672=1,N(Q2672)&gt;0),1,0))</f>
        <v/>
      </c>
      <c r="S2672" s="30">
        <f>IF(P2672="","",IF(F2672="","ERRO: data prevista ausente ou inválida",IF(O2672=0,"Duplicada: contada uma vez",IF(N(G2672)=0,"ERRO: tarefa fora do Plano Mestre",IF(P2672=0,"Tarefa retirada do plano: não conta","OK")))))</f>
        <v/>
      </c>
    </row>
    <row r="2673">
      <c r="A2673" s="29" t="n"/>
      <c r="B2673" s="25" t="n"/>
      <c r="C2673" s="49" t="n"/>
      <c r="D2673" s="29" t="n"/>
      <c r="E2673" s="23">
        <f>IF(OR(A2673="",B2673=""),"",A2673&amp;"|"&amp;B2673)</f>
        <v/>
      </c>
      <c r="F2673" s="30">
        <f>IF(OR(E2673="",NOT(ISNUMBER(C2673))),"",E2673&amp;"|"&amp;YEAR(C2673)&amp;"-"&amp;RIGHT("0"&amp;MONTH(C2673),2)&amp;"-"&amp;RIGHT("0"&amp;DAY(C2673),2))</f>
        <v/>
      </c>
      <c r="G2673" s="26">
        <f>IF(E2673="","",IFERROR(MATCH(E2673,pl_chave,0),0))</f>
        <v/>
      </c>
      <c r="H2673" s="23">
        <f>IF(G2673="","",IF(G2673=0,"Tarefa fora do plano",INDEX(pl_tag,G2673)))</f>
        <v/>
      </c>
      <c r="I2673" s="30">
        <f>IF(N(G2673)=0,"",INDEX(pl_atividade,G2673))</f>
        <v/>
      </c>
      <c r="J2673" s="50">
        <f>IF(N(G2673)=0,"",INDEX(pl_especialidade,G2673))</f>
        <v/>
      </c>
      <c r="K2673" s="28">
        <f>IF(N(G2673)=0,"",INDEX(pl_duracao,G2673))</f>
        <v/>
      </c>
      <c r="L2673" s="39">
        <f>IF(ISNUMBER(C2673),YEAR(C2673),"")</f>
        <v/>
      </c>
      <c r="M2673" s="39">
        <f>IF(ISNUMBER(C2673),MONTH(C2673),"")</f>
        <v/>
      </c>
      <c r="N2673" s="23">
        <f>IF(L2673="","",IF(NOT(ISNUMBER(crono_ano)),"Informe o ano",IF(L2673&lt;crono_ano,"Antes do ano",IF(L2673&gt;crono_ano,"Depois do ano","No ano"))))</f>
        <v/>
      </c>
      <c r="O2673" s="39">
        <f>IF(F2673="","",IF(COUNTIF(F$7:F2673,F2673)=1,1,0))</f>
        <v/>
      </c>
      <c r="P2673" s="39">
        <f>IF(A2673&amp;B2673&amp;C2673="","",IF(AND(O2673=1,N(G2673)&gt;0),IF(INDEX(pl_ativa,MAX(1,N(G2673)))="Sim",1,0),0))</f>
        <v/>
      </c>
      <c r="Q2673" s="39">
        <f>IF(F2673="","",COUNTIFS(ex_chave_oc,F2673,ex_cancelada,"&lt;&gt;Sim"))</f>
        <v/>
      </c>
      <c r="R2673" s="51">
        <f>IF(P2673="","",IF(AND(P2673=1,N(Q2673)&gt;0),1,0))</f>
        <v/>
      </c>
      <c r="S2673" s="30">
        <f>IF(P2673="","",IF(F2673="","ERRO: data prevista ausente ou inválida",IF(O2673=0,"Duplicada: contada uma vez",IF(N(G2673)=0,"ERRO: tarefa fora do Plano Mestre",IF(P2673=0,"Tarefa retirada do plano: não conta","OK")))))</f>
        <v/>
      </c>
    </row>
    <row r="2674">
      <c r="A2674" s="29" t="n"/>
      <c r="B2674" s="25" t="n"/>
      <c r="C2674" s="49" t="n"/>
      <c r="D2674" s="29" t="n"/>
      <c r="E2674" s="23">
        <f>IF(OR(A2674="",B2674=""),"",A2674&amp;"|"&amp;B2674)</f>
        <v/>
      </c>
      <c r="F2674" s="30">
        <f>IF(OR(E2674="",NOT(ISNUMBER(C2674))),"",E2674&amp;"|"&amp;YEAR(C2674)&amp;"-"&amp;RIGHT("0"&amp;MONTH(C2674),2)&amp;"-"&amp;RIGHT("0"&amp;DAY(C2674),2))</f>
        <v/>
      </c>
      <c r="G2674" s="26">
        <f>IF(E2674="","",IFERROR(MATCH(E2674,pl_chave,0),0))</f>
        <v/>
      </c>
      <c r="H2674" s="23">
        <f>IF(G2674="","",IF(G2674=0,"Tarefa fora do plano",INDEX(pl_tag,G2674)))</f>
        <v/>
      </c>
      <c r="I2674" s="30">
        <f>IF(N(G2674)=0,"",INDEX(pl_atividade,G2674))</f>
        <v/>
      </c>
      <c r="J2674" s="50">
        <f>IF(N(G2674)=0,"",INDEX(pl_especialidade,G2674))</f>
        <v/>
      </c>
      <c r="K2674" s="28">
        <f>IF(N(G2674)=0,"",INDEX(pl_duracao,G2674))</f>
        <v/>
      </c>
      <c r="L2674" s="39">
        <f>IF(ISNUMBER(C2674),YEAR(C2674),"")</f>
        <v/>
      </c>
      <c r="M2674" s="39">
        <f>IF(ISNUMBER(C2674),MONTH(C2674),"")</f>
        <v/>
      </c>
      <c r="N2674" s="23">
        <f>IF(L2674="","",IF(NOT(ISNUMBER(crono_ano)),"Informe o ano",IF(L2674&lt;crono_ano,"Antes do ano",IF(L2674&gt;crono_ano,"Depois do ano","No ano"))))</f>
        <v/>
      </c>
      <c r="O2674" s="39">
        <f>IF(F2674="","",IF(COUNTIF(F$7:F2674,F2674)=1,1,0))</f>
        <v/>
      </c>
      <c r="P2674" s="39">
        <f>IF(A2674&amp;B2674&amp;C2674="","",IF(AND(O2674=1,N(G2674)&gt;0),IF(INDEX(pl_ativa,MAX(1,N(G2674)))="Sim",1,0),0))</f>
        <v/>
      </c>
      <c r="Q2674" s="39">
        <f>IF(F2674="","",COUNTIFS(ex_chave_oc,F2674,ex_cancelada,"&lt;&gt;Sim"))</f>
        <v/>
      </c>
      <c r="R2674" s="51">
        <f>IF(P2674="","",IF(AND(P2674=1,N(Q2674)&gt;0),1,0))</f>
        <v/>
      </c>
      <c r="S2674" s="30">
        <f>IF(P2674="","",IF(F2674="","ERRO: data prevista ausente ou inválida",IF(O2674=0,"Duplicada: contada uma vez",IF(N(G2674)=0,"ERRO: tarefa fora do Plano Mestre",IF(P2674=0,"Tarefa retirada do plano: não conta","OK")))))</f>
        <v/>
      </c>
    </row>
    <row r="2675">
      <c r="A2675" s="29" t="n"/>
      <c r="B2675" s="25" t="n"/>
      <c r="C2675" s="49" t="n"/>
      <c r="D2675" s="29" t="n"/>
      <c r="E2675" s="23">
        <f>IF(OR(A2675="",B2675=""),"",A2675&amp;"|"&amp;B2675)</f>
        <v/>
      </c>
      <c r="F2675" s="30">
        <f>IF(OR(E2675="",NOT(ISNUMBER(C2675))),"",E2675&amp;"|"&amp;YEAR(C2675)&amp;"-"&amp;RIGHT("0"&amp;MONTH(C2675),2)&amp;"-"&amp;RIGHT("0"&amp;DAY(C2675),2))</f>
        <v/>
      </c>
      <c r="G2675" s="26">
        <f>IF(E2675="","",IFERROR(MATCH(E2675,pl_chave,0),0))</f>
        <v/>
      </c>
      <c r="H2675" s="23">
        <f>IF(G2675="","",IF(G2675=0,"Tarefa fora do plano",INDEX(pl_tag,G2675)))</f>
        <v/>
      </c>
      <c r="I2675" s="30">
        <f>IF(N(G2675)=0,"",INDEX(pl_atividade,G2675))</f>
        <v/>
      </c>
      <c r="J2675" s="50">
        <f>IF(N(G2675)=0,"",INDEX(pl_especialidade,G2675))</f>
        <v/>
      </c>
      <c r="K2675" s="28">
        <f>IF(N(G2675)=0,"",INDEX(pl_duracao,G2675))</f>
        <v/>
      </c>
      <c r="L2675" s="39">
        <f>IF(ISNUMBER(C2675),YEAR(C2675),"")</f>
        <v/>
      </c>
      <c r="M2675" s="39">
        <f>IF(ISNUMBER(C2675),MONTH(C2675),"")</f>
        <v/>
      </c>
      <c r="N2675" s="23">
        <f>IF(L2675="","",IF(NOT(ISNUMBER(crono_ano)),"Informe o ano",IF(L2675&lt;crono_ano,"Antes do ano",IF(L2675&gt;crono_ano,"Depois do ano","No ano"))))</f>
        <v/>
      </c>
      <c r="O2675" s="39">
        <f>IF(F2675="","",IF(COUNTIF(F$7:F2675,F2675)=1,1,0))</f>
        <v/>
      </c>
      <c r="P2675" s="39">
        <f>IF(A2675&amp;B2675&amp;C2675="","",IF(AND(O2675=1,N(G2675)&gt;0),IF(INDEX(pl_ativa,MAX(1,N(G2675)))="Sim",1,0),0))</f>
        <v/>
      </c>
      <c r="Q2675" s="39">
        <f>IF(F2675="","",COUNTIFS(ex_chave_oc,F2675,ex_cancelada,"&lt;&gt;Sim"))</f>
        <v/>
      </c>
      <c r="R2675" s="51">
        <f>IF(P2675="","",IF(AND(P2675=1,N(Q2675)&gt;0),1,0))</f>
        <v/>
      </c>
      <c r="S2675" s="30">
        <f>IF(P2675="","",IF(F2675="","ERRO: data prevista ausente ou inválida",IF(O2675=0,"Duplicada: contada uma vez",IF(N(G2675)=0,"ERRO: tarefa fora do Plano Mestre",IF(P2675=0,"Tarefa retirada do plano: não conta","OK")))))</f>
        <v/>
      </c>
    </row>
    <row r="2676">
      <c r="A2676" s="29" t="n"/>
      <c r="B2676" s="25" t="n"/>
      <c r="C2676" s="49" t="n"/>
      <c r="D2676" s="29" t="n"/>
      <c r="E2676" s="23">
        <f>IF(OR(A2676="",B2676=""),"",A2676&amp;"|"&amp;B2676)</f>
        <v/>
      </c>
      <c r="F2676" s="30">
        <f>IF(OR(E2676="",NOT(ISNUMBER(C2676))),"",E2676&amp;"|"&amp;YEAR(C2676)&amp;"-"&amp;RIGHT("0"&amp;MONTH(C2676),2)&amp;"-"&amp;RIGHT("0"&amp;DAY(C2676),2))</f>
        <v/>
      </c>
      <c r="G2676" s="26">
        <f>IF(E2676="","",IFERROR(MATCH(E2676,pl_chave,0),0))</f>
        <v/>
      </c>
      <c r="H2676" s="23">
        <f>IF(G2676="","",IF(G2676=0,"Tarefa fora do plano",INDEX(pl_tag,G2676)))</f>
        <v/>
      </c>
      <c r="I2676" s="30">
        <f>IF(N(G2676)=0,"",INDEX(pl_atividade,G2676))</f>
        <v/>
      </c>
      <c r="J2676" s="50">
        <f>IF(N(G2676)=0,"",INDEX(pl_especialidade,G2676))</f>
        <v/>
      </c>
      <c r="K2676" s="28">
        <f>IF(N(G2676)=0,"",INDEX(pl_duracao,G2676))</f>
        <v/>
      </c>
      <c r="L2676" s="39">
        <f>IF(ISNUMBER(C2676),YEAR(C2676),"")</f>
        <v/>
      </c>
      <c r="M2676" s="39">
        <f>IF(ISNUMBER(C2676),MONTH(C2676),"")</f>
        <v/>
      </c>
      <c r="N2676" s="23">
        <f>IF(L2676="","",IF(NOT(ISNUMBER(crono_ano)),"Informe o ano",IF(L2676&lt;crono_ano,"Antes do ano",IF(L2676&gt;crono_ano,"Depois do ano","No ano"))))</f>
        <v/>
      </c>
      <c r="O2676" s="39">
        <f>IF(F2676="","",IF(COUNTIF(F$7:F2676,F2676)=1,1,0))</f>
        <v/>
      </c>
      <c r="P2676" s="39">
        <f>IF(A2676&amp;B2676&amp;C2676="","",IF(AND(O2676=1,N(G2676)&gt;0),IF(INDEX(pl_ativa,MAX(1,N(G2676)))="Sim",1,0),0))</f>
        <v/>
      </c>
      <c r="Q2676" s="39">
        <f>IF(F2676="","",COUNTIFS(ex_chave_oc,F2676,ex_cancelada,"&lt;&gt;Sim"))</f>
        <v/>
      </c>
      <c r="R2676" s="51">
        <f>IF(P2676="","",IF(AND(P2676=1,N(Q2676)&gt;0),1,0))</f>
        <v/>
      </c>
      <c r="S2676" s="30">
        <f>IF(P2676="","",IF(F2676="","ERRO: data prevista ausente ou inválida",IF(O2676=0,"Duplicada: contada uma vez",IF(N(G2676)=0,"ERRO: tarefa fora do Plano Mestre",IF(P2676=0,"Tarefa retirada do plano: não conta","OK")))))</f>
        <v/>
      </c>
    </row>
    <row r="2677">
      <c r="A2677" s="29" t="n"/>
      <c r="B2677" s="25" t="n"/>
      <c r="C2677" s="49" t="n"/>
      <c r="D2677" s="29" t="n"/>
      <c r="E2677" s="23">
        <f>IF(OR(A2677="",B2677=""),"",A2677&amp;"|"&amp;B2677)</f>
        <v/>
      </c>
      <c r="F2677" s="30">
        <f>IF(OR(E2677="",NOT(ISNUMBER(C2677))),"",E2677&amp;"|"&amp;YEAR(C2677)&amp;"-"&amp;RIGHT("0"&amp;MONTH(C2677),2)&amp;"-"&amp;RIGHT("0"&amp;DAY(C2677),2))</f>
        <v/>
      </c>
      <c r="G2677" s="26">
        <f>IF(E2677="","",IFERROR(MATCH(E2677,pl_chave,0),0))</f>
        <v/>
      </c>
      <c r="H2677" s="23">
        <f>IF(G2677="","",IF(G2677=0,"Tarefa fora do plano",INDEX(pl_tag,G2677)))</f>
        <v/>
      </c>
      <c r="I2677" s="30">
        <f>IF(N(G2677)=0,"",INDEX(pl_atividade,G2677))</f>
        <v/>
      </c>
      <c r="J2677" s="50">
        <f>IF(N(G2677)=0,"",INDEX(pl_especialidade,G2677))</f>
        <v/>
      </c>
      <c r="K2677" s="28">
        <f>IF(N(G2677)=0,"",INDEX(pl_duracao,G2677))</f>
        <v/>
      </c>
      <c r="L2677" s="39">
        <f>IF(ISNUMBER(C2677),YEAR(C2677),"")</f>
        <v/>
      </c>
      <c r="M2677" s="39">
        <f>IF(ISNUMBER(C2677),MONTH(C2677),"")</f>
        <v/>
      </c>
      <c r="N2677" s="23">
        <f>IF(L2677="","",IF(NOT(ISNUMBER(crono_ano)),"Informe o ano",IF(L2677&lt;crono_ano,"Antes do ano",IF(L2677&gt;crono_ano,"Depois do ano","No ano"))))</f>
        <v/>
      </c>
      <c r="O2677" s="39">
        <f>IF(F2677="","",IF(COUNTIF(F$7:F2677,F2677)=1,1,0))</f>
        <v/>
      </c>
      <c r="P2677" s="39">
        <f>IF(A2677&amp;B2677&amp;C2677="","",IF(AND(O2677=1,N(G2677)&gt;0),IF(INDEX(pl_ativa,MAX(1,N(G2677)))="Sim",1,0),0))</f>
        <v/>
      </c>
      <c r="Q2677" s="39">
        <f>IF(F2677="","",COUNTIFS(ex_chave_oc,F2677,ex_cancelada,"&lt;&gt;Sim"))</f>
        <v/>
      </c>
      <c r="R2677" s="51">
        <f>IF(P2677="","",IF(AND(P2677=1,N(Q2677)&gt;0),1,0))</f>
        <v/>
      </c>
      <c r="S2677" s="30">
        <f>IF(P2677="","",IF(F2677="","ERRO: data prevista ausente ou inválida",IF(O2677=0,"Duplicada: contada uma vez",IF(N(G2677)=0,"ERRO: tarefa fora do Plano Mestre",IF(P2677=0,"Tarefa retirada do plano: não conta","OK")))))</f>
        <v/>
      </c>
    </row>
    <row r="2678">
      <c r="A2678" s="29" t="n"/>
      <c r="B2678" s="25" t="n"/>
      <c r="C2678" s="49" t="n"/>
      <c r="D2678" s="29" t="n"/>
      <c r="E2678" s="23">
        <f>IF(OR(A2678="",B2678=""),"",A2678&amp;"|"&amp;B2678)</f>
        <v/>
      </c>
      <c r="F2678" s="30">
        <f>IF(OR(E2678="",NOT(ISNUMBER(C2678))),"",E2678&amp;"|"&amp;YEAR(C2678)&amp;"-"&amp;RIGHT("0"&amp;MONTH(C2678),2)&amp;"-"&amp;RIGHT("0"&amp;DAY(C2678),2))</f>
        <v/>
      </c>
      <c r="G2678" s="26">
        <f>IF(E2678="","",IFERROR(MATCH(E2678,pl_chave,0),0))</f>
        <v/>
      </c>
      <c r="H2678" s="23">
        <f>IF(G2678="","",IF(G2678=0,"Tarefa fora do plano",INDEX(pl_tag,G2678)))</f>
        <v/>
      </c>
      <c r="I2678" s="30">
        <f>IF(N(G2678)=0,"",INDEX(pl_atividade,G2678))</f>
        <v/>
      </c>
      <c r="J2678" s="50">
        <f>IF(N(G2678)=0,"",INDEX(pl_especialidade,G2678))</f>
        <v/>
      </c>
      <c r="K2678" s="28">
        <f>IF(N(G2678)=0,"",INDEX(pl_duracao,G2678))</f>
        <v/>
      </c>
      <c r="L2678" s="39">
        <f>IF(ISNUMBER(C2678),YEAR(C2678),"")</f>
        <v/>
      </c>
      <c r="M2678" s="39">
        <f>IF(ISNUMBER(C2678),MONTH(C2678),"")</f>
        <v/>
      </c>
      <c r="N2678" s="23">
        <f>IF(L2678="","",IF(NOT(ISNUMBER(crono_ano)),"Informe o ano",IF(L2678&lt;crono_ano,"Antes do ano",IF(L2678&gt;crono_ano,"Depois do ano","No ano"))))</f>
        <v/>
      </c>
      <c r="O2678" s="39">
        <f>IF(F2678="","",IF(COUNTIF(F$7:F2678,F2678)=1,1,0))</f>
        <v/>
      </c>
      <c r="P2678" s="39">
        <f>IF(A2678&amp;B2678&amp;C2678="","",IF(AND(O2678=1,N(G2678)&gt;0),IF(INDEX(pl_ativa,MAX(1,N(G2678)))="Sim",1,0),0))</f>
        <v/>
      </c>
      <c r="Q2678" s="39">
        <f>IF(F2678="","",COUNTIFS(ex_chave_oc,F2678,ex_cancelada,"&lt;&gt;Sim"))</f>
        <v/>
      </c>
      <c r="R2678" s="51">
        <f>IF(P2678="","",IF(AND(P2678=1,N(Q2678)&gt;0),1,0))</f>
        <v/>
      </c>
      <c r="S2678" s="30">
        <f>IF(P2678="","",IF(F2678="","ERRO: data prevista ausente ou inválida",IF(O2678=0,"Duplicada: contada uma vez",IF(N(G2678)=0,"ERRO: tarefa fora do Plano Mestre",IF(P2678=0,"Tarefa retirada do plano: não conta","OK")))))</f>
        <v/>
      </c>
    </row>
    <row r="2679">
      <c r="A2679" s="29" t="n"/>
      <c r="B2679" s="25" t="n"/>
      <c r="C2679" s="49" t="n"/>
      <c r="D2679" s="29" t="n"/>
      <c r="E2679" s="23">
        <f>IF(OR(A2679="",B2679=""),"",A2679&amp;"|"&amp;B2679)</f>
        <v/>
      </c>
      <c r="F2679" s="30">
        <f>IF(OR(E2679="",NOT(ISNUMBER(C2679))),"",E2679&amp;"|"&amp;YEAR(C2679)&amp;"-"&amp;RIGHT("0"&amp;MONTH(C2679),2)&amp;"-"&amp;RIGHT("0"&amp;DAY(C2679),2))</f>
        <v/>
      </c>
      <c r="G2679" s="26">
        <f>IF(E2679="","",IFERROR(MATCH(E2679,pl_chave,0),0))</f>
        <v/>
      </c>
      <c r="H2679" s="23">
        <f>IF(G2679="","",IF(G2679=0,"Tarefa fora do plano",INDEX(pl_tag,G2679)))</f>
        <v/>
      </c>
      <c r="I2679" s="30">
        <f>IF(N(G2679)=0,"",INDEX(pl_atividade,G2679))</f>
        <v/>
      </c>
      <c r="J2679" s="50">
        <f>IF(N(G2679)=0,"",INDEX(pl_especialidade,G2679))</f>
        <v/>
      </c>
      <c r="K2679" s="28">
        <f>IF(N(G2679)=0,"",INDEX(pl_duracao,G2679))</f>
        <v/>
      </c>
      <c r="L2679" s="39">
        <f>IF(ISNUMBER(C2679),YEAR(C2679),"")</f>
        <v/>
      </c>
      <c r="M2679" s="39">
        <f>IF(ISNUMBER(C2679),MONTH(C2679),"")</f>
        <v/>
      </c>
      <c r="N2679" s="23">
        <f>IF(L2679="","",IF(NOT(ISNUMBER(crono_ano)),"Informe o ano",IF(L2679&lt;crono_ano,"Antes do ano",IF(L2679&gt;crono_ano,"Depois do ano","No ano"))))</f>
        <v/>
      </c>
      <c r="O2679" s="39">
        <f>IF(F2679="","",IF(COUNTIF(F$7:F2679,F2679)=1,1,0))</f>
        <v/>
      </c>
      <c r="P2679" s="39">
        <f>IF(A2679&amp;B2679&amp;C2679="","",IF(AND(O2679=1,N(G2679)&gt;0),IF(INDEX(pl_ativa,MAX(1,N(G2679)))="Sim",1,0),0))</f>
        <v/>
      </c>
      <c r="Q2679" s="39">
        <f>IF(F2679="","",COUNTIFS(ex_chave_oc,F2679,ex_cancelada,"&lt;&gt;Sim"))</f>
        <v/>
      </c>
      <c r="R2679" s="51">
        <f>IF(P2679="","",IF(AND(P2679=1,N(Q2679)&gt;0),1,0))</f>
        <v/>
      </c>
      <c r="S2679" s="30">
        <f>IF(P2679="","",IF(F2679="","ERRO: data prevista ausente ou inválida",IF(O2679=0,"Duplicada: contada uma vez",IF(N(G2679)=0,"ERRO: tarefa fora do Plano Mestre",IF(P2679=0,"Tarefa retirada do plano: não conta","OK")))))</f>
        <v/>
      </c>
    </row>
    <row r="2680">
      <c r="A2680" s="29" t="n"/>
      <c r="B2680" s="25" t="n"/>
      <c r="C2680" s="49" t="n"/>
      <c r="D2680" s="29" t="n"/>
      <c r="E2680" s="23">
        <f>IF(OR(A2680="",B2680=""),"",A2680&amp;"|"&amp;B2680)</f>
        <v/>
      </c>
      <c r="F2680" s="30">
        <f>IF(OR(E2680="",NOT(ISNUMBER(C2680))),"",E2680&amp;"|"&amp;YEAR(C2680)&amp;"-"&amp;RIGHT("0"&amp;MONTH(C2680),2)&amp;"-"&amp;RIGHT("0"&amp;DAY(C2680),2))</f>
        <v/>
      </c>
      <c r="G2680" s="26">
        <f>IF(E2680="","",IFERROR(MATCH(E2680,pl_chave,0),0))</f>
        <v/>
      </c>
      <c r="H2680" s="23">
        <f>IF(G2680="","",IF(G2680=0,"Tarefa fora do plano",INDEX(pl_tag,G2680)))</f>
        <v/>
      </c>
      <c r="I2680" s="30">
        <f>IF(N(G2680)=0,"",INDEX(pl_atividade,G2680))</f>
        <v/>
      </c>
      <c r="J2680" s="50">
        <f>IF(N(G2680)=0,"",INDEX(pl_especialidade,G2680))</f>
        <v/>
      </c>
      <c r="K2680" s="28">
        <f>IF(N(G2680)=0,"",INDEX(pl_duracao,G2680))</f>
        <v/>
      </c>
      <c r="L2680" s="39">
        <f>IF(ISNUMBER(C2680),YEAR(C2680),"")</f>
        <v/>
      </c>
      <c r="M2680" s="39">
        <f>IF(ISNUMBER(C2680),MONTH(C2680),"")</f>
        <v/>
      </c>
      <c r="N2680" s="23">
        <f>IF(L2680="","",IF(NOT(ISNUMBER(crono_ano)),"Informe o ano",IF(L2680&lt;crono_ano,"Antes do ano",IF(L2680&gt;crono_ano,"Depois do ano","No ano"))))</f>
        <v/>
      </c>
      <c r="O2680" s="39">
        <f>IF(F2680="","",IF(COUNTIF(F$7:F2680,F2680)=1,1,0))</f>
        <v/>
      </c>
      <c r="P2680" s="39">
        <f>IF(A2680&amp;B2680&amp;C2680="","",IF(AND(O2680=1,N(G2680)&gt;0),IF(INDEX(pl_ativa,MAX(1,N(G2680)))="Sim",1,0),0))</f>
        <v/>
      </c>
      <c r="Q2680" s="39">
        <f>IF(F2680="","",COUNTIFS(ex_chave_oc,F2680,ex_cancelada,"&lt;&gt;Sim"))</f>
        <v/>
      </c>
      <c r="R2680" s="51">
        <f>IF(P2680="","",IF(AND(P2680=1,N(Q2680)&gt;0),1,0))</f>
        <v/>
      </c>
      <c r="S2680" s="30">
        <f>IF(P2680="","",IF(F2680="","ERRO: data prevista ausente ou inválida",IF(O2680=0,"Duplicada: contada uma vez",IF(N(G2680)=0,"ERRO: tarefa fora do Plano Mestre",IF(P2680=0,"Tarefa retirada do plano: não conta","OK")))))</f>
        <v/>
      </c>
    </row>
    <row r="2681">
      <c r="A2681" s="29" t="n"/>
      <c r="B2681" s="25" t="n"/>
      <c r="C2681" s="49" t="n"/>
      <c r="D2681" s="29" t="n"/>
      <c r="E2681" s="23">
        <f>IF(OR(A2681="",B2681=""),"",A2681&amp;"|"&amp;B2681)</f>
        <v/>
      </c>
      <c r="F2681" s="30">
        <f>IF(OR(E2681="",NOT(ISNUMBER(C2681))),"",E2681&amp;"|"&amp;YEAR(C2681)&amp;"-"&amp;RIGHT("0"&amp;MONTH(C2681),2)&amp;"-"&amp;RIGHT("0"&amp;DAY(C2681),2))</f>
        <v/>
      </c>
      <c r="G2681" s="26">
        <f>IF(E2681="","",IFERROR(MATCH(E2681,pl_chave,0),0))</f>
        <v/>
      </c>
      <c r="H2681" s="23">
        <f>IF(G2681="","",IF(G2681=0,"Tarefa fora do plano",INDEX(pl_tag,G2681)))</f>
        <v/>
      </c>
      <c r="I2681" s="30">
        <f>IF(N(G2681)=0,"",INDEX(pl_atividade,G2681))</f>
        <v/>
      </c>
      <c r="J2681" s="50">
        <f>IF(N(G2681)=0,"",INDEX(pl_especialidade,G2681))</f>
        <v/>
      </c>
      <c r="K2681" s="28">
        <f>IF(N(G2681)=0,"",INDEX(pl_duracao,G2681))</f>
        <v/>
      </c>
      <c r="L2681" s="39">
        <f>IF(ISNUMBER(C2681),YEAR(C2681),"")</f>
        <v/>
      </c>
      <c r="M2681" s="39">
        <f>IF(ISNUMBER(C2681),MONTH(C2681),"")</f>
        <v/>
      </c>
      <c r="N2681" s="23">
        <f>IF(L2681="","",IF(NOT(ISNUMBER(crono_ano)),"Informe o ano",IF(L2681&lt;crono_ano,"Antes do ano",IF(L2681&gt;crono_ano,"Depois do ano","No ano"))))</f>
        <v/>
      </c>
      <c r="O2681" s="39">
        <f>IF(F2681="","",IF(COUNTIF(F$7:F2681,F2681)=1,1,0))</f>
        <v/>
      </c>
      <c r="P2681" s="39">
        <f>IF(A2681&amp;B2681&amp;C2681="","",IF(AND(O2681=1,N(G2681)&gt;0),IF(INDEX(pl_ativa,MAX(1,N(G2681)))="Sim",1,0),0))</f>
        <v/>
      </c>
      <c r="Q2681" s="39">
        <f>IF(F2681="","",COUNTIFS(ex_chave_oc,F2681,ex_cancelada,"&lt;&gt;Sim"))</f>
        <v/>
      </c>
      <c r="R2681" s="51">
        <f>IF(P2681="","",IF(AND(P2681=1,N(Q2681)&gt;0),1,0))</f>
        <v/>
      </c>
      <c r="S2681" s="30">
        <f>IF(P2681="","",IF(F2681="","ERRO: data prevista ausente ou inválida",IF(O2681=0,"Duplicada: contada uma vez",IF(N(G2681)=0,"ERRO: tarefa fora do Plano Mestre",IF(P2681=0,"Tarefa retirada do plano: não conta","OK")))))</f>
        <v/>
      </c>
    </row>
    <row r="2682">
      <c r="A2682" s="29" t="n"/>
      <c r="B2682" s="25" t="n"/>
      <c r="C2682" s="49" t="n"/>
      <c r="D2682" s="29" t="n"/>
      <c r="E2682" s="23">
        <f>IF(OR(A2682="",B2682=""),"",A2682&amp;"|"&amp;B2682)</f>
        <v/>
      </c>
      <c r="F2682" s="30">
        <f>IF(OR(E2682="",NOT(ISNUMBER(C2682))),"",E2682&amp;"|"&amp;YEAR(C2682)&amp;"-"&amp;RIGHT("0"&amp;MONTH(C2682),2)&amp;"-"&amp;RIGHT("0"&amp;DAY(C2682),2))</f>
        <v/>
      </c>
      <c r="G2682" s="26">
        <f>IF(E2682="","",IFERROR(MATCH(E2682,pl_chave,0),0))</f>
        <v/>
      </c>
      <c r="H2682" s="23">
        <f>IF(G2682="","",IF(G2682=0,"Tarefa fora do plano",INDEX(pl_tag,G2682)))</f>
        <v/>
      </c>
      <c r="I2682" s="30">
        <f>IF(N(G2682)=0,"",INDEX(pl_atividade,G2682))</f>
        <v/>
      </c>
      <c r="J2682" s="50">
        <f>IF(N(G2682)=0,"",INDEX(pl_especialidade,G2682))</f>
        <v/>
      </c>
      <c r="K2682" s="28">
        <f>IF(N(G2682)=0,"",INDEX(pl_duracao,G2682))</f>
        <v/>
      </c>
      <c r="L2682" s="39">
        <f>IF(ISNUMBER(C2682),YEAR(C2682),"")</f>
        <v/>
      </c>
      <c r="M2682" s="39">
        <f>IF(ISNUMBER(C2682),MONTH(C2682),"")</f>
        <v/>
      </c>
      <c r="N2682" s="23">
        <f>IF(L2682="","",IF(NOT(ISNUMBER(crono_ano)),"Informe o ano",IF(L2682&lt;crono_ano,"Antes do ano",IF(L2682&gt;crono_ano,"Depois do ano","No ano"))))</f>
        <v/>
      </c>
      <c r="O2682" s="39">
        <f>IF(F2682="","",IF(COUNTIF(F$7:F2682,F2682)=1,1,0))</f>
        <v/>
      </c>
      <c r="P2682" s="39">
        <f>IF(A2682&amp;B2682&amp;C2682="","",IF(AND(O2682=1,N(G2682)&gt;0),IF(INDEX(pl_ativa,MAX(1,N(G2682)))="Sim",1,0),0))</f>
        <v/>
      </c>
      <c r="Q2682" s="39">
        <f>IF(F2682="","",COUNTIFS(ex_chave_oc,F2682,ex_cancelada,"&lt;&gt;Sim"))</f>
        <v/>
      </c>
      <c r="R2682" s="51">
        <f>IF(P2682="","",IF(AND(P2682=1,N(Q2682)&gt;0),1,0))</f>
        <v/>
      </c>
      <c r="S2682" s="30">
        <f>IF(P2682="","",IF(F2682="","ERRO: data prevista ausente ou inválida",IF(O2682=0,"Duplicada: contada uma vez",IF(N(G2682)=0,"ERRO: tarefa fora do Plano Mestre",IF(P2682=0,"Tarefa retirada do plano: não conta","OK")))))</f>
        <v/>
      </c>
    </row>
    <row r="2683">
      <c r="A2683" s="29" t="n"/>
      <c r="B2683" s="25" t="n"/>
      <c r="C2683" s="49" t="n"/>
      <c r="D2683" s="29" t="n"/>
      <c r="E2683" s="23">
        <f>IF(OR(A2683="",B2683=""),"",A2683&amp;"|"&amp;B2683)</f>
        <v/>
      </c>
      <c r="F2683" s="30">
        <f>IF(OR(E2683="",NOT(ISNUMBER(C2683))),"",E2683&amp;"|"&amp;YEAR(C2683)&amp;"-"&amp;RIGHT("0"&amp;MONTH(C2683),2)&amp;"-"&amp;RIGHT("0"&amp;DAY(C2683),2))</f>
        <v/>
      </c>
      <c r="G2683" s="26">
        <f>IF(E2683="","",IFERROR(MATCH(E2683,pl_chave,0),0))</f>
        <v/>
      </c>
      <c r="H2683" s="23">
        <f>IF(G2683="","",IF(G2683=0,"Tarefa fora do plano",INDEX(pl_tag,G2683)))</f>
        <v/>
      </c>
      <c r="I2683" s="30">
        <f>IF(N(G2683)=0,"",INDEX(pl_atividade,G2683))</f>
        <v/>
      </c>
      <c r="J2683" s="50">
        <f>IF(N(G2683)=0,"",INDEX(pl_especialidade,G2683))</f>
        <v/>
      </c>
      <c r="K2683" s="28">
        <f>IF(N(G2683)=0,"",INDEX(pl_duracao,G2683))</f>
        <v/>
      </c>
      <c r="L2683" s="39">
        <f>IF(ISNUMBER(C2683),YEAR(C2683),"")</f>
        <v/>
      </c>
      <c r="M2683" s="39">
        <f>IF(ISNUMBER(C2683),MONTH(C2683),"")</f>
        <v/>
      </c>
      <c r="N2683" s="23">
        <f>IF(L2683="","",IF(NOT(ISNUMBER(crono_ano)),"Informe o ano",IF(L2683&lt;crono_ano,"Antes do ano",IF(L2683&gt;crono_ano,"Depois do ano","No ano"))))</f>
        <v/>
      </c>
      <c r="O2683" s="39">
        <f>IF(F2683="","",IF(COUNTIF(F$7:F2683,F2683)=1,1,0))</f>
        <v/>
      </c>
      <c r="P2683" s="39">
        <f>IF(A2683&amp;B2683&amp;C2683="","",IF(AND(O2683=1,N(G2683)&gt;0),IF(INDEX(pl_ativa,MAX(1,N(G2683)))="Sim",1,0),0))</f>
        <v/>
      </c>
      <c r="Q2683" s="39">
        <f>IF(F2683="","",COUNTIFS(ex_chave_oc,F2683,ex_cancelada,"&lt;&gt;Sim"))</f>
        <v/>
      </c>
      <c r="R2683" s="51">
        <f>IF(P2683="","",IF(AND(P2683=1,N(Q2683)&gt;0),1,0))</f>
        <v/>
      </c>
      <c r="S2683" s="30">
        <f>IF(P2683="","",IF(F2683="","ERRO: data prevista ausente ou inválida",IF(O2683=0,"Duplicada: contada uma vez",IF(N(G2683)=0,"ERRO: tarefa fora do Plano Mestre",IF(P2683=0,"Tarefa retirada do plano: não conta","OK")))))</f>
        <v/>
      </c>
    </row>
    <row r="2684">
      <c r="A2684" s="29" t="n"/>
      <c r="B2684" s="25" t="n"/>
      <c r="C2684" s="49" t="n"/>
      <c r="D2684" s="29" t="n"/>
      <c r="E2684" s="23">
        <f>IF(OR(A2684="",B2684=""),"",A2684&amp;"|"&amp;B2684)</f>
        <v/>
      </c>
      <c r="F2684" s="30">
        <f>IF(OR(E2684="",NOT(ISNUMBER(C2684))),"",E2684&amp;"|"&amp;YEAR(C2684)&amp;"-"&amp;RIGHT("0"&amp;MONTH(C2684),2)&amp;"-"&amp;RIGHT("0"&amp;DAY(C2684),2))</f>
        <v/>
      </c>
      <c r="G2684" s="26">
        <f>IF(E2684="","",IFERROR(MATCH(E2684,pl_chave,0),0))</f>
        <v/>
      </c>
      <c r="H2684" s="23">
        <f>IF(G2684="","",IF(G2684=0,"Tarefa fora do plano",INDEX(pl_tag,G2684)))</f>
        <v/>
      </c>
      <c r="I2684" s="30">
        <f>IF(N(G2684)=0,"",INDEX(pl_atividade,G2684))</f>
        <v/>
      </c>
      <c r="J2684" s="50">
        <f>IF(N(G2684)=0,"",INDEX(pl_especialidade,G2684))</f>
        <v/>
      </c>
      <c r="K2684" s="28">
        <f>IF(N(G2684)=0,"",INDEX(pl_duracao,G2684))</f>
        <v/>
      </c>
      <c r="L2684" s="39">
        <f>IF(ISNUMBER(C2684),YEAR(C2684),"")</f>
        <v/>
      </c>
      <c r="M2684" s="39">
        <f>IF(ISNUMBER(C2684),MONTH(C2684),"")</f>
        <v/>
      </c>
      <c r="N2684" s="23">
        <f>IF(L2684="","",IF(NOT(ISNUMBER(crono_ano)),"Informe o ano",IF(L2684&lt;crono_ano,"Antes do ano",IF(L2684&gt;crono_ano,"Depois do ano","No ano"))))</f>
        <v/>
      </c>
      <c r="O2684" s="39">
        <f>IF(F2684="","",IF(COUNTIF(F$7:F2684,F2684)=1,1,0))</f>
        <v/>
      </c>
      <c r="P2684" s="39">
        <f>IF(A2684&amp;B2684&amp;C2684="","",IF(AND(O2684=1,N(G2684)&gt;0),IF(INDEX(pl_ativa,MAX(1,N(G2684)))="Sim",1,0),0))</f>
        <v/>
      </c>
      <c r="Q2684" s="39">
        <f>IF(F2684="","",COUNTIFS(ex_chave_oc,F2684,ex_cancelada,"&lt;&gt;Sim"))</f>
        <v/>
      </c>
      <c r="R2684" s="51">
        <f>IF(P2684="","",IF(AND(P2684=1,N(Q2684)&gt;0),1,0))</f>
        <v/>
      </c>
      <c r="S2684" s="30">
        <f>IF(P2684="","",IF(F2684="","ERRO: data prevista ausente ou inválida",IF(O2684=0,"Duplicada: contada uma vez",IF(N(G2684)=0,"ERRO: tarefa fora do Plano Mestre",IF(P2684=0,"Tarefa retirada do plano: não conta","OK")))))</f>
        <v/>
      </c>
    </row>
    <row r="2685">
      <c r="A2685" s="29" t="n"/>
      <c r="B2685" s="25" t="n"/>
      <c r="C2685" s="49" t="n"/>
      <c r="D2685" s="29" t="n"/>
      <c r="E2685" s="23">
        <f>IF(OR(A2685="",B2685=""),"",A2685&amp;"|"&amp;B2685)</f>
        <v/>
      </c>
      <c r="F2685" s="30">
        <f>IF(OR(E2685="",NOT(ISNUMBER(C2685))),"",E2685&amp;"|"&amp;YEAR(C2685)&amp;"-"&amp;RIGHT("0"&amp;MONTH(C2685),2)&amp;"-"&amp;RIGHT("0"&amp;DAY(C2685),2))</f>
        <v/>
      </c>
      <c r="G2685" s="26">
        <f>IF(E2685="","",IFERROR(MATCH(E2685,pl_chave,0),0))</f>
        <v/>
      </c>
      <c r="H2685" s="23">
        <f>IF(G2685="","",IF(G2685=0,"Tarefa fora do plano",INDEX(pl_tag,G2685)))</f>
        <v/>
      </c>
      <c r="I2685" s="30">
        <f>IF(N(G2685)=0,"",INDEX(pl_atividade,G2685))</f>
        <v/>
      </c>
      <c r="J2685" s="50">
        <f>IF(N(G2685)=0,"",INDEX(pl_especialidade,G2685))</f>
        <v/>
      </c>
      <c r="K2685" s="28">
        <f>IF(N(G2685)=0,"",INDEX(pl_duracao,G2685))</f>
        <v/>
      </c>
      <c r="L2685" s="39">
        <f>IF(ISNUMBER(C2685),YEAR(C2685),"")</f>
        <v/>
      </c>
      <c r="M2685" s="39">
        <f>IF(ISNUMBER(C2685),MONTH(C2685),"")</f>
        <v/>
      </c>
      <c r="N2685" s="23">
        <f>IF(L2685="","",IF(NOT(ISNUMBER(crono_ano)),"Informe o ano",IF(L2685&lt;crono_ano,"Antes do ano",IF(L2685&gt;crono_ano,"Depois do ano","No ano"))))</f>
        <v/>
      </c>
      <c r="O2685" s="39">
        <f>IF(F2685="","",IF(COUNTIF(F$7:F2685,F2685)=1,1,0))</f>
        <v/>
      </c>
      <c r="P2685" s="39">
        <f>IF(A2685&amp;B2685&amp;C2685="","",IF(AND(O2685=1,N(G2685)&gt;0),IF(INDEX(pl_ativa,MAX(1,N(G2685)))="Sim",1,0),0))</f>
        <v/>
      </c>
      <c r="Q2685" s="39">
        <f>IF(F2685="","",COUNTIFS(ex_chave_oc,F2685,ex_cancelada,"&lt;&gt;Sim"))</f>
        <v/>
      </c>
      <c r="R2685" s="51">
        <f>IF(P2685="","",IF(AND(P2685=1,N(Q2685)&gt;0),1,0))</f>
        <v/>
      </c>
      <c r="S2685" s="30">
        <f>IF(P2685="","",IF(F2685="","ERRO: data prevista ausente ou inválida",IF(O2685=0,"Duplicada: contada uma vez",IF(N(G2685)=0,"ERRO: tarefa fora do Plano Mestre",IF(P2685=0,"Tarefa retirada do plano: não conta","OK")))))</f>
        <v/>
      </c>
    </row>
    <row r="2686">
      <c r="A2686" s="29" t="n"/>
      <c r="B2686" s="25" t="n"/>
      <c r="C2686" s="49" t="n"/>
      <c r="D2686" s="29" t="n"/>
      <c r="E2686" s="23">
        <f>IF(OR(A2686="",B2686=""),"",A2686&amp;"|"&amp;B2686)</f>
        <v/>
      </c>
      <c r="F2686" s="30">
        <f>IF(OR(E2686="",NOT(ISNUMBER(C2686))),"",E2686&amp;"|"&amp;YEAR(C2686)&amp;"-"&amp;RIGHT("0"&amp;MONTH(C2686),2)&amp;"-"&amp;RIGHT("0"&amp;DAY(C2686),2))</f>
        <v/>
      </c>
      <c r="G2686" s="26">
        <f>IF(E2686="","",IFERROR(MATCH(E2686,pl_chave,0),0))</f>
        <v/>
      </c>
      <c r="H2686" s="23">
        <f>IF(G2686="","",IF(G2686=0,"Tarefa fora do plano",INDEX(pl_tag,G2686)))</f>
        <v/>
      </c>
      <c r="I2686" s="30">
        <f>IF(N(G2686)=0,"",INDEX(pl_atividade,G2686))</f>
        <v/>
      </c>
      <c r="J2686" s="50">
        <f>IF(N(G2686)=0,"",INDEX(pl_especialidade,G2686))</f>
        <v/>
      </c>
      <c r="K2686" s="28">
        <f>IF(N(G2686)=0,"",INDEX(pl_duracao,G2686))</f>
        <v/>
      </c>
      <c r="L2686" s="39">
        <f>IF(ISNUMBER(C2686),YEAR(C2686),"")</f>
        <v/>
      </c>
      <c r="M2686" s="39">
        <f>IF(ISNUMBER(C2686),MONTH(C2686),"")</f>
        <v/>
      </c>
      <c r="N2686" s="23">
        <f>IF(L2686="","",IF(NOT(ISNUMBER(crono_ano)),"Informe o ano",IF(L2686&lt;crono_ano,"Antes do ano",IF(L2686&gt;crono_ano,"Depois do ano","No ano"))))</f>
        <v/>
      </c>
      <c r="O2686" s="39">
        <f>IF(F2686="","",IF(COUNTIF(F$7:F2686,F2686)=1,1,0))</f>
        <v/>
      </c>
      <c r="P2686" s="39">
        <f>IF(A2686&amp;B2686&amp;C2686="","",IF(AND(O2686=1,N(G2686)&gt;0),IF(INDEX(pl_ativa,MAX(1,N(G2686)))="Sim",1,0),0))</f>
        <v/>
      </c>
      <c r="Q2686" s="39">
        <f>IF(F2686="","",COUNTIFS(ex_chave_oc,F2686,ex_cancelada,"&lt;&gt;Sim"))</f>
        <v/>
      </c>
      <c r="R2686" s="51">
        <f>IF(P2686="","",IF(AND(P2686=1,N(Q2686)&gt;0),1,0))</f>
        <v/>
      </c>
      <c r="S2686" s="30">
        <f>IF(P2686="","",IF(F2686="","ERRO: data prevista ausente ou inválida",IF(O2686=0,"Duplicada: contada uma vez",IF(N(G2686)=0,"ERRO: tarefa fora do Plano Mestre",IF(P2686=0,"Tarefa retirada do plano: não conta","OK")))))</f>
        <v/>
      </c>
    </row>
    <row r="2687">
      <c r="A2687" s="29" t="n"/>
      <c r="B2687" s="25" t="n"/>
      <c r="C2687" s="49" t="n"/>
      <c r="D2687" s="29" t="n"/>
      <c r="E2687" s="23">
        <f>IF(OR(A2687="",B2687=""),"",A2687&amp;"|"&amp;B2687)</f>
        <v/>
      </c>
      <c r="F2687" s="30">
        <f>IF(OR(E2687="",NOT(ISNUMBER(C2687))),"",E2687&amp;"|"&amp;YEAR(C2687)&amp;"-"&amp;RIGHT("0"&amp;MONTH(C2687),2)&amp;"-"&amp;RIGHT("0"&amp;DAY(C2687),2))</f>
        <v/>
      </c>
      <c r="G2687" s="26">
        <f>IF(E2687="","",IFERROR(MATCH(E2687,pl_chave,0),0))</f>
        <v/>
      </c>
      <c r="H2687" s="23">
        <f>IF(G2687="","",IF(G2687=0,"Tarefa fora do plano",INDEX(pl_tag,G2687)))</f>
        <v/>
      </c>
      <c r="I2687" s="30">
        <f>IF(N(G2687)=0,"",INDEX(pl_atividade,G2687))</f>
        <v/>
      </c>
      <c r="J2687" s="50">
        <f>IF(N(G2687)=0,"",INDEX(pl_especialidade,G2687))</f>
        <v/>
      </c>
      <c r="K2687" s="28">
        <f>IF(N(G2687)=0,"",INDEX(pl_duracao,G2687))</f>
        <v/>
      </c>
      <c r="L2687" s="39">
        <f>IF(ISNUMBER(C2687),YEAR(C2687),"")</f>
        <v/>
      </c>
      <c r="M2687" s="39">
        <f>IF(ISNUMBER(C2687),MONTH(C2687),"")</f>
        <v/>
      </c>
      <c r="N2687" s="23">
        <f>IF(L2687="","",IF(NOT(ISNUMBER(crono_ano)),"Informe o ano",IF(L2687&lt;crono_ano,"Antes do ano",IF(L2687&gt;crono_ano,"Depois do ano","No ano"))))</f>
        <v/>
      </c>
      <c r="O2687" s="39">
        <f>IF(F2687="","",IF(COUNTIF(F$7:F2687,F2687)=1,1,0))</f>
        <v/>
      </c>
      <c r="P2687" s="39">
        <f>IF(A2687&amp;B2687&amp;C2687="","",IF(AND(O2687=1,N(G2687)&gt;0),IF(INDEX(pl_ativa,MAX(1,N(G2687)))="Sim",1,0),0))</f>
        <v/>
      </c>
      <c r="Q2687" s="39">
        <f>IF(F2687="","",COUNTIFS(ex_chave_oc,F2687,ex_cancelada,"&lt;&gt;Sim"))</f>
        <v/>
      </c>
      <c r="R2687" s="51">
        <f>IF(P2687="","",IF(AND(P2687=1,N(Q2687)&gt;0),1,0))</f>
        <v/>
      </c>
      <c r="S2687" s="30">
        <f>IF(P2687="","",IF(F2687="","ERRO: data prevista ausente ou inválida",IF(O2687=0,"Duplicada: contada uma vez",IF(N(G2687)=0,"ERRO: tarefa fora do Plano Mestre",IF(P2687=0,"Tarefa retirada do plano: não conta","OK")))))</f>
        <v/>
      </c>
    </row>
    <row r="2688">
      <c r="A2688" s="29" t="n"/>
      <c r="B2688" s="25" t="n"/>
      <c r="C2688" s="49" t="n"/>
      <c r="D2688" s="29" t="n"/>
      <c r="E2688" s="23">
        <f>IF(OR(A2688="",B2688=""),"",A2688&amp;"|"&amp;B2688)</f>
        <v/>
      </c>
      <c r="F2688" s="30">
        <f>IF(OR(E2688="",NOT(ISNUMBER(C2688))),"",E2688&amp;"|"&amp;YEAR(C2688)&amp;"-"&amp;RIGHT("0"&amp;MONTH(C2688),2)&amp;"-"&amp;RIGHT("0"&amp;DAY(C2688),2))</f>
        <v/>
      </c>
      <c r="G2688" s="26">
        <f>IF(E2688="","",IFERROR(MATCH(E2688,pl_chave,0),0))</f>
        <v/>
      </c>
      <c r="H2688" s="23">
        <f>IF(G2688="","",IF(G2688=0,"Tarefa fora do plano",INDEX(pl_tag,G2688)))</f>
        <v/>
      </c>
      <c r="I2688" s="30">
        <f>IF(N(G2688)=0,"",INDEX(pl_atividade,G2688))</f>
        <v/>
      </c>
      <c r="J2688" s="50">
        <f>IF(N(G2688)=0,"",INDEX(pl_especialidade,G2688))</f>
        <v/>
      </c>
      <c r="K2688" s="28">
        <f>IF(N(G2688)=0,"",INDEX(pl_duracao,G2688))</f>
        <v/>
      </c>
      <c r="L2688" s="39">
        <f>IF(ISNUMBER(C2688),YEAR(C2688),"")</f>
        <v/>
      </c>
      <c r="M2688" s="39">
        <f>IF(ISNUMBER(C2688),MONTH(C2688),"")</f>
        <v/>
      </c>
      <c r="N2688" s="23">
        <f>IF(L2688="","",IF(NOT(ISNUMBER(crono_ano)),"Informe o ano",IF(L2688&lt;crono_ano,"Antes do ano",IF(L2688&gt;crono_ano,"Depois do ano","No ano"))))</f>
        <v/>
      </c>
      <c r="O2688" s="39">
        <f>IF(F2688="","",IF(COUNTIF(F$7:F2688,F2688)=1,1,0))</f>
        <v/>
      </c>
      <c r="P2688" s="39">
        <f>IF(A2688&amp;B2688&amp;C2688="","",IF(AND(O2688=1,N(G2688)&gt;0),IF(INDEX(pl_ativa,MAX(1,N(G2688)))="Sim",1,0),0))</f>
        <v/>
      </c>
      <c r="Q2688" s="39">
        <f>IF(F2688="","",COUNTIFS(ex_chave_oc,F2688,ex_cancelada,"&lt;&gt;Sim"))</f>
        <v/>
      </c>
      <c r="R2688" s="51">
        <f>IF(P2688="","",IF(AND(P2688=1,N(Q2688)&gt;0),1,0))</f>
        <v/>
      </c>
      <c r="S2688" s="30">
        <f>IF(P2688="","",IF(F2688="","ERRO: data prevista ausente ou inválida",IF(O2688=0,"Duplicada: contada uma vez",IF(N(G2688)=0,"ERRO: tarefa fora do Plano Mestre",IF(P2688=0,"Tarefa retirada do plano: não conta","OK")))))</f>
        <v/>
      </c>
    </row>
    <row r="2689">
      <c r="A2689" s="29" t="n"/>
      <c r="B2689" s="25" t="n"/>
      <c r="C2689" s="49" t="n"/>
      <c r="D2689" s="29" t="n"/>
      <c r="E2689" s="23">
        <f>IF(OR(A2689="",B2689=""),"",A2689&amp;"|"&amp;B2689)</f>
        <v/>
      </c>
      <c r="F2689" s="30">
        <f>IF(OR(E2689="",NOT(ISNUMBER(C2689))),"",E2689&amp;"|"&amp;YEAR(C2689)&amp;"-"&amp;RIGHT("0"&amp;MONTH(C2689),2)&amp;"-"&amp;RIGHT("0"&amp;DAY(C2689),2))</f>
        <v/>
      </c>
      <c r="G2689" s="26">
        <f>IF(E2689="","",IFERROR(MATCH(E2689,pl_chave,0),0))</f>
        <v/>
      </c>
      <c r="H2689" s="23">
        <f>IF(G2689="","",IF(G2689=0,"Tarefa fora do plano",INDEX(pl_tag,G2689)))</f>
        <v/>
      </c>
      <c r="I2689" s="30">
        <f>IF(N(G2689)=0,"",INDEX(pl_atividade,G2689))</f>
        <v/>
      </c>
      <c r="J2689" s="50">
        <f>IF(N(G2689)=0,"",INDEX(pl_especialidade,G2689))</f>
        <v/>
      </c>
      <c r="K2689" s="28">
        <f>IF(N(G2689)=0,"",INDEX(pl_duracao,G2689))</f>
        <v/>
      </c>
      <c r="L2689" s="39">
        <f>IF(ISNUMBER(C2689),YEAR(C2689),"")</f>
        <v/>
      </c>
      <c r="M2689" s="39">
        <f>IF(ISNUMBER(C2689),MONTH(C2689),"")</f>
        <v/>
      </c>
      <c r="N2689" s="23">
        <f>IF(L2689="","",IF(NOT(ISNUMBER(crono_ano)),"Informe o ano",IF(L2689&lt;crono_ano,"Antes do ano",IF(L2689&gt;crono_ano,"Depois do ano","No ano"))))</f>
        <v/>
      </c>
      <c r="O2689" s="39">
        <f>IF(F2689="","",IF(COUNTIF(F$7:F2689,F2689)=1,1,0))</f>
        <v/>
      </c>
      <c r="P2689" s="39">
        <f>IF(A2689&amp;B2689&amp;C2689="","",IF(AND(O2689=1,N(G2689)&gt;0),IF(INDEX(pl_ativa,MAX(1,N(G2689)))="Sim",1,0),0))</f>
        <v/>
      </c>
      <c r="Q2689" s="39">
        <f>IF(F2689="","",COUNTIFS(ex_chave_oc,F2689,ex_cancelada,"&lt;&gt;Sim"))</f>
        <v/>
      </c>
      <c r="R2689" s="51">
        <f>IF(P2689="","",IF(AND(P2689=1,N(Q2689)&gt;0),1,0))</f>
        <v/>
      </c>
      <c r="S2689" s="30">
        <f>IF(P2689="","",IF(F2689="","ERRO: data prevista ausente ou inválida",IF(O2689=0,"Duplicada: contada uma vez",IF(N(G2689)=0,"ERRO: tarefa fora do Plano Mestre",IF(P2689=0,"Tarefa retirada do plano: não conta","OK")))))</f>
        <v/>
      </c>
    </row>
    <row r="2690">
      <c r="A2690" s="29" t="n"/>
      <c r="B2690" s="25" t="n"/>
      <c r="C2690" s="49" t="n"/>
      <c r="D2690" s="29" t="n"/>
      <c r="E2690" s="23">
        <f>IF(OR(A2690="",B2690=""),"",A2690&amp;"|"&amp;B2690)</f>
        <v/>
      </c>
      <c r="F2690" s="30">
        <f>IF(OR(E2690="",NOT(ISNUMBER(C2690))),"",E2690&amp;"|"&amp;YEAR(C2690)&amp;"-"&amp;RIGHT("0"&amp;MONTH(C2690),2)&amp;"-"&amp;RIGHT("0"&amp;DAY(C2690),2))</f>
        <v/>
      </c>
      <c r="G2690" s="26">
        <f>IF(E2690="","",IFERROR(MATCH(E2690,pl_chave,0),0))</f>
        <v/>
      </c>
      <c r="H2690" s="23">
        <f>IF(G2690="","",IF(G2690=0,"Tarefa fora do plano",INDEX(pl_tag,G2690)))</f>
        <v/>
      </c>
      <c r="I2690" s="30">
        <f>IF(N(G2690)=0,"",INDEX(pl_atividade,G2690))</f>
        <v/>
      </c>
      <c r="J2690" s="50">
        <f>IF(N(G2690)=0,"",INDEX(pl_especialidade,G2690))</f>
        <v/>
      </c>
      <c r="K2690" s="28">
        <f>IF(N(G2690)=0,"",INDEX(pl_duracao,G2690))</f>
        <v/>
      </c>
      <c r="L2690" s="39">
        <f>IF(ISNUMBER(C2690),YEAR(C2690),"")</f>
        <v/>
      </c>
      <c r="M2690" s="39">
        <f>IF(ISNUMBER(C2690),MONTH(C2690),"")</f>
        <v/>
      </c>
      <c r="N2690" s="23">
        <f>IF(L2690="","",IF(NOT(ISNUMBER(crono_ano)),"Informe o ano",IF(L2690&lt;crono_ano,"Antes do ano",IF(L2690&gt;crono_ano,"Depois do ano","No ano"))))</f>
        <v/>
      </c>
      <c r="O2690" s="39">
        <f>IF(F2690="","",IF(COUNTIF(F$7:F2690,F2690)=1,1,0))</f>
        <v/>
      </c>
      <c r="P2690" s="39">
        <f>IF(A2690&amp;B2690&amp;C2690="","",IF(AND(O2690=1,N(G2690)&gt;0),IF(INDEX(pl_ativa,MAX(1,N(G2690)))="Sim",1,0),0))</f>
        <v/>
      </c>
      <c r="Q2690" s="39">
        <f>IF(F2690="","",COUNTIFS(ex_chave_oc,F2690,ex_cancelada,"&lt;&gt;Sim"))</f>
        <v/>
      </c>
      <c r="R2690" s="51">
        <f>IF(P2690="","",IF(AND(P2690=1,N(Q2690)&gt;0),1,0))</f>
        <v/>
      </c>
      <c r="S2690" s="30">
        <f>IF(P2690="","",IF(F2690="","ERRO: data prevista ausente ou inválida",IF(O2690=0,"Duplicada: contada uma vez",IF(N(G2690)=0,"ERRO: tarefa fora do Plano Mestre",IF(P2690=0,"Tarefa retirada do plano: não conta","OK")))))</f>
        <v/>
      </c>
    </row>
    <row r="2691">
      <c r="A2691" s="29" t="n"/>
      <c r="B2691" s="25" t="n"/>
      <c r="C2691" s="49" t="n"/>
      <c r="D2691" s="29" t="n"/>
      <c r="E2691" s="23">
        <f>IF(OR(A2691="",B2691=""),"",A2691&amp;"|"&amp;B2691)</f>
        <v/>
      </c>
      <c r="F2691" s="30">
        <f>IF(OR(E2691="",NOT(ISNUMBER(C2691))),"",E2691&amp;"|"&amp;YEAR(C2691)&amp;"-"&amp;RIGHT("0"&amp;MONTH(C2691),2)&amp;"-"&amp;RIGHT("0"&amp;DAY(C2691),2))</f>
        <v/>
      </c>
      <c r="G2691" s="26">
        <f>IF(E2691="","",IFERROR(MATCH(E2691,pl_chave,0),0))</f>
        <v/>
      </c>
      <c r="H2691" s="23">
        <f>IF(G2691="","",IF(G2691=0,"Tarefa fora do plano",INDEX(pl_tag,G2691)))</f>
        <v/>
      </c>
      <c r="I2691" s="30">
        <f>IF(N(G2691)=0,"",INDEX(pl_atividade,G2691))</f>
        <v/>
      </c>
      <c r="J2691" s="50">
        <f>IF(N(G2691)=0,"",INDEX(pl_especialidade,G2691))</f>
        <v/>
      </c>
      <c r="K2691" s="28">
        <f>IF(N(G2691)=0,"",INDEX(pl_duracao,G2691))</f>
        <v/>
      </c>
      <c r="L2691" s="39">
        <f>IF(ISNUMBER(C2691),YEAR(C2691),"")</f>
        <v/>
      </c>
      <c r="M2691" s="39">
        <f>IF(ISNUMBER(C2691),MONTH(C2691),"")</f>
        <v/>
      </c>
      <c r="N2691" s="23">
        <f>IF(L2691="","",IF(NOT(ISNUMBER(crono_ano)),"Informe o ano",IF(L2691&lt;crono_ano,"Antes do ano",IF(L2691&gt;crono_ano,"Depois do ano","No ano"))))</f>
        <v/>
      </c>
      <c r="O2691" s="39">
        <f>IF(F2691="","",IF(COUNTIF(F$7:F2691,F2691)=1,1,0))</f>
        <v/>
      </c>
      <c r="P2691" s="39">
        <f>IF(A2691&amp;B2691&amp;C2691="","",IF(AND(O2691=1,N(G2691)&gt;0),IF(INDEX(pl_ativa,MAX(1,N(G2691)))="Sim",1,0),0))</f>
        <v/>
      </c>
      <c r="Q2691" s="39">
        <f>IF(F2691="","",COUNTIFS(ex_chave_oc,F2691,ex_cancelada,"&lt;&gt;Sim"))</f>
        <v/>
      </c>
      <c r="R2691" s="51">
        <f>IF(P2691="","",IF(AND(P2691=1,N(Q2691)&gt;0),1,0))</f>
        <v/>
      </c>
      <c r="S2691" s="30">
        <f>IF(P2691="","",IF(F2691="","ERRO: data prevista ausente ou inválida",IF(O2691=0,"Duplicada: contada uma vez",IF(N(G2691)=0,"ERRO: tarefa fora do Plano Mestre",IF(P2691=0,"Tarefa retirada do plano: não conta","OK")))))</f>
        <v/>
      </c>
    </row>
    <row r="2692">
      <c r="A2692" s="29" t="n"/>
      <c r="B2692" s="25" t="n"/>
      <c r="C2692" s="49" t="n"/>
      <c r="D2692" s="29" t="n"/>
      <c r="E2692" s="23">
        <f>IF(OR(A2692="",B2692=""),"",A2692&amp;"|"&amp;B2692)</f>
        <v/>
      </c>
      <c r="F2692" s="30">
        <f>IF(OR(E2692="",NOT(ISNUMBER(C2692))),"",E2692&amp;"|"&amp;YEAR(C2692)&amp;"-"&amp;RIGHT("0"&amp;MONTH(C2692),2)&amp;"-"&amp;RIGHT("0"&amp;DAY(C2692),2))</f>
        <v/>
      </c>
      <c r="G2692" s="26">
        <f>IF(E2692="","",IFERROR(MATCH(E2692,pl_chave,0),0))</f>
        <v/>
      </c>
      <c r="H2692" s="23">
        <f>IF(G2692="","",IF(G2692=0,"Tarefa fora do plano",INDEX(pl_tag,G2692)))</f>
        <v/>
      </c>
      <c r="I2692" s="30">
        <f>IF(N(G2692)=0,"",INDEX(pl_atividade,G2692))</f>
        <v/>
      </c>
      <c r="J2692" s="50">
        <f>IF(N(G2692)=0,"",INDEX(pl_especialidade,G2692))</f>
        <v/>
      </c>
      <c r="K2692" s="28">
        <f>IF(N(G2692)=0,"",INDEX(pl_duracao,G2692))</f>
        <v/>
      </c>
      <c r="L2692" s="39">
        <f>IF(ISNUMBER(C2692),YEAR(C2692),"")</f>
        <v/>
      </c>
      <c r="M2692" s="39">
        <f>IF(ISNUMBER(C2692),MONTH(C2692),"")</f>
        <v/>
      </c>
      <c r="N2692" s="23">
        <f>IF(L2692="","",IF(NOT(ISNUMBER(crono_ano)),"Informe o ano",IF(L2692&lt;crono_ano,"Antes do ano",IF(L2692&gt;crono_ano,"Depois do ano","No ano"))))</f>
        <v/>
      </c>
      <c r="O2692" s="39">
        <f>IF(F2692="","",IF(COUNTIF(F$7:F2692,F2692)=1,1,0))</f>
        <v/>
      </c>
      <c r="P2692" s="39">
        <f>IF(A2692&amp;B2692&amp;C2692="","",IF(AND(O2692=1,N(G2692)&gt;0),IF(INDEX(pl_ativa,MAX(1,N(G2692)))="Sim",1,0),0))</f>
        <v/>
      </c>
      <c r="Q2692" s="39">
        <f>IF(F2692="","",COUNTIFS(ex_chave_oc,F2692,ex_cancelada,"&lt;&gt;Sim"))</f>
        <v/>
      </c>
      <c r="R2692" s="51">
        <f>IF(P2692="","",IF(AND(P2692=1,N(Q2692)&gt;0),1,0))</f>
        <v/>
      </c>
      <c r="S2692" s="30">
        <f>IF(P2692="","",IF(F2692="","ERRO: data prevista ausente ou inválida",IF(O2692=0,"Duplicada: contada uma vez",IF(N(G2692)=0,"ERRO: tarefa fora do Plano Mestre",IF(P2692=0,"Tarefa retirada do plano: não conta","OK")))))</f>
        <v/>
      </c>
    </row>
    <row r="2693">
      <c r="A2693" s="29" t="n"/>
      <c r="B2693" s="25" t="n"/>
      <c r="C2693" s="49" t="n"/>
      <c r="D2693" s="29" t="n"/>
      <c r="E2693" s="23">
        <f>IF(OR(A2693="",B2693=""),"",A2693&amp;"|"&amp;B2693)</f>
        <v/>
      </c>
      <c r="F2693" s="30">
        <f>IF(OR(E2693="",NOT(ISNUMBER(C2693))),"",E2693&amp;"|"&amp;YEAR(C2693)&amp;"-"&amp;RIGHT("0"&amp;MONTH(C2693),2)&amp;"-"&amp;RIGHT("0"&amp;DAY(C2693),2))</f>
        <v/>
      </c>
      <c r="G2693" s="26">
        <f>IF(E2693="","",IFERROR(MATCH(E2693,pl_chave,0),0))</f>
        <v/>
      </c>
      <c r="H2693" s="23">
        <f>IF(G2693="","",IF(G2693=0,"Tarefa fora do plano",INDEX(pl_tag,G2693)))</f>
        <v/>
      </c>
      <c r="I2693" s="30">
        <f>IF(N(G2693)=0,"",INDEX(pl_atividade,G2693))</f>
        <v/>
      </c>
      <c r="J2693" s="50">
        <f>IF(N(G2693)=0,"",INDEX(pl_especialidade,G2693))</f>
        <v/>
      </c>
      <c r="K2693" s="28">
        <f>IF(N(G2693)=0,"",INDEX(pl_duracao,G2693))</f>
        <v/>
      </c>
      <c r="L2693" s="39">
        <f>IF(ISNUMBER(C2693),YEAR(C2693),"")</f>
        <v/>
      </c>
      <c r="M2693" s="39">
        <f>IF(ISNUMBER(C2693),MONTH(C2693),"")</f>
        <v/>
      </c>
      <c r="N2693" s="23">
        <f>IF(L2693="","",IF(NOT(ISNUMBER(crono_ano)),"Informe o ano",IF(L2693&lt;crono_ano,"Antes do ano",IF(L2693&gt;crono_ano,"Depois do ano","No ano"))))</f>
        <v/>
      </c>
      <c r="O2693" s="39">
        <f>IF(F2693="","",IF(COUNTIF(F$7:F2693,F2693)=1,1,0))</f>
        <v/>
      </c>
      <c r="P2693" s="39">
        <f>IF(A2693&amp;B2693&amp;C2693="","",IF(AND(O2693=1,N(G2693)&gt;0),IF(INDEX(pl_ativa,MAX(1,N(G2693)))="Sim",1,0),0))</f>
        <v/>
      </c>
      <c r="Q2693" s="39">
        <f>IF(F2693="","",COUNTIFS(ex_chave_oc,F2693,ex_cancelada,"&lt;&gt;Sim"))</f>
        <v/>
      </c>
      <c r="R2693" s="51">
        <f>IF(P2693="","",IF(AND(P2693=1,N(Q2693)&gt;0),1,0))</f>
        <v/>
      </c>
      <c r="S2693" s="30">
        <f>IF(P2693="","",IF(F2693="","ERRO: data prevista ausente ou inválida",IF(O2693=0,"Duplicada: contada uma vez",IF(N(G2693)=0,"ERRO: tarefa fora do Plano Mestre",IF(P2693=0,"Tarefa retirada do plano: não conta","OK")))))</f>
        <v/>
      </c>
    </row>
    <row r="2694">
      <c r="A2694" s="29" t="n"/>
      <c r="B2694" s="25" t="n"/>
      <c r="C2694" s="49" t="n"/>
      <c r="D2694" s="29" t="n"/>
      <c r="E2694" s="23">
        <f>IF(OR(A2694="",B2694=""),"",A2694&amp;"|"&amp;B2694)</f>
        <v/>
      </c>
      <c r="F2694" s="30">
        <f>IF(OR(E2694="",NOT(ISNUMBER(C2694))),"",E2694&amp;"|"&amp;YEAR(C2694)&amp;"-"&amp;RIGHT("0"&amp;MONTH(C2694),2)&amp;"-"&amp;RIGHT("0"&amp;DAY(C2694),2))</f>
        <v/>
      </c>
      <c r="G2694" s="26">
        <f>IF(E2694="","",IFERROR(MATCH(E2694,pl_chave,0),0))</f>
        <v/>
      </c>
      <c r="H2694" s="23">
        <f>IF(G2694="","",IF(G2694=0,"Tarefa fora do plano",INDEX(pl_tag,G2694)))</f>
        <v/>
      </c>
      <c r="I2694" s="30">
        <f>IF(N(G2694)=0,"",INDEX(pl_atividade,G2694))</f>
        <v/>
      </c>
      <c r="J2694" s="50">
        <f>IF(N(G2694)=0,"",INDEX(pl_especialidade,G2694))</f>
        <v/>
      </c>
      <c r="K2694" s="28">
        <f>IF(N(G2694)=0,"",INDEX(pl_duracao,G2694))</f>
        <v/>
      </c>
      <c r="L2694" s="39">
        <f>IF(ISNUMBER(C2694),YEAR(C2694),"")</f>
        <v/>
      </c>
      <c r="M2694" s="39">
        <f>IF(ISNUMBER(C2694),MONTH(C2694),"")</f>
        <v/>
      </c>
      <c r="N2694" s="23">
        <f>IF(L2694="","",IF(NOT(ISNUMBER(crono_ano)),"Informe o ano",IF(L2694&lt;crono_ano,"Antes do ano",IF(L2694&gt;crono_ano,"Depois do ano","No ano"))))</f>
        <v/>
      </c>
      <c r="O2694" s="39">
        <f>IF(F2694="","",IF(COUNTIF(F$7:F2694,F2694)=1,1,0))</f>
        <v/>
      </c>
      <c r="P2694" s="39">
        <f>IF(A2694&amp;B2694&amp;C2694="","",IF(AND(O2694=1,N(G2694)&gt;0),IF(INDEX(pl_ativa,MAX(1,N(G2694)))="Sim",1,0),0))</f>
        <v/>
      </c>
      <c r="Q2694" s="39">
        <f>IF(F2694="","",COUNTIFS(ex_chave_oc,F2694,ex_cancelada,"&lt;&gt;Sim"))</f>
        <v/>
      </c>
      <c r="R2694" s="51">
        <f>IF(P2694="","",IF(AND(P2694=1,N(Q2694)&gt;0),1,0))</f>
        <v/>
      </c>
      <c r="S2694" s="30">
        <f>IF(P2694="","",IF(F2694="","ERRO: data prevista ausente ou inválida",IF(O2694=0,"Duplicada: contada uma vez",IF(N(G2694)=0,"ERRO: tarefa fora do Plano Mestre",IF(P2694=0,"Tarefa retirada do plano: não conta","OK")))))</f>
        <v/>
      </c>
    </row>
    <row r="2695">
      <c r="A2695" s="29" t="n"/>
      <c r="B2695" s="25" t="n"/>
      <c r="C2695" s="49" t="n"/>
      <c r="D2695" s="29" t="n"/>
      <c r="E2695" s="23">
        <f>IF(OR(A2695="",B2695=""),"",A2695&amp;"|"&amp;B2695)</f>
        <v/>
      </c>
      <c r="F2695" s="30">
        <f>IF(OR(E2695="",NOT(ISNUMBER(C2695))),"",E2695&amp;"|"&amp;YEAR(C2695)&amp;"-"&amp;RIGHT("0"&amp;MONTH(C2695),2)&amp;"-"&amp;RIGHT("0"&amp;DAY(C2695),2))</f>
        <v/>
      </c>
      <c r="G2695" s="26">
        <f>IF(E2695="","",IFERROR(MATCH(E2695,pl_chave,0),0))</f>
        <v/>
      </c>
      <c r="H2695" s="23">
        <f>IF(G2695="","",IF(G2695=0,"Tarefa fora do plano",INDEX(pl_tag,G2695)))</f>
        <v/>
      </c>
      <c r="I2695" s="30">
        <f>IF(N(G2695)=0,"",INDEX(pl_atividade,G2695))</f>
        <v/>
      </c>
      <c r="J2695" s="50">
        <f>IF(N(G2695)=0,"",INDEX(pl_especialidade,G2695))</f>
        <v/>
      </c>
      <c r="K2695" s="28">
        <f>IF(N(G2695)=0,"",INDEX(pl_duracao,G2695))</f>
        <v/>
      </c>
      <c r="L2695" s="39">
        <f>IF(ISNUMBER(C2695),YEAR(C2695),"")</f>
        <v/>
      </c>
      <c r="M2695" s="39">
        <f>IF(ISNUMBER(C2695),MONTH(C2695),"")</f>
        <v/>
      </c>
      <c r="N2695" s="23">
        <f>IF(L2695="","",IF(NOT(ISNUMBER(crono_ano)),"Informe o ano",IF(L2695&lt;crono_ano,"Antes do ano",IF(L2695&gt;crono_ano,"Depois do ano","No ano"))))</f>
        <v/>
      </c>
      <c r="O2695" s="39">
        <f>IF(F2695="","",IF(COUNTIF(F$7:F2695,F2695)=1,1,0))</f>
        <v/>
      </c>
      <c r="P2695" s="39">
        <f>IF(A2695&amp;B2695&amp;C2695="","",IF(AND(O2695=1,N(G2695)&gt;0),IF(INDEX(pl_ativa,MAX(1,N(G2695)))="Sim",1,0),0))</f>
        <v/>
      </c>
      <c r="Q2695" s="39">
        <f>IF(F2695="","",COUNTIFS(ex_chave_oc,F2695,ex_cancelada,"&lt;&gt;Sim"))</f>
        <v/>
      </c>
      <c r="R2695" s="51">
        <f>IF(P2695="","",IF(AND(P2695=1,N(Q2695)&gt;0),1,0))</f>
        <v/>
      </c>
      <c r="S2695" s="30">
        <f>IF(P2695="","",IF(F2695="","ERRO: data prevista ausente ou inválida",IF(O2695=0,"Duplicada: contada uma vez",IF(N(G2695)=0,"ERRO: tarefa fora do Plano Mestre",IF(P2695=0,"Tarefa retirada do plano: não conta","OK")))))</f>
        <v/>
      </c>
    </row>
    <row r="2696">
      <c r="A2696" s="29" t="n"/>
      <c r="B2696" s="25" t="n"/>
      <c r="C2696" s="49" t="n"/>
      <c r="D2696" s="29" t="n"/>
      <c r="E2696" s="23">
        <f>IF(OR(A2696="",B2696=""),"",A2696&amp;"|"&amp;B2696)</f>
        <v/>
      </c>
      <c r="F2696" s="30">
        <f>IF(OR(E2696="",NOT(ISNUMBER(C2696))),"",E2696&amp;"|"&amp;YEAR(C2696)&amp;"-"&amp;RIGHT("0"&amp;MONTH(C2696),2)&amp;"-"&amp;RIGHT("0"&amp;DAY(C2696),2))</f>
        <v/>
      </c>
      <c r="G2696" s="26">
        <f>IF(E2696="","",IFERROR(MATCH(E2696,pl_chave,0),0))</f>
        <v/>
      </c>
      <c r="H2696" s="23">
        <f>IF(G2696="","",IF(G2696=0,"Tarefa fora do plano",INDEX(pl_tag,G2696)))</f>
        <v/>
      </c>
      <c r="I2696" s="30">
        <f>IF(N(G2696)=0,"",INDEX(pl_atividade,G2696))</f>
        <v/>
      </c>
      <c r="J2696" s="50">
        <f>IF(N(G2696)=0,"",INDEX(pl_especialidade,G2696))</f>
        <v/>
      </c>
      <c r="K2696" s="28">
        <f>IF(N(G2696)=0,"",INDEX(pl_duracao,G2696))</f>
        <v/>
      </c>
      <c r="L2696" s="39">
        <f>IF(ISNUMBER(C2696),YEAR(C2696),"")</f>
        <v/>
      </c>
      <c r="M2696" s="39">
        <f>IF(ISNUMBER(C2696),MONTH(C2696),"")</f>
        <v/>
      </c>
      <c r="N2696" s="23">
        <f>IF(L2696="","",IF(NOT(ISNUMBER(crono_ano)),"Informe o ano",IF(L2696&lt;crono_ano,"Antes do ano",IF(L2696&gt;crono_ano,"Depois do ano","No ano"))))</f>
        <v/>
      </c>
      <c r="O2696" s="39">
        <f>IF(F2696="","",IF(COUNTIF(F$7:F2696,F2696)=1,1,0))</f>
        <v/>
      </c>
      <c r="P2696" s="39">
        <f>IF(A2696&amp;B2696&amp;C2696="","",IF(AND(O2696=1,N(G2696)&gt;0),IF(INDEX(pl_ativa,MAX(1,N(G2696)))="Sim",1,0),0))</f>
        <v/>
      </c>
      <c r="Q2696" s="39">
        <f>IF(F2696="","",COUNTIFS(ex_chave_oc,F2696,ex_cancelada,"&lt;&gt;Sim"))</f>
        <v/>
      </c>
      <c r="R2696" s="51">
        <f>IF(P2696="","",IF(AND(P2696=1,N(Q2696)&gt;0),1,0))</f>
        <v/>
      </c>
      <c r="S2696" s="30">
        <f>IF(P2696="","",IF(F2696="","ERRO: data prevista ausente ou inválida",IF(O2696=0,"Duplicada: contada uma vez",IF(N(G2696)=0,"ERRO: tarefa fora do Plano Mestre",IF(P2696=0,"Tarefa retirada do plano: não conta","OK")))))</f>
        <v/>
      </c>
    </row>
    <row r="2697">
      <c r="A2697" s="29" t="n"/>
      <c r="B2697" s="25" t="n"/>
      <c r="C2697" s="49" t="n"/>
      <c r="D2697" s="29" t="n"/>
      <c r="E2697" s="23">
        <f>IF(OR(A2697="",B2697=""),"",A2697&amp;"|"&amp;B2697)</f>
        <v/>
      </c>
      <c r="F2697" s="30">
        <f>IF(OR(E2697="",NOT(ISNUMBER(C2697))),"",E2697&amp;"|"&amp;YEAR(C2697)&amp;"-"&amp;RIGHT("0"&amp;MONTH(C2697),2)&amp;"-"&amp;RIGHT("0"&amp;DAY(C2697),2))</f>
        <v/>
      </c>
      <c r="G2697" s="26">
        <f>IF(E2697="","",IFERROR(MATCH(E2697,pl_chave,0),0))</f>
        <v/>
      </c>
      <c r="H2697" s="23">
        <f>IF(G2697="","",IF(G2697=0,"Tarefa fora do plano",INDEX(pl_tag,G2697)))</f>
        <v/>
      </c>
      <c r="I2697" s="30">
        <f>IF(N(G2697)=0,"",INDEX(pl_atividade,G2697))</f>
        <v/>
      </c>
      <c r="J2697" s="50">
        <f>IF(N(G2697)=0,"",INDEX(pl_especialidade,G2697))</f>
        <v/>
      </c>
      <c r="K2697" s="28">
        <f>IF(N(G2697)=0,"",INDEX(pl_duracao,G2697))</f>
        <v/>
      </c>
      <c r="L2697" s="39">
        <f>IF(ISNUMBER(C2697),YEAR(C2697),"")</f>
        <v/>
      </c>
      <c r="M2697" s="39">
        <f>IF(ISNUMBER(C2697),MONTH(C2697),"")</f>
        <v/>
      </c>
      <c r="N2697" s="23">
        <f>IF(L2697="","",IF(NOT(ISNUMBER(crono_ano)),"Informe o ano",IF(L2697&lt;crono_ano,"Antes do ano",IF(L2697&gt;crono_ano,"Depois do ano","No ano"))))</f>
        <v/>
      </c>
      <c r="O2697" s="39">
        <f>IF(F2697="","",IF(COUNTIF(F$7:F2697,F2697)=1,1,0))</f>
        <v/>
      </c>
      <c r="P2697" s="39">
        <f>IF(A2697&amp;B2697&amp;C2697="","",IF(AND(O2697=1,N(G2697)&gt;0),IF(INDEX(pl_ativa,MAX(1,N(G2697)))="Sim",1,0),0))</f>
        <v/>
      </c>
      <c r="Q2697" s="39">
        <f>IF(F2697="","",COUNTIFS(ex_chave_oc,F2697,ex_cancelada,"&lt;&gt;Sim"))</f>
        <v/>
      </c>
      <c r="R2697" s="51">
        <f>IF(P2697="","",IF(AND(P2697=1,N(Q2697)&gt;0),1,0))</f>
        <v/>
      </c>
      <c r="S2697" s="30">
        <f>IF(P2697="","",IF(F2697="","ERRO: data prevista ausente ou inválida",IF(O2697=0,"Duplicada: contada uma vez",IF(N(G2697)=0,"ERRO: tarefa fora do Plano Mestre",IF(P2697=0,"Tarefa retirada do plano: não conta","OK")))))</f>
        <v/>
      </c>
    </row>
    <row r="2698">
      <c r="A2698" s="29" t="n"/>
      <c r="B2698" s="25" t="n"/>
      <c r="C2698" s="49" t="n"/>
      <c r="D2698" s="29" t="n"/>
      <c r="E2698" s="23">
        <f>IF(OR(A2698="",B2698=""),"",A2698&amp;"|"&amp;B2698)</f>
        <v/>
      </c>
      <c r="F2698" s="30">
        <f>IF(OR(E2698="",NOT(ISNUMBER(C2698))),"",E2698&amp;"|"&amp;YEAR(C2698)&amp;"-"&amp;RIGHT("0"&amp;MONTH(C2698),2)&amp;"-"&amp;RIGHT("0"&amp;DAY(C2698),2))</f>
        <v/>
      </c>
      <c r="G2698" s="26">
        <f>IF(E2698="","",IFERROR(MATCH(E2698,pl_chave,0),0))</f>
        <v/>
      </c>
      <c r="H2698" s="23">
        <f>IF(G2698="","",IF(G2698=0,"Tarefa fora do plano",INDEX(pl_tag,G2698)))</f>
        <v/>
      </c>
      <c r="I2698" s="30">
        <f>IF(N(G2698)=0,"",INDEX(pl_atividade,G2698))</f>
        <v/>
      </c>
      <c r="J2698" s="50">
        <f>IF(N(G2698)=0,"",INDEX(pl_especialidade,G2698))</f>
        <v/>
      </c>
      <c r="K2698" s="28">
        <f>IF(N(G2698)=0,"",INDEX(pl_duracao,G2698))</f>
        <v/>
      </c>
      <c r="L2698" s="39">
        <f>IF(ISNUMBER(C2698),YEAR(C2698),"")</f>
        <v/>
      </c>
      <c r="M2698" s="39">
        <f>IF(ISNUMBER(C2698),MONTH(C2698),"")</f>
        <v/>
      </c>
      <c r="N2698" s="23">
        <f>IF(L2698="","",IF(NOT(ISNUMBER(crono_ano)),"Informe o ano",IF(L2698&lt;crono_ano,"Antes do ano",IF(L2698&gt;crono_ano,"Depois do ano","No ano"))))</f>
        <v/>
      </c>
      <c r="O2698" s="39">
        <f>IF(F2698="","",IF(COUNTIF(F$7:F2698,F2698)=1,1,0))</f>
        <v/>
      </c>
      <c r="P2698" s="39">
        <f>IF(A2698&amp;B2698&amp;C2698="","",IF(AND(O2698=1,N(G2698)&gt;0),IF(INDEX(pl_ativa,MAX(1,N(G2698)))="Sim",1,0),0))</f>
        <v/>
      </c>
      <c r="Q2698" s="39">
        <f>IF(F2698="","",COUNTIFS(ex_chave_oc,F2698,ex_cancelada,"&lt;&gt;Sim"))</f>
        <v/>
      </c>
      <c r="R2698" s="51">
        <f>IF(P2698="","",IF(AND(P2698=1,N(Q2698)&gt;0),1,0))</f>
        <v/>
      </c>
      <c r="S2698" s="30">
        <f>IF(P2698="","",IF(F2698="","ERRO: data prevista ausente ou inválida",IF(O2698=0,"Duplicada: contada uma vez",IF(N(G2698)=0,"ERRO: tarefa fora do Plano Mestre",IF(P2698=0,"Tarefa retirada do plano: não conta","OK")))))</f>
        <v/>
      </c>
    </row>
    <row r="2699">
      <c r="A2699" s="29" t="n"/>
      <c r="B2699" s="25" t="n"/>
      <c r="C2699" s="49" t="n"/>
      <c r="D2699" s="29" t="n"/>
      <c r="E2699" s="23">
        <f>IF(OR(A2699="",B2699=""),"",A2699&amp;"|"&amp;B2699)</f>
        <v/>
      </c>
      <c r="F2699" s="30">
        <f>IF(OR(E2699="",NOT(ISNUMBER(C2699))),"",E2699&amp;"|"&amp;YEAR(C2699)&amp;"-"&amp;RIGHT("0"&amp;MONTH(C2699),2)&amp;"-"&amp;RIGHT("0"&amp;DAY(C2699),2))</f>
        <v/>
      </c>
      <c r="G2699" s="26">
        <f>IF(E2699="","",IFERROR(MATCH(E2699,pl_chave,0),0))</f>
        <v/>
      </c>
      <c r="H2699" s="23">
        <f>IF(G2699="","",IF(G2699=0,"Tarefa fora do plano",INDEX(pl_tag,G2699)))</f>
        <v/>
      </c>
      <c r="I2699" s="30">
        <f>IF(N(G2699)=0,"",INDEX(pl_atividade,G2699))</f>
        <v/>
      </c>
      <c r="J2699" s="50">
        <f>IF(N(G2699)=0,"",INDEX(pl_especialidade,G2699))</f>
        <v/>
      </c>
      <c r="K2699" s="28">
        <f>IF(N(G2699)=0,"",INDEX(pl_duracao,G2699))</f>
        <v/>
      </c>
      <c r="L2699" s="39">
        <f>IF(ISNUMBER(C2699),YEAR(C2699),"")</f>
        <v/>
      </c>
      <c r="M2699" s="39">
        <f>IF(ISNUMBER(C2699),MONTH(C2699),"")</f>
        <v/>
      </c>
      <c r="N2699" s="23">
        <f>IF(L2699="","",IF(NOT(ISNUMBER(crono_ano)),"Informe o ano",IF(L2699&lt;crono_ano,"Antes do ano",IF(L2699&gt;crono_ano,"Depois do ano","No ano"))))</f>
        <v/>
      </c>
      <c r="O2699" s="39">
        <f>IF(F2699="","",IF(COUNTIF(F$7:F2699,F2699)=1,1,0))</f>
        <v/>
      </c>
      <c r="P2699" s="39">
        <f>IF(A2699&amp;B2699&amp;C2699="","",IF(AND(O2699=1,N(G2699)&gt;0),IF(INDEX(pl_ativa,MAX(1,N(G2699)))="Sim",1,0),0))</f>
        <v/>
      </c>
      <c r="Q2699" s="39">
        <f>IF(F2699="","",COUNTIFS(ex_chave_oc,F2699,ex_cancelada,"&lt;&gt;Sim"))</f>
        <v/>
      </c>
      <c r="R2699" s="51">
        <f>IF(P2699="","",IF(AND(P2699=1,N(Q2699)&gt;0),1,0))</f>
        <v/>
      </c>
      <c r="S2699" s="30">
        <f>IF(P2699="","",IF(F2699="","ERRO: data prevista ausente ou inválida",IF(O2699=0,"Duplicada: contada uma vez",IF(N(G2699)=0,"ERRO: tarefa fora do Plano Mestre",IF(P2699=0,"Tarefa retirada do plano: não conta","OK")))))</f>
        <v/>
      </c>
    </row>
    <row r="2700">
      <c r="A2700" s="29" t="n"/>
      <c r="B2700" s="25" t="n"/>
      <c r="C2700" s="49" t="n"/>
      <c r="D2700" s="29" t="n"/>
      <c r="E2700" s="23">
        <f>IF(OR(A2700="",B2700=""),"",A2700&amp;"|"&amp;B2700)</f>
        <v/>
      </c>
      <c r="F2700" s="30">
        <f>IF(OR(E2700="",NOT(ISNUMBER(C2700))),"",E2700&amp;"|"&amp;YEAR(C2700)&amp;"-"&amp;RIGHT("0"&amp;MONTH(C2700),2)&amp;"-"&amp;RIGHT("0"&amp;DAY(C2700),2))</f>
        <v/>
      </c>
      <c r="G2700" s="26">
        <f>IF(E2700="","",IFERROR(MATCH(E2700,pl_chave,0),0))</f>
        <v/>
      </c>
      <c r="H2700" s="23">
        <f>IF(G2700="","",IF(G2700=0,"Tarefa fora do plano",INDEX(pl_tag,G2700)))</f>
        <v/>
      </c>
      <c r="I2700" s="30">
        <f>IF(N(G2700)=0,"",INDEX(pl_atividade,G2700))</f>
        <v/>
      </c>
      <c r="J2700" s="50">
        <f>IF(N(G2700)=0,"",INDEX(pl_especialidade,G2700))</f>
        <v/>
      </c>
      <c r="K2700" s="28">
        <f>IF(N(G2700)=0,"",INDEX(pl_duracao,G2700))</f>
        <v/>
      </c>
      <c r="L2700" s="39">
        <f>IF(ISNUMBER(C2700),YEAR(C2700),"")</f>
        <v/>
      </c>
      <c r="M2700" s="39">
        <f>IF(ISNUMBER(C2700),MONTH(C2700),"")</f>
        <v/>
      </c>
      <c r="N2700" s="23">
        <f>IF(L2700="","",IF(NOT(ISNUMBER(crono_ano)),"Informe o ano",IF(L2700&lt;crono_ano,"Antes do ano",IF(L2700&gt;crono_ano,"Depois do ano","No ano"))))</f>
        <v/>
      </c>
      <c r="O2700" s="39">
        <f>IF(F2700="","",IF(COUNTIF(F$7:F2700,F2700)=1,1,0))</f>
        <v/>
      </c>
      <c r="P2700" s="39">
        <f>IF(A2700&amp;B2700&amp;C2700="","",IF(AND(O2700=1,N(G2700)&gt;0),IF(INDEX(pl_ativa,MAX(1,N(G2700)))="Sim",1,0),0))</f>
        <v/>
      </c>
      <c r="Q2700" s="39">
        <f>IF(F2700="","",COUNTIFS(ex_chave_oc,F2700,ex_cancelada,"&lt;&gt;Sim"))</f>
        <v/>
      </c>
      <c r="R2700" s="51">
        <f>IF(P2700="","",IF(AND(P2700=1,N(Q2700)&gt;0),1,0))</f>
        <v/>
      </c>
      <c r="S2700" s="30">
        <f>IF(P2700="","",IF(F2700="","ERRO: data prevista ausente ou inválida",IF(O2700=0,"Duplicada: contada uma vez",IF(N(G2700)=0,"ERRO: tarefa fora do Plano Mestre",IF(P2700=0,"Tarefa retirada do plano: não conta","OK")))))</f>
        <v/>
      </c>
    </row>
    <row r="2701">
      <c r="A2701" s="29" t="n"/>
      <c r="B2701" s="25" t="n"/>
      <c r="C2701" s="49" t="n"/>
      <c r="D2701" s="29" t="n"/>
      <c r="E2701" s="23">
        <f>IF(OR(A2701="",B2701=""),"",A2701&amp;"|"&amp;B2701)</f>
        <v/>
      </c>
      <c r="F2701" s="30">
        <f>IF(OR(E2701="",NOT(ISNUMBER(C2701))),"",E2701&amp;"|"&amp;YEAR(C2701)&amp;"-"&amp;RIGHT("0"&amp;MONTH(C2701),2)&amp;"-"&amp;RIGHT("0"&amp;DAY(C2701),2))</f>
        <v/>
      </c>
      <c r="G2701" s="26">
        <f>IF(E2701="","",IFERROR(MATCH(E2701,pl_chave,0),0))</f>
        <v/>
      </c>
      <c r="H2701" s="23">
        <f>IF(G2701="","",IF(G2701=0,"Tarefa fora do plano",INDEX(pl_tag,G2701)))</f>
        <v/>
      </c>
      <c r="I2701" s="30">
        <f>IF(N(G2701)=0,"",INDEX(pl_atividade,G2701))</f>
        <v/>
      </c>
      <c r="J2701" s="50">
        <f>IF(N(G2701)=0,"",INDEX(pl_especialidade,G2701))</f>
        <v/>
      </c>
      <c r="K2701" s="28">
        <f>IF(N(G2701)=0,"",INDEX(pl_duracao,G2701))</f>
        <v/>
      </c>
      <c r="L2701" s="39">
        <f>IF(ISNUMBER(C2701),YEAR(C2701),"")</f>
        <v/>
      </c>
      <c r="M2701" s="39">
        <f>IF(ISNUMBER(C2701),MONTH(C2701),"")</f>
        <v/>
      </c>
      <c r="N2701" s="23">
        <f>IF(L2701="","",IF(NOT(ISNUMBER(crono_ano)),"Informe o ano",IF(L2701&lt;crono_ano,"Antes do ano",IF(L2701&gt;crono_ano,"Depois do ano","No ano"))))</f>
        <v/>
      </c>
      <c r="O2701" s="39">
        <f>IF(F2701="","",IF(COUNTIF(F$7:F2701,F2701)=1,1,0))</f>
        <v/>
      </c>
      <c r="P2701" s="39">
        <f>IF(A2701&amp;B2701&amp;C2701="","",IF(AND(O2701=1,N(G2701)&gt;0),IF(INDEX(pl_ativa,MAX(1,N(G2701)))="Sim",1,0),0))</f>
        <v/>
      </c>
      <c r="Q2701" s="39">
        <f>IF(F2701="","",COUNTIFS(ex_chave_oc,F2701,ex_cancelada,"&lt;&gt;Sim"))</f>
        <v/>
      </c>
      <c r="R2701" s="51">
        <f>IF(P2701="","",IF(AND(P2701=1,N(Q2701)&gt;0),1,0))</f>
        <v/>
      </c>
      <c r="S2701" s="30">
        <f>IF(P2701="","",IF(F2701="","ERRO: data prevista ausente ou inválida",IF(O2701=0,"Duplicada: contada uma vez",IF(N(G2701)=0,"ERRO: tarefa fora do Plano Mestre",IF(P2701=0,"Tarefa retirada do plano: não conta","OK")))))</f>
        <v/>
      </c>
    </row>
    <row r="2702">
      <c r="A2702" s="29" t="n"/>
      <c r="B2702" s="25" t="n"/>
      <c r="C2702" s="49" t="n"/>
      <c r="D2702" s="29" t="n"/>
      <c r="E2702" s="23">
        <f>IF(OR(A2702="",B2702=""),"",A2702&amp;"|"&amp;B2702)</f>
        <v/>
      </c>
      <c r="F2702" s="30">
        <f>IF(OR(E2702="",NOT(ISNUMBER(C2702))),"",E2702&amp;"|"&amp;YEAR(C2702)&amp;"-"&amp;RIGHT("0"&amp;MONTH(C2702),2)&amp;"-"&amp;RIGHT("0"&amp;DAY(C2702),2))</f>
        <v/>
      </c>
      <c r="G2702" s="26">
        <f>IF(E2702="","",IFERROR(MATCH(E2702,pl_chave,0),0))</f>
        <v/>
      </c>
      <c r="H2702" s="23">
        <f>IF(G2702="","",IF(G2702=0,"Tarefa fora do plano",INDEX(pl_tag,G2702)))</f>
        <v/>
      </c>
      <c r="I2702" s="30">
        <f>IF(N(G2702)=0,"",INDEX(pl_atividade,G2702))</f>
        <v/>
      </c>
      <c r="J2702" s="50">
        <f>IF(N(G2702)=0,"",INDEX(pl_especialidade,G2702))</f>
        <v/>
      </c>
      <c r="K2702" s="28">
        <f>IF(N(G2702)=0,"",INDEX(pl_duracao,G2702))</f>
        <v/>
      </c>
      <c r="L2702" s="39">
        <f>IF(ISNUMBER(C2702),YEAR(C2702),"")</f>
        <v/>
      </c>
      <c r="M2702" s="39">
        <f>IF(ISNUMBER(C2702),MONTH(C2702),"")</f>
        <v/>
      </c>
      <c r="N2702" s="23">
        <f>IF(L2702="","",IF(NOT(ISNUMBER(crono_ano)),"Informe o ano",IF(L2702&lt;crono_ano,"Antes do ano",IF(L2702&gt;crono_ano,"Depois do ano","No ano"))))</f>
        <v/>
      </c>
      <c r="O2702" s="39">
        <f>IF(F2702="","",IF(COUNTIF(F$7:F2702,F2702)=1,1,0))</f>
        <v/>
      </c>
      <c r="P2702" s="39">
        <f>IF(A2702&amp;B2702&amp;C2702="","",IF(AND(O2702=1,N(G2702)&gt;0),IF(INDEX(pl_ativa,MAX(1,N(G2702)))="Sim",1,0),0))</f>
        <v/>
      </c>
      <c r="Q2702" s="39">
        <f>IF(F2702="","",COUNTIFS(ex_chave_oc,F2702,ex_cancelada,"&lt;&gt;Sim"))</f>
        <v/>
      </c>
      <c r="R2702" s="51">
        <f>IF(P2702="","",IF(AND(P2702=1,N(Q2702)&gt;0),1,0))</f>
        <v/>
      </c>
      <c r="S2702" s="30">
        <f>IF(P2702="","",IF(F2702="","ERRO: data prevista ausente ou inválida",IF(O2702=0,"Duplicada: contada uma vez",IF(N(G2702)=0,"ERRO: tarefa fora do Plano Mestre",IF(P2702=0,"Tarefa retirada do plano: não conta","OK")))))</f>
        <v/>
      </c>
    </row>
    <row r="2703">
      <c r="A2703" s="29" t="n"/>
      <c r="B2703" s="25" t="n"/>
      <c r="C2703" s="49" t="n"/>
      <c r="D2703" s="29" t="n"/>
      <c r="E2703" s="23">
        <f>IF(OR(A2703="",B2703=""),"",A2703&amp;"|"&amp;B2703)</f>
        <v/>
      </c>
      <c r="F2703" s="30">
        <f>IF(OR(E2703="",NOT(ISNUMBER(C2703))),"",E2703&amp;"|"&amp;YEAR(C2703)&amp;"-"&amp;RIGHT("0"&amp;MONTH(C2703),2)&amp;"-"&amp;RIGHT("0"&amp;DAY(C2703),2))</f>
        <v/>
      </c>
      <c r="G2703" s="26">
        <f>IF(E2703="","",IFERROR(MATCH(E2703,pl_chave,0),0))</f>
        <v/>
      </c>
      <c r="H2703" s="23">
        <f>IF(G2703="","",IF(G2703=0,"Tarefa fora do plano",INDEX(pl_tag,G2703)))</f>
        <v/>
      </c>
      <c r="I2703" s="30">
        <f>IF(N(G2703)=0,"",INDEX(pl_atividade,G2703))</f>
        <v/>
      </c>
      <c r="J2703" s="50">
        <f>IF(N(G2703)=0,"",INDEX(pl_especialidade,G2703))</f>
        <v/>
      </c>
      <c r="K2703" s="28">
        <f>IF(N(G2703)=0,"",INDEX(pl_duracao,G2703))</f>
        <v/>
      </c>
      <c r="L2703" s="39">
        <f>IF(ISNUMBER(C2703),YEAR(C2703),"")</f>
        <v/>
      </c>
      <c r="M2703" s="39">
        <f>IF(ISNUMBER(C2703),MONTH(C2703),"")</f>
        <v/>
      </c>
      <c r="N2703" s="23">
        <f>IF(L2703="","",IF(NOT(ISNUMBER(crono_ano)),"Informe o ano",IF(L2703&lt;crono_ano,"Antes do ano",IF(L2703&gt;crono_ano,"Depois do ano","No ano"))))</f>
        <v/>
      </c>
      <c r="O2703" s="39">
        <f>IF(F2703="","",IF(COUNTIF(F$7:F2703,F2703)=1,1,0))</f>
        <v/>
      </c>
      <c r="P2703" s="39">
        <f>IF(A2703&amp;B2703&amp;C2703="","",IF(AND(O2703=1,N(G2703)&gt;0),IF(INDEX(pl_ativa,MAX(1,N(G2703)))="Sim",1,0),0))</f>
        <v/>
      </c>
      <c r="Q2703" s="39">
        <f>IF(F2703="","",COUNTIFS(ex_chave_oc,F2703,ex_cancelada,"&lt;&gt;Sim"))</f>
        <v/>
      </c>
      <c r="R2703" s="51">
        <f>IF(P2703="","",IF(AND(P2703=1,N(Q2703)&gt;0),1,0))</f>
        <v/>
      </c>
      <c r="S2703" s="30">
        <f>IF(P2703="","",IF(F2703="","ERRO: data prevista ausente ou inválida",IF(O2703=0,"Duplicada: contada uma vez",IF(N(G2703)=0,"ERRO: tarefa fora do Plano Mestre",IF(P2703=0,"Tarefa retirada do plano: não conta","OK")))))</f>
        <v/>
      </c>
    </row>
    <row r="2704">
      <c r="A2704" s="29" t="n"/>
      <c r="B2704" s="25" t="n"/>
      <c r="C2704" s="49" t="n"/>
      <c r="D2704" s="29" t="n"/>
      <c r="E2704" s="23">
        <f>IF(OR(A2704="",B2704=""),"",A2704&amp;"|"&amp;B2704)</f>
        <v/>
      </c>
      <c r="F2704" s="30">
        <f>IF(OR(E2704="",NOT(ISNUMBER(C2704))),"",E2704&amp;"|"&amp;YEAR(C2704)&amp;"-"&amp;RIGHT("0"&amp;MONTH(C2704),2)&amp;"-"&amp;RIGHT("0"&amp;DAY(C2704),2))</f>
        <v/>
      </c>
      <c r="G2704" s="26">
        <f>IF(E2704="","",IFERROR(MATCH(E2704,pl_chave,0),0))</f>
        <v/>
      </c>
      <c r="H2704" s="23">
        <f>IF(G2704="","",IF(G2704=0,"Tarefa fora do plano",INDEX(pl_tag,G2704)))</f>
        <v/>
      </c>
      <c r="I2704" s="30">
        <f>IF(N(G2704)=0,"",INDEX(pl_atividade,G2704))</f>
        <v/>
      </c>
      <c r="J2704" s="50">
        <f>IF(N(G2704)=0,"",INDEX(pl_especialidade,G2704))</f>
        <v/>
      </c>
      <c r="K2704" s="28">
        <f>IF(N(G2704)=0,"",INDEX(pl_duracao,G2704))</f>
        <v/>
      </c>
      <c r="L2704" s="39">
        <f>IF(ISNUMBER(C2704),YEAR(C2704),"")</f>
        <v/>
      </c>
      <c r="M2704" s="39">
        <f>IF(ISNUMBER(C2704),MONTH(C2704),"")</f>
        <v/>
      </c>
      <c r="N2704" s="23">
        <f>IF(L2704="","",IF(NOT(ISNUMBER(crono_ano)),"Informe o ano",IF(L2704&lt;crono_ano,"Antes do ano",IF(L2704&gt;crono_ano,"Depois do ano","No ano"))))</f>
        <v/>
      </c>
      <c r="O2704" s="39">
        <f>IF(F2704="","",IF(COUNTIF(F$7:F2704,F2704)=1,1,0))</f>
        <v/>
      </c>
      <c r="P2704" s="39">
        <f>IF(A2704&amp;B2704&amp;C2704="","",IF(AND(O2704=1,N(G2704)&gt;0),IF(INDEX(pl_ativa,MAX(1,N(G2704)))="Sim",1,0),0))</f>
        <v/>
      </c>
      <c r="Q2704" s="39">
        <f>IF(F2704="","",COUNTIFS(ex_chave_oc,F2704,ex_cancelada,"&lt;&gt;Sim"))</f>
        <v/>
      </c>
      <c r="R2704" s="51">
        <f>IF(P2704="","",IF(AND(P2704=1,N(Q2704)&gt;0),1,0))</f>
        <v/>
      </c>
      <c r="S2704" s="30">
        <f>IF(P2704="","",IF(F2704="","ERRO: data prevista ausente ou inválida",IF(O2704=0,"Duplicada: contada uma vez",IF(N(G2704)=0,"ERRO: tarefa fora do Plano Mestre",IF(P2704=0,"Tarefa retirada do plano: não conta","OK")))))</f>
        <v/>
      </c>
    </row>
    <row r="2705">
      <c r="A2705" s="29" t="n"/>
      <c r="B2705" s="25" t="n"/>
      <c r="C2705" s="49" t="n"/>
      <c r="D2705" s="29" t="n"/>
      <c r="E2705" s="23">
        <f>IF(OR(A2705="",B2705=""),"",A2705&amp;"|"&amp;B2705)</f>
        <v/>
      </c>
      <c r="F2705" s="30">
        <f>IF(OR(E2705="",NOT(ISNUMBER(C2705))),"",E2705&amp;"|"&amp;YEAR(C2705)&amp;"-"&amp;RIGHT("0"&amp;MONTH(C2705),2)&amp;"-"&amp;RIGHT("0"&amp;DAY(C2705),2))</f>
        <v/>
      </c>
      <c r="G2705" s="26">
        <f>IF(E2705="","",IFERROR(MATCH(E2705,pl_chave,0),0))</f>
        <v/>
      </c>
      <c r="H2705" s="23">
        <f>IF(G2705="","",IF(G2705=0,"Tarefa fora do plano",INDEX(pl_tag,G2705)))</f>
        <v/>
      </c>
      <c r="I2705" s="30">
        <f>IF(N(G2705)=0,"",INDEX(pl_atividade,G2705))</f>
        <v/>
      </c>
      <c r="J2705" s="50">
        <f>IF(N(G2705)=0,"",INDEX(pl_especialidade,G2705))</f>
        <v/>
      </c>
      <c r="K2705" s="28">
        <f>IF(N(G2705)=0,"",INDEX(pl_duracao,G2705))</f>
        <v/>
      </c>
      <c r="L2705" s="39">
        <f>IF(ISNUMBER(C2705),YEAR(C2705),"")</f>
        <v/>
      </c>
      <c r="M2705" s="39">
        <f>IF(ISNUMBER(C2705),MONTH(C2705),"")</f>
        <v/>
      </c>
      <c r="N2705" s="23">
        <f>IF(L2705="","",IF(NOT(ISNUMBER(crono_ano)),"Informe o ano",IF(L2705&lt;crono_ano,"Antes do ano",IF(L2705&gt;crono_ano,"Depois do ano","No ano"))))</f>
        <v/>
      </c>
      <c r="O2705" s="39">
        <f>IF(F2705="","",IF(COUNTIF(F$7:F2705,F2705)=1,1,0))</f>
        <v/>
      </c>
      <c r="P2705" s="39">
        <f>IF(A2705&amp;B2705&amp;C2705="","",IF(AND(O2705=1,N(G2705)&gt;0),IF(INDEX(pl_ativa,MAX(1,N(G2705)))="Sim",1,0),0))</f>
        <v/>
      </c>
      <c r="Q2705" s="39">
        <f>IF(F2705="","",COUNTIFS(ex_chave_oc,F2705,ex_cancelada,"&lt;&gt;Sim"))</f>
        <v/>
      </c>
      <c r="R2705" s="51">
        <f>IF(P2705="","",IF(AND(P2705=1,N(Q2705)&gt;0),1,0))</f>
        <v/>
      </c>
      <c r="S2705" s="30">
        <f>IF(P2705="","",IF(F2705="","ERRO: data prevista ausente ou inválida",IF(O2705=0,"Duplicada: contada uma vez",IF(N(G2705)=0,"ERRO: tarefa fora do Plano Mestre",IF(P2705=0,"Tarefa retirada do plano: não conta","OK")))))</f>
        <v/>
      </c>
    </row>
    <row r="2706">
      <c r="A2706" s="29" t="n"/>
      <c r="B2706" s="25" t="n"/>
      <c r="C2706" s="49" t="n"/>
      <c r="D2706" s="29" t="n"/>
      <c r="E2706" s="23">
        <f>IF(OR(A2706="",B2706=""),"",A2706&amp;"|"&amp;B2706)</f>
        <v/>
      </c>
      <c r="F2706" s="30">
        <f>IF(OR(E2706="",NOT(ISNUMBER(C2706))),"",E2706&amp;"|"&amp;YEAR(C2706)&amp;"-"&amp;RIGHT("0"&amp;MONTH(C2706),2)&amp;"-"&amp;RIGHT("0"&amp;DAY(C2706),2))</f>
        <v/>
      </c>
      <c r="G2706" s="26">
        <f>IF(E2706="","",IFERROR(MATCH(E2706,pl_chave,0),0))</f>
        <v/>
      </c>
      <c r="H2706" s="23">
        <f>IF(G2706="","",IF(G2706=0,"Tarefa fora do plano",INDEX(pl_tag,G2706)))</f>
        <v/>
      </c>
      <c r="I2706" s="30">
        <f>IF(N(G2706)=0,"",INDEX(pl_atividade,G2706))</f>
        <v/>
      </c>
      <c r="J2706" s="50">
        <f>IF(N(G2706)=0,"",INDEX(pl_especialidade,G2706))</f>
        <v/>
      </c>
      <c r="K2706" s="28">
        <f>IF(N(G2706)=0,"",INDEX(pl_duracao,G2706))</f>
        <v/>
      </c>
      <c r="L2706" s="39">
        <f>IF(ISNUMBER(C2706),YEAR(C2706),"")</f>
        <v/>
      </c>
      <c r="M2706" s="39">
        <f>IF(ISNUMBER(C2706),MONTH(C2706),"")</f>
        <v/>
      </c>
      <c r="N2706" s="23">
        <f>IF(L2706="","",IF(NOT(ISNUMBER(crono_ano)),"Informe o ano",IF(L2706&lt;crono_ano,"Antes do ano",IF(L2706&gt;crono_ano,"Depois do ano","No ano"))))</f>
        <v/>
      </c>
      <c r="O2706" s="39">
        <f>IF(F2706="","",IF(COUNTIF(F$7:F2706,F2706)=1,1,0))</f>
        <v/>
      </c>
      <c r="P2706" s="39">
        <f>IF(A2706&amp;B2706&amp;C2706="","",IF(AND(O2706=1,N(G2706)&gt;0),IF(INDEX(pl_ativa,MAX(1,N(G2706)))="Sim",1,0),0))</f>
        <v/>
      </c>
      <c r="Q2706" s="39">
        <f>IF(F2706="","",COUNTIFS(ex_chave_oc,F2706,ex_cancelada,"&lt;&gt;Sim"))</f>
        <v/>
      </c>
      <c r="R2706" s="51">
        <f>IF(P2706="","",IF(AND(P2706=1,N(Q2706)&gt;0),1,0))</f>
        <v/>
      </c>
      <c r="S2706" s="30">
        <f>IF(P2706="","",IF(F2706="","ERRO: data prevista ausente ou inválida",IF(O2706=0,"Duplicada: contada uma vez",IF(N(G2706)=0,"ERRO: tarefa fora do Plano Mestre",IF(P2706=0,"Tarefa retirada do plano: não conta","OK")))))</f>
        <v/>
      </c>
    </row>
    <row r="2707">
      <c r="A2707" s="29" t="n"/>
      <c r="B2707" s="25" t="n"/>
      <c r="C2707" s="49" t="n"/>
      <c r="D2707" s="29" t="n"/>
      <c r="E2707" s="23">
        <f>IF(OR(A2707="",B2707=""),"",A2707&amp;"|"&amp;B2707)</f>
        <v/>
      </c>
      <c r="F2707" s="30">
        <f>IF(OR(E2707="",NOT(ISNUMBER(C2707))),"",E2707&amp;"|"&amp;YEAR(C2707)&amp;"-"&amp;RIGHT("0"&amp;MONTH(C2707),2)&amp;"-"&amp;RIGHT("0"&amp;DAY(C2707),2))</f>
        <v/>
      </c>
      <c r="G2707" s="26">
        <f>IF(E2707="","",IFERROR(MATCH(E2707,pl_chave,0),0))</f>
        <v/>
      </c>
      <c r="H2707" s="23">
        <f>IF(G2707="","",IF(G2707=0,"Tarefa fora do plano",INDEX(pl_tag,G2707)))</f>
        <v/>
      </c>
      <c r="I2707" s="30">
        <f>IF(N(G2707)=0,"",INDEX(pl_atividade,G2707))</f>
        <v/>
      </c>
      <c r="J2707" s="50">
        <f>IF(N(G2707)=0,"",INDEX(pl_especialidade,G2707))</f>
        <v/>
      </c>
      <c r="K2707" s="28">
        <f>IF(N(G2707)=0,"",INDEX(pl_duracao,G2707))</f>
        <v/>
      </c>
      <c r="L2707" s="39">
        <f>IF(ISNUMBER(C2707),YEAR(C2707),"")</f>
        <v/>
      </c>
      <c r="M2707" s="39">
        <f>IF(ISNUMBER(C2707),MONTH(C2707),"")</f>
        <v/>
      </c>
      <c r="N2707" s="23">
        <f>IF(L2707="","",IF(NOT(ISNUMBER(crono_ano)),"Informe o ano",IF(L2707&lt;crono_ano,"Antes do ano",IF(L2707&gt;crono_ano,"Depois do ano","No ano"))))</f>
        <v/>
      </c>
      <c r="O2707" s="39">
        <f>IF(F2707="","",IF(COUNTIF(F$7:F2707,F2707)=1,1,0))</f>
        <v/>
      </c>
      <c r="P2707" s="39">
        <f>IF(A2707&amp;B2707&amp;C2707="","",IF(AND(O2707=1,N(G2707)&gt;0),IF(INDEX(pl_ativa,MAX(1,N(G2707)))="Sim",1,0),0))</f>
        <v/>
      </c>
      <c r="Q2707" s="39">
        <f>IF(F2707="","",COUNTIFS(ex_chave_oc,F2707,ex_cancelada,"&lt;&gt;Sim"))</f>
        <v/>
      </c>
      <c r="R2707" s="51">
        <f>IF(P2707="","",IF(AND(P2707=1,N(Q2707)&gt;0),1,0))</f>
        <v/>
      </c>
      <c r="S2707" s="30">
        <f>IF(P2707="","",IF(F2707="","ERRO: data prevista ausente ou inválida",IF(O2707=0,"Duplicada: contada uma vez",IF(N(G2707)=0,"ERRO: tarefa fora do Plano Mestre",IF(P2707=0,"Tarefa retirada do plano: não conta","OK")))))</f>
        <v/>
      </c>
    </row>
    <row r="2708">
      <c r="A2708" s="29" t="n"/>
      <c r="B2708" s="25" t="n"/>
      <c r="C2708" s="49" t="n"/>
      <c r="D2708" s="29" t="n"/>
      <c r="E2708" s="23">
        <f>IF(OR(A2708="",B2708=""),"",A2708&amp;"|"&amp;B2708)</f>
        <v/>
      </c>
      <c r="F2708" s="30">
        <f>IF(OR(E2708="",NOT(ISNUMBER(C2708))),"",E2708&amp;"|"&amp;YEAR(C2708)&amp;"-"&amp;RIGHT("0"&amp;MONTH(C2708),2)&amp;"-"&amp;RIGHT("0"&amp;DAY(C2708),2))</f>
        <v/>
      </c>
      <c r="G2708" s="26">
        <f>IF(E2708="","",IFERROR(MATCH(E2708,pl_chave,0),0))</f>
        <v/>
      </c>
      <c r="H2708" s="23">
        <f>IF(G2708="","",IF(G2708=0,"Tarefa fora do plano",INDEX(pl_tag,G2708)))</f>
        <v/>
      </c>
      <c r="I2708" s="30">
        <f>IF(N(G2708)=0,"",INDEX(pl_atividade,G2708))</f>
        <v/>
      </c>
      <c r="J2708" s="50">
        <f>IF(N(G2708)=0,"",INDEX(pl_especialidade,G2708))</f>
        <v/>
      </c>
      <c r="K2708" s="28">
        <f>IF(N(G2708)=0,"",INDEX(pl_duracao,G2708))</f>
        <v/>
      </c>
      <c r="L2708" s="39">
        <f>IF(ISNUMBER(C2708),YEAR(C2708),"")</f>
        <v/>
      </c>
      <c r="M2708" s="39">
        <f>IF(ISNUMBER(C2708),MONTH(C2708),"")</f>
        <v/>
      </c>
      <c r="N2708" s="23">
        <f>IF(L2708="","",IF(NOT(ISNUMBER(crono_ano)),"Informe o ano",IF(L2708&lt;crono_ano,"Antes do ano",IF(L2708&gt;crono_ano,"Depois do ano","No ano"))))</f>
        <v/>
      </c>
      <c r="O2708" s="39">
        <f>IF(F2708="","",IF(COUNTIF(F$7:F2708,F2708)=1,1,0))</f>
        <v/>
      </c>
      <c r="P2708" s="39">
        <f>IF(A2708&amp;B2708&amp;C2708="","",IF(AND(O2708=1,N(G2708)&gt;0),IF(INDEX(pl_ativa,MAX(1,N(G2708)))="Sim",1,0),0))</f>
        <v/>
      </c>
      <c r="Q2708" s="39">
        <f>IF(F2708="","",COUNTIFS(ex_chave_oc,F2708,ex_cancelada,"&lt;&gt;Sim"))</f>
        <v/>
      </c>
      <c r="R2708" s="51">
        <f>IF(P2708="","",IF(AND(P2708=1,N(Q2708)&gt;0),1,0))</f>
        <v/>
      </c>
      <c r="S2708" s="30">
        <f>IF(P2708="","",IF(F2708="","ERRO: data prevista ausente ou inválida",IF(O2708=0,"Duplicada: contada uma vez",IF(N(G2708)=0,"ERRO: tarefa fora do Plano Mestre",IF(P2708=0,"Tarefa retirada do plano: não conta","OK")))))</f>
        <v/>
      </c>
    </row>
    <row r="2709">
      <c r="A2709" s="29" t="n"/>
      <c r="B2709" s="25" t="n"/>
      <c r="C2709" s="49" t="n"/>
      <c r="D2709" s="29" t="n"/>
      <c r="E2709" s="23">
        <f>IF(OR(A2709="",B2709=""),"",A2709&amp;"|"&amp;B2709)</f>
        <v/>
      </c>
      <c r="F2709" s="30">
        <f>IF(OR(E2709="",NOT(ISNUMBER(C2709))),"",E2709&amp;"|"&amp;YEAR(C2709)&amp;"-"&amp;RIGHT("0"&amp;MONTH(C2709),2)&amp;"-"&amp;RIGHT("0"&amp;DAY(C2709),2))</f>
        <v/>
      </c>
      <c r="G2709" s="26">
        <f>IF(E2709="","",IFERROR(MATCH(E2709,pl_chave,0),0))</f>
        <v/>
      </c>
      <c r="H2709" s="23">
        <f>IF(G2709="","",IF(G2709=0,"Tarefa fora do plano",INDEX(pl_tag,G2709)))</f>
        <v/>
      </c>
      <c r="I2709" s="30">
        <f>IF(N(G2709)=0,"",INDEX(pl_atividade,G2709))</f>
        <v/>
      </c>
      <c r="J2709" s="50">
        <f>IF(N(G2709)=0,"",INDEX(pl_especialidade,G2709))</f>
        <v/>
      </c>
      <c r="K2709" s="28">
        <f>IF(N(G2709)=0,"",INDEX(pl_duracao,G2709))</f>
        <v/>
      </c>
      <c r="L2709" s="39">
        <f>IF(ISNUMBER(C2709),YEAR(C2709),"")</f>
        <v/>
      </c>
      <c r="M2709" s="39">
        <f>IF(ISNUMBER(C2709),MONTH(C2709),"")</f>
        <v/>
      </c>
      <c r="N2709" s="23">
        <f>IF(L2709="","",IF(NOT(ISNUMBER(crono_ano)),"Informe o ano",IF(L2709&lt;crono_ano,"Antes do ano",IF(L2709&gt;crono_ano,"Depois do ano","No ano"))))</f>
        <v/>
      </c>
      <c r="O2709" s="39">
        <f>IF(F2709="","",IF(COUNTIF(F$7:F2709,F2709)=1,1,0))</f>
        <v/>
      </c>
      <c r="P2709" s="39">
        <f>IF(A2709&amp;B2709&amp;C2709="","",IF(AND(O2709=1,N(G2709)&gt;0),IF(INDEX(pl_ativa,MAX(1,N(G2709)))="Sim",1,0),0))</f>
        <v/>
      </c>
      <c r="Q2709" s="39">
        <f>IF(F2709="","",COUNTIFS(ex_chave_oc,F2709,ex_cancelada,"&lt;&gt;Sim"))</f>
        <v/>
      </c>
      <c r="R2709" s="51">
        <f>IF(P2709="","",IF(AND(P2709=1,N(Q2709)&gt;0),1,0))</f>
        <v/>
      </c>
      <c r="S2709" s="30">
        <f>IF(P2709="","",IF(F2709="","ERRO: data prevista ausente ou inválida",IF(O2709=0,"Duplicada: contada uma vez",IF(N(G2709)=0,"ERRO: tarefa fora do Plano Mestre",IF(P2709=0,"Tarefa retirada do plano: não conta","OK")))))</f>
        <v/>
      </c>
    </row>
    <row r="2710">
      <c r="A2710" s="29" t="n"/>
      <c r="B2710" s="25" t="n"/>
      <c r="C2710" s="49" t="n"/>
      <c r="D2710" s="29" t="n"/>
      <c r="E2710" s="23">
        <f>IF(OR(A2710="",B2710=""),"",A2710&amp;"|"&amp;B2710)</f>
        <v/>
      </c>
      <c r="F2710" s="30">
        <f>IF(OR(E2710="",NOT(ISNUMBER(C2710))),"",E2710&amp;"|"&amp;YEAR(C2710)&amp;"-"&amp;RIGHT("0"&amp;MONTH(C2710),2)&amp;"-"&amp;RIGHT("0"&amp;DAY(C2710),2))</f>
        <v/>
      </c>
      <c r="G2710" s="26">
        <f>IF(E2710="","",IFERROR(MATCH(E2710,pl_chave,0),0))</f>
        <v/>
      </c>
      <c r="H2710" s="23">
        <f>IF(G2710="","",IF(G2710=0,"Tarefa fora do plano",INDEX(pl_tag,G2710)))</f>
        <v/>
      </c>
      <c r="I2710" s="30">
        <f>IF(N(G2710)=0,"",INDEX(pl_atividade,G2710))</f>
        <v/>
      </c>
      <c r="J2710" s="50">
        <f>IF(N(G2710)=0,"",INDEX(pl_especialidade,G2710))</f>
        <v/>
      </c>
      <c r="K2710" s="28">
        <f>IF(N(G2710)=0,"",INDEX(pl_duracao,G2710))</f>
        <v/>
      </c>
      <c r="L2710" s="39">
        <f>IF(ISNUMBER(C2710),YEAR(C2710),"")</f>
        <v/>
      </c>
      <c r="M2710" s="39">
        <f>IF(ISNUMBER(C2710),MONTH(C2710),"")</f>
        <v/>
      </c>
      <c r="N2710" s="23">
        <f>IF(L2710="","",IF(NOT(ISNUMBER(crono_ano)),"Informe o ano",IF(L2710&lt;crono_ano,"Antes do ano",IF(L2710&gt;crono_ano,"Depois do ano","No ano"))))</f>
        <v/>
      </c>
      <c r="O2710" s="39">
        <f>IF(F2710="","",IF(COUNTIF(F$7:F2710,F2710)=1,1,0))</f>
        <v/>
      </c>
      <c r="P2710" s="39">
        <f>IF(A2710&amp;B2710&amp;C2710="","",IF(AND(O2710=1,N(G2710)&gt;0),IF(INDEX(pl_ativa,MAX(1,N(G2710)))="Sim",1,0),0))</f>
        <v/>
      </c>
      <c r="Q2710" s="39">
        <f>IF(F2710="","",COUNTIFS(ex_chave_oc,F2710,ex_cancelada,"&lt;&gt;Sim"))</f>
        <v/>
      </c>
      <c r="R2710" s="51">
        <f>IF(P2710="","",IF(AND(P2710=1,N(Q2710)&gt;0),1,0))</f>
        <v/>
      </c>
      <c r="S2710" s="30">
        <f>IF(P2710="","",IF(F2710="","ERRO: data prevista ausente ou inválida",IF(O2710=0,"Duplicada: contada uma vez",IF(N(G2710)=0,"ERRO: tarefa fora do Plano Mestre",IF(P2710=0,"Tarefa retirada do plano: não conta","OK")))))</f>
        <v/>
      </c>
    </row>
    <row r="2711">
      <c r="A2711" s="29" t="n"/>
      <c r="B2711" s="25" t="n"/>
      <c r="C2711" s="49" t="n"/>
      <c r="D2711" s="29" t="n"/>
      <c r="E2711" s="23">
        <f>IF(OR(A2711="",B2711=""),"",A2711&amp;"|"&amp;B2711)</f>
        <v/>
      </c>
      <c r="F2711" s="30">
        <f>IF(OR(E2711="",NOT(ISNUMBER(C2711))),"",E2711&amp;"|"&amp;YEAR(C2711)&amp;"-"&amp;RIGHT("0"&amp;MONTH(C2711),2)&amp;"-"&amp;RIGHT("0"&amp;DAY(C2711),2))</f>
        <v/>
      </c>
      <c r="G2711" s="26">
        <f>IF(E2711="","",IFERROR(MATCH(E2711,pl_chave,0),0))</f>
        <v/>
      </c>
      <c r="H2711" s="23">
        <f>IF(G2711="","",IF(G2711=0,"Tarefa fora do plano",INDEX(pl_tag,G2711)))</f>
        <v/>
      </c>
      <c r="I2711" s="30">
        <f>IF(N(G2711)=0,"",INDEX(pl_atividade,G2711))</f>
        <v/>
      </c>
      <c r="J2711" s="50">
        <f>IF(N(G2711)=0,"",INDEX(pl_especialidade,G2711))</f>
        <v/>
      </c>
      <c r="K2711" s="28">
        <f>IF(N(G2711)=0,"",INDEX(pl_duracao,G2711))</f>
        <v/>
      </c>
      <c r="L2711" s="39">
        <f>IF(ISNUMBER(C2711),YEAR(C2711),"")</f>
        <v/>
      </c>
      <c r="M2711" s="39">
        <f>IF(ISNUMBER(C2711),MONTH(C2711),"")</f>
        <v/>
      </c>
      <c r="N2711" s="23">
        <f>IF(L2711="","",IF(NOT(ISNUMBER(crono_ano)),"Informe o ano",IF(L2711&lt;crono_ano,"Antes do ano",IF(L2711&gt;crono_ano,"Depois do ano","No ano"))))</f>
        <v/>
      </c>
      <c r="O2711" s="39">
        <f>IF(F2711="","",IF(COUNTIF(F$7:F2711,F2711)=1,1,0))</f>
        <v/>
      </c>
      <c r="P2711" s="39">
        <f>IF(A2711&amp;B2711&amp;C2711="","",IF(AND(O2711=1,N(G2711)&gt;0),IF(INDEX(pl_ativa,MAX(1,N(G2711)))="Sim",1,0),0))</f>
        <v/>
      </c>
      <c r="Q2711" s="39">
        <f>IF(F2711="","",COUNTIFS(ex_chave_oc,F2711,ex_cancelada,"&lt;&gt;Sim"))</f>
        <v/>
      </c>
      <c r="R2711" s="51">
        <f>IF(P2711="","",IF(AND(P2711=1,N(Q2711)&gt;0),1,0))</f>
        <v/>
      </c>
      <c r="S2711" s="30">
        <f>IF(P2711="","",IF(F2711="","ERRO: data prevista ausente ou inválida",IF(O2711=0,"Duplicada: contada uma vez",IF(N(G2711)=0,"ERRO: tarefa fora do Plano Mestre",IF(P2711=0,"Tarefa retirada do plano: não conta","OK")))))</f>
        <v/>
      </c>
    </row>
    <row r="2712">
      <c r="A2712" s="29" t="n"/>
      <c r="B2712" s="25" t="n"/>
      <c r="C2712" s="49" t="n"/>
      <c r="D2712" s="29" t="n"/>
      <c r="E2712" s="23">
        <f>IF(OR(A2712="",B2712=""),"",A2712&amp;"|"&amp;B2712)</f>
        <v/>
      </c>
      <c r="F2712" s="30">
        <f>IF(OR(E2712="",NOT(ISNUMBER(C2712))),"",E2712&amp;"|"&amp;YEAR(C2712)&amp;"-"&amp;RIGHT("0"&amp;MONTH(C2712),2)&amp;"-"&amp;RIGHT("0"&amp;DAY(C2712),2))</f>
        <v/>
      </c>
      <c r="G2712" s="26">
        <f>IF(E2712="","",IFERROR(MATCH(E2712,pl_chave,0),0))</f>
        <v/>
      </c>
      <c r="H2712" s="23">
        <f>IF(G2712="","",IF(G2712=0,"Tarefa fora do plano",INDEX(pl_tag,G2712)))</f>
        <v/>
      </c>
      <c r="I2712" s="30">
        <f>IF(N(G2712)=0,"",INDEX(pl_atividade,G2712))</f>
        <v/>
      </c>
      <c r="J2712" s="50">
        <f>IF(N(G2712)=0,"",INDEX(pl_especialidade,G2712))</f>
        <v/>
      </c>
      <c r="K2712" s="28">
        <f>IF(N(G2712)=0,"",INDEX(pl_duracao,G2712))</f>
        <v/>
      </c>
      <c r="L2712" s="39">
        <f>IF(ISNUMBER(C2712),YEAR(C2712),"")</f>
        <v/>
      </c>
      <c r="M2712" s="39">
        <f>IF(ISNUMBER(C2712),MONTH(C2712),"")</f>
        <v/>
      </c>
      <c r="N2712" s="23">
        <f>IF(L2712="","",IF(NOT(ISNUMBER(crono_ano)),"Informe o ano",IF(L2712&lt;crono_ano,"Antes do ano",IF(L2712&gt;crono_ano,"Depois do ano","No ano"))))</f>
        <v/>
      </c>
      <c r="O2712" s="39">
        <f>IF(F2712="","",IF(COUNTIF(F$7:F2712,F2712)=1,1,0))</f>
        <v/>
      </c>
      <c r="P2712" s="39">
        <f>IF(A2712&amp;B2712&amp;C2712="","",IF(AND(O2712=1,N(G2712)&gt;0),IF(INDEX(pl_ativa,MAX(1,N(G2712)))="Sim",1,0),0))</f>
        <v/>
      </c>
      <c r="Q2712" s="39">
        <f>IF(F2712="","",COUNTIFS(ex_chave_oc,F2712,ex_cancelada,"&lt;&gt;Sim"))</f>
        <v/>
      </c>
      <c r="R2712" s="51">
        <f>IF(P2712="","",IF(AND(P2712=1,N(Q2712)&gt;0),1,0))</f>
        <v/>
      </c>
      <c r="S2712" s="30">
        <f>IF(P2712="","",IF(F2712="","ERRO: data prevista ausente ou inválida",IF(O2712=0,"Duplicada: contada uma vez",IF(N(G2712)=0,"ERRO: tarefa fora do Plano Mestre",IF(P2712=0,"Tarefa retirada do plano: não conta","OK")))))</f>
        <v/>
      </c>
    </row>
    <row r="2713">
      <c r="A2713" s="29" t="n"/>
      <c r="B2713" s="25" t="n"/>
      <c r="C2713" s="49" t="n"/>
      <c r="D2713" s="29" t="n"/>
      <c r="E2713" s="23">
        <f>IF(OR(A2713="",B2713=""),"",A2713&amp;"|"&amp;B2713)</f>
        <v/>
      </c>
      <c r="F2713" s="30">
        <f>IF(OR(E2713="",NOT(ISNUMBER(C2713))),"",E2713&amp;"|"&amp;YEAR(C2713)&amp;"-"&amp;RIGHT("0"&amp;MONTH(C2713),2)&amp;"-"&amp;RIGHT("0"&amp;DAY(C2713),2))</f>
        <v/>
      </c>
      <c r="G2713" s="26">
        <f>IF(E2713="","",IFERROR(MATCH(E2713,pl_chave,0),0))</f>
        <v/>
      </c>
      <c r="H2713" s="23">
        <f>IF(G2713="","",IF(G2713=0,"Tarefa fora do plano",INDEX(pl_tag,G2713)))</f>
        <v/>
      </c>
      <c r="I2713" s="30">
        <f>IF(N(G2713)=0,"",INDEX(pl_atividade,G2713))</f>
        <v/>
      </c>
      <c r="J2713" s="50">
        <f>IF(N(G2713)=0,"",INDEX(pl_especialidade,G2713))</f>
        <v/>
      </c>
      <c r="K2713" s="28">
        <f>IF(N(G2713)=0,"",INDEX(pl_duracao,G2713))</f>
        <v/>
      </c>
      <c r="L2713" s="39">
        <f>IF(ISNUMBER(C2713),YEAR(C2713),"")</f>
        <v/>
      </c>
      <c r="M2713" s="39">
        <f>IF(ISNUMBER(C2713),MONTH(C2713),"")</f>
        <v/>
      </c>
      <c r="N2713" s="23">
        <f>IF(L2713="","",IF(NOT(ISNUMBER(crono_ano)),"Informe o ano",IF(L2713&lt;crono_ano,"Antes do ano",IF(L2713&gt;crono_ano,"Depois do ano","No ano"))))</f>
        <v/>
      </c>
      <c r="O2713" s="39">
        <f>IF(F2713="","",IF(COUNTIF(F$7:F2713,F2713)=1,1,0))</f>
        <v/>
      </c>
      <c r="P2713" s="39">
        <f>IF(A2713&amp;B2713&amp;C2713="","",IF(AND(O2713=1,N(G2713)&gt;0),IF(INDEX(pl_ativa,MAX(1,N(G2713)))="Sim",1,0),0))</f>
        <v/>
      </c>
      <c r="Q2713" s="39">
        <f>IF(F2713="","",COUNTIFS(ex_chave_oc,F2713,ex_cancelada,"&lt;&gt;Sim"))</f>
        <v/>
      </c>
      <c r="R2713" s="51">
        <f>IF(P2713="","",IF(AND(P2713=1,N(Q2713)&gt;0),1,0))</f>
        <v/>
      </c>
      <c r="S2713" s="30">
        <f>IF(P2713="","",IF(F2713="","ERRO: data prevista ausente ou inválida",IF(O2713=0,"Duplicada: contada uma vez",IF(N(G2713)=0,"ERRO: tarefa fora do Plano Mestre",IF(P2713=0,"Tarefa retirada do plano: não conta","OK")))))</f>
        <v/>
      </c>
    </row>
    <row r="2714">
      <c r="A2714" s="29" t="n"/>
      <c r="B2714" s="25" t="n"/>
      <c r="C2714" s="49" t="n"/>
      <c r="D2714" s="29" t="n"/>
      <c r="E2714" s="23">
        <f>IF(OR(A2714="",B2714=""),"",A2714&amp;"|"&amp;B2714)</f>
        <v/>
      </c>
      <c r="F2714" s="30">
        <f>IF(OR(E2714="",NOT(ISNUMBER(C2714))),"",E2714&amp;"|"&amp;YEAR(C2714)&amp;"-"&amp;RIGHT("0"&amp;MONTH(C2714),2)&amp;"-"&amp;RIGHT("0"&amp;DAY(C2714),2))</f>
        <v/>
      </c>
      <c r="G2714" s="26">
        <f>IF(E2714="","",IFERROR(MATCH(E2714,pl_chave,0),0))</f>
        <v/>
      </c>
      <c r="H2714" s="23">
        <f>IF(G2714="","",IF(G2714=0,"Tarefa fora do plano",INDEX(pl_tag,G2714)))</f>
        <v/>
      </c>
      <c r="I2714" s="30">
        <f>IF(N(G2714)=0,"",INDEX(pl_atividade,G2714))</f>
        <v/>
      </c>
      <c r="J2714" s="50">
        <f>IF(N(G2714)=0,"",INDEX(pl_especialidade,G2714))</f>
        <v/>
      </c>
      <c r="K2714" s="28">
        <f>IF(N(G2714)=0,"",INDEX(pl_duracao,G2714))</f>
        <v/>
      </c>
      <c r="L2714" s="39">
        <f>IF(ISNUMBER(C2714),YEAR(C2714),"")</f>
        <v/>
      </c>
      <c r="M2714" s="39">
        <f>IF(ISNUMBER(C2714),MONTH(C2714),"")</f>
        <v/>
      </c>
      <c r="N2714" s="23">
        <f>IF(L2714="","",IF(NOT(ISNUMBER(crono_ano)),"Informe o ano",IF(L2714&lt;crono_ano,"Antes do ano",IF(L2714&gt;crono_ano,"Depois do ano","No ano"))))</f>
        <v/>
      </c>
      <c r="O2714" s="39">
        <f>IF(F2714="","",IF(COUNTIF(F$7:F2714,F2714)=1,1,0))</f>
        <v/>
      </c>
      <c r="P2714" s="39">
        <f>IF(A2714&amp;B2714&amp;C2714="","",IF(AND(O2714=1,N(G2714)&gt;0),IF(INDEX(pl_ativa,MAX(1,N(G2714)))="Sim",1,0),0))</f>
        <v/>
      </c>
      <c r="Q2714" s="39">
        <f>IF(F2714="","",COUNTIFS(ex_chave_oc,F2714,ex_cancelada,"&lt;&gt;Sim"))</f>
        <v/>
      </c>
      <c r="R2714" s="51">
        <f>IF(P2714="","",IF(AND(P2714=1,N(Q2714)&gt;0),1,0))</f>
        <v/>
      </c>
      <c r="S2714" s="30">
        <f>IF(P2714="","",IF(F2714="","ERRO: data prevista ausente ou inválida",IF(O2714=0,"Duplicada: contada uma vez",IF(N(G2714)=0,"ERRO: tarefa fora do Plano Mestre",IF(P2714=0,"Tarefa retirada do plano: não conta","OK")))))</f>
        <v/>
      </c>
    </row>
    <row r="2715">
      <c r="A2715" s="29" t="n"/>
      <c r="B2715" s="25" t="n"/>
      <c r="C2715" s="49" t="n"/>
      <c r="D2715" s="29" t="n"/>
      <c r="E2715" s="23">
        <f>IF(OR(A2715="",B2715=""),"",A2715&amp;"|"&amp;B2715)</f>
        <v/>
      </c>
      <c r="F2715" s="30">
        <f>IF(OR(E2715="",NOT(ISNUMBER(C2715))),"",E2715&amp;"|"&amp;YEAR(C2715)&amp;"-"&amp;RIGHT("0"&amp;MONTH(C2715),2)&amp;"-"&amp;RIGHT("0"&amp;DAY(C2715),2))</f>
        <v/>
      </c>
      <c r="G2715" s="26">
        <f>IF(E2715="","",IFERROR(MATCH(E2715,pl_chave,0),0))</f>
        <v/>
      </c>
      <c r="H2715" s="23">
        <f>IF(G2715="","",IF(G2715=0,"Tarefa fora do plano",INDEX(pl_tag,G2715)))</f>
        <v/>
      </c>
      <c r="I2715" s="30">
        <f>IF(N(G2715)=0,"",INDEX(pl_atividade,G2715))</f>
        <v/>
      </c>
      <c r="J2715" s="50">
        <f>IF(N(G2715)=0,"",INDEX(pl_especialidade,G2715))</f>
        <v/>
      </c>
      <c r="K2715" s="28">
        <f>IF(N(G2715)=0,"",INDEX(pl_duracao,G2715))</f>
        <v/>
      </c>
      <c r="L2715" s="39">
        <f>IF(ISNUMBER(C2715),YEAR(C2715),"")</f>
        <v/>
      </c>
      <c r="M2715" s="39">
        <f>IF(ISNUMBER(C2715),MONTH(C2715),"")</f>
        <v/>
      </c>
      <c r="N2715" s="23">
        <f>IF(L2715="","",IF(NOT(ISNUMBER(crono_ano)),"Informe o ano",IF(L2715&lt;crono_ano,"Antes do ano",IF(L2715&gt;crono_ano,"Depois do ano","No ano"))))</f>
        <v/>
      </c>
      <c r="O2715" s="39">
        <f>IF(F2715="","",IF(COUNTIF(F$7:F2715,F2715)=1,1,0))</f>
        <v/>
      </c>
      <c r="P2715" s="39">
        <f>IF(A2715&amp;B2715&amp;C2715="","",IF(AND(O2715=1,N(G2715)&gt;0),IF(INDEX(pl_ativa,MAX(1,N(G2715)))="Sim",1,0),0))</f>
        <v/>
      </c>
      <c r="Q2715" s="39">
        <f>IF(F2715="","",COUNTIFS(ex_chave_oc,F2715,ex_cancelada,"&lt;&gt;Sim"))</f>
        <v/>
      </c>
      <c r="R2715" s="51">
        <f>IF(P2715="","",IF(AND(P2715=1,N(Q2715)&gt;0),1,0))</f>
        <v/>
      </c>
      <c r="S2715" s="30">
        <f>IF(P2715="","",IF(F2715="","ERRO: data prevista ausente ou inválida",IF(O2715=0,"Duplicada: contada uma vez",IF(N(G2715)=0,"ERRO: tarefa fora do Plano Mestre",IF(P2715=0,"Tarefa retirada do plano: não conta","OK")))))</f>
        <v/>
      </c>
    </row>
    <row r="2716">
      <c r="A2716" s="29" t="n"/>
      <c r="B2716" s="25" t="n"/>
      <c r="C2716" s="49" t="n"/>
      <c r="D2716" s="29" t="n"/>
      <c r="E2716" s="23">
        <f>IF(OR(A2716="",B2716=""),"",A2716&amp;"|"&amp;B2716)</f>
        <v/>
      </c>
      <c r="F2716" s="30">
        <f>IF(OR(E2716="",NOT(ISNUMBER(C2716))),"",E2716&amp;"|"&amp;YEAR(C2716)&amp;"-"&amp;RIGHT("0"&amp;MONTH(C2716),2)&amp;"-"&amp;RIGHT("0"&amp;DAY(C2716),2))</f>
        <v/>
      </c>
      <c r="G2716" s="26">
        <f>IF(E2716="","",IFERROR(MATCH(E2716,pl_chave,0),0))</f>
        <v/>
      </c>
      <c r="H2716" s="23">
        <f>IF(G2716="","",IF(G2716=0,"Tarefa fora do plano",INDEX(pl_tag,G2716)))</f>
        <v/>
      </c>
      <c r="I2716" s="30">
        <f>IF(N(G2716)=0,"",INDEX(pl_atividade,G2716))</f>
        <v/>
      </c>
      <c r="J2716" s="50">
        <f>IF(N(G2716)=0,"",INDEX(pl_especialidade,G2716))</f>
        <v/>
      </c>
      <c r="K2716" s="28">
        <f>IF(N(G2716)=0,"",INDEX(pl_duracao,G2716))</f>
        <v/>
      </c>
      <c r="L2716" s="39">
        <f>IF(ISNUMBER(C2716),YEAR(C2716),"")</f>
        <v/>
      </c>
      <c r="M2716" s="39">
        <f>IF(ISNUMBER(C2716),MONTH(C2716),"")</f>
        <v/>
      </c>
      <c r="N2716" s="23">
        <f>IF(L2716="","",IF(NOT(ISNUMBER(crono_ano)),"Informe o ano",IF(L2716&lt;crono_ano,"Antes do ano",IF(L2716&gt;crono_ano,"Depois do ano","No ano"))))</f>
        <v/>
      </c>
      <c r="O2716" s="39">
        <f>IF(F2716="","",IF(COUNTIF(F$7:F2716,F2716)=1,1,0))</f>
        <v/>
      </c>
      <c r="P2716" s="39">
        <f>IF(A2716&amp;B2716&amp;C2716="","",IF(AND(O2716=1,N(G2716)&gt;0),IF(INDEX(pl_ativa,MAX(1,N(G2716)))="Sim",1,0),0))</f>
        <v/>
      </c>
      <c r="Q2716" s="39">
        <f>IF(F2716="","",COUNTIFS(ex_chave_oc,F2716,ex_cancelada,"&lt;&gt;Sim"))</f>
        <v/>
      </c>
      <c r="R2716" s="51">
        <f>IF(P2716="","",IF(AND(P2716=1,N(Q2716)&gt;0),1,0))</f>
        <v/>
      </c>
      <c r="S2716" s="30">
        <f>IF(P2716="","",IF(F2716="","ERRO: data prevista ausente ou inválida",IF(O2716=0,"Duplicada: contada uma vez",IF(N(G2716)=0,"ERRO: tarefa fora do Plano Mestre",IF(P2716=0,"Tarefa retirada do plano: não conta","OK")))))</f>
        <v/>
      </c>
    </row>
    <row r="2717">
      <c r="A2717" s="29" t="n"/>
      <c r="B2717" s="25" t="n"/>
      <c r="C2717" s="49" t="n"/>
      <c r="D2717" s="29" t="n"/>
      <c r="E2717" s="23">
        <f>IF(OR(A2717="",B2717=""),"",A2717&amp;"|"&amp;B2717)</f>
        <v/>
      </c>
      <c r="F2717" s="30">
        <f>IF(OR(E2717="",NOT(ISNUMBER(C2717))),"",E2717&amp;"|"&amp;YEAR(C2717)&amp;"-"&amp;RIGHT("0"&amp;MONTH(C2717),2)&amp;"-"&amp;RIGHT("0"&amp;DAY(C2717),2))</f>
        <v/>
      </c>
      <c r="G2717" s="26">
        <f>IF(E2717="","",IFERROR(MATCH(E2717,pl_chave,0),0))</f>
        <v/>
      </c>
      <c r="H2717" s="23">
        <f>IF(G2717="","",IF(G2717=0,"Tarefa fora do plano",INDEX(pl_tag,G2717)))</f>
        <v/>
      </c>
      <c r="I2717" s="30">
        <f>IF(N(G2717)=0,"",INDEX(pl_atividade,G2717))</f>
        <v/>
      </c>
      <c r="J2717" s="50">
        <f>IF(N(G2717)=0,"",INDEX(pl_especialidade,G2717))</f>
        <v/>
      </c>
      <c r="K2717" s="28">
        <f>IF(N(G2717)=0,"",INDEX(pl_duracao,G2717))</f>
        <v/>
      </c>
      <c r="L2717" s="39">
        <f>IF(ISNUMBER(C2717),YEAR(C2717),"")</f>
        <v/>
      </c>
      <c r="M2717" s="39">
        <f>IF(ISNUMBER(C2717),MONTH(C2717),"")</f>
        <v/>
      </c>
      <c r="N2717" s="23">
        <f>IF(L2717="","",IF(NOT(ISNUMBER(crono_ano)),"Informe o ano",IF(L2717&lt;crono_ano,"Antes do ano",IF(L2717&gt;crono_ano,"Depois do ano","No ano"))))</f>
        <v/>
      </c>
      <c r="O2717" s="39">
        <f>IF(F2717="","",IF(COUNTIF(F$7:F2717,F2717)=1,1,0))</f>
        <v/>
      </c>
      <c r="P2717" s="39">
        <f>IF(A2717&amp;B2717&amp;C2717="","",IF(AND(O2717=1,N(G2717)&gt;0),IF(INDEX(pl_ativa,MAX(1,N(G2717)))="Sim",1,0),0))</f>
        <v/>
      </c>
      <c r="Q2717" s="39">
        <f>IF(F2717="","",COUNTIFS(ex_chave_oc,F2717,ex_cancelada,"&lt;&gt;Sim"))</f>
        <v/>
      </c>
      <c r="R2717" s="51">
        <f>IF(P2717="","",IF(AND(P2717=1,N(Q2717)&gt;0),1,0))</f>
        <v/>
      </c>
      <c r="S2717" s="30">
        <f>IF(P2717="","",IF(F2717="","ERRO: data prevista ausente ou inválida",IF(O2717=0,"Duplicada: contada uma vez",IF(N(G2717)=0,"ERRO: tarefa fora do Plano Mestre",IF(P2717=0,"Tarefa retirada do plano: não conta","OK")))))</f>
        <v/>
      </c>
    </row>
    <row r="2718">
      <c r="A2718" s="29" t="n"/>
      <c r="B2718" s="25" t="n"/>
      <c r="C2718" s="49" t="n"/>
      <c r="D2718" s="29" t="n"/>
      <c r="E2718" s="23">
        <f>IF(OR(A2718="",B2718=""),"",A2718&amp;"|"&amp;B2718)</f>
        <v/>
      </c>
      <c r="F2718" s="30">
        <f>IF(OR(E2718="",NOT(ISNUMBER(C2718))),"",E2718&amp;"|"&amp;YEAR(C2718)&amp;"-"&amp;RIGHT("0"&amp;MONTH(C2718),2)&amp;"-"&amp;RIGHT("0"&amp;DAY(C2718),2))</f>
        <v/>
      </c>
      <c r="G2718" s="26">
        <f>IF(E2718="","",IFERROR(MATCH(E2718,pl_chave,0),0))</f>
        <v/>
      </c>
      <c r="H2718" s="23">
        <f>IF(G2718="","",IF(G2718=0,"Tarefa fora do plano",INDEX(pl_tag,G2718)))</f>
        <v/>
      </c>
      <c r="I2718" s="30">
        <f>IF(N(G2718)=0,"",INDEX(pl_atividade,G2718))</f>
        <v/>
      </c>
      <c r="J2718" s="50">
        <f>IF(N(G2718)=0,"",INDEX(pl_especialidade,G2718))</f>
        <v/>
      </c>
      <c r="K2718" s="28">
        <f>IF(N(G2718)=0,"",INDEX(pl_duracao,G2718))</f>
        <v/>
      </c>
      <c r="L2718" s="39">
        <f>IF(ISNUMBER(C2718),YEAR(C2718),"")</f>
        <v/>
      </c>
      <c r="M2718" s="39">
        <f>IF(ISNUMBER(C2718),MONTH(C2718),"")</f>
        <v/>
      </c>
      <c r="N2718" s="23">
        <f>IF(L2718="","",IF(NOT(ISNUMBER(crono_ano)),"Informe o ano",IF(L2718&lt;crono_ano,"Antes do ano",IF(L2718&gt;crono_ano,"Depois do ano","No ano"))))</f>
        <v/>
      </c>
      <c r="O2718" s="39">
        <f>IF(F2718="","",IF(COUNTIF(F$7:F2718,F2718)=1,1,0))</f>
        <v/>
      </c>
      <c r="P2718" s="39">
        <f>IF(A2718&amp;B2718&amp;C2718="","",IF(AND(O2718=1,N(G2718)&gt;0),IF(INDEX(pl_ativa,MAX(1,N(G2718)))="Sim",1,0),0))</f>
        <v/>
      </c>
      <c r="Q2718" s="39">
        <f>IF(F2718="","",COUNTIFS(ex_chave_oc,F2718,ex_cancelada,"&lt;&gt;Sim"))</f>
        <v/>
      </c>
      <c r="R2718" s="51">
        <f>IF(P2718="","",IF(AND(P2718=1,N(Q2718)&gt;0),1,0))</f>
        <v/>
      </c>
      <c r="S2718" s="30">
        <f>IF(P2718="","",IF(F2718="","ERRO: data prevista ausente ou inválida",IF(O2718=0,"Duplicada: contada uma vez",IF(N(G2718)=0,"ERRO: tarefa fora do Plano Mestre",IF(P2718=0,"Tarefa retirada do plano: não conta","OK")))))</f>
        <v/>
      </c>
    </row>
    <row r="2719">
      <c r="A2719" s="29" t="n"/>
      <c r="B2719" s="25" t="n"/>
      <c r="C2719" s="49" t="n"/>
      <c r="D2719" s="29" t="n"/>
      <c r="E2719" s="23">
        <f>IF(OR(A2719="",B2719=""),"",A2719&amp;"|"&amp;B2719)</f>
        <v/>
      </c>
      <c r="F2719" s="30">
        <f>IF(OR(E2719="",NOT(ISNUMBER(C2719))),"",E2719&amp;"|"&amp;YEAR(C2719)&amp;"-"&amp;RIGHT("0"&amp;MONTH(C2719),2)&amp;"-"&amp;RIGHT("0"&amp;DAY(C2719),2))</f>
        <v/>
      </c>
      <c r="G2719" s="26">
        <f>IF(E2719="","",IFERROR(MATCH(E2719,pl_chave,0),0))</f>
        <v/>
      </c>
      <c r="H2719" s="23">
        <f>IF(G2719="","",IF(G2719=0,"Tarefa fora do plano",INDEX(pl_tag,G2719)))</f>
        <v/>
      </c>
      <c r="I2719" s="30">
        <f>IF(N(G2719)=0,"",INDEX(pl_atividade,G2719))</f>
        <v/>
      </c>
      <c r="J2719" s="50">
        <f>IF(N(G2719)=0,"",INDEX(pl_especialidade,G2719))</f>
        <v/>
      </c>
      <c r="K2719" s="28">
        <f>IF(N(G2719)=0,"",INDEX(pl_duracao,G2719))</f>
        <v/>
      </c>
      <c r="L2719" s="39">
        <f>IF(ISNUMBER(C2719),YEAR(C2719),"")</f>
        <v/>
      </c>
      <c r="M2719" s="39">
        <f>IF(ISNUMBER(C2719),MONTH(C2719),"")</f>
        <v/>
      </c>
      <c r="N2719" s="23">
        <f>IF(L2719="","",IF(NOT(ISNUMBER(crono_ano)),"Informe o ano",IF(L2719&lt;crono_ano,"Antes do ano",IF(L2719&gt;crono_ano,"Depois do ano","No ano"))))</f>
        <v/>
      </c>
      <c r="O2719" s="39">
        <f>IF(F2719="","",IF(COUNTIF(F$7:F2719,F2719)=1,1,0))</f>
        <v/>
      </c>
      <c r="P2719" s="39">
        <f>IF(A2719&amp;B2719&amp;C2719="","",IF(AND(O2719=1,N(G2719)&gt;0),IF(INDEX(pl_ativa,MAX(1,N(G2719)))="Sim",1,0),0))</f>
        <v/>
      </c>
      <c r="Q2719" s="39">
        <f>IF(F2719="","",COUNTIFS(ex_chave_oc,F2719,ex_cancelada,"&lt;&gt;Sim"))</f>
        <v/>
      </c>
      <c r="R2719" s="51">
        <f>IF(P2719="","",IF(AND(P2719=1,N(Q2719)&gt;0),1,0))</f>
        <v/>
      </c>
      <c r="S2719" s="30">
        <f>IF(P2719="","",IF(F2719="","ERRO: data prevista ausente ou inválida",IF(O2719=0,"Duplicada: contada uma vez",IF(N(G2719)=0,"ERRO: tarefa fora do Plano Mestre",IF(P2719=0,"Tarefa retirada do plano: não conta","OK")))))</f>
        <v/>
      </c>
    </row>
    <row r="2720">
      <c r="A2720" s="29" t="n"/>
      <c r="B2720" s="25" t="n"/>
      <c r="C2720" s="49" t="n"/>
      <c r="D2720" s="29" t="n"/>
      <c r="E2720" s="23">
        <f>IF(OR(A2720="",B2720=""),"",A2720&amp;"|"&amp;B2720)</f>
        <v/>
      </c>
      <c r="F2720" s="30">
        <f>IF(OR(E2720="",NOT(ISNUMBER(C2720))),"",E2720&amp;"|"&amp;YEAR(C2720)&amp;"-"&amp;RIGHT("0"&amp;MONTH(C2720),2)&amp;"-"&amp;RIGHT("0"&amp;DAY(C2720),2))</f>
        <v/>
      </c>
      <c r="G2720" s="26">
        <f>IF(E2720="","",IFERROR(MATCH(E2720,pl_chave,0),0))</f>
        <v/>
      </c>
      <c r="H2720" s="23">
        <f>IF(G2720="","",IF(G2720=0,"Tarefa fora do plano",INDEX(pl_tag,G2720)))</f>
        <v/>
      </c>
      <c r="I2720" s="30">
        <f>IF(N(G2720)=0,"",INDEX(pl_atividade,G2720))</f>
        <v/>
      </c>
      <c r="J2720" s="50">
        <f>IF(N(G2720)=0,"",INDEX(pl_especialidade,G2720))</f>
        <v/>
      </c>
      <c r="K2720" s="28">
        <f>IF(N(G2720)=0,"",INDEX(pl_duracao,G2720))</f>
        <v/>
      </c>
      <c r="L2720" s="39">
        <f>IF(ISNUMBER(C2720),YEAR(C2720),"")</f>
        <v/>
      </c>
      <c r="M2720" s="39">
        <f>IF(ISNUMBER(C2720),MONTH(C2720),"")</f>
        <v/>
      </c>
      <c r="N2720" s="23">
        <f>IF(L2720="","",IF(NOT(ISNUMBER(crono_ano)),"Informe o ano",IF(L2720&lt;crono_ano,"Antes do ano",IF(L2720&gt;crono_ano,"Depois do ano","No ano"))))</f>
        <v/>
      </c>
      <c r="O2720" s="39">
        <f>IF(F2720="","",IF(COUNTIF(F$7:F2720,F2720)=1,1,0))</f>
        <v/>
      </c>
      <c r="P2720" s="39">
        <f>IF(A2720&amp;B2720&amp;C2720="","",IF(AND(O2720=1,N(G2720)&gt;0),IF(INDEX(pl_ativa,MAX(1,N(G2720)))="Sim",1,0),0))</f>
        <v/>
      </c>
      <c r="Q2720" s="39">
        <f>IF(F2720="","",COUNTIFS(ex_chave_oc,F2720,ex_cancelada,"&lt;&gt;Sim"))</f>
        <v/>
      </c>
      <c r="R2720" s="51">
        <f>IF(P2720="","",IF(AND(P2720=1,N(Q2720)&gt;0),1,0))</f>
        <v/>
      </c>
      <c r="S2720" s="30">
        <f>IF(P2720="","",IF(F2720="","ERRO: data prevista ausente ou inválida",IF(O2720=0,"Duplicada: contada uma vez",IF(N(G2720)=0,"ERRO: tarefa fora do Plano Mestre",IF(P2720=0,"Tarefa retirada do plano: não conta","OK")))))</f>
        <v/>
      </c>
    </row>
    <row r="2721">
      <c r="A2721" s="29" t="n"/>
      <c r="B2721" s="25" t="n"/>
      <c r="C2721" s="49" t="n"/>
      <c r="D2721" s="29" t="n"/>
      <c r="E2721" s="23">
        <f>IF(OR(A2721="",B2721=""),"",A2721&amp;"|"&amp;B2721)</f>
        <v/>
      </c>
      <c r="F2721" s="30">
        <f>IF(OR(E2721="",NOT(ISNUMBER(C2721))),"",E2721&amp;"|"&amp;YEAR(C2721)&amp;"-"&amp;RIGHT("0"&amp;MONTH(C2721),2)&amp;"-"&amp;RIGHT("0"&amp;DAY(C2721),2))</f>
        <v/>
      </c>
      <c r="G2721" s="26">
        <f>IF(E2721="","",IFERROR(MATCH(E2721,pl_chave,0),0))</f>
        <v/>
      </c>
      <c r="H2721" s="23">
        <f>IF(G2721="","",IF(G2721=0,"Tarefa fora do plano",INDEX(pl_tag,G2721)))</f>
        <v/>
      </c>
      <c r="I2721" s="30">
        <f>IF(N(G2721)=0,"",INDEX(pl_atividade,G2721))</f>
        <v/>
      </c>
      <c r="J2721" s="50">
        <f>IF(N(G2721)=0,"",INDEX(pl_especialidade,G2721))</f>
        <v/>
      </c>
      <c r="K2721" s="28">
        <f>IF(N(G2721)=0,"",INDEX(pl_duracao,G2721))</f>
        <v/>
      </c>
      <c r="L2721" s="39">
        <f>IF(ISNUMBER(C2721),YEAR(C2721),"")</f>
        <v/>
      </c>
      <c r="M2721" s="39">
        <f>IF(ISNUMBER(C2721),MONTH(C2721),"")</f>
        <v/>
      </c>
      <c r="N2721" s="23">
        <f>IF(L2721="","",IF(NOT(ISNUMBER(crono_ano)),"Informe o ano",IF(L2721&lt;crono_ano,"Antes do ano",IF(L2721&gt;crono_ano,"Depois do ano","No ano"))))</f>
        <v/>
      </c>
      <c r="O2721" s="39">
        <f>IF(F2721="","",IF(COUNTIF(F$7:F2721,F2721)=1,1,0))</f>
        <v/>
      </c>
      <c r="P2721" s="39">
        <f>IF(A2721&amp;B2721&amp;C2721="","",IF(AND(O2721=1,N(G2721)&gt;0),IF(INDEX(pl_ativa,MAX(1,N(G2721)))="Sim",1,0),0))</f>
        <v/>
      </c>
      <c r="Q2721" s="39">
        <f>IF(F2721="","",COUNTIFS(ex_chave_oc,F2721,ex_cancelada,"&lt;&gt;Sim"))</f>
        <v/>
      </c>
      <c r="R2721" s="51">
        <f>IF(P2721="","",IF(AND(P2721=1,N(Q2721)&gt;0),1,0))</f>
        <v/>
      </c>
      <c r="S2721" s="30">
        <f>IF(P2721="","",IF(F2721="","ERRO: data prevista ausente ou inválida",IF(O2721=0,"Duplicada: contada uma vez",IF(N(G2721)=0,"ERRO: tarefa fora do Plano Mestre",IF(P2721=0,"Tarefa retirada do plano: não conta","OK")))))</f>
        <v/>
      </c>
    </row>
    <row r="2722">
      <c r="A2722" s="29" t="n"/>
      <c r="B2722" s="25" t="n"/>
      <c r="C2722" s="49" t="n"/>
      <c r="D2722" s="29" t="n"/>
      <c r="E2722" s="23">
        <f>IF(OR(A2722="",B2722=""),"",A2722&amp;"|"&amp;B2722)</f>
        <v/>
      </c>
      <c r="F2722" s="30">
        <f>IF(OR(E2722="",NOT(ISNUMBER(C2722))),"",E2722&amp;"|"&amp;YEAR(C2722)&amp;"-"&amp;RIGHT("0"&amp;MONTH(C2722),2)&amp;"-"&amp;RIGHT("0"&amp;DAY(C2722),2))</f>
        <v/>
      </c>
      <c r="G2722" s="26">
        <f>IF(E2722="","",IFERROR(MATCH(E2722,pl_chave,0),0))</f>
        <v/>
      </c>
      <c r="H2722" s="23">
        <f>IF(G2722="","",IF(G2722=0,"Tarefa fora do plano",INDEX(pl_tag,G2722)))</f>
        <v/>
      </c>
      <c r="I2722" s="30">
        <f>IF(N(G2722)=0,"",INDEX(pl_atividade,G2722))</f>
        <v/>
      </c>
      <c r="J2722" s="50">
        <f>IF(N(G2722)=0,"",INDEX(pl_especialidade,G2722))</f>
        <v/>
      </c>
      <c r="K2722" s="28">
        <f>IF(N(G2722)=0,"",INDEX(pl_duracao,G2722))</f>
        <v/>
      </c>
      <c r="L2722" s="39">
        <f>IF(ISNUMBER(C2722),YEAR(C2722),"")</f>
        <v/>
      </c>
      <c r="M2722" s="39">
        <f>IF(ISNUMBER(C2722),MONTH(C2722),"")</f>
        <v/>
      </c>
      <c r="N2722" s="23">
        <f>IF(L2722="","",IF(NOT(ISNUMBER(crono_ano)),"Informe o ano",IF(L2722&lt;crono_ano,"Antes do ano",IF(L2722&gt;crono_ano,"Depois do ano","No ano"))))</f>
        <v/>
      </c>
      <c r="O2722" s="39">
        <f>IF(F2722="","",IF(COUNTIF(F$7:F2722,F2722)=1,1,0))</f>
        <v/>
      </c>
      <c r="P2722" s="39">
        <f>IF(A2722&amp;B2722&amp;C2722="","",IF(AND(O2722=1,N(G2722)&gt;0),IF(INDEX(pl_ativa,MAX(1,N(G2722)))="Sim",1,0),0))</f>
        <v/>
      </c>
      <c r="Q2722" s="39">
        <f>IF(F2722="","",COUNTIFS(ex_chave_oc,F2722,ex_cancelada,"&lt;&gt;Sim"))</f>
        <v/>
      </c>
      <c r="R2722" s="51">
        <f>IF(P2722="","",IF(AND(P2722=1,N(Q2722)&gt;0),1,0))</f>
        <v/>
      </c>
      <c r="S2722" s="30">
        <f>IF(P2722="","",IF(F2722="","ERRO: data prevista ausente ou inválida",IF(O2722=0,"Duplicada: contada uma vez",IF(N(G2722)=0,"ERRO: tarefa fora do Plano Mestre",IF(P2722=0,"Tarefa retirada do plano: não conta","OK")))))</f>
        <v/>
      </c>
    </row>
    <row r="2723">
      <c r="A2723" s="29" t="n"/>
      <c r="B2723" s="25" t="n"/>
      <c r="C2723" s="49" t="n"/>
      <c r="D2723" s="29" t="n"/>
      <c r="E2723" s="23">
        <f>IF(OR(A2723="",B2723=""),"",A2723&amp;"|"&amp;B2723)</f>
        <v/>
      </c>
      <c r="F2723" s="30">
        <f>IF(OR(E2723="",NOT(ISNUMBER(C2723))),"",E2723&amp;"|"&amp;YEAR(C2723)&amp;"-"&amp;RIGHT("0"&amp;MONTH(C2723),2)&amp;"-"&amp;RIGHT("0"&amp;DAY(C2723),2))</f>
        <v/>
      </c>
      <c r="G2723" s="26">
        <f>IF(E2723="","",IFERROR(MATCH(E2723,pl_chave,0),0))</f>
        <v/>
      </c>
      <c r="H2723" s="23">
        <f>IF(G2723="","",IF(G2723=0,"Tarefa fora do plano",INDEX(pl_tag,G2723)))</f>
        <v/>
      </c>
      <c r="I2723" s="30">
        <f>IF(N(G2723)=0,"",INDEX(pl_atividade,G2723))</f>
        <v/>
      </c>
      <c r="J2723" s="50">
        <f>IF(N(G2723)=0,"",INDEX(pl_especialidade,G2723))</f>
        <v/>
      </c>
      <c r="K2723" s="28">
        <f>IF(N(G2723)=0,"",INDEX(pl_duracao,G2723))</f>
        <v/>
      </c>
      <c r="L2723" s="39">
        <f>IF(ISNUMBER(C2723),YEAR(C2723),"")</f>
        <v/>
      </c>
      <c r="M2723" s="39">
        <f>IF(ISNUMBER(C2723),MONTH(C2723),"")</f>
        <v/>
      </c>
      <c r="N2723" s="23">
        <f>IF(L2723="","",IF(NOT(ISNUMBER(crono_ano)),"Informe o ano",IF(L2723&lt;crono_ano,"Antes do ano",IF(L2723&gt;crono_ano,"Depois do ano","No ano"))))</f>
        <v/>
      </c>
      <c r="O2723" s="39">
        <f>IF(F2723="","",IF(COUNTIF(F$7:F2723,F2723)=1,1,0))</f>
        <v/>
      </c>
      <c r="P2723" s="39">
        <f>IF(A2723&amp;B2723&amp;C2723="","",IF(AND(O2723=1,N(G2723)&gt;0),IF(INDEX(pl_ativa,MAX(1,N(G2723)))="Sim",1,0),0))</f>
        <v/>
      </c>
      <c r="Q2723" s="39">
        <f>IF(F2723="","",COUNTIFS(ex_chave_oc,F2723,ex_cancelada,"&lt;&gt;Sim"))</f>
        <v/>
      </c>
      <c r="R2723" s="51">
        <f>IF(P2723="","",IF(AND(P2723=1,N(Q2723)&gt;0),1,0))</f>
        <v/>
      </c>
      <c r="S2723" s="30">
        <f>IF(P2723="","",IF(F2723="","ERRO: data prevista ausente ou inválida",IF(O2723=0,"Duplicada: contada uma vez",IF(N(G2723)=0,"ERRO: tarefa fora do Plano Mestre",IF(P2723=0,"Tarefa retirada do plano: não conta","OK")))))</f>
        <v/>
      </c>
    </row>
    <row r="2724">
      <c r="A2724" s="29" t="n"/>
      <c r="B2724" s="25" t="n"/>
      <c r="C2724" s="49" t="n"/>
      <c r="D2724" s="29" t="n"/>
      <c r="E2724" s="23">
        <f>IF(OR(A2724="",B2724=""),"",A2724&amp;"|"&amp;B2724)</f>
        <v/>
      </c>
      <c r="F2724" s="30">
        <f>IF(OR(E2724="",NOT(ISNUMBER(C2724))),"",E2724&amp;"|"&amp;YEAR(C2724)&amp;"-"&amp;RIGHT("0"&amp;MONTH(C2724),2)&amp;"-"&amp;RIGHT("0"&amp;DAY(C2724),2))</f>
        <v/>
      </c>
      <c r="G2724" s="26">
        <f>IF(E2724="","",IFERROR(MATCH(E2724,pl_chave,0),0))</f>
        <v/>
      </c>
      <c r="H2724" s="23">
        <f>IF(G2724="","",IF(G2724=0,"Tarefa fora do plano",INDEX(pl_tag,G2724)))</f>
        <v/>
      </c>
      <c r="I2724" s="30">
        <f>IF(N(G2724)=0,"",INDEX(pl_atividade,G2724))</f>
        <v/>
      </c>
      <c r="J2724" s="50">
        <f>IF(N(G2724)=0,"",INDEX(pl_especialidade,G2724))</f>
        <v/>
      </c>
      <c r="K2724" s="28">
        <f>IF(N(G2724)=0,"",INDEX(pl_duracao,G2724))</f>
        <v/>
      </c>
      <c r="L2724" s="39">
        <f>IF(ISNUMBER(C2724),YEAR(C2724),"")</f>
        <v/>
      </c>
      <c r="M2724" s="39">
        <f>IF(ISNUMBER(C2724),MONTH(C2724),"")</f>
        <v/>
      </c>
      <c r="N2724" s="23">
        <f>IF(L2724="","",IF(NOT(ISNUMBER(crono_ano)),"Informe o ano",IF(L2724&lt;crono_ano,"Antes do ano",IF(L2724&gt;crono_ano,"Depois do ano","No ano"))))</f>
        <v/>
      </c>
      <c r="O2724" s="39">
        <f>IF(F2724="","",IF(COUNTIF(F$7:F2724,F2724)=1,1,0))</f>
        <v/>
      </c>
      <c r="P2724" s="39">
        <f>IF(A2724&amp;B2724&amp;C2724="","",IF(AND(O2724=1,N(G2724)&gt;0),IF(INDEX(pl_ativa,MAX(1,N(G2724)))="Sim",1,0),0))</f>
        <v/>
      </c>
      <c r="Q2724" s="39">
        <f>IF(F2724="","",COUNTIFS(ex_chave_oc,F2724,ex_cancelada,"&lt;&gt;Sim"))</f>
        <v/>
      </c>
      <c r="R2724" s="51">
        <f>IF(P2724="","",IF(AND(P2724=1,N(Q2724)&gt;0),1,0))</f>
        <v/>
      </c>
      <c r="S2724" s="30">
        <f>IF(P2724="","",IF(F2724="","ERRO: data prevista ausente ou inválida",IF(O2724=0,"Duplicada: contada uma vez",IF(N(G2724)=0,"ERRO: tarefa fora do Plano Mestre",IF(P2724=0,"Tarefa retirada do plano: não conta","OK")))))</f>
        <v/>
      </c>
    </row>
    <row r="2725">
      <c r="A2725" s="29" t="n"/>
      <c r="B2725" s="25" t="n"/>
      <c r="C2725" s="49" t="n"/>
      <c r="D2725" s="29" t="n"/>
      <c r="E2725" s="23">
        <f>IF(OR(A2725="",B2725=""),"",A2725&amp;"|"&amp;B2725)</f>
        <v/>
      </c>
      <c r="F2725" s="30">
        <f>IF(OR(E2725="",NOT(ISNUMBER(C2725))),"",E2725&amp;"|"&amp;YEAR(C2725)&amp;"-"&amp;RIGHT("0"&amp;MONTH(C2725),2)&amp;"-"&amp;RIGHT("0"&amp;DAY(C2725),2))</f>
        <v/>
      </c>
      <c r="G2725" s="26">
        <f>IF(E2725="","",IFERROR(MATCH(E2725,pl_chave,0),0))</f>
        <v/>
      </c>
      <c r="H2725" s="23">
        <f>IF(G2725="","",IF(G2725=0,"Tarefa fora do plano",INDEX(pl_tag,G2725)))</f>
        <v/>
      </c>
      <c r="I2725" s="30">
        <f>IF(N(G2725)=0,"",INDEX(pl_atividade,G2725))</f>
        <v/>
      </c>
      <c r="J2725" s="50">
        <f>IF(N(G2725)=0,"",INDEX(pl_especialidade,G2725))</f>
        <v/>
      </c>
      <c r="K2725" s="28">
        <f>IF(N(G2725)=0,"",INDEX(pl_duracao,G2725))</f>
        <v/>
      </c>
      <c r="L2725" s="39">
        <f>IF(ISNUMBER(C2725),YEAR(C2725),"")</f>
        <v/>
      </c>
      <c r="M2725" s="39">
        <f>IF(ISNUMBER(C2725),MONTH(C2725),"")</f>
        <v/>
      </c>
      <c r="N2725" s="23">
        <f>IF(L2725="","",IF(NOT(ISNUMBER(crono_ano)),"Informe o ano",IF(L2725&lt;crono_ano,"Antes do ano",IF(L2725&gt;crono_ano,"Depois do ano","No ano"))))</f>
        <v/>
      </c>
      <c r="O2725" s="39">
        <f>IF(F2725="","",IF(COUNTIF(F$7:F2725,F2725)=1,1,0))</f>
        <v/>
      </c>
      <c r="P2725" s="39">
        <f>IF(A2725&amp;B2725&amp;C2725="","",IF(AND(O2725=1,N(G2725)&gt;0),IF(INDEX(pl_ativa,MAX(1,N(G2725)))="Sim",1,0),0))</f>
        <v/>
      </c>
      <c r="Q2725" s="39">
        <f>IF(F2725="","",COUNTIFS(ex_chave_oc,F2725,ex_cancelada,"&lt;&gt;Sim"))</f>
        <v/>
      </c>
      <c r="R2725" s="51">
        <f>IF(P2725="","",IF(AND(P2725=1,N(Q2725)&gt;0),1,0))</f>
        <v/>
      </c>
      <c r="S2725" s="30">
        <f>IF(P2725="","",IF(F2725="","ERRO: data prevista ausente ou inválida",IF(O2725=0,"Duplicada: contada uma vez",IF(N(G2725)=0,"ERRO: tarefa fora do Plano Mestre",IF(P2725=0,"Tarefa retirada do plano: não conta","OK")))))</f>
        <v/>
      </c>
    </row>
    <row r="2726">
      <c r="A2726" s="29" t="n"/>
      <c r="B2726" s="25" t="n"/>
      <c r="C2726" s="49" t="n"/>
      <c r="D2726" s="29" t="n"/>
      <c r="E2726" s="23">
        <f>IF(OR(A2726="",B2726=""),"",A2726&amp;"|"&amp;B2726)</f>
        <v/>
      </c>
      <c r="F2726" s="30">
        <f>IF(OR(E2726="",NOT(ISNUMBER(C2726))),"",E2726&amp;"|"&amp;YEAR(C2726)&amp;"-"&amp;RIGHT("0"&amp;MONTH(C2726),2)&amp;"-"&amp;RIGHT("0"&amp;DAY(C2726),2))</f>
        <v/>
      </c>
      <c r="G2726" s="26">
        <f>IF(E2726="","",IFERROR(MATCH(E2726,pl_chave,0),0))</f>
        <v/>
      </c>
      <c r="H2726" s="23">
        <f>IF(G2726="","",IF(G2726=0,"Tarefa fora do plano",INDEX(pl_tag,G2726)))</f>
        <v/>
      </c>
      <c r="I2726" s="30">
        <f>IF(N(G2726)=0,"",INDEX(pl_atividade,G2726))</f>
        <v/>
      </c>
      <c r="J2726" s="50">
        <f>IF(N(G2726)=0,"",INDEX(pl_especialidade,G2726))</f>
        <v/>
      </c>
      <c r="K2726" s="28">
        <f>IF(N(G2726)=0,"",INDEX(pl_duracao,G2726))</f>
        <v/>
      </c>
      <c r="L2726" s="39">
        <f>IF(ISNUMBER(C2726),YEAR(C2726),"")</f>
        <v/>
      </c>
      <c r="M2726" s="39">
        <f>IF(ISNUMBER(C2726),MONTH(C2726),"")</f>
        <v/>
      </c>
      <c r="N2726" s="23">
        <f>IF(L2726="","",IF(NOT(ISNUMBER(crono_ano)),"Informe o ano",IF(L2726&lt;crono_ano,"Antes do ano",IF(L2726&gt;crono_ano,"Depois do ano","No ano"))))</f>
        <v/>
      </c>
      <c r="O2726" s="39">
        <f>IF(F2726="","",IF(COUNTIF(F$7:F2726,F2726)=1,1,0))</f>
        <v/>
      </c>
      <c r="P2726" s="39">
        <f>IF(A2726&amp;B2726&amp;C2726="","",IF(AND(O2726=1,N(G2726)&gt;0),IF(INDEX(pl_ativa,MAX(1,N(G2726)))="Sim",1,0),0))</f>
        <v/>
      </c>
      <c r="Q2726" s="39">
        <f>IF(F2726="","",COUNTIFS(ex_chave_oc,F2726,ex_cancelada,"&lt;&gt;Sim"))</f>
        <v/>
      </c>
      <c r="R2726" s="51">
        <f>IF(P2726="","",IF(AND(P2726=1,N(Q2726)&gt;0),1,0))</f>
        <v/>
      </c>
      <c r="S2726" s="30">
        <f>IF(P2726="","",IF(F2726="","ERRO: data prevista ausente ou inválida",IF(O2726=0,"Duplicada: contada uma vez",IF(N(G2726)=0,"ERRO: tarefa fora do Plano Mestre",IF(P2726=0,"Tarefa retirada do plano: não conta","OK")))))</f>
        <v/>
      </c>
    </row>
    <row r="2727">
      <c r="A2727" s="29" t="n"/>
      <c r="B2727" s="25" t="n"/>
      <c r="C2727" s="49" t="n"/>
      <c r="D2727" s="29" t="n"/>
      <c r="E2727" s="23">
        <f>IF(OR(A2727="",B2727=""),"",A2727&amp;"|"&amp;B2727)</f>
        <v/>
      </c>
      <c r="F2727" s="30">
        <f>IF(OR(E2727="",NOT(ISNUMBER(C2727))),"",E2727&amp;"|"&amp;YEAR(C2727)&amp;"-"&amp;RIGHT("0"&amp;MONTH(C2727),2)&amp;"-"&amp;RIGHT("0"&amp;DAY(C2727),2))</f>
        <v/>
      </c>
      <c r="G2727" s="26">
        <f>IF(E2727="","",IFERROR(MATCH(E2727,pl_chave,0),0))</f>
        <v/>
      </c>
      <c r="H2727" s="23">
        <f>IF(G2727="","",IF(G2727=0,"Tarefa fora do plano",INDEX(pl_tag,G2727)))</f>
        <v/>
      </c>
      <c r="I2727" s="30">
        <f>IF(N(G2727)=0,"",INDEX(pl_atividade,G2727))</f>
        <v/>
      </c>
      <c r="J2727" s="50">
        <f>IF(N(G2727)=0,"",INDEX(pl_especialidade,G2727))</f>
        <v/>
      </c>
      <c r="K2727" s="28">
        <f>IF(N(G2727)=0,"",INDEX(pl_duracao,G2727))</f>
        <v/>
      </c>
      <c r="L2727" s="39">
        <f>IF(ISNUMBER(C2727),YEAR(C2727),"")</f>
        <v/>
      </c>
      <c r="M2727" s="39">
        <f>IF(ISNUMBER(C2727),MONTH(C2727),"")</f>
        <v/>
      </c>
      <c r="N2727" s="23">
        <f>IF(L2727="","",IF(NOT(ISNUMBER(crono_ano)),"Informe o ano",IF(L2727&lt;crono_ano,"Antes do ano",IF(L2727&gt;crono_ano,"Depois do ano","No ano"))))</f>
        <v/>
      </c>
      <c r="O2727" s="39">
        <f>IF(F2727="","",IF(COUNTIF(F$7:F2727,F2727)=1,1,0))</f>
        <v/>
      </c>
      <c r="P2727" s="39">
        <f>IF(A2727&amp;B2727&amp;C2727="","",IF(AND(O2727=1,N(G2727)&gt;0),IF(INDEX(pl_ativa,MAX(1,N(G2727)))="Sim",1,0),0))</f>
        <v/>
      </c>
      <c r="Q2727" s="39">
        <f>IF(F2727="","",COUNTIFS(ex_chave_oc,F2727,ex_cancelada,"&lt;&gt;Sim"))</f>
        <v/>
      </c>
      <c r="R2727" s="51">
        <f>IF(P2727="","",IF(AND(P2727=1,N(Q2727)&gt;0),1,0))</f>
        <v/>
      </c>
      <c r="S2727" s="30">
        <f>IF(P2727="","",IF(F2727="","ERRO: data prevista ausente ou inválida",IF(O2727=0,"Duplicada: contada uma vez",IF(N(G2727)=0,"ERRO: tarefa fora do Plano Mestre",IF(P2727=0,"Tarefa retirada do plano: não conta","OK")))))</f>
        <v/>
      </c>
    </row>
    <row r="2728">
      <c r="A2728" s="29" t="n"/>
      <c r="B2728" s="25" t="n"/>
      <c r="C2728" s="49" t="n"/>
      <c r="D2728" s="29" t="n"/>
      <c r="E2728" s="23">
        <f>IF(OR(A2728="",B2728=""),"",A2728&amp;"|"&amp;B2728)</f>
        <v/>
      </c>
      <c r="F2728" s="30">
        <f>IF(OR(E2728="",NOT(ISNUMBER(C2728))),"",E2728&amp;"|"&amp;YEAR(C2728)&amp;"-"&amp;RIGHT("0"&amp;MONTH(C2728),2)&amp;"-"&amp;RIGHT("0"&amp;DAY(C2728),2))</f>
        <v/>
      </c>
      <c r="G2728" s="26">
        <f>IF(E2728="","",IFERROR(MATCH(E2728,pl_chave,0),0))</f>
        <v/>
      </c>
      <c r="H2728" s="23">
        <f>IF(G2728="","",IF(G2728=0,"Tarefa fora do plano",INDEX(pl_tag,G2728)))</f>
        <v/>
      </c>
      <c r="I2728" s="30">
        <f>IF(N(G2728)=0,"",INDEX(pl_atividade,G2728))</f>
        <v/>
      </c>
      <c r="J2728" s="50">
        <f>IF(N(G2728)=0,"",INDEX(pl_especialidade,G2728))</f>
        <v/>
      </c>
      <c r="K2728" s="28">
        <f>IF(N(G2728)=0,"",INDEX(pl_duracao,G2728))</f>
        <v/>
      </c>
      <c r="L2728" s="39">
        <f>IF(ISNUMBER(C2728),YEAR(C2728),"")</f>
        <v/>
      </c>
      <c r="M2728" s="39">
        <f>IF(ISNUMBER(C2728),MONTH(C2728),"")</f>
        <v/>
      </c>
      <c r="N2728" s="23">
        <f>IF(L2728="","",IF(NOT(ISNUMBER(crono_ano)),"Informe o ano",IF(L2728&lt;crono_ano,"Antes do ano",IF(L2728&gt;crono_ano,"Depois do ano","No ano"))))</f>
        <v/>
      </c>
      <c r="O2728" s="39">
        <f>IF(F2728="","",IF(COUNTIF(F$7:F2728,F2728)=1,1,0))</f>
        <v/>
      </c>
      <c r="P2728" s="39">
        <f>IF(A2728&amp;B2728&amp;C2728="","",IF(AND(O2728=1,N(G2728)&gt;0),IF(INDEX(pl_ativa,MAX(1,N(G2728)))="Sim",1,0),0))</f>
        <v/>
      </c>
      <c r="Q2728" s="39">
        <f>IF(F2728="","",COUNTIFS(ex_chave_oc,F2728,ex_cancelada,"&lt;&gt;Sim"))</f>
        <v/>
      </c>
      <c r="R2728" s="51">
        <f>IF(P2728="","",IF(AND(P2728=1,N(Q2728)&gt;0),1,0))</f>
        <v/>
      </c>
      <c r="S2728" s="30">
        <f>IF(P2728="","",IF(F2728="","ERRO: data prevista ausente ou inválida",IF(O2728=0,"Duplicada: contada uma vez",IF(N(G2728)=0,"ERRO: tarefa fora do Plano Mestre",IF(P2728=0,"Tarefa retirada do plano: não conta","OK")))))</f>
        <v/>
      </c>
    </row>
    <row r="2729">
      <c r="A2729" s="29" t="n"/>
      <c r="B2729" s="25" t="n"/>
      <c r="C2729" s="49" t="n"/>
      <c r="D2729" s="29" t="n"/>
      <c r="E2729" s="23">
        <f>IF(OR(A2729="",B2729=""),"",A2729&amp;"|"&amp;B2729)</f>
        <v/>
      </c>
      <c r="F2729" s="30">
        <f>IF(OR(E2729="",NOT(ISNUMBER(C2729))),"",E2729&amp;"|"&amp;YEAR(C2729)&amp;"-"&amp;RIGHT("0"&amp;MONTH(C2729),2)&amp;"-"&amp;RIGHT("0"&amp;DAY(C2729),2))</f>
        <v/>
      </c>
      <c r="G2729" s="26">
        <f>IF(E2729="","",IFERROR(MATCH(E2729,pl_chave,0),0))</f>
        <v/>
      </c>
      <c r="H2729" s="23">
        <f>IF(G2729="","",IF(G2729=0,"Tarefa fora do plano",INDEX(pl_tag,G2729)))</f>
        <v/>
      </c>
      <c r="I2729" s="30">
        <f>IF(N(G2729)=0,"",INDEX(pl_atividade,G2729))</f>
        <v/>
      </c>
      <c r="J2729" s="50">
        <f>IF(N(G2729)=0,"",INDEX(pl_especialidade,G2729))</f>
        <v/>
      </c>
      <c r="K2729" s="28">
        <f>IF(N(G2729)=0,"",INDEX(pl_duracao,G2729))</f>
        <v/>
      </c>
      <c r="L2729" s="39">
        <f>IF(ISNUMBER(C2729),YEAR(C2729),"")</f>
        <v/>
      </c>
      <c r="M2729" s="39">
        <f>IF(ISNUMBER(C2729),MONTH(C2729),"")</f>
        <v/>
      </c>
      <c r="N2729" s="23">
        <f>IF(L2729="","",IF(NOT(ISNUMBER(crono_ano)),"Informe o ano",IF(L2729&lt;crono_ano,"Antes do ano",IF(L2729&gt;crono_ano,"Depois do ano","No ano"))))</f>
        <v/>
      </c>
      <c r="O2729" s="39">
        <f>IF(F2729="","",IF(COUNTIF(F$7:F2729,F2729)=1,1,0))</f>
        <v/>
      </c>
      <c r="P2729" s="39">
        <f>IF(A2729&amp;B2729&amp;C2729="","",IF(AND(O2729=1,N(G2729)&gt;0),IF(INDEX(pl_ativa,MAX(1,N(G2729)))="Sim",1,0),0))</f>
        <v/>
      </c>
      <c r="Q2729" s="39">
        <f>IF(F2729="","",COUNTIFS(ex_chave_oc,F2729,ex_cancelada,"&lt;&gt;Sim"))</f>
        <v/>
      </c>
      <c r="R2729" s="51">
        <f>IF(P2729="","",IF(AND(P2729=1,N(Q2729)&gt;0),1,0))</f>
        <v/>
      </c>
      <c r="S2729" s="30">
        <f>IF(P2729="","",IF(F2729="","ERRO: data prevista ausente ou inválida",IF(O2729=0,"Duplicada: contada uma vez",IF(N(G2729)=0,"ERRO: tarefa fora do Plano Mestre",IF(P2729=0,"Tarefa retirada do plano: não conta","OK")))))</f>
        <v/>
      </c>
    </row>
    <row r="2730">
      <c r="A2730" s="29" t="n"/>
      <c r="B2730" s="25" t="n"/>
      <c r="C2730" s="49" t="n"/>
      <c r="D2730" s="29" t="n"/>
      <c r="E2730" s="23">
        <f>IF(OR(A2730="",B2730=""),"",A2730&amp;"|"&amp;B2730)</f>
        <v/>
      </c>
      <c r="F2730" s="30">
        <f>IF(OR(E2730="",NOT(ISNUMBER(C2730))),"",E2730&amp;"|"&amp;YEAR(C2730)&amp;"-"&amp;RIGHT("0"&amp;MONTH(C2730),2)&amp;"-"&amp;RIGHT("0"&amp;DAY(C2730),2))</f>
        <v/>
      </c>
      <c r="G2730" s="26">
        <f>IF(E2730="","",IFERROR(MATCH(E2730,pl_chave,0),0))</f>
        <v/>
      </c>
      <c r="H2730" s="23">
        <f>IF(G2730="","",IF(G2730=0,"Tarefa fora do plano",INDEX(pl_tag,G2730)))</f>
        <v/>
      </c>
      <c r="I2730" s="30">
        <f>IF(N(G2730)=0,"",INDEX(pl_atividade,G2730))</f>
        <v/>
      </c>
      <c r="J2730" s="50">
        <f>IF(N(G2730)=0,"",INDEX(pl_especialidade,G2730))</f>
        <v/>
      </c>
      <c r="K2730" s="28">
        <f>IF(N(G2730)=0,"",INDEX(pl_duracao,G2730))</f>
        <v/>
      </c>
      <c r="L2730" s="39">
        <f>IF(ISNUMBER(C2730),YEAR(C2730),"")</f>
        <v/>
      </c>
      <c r="M2730" s="39">
        <f>IF(ISNUMBER(C2730),MONTH(C2730),"")</f>
        <v/>
      </c>
      <c r="N2730" s="23">
        <f>IF(L2730="","",IF(NOT(ISNUMBER(crono_ano)),"Informe o ano",IF(L2730&lt;crono_ano,"Antes do ano",IF(L2730&gt;crono_ano,"Depois do ano","No ano"))))</f>
        <v/>
      </c>
      <c r="O2730" s="39">
        <f>IF(F2730="","",IF(COUNTIF(F$7:F2730,F2730)=1,1,0))</f>
        <v/>
      </c>
      <c r="P2730" s="39">
        <f>IF(A2730&amp;B2730&amp;C2730="","",IF(AND(O2730=1,N(G2730)&gt;0),IF(INDEX(pl_ativa,MAX(1,N(G2730)))="Sim",1,0),0))</f>
        <v/>
      </c>
      <c r="Q2730" s="39">
        <f>IF(F2730="","",COUNTIFS(ex_chave_oc,F2730,ex_cancelada,"&lt;&gt;Sim"))</f>
        <v/>
      </c>
      <c r="R2730" s="51">
        <f>IF(P2730="","",IF(AND(P2730=1,N(Q2730)&gt;0),1,0))</f>
        <v/>
      </c>
      <c r="S2730" s="30">
        <f>IF(P2730="","",IF(F2730="","ERRO: data prevista ausente ou inválida",IF(O2730=0,"Duplicada: contada uma vez",IF(N(G2730)=0,"ERRO: tarefa fora do Plano Mestre",IF(P2730=0,"Tarefa retirada do plano: não conta","OK")))))</f>
        <v/>
      </c>
    </row>
    <row r="2731">
      <c r="A2731" s="29" t="n"/>
      <c r="B2731" s="25" t="n"/>
      <c r="C2731" s="49" t="n"/>
      <c r="D2731" s="29" t="n"/>
      <c r="E2731" s="23">
        <f>IF(OR(A2731="",B2731=""),"",A2731&amp;"|"&amp;B2731)</f>
        <v/>
      </c>
      <c r="F2731" s="30">
        <f>IF(OR(E2731="",NOT(ISNUMBER(C2731))),"",E2731&amp;"|"&amp;YEAR(C2731)&amp;"-"&amp;RIGHT("0"&amp;MONTH(C2731),2)&amp;"-"&amp;RIGHT("0"&amp;DAY(C2731),2))</f>
        <v/>
      </c>
      <c r="G2731" s="26">
        <f>IF(E2731="","",IFERROR(MATCH(E2731,pl_chave,0),0))</f>
        <v/>
      </c>
      <c r="H2731" s="23">
        <f>IF(G2731="","",IF(G2731=0,"Tarefa fora do plano",INDEX(pl_tag,G2731)))</f>
        <v/>
      </c>
      <c r="I2731" s="30">
        <f>IF(N(G2731)=0,"",INDEX(pl_atividade,G2731))</f>
        <v/>
      </c>
      <c r="J2731" s="50">
        <f>IF(N(G2731)=0,"",INDEX(pl_especialidade,G2731))</f>
        <v/>
      </c>
      <c r="K2731" s="28">
        <f>IF(N(G2731)=0,"",INDEX(pl_duracao,G2731))</f>
        <v/>
      </c>
      <c r="L2731" s="39">
        <f>IF(ISNUMBER(C2731),YEAR(C2731),"")</f>
        <v/>
      </c>
      <c r="M2731" s="39">
        <f>IF(ISNUMBER(C2731),MONTH(C2731),"")</f>
        <v/>
      </c>
      <c r="N2731" s="23">
        <f>IF(L2731="","",IF(NOT(ISNUMBER(crono_ano)),"Informe o ano",IF(L2731&lt;crono_ano,"Antes do ano",IF(L2731&gt;crono_ano,"Depois do ano","No ano"))))</f>
        <v/>
      </c>
      <c r="O2731" s="39">
        <f>IF(F2731="","",IF(COUNTIF(F$7:F2731,F2731)=1,1,0))</f>
        <v/>
      </c>
      <c r="P2731" s="39">
        <f>IF(A2731&amp;B2731&amp;C2731="","",IF(AND(O2731=1,N(G2731)&gt;0),IF(INDEX(pl_ativa,MAX(1,N(G2731)))="Sim",1,0),0))</f>
        <v/>
      </c>
      <c r="Q2731" s="39">
        <f>IF(F2731="","",COUNTIFS(ex_chave_oc,F2731,ex_cancelada,"&lt;&gt;Sim"))</f>
        <v/>
      </c>
      <c r="R2731" s="51">
        <f>IF(P2731="","",IF(AND(P2731=1,N(Q2731)&gt;0),1,0))</f>
        <v/>
      </c>
      <c r="S2731" s="30">
        <f>IF(P2731="","",IF(F2731="","ERRO: data prevista ausente ou inválida",IF(O2731=0,"Duplicada: contada uma vez",IF(N(G2731)=0,"ERRO: tarefa fora do Plano Mestre",IF(P2731=0,"Tarefa retirada do plano: não conta","OK")))))</f>
        <v/>
      </c>
    </row>
    <row r="2732">
      <c r="A2732" s="29" t="n"/>
      <c r="B2732" s="25" t="n"/>
      <c r="C2732" s="49" t="n"/>
      <c r="D2732" s="29" t="n"/>
      <c r="E2732" s="23">
        <f>IF(OR(A2732="",B2732=""),"",A2732&amp;"|"&amp;B2732)</f>
        <v/>
      </c>
      <c r="F2732" s="30">
        <f>IF(OR(E2732="",NOT(ISNUMBER(C2732))),"",E2732&amp;"|"&amp;YEAR(C2732)&amp;"-"&amp;RIGHT("0"&amp;MONTH(C2732),2)&amp;"-"&amp;RIGHT("0"&amp;DAY(C2732),2))</f>
        <v/>
      </c>
      <c r="G2732" s="26">
        <f>IF(E2732="","",IFERROR(MATCH(E2732,pl_chave,0),0))</f>
        <v/>
      </c>
      <c r="H2732" s="23">
        <f>IF(G2732="","",IF(G2732=0,"Tarefa fora do plano",INDEX(pl_tag,G2732)))</f>
        <v/>
      </c>
      <c r="I2732" s="30">
        <f>IF(N(G2732)=0,"",INDEX(pl_atividade,G2732))</f>
        <v/>
      </c>
      <c r="J2732" s="50">
        <f>IF(N(G2732)=0,"",INDEX(pl_especialidade,G2732))</f>
        <v/>
      </c>
      <c r="K2732" s="28">
        <f>IF(N(G2732)=0,"",INDEX(pl_duracao,G2732))</f>
        <v/>
      </c>
      <c r="L2732" s="39">
        <f>IF(ISNUMBER(C2732),YEAR(C2732),"")</f>
        <v/>
      </c>
      <c r="M2732" s="39">
        <f>IF(ISNUMBER(C2732),MONTH(C2732),"")</f>
        <v/>
      </c>
      <c r="N2732" s="23">
        <f>IF(L2732="","",IF(NOT(ISNUMBER(crono_ano)),"Informe o ano",IF(L2732&lt;crono_ano,"Antes do ano",IF(L2732&gt;crono_ano,"Depois do ano","No ano"))))</f>
        <v/>
      </c>
      <c r="O2732" s="39">
        <f>IF(F2732="","",IF(COUNTIF(F$7:F2732,F2732)=1,1,0))</f>
        <v/>
      </c>
      <c r="P2732" s="39">
        <f>IF(A2732&amp;B2732&amp;C2732="","",IF(AND(O2732=1,N(G2732)&gt;0),IF(INDEX(pl_ativa,MAX(1,N(G2732)))="Sim",1,0),0))</f>
        <v/>
      </c>
      <c r="Q2732" s="39">
        <f>IF(F2732="","",COUNTIFS(ex_chave_oc,F2732,ex_cancelada,"&lt;&gt;Sim"))</f>
        <v/>
      </c>
      <c r="R2732" s="51">
        <f>IF(P2732="","",IF(AND(P2732=1,N(Q2732)&gt;0),1,0))</f>
        <v/>
      </c>
      <c r="S2732" s="30">
        <f>IF(P2732="","",IF(F2732="","ERRO: data prevista ausente ou inválida",IF(O2732=0,"Duplicada: contada uma vez",IF(N(G2732)=0,"ERRO: tarefa fora do Plano Mestre",IF(P2732=0,"Tarefa retirada do plano: não conta","OK")))))</f>
        <v/>
      </c>
    </row>
    <row r="2733">
      <c r="A2733" s="29" t="n"/>
      <c r="B2733" s="25" t="n"/>
      <c r="C2733" s="49" t="n"/>
      <c r="D2733" s="29" t="n"/>
      <c r="E2733" s="23">
        <f>IF(OR(A2733="",B2733=""),"",A2733&amp;"|"&amp;B2733)</f>
        <v/>
      </c>
      <c r="F2733" s="30">
        <f>IF(OR(E2733="",NOT(ISNUMBER(C2733))),"",E2733&amp;"|"&amp;YEAR(C2733)&amp;"-"&amp;RIGHT("0"&amp;MONTH(C2733),2)&amp;"-"&amp;RIGHT("0"&amp;DAY(C2733),2))</f>
        <v/>
      </c>
      <c r="G2733" s="26">
        <f>IF(E2733="","",IFERROR(MATCH(E2733,pl_chave,0),0))</f>
        <v/>
      </c>
      <c r="H2733" s="23">
        <f>IF(G2733="","",IF(G2733=0,"Tarefa fora do plano",INDEX(pl_tag,G2733)))</f>
        <v/>
      </c>
      <c r="I2733" s="30">
        <f>IF(N(G2733)=0,"",INDEX(pl_atividade,G2733))</f>
        <v/>
      </c>
      <c r="J2733" s="50">
        <f>IF(N(G2733)=0,"",INDEX(pl_especialidade,G2733))</f>
        <v/>
      </c>
      <c r="K2733" s="28">
        <f>IF(N(G2733)=0,"",INDEX(pl_duracao,G2733))</f>
        <v/>
      </c>
      <c r="L2733" s="39">
        <f>IF(ISNUMBER(C2733),YEAR(C2733),"")</f>
        <v/>
      </c>
      <c r="M2733" s="39">
        <f>IF(ISNUMBER(C2733),MONTH(C2733),"")</f>
        <v/>
      </c>
      <c r="N2733" s="23">
        <f>IF(L2733="","",IF(NOT(ISNUMBER(crono_ano)),"Informe o ano",IF(L2733&lt;crono_ano,"Antes do ano",IF(L2733&gt;crono_ano,"Depois do ano","No ano"))))</f>
        <v/>
      </c>
      <c r="O2733" s="39">
        <f>IF(F2733="","",IF(COUNTIF(F$7:F2733,F2733)=1,1,0))</f>
        <v/>
      </c>
      <c r="P2733" s="39">
        <f>IF(A2733&amp;B2733&amp;C2733="","",IF(AND(O2733=1,N(G2733)&gt;0),IF(INDEX(pl_ativa,MAX(1,N(G2733)))="Sim",1,0),0))</f>
        <v/>
      </c>
      <c r="Q2733" s="39">
        <f>IF(F2733="","",COUNTIFS(ex_chave_oc,F2733,ex_cancelada,"&lt;&gt;Sim"))</f>
        <v/>
      </c>
      <c r="R2733" s="51">
        <f>IF(P2733="","",IF(AND(P2733=1,N(Q2733)&gt;0),1,0))</f>
        <v/>
      </c>
      <c r="S2733" s="30">
        <f>IF(P2733="","",IF(F2733="","ERRO: data prevista ausente ou inválida",IF(O2733=0,"Duplicada: contada uma vez",IF(N(G2733)=0,"ERRO: tarefa fora do Plano Mestre",IF(P2733=0,"Tarefa retirada do plano: não conta","OK")))))</f>
        <v/>
      </c>
    </row>
    <row r="2734">
      <c r="A2734" s="29" t="n"/>
      <c r="B2734" s="25" t="n"/>
      <c r="C2734" s="49" t="n"/>
      <c r="D2734" s="29" t="n"/>
      <c r="E2734" s="23">
        <f>IF(OR(A2734="",B2734=""),"",A2734&amp;"|"&amp;B2734)</f>
        <v/>
      </c>
      <c r="F2734" s="30">
        <f>IF(OR(E2734="",NOT(ISNUMBER(C2734))),"",E2734&amp;"|"&amp;YEAR(C2734)&amp;"-"&amp;RIGHT("0"&amp;MONTH(C2734),2)&amp;"-"&amp;RIGHT("0"&amp;DAY(C2734),2))</f>
        <v/>
      </c>
      <c r="G2734" s="26">
        <f>IF(E2734="","",IFERROR(MATCH(E2734,pl_chave,0),0))</f>
        <v/>
      </c>
      <c r="H2734" s="23">
        <f>IF(G2734="","",IF(G2734=0,"Tarefa fora do plano",INDEX(pl_tag,G2734)))</f>
        <v/>
      </c>
      <c r="I2734" s="30">
        <f>IF(N(G2734)=0,"",INDEX(pl_atividade,G2734))</f>
        <v/>
      </c>
      <c r="J2734" s="50">
        <f>IF(N(G2734)=0,"",INDEX(pl_especialidade,G2734))</f>
        <v/>
      </c>
      <c r="K2734" s="28">
        <f>IF(N(G2734)=0,"",INDEX(pl_duracao,G2734))</f>
        <v/>
      </c>
      <c r="L2734" s="39">
        <f>IF(ISNUMBER(C2734),YEAR(C2734),"")</f>
        <v/>
      </c>
      <c r="M2734" s="39">
        <f>IF(ISNUMBER(C2734),MONTH(C2734),"")</f>
        <v/>
      </c>
      <c r="N2734" s="23">
        <f>IF(L2734="","",IF(NOT(ISNUMBER(crono_ano)),"Informe o ano",IF(L2734&lt;crono_ano,"Antes do ano",IF(L2734&gt;crono_ano,"Depois do ano","No ano"))))</f>
        <v/>
      </c>
      <c r="O2734" s="39">
        <f>IF(F2734="","",IF(COUNTIF(F$7:F2734,F2734)=1,1,0))</f>
        <v/>
      </c>
      <c r="P2734" s="39">
        <f>IF(A2734&amp;B2734&amp;C2734="","",IF(AND(O2734=1,N(G2734)&gt;0),IF(INDEX(pl_ativa,MAX(1,N(G2734)))="Sim",1,0),0))</f>
        <v/>
      </c>
      <c r="Q2734" s="39">
        <f>IF(F2734="","",COUNTIFS(ex_chave_oc,F2734,ex_cancelada,"&lt;&gt;Sim"))</f>
        <v/>
      </c>
      <c r="R2734" s="51">
        <f>IF(P2734="","",IF(AND(P2734=1,N(Q2734)&gt;0),1,0))</f>
        <v/>
      </c>
      <c r="S2734" s="30">
        <f>IF(P2734="","",IF(F2734="","ERRO: data prevista ausente ou inválida",IF(O2734=0,"Duplicada: contada uma vez",IF(N(G2734)=0,"ERRO: tarefa fora do Plano Mestre",IF(P2734=0,"Tarefa retirada do plano: não conta","OK")))))</f>
        <v/>
      </c>
    </row>
    <row r="2735">
      <c r="A2735" s="29" t="n"/>
      <c r="B2735" s="25" t="n"/>
      <c r="C2735" s="49" t="n"/>
      <c r="D2735" s="29" t="n"/>
      <c r="E2735" s="23">
        <f>IF(OR(A2735="",B2735=""),"",A2735&amp;"|"&amp;B2735)</f>
        <v/>
      </c>
      <c r="F2735" s="30">
        <f>IF(OR(E2735="",NOT(ISNUMBER(C2735))),"",E2735&amp;"|"&amp;YEAR(C2735)&amp;"-"&amp;RIGHT("0"&amp;MONTH(C2735),2)&amp;"-"&amp;RIGHT("0"&amp;DAY(C2735),2))</f>
        <v/>
      </c>
      <c r="G2735" s="26">
        <f>IF(E2735="","",IFERROR(MATCH(E2735,pl_chave,0),0))</f>
        <v/>
      </c>
      <c r="H2735" s="23">
        <f>IF(G2735="","",IF(G2735=0,"Tarefa fora do plano",INDEX(pl_tag,G2735)))</f>
        <v/>
      </c>
      <c r="I2735" s="30">
        <f>IF(N(G2735)=0,"",INDEX(pl_atividade,G2735))</f>
        <v/>
      </c>
      <c r="J2735" s="50">
        <f>IF(N(G2735)=0,"",INDEX(pl_especialidade,G2735))</f>
        <v/>
      </c>
      <c r="K2735" s="28">
        <f>IF(N(G2735)=0,"",INDEX(pl_duracao,G2735))</f>
        <v/>
      </c>
      <c r="L2735" s="39">
        <f>IF(ISNUMBER(C2735),YEAR(C2735),"")</f>
        <v/>
      </c>
      <c r="M2735" s="39">
        <f>IF(ISNUMBER(C2735),MONTH(C2735),"")</f>
        <v/>
      </c>
      <c r="N2735" s="23">
        <f>IF(L2735="","",IF(NOT(ISNUMBER(crono_ano)),"Informe o ano",IF(L2735&lt;crono_ano,"Antes do ano",IF(L2735&gt;crono_ano,"Depois do ano","No ano"))))</f>
        <v/>
      </c>
      <c r="O2735" s="39">
        <f>IF(F2735="","",IF(COUNTIF(F$7:F2735,F2735)=1,1,0))</f>
        <v/>
      </c>
      <c r="P2735" s="39">
        <f>IF(A2735&amp;B2735&amp;C2735="","",IF(AND(O2735=1,N(G2735)&gt;0),IF(INDEX(pl_ativa,MAX(1,N(G2735)))="Sim",1,0),0))</f>
        <v/>
      </c>
      <c r="Q2735" s="39">
        <f>IF(F2735="","",COUNTIFS(ex_chave_oc,F2735,ex_cancelada,"&lt;&gt;Sim"))</f>
        <v/>
      </c>
      <c r="R2735" s="51">
        <f>IF(P2735="","",IF(AND(P2735=1,N(Q2735)&gt;0),1,0))</f>
        <v/>
      </c>
      <c r="S2735" s="30">
        <f>IF(P2735="","",IF(F2735="","ERRO: data prevista ausente ou inválida",IF(O2735=0,"Duplicada: contada uma vez",IF(N(G2735)=0,"ERRO: tarefa fora do Plano Mestre",IF(P2735=0,"Tarefa retirada do plano: não conta","OK")))))</f>
        <v/>
      </c>
    </row>
    <row r="2736">
      <c r="A2736" s="29" t="n"/>
      <c r="B2736" s="25" t="n"/>
      <c r="C2736" s="49" t="n"/>
      <c r="D2736" s="29" t="n"/>
      <c r="E2736" s="23">
        <f>IF(OR(A2736="",B2736=""),"",A2736&amp;"|"&amp;B2736)</f>
        <v/>
      </c>
      <c r="F2736" s="30">
        <f>IF(OR(E2736="",NOT(ISNUMBER(C2736))),"",E2736&amp;"|"&amp;YEAR(C2736)&amp;"-"&amp;RIGHT("0"&amp;MONTH(C2736),2)&amp;"-"&amp;RIGHT("0"&amp;DAY(C2736),2))</f>
        <v/>
      </c>
      <c r="G2736" s="26">
        <f>IF(E2736="","",IFERROR(MATCH(E2736,pl_chave,0),0))</f>
        <v/>
      </c>
      <c r="H2736" s="23">
        <f>IF(G2736="","",IF(G2736=0,"Tarefa fora do plano",INDEX(pl_tag,G2736)))</f>
        <v/>
      </c>
      <c r="I2736" s="30">
        <f>IF(N(G2736)=0,"",INDEX(pl_atividade,G2736))</f>
        <v/>
      </c>
      <c r="J2736" s="50">
        <f>IF(N(G2736)=0,"",INDEX(pl_especialidade,G2736))</f>
        <v/>
      </c>
      <c r="K2736" s="28">
        <f>IF(N(G2736)=0,"",INDEX(pl_duracao,G2736))</f>
        <v/>
      </c>
      <c r="L2736" s="39">
        <f>IF(ISNUMBER(C2736),YEAR(C2736),"")</f>
        <v/>
      </c>
      <c r="M2736" s="39">
        <f>IF(ISNUMBER(C2736),MONTH(C2736),"")</f>
        <v/>
      </c>
      <c r="N2736" s="23">
        <f>IF(L2736="","",IF(NOT(ISNUMBER(crono_ano)),"Informe o ano",IF(L2736&lt;crono_ano,"Antes do ano",IF(L2736&gt;crono_ano,"Depois do ano","No ano"))))</f>
        <v/>
      </c>
      <c r="O2736" s="39">
        <f>IF(F2736="","",IF(COUNTIF(F$7:F2736,F2736)=1,1,0))</f>
        <v/>
      </c>
      <c r="P2736" s="39">
        <f>IF(A2736&amp;B2736&amp;C2736="","",IF(AND(O2736=1,N(G2736)&gt;0),IF(INDEX(pl_ativa,MAX(1,N(G2736)))="Sim",1,0),0))</f>
        <v/>
      </c>
      <c r="Q2736" s="39">
        <f>IF(F2736="","",COUNTIFS(ex_chave_oc,F2736,ex_cancelada,"&lt;&gt;Sim"))</f>
        <v/>
      </c>
      <c r="R2736" s="51">
        <f>IF(P2736="","",IF(AND(P2736=1,N(Q2736)&gt;0),1,0))</f>
        <v/>
      </c>
      <c r="S2736" s="30">
        <f>IF(P2736="","",IF(F2736="","ERRO: data prevista ausente ou inválida",IF(O2736=0,"Duplicada: contada uma vez",IF(N(G2736)=0,"ERRO: tarefa fora do Plano Mestre",IF(P2736=0,"Tarefa retirada do plano: não conta","OK")))))</f>
        <v/>
      </c>
    </row>
    <row r="2737">
      <c r="A2737" s="29" t="n"/>
      <c r="B2737" s="25" t="n"/>
      <c r="C2737" s="49" t="n"/>
      <c r="D2737" s="29" t="n"/>
      <c r="E2737" s="23">
        <f>IF(OR(A2737="",B2737=""),"",A2737&amp;"|"&amp;B2737)</f>
        <v/>
      </c>
      <c r="F2737" s="30">
        <f>IF(OR(E2737="",NOT(ISNUMBER(C2737))),"",E2737&amp;"|"&amp;YEAR(C2737)&amp;"-"&amp;RIGHT("0"&amp;MONTH(C2737),2)&amp;"-"&amp;RIGHT("0"&amp;DAY(C2737),2))</f>
        <v/>
      </c>
      <c r="G2737" s="26">
        <f>IF(E2737="","",IFERROR(MATCH(E2737,pl_chave,0),0))</f>
        <v/>
      </c>
      <c r="H2737" s="23">
        <f>IF(G2737="","",IF(G2737=0,"Tarefa fora do plano",INDEX(pl_tag,G2737)))</f>
        <v/>
      </c>
      <c r="I2737" s="30">
        <f>IF(N(G2737)=0,"",INDEX(pl_atividade,G2737))</f>
        <v/>
      </c>
      <c r="J2737" s="50">
        <f>IF(N(G2737)=0,"",INDEX(pl_especialidade,G2737))</f>
        <v/>
      </c>
      <c r="K2737" s="28">
        <f>IF(N(G2737)=0,"",INDEX(pl_duracao,G2737))</f>
        <v/>
      </c>
      <c r="L2737" s="39">
        <f>IF(ISNUMBER(C2737),YEAR(C2737),"")</f>
        <v/>
      </c>
      <c r="M2737" s="39">
        <f>IF(ISNUMBER(C2737),MONTH(C2737),"")</f>
        <v/>
      </c>
      <c r="N2737" s="23">
        <f>IF(L2737="","",IF(NOT(ISNUMBER(crono_ano)),"Informe o ano",IF(L2737&lt;crono_ano,"Antes do ano",IF(L2737&gt;crono_ano,"Depois do ano","No ano"))))</f>
        <v/>
      </c>
      <c r="O2737" s="39">
        <f>IF(F2737="","",IF(COUNTIF(F$7:F2737,F2737)=1,1,0))</f>
        <v/>
      </c>
      <c r="P2737" s="39">
        <f>IF(A2737&amp;B2737&amp;C2737="","",IF(AND(O2737=1,N(G2737)&gt;0),IF(INDEX(pl_ativa,MAX(1,N(G2737)))="Sim",1,0),0))</f>
        <v/>
      </c>
      <c r="Q2737" s="39">
        <f>IF(F2737="","",COUNTIFS(ex_chave_oc,F2737,ex_cancelada,"&lt;&gt;Sim"))</f>
        <v/>
      </c>
      <c r="R2737" s="51">
        <f>IF(P2737="","",IF(AND(P2737=1,N(Q2737)&gt;0),1,0))</f>
        <v/>
      </c>
      <c r="S2737" s="30">
        <f>IF(P2737="","",IF(F2737="","ERRO: data prevista ausente ou inválida",IF(O2737=0,"Duplicada: contada uma vez",IF(N(G2737)=0,"ERRO: tarefa fora do Plano Mestre",IF(P2737=0,"Tarefa retirada do plano: não conta","OK")))))</f>
        <v/>
      </c>
    </row>
    <row r="2738">
      <c r="A2738" s="29" t="n"/>
      <c r="B2738" s="25" t="n"/>
      <c r="C2738" s="49" t="n"/>
      <c r="D2738" s="29" t="n"/>
      <c r="E2738" s="23">
        <f>IF(OR(A2738="",B2738=""),"",A2738&amp;"|"&amp;B2738)</f>
        <v/>
      </c>
      <c r="F2738" s="30">
        <f>IF(OR(E2738="",NOT(ISNUMBER(C2738))),"",E2738&amp;"|"&amp;YEAR(C2738)&amp;"-"&amp;RIGHT("0"&amp;MONTH(C2738),2)&amp;"-"&amp;RIGHT("0"&amp;DAY(C2738),2))</f>
        <v/>
      </c>
      <c r="G2738" s="26">
        <f>IF(E2738="","",IFERROR(MATCH(E2738,pl_chave,0),0))</f>
        <v/>
      </c>
      <c r="H2738" s="23">
        <f>IF(G2738="","",IF(G2738=0,"Tarefa fora do plano",INDEX(pl_tag,G2738)))</f>
        <v/>
      </c>
      <c r="I2738" s="30">
        <f>IF(N(G2738)=0,"",INDEX(pl_atividade,G2738))</f>
        <v/>
      </c>
      <c r="J2738" s="50">
        <f>IF(N(G2738)=0,"",INDEX(pl_especialidade,G2738))</f>
        <v/>
      </c>
      <c r="K2738" s="28">
        <f>IF(N(G2738)=0,"",INDEX(pl_duracao,G2738))</f>
        <v/>
      </c>
      <c r="L2738" s="39">
        <f>IF(ISNUMBER(C2738),YEAR(C2738),"")</f>
        <v/>
      </c>
      <c r="M2738" s="39">
        <f>IF(ISNUMBER(C2738),MONTH(C2738),"")</f>
        <v/>
      </c>
      <c r="N2738" s="23">
        <f>IF(L2738="","",IF(NOT(ISNUMBER(crono_ano)),"Informe o ano",IF(L2738&lt;crono_ano,"Antes do ano",IF(L2738&gt;crono_ano,"Depois do ano","No ano"))))</f>
        <v/>
      </c>
      <c r="O2738" s="39">
        <f>IF(F2738="","",IF(COUNTIF(F$7:F2738,F2738)=1,1,0))</f>
        <v/>
      </c>
      <c r="P2738" s="39">
        <f>IF(A2738&amp;B2738&amp;C2738="","",IF(AND(O2738=1,N(G2738)&gt;0),IF(INDEX(pl_ativa,MAX(1,N(G2738)))="Sim",1,0),0))</f>
        <v/>
      </c>
      <c r="Q2738" s="39">
        <f>IF(F2738="","",COUNTIFS(ex_chave_oc,F2738,ex_cancelada,"&lt;&gt;Sim"))</f>
        <v/>
      </c>
      <c r="R2738" s="51">
        <f>IF(P2738="","",IF(AND(P2738=1,N(Q2738)&gt;0),1,0))</f>
        <v/>
      </c>
      <c r="S2738" s="30">
        <f>IF(P2738="","",IF(F2738="","ERRO: data prevista ausente ou inválida",IF(O2738=0,"Duplicada: contada uma vez",IF(N(G2738)=0,"ERRO: tarefa fora do Plano Mestre",IF(P2738=0,"Tarefa retirada do plano: não conta","OK")))))</f>
        <v/>
      </c>
    </row>
    <row r="2739">
      <c r="A2739" s="29" t="n"/>
      <c r="B2739" s="25" t="n"/>
      <c r="C2739" s="49" t="n"/>
      <c r="D2739" s="29" t="n"/>
      <c r="E2739" s="23">
        <f>IF(OR(A2739="",B2739=""),"",A2739&amp;"|"&amp;B2739)</f>
        <v/>
      </c>
      <c r="F2739" s="30">
        <f>IF(OR(E2739="",NOT(ISNUMBER(C2739))),"",E2739&amp;"|"&amp;YEAR(C2739)&amp;"-"&amp;RIGHT("0"&amp;MONTH(C2739),2)&amp;"-"&amp;RIGHT("0"&amp;DAY(C2739),2))</f>
        <v/>
      </c>
      <c r="G2739" s="26">
        <f>IF(E2739="","",IFERROR(MATCH(E2739,pl_chave,0),0))</f>
        <v/>
      </c>
      <c r="H2739" s="23">
        <f>IF(G2739="","",IF(G2739=0,"Tarefa fora do plano",INDEX(pl_tag,G2739)))</f>
        <v/>
      </c>
      <c r="I2739" s="30">
        <f>IF(N(G2739)=0,"",INDEX(pl_atividade,G2739))</f>
        <v/>
      </c>
      <c r="J2739" s="50">
        <f>IF(N(G2739)=0,"",INDEX(pl_especialidade,G2739))</f>
        <v/>
      </c>
      <c r="K2739" s="28">
        <f>IF(N(G2739)=0,"",INDEX(pl_duracao,G2739))</f>
        <v/>
      </c>
      <c r="L2739" s="39">
        <f>IF(ISNUMBER(C2739),YEAR(C2739),"")</f>
        <v/>
      </c>
      <c r="M2739" s="39">
        <f>IF(ISNUMBER(C2739),MONTH(C2739),"")</f>
        <v/>
      </c>
      <c r="N2739" s="23">
        <f>IF(L2739="","",IF(NOT(ISNUMBER(crono_ano)),"Informe o ano",IF(L2739&lt;crono_ano,"Antes do ano",IF(L2739&gt;crono_ano,"Depois do ano","No ano"))))</f>
        <v/>
      </c>
      <c r="O2739" s="39">
        <f>IF(F2739="","",IF(COUNTIF(F$7:F2739,F2739)=1,1,0))</f>
        <v/>
      </c>
      <c r="P2739" s="39">
        <f>IF(A2739&amp;B2739&amp;C2739="","",IF(AND(O2739=1,N(G2739)&gt;0),IF(INDEX(pl_ativa,MAX(1,N(G2739)))="Sim",1,0),0))</f>
        <v/>
      </c>
      <c r="Q2739" s="39">
        <f>IF(F2739="","",COUNTIFS(ex_chave_oc,F2739,ex_cancelada,"&lt;&gt;Sim"))</f>
        <v/>
      </c>
      <c r="R2739" s="51">
        <f>IF(P2739="","",IF(AND(P2739=1,N(Q2739)&gt;0),1,0))</f>
        <v/>
      </c>
      <c r="S2739" s="30">
        <f>IF(P2739="","",IF(F2739="","ERRO: data prevista ausente ou inválida",IF(O2739=0,"Duplicada: contada uma vez",IF(N(G2739)=0,"ERRO: tarefa fora do Plano Mestre",IF(P2739=0,"Tarefa retirada do plano: não conta","OK")))))</f>
        <v/>
      </c>
    </row>
    <row r="2740">
      <c r="A2740" s="29" t="n"/>
      <c r="B2740" s="25" t="n"/>
      <c r="C2740" s="49" t="n"/>
      <c r="D2740" s="29" t="n"/>
      <c r="E2740" s="23">
        <f>IF(OR(A2740="",B2740=""),"",A2740&amp;"|"&amp;B2740)</f>
        <v/>
      </c>
      <c r="F2740" s="30">
        <f>IF(OR(E2740="",NOT(ISNUMBER(C2740))),"",E2740&amp;"|"&amp;YEAR(C2740)&amp;"-"&amp;RIGHT("0"&amp;MONTH(C2740),2)&amp;"-"&amp;RIGHT("0"&amp;DAY(C2740),2))</f>
        <v/>
      </c>
      <c r="G2740" s="26">
        <f>IF(E2740="","",IFERROR(MATCH(E2740,pl_chave,0),0))</f>
        <v/>
      </c>
      <c r="H2740" s="23">
        <f>IF(G2740="","",IF(G2740=0,"Tarefa fora do plano",INDEX(pl_tag,G2740)))</f>
        <v/>
      </c>
      <c r="I2740" s="30">
        <f>IF(N(G2740)=0,"",INDEX(pl_atividade,G2740))</f>
        <v/>
      </c>
      <c r="J2740" s="50">
        <f>IF(N(G2740)=0,"",INDEX(pl_especialidade,G2740))</f>
        <v/>
      </c>
      <c r="K2740" s="28">
        <f>IF(N(G2740)=0,"",INDEX(pl_duracao,G2740))</f>
        <v/>
      </c>
      <c r="L2740" s="39">
        <f>IF(ISNUMBER(C2740),YEAR(C2740),"")</f>
        <v/>
      </c>
      <c r="M2740" s="39">
        <f>IF(ISNUMBER(C2740),MONTH(C2740),"")</f>
        <v/>
      </c>
      <c r="N2740" s="23">
        <f>IF(L2740="","",IF(NOT(ISNUMBER(crono_ano)),"Informe o ano",IF(L2740&lt;crono_ano,"Antes do ano",IF(L2740&gt;crono_ano,"Depois do ano","No ano"))))</f>
        <v/>
      </c>
      <c r="O2740" s="39">
        <f>IF(F2740="","",IF(COUNTIF(F$7:F2740,F2740)=1,1,0))</f>
        <v/>
      </c>
      <c r="P2740" s="39">
        <f>IF(A2740&amp;B2740&amp;C2740="","",IF(AND(O2740=1,N(G2740)&gt;0),IF(INDEX(pl_ativa,MAX(1,N(G2740)))="Sim",1,0),0))</f>
        <v/>
      </c>
      <c r="Q2740" s="39">
        <f>IF(F2740="","",COUNTIFS(ex_chave_oc,F2740,ex_cancelada,"&lt;&gt;Sim"))</f>
        <v/>
      </c>
      <c r="R2740" s="51">
        <f>IF(P2740="","",IF(AND(P2740=1,N(Q2740)&gt;0),1,0))</f>
        <v/>
      </c>
      <c r="S2740" s="30">
        <f>IF(P2740="","",IF(F2740="","ERRO: data prevista ausente ou inválida",IF(O2740=0,"Duplicada: contada uma vez",IF(N(G2740)=0,"ERRO: tarefa fora do Plano Mestre",IF(P2740=0,"Tarefa retirada do plano: não conta","OK")))))</f>
        <v/>
      </c>
    </row>
    <row r="2741">
      <c r="A2741" s="29" t="n"/>
      <c r="B2741" s="25" t="n"/>
      <c r="C2741" s="49" t="n"/>
      <c r="D2741" s="29" t="n"/>
      <c r="E2741" s="23">
        <f>IF(OR(A2741="",B2741=""),"",A2741&amp;"|"&amp;B2741)</f>
        <v/>
      </c>
      <c r="F2741" s="30">
        <f>IF(OR(E2741="",NOT(ISNUMBER(C2741))),"",E2741&amp;"|"&amp;YEAR(C2741)&amp;"-"&amp;RIGHT("0"&amp;MONTH(C2741),2)&amp;"-"&amp;RIGHT("0"&amp;DAY(C2741),2))</f>
        <v/>
      </c>
      <c r="G2741" s="26">
        <f>IF(E2741="","",IFERROR(MATCH(E2741,pl_chave,0),0))</f>
        <v/>
      </c>
      <c r="H2741" s="23">
        <f>IF(G2741="","",IF(G2741=0,"Tarefa fora do plano",INDEX(pl_tag,G2741)))</f>
        <v/>
      </c>
      <c r="I2741" s="30">
        <f>IF(N(G2741)=0,"",INDEX(pl_atividade,G2741))</f>
        <v/>
      </c>
      <c r="J2741" s="50">
        <f>IF(N(G2741)=0,"",INDEX(pl_especialidade,G2741))</f>
        <v/>
      </c>
      <c r="K2741" s="28">
        <f>IF(N(G2741)=0,"",INDEX(pl_duracao,G2741))</f>
        <v/>
      </c>
      <c r="L2741" s="39">
        <f>IF(ISNUMBER(C2741),YEAR(C2741),"")</f>
        <v/>
      </c>
      <c r="M2741" s="39">
        <f>IF(ISNUMBER(C2741),MONTH(C2741),"")</f>
        <v/>
      </c>
      <c r="N2741" s="23">
        <f>IF(L2741="","",IF(NOT(ISNUMBER(crono_ano)),"Informe o ano",IF(L2741&lt;crono_ano,"Antes do ano",IF(L2741&gt;crono_ano,"Depois do ano","No ano"))))</f>
        <v/>
      </c>
      <c r="O2741" s="39">
        <f>IF(F2741="","",IF(COUNTIF(F$7:F2741,F2741)=1,1,0))</f>
        <v/>
      </c>
      <c r="P2741" s="39">
        <f>IF(A2741&amp;B2741&amp;C2741="","",IF(AND(O2741=1,N(G2741)&gt;0),IF(INDEX(pl_ativa,MAX(1,N(G2741)))="Sim",1,0),0))</f>
        <v/>
      </c>
      <c r="Q2741" s="39">
        <f>IF(F2741="","",COUNTIFS(ex_chave_oc,F2741,ex_cancelada,"&lt;&gt;Sim"))</f>
        <v/>
      </c>
      <c r="R2741" s="51">
        <f>IF(P2741="","",IF(AND(P2741=1,N(Q2741)&gt;0),1,0))</f>
        <v/>
      </c>
      <c r="S2741" s="30">
        <f>IF(P2741="","",IF(F2741="","ERRO: data prevista ausente ou inválida",IF(O2741=0,"Duplicada: contada uma vez",IF(N(G2741)=0,"ERRO: tarefa fora do Plano Mestre",IF(P2741=0,"Tarefa retirada do plano: não conta","OK")))))</f>
        <v/>
      </c>
    </row>
    <row r="2742">
      <c r="A2742" s="29" t="n"/>
      <c r="B2742" s="25" t="n"/>
      <c r="C2742" s="49" t="n"/>
      <c r="D2742" s="29" t="n"/>
      <c r="E2742" s="23">
        <f>IF(OR(A2742="",B2742=""),"",A2742&amp;"|"&amp;B2742)</f>
        <v/>
      </c>
      <c r="F2742" s="30">
        <f>IF(OR(E2742="",NOT(ISNUMBER(C2742))),"",E2742&amp;"|"&amp;YEAR(C2742)&amp;"-"&amp;RIGHT("0"&amp;MONTH(C2742),2)&amp;"-"&amp;RIGHT("0"&amp;DAY(C2742),2))</f>
        <v/>
      </c>
      <c r="G2742" s="26">
        <f>IF(E2742="","",IFERROR(MATCH(E2742,pl_chave,0),0))</f>
        <v/>
      </c>
      <c r="H2742" s="23">
        <f>IF(G2742="","",IF(G2742=0,"Tarefa fora do plano",INDEX(pl_tag,G2742)))</f>
        <v/>
      </c>
      <c r="I2742" s="30">
        <f>IF(N(G2742)=0,"",INDEX(pl_atividade,G2742))</f>
        <v/>
      </c>
      <c r="J2742" s="50">
        <f>IF(N(G2742)=0,"",INDEX(pl_especialidade,G2742))</f>
        <v/>
      </c>
      <c r="K2742" s="28">
        <f>IF(N(G2742)=0,"",INDEX(pl_duracao,G2742))</f>
        <v/>
      </c>
      <c r="L2742" s="39">
        <f>IF(ISNUMBER(C2742),YEAR(C2742),"")</f>
        <v/>
      </c>
      <c r="M2742" s="39">
        <f>IF(ISNUMBER(C2742),MONTH(C2742),"")</f>
        <v/>
      </c>
      <c r="N2742" s="23">
        <f>IF(L2742="","",IF(NOT(ISNUMBER(crono_ano)),"Informe o ano",IF(L2742&lt;crono_ano,"Antes do ano",IF(L2742&gt;crono_ano,"Depois do ano","No ano"))))</f>
        <v/>
      </c>
      <c r="O2742" s="39">
        <f>IF(F2742="","",IF(COUNTIF(F$7:F2742,F2742)=1,1,0))</f>
        <v/>
      </c>
      <c r="P2742" s="39">
        <f>IF(A2742&amp;B2742&amp;C2742="","",IF(AND(O2742=1,N(G2742)&gt;0),IF(INDEX(pl_ativa,MAX(1,N(G2742)))="Sim",1,0),0))</f>
        <v/>
      </c>
      <c r="Q2742" s="39">
        <f>IF(F2742="","",COUNTIFS(ex_chave_oc,F2742,ex_cancelada,"&lt;&gt;Sim"))</f>
        <v/>
      </c>
      <c r="R2742" s="51">
        <f>IF(P2742="","",IF(AND(P2742=1,N(Q2742)&gt;0),1,0))</f>
        <v/>
      </c>
      <c r="S2742" s="30">
        <f>IF(P2742="","",IF(F2742="","ERRO: data prevista ausente ou inválida",IF(O2742=0,"Duplicada: contada uma vez",IF(N(G2742)=0,"ERRO: tarefa fora do Plano Mestre",IF(P2742=0,"Tarefa retirada do plano: não conta","OK")))))</f>
        <v/>
      </c>
    </row>
    <row r="2743">
      <c r="A2743" s="29" t="n"/>
      <c r="B2743" s="25" t="n"/>
      <c r="C2743" s="49" t="n"/>
      <c r="D2743" s="29" t="n"/>
      <c r="E2743" s="23">
        <f>IF(OR(A2743="",B2743=""),"",A2743&amp;"|"&amp;B2743)</f>
        <v/>
      </c>
      <c r="F2743" s="30">
        <f>IF(OR(E2743="",NOT(ISNUMBER(C2743))),"",E2743&amp;"|"&amp;YEAR(C2743)&amp;"-"&amp;RIGHT("0"&amp;MONTH(C2743),2)&amp;"-"&amp;RIGHT("0"&amp;DAY(C2743),2))</f>
        <v/>
      </c>
      <c r="G2743" s="26">
        <f>IF(E2743="","",IFERROR(MATCH(E2743,pl_chave,0),0))</f>
        <v/>
      </c>
      <c r="H2743" s="23">
        <f>IF(G2743="","",IF(G2743=0,"Tarefa fora do plano",INDEX(pl_tag,G2743)))</f>
        <v/>
      </c>
      <c r="I2743" s="30">
        <f>IF(N(G2743)=0,"",INDEX(pl_atividade,G2743))</f>
        <v/>
      </c>
      <c r="J2743" s="50">
        <f>IF(N(G2743)=0,"",INDEX(pl_especialidade,G2743))</f>
        <v/>
      </c>
      <c r="K2743" s="28">
        <f>IF(N(G2743)=0,"",INDEX(pl_duracao,G2743))</f>
        <v/>
      </c>
      <c r="L2743" s="39">
        <f>IF(ISNUMBER(C2743),YEAR(C2743),"")</f>
        <v/>
      </c>
      <c r="M2743" s="39">
        <f>IF(ISNUMBER(C2743),MONTH(C2743),"")</f>
        <v/>
      </c>
      <c r="N2743" s="23">
        <f>IF(L2743="","",IF(NOT(ISNUMBER(crono_ano)),"Informe o ano",IF(L2743&lt;crono_ano,"Antes do ano",IF(L2743&gt;crono_ano,"Depois do ano","No ano"))))</f>
        <v/>
      </c>
      <c r="O2743" s="39">
        <f>IF(F2743="","",IF(COUNTIF(F$7:F2743,F2743)=1,1,0))</f>
        <v/>
      </c>
      <c r="P2743" s="39">
        <f>IF(A2743&amp;B2743&amp;C2743="","",IF(AND(O2743=1,N(G2743)&gt;0),IF(INDEX(pl_ativa,MAX(1,N(G2743)))="Sim",1,0),0))</f>
        <v/>
      </c>
      <c r="Q2743" s="39">
        <f>IF(F2743="","",COUNTIFS(ex_chave_oc,F2743,ex_cancelada,"&lt;&gt;Sim"))</f>
        <v/>
      </c>
      <c r="R2743" s="51">
        <f>IF(P2743="","",IF(AND(P2743=1,N(Q2743)&gt;0),1,0))</f>
        <v/>
      </c>
      <c r="S2743" s="30">
        <f>IF(P2743="","",IF(F2743="","ERRO: data prevista ausente ou inválida",IF(O2743=0,"Duplicada: contada uma vez",IF(N(G2743)=0,"ERRO: tarefa fora do Plano Mestre",IF(P2743=0,"Tarefa retirada do plano: não conta","OK")))))</f>
        <v/>
      </c>
    </row>
    <row r="2744">
      <c r="A2744" s="29" t="n"/>
      <c r="B2744" s="25" t="n"/>
      <c r="C2744" s="49" t="n"/>
      <c r="D2744" s="29" t="n"/>
      <c r="E2744" s="23">
        <f>IF(OR(A2744="",B2744=""),"",A2744&amp;"|"&amp;B2744)</f>
        <v/>
      </c>
      <c r="F2744" s="30">
        <f>IF(OR(E2744="",NOT(ISNUMBER(C2744))),"",E2744&amp;"|"&amp;YEAR(C2744)&amp;"-"&amp;RIGHT("0"&amp;MONTH(C2744),2)&amp;"-"&amp;RIGHT("0"&amp;DAY(C2744),2))</f>
        <v/>
      </c>
      <c r="G2744" s="26">
        <f>IF(E2744="","",IFERROR(MATCH(E2744,pl_chave,0),0))</f>
        <v/>
      </c>
      <c r="H2744" s="23">
        <f>IF(G2744="","",IF(G2744=0,"Tarefa fora do plano",INDEX(pl_tag,G2744)))</f>
        <v/>
      </c>
      <c r="I2744" s="30">
        <f>IF(N(G2744)=0,"",INDEX(pl_atividade,G2744))</f>
        <v/>
      </c>
      <c r="J2744" s="50">
        <f>IF(N(G2744)=0,"",INDEX(pl_especialidade,G2744))</f>
        <v/>
      </c>
      <c r="K2744" s="28">
        <f>IF(N(G2744)=0,"",INDEX(pl_duracao,G2744))</f>
        <v/>
      </c>
      <c r="L2744" s="39">
        <f>IF(ISNUMBER(C2744),YEAR(C2744),"")</f>
        <v/>
      </c>
      <c r="M2744" s="39">
        <f>IF(ISNUMBER(C2744),MONTH(C2744),"")</f>
        <v/>
      </c>
      <c r="N2744" s="23">
        <f>IF(L2744="","",IF(NOT(ISNUMBER(crono_ano)),"Informe o ano",IF(L2744&lt;crono_ano,"Antes do ano",IF(L2744&gt;crono_ano,"Depois do ano","No ano"))))</f>
        <v/>
      </c>
      <c r="O2744" s="39">
        <f>IF(F2744="","",IF(COUNTIF(F$7:F2744,F2744)=1,1,0))</f>
        <v/>
      </c>
      <c r="P2744" s="39">
        <f>IF(A2744&amp;B2744&amp;C2744="","",IF(AND(O2744=1,N(G2744)&gt;0),IF(INDEX(pl_ativa,MAX(1,N(G2744)))="Sim",1,0),0))</f>
        <v/>
      </c>
      <c r="Q2744" s="39">
        <f>IF(F2744="","",COUNTIFS(ex_chave_oc,F2744,ex_cancelada,"&lt;&gt;Sim"))</f>
        <v/>
      </c>
      <c r="R2744" s="51">
        <f>IF(P2744="","",IF(AND(P2744=1,N(Q2744)&gt;0),1,0))</f>
        <v/>
      </c>
      <c r="S2744" s="30">
        <f>IF(P2744="","",IF(F2744="","ERRO: data prevista ausente ou inválida",IF(O2744=0,"Duplicada: contada uma vez",IF(N(G2744)=0,"ERRO: tarefa fora do Plano Mestre",IF(P2744=0,"Tarefa retirada do plano: não conta","OK")))))</f>
        <v/>
      </c>
    </row>
    <row r="2745">
      <c r="A2745" s="29" t="n"/>
      <c r="B2745" s="25" t="n"/>
      <c r="C2745" s="49" t="n"/>
      <c r="D2745" s="29" t="n"/>
      <c r="E2745" s="23">
        <f>IF(OR(A2745="",B2745=""),"",A2745&amp;"|"&amp;B2745)</f>
        <v/>
      </c>
      <c r="F2745" s="30">
        <f>IF(OR(E2745="",NOT(ISNUMBER(C2745))),"",E2745&amp;"|"&amp;YEAR(C2745)&amp;"-"&amp;RIGHT("0"&amp;MONTH(C2745),2)&amp;"-"&amp;RIGHT("0"&amp;DAY(C2745),2))</f>
        <v/>
      </c>
      <c r="G2745" s="26">
        <f>IF(E2745="","",IFERROR(MATCH(E2745,pl_chave,0),0))</f>
        <v/>
      </c>
      <c r="H2745" s="23">
        <f>IF(G2745="","",IF(G2745=0,"Tarefa fora do plano",INDEX(pl_tag,G2745)))</f>
        <v/>
      </c>
      <c r="I2745" s="30">
        <f>IF(N(G2745)=0,"",INDEX(pl_atividade,G2745))</f>
        <v/>
      </c>
      <c r="J2745" s="50">
        <f>IF(N(G2745)=0,"",INDEX(pl_especialidade,G2745))</f>
        <v/>
      </c>
      <c r="K2745" s="28">
        <f>IF(N(G2745)=0,"",INDEX(pl_duracao,G2745))</f>
        <v/>
      </c>
      <c r="L2745" s="39">
        <f>IF(ISNUMBER(C2745),YEAR(C2745),"")</f>
        <v/>
      </c>
      <c r="M2745" s="39">
        <f>IF(ISNUMBER(C2745),MONTH(C2745),"")</f>
        <v/>
      </c>
      <c r="N2745" s="23">
        <f>IF(L2745="","",IF(NOT(ISNUMBER(crono_ano)),"Informe o ano",IF(L2745&lt;crono_ano,"Antes do ano",IF(L2745&gt;crono_ano,"Depois do ano","No ano"))))</f>
        <v/>
      </c>
      <c r="O2745" s="39">
        <f>IF(F2745="","",IF(COUNTIF(F$7:F2745,F2745)=1,1,0))</f>
        <v/>
      </c>
      <c r="P2745" s="39">
        <f>IF(A2745&amp;B2745&amp;C2745="","",IF(AND(O2745=1,N(G2745)&gt;0),IF(INDEX(pl_ativa,MAX(1,N(G2745)))="Sim",1,0),0))</f>
        <v/>
      </c>
      <c r="Q2745" s="39">
        <f>IF(F2745="","",COUNTIFS(ex_chave_oc,F2745,ex_cancelada,"&lt;&gt;Sim"))</f>
        <v/>
      </c>
      <c r="R2745" s="51">
        <f>IF(P2745="","",IF(AND(P2745=1,N(Q2745)&gt;0),1,0))</f>
        <v/>
      </c>
      <c r="S2745" s="30">
        <f>IF(P2745="","",IF(F2745="","ERRO: data prevista ausente ou inválida",IF(O2745=0,"Duplicada: contada uma vez",IF(N(G2745)=0,"ERRO: tarefa fora do Plano Mestre",IF(P2745=0,"Tarefa retirada do plano: não conta","OK")))))</f>
        <v/>
      </c>
    </row>
    <row r="2746">
      <c r="A2746" s="29" t="n"/>
      <c r="B2746" s="25" t="n"/>
      <c r="C2746" s="49" t="n"/>
      <c r="D2746" s="29" t="n"/>
      <c r="E2746" s="23">
        <f>IF(OR(A2746="",B2746=""),"",A2746&amp;"|"&amp;B2746)</f>
        <v/>
      </c>
      <c r="F2746" s="30">
        <f>IF(OR(E2746="",NOT(ISNUMBER(C2746))),"",E2746&amp;"|"&amp;YEAR(C2746)&amp;"-"&amp;RIGHT("0"&amp;MONTH(C2746),2)&amp;"-"&amp;RIGHT("0"&amp;DAY(C2746),2))</f>
        <v/>
      </c>
      <c r="G2746" s="26">
        <f>IF(E2746="","",IFERROR(MATCH(E2746,pl_chave,0),0))</f>
        <v/>
      </c>
      <c r="H2746" s="23">
        <f>IF(G2746="","",IF(G2746=0,"Tarefa fora do plano",INDEX(pl_tag,G2746)))</f>
        <v/>
      </c>
      <c r="I2746" s="30">
        <f>IF(N(G2746)=0,"",INDEX(pl_atividade,G2746))</f>
        <v/>
      </c>
      <c r="J2746" s="50">
        <f>IF(N(G2746)=0,"",INDEX(pl_especialidade,G2746))</f>
        <v/>
      </c>
      <c r="K2746" s="28">
        <f>IF(N(G2746)=0,"",INDEX(pl_duracao,G2746))</f>
        <v/>
      </c>
      <c r="L2746" s="39">
        <f>IF(ISNUMBER(C2746),YEAR(C2746),"")</f>
        <v/>
      </c>
      <c r="M2746" s="39">
        <f>IF(ISNUMBER(C2746),MONTH(C2746),"")</f>
        <v/>
      </c>
      <c r="N2746" s="23">
        <f>IF(L2746="","",IF(NOT(ISNUMBER(crono_ano)),"Informe o ano",IF(L2746&lt;crono_ano,"Antes do ano",IF(L2746&gt;crono_ano,"Depois do ano","No ano"))))</f>
        <v/>
      </c>
      <c r="O2746" s="39">
        <f>IF(F2746="","",IF(COUNTIF(F$7:F2746,F2746)=1,1,0))</f>
        <v/>
      </c>
      <c r="P2746" s="39">
        <f>IF(A2746&amp;B2746&amp;C2746="","",IF(AND(O2746=1,N(G2746)&gt;0),IF(INDEX(pl_ativa,MAX(1,N(G2746)))="Sim",1,0),0))</f>
        <v/>
      </c>
      <c r="Q2746" s="39">
        <f>IF(F2746="","",COUNTIFS(ex_chave_oc,F2746,ex_cancelada,"&lt;&gt;Sim"))</f>
        <v/>
      </c>
      <c r="R2746" s="51">
        <f>IF(P2746="","",IF(AND(P2746=1,N(Q2746)&gt;0),1,0))</f>
        <v/>
      </c>
      <c r="S2746" s="30">
        <f>IF(P2746="","",IF(F2746="","ERRO: data prevista ausente ou inválida",IF(O2746=0,"Duplicada: contada uma vez",IF(N(G2746)=0,"ERRO: tarefa fora do Plano Mestre",IF(P2746=0,"Tarefa retirada do plano: não conta","OK")))))</f>
        <v/>
      </c>
    </row>
    <row r="2747">
      <c r="A2747" s="29" t="n"/>
      <c r="B2747" s="25" t="n"/>
      <c r="C2747" s="49" t="n"/>
      <c r="D2747" s="29" t="n"/>
      <c r="E2747" s="23">
        <f>IF(OR(A2747="",B2747=""),"",A2747&amp;"|"&amp;B2747)</f>
        <v/>
      </c>
      <c r="F2747" s="30">
        <f>IF(OR(E2747="",NOT(ISNUMBER(C2747))),"",E2747&amp;"|"&amp;YEAR(C2747)&amp;"-"&amp;RIGHT("0"&amp;MONTH(C2747),2)&amp;"-"&amp;RIGHT("0"&amp;DAY(C2747),2))</f>
        <v/>
      </c>
      <c r="G2747" s="26">
        <f>IF(E2747="","",IFERROR(MATCH(E2747,pl_chave,0),0))</f>
        <v/>
      </c>
      <c r="H2747" s="23">
        <f>IF(G2747="","",IF(G2747=0,"Tarefa fora do plano",INDEX(pl_tag,G2747)))</f>
        <v/>
      </c>
      <c r="I2747" s="30">
        <f>IF(N(G2747)=0,"",INDEX(pl_atividade,G2747))</f>
        <v/>
      </c>
      <c r="J2747" s="50">
        <f>IF(N(G2747)=0,"",INDEX(pl_especialidade,G2747))</f>
        <v/>
      </c>
      <c r="K2747" s="28">
        <f>IF(N(G2747)=0,"",INDEX(pl_duracao,G2747))</f>
        <v/>
      </c>
      <c r="L2747" s="39">
        <f>IF(ISNUMBER(C2747),YEAR(C2747),"")</f>
        <v/>
      </c>
      <c r="M2747" s="39">
        <f>IF(ISNUMBER(C2747),MONTH(C2747),"")</f>
        <v/>
      </c>
      <c r="N2747" s="23">
        <f>IF(L2747="","",IF(NOT(ISNUMBER(crono_ano)),"Informe o ano",IF(L2747&lt;crono_ano,"Antes do ano",IF(L2747&gt;crono_ano,"Depois do ano","No ano"))))</f>
        <v/>
      </c>
      <c r="O2747" s="39">
        <f>IF(F2747="","",IF(COUNTIF(F$7:F2747,F2747)=1,1,0))</f>
        <v/>
      </c>
      <c r="P2747" s="39">
        <f>IF(A2747&amp;B2747&amp;C2747="","",IF(AND(O2747=1,N(G2747)&gt;0),IF(INDEX(pl_ativa,MAX(1,N(G2747)))="Sim",1,0),0))</f>
        <v/>
      </c>
      <c r="Q2747" s="39">
        <f>IF(F2747="","",COUNTIFS(ex_chave_oc,F2747,ex_cancelada,"&lt;&gt;Sim"))</f>
        <v/>
      </c>
      <c r="R2747" s="51">
        <f>IF(P2747="","",IF(AND(P2747=1,N(Q2747)&gt;0),1,0))</f>
        <v/>
      </c>
      <c r="S2747" s="30">
        <f>IF(P2747="","",IF(F2747="","ERRO: data prevista ausente ou inválida",IF(O2747=0,"Duplicada: contada uma vez",IF(N(G2747)=0,"ERRO: tarefa fora do Plano Mestre",IF(P2747=0,"Tarefa retirada do plano: não conta","OK")))))</f>
        <v/>
      </c>
    </row>
    <row r="2748">
      <c r="A2748" s="29" t="n"/>
      <c r="B2748" s="25" t="n"/>
      <c r="C2748" s="49" t="n"/>
      <c r="D2748" s="29" t="n"/>
      <c r="E2748" s="23">
        <f>IF(OR(A2748="",B2748=""),"",A2748&amp;"|"&amp;B2748)</f>
        <v/>
      </c>
      <c r="F2748" s="30">
        <f>IF(OR(E2748="",NOT(ISNUMBER(C2748))),"",E2748&amp;"|"&amp;YEAR(C2748)&amp;"-"&amp;RIGHT("0"&amp;MONTH(C2748),2)&amp;"-"&amp;RIGHT("0"&amp;DAY(C2748),2))</f>
        <v/>
      </c>
      <c r="G2748" s="26">
        <f>IF(E2748="","",IFERROR(MATCH(E2748,pl_chave,0),0))</f>
        <v/>
      </c>
      <c r="H2748" s="23">
        <f>IF(G2748="","",IF(G2748=0,"Tarefa fora do plano",INDEX(pl_tag,G2748)))</f>
        <v/>
      </c>
      <c r="I2748" s="30">
        <f>IF(N(G2748)=0,"",INDEX(pl_atividade,G2748))</f>
        <v/>
      </c>
      <c r="J2748" s="50">
        <f>IF(N(G2748)=0,"",INDEX(pl_especialidade,G2748))</f>
        <v/>
      </c>
      <c r="K2748" s="28">
        <f>IF(N(G2748)=0,"",INDEX(pl_duracao,G2748))</f>
        <v/>
      </c>
      <c r="L2748" s="39">
        <f>IF(ISNUMBER(C2748),YEAR(C2748),"")</f>
        <v/>
      </c>
      <c r="M2748" s="39">
        <f>IF(ISNUMBER(C2748),MONTH(C2748),"")</f>
        <v/>
      </c>
      <c r="N2748" s="23">
        <f>IF(L2748="","",IF(NOT(ISNUMBER(crono_ano)),"Informe o ano",IF(L2748&lt;crono_ano,"Antes do ano",IF(L2748&gt;crono_ano,"Depois do ano","No ano"))))</f>
        <v/>
      </c>
      <c r="O2748" s="39">
        <f>IF(F2748="","",IF(COUNTIF(F$7:F2748,F2748)=1,1,0))</f>
        <v/>
      </c>
      <c r="P2748" s="39">
        <f>IF(A2748&amp;B2748&amp;C2748="","",IF(AND(O2748=1,N(G2748)&gt;0),IF(INDEX(pl_ativa,MAX(1,N(G2748)))="Sim",1,0),0))</f>
        <v/>
      </c>
      <c r="Q2748" s="39">
        <f>IF(F2748="","",COUNTIFS(ex_chave_oc,F2748,ex_cancelada,"&lt;&gt;Sim"))</f>
        <v/>
      </c>
      <c r="R2748" s="51">
        <f>IF(P2748="","",IF(AND(P2748=1,N(Q2748)&gt;0),1,0))</f>
        <v/>
      </c>
      <c r="S2748" s="30">
        <f>IF(P2748="","",IF(F2748="","ERRO: data prevista ausente ou inválida",IF(O2748=0,"Duplicada: contada uma vez",IF(N(G2748)=0,"ERRO: tarefa fora do Plano Mestre",IF(P2748=0,"Tarefa retirada do plano: não conta","OK")))))</f>
        <v/>
      </c>
    </row>
    <row r="2749">
      <c r="A2749" s="29" t="n"/>
      <c r="B2749" s="25" t="n"/>
      <c r="C2749" s="49" t="n"/>
      <c r="D2749" s="29" t="n"/>
      <c r="E2749" s="23">
        <f>IF(OR(A2749="",B2749=""),"",A2749&amp;"|"&amp;B2749)</f>
        <v/>
      </c>
      <c r="F2749" s="30">
        <f>IF(OR(E2749="",NOT(ISNUMBER(C2749))),"",E2749&amp;"|"&amp;YEAR(C2749)&amp;"-"&amp;RIGHT("0"&amp;MONTH(C2749),2)&amp;"-"&amp;RIGHT("0"&amp;DAY(C2749),2))</f>
        <v/>
      </c>
      <c r="G2749" s="26">
        <f>IF(E2749="","",IFERROR(MATCH(E2749,pl_chave,0),0))</f>
        <v/>
      </c>
      <c r="H2749" s="23">
        <f>IF(G2749="","",IF(G2749=0,"Tarefa fora do plano",INDEX(pl_tag,G2749)))</f>
        <v/>
      </c>
      <c r="I2749" s="30">
        <f>IF(N(G2749)=0,"",INDEX(pl_atividade,G2749))</f>
        <v/>
      </c>
      <c r="J2749" s="50">
        <f>IF(N(G2749)=0,"",INDEX(pl_especialidade,G2749))</f>
        <v/>
      </c>
      <c r="K2749" s="28">
        <f>IF(N(G2749)=0,"",INDEX(pl_duracao,G2749))</f>
        <v/>
      </c>
      <c r="L2749" s="39">
        <f>IF(ISNUMBER(C2749),YEAR(C2749),"")</f>
        <v/>
      </c>
      <c r="M2749" s="39">
        <f>IF(ISNUMBER(C2749),MONTH(C2749),"")</f>
        <v/>
      </c>
      <c r="N2749" s="23">
        <f>IF(L2749="","",IF(NOT(ISNUMBER(crono_ano)),"Informe o ano",IF(L2749&lt;crono_ano,"Antes do ano",IF(L2749&gt;crono_ano,"Depois do ano","No ano"))))</f>
        <v/>
      </c>
      <c r="O2749" s="39">
        <f>IF(F2749="","",IF(COUNTIF(F$7:F2749,F2749)=1,1,0))</f>
        <v/>
      </c>
      <c r="P2749" s="39">
        <f>IF(A2749&amp;B2749&amp;C2749="","",IF(AND(O2749=1,N(G2749)&gt;0),IF(INDEX(pl_ativa,MAX(1,N(G2749)))="Sim",1,0),0))</f>
        <v/>
      </c>
      <c r="Q2749" s="39">
        <f>IF(F2749="","",COUNTIFS(ex_chave_oc,F2749,ex_cancelada,"&lt;&gt;Sim"))</f>
        <v/>
      </c>
      <c r="R2749" s="51">
        <f>IF(P2749="","",IF(AND(P2749=1,N(Q2749)&gt;0),1,0))</f>
        <v/>
      </c>
      <c r="S2749" s="30">
        <f>IF(P2749="","",IF(F2749="","ERRO: data prevista ausente ou inválida",IF(O2749=0,"Duplicada: contada uma vez",IF(N(G2749)=0,"ERRO: tarefa fora do Plano Mestre",IF(P2749=0,"Tarefa retirada do plano: não conta","OK")))))</f>
        <v/>
      </c>
    </row>
    <row r="2750">
      <c r="A2750" s="29" t="n"/>
      <c r="B2750" s="25" t="n"/>
      <c r="C2750" s="49" t="n"/>
      <c r="D2750" s="29" t="n"/>
      <c r="E2750" s="23">
        <f>IF(OR(A2750="",B2750=""),"",A2750&amp;"|"&amp;B2750)</f>
        <v/>
      </c>
      <c r="F2750" s="30">
        <f>IF(OR(E2750="",NOT(ISNUMBER(C2750))),"",E2750&amp;"|"&amp;YEAR(C2750)&amp;"-"&amp;RIGHT("0"&amp;MONTH(C2750),2)&amp;"-"&amp;RIGHT("0"&amp;DAY(C2750),2))</f>
        <v/>
      </c>
      <c r="G2750" s="26">
        <f>IF(E2750="","",IFERROR(MATCH(E2750,pl_chave,0),0))</f>
        <v/>
      </c>
      <c r="H2750" s="23">
        <f>IF(G2750="","",IF(G2750=0,"Tarefa fora do plano",INDEX(pl_tag,G2750)))</f>
        <v/>
      </c>
      <c r="I2750" s="30">
        <f>IF(N(G2750)=0,"",INDEX(pl_atividade,G2750))</f>
        <v/>
      </c>
      <c r="J2750" s="50">
        <f>IF(N(G2750)=0,"",INDEX(pl_especialidade,G2750))</f>
        <v/>
      </c>
      <c r="K2750" s="28">
        <f>IF(N(G2750)=0,"",INDEX(pl_duracao,G2750))</f>
        <v/>
      </c>
      <c r="L2750" s="39">
        <f>IF(ISNUMBER(C2750),YEAR(C2750),"")</f>
        <v/>
      </c>
      <c r="M2750" s="39">
        <f>IF(ISNUMBER(C2750),MONTH(C2750),"")</f>
        <v/>
      </c>
      <c r="N2750" s="23">
        <f>IF(L2750="","",IF(NOT(ISNUMBER(crono_ano)),"Informe o ano",IF(L2750&lt;crono_ano,"Antes do ano",IF(L2750&gt;crono_ano,"Depois do ano","No ano"))))</f>
        <v/>
      </c>
      <c r="O2750" s="39">
        <f>IF(F2750="","",IF(COUNTIF(F$7:F2750,F2750)=1,1,0))</f>
        <v/>
      </c>
      <c r="P2750" s="39">
        <f>IF(A2750&amp;B2750&amp;C2750="","",IF(AND(O2750=1,N(G2750)&gt;0),IF(INDEX(pl_ativa,MAX(1,N(G2750)))="Sim",1,0),0))</f>
        <v/>
      </c>
      <c r="Q2750" s="39">
        <f>IF(F2750="","",COUNTIFS(ex_chave_oc,F2750,ex_cancelada,"&lt;&gt;Sim"))</f>
        <v/>
      </c>
      <c r="R2750" s="51">
        <f>IF(P2750="","",IF(AND(P2750=1,N(Q2750)&gt;0),1,0))</f>
        <v/>
      </c>
      <c r="S2750" s="30">
        <f>IF(P2750="","",IF(F2750="","ERRO: data prevista ausente ou inválida",IF(O2750=0,"Duplicada: contada uma vez",IF(N(G2750)=0,"ERRO: tarefa fora do Plano Mestre",IF(P2750=0,"Tarefa retirada do plano: não conta","OK")))))</f>
        <v/>
      </c>
    </row>
    <row r="2751">
      <c r="A2751" s="29" t="n"/>
      <c r="B2751" s="25" t="n"/>
      <c r="C2751" s="49" t="n"/>
      <c r="D2751" s="29" t="n"/>
      <c r="E2751" s="23">
        <f>IF(OR(A2751="",B2751=""),"",A2751&amp;"|"&amp;B2751)</f>
        <v/>
      </c>
      <c r="F2751" s="30">
        <f>IF(OR(E2751="",NOT(ISNUMBER(C2751))),"",E2751&amp;"|"&amp;YEAR(C2751)&amp;"-"&amp;RIGHT("0"&amp;MONTH(C2751),2)&amp;"-"&amp;RIGHT("0"&amp;DAY(C2751),2))</f>
        <v/>
      </c>
      <c r="G2751" s="26">
        <f>IF(E2751="","",IFERROR(MATCH(E2751,pl_chave,0),0))</f>
        <v/>
      </c>
      <c r="H2751" s="23">
        <f>IF(G2751="","",IF(G2751=0,"Tarefa fora do plano",INDEX(pl_tag,G2751)))</f>
        <v/>
      </c>
      <c r="I2751" s="30">
        <f>IF(N(G2751)=0,"",INDEX(pl_atividade,G2751))</f>
        <v/>
      </c>
      <c r="J2751" s="50">
        <f>IF(N(G2751)=0,"",INDEX(pl_especialidade,G2751))</f>
        <v/>
      </c>
      <c r="K2751" s="28">
        <f>IF(N(G2751)=0,"",INDEX(pl_duracao,G2751))</f>
        <v/>
      </c>
      <c r="L2751" s="39">
        <f>IF(ISNUMBER(C2751),YEAR(C2751),"")</f>
        <v/>
      </c>
      <c r="M2751" s="39">
        <f>IF(ISNUMBER(C2751),MONTH(C2751),"")</f>
        <v/>
      </c>
      <c r="N2751" s="23">
        <f>IF(L2751="","",IF(NOT(ISNUMBER(crono_ano)),"Informe o ano",IF(L2751&lt;crono_ano,"Antes do ano",IF(L2751&gt;crono_ano,"Depois do ano","No ano"))))</f>
        <v/>
      </c>
      <c r="O2751" s="39">
        <f>IF(F2751="","",IF(COUNTIF(F$7:F2751,F2751)=1,1,0))</f>
        <v/>
      </c>
      <c r="P2751" s="39">
        <f>IF(A2751&amp;B2751&amp;C2751="","",IF(AND(O2751=1,N(G2751)&gt;0),IF(INDEX(pl_ativa,MAX(1,N(G2751)))="Sim",1,0),0))</f>
        <v/>
      </c>
      <c r="Q2751" s="39">
        <f>IF(F2751="","",COUNTIFS(ex_chave_oc,F2751,ex_cancelada,"&lt;&gt;Sim"))</f>
        <v/>
      </c>
      <c r="R2751" s="51">
        <f>IF(P2751="","",IF(AND(P2751=1,N(Q2751)&gt;0),1,0))</f>
        <v/>
      </c>
      <c r="S2751" s="30">
        <f>IF(P2751="","",IF(F2751="","ERRO: data prevista ausente ou inválida",IF(O2751=0,"Duplicada: contada uma vez",IF(N(G2751)=0,"ERRO: tarefa fora do Plano Mestre",IF(P2751=0,"Tarefa retirada do plano: não conta","OK")))))</f>
        <v/>
      </c>
    </row>
    <row r="2752">
      <c r="A2752" s="29" t="n"/>
      <c r="B2752" s="25" t="n"/>
      <c r="C2752" s="49" t="n"/>
      <c r="D2752" s="29" t="n"/>
      <c r="E2752" s="23">
        <f>IF(OR(A2752="",B2752=""),"",A2752&amp;"|"&amp;B2752)</f>
        <v/>
      </c>
      <c r="F2752" s="30">
        <f>IF(OR(E2752="",NOT(ISNUMBER(C2752))),"",E2752&amp;"|"&amp;YEAR(C2752)&amp;"-"&amp;RIGHT("0"&amp;MONTH(C2752),2)&amp;"-"&amp;RIGHT("0"&amp;DAY(C2752),2))</f>
        <v/>
      </c>
      <c r="G2752" s="26">
        <f>IF(E2752="","",IFERROR(MATCH(E2752,pl_chave,0),0))</f>
        <v/>
      </c>
      <c r="H2752" s="23">
        <f>IF(G2752="","",IF(G2752=0,"Tarefa fora do plano",INDEX(pl_tag,G2752)))</f>
        <v/>
      </c>
      <c r="I2752" s="30">
        <f>IF(N(G2752)=0,"",INDEX(pl_atividade,G2752))</f>
        <v/>
      </c>
      <c r="J2752" s="50">
        <f>IF(N(G2752)=0,"",INDEX(pl_especialidade,G2752))</f>
        <v/>
      </c>
      <c r="K2752" s="28">
        <f>IF(N(G2752)=0,"",INDEX(pl_duracao,G2752))</f>
        <v/>
      </c>
      <c r="L2752" s="39">
        <f>IF(ISNUMBER(C2752),YEAR(C2752),"")</f>
        <v/>
      </c>
      <c r="M2752" s="39">
        <f>IF(ISNUMBER(C2752),MONTH(C2752),"")</f>
        <v/>
      </c>
      <c r="N2752" s="23">
        <f>IF(L2752="","",IF(NOT(ISNUMBER(crono_ano)),"Informe o ano",IF(L2752&lt;crono_ano,"Antes do ano",IF(L2752&gt;crono_ano,"Depois do ano","No ano"))))</f>
        <v/>
      </c>
      <c r="O2752" s="39">
        <f>IF(F2752="","",IF(COUNTIF(F$7:F2752,F2752)=1,1,0))</f>
        <v/>
      </c>
      <c r="P2752" s="39">
        <f>IF(A2752&amp;B2752&amp;C2752="","",IF(AND(O2752=1,N(G2752)&gt;0),IF(INDEX(pl_ativa,MAX(1,N(G2752)))="Sim",1,0),0))</f>
        <v/>
      </c>
      <c r="Q2752" s="39">
        <f>IF(F2752="","",COUNTIFS(ex_chave_oc,F2752,ex_cancelada,"&lt;&gt;Sim"))</f>
        <v/>
      </c>
      <c r="R2752" s="51">
        <f>IF(P2752="","",IF(AND(P2752=1,N(Q2752)&gt;0),1,0))</f>
        <v/>
      </c>
      <c r="S2752" s="30">
        <f>IF(P2752="","",IF(F2752="","ERRO: data prevista ausente ou inválida",IF(O2752=0,"Duplicada: contada uma vez",IF(N(G2752)=0,"ERRO: tarefa fora do Plano Mestre",IF(P2752=0,"Tarefa retirada do plano: não conta","OK")))))</f>
        <v/>
      </c>
    </row>
    <row r="2753">
      <c r="A2753" s="29" t="n"/>
      <c r="B2753" s="25" t="n"/>
      <c r="C2753" s="49" t="n"/>
      <c r="D2753" s="29" t="n"/>
      <c r="E2753" s="23">
        <f>IF(OR(A2753="",B2753=""),"",A2753&amp;"|"&amp;B2753)</f>
        <v/>
      </c>
      <c r="F2753" s="30">
        <f>IF(OR(E2753="",NOT(ISNUMBER(C2753))),"",E2753&amp;"|"&amp;YEAR(C2753)&amp;"-"&amp;RIGHT("0"&amp;MONTH(C2753),2)&amp;"-"&amp;RIGHT("0"&amp;DAY(C2753),2))</f>
        <v/>
      </c>
      <c r="G2753" s="26">
        <f>IF(E2753="","",IFERROR(MATCH(E2753,pl_chave,0),0))</f>
        <v/>
      </c>
      <c r="H2753" s="23">
        <f>IF(G2753="","",IF(G2753=0,"Tarefa fora do plano",INDEX(pl_tag,G2753)))</f>
        <v/>
      </c>
      <c r="I2753" s="30">
        <f>IF(N(G2753)=0,"",INDEX(pl_atividade,G2753))</f>
        <v/>
      </c>
      <c r="J2753" s="50">
        <f>IF(N(G2753)=0,"",INDEX(pl_especialidade,G2753))</f>
        <v/>
      </c>
      <c r="K2753" s="28">
        <f>IF(N(G2753)=0,"",INDEX(pl_duracao,G2753))</f>
        <v/>
      </c>
      <c r="L2753" s="39">
        <f>IF(ISNUMBER(C2753),YEAR(C2753),"")</f>
        <v/>
      </c>
      <c r="M2753" s="39">
        <f>IF(ISNUMBER(C2753),MONTH(C2753),"")</f>
        <v/>
      </c>
      <c r="N2753" s="23">
        <f>IF(L2753="","",IF(NOT(ISNUMBER(crono_ano)),"Informe o ano",IF(L2753&lt;crono_ano,"Antes do ano",IF(L2753&gt;crono_ano,"Depois do ano","No ano"))))</f>
        <v/>
      </c>
      <c r="O2753" s="39">
        <f>IF(F2753="","",IF(COUNTIF(F$7:F2753,F2753)=1,1,0))</f>
        <v/>
      </c>
      <c r="P2753" s="39">
        <f>IF(A2753&amp;B2753&amp;C2753="","",IF(AND(O2753=1,N(G2753)&gt;0),IF(INDEX(pl_ativa,MAX(1,N(G2753)))="Sim",1,0),0))</f>
        <v/>
      </c>
      <c r="Q2753" s="39">
        <f>IF(F2753="","",COUNTIFS(ex_chave_oc,F2753,ex_cancelada,"&lt;&gt;Sim"))</f>
        <v/>
      </c>
      <c r="R2753" s="51">
        <f>IF(P2753="","",IF(AND(P2753=1,N(Q2753)&gt;0),1,0))</f>
        <v/>
      </c>
      <c r="S2753" s="30">
        <f>IF(P2753="","",IF(F2753="","ERRO: data prevista ausente ou inválida",IF(O2753=0,"Duplicada: contada uma vez",IF(N(G2753)=0,"ERRO: tarefa fora do Plano Mestre",IF(P2753=0,"Tarefa retirada do plano: não conta","OK")))))</f>
        <v/>
      </c>
    </row>
    <row r="2754">
      <c r="A2754" s="29" t="n"/>
      <c r="B2754" s="25" t="n"/>
      <c r="C2754" s="49" t="n"/>
      <c r="D2754" s="29" t="n"/>
      <c r="E2754" s="23">
        <f>IF(OR(A2754="",B2754=""),"",A2754&amp;"|"&amp;B2754)</f>
        <v/>
      </c>
      <c r="F2754" s="30">
        <f>IF(OR(E2754="",NOT(ISNUMBER(C2754))),"",E2754&amp;"|"&amp;YEAR(C2754)&amp;"-"&amp;RIGHT("0"&amp;MONTH(C2754),2)&amp;"-"&amp;RIGHT("0"&amp;DAY(C2754),2))</f>
        <v/>
      </c>
      <c r="G2754" s="26">
        <f>IF(E2754="","",IFERROR(MATCH(E2754,pl_chave,0),0))</f>
        <v/>
      </c>
      <c r="H2754" s="23">
        <f>IF(G2754="","",IF(G2754=0,"Tarefa fora do plano",INDEX(pl_tag,G2754)))</f>
        <v/>
      </c>
      <c r="I2754" s="30">
        <f>IF(N(G2754)=0,"",INDEX(pl_atividade,G2754))</f>
        <v/>
      </c>
      <c r="J2754" s="50">
        <f>IF(N(G2754)=0,"",INDEX(pl_especialidade,G2754))</f>
        <v/>
      </c>
      <c r="K2754" s="28">
        <f>IF(N(G2754)=0,"",INDEX(pl_duracao,G2754))</f>
        <v/>
      </c>
      <c r="L2754" s="39">
        <f>IF(ISNUMBER(C2754),YEAR(C2754),"")</f>
        <v/>
      </c>
      <c r="M2754" s="39">
        <f>IF(ISNUMBER(C2754),MONTH(C2754),"")</f>
        <v/>
      </c>
      <c r="N2754" s="23">
        <f>IF(L2754="","",IF(NOT(ISNUMBER(crono_ano)),"Informe o ano",IF(L2754&lt;crono_ano,"Antes do ano",IF(L2754&gt;crono_ano,"Depois do ano","No ano"))))</f>
        <v/>
      </c>
      <c r="O2754" s="39">
        <f>IF(F2754="","",IF(COUNTIF(F$7:F2754,F2754)=1,1,0))</f>
        <v/>
      </c>
      <c r="P2754" s="39">
        <f>IF(A2754&amp;B2754&amp;C2754="","",IF(AND(O2754=1,N(G2754)&gt;0),IF(INDEX(pl_ativa,MAX(1,N(G2754)))="Sim",1,0),0))</f>
        <v/>
      </c>
      <c r="Q2754" s="39">
        <f>IF(F2754="","",COUNTIFS(ex_chave_oc,F2754,ex_cancelada,"&lt;&gt;Sim"))</f>
        <v/>
      </c>
      <c r="R2754" s="51">
        <f>IF(P2754="","",IF(AND(P2754=1,N(Q2754)&gt;0),1,0))</f>
        <v/>
      </c>
      <c r="S2754" s="30">
        <f>IF(P2754="","",IF(F2754="","ERRO: data prevista ausente ou inválida",IF(O2754=0,"Duplicada: contada uma vez",IF(N(G2754)=0,"ERRO: tarefa fora do Plano Mestre",IF(P2754=0,"Tarefa retirada do plano: não conta","OK")))))</f>
        <v/>
      </c>
    </row>
    <row r="2755">
      <c r="A2755" s="29" t="n"/>
      <c r="B2755" s="25" t="n"/>
      <c r="C2755" s="49" t="n"/>
      <c r="D2755" s="29" t="n"/>
      <c r="E2755" s="23">
        <f>IF(OR(A2755="",B2755=""),"",A2755&amp;"|"&amp;B2755)</f>
        <v/>
      </c>
      <c r="F2755" s="30">
        <f>IF(OR(E2755="",NOT(ISNUMBER(C2755))),"",E2755&amp;"|"&amp;YEAR(C2755)&amp;"-"&amp;RIGHT("0"&amp;MONTH(C2755),2)&amp;"-"&amp;RIGHT("0"&amp;DAY(C2755),2))</f>
        <v/>
      </c>
      <c r="G2755" s="26">
        <f>IF(E2755="","",IFERROR(MATCH(E2755,pl_chave,0),0))</f>
        <v/>
      </c>
      <c r="H2755" s="23">
        <f>IF(G2755="","",IF(G2755=0,"Tarefa fora do plano",INDEX(pl_tag,G2755)))</f>
        <v/>
      </c>
      <c r="I2755" s="30">
        <f>IF(N(G2755)=0,"",INDEX(pl_atividade,G2755))</f>
        <v/>
      </c>
      <c r="J2755" s="50">
        <f>IF(N(G2755)=0,"",INDEX(pl_especialidade,G2755))</f>
        <v/>
      </c>
      <c r="K2755" s="28">
        <f>IF(N(G2755)=0,"",INDEX(pl_duracao,G2755))</f>
        <v/>
      </c>
      <c r="L2755" s="39">
        <f>IF(ISNUMBER(C2755),YEAR(C2755),"")</f>
        <v/>
      </c>
      <c r="M2755" s="39">
        <f>IF(ISNUMBER(C2755),MONTH(C2755),"")</f>
        <v/>
      </c>
      <c r="N2755" s="23">
        <f>IF(L2755="","",IF(NOT(ISNUMBER(crono_ano)),"Informe o ano",IF(L2755&lt;crono_ano,"Antes do ano",IF(L2755&gt;crono_ano,"Depois do ano","No ano"))))</f>
        <v/>
      </c>
      <c r="O2755" s="39">
        <f>IF(F2755="","",IF(COUNTIF(F$7:F2755,F2755)=1,1,0))</f>
        <v/>
      </c>
      <c r="P2755" s="39">
        <f>IF(A2755&amp;B2755&amp;C2755="","",IF(AND(O2755=1,N(G2755)&gt;0),IF(INDEX(pl_ativa,MAX(1,N(G2755)))="Sim",1,0),0))</f>
        <v/>
      </c>
      <c r="Q2755" s="39">
        <f>IF(F2755="","",COUNTIFS(ex_chave_oc,F2755,ex_cancelada,"&lt;&gt;Sim"))</f>
        <v/>
      </c>
      <c r="R2755" s="51">
        <f>IF(P2755="","",IF(AND(P2755=1,N(Q2755)&gt;0),1,0))</f>
        <v/>
      </c>
      <c r="S2755" s="30">
        <f>IF(P2755="","",IF(F2755="","ERRO: data prevista ausente ou inválida",IF(O2755=0,"Duplicada: contada uma vez",IF(N(G2755)=0,"ERRO: tarefa fora do Plano Mestre",IF(P2755=0,"Tarefa retirada do plano: não conta","OK")))))</f>
        <v/>
      </c>
    </row>
    <row r="2756">
      <c r="A2756" s="29" t="n"/>
      <c r="B2756" s="25" t="n"/>
      <c r="C2756" s="49" t="n"/>
      <c r="D2756" s="29" t="n"/>
      <c r="E2756" s="23">
        <f>IF(OR(A2756="",B2756=""),"",A2756&amp;"|"&amp;B2756)</f>
        <v/>
      </c>
      <c r="F2756" s="30">
        <f>IF(OR(E2756="",NOT(ISNUMBER(C2756))),"",E2756&amp;"|"&amp;YEAR(C2756)&amp;"-"&amp;RIGHT("0"&amp;MONTH(C2756),2)&amp;"-"&amp;RIGHT("0"&amp;DAY(C2756),2))</f>
        <v/>
      </c>
      <c r="G2756" s="26">
        <f>IF(E2756="","",IFERROR(MATCH(E2756,pl_chave,0),0))</f>
        <v/>
      </c>
      <c r="H2756" s="23">
        <f>IF(G2756="","",IF(G2756=0,"Tarefa fora do plano",INDEX(pl_tag,G2756)))</f>
        <v/>
      </c>
      <c r="I2756" s="30">
        <f>IF(N(G2756)=0,"",INDEX(pl_atividade,G2756))</f>
        <v/>
      </c>
      <c r="J2756" s="50">
        <f>IF(N(G2756)=0,"",INDEX(pl_especialidade,G2756))</f>
        <v/>
      </c>
      <c r="K2756" s="28">
        <f>IF(N(G2756)=0,"",INDEX(pl_duracao,G2756))</f>
        <v/>
      </c>
      <c r="L2756" s="39">
        <f>IF(ISNUMBER(C2756),YEAR(C2756),"")</f>
        <v/>
      </c>
      <c r="M2756" s="39">
        <f>IF(ISNUMBER(C2756),MONTH(C2756),"")</f>
        <v/>
      </c>
      <c r="N2756" s="23">
        <f>IF(L2756="","",IF(NOT(ISNUMBER(crono_ano)),"Informe o ano",IF(L2756&lt;crono_ano,"Antes do ano",IF(L2756&gt;crono_ano,"Depois do ano","No ano"))))</f>
        <v/>
      </c>
      <c r="O2756" s="39">
        <f>IF(F2756="","",IF(COUNTIF(F$7:F2756,F2756)=1,1,0))</f>
        <v/>
      </c>
      <c r="P2756" s="39">
        <f>IF(A2756&amp;B2756&amp;C2756="","",IF(AND(O2756=1,N(G2756)&gt;0),IF(INDEX(pl_ativa,MAX(1,N(G2756)))="Sim",1,0),0))</f>
        <v/>
      </c>
      <c r="Q2756" s="39">
        <f>IF(F2756="","",COUNTIFS(ex_chave_oc,F2756,ex_cancelada,"&lt;&gt;Sim"))</f>
        <v/>
      </c>
      <c r="R2756" s="51">
        <f>IF(P2756="","",IF(AND(P2756=1,N(Q2756)&gt;0),1,0))</f>
        <v/>
      </c>
      <c r="S2756" s="30">
        <f>IF(P2756="","",IF(F2756="","ERRO: data prevista ausente ou inválida",IF(O2756=0,"Duplicada: contada uma vez",IF(N(G2756)=0,"ERRO: tarefa fora do Plano Mestre",IF(P2756=0,"Tarefa retirada do plano: não conta","OK")))))</f>
        <v/>
      </c>
    </row>
    <row r="2757">
      <c r="A2757" s="29" t="n"/>
      <c r="B2757" s="25" t="n"/>
      <c r="C2757" s="49" t="n"/>
      <c r="D2757" s="29" t="n"/>
      <c r="E2757" s="23">
        <f>IF(OR(A2757="",B2757=""),"",A2757&amp;"|"&amp;B2757)</f>
        <v/>
      </c>
      <c r="F2757" s="30">
        <f>IF(OR(E2757="",NOT(ISNUMBER(C2757))),"",E2757&amp;"|"&amp;YEAR(C2757)&amp;"-"&amp;RIGHT("0"&amp;MONTH(C2757),2)&amp;"-"&amp;RIGHT("0"&amp;DAY(C2757),2))</f>
        <v/>
      </c>
      <c r="G2757" s="26">
        <f>IF(E2757="","",IFERROR(MATCH(E2757,pl_chave,0),0))</f>
        <v/>
      </c>
      <c r="H2757" s="23">
        <f>IF(G2757="","",IF(G2757=0,"Tarefa fora do plano",INDEX(pl_tag,G2757)))</f>
        <v/>
      </c>
      <c r="I2757" s="30">
        <f>IF(N(G2757)=0,"",INDEX(pl_atividade,G2757))</f>
        <v/>
      </c>
      <c r="J2757" s="50">
        <f>IF(N(G2757)=0,"",INDEX(pl_especialidade,G2757))</f>
        <v/>
      </c>
      <c r="K2757" s="28">
        <f>IF(N(G2757)=0,"",INDEX(pl_duracao,G2757))</f>
        <v/>
      </c>
      <c r="L2757" s="39">
        <f>IF(ISNUMBER(C2757),YEAR(C2757),"")</f>
        <v/>
      </c>
      <c r="M2757" s="39">
        <f>IF(ISNUMBER(C2757),MONTH(C2757),"")</f>
        <v/>
      </c>
      <c r="N2757" s="23">
        <f>IF(L2757="","",IF(NOT(ISNUMBER(crono_ano)),"Informe o ano",IF(L2757&lt;crono_ano,"Antes do ano",IF(L2757&gt;crono_ano,"Depois do ano","No ano"))))</f>
        <v/>
      </c>
      <c r="O2757" s="39">
        <f>IF(F2757="","",IF(COUNTIF(F$7:F2757,F2757)=1,1,0))</f>
        <v/>
      </c>
      <c r="P2757" s="39">
        <f>IF(A2757&amp;B2757&amp;C2757="","",IF(AND(O2757=1,N(G2757)&gt;0),IF(INDEX(pl_ativa,MAX(1,N(G2757)))="Sim",1,0),0))</f>
        <v/>
      </c>
      <c r="Q2757" s="39">
        <f>IF(F2757="","",COUNTIFS(ex_chave_oc,F2757,ex_cancelada,"&lt;&gt;Sim"))</f>
        <v/>
      </c>
      <c r="R2757" s="51">
        <f>IF(P2757="","",IF(AND(P2757=1,N(Q2757)&gt;0),1,0))</f>
        <v/>
      </c>
      <c r="S2757" s="30">
        <f>IF(P2757="","",IF(F2757="","ERRO: data prevista ausente ou inválida",IF(O2757=0,"Duplicada: contada uma vez",IF(N(G2757)=0,"ERRO: tarefa fora do Plano Mestre",IF(P2757=0,"Tarefa retirada do plano: não conta","OK")))))</f>
        <v/>
      </c>
    </row>
    <row r="2758">
      <c r="A2758" s="29" t="n"/>
      <c r="B2758" s="25" t="n"/>
      <c r="C2758" s="49" t="n"/>
      <c r="D2758" s="29" t="n"/>
      <c r="E2758" s="23">
        <f>IF(OR(A2758="",B2758=""),"",A2758&amp;"|"&amp;B2758)</f>
        <v/>
      </c>
      <c r="F2758" s="30">
        <f>IF(OR(E2758="",NOT(ISNUMBER(C2758))),"",E2758&amp;"|"&amp;YEAR(C2758)&amp;"-"&amp;RIGHT("0"&amp;MONTH(C2758),2)&amp;"-"&amp;RIGHT("0"&amp;DAY(C2758),2))</f>
        <v/>
      </c>
      <c r="G2758" s="26">
        <f>IF(E2758="","",IFERROR(MATCH(E2758,pl_chave,0),0))</f>
        <v/>
      </c>
      <c r="H2758" s="23">
        <f>IF(G2758="","",IF(G2758=0,"Tarefa fora do plano",INDEX(pl_tag,G2758)))</f>
        <v/>
      </c>
      <c r="I2758" s="30">
        <f>IF(N(G2758)=0,"",INDEX(pl_atividade,G2758))</f>
        <v/>
      </c>
      <c r="J2758" s="50">
        <f>IF(N(G2758)=0,"",INDEX(pl_especialidade,G2758))</f>
        <v/>
      </c>
      <c r="K2758" s="28">
        <f>IF(N(G2758)=0,"",INDEX(pl_duracao,G2758))</f>
        <v/>
      </c>
      <c r="L2758" s="39">
        <f>IF(ISNUMBER(C2758),YEAR(C2758),"")</f>
        <v/>
      </c>
      <c r="M2758" s="39">
        <f>IF(ISNUMBER(C2758),MONTH(C2758),"")</f>
        <v/>
      </c>
      <c r="N2758" s="23">
        <f>IF(L2758="","",IF(NOT(ISNUMBER(crono_ano)),"Informe o ano",IF(L2758&lt;crono_ano,"Antes do ano",IF(L2758&gt;crono_ano,"Depois do ano","No ano"))))</f>
        <v/>
      </c>
      <c r="O2758" s="39">
        <f>IF(F2758="","",IF(COUNTIF(F$7:F2758,F2758)=1,1,0))</f>
        <v/>
      </c>
      <c r="P2758" s="39">
        <f>IF(A2758&amp;B2758&amp;C2758="","",IF(AND(O2758=1,N(G2758)&gt;0),IF(INDEX(pl_ativa,MAX(1,N(G2758)))="Sim",1,0),0))</f>
        <v/>
      </c>
      <c r="Q2758" s="39">
        <f>IF(F2758="","",COUNTIFS(ex_chave_oc,F2758,ex_cancelada,"&lt;&gt;Sim"))</f>
        <v/>
      </c>
      <c r="R2758" s="51">
        <f>IF(P2758="","",IF(AND(P2758=1,N(Q2758)&gt;0),1,0))</f>
        <v/>
      </c>
      <c r="S2758" s="30">
        <f>IF(P2758="","",IF(F2758="","ERRO: data prevista ausente ou inválida",IF(O2758=0,"Duplicada: contada uma vez",IF(N(G2758)=0,"ERRO: tarefa fora do Plano Mestre",IF(P2758=0,"Tarefa retirada do plano: não conta","OK")))))</f>
        <v/>
      </c>
    </row>
    <row r="2759">
      <c r="A2759" s="29" t="n"/>
      <c r="B2759" s="25" t="n"/>
      <c r="C2759" s="49" t="n"/>
      <c r="D2759" s="29" t="n"/>
      <c r="E2759" s="23">
        <f>IF(OR(A2759="",B2759=""),"",A2759&amp;"|"&amp;B2759)</f>
        <v/>
      </c>
      <c r="F2759" s="30">
        <f>IF(OR(E2759="",NOT(ISNUMBER(C2759))),"",E2759&amp;"|"&amp;YEAR(C2759)&amp;"-"&amp;RIGHT("0"&amp;MONTH(C2759),2)&amp;"-"&amp;RIGHT("0"&amp;DAY(C2759),2))</f>
        <v/>
      </c>
      <c r="G2759" s="26">
        <f>IF(E2759="","",IFERROR(MATCH(E2759,pl_chave,0),0))</f>
        <v/>
      </c>
      <c r="H2759" s="23">
        <f>IF(G2759="","",IF(G2759=0,"Tarefa fora do plano",INDEX(pl_tag,G2759)))</f>
        <v/>
      </c>
      <c r="I2759" s="30">
        <f>IF(N(G2759)=0,"",INDEX(pl_atividade,G2759))</f>
        <v/>
      </c>
      <c r="J2759" s="50">
        <f>IF(N(G2759)=0,"",INDEX(pl_especialidade,G2759))</f>
        <v/>
      </c>
      <c r="K2759" s="28">
        <f>IF(N(G2759)=0,"",INDEX(pl_duracao,G2759))</f>
        <v/>
      </c>
      <c r="L2759" s="39">
        <f>IF(ISNUMBER(C2759),YEAR(C2759),"")</f>
        <v/>
      </c>
      <c r="M2759" s="39">
        <f>IF(ISNUMBER(C2759),MONTH(C2759),"")</f>
        <v/>
      </c>
      <c r="N2759" s="23">
        <f>IF(L2759="","",IF(NOT(ISNUMBER(crono_ano)),"Informe o ano",IF(L2759&lt;crono_ano,"Antes do ano",IF(L2759&gt;crono_ano,"Depois do ano","No ano"))))</f>
        <v/>
      </c>
      <c r="O2759" s="39">
        <f>IF(F2759="","",IF(COUNTIF(F$7:F2759,F2759)=1,1,0))</f>
        <v/>
      </c>
      <c r="P2759" s="39">
        <f>IF(A2759&amp;B2759&amp;C2759="","",IF(AND(O2759=1,N(G2759)&gt;0),IF(INDEX(pl_ativa,MAX(1,N(G2759)))="Sim",1,0),0))</f>
        <v/>
      </c>
      <c r="Q2759" s="39">
        <f>IF(F2759="","",COUNTIFS(ex_chave_oc,F2759,ex_cancelada,"&lt;&gt;Sim"))</f>
        <v/>
      </c>
      <c r="R2759" s="51">
        <f>IF(P2759="","",IF(AND(P2759=1,N(Q2759)&gt;0),1,0))</f>
        <v/>
      </c>
      <c r="S2759" s="30">
        <f>IF(P2759="","",IF(F2759="","ERRO: data prevista ausente ou inválida",IF(O2759=0,"Duplicada: contada uma vez",IF(N(G2759)=0,"ERRO: tarefa fora do Plano Mestre",IF(P2759=0,"Tarefa retirada do plano: não conta","OK")))))</f>
        <v/>
      </c>
    </row>
    <row r="2760">
      <c r="A2760" s="29" t="n"/>
      <c r="B2760" s="25" t="n"/>
      <c r="C2760" s="49" t="n"/>
      <c r="D2760" s="29" t="n"/>
      <c r="E2760" s="23">
        <f>IF(OR(A2760="",B2760=""),"",A2760&amp;"|"&amp;B2760)</f>
        <v/>
      </c>
      <c r="F2760" s="30">
        <f>IF(OR(E2760="",NOT(ISNUMBER(C2760))),"",E2760&amp;"|"&amp;YEAR(C2760)&amp;"-"&amp;RIGHT("0"&amp;MONTH(C2760),2)&amp;"-"&amp;RIGHT("0"&amp;DAY(C2760),2))</f>
        <v/>
      </c>
      <c r="G2760" s="26">
        <f>IF(E2760="","",IFERROR(MATCH(E2760,pl_chave,0),0))</f>
        <v/>
      </c>
      <c r="H2760" s="23">
        <f>IF(G2760="","",IF(G2760=0,"Tarefa fora do plano",INDEX(pl_tag,G2760)))</f>
        <v/>
      </c>
      <c r="I2760" s="30">
        <f>IF(N(G2760)=0,"",INDEX(pl_atividade,G2760))</f>
        <v/>
      </c>
      <c r="J2760" s="50">
        <f>IF(N(G2760)=0,"",INDEX(pl_especialidade,G2760))</f>
        <v/>
      </c>
      <c r="K2760" s="28">
        <f>IF(N(G2760)=0,"",INDEX(pl_duracao,G2760))</f>
        <v/>
      </c>
      <c r="L2760" s="39">
        <f>IF(ISNUMBER(C2760),YEAR(C2760),"")</f>
        <v/>
      </c>
      <c r="M2760" s="39">
        <f>IF(ISNUMBER(C2760),MONTH(C2760),"")</f>
        <v/>
      </c>
      <c r="N2760" s="23">
        <f>IF(L2760="","",IF(NOT(ISNUMBER(crono_ano)),"Informe o ano",IF(L2760&lt;crono_ano,"Antes do ano",IF(L2760&gt;crono_ano,"Depois do ano","No ano"))))</f>
        <v/>
      </c>
      <c r="O2760" s="39">
        <f>IF(F2760="","",IF(COUNTIF(F$7:F2760,F2760)=1,1,0))</f>
        <v/>
      </c>
      <c r="P2760" s="39">
        <f>IF(A2760&amp;B2760&amp;C2760="","",IF(AND(O2760=1,N(G2760)&gt;0),IF(INDEX(pl_ativa,MAX(1,N(G2760)))="Sim",1,0),0))</f>
        <v/>
      </c>
      <c r="Q2760" s="39">
        <f>IF(F2760="","",COUNTIFS(ex_chave_oc,F2760,ex_cancelada,"&lt;&gt;Sim"))</f>
        <v/>
      </c>
      <c r="R2760" s="51">
        <f>IF(P2760="","",IF(AND(P2760=1,N(Q2760)&gt;0),1,0))</f>
        <v/>
      </c>
      <c r="S2760" s="30">
        <f>IF(P2760="","",IF(F2760="","ERRO: data prevista ausente ou inválida",IF(O2760=0,"Duplicada: contada uma vez",IF(N(G2760)=0,"ERRO: tarefa fora do Plano Mestre",IF(P2760=0,"Tarefa retirada do plano: não conta","OK")))))</f>
        <v/>
      </c>
    </row>
    <row r="2761">
      <c r="A2761" s="29" t="n"/>
      <c r="B2761" s="25" t="n"/>
      <c r="C2761" s="49" t="n"/>
      <c r="D2761" s="29" t="n"/>
      <c r="E2761" s="23">
        <f>IF(OR(A2761="",B2761=""),"",A2761&amp;"|"&amp;B2761)</f>
        <v/>
      </c>
      <c r="F2761" s="30">
        <f>IF(OR(E2761="",NOT(ISNUMBER(C2761))),"",E2761&amp;"|"&amp;YEAR(C2761)&amp;"-"&amp;RIGHT("0"&amp;MONTH(C2761),2)&amp;"-"&amp;RIGHT("0"&amp;DAY(C2761),2))</f>
        <v/>
      </c>
      <c r="G2761" s="26">
        <f>IF(E2761="","",IFERROR(MATCH(E2761,pl_chave,0),0))</f>
        <v/>
      </c>
      <c r="H2761" s="23">
        <f>IF(G2761="","",IF(G2761=0,"Tarefa fora do plano",INDEX(pl_tag,G2761)))</f>
        <v/>
      </c>
      <c r="I2761" s="30">
        <f>IF(N(G2761)=0,"",INDEX(pl_atividade,G2761))</f>
        <v/>
      </c>
      <c r="J2761" s="50">
        <f>IF(N(G2761)=0,"",INDEX(pl_especialidade,G2761))</f>
        <v/>
      </c>
      <c r="K2761" s="28">
        <f>IF(N(G2761)=0,"",INDEX(pl_duracao,G2761))</f>
        <v/>
      </c>
      <c r="L2761" s="39">
        <f>IF(ISNUMBER(C2761),YEAR(C2761),"")</f>
        <v/>
      </c>
      <c r="M2761" s="39">
        <f>IF(ISNUMBER(C2761),MONTH(C2761),"")</f>
        <v/>
      </c>
      <c r="N2761" s="23">
        <f>IF(L2761="","",IF(NOT(ISNUMBER(crono_ano)),"Informe o ano",IF(L2761&lt;crono_ano,"Antes do ano",IF(L2761&gt;crono_ano,"Depois do ano","No ano"))))</f>
        <v/>
      </c>
      <c r="O2761" s="39">
        <f>IF(F2761="","",IF(COUNTIF(F$7:F2761,F2761)=1,1,0))</f>
        <v/>
      </c>
      <c r="P2761" s="39">
        <f>IF(A2761&amp;B2761&amp;C2761="","",IF(AND(O2761=1,N(G2761)&gt;0),IF(INDEX(pl_ativa,MAX(1,N(G2761)))="Sim",1,0),0))</f>
        <v/>
      </c>
      <c r="Q2761" s="39">
        <f>IF(F2761="","",COUNTIFS(ex_chave_oc,F2761,ex_cancelada,"&lt;&gt;Sim"))</f>
        <v/>
      </c>
      <c r="R2761" s="51">
        <f>IF(P2761="","",IF(AND(P2761=1,N(Q2761)&gt;0),1,0))</f>
        <v/>
      </c>
      <c r="S2761" s="30">
        <f>IF(P2761="","",IF(F2761="","ERRO: data prevista ausente ou inválida",IF(O2761=0,"Duplicada: contada uma vez",IF(N(G2761)=0,"ERRO: tarefa fora do Plano Mestre",IF(P2761=0,"Tarefa retirada do plano: não conta","OK")))))</f>
        <v/>
      </c>
    </row>
    <row r="2762">
      <c r="A2762" s="29" t="n"/>
      <c r="B2762" s="25" t="n"/>
      <c r="C2762" s="49" t="n"/>
      <c r="D2762" s="29" t="n"/>
      <c r="E2762" s="23">
        <f>IF(OR(A2762="",B2762=""),"",A2762&amp;"|"&amp;B2762)</f>
        <v/>
      </c>
      <c r="F2762" s="30">
        <f>IF(OR(E2762="",NOT(ISNUMBER(C2762))),"",E2762&amp;"|"&amp;YEAR(C2762)&amp;"-"&amp;RIGHT("0"&amp;MONTH(C2762),2)&amp;"-"&amp;RIGHT("0"&amp;DAY(C2762),2))</f>
        <v/>
      </c>
      <c r="G2762" s="26">
        <f>IF(E2762="","",IFERROR(MATCH(E2762,pl_chave,0),0))</f>
        <v/>
      </c>
      <c r="H2762" s="23">
        <f>IF(G2762="","",IF(G2762=0,"Tarefa fora do plano",INDEX(pl_tag,G2762)))</f>
        <v/>
      </c>
      <c r="I2762" s="30">
        <f>IF(N(G2762)=0,"",INDEX(pl_atividade,G2762))</f>
        <v/>
      </c>
      <c r="J2762" s="50">
        <f>IF(N(G2762)=0,"",INDEX(pl_especialidade,G2762))</f>
        <v/>
      </c>
      <c r="K2762" s="28">
        <f>IF(N(G2762)=0,"",INDEX(pl_duracao,G2762))</f>
        <v/>
      </c>
      <c r="L2762" s="39">
        <f>IF(ISNUMBER(C2762),YEAR(C2762),"")</f>
        <v/>
      </c>
      <c r="M2762" s="39">
        <f>IF(ISNUMBER(C2762),MONTH(C2762),"")</f>
        <v/>
      </c>
      <c r="N2762" s="23">
        <f>IF(L2762="","",IF(NOT(ISNUMBER(crono_ano)),"Informe o ano",IF(L2762&lt;crono_ano,"Antes do ano",IF(L2762&gt;crono_ano,"Depois do ano","No ano"))))</f>
        <v/>
      </c>
      <c r="O2762" s="39">
        <f>IF(F2762="","",IF(COUNTIF(F$7:F2762,F2762)=1,1,0))</f>
        <v/>
      </c>
      <c r="P2762" s="39">
        <f>IF(A2762&amp;B2762&amp;C2762="","",IF(AND(O2762=1,N(G2762)&gt;0),IF(INDEX(pl_ativa,MAX(1,N(G2762)))="Sim",1,0),0))</f>
        <v/>
      </c>
      <c r="Q2762" s="39">
        <f>IF(F2762="","",COUNTIFS(ex_chave_oc,F2762,ex_cancelada,"&lt;&gt;Sim"))</f>
        <v/>
      </c>
      <c r="R2762" s="51">
        <f>IF(P2762="","",IF(AND(P2762=1,N(Q2762)&gt;0),1,0))</f>
        <v/>
      </c>
      <c r="S2762" s="30">
        <f>IF(P2762="","",IF(F2762="","ERRO: data prevista ausente ou inválida",IF(O2762=0,"Duplicada: contada uma vez",IF(N(G2762)=0,"ERRO: tarefa fora do Plano Mestre",IF(P2762=0,"Tarefa retirada do plano: não conta","OK")))))</f>
        <v/>
      </c>
    </row>
    <row r="2763">
      <c r="A2763" s="29" t="n"/>
      <c r="B2763" s="25" t="n"/>
      <c r="C2763" s="49" t="n"/>
      <c r="D2763" s="29" t="n"/>
      <c r="E2763" s="23">
        <f>IF(OR(A2763="",B2763=""),"",A2763&amp;"|"&amp;B2763)</f>
        <v/>
      </c>
      <c r="F2763" s="30">
        <f>IF(OR(E2763="",NOT(ISNUMBER(C2763))),"",E2763&amp;"|"&amp;YEAR(C2763)&amp;"-"&amp;RIGHT("0"&amp;MONTH(C2763),2)&amp;"-"&amp;RIGHT("0"&amp;DAY(C2763),2))</f>
        <v/>
      </c>
      <c r="G2763" s="26">
        <f>IF(E2763="","",IFERROR(MATCH(E2763,pl_chave,0),0))</f>
        <v/>
      </c>
      <c r="H2763" s="23">
        <f>IF(G2763="","",IF(G2763=0,"Tarefa fora do plano",INDEX(pl_tag,G2763)))</f>
        <v/>
      </c>
      <c r="I2763" s="30">
        <f>IF(N(G2763)=0,"",INDEX(pl_atividade,G2763))</f>
        <v/>
      </c>
      <c r="J2763" s="50">
        <f>IF(N(G2763)=0,"",INDEX(pl_especialidade,G2763))</f>
        <v/>
      </c>
      <c r="K2763" s="28">
        <f>IF(N(G2763)=0,"",INDEX(pl_duracao,G2763))</f>
        <v/>
      </c>
      <c r="L2763" s="39">
        <f>IF(ISNUMBER(C2763),YEAR(C2763),"")</f>
        <v/>
      </c>
      <c r="M2763" s="39">
        <f>IF(ISNUMBER(C2763),MONTH(C2763),"")</f>
        <v/>
      </c>
      <c r="N2763" s="23">
        <f>IF(L2763="","",IF(NOT(ISNUMBER(crono_ano)),"Informe o ano",IF(L2763&lt;crono_ano,"Antes do ano",IF(L2763&gt;crono_ano,"Depois do ano","No ano"))))</f>
        <v/>
      </c>
      <c r="O2763" s="39">
        <f>IF(F2763="","",IF(COUNTIF(F$7:F2763,F2763)=1,1,0))</f>
        <v/>
      </c>
      <c r="P2763" s="39">
        <f>IF(A2763&amp;B2763&amp;C2763="","",IF(AND(O2763=1,N(G2763)&gt;0),IF(INDEX(pl_ativa,MAX(1,N(G2763)))="Sim",1,0),0))</f>
        <v/>
      </c>
      <c r="Q2763" s="39">
        <f>IF(F2763="","",COUNTIFS(ex_chave_oc,F2763,ex_cancelada,"&lt;&gt;Sim"))</f>
        <v/>
      </c>
      <c r="R2763" s="51">
        <f>IF(P2763="","",IF(AND(P2763=1,N(Q2763)&gt;0),1,0))</f>
        <v/>
      </c>
      <c r="S2763" s="30">
        <f>IF(P2763="","",IF(F2763="","ERRO: data prevista ausente ou inválida",IF(O2763=0,"Duplicada: contada uma vez",IF(N(G2763)=0,"ERRO: tarefa fora do Plano Mestre",IF(P2763=0,"Tarefa retirada do plano: não conta","OK")))))</f>
        <v/>
      </c>
    </row>
    <row r="2764">
      <c r="A2764" s="29" t="n"/>
      <c r="B2764" s="25" t="n"/>
      <c r="C2764" s="49" t="n"/>
      <c r="D2764" s="29" t="n"/>
      <c r="E2764" s="23">
        <f>IF(OR(A2764="",B2764=""),"",A2764&amp;"|"&amp;B2764)</f>
        <v/>
      </c>
      <c r="F2764" s="30">
        <f>IF(OR(E2764="",NOT(ISNUMBER(C2764))),"",E2764&amp;"|"&amp;YEAR(C2764)&amp;"-"&amp;RIGHT("0"&amp;MONTH(C2764),2)&amp;"-"&amp;RIGHT("0"&amp;DAY(C2764),2))</f>
        <v/>
      </c>
      <c r="G2764" s="26">
        <f>IF(E2764="","",IFERROR(MATCH(E2764,pl_chave,0),0))</f>
        <v/>
      </c>
      <c r="H2764" s="23">
        <f>IF(G2764="","",IF(G2764=0,"Tarefa fora do plano",INDEX(pl_tag,G2764)))</f>
        <v/>
      </c>
      <c r="I2764" s="30">
        <f>IF(N(G2764)=0,"",INDEX(pl_atividade,G2764))</f>
        <v/>
      </c>
      <c r="J2764" s="50">
        <f>IF(N(G2764)=0,"",INDEX(pl_especialidade,G2764))</f>
        <v/>
      </c>
      <c r="K2764" s="28">
        <f>IF(N(G2764)=0,"",INDEX(pl_duracao,G2764))</f>
        <v/>
      </c>
      <c r="L2764" s="39">
        <f>IF(ISNUMBER(C2764),YEAR(C2764),"")</f>
        <v/>
      </c>
      <c r="M2764" s="39">
        <f>IF(ISNUMBER(C2764),MONTH(C2764),"")</f>
        <v/>
      </c>
      <c r="N2764" s="23">
        <f>IF(L2764="","",IF(NOT(ISNUMBER(crono_ano)),"Informe o ano",IF(L2764&lt;crono_ano,"Antes do ano",IF(L2764&gt;crono_ano,"Depois do ano","No ano"))))</f>
        <v/>
      </c>
      <c r="O2764" s="39">
        <f>IF(F2764="","",IF(COUNTIF(F$7:F2764,F2764)=1,1,0))</f>
        <v/>
      </c>
      <c r="P2764" s="39">
        <f>IF(A2764&amp;B2764&amp;C2764="","",IF(AND(O2764=1,N(G2764)&gt;0),IF(INDEX(pl_ativa,MAX(1,N(G2764)))="Sim",1,0),0))</f>
        <v/>
      </c>
      <c r="Q2764" s="39">
        <f>IF(F2764="","",COUNTIFS(ex_chave_oc,F2764,ex_cancelada,"&lt;&gt;Sim"))</f>
        <v/>
      </c>
      <c r="R2764" s="51">
        <f>IF(P2764="","",IF(AND(P2764=1,N(Q2764)&gt;0),1,0))</f>
        <v/>
      </c>
      <c r="S2764" s="30">
        <f>IF(P2764="","",IF(F2764="","ERRO: data prevista ausente ou inválida",IF(O2764=0,"Duplicada: contada uma vez",IF(N(G2764)=0,"ERRO: tarefa fora do Plano Mestre",IF(P2764=0,"Tarefa retirada do plano: não conta","OK")))))</f>
        <v/>
      </c>
    </row>
    <row r="2765">
      <c r="A2765" s="29" t="n"/>
      <c r="B2765" s="25" t="n"/>
      <c r="C2765" s="49" t="n"/>
      <c r="D2765" s="29" t="n"/>
      <c r="E2765" s="23">
        <f>IF(OR(A2765="",B2765=""),"",A2765&amp;"|"&amp;B2765)</f>
        <v/>
      </c>
      <c r="F2765" s="30">
        <f>IF(OR(E2765="",NOT(ISNUMBER(C2765))),"",E2765&amp;"|"&amp;YEAR(C2765)&amp;"-"&amp;RIGHT("0"&amp;MONTH(C2765),2)&amp;"-"&amp;RIGHT("0"&amp;DAY(C2765),2))</f>
        <v/>
      </c>
      <c r="G2765" s="26">
        <f>IF(E2765="","",IFERROR(MATCH(E2765,pl_chave,0),0))</f>
        <v/>
      </c>
      <c r="H2765" s="23">
        <f>IF(G2765="","",IF(G2765=0,"Tarefa fora do plano",INDEX(pl_tag,G2765)))</f>
        <v/>
      </c>
      <c r="I2765" s="30">
        <f>IF(N(G2765)=0,"",INDEX(pl_atividade,G2765))</f>
        <v/>
      </c>
      <c r="J2765" s="50">
        <f>IF(N(G2765)=0,"",INDEX(pl_especialidade,G2765))</f>
        <v/>
      </c>
      <c r="K2765" s="28">
        <f>IF(N(G2765)=0,"",INDEX(pl_duracao,G2765))</f>
        <v/>
      </c>
      <c r="L2765" s="39">
        <f>IF(ISNUMBER(C2765),YEAR(C2765),"")</f>
        <v/>
      </c>
      <c r="M2765" s="39">
        <f>IF(ISNUMBER(C2765),MONTH(C2765),"")</f>
        <v/>
      </c>
      <c r="N2765" s="23">
        <f>IF(L2765="","",IF(NOT(ISNUMBER(crono_ano)),"Informe o ano",IF(L2765&lt;crono_ano,"Antes do ano",IF(L2765&gt;crono_ano,"Depois do ano","No ano"))))</f>
        <v/>
      </c>
      <c r="O2765" s="39">
        <f>IF(F2765="","",IF(COUNTIF(F$7:F2765,F2765)=1,1,0))</f>
        <v/>
      </c>
      <c r="P2765" s="39">
        <f>IF(A2765&amp;B2765&amp;C2765="","",IF(AND(O2765=1,N(G2765)&gt;0),IF(INDEX(pl_ativa,MAX(1,N(G2765)))="Sim",1,0),0))</f>
        <v/>
      </c>
      <c r="Q2765" s="39">
        <f>IF(F2765="","",COUNTIFS(ex_chave_oc,F2765,ex_cancelada,"&lt;&gt;Sim"))</f>
        <v/>
      </c>
      <c r="R2765" s="51">
        <f>IF(P2765="","",IF(AND(P2765=1,N(Q2765)&gt;0),1,0))</f>
        <v/>
      </c>
      <c r="S2765" s="30">
        <f>IF(P2765="","",IF(F2765="","ERRO: data prevista ausente ou inválida",IF(O2765=0,"Duplicada: contada uma vez",IF(N(G2765)=0,"ERRO: tarefa fora do Plano Mestre",IF(P2765=0,"Tarefa retirada do plano: não conta","OK")))))</f>
        <v/>
      </c>
    </row>
    <row r="2766">
      <c r="A2766" s="29" t="n"/>
      <c r="B2766" s="25" t="n"/>
      <c r="C2766" s="49" t="n"/>
      <c r="D2766" s="29" t="n"/>
      <c r="E2766" s="23">
        <f>IF(OR(A2766="",B2766=""),"",A2766&amp;"|"&amp;B2766)</f>
        <v/>
      </c>
      <c r="F2766" s="30">
        <f>IF(OR(E2766="",NOT(ISNUMBER(C2766))),"",E2766&amp;"|"&amp;YEAR(C2766)&amp;"-"&amp;RIGHT("0"&amp;MONTH(C2766),2)&amp;"-"&amp;RIGHT("0"&amp;DAY(C2766),2))</f>
        <v/>
      </c>
      <c r="G2766" s="26">
        <f>IF(E2766="","",IFERROR(MATCH(E2766,pl_chave,0),0))</f>
        <v/>
      </c>
      <c r="H2766" s="23">
        <f>IF(G2766="","",IF(G2766=0,"Tarefa fora do plano",INDEX(pl_tag,G2766)))</f>
        <v/>
      </c>
      <c r="I2766" s="30">
        <f>IF(N(G2766)=0,"",INDEX(pl_atividade,G2766))</f>
        <v/>
      </c>
      <c r="J2766" s="50">
        <f>IF(N(G2766)=0,"",INDEX(pl_especialidade,G2766))</f>
        <v/>
      </c>
      <c r="K2766" s="28">
        <f>IF(N(G2766)=0,"",INDEX(pl_duracao,G2766))</f>
        <v/>
      </c>
      <c r="L2766" s="39">
        <f>IF(ISNUMBER(C2766),YEAR(C2766),"")</f>
        <v/>
      </c>
      <c r="M2766" s="39">
        <f>IF(ISNUMBER(C2766),MONTH(C2766),"")</f>
        <v/>
      </c>
      <c r="N2766" s="23">
        <f>IF(L2766="","",IF(NOT(ISNUMBER(crono_ano)),"Informe o ano",IF(L2766&lt;crono_ano,"Antes do ano",IF(L2766&gt;crono_ano,"Depois do ano","No ano"))))</f>
        <v/>
      </c>
      <c r="O2766" s="39">
        <f>IF(F2766="","",IF(COUNTIF(F$7:F2766,F2766)=1,1,0))</f>
        <v/>
      </c>
      <c r="P2766" s="39">
        <f>IF(A2766&amp;B2766&amp;C2766="","",IF(AND(O2766=1,N(G2766)&gt;0),IF(INDEX(pl_ativa,MAX(1,N(G2766)))="Sim",1,0),0))</f>
        <v/>
      </c>
      <c r="Q2766" s="39">
        <f>IF(F2766="","",COUNTIFS(ex_chave_oc,F2766,ex_cancelada,"&lt;&gt;Sim"))</f>
        <v/>
      </c>
      <c r="R2766" s="51">
        <f>IF(P2766="","",IF(AND(P2766=1,N(Q2766)&gt;0),1,0))</f>
        <v/>
      </c>
      <c r="S2766" s="30">
        <f>IF(P2766="","",IF(F2766="","ERRO: data prevista ausente ou inválida",IF(O2766=0,"Duplicada: contada uma vez",IF(N(G2766)=0,"ERRO: tarefa fora do Plano Mestre",IF(P2766=0,"Tarefa retirada do plano: não conta","OK")))))</f>
        <v/>
      </c>
    </row>
    <row r="2767">
      <c r="A2767" s="29" t="n"/>
      <c r="B2767" s="25" t="n"/>
      <c r="C2767" s="49" t="n"/>
      <c r="D2767" s="29" t="n"/>
      <c r="E2767" s="23">
        <f>IF(OR(A2767="",B2767=""),"",A2767&amp;"|"&amp;B2767)</f>
        <v/>
      </c>
      <c r="F2767" s="30">
        <f>IF(OR(E2767="",NOT(ISNUMBER(C2767))),"",E2767&amp;"|"&amp;YEAR(C2767)&amp;"-"&amp;RIGHT("0"&amp;MONTH(C2767),2)&amp;"-"&amp;RIGHT("0"&amp;DAY(C2767),2))</f>
        <v/>
      </c>
      <c r="G2767" s="26">
        <f>IF(E2767="","",IFERROR(MATCH(E2767,pl_chave,0),0))</f>
        <v/>
      </c>
      <c r="H2767" s="23">
        <f>IF(G2767="","",IF(G2767=0,"Tarefa fora do plano",INDEX(pl_tag,G2767)))</f>
        <v/>
      </c>
      <c r="I2767" s="30">
        <f>IF(N(G2767)=0,"",INDEX(pl_atividade,G2767))</f>
        <v/>
      </c>
      <c r="J2767" s="50">
        <f>IF(N(G2767)=0,"",INDEX(pl_especialidade,G2767))</f>
        <v/>
      </c>
      <c r="K2767" s="28">
        <f>IF(N(G2767)=0,"",INDEX(pl_duracao,G2767))</f>
        <v/>
      </c>
      <c r="L2767" s="39">
        <f>IF(ISNUMBER(C2767),YEAR(C2767),"")</f>
        <v/>
      </c>
      <c r="M2767" s="39">
        <f>IF(ISNUMBER(C2767),MONTH(C2767),"")</f>
        <v/>
      </c>
      <c r="N2767" s="23">
        <f>IF(L2767="","",IF(NOT(ISNUMBER(crono_ano)),"Informe o ano",IF(L2767&lt;crono_ano,"Antes do ano",IF(L2767&gt;crono_ano,"Depois do ano","No ano"))))</f>
        <v/>
      </c>
      <c r="O2767" s="39">
        <f>IF(F2767="","",IF(COUNTIF(F$7:F2767,F2767)=1,1,0))</f>
        <v/>
      </c>
      <c r="P2767" s="39">
        <f>IF(A2767&amp;B2767&amp;C2767="","",IF(AND(O2767=1,N(G2767)&gt;0),IF(INDEX(pl_ativa,MAX(1,N(G2767)))="Sim",1,0),0))</f>
        <v/>
      </c>
      <c r="Q2767" s="39">
        <f>IF(F2767="","",COUNTIFS(ex_chave_oc,F2767,ex_cancelada,"&lt;&gt;Sim"))</f>
        <v/>
      </c>
      <c r="R2767" s="51">
        <f>IF(P2767="","",IF(AND(P2767=1,N(Q2767)&gt;0),1,0))</f>
        <v/>
      </c>
      <c r="S2767" s="30">
        <f>IF(P2767="","",IF(F2767="","ERRO: data prevista ausente ou inválida",IF(O2767=0,"Duplicada: contada uma vez",IF(N(G2767)=0,"ERRO: tarefa fora do Plano Mestre",IF(P2767=0,"Tarefa retirada do plano: não conta","OK")))))</f>
        <v/>
      </c>
    </row>
    <row r="2768">
      <c r="A2768" s="29" t="n"/>
      <c r="B2768" s="25" t="n"/>
      <c r="C2768" s="49" t="n"/>
      <c r="D2768" s="29" t="n"/>
      <c r="E2768" s="23">
        <f>IF(OR(A2768="",B2768=""),"",A2768&amp;"|"&amp;B2768)</f>
        <v/>
      </c>
      <c r="F2768" s="30">
        <f>IF(OR(E2768="",NOT(ISNUMBER(C2768))),"",E2768&amp;"|"&amp;YEAR(C2768)&amp;"-"&amp;RIGHT("0"&amp;MONTH(C2768),2)&amp;"-"&amp;RIGHT("0"&amp;DAY(C2768),2))</f>
        <v/>
      </c>
      <c r="G2768" s="26">
        <f>IF(E2768="","",IFERROR(MATCH(E2768,pl_chave,0),0))</f>
        <v/>
      </c>
      <c r="H2768" s="23">
        <f>IF(G2768="","",IF(G2768=0,"Tarefa fora do plano",INDEX(pl_tag,G2768)))</f>
        <v/>
      </c>
      <c r="I2768" s="30">
        <f>IF(N(G2768)=0,"",INDEX(pl_atividade,G2768))</f>
        <v/>
      </c>
      <c r="J2768" s="50">
        <f>IF(N(G2768)=0,"",INDEX(pl_especialidade,G2768))</f>
        <v/>
      </c>
      <c r="K2768" s="28">
        <f>IF(N(G2768)=0,"",INDEX(pl_duracao,G2768))</f>
        <v/>
      </c>
      <c r="L2768" s="39">
        <f>IF(ISNUMBER(C2768),YEAR(C2768),"")</f>
        <v/>
      </c>
      <c r="M2768" s="39">
        <f>IF(ISNUMBER(C2768),MONTH(C2768),"")</f>
        <v/>
      </c>
      <c r="N2768" s="23">
        <f>IF(L2768="","",IF(NOT(ISNUMBER(crono_ano)),"Informe o ano",IF(L2768&lt;crono_ano,"Antes do ano",IF(L2768&gt;crono_ano,"Depois do ano","No ano"))))</f>
        <v/>
      </c>
      <c r="O2768" s="39">
        <f>IF(F2768="","",IF(COUNTIF(F$7:F2768,F2768)=1,1,0))</f>
        <v/>
      </c>
      <c r="P2768" s="39">
        <f>IF(A2768&amp;B2768&amp;C2768="","",IF(AND(O2768=1,N(G2768)&gt;0),IF(INDEX(pl_ativa,MAX(1,N(G2768)))="Sim",1,0),0))</f>
        <v/>
      </c>
      <c r="Q2768" s="39">
        <f>IF(F2768="","",COUNTIFS(ex_chave_oc,F2768,ex_cancelada,"&lt;&gt;Sim"))</f>
        <v/>
      </c>
      <c r="R2768" s="51">
        <f>IF(P2768="","",IF(AND(P2768=1,N(Q2768)&gt;0),1,0))</f>
        <v/>
      </c>
      <c r="S2768" s="30">
        <f>IF(P2768="","",IF(F2768="","ERRO: data prevista ausente ou inválida",IF(O2768=0,"Duplicada: contada uma vez",IF(N(G2768)=0,"ERRO: tarefa fora do Plano Mestre",IF(P2768=0,"Tarefa retirada do plano: não conta","OK")))))</f>
        <v/>
      </c>
    </row>
    <row r="2769">
      <c r="A2769" s="29" t="n"/>
      <c r="B2769" s="25" t="n"/>
      <c r="C2769" s="49" t="n"/>
      <c r="D2769" s="29" t="n"/>
      <c r="E2769" s="23">
        <f>IF(OR(A2769="",B2769=""),"",A2769&amp;"|"&amp;B2769)</f>
        <v/>
      </c>
      <c r="F2769" s="30">
        <f>IF(OR(E2769="",NOT(ISNUMBER(C2769))),"",E2769&amp;"|"&amp;YEAR(C2769)&amp;"-"&amp;RIGHT("0"&amp;MONTH(C2769),2)&amp;"-"&amp;RIGHT("0"&amp;DAY(C2769),2))</f>
        <v/>
      </c>
      <c r="G2769" s="26">
        <f>IF(E2769="","",IFERROR(MATCH(E2769,pl_chave,0),0))</f>
        <v/>
      </c>
      <c r="H2769" s="23">
        <f>IF(G2769="","",IF(G2769=0,"Tarefa fora do plano",INDEX(pl_tag,G2769)))</f>
        <v/>
      </c>
      <c r="I2769" s="30">
        <f>IF(N(G2769)=0,"",INDEX(pl_atividade,G2769))</f>
        <v/>
      </c>
      <c r="J2769" s="50">
        <f>IF(N(G2769)=0,"",INDEX(pl_especialidade,G2769))</f>
        <v/>
      </c>
      <c r="K2769" s="28">
        <f>IF(N(G2769)=0,"",INDEX(pl_duracao,G2769))</f>
        <v/>
      </c>
      <c r="L2769" s="39">
        <f>IF(ISNUMBER(C2769),YEAR(C2769),"")</f>
        <v/>
      </c>
      <c r="M2769" s="39">
        <f>IF(ISNUMBER(C2769),MONTH(C2769),"")</f>
        <v/>
      </c>
      <c r="N2769" s="23">
        <f>IF(L2769="","",IF(NOT(ISNUMBER(crono_ano)),"Informe o ano",IF(L2769&lt;crono_ano,"Antes do ano",IF(L2769&gt;crono_ano,"Depois do ano","No ano"))))</f>
        <v/>
      </c>
      <c r="O2769" s="39">
        <f>IF(F2769="","",IF(COUNTIF(F$7:F2769,F2769)=1,1,0))</f>
        <v/>
      </c>
      <c r="P2769" s="39">
        <f>IF(A2769&amp;B2769&amp;C2769="","",IF(AND(O2769=1,N(G2769)&gt;0),IF(INDEX(pl_ativa,MAX(1,N(G2769)))="Sim",1,0),0))</f>
        <v/>
      </c>
      <c r="Q2769" s="39">
        <f>IF(F2769="","",COUNTIFS(ex_chave_oc,F2769,ex_cancelada,"&lt;&gt;Sim"))</f>
        <v/>
      </c>
      <c r="R2769" s="51">
        <f>IF(P2769="","",IF(AND(P2769=1,N(Q2769)&gt;0),1,0))</f>
        <v/>
      </c>
      <c r="S2769" s="30">
        <f>IF(P2769="","",IF(F2769="","ERRO: data prevista ausente ou inválida",IF(O2769=0,"Duplicada: contada uma vez",IF(N(G2769)=0,"ERRO: tarefa fora do Plano Mestre",IF(P2769=0,"Tarefa retirada do plano: não conta","OK")))))</f>
        <v/>
      </c>
    </row>
    <row r="2770">
      <c r="A2770" s="29" t="n"/>
      <c r="B2770" s="25" t="n"/>
      <c r="C2770" s="49" t="n"/>
      <c r="D2770" s="29" t="n"/>
      <c r="E2770" s="23">
        <f>IF(OR(A2770="",B2770=""),"",A2770&amp;"|"&amp;B2770)</f>
        <v/>
      </c>
      <c r="F2770" s="30">
        <f>IF(OR(E2770="",NOT(ISNUMBER(C2770))),"",E2770&amp;"|"&amp;YEAR(C2770)&amp;"-"&amp;RIGHT("0"&amp;MONTH(C2770),2)&amp;"-"&amp;RIGHT("0"&amp;DAY(C2770),2))</f>
        <v/>
      </c>
      <c r="G2770" s="26">
        <f>IF(E2770="","",IFERROR(MATCH(E2770,pl_chave,0),0))</f>
        <v/>
      </c>
      <c r="H2770" s="23">
        <f>IF(G2770="","",IF(G2770=0,"Tarefa fora do plano",INDEX(pl_tag,G2770)))</f>
        <v/>
      </c>
      <c r="I2770" s="30">
        <f>IF(N(G2770)=0,"",INDEX(pl_atividade,G2770))</f>
        <v/>
      </c>
      <c r="J2770" s="50">
        <f>IF(N(G2770)=0,"",INDEX(pl_especialidade,G2770))</f>
        <v/>
      </c>
      <c r="K2770" s="28">
        <f>IF(N(G2770)=0,"",INDEX(pl_duracao,G2770))</f>
        <v/>
      </c>
      <c r="L2770" s="39">
        <f>IF(ISNUMBER(C2770),YEAR(C2770),"")</f>
        <v/>
      </c>
      <c r="M2770" s="39">
        <f>IF(ISNUMBER(C2770),MONTH(C2770),"")</f>
        <v/>
      </c>
      <c r="N2770" s="23">
        <f>IF(L2770="","",IF(NOT(ISNUMBER(crono_ano)),"Informe o ano",IF(L2770&lt;crono_ano,"Antes do ano",IF(L2770&gt;crono_ano,"Depois do ano","No ano"))))</f>
        <v/>
      </c>
      <c r="O2770" s="39">
        <f>IF(F2770="","",IF(COUNTIF(F$7:F2770,F2770)=1,1,0))</f>
        <v/>
      </c>
      <c r="P2770" s="39">
        <f>IF(A2770&amp;B2770&amp;C2770="","",IF(AND(O2770=1,N(G2770)&gt;0),IF(INDEX(pl_ativa,MAX(1,N(G2770)))="Sim",1,0),0))</f>
        <v/>
      </c>
      <c r="Q2770" s="39">
        <f>IF(F2770="","",COUNTIFS(ex_chave_oc,F2770,ex_cancelada,"&lt;&gt;Sim"))</f>
        <v/>
      </c>
      <c r="R2770" s="51">
        <f>IF(P2770="","",IF(AND(P2770=1,N(Q2770)&gt;0),1,0))</f>
        <v/>
      </c>
      <c r="S2770" s="30">
        <f>IF(P2770="","",IF(F2770="","ERRO: data prevista ausente ou inválida",IF(O2770=0,"Duplicada: contada uma vez",IF(N(G2770)=0,"ERRO: tarefa fora do Plano Mestre",IF(P2770=0,"Tarefa retirada do plano: não conta","OK")))))</f>
        <v/>
      </c>
    </row>
    <row r="2771">
      <c r="A2771" s="29" t="n"/>
      <c r="B2771" s="25" t="n"/>
      <c r="C2771" s="49" t="n"/>
      <c r="D2771" s="29" t="n"/>
      <c r="E2771" s="23">
        <f>IF(OR(A2771="",B2771=""),"",A2771&amp;"|"&amp;B2771)</f>
        <v/>
      </c>
      <c r="F2771" s="30">
        <f>IF(OR(E2771="",NOT(ISNUMBER(C2771))),"",E2771&amp;"|"&amp;YEAR(C2771)&amp;"-"&amp;RIGHT("0"&amp;MONTH(C2771),2)&amp;"-"&amp;RIGHT("0"&amp;DAY(C2771),2))</f>
        <v/>
      </c>
      <c r="G2771" s="26">
        <f>IF(E2771="","",IFERROR(MATCH(E2771,pl_chave,0),0))</f>
        <v/>
      </c>
      <c r="H2771" s="23">
        <f>IF(G2771="","",IF(G2771=0,"Tarefa fora do plano",INDEX(pl_tag,G2771)))</f>
        <v/>
      </c>
      <c r="I2771" s="30">
        <f>IF(N(G2771)=0,"",INDEX(pl_atividade,G2771))</f>
        <v/>
      </c>
      <c r="J2771" s="50">
        <f>IF(N(G2771)=0,"",INDEX(pl_especialidade,G2771))</f>
        <v/>
      </c>
      <c r="K2771" s="28">
        <f>IF(N(G2771)=0,"",INDEX(pl_duracao,G2771))</f>
        <v/>
      </c>
      <c r="L2771" s="39">
        <f>IF(ISNUMBER(C2771),YEAR(C2771),"")</f>
        <v/>
      </c>
      <c r="M2771" s="39">
        <f>IF(ISNUMBER(C2771),MONTH(C2771),"")</f>
        <v/>
      </c>
      <c r="N2771" s="23">
        <f>IF(L2771="","",IF(NOT(ISNUMBER(crono_ano)),"Informe o ano",IF(L2771&lt;crono_ano,"Antes do ano",IF(L2771&gt;crono_ano,"Depois do ano","No ano"))))</f>
        <v/>
      </c>
      <c r="O2771" s="39">
        <f>IF(F2771="","",IF(COUNTIF(F$7:F2771,F2771)=1,1,0))</f>
        <v/>
      </c>
      <c r="P2771" s="39">
        <f>IF(A2771&amp;B2771&amp;C2771="","",IF(AND(O2771=1,N(G2771)&gt;0),IF(INDEX(pl_ativa,MAX(1,N(G2771)))="Sim",1,0),0))</f>
        <v/>
      </c>
      <c r="Q2771" s="39">
        <f>IF(F2771="","",COUNTIFS(ex_chave_oc,F2771,ex_cancelada,"&lt;&gt;Sim"))</f>
        <v/>
      </c>
      <c r="R2771" s="51">
        <f>IF(P2771="","",IF(AND(P2771=1,N(Q2771)&gt;0),1,0))</f>
        <v/>
      </c>
      <c r="S2771" s="30">
        <f>IF(P2771="","",IF(F2771="","ERRO: data prevista ausente ou inválida",IF(O2771=0,"Duplicada: contada uma vez",IF(N(G2771)=0,"ERRO: tarefa fora do Plano Mestre",IF(P2771=0,"Tarefa retirada do plano: não conta","OK")))))</f>
        <v/>
      </c>
    </row>
    <row r="2772">
      <c r="A2772" s="29" t="n"/>
      <c r="B2772" s="25" t="n"/>
      <c r="C2772" s="49" t="n"/>
      <c r="D2772" s="29" t="n"/>
      <c r="E2772" s="23">
        <f>IF(OR(A2772="",B2772=""),"",A2772&amp;"|"&amp;B2772)</f>
        <v/>
      </c>
      <c r="F2772" s="30">
        <f>IF(OR(E2772="",NOT(ISNUMBER(C2772))),"",E2772&amp;"|"&amp;YEAR(C2772)&amp;"-"&amp;RIGHT("0"&amp;MONTH(C2772),2)&amp;"-"&amp;RIGHT("0"&amp;DAY(C2772),2))</f>
        <v/>
      </c>
      <c r="G2772" s="26">
        <f>IF(E2772="","",IFERROR(MATCH(E2772,pl_chave,0),0))</f>
        <v/>
      </c>
      <c r="H2772" s="23">
        <f>IF(G2772="","",IF(G2772=0,"Tarefa fora do plano",INDEX(pl_tag,G2772)))</f>
        <v/>
      </c>
      <c r="I2772" s="30">
        <f>IF(N(G2772)=0,"",INDEX(pl_atividade,G2772))</f>
        <v/>
      </c>
      <c r="J2772" s="50">
        <f>IF(N(G2772)=0,"",INDEX(pl_especialidade,G2772))</f>
        <v/>
      </c>
      <c r="K2772" s="28">
        <f>IF(N(G2772)=0,"",INDEX(pl_duracao,G2772))</f>
        <v/>
      </c>
      <c r="L2772" s="39">
        <f>IF(ISNUMBER(C2772),YEAR(C2772),"")</f>
        <v/>
      </c>
      <c r="M2772" s="39">
        <f>IF(ISNUMBER(C2772),MONTH(C2772),"")</f>
        <v/>
      </c>
      <c r="N2772" s="23">
        <f>IF(L2772="","",IF(NOT(ISNUMBER(crono_ano)),"Informe o ano",IF(L2772&lt;crono_ano,"Antes do ano",IF(L2772&gt;crono_ano,"Depois do ano","No ano"))))</f>
        <v/>
      </c>
      <c r="O2772" s="39">
        <f>IF(F2772="","",IF(COUNTIF(F$7:F2772,F2772)=1,1,0))</f>
        <v/>
      </c>
      <c r="P2772" s="39">
        <f>IF(A2772&amp;B2772&amp;C2772="","",IF(AND(O2772=1,N(G2772)&gt;0),IF(INDEX(pl_ativa,MAX(1,N(G2772)))="Sim",1,0),0))</f>
        <v/>
      </c>
      <c r="Q2772" s="39">
        <f>IF(F2772="","",COUNTIFS(ex_chave_oc,F2772,ex_cancelada,"&lt;&gt;Sim"))</f>
        <v/>
      </c>
      <c r="R2772" s="51">
        <f>IF(P2772="","",IF(AND(P2772=1,N(Q2772)&gt;0),1,0))</f>
        <v/>
      </c>
      <c r="S2772" s="30">
        <f>IF(P2772="","",IF(F2772="","ERRO: data prevista ausente ou inválida",IF(O2772=0,"Duplicada: contada uma vez",IF(N(G2772)=0,"ERRO: tarefa fora do Plano Mestre",IF(P2772=0,"Tarefa retirada do plano: não conta","OK")))))</f>
        <v/>
      </c>
    </row>
    <row r="2773">
      <c r="A2773" s="29" t="n"/>
      <c r="B2773" s="25" t="n"/>
      <c r="C2773" s="49" t="n"/>
      <c r="D2773" s="29" t="n"/>
      <c r="E2773" s="23">
        <f>IF(OR(A2773="",B2773=""),"",A2773&amp;"|"&amp;B2773)</f>
        <v/>
      </c>
      <c r="F2773" s="30">
        <f>IF(OR(E2773="",NOT(ISNUMBER(C2773))),"",E2773&amp;"|"&amp;YEAR(C2773)&amp;"-"&amp;RIGHT("0"&amp;MONTH(C2773),2)&amp;"-"&amp;RIGHT("0"&amp;DAY(C2773),2))</f>
        <v/>
      </c>
      <c r="G2773" s="26">
        <f>IF(E2773="","",IFERROR(MATCH(E2773,pl_chave,0),0))</f>
        <v/>
      </c>
      <c r="H2773" s="23">
        <f>IF(G2773="","",IF(G2773=0,"Tarefa fora do plano",INDEX(pl_tag,G2773)))</f>
        <v/>
      </c>
      <c r="I2773" s="30">
        <f>IF(N(G2773)=0,"",INDEX(pl_atividade,G2773))</f>
        <v/>
      </c>
      <c r="J2773" s="50">
        <f>IF(N(G2773)=0,"",INDEX(pl_especialidade,G2773))</f>
        <v/>
      </c>
      <c r="K2773" s="28">
        <f>IF(N(G2773)=0,"",INDEX(pl_duracao,G2773))</f>
        <v/>
      </c>
      <c r="L2773" s="39">
        <f>IF(ISNUMBER(C2773),YEAR(C2773),"")</f>
        <v/>
      </c>
      <c r="M2773" s="39">
        <f>IF(ISNUMBER(C2773),MONTH(C2773),"")</f>
        <v/>
      </c>
      <c r="N2773" s="23">
        <f>IF(L2773="","",IF(NOT(ISNUMBER(crono_ano)),"Informe o ano",IF(L2773&lt;crono_ano,"Antes do ano",IF(L2773&gt;crono_ano,"Depois do ano","No ano"))))</f>
        <v/>
      </c>
      <c r="O2773" s="39">
        <f>IF(F2773="","",IF(COUNTIF(F$7:F2773,F2773)=1,1,0))</f>
        <v/>
      </c>
      <c r="P2773" s="39">
        <f>IF(A2773&amp;B2773&amp;C2773="","",IF(AND(O2773=1,N(G2773)&gt;0),IF(INDEX(pl_ativa,MAX(1,N(G2773)))="Sim",1,0),0))</f>
        <v/>
      </c>
      <c r="Q2773" s="39">
        <f>IF(F2773="","",COUNTIFS(ex_chave_oc,F2773,ex_cancelada,"&lt;&gt;Sim"))</f>
        <v/>
      </c>
      <c r="R2773" s="51">
        <f>IF(P2773="","",IF(AND(P2773=1,N(Q2773)&gt;0),1,0))</f>
        <v/>
      </c>
      <c r="S2773" s="30">
        <f>IF(P2773="","",IF(F2773="","ERRO: data prevista ausente ou inválida",IF(O2773=0,"Duplicada: contada uma vez",IF(N(G2773)=0,"ERRO: tarefa fora do Plano Mestre",IF(P2773=0,"Tarefa retirada do plano: não conta","OK")))))</f>
        <v/>
      </c>
    </row>
    <row r="2774">
      <c r="A2774" s="29" t="n"/>
      <c r="B2774" s="25" t="n"/>
      <c r="C2774" s="49" t="n"/>
      <c r="D2774" s="29" t="n"/>
      <c r="E2774" s="23">
        <f>IF(OR(A2774="",B2774=""),"",A2774&amp;"|"&amp;B2774)</f>
        <v/>
      </c>
      <c r="F2774" s="30">
        <f>IF(OR(E2774="",NOT(ISNUMBER(C2774))),"",E2774&amp;"|"&amp;YEAR(C2774)&amp;"-"&amp;RIGHT("0"&amp;MONTH(C2774),2)&amp;"-"&amp;RIGHT("0"&amp;DAY(C2774),2))</f>
        <v/>
      </c>
      <c r="G2774" s="26">
        <f>IF(E2774="","",IFERROR(MATCH(E2774,pl_chave,0),0))</f>
        <v/>
      </c>
      <c r="H2774" s="23">
        <f>IF(G2774="","",IF(G2774=0,"Tarefa fora do plano",INDEX(pl_tag,G2774)))</f>
        <v/>
      </c>
      <c r="I2774" s="30">
        <f>IF(N(G2774)=0,"",INDEX(pl_atividade,G2774))</f>
        <v/>
      </c>
      <c r="J2774" s="50">
        <f>IF(N(G2774)=0,"",INDEX(pl_especialidade,G2774))</f>
        <v/>
      </c>
      <c r="K2774" s="28">
        <f>IF(N(G2774)=0,"",INDEX(pl_duracao,G2774))</f>
        <v/>
      </c>
      <c r="L2774" s="39">
        <f>IF(ISNUMBER(C2774),YEAR(C2774),"")</f>
        <v/>
      </c>
      <c r="M2774" s="39">
        <f>IF(ISNUMBER(C2774),MONTH(C2774),"")</f>
        <v/>
      </c>
      <c r="N2774" s="23">
        <f>IF(L2774="","",IF(NOT(ISNUMBER(crono_ano)),"Informe o ano",IF(L2774&lt;crono_ano,"Antes do ano",IF(L2774&gt;crono_ano,"Depois do ano","No ano"))))</f>
        <v/>
      </c>
      <c r="O2774" s="39">
        <f>IF(F2774="","",IF(COUNTIF(F$7:F2774,F2774)=1,1,0))</f>
        <v/>
      </c>
      <c r="P2774" s="39">
        <f>IF(A2774&amp;B2774&amp;C2774="","",IF(AND(O2774=1,N(G2774)&gt;0),IF(INDEX(pl_ativa,MAX(1,N(G2774)))="Sim",1,0),0))</f>
        <v/>
      </c>
      <c r="Q2774" s="39">
        <f>IF(F2774="","",COUNTIFS(ex_chave_oc,F2774,ex_cancelada,"&lt;&gt;Sim"))</f>
        <v/>
      </c>
      <c r="R2774" s="51">
        <f>IF(P2774="","",IF(AND(P2774=1,N(Q2774)&gt;0),1,0))</f>
        <v/>
      </c>
      <c r="S2774" s="30">
        <f>IF(P2774="","",IF(F2774="","ERRO: data prevista ausente ou inválida",IF(O2774=0,"Duplicada: contada uma vez",IF(N(G2774)=0,"ERRO: tarefa fora do Plano Mestre",IF(P2774=0,"Tarefa retirada do plano: não conta","OK")))))</f>
        <v/>
      </c>
    </row>
    <row r="2775">
      <c r="A2775" s="29" t="n"/>
      <c r="B2775" s="25" t="n"/>
      <c r="C2775" s="49" t="n"/>
      <c r="D2775" s="29" t="n"/>
      <c r="E2775" s="23">
        <f>IF(OR(A2775="",B2775=""),"",A2775&amp;"|"&amp;B2775)</f>
        <v/>
      </c>
      <c r="F2775" s="30">
        <f>IF(OR(E2775="",NOT(ISNUMBER(C2775))),"",E2775&amp;"|"&amp;YEAR(C2775)&amp;"-"&amp;RIGHT("0"&amp;MONTH(C2775),2)&amp;"-"&amp;RIGHT("0"&amp;DAY(C2775),2))</f>
        <v/>
      </c>
      <c r="G2775" s="26">
        <f>IF(E2775="","",IFERROR(MATCH(E2775,pl_chave,0),0))</f>
        <v/>
      </c>
      <c r="H2775" s="23">
        <f>IF(G2775="","",IF(G2775=0,"Tarefa fora do plano",INDEX(pl_tag,G2775)))</f>
        <v/>
      </c>
      <c r="I2775" s="30">
        <f>IF(N(G2775)=0,"",INDEX(pl_atividade,G2775))</f>
        <v/>
      </c>
      <c r="J2775" s="50">
        <f>IF(N(G2775)=0,"",INDEX(pl_especialidade,G2775))</f>
        <v/>
      </c>
      <c r="K2775" s="28">
        <f>IF(N(G2775)=0,"",INDEX(pl_duracao,G2775))</f>
        <v/>
      </c>
      <c r="L2775" s="39">
        <f>IF(ISNUMBER(C2775),YEAR(C2775),"")</f>
        <v/>
      </c>
      <c r="M2775" s="39">
        <f>IF(ISNUMBER(C2775),MONTH(C2775),"")</f>
        <v/>
      </c>
      <c r="N2775" s="23">
        <f>IF(L2775="","",IF(NOT(ISNUMBER(crono_ano)),"Informe o ano",IF(L2775&lt;crono_ano,"Antes do ano",IF(L2775&gt;crono_ano,"Depois do ano","No ano"))))</f>
        <v/>
      </c>
      <c r="O2775" s="39">
        <f>IF(F2775="","",IF(COUNTIF(F$7:F2775,F2775)=1,1,0))</f>
        <v/>
      </c>
      <c r="P2775" s="39">
        <f>IF(A2775&amp;B2775&amp;C2775="","",IF(AND(O2775=1,N(G2775)&gt;0),IF(INDEX(pl_ativa,MAX(1,N(G2775)))="Sim",1,0),0))</f>
        <v/>
      </c>
      <c r="Q2775" s="39">
        <f>IF(F2775="","",COUNTIFS(ex_chave_oc,F2775,ex_cancelada,"&lt;&gt;Sim"))</f>
        <v/>
      </c>
      <c r="R2775" s="51">
        <f>IF(P2775="","",IF(AND(P2775=1,N(Q2775)&gt;0),1,0))</f>
        <v/>
      </c>
      <c r="S2775" s="30">
        <f>IF(P2775="","",IF(F2775="","ERRO: data prevista ausente ou inválida",IF(O2775=0,"Duplicada: contada uma vez",IF(N(G2775)=0,"ERRO: tarefa fora do Plano Mestre",IF(P2775=0,"Tarefa retirada do plano: não conta","OK")))))</f>
        <v/>
      </c>
    </row>
    <row r="2776">
      <c r="A2776" s="29" t="n"/>
      <c r="B2776" s="25" t="n"/>
      <c r="C2776" s="49" t="n"/>
      <c r="D2776" s="29" t="n"/>
      <c r="E2776" s="23">
        <f>IF(OR(A2776="",B2776=""),"",A2776&amp;"|"&amp;B2776)</f>
        <v/>
      </c>
      <c r="F2776" s="30">
        <f>IF(OR(E2776="",NOT(ISNUMBER(C2776))),"",E2776&amp;"|"&amp;YEAR(C2776)&amp;"-"&amp;RIGHT("0"&amp;MONTH(C2776),2)&amp;"-"&amp;RIGHT("0"&amp;DAY(C2776),2))</f>
        <v/>
      </c>
      <c r="G2776" s="26">
        <f>IF(E2776="","",IFERROR(MATCH(E2776,pl_chave,0),0))</f>
        <v/>
      </c>
      <c r="H2776" s="23">
        <f>IF(G2776="","",IF(G2776=0,"Tarefa fora do plano",INDEX(pl_tag,G2776)))</f>
        <v/>
      </c>
      <c r="I2776" s="30">
        <f>IF(N(G2776)=0,"",INDEX(pl_atividade,G2776))</f>
        <v/>
      </c>
      <c r="J2776" s="50">
        <f>IF(N(G2776)=0,"",INDEX(pl_especialidade,G2776))</f>
        <v/>
      </c>
      <c r="K2776" s="28">
        <f>IF(N(G2776)=0,"",INDEX(pl_duracao,G2776))</f>
        <v/>
      </c>
      <c r="L2776" s="39">
        <f>IF(ISNUMBER(C2776),YEAR(C2776),"")</f>
        <v/>
      </c>
      <c r="M2776" s="39">
        <f>IF(ISNUMBER(C2776),MONTH(C2776),"")</f>
        <v/>
      </c>
      <c r="N2776" s="23">
        <f>IF(L2776="","",IF(NOT(ISNUMBER(crono_ano)),"Informe o ano",IF(L2776&lt;crono_ano,"Antes do ano",IF(L2776&gt;crono_ano,"Depois do ano","No ano"))))</f>
        <v/>
      </c>
      <c r="O2776" s="39">
        <f>IF(F2776="","",IF(COUNTIF(F$7:F2776,F2776)=1,1,0))</f>
        <v/>
      </c>
      <c r="P2776" s="39">
        <f>IF(A2776&amp;B2776&amp;C2776="","",IF(AND(O2776=1,N(G2776)&gt;0),IF(INDEX(pl_ativa,MAX(1,N(G2776)))="Sim",1,0),0))</f>
        <v/>
      </c>
      <c r="Q2776" s="39">
        <f>IF(F2776="","",COUNTIFS(ex_chave_oc,F2776,ex_cancelada,"&lt;&gt;Sim"))</f>
        <v/>
      </c>
      <c r="R2776" s="51">
        <f>IF(P2776="","",IF(AND(P2776=1,N(Q2776)&gt;0),1,0))</f>
        <v/>
      </c>
      <c r="S2776" s="30">
        <f>IF(P2776="","",IF(F2776="","ERRO: data prevista ausente ou inválida",IF(O2776=0,"Duplicada: contada uma vez",IF(N(G2776)=0,"ERRO: tarefa fora do Plano Mestre",IF(P2776=0,"Tarefa retirada do plano: não conta","OK")))))</f>
        <v/>
      </c>
    </row>
    <row r="2777">
      <c r="A2777" s="29" t="n"/>
      <c r="B2777" s="25" t="n"/>
      <c r="C2777" s="49" t="n"/>
      <c r="D2777" s="29" t="n"/>
      <c r="E2777" s="23">
        <f>IF(OR(A2777="",B2777=""),"",A2777&amp;"|"&amp;B2777)</f>
        <v/>
      </c>
      <c r="F2777" s="30">
        <f>IF(OR(E2777="",NOT(ISNUMBER(C2777))),"",E2777&amp;"|"&amp;YEAR(C2777)&amp;"-"&amp;RIGHT("0"&amp;MONTH(C2777),2)&amp;"-"&amp;RIGHT("0"&amp;DAY(C2777),2))</f>
        <v/>
      </c>
      <c r="G2777" s="26">
        <f>IF(E2777="","",IFERROR(MATCH(E2777,pl_chave,0),0))</f>
        <v/>
      </c>
      <c r="H2777" s="23">
        <f>IF(G2777="","",IF(G2777=0,"Tarefa fora do plano",INDEX(pl_tag,G2777)))</f>
        <v/>
      </c>
      <c r="I2777" s="30">
        <f>IF(N(G2777)=0,"",INDEX(pl_atividade,G2777))</f>
        <v/>
      </c>
      <c r="J2777" s="50">
        <f>IF(N(G2777)=0,"",INDEX(pl_especialidade,G2777))</f>
        <v/>
      </c>
      <c r="K2777" s="28">
        <f>IF(N(G2777)=0,"",INDEX(pl_duracao,G2777))</f>
        <v/>
      </c>
      <c r="L2777" s="39">
        <f>IF(ISNUMBER(C2777),YEAR(C2777),"")</f>
        <v/>
      </c>
      <c r="M2777" s="39">
        <f>IF(ISNUMBER(C2777),MONTH(C2777),"")</f>
        <v/>
      </c>
      <c r="N2777" s="23">
        <f>IF(L2777="","",IF(NOT(ISNUMBER(crono_ano)),"Informe o ano",IF(L2777&lt;crono_ano,"Antes do ano",IF(L2777&gt;crono_ano,"Depois do ano","No ano"))))</f>
        <v/>
      </c>
      <c r="O2777" s="39">
        <f>IF(F2777="","",IF(COUNTIF(F$7:F2777,F2777)=1,1,0))</f>
        <v/>
      </c>
      <c r="P2777" s="39">
        <f>IF(A2777&amp;B2777&amp;C2777="","",IF(AND(O2777=1,N(G2777)&gt;0),IF(INDEX(pl_ativa,MAX(1,N(G2777)))="Sim",1,0),0))</f>
        <v/>
      </c>
      <c r="Q2777" s="39">
        <f>IF(F2777="","",COUNTIFS(ex_chave_oc,F2777,ex_cancelada,"&lt;&gt;Sim"))</f>
        <v/>
      </c>
      <c r="R2777" s="51">
        <f>IF(P2777="","",IF(AND(P2777=1,N(Q2777)&gt;0),1,0))</f>
        <v/>
      </c>
      <c r="S2777" s="30">
        <f>IF(P2777="","",IF(F2777="","ERRO: data prevista ausente ou inválida",IF(O2777=0,"Duplicada: contada uma vez",IF(N(G2777)=0,"ERRO: tarefa fora do Plano Mestre",IF(P2777=0,"Tarefa retirada do plano: não conta","OK")))))</f>
        <v/>
      </c>
    </row>
    <row r="2778">
      <c r="A2778" s="29" t="n"/>
      <c r="B2778" s="25" t="n"/>
      <c r="C2778" s="49" t="n"/>
      <c r="D2778" s="29" t="n"/>
      <c r="E2778" s="23">
        <f>IF(OR(A2778="",B2778=""),"",A2778&amp;"|"&amp;B2778)</f>
        <v/>
      </c>
      <c r="F2778" s="30">
        <f>IF(OR(E2778="",NOT(ISNUMBER(C2778))),"",E2778&amp;"|"&amp;YEAR(C2778)&amp;"-"&amp;RIGHT("0"&amp;MONTH(C2778),2)&amp;"-"&amp;RIGHT("0"&amp;DAY(C2778),2))</f>
        <v/>
      </c>
      <c r="G2778" s="26">
        <f>IF(E2778="","",IFERROR(MATCH(E2778,pl_chave,0),0))</f>
        <v/>
      </c>
      <c r="H2778" s="23">
        <f>IF(G2778="","",IF(G2778=0,"Tarefa fora do plano",INDEX(pl_tag,G2778)))</f>
        <v/>
      </c>
      <c r="I2778" s="30">
        <f>IF(N(G2778)=0,"",INDEX(pl_atividade,G2778))</f>
        <v/>
      </c>
      <c r="J2778" s="50">
        <f>IF(N(G2778)=0,"",INDEX(pl_especialidade,G2778))</f>
        <v/>
      </c>
      <c r="K2778" s="28">
        <f>IF(N(G2778)=0,"",INDEX(pl_duracao,G2778))</f>
        <v/>
      </c>
      <c r="L2778" s="39">
        <f>IF(ISNUMBER(C2778),YEAR(C2778),"")</f>
        <v/>
      </c>
      <c r="M2778" s="39">
        <f>IF(ISNUMBER(C2778),MONTH(C2778),"")</f>
        <v/>
      </c>
      <c r="N2778" s="23">
        <f>IF(L2778="","",IF(NOT(ISNUMBER(crono_ano)),"Informe o ano",IF(L2778&lt;crono_ano,"Antes do ano",IF(L2778&gt;crono_ano,"Depois do ano","No ano"))))</f>
        <v/>
      </c>
      <c r="O2778" s="39">
        <f>IF(F2778="","",IF(COUNTIF(F$7:F2778,F2778)=1,1,0))</f>
        <v/>
      </c>
      <c r="P2778" s="39">
        <f>IF(A2778&amp;B2778&amp;C2778="","",IF(AND(O2778=1,N(G2778)&gt;0),IF(INDEX(pl_ativa,MAX(1,N(G2778)))="Sim",1,0),0))</f>
        <v/>
      </c>
      <c r="Q2778" s="39">
        <f>IF(F2778="","",COUNTIFS(ex_chave_oc,F2778,ex_cancelada,"&lt;&gt;Sim"))</f>
        <v/>
      </c>
      <c r="R2778" s="51">
        <f>IF(P2778="","",IF(AND(P2778=1,N(Q2778)&gt;0),1,0))</f>
        <v/>
      </c>
      <c r="S2778" s="30">
        <f>IF(P2778="","",IF(F2778="","ERRO: data prevista ausente ou inválida",IF(O2778=0,"Duplicada: contada uma vez",IF(N(G2778)=0,"ERRO: tarefa fora do Plano Mestre",IF(P2778=0,"Tarefa retirada do plano: não conta","OK")))))</f>
        <v/>
      </c>
    </row>
    <row r="2779">
      <c r="A2779" s="29" t="n"/>
      <c r="B2779" s="25" t="n"/>
      <c r="C2779" s="49" t="n"/>
      <c r="D2779" s="29" t="n"/>
      <c r="E2779" s="23">
        <f>IF(OR(A2779="",B2779=""),"",A2779&amp;"|"&amp;B2779)</f>
        <v/>
      </c>
      <c r="F2779" s="30">
        <f>IF(OR(E2779="",NOT(ISNUMBER(C2779))),"",E2779&amp;"|"&amp;YEAR(C2779)&amp;"-"&amp;RIGHT("0"&amp;MONTH(C2779),2)&amp;"-"&amp;RIGHT("0"&amp;DAY(C2779),2))</f>
        <v/>
      </c>
      <c r="G2779" s="26">
        <f>IF(E2779="","",IFERROR(MATCH(E2779,pl_chave,0),0))</f>
        <v/>
      </c>
      <c r="H2779" s="23">
        <f>IF(G2779="","",IF(G2779=0,"Tarefa fora do plano",INDEX(pl_tag,G2779)))</f>
        <v/>
      </c>
      <c r="I2779" s="30">
        <f>IF(N(G2779)=0,"",INDEX(pl_atividade,G2779))</f>
        <v/>
      </c>
      <c r="J2779" s="50">
        <f>IF(N(G2779)=0,"",INDEX(pl_especialidade,G2779))</f>
        <v/>
      </c>
      <c r="K2779" s="28">
        <f>IF(N(G2779)=0,"",INDEX(pl_duracao,G2779))</f>
        <v/>
      </c>
      <c r="L2779" s="39">
        <f>IF(ISNUMBER(C2779),YEAR(C2779),"")</f>
        <v/>
      </c>
      <c r="M2779" s="39">
        <f>IF(ISNUMBER(C2779),MONTH(C2779),"")</f>
        <v/>
      </c>
      <c r="N2779" s="23">
        <f>IF(L2779="","",IF(NOT(ISNUMBER(crono_ano)),"Informe o ano",IF(L2779&lt;crono_ano,"Antes do ano",IF(L2779&gt;crono_ano,"Depois do ano","No ano"))))</f>
        <v/>
      </c>
      <c r="O2779" s="39">
        <f>IF(F2779="","",IF(COUNTIF(F$7:F2779,F2779)=1,1,0))</f>
        <v/>
      </c>
      <c r="P2779" s="39">
        <f>IF(A2779&amp;B2779&amp;C2779="","",IF(AND(O2779=1,N(G2779)&gt;0),IF(INDEX(pl_ativa,MAX(1,N(G2779)))="Sim",1,0),0))</f>
        <v/>
      </c>
      <c r="Q2779" s="39">
        <f>IF(F2779="","",COUNTIFS(ex_chave_oc,F2779,ex_cancelada,"&lt;&gt;Sim"))</f>
        <v/>
      </c>
      <c r="R2779" s="51">
        <f>IF(P2779="","",IF(AND(P2779=1,N(Q2779)&gt;0),1,0))</f>
        <v/>
      </c>
      <c r="S2779" s="30">
        <f>IF(P2779="","",IF(F2779="","ERRO: data prevista ausente ou inválida",IF(O2779=0,"Duplicada: contada uma vez",IF(N(G2779)=0,"ERRO: tarefa fora do Plano Mestre",IF(P2779=0,"Tarefa retirada do plano: não conta","OK")))))</f>
        <v/>
      </c>
    </row>
    <row r="2780">
      <c r="A2780" s="29" t="n"/>
      <c r="B2780" s="25" t="n"/>
      <c r="C2780" s="49" t="n"/>
      <c r="D2780" s="29" t="n"/>
      <c r="E2780" s="23">
        <f>IF(OR(A2780="",B2780=""),"",A2780&amp;"|"&amp;B2780)</f>
        <v/>
      </c>
      <c r="F2780" s="30">
        <f>IF(OR(E2780="",NOT(ISNUMBER(C2780))),"",E2780&amp;"|"&amp;YEAR(C2780)&amp;"-"&amp;RIGHT("0"&amp;MONTH(C2780),2)&amp;"-"&amp;RIGHT("0"&amp;DAY(C2780),2))</f>
        <v/>
      </c>
      <c r="G2780" s="26">
        <f>IF(E2780="","",IFERROR(MATCH(E2780,pl_chave,0),0))</f>
        <v/>
      </c>
      <c r="H2780" s="23">
        <f>IF(G2780="","",IF(G2780=0,"Tarefa fora do plano",INDEX(pl_tag,G2780)))</f>
        <v/>
      </c>
      <c r="I2780" s="30">
        <f>IF(N(G2780)=0,"",INDEX(pl_atividade,G2780))</f>
        <v/>
      </c>
      <c r="J2780" s="50">
        <f>IF(N(G2780)=0,"",INDEX(pl_especialidade,G2780))</f>
        <v/>
      </c>
      <c r="K2780" s="28">
        <f>IF(N(G2780)=0,"",INDEX(pl_duracao,G2780))</f>
        <v/>
      </c>
      <c r="L2780" s="39">
        <f>IF(ISNUMBER(C2780),YEAR(C2780),"")</f>
        <v/>
      </c>
      <c r="M2780" s="39">
        <f>IF(ISNUMBER(C2780),MONTH(C2780),"")</f>
        <v/>
      </c>
      <c r="N2780" s="23">
        <f>IF(L2780="","",IF(NOT(ISNUMBER(crono_ano)),"Informe o ano",IF(L2780&lt;crono_ano,"Antes do ano",IF(L2780&gt;crono_ano,"Depois do ano","No ano"))))</f>
        <v/>
      </c>
      <c r="O2780" s="39">
        <f>IF(F2780="","",IF(COUNTIF(F$7:F2780,F2780)=1,1,0))</f>
        <v/>
      </c>
      <c r="P2780" s="39">
        <f>IF(A2780&amp;B2780&amp;C2780="","",IF(AND(O2780=1,N(G2780)&gt;0),IF(INDEX(pl_ativa,MAX(1,N(G2780)))="Sim",1,0),0))</f>
        <v/>
      </c>
      <c r="Q2780" s="39">
        <f>IF(F2780="","",COUNTIFS(ex_chave_oc,F2780,ex_cancelada,"&lt;&gt;Sim"))</f>
        <v/>
      </c>
      <c r="R2780" s="51">
        <f>IF(P2780="","",IF(AND(P2780=1,N(Q2780)&gt;0),1,0))</f>
        <v/>
      </c>
      <c r="S2780" s="30">
        <f>IF(P2780="","",IF(F2780="","ERRO: data prevista ausente ou inválida",IF(O2780=0,"Duplicada: contada uma vez",IF(N(G2780)=0,"ERRO: tarefa fora do Plano Mestre",IF(P2780=0,"Tarefa retirada do plano: não conta","OK")))))</f>
        <v/>
      </c>
    </row>
    <row r="2781">
      <c r="A2781" s="29" t="n"/>
      <c r="B2781" s="25" t="n"/>
      <c r="C2781" s="49" t="n"/>
      <c r="D2781" s="29" t="n"/>
      <c r="E2781" s="23">
        <f>IF(OR(A2781="",B2781=""),"",A2781&amp;"|"&amp;B2781)</f>
        <v/>
      </c>
      <c r="F2781" s="30">
        <f>IF(OR(E2781="",NOT(ISNUMBER(C2781))),"",E2781&amp;"|"&amp;YEAR(C2781)&amp;"-"&amp;RIGHT("0"&amp;MONTH(C2781),2)&amp;"-"&amp;RIGHT("0"&amp;DAY(C2781),2))</f>
        <v/>
      </c>
      <c r="G2781" s="26">
        <f>IF(E2781="","",IFERROR(MATCH(E2781,pl_chave,0),0))</f>
        <v/>
      </c>
      <c r="H2781" s="23">
        <f>IF(G2781="","",IF(G2781=0,"Tarefa fora do plano",INDEX(pl_tag,G2781)))</f>
        <v/>
      </c>
      <c r="I2781" s="30">
        <f>IF(N(G2781)=0,"",INDEX(pl_atividade,G2781))</f>
        <v/>
      </c>
      <c r="J2781" s="50">
        <f>IF(N(G2781)=0,"",INDEX(pl_especialidade,G2781))</f>
        <v/>
      </c>
      <c r="K2781" s="28">
        <f>IF(N(G2781)=0,"",INDEX(pl_duracao,G2781))</f>
        <v/>
      </c>
      <c r="L2781" s="39">
        <f>IF(ISNUMBER(C2781),YEAR(C2781),"")</f>
        <v/>
      </c>
      <c r="M2781" s="39">
        <f>IF(ISNUMBER(C2781),MONTH(C2781),"")</f>
        <v/>
      </c>
      <c r="N2781" s="23">
        <f>IF(L2781="","",IF(NOT(ISNUMBER(crono_ano)),"Informe o ano",IF(L2781&lt;crono_ano,"Antes do ano",IF(L2781&gt;crono_ano,"Depois do ano","No ano"))))</f>
        <v/>
      </c>
      <c r="O2781" s="39">
        <f>IF(F2781="","",IF(COUNTIF(F$7:F2781,F2781)=1,1,0))</f>
        <v/>
      </c>
      <c r="P2781" s="39">
        <f>IF(A2781&amp;B2781&amp;C2781="","",IF(AND(O2781=1,N(G2781)&gt;0),IF(INDEX(pl_ativa,MAX(1,N(G2781)))="Sim",1,0),0))</f>
        <v/>
      </c>
      <c r="Q2781" s="39">
        <f>IF(F2781="","",COUNTIFS(ex_chave_oc,F2781,ex_cancelada,"&lt;&gt;Sim"))</f>
        <v/>
      </c>
      <c r="R2781" s="51">
        <f>IF(P2781="","",IF(AND(P2781=1,N(Q2781)&gt;0),1,0))</f>
        <v/>
      </c>
      <c r="S2781" s="30">
        <f>IF(P2781="","",IF(F2781="","ERRO: data prevista ausente ou inválida",IF(O2781=0,"Duplicada: contada uma vez",IF(N(G2781)=0,"ERRO: tarefa fora do Plano Mestre",IF(P2781=0,"Tarefa retirada do plano: não conta","OK")))))</f>
        <v/>
      </c>
    </row>
    <row r="2782">
      <c r="A2782" s="29" t="n"/>
      <c r="B2782" s="25" t="n"/>
      <c r="C2782" s="49" t="n"/>
      <c r="D2782" s="29" t="n"/>
      <c r="E2782" s="23">
        <f>IF(OR(A2782="",B2782=""),"",A2782&amp;"|"&amp;B2782)</f>
        <v/>
      </c>
      <c r="F2782" s="30">
        <f>IF(OR(E2782="",NOT(ISNUMBER(C2782))),"",E2782&amp;"|"&amp;YEAR(C2782)&amp;"-"&amp;RIGHT("0"&amp;MONTH(C2782),2)&amp;"-"&amp;RIGHT("0"&amp;DAY(C2782),2))</f>
        <v/>
      </c>
      <c r="G2782" s="26">
        <f>IF(E2782="","",IFERROR(MATCH(E2782,pl_chave,0),0))</f>
        <v/>
      </c>
      <c r="H2782" s="23">
        <f>IF(G2782="","",IF(G2782=0,"Tarefa fora do plano",INDEX(pl_tag,G2782)))</f>
        <v/>
      </c>
      <c r="I2782" s="30">
        <f>IF(N(G2782)=0,"",INDEX(pl_atividade,G2782))</f>
        <v/>
      </c>
      <c r="J2782" s="50">
        <f>IF(N(G2782)=0,"",INDEX(pl_especialidade,G2782))</f>
        <v/>
      </c>
      <c r="K2782" s="28">
        <f>IF(N(G2782)=0,"",INDEX(pl_duracao,G2782))</f>
        <v/>
      </c>
      <c r="L2782" s="39">
        <f>IF(ISNUMBER(C2782),YEAR(C2782),"")</f>
        <v/>
      </c>
      <c r="M2782" s="39">
        <f>IF(ISNUMBER(C2782),MONTH(C2782),"")</f>
        <v/>
      </c>
      <c r="N2782" s="23">
        <f>IF(L2782="","",IF(NOT(ISNUMBER(crono_ano)),"Informe o ano",IF(L2782&lt;crono_ano,"Antes do ano",IF(L2782&gt;crono_ano,"Depois do ano","No ano"))))</f>
        <v/>
      </c>
      <c r="O2782" s="39">
        <f>IF(F2782="","",IF(COUNTIF(F$7:F2782,F2782)=1,1,0))</f>
        <v/>
      </c>
      <c r="P2782" s="39">
        <f>IF(A2782&amp;B2782&amp;C2782="","",IF(AND(O2782=1,N(G2782)&gt;0),IF(INDEX(pl_ativa,MAX(1,N(G2782)))="Sim",1,0),0))</f>
        <v/>
      </c>
      <c r="Q2782" s="39">
        <f>IF(F2782="","",COUNTIFS(ex_chave_oc,F2782,ex_cancelada,"&lt;&gt;Sim"))</f>
        <v/>
      </c>
      <c r="R2782" s="51">
        <f>IF(P2782="","",IF(AND(P2782=1,N(Q2782)&gt;0),1,0))</f>
        <v/>
      </c>
      <c r="S2782" s="30">
        <f>IF(P2782="","",IF(F2782="","ERRO: data prevista ausente ou inválida",IF(O2782=0,"Duplicada: contada uma vez",IF(N(G2782)=0,"ERRO: tarefa fora do Plano Mestre",IF(P2782=0,"Tarefa retirada do plano: não conta","OK")))))</f>
        <v/>
      </c>
    </row>
    <row r="2783">
      <c r="A2783" s="29" t="n"/>
      <c r="B2783" s="25" t="n"/>
      <c r="C2783" s="49" t="n"/>
      <c r="D2783" s="29" t="n"/>
      <c r="E2783" s="23">
        <f>IF(OR(A2783="",B2783=""),"",A2783&amp;"|"&amp;B2783)</f>
        <v/>
      </c>
      <c r="F2783" s="30">
        <f>IF(OR(E2783="",NOT(ISNUMBER(C2783))),"",E2783&amp;"|"&amp;YEAR(C2783)&amp;"-"&amp;RIGHT("0"&amp;MONTH(C2783),2)&amp;"-"&amp;RIGHT("0"&amp;DAY(C2783),2))</f>
        <v/>
      </c>
      <c r="G2783" s="26">
        <f>IF(E2783="","",IFERROR(MATCH(E2783,pl_chave,0),0))</f>
        <v/>
      </c>
      <c r="H2783" s="23">
        <f>IF(G2783="","",IF(G2783=0,"Tarefa fora do plano",INDEX(pl_tag,G2783)))</f>
        <v/>
      </c>
      <c r="I2783" s="30">
        <f>IF(N(G2783)=0,"",INDEX(pl_atividade,G2783))</f>
        <v/>
      </c>
      <c r="J2783" s="50">
        <f>IF(N(G2783)=0,"",INDEX(pl_especialidade,G2783))</f>
        <v/>
      </c>
      <c r="K2783" s="28">
        <f>IF(N(G2783)=0,"",INDEX(pl_duracao,G2783))</f>
        <v/>
      </c>
      <c r="L2783" s="39">
        <f>IF(ISNUMBER(C2783),YEAR(C2783),"")</f>
        <v/>
      </c>
      <c r="M2783" s="39">
        <f>IF(ISNUMBER(C2783),MONTH(C2783),"")</f>
        <v/>
      </c>
      <c r="N2783" s="23">
        <f>IF(L2783="","",IF(NOT(ISNUMBER(crono_ano)),"Informe o ano",IF(L2783&lt;crono_ano,"Antes do ano",IF(L2783&gt;crono_ano,"Depois do ano","No ano"))))</f>
        <v/>
      </c>
      <c r="O2783" s="39">
        <f>IF(F2783="","",IF(COUNTIF(F$7:F2783,F2783)=1,1,0))</f>
        <v/>
      </c>
      <c r="P2783" s="39">
        <f>IF(A2783&amp;B2783&amp;C2783="","",IF(AND(O2783=1,N(G2783)&gt;0),IF(INDEX(pl_ativa,MAX(1,N(G2783)))="Sim",1,0),0))</f>
        <v/>
      </c>
      <c r="Q2783" s="39">
        <f>IF(F2783="","",COUNTIFS(ex_chave_oc,F2783,ex_cancelada,"&lt;&gt;Sim"))</f>
        <v/>
      </c>
      <c r="R2783" s="51">
        <f>IF(P2783="","",IF(AND(P2783=1,N(Q2783)&gt;0),1,0))</f>
        <v/>
      </c>
      <c r="S2783" s="30">
        <f>IF(P2783="","",IF(F2783="","ERRO: data prevista ausente ou inválida",IF(O2783=0,"Duplicada: contada uma vez",IF(N(G2783)=0,"ERRO: tarefa fora do Plano Mestre",IF(P2783=0,"Tarefa retirada do plano: não conta","OK")))))</f>
        <v/>
      </c>
    </row>
    <row r="2784">
      <c r="A2784" s="29" t="n"/>
      <c r="B2784" s="25" t="n"/>
      <c r="C2784" s="49" t="n"/>
      <c r="D2784" s="29" t="n"/>
      <c r="E2784" s="23">
        <f>IF(OR(A2784="",B2784=""),"",A2784&amp;"|"&amp;B2784)</f>
        <v/>
      </c>
      <c r="F2784" s="30">
        <f>IF(OR(E2784="",NOT(ISNUMBER(C2784))),"",E2784&amp;"|"&amp;YEAR(C2784)&amp;"-"&amp;RIGHT("0"&amp;MONTH(C2784),2)&amp;"-"&amp;RIGHT("0"&amp;DAY(C2784),2))</f>
        <v/>
      </c>
      <c r="G2784" s="26">
        <f>IF(E2784="","",IFERROR(MATCH(E2784,pl_chave,0),0))</f>
        <v/>
      </c>
      <c r="H2784" s="23">
        <f>IF(G2784="","",IF(G2784=0,"Tarefa fora do plano",INDEX(pl_tag,G2784)))</f>
        <v/>
      </c>
      <c r="I2784" s="30">
        <f>IF(N(G2784)=0,"",INDEX(pl_atividade,G2784))</f>
        <v/>
      </c>
      <c r="J2784" s="50">
        <f>IF(N(G2784)=0,"",INDEX(pl_especialidade,G2784))</f>
        <v/>
      </c>
      <c r="K2784" s="28">
        <f>IF(N(G2784)=0,"",INDEX(pl_duracao,G2784))</f>
        <v/>
      </c>
      <c r="L2784" s="39">
        <f>IF(ISNUMBER(C2784),YEAR(C2784),"")</f>
        <v/>
      </c>
      <c r="M2784" s="39">
        <f>IF(ISNUMBER(C2784),MONTH(C2784),"")</f>
        <v/>
      </c>
      <c r="N2784" s="23">
        <f>IF(L2784="","",IF(NOT(ISNUMBER(crono_ano)),"Informe o ano",IF(L2784&lt;crono_ano,"Antes do ano",IF(L2784&gt;crono_ano,"Depois do ano","No ano"))))</f>
        <v/>
      </c>
      <c r="O2784" s="39">
        <f>IF(F2784="","",IF(COUNTIF(F$7:F2784,F2784)=1,1,0))</f>
        <v/>
      </c>
      <c r="P2784" s="39">
        <f>IF(A2784&amp;B2784&amp;C2784="","",IF(AND(O2784=1,N(G2784)&gt;0),IF(INDEX(pl_ativa,MAX(1,N(G2784)))="Sim",1,0),0))</f>
        <v/>
      </c>
      <c r="Q2784" s="39">
        <f>IF(F2784="","",COUNTIFS(ex_chave_oc,F2784,ex_cancelada,"&lt;&gt;Sim"))</f>
        <v/>
      </c>
      <c r="R2784" s="51">
        <f>IF(P2784="","",IF(AND(P2784=1,N(Q2784)&gt;0),1,0))</f>
        <v/>
      </c>
      <c r="S2784" s="30">
        <f>IF(P2784="","",IF(F2784="","ERRO: data prevista ausente ou inválida",IF(O2784=0,"Duplicada: contada uma vez",IF(N(G2784)=0,"ERRO: tarefa fora do Plano Mestre",IF(P2784=0,"Tarefa retirada do plano: não conta","OK")))))</f>
        <v/>
      </c>
    </row>
    <row r="2785">
      <c r="A2785" s="29" t="n"/>
      <c r="B2785" s="25" t="n"/>
      <c r="C2785" s="49" t="n"/>
      <c r="D2785" s="29" t="n"/>
      <c r="E2785" s="23">
        <f>IF(OR(A2785="",B2785=""),"",A2785&amp;"|"&amp;B2785)</f>
        <v/>
      </c>
      <c r="F2785" s="30">
        <f>IF(OR(E2785="",NOT(ISNUMBER(C2785))),"",E2785&amp;"|"&amp;YEAR(C2785)&amp;"-"&amp;RIGHT("0"&amp;MONTH(C2785),2)&amp;"-"&amp;RIGHT("0"&amp;DAY(C2785),2))</f>
        <v/>
      </c>
      <c r="G2785" s="26">
        <f>IF(E2785="","",IFERROR(MATCH(E2785,pl_chave,0),0))</f>
        <v/>
      </c>
      <c r="H2785" s="23">
        <f>IF(G2785="","",IF(G2785=0,"Tarefa fora do plano",INDEX(pl_tag,G2785)))</f>
        <v/>
      </c>
      <c r="I2785" s="30">
        <f>IF(N(G2785)=0,"",INDEX(pl_atividade,G2785))</f>
        <v/>
      </c>
      <c r="J2785" s="50">
        <f>IF(N(G2785)=0,"",INDEX(pl_especialidade,G2785))</f>
        <v/>
      </c>
      <c r="K2785" s="28">
        <f>IF(N(G2785)=0,"",INDEX(pl_duracao,G2785))</f>
        <v/>
      </c>
      <c r="L2785" s="39">
        <f>IF(ISNUMBER(C2785),YEAR(C2785),"")</f>
        <v/>
      </c>
      <c r="M2785" s="39">
        <f>IF(ISNUMBER(C2785),MONTH(C2785),"")</f>
        <v/>
      </c>
      <c r="N2785" s="23">
        <f>IF(L2785="","",IF(NOT(ISNUMBER(crono_ano)),"Informe o ano",IF(L2785&lt;crono_ano,"Antes do ano",IF(L2785&gt;crono_ano,"Depois do ano","No ano"))))</f>
        <v/>
      </c>
      <c r="O2785" s="39">
        <f>IF(F2785="","",IF(COUNTIF(F$7:F2785,F2785)=1,1,0))</f>
        <v/>
      </c>
      <c r="P2785" s="39">
        <f>IF(A2785&amp;B2785&amp;C2785="","",IF(AND(O2785=1,N(G2785)&gt;0),IF(INDEX(pl_ativa,MAX(1,N(G2785)))="Sim",1,0),0))</f>
        <v/>
      </c>
      <c r="Q2785" s="39">
        <f>IF(F2785="","",COUNTIFS(ex_chave_oc,F2785,ex_cancelada,"&lt;&gt;Sim"))</f>
        <v/>
      </c>
      <c r="R2785" s="51">
        <f>IF(P2785="","",IF(AND(P2785=1,N(Q2785)&gt;0),1,0))</f>
        <v/>
      </c>
      <c r="S2785" s="30">
        <f>IF(P2785="","",IF(F2785="","ERRO: data prevista ausente ou inválida",IF(O2785=0,"Duplicada: contada uma vez",IF(N(G2785)=0,"ERRO: tarefa fora do Plano Mestre",IF(P2785=0,"Tarefa retirada do plano: não conta","OK")))))</f>
        <v/>
      </c>
    </row>
    <row r="2786">
      <c r="A2786" s="29" t="n"/>
      <c r="B2786" s="25" t="n"/>
      <c r="C2786" s="49" t="n"/>
      <c r="D2786" s="29" t="n"/>
      <c r="E2786" s="23">
        <f>IF(OR(A2786="",B2786=""),"",A2786&amp;"|"&amp;B2786)</f>
        <v/>
      </c>
      <c r="F2786" s="30">
        <f>IF(OR(E2786="",NOT(ISNUMBER(C2786))),"",E2786&amp;"|"&amp;YEAR(C2786)&amp;"-"&amp;RIGHT("0"&amp;MONTH(C2786),2)&amp;"-"&amp;RIGHT("0"&amp;DAY(C2786),2))</f>
        <v/>
      </c>
      <c r="G2786" s="26">
        <f>IF(E2786="","",IFERROR(MATCH(E2786,pl_chave,0),0))</f>
        <v/>
      </c>
      <c r="H2786" s="23">
        <f>IF(G2786="","",IF(G2786=0,"Tarefa fora do plano",INDEX(pl_tag,G2786)))</f>
        <v/>
      </c>
      <c r="I2786" s="30">
        <f>IF(N(G2786)=0,"",INDEX(pl_atividade,G2786))</f>
        <v/>
      </c>
      <c r="J2786" s="50">
        <f>IF(N(G2786)=0,"",INDEX(pl_especialidade,G2786))</f>
        <v/>
      </c>
      <c r="K2786" s="28">
        <f>IF(N(G2786)=0,"",INDEX(pl_duracao,G2786))</f>
        <v/>
      </c>
      <c r="L2786" s="39">
        <f>IF(ISNUMBER(C2786),YEAR(C2786),"")</f>
        <v/>
      </c>
      <c r="M2786" s="39">
        <f>IF(ISNUMBER(C2786),MONTH(C2786),"")</f>
        <v/>
      </c>
      <c r="N2786" s="23">
        <f>IF(L2786="","",IF(NOT(ISNUMBER(crono_ano)),"Informe o ano",IF(L2786&lt;crono_ano,"Antes do ano",IF(L2786&gt;crono_ano,"Depois do ano","No ano"))))</f>
        <v/>
      </c>
      <c r="O2786" s="39">
        <f>IF(F2786="","",IF(COUNTIF(F$7:F2786,F2786)=1,1,0))</f>
        <v/>
      </c>
      <c r="P2786" s="39">
        <f>IF(A2786&amp;B2786&amp;C2786="","",IF(AND(O2786=1,N(G2786)&gt;0),IF(INDEX(pl_ativa,MAX(1,N(G2786)))="Sim",1,0),0))</f>
        <v/>
      </c>
      <c r="Q2786" s="39">
        <f>IF(F2786="","",COUNTIFS(ex_chave_oc,F2786,ex_cancelada,"&lt;&gt;Sim"))</f>
        <v/>
      </c>
      <c r="R2786" s="51">
        <f>IF(P2786="","",IF(AND(P2786=1,N(Q2786)&gt;0),1,0))</f>
        <v/>
      </c>
      <c r="S2786" s="30">
        <f>IF(P2786="","",IF(F2786="","ERRO: data prevista ausente ou inválida",IF(O2786=0,"Duplicada: contada uma vez",IF(N(G2786)=0,"ERRO: tarefa fora do Plano Mestre",IF(P2786=0,"Tarefa retirada do plano: não conta","OK")))))</f>
        <v/>
      </c>
    </row>
    <row r="2787">
      <c r="A2787" s="29" t="n"/>
      <c r="B2787" s="25" t="n"/>
      <c r="C2787" s="49" t="n"/>
      <c r="D2787" s="29" t="n"/>
      <c r="E2787" s="23">
        <f>IF(OR(A2787="",B2787=""),"",A2787&amp;"|"&amp;B2787)</f>
        <v/>
      </c>
      <c r="F2787" s="30">
        <f>IF(OR(E2787="",NOT(ISNUMBER(C2787))),"",E2787&amp;"|"&amp;YEAR(C2787)&amp;"-"&amp;RIGHT("0"&amp;MONTH(C2787),2)&amp;"-"&amp;RIGHT("0"&amp;DAY(C2787),2))</f>
        <v/>
      </c>
      <c r="G2787" s="26">
        <f>IF(E2787="","",IFERROR(MATCH(E2787,pl_chave,0),0))</f>
        <v/>
      </c>
      <c r="H2787" s="23">
        <f>IF(G2787="","",IF(G2787=0,"Tarefa fora do plano",INDEX(pl_tag,G2787)))</f>
        <v/>
      </c>
      <c r="I2787" s="30">
        <f>IF(N(G2787)=0,"",INDEX(pl_atividade,G2787))</f>
        <v/>
      </c>
      <c r="J2787" s="50">
        <f>IF(N(G2787)=0,"",INDEX(pl_especialidade,G2787))</f>
        <v/>
      </c>
      <c r="K2787" s="28">
        <f>IF(N(G2787)=0,"",INDEX(pl_duracao,G2787))</f>
        <v/>
      </c>
      <c r="L2787" s="39">
        <f>IF(ISNUMBER(C2787),YEAR(C2787),"")</f>
        <v/>
      </c>
      <c r="M2787" s="39">
        <f>IF(ISNUMBER(C2787),MONTH(C2787),"")</f>
        <v/>
      </c>
      <c r="N2787" s="23">
        <f>IF(L2787="","",IF(NOT(ISNUMBER(crono_ano)),"Informe o ano",IF(L2787&lt;crono_ano,"Antes do ano",IF(L2787&gt;crono_ano,"Depois do ano","No ano"))))</f>
        <v/>
      </c>
      <c r="O2787" s="39">
        <f>IF(F2787="","",IF(COUNTIF(F$7:F2787,F2787)=1,1,0))</f>
        <v/>
      </c>
      <c r="P2787" s="39">
        <f>IF(A2787&amp;B2787&amp;C2787="","",IF(AND(O2787=1,N(G2787)&gt;0),IF(INDEX(pl_ativa,MAX(1,N(G2787)))="Sim",1,0),0))</f>
        <v/>
      </c>
      <c r="Q2787" s="39">
        <f>IF(F2787="","",COUNTIFS(ex_chave_oc,F2787,ex_cancelada,"&lt;&gt;Sim"))</f>
        <v/>
      </c>
      <c r="R2787" s="51">
        <f>IF(P2787="","",IF(AND(P2787=1,N(Q2787)&gt;0),1,0))</f>
        <v/>
      </c>
      <c r="S2787" s="30">
        <f>IF(P2787="","",IF(F2787="","ERRO: data prevista ausente ou inválida",IF(O2787=0,"Duplicada: contada uma vez",IF(N(G2787)=0,"ERRO: tarefa fora do Plano Mestre",IF(P2787=0,"Tarefa retirada do plano: não conta","OK")))))</f>
        <v/>
      </c>
    </row>
    <row r="2788">
      <c r="A2788" s="29" t="n"/>
      <c r="B2788" s="25" t="n"/>
      <c r="C2788" s="49" t="n"/>
      <c r="D2788" s="29" t="n"/>
      <c r="E2788" s="23">
        <f>IF(OR(A2788="",B2788=""),"",A2788&amp;"|"&amp;B2788)</f>
        <v/>
      </c>
      <c r="F2788" s="30">
        <f>IF(OR(E2788="",NOT(ISNUMBER(C2788))),"",E2788&amp;"|"&amp;YEAR(C2788)&amp;"-"&amp;RIGHT("0"&amp;MONTH(C2788),2)&amp;"-"&amp;RIGHT("0"&amp;DAY(C2788),2))</f>
        <v/>
      </c>
      <c r="G2788" s="26">
        <f>IF(E2788="","",IFERROR(MATCH(E2788,pl_chave,0),0))</f>
        <v/>
      </c>
      <c r="H2788" s="23">
        <f>IF(G2788="","",IF(G2788=0,"Tarefa fora do plano",INDEX(pl_tag,G2788)))</f>
        <v/>
      </c>
      <c r="I2788" s="30">
        <f>IF(N(G2788)=0,"",INDEX(pl_atividade,G2788))</f>
        <v/>
      </c>
      <c r="J2788" s="50">
        <f>IF(N(G2788)=0,"",INDEX(pl_especialidade,G2788))</f>
        <v/>
      </c>
      <c r="K2788" s="28">
        <f>IF(N(G2788)=0,"",INDEX(pl_duracao,G2788))</f>
        <v/>
      </c>
      <c r="L2788" s="39">
        <f>IF(ISNUMBER(C2788),YEAR(C2788),"")</f>
        <v/>
      </c>
      <c r="M2788" s="39">
        <f>IF(ISNUMBER(C2788),MONTH(C2788),"")</f>
        <v/>
      </c>
      <c r="N2788" s="23">
        <f>IF(L2788="","",IF(NOT(ISNUMBER(crono_ano)),"Informe o ano",IF(L2788&lt;crono_ano,"Antes do ano",IF(L2788&gt;crono_ano,"Depois do ano","No ano"))))</f>
        <v/>
      </c>
      <c r="O2788" s="39">
        <f>IF(F2788="","",IF(COUNTIF(F$7:F2788,F2788)=1,1,0))</f>
        <v/>
      </c>
      <c r="P2788" s="39">
        <f>IF(A2788&amp;B2788&amp;C2788="","",IF(AND(O2788=1,N(G2788)&gt;0),IF(INDEX(pl_ativa,MAX(1,N(G2788)))="Sim",1,0),0))</f>
        <v/>
      </c>
      <c r="Q2788" s="39">
        <f>IF(F2788="","",COUNTIFS(ex_chave_oc,F2788,ex_cancelada,"&lt;&gt;Sim"))</f>
        <v/>
      </c>
      <c r="R2788" s="51">
        <f>IF(P2788="","",IF(AND(P2788=1,N(Q2788)&gt;0),1,0))</f>
        <v/>
      </c>
      <c r="S2788" s="30">
        <f>IF(P2788="","",IF(F2788="","ERRO: data prevista ausente ou inválida",IF(O2788=0,"Duplicada: contada uma vez",IF(N(G2788)=0,"ERRO: tarefa fora do Plano Mestre",IF(P2788=0,"Tarefa retirada do plano: não conta","OK")))))</f>
        <v/>
      </c>
    </row>
    <row r="2789">
      <c r="A2789" s="29" t="n"/>
      <c r="B2789" s="25" t="n"/>
      <c r="C2789" s="49" t="n"/>
      <c r="D2789" s="29" t="n"/>
      <c r="E2789" s="23">
        <f>IF(OR(A2789="",B2789=""),"",A2789&amp;"|"&amp;B2789)</f>
        <v/>
      </c>
      <c r="F2789" s="30">
        <f>IF(OR(E2789="",NOT(ISNUMBER(C2789))),"",E2789&amp;"|"&amp;YEAR(C2789)&amp;"-"&amp;RIGHT("0"&amp;MONTH(C2789),2)&amp;"-"&amp;RIGHT("0"&amp;DAY(C2789),2))</f>
        <v/>
      </c>
      <c r="G2789" s="26">
        <f>IF(E2789="","",IFERROR(MATCH(E2789,pl_chave,0),0))</f>
        <v/>
      </c>
      <c r="H2789" s="23">
        <f>IF(G2789="","",IF(G2789=0,"Tarefa fora do plano",INDEX(pl_tag,G2789)))</f>
        <v/>
      </c>
      <c r="I2789" s="30">
        <f>IF(N(G2789)=0,"",INDEX(pl_atividade,G2789))</f>
        <v/>
      </c>
      <c r="J2789" s="50">
        <f>IF(N(G2789)=0,"",INDEX(pl_especialidade,G2789))</f>
        <v/>
      </c>
      <c r="K2789" s="28">
        <f>IF(N(G2789)=0,"",INDEX(pl_duracao,G2789))</f>
        <v/>
      </c>
      <c r="L2789" s="39">
        <f>IF(ISNUMBER(C2789),YEAR(C2789),"")</f>
        <v/>
      </c>
      <c r="M2789" s="39">
        <f>IF(ISNUMBER(C2789),MONTH(C2789),"")</f>
        <v/>
      </c>
      <c r="N2789" s="23">
        <f>IF(L2789="","",IF(NOT(ISNUMBER(crono_ano)),"Informe o ano",IF(L2789&lt;crono_ano,"Antes do ano",IF(L2789&gt;crono_ano,"Depois do ano","No ano"))))</f>
        <v/>
      </c>
      <c r="O2789" s="39">
        <f>IF(F2789="","",IF(COUNTIF(F$7:F2789,F2789)=1,1,0))</f>
        <v/>
      </c>
      <c r="P2789" s="39">
        <f>IF(A2789&amp;B2789&amp;C2789="","",IF(AND(O2789=1,N(G2789)&gt;0),IF(INDEX(pl_ativa,MAX(1,N(G2789)))="Sim",1,0),0))</f>
        <v/>
      </c>
      <c r="Q2789" s="39">
        <f>IF(F2789="","",COUNTIFS(ex_chave_oc,F2789,ex_cancelada,"&lt;&gt;Sim"))</f>
        <v/>
      </c>
      <c r="R2789" s="51">
        <f>IF(P2789="","",IF(AND(P2789=1,N(Q2789)&gt;0),1,0))</f>
        <v/>
      </c>
      <c r="S2789" s="30">
        <f>IF(P2789="","",IF(F2789="","ERRO: data prevista ausente ou inválida",IF(O2789=0,"Duplicada: contada uma vez",IF(N(G2789)=0,"ERRO: tarefa fora do Plano Mestre",IF(P2789=0,"Tarefa retirada do plano: não conta","OK")))))</f>
        <v/>
      </c>
    </row>
    <row r="2790">
      <c r="A2790" s="29" t="n"/>
      <c r="B2790" s="25" t="n"/>
      <c r="C2790" s="49" t="n"/>
      <c r="D2790" s="29" t="n"/>
      <c r="E2790" s="23">
        <f>IF(OR(A2790="",B2790=""),"",A2790&amp;"|"&amp;B2790)</f>
        <v/>
      </c>
      <c r="F2790" s="30">
        <f>IF(OR(E2790="",NOT(ISNUMBER(C2790))),"",E2790&amp;"|"&amp;YEAR(C2790)&amp;"-"&amp;RIGHT("0"&amp;MONTH(C2790),2)&amp;"-"&amp;RIGHT("0"&amp;DAY(C2790),2))</f>
        <v/>
      </c>
      <c r="G2790" s="26">
        <f>IF(E2790="","",IFERROR(MATCH(E2790,pl_chave,0),0))</f>
        <v/>
      </c>
      <c r="H2790" s="23">
        <f>IF(G2790="","",IF(G2790=0,"Tarefa fora do plano",INDEX(pl_tag,G2790)))</f>
        <v/>
      </c>
      <c r="I2790" s="30">
        <f>IF(N(G2790)=0,"",INDEX(pl_atividade,G2790))</f>
        <v/>
      </c>
      <c r="J2790" s="50">
        <f>IF(N(G2790)=0,"",INDEX(pl_especialidade,G2790))</f>
        <v/>
      </c>
      <c r="K2790" s="28">
        <f>IF(N(G2790)=0,"",INDEX(pl_duracao,G2790))</f>
        <v/>
      </c>
      <c r="L2790" s="39">
        <f>IF(ISNUMBER(C2790),YEAR(C2790),"")</f>
        <v/>
      </c>
      <c r="M2790" s="39">
        <f>IF(ISNUMBER(C2790),MONTH(C2790),"")</f>
        <v/>
      </c>
      <c r="N2790" s="23">
        <f>IF(L2790="","",IF(NOT(ISNUMBER(crono_ano)),"Informe o ano",IF(L2790&lt;crono_ano,"Antes do ano",IF(L2790&gt;crono_ano,"Depois do ano","No ano"))))</f>
        <v/>
      </c>
      <c r="O2790" s="39">
        <f>IF(F2790="","",IF(COUNTIF(F$7:F2790,F2790)=1,1,0))</f>
        <v/>
      </c>
      <c r="P2790" s="39">
        <f>IF(A2790&amp;B2790&amp;C2790="","",IF(AND(O2790=1,N(G2790)&gt;0),IF(INDEX(pl_ativa,MAX(1,N(G2790)))="Sim",1,0),0))</f>
        <v/>
      </c>
      <c r="Q2790" s="39">
        <f>IF(F2790="","",COUNTIFS(ex_chave_oc,F2790,ex_cancelada,"&lt;&gt;Sim"))</f>
        <v/>
      </c>
      <c r="R2790" s="51">
        <f>IF(P2790="","",IF(AND(P2790=1,N(Q2790)&gt;0),1,0))</f>
        <v/>
      </c>
      <c r="S2790" s="30">
        <f>IF(P2790="","",IF(F2790="","ERRO: data prevista ausente ou inválida",IF(O2790=0,"Duplicada: contada uma vez",IF(N(G2790)=0,"ERRO: tarefa fora do Plano Mestre",IF(P2790=0,"Tarefa retirada do plano: não conta","OK")))))</f>
        <v/>
      </c>
    </row>
    <row r="2791">
      <c r="A2791" s="29" t="n"/>
      <c r="B2791" s="25" t="n"/>
      <c r="C2791" s="49" t="n"/>
      <c r="D2791" s="29" t="n"/>
      <c r="E2791" s="23">
        <f>IF(OR(A2791="",B2791=""),"",A2791&amp;"|"&amp;B2791)</f>
        <v/>
      </c>
      <c r="F2791" s="30">
        <f>IF(OR(E2791="",NOT(ISNUMBER(C2791))),"",E2791&amp;"|"&amp;YEAR(C2791)&amp;"-"&amp;RIGHT("0"&amp;MONTH(C2791),2)&amp;"-"&amp;RIGHT("0"&amp;DAY(C2791),2))</f>
        <v/>
      </c>
      <c r="G2791" s="26">
        <f>IF(E2791="","",IFERROR(MATCH(E2791,pl_chave,0),0))</f>
        <v/>
      </c>
      <c r="H2791" s="23">
        <f>IF(G2791="","",IF(G2791=0,"Tarefa fora do plano",INDEX(pl_tag,G2791)))</f>
        <v/>
      </c>
      <c r="I2791" s="30">
        <f>IF(N(G2791)=0,"",INDEX(pl_atividade,G2791))</f>
        <v/>
      </c>
      <c r="J2791" s="50">
        <f>IF(N(G2791)=0,"",INDEX(pl_especialidade,G2791))</f>
        <v/>
      </c>
      <c r="K2791" s="28">
        <f>IF(N(G2791)=0,"",INDEX(pl_duracao,G2791))</f>
        <v/>
      </c>
      <c r="L2791" s="39">
        <f>IF(ISNUMBER(C2791),YEAR(C2791),"")</f>
        <v/>
      </c>
      <c r="M2791" s="39">
        <f>IF(ISNUMBER(C2791),MONTH(C2791),"")</f>
        <v/>
      </c>
      <c r="N2791" s="23">
        <f>IF(L2791="","",IF(NOT(ISNUMBER(crono_ano)),"Informe o ano",IF(L2791&lt;crono_ano,"Antes do ano",IF(L2791&gt;crono_ano,"Depois do ano","No ano"))))</f>
        <v/>
      </c>
      <c r="O2791" s="39">
        <f>IF(F2791="","",IF(COUNTIF(F$7:F2791,F2791)=1,1,0))</f>
        <v/>
      </c>
      <c r="P2791" s="39">
        <f>IF(A2791&amp;B2791&amp;C2791="","",IF(AND(O2791=1,N(G2791)&gt;0),IF(INDEX(pl_ativa,MAX(1,N(G2791)))="Sim",1,0),0))</f>
        <v/>
      </c>
      <c r="Q2791" s="39">
        <f>IF(F2791="","",COUNTIFS(ex_chave_oc,F2791,ex_cancelada,"&lt;&gt;Sim"))</f>
        <v/>
      </c>
      <c r="R2791" s="51">
        <f>IF(P2791="","",IF(AND(P2791=1,N(Q2791)&gt;0),1,0))</f>
        <v/>
      </c>
      <c r="S2791" s="30">
        <f>IF(P2791="","",IF(F2791="","ERRO: data prevista ausente ou inválida",IF(O2791=0,"Duplicada: contada uma vez",IF(N(G2791)=0,"ERRO: tarefa fora do Plano Mestre",IF(P2791=0,"Tarefa retirada do plano: não conta","OK")))))</f>
        <v/>
      </c>
    </row>
    <row r="2792">
      <c r="A2792" s="29" t="n"/>
      <c r="B2792" s="25" t="n"/>
      <c r="C2792" s="49" t="n"/>
      <c r="D2792" s="29" t="n"/>
      <c r="E2792" s="23">
        <f>IF(OR(A2792="",B2792=""),"",A2792&amp;"|"&amp;B2792)</f>
        <v/>
      </c>
      <c r="F2792" s="30">
        <f>IF(OR(E2792="",NOT(ISNUMBER(C2792))),"",E2792&amp;"|"&amp;YEAR(C2792)&amp;"-"&amp;RIGHT("0"&amp;MONTH(C2792),2)&amp;"-"&amp;RIGHT("0"&amp;DAY(C2792),2))</f>
        <v/>
      </c>
      <c r="G2792" s="26">
        <f>IF(E2792="","",IFERROR(MATCH(E2792,pl_chave,0),0))</f>
        <v/>
      </c>
      <c r="H2792" s="23">
        <f>IF(G2792="","",IF(G2792=0,"Tarefa fora do plano",INDEX(pl_tag,G2792)))</f>
        <v/>
      </c>
      <c r="I2792" s="30">
        <f>IF(N(G2792)=0,"",INDEX(pl_atividade,G2792))</f>
        <v/>
      </c>
      <c r="J2792" s="50">
        <f>IF(N(G2792)=0,"",INDEX(pl_especialidade,G2792))</f>
        <v/>
      </c>
      <c r="K2792" s="28">
        <f>IF(N(G2792)=0,"",INDEX(pl_duracao,G2792))</f>
        <v/>
      </c>
      <c r="L2792" s="39">
        <f>IF(ISNUMBER(C2792),YEAR(C2792),"")</f>
        <v/>
      </c>
      <c r="M2792" s="39">
        <f>IF(ISNUMBER(C2792),MONTH(C2792),"")</f>
        <v/>
      </c>
      <c r="N2792" s="23">
        <f>IF(L2792="","",IF(NOT(ISNUMBER(crono_ano)),"Informe o ano",IF(L2792&lt;crono_ano,"Antes do ano",IF(L2792&gt;crono_ano,"Depois do ano","No ano"))))</f>
        <v/>
      </c>
      <c r="O2792" s="39">
        <f>IF(F2792="","",IF(COUNTIF(F$7:F2792,F2792)=1,1,0))</f>
        <v/>
      </c>
      <c r="P2792" s="39">
        <f>IF(A2792&amp;B2792&amp;C2792="","",IF(AND(O2792=1,N(G2792)&gt;0),IF(INDEX(pl_ativa,MAX(1,N(G2792)))="Sim",1,0),0))</f>
        <v/>
      </c>
      <c r="Q2792" s="39">
        <f>IF(F2792="","",COUNTIFS(ex_chave_oc,F2792,ex_cancelada,"&lt;&gt;Sim"))</f>
        <v/>
      </c>
      <c r="R2792" s="51">
        <f>IF(P2792="","",IF(AND(P2792=1,N(Q2792)&gt;0),1,0))</f>
        <v/>
      </c>
      <c r="S2792" s="30">
        <f>IF(P2792="","",IF(F2792="","ERRO: data prevista ausente ou inválida",IF(O2792=0,"Duplicada: contada uma vez",IF(N(G2792)=0,"ERRO: tarefa fora do Plano Mestre",IF(P2792=0,"Tarefa retirada do plano: não conta","OK")))))</f>
        <v/>
      </c>
    </row>
    <row r="2793">
      <c r="A2793" s="29" t="n"/>
      <c r="B2793" s="25" t="n"/>
      <c r="C2793" s="49" t="n"/>
      <c r="D2793" s="29" t="n"/>
      <c r="E2793" s="23">
        <f>IF(OR(A2793="",B2793=""),"",A2793&amp;"|"&amp;B2793)</f>
        <v/>
      </c>
      <c r="F2793" s="30">
        <f>IF(OR(E2793="",NOT(ISNUMBER(C2793))),"",E2793&amp;"|"&amp;YEAR(C2793)&amp;"-"&amp;RIGHT("0"&amp;MONTH(C2793),2)&amp;"-"&amp;RIGHT("0"&amp;DAY(C2793),2))</f>
        <v/>
      </c>
      <c r="G2793" s="26">
        <f>IF(E2793="","",IFERROR(MATCH(E2793,pl_chave,0),0))</f>
        <v/>
      </c>
      <c r="H2793" s="23">
        <f>IF(G2793="","",IF(G2793=0,"Tarefa fora do plano",INDEX(pl_tag,G2793)))</f>
        <v/>
      </c>
      <c r="I2793" s="30">
        <f>IF(N(G2793)=0,"",INDEX(pl_atividade,G2793))</f>
        <v/>
      </c>
      <c r="J2793" s="50">
        <f>IF(N(G2793)=0,"",INDEX(pl_especialidade,G2793))</f>
        <v/>
      </c>
      <c r="K2793" s="28">
        <f>IF(N(G2793)=0,"",INDEX(pl_duracao,G2793))</f>
        <v/>
      </c>
      <c r="L2793" s="39">
        <f>IF(ISNUMBER(C2793),YEAR(C2793),"")</f>
        <v/>
      </c>
      <c r="M2793" s="39">
        <f>IF(ISNUMBER(C2793),MONTH(C2793),"")</f>
        <v/>
      </c>
      <c r="N2793" s="23">
        <f>IF(L2793="","",IF(NOT(ISNUMBER(crono_ano)),"Informe o ano",IF(L2793&lt;crono_ano,"Antes do ano",IF(L2793&gt;crono_ano,"Depois do ano","No ano"))))</f>
        <v/>
      </c>
      <c r="O2793" s="39">
        <f>IF(F2793="","",IF(COUNTIF(F$7:F2793,F2793)=1,1,0))</f>
        <v/>
      </c>
      <c r="P2793" s="39">
        <f>IF(A2793&amp;B2793&amp;C2793="","",IF(AND(O2793=1,N(G2793)&gt;0),IF(INDEX(pl_ativa,MAX(1,N(G2793)))="Sim",1,0),0))</f>
        <v/>
      </c>
      <c r="Q2793" s="39">
        <f>IF(F2793="","",COUNTIFS(ex_chave_oc,F2793,ex_cancelada,"&lt;&gt;Sim"))</f>
        <v/>
      </c>
      <c r="R2793" s="51">
        <f>IF(P2793="","",IF(AND(P2793=1,N(Q2793)&gt;0),1,0))</f>
        <v/>
      </c>
      <c r="S2793" s="30">
        <f>IF(P2793="","",IF(F2793="","ERRO: data prevista ausente ou inválida",IF(O2793=0,"Duplicada: contada uma vez",IF(N(G2793)=0,"ERRO: tarefa fora do Plano Mestre",IF(P2793=0,"Tarefa retirada do plano: não conta","OK")))))</f>
        <v/>
      </c>
    </row>
    <row r="2794">
      <c r="A2794" s="29" t="n"/>
      <c r="B2794" s="25" t="n"/>
      <c r="C2794" s="49" t="n"/>
      <c r="D2794" s="29" t="n"/>
      <c r="E2794" s="23">
        <f>IF(OR(A2794="",B2794=""),"",A2794&amp;"|"&amp;B2794)</f>
        <v/>
      </c>
      <c r="F2794" s="30">
        <f>IF(OR(E2794="",NOT(ISNUMBER(C2794))),"",E2794&amp;"|"&amp;YEAR(C2794)&amp;"-"&amp;RIGHT("0"&amp;MONTH(C2794),2)&amp;"-"&amp;RIGHT("0"&amp;DAY(C2794),2))</f>
        <v/>
      </c>
      <c r="G2794" s="26">
        <f>IF(E2794="","",IFERROR(MATCH(E2794,pl_chave,0),0))</f>
        <v/>
      </c>
      <c r="H2794" s="23">
        <f>IF(G2794="","",IF(G2794=0,"Tarefa fora do plano",INDEX(pl_tag,G2794)))</f>
        <v/>
      </c>
      <c r="I2794" s="30">
        <f>IF(N(G2794)=0,"",INDEX(pl_atividade,G2794))</f>
        <v/>
      </c>
      <c r="J2794" s="50">
        <f>IF(N(G2794)=0,"",INDEX(pl_especialidade,G2794))</f>
        <v/>
      </c>
      <c r="K2794" s="28">
        <f>IF(N(G2794)=0,"",INDEX(pl_duracao,G2794))</f>
        <v/>
      </c>
      <c r="L2794" s="39">
        <f>IF(ISNUMBER(C2794),YEAR(C2794),"")</f>
        <v/>
      </c>
      <c r="M2794" s="39">
        <f>IF(ISNUMBER(C2794),MONTH(C2794),"")</f>
        <v/>
      </c>
      <c r="N2794" s="23">
        <f>IF(L2794="","",IF(NOT(ISNUMBER(crono_ano)),"Informe o ano",IF(L2794&lt;crono_ano,"Antes do ano",IF(L2794&gt;crono_ano,"Depois do ano","No ano"))))</f>
        <v/>
      </c>
      <c r="O2794" s="39">
        <f>IF(F2794="","",IF(COUNTIF(F$7:F2794,F2794)=1,1,0))</f>
        <v/>
      </c>
      <c r="P2794" s="39">
        <f>IF(A2794&amp;B2794&amp;C2794="","",IF(AND(O2794=1,N(G2794)&gt;0),IF(INDEX(pl_ativa,MAX(1,N(G2794)))="Sim",1,0),0))</f>
        <v/>
      </c>
      <c r="Q2794" s="39">
        <f>IF(F2794="","",COUNTIFS(ex_chave_oc,F2794,ex_cancelada,"&lt;&gt;Sim"))</f>
        <v/>
      </c>
      <c r="R2794" s="51">
        <f>IF(P2794="","",IF(AND(P2794=1,N(Q2794)&gt;0),1,0))</f>
        <v/>
      </c>
      <c r="S2794" s="30">
        <f>IF(P2794="","",IF(F2794="","ERRO: data prevista ausente ou inválida",IF(O2794=0,"Duplicada: contada uma vez",IF(N(G2794)=0,"ERRO: tarefa fora do Plano Mestre",IF(P2794=0,"Tarefa retirada do plano: não conta","OK")))))</f>
        <v/>
      </c>
    </row>
    <row r="2795">
      <c r="A2795" s="29" t="n"/>
      <c r="B2795" s="25" t="n"/>
      <c r="C2795" s="49" t="n"/>
      <c r="D2795" s="29" t="n"/>
      <c r="E2795" s="23">
        <f>IF(OR(A2795="",B2795=""),"",A2795&amp;"|"&amp;B2795)</f>
        <v/>
      </c>
      <c r="F2795" s="30">
        <f>IF(OR(E2795="",NOT(ISNUMBER(C2795))),"",E2795&amp;"|"&amp;YEAR(C2795)&amp;"-"&amp;RIGHT("0"&amp;MONTH(C2795),2)&amp;"-"&amp;RIGHT("0"&amp;DAY(C2795),2))</f>
        <v/>
      </c>
      <c r="G2795" s="26">
        <f>IF(E2795="","",IFERROR(MATCH(E2795,pl_chave,0),0))</f>
        <v/>
      </c>
      <c r="H2795" s="23">
        <f>IF(G2795="","",IF(G2795=0,"Tarefa fora do plano",INDEX(pl_tag,G2795)))</f>
        <v/>
      </c>
      <c r="I2795" s="30">
        <f>IF(N(G2795)=0,"",INDEX(pl_atividade,G2795))</f>
        <v/>
      </c>
      <c r="J2795" s="50">
        <f>IF(N(G2795)=0,"",INDEX(pl_especialidade,G2795))</f>
        <v/>
      </c>
      <c r="K2795" s="28">
        <f>IF(N(G2795)=0,"",INDEX(pl_duracao,G2795))</f>
        <v/>
      </c>
      <c r="L2795" s="39">
        <f>IF(ISNUMBER(C2795),YEAR(C2795),"")</f>
        <v/>
      </c>
      <c r="M2795" s="39">
        <f>IF(ISNUMBER(C2795),MONTH(C2795),"")</f>
        <v/>
      </c>
      <c r="N2795" s="23">
        <f>IF(L2795="","",IF(NOT(ISNUMBER(crono_ano)),"Informe o ano",IF(L2795&lt;crono_ano,"Antes do ano",IF(L2795&gt;crono_ano,"Depois do ano","No ano"))))</f>
        <v/>
      </c>
      <c r="O2795" s="39">
        <f>IF(F2795="","",IF(COUNTIF(F$7:F2795,F2795)=1,1,0))</f>
        <v/>
      </c>
      <c r="P2795" s="39">
        <f>IF(A2795&amp;B2795&amp;C2795="","",IF(AND(O2795=1,N(G2795)&gt;0),IF(INDEX(pl_ativa,MAX(1,N(G2795)))="Sim",1,0),0))</f>
        <v/>
      </c>
      <c r="Q2795" s="39">
        <f>IF(F2795="","",COUNTIFS(ex_chave_oc,F2795,ex_cancelada,"&lt;&gt;Sim"))</f>
        <v/>
      </c>
      <c r="R2795" s="51">
        <f>IF(P2795="","",IF(AND(P2795=1,N(Q2795)&gt;0),1,0))</f>
        <v/>
      </c>
      <c r="S2795" s="30">
        <f>IF(P2795="","",IF(F2795="","ERRO: data prevista ausente ou inválida",IF(O2795=0,"Duplicada: contada uma vez",IF(N(G2795)=0,"ERRO: tarefa fora do Plano Mestre",IF(P2795=0,"Tarefa retirada do plano: não conta","OK")))))</f>
        <v/>
      </c>
    </row>
    <row r="2796">
      <c r="A2796" s="29" t="n"/>
      <c r="B2796" s="25" t="n"/>
      <c r="C2796" s="49" t="n"/>
      <c r="D2796" s="29" t="n"/>
      <c r="E2796" s="23">
        <f>IF(OR(A2796="",B2796=""),"",A2796&amp;"|"&amp;B2796)</f>
        <v/>
      </c>
      <c r="F2796" s="30">
        <f>IF(OR(E2796="",NOT(ISNUMBER(C2796))),"",E2796&amp;"|"&amp;YEAR(C2796)&amp;"-"&amp;RIGHT("0"&amp;MONTH(C2796),2)&amp;"-"&amp;RIGHT("0"&amp;DAY(C2796),2))</f>
        <v/>
      </c>
      <c r="G2796" s="26">
        <f>IF(E2796="","",IFERROR(MATCH(E2796,pl_chave,0),0))</f>
        <v/>
      </c>
      <c r="H2796" s="23">
        <f>IF(G2796="","",IF(G2796=0,"Tarefa fora do plano",INDEX(pl_tag,G2796)))</f>
        <v/>
      </c>
      <c r="I2796" s="30">
        <f>IF(N(G2796)=0,"",INDEX(pl_atividade,G2796))</f>
        <v/>
      </c>
      <c r="J2796" s="50">
        <f>IF(N(G2796)=0,"",INDEX(pl_especialidade,G2796))</f>
        <v/>
      </c>
      <c r="K2796" s="28">
        <f>IF(N(G2796)=0,"",INDEX(pl_duracao,G2796))</f>
        <v/>
      </c>
      <c r="L2796" s="39">
        <f>IF(ISNUMBER(C2796),YEAR(C2796),"")</f>
        <v/>
      </c>
      <c r="M2796" s="39">
        <f>IF(ISNUMBER(C2796),MONTH(C2796),"")</f>
        <v/>
      </c>
      <c r="N2796" s="23">
        <f>IF(L2796="","",IF(NOT(ISNUMBER(crono_ano)),"Informe o ano",IF(L2796&lt;crono_ano,"Antes do ano",IF(L2796&gt;crono_ano,"Depois do ano","No ano"))))</f>
        <v/>
      </c>
      <c r="O2796" s="39">
        <f>IF(F2796="","",IF(COUNTIF(F$7:F2796,F2796)=1,1,0))</f>
        <v/>
      </c>
      <c r="P2796" s="39">
        <f>IF(A2796&amp;B2796&amp;C2796="","",IF(AND(O2796=1,N(G2796)&gt;0),IF(INDEX(pl_ativa,MAX(1,N(G2796)))="Sim",1,0),0))</f>
        <v/>
      </c>
      <c r="Q2796" s="39">
        <f>IF(F2796="","",COUNTIFS(ex_chave_oc,F2796,ex_cancelada,"&lt;&gt;Sim"))</f>
        <v/>
      </c>
      <c r="R2796" s="51">
        <f>IF(P2796="","",IF(AND(P2796=1,N(Q2796)&gt;0),1,0))</f>
        <v/>
      </c>
      <c r="S2796" s="30">
        <f>IF(P2796="","",IF(F2796="","ERRO: data prevista ausente ou inválida",IF(O2796=0,"Duplicada: contada uma vez",IF(N(G2796)=0,"ERRO: tarefa fora do Plano Mestre",IF(P2796=0,"Tarefa retirada do plano: não conta","OK")))))</f>
        <v/>
      </c>
    </row>
    <row r="2797">
      <c r="A2797" s="29" t="n"/>
      <c r="B2797" s="25" t="n"/>
      <c r="C2797" s="49" t="n"/>
      <c r="D2797" s="29" t="n"/>
      <c r="E2797" s="23">
        <f>IF(OR(A2797="",B2797=""),"",A2797&amp;"|"&amp;B2797)</f>
        <v/>
      </c>
      <c r="F2797" s="30">
        <f>IF(OR(E2797="",NOT(ISNUMBER(C2797))),"",E2797&amp;"|"&amp;YEAR(C2797)&amp;"-"&amp;RIGHT("0"&amp;MONTH(C2797),2)&amp;"-"&amp;RIGHT("0"&amp;DAY(C2797),2))</f>
        <v/>
      </c>
      <c r="G2797" s="26">
        <f>IF(E2797="","",IFERROR(MATCH(E2797,pl_chave,0),0))</f>
        <v/>
      </c>
      <c r="H2797" s="23">
        <f>IF(G2797="","",IF(G2797=0,"Tarefa fora do plano",INDEX(pl_tag,G2797)))</f>
        <v/>
      </c>
      <c r="I2797" s="30">
        <f>IF(N(G2797)=0,"",INDEX(pl_atividade,G2797))</f>
        <v/>
      </c>
      <c r="J2797" s="50">
        <f>IF(N(G2797)=0,"",INDEX(pl_especialidade,G2797))</f>
        <v/>
      </c>
      <c r="K2797" s="28">
        <f>IF(N(G2797)=0,"",INDEX(pl_duracao,G2797))</f>
        <v/>
      </c>
      <c r="L2797" s="39">
        <f>IF(ISNUMBER(C2797),YEAR(C2797),"")</f>
        <v/>
      </c>
      <c r="M2797" s="39">
        <f>IF(ISNUMBER(C2797),MONTH(C2797),"")</f>
        <v/>
      </c>
      <c r="N2797" s="23">
        <f>IF(L2797="","",IF(NOT(ISNUMBER(crono_ano)),"Informe o ano",IF(L2797&lt;crono_ano,"Antes do ano",IF(L2797&gt;crono_ano,"Depois do ano","No ano"))))</f>
        <v/>
      </c>
      <c r="O2797" s="39">
        <f>IF(F2797="","",IF(COUNTIF(F$7:F2797,F2797)=1,1,0))</f>
        <v/>
      </c>
      <c r="P2797" s="39">
        <f>IF(A2797&amp;B2797&amp;C2797="","",IF(AND(O2797=1,N(G2797)&gt;0),IF(INDEX(pl_ativa,MAX(1,N(G2797)))="Sim",1,0),0))</f>
        <v/>
      </c>
      <c r="Q2797" s="39">
        <f>IF(F2797="","",COUNTIFS(ex_chave_oc,F2797,ex_cancelada,"&lt;&gt;Sim"))</f>
        <v/>
      </c>
      <c r="R2797" s="51">
        <f>IF(P2797="","",IF(AND(P2797=1,N(Q2797)&gt;0),1,0))</f>
        <v/>
      </c>
      <c r="S2797" s="30">
        <f>IF(P2797="","",IF(F2797="","ERRO: data prevista ausente ou inválida",IF(O2797=0,"Duplicada: contada uma vez",IF(N(G2797)=0,"ERRO: tarefa fora do Plano Mestre",IF(P2797=0,"Tarefa retirada do plano: não conta","OK")))))</f>
        <v/>
      </c>
    </row>
    <row r="2798">
      <c r="A2798" s="29" t="n"/>
      <c r="B2798" s="25" t="n"/>
      <c r="C2798" s="49" t="n"/>
      <c r="D2798" s="29" t="n"/>
      <c r="E2798" s="23">
        <f>IF(OR(A2798="",B2798=""),"",A2798&amp;"|"&amp;B2798)</f>
        <v/>
      </c>
      <c r="F2798" s="30">
        <f>IF(OR(E2798="",NOT(ISNUMBER(C2798))),"",E2798&amp;"|"&amp;YEAR(C2798)&amp;"-"&amp;RIGHT("0"&amp;MONTH(C2798),2)&amp;"-"&amp;RIGHT("0"&amp;DAY(C2798),2))</f>
        <v/>
      </c>
      <c r="G2798" s="26">
        <f>IF(E2798="","",IFERROR(MATCH(E2798,pl_chave,0),0))</f>
        <v/>
      </c>
      <c r="H2798" s="23">
        <f>IF(G2798="","",IF(G2798=0,"Tarefa fora do plano",INDEX(pl_tag,G2798)))</f>
        <v/>
      </c>
      <c r="I2798" s="30">
        <f>IF(N(G2798)=0,"",INDEX(pl_atividade,G2798))</f>
        <v/>
      </c>
      <c r="J2798" s="50">
        <f>IF(N(G2798)=0,"",INDEX(pl_especialidade,G2798))</f>
        <v/>
      </c>
      <c r="K2798" s="28">
        <f>IF(N(G2798)=0,"",INDEX(pl_duracao,G2798))</f>
        <v/>
      </c>
      <c r="L2798" s="39">
        <f>IF(ISNUMBER(C2798),YEAR(C2798),"")</f>
        <v/>
      </c>
      <c r="M2798" s="39">
        <f>IF(ISNUMBER(C2798),MONTH(C2798),"")</f>
        <v/>
      </c>
      <c r="N2798" s="23">
        <f>IF(L2798="","",IF(NOT(ISNUMBER(crono_ano)),"Informe o ano",IF(L2798&lt;crono_ano,"Antes do ano",IF(L2798&gt;crono_ano,"Depois do ano","No ano"))))</f>
        <v/>
      </c>
      <c r="O2798" s="39">
        <f>IF(F2798="","",IF(COUNTIF(F$7:F2798,F2798)=1,1,0))</f>
        <v/>
      </c>
      <c r="P2798" s="39">
        <f>IF(A2798&amp;B2798&amp;C2798="","",IF(AND(O2798=1,N(G2798)&gt;0),IF(INDEX(pl_ativa,MAX(1,N(G2798)))="Sim",1,0),0))</f>
        <v/>
      </c>
      <c r="Q2798" s="39">
        <f>IF(F2798="","",COUNTIFS(ex_chave_oc,F2798,ex_cancelada,"&lt;&gt;Sim"))</f>
        <v/>
      </c>
      <c r="R2798" s="51">
        <f>IF(P2798="","",IF(AND(P2798=1,N(Q2798)&gt;0),1,0))</f>
        <v/>
      </c>
      <c r="S2798" s="30">
        <f>IF(P2798="","",IF(F2798="","ERRO: data prevista ausente ou inválida",IF(O2798=0,"Duplicada: contada uma vez",IF(N(G2798)=0,"ERRO: tarefa fora do Plano Mestre",IF(P2798=0,"Tarefa retirada do plano: não conta","OK")))))</f>
        <v/>
      </c>
    </row>
    <row r="2799">
      <c r="A2799" s="29" t="n"/>
      <c r="B2799" s="25" t="n"/>
      <c r="C2799" s="49" t="n"/>
      <c r="D2799" s="29" t="n"/>
      <c r="E2799" s="23">
        <f>IF(OR(A2799="",B2799=""),"",A2799&amp;"|"&amp;B2799)</f>
        <v/>
      </c>
      <c r="F2799" s="30">
        <f>IF(OR(E2799="",NOT(ISNUMBER(C2799))),"",E2799&amp;"|"&amp;YEAR(C2799)&amp;"-"&amp;RIGHT("0"&amp;MONTH(C2799),2)&amp;"-"&amp;RIGHT("0"&amp;DAY(C2799),2))</f>
        <v/>
      </c>
      <c r="G2799" s="26">
        <f>IF(E2799="","",IFERROR(MATCH(E2799,pl_chave,0),0))</f>
        <v/>
      </c>
      <c r="H2799" s="23">
        <f>IF(G2799="","",IF(G2799=0,"Tarefa fora do plano",INDEX(pl_tag,G2799)))</f>
        <v/>
      </c>
      <c r="I2799" s="30">
        <f>IF(N(G2799)=0,"",INDEX(pl_atividade,G2799))</f>
        <v/>
      </c>
      <c r="J2799" s="50">
        <f>IF(N(G2799)=0,"",INDEX(pl_especialidade,G2799))</f>
        <v/>
      </c>
      <c r="K2799" s="28">
        <f>IF(N(G2799)=0,"",INDEX(pl_duracao,G2799))</f>
        <v/>
      </c>
      <c r="L2799" s="39">
        <f>IF(ISNUMBER(C2799),YEAR(C2799),"")</f>
        <v/>
      </c>
      <c r="M2799" s="39">
        <f>IF(ISNUMBER(C2799),MONTH(C2799),"")</f>
        <v/>
      </c>
      <c r="N2799" s="23">
        <f>IF(L2799="","",IF(NOT(ISNUMBER(crono_ano)),"Informe o ano",IF(L2799&lt;crono_ano,"Antes do ano",IF(L2799&gt;crono_ano,"Depois do ano","No ano"))))</f>
        <v/>
      </c>
      <c r="O2799" s="39">
        <f>IF(F2799="","",IF(COUNTIF(F$7:F2799,F2799)=1,1,0))</f>
        <v/>
      </c>
      <c r="P2799" s="39">
        <f>IF(A2799&amp;B2799&amp;C2799="","",IF(AND(O2799=1,N(G2799)&gt;0),IF(INDEX(pl_ativa,MAX(1,N(G2799)))="Sim",1,0),0))</f>
        <v/>
      </c>
      <c r="Q2799" s="39">
        <f>IF(F2799="","",COUNTIFS(ex_chave_oc,F2799,ex_cancelada,"&lt;&gt;Sim"))</f>
        <v/>
      </c>
      <c r="R2799" s="51">
        <f>IF(P2799="","",IF(AND(P2799=1,N(Q2799)&gt;0),1,0))</f>
        <v/>
      </c>
      <c r="S2799" s="30">
        <f>IF(P2799="","",IF(F2799="","ERRO: data prevista ausente ou inválida",IF(O2799=0,"Duplicada: contada uma vez",IF(N(G2799)=0,"ERRO: tarefa fora do Plano Mestre",IF(P2799=0,"Tarefa retirada do plano: não conta","OK")))))</f>
        <v/>
      </c>
    </row>
    <row r="2800">
      <c r="A2800" s="29" t="n"/>
      <c r="B2800" s="25" t="n"/>
      <c r="C2800" s="49" t="n"/>
      <c r="D2800" s="29" t="n"/>
      <c r="E2800" s="23">
        <f>IF(OR(A2800="",B2800=""),"",A2800&amp;"|"&amp;B2800)</f>
        <v/>
      </c>
      <c r="F2800" s="30">
        <f>IF(OR(E2800="",NOT(ISNUMBER(C2800))),"",E2800&amp;"|"&amp;YEAR(C2800)&amp;"-"&amp;RIGHT("0"&amp;MONTH(C2800),2)&amp;"-"&amp;RIGHT("0"&amp;DAY(C2800),2))</f>
        <v/>
      </c>
      <c r="G2800" s="26">
        <f>IF(E2800="","",IFERROR(MATCH(E2800,pl_chave,0),0))</f>
        <v/>
      </c>
      <c r="H2800" s="23">
        <f>IF(G2800="","",IF(G2800=0,"Tarefa fora do plano",INDEX(pl_tag,G2800)))</f>
        <v/>
      </c>
      <c r="I2800" s="30">
        <f>IF(N(G2800)=0,"",INDEX(pl_atividade,G2800))</f>
        <v/>
      </c>
      <c r="J2800" s="50">
        <f>IF(N(G2800)=0,"",INDEX(pl_especialidade,G2800))</f>
        <v/>
      </c>
      <c r="K2800" s="28">
        <f>IF(N(G2800)=0,"",INDEX(pl_duracao,G2800))</f>
        <v/>
      </c>
      <c r="L2800" s="39">
        <f>IF(ISNUMBER(C2800),YEAR(C2800),"")</f>
        <v/>
      </c>
      <c r="M2800" s="39">
        <f>IF(ISNUMBER(C2800),MONTH(C2800),"")</f>
        <v/>
      </c>
      <c r="N2800" s="23">
        <f>IF(L2800="","",IF(NOT(ISNUMBER(crono_ano)),"Informe o ano",IF(L2800&lt;crono_ano,"Antes do ano",IF(L2800&gt;crono_ano,"Depois do ano","No ano"))))</f>
        <v/>
      </c>
      <c r="O2800" s="39">
        <f>IF(F2800="","",IF(COUNTIF(F$7:F2800,F2800)=1,1,0))</f>
        <v/>
      </c>
      <c r="P2800" s="39">
        <f>IF(A2800&amp;B2800&amp;C2800="","",IF(AND(O2800=1,N(G2800)&gt;0),IF(INDEX(pl_ativa,MAX(1,N(G2800)))="Sim",1,0),0))</f>
        <v/>
      </c>
      <c r="Q2800" s="39">
        <f>IF(F2800="","",COUNTIFS(ex_chave_oc,F2800,ex_cancelada,"&lt;&gt;Sim"))</f>
        <v/>
      </c>
      <c r="R2800" s="51">
        <f>IF(P2800="","",IF(AND(P2800=1,N(Q2800)&gt;0),1,0))</f>
        <v/>
      </c>
      <c r="S2800" s="30">
        <f>IF(P2800="","",IF(F2800="","ERRO: data prevista ausente ou inválida",IF(O2800=0,"Duplicada: contada uma vez",IF(N(G2800)=0,"ERRO: tarefa fora do Plano Mestre",IF(P2800=0,"Tarefa retirada do plano: não conta","OK")))))</f>
        <v/>
      </c>
    </row>
    <row r="2801">
      <c r="A2801" s="29" t="n"/>
      <c r="B2801" s="25" t="n"/>
      <c r="C2801" s="49" t="n"/>
      <c r="D2801" s="29" t="n"/>
      <c r="E2801" s="23">
        <f>IF(OR(A2801="",B2801=""),"",A2801&amp;"|"&amp;B2801)</f>
        <v/>
      </c>
      <c r="F2801" s="30">
        <f>IF(OR(E2801="",NOT(ISNUMBER(C2801))),"",E2801&amp;"|"&amp;YEAR(C2801)&amp;"-"&amp;RIGHT("0"&amp;MONTH(C2801),2)&amp;"-"&amp;RIGHT("0"&amp;DAY(C2801),2))</f>
        <v/>
      </c>
      <c r="G2801" s="26">
        <f>IF(E2801="","",IFERROR(MATCH(E2801,pl_chave,0),0))</f>
        <v/>
      </c>
      <c r="H2801" s="23">
        <f>IF(G2801="","",IF(G2801=0,"Tarefa fora do plano",INDEX(pl_tag,G2801)))</f>
        <v/>
      </c>
      <c r="I2801" s="30">
        <f>IF(N(G2801)=0,"",INDEX(pl_atividade,G2801))</f>
        <v/>
      </c>
      <c r="J2801" s="50">
        <f>IF(N(G2801)=0,"",INDEX(pl_especialidade,G2801))</f>
        <v/>
      </c>
      <c r="K2801" s="28">
        <f>IF(N(G2801)=0,"",INDEX(pl_duracao,G2801))</f>
        <v/>
      </c>
      <c r="L2801" s="39">
        <f>IF(ISNUMBER(C2801),YEAR(C2801),"")</f>
        <v/>
      </c>
      <c r="M2801" s="39">
        <f>IF(ISNUMBER(C2801),MONTH(C2801),"")</f>
        <v/>
      </c>
      <c r="N2801" s="23">
        <f>IF(L2801="","",IF(NOT(ISNUMBER(crono_ano)),"Informe o ano",IF(L2801&lt;crono_ano,"Antes do ano",IF(L2801&gt;crono_ano,"Depois do ano","No ano"))))</f>
        <v/>
      </c>
      <c r="O2801" s="39">
        <f>IF(F2801="","",IF(COUNTIF(F$7:F2801,F2801)=1,1,0))</f>
        <v/>
      </c>
      <c r="P2801" s="39">
        <f>IF(A2801&amp;B2801&amp;C2801="","",IF(AND(O2801=1,N(G2801)&gt;0),IF(INDEX(pl_ativa,MAX(1,N(G2801)))="Sim",1,0),0))</f>
        <v/>
      </c>
      <c r="Q2801" s="39">
        <f>IF(F2801="","",COUNTIFS(ex_chave_oc,F2801,ex_cancelada,"&lt;&gt;Sim"))</f>
        <v/>
      </c>
      <c r="R2801" s="51">
        <f>IF(P2801="","",IF(AND(P2801=1,N(Q2801)&gt;0),1,0))</f>
        <v/>
      </c>
      <c r="S2801" s="30">
        <f>IF(P2801="","",IF(F2801="","ERRO: data prevista ausente ou inválida",IF(O2801=0,"Duplicada: contada uma vez",IF(N(G2801)=0,"ERRO: tarefa fora do Plano Mestre",IF(P2801=0,"Tarefa retirada do plano: não conta","OK")))))</f>
        <v/>
      </c>
    </row>
    <row r="2802">
      <c r="A2802" s="29" t="n"/>
      <c r="B2802" s="25" t="n"/>
      <c r="C2802" s="49" t="n"/>
      <c r="D2802" s="29" t="n"/>
      <c r="E2802" s="23">
        <f>IF(OR(A2802="",B2802=""),"",A2802&amp;"|"&amp;B2802)</f>
        <v/>
      </c>
      <c r="F2802" s="30">
        <f>IF(OR(E2802="",NOT(ISNUMBER(C2802))),"",E2802&amp;"|"&amp;YEAR(C2802)&amp;"-"&amp;RIGHT("0"&amp;MONTH(C2802),2)&amp;"-"&amp;RIGHT("0"&amp;DAY(C2802),2))</f>
        <v/>
      </c>
      <c r="G2802" s="26">
        <f>IF(E2802="","",IFERROR(MATCH(E2802,pl_chave,0),0))</f>
        <v/>
      </c>
      <c r="H2802" s="23">
        <f>IF(G2802="","",IF(G2802=0,"Tarefa fora do plano",INDEX(pl_tag,G2802)))</f>
        <v/>
      </c>
      <c r="I2802" s="30">
        <f>IF(N(G2802)=0,"",INDEX(pl_atividade,G2802))</f>
        <v/>
      </c>
      <c r="J2802" s="50">
        <f>IF(N(G2802)=0,"",INDEX(pl_especialidade,G2802))</f>
        <v/>
      </c>
      <c r="K2802" s="28">
        <f>IF(N(G2802)=0,"",INDEX(pl_duracao,G2802))</f>
        <v/>
      </c>
      <c r="L2802" s="39">
        <f>IF(ISNUMBER(C2802),YEAR(C2802),"")</f>
        <v/>
      </c>
      <c r="M2802" s="39">
        <f>IF(ISNUMBER(C2802),MONTH(C2802),"")</f>
        <v/>
      </c>
      <c r="N2802" s="23">
        <f>IF(L2802="","",IF(NOT(ISNUMBER(crono_ano)),"Informe o ano",IF(L2802&lt;crono_ano,"Antes do ano",IF(L2802&gt;crono_ano,"Depois do ano","No ano"))))</f>
        <v/>
      </c>
      <c r="O2802" s="39">
        <f>IF(F2802="","",IF(COUNTIF(F$7:F2802,F2802)=1,1,0))</f>
        <v/>
      </c>
      <c r="P2802" s="39">
        <f>IF(A2802&amp;B2802&amp;C2802="","",IF(AND(O2802=1,N(G2802)&gt;0),IF(INDEX(pl_ativa,MAX(1,N(G2802)))="Sim",1,0),0))</f>
        <v/>
      </c>
      <c r="Q2802" s="39">
        <f>IF(F2802="","",COUNTIFS(ex_chave_oc,F2802,ex_cancelada,"&lt;&gt;Sim"))</f>
        <v/>
      </c>
      <c r="R2802" s="51">
        <f>IF(P2802="","",IF(AND(P2802=1,N(Q2802)&gt;0),1,0))</f>
        <v/>
      </c>
      <c r="S2802" s="30">
        <f>IF(P2802="","",IF(F2802="","ERRO: data prevista ausente ou inválida",IF(O2802=0,"Duplicada: contada uma vez",IF(N(G2802)=0,"ERRO: tarefa fora do Plano Mestre",IF(P2802=0,"Tarefa retirada do plano: não conta","OK")))))</f>
        <v/>
      </c>
    </row>
    <row r="2803">
      <c r="A2803" s="29" t="n"/>
      <c r="B2803" s="25" t="n"/>
      <c r="C2803" s="49" t="n"/>
      <c r="D2803" s="29" t="n"/>
      <c r="E2803" s="23">
        <f>IF(OR(A2803="",B2803=""),"",A2803&amp;"|"&amp;B2803)</f>
        <v/>
      </c>
      <c r="F2803" s="30">
        <f>IF(OR(E2803="",NOT(ISNUMBER(C2803))),"",E2803&amp;"|"&amp;YEAR(C2803)&amp;"-"&amp;RIGHT("0"&amp;MONTH(C2803),2)&amp;"-"&amp;RIGHT("0"&amp;DAY(C2803),2))</f>
        <v/>
      </c>
      <c r="G2803" s="26">
        <f>IF(E2803="","",IFERROR(MATCH(E2803,pl_chave,0),0))</f>
        <v/>
      </c>
      <c r="H2803" s="23">
        <f>IF(G2803="","",IF(G2803=0,"Tarefa fora do plano",INDEX(pl_tag,G2803)))</f>
        <v/>
      </c>
      <c r="I2803" s="30">
        <f>IF(N(G2803)=0,"",INDEX(pl_atividade,G2803))</f>
        <v/>
      </c>
      <c r="J2803" s="50">
        <f>IF(N(G2803)=0,"",INDEX(pl_especialidade,G2803))</f>
        <v/>
      </c>
      <c r="K2803" s="28">
        <f>IF(N(G2803)=0,"",INDEX(pl_duracao,G2803))</f>
        <v/>
      </c>
      <c r="L2803" s="39">
        <f>IF(ISNUMBER(C2803),YEAR(C2803),"")</f>
        <v/>
      </c>
      <c r="M2803" s="39">
        <f>IF(ISNUMBER(C2803),MONTH(C2803),"")</f>
        <v/>
      </c>
      <c r="N2803" s="23">
        <f>IF(L2803="","",IF(NOT(ISNUMBER(crono_ano)),"Informe o ano",IF(L2803&lt;crono_ano,"Antes do ano",IF(L2803&gt;crono_ano,"Depois do ano","No ano"))))</f>
        <v/>
      </c>
      <c r="O2803" s="39">
        <f>IF(F2803="","",IF(COUNTIF(F$7:F2803,F2803)=1,1,0))</f>
        <v/>
      </c>
      <c r="P2803" s="39">
        <f>IF(A2803&amp;B2803&amp;C2803="","",IF(AND(O2803=1,N(G2803)&gt;0),IF(INDEX(pl_ativa,MAX(1,N(G2803)))="Sim",1,0),0))</f>
        <v/>
      </c>
      <c r="Q2803" s="39">
        <f>IF(F2803="","",COUNTIFS(ex_chave_oc,F2803,ex_cancelada,"&lt;&gt;Sim"))</f>
        <v/>
      </c>
      <c r="R2803" s="51">
        <f>IF(P2803="","",IF(AND(P2803=1,N(Q2803)&gt;0),1,0))</f>
        <v/>
      </c>
      <c r="S2803" s="30">
        <f>IF(P2803="","",IF(F2803="","ERRO: data prevista ausente ou inválida",IF(O2803=0,"Duplicada: contada uma vez",IF(N(G2803)=0,"ERRO: tarefa fora do Plano Mestre",IF(P2803=0,"Tarefa retirada do plano: não conta","OK")))))</f>
        <v/>
      </c>
    </row>
    <row r="2804">
      <c r="A2804" s="29" t="n"/>
      <c r="B2804" s="25" t="n"/>
      <c r="C2804" s="49" t="n"/>
      <c r="D2804" s="29" t="n"/>
      <c r="E2804" s="23">
        <f>IF(OR(A2804="",B2804=""),"",A2804&amp;"|"&amp;B2804)</f>
        <v/>
      </c>
      <c r="F2804" s="30">
        <f>IF(OR(E2804="",NOT(ISNUMBER(C2804))),"",E2804&amp;"|"&amp;YEAR(C2804)&amp;"-"&amp;RIGHT("0"&amp;MONTH(C2804),2)&amp;"-"&amp;RIGHT("0"&amp;DAY(C2804),2))</f>
        <v/>
      </c>
      <c r="G2804" s="26">
        <f>IF(E2804="","",IFERROR(MATCH(E2804,pl_chave,0),0))</f>
        <v/>
      </c>
      <c r="H2804" s="23">
        <f>IF(G2804="","",IF(G2804=0,"Tarefa fora do plano",INDEX(pl_tag,G2804)))</f>
        <v/>
      </c>
      <c r="I2804" s="30">
        <f>IF(N(G2804)=0,"",INDEX(pl_atividade,G2804))</f>
        <v/>
      </c>
      <c r="J2804" s="50">
        <f>IF(N(G2804)=0,"",INDEX(pl_especialidade,G2804))</f>
        <v/>
      </c>
      <c r="K2804" s="28">
        <f>IF(N(G2804)=0,"",INDEX(pl_duracao,G2804))</f>
        <v/>
      </c>
      <c r="L2804" s="39">
        <f>IF(ISNUMBER(C2804),YEAR(C2804),"")</f>
        <v/>
      </c>
      <c r="M2804" s="39">
        <f>IF(ISNUMBER(C2804),MONTH(C2804),"")</f>
        <v/>
      </c>
      <c r="N2804" s="23">
        <f>IF(L2804="","",IF(NOT(ISNUMBER(crono_ano)),"Informe o ano",IF(L2804&lt;crono_ano,"Antes do ano",IF(L2804&gt;crono_ano,"Depois do ano","No ano"))))</f>
        <v/>
      </c>
      <c r="O2804" s="39">
        <f>IF(F2804="","",IF(COUNTIF(F$7:F2804,F2804)=1,1,0))</f>
        <v/>
      </c>
      <c r="P2804" s="39">
        <f>IF(A2804&amp;B2804&amp;C2804="","",IF(AND(O2804=1,N(G2804)&gt;0),IF(INDEX(pl_ativa,MAX(1,N(G2804)))="Sim",1,0),0))</f>
        <v/>
      </c>
      <c r="Q2804" s="39">
        <f>IF(F2804="","",COUNTIFS(ex_chave_oc,F2804,ex_cancelada,"&lt;&gt;Sim"))</f>
        <v/>
      </c>
      <c r="R2804" s="51">
        <f>IF(P2804="","",IF(AND(P2804=1,N(Q2804)&gt;0),1,0))</f>
        <v/>
      </c>
      <c r="S2804" s="30">
        <f>IF(P2804="","",IF(F2804="","ERRO: data prevista ausente ou inválida",IF(O2804=0,"Duplicada: contada uma vez",IF(N(G2804)=0,"ERRO: tarefa fora do Plano Mestre",IF(P2804=0,"Tarefa retirada do plano: não conta","OK")))))</f>
        <v/>
      </c>
    </row>
    <row r="2805">
      <c r="A2805" s="29" t="n"/>
      <c r="B2805" s="25" t="n"/>
      <c r="C2805" s="49" t="n"/>
      <c r="D2805" s="29" t="n"/>
      <c r="E2805" s="23">
        <f>IF(OR(A2805="",B2805=""),"",A2805&amp;"|"&amp;B2805)</f>
        <v/>
      </c>
      <c r="F2805" s="30">
        <f>IF(OR(E2805="",NOT(ISNUMBER(C2805))),"",E2805&amp;"|"&amp;YEAR(C2805)&amp;"-"&amp;RIGHT("0"&amp;MONTH(C2805),2)&amp;"-"&amp;RIGHT("0"&amp;DAY(C2805),2))</f>
        <v/>
      </c>
      <c r="G2805" s="26">
        <f>IF(E2805="","",IFERROR(MATCH(E2805,pl_chave,0),0))</f>
        <v/>
      </c>
      <c r="H2805" s="23">
        <f>IF(G2805="","",IF(G2805=0,"Tarefa fora do plano",INDEX(pl_tag,G2805)))</f>
        <v/>
      </c>
      <c r="I2805" s="30">
        <f>IF(N(G2805)=0,"",INDEX(pl_atividade,G2805))</f>
        <v/>
      </c>
      <c r="J2805" s="50">
        <f>IF(N(G2805)=0,"",INDEX(pl_especialidade,G2805))</f>
        <v/>
      </c>
      <c r="K2805" s="28">
        <f>IF(N(G2805)=0,"",INDEX(pl_duracao,G2805))</f>
        <v/>
      </c>
      <c r="L2805" s="39">
        <f>IF(ISNUMBER(C2805),YEAR(C2805),"")</f>
        <v/>
      </c>
      <c r="M2805" s="39">
        <f>IF(ISNUMBER(C2805),MONTH(C2805),"")</f>
        <v/>
      </c>
      <c r="N2805" s="23">
        <f>IF(L2805="","",IF(NOT(ISNUMBER(crono_ano)),"Informe o ano",IF(L2805&lt;crono_ano,"Antes do ano",IF(L2805&gt;crono_ano,"Depois do ano","No ano"))))</f>
        <v/>
      </c>
      <c r="O2805" s="39">
        <f>IF(F2805="","",IF(COUNTIF(F$7:F2805,F2805)=1,1,0))</f>
        <v/>
      </c>
      <c r="P2805" s="39">
        <f>IF(A2805&amp;B2805&amp;C2805="","",IF(AND(O2805=1,N(G2805)&gt;0),IF(INDEX(pl_ativa,MAX(1,N(G2805)))="Sim",1,0),0))</f>
        <v/>
      </c>
      <c r="Q2805" s="39">
        <f>IF(F2805="","",COUNTIFS(ex_chave_oc,F2805,ex_cancelada,"&lt;&gt;Sim"))</f>
        <v/>
      </c>
      <c r="R2805" s="51">
        <f>IF(P2805="","",IF(AND(P2805=1,N(Q2805)&gt;0),1,0))</f>
        <v/>
      </c>
      <c r="S2805" s="30">
        <f>IF(P2805="","",IF(F2805="","ERRO: data prevista ausente ou inválida",IF(O2805=0,"Duplicada: contada uma vez",IF(N(G2805)=0,"ERRO: tarefa fora do Plano Mestre",IF(P2805=0,"Tarefa retirada do plano: não conta","OK")))))</f>
        <v/>
      </c>
    </row>
    <row r="2806">
      <c r="A2806" s="29" t="n"/>
      <c r="B2806" s="25" t="n"/>
      <c r="C2806" s="49" t="n"/>
      <c r="D2806" s="29" t="n"/>
      <c r="E2806" s="23">
        <f>IF(OR(A2806="",B2806=""),"",A2806&amp;"|"&amp;B2806)</f>
        <v/>
      </c>
      <c r="F2806" s="30">
        <f>IF(OR(E2806="",NOT(ISNUMBER(C2806))),"",E2806&amp;"|"&amp;YEAR(C2806)&amp;"-"&amp;RIGHT("0"&amp;MONTH(C2806),2)&amp;"-"&amp;RIGHT("0"&amp;DAY(C2806),2))</f>
        <v/>
      </c>
      <c r="G2806" s="26">
        <f>IF(E2806="","",IFERROR(MATCH(E2806,pl_chave,0),0))</f>
        <v/>
      </c>
      <c r="H2806" s="23">
        <f>IF(G2806="","",IF(G2806=0,"Tarefa fora do plano",INDEX(pl_tag,G2806)))</f>
        <v/>
      </c>
      <c r="I2806" s="30">
        <f>IF(N(G2806)=0,"",INDEX(pl_atividade,G2806))</f>
        <v/>
      </c>
      <c r="J2806" s="50">
        <f>IF(N(G2806)=0,"",INDEX(pl_especialidade,G2806))</f>
        <v/>
      </c>
      <c r="K2806" s="28">
        <f>IF(N(G2806)=0,"",INDEX(pl_duracao,G2806))</f>
        <v/>
      </c>
      <c r="L2806" s="39">
        <f>IF(ISNUMBER(C2806),YEAR(C2806),"")</f>
        <v/>
      </c>
      <c r="M2806" s="39">
        <f>IF(ISNUMBER(C2806),MONTH(C2806),"")</f>
        <v/>
      </c>
      <c r="N2806" s="23">
        <f>IF(L2806="","",IF(NOT(ISNUMBER(crono_ano)),"Informe o ano",IF(L2806&lt;crono_ano,"Antes do ano",IF(L2806&gt;crono_ano,"Depois do ano","No ano"))))</f>
        <v/>
      </c>
      <c r="O2806" s="39">
        <f>IF(F2806="","",IF(COUNTIF(F$7:F2806,F2806)=1,1,0))</f>
        <v/>
      </c>
      <c r="P2806" s="39">
        <f>IF(A2806&amp;B2806&amp;C2806="","",IF(AND(O2806=1,N(G2806)&gt;0),IF(INDEX(pl_ativa,MAX(1,N(G2806)))="Sim",1,0),0))</f>
        <v/>
      </c>
      <c r="Q2806" s="39">
        <f>IF(F2806="","",COUNTIFS(ex_chave_oc,F2806,ex_cancelada,"&lt;&gt;Sim"))</f>
        <v/>
      </c>
      <c r="R2806" s="51">
        <f>IF(P2806="","",IF(AND(P2806=1,N(Q2806)&gt;0),1,0))</f>
        <v/>
      </c>
      <c r="S2806" s="30">
        <f>IF(P2806="","",IF(F2806="","ERRO: data prevista ausente ou inválida",IF(O2806=0,"Duplicada: contada uma vez",IF(N(G2806)=0,"ERRO: tarefa fora do Plano Mestre",IF(P2806=0,"Tarefa retirada do plano: não conta","OK")))))</f>
        <v/>
      </c>
    </row>
    <row r="2807">
      <c r="A2807" s="29" t="n"/>
      <c r="B2807" s="25" t="n"/>
      <c r="C2807" s="49" t="n"/>
      <c r="D2807" s="29" t="n"/>
      <c r="E2807" s="23">
        <f>IF(OR(A2807="",B2807=""),"",A2807&amp;"|"&amp;B2807)</f>
        <v/>
      </c>
      <c r="F2807" s="30">
        <f>IF(OR(E2807="",NOT(ISNUMBER(C2807))),"",E2807&amp;"|"&amp;YEAR(C2807)&amp;"-"&amp;RIGHT("0"&amp;MONTH(C2807),2)&amp;"-"&amp;RIGHT("0"&amp;DAY(C2807),2))</f>
        <v/>
      </c>
      <c r="G2807" s="26">
        <f>IF(E2807="","",IFERROR(MATCH(E2807,pl_chave,0),0))</f>
        <v/>
      </c>
      <c r="H2807" s="23">
        <f>IF(G2807="","",IF(G2807=0,"Tarefa fora do plano",INDEX(pl_tag,G2807)))</f>
        <v/>
      </c>
      <c r="I2807" s="30">
        <f>IF(N(G2807)=0,"",INDEX(pl_atividade,G2807))</f>
        <v/>
      </c>
      <c r="J2807" s="50">
        <f>IF(N(G2807)=0,"",INDEX(pl_especialidade,G2807))</f>
        <v/>
      </c>
      <c r="K2807" s="28">
        <f>IF(N(G2807)=0,"",INDEX(pl_duracao,G2807))</f>
        <v/>
      </c>
      <c r="L2807" s="39">
        <f>IF(ISNUMBER(C2807),YEAR(C2807),"")</f>
        <v/>
      </c>
      <c r="M2807" s="39">
        <f>IF(ISNUMBER(C2807),MONTH(C2807),"")</f>
        <v/>
      </c>
      <c r="N2807" s="23">
        <f>IF(L2807="","",IF(NOT(ISNUMBER(crono_ano)),"Informe o ano",IF(L2807&lt;crono_ano,"Antes do ano",IF(L2807&gt;crono_ano,"Depois do ano","No ano"))))</f>
        <v/>
      </c>
      <c r="O2807" s="39">
        <f>IF(F2807="","",IF(COUNTIF(F$7:F2807,F2807)=1,1,0))</f>
        <v/>
      </c>
      <c r="P2807" s="39">
        <f>IF(A2807&amp;B2807&amp;C2807="","",IF(AND(O2807=1,N(G2807)&gt;0),IF(INDEX(pl_ativa,MAX(1,N(G2807)))="Sim",1,0),0))</f>
        <v/>
      </c>
      <c r="Q2807" s="39">
        <f>IF(F2807="","",COUNTIFS(ex_chave_oc,F2807,ex_cancelada,"&lt;&gt;Sim"))</f>
        <v/>
      </c>
      <c r="R2807" s="51">
        <f>IF(P2807="","",IF(AND(P2807=1,N(Q2807)&gt;0),1,0))</f>
        <v/>
      </c>
      <c r="S2807" s="30">
        <f>IF(P2807="","",IF(F2807="","ERRO: data prevista ausente ou inválida",IF(O2807=0,"Duplicada: contada uma vez",IF(N(G2807)=0,"ERRO: tarefa fora do Plano Mestre",IF(P2807=0,"Tarefa retirada do plano: não conta","OK")))))</f>
        <v/>
      </c>
    </row>
    <row r="2808">
      <c r="A2808" s="29" t="n"/>
      <c r="B2808" s="25" t="n"/>
      <c r="C2808" s="49" t="n"/>
      <c r="D2808" s="29" t="n"/>
      <c r="E2808" s="23">
        <f>IF(OR(A2808="",B2808=""),"",A2808&amp;"|"&amp;B2808)</f>
        <v/>
      </c>
      <c r="F2808" s="30">
        <f>IF(OR(E2808="",NOT(ISNUMBER(C2808))),"",E2808&amp;"|"&amp;YEAR(C2808)&amp;"-"&amp;RIGHT("0"&amp;MONTH(C2808),2)&amp;"-"&amp;RIGHT("0"&amp;DAY(C2808),2))</f>
        <v/>
      </c>
      <c r="G2808" s="26">
        <f>IF(E2808="","",IFERROR(MATCH(E2808,pl_chave,0),0))</f>
        <v/>
      </c>
      <c r="H2808" s="23">
        <f>IF(G2808="","",IF(G2808=0,"Tarefa fora do plano",INDEX(pl_tag,G2808)))</f>
        <v/>
      </c>
      <c r="I2808" s="30">
        <f>IF(N(G2808)=0,"",INDEX(pl_atividade,G2808))</f>
        <v/>
      </c>
      <c r="J2808" s="50">
        <f>IF(N(G2808)=0,"",INDEX(pl_especialidade,G2808))</f>
        <v/>
      </c>
      <c r="K2808" s="28">
        <f>IF(N(G2808)=0,"",INDEX(pl_duracao,G2808))</f>
        <v/>
      </c>
      <c r="L2808" s="39">
        <f>IF(ISNUMBER(C2808),YEAR(C2808),"")</f>
        <v/>
      </c>
      <c r="M2808" s="39">
        <f>IF(ISNUMBER(C2808),MONTH(C2808),"")</f>
        <v/>
      </c>
      <c r="N2808" s="23">
        <f>IF(L2808="","",IF(NOT(ISNUMBER(crono_ano)),"Informe o ano",IF(L2808&lt;crono_ano,"Antes do ano",IF(L2808&gt;crono_ano,"Depois do ano","No ano"))))</f>
        <v/>
      </c>
      <c r="O2808" s="39">
        <f>IF(F2808="","",IF(COUNTIF(F$7:F2808,F2808)=1,1,0))</f>
        <v/>
      </c>
      <c r="P2808" s="39">
        <f>IF(A2808&amp;B2808&amp;C2808="","",IF(AND(O2808=1,N(G2808)&gt;0),IF(INDEX(pl_ativa,MAX(1,N(G2808)))="Sim",1,0),0))</f>
        <v/>
      </c>
      <c r="Q2808" s="39">
        <f>IF(F2808="","",COUNTIFS(ex_chave_oc,F2808,ex_cancelada,"&lt;&gt;Sim"))</f>
        <v/>
      </c>
      <c r="R2808" s="51">
        <f>IF(P2808="","",IF(AND(P2808=1,N(Q2808)&gt;0),1,0))</f>
        <v/>
      </c>
      <c r="S2808" s="30">
        <f>IF(P2808="","",IF(F2808="","ERRO: data prevista ausente ou inválida",IF(O2808=0,"Duplicada: contada uma vez",IF(N(G2808)=0,"ERRO: tarefa fora do Plano Mestre",IF(P2808=0,"Tarefa retirada do plano: não conta","OK")))))</f>
        <v/>
      </c>
    </row>
    <row r="2809">
      <c r="A2809" s="29" t="n"/>
      <c r="B2809" s="25" t="n"/>
      <c r="C2809" s="49" t="n"/>
      <c r="D2809" s="29" t="n"/>
      <c r="E2809" s="23">
        <f>IF(OR(A2809="",B2809=""),"",A2809&amp;"|"&amp;B2809)</f>
        <v/>
      </c>
      <c r="F2809" s="30">
        <f>IF(OR(E2809="",NOT(ISNUMBER(C2809))),"",E2809&amp;"|"&amp;YEAR(C2809)&amp;"-"&amp;RIGHT("0"&amp;MONTH(C2809),2)&amp;"-"&amp;RIGHT("0"&amp;DAY(C2809),2))</f>
        <v/>
      </c>
      <c r="G2809" s="26">
        <f>IF(E2809="","",IFERROR(MATCH(E2809,pl_chave,0),0))</f>
        <v/>
      </c>
      <c r="H2809" s="23">
        <f>IF(G2809="","",IF(G2809=0,"Tarefa fora do plano",INDEX(pl_tag,G2809)))</f>
        <v/>
      </c>
      <c r="I2809" s="30">
        <f>IF(N(G2809)=0,"",INDEX(pl_atividade,G2809))</f>
        <v/>
      </c>
      <c r="J2809" s="50">
        <f>IF(N(G2809)=0,"",INDEX(pl_especialidade,G2809))</f>
        <v/>
      </c>
      <c r="K2809" s="28">
        <f>IF(N(G2809)=0,"",INDEX(pl_duracao,G2809))</f>
        <v/>
      </c>
      <c r="L2809" s="39">
        <f>IF(ISNUMBER(C2809),YEAR(C2809),"")</f>
        <v/>
      </c>
      <c r="M2809" s="39">
        <f>IF(ISNUMBER(C2809),MONTH(C2809),"")</f>
        <v/>
      </c>
      <c r="N2809" s="23">
        <f>IF(L2809="","",IF(NOT(ISNUMBER(crono_ano)),"Informe o ano",IF(L2809&lt;crono_ano,"Antes do ano",IF(L2809&gt;crono_ano,"Depois do ano","No ano"))))</f>
        <v/>
      </c>
      <c r="O2809" s="39">
        <f>IF(F2809="","",IF(COUNTIF(F$7:F2809,F2809)=1,1,0))</f>
        <v/>
      </c>
      <c r="P2809" s="39">
        <f>IF(A2809&amp;B2809&amp;C2809="","",IF(AND(O2809=1,N(G2809)&gt;0),IF(INDEX(pl_ativa,MAX(1,N(G2809)))="Sim",1,0),0))</f>
        <v/>
      </c>
      <c r="Q2809" s="39">
        <f>IF(F2809="","",COUNTIFS(ex_chave_oc,F2809,ex_cancelada,"&lt;&gt;Sim"))</f>
        <v/>
      </c>
      <c r="R2809" s="51">
        <f>IF(P2809="","",IF(AND(P2809=1,N(Q2809)&gt;0),1,0))</f>
        <v/>
      </c>
      <c r="S2809" s="30">
        <f>IF(P2809="","",IF(F2809="","ERRO: data prevista ausente ou inválida",IF(O2809=0,"Duplicada: contada uma vez",IF(N(G2809)=0,"ERRO: tarefa fora do Plano Mestre",IF(P2809=0,"Tarefa retirada do plano: não conta","OK")))))</f>
        <v/>
      </c>
    </row>
    <row r="2810">
      <c r="A2810" s="29" t="n"/>
      <c r="B2810" s="25" t="n"/>
      <c r="C2810" s="49" t="n"/>
      <c r="D2810" s="29" t="n"/>
      <c r="E2810" s="23">
        <f>IF(OR(A2810="",B2810=""),"",A2810&amp;"|"&amp;B2810)</f>
        <v/>
      </c>
      <c r="F2810" s="30">
        <f>IF(OR(E2810="",NOT(ISNUMBER(C2810))),"",E2810&amp;"|"&amp;YEAR(C2810)&amp;"-"&amp;RIGHT("0"&amp;MONTH(C2810),2)&amp;"-"&amp;RIGHT("0"&amp;DAY(C2810),2))</f>
        <v/>
      </c>
      <c r="G2810" s="26">
        <f>IF(E2810="","",IFERROR(MATCH(E2810,pl_chave,0),0))</f>
        <v/>
      </c>
      <c r="H2810" s="23">
        <f>IF(G2810="","",IF(G2810=0,"Tarefa fora do plano",INDEX(pl_tag,G2810)))</f>
        <v/>
      </c>
      <c r="I2810" s="30">
        <f>IF(N(G2810)=0,"",INDEX(pl_atividade,G2810))</f>
        <v/>
      </c>
      <c r="J2810" s="50">
        <f>IF(N(G2810)=0,"",INDEX(pl_especialidade,G2810))</f>
        <v/>
      </c>
      <c r="K2810" s="28">
        <f>IF(N(G2810)=0,"",INDEX(pl_duracao,G2810))</f>
        <v/>
      </c>
      <c r="L2810" s="39">
        <f>IF(ISNUMBER(C2810),YEAR(C2810),"")</f>
        <v/>
      </c>
      <c r="M2810" s="39">
        <f>IF(ISNUMBER(C2810),MONTH(C2810),"")</f>
        <v/>
      </c>
      <c r="N2810" s="23">
        <f>IF(L2810="","",IF(NOT(ISNUMBER(crono_ano)),"Informe o ano",IF(L2810&lt;crono_ano,"Antes do ano",IF(L2810&gt;crono_ano,"Depois do ano","No ano"))))</f>
        <v/>
      </c>
      <c r="O2810" s="39">
        <f>IF(F2810="","",IF(COUNTIF(F$7:F2810,F2810)=1,1,0))</f>
        <v/>
      </c>
      <c r="P2810" s="39">
        <f>IF(A2810&amp;B2810&amp;C2810="","",IF(AND(O2810=1,N(G2810)&gt;0),IF(INDEX(pl_ativa,MAX(1,N(G2810)))="Sim",1,0),0))</f>
        <v/>
      </c>
      <c r="Q2810" s="39">
        <f>IF(F2810="","",COUNTIFS(ex_chave_oc,F2810,ex_cancelada,"&lt;&gt;Sim"))</f>
        <v/>
      </c>
      <c r="R2810" s="51">
        <f>IF(P2810="","",IF(AND(P2810=1,N(Q2810)&gt;0),1,0))</f>
        <v/>
      </c>
      <c r="S2810" s="30">
        <f>IF(P2810="","",IF(F2810="","ERRO: data prevista ausente ou inválida",IF(O2810=0,"Duplicada: contada uma vez",IF(N(G2810)=0,"ERRO: tarefa fora do Plano Mestre",IF(P2810=0,"Tarefa retirada do plano: não conta","OK")))))</f>
        <v/>
      </c>
    </row>
    <row r="2811">
      <c r="A2811" s="29" t="n"/>
      <c r="B2811" s="25" t="n"/>
      <c r="C2811" s="49" t="n"/>
      <c r="D2811" s="29" t="n"/>
      <c r="E2811" s="23">
        <f>IF(OR(A2811="",B2811=""),"",A2811&amp;"|"&amp;B2811)</f>
        <v/>
      </c>
      <c r="F2811" s="30">
        <f>IF(OR(E2811="",NOT(ISNUMBER(C2811))),"",E2811&amp;"|"&amp;YEAR(C2811)&amp;"-"&amp;RIGHT("0"&amp;MONTH(C2811),2)&amp;"-"&amp;RIGHT("0"&amp;DAY(C2811),2))</f>
        <v/>
      </c>
      <c r="G2811" s="26">
        <f>IF(E2811="","",IFERROR(MATCH(E2811,pl_chave,0),0))</f>
        <v/>
      </c>
      <c r="H2811" s="23">
        <f>IF(G2811="","",IF(G2811=0,"Tarefa fora do plano",INDEX(pl_tag,G2811)))</f>
        <v/>
      </c>
      <c r="I2811" s="30">
        <f>IF(N(G2811)=0,"",INDEX(pl_atividade,G2811))</f>
        <v/>
      </c>
      <c r="J2811" s="50">
        <f>IF(N(G2811)=0,"",INDEX(pl_especialidade,G2811))</f>
        <v/>
      </c>
      <c r="K2811" s="28">
        <f>IF(N(G2811)=0,"",INDEX(pl_duracao,G2811))</f>
        <v/>
      </c>
      <c r="L2811" s="39">
        <f>IF(ISNUMBER(C2811),YEAR(C2811),"")</f>
        <v/>
      </c>
      <c r="M2811" s="39">
        <f>IF(ISNUMBER(C2811),MONTH(C2811),"")</f>
        <v/>
      </c>
      <c r="N2811" s="23">
        <f>IF(L2811="","",IF(NOT(ISNUMBER(crono_ano)),"Informe o ano",IF(L2811&lt;crono_ano,"Antes do ano",IF(L2811&gt;crono_ano,"Depois do ano","No ano"))))</f>
        <v/>
      </c>
      <c r="O2811" s="39">
        <f>IF(F2811="","",IF(COUNTIF(F$7:F2811,F2811)=1,1,0))</f>
        <v/>
      </c>
      <c r="P2811" s="39">
        <f>IF(A2811&amp;B2811&amp;C2811="","",IF(AND(O2811=1,N(G2811)&gt;0),IF(INDEX(pl_ativa,MAX(1,N(G2811)))="Sim",1,0),0))</f>
        <v/>
      </c>
      <c r="Q2811" s="39">
        <f>IF(F2811="","",COUNTIFS(ex_chave_oc,F2811,ex_cancelada,"&lt;&gt;Sim"))</f>
        <v/>
      </c>
      <c r="R2811" s="51">
        <f>IF(P2811="","",IF(AND(P2811=1,N(Q2811)&gt;0),1,0))</f>
        <v/>
      </c>
      <c r="S2811" s="30">
        <f>IF(P2811="","",IF(F2811="","ERRO: data prevista ausente ou inválida",IF(O2811=0,"Duplicada: contada uma vez",IF(N(G2811)=0,"ERRO: tarefa fora do Plano Mestre",IF(P2811=0,"Tarefa retirada do plano: não conta","OK")))))</f>
        <v/>
      </c>
    </row>
    <row r="2812">
      <c r="A2812" s="29" t="n"/>
      <c r="B2812" s="25" t="n"/>
      <c r="C2812" s="49" t="n"/>
      <c r="D2812" s="29" t="n"/>
      <c r="E2812" s="23">
        <f>IF(OR(A2812="",B2812=""),"",A2812&amp;"|"&amp;B2812)</f>
        <v/>
      </c>
      <c r="F2812" s="30">
        <f>IF(OR(E2812="",NOT(ISNUMBER(C2812))),"",E2812&amp;"|"&amp;YEAR(C2812)&amp;"-"&amp;RIGHT("0"&amp;MONTH(C2812),2)&amp;"-"&amp;RIGHT("0"&amp;DAY(C2812),2))</f>
        <v/>
      </c>
      <c r="G2812" s="26">
        <f>IF(E2812="","",IFERROR(MATCH(E2812,pl_chave,0),0))</f>
        <v/>
      </c>
      <c r="H2812" s="23">
        <f>IF(G2812="","",IF(G2812=0,"Tarefa fora do plano",INDEX(pl_tag,G2812)))</f>
        <v/>
      </c>
      <c r="I2812" s="30">
        <f>IF(N(G2812)=0,"",INDEX(pl_atividade,G2812))</f>
        <v/>
      </c>
      <c r="J2812" s="50">
        <f>IF(N(G2812)=0,"",INDEX(pl_especialidade,G2812))</f>
        <v/>
      </c>
      <c r="K2812" s="28">
        <f>IF(N(G2812)=0,"",INDEX(pl_duracao,G2812))</f>
        <v/>
      </c>
      <c r="L2812" s="39">
        <f>IF(ISNUMBER(C2812),YEAR(C2812),"")</f>
        <v/>
      </c>
      <c r="M2812" s="39">
        <f>IF(ISNUMBER(C2812),MONTH(C2812),"")</f>
        <v/>
      </c>
      <c r="N2812" s="23">
        <f>IF(L2812="","",IF(NOT(ISNUMBER(crono_ano)),"Informe o ano",IF(L2812&lt;crono_ano,"Antes do ano",IF(L2812&gt;crono_ano,"Depois do ano","No ano"))))</f>
        <v/>
      </c>
      <c r="O2812" s="39">
        <f>IF(F2812="","",IF(COUNTIF(F$7:F2812,F2812)=1,1,0))</f>
        <v/>
      </c>
      <c r="P2812" s="39">
        <f>IF(A2812&amp;B2812&amp;C2812="","",IF(AND(O2812=1,N(G2812)&gt;0),IF(INDEX(pl_ativa,MAX(1,N(G2812)))="Sim",1,0),0))</f>
        <v/>
      </c>
      <c r="Q2812" s="39">
        <f>IF(F2812="","",COUNTIFS(ex_chave_oc,F2812,ex_cancelada,"&lt;&gt;Sim"))</f>
        <v/>
      </c>
      <c r="R2812" s="51">
        <f>IF(P2812="","",IF(AND(P2812=1,N(Q2812)&gt;0),1,0))</f>
        <v/>
      </c>
      <c r="S2812" s="30">
        <f>IF(P2812="","",IF(F2812="","ERRO: data prevista ausente ou inválida",IF(O2812=0,"Duplicada: contada uma vez",IF(N(G2812)=0,"ERRO: tarefa fora do Plano Mestre",IF(P2812=0,"Tarefa retirada do plano: não conta","OK")))))</f>
        <v/>
      </c>
    </row>
    <row r="2813">
      <c r="A2813" s="29" t="n"/>
      <c r="B2813" s="25" t="n"/>
      <c r="C2813" s="49" t="n"/>
      <c r="D2813" s="29" t="n"/>
      <c r="E2813" s="23">
        <f>IF(OR(A2813="",B2813=""),"",A2813&amp;"|"&amp;B2813)</f>
        <v/>
      </c>
      <c r="F2813" s="30">
        <f>IF(OR(E2813="",NOT(ISNUMBER(C2813))),"",E2813&amp;"|"&amp;YEAR(C2813)&amp;"-"&amp;RIGHT("0"&amp;MONTH(C2813),2)&amp;"-"&amp;RIGHT("0"&amp;DAY(C2813),2))</f>
        <v/>
      </c>
      <c r="G2813" s="26">
        <f>IF(E2813="","",IFERROR(MATCH(E2813,pl_chave,0),0))</f>
        <v/>
      </c>
      <c r="H2813" s="23">
        <f>IF(G2813="","",IF(G2813=0,"Tarefa fora do plano",INDEX(pl_tag,G2813)))</f>
        <v/>
      </c>
      <c r="I2813" s="30">
        <f>IF(N(G2813)=0,"",INDEX(pl_atividade,G2813))</f>
        <v/>
      </c>
      <c r="J2813" s="50">
        <f>IF(N(G2813)=0,"",INDEX(pl_especialidade,G2813))</f>
        <v/>
      </c>
      <c r="K2813" s="28">
        <f>IF(N(G2813)=0,"",INDEX(pl_duracao,G2813))</f>
        <v/>
      </c>
      <c r="L2813" s="39">
        <f>IF(ISNUMBER(C2813),YEAR(C2813),"")</f>
        <v/>
      </c>
      <c r="M2813" s="39">
        <f>IF(ISNUMBER(C2813),MONTH(C2813),"")</f>
        <v/>
      </c>
      <c r="N2813" s="23">
        <f>IF(L2813="","",IF(NOT(ISNUMBER(crono_ano)),"Informe o ano",IF(L2813&lt;crono_ano,"Antes do ano",IF(L2813&gt;crono_ano,"Depois do ano","No ano"))))</f>
        <v/>
      </c>
      <c r="O2813" s="39">
        <f>IF(F2813="","",IF(COUNTIF(F$7:F2813,F2813)=1,1,0))</f>
        <v/>
      </c>
      <c r="P2813" s="39">
        <f>IF(A2813&amp;B2813&amp;C2813="","",IF(AND(O2813=1,N(G2813)&gt;0),IF(INDEX(pl_ativa,MAX(1,N(G2813)))="Sim",1,0),0))</f>
        <v/>
      </c>
      <c r="Q2813" s="39">
        <f>IF(F2813="","",COUNTIFS(ex_chave_oc,F2813,ex_cancelada,"&lt;&gt;Sim"))</f>
        <v/>
      </c>
      <c r="R2813" s="51">
        <f>IF(P2813="","",IF(AND(P2813=1,N(Q2813)&gt;0),1,0))</f>
        <v/>
      </c>
      <c r="S2813" s="30">
        <f>IF(P2813="","",IF(F2813="","ERRO: data prevista ausente ou inválida",IF(O2813=0,"Duplicada: contada uma vez",IF(N(G2813)=0,"ERRO: tarefa fora do Plano Mestre",IF(P2813=0,"Tarefa retirada do plano: não conta","OK")))))</f>
        <v/>
      </c>
    </row>
    <row r="2814">
      <c r="A2814" s="29" t="n"/>
      <c r="B2814" s="25" t="n"/>
      <c r="C2814" s="49" t="n"/>
      <c r="D2814" s="29" t="n"/>
      <c r="E2814" s="23">
        <f>IF(OR(A2814="",B2814=""),"",A2814&amp;"|"&amp;B2814)</f>
        <v/>
      </c>
      <c r="F2814" s="30">
        <f>IF(OR(E2814="",NOT(ISNUMBER(C2814))),"",E2814&amp;"|"&amp;YEAR(C2814)&amp;"-"&amp;RIGHT("0"&amp;MONTH(C2814),2)&amp;"-"&amp;RIGHT("0"&amp;DAY(C2814),2))</f>
        <v/>
      </c>
      <c r="G2814" s="26">
        <f>IF(E2814="","",IFERROR(MATCH(E2814,pl_chave,0),0))</f>
        <v/>
      </c>
      <c r="H2814" s="23">
        <f>IF(G2814="","",IF(G2814=0,"Tarefa fora do plano",INDEX(pl_tag,G2814)))</f>
        <v/>
      </c>
      <c r="I2814" s="30">
        <f>IF(N(G2814)=0,"",INDEX(pl_atividade,G2814))</f>
        <v/>
      </c>
      <c r="J2814" s="50">
        <f>IF(N(G2814)=0,"",INDEX(pl_especialidade,G2814))</f>
        <v/>
      </c>
      <c r="K2814" s="28">
        <f>IF(N(G2814)=0,"",INDEX(pl_duracao,G2814))</f>
        <v/>
      </c>
      <c r="L2814" s="39">
        <f>IF(ISNUMBER(C2814),YEAR(C2814),"")</f>
        <v/>
      </c>
      <c r="M2814" s="39">
        <f>IF(ISNUMBER(C2814),MONTH(C2814),"")</f>
        <v/>
      </c>
      <c r="N2814" s="23">
        <f>IF(L2814="","",IF(NOT(ISNUMBER(crono_ano)),"Informe o ano",IF(L2814&lt;crono_ano,"Antes do ano",IF(L2814&gt;crono_ano,"Depois do ano","No ano"))))</f>
        <v/>
      </c>
      <c r="O2814" s="39">
        <f>IF(F2814="","",IF(COUNTIF(F$7:F2814,F2814)=1,1,0))</f>
        <v/>
      </c>
      <c r="P2814" s="39">
        <f>IF(A2814&amp;B2814&amp;C2814="","",IF(AND(O2814=1,N(G2814)&gt;0),IF(INDEX(pl_ativa,MAX(1,N(G2814)))="Sim",1,0),0))</f>
        <v/>
      </c>
      <c r="Q2814" s="39">
        <f>IF(F2814="","",COUNTIFS(ex_chave_oc,F2814,ex_cancelada,"&lt;&gt;Sim"))</f>
        <v/>
      </c>
      <c r="R2814" s="51">
        <f>IF(P2814="","",IF(AND(P2814=1,N(Q2814)&gt;0),1,0))</f>
        <v/>
      </c>
      <c r="S2814" s="30">
        <f>IF(P2814="","",IF(F2814="","ERRO: data prevista ausente ou inválida",IF(O2814=0,"Duplicada: contada uma vez",IF(N(G2814)=0,"ERRO: tarefa fora do Plano Mestre",IF(P2814=0,"Tarefa retirada do plano: não conta","OK")))))</f>
        <v/>
      </c>
    </row>
    <row r="2815">
      <c r="A2815" s="29" t="n"/>
      <c r="B2815" s="25" t="n"/>
      <c r="C2815" s="49" t="n"/>
      <c r="D2815" s="29" t="n"/>
      <c r="E2815" s="23">
        <f>IF(OR(A2815="",B2815=""),"",A2815&amp;"|"&amp;B2815)</f>
        <v/>
      </c>
      <c r="F2815" s="30">
        <f>IF(OR(E2815="",NOT(ISNUMBER(C2815))),"",E2815&amp;"|"&amp;YEAR(C2815)&amp;"-"&amp;RIGHT("0"&amp;MONTH(C2815),2)&amp;"-"&amp;RIGHT("0"&amp;DAY(C2815),2))</f>
        <v/>
      </c>
      <c r="G2815" s="26">
        <f>IF(E2815="","",IFERROR(MATCH(E2815,pl_chave,0),0))</f>
        <v/>
      </c>
      <c r="H2815" s="23">
        <f>IF(G2815="","",IF(G2815=0,"Tarefa fora do plano",INDEX(pl_tag,G2815)))</f>
        <v/>
      </c>
      <c r="I2815" s="30">
        <f>IF(N(G2815)=0,"",INDEX(pl_atividade,G2815))</f>
        <v/>
      </c>
      <c r="J2815" s="50">
        <f>IF(N(G2815)=0,"",INDEX(pl_especialidade,G2815))</f>
        <v/>
      </c>
      <c r="K2815" s="28">
        <f>IF(N(G2815)=0,"",INDEX(pl_duracao,G2815))</f>
        <v/>
      </c>
      <c r="L2815" s="39">
        <f>IF(ISNUMBER(C2815),YEAR(C2815),"")</f>
        <v/>
      </c>
      <c r="M2815" s="39">
        <f>IF(ISNUMBER(C2815),MONTH(C2815),"")</f>
        <v/>
      </c>
      <c r="N2815" s="23">
        <f>IF(L2815="","",IF(NOT(ISNUMBER(crono_ano)),"Informe o ano",IF(L2815&lt;crono_ano,"Antes do ano",IF(L2815&gt;crono_ano,"Depois do ano","No ano"))))</f>
        <v/>
      </c>
      <c r="O2815" s="39">
        <f>IF(F2815="","",IF(COUNTIF(F$7:F2815,F2815)=1,1,0))</f>
        <v/>
      </c>
      <c r="P2815" s="39">
        <f>IF(A2815&amp;B2815&amp;C2815="","",IF(AND(O2815=1,N(G2815)&gt;0),IF(INDEX(pl_ativa,MAX(1,N(G2815)))="Sim",1,0),0))</f>
        <v/>
      </c>
      <c r="Q2815" s="39">
        <f>IF(F2815="","",COUNTIFS(ex_chave_oc,F2815,ex_cancelada,"&lt;&gt;Sim"))</f>
        <v/>
      </c>
      <c r="R2815" s="51">
        <f>IF(P2815="","",IF(AND(P2815=1,N(Q2815)&gt;0),1,0))</f>
        <v/>
      </c>
      <c r="S2815" s="30">
        <f>IF(P2815="","",IF(F2815="","ERRO: data prevista ausente ou inválida",IF(O2815=0,"Duplicada: contada uma vez",IF(N(G2815)=0,"ERRO: tarefa fora do Plano Mestre",IF(P2815=0,"Tarefa retirada do plano: não conta","OK")))))</f>
        <v/>
      </c>
    </row>
    <row r="2816">
      <c r="A2816" s="29" t="n"/>
      <c r="B2816" s="25" t="n"/>
      <c r="C2816" s="49" t="n"/>
      <c r="D2816" s="29" t="n"/>
      <c r="E2816" s="23">
        <f>IF(OR(A2816="",B2816=""),"",A2816&amp;"|"&amp;B2816)</f>
        <v/>
      </c>
      <c r="F2816" s="30">
        <f>IF(OR(E2816="",NOT(ISNUMBER(C2816))),"",E2816&amp;"|"&amp;YEAR(C2816)&amp;"-"&amp;RIGHT("0"&amp;MONTH(C2816),2)&amp;"-"&amp;RIGHT("0"&amp;DAY(C2816),2))</f>
        <v/>
      </c>
      <c r="G2816" s="26">
        <f>IF(E2816="","",IFERROR(MATCH(E2816,pl_chave,0),0))</f>
        <v/>
      </c>
      <c r="H2816" s="23">
        <f>IF(G2816="","",IF(G2816=0,"Tarefa fora do plano",INDEX(pl_tag,G2816)))</f>
        <v/>
      </c>
      <c r="I2816" s="30">
        <f>IF(N(G2816)=0,"",INDEX(pl_atividade,G2816))</f>
        <v/>
      </c>
      <c r="J2816" s="50">
        <f>IF(N(G2816)=0,"",INDEX(pl_especialidade,G2816))</f>
        <v/>
      </c>
      <c r="K2816" s="28">
        <f>IF(N(G2816)=0,"",INDEX(pl_duracao,G2816))</f>
        <v/>
      </c>
      <c r="L2816" s="39">
        <f>IF(ISNUMBER(C2816),YEAR(C2816),"")</f>
        <v/>
      </c>
      <c r="M2816" s="39">
        <f>IF(ISNUMBER(C2816),MONTH(C2816),"")</f>
        <v/>
      </c>
      <c r="N2816" s="23">
        <f>IF(L2816="","",IF(NOT(ISNUMBER(crono_ano)),"Informe o ano",IF(L2816&lt;crono_ano,"Antes do ano",IF(L2816&gt;crono_ano,"Depois do ano","No ano"))))</f>
        <v/>
      </c>
      <c r="O2816" s="39">
        <f>IF(F2816="","",IF(COUNTIF(F$7:F2816,F2816)=1,1,0))</f>
        <v/>
      </c>
      <c r="P2816" s="39">
        <f>IF(A2816&amp;B2816&amp;C2816="","",IF(AND(O2816=1,N(G2816)&gt;0),IF(INDEX(pl_ativa,MAX(1,N(G2816)))="Sim",1,0),0))</f>
        <v/>
      </c>
      <c r="Q2816" s="39">
        <f>IF(F2816="","",COUNTIFS(ex_chave_oc,F2816,ex_cancelada,"&lt;&gt;Sim"))</f>
        <v/>
      </c>
      <c r="R2816" s="51">
        <f>IF(P2816="","",IF(AND(P2816=1,N(Q2816)&gt;0),1,0))</f>
        <v/>
      </c>
      <c r="S2816" s="30">
        <f>IF(P2816="","",IF(F2816="","ERRO: data prevista ausente ou inválida",IF(O2816=0,"Duplicada: contada uma vez",IF(N(G2816)=0,"ERRO: tarefa fora do Plano Mestre",IF(P2816=0,"Tarefa retirada do plano: não conta","OK")))))</f>
        <v/>
      </c>
    </row>
    <row r="2817">
      <c r="A2817" s="29" t="n"/>
      <c r="B2817" s="25" t="n"/>
      <c r="C2817" s="49" t="n"/>
      <c r="D2817" s="29" t="n"/>
      <c r="E2817" s="23">
        <f>IF(OR(A2817="",B2817=""),"",A2817&amp;"|"&amp;B2817)</f>
        <v/>
      </c>
      <c r="F2817" s="30">
        <f>IF(OR(E2817="",NOT(ISNUMBER(C2817))),"",E2817&amp;"|"&amp;YEAR(C2817)&amp;"-"&amp;RIGHT("0"&amp;MONTH(C2817),2)&amp;"-"&amp;RIGHT("0"&amp;DAY(C2817),2))</f>
        <v/>
      </c>
      <c r="G2817" s="26">
        <f>IF(E2817="","",IFERROR(MATCH(E2817,pl_chave,0),0))</f>
        <v/>
      </c>
      <c r="H2817" s="23">
        <f>IF(G2817="","",IF(G2817=0,"Tarefa fora do plano",INDEX(pl_tag,G2817)))</f>
        <v/>
      </c>
      <c r="I2817" s="30">
        <f>IF(N(G2817)=0,"",INDEX(pl_atividade,G2817))</f>
        <v/>
      </c>
      <c r="J2817" s="50">
        <f>IF(N(G2817)=0,"",INDEX(pl_especialidade,G2817))</f>
        <v/>
      </c>
      <c r="K2817" s="28">
        <f>IF(N(G2817)=0,"",INDEX(pl_duracao,G2817))</f>
        <v/>
      </c>
      <c r="L2817" s="39">
        <f>IF(ISNUMBER(C2817),YEAR(C2817),"")</f>
        <v/>
      </c>
      <c r="M2817" s="39">
        <f>IF(ISNUMBER(C2817),MONTH(C2817),"")</f>
        <v/>
      </c>
      <c r="N2817" s="23">
        <f>IF(L2817="","",IF(NOT(ISNUMBER(crono_ano)),"Informe o ano",IF(L2817&lt;crono_ano,"Antes do ano",IF(L2817&gt;crono_ano,"Depois do ano","No ano"))))</f>
        <v/>
      </c>
      <c r="O2817" s="39">
        <f>IF(F2817="","",IF(COUNTIF(F$7:F2817,F2817)=1,1,0))</f>
        <v/>
      </c>
      <c r="P2817" s="39">
        <f>IF(A2817&amp;B2817&amp;C2817="","",IF(AND(O2817=1,N(G2817)&gt;0),IF(INDEX(pl_ativa,MAX(1,N(G2817)))="Sim",1,0),0))</f>
        <v/>
      </c>
      <c r="Q2817" s="39">
        <f>IF(F2817="","",COUNTIFS(ex_chave_oc,F2817,ex_cancelada,"&lt;&gt;Sim"))</f>
        <v/>
      </c>
      <c r="R2817" s="51">
        <f>IF(P2817="","",IF(AND(P2817=1,N(Q2817)&gt;0),1,0))</f>
        <v/>
      </c>
      <c r="S2817" s="30">
        <f>IF(P2817="","",IF(F2817="","ERRO: data prevista ausente ou inválida",IF(O2817=0,"Duplicada: contada uma vez",IF(N(G2817)=0,"ERRO: tarefa fora do Plano Mestre",IF(P2817=0,"Tarefa retirada do plano: não conta","OK")))))</f>
        <v/>
      </c>
    </row>
    <row r="2818">
      <c r="A2818" s="29" t="n"/>
      <c r="B2818" s="25" t="n"/>
      <c r="C2818" s="49" t="n"/>
      <c r="D2818" s="29" t="n"/>
      <c r="E2818" s="23">
        <f>IF(OR(A2818="",B2818=""),"",A2818&amp;"|"&amp;B2818)</f>
        <v/>
      </c>
      <c r="F2818" s="30">
        <f>IF(OR(E2818="",NOT(ISNUMBER(C2818))),"",E2818&amp;"|"&amp;YEAR(C2818)&amp;"-"&amp;RIGHT("0"&amp;MONTH(C2818),2)&amp;"-"&amp;RIGHT("0"&amp;DAY(C2818),2))</f>
        <v/>
      </c>
      <c r="G2818" s="26">
        <f>IF(E2818="","",IFERROR(MATCH(E2818,pl_chave,0),0))</f>
        <v/>
      </c>
      <c r="H2818" s="23">
        <f>IF(G2818="","",IF(G2818=0,"Tarefa fora do plano",INDEX(pl_tag,G2818)))</f>
        <v/>
      </c>
      <c r="I2818" s="30">
        <f>IF(N(G2818)=0,"",INDEX(pl_atividade,G2818))</f>
        <v/>
      </c>
      <c r="J2818" s="50">
        <f>IF(N(G2818)=0,"",INDEX(pl_especialidade,G2818))</f>
        <v/>
      </c>
      <c r="K2818" s="28">
        <f>IF(N(G2818)=0,"",INDEX(pl_duracao,G2818))</f>
        <v/>
      </c>
      <c r="L2818" s="39">
        <f>IF(ISNUMBER(C2818),YEAR(C2818),"")</f>
        <v/>
      </c>
      <c r="M2818" s="39">
        <f>IF(ISNUMBER(C2818),MONTH(C2818),"")</f>
        <v/>
      </c>
      <c r="N2818" s="23">
        <f>IF(L2818="","",IF(NOT(ISNUMBER(crono_ano)),"Informe o ano",IF(L2818&lt;crono_ano,"Antes do ano",IF(L2818&gt;crono_ano,"Depois do ano","No ano"))))</f>
        <v/>
      </c>
      <c r="O2818" s="39">
        <f>IF(F2818="","",IF(COUNTIF(F$7:F2818,F2818)=1,1,0))</f>
        <v/>
      </c>
      <c r="P2818" s="39">
        <f>IF(A2818&amp;B2818&amp;C2818="","",IF(AND(O2818=1,N(G2818)&gt;0),IF(INDEX(pl_ativa,MAX(1,N(G2818)))="Sim",1,0),0))</f>
        <v/>
      </c>
      <c r="Q2818" s="39">
        <f>IF(F2818="","",COUNTIFS(ex_chave_oc,F2818,ex_cancelada,"&lt;&gt;Sim"))</f>
        <v/>
      </c>
      <c r="R2818" s="51">
        <f>IF(P2818="","",IF(AND(P2818=1,N(Q2818)&gt;0),1,0))</f>
        <v/>
      </c>
      <c r="S2818" s="30">
        <f>IF(P2818="","",IF(F2818="","ERRO: data prevista ausente ou inválida",IF(O2818=0,"Duplicada: contada uma vez",IF(N(G2818)=0,"ERRO: tarefa fora do Plano Mestre",IF(P2818=0,"Tarefa retirada do plano: não conta","OK")))))</f>
        <v/>
      </c>
    </row>
    <row r="2819">
      <c r="A2819" s="29" t="n"/>
      <c r="B2819" s="25" t="n"/>
      <c r="C2819" s="49" t="n"/>
      <c r="D2819" s="29" t="n"/>
      <c r="E2819" s="23">
        <f>IF(OR(A2819="",B2819=""),"",A2819&amp;"|"&amp;B2819)</f>
        <v/>
      </c>
      <c r="F2819" s="30">
        <f>IF(OR(E2819="",NOT(ISNUMBER(C2819))),"",E2819&amp;"|"&amp;YEAR(C2819)&amp;"-"&amp;RIGHT("0"&amp;MONTH(C2819),2)&amp;"-"&amp;RIGHT("0"&amp;DAY(C2819),2))</f>
        <v/>
      </c>
      <c r="G2819" s="26">
        <f>IF(E2819="","",IFERROR(MATCH(E2819,pl_chave,0),0))</f>
        <v/>
      </c>
      <c r="H2819" s="23">
        <f>IF(G2819="","",IF(G2819=0,"Tarefa fora do plano",INDEX(pl_tag,G2819)))</f>
        <v/>
      </c>
      <c r="I2819" s="30">
        <f>IF(N(G2819)=0,"",INDEX(pl_atividade,G2819))</f>
        <v/>
      </c>
      <c r="J2819" s="50">
        <f>IF(N(G2819)=0,"",INDEX(pl_especialidade,G2819))</f>
        <v/>
      </c>
      <c r="K2819" s="28">
        <f>IF(N(G2819)=0,"",INDEX(pl_duracao,G2819))</f>
        <v/>
      </c>
      <c r="L2819" s="39">
        <f>IF(ISNUMBER(C2819),YEAR(C2819),"")</f>
        <v/>
      </c>
      <c r="M2819" s="39">
        <f>IF(ISNUMBER(C2819),MONTH(C2819),"")</f>
        <v/>
      </c>
      <c r="N2819" s="23">
        <f>IF(L2819="","",IF(NOT(ISNUMBER(crono_ano)),"Informe o ano",IF(L2819&lt;crono_ano,"Antes do ano",IF(L2819&gt;crono_ano,"Depois do ano","No ano"))))</f>
        <v/>
      </c>
      <c r="O2819" s="39">
        <f>IF(F2819="","",IF(COUNTIF(F$7:F2819,F2819)=1,1,0))</f>
        <v/>
      </c>
      <c r="P2819" s="39">
        <f>IF(A2819&amp;B2819&amp;C2819="","",IF(AND(O2819=1,N(G2819)&gt;0),IF(INDEX(pl_ativa,MAX(1,N(G2819)))="Sim",1,0),0))</f>
        <v/>
      </c>
      <c r="Q2819" s="39">
        <f>IF(F2819="","",COUNTIFS(ex_chave_oc,F2819,ex_cancelada,"&lt;&gt;Sim"))</f>
        <v/>
      </c>
      <c r="R2819" s="51">
        <f>IF(P2819="","",IF(AND(P2819=1,N(Q2819)&gt;0),1,0))</f>
        <v/>
      </c>
      <c r="S2819" s="30">
        <f>IF(P2819="","",IF(F2819="","ERRO: data prevista ausente ou inválida",IF(O2819=0,"Duplicada: contada uma vez",IF(N(G2819)=0,"ERRO: tarefa fora do Plano Mestre",IF(P2819=0,"Tarefa retirada do plano: não conta","OK")))))</f>
        <v/>
      </c>
    </row>
    <row r="2820">
      <c r="A2820" s="29" t="n"/>
      <c r="B2820" s="25" t="n"/>
      <c r="C2820" s="49" t="n"/>
      <c r="D2820" s="29" t="n"/>
      <c r="E2820" s="23">
        <f>IF(OR(A2820="",B2820=""),"",A2820&amp;"|"&amp;B2820)</f>
        <v/>
      </c>
      <c r="F2820" s="30">
        <f>IF(OR(E2820="",NOT(ISNUMBER(C2820))),"",E2820&amp;"|"&amp;YEAR(C2820)&amp;"-"&amp;RIGHT("0"&amp;MONTH(C2820),2)&amp;"-"&amp;RIGHT("0"&amp;DAY(C2820),2))</f>
        <v/>
      </c>
      <c r="G2820" s="26">
        <f>IF(E2820="","",IFERROR(MATCH(E2820,pl_chave,0),0))</f>
        <v/>
      </c>
      <c r="H2820" s="23">
        <f>IF(G2820="","",IF(G2820=0,"Tarefa fora do plano",INDEX(pl_tag,G2820)))</f>
        <v/>
      </c>
      <c r="I2820" s="30">
        <f>IF(N(G2820)=0,"",INDEX(pl_atividade,G2820))</f>
        <v/>
      </c>
      <c r="J2820" s="50">
        <f>IF(N(G2820)=0,"",INDEX(pl_especialidade,G2820))</f>
        <v/>
      </c>
      <c r="K2820" s="28">
        <f>IF(N(G2820)=0,"",INDEX(pl_duracao,G2820))</f>
        <v/>
      </c>
      <c r="L2820" s="39">
        <f>IF(ISNUMBER(C2820),YEAR(C2820),"")</f>
        <v/>
      </c>
      <c r="M2820" s="39">
        <f>IF(ISNUMBER(C2820),MONTH(C2820),"")</f>
        <v/>
      </c>
      <c r="N2820" s="23">
        <f>IF(L2820="","",IF(NOT(ISNUMBER(crono_ano)),"Informe o ano",IF(L2820&lt;crono_ano,"Antes do ano",IF(L2820&gt;crono_ano,"Depois do ano","No ano"))))</f>
        <v/>
      </c>
      <c r="O2820" s="39">
        <f>IF(F2820="","",IF(COUNTIF(F$7:F2820,F2820)=1,1,0))</f>
        <v/>
      </c>
      <c r="P2820" s="39">
        <f>IF(A2820&amp;B2820&amp;C2820="","",IF(AND(O2820=1,N(G2820)&gt;0),IF(INDEX(pl_ativa,MAX(1,N(G2820)))="Sim",1,0),0))</f>
        <v/>
      </c>
      <c r="Q2820" s="39">
        <f>IF(F2820="","",COUNTIFS(ex_chave_oc,F2820,ex_cancelada,"&lt;&gt;Sim"))</f>
        <v/>
      </c>
      <c r="R2820" s="51">
        <f>IF(P2820="","",IF(AND(P2820=1,N(Q2820)&gt;0),1,0))</f>
        <v/>
      </c>
      <c r="S2820" s="30">
        <f>IF(P2820="","",IF(F2820="","ERRO: data prevista ausente ou inválida",IF(O2820=0,"Duplicada: contada uma vez",IF(N(G2820)=0,"ERRO: tarefa fora do Plano Mestre",IF(P2820=0,"Tarefa retirada do plano: não conta","OK")))))</f>
        <v/>
      </c>
    </row>
    <row r="2821">
      <c r="A2821" s="29" t="n"/>
      <c r="B2821" s="25" t="n"/>
      <c r="C2821" s="49" t="n"/>
      <c r="D2821" s="29" t="n"/>
      <c r="E2821" s="23">
        <f>IF(OR(A2821="",B2821=""),"",A2821&amp;"|"&amp;B2821)</f>
        <v/>
      </c>
      <c r="F2821" s="30">
        <f>IF(OR(E2821="",NOT(ISNUMBER(C2821))),"",E2821&amp;"|"&amp;YEAR(C2821)&amp;"-"&amp;RIGHT("0"&amp;MONTH(C2821),2)&amp;"-"&amp;RIGHT("0"&amp;DAY(C2821),2))</f>
        <v/>
      </c>
      <c r="G2821" s="26">
        <f>IF(E2821="","",IFERROR(MATCH(E2821,pl_chave,0),0))</f>
        <v/>
      </c>
      <c r="H2821" s="23">
        <f>IF(G2821="","",IF(G2821=0,"Tarefa fora do plano",INDEX(pl_tag,G2821)))</f>
        <v/>
      </c>
      <c r="I2821" s="30">
        <f>IF(N(G2821)=0,"",INDEX(pl_atividade,G2821))</f>
        <v/>
      </c>
      <c r="J2821" s="50">
        <f>IF(N(G2821)=0,"",INDEX(pl_especialidade,G2821))</f>
        <v/>
      </c>
      <c r="K2821" s="28">
        <f>IF(N(G2821)=0,"",INDEX(pl_duracao,G2821))</f>
        <v/>
      </c>
      <c r="L2821" s="39">
        <f>IF(ISNUMBER(C2821),YEAR(C2821),"")</f>
        <v/>
      </c>
      <c r="M2821" s="39">
        <f>IF(ISNUMBER(C2821),MONTH(C2821),"")</f>
        <v/>
      </c>
      <c r="N2821" s="23">
        <f>IF(L2821="","",IF(NOT(ISNUMBER(crono_ano)),"Informe o ano",IF(L2821&lt;crono_ano,"Antes do ano",IF(L2821&gt;crono_ano,"Depois do ano","No ano"))))</f>
        <v/>
      </c>
      <c r="O2821" s="39">
        <f>IF(F2821="","",IF(COUNTIF(F$7:F2821,F2821)=1,1,0))</f>
        <v/>
      </c>
      <c r="P2821" s="39">
        <f>IF(A2821&amp;B2821&amp;C2821="","",IF(AND(O2821=1,N(G2821)&gt;0),IF(INDEX(pl_ativa,MAX(1,N(G2821)))="Sim",1,0),0))</f>
        <v/>
      </c>
      <c r="Q2821" s="39">
        <f>IF(F2821="","",COUNTIFS(ex_chave_oc,F2821,ex_cancelada,"&lt;&gt;Sim"))</f>
        <v/>
      </c>
      <c r="R2821" s="51">
        <f>IF(P2821="","",IF(AND(P2821=1,N(Q2821)&gt;0),1,0))</f>
        <v/>
      </c>
      <c r="S2821" s="30">
        <f>IF(P2821="","",IF(F2821="","ERRO: data prevista ausente ou inválida",IF(O2821=0,"Duplicada: contada uma vez",IF(N(G2821)=0,"ERRO: tarefa fora do Plano Mestre",IF(P2821=0,"Tarefa retirada do plano: não conta","OK")))))</f>
        <v/>
      </c>
    </row>
    <row r="2822">
      <c r="A2822" s="29" t="n"/>
      <c r="B2822" s="25" t="n"/>
      <c r="C2822" s="49" t="n"/>
      <c r="D2822" s="29" t="n"/>
      <c r="E2822" s="23">
        <f>IF(OR(A2822="",B2822=""),"",A2822&amp;"|"&amp;B2822)</f>
        <v/>
      </c>
      <c r="F2822" s="30">
        <f>IF(OR(E2822="",NOT(ISNUMBER(C2822))),"",E2822&amp;"|"&amp;YEAR(C2822)&amp;"-"&amp;RIGHT("0"&amp;MONTH(C2822),2)&amp;"-"&amp;RIGHT("0"&amp;DAY(C2822),2))</f>
        <v/>
      </c>
      <c r="G2822" s="26">
        <f>IF(E2822="","",IFERROR(MATCH(E2822,pl_chave,0),0))</f>
        <v/>
      </c>
      <c r="H2822" s="23">
        <f>IF(G2822="","",IF(G2822=0,"Tarefa fora do plano",INDEX(pl_tag,G2822)))</f>
        <v/>
      </c>
      <c r="I2822" s="30">
        <f>IF(N(G2822)=0,"",INDEX(pl_atividade,G2822))</f>
        <v/>
      </c>
      <c r="J2822" s="50">
        <f>IF(N(G2822)=0,"",INDEX(pl_especialidade,G2822))</f>
        <v/>
      </c>
      <c r="K2822" s="28">
        <f>IF(N(G2822)=0,"",INDEX(pl_duracao,G2822))</f>
        <v/>
      </c>
      <c r="L2822" s="39">
        <f>IF(ISNUMBER(C2822),YEAR(C2822),"")</f>
        <v/>
      </c>
      <c r="M2822" s="39">
        <f>IF(ISNUMBER(C2822),MONTH(C2822),"")</f>
        <v/>
      </c>
      <c r="N2822" s="23">
        <f>IF(L2822="","",IF(NOT(ISNUMBER(crono_ano)),"Informe o ano",IF(L2822&lt;crono_ano,"Antes do ano",IF(L2822&gt;crono_ano,"Depois do ano","No ano"))))</f>
        <v/>
      </c>
      <c r="O2822" s="39">
        <f>IF(F2822="","",IF(COUNTIF(F$7:F2822,F2822)=1,1,0))</f>
        <v/>
      </c>
      <c r="P2822" s="39">
        <f>IF(A2822&amp;B2822&amp;C2822="","",IF(AND(O2822=1,N(G2822)&gt;0),IF(INDEX(pl_ativa,MAX(1,N(G2822)))="Sim",1,0),0))</f>
        <v/>
      </c>
      <c r="Q2822" s="39">
        <f>IF(F2822="","",COUNTIFS(ex_chave_oc,F2822,ex_cancelada,"&lt;&gt;Sim"))</f>
        <v/>
      </c>
      <c r="R2822" s="51">
        <f>IF(P2822="","",IF(AND(P2822=1,N(Q2822)&gt;0),1,0))</f>
        <v/>
      </c>
      <c r="S2822" s="30">
        <f>IF(P2822="","",IF(F2822="","ERRO: data prevista ausente ou inválida",IF(O2822=0,"Duplicada: contada uma vez",IF(N(G2822)=0,"ERRO: tarefa fora do Plano Mestre",IF(P2822=0,"Tarefa retirada do plano: não conta","OK")))))</f>
        <v/>
      </c>
    </row>
    <row r="2823">
      <c r="A2823" s="29" t="n"/>
      <c r="B2823" s="25" t="n"/>
      <c r="C2823" s="49" t="n"/>
      <c r="D2823" s="29" t="n"/>
      <c r="E2823" s="23">
        <f>IF(OR(A2823="",B2823=""),"",A2823&amp;"|"&amp;B2823)</f>
        <v/>
      </c>
      <c r="F2823" s="30">
        <f>IF(OR(E2823="",NOT(ISNUMBER(C2823))),"",E2823&amp;"|"&amp;YEAR(C2823)&amp;"-"&amp;RIGHT("0"&amp;MONTH(C2823),2)&amp;"-"&amp;RIGHT("0"&amp;DAY(C2823),2))</f>
        <v/>
      </c>
      <c r="G2823" s="26">
        <f>IF(E2823="","",IFERROR(MATCH(E2823,pl_chave,0),0))</f>
        <v/>
      </c>
      <c r="H2823" s="23">
        <f>IF(G2823="","",IF(G2823=0,"Tarefa fora do plano",INDEX(pl_tag,G2823)))</f>
        <v/>
      </c>
      <c r="I2823" s="30">
        <f>IF(N(G2823)=0,"",INDEX(pl_atividade,G2823))</f>
        <v/>
      </c>
      <c r="J2823" s="50">
        <f>IF(N(G2823)=0,"",INDEX(pl_especialidade,G2823))</f>
        <v/>
      </c>
      <c r="K2823" s="28">
        <f>IF(N(G2823)=0,"",INDEX(pl_duracao,G2823))</f>
        <v/>
      </c>
      <c r="L2823" s="39">
        <f>IF(ISNUMBER(C2823),YEAR(C2823),"")</f>
        <v/>
      </c>
      <c r="M2823" s="39">
        <f>IF(ISNUMBER(C2823),MONTH(C2823),"")</f>
        <v/>
      </c>
      <c r="N2823" s="23">
        <f>IF(L2823="","",IF(NOT(ISNUMBER(crono_ano)),"Informe o ano",IF(L2823&lt;crono_ano,"Antes do ano",IF(L2823&gt;crono_ano,"Depois do ano","No ano"))))</f>
        <v/>
      </c>
      <c r="O2823" s="39">
        <f>IF(F2823="","",IF(COUNTIF(F$7:F2823,F2823)=1,1,0))</f>
        <v/>
      </c>
      <c r="P2823" s="39">
        <f>IF(A2823&amp;B2823&amp;C2823="","",IF(AND(O2823=1,N(G2823)&gt;0),IF(INDEX(pl_ativa,MAX(1,N(G2823)))="Sim",1,0),0))</f>
        <v/>
      </c>
      <c r="Q2823" s="39">
        <f>IF(F2823="","",COUNTIFS(ex_chave_oc,F2823,ex_cancelada,"&lt;&gt;Sim"))</f>
        <v/>
      </c>
      <c r="R2823" s="51">
        <f>IF(P2823="","",IF(AND(P2823=1,N(Q2823)&gt;0),1,0))</f>
        <v/>
      </c>
      <c r="S2823" s="30">
        <f>IF(P2823="","",IF(F2823="","ERRO: data prevista ausente ou inválida",IF(O2823=0,"Duplicada: contada uma vez",IF(N(G2823)=0,"ERRO: tarefa fora do Plano Mestre",IF(P2823=0,"Tarefa retirada do plano: não conta","OK")))))</f>
        <v/>
      </c>
    </row>
    <row r="2824">
      <c r="A2824" s="29" t="n"/>
      <c r="B2824" s="25" t="n"/>
      <c r="C2824" s="49" t="n"/>
      <c r="D2824" s="29" t="n"/>
      <c r="E2824" s="23">
        <f>IF(OR(A2824="",B2824=""),"",A2824&amp;"|"&amp;B2824)</f>
        <v/>
      </c>
      <c r="F2824" s="30">
        <f>IF(OR(E2824="",NOT(ISNUMBER(C2824))),"",E2824&amp;"|"&amp;YEAR(C2824)&amp;"-"&amp;RIGHT("0"&amp;MONTH(C2824),2)&amp;"-"&amp;RIGHT("0"&amp;DAY(C2824),2))</f>
        <v/>
      </c>
      <c r="G2824" s="26">
        <f>IF(E2824="","",IFERROR(MATCH(E2824,pl_chave,0),0))</f>
        <v/>
      </c>
      <c r="H2824" s="23">
        <f>IF(G2824="","",IF(G2824=0,"Tarefa fora do plano",INDEX(pl_tag,G2824)))</f>
        <v/>
      </c>
      <c r="I2824" s="30">
        <f>IF(N(G2824)=0,"",INDEX(pl_atividade,G2824))</f>
        <v/>
      </c>
      <c r="J2824" s="50">
        <f>IF(N(G2824)=0,"",INDEX(pl_especialidade,G2824))</f>
        <v/>
      </c>
      <c r="K2824" s="28">
        <f>IF(N(G2824)=0,"",INDEX(pl_duracao,G2824))</f>
        <v/>
      </c>
      <c r="L2824" s="39">
        <f>IF(ISNUMBER(C2824),YEAR(C2824),"")</f>
        <v/>
      </c>
      <c r="M2824" s="39">
        <f>IF(ISNUMBER(C2824),MONTH(C2824),"")</f>
        <v/>
      </c>
      <c r="N2824" s="23">
        <f>IF(L2824="","",IF(NOT(ISNUMBER(crono_ano)),"Informe o ano",IF(L2824&lt;crono_ano,"Antes do ano",IF(L2824&gt;crono_ano,"Depois do ano","No ano"))))</f>
        <v/>
      </c>
      <c r="O2824" s="39">
        <f>IF(F2824="","",IF(COUNTIF(F$7:F2824,F2824)=1,1,0))</f>
        <v/>
      </c>
      <c r="P2824" s="39">
        <f>IF(A2824&amp;B2824&amp;C2824="","",IF(AND(O2824=1,N(G2824)&gt;0),IF(INDEX(pl_ativa,MAX(1,N(G2824)))="Sim",1,0),0))</f>
        <v/>
      </c>
      <c r="Q2824" s="39">
        <f>IF(F2824="","",COUNTIFS(ex_chave_oc,F2824,ex_cancelada,"&lt;&gt;Sim"))</f>
        <v/>
      </c>
      <c r="R2824" s="51">
        <f>IF(P2824="","",IF(AND(P2824=1,N(Q2824)&gt;0),1,0))</f>
        <v/>
      </c>
      <c r="S2824" s="30">
        <f>IF(P2824="","",IF(F2824="","ERRO: data prevista ausente ou inválida",IF(O2824=0,"Duplicada: contada uma vez",IF(N(G2824)=0,"ERRO: tarefa fora do Plano Mestre",IF(P2824=0,"Tarefa retirada do plano: não conta","OK")))))</f>
        <v/>
      </c>
    </row>
    <row r="2825">
      <c r="A2825" s="29" t="n"/>
      <c r="B2825" s="25" t="n"/>
      <c r="C2825" s="49" t="n"/>
      <c r="D2825" s="29" t="n"/>
      <c r="E2825" s="23">
        <f>IF(OR(A2825="",B2825=""),"",A2825&amp;"|"&amp;B2825)</f>
        <v/>
      </c>
      <c r="F2825" s="30">
        <f>IF(OR(E2825="",NOT(ISNUMBER(C2825))),"",E2825&amp;"|"&amp;YEAR(C2825)&amp;"-"&amp;RIGHT("0"&amp;MONTH(C2825),2)&amp;"-"&amp;RIGHT("0"&amp;DAY(C2825),2))</f>
        <v/>
      </c>
      <c r="G2825" s="26">
        <f>IF(E2825="","",IFERROR(MATCH(E2825,pl_chave,0),0))</f>
        <v/>
      </c>
      <c r="H2825" s="23">
        <f>IF(G2825="","",IF(G2825=0,"Tarefa fora do plano",INDEX(pl_tag,G2825)))</f>
        <v/>
      </c>
      <c r="I2825" s="30">
        <f>IF(N(G2825)=0,"",INDEX(pl_atividade,G2825))</f>
        <v/>
      </c>
      <c r="J2825" s="50">
        <f>IF(N(G2825)=0,"",INDEX(pl_especialidade,G2825))</f>
        <v/>
      </c>
      <c r="K2825" s="28">
        <f>IF(N(G2825)=0,"",INDEX(pl_duracao,G2825))</f>
        <v/>
      </c>
      <c r="L2825" s="39">
        <f>IF(ISNUMBER(C2825),YEAR(C2825),"")</f>
        <v/>
      </c>
      <c r="M2825" s="39">
        <f>IF(ISNUMBER(C2825),MONTH(C2825),"")</f>
        <v/>
      </c>
      <c r="N2825" s="23">
        <f>IF(L2825="","",IF(NOT(ISNUMBER(crono_ano)),"Informe o ano",IF(L2825&lt;crono_ano,"Antes do ano",IF(L2825&gt;crono_ano,"Depois do ano","No ano"))))</f>
        <v/>
      </c>
      <c r="O2825" s="39">
        <f>IF(F2825="","",IF(COUNTIF(F$7:F2825,F2825)=1,1,0))</f>
        <v/>
      </c>
      <c r="P2825" s="39">
        <f>IF(A2825&amp;B2825&amp;C2825="","",IF(AND(O2825=1,N(G2825)&gt;0),IF(INDEX(pl_ativa,MAX(1,N(G2825)))="Sim",1,0),0))</f>
        <v/>
      </c>
      <c r="Q2825" s="39">
        <f>IF(F2825="","",COUNTIFS(ex_chave_oc,F2825,ex_cancelada,"&lt;&gt;Sim"))</f>
        <v/>
      </c>
      <c r="R2825" s="51">
        <f>IF(P2825="","",IF(AND(P2825=1,N(Q2825)&gt;0),1,0))</f>
        <v/>
      </c>
      <c r="S2825" s="30">
        <f>IF(P2825="","",IF(F2825="","ERRO: data prevista ausente ou inválida",IF(O2825=0,"Duplicada: contada uma vez",IF(N(G2825)=0,"ERRO: tarefa fora do Plano Mestre",IF(P2825=0,"Tarefa retirada do plano: não conta","OK")))))</f>
        <v/>
      </c>
    </row>
    <row r="2826">
      <c r="A2826" s="29" t="n"/>
      <c r="B2826" s="25" t="n"/>
      <c r="C2826" s="49" t="n"/>
      <c r="D2826" s="29" t="n"/>
      <c r="E2826" s="23">
        <f>IF(OR(A2826="",B2826=""),"",A2826&amp;"|"&amp;B2826)</f>
        <v/>
      </c>
      <c r="F2826" s="30">
        <f>IF(OR(E2826="",NOT(ISNUMBER(C2826))),"",E2826&amp;"|"&amp;YEAR(C2826)&amp;"-"&amp;RIGHT("0"&amp;MONTH(C2826),2)&amp;"-"&amp;RIGHT("0"&amp;DAY(C2826),2))</f>
        <v/>
      </c>
      <c r="G2826" s="26">
        <f>IF(E2826="","",IFERROR(MATCH(E2826,pl_chave,0),0))</f>
        <v/>
      </c>
      <c r="H2826" s="23">
        <f>IF(G2826="","",IF(G2826=0,"Tarefa fora do plano",INDEX(pl_tag,G2826)))</f>
        <v/>
      </c>
      <c r="I2826" s="30">
        <f>IF(N(G2826)=0,"",INDEX(pl_atividade,G2826))</f>
        <v/>
      </c>
      <c r="J2826" s="50">
        <f>IF(N(G2826)=0,"",INDEX(pl_especialidade,G2826))</f>
        <v/>
      </c>
      <c r="K2826" s="28">
        <f>IF(N(G2826)=0,"",INDEX(pl_duracao,G2826))</f>
        <v/>
      </c>
      <c r="L2826" s="39">
        <f>IF(ISNUMBER(C2826),YEAR(C2826),"")</f>
        <v/>
      </c>
      <c r="M2826" s="39">
        <f>IF(ISNUMBER(C2826),MONTH(C2826),"")</f>
        <v/>
      </c>
      <c r="N2826" s="23">
        <f>IF(L2826="","",IF(NOT(ISNUMBER(crono_ano)),"Informe o ano",IF(L2826&lt;crono_ano,"Antes do ano",IF(L2826&gt;crono_ano,"Depois do ano","No ano"))))</f>
        <v/>
      </c>
      <c r="O2826" s="39">
        <f>IF(F2826="","",IF(COUNTIF(F$7:F2826,F2826)=1,1,0))</f>
        <v/>
      </c>
      <c r="P2826" s="39">
        <f>IF(A2826&amp;B2826&amp;C2826="","",IF(AND(O2826=1,N(G2826)&gt;0),IF(INDEX(pl_ativa,MAX(1,N(G2826)))="Sim",1,0),0))</f>
        <v/>
      </c>
      <c r="Q2826" s="39">
        <f>IF(F2826="","",COUNTIFS(ex_chave_oc,F2826,ex_cancelada,"&lt;&gt;Sim"))</f>
        <v/>
      </c>
      <c r="R2826" s="51">
        <f>IF(P2826="","",IF(AND(P2826=1,N(Q2826)&gt;0),1,0))</f>
        <v/>
      </c>
      <c r="S2826" s="30">
        <f>IF(P2826="","",IF(F2826="","ERRO: data prevista ausente ou inválida",IF(O2826=0,"Duplicada: contada uma vez",IF(N(G2826)=0,"ERRO: tarefa fora do Plano Mestre",IF(P2826=0,"Tarefa retirada do plano: não conta","OK")))))</f>
        <v/>
      </c>
    </row>
    <row r="2827">
      <c r="A2827" s="29" t="n"/>
      <c r="B2827" s="25" t="n"/>
      <c r="C2827" s="49" t="n"/>
      <c r="D2827" s="29" t="n"/>
      <c r="E2827" s="23">
        <f>IF(OR(A2827="",B2827=""),"",A2827&amp;"|"&amp;B2827)</f>
        <v/>
      </c>
      <c r="F2827" s="30">
        <f>IF(OR(E2827="",NOT(ISNUMBER(C2827))),"",E2827&amp;"|"&amp;YEAR(C2827)&amp;"-"&amp;RIGHT("0"&amp;MONTH(C2827),2)&amp;"-"&amp;RIGHT("0"&amp;DAY(C2827),2))</f>
        <v/>
      </c>
      <c r="G2827" s="26">
        <f>IF(E2827="","",IFERROR(MATCH(E2827,pl_chave,0),0))</f>
        <v/>
      </c>
      <c r="H2827" s="23">
        <f>IF(G2827="","",IF(G2827=0,"Tarefa fora do plano",INDEX(pl_tag,G2827)))</f>
        <v/>
      </c>
      <c r="I2827" s="30">
        <f>IF(N(G2827)=0,"",INDEX(pl_atividade,G2827))</f>
        <v/>
      </c>
      <c r="J2827" s="50">
        <f>IF(N(G2827)=0,"",INDEX(pl_especialidade,G2827))</f>
        <v/>
      </c>
      <c r="K2827" s="28">
        <f>IF(N(G2827)=0,"",INDEX(pl_duracao,G2827))</f>
        <v/>
      </c>
      <c r="L2827" s="39">
        <f>IF(ISNUMBER(C2827),YEAR(C2827),"")</f>
        <v/>
      </c>
      <c r="M2827" s="39">
        <f>IF(ISNUMBER(C2827),MONTH(C2827),"")</f>
        <v/>
      </c>
      <c r="N2827" s="23">
        <f>IF(L2827="","",IF(NOT(ISNUMBER(crono_ano)),"Informe o ano",IF(L2827&lt;crono_ano,"Antes do ano",IF(L2827&gt;crono_ano,"Depois do ano","No ano"))))</f>
        <v/>
      </c>
      <c r="O2827" s="39">
        <f>IF(F2827="","",IF(COUNTIF(F$7:F2827,F2827)=1,1,0))</f>
        <v/>
      </c>
      <c r="P2827" s="39">
        <f>IF(A2827&amp;B2827&amp;C2827="","",IF(AND(O2827=1,N(G2827)&gt;0),IF(INDEX(pl_ativa,MAX(1,N(G2827)))="Sim",1,0),0))</f>
        <v/>
      </c>
      <c r="Q2827" s="39">
        <f>IF(F2827="","",COUNTIFS(ex_chave_oc,F2827,ex_cancelada,"&lt;&gt;Sim"))</f>
        <v/>
      </c>
      <c r="R2827" s="51">
        <f>IF(P2827="","",IF(AND(P2827=1,N(Q2827)&gt;0),1,0))</f>
        <v/>
      </c>
      <c r="S2827" s="30">
        <f>IF(P2827="","",IF(F2827="","ERRO: data prevista ausente ou inválida",IF(O2827=0,"Duplicada: contada uma vez",IF(N(G2827)=0,"ERRO: tarefa fora do Plano Mestre",IF(P2827=0,"Tarefa retirada do plano: não conta","OK")))))</f>
        <v/>
      </c>
    </row>
    <row r="2828">
      <c r="A2828" s="29" t="n"/>
      <c r="B2828" s="25" t="n"/>
      <c r="C2828" s="49" t="n"/>
      <c r="D2828" s="29" t="n"/>
      <c r="E2828" s="23">
        <f>IF(OR(A2828="",B2828=""),"",A2828&amp;"|"&amp;B2828)</f>
        <v/>
      </c>
      <c r="F2828" s="30">
        <f>IF(OR(E2828="",NOT(ISNUMBER(C2828))),"",E2828&amp;"|"&amp;YEAR(C2828)&amp;"-"&amp;RIGHT("0"&amp;MONTH(C2828),2)&amp;"-"&amp;RIGHT("0"&amp;DAY(C2828),2))</f>
        <v/>
      </c>
      <c r="G2828" s="26">
        <f>IF(E2828="","",IFERROR(MATCH(E2828,pl_chave,0),0))</f>
        <v/>
      </c>
      <c r="H2828" s="23">
        <f>IF(G2828="","",IF(G2828=0,"Tarefa fora do plano",INDEX(pl_tag,G2828)))</f>
        <v/>
      </c>
      <c r="I2828" s="30">
        <f>IF(N(G2828)=0,"",INDEX(pl_atividade,G2828))</f>
        <v/>
      </c>
      <c r="J2828" s="50">
        <f>IF(N(G2828)=0,"",INDEX(pl_especialidade,G2828))</f>
        <v/>
      </c>
      <c r="K2828" s="28">
        <f>IF(N(G2828)=0,"",INDEX(pl_duracao,G2828))</f>
        <v/>
      </c>
      <c r="L2828" s="39">
        <f>IF(ISNUMBER(C2828),YEAR(C2828),"")</f>
        <v/>
      </c>
      <c r="M2828" s="39">
        <f>IF(ISNUMBER(C2828),MONTH(C2828),"")</f>
        <v/>
      </c>
      <c r="N2828" s="23">
        <f>IF(L2828="","",IF(NOT(ISNUMBER(crono_ano)),"Informe o ano",IF(L2828&lt;crono_ano,"Antes do ano",IF(L2828&gt;crono_ano,"Depois do ano","No ano"))))</f>
        <v/>
      </c>
      <c r="O2828" s="39">
        <f>IF(F2828="","",IF(COUNTIF(F$7:F2828,F2828)=1,1,0))</f>
        <v/>
      </c>
      <c r="P2828" s="39">
        <f>IF(A2828&amp;B2828&amp;C2828="","",IF(AND(O2828=1,N(G2828)&gt;0),IF(INDEX(pl_ativa,MAX(1,N(G2828)))="Sim",1,0),0))</f>
        <v/>
      </c>
      <c r="Q2828" s="39">
        <f>IF(F2828="","",COUNTIFS(ex_chave_oc,F2828,ex_cancelada,"&lt;&gt;Sim"))</f>
        <v/>
      </c>
      <c r="R2828" s="51">
        <f>IF(P2828="","",IF(AND(P2828=1,N(Q2828)&gt;0),1,0))</f>
        <v/>
      </c>
      <c r="S2828" s="30">
        <f>IF(P2828="","",IF(F2828="","ERRO: data prevista ausente ou inválida",IF(O2828=0,"Duplicada: contada uma vez",IF(N(G2828)=0,"ERRO: tarefa fora do Plano Mestre",IF(P2828=0,"Tarefa retirada do plano: não conta","OK")))))</f>
        <v/>
      </c>
    </row>
    <row r="2829">
      <c r="A2829" s="29" t="n"/>
      <c r="B2829" s="25" t="n"/>
      <c r="C2829" s="49" t="n"/>
      <c r="D2829" s="29" t="n"/>
      <c r="E2829" s="23">
        <f>IF(OR(A2829="",B2829=""),"",A2829&amp;"|"&amp;B2829)</f>
        <v/>
      </c>
      <c r="F2829" s="30">
        <f>IF(OR(E2829="",NOT(ISNUMBER(C2829))),"",E2829&amp;"|"&amp;YEAR(C2829)&amp;"-"&amp;RIGHT("0"&amp;MONTH(C2829),2)&amp;"-"&amp;RIGHT("0"&amp;DAY(C2829),2))</f>
        <v/>
      </c>
      <c r="G2829" s="26">
        <f>IF(E2829="","",IFERROR(MATCH(E2829,pl_chave,0),0))</f>
        <v/>
      </c>
      <c r="H2829" s="23">
        <f>IF(G2829="","",IF(G2829=0,"Tarefa fora do plano",INDEX(pl_tag,G2829)))</f>
        <v/>
      </c>
      <c r="I2829" s="30">
        <f>IF(N(G2829)=0,"",INDEX(pl_atividade,G2829))</f>
        <v/>
      </c>
      <c r="J2829" s="50">
        <f>IF(N(G2829)=0,"",INDEX(pl_especialidade,G2829))</f>
        <v/>
      </c>
      <c r="K2829" s="28">
        <f>IF(N(G2829)=0,"",INDEX(pl_duracao,G2829))</f>
        <v/>
      </c>
      <c r="L2829" s="39">
        <f>IF(ISNUMBER(C2829),YEAR(C2829),"")</f>
        <v/>
      </c>
      <c r="M2829" s="39">
        <f>IF(ISNUMBER(C2829),MONTH(C2829),"")</f>
        <v/>
      </c>
      <c r="N2829" s="23">
        <f>IF(L2829="","",IF(NOT(ISNUMBER(crono_ano)),"Informe o ano",IF(L2829&lt;crono_ano,"Antes do ano",IF(L2829&gt;crono_ano,"Depois do ano","No ano"))))</f>
        <v/>
      </c>
      <c r="O2829" s="39">
        <f>IF(F2829="","",IF(COUNTIF(F$7:F2829,F2829)=1,1,0))</f>
        <v/>
      </c>
      <c r="P2829" s="39">
        <f>IF(A2829&amp;B2829&amp;C2829="","",IF(AND(O2829=1,N(G2829)&gt;0),IF(INDEX(pl_ativa,MAX(1,N(G2829)))="Sim",1,0),0))</f>
        <v/>
      </c>
      <c r="Q2829" s="39">
        <f>IF(F2829="","",COUNTIFS(ex_chave_oc,F2829,ex_cancelada,"&lt;&gt;Sim"))</f>
        <v/>
      </c>
      <c r="R2829" s="51">
        <f>IF(P2829="","",IF(AND(P2829=1,N(Q2829)&gt;0),1,0))</f>
        <v/>
      </c>
      <c r="S2829" s="30">
        <f>IF(P2829="","",IF(F2829="","ERRO: data prevista ausente ou inválida",IF(O2829=0,"Duplicada: contada uma vez",IF(N(G2829)=0,"ERRO: tarefa fora do Plano Mestre",IF(P2829=0,"Tarefa retirada do plano: não conta","OK")))))</f>
        <v/>
      </c>
    </row>
    <row r="2830">
      <c r="A2830" s="29" t="n"/>
      <c r="B2830" s="25" t="n"/>
      <c r="C2830" s="49" t="n"/>
      <c r="D2830" s="29" t="n"/>
      <c r="E2830" s="23">
        <f>IF(OR(A2830="",B2830=""),"",A2830&amp;"|"&amp;B2830)</f>
        <v/>
      </c>
      <c r="F2830" s="30">
        <f>IF(OR(E2830="",NOT(ISNUMBER(C2830))),"",E2830&amp;"|"&amp;YEAR(C2830)&amp;"-"&amp;RIGHT("0"&amp;MONTH(C2830),2)&amp;"-"&amp;RIGHT("0"&amp;DAY(C2830),2))</f>
        <v/>
      </c>
      <c r="G2830" s="26">
        <f>IF(E2830="","",IFERROR(MATCH(E2830,pl_chave,0),0))</f>
        <v/>
      </c>
      <c r="H2830" s="23">
        <f>IF(G2830="","",IF(G2830=0,"Tarefa fora do plano",INDEX(pl_tag,G2830)))</f>
        <v/>
      </c>
      <c r="I2830" s="30">
        <f>IF(N(G2830)=0,"",INDEX(pl_atividade,G2830))</f>
        <v/>
      </c>
      <c r="J2830" s="50">
        <f>IF(N(G2830)=0,"",INDEX(pl_especialidade,G2830))</f>
        <v/>
      </c>
      <c r="K2830" s="28">
        <f>IF(N(G2830)=0,"",INDEX(pl_duracao,G2830))</f>
        <v/>
      </c>
      <c r="L2830" s="39">
        <f>IF(ISNUMBER(C2830),YEAR(C2830),"")</f>
        <v/>
      </c>
      <c r="M2830" s="39">
        <f>IF(ISNUMBER(C2830),MONTH(C2830),"")</f>
        <v/>
      </c>
      <c r="N2830" s="23">
        <f>IF(L2830="","",IF(NOT(ISNUMBER(crono_ano)),"Informe o ano",IF(L2830&lt;crono_ano,"Antes do ano",IF(L2830&gt;crono_ano,"Depois do ano","No ano"))))</f>
        <v/>
      </c>
      <c r="O2830" s="39">
        <f>IF(F2830="","",IF(COUNTIF(F$7:F2830,F2830)=1,1,0))</f>
        <v/>
      </c>
      <c r="P2830" s="39">
        <f>IF(A2830&amp;B2830&amp;C2830="","",IF(AND(O2830=1,N(G2830)&gt;0),IF(INDEX(pl_ativa,MAX(1,N(G2830)))="Sim",1,0),0))</f>
        <v/>
      </c>
      <c r="Q2830" s="39">
        <f>IF(F2830="","",COUNTIFS(ex_chave_oc,F2830,ex_cancelada,"&lt;&gt;Sim"))</f>
        <v/>
      </c>
      <c r="R2830" s="51">
        <f>IF(P2830="","",IF(AND(P2830=1,N(Q2830)&gt;0),1,0))</f>
        <v/>
      </c>
      <c r="S2830" s="30">
        <f>IF(P2830="","",IF(F2830="","ERRO: data prevista ausente ou inválida",IF(O2830=0,"Duplicada: contada uma vez",IF(N(G2830)=0,"ERRO: tarefa fora do Plano Mestre",IF(P2830=0,"Tarefa retirada do plano: não conta","OK")))))</f>
        <v/>
      </c>
    </row>
    <row r="2831">
      <c r="A2831" s="29" t="n"/>
      <c r="B2831" s="25" t="n"/>
      <c r="C2831" s="49" t="n"/>
      <c r="D2831" s="29" t="n"/>
      <c r="E2831" s="23">
        <f>IF(OR(A2831="",B2831=""),"",A2831&amp;"|"&amp;B2831)</f>
        <v/>
      </c>
      <c r="F2831" s="30">
        <f>IF(OR(E2831="",NOT(ISNUMBER(C2831))),"",E2831&amp;"|"&amp;YEAR(C2831)&amp;"-"&amp;RIGHT("0"&amp;MONTH(C2831),2)&amp;"-"&amp;RIGHT("0"&amp;DAY(C2831),2))</f>
        <v/>
      </c>
      <c r="G2831" s="26">
        <f>IF(E2831="","",IFERROR(MATCH(E2831,pl_chave,0),0))</f>
        <v/>
      </c>
      <c r="H2831" s="23">
        <f>IF(G2831="","",IF(G2831=0,"Tarefa fora do plano",INDEX(pl_tag,G2831)))</f>
        <v/>
      </c>
      <c r="I2831" s="30">
        <f>IF(N(G2831)=0,"",INDEX(pl_atividade,G2831))</f>
        <v/>
      </c>
      <c r="J2831" s="50">
        <f>IF(N(G2831)=0,"",INDEX(pl_especialidade,G2831))</f>
        <v/>
      </c>
      <c r="K2831" s="28">
        <f>IF(N(G2831)=0,"",INDEX(pl_duracao,G2831))</f>
        <v/>
      </c>
      <c r="L2831" s="39">
        <f>IF(ISNUMBER(C2831),YEAR(C2831),"")</f>
        <v/>
      </c>
      <c r="M2831" s="39">
        <f>IF(ISNUMBER(C2831),MONTH(C2831),"")</f>
        <v/>
      </c>
      <c r="N2831" s="23">
        <f>IF(L2831="","",IF(NOT(ISNUMBER(crono_ano)),"Informe o ano",IF(L2831&lt;crono_ano,"Antes do ano",IF(L2831&gt;crono_ano,"Depois do ano","No ano"))))</f>
        <v/>
      </c>
      <c r="O2831" s="39">
        <f>IF(F2831="","",IF(COUNTIF(F$7:F2831,F2831)=1,1,0))</f>
        <v/>
      </c>
      <c r="P2831" s="39">
        <f>IF(A2831&amp;B2831&amp;C2831="","",IF(AND(O2831=1,N(G2831)&gt;0),IF(INDEX(pl_ativa,MAX(1,N(G2831)))="Sim",1,0),0))</f>
        <v/>
      </c>
      <c r="Q2831" s="39">
        <f>IF(F2831="","",COUNTIFS(ex_chave_oc,F2831,ex_cancelada,"&lt;&gt;Sim"))</f>
        <v/>
      </c>
      <c r="R2831" s="51">
        <f>IF(P2831="","",IF(AND(P2831=1,N(Q2831)&gt;0),1,0))</f>
        <v/>
      </c>
      <c r="S2831" s="30">
        <f>IF(P2831="","",IF(F2831="","ERRO: data prevista ausente ou inválida",IF(O2831=0,"Duplicada: contada uma vez",IF(N(G2831)=0,"ERRO: tarefa fora do Plano Mestre",IF(P2831=0,"Tarefa retirada do plano: não conta","OK")))))</f>
        <v/>
      </c>
    </row>
    <row r="2832">
      <c r="A2832" s="29" t="n"/>
      <c r="B2832" s="25" t="n"/>
      <c r="C2832" s="49" t="n"/>
      <c r="D2832" s="29" t="n"/>
      <c r="E2832" s="23">
        <f>IF(OR(A2832="",B2832=""),"",A2832&amp;"|"&amp;B2832)</f>
        <v/>
      </c>
      <c r="F2832" s="30">
        <f>IF(OR(E2832="",NOT(ISNUMBER(C2832))),"",E2832&amp;"|"&amp;YEAR(C2832)&amp;"-"&amp;RIGHT("0"&amp;MONTH(C2832),2)&amp;"-"&amp;RIGHT("0"&amp;DAY(C2832),2))</f>
        <v/>
      </c>
      <c r="G2832" s="26">
        <f>IF(E2832="","",IFERROR(MATCH(E2832,pl_chave,0),0))</f>
        <v/>
      </c>
      <c r="H2832" s="23">
        <f>IF(G2832="","",IF(G2832=0,"Tarefa fora do plano",INDEX(pl_tag,G2832)))</f>
        <v/>
      </c>
      <c r="I2832" s="30">
        <f>IF(N(G2832)=0,"",INDEX(pl_atividade,G2832))</f>
        <v/>
      </c>
      <c r="J2832" s="50">
        <f>IF(N(G2832)=0,"",INDEX(pl_especialidade,G2832))</f>
        <v/>
      </c>
      <c r="K2832" s="28">
        <f>IF(N(G2832)=0,"",INDEX(pl_duracao,G2832))</f>
        <v/>
      </c>
      <c r="L2832" s="39">
        <f>IF(ISNUMBER(C2832),YEAR(C2832),"")</f>
        <v/>
      </c>
      <c r="M2832" s="39">
        <f>IF(ISNUMBER(C2832),MONTH(C2832),"")</f>
        <v/>
      </c>
      <c r="N2832" s="23">
        <f>IF(L2832="","",IF(NOT(ISNUMBER(crono_ano)),"Informe o ano",IF(L2832&lt;crono_ano,"Antes do ano",IF(L2832&gt;crono_ano,"Depois do ano","No ano"))))</f>
        <v/>
      </c>
      <c r="O2832" s="39">
        <f>IF(F2832="","",IF(COUNTIF(F$7:F2832,F2832)=1,1,0))</f>
        <v/>
      </c>
      <c r="P2832" s="39">
        <f>IF(A2832&amp;B2832&amp;C2832="","",IF(AND(O2832=1,N(G2832)&gt;0),IF(INDEX(pl_ativa,MAX(1,N(G2832)))="Sim",1,0),0))</f>
        <v/>
      </c>
      <c r="Q2832" s="39">
        <f>IF(F2832="","",COUNTIFS(ex_chave_oc,F2832,ex_cancelada,"&lt;&gt;Sim"))</f>
        <v/>
      </c>
      <c r="R2832" s="51">
        <f>IF(P2832="","",IF(AND(P2832=1,N(Q2832)&gt;0),1,0))</f>
        <v/>
      </c>
      <c r="S2832" s="30">
        <f>IF(P2832="","",IF(F2832="","ERRO: data prevista ausente ou inválida",IF(O2832=0,"Duplicada: contada uma vez",IF(N(G2832)=0,"ERRO: tarefa fora do Plano Mestre",IF(P2832=0,"Tarefa retirada do plano: não conta","OK")))))</f>
        <v/>
      </c>
    </row>
    <row r="2833">
      <c r="A2833" s="29" t="n"/>
      <c r="B2833" s="25" t="n"/>
      <c r="C2833" s="49" t="n"/>
      <c r="D2833" s="29" t="n"/>
      <c r="E2833" s="23">
        <f>IF(OR(A2833="",B2833=""),"",A2833&amp;"|"&amp;B2833)</f>
        <v/>
      </c>
      <c r="F2833" s="30">
        <f>IF(OR(E2833="",NOT(ISNUMBER(C2833))),"",E2833&amp;"|"&amp;YEAR(C2833)&amp;"-"&amp;RIGHT("0"&amp;MONTH(C2833),2)&amp;"-"&amp;RIGHT("0"&amp;DAY(C2833),2))</f>
        <v/>
      </c>
      <c r="G2833" s="26">
        <f>IF(E2833="","",IFERROR(MATCH(E2833,pl_chave,0),0))</f>
        <v/>
      </c>
      <c r="H2833" s="23">
        <f>IF(G2833="","",IF(G2833=0,"Tarefa fora do plano",INDEX(pl_tag,G2833)))</f>
        <v/>
      </c>
      <c r="I2833" s="30">
        <f>IF(N(G2833)=0,"",INDEX(pl_atividade,G2833))</f>
        <v/>
      </c>
      <c r="J2833" s="50">
        <f>IF(N(G2833)=0,"",INDEX(pl_especialidade,G2833))</f>
        <v/>
      </c>
      <c r="K2833" s="28">
        <f>IF(N(G2833)=0,"",INDEX(pl_duracao,G2833))</f>
        <v/>
      </c>
      <c r="L2833" s="39">
        <f>IF(ISNUMBER(C2833),YEAR(C2833),"")</f>
        <v/>
      </c>
      <c r="M2833" s="39">
        <f>IF(ISNUMBER(C2833),MONTH(C2833),"")</f>
        <v/>
      </c>
      <c r="N2833" s="23">
        <f>IF(L2833="","",IF(NOT(ISNUMBER(crono_ano)),"Informe o ano",IF(L2833&lt;crono_ano,"Antes do ano",IF(L2833&gt;crono_ano,"Depois do ano","No ano"))))</f>
        <v/>
      </c>
      <c r="O2833" s="39">
        <f>IF(F2833="","",IF(COUNTIF(F$7:F2833,F2833)=1,1,0))</f>
        <v/>
      </c>
      <c r="P2833" s="39">
        <f>IF(A2833&amp;B2833&amp;C2833="","",IF(AND(O2833=1,N(G2833)&gt;0),IF(INDEX(pl_ativa,MAX(1,N(G2833)))="Sim",1,0),0))</f>
        <v/>
      </c>
      <c r="Q2833" s="39">
        <f>IF(F2833="","",COUNTIFS(ex_chave_oc,F2833,ex_cancelada,"&lt;&gt;Sim"))</f>
        <v/>
      </c>
      <c r="R2833" s="51">
        <f>IF(P2833="","",IF(AND(P2833=1,N(Q2833)&gt;0),1,0))</f>
        <v/>
      </c>
      <c r="S2833" s="30">
        <f>IF(P2833="","",IF(F2833="","ERRO: data prevista ausente ou inválida",IF(O2833=0,"Duplicada: contada uma vez",IF(N(G2833)=0,"ERRO: tarefa fora do Plano Mestre",IF(P2833=0,"Tarefa retirada do plano: não conta","OK")))))</f>
        <v/>
      </c>
    </row>
    <row r="2834">
      <c r="A2834" s="29" t="n"/>
      <c r="B2834" s="25" t="n"/>
      <c r="C2834" s="49" t="n"/>
      <c r="D2834" s="29" t="n"/>
      <c r="E2834" s="23">
        <f>IF(OR(A2834="",B2834=""),"",A2834&amp;"|"&amp;B2834)</f>
        <v/>
      </c>
      <c r="F2834" s="30">
        <f>IF(OR(E2834="",NOT(ISNUMBER(C2834))),"",E2834&amp;"|"&amp;YEAR(C2834)&amp;"-"&amp;RIGHT("0"&amp;MONTH(C2834),2)&amp;"-"&amp;RIGHT("0"&amp;DAY(C2834),2))</f>
        <v/>
      </c>
      <c r="G2834" s="26">
        <f>IF(E2834="","",IFERROR(MATCH(E2834,pl_chave,0),0))</f>
        <v/>
      </c>
      <c r="H2834" s="23">
        <f>IF(G2834="","",IF(G2834=0,"Tarefa fora do plano",INDEX(pl_tag,G2834)))</f>
        <v/>
      </c>
      <c r="I2834" s="30">
        <f>IF(N(G2834)=0,"",INDEX(pl_atividade,G2834))</f>
        <v/>
      </c>
      <c r="J2834" s="50">
        <f>IF(N(G2834)=0,"",INDEX(pl_especialidade,G2834))</f>
        <v/>
      </c>
      <c r="K2834" s="28">
        <f>IF(N(G2834)=0,"",INDEX(pl_duracao,G2834))</f>
        <v/>
      </c>
      <c r="L2834" s="39">
        <f>IF(ISNUMBER(C2834),YEAR(C2834),"")</f>
        <v/>
      </c>
      <c r="M2834" s="39">
        <f>IF(ISNUMBER(C2834),MONTH(C2834),"")</f>
        <v/>
      </c>
      <c r="N2834" s="23">
        <f>IF(L2834="","",IF(NOT(ISNUMBER(crono_ano)),"Informe o ano",IF(L2834&lt;crono_ano,"Antes do ano",IF(L2834&gt;crono_ano,"Depois do ano","No ano"))))</f>
        <v/>
      </c>
      <c r="O2834" s="39">
        <f>IF(F2834="","",IF(COUNTIF(F$7:F2834,F2834)=1,1,0))</f>
        <v/>
      </c>
      <c r="P2834" s="39">
        <f>IF(A2834&amp;B2834&amp;C2834="","",IF(AND(O2834=1,N(G2834)&gt;0),IF(INDEX(pl_ativa,MAX(1,N(G2834)))="Sim",1,0),0))</f>
        <v/>
      </c>
      <c r="Q2834" s="39">
        <f>IF(F2834="","",COUNTIFS(ex_chave_oc,F2834,ex_cancelada,"&lt;&gt;Sim"))</f>
        <v/>
      </c>
      <c r="R2834" s="51">
        <f>IF(P2834="","",IF(AND(P2834=1,N(Q2834)&gt;0),1,0))</f>
        <v/>
      </c>
      <c r="S2834" s="30">
        <f>IF(P2834="","",IF(F2834="","ERRO: data prevista ausente ou inválida",IF(O2834=0,"Duplicada: contada uma vez",IF(N(G2834)=0,"ERRO: tarefa fora do Plano Mestre",IF(P2834=0,"Tarefa retirada do plano: não conta","OK")))))</f>
        <v/>
      </c>
    </row>
    <row r="2835">
      <c r="A2835" s="29" t="n"/>
      <c r="B2835" s="25" t="n"/>
      <c r="C2835" s="49" t="n"/>
      <c r="D2835" s="29" t="n"/>
      <c r="E2835" s="23">
        <f>IF(OR(A2835="",B2835=""),"",A2835&amp;"|"&amp;B2835)</f>
        <v/>
      </c>
      <c r="F2835" s="30">
        <f>IF(OR(E2835="",NOT(ISNUMBER(C2835))),"",E2835&amp;"|"&amp;YEAR(C2835)&amp;"-"&amp;RIGHT("0"&amp;MONTH(C2835),2)&amp;"-"&amp;RIGHT("0"&amp;DAY(C2835),2))</f>
        <v/>
      </c>
      <c r="G2835" s="26">
        <f>IF(E2835="","",IFERROR(MATCH(E2835,pl_chave,0),0))</f>
        <v/>
      </c>
      <c r="H2835" s="23">
        <f>IF(G2835="","",IF(G2835=0,"Tarefa fora do plano",INDEX(pl_tag,G2835)))</f>
        <v/>
      </c>
      <c r="I2835" s="30">
        <f>IF(N(G2835)=0,"",INDEX(pl_atividade,G2835))</f>
        <v/>
      </c>
      <c r="J2835" s="50">
        <f>IF(N(G2835)=0,"",INDEX(pl_especialidade,G2835))</f>
        <v/>
      </c>
      <c r="K2835" s="28">
        <f>IF(N(G2835)=0,"",INDEX(pl_duracao,G2835))</f>
        <v/>
      </c>
      <c r="L2835" s="39">
        <f>IF(ISNUMBER(C2835),YEAR(C2835),"")</f>
        <v/>
      </c>
      <c r="M2835" s="39">
        <f>IF(ISNUMBER(C2835),MONTH(C2835),"")</f>
        <v/>
      </c>
      <c r="N2835" s="23">
        <f>IF(L2835="","",IF(NOT(ISNUMBER(crono_ano)),"Informe o ano",IF(L2835&lt;crono_ano,"Antes do ano",IF(L2835&gt;crono_ano,"Depois do ano","No ano"))))</f>
        <v/>
      </c>
      <c r="O2835" s="39">
        <f>IF(F2835="","",IF(COUNTIF(F$7:F2835,F2835)=1,1,0))</f>
        <v/>
      </c>
      <c r="P2835" s="39">
        <f>IF(A2835&amp;B2835&amp;C2835="","",IF(AND(O2835=1,N(G2835)&gt;0),IF(INDEX(pl_ativa,MAX(1,N(G2835)))="Sim",1,0),0))</f>
        <v/>
      </c>
      <c r="Q2835" s="39">
        <f>IF(F2835="","",COUNTIFS(ex_chave_oc,F2835,ex_cancelada,"&lt;&gt;Sim"))</f>
        <v/>
      </c>
      <c r="R2835" s="51">
        <f>IF(P2835="","",IF(AND(P2835=1,N(Q2835)&gt;0),1,0))</f>
        <v/>
      </c>
      <c r="S2835" s="30">
        <f>IF(P2835="","",IF(F2835="","ERRO: data prevista ausente ou inválida",IF(O2835=0,"Duplicada: contada uma vez",IF(N(G2835)=0,"ERRO: tarefa fora do Plano Mestre",IF(P2835=0,"Tarefa retirada do plano: não conta","OK")))))</f>
        <v/>
      </c>
    </row>
    <row r="2836">
      <c r="A2836" s="29" t="n"/>
      <c r="B2836" s="25" t="n"/>
      <c r="C2836" s="49" t="n"/>
      <c r="D2836" s="29" t="n"/>
      <c r="E2836" s="23">
        <f>IF(OR(A2836="",B2836=""),"",A2836&amp;"|"&amp;B2836)</f>
        <v/>
      </c>
      <c r="F2836" s="30">
        <f>IF(OR(E2836="",NOT(ISNUMBER(C2836))),"",E2836&amp;"|"&amp;YEAR(C2836)&amp;"-"&amp;RIGHT("0"&amp;MONTH(C2836),2)&amp;"-"&amp;RIGHT("0"&amp;DAY(C2836),2))</f>
        <v/>
      </c>
      <c r="G2836" s="26">
        <f>IF(E2836="","",IFERROR(MATCH(E2836,pl_chave,0),0))</f>
        <v/>
      </c>
      <c r="H2836" s="23">
        <f>IF(G2836="","",IF(G2836=0,"Tarefa fora do plano",INDEX(pl_tag,G2836)))</f>
        <v/>
      </c>
      <c r="I2836" s="30">
        <f>IF(N(G2836)=0,"",INDEX(pl_atividade,G2836))</f>
        <v/>
      </c>
      <c r="J2836" s="50">
        <f>IF(N(G2836)=0,"",INDEX(pl_especialidade,G2836))</f>
        <v/>
      </c>
      <c r="K2836" s="28">
        <f>IF(N(G2836)=0,"",INDEX(pl_duracao,G2836))</f>
        <v/>
      </c>
      <c r="L2836" s="39">
        <f>IF(ISNUMBER(C2836),YEAR(C2836),"")</f>
        <v/>
      </c>
      <c r="M2836" s="39">
        <f>IF(ISNUMBER(C2836),MONTH(C2836),"")</f>
        <v/>
      </c>
      <c r="N2836" s="23">
        <f>IF(L2836="","",IF(NOT(ISNUMBER(crono_ano)),"Informe o ano",IF(L2836&lt;crono_ano,"Antes do ano",IF(L2836&gt;crono_ano,"Depois do ano","No ano"))))</f>
        <v/>
      </c>
      <c r="O2836" s="39">
        <f>IF(F2836="","",IF(COUNTIF(F$7:F2836,F2836)=1,1,0))</f>
        <v/>
      </c>
      <c r="P2836" s="39">
        <f>IF(A2836&amp;B2836&amp;C2836="","",IF(AND(O2836=1,N(G2836)&gt;0),IF(INDEX(pl_ativa,MAX(1,N(G2836)))="Sim",1,0),0))</f>
        <v/>
      </c>
      <c r="Q2836" s="39">
        <f>IF(F2836="","",COUNTIFS(ex_chave_oc,F2836,ex_cancelada,"&lt;&gt;Sim"))</f>
        <v/>
      </c>
      <c r="R2836" s="51">
        <f>IF(P2836="","",IF(AND(P2836=1,N(Q2836)&gt;0),1,0))</f>
        <v/>
      </c>
      <c r="S2836" s="30">
        <f>IF(P2836="","",IF(F2836="","ERRO: data prevista ausente ou inválida",IF(O2836=0,"Duplicada: contada uma vez",IF(N(G2836)=0,"ERRO: tarefa fora do Plano Mestre",IF(P2836=0,"Tarefa retirada do plano: não conta","OK")))))</f>
        <v/>
      </c>
    </row>
    <row r="2837">
      <c r="A2837" s="29" t="n"/>
      <c r="B2837" s="25" t="n"/>
      <c r="C2837" s="49" t="n"/>
      <c r="D2837" s="29" t="n"/>
      <c r="E2837" s="23">
        <f>IF(OR(A2837="",B2837=""),"",A2837&amp;"|"&amp;B2837)</f>
        <v/>
      </c>
      <c r="F2837" s="30">
        <f>IF(OR(E2837="",NOT(ISNUMBER(C2837))),"",E2837&amp;"|"&amp;YEAR(C2837)&amp;"-"&amp;RIGHT("0"&amp;MONTH(C2837),2)&amp;"-"&amp;RIGHT("0"&amp;DAY(C2837),2))</f>
        <v/>
      </c>
      <c r="G2837" s="26">
        <f>IF(E2837="","",IFERROR(MATCH(E2837,pl_chave,0),0))</f>
        <v/>
      </c>
      <c r="H2837" s="23">
        <f>IF(G2837="","",IF(G2837=0,"Tarefa fora do plano",INDEX(pl_tag,G2837)))</f>
        <v/>
      </c>
      <c r="I2837" s="30">
        <f>IF(N(G2837)=0,"",INDEX(pl_atividade,G2837))</f>
        <v/>
      </c>
      <c r="J2837" s="50">
        <f>IF(N(G2837)=0,"",INDEX(pl_especialidade,G2837))</f>
        <v/>
      </c>
      <c r="K2837" s="28">
        <f>IF(N(G2837)=0,"",INDEX(pl_duracao,G2837))</f>
        <v/>
      </c>
      <c r="L2837" s="39">
        <f>IF(ISNUMBER(C2837),YEAR(C2837),"")</f>
        <v/>
      </c>
      <c r="M2837" s="39">
        <f>IF(ISNUMBER(C2837),MONTH(C2837),"")</f>
        <v/>
      </c>
      <c r="N2837" s="23">
        <f>IF(L2837="","",IF(NOT(ISNUMBER(crono_ano)),"Informe o ano",IF(L2837&lt;crono_ano,"Antes do ano",IF(L2837&gt;crono_ano,"Depois do ano","No ano"))))</f>
        <v/>
      </c>
      <c r="O2837" s="39">
        <f>IF(F2837="","",IF(COUNTIF(F$7:F2837,F2837)=1,1,0))</f>
        <v/>
      </c>
      <c r="P2837" s="39">
        <f>IF(A2837&amp;B2837&amp;C2837="","",IF(AND(O2837=1,N(G2837)&gt;0),IF(INDEX(pl_ativa,MAX(1,N(G2837)))="Sim",1,0),0))</f>
        <v/>
      </c>
      <c r="Q2837" s="39">
        <f>IF(F2837="","",COUNTIFS(ex_chave_oc,F2837,ex_cancelada,"&lt;&gt;Sim"))</f>
        <v/>
      </c>
      <c r="R2837" s="51">
        <f>IF(P2837="","",IF(AND(P2837=1,N(Q2837)&gt;0),1,0))</f>
        <v/>
      </c>
      <c r="S2837" s="30">
        <f>IF(P2837="","",IF(F2837="","ERRO: data prevista ausente ou inválida",IF(O2837=0,"Duplicada: contada uma vez",IF(N(G2837)=0,"ERRO: tarefa fora do Plano Mestre",IF(P2837=0,"Tarefa retirada do plano: não conta","OK")))))</f>
        <v/>
      </c>
    </row>
    <row r="2838">
      <c r="A2838" s="29" t="n"/>
      <c r="B2838" s="25" t="n"/>
      <c r="C2838" s="49" t="n"/>
      <c r="D2838" s="29" t="n"/>
      <c r="E2838" s="23">
        <f>IF(OR(A2838="",B2838=""),"",A2838&amp;"|"&amp;B2838)</f>
        <v/>
      </c>
      <c r="F2838" s="30">
        <f>IF(OR(E2838="",NOT(ISNUMBER(C2838))),"",E2838&amp;"|"&amp;YEAR(C2838)&amp;"-"&amp;RIGHT("0"&amp;MONTH(C2838),2)&amp;"-"&amp;RIGHT("0"&amp;DAY(C2838),2))</f>
        <v/>
      </c>
      <c r="G2838" s="26">
        <f>IF(E2838="","",IFERROR(MATCH(E2838,pl_chave,0),0))</f>
        <v/>
      </c>
      <c r="H2838" s="23">
        <f>IF(G2838="","",IF(G2838=0,"Tarefa fora do plano",INDEX(pl_tag,G2838)))</f>
        <v/>
      </c>
      <c r="I2838" s="30">
        <f>IF(N(G2838)=0,"",INDEX(pl_atividade,G2838))</f>
        <v/>
      </c>
      <c r="J2838" s="50">
        <f>IF(N(G2838)=0,"",INDEX(pl_especialidade,G2838))</f>
        <v/>
      </c>
      <c r="K2838" s="28">
        <f>IF(N(G2838)=0,"",INDEX(pl_duracao,G2838))</f>
        <v/>
      </c>
      <c r="L2838" s="39">
        <f>IF(ISNUMBER(C2838),YEAR(C2838),"")</f>
        <v/>
      </c>
      <c r="M2838" s="39">
        <f>IF(ISNUMBER(C2838),MONTH(C2838),"")</f>
        <v/>
      </c>
      <c r="N2838" s="23">
        <f>IF(L2838="","",IF(NOT(ISNUMBER(crono_ano)),"Informe o ano",IF(L2838&lt;crono_ano,"Antes do ano",IF(L2838&gt;crono_ano,"Depois do ano","No ano"))))</f>
        <v/>
      </c>
      <c r="O2838" s="39">
        <f>IF(F2838="","",IF(COUNTIF(F$7:F2838,F2838)=1,1,0))</f>
        <v/>
      </c>
      <c r="P2838" s="39">
        <f>IF(A2838&amp;B2838&amp;C2838="","",IF(AND(O2838=1,N(G2838)&gt;0),IF(INDEX(pl_ativa,MAX(1,N(G2838)))="Sim",1,0),0))</f>
        <v/>
      </c>
      <c r="Q2838" s="39">
        <f>IF(F2838="","",COUNTIFS(ex_chave_oc,F2838,ex_cancelada,"&lt;&gt;Sim"))</f>
        <v/>
      </c>
      <c r="R2838" s="51">
        <f>IF(P2838="","",IF(AND(P2838=1,N(Q2838)&gt;0),1,0))</f>
        <v/>
      </c>
      <c r="S2838" s="30">
        <f>IF(P2838="","",IF(F2838="","ERRO: data prevista ausente ou inválida",IF(O2838=0,"Duplicada: contada uma vez",IF(N(G2838)=0,"ERRO: tarefa fora do Plano Mestre",IF(P2838=0,"Tarefa retirada do plano: não conta","OK")))))</f>
        <v/>
      </c>
    </row>
    <row r="2839">
      <c r="A2839" s="29" t="n"/>
      <c r="B2839" s="25" t="n"/>
      <c r="C2839" s="49" t="n"/>
      <c r="D2839" s="29" t="n"/>
      <c r="E2839" s="23">
        <f>IF(OR(A2839="",B2839=""),"",A2839&amp;"|"&amp;B2839)</f>
        <v/>
      </c>
      <c r="F2839" s="30">
        <f>IF(OR(E2839="",NOT(ISNUMBER(C2839))),"",E2839&amp;"|"&amp;YEAR(C2839)&amp;"-"&amp;RIGHT("0"&amp;MONTH(C2839),2)&amp;"-"&amp;RIGHT("0"&amp;DAY(C2839),2))</f>
        <v/>
      </c>
      <c r="G2839" s="26">
        <f>IF(E2839="","",IFERROR(MATCH(E2839,pl_chave,0),0))</f>
        <v/>
      </c>
      <c r="H2839" s="23">
        <f>IF(G2839="","",IF(G2839=0,"Tarefa fora do plano",INDEX(pl_tag,G2839)))</f>
        <v/>
      </c>
      <c r="I2839" s="30">
        <f>IF(N(G2839)=0,"",INDEX(pl_atividade,G2839))</f>
        <v/>
      </c>
      <c r="J2839" s="50">
        <f>IF(N(G2839)=0,"",INDEX(pl_especialidade,G2839))</f>
        <v/>
      </c>
      <c r="K2839" s="28">
        <f>IF(N(G2839)=0,"",INDEX(pl_duracao,G2839))</f>
        <v/>
      </c>
      <c r="L2839" s="39">
        <f>IF(ISNUMBER(C2839),YEAR(C2839),"")</f>
        <v/>
      </c>
      <c r="M2839" s="39">
        <f>IF(ISNUMBER(C2839),MONTH(C2839),"")</f>
        <v/>
      </c>
      <c r="N2839" s="23">
        <f>IF(L2839="","",IF(NOT(ISNUMBER(crono_ano)),"Informe o ano",IF(L2839&lt;crono_ano,"Antes do ano",IF(L2839&gt;crono_ano,"Depois do ano","No ano"))))</f>
        <v/>
      </c>
      <c r="O2839" s="39">
        <f>IF(F2839="","",IF(COUNTIF(F$7:F2839,F2839)=1,1,0))</f>
        <v/>
      </c>
      <c r="P2839" s="39">
        <f>IF(A2839&amp;B2839&amp;C2839="","",IF(AND(O2839=1,N(G2839)&gt;0),IF(INDEX(pl_ativa,MAX(1,N(G2839)))="Sim",1,0),0))</f>
        <v/>
      </c>
      <c r="Q2839" s="39">
        <f>IF(F2839="","",COUNTIFS(ex_chave_oc,F2839,ex_cancelada,"&lt;&gt;Sim"))</f>
        <v/>
      </c>
      <c r="R2839" s="51">
        <f>IF(P2839="","",IF(AND(P2839=1,N(Q2839)&gt;0),1,0))</f>
        <v/>
      </c>
      <c r="S2839" s="30">
        <f>IF(P2839="","",IF(F2839="","ERRO: data prevista ausente ou inválida",IF(O2839=0,"Duplicada: contada uma vez",IF(N(G2839)=0,"ERRO: tarefa fora do Plano Mestre",IF(P2839=0,"Tarefa retirada do plano: não conta","OK")))))</f>
        <v/>
      </c>
    </row>
    <row r="2840">
      <c r="A2840" s="29" t="n"/>
      <c r="B2840" s="25" t="n"/>
      <c r="C2840" s="49" t="n"/>
      <c r="D2840" s="29" t="n"/>
      <c r="E2840" s="23">
        <f>IF(OR(A2840="",B2840=""),"",A2840&amp;"|"&amp;B2840)</f>
        <v/>
      </c>
      <c r="F2840" s="30">
        <f>IF(OR(E2840="",NOT(ISNUMBER(C2840))),"",E2840&amp;"|"&amp;YEAR(C2840)&amp;"-"&amp;RIGHT("0"&amp;MONTH(C2840),2)&amp;"-"&amp;RIGHT("0"&amp;DAY(C2840),2))</f>
        <v/>
      </c>
      <c r="G2840" s="26">
        <f>IF(E2840="","",IFERROR(MATCH(E2840,pl_chave,0),0))</f>
        <v/>
      </c>
      <c r="H2840" s="23">
        <f>IF(G2840="","",IF(G2840=0,"Tarefa fora do plano",INDEX(pl_tag,G2840)))</f>
        <v/>
      </c>
      <c r="I2840" s="30">
        <f>IF(N(G2840)=0,"",INDEX(pl_atividade,G2840))</f>
        <v/>
      </c>
      <c r="J2840" s="50">
        <f>IF(N(G2840)=0,"",INDEX(pl_especialidade,G2840))</f>
        <v/>
      </c>
      <c r="K2840" s="28">
        <f>IF(N(G2840)=0,"",INDEX(pl_duracao,G2840))</f>
        <v/>
      </c>
      <c r="L2840" s="39">
        <f>IF(ISNUMBER(C2840),YEAR(C2840),"")</f>
        <v/>
      </c>
      <c r="M2840" s="39">
        <f>IF(ISNUMBER(C2840),MONTH(C2840),"")</f>
        <v/>
      </c>
      <c r="N2840" s="23">
        <f>IF(L2840="","",IF(NOT(ISNUMBER(crono_ano)),"Informe o ano",IF(L2840&lt;crono_ano,"Antes do ano",IF(L2840&gt;crono_ano,"Depois do ano","No ano"))))</f>
        <v/>
      </c>
      <c r="O2840" s="39">
        <f>IF(F2840="","",IF(COUNTIF(F$7:F2840,F2840)=1,1,0))</f>
        <v/>
      </c>
      <c r="P2840" s="39">
        <f>IF(A2840&amp;B2840&amp;C2840="","",IF(AND(O2840=1,N(G2840)&gt;0),IF(INDEX(pl_ativa,MAX(1,N(G2840)))="Sim",1,0),0))</f>
        <v/>
      </c>
      <c r="Q2840" s="39">
        <f>IF(F2840="","",COUNTIFS(ex_chave_oc,F2840,ex_cancelada,"&lt;&gt;Sim"))</f>
        <v/>
      </c>
      <c r="R2840" s="51">
        <f>IF(P2840="","",IF(AND(P2840=1,N(Q2840)&gt;0),1,0))</f>
        <v/>
      </c>
      <c r="S2840" s="30">
        <f>IF(P2840="","",IF(F2840="","ERRO: data prevista ausente ou inválida",IF(O2840=0,"Duplicada: contada uma vez",IF(N(G2840)=0,"ERRO: tarefa fora do Plano Mestre",IF(P2840=0,"Tarefa retirada do plano: não conta","OK")))))</f>
        <v/>
      </c>
    </row>
    <row r="2841">
      <c r="A2841" s="29" t="n"/>
      <c r="B2841" s="25" t="n"/>
      <c r="C2841" s="49" t="n"/>
      <c r="D2841" s="29" t="n"/>
      <c r="E2841" s="23">
        <f>IF(OR(A2841="",B2841=""),"",A2841&amp;"|"&amp;B2841)</f>
        <v/>
      </c>
      <c r="F2841" s="30">
        <f>IF(OR(E2841="",NOT(ISNUMBER(C2841))),"",E2841&amp;"|"&amp;YEAR(C2841)&amp;"-"&amp;RIGHT("0"&amp;MONTH(C2841),2)&amp;"-"&amp;RIGHT("0"&amp;DAY(C2841),2))</f>
        <v/>
      </c>
      <c r="G2841" s="26">
        <f>IF(E2841="","",IFERROR(MATCH(E2841,pl_chave,0),0))</f>
        <v/>
      </c>
      <c r="H2841" s="23">
        <f>IF(G2841="","",IF(G2841=0,"Tarefa fora do plano",INDEX(pl_tag,G2841)))</f>
        <v/>
      </c>
      <c r="I2841" s="30">
        <f>IF(N(G2841)=0,"",INDEX(pl_atividade,G2841))</f>
        <v/>
      </c>
      <c r="J2841" s="50">
        <f>IF(N(G2841)=0,"",INDEX(pl_especialidade,G2841))</f>
        <v/>
      </c>
      <c r="K2841" s="28">
        <f>IF(N(G2841)=0,"",INDEX(pl_duracao,G2841))</f>
        <v/>
      </c>
      <c r="L2841" s="39">
        <f>IF(ISNUMBER(C2841),YEAR(C2841),"")</f>
        <v/>
      </c>
      <c r="M2841" s="39">
        <f>IF(ISNUMBER(C2841),MONTH(C2841),"")</f>
        <v/>
      </c>
      <c r="N2841" s="23">
        <f>IF(L2841="","",IF(NOT(ISNUMBER(crono_ano)),"Informe o ano",IF(L2841&lt;crono_ano,"Antes do ano",IF(L2841&gt;crono_ano,"Depois do ano","No ano"))))</f>
        <v/>
      </c>
      <c r="O2841" s="39">
        <f>IF(F2841="","",IF(COUNTIF(F$7:F2841,F2841)=1,1,0))</f>
        <v/>
      </c>
      <c r="P2841" s="39">
        <f>IF(A2841&amp;B2841&amp;C2841="","",IF(AND(O2841=1,N(G2841)&gt;0),IF(INDEX(pl_ativa,MAX(1,N(G2841)))="Sim",1,0),0))</f>
        <v/>
      </c>
      <c r="Q2841" s="39">
        <f>IF(F2841="","",COUNTIFS(ex_chave_oc,F2841,ex_cancelada,"&lt;&gt;Sim"))</f>
        <v/>
      </c>
      <c r="R2841" s="51">
        <f>IF(P2841="","",IF(AND(P2841=1,N(Q2841)&gt;0),1,0))</f>
        <v/>
      </c>
      <c r="S2841" s="30">
        <f>IF(P2841="","",IF(F2841="","ERRO: data prevista ausente ou inválida",IF(O2841=0,"Duplicada: contada uma vez",IF(N(G2841)=0,"ERRO: tarefa fora do Plano Mestre",IF(P2841=0,"Tarefa retirada do plano: não conta","OK")))))</f>
        <v/>
      </c>
    </row>
    <row r="2842">
      <c r="A2842" s="29" t="n"/>
      <c r="B2842" s="25" t="n"/>
      <c r="C2842" s="49" t="n"/>
      <c r="D2842" s="29" t="n"/>
      <c r="E2842" s="23">
        <f>IF(OR(A2842="",B2842=""),"",A2842&amp;"|"&amp;B2842)</f>
        <v/>
      </c>
      <c r="F2842" s="30">
        <f>IF(OR(E2842="",NOT(ISNUMBER(C2842))),"",E2842&amp;"|"&amp;YEAR(C2842)&amp;"-"&amp;RIGHT("0"&amp;MONTH(C2842),2)&amp;"-"&amp;RIGHT("0"&amp;DAY(C2842),2))</f>
        <v/>
      </c>
      <c r="G2842" s="26">
        <f>IF(E2842="","",IFERROR(MATCH(E2842,pl_chave,0),0))</f>
        <v/>
      </c>
      <c r="H2842" s="23">
        <f>IF(G2842="","",IF(G2842=0,"Tarefa fora do plano",INDEX(pl_tag,G2842)))</f>
        <v/>
      </c>
      <c r="I2842" s="30">
        <f>IF(N(G2842)=0,"",INDEX(pl_atividade,G2842))</f>
        <v/>
      </c>
      <c r="J2842" s="50">
        <f>IF(N(G2842)=0,"",INDEX(pl_especialidade,G2842))</f>
        <v/>
      </c>
      <c r="K2842" s="28">
        <f>IF(N(G2842)=0,"",INDEX(pl_duracao,G2842))</f>
        <v/>
      </c>
      <c r="L2842" s="39">
        <f>IF(ISNUMBER(C2842),YEAR(C2842),"")</f>
        <v/>
      </c>
      <c r="M2842" s="39">
        <f>IF(ISNUMBER(C2842),MONTH(C2842),"")</f>
        <v/>
      </c>
      <c r="N2842" s="23">
        <f>IF(L2842="","",IF(NOT(ISNUMBER(crono_ano)),"Informe o ano",IF(L2842&lt;crono_ano,"Antes do ano",IF(L2842&gt;crono_ano,"Depois do ano","No ano"))))</f>
        <v/>
      </c>
      <c r="O2842" s="39">
        <f>IF(F2842="","",IF(COUNTIF(F$7:F2842,F2842)=1,1,0))</f>
        <v/>
      </c>
      <c r="P2842" s="39">
        <f>IF(A2842&amp;B2842&amp;C2842="","",IF(AND(O2842=1,N(G2842)&gt;0),IF(INDEX(pl_ativa,MAX(1,N(G2842)))="Sim",1,0),0))</f>
        <v/>
      </c>
      <c r="Q2842" s="39">
        <f>IF(F2842="","",COUNTIFS(ex_chave_oc,F2842,ex_cancelada,"&lt;&gt;Sim"))</f>
        <v/>
      </c>
      <c r="R2842" s="51">
        <f>IF(P2842="","",IF(AND(P2842=1,N(Q2842)&gt;0),1,0))</f>
        <v/>
      </c>
      <c r="S2842" s="30">
        <f>IF(P2842="","",IF(F2842="","ERRO: data prevista ausente ou inválida",IF(O2842=0,"Duplicada: contada uma vez",IF(N(G2842)=0,"ERRO: tarefa fora do Plano Mestre",IF(P2842=0,"Tarefa retirada do plano: não conta","OK")))))</f>
        <v/>
      </c>
    </row>
    <row r="2843">
      <c r="A2843" s="29" t="n"/>
      <c r="B2843" s="25" t="n"/>
      <c r="C2843" s="49" t="n"/>
      <c r="D2843" s="29" t="n"/>
      <c r="E2843" s="23">
        <f>IF(OR(A2843="",B2843=""),"",A2843&amp;"|"&amp;B2843)</f>
        <v/>
      </c>
      <c r="F2843" s="30">
        <f>IF(OR(E2843="",NOT(ISNUMBER(C2843))),"",E2843&amp;"|"&amp;YEAR(C2843)&amp;"-"&amp;RIGHT("0"&amp;MONTH(C2843),2)&amp;"-"&amp;RIGHT("0"&amp;DAY(C2843),2))</f>
        <v/>
      </c>
      <c r="G2843" s="26">
        <f>IF(E2843="","",IFERROR(MATCH(E2843,pl_chave,0),0))</f>
        <v/>
      </c>
      <c r="H2843" s="23">
        <f>IF(G2843="","",IF(G2843=0,"Tarefa fora do plano",INDEX(pl_tag,G2843)))</f>
        <v/>
      </c>
      <c r="I2843" s="30">
        <f>IF(N(G2843)=0,"",INDEX(pl_atividade,G2843))</f>
        <v/>
      </c>
      <c r="J2843" s="50">
        <f>IF(N(G2843)=0,"",INDEX(pl_especialidade,G2843))</f>
        <v/>
      </c>
      <c r="K2843" s="28">
        <f>IF(N(G2843)=0,"",INDEX(pl_duracao,G2843))</f>
        <v/>
      </c>
      <c r="L2843" s="39">
        <f>IF(ISNUMBER(C2843),YEAR(C2843),"")</f>
        <v/>
      </c>
      <c r="M2843" s="39">
        <f>IF(ISNUMBER(C2843),MONTH(C2843),"")</f>
        <v/>
      </c>
      <c r="N2843" s="23">
        <f>IF(L2843="","",IF(NOT(ISNUMBER(crono_ano)),"Informe o ano",IF(L2843&lt;crono_ano,"Antes do ano",IF(L2843&gt;crono_ano,"Depois do ano","No ano"))))</f>
        <v/>
      </c>
      <c r="O2843" s="39">
        <f>IF(F2843="","",IF(COUNTIF(F$7:F2843,F2843)=1,1,0))</f>
        <v/>
      </c>
      <c r="P2843" s="39">
        <f>IF(A2843&amp;B2843&amp;C2843="","",IF(AND(O2843=1,N(G2843)&gt;0),IF(INDEX(pl_ativa,MAX(1,N(G2843)))="Sim",1,0),0))</f>
        <v/>
      </c>
      <c r="Q2843" s="39">
        <f>IF(F2843="","",COUNTIFS(ex_chave_oc,F2843,ex_cancelada,"&lt;&gt;Sim"))</f>
        <v/>
      </c>
      <c r="R2843" s="51">
        <f>IF(P2843="","",IF(AND(P2843=1,N(Q2843)&gt;0),1,0))</f>
        <v/>
      </c>
      <c r="S2843" s="30">
        <f>IF(P2843="","",IF(F2843="","ERRO: data prevista ausente ou inválida",IF(O2843=0,"Duplicada: contada uma vez",IF(N(G2843)=0,"ERRO: tarefa fora do Plano Mestre",IF(P2843=0,"Tarefa retirada do plano: não conta","OK")))))</f>
        <v/>
      </c>
    </row>
    <row r="2844">
      <c r="A2844" s="29" t="n"/>
      <c r="B2844" s="25" t="n"/>
      <c r="C2844" s="49" t="n"/>
      <c r="D2844" s="29" t="n"/>
      <c r="E2844" s="23">
        <f>IF(OR(A2844="",B2844=""),"",A2844&amp;"|"&amp;B2844)</f>
        <v/>
      </c>
      <c r="F2844" s="30">
        <f>IF(OR(E2844="",NOT(ISNUMBER(C2844))),"",E2844&amp;"|"&amp;YEAR(C2844)&amp;"-"&amp;RIGHT("0"&amp;MONTH(C2844),2)&amp;"-"&amp;RIGHT("0"&amp;DAY(C2844),2))</f>
        <v/>
      </c>
      <c r="G2844" s="26">
        <f>IF(E2844="","",IFERROR(MATCH(E2844,pl_chave,0),0))</f>
        <v/>
      </c>
      <c r="H2844" s="23">
        <f>IF(G2844="","",IF(G2844=0,"Tarefa fora do plano",INDEX(pl_tag,G2844)))</f>
        <v/>
      </c>
      <c r="I2844" s="30">
        <f>IF(N(G2844)=0,"",INDEX(pl_atividade,G2844))</f>
        <v/>
      </c>
      <c r="J2844" s="50">
        <f>IF(N(G2844)=0,"",INDEX(pl_especialidade,G2844))</f>
        <v/>
      </c>
      <c r="K2844" s="28">
        <f>IF(N(G2844)=0,"",INDEX(pl_duracao,G2844))</f>
        <v/>
      </c>
      <c r="L2844" s="39">
        <f>IF(ISNUMBER(C2844),YEAR(C2844),"")</f>
        <v/>
      </c>
      <c r="M2844" s="39">
        <f>IF(ISNUMBER(C2844),MONTH(C2844),"")</f>
        <v/>
      </c>
      <c r="N2844" s="23">
        <f>IF(L2844="","",IF(NOT(ISNUMBER(crono_ano)),"Informe o ano",IF(L2844&lt;crono_ano,"Antes do ano",IF(L2844&gt;crono_ano,"Depois do ano","No ano"))))</f>
        <v/>
      </c>
      <c r="O2844" s="39">
        <f>IF(F2844="","",IF(COUNTIF(F$7:F2844,F2844)=1,1,0))</f>
        <v/>
      </c>
      <c r="P2844" s="39">
        <f>IF(A2844&amp;B2844&amp;C2844="","",IF(AND(O2844=1,N(G2844)&gt;0),IF(INDEX(pl_ativa,MAX(1,N(G2844)))="Sim",1,0),0))</f>
        <v/>
      </c>
      <c r="Q2844" s="39">
        <f>IF(F2844="","",COUNTIFS(ex_chave_oc,F2844,ex_cancelada,"&lt;&gt;Sim"))</f>
        <v/>
      </c>
      <c r="R2844" s="51">
        <f>IF(P2844="","",IF(AND(P2844=1,N(Q2844)&gt;0),1,0))</f>
        <v/>
      </c>
      <c r="S2844" s="30">
        <f>IF(P2844="","",IF(F2844="","ERRO: data prevista ausente ou inválida",IF(O2844=0,"Duplicada: contada uma vez",IF(N(G2844)=0,"ERRO: tarefa fora do Plano Mestre",IF(P2844=0,"Tarefa retirada do plano: não conta","OK")))))</f>
        <v/>
      </c>
    </row>
    <row r="2845">
      <c r="A2845" s="29" t="n"/>
      <c r="B2845" s="25" t="n"/>
      <c r="C2845" s="49" t="n"/>
      <c r="D2845" s="29" t="n"/>
      <c r="E2845" s="23">
        <f>IF(OR(A2845="",B2845=""),"",A2845&amp;"|"&amp;B2845)</f>
        <v/>
      </c>
      <c r="F2845" s="30">
        <f>IF(OR(E2845="",NOT(ISNUMBER(C2845))),"",E2845&amp;"|"&amp;YEAR(C2845)&amp;"-"&amp;RIGHT("0"&amp;MONTH(C2845),2)&amp;"-"&amp;RIGHT("0"&amp;DAY(C2845),2))</f>
        <v/>
      </c>
      <c r="G2845" s="26">
        <f>IF(E2845="","",IFERROR(MATCH(E2845,pl_chave,0),0))</f>
        <v/>
      </c>
      <c r="H2845" s="23">
        <f>IF(G2845="","",IF(G2845=0,"Tarefa fora do plano",INDEX(pl_tag,G2845)))</f>
        <v/>
      </c>
      <c r="I2845" s="30">
        <f>IF(N(G2845)=0,"",INDEX(pl_atividade,G2845))</f>
        <v/>
      </c>
      <c r="J2845" s="50">
        <f>IF(N(G2845)=0,"",INDEX(pl_especialidade,G2845))</f>
        <v/>
      </c>
      <c r="K2845" s="28">
        <f>IF(N(G2845)=0,"",INDEX(pl_duracao,G2845))</f>
        <v/>
      </c>
      <c r="L2845" s="39">
        <f>IF(ISNUMBER(C2845),YEAR(C2845),"")</f>
        <v/>
      </c>
      <c r="M2845" s="39">
        <f>IF(ISNUMBER(C2845),MONTH(C2845),"")</f>
        <v/>
      </c>
      <c r="N2845" s="23">
        <f>IF(L2845="","",IF(NOT(ISNUMBER(crono_ano)),"Informe o ano",IF(L2845&lt;crono_ano,"Antes do ano",IF(L2845&gt;crono_ano,"Depois do ano","No ano"))))</f>
        <v/>
      </c>
      <c r="O2845" s="39">
        <f>IF(F2845="","",IF(COUNTIF(F$7:F2845,F2845)=1,1,0))</f>
        <v/>
      </c>
      <c r="P2845" s="39">
        <f>IF(A2845&amp;B2845&amp;C2845="","",IF(AND(O2845=1,N(G2845)&gt;0),IF(INDEX(pl_ativa,MAX(1,N(G2845)))="Sim",1,0),0))</f>
        <v/>
      </c>
      <c r="Q2845" s="39">
        <f>IF(F2845="","",COUNTIFS(ex_chave_oc,F2845,ex_cancelada,"&lt;&gt;Sim"))</f>
        <v/>
      </c>
      <c r="R2845" s="51">
        <f>IF(P2845="","",IF(AND(P2845=1,N(Q2845)&gt;0),1,0))</f>
        <v/>
      </c>
      <c r="S2845" s="30">
        <f>IF(P2845="","",IF(F2845="","ERRO: data prevista ausente ou inválida",IF(O2845=0,"Duplicada: contada uma vez",IF(N(G2845)=0,"ERRO: tarefa fora do Plano Mestre",IF(P2845=0,"Tarefa retirada do plano: não conta","OK")))))</f>
        <v/>
      </c>
    </row>
    <row r="2846">
      <c r="A2846" s="29" t="n"/>
      <c r="B2846" s="25" t="n"/>
      <c r="C2846" s="49" t="n"/>
      <c r="D2846" s="29" t="n"/>
      <c r="E2846" s="23">
        <f>IF(OR(A2846="",B2846=""),"",A2846&amp;"|"&amp;B2846)</f>
        <v/>
      </c>
      <c r="F2846" s="30">
        <f>IF(OR(E2846="",NOT(ISNUMBER(C2846))),"",E2846&amp;"|"&amp;YEAR(C2846)&amp;"-"&amp;RIGHT("0"&amp;MONTH(C2846),2)&amp;"-"&amp;RIGHT("0"&amp;DAY(C2846),2))</f>
        <v/>
      </c>
      <c r="G2846" s="26">
        <f>IF(E2846="","",IFERROR(MATCH(E2846,pl_chave,0),0))</f>
        <v/>
      </c>
      <c r="H2846" s="23">
        <f>IF(G2846="","",IF(G2846=0,"Tarefa fora do plano",INDEX(pl_tag,G2846)))</f>
        <v/>
      </c>
      <c r="I2846" s="30">
        <f>IF(N(G2846)=0,"",INDEX(pl_atividade,G2846))</f>
        <v/>
      </c>
      <c r="J2846" s="50">
        <f>IF(N(G2846)=0,"",INDEX(pl_especialidade,G2846))</f>
        <v/>
      </c>
      <c r="K2846" s="28">
        <f>IF(N(G2846)=0,"",INDEX(pl_duracao,G2846))</f>
        <v/>
      </c>
      <c r="L2846" s="39">
        <f>IF(ISNUMBER(C2846),YEAR(C2846),"")</f>
        <v/>
      </c>
      <c r="M2846" s="39">
        <f>IF(ISNUMBER(C2846),MONTH(C2846),"")</f>
        <v/>
      </c>
      <c r="N2846" s="23">
        <f>IF(L2846="","",IF(NOT(ISNUMBER(crono_ano)),"Informe o ano",IF(L2846&lt;crono_ano,"Antes do ano",IF(L2846&gt;crono_ano,"Depois do ano","No ano"))))</f>
        <v/>
      </c>
      <c r="O2846" s="39">
        <f>IF(F2846="","",IF(COUNTIF(F$7:F2846,F2846)=1,1,0))</f>
        <v/>
      </c>
      <c r="P2846" s="39">
        <f>IF(A2846&amp;B2846&amp;C2846="","",IF(AND(O2846=1,N(G2846)&gt;0),IF(INDEX(pl_ativa,MAX(1,N(G2846)))="Sim",1,0),0))</f>
        <v/>
      </c>
      <c r="Q2846" s="39">
        <f>IF(F2846="","",COUNTIFS(ex_chave_oc,F2846,ex_cancelada,"&lt;&gt;Sim"))</f>
        <v/>
      </c>
      <c r="R2846" s="51">
        <f>IF(P2846="","",IF(AND(P2846=1,N(Q2846)&gt;0),1,0))</f>
        <v/>
      </c>
      <c r="S2846" s="30">
        <f>IF(P2846="","",IF(F2846="","ERRO: data prevista ausente ou inválida",IF(O2846=0,"Duplicada: contada uma vez",IF(N(G2846)=0,"ERRO: tarefa fora do Plano Mestre",IF(P2846=0,"Tarefa retirada do plano: não conta","OK")))))</f>
        <v/>
      </c>
    </row>
    <row r="2847">
      <c r="A2847" s="29" t="n"/>
      <c r="B2847" s="25" t="n"/>
      <c r="C2847" s="49" t="n"/>
      <c r="D2847" s="29" t="n"/>
      <c r="E2847" s="23">
        <f>IF(OR(A2847="",B2847=""),"",A2847&amp;"|"&amp;B2847)</f>
        <v/>
      </c>
      <c r="F2847" s="30">
        <f>IF(OR(E2847="",NOT(ISNUMBER(C2847))),"",E2847&amp;"|"&amp;YEAR(C2847)&amp;"-"&amp;RIGHT("0"&amp;MONTH(C2847),2)&amp;"-"&amp;RIGHT("0"&amp;DAY(C2847),2))</f>
        <v/>
      </c>
      <c r="G2847" s="26">
        <f>IF(E2847="","",IFERROR(MATCH(E2847,pl_chave,0),0))</f>
        <v/>
      </c>
      <c r="H2847" s="23">
        <f>IF(G2847="","",IF(G2847=0,"Tarefa fora do plano",INDEX(pl_tag,G2847)))</f>
        <v/>
      </c>
      <c r="I2847" s="30">
        <f>IF(N(G2847)=0,"",INDEX(pl_atividade,G2847))</f>
        <v/>
      </c>
      <c r="J2847" s="50">
        <f>IF(N(G2847)=0,"",INDEX(pl_especialidade,G2847))</f>
        <v/>
      </c>
      <c r="K2847" s="28">
        <f>IF(N(G2847)=0,"",INDEX(pl_duracao,G2847))</f>
        <v/>
      </c>
      <c r="L2847" s="39">
        <f>IF(ISNUMBER(C2847),YEAR(C2847),"")</f>
        <v/>
      </c>
      <c r="M2847" s="39">
        <f>IF(ISNUMBER(C2847),MONTH(C2847),"")</f>
        <v/>
      </c>
      <c r="N2847" s="23">
        <f>IF(L2847="","",IF(NOT(ISNUMBER(crono_ano)),"Informe o ano",IF(L2847&lt;crono_ano,"Antes do ano",IF(L2847&gt;crono_ano,"Depois do ano","No ano"))))</f>
        <v/>
      </c>
      <c r="O2847" s="39">
        <f>IF(F2847="","",IF(COUNTIF(F$7:F2847,F2847)=1,1,0))</f>
        <v/>
      </c>
      <c r="P2847" s="39">
        <f>IF(A2847&amp;B2847&amp;C2847="","",IF(AND(O2847=1,N(G2847)&gt;0),IF(INDEX(pl_ativa,MAX(1,N(G2847)))="Sim",1,0),0))</f>
        <v/>
      </c>
      <c r="Q2847" s="39">
        <f>IF(F2847="","",COUNTIFS(ex_chave_oc,F2847,ex_cancelada,"&lt;&gt;Sim"))</f>
        <v/>
      </c>
      <c r="R2847" s="51">
        <f>IF(P2847="","",IF(AND(P2847=1,N(Q2847)&gt;0),1,0))</f>
        <v/>
      </c>
      <c r="S2847" s="30">
        <f>IF(P2847="","",IF(F2847="","ERRO: data prevista ausente ou inválida",IF(O2847=0,"Duplicada: contada uma vez",IF(N(G2847)=0,"ERRO: tarefa fora do Plano Mestre",IF(P2847=0,"Tarefa retirada do plano: não conta","OK")))))</f>
        <v/>
      </c>
    </row>
    <row r="2848">
      <c r="A2848" s="29" t="n"/>
      <c r="B2848" s="25" t="n"/>
      <c r="C2848" s="49" t="n"/>
      <c r="D2848" s="29" t="n"/>
      <c r="E2848" s="23">
        <f>IF(OR(A2848="",B2848=""),"",A2848&amp;"|"&amp;B2848)</f>
        <v/>
      </c>
      <c r="F2848" s="30">
        <f>IF(OR(E2848="",NOT(ISNUMBER(C2848))),"",E2848&amp;"|"&amp;YEAR(C2848)&amp;"-"&amp;RIGHT("0"&amp;MONTH(C2848),2)&amp;"-"&amp;RIGHT("0"&amp;DAY(C2848),2))</f>
        <v/>
      </c>
      <c r="G2848" s="26">
        <f>IF(E2848="","",IFERROR(MATCH(E2848,pl_chave,0),0))</f>
        <v/>
      </c>
      <c r="H2848" s="23">
        <f>IF(G2848="","",IF(G2848=0,"Tarefa fora do plano",INDEX(pl_tag,G2848)))</f>
        <v/>
      </c>
      <c r="I2848" s="30">
        <f>IF(N(G2848)=0,"",INDEX(pl_atividade,G2848))</f>
        <v/>
      </c>
      <c r="J2848" s="50">
        <f>IF(N(G2848)=0,"",INDEX(pl_especialidade,G2848))</f>
        <v/>
      </c>
      <c r="K2848" s="28">
        <f>IF(N(G2848)=0,"",INDEX(pl_duracao,G2848))</f>
        <v/>
      </c>
      <c r="L2848" s="39">
        <f>IF(ISNUMBER(C2848),YEAR(C2848),"")</f>
        <v/>
      </c>
      <c r="M2848" s="39">
        <f>IF(ISNUMBER(C2848),MONTH(C2848),"")</f>
        <v/>
      </c>
      <c r="N2848" s="23">
        <f>IF(L2848="","",IF(NOT(ISNUMBER(crono_ano)),"Informe o ano",IF(L2848&lt;crono_ano,"Antes do ano",IF(L2848&gt;crono_ano,"Depois do ano","No ano"))))</f>
        <v/>
      </c>
      <c r="O2848" s="39">
        <f>IF(F2848="","",IF(COUNTIF(F$7:F2848,F2848)=1,1,0))</f>
        <v/>
      </c>
      <c r="P2848" s="39">
        <f>IF(A2848&amp;B2848&amp;C2848="","",IF(AND(O2848=1,N(G2848)&gt;0),IF(INDEX(pl_ativa,MAX(1,N(G2848)))="Sim",1,0),0))</f>
        <v/>
      </c>
      <c r="Q2848" s="39">
        <f>IF(F2848="","",COUNTIFS(ex_chave_oc,F2848,ex_cancelada,"&lt;&gt;Sim"))</f>
        <v/>
      </c>
      <c r="R2848" s="51">
        <f>IF(P2848="","",IF(AND(P2848=1,N(Q2848)&gt;0),1,0))</f>
        <v/>
      </c>
      <c r="S2848" s="30">
        <f>IF(P2848="","",IF(F2848="","ERRO: data prevista ausente ou inválida",IF(O2848=0,"Duplicada: contada uma vez",IF(N(G2848)=0,"ERRO: tarefa fora do Plano Mestre",IF(P2848=0,"Tarefa retirada do plano: não conta","OK")))))</f>
        <v/>
      </c>
    </row>
    <row r="2849">
      <c r="A2849" s="29" t="n"/>
      <c r="B2849" s="25" t="n"/>
      <c r="C2849" s="49" t="n"/>
      <c r="D2849" s="29" t="n"/>
      <c r="E2849" s="23">
        <f>IF(OR(A2849="",B2849=""),"",A2849&amp;"|"&amp;B2849)</f>
        <v/>
      </c>
      <c r="F2849" s="30">
        <f>IF(OR(E2849="",NOT(ISNUMBER(C2849))),"",E2849&amp;"|"&amp;YEAR(C2849)&amp;"-"&amp;RIGHT("0"&amp;MONTH(C2849),2)&amp;"-"&amp;RIGHT("0"&amp;DAY(C2849),2))</f>
        <v/>
      </c>
      <c r="G2849" s="26">
        <f>IF(E2849="","",IFERROR(MATCH(E2849,pl_chave,0),0))</f>
        <v/>
      </c>
      <c r="H2849" s="23">
        <f>IF(G2849="","",IF(G2849=0,"Tarefa fora do plano",INDEX(pl_tag,G2849)))</f>
        <v/>
      </c>
      <c r="I2849" s="30">
        <f>IF(N(G2849)=0,"",INDEX(pl_atividade,G2849))</f>
        <v/>
      </c>
      <c r="J2849" s="50">
        <f>IF(N(G2849)=0,"",INDEX(pl_especialidade,G2849))</f>
        <v/>
      </c>
      <c r="K2849" s="28">
        <f>IF(N(G2849)=0,"",INDEX(pl_duracao,G2849))</f>
        <v/>
      </c>
      <c r="L2849" s="39">
        <f>IF(ISNUMBER(C2849),YEAR(C2849),"")</f>
        <v/>
      </c>
      <c r="M2849" s="39">
        <f>IF(ISNUMBER(C2849),MONTH(C2849),"")</f>
        <v/>
      </c>
      <c r="N2849" s="23">
        <f>IF(L2849="","",IF(NOT(ISNUMBER(crono_ano)),"Informe o ano",IF(L2849&lt;crono_ano,"Antes do ano",IF(L2849&gt;crono_ano,"Depois do ano","No ano"))))</f>
        <v/>
      </c>
      <c r="O2849" s="39">
        <f>IF(F2849="","",IF(COUNTIF(F$7:F2849,F2849)=1,1,0))</f>
        <v/>
      </c>
      <c r="P2849" s="39">
        <f>IF(A2849&amp;B2849&amp;C2849="","",IF(AND(O2849=1,N(G2849)&gt;0),IF(INDEX(pl_ativa,MAX(1,N(G2849)))="Sim",1,0),0))</f>
        <v/>
      </c>
      <c r="Q2849" s="39">
        <f>IF(F2849="","",COUNTIFS(ex_chave_oc,F2849,ex_cancelada,"&lt;&gt;Sim"))</f>
        <v/>
      </c>
      <c r="R2849" s="51">
        <f>IF(P2849="","",IF(AND(P2849=1,N(Q2849)&gt;0),1,0))</f>
        <v/>
      </c>
      <c r="S2849" s="30">
        <f>IF(P2849="","",IF(F2849="","ERRO: data prevista ausente ou inválida",IF(O2849=0,"Duplicada: contada uma vez",IF(N(G2849)=0,"ERRO: tarefa fora do Plano Mestre",IF(P2849=0,"Tarefa retirada do plano: não conta","OK")))))</f>
        <v/>
      </c>
    </row>
    <row r="2850">
      <c r="A2850" s="29" t="n"/>
      <c r="B2850" s="25" t="n"/>
      <c r="C2850" s="49" t="n"/>
      <c r="D2850" s="29" t="n"/>
      <c r="E2850" s="23">
        <f>IF(OR(A2850="",B2850=""),"",A2850&amp;"|"&amp;B2850)</f>
        <v/>
      </c>
      <c r="F2850" s="30">
        <f>IF(OR(E2850="",NOT(ISNUMBER(C2850))),"",E2850&amp;"|"&amp;YEAR(C2850)&amp;"-"&amp;RIGHT("0"&amp;MONTH(C2850),2)&amp;"-"&amp;RIGHT("0"&amp;DAY(C2850),2))</f>
        <v/>
      </c>
      <c r="G2850" s="26">
        <f>IF(E2850="","",IFERROR(MATCH(E2850,pl_chave,0),0))</f>
        <v/>
      </c>
      <c r="H2850" s="23">
        <f>IF(G2850="","",IF(G2850=0,"Tarefa fora do plano",INDEX(pl_tag,G2850)))</f>
        <v/>
      </c>
      <c r="I2850" s="30">
        <f>IF(N(G2850)=0,"",INDEX(pl_atividade,G2850))</f>
        <v/>
      </c>
      <c r="J2850" s="50">
        <f>IF(N(G2850)=0,"",INDEX(pl_especialidade,G2850))</f>
        <v/>
      </c>
      <c r="K2850" s="28">
        <f>IF(N(G2850)=0,"",INDEX(pl_duracao,G2850))</f>
        <v/>
      </c>
      <c r="L2850" s="39">
        <f>IF(ISNUMBER(C2850),YEAR(C2850),"")</f>
        <v/>
      </c>
      <c r="M2850" s="39">
        <f>IF(ISNUMBER(C2850),MONTH(C2850),"")</f>
        <v/>
      </c>
      <c r="N2850" s="23">
        <f>IF(L2850="","",IF(NOT(ISNUMBER(crono_ano)),"Informe o ano",IF(L2850&lt;crono_ano,"Antes do ano",IF(L2850&gt;crono_ano,"Depois do ano","No ano"))))</f>
        <v/>
      </c>
      <c r="O2850" s="39">
        <f>IF(F2850="","",IF(COUNTIF(F$7:F2850,F2850)=1,1,0))</f>
        <v/>
      </c>
      <c r="P2850" s="39">
        <f>IF(A2850&amp;B2850&amp;C2850="","",IF(AND(O2850=1,N(G2850)&gt;0),IF(INDEX(pl_ativa,MAX(1,N(G2850)))="Sim",1,0),0))</f>
        <v/>
      </c>
      <c r="Q2850" s="39">
        <f>IF(F2850="","",COUNTIFS(ex_chave_oc,F2850,ex_cancelada,"&lt;&gt;Sim"))</f>
        <v/>
      </c>
      <c r="R2850" s="51">
        <f>IF(P2850="","",IF(AND(P2850=1,N(Q2850)&gt;0),1,0))</f>
        <v/>
      </c>
      <c r="S2850" s="30">
        <f>IF(P2850="","",IF(F2850="","ERRO: data prevista ausente ou inválida",IF(O2850=0,"Duplicada: contada uma vez",IF(N(G2850)=0,"ERRO: tarefa fora do Plano Mestre",IF(P2850=0,"Tarefa retirada do plano: não conta","OK")))))</f>
        <v/>
      </c>
    </row>
    <row r="2851">
      <c r="A2851" s="29" t="n"/>
      <c r="B2851" s="25" t="n"/>
      <c r="C2851" s="49" t="n"/>
      <c r="D2851" s="29" t="n"/>
      <c r="E2851" s="23">
        <f>IF(OR(A2851="",B2851=""),"",A2851&amp;"|"&amp;B2851)</f>
        <v/>
      </c>
      <c r="F2851" s="30">
        <f>IF(OR(E2851="",NOT(ISNUMBER(C2851))),"",E2851&amp;"|"&amp;YEAR(C2851)&amp;"-"&amp;RIGHT("0"&amp;MONTH(C2851),2)&amp;"-"&amp;RIGHT("0"&amp;DAY(C2851),2))</f>
        <v/>
      </c>
      <c r="G2851" s="26">
        <f>IF(E2851="","",IFERROR(MATCH(E2851,pl_chave,0),0))</f>
        <v/>
      </c>
      <c r="H2851" s="23">
        <f>IF(G2851="","",IF(G2851=0,"Tarefa fora do plano",INDEX(pl_tag,G2851)))</f>
        <v/>
      </c>
      <c r="I2851" s="30">
        <f>IF(N(G2851)=0,"",INDEX(pl_atividade,G2851))</f>
        <v/>
      </c>
      <c r="J2851" s="50">
        <f>IF(N(G2851)=0,"",INDEX(pl_especialidade,G2851))</f>
        <v/>
      </c>
      <c r="K2851" s="28">
        <f>IF(N(G2851)=0,"",INDEX(pl_duracao,G2851))</f>
        <v/>
      </c>
      <c r="L2851" s="39">
        <f>IF(ISNUMBER(C2851),YEAR(C2851),"")</f>
        <v/>
      </c>
      <c r="M2851" s="39">
        <f>IF(ISNUMBER(C2851),MONTH(C2851),"")</f>
        <v/>
      </c>
      <c r="N2851" s="23">
        <f>IF(L2851="","",IF(NOT(ISNUMBER(crono_ano)),"Informe o ano",IF(L2851&lt;crono_ano,"Antes do ano",IF(L2851&gt;crono_ano,"Depois do ano","No ano"))))</f>
        <v/>
      </c>
      <c r="O2851" s="39">
        <f>IF(F2851="","",IF(COUNTIF(F$7:F2851,F2851)=1,1,0))</f>
        <v/>
      </c>
      <c r="P2851" s="39">
        <f>IF(A2851&amp;B2851&amp;C2851="","",IF(AND(O2851=1,N(G2851)&gt;0),IF(INDEX(pl_ativa,MAX(1,N(G2851)))="Sim",1,0),0))</f>
        <v/>
      </c>
      <c r="Q2851" s="39">
        <f>IF(F2851="","",COUNTIFS(ex_chave_oc,F2851,ex_cancelada,"&lt;&gt;Sim"))</f>
        <v/>
      </c>
      <c r="R2851" s="51">
        <f>IF(P2851="","",IF(AND(P2851=1,N(Q2851)&gt;0),1,0))</f>
        <v/>
      </c>
      <c r="S2851" s="30">
        <f>IF(P2851="","",IF(F2851="","ERRO: data prevista ausente ou inválida",IF(O2851=0,"Duplicada: contada uma vez",IF(N(G2851)=0,"ERRO: tarefa fora do Plano Mestre",IF(P2851=0,"Tarefa retirada do plano: não conta","OK")))))</f>
        <v/>
      </c>
    </row>
    <row r="2852">
      <c r="A2852" s="29" t="n"/>
      <c r="B2852" s="25" t="n"/>
      <c r="C2852" s="49" t="n"/>
      <c r="D2852" s="29" t="n"/>
      <c r="E2852" s="23">
        <f>IF(OR(A2852="",B2852=""),"",A2852&amp;"|"&amp;B2852)</f>
        <v/>
      </c>
      <c r="F2852" s="30">
        <f>IF(OR(E2852="",NOT(ISNUMBER(C2852))),"",E2852&amp;"|"&amp;YEAR(C2852)&amp;"-"&amp;RIGHT("0"&amp;MONTH(C2852),2)&amp;"-"&amp;RIGHT("0"&amp;DAY(C2852),2))</f>
        <v/>
      </c>
      <c r="G2852" s="26">
        <f>IF(E2852="","",IFERROR(MATCH(E2852,pl_chave,0),0))</f>
        <v/>
      </c>
      <c r="H2852" s="23">
        <f>IF(G2852="","",IF(G2852=0,"Tarefa fora do plano",INDEX(pl_tag,G2852)))</f>
        <v/>
      </c>
      <c r="I2852" s="30">
        <f>IF(N(G2852)=0,"",INDEX(pl_atividade,G2852))</f>
        <v/>
      </c>
      <c r="J2852" s="50">
        <f>IF(N(G2852)=0,"",INDEX(pl_especialidade,G2852))</f>
        <v/>
      </c>
      <c r="K2852" s="28">
        <f>IF(N(G2852)=0,"",INDEX(pl_duracao,G2852))</f>
        <v/>
      </c>
      <c r="L2852" s="39">
        <f>IF(ISNUMBER(C2852),YEAR(C2852),"")</f>
        <v/>
      </c>
      <c r="M2852" s="39">
        <f>IF(ISNUMBER(C2852),MONTH(C2852),"")</f>
        <v/>
      </c>
      <c r="N2852" s="23">
        <f>IF(L2852="","",IF(NOT(ISNUMBER(crono_ano)),"Informe o ano",IF(L2852&lt;crono_ano,"Antes do ano",IF(L2852&gt;crono_ano,"Depois do ano","No ano"))))</f>
        <v/>
      </c>
      <c r="O2852" s="39">
        <f>IF(F2852="","",IF(COUNTIF(F$7:F2852,F2852)=1,1,0))</f>
        <v/>
      </c>
      <c r="P2852" s="39">
        <f>IF(A2852&amp;B2852&amp;C2852="","",IF(AND(O2852=1,N(G2852)&gt;0),IF(INDEX(pl_ativa,MAX(1,N(G2852)))="Sim",1,0),0))</f>
        <v/>
      </c>
      <c r="Q2852" s="39">
        <f>IF(F2852="","",COUNTIFS(ex_chave_oc,F2852,ex_cancelada,"&lt;&gt;Sim"))</f>
        <v/>
      </c>
      <c r="R2852" s="51">
        <f>IF(P2852="","",IF(AND(P2852=1,N(Q2852)&gt;0),1,0))</f>
        <v/>
      </c>
      <c r="S2852" s="30">
        <f>IF(P2852="","",IF(F2852="","ERRO: data prevista ausente ou inválida",IF(O2852=0,"Duplicada: contada uma vez",IF(N(G2852)=0,"ERRO: tarefa fora do Plano Mestre",IF(P2852=0,"Tarefa retirada do plano: não conta","OK")))))</f>
        <v/>
      </c>
    </row>
    <row r="2853">
      <c r="A2853" s="29" t="n"/>
      <c r="B2853" s="25" t="n"/>
      <c r="C2853" s="49" t="n"/>
      <c r="D2853" s="29" t="n"/>
      <c r="E2853" s="23">
        <f>IF(OR(A2853="",B2853=""),"",A2853&amp;"|"&amp;B2853)</f>
        <v/>
      </c>
      <c r="F2853" s="30">
        <f>IF(OR(E2853="",NOT(ISNUMBER(C2853))),"",E2853&amp;"|"&amp;YEAR(C2853)&amp;"-"&amp;RIGHT("0"&amp;MONTH(C2853),2)&amp;"-"&amp;RIGHT("0"&amp;DAY(C2853),2))</f>
        <v/>
      </c>
      <c r="G2853" s="26">
        <f>IF(E2853="","",IFERROR(MATCH(E2853,pl_chave,0),0))</f>
        <v/>
      </c>
      <c r="H2853" s="23">
        <f>IF(G2853="","",IF(G2853=0,"Tarefa fora do plano",INDEX(pl_tag,G2853)))</f>
        <v/>
      </c>
      <c r="I2853" s="30">
        <f>IF(N(G2853)=0,"",INDEX(pl_atividade,G2853))</f>
        <v/>
      </c>
      <c r="J2853" s="50">
        <f>IF(N(G2853)=0,"",INDEX(pl_especialidade,G2853))</f>
        <v/>
      </c>
      <c r="K2853" s="28">
        <f>IF(N(G2853)=0,"",INDEX(pl_duracao,G2853))</f>
        <v/>
      </c>
      <c r="L2853" s="39">
        <f>IF(ISNUMBER(C2853),YEAR(C2853),"")</f>
        <v/>
      </c>
      <c r="M2853" s="39">
        <f>IF(ISNUMBER(C2853),MONTH(C2853),"")</f>
        <v/>
      </c>
      <c r="N2853" s="23">
        <f>IF(L2853="","",IF(NOT(ISNUMBER(crono_ano)),"Informe o ano",IF(L2853&lt;crono_ano,"Antes do ano",IF(L2853&gt;crono_ano,"Depois do ano","No ano"))))</f>
        <v/>
      </c>
      <c r="O2853" s="39">
        <f>IF(F2853="","",IF(COUNTIF(F$7:F2853,F2853)=1,1,0))</f>
        <v/>
      </c>
      <c r="P2853" s="39">
        <f>IF(A2853&amp;B2853&amp;C2853="","",IF(AND(O2853=1,N(G2853)&gt;0),IF(INDEX(pl_ativa,MAX(1,N(G2853)))="Sim",1,0),0))</f>
        <v/>
      </c>
      <c r="Q2853" s="39">
        <f>IF(F2853="","",COUNTIFS(ex_chave_oc,F2853,ex_cancelada,"&lt;&gt;Sim"))</f>
        <v/>
      </c>
      <c r="R2853" s="51">
        <f>IF(P2853="","",IF(AND(P2853=1,N(Q2853)&gt;0),1,0))</f>
        <v/>
      </c>
      <c r="S2853" s="30">
        <f>IF(P2853="","",IF(F2853="","ERRO: data prevista ausente ou inválida",IF(O2853=0,"Duplicada: contada uma vez",IF(N(G2853)=0,"ERRO: tarefa fora do Plano Mestre",IF(P2853=0,"Tarefa retirada do plano: não conta","OK")))))</f>
        <v/>
      </c>
    </row>
    <row r="2854">
      <c r="A2854" s="29" t="n"/>
      <c r="B2854" s="25" t="n"/>
      <c r="C2854" s="49" t="n"/>
      <c r="D2854" s="29" t="n"/>
      <c r="E2854" s="23">
        <f>IF(OR(A2854="",B2854=""),"",A2854&amp;"|"&amp;B2854)</f>
        <v/>
      </c>
      <c r="F2854" s="30">
        <f>IF(OR(E2854="",NOT(ISNUMBER(C2854))),"",E2854&amp;"|"&amp;YEAR(C2854)&amp;"-"&amp;RIGHT("0"&amp;MONTH(C2854),2)&amp;"-"&amp;RIGHT("0"&amp;DAY(C2854),2))</f>
        <v/>
      </c>
      <c r="G2854" s="26">
        <f>IF(E2854="","",IFERROR(MATCH(E2854,pl_chave,0),0))</f>
        <v/>
      </c>
      <c r="H2854" s="23">
        <f>IF(G2854="","",IF(G2854=0,"Tarefa fora do plano",INDEX(pl_tag,G2854)))</f>
        <v/>
      </c>
      <c r="I2854" s="30">
        <f>IF(N(G2854)=0,"",INDEX(pl_atividade,G2854))</f>
        <v/>
      </c>
      <c r="J2854" s="50">
        <f>IF(N(G2854)=0,"",INDEX(pl_especialidade,G2854))</f>
        <v/>
      </c>
      <c r="K2854" s="28">
        <f>IF(N(G2854)=0,"",INDEX(pl_duracao,G2854))</f>
        <v/>
      </c>
      <c r="L2854" s="39">
        <f>IF(ISNUMBER(C2854),YEAR(C2854),"")</f>
        <v/>
      </c>
      <c r="M2854" s="39">
        <f>IF(ISNUMBER(C2854),MONTH(C2854),"")</f>
        <v/>
      </c>
      <c r="N2854" s="23">
        <f>IF(L2854="","",IF(NOT(ISNUMBER(crono_ano)),"Informe o ano",IF(L2854&lt;crono_ano,"Antes do ano",IF(L2854&gt;crono_ano,"Depois do ano","No ano"))))</f>
        <v/>
      </c>
      <c r="O2854" s="39">
        <f>IF(F2854="","",IF(COUNTIF(F$7:F2854,F2854)=1,1,0))</f>
        <v/>
      </c>
      <c r="P2854" s="39">
        <f>IF(A2854&amp;B2854&amp;C2854="","",IF(AND(O2854=1,N(G2854)&gt;0),IF(INDEX(pl_ativa,MAX(1,N(G2854)))="Sim",1,0),0))</f>
        <v/>
      </c>
      <c r="Q2854" s="39">
        <f>IF(F2854="","",COUNTIFS(ex_chave_oc,F2854,ex_cancelada,"&lt;&gt;Sim"))</f>
        <v/>
      </c>
      <c r="R2854" s="51">
        <f>IF(P2854="","",IF(AND(P2854=1,N(Q2854)&gt;0),1,0))</f>
        <v/>
      </c>
      <c r="S2854" s="30">
        <f>IF(P2854="","",IF(F2854="","ERRO: data prevista ausente ou inválida",IF(O2854=0,"Duplicada: contada uma vez",IF(N(G2854)=0,"ERRO: tarefa fora do Plano Mestre",IF(P2854=0,"Tarefa retirada do plano: não conta","OK")))))</f>
        <v/>
      </c>
    </row>
    <row r="2855">
      <c r="A2855" s="29" t="n"/>
      <c r="B2855" s="25" t="n"/>
      <c r="C2855" s="49" t="n"/>
      <c r="D2855" s="29" t="n"/>
      <c r="E2855" s="23">
        <f>IF(OR(A2855="",B2855=""),"",A2855&amp;"|"&amp;B2855)</f>
        <v/>
      </c>
      <c r="F2855" s="30">
        <f>IF(OR(E2855="",NOT(ISNUMBER(C2855))),"",E2855&amp;"|"&amp;YEAR(C2855)&amp;"-"&amp;RIGHT("0"&amp;MONTH(C2855),2)&amp;"-"&amp;RIGHT("0"&amp;DAY(C2855),2))</f>
        <v/>
      </c>
      <c r="G2855" s="26">
        <f>IF(E2855="","",IFERROR(MATCH(E2855,pl_chave,0),0))</f>
        <v/>
      </c>
      <c r="H2855" s="23">
        <f>IF(G2855="","",IF(G2855=0,"Tarefa fora do plano",INDEX(pl_tag,G2855)))</f>
        <v/>
      </c>
      <c r="I2855" s="30">
        <f>IF(N(G2855)=0,"",INDEX(pl_atividade,G2855))</f>
        <v/>
      </c>
      <c r="J2855" s="50">
        <f>IF(N(G2855)=0,"",INDEX(pl_especialidade,G2855))</f>
        <v/>
      </c>
      <c r="K2855" s="28">
        <f>IF(N(G2855)=0,"",INDEX(pl_duracao,G2855))</f>
        <v/>
      </c>
      <c r="L2855" s="39">
        <f>IF(ISNUMBER(C2855),YEAR(C2855),"")</f>
        <v/>
      </c>
      <c r="M2855" s="39">
        <f>IF(ISNUMBER(C2855),MONTH(C2855),"")</f>
        <v/>
      </c>
      <c r="N2855" s="23">
        <f>IF(L2855="","",IF(NOT(ISNUMBER(crono_ano)),"Informe o ano",IF(L2855&lt;crono_ano,"Antes do ano",IF(L2855&gt;crono_ano,"Depois do ano","No ano"))))</f>
        <v/>
      </c>
      <c r="O2855" s="39">
        <f>IF(F2855="","",IF(COUNTIF(F$7:F2855,F2855)=1,1,0))</f>
        <v/>
      </c>
      <c r="P2855" s="39">
        <f>IF(A2855&amp;B2855&amp;C2855="","",IF(AND(O2855=1,N(G2855)&gt;0),IF(INDEX(pl_ativa,MAX(1,N(G2855)))="Sim",1,0),0))</f>
        <v/>
      </c>
      <c r="Q2855" s="39">
        <f>IF(F2855="","",COUNTIFS(ex_chave_oc,F2855,ex_cancelada,"&lt;&gt;Sim"))</f>
        <v/>
      </c>
      <c r="R2855" s="51">
        <f>IF(P2855="","",IF(AND(P2855=1,N(Q2855)&gt;0),1,0))</f>
        <v/>
      </c>
      <c r="S2855" s="30">
        <f>IF(P2855="","",IF(F2855="","ERRO: data prevista ausente ou inválida",IF(O2855=0,"Duplicada: contada uma vez",IF(N(G2855)=0,"ERRO: tarefa fora do Plano Mestre",IF(P2855=0,"Tarefa retirada do plano: não conta","OK")))))</f>
        <v/>
      </c>
    </row>
    <row r="2856">
      <c r="A2856" s="29" t="n"/>
      <c r="B2856" s="25" t="n"/>
      <c r="C2856" s="49" t="n"/>
      <c r="D2856" s="29" t="n"/>
      <c r="E2856" s="23">
        <f>IF(OR(A2856="",B2856=""),"",A2856&amp;"|"&amp;B2856)</f>
        <v/>
      </c>
      <c r="F2856" s="30">
        <f>IF(OR(E2856="",NOT(ISNUMBER(C2856))),"",E2856&amp;"|"&amp;YEAR(C2856)&amp;"-"&amp;RIGHT("0"&amp;MONTH(C2856),2)&amp;"-"&amp;RIGHT("0"&amp;DAY(C2856),2))</f>
        <v/>
      </c>
      <c r="G2856" s="26">
        <f>IF(E2856="","",IFERROR(MATCH(E2856,pl_chave,0),0))</f>
        <v/>
      </c>
      <c r="H2856" s="23">
        <f>IF(G2856="","",IF(G2856=0,"Tarefa fora do plano",INDEX(pl_tag,G2856)))</f>
        <v/>
      </c>
      <c r="I2856" s="30">
        <f>IF(N(G2856)=0,"",INDEX(pl_atividade,G2856))</f>
        <v/>
      </c>
      <c r="J2856" s="50">
        <f>IF(N(G2856)=0,"",INDEX(pl_especialidade,G2856))</f>
        <v/>
      </c>
      <c r="K2856" s="28">
        <f>IF(N(G2856)=0,"",INDEX(pl_duracao,G2856))</f>
        <v/>
      </c>
      <c r="L2856" s="39">
        <f>IF(ISNUMBER(C2856),YEAR(C2856),"")</f>
        <v/>
      </c>
      <c r="M2856" s="39">
        <f>IF(ISNUMBER(C2856),MONTH(C2856),"")</f>
        <v/>
      </c>
      <c r="N2856" s="23">
        <f>IF(L2856="","",IF(NOT(ISNUMBER(crono_ano)),"Informe o ano",IF(L2856&lt;crono_ano,"Antes do ano",IF(L2856&gt;crono_ano,"Depois do ano","No ano"))))</f>
        <v/>
      </c>
      <c r="O2856" s="39">
        <f>IF(F2856="","",IF(COUNTIF(F$7:F2856,F2856)=1,1,0))</f>
        <v/>
      </c>
      <c r="P2856" s="39">
        <f>IF(A2856&amp;B2856&amp;C2856="","",IF(AND(O2856=1,N(G2856)&gt;0),IF(INDEX(pl_ativa,MAX(1,N(G2856)))="Sim",1,0),0))</f>
        <v/>
      </c>
      <c r="Q2856" s="39">
        <f>IF(F2856="","",COUNTIFS(ex_chave_oc,F2856,ex_cancelada,"&lt;&gt;Sim"))</f>
        <v/>
      </c>
      <c r="R2856" s="51">
        <f>IF(P2856="","",IF(AND(P2856=1,N(Q2856)&gt;0),1,0))</f>
        <v/>
      </c>
      <c r="S2856" s="30">
        <f>IF(P2856="","",IF(F2856="","ERRO: data prevista ausente ou inválida",IF(O2856=0,"Duplicada: contada uma vez",IF(N(G2856)=0,"ERRO: tarefa fora do Plano Mestre",IF(P2856=0,"Tarefa retirada do plano: não conta","OK")))))</f>
        <v/>
      </c>
    </row>
    <row r="2857">
      <c r="A2857" s="29" t="n"/>
      <c r="B2857" s="25" t="n"/>
      <c r="C2857" s="49" t="n"/>
      <c r="D2857" s="29" t="n"/>
      <c r="E2857" s="23">
        <f>IF(OR(A2857="",B2857=""),"",A2857&amp;"|"&amp;B2857)</f>
        <v/>
      </c>
      <c r="F2857" s="30">
        <f>IF(OR(E2857="",NOT(ISNUMBER(C2857))),"",E2857&amp;"|"&amp;YEAR(C2857)&amp;"-"&amp;RIGHT("0"&amp;MONTH(C2857),2)&amp;"-"&amp;RIGHT("0"&amp;DAY(C2857),2))</f>
        <v/>
      </c>
      <c r="G2857" s="26">
        <f>IF(E2857="","",IFERROR(MATCH(E2857,pl_chave,0),0))</f>
        <v/>
      </c>
      <c r="H2857" s="23">
        <f>IF(G2857="","",IF(G2857=0,"Tarefa fora do plano",INDEX(pl_tag,G2857)))</f>
        <v/>
      </c>
      <c r="I2857" s="30">
        <f>IF(N(G2857)=0,"",INDEX(pl_atividade,G2857))</f>
        <v/>
      </c>
      <c r="J2857" s="50">
        <f>IF(N(G2857)=0,"",INDEX(pl_especialidade,G2857))</f>
        <v/>
      </c>
      <c r="K2857" s="28">
        <f>IF(N(G2857)=0,"",INDEX(pl_duracao,G2857))</f>
        <v/>
      </c>
      <c r="L2857" s="39">
        <f>IF(ISNUMBER(C2857),YEAR(C2857),"")</f>
        <v/>
      </c>
      <c r="M2857" s="39">
        <f>IF(ISNUMBER(C2857),MONTH(C2857),"")</f>
        <v/>
      </c>
      <c r="N2857" s="23">
        <f>IF(L2857="","",IF(NOT(ISNUMBER(crono_ano)),"Informe o ano",IF(L2857&lt;crono_ano,"Antes do ano",IF(L2857&gt;crono_ano,"Depois do ano","No ano"))))</f>
        <v/>
      </c>
      <c r="O2857" s="39">
        <f>IF(F2857="","",IF(COUNTIF(F$7:F2857,F2857)=1,1,0))</f>
        <v/>
      </c>
      <c r="P2857" s="39">
        <f>IF(A2857&amp;B2857&amp;C2857="","",IF(AND(O2857=1,N(G2857)&gt;0),IF(INDEX(pl_ativa,MAX(1,N(G2857)))="Sim",1,0),0))</f>
        <v/>
      </c>
      <c r="Q2857" s="39">
        <f>IF(F2857="","",COUNTIFS(ex_chave_oc,F2857,ex_cancelada,"&lt;&gt;Sim"))</f>
        <v/>
      </c>
      <c r="R2857" s="51">
        <f>IF(P2857="","",IF(AND(P2857=1,N(Q2857)&gt;0),1,0))</f>
        <v/>
      </c>
      <c r="S2857" s="30">
        <f>IF(P2857="","",IF(F2857="","ERRO: data prevista ausente ou inválida",IF(O2857=0,"Duplicada: contada uma vez",IF(N(G2857)=0,"ERRO: tarefa fora do Plano Mestre",IF(P2857=0,"Tarefa retirada do plano: não conta","OK")))))</f>
        <v/>
      </c>
    </row>
    <row r="2858">
      <c r="A2858" s="29" t="n"/>
      <c r="B2858" s="25" t="n"/>
      <c r="C2858" s="49" t="n"/>
      <c r="D2858" s="29" t="n"/>
      <c r="E2858" s="23">
        <f>IF(OR(A2858="",B2858=""),"",A2858&amp;"|"&amp;B2858)</f>
        <v/>
      </c>
      <c r="F2858" s="30">
        <f>IF(OR(E2858="",NOT(ISNUMBER(C2858))),"",E2858&amp;"|"&amp;YEAR(C2858)&amp;"-"&amp;RIGHT("0"&amp;MONTH(C2858),2)&amp;"-"&amp;RIGHT("0"&amp;DAY(C2858),2))</f>
        <v/>
      </c>
      <c r="G2858" s="26">
        <f>IF(E2858="","",IFERROR(MATCH(E2858,pl_chave,0),0))</f>
        <v/>
      </c>
      <c r="H2858" s="23">
        <f>IF(G2858="","",IF(G2858=0,"Tarefa fora do plano",INDEX(pl_tag,G2858)))</f>
        <v/>
      </c>
      <c r="I2858" s="30">
        <f>IF(N(G2858)=0,"",INDEX(pl_atividade,G2858))</f>
        <v/>
      </c>
      <c r="J2858" s="50">
        <f>IF(N(G2858)=0,"",INDEX(pl_especialidade,G2858))</f>
        <v/>
      </c>
      <c r="K2858" s="28">
        <f>IF(N(G2858)=0,"",INDEX(pl_duracao,G2858))</f>
        <v/>
      </c>
      <c r="L2858" s="39">
        <f>IF(ISNUMBER(C2858),YEAR(C2858),"")</f>
        <v/>
      </c>
      <c r="M2858" s="39">
        <f>IF(ISNUMBER(C2858),MONTH(C2858),"")</f>
        <v/>
      </c>
      <c r="N2858" s="23">
        <f>IF(L2858="","",IF(NOT(ISNUMBER(crono_ano)),"Informe o ano",IF(L2858&lt;crono_ano,"Antes do ano",IF(L2858&gt;crono_ano,"Depois do ano","No ano"))))</f>
        <v/>
      </c>
      <c r="O2858" s="39">
        <f>IF(F2858="","",IF(COUNTIF(F$7:F2858,F2858)=1,1,0))</f>
        <v/>
      </c>
      <c r="P2858" s="39">
        <f>IF(A2858&amp;B2858&amp;C2858="","",IF(AND(O2858=1,N(G2858)&gt;0),IF(INDEX(pl_ativa,MAX(1,N(G2858)))="Sim",1,0),0))</f>
        <v/>
      </c>
      <c r="Q2858" s="39">
        <f>IF(F2858="","",COUNTIFS(ex_chave_oc,F2858,ex_cancelada,"&lt;&gt;Sim"))</f>
        <v/>
      </c>
      <c r="R2858" s="51">
        <f>IF(P2858="","",IF(AND(P2858=1,N(Q2858)&gt;0),1,0))</f>
        <v/>
      </c>
      <c r="S2858" s="30">
        <f>IF(P2858="","",IF(F2858="","ERRO: data prevista ausente ou inválida",IF(O2858=0,"Duplicada: contada uma vez",IF(N(G2858)=0,"ERRO: tarefa fora do Plano Mestre",IF(P2858=0,"Tarefa retirada do plano: não conta","OK")))))</f>
        <v/>
      </c>
    </row>
    <row r="2859">
      <c r="A2859" s="29" t="n"/>
      <c r="B2859" s="25" t="n"/>
      <c r="C2859" s="49" t="n"/>
      <c r="D2859" s="29" t="n"/>
      <c r="E2859" s="23">
        <f>IF(OR(A2859="",B2859=""),"",A2859&amp;"|"&amp;B2859)</f>
        <v/>
      </c>
      <c r="F2859" s="30">
        <f>IF(OR(E2859="",NOT(ISNUMBER(C2859))),"",E2859&amp;"|"&amp;YEAR(C2859)&amp;"-"&amp;RIGHT("0"&amp;MONTH(C2859),2)&amp;"-"&amp;RIGHT("0"&amp;DAY(C2859),2))</f>
        <v/>
      </c>
      <c r="G2859" s="26">
        <f>IF(E2859="","",IFERROR(MATCH(E2859,pl_chave,0),0))</f>
        <v/>
      </c>
      <c r="H2859" s="23">
        <f>IF(G2859="","",IF(G2859=0,"Tarefa fora do plano",INDEX(pl_tag,G2859)))</f>
        <v/>
      </c>
      <c r="I2859" s="30">
        <f>IF(N(G2859)=0,"",INDEX(pl_atividade,G2859))</f>
        <v/>
      </c>
      <c r="J2859" s="50">
        <f>IF(N(G2859)=0,"",INDEX(pl_especialidade,G2859))</f>
        <v/>
      </c>
      <c r="K2859" s="28">
        <f>IF(N(G2859)=0,"",INDEX(pl_duracao,G2859))</f>
        <v/>
      </c>
      <c r="L2859" s="39">
        <f>IF(ISNUMBER(C2859),YEAR(C2859),"")</f>
        <v/>
      </c>
      <c r="M2859" s="39">
        <f>IF(ISNUMBER(C2859),MONTH(C2859),"")</f>
        <v/>
      </c>
      <c r="N2859" s="23">
        <f>IF(L2859="","",IF(NOT(ISNUMBER(crono_ano)),"Informe o ano",IF(L2859&lt;crono_ano,"Antes do ano",IF(L2859&gt;crono_ano,"Depois do ano","No ano"))))</f>
        <v/>
      </c>
      <c r="O2859" s="39">
        <f>IF(F2859="","",IF(COUNTIF(F$7:F2859,F2859)=1,1,0))</f>
        <v/>
      </c>
      <c r="P2859" s="39">
        <f>IF(A2859&amp;B2859&amp;C2859="","",IF(AND(O2859=1,N(G2859)&gt;0),IF(INDEX(pl_ativa,MAX(1,N(G2859)))="Sim",1,0),0))</f>
        <v/>
      </c>
      <c r="Q2859" s="39">
        <f>IF(F2859="","",COUNTIFS(ex_chave_oc,F2859,ex_cancelada,"&lt;&gt;Sim"))</f>
        <v/>
      </c>
      <c r="R2859" s="51">
        <f>IF(P2859="","",IF(AND(P2859=1,N(Q2859)&gt;0),1,0))</f>
        <v/>
      </c>
      <c r="S2859" s="30">
        <f>IF(P2859="","",IF(F2859="","ERRO: data prevista ausente ou inválida",IF(O2859=0,"Duplicada: contada uma vez",IF(N(G2859)=0,"ERRO: tarefa fora do Plano Mestre",IF(P2859=0,"Tarefa retirada do plano: não conta","OK")))))</f>
        <v/>
      </c>
    </row>
    <row r="2860">
      <c r="A2860" s="29" t="n"/>
      <c r="B2860" s="25" t="n"/>
      <c r="C2860" s="49" t="n"/>
      <c r="D2860" s="29" t="n"/>
      <c r="E2860" s="23">
        <f>IF(OR(A2860="",B2860=""),"",A2860&amp;"|"&amp;B2860)</f>
        <v/>
      </c>
      <c r="F2860" s="30">
        <f>IF(OR(E2860="",NOT(ISNUMBER(C2860))),"",E2860&amp;"|"&amp;YEAR(C2860)&amp;"-"&amp;RIGHT("0"&amp;MONTH(C2860),2)&amp;"-"&amp;RIGHT("0"&amp;DAY(C2860),2))</f>
        <v/>
      </c>
      <c r="G2860" s="26">
        <f>IF(E2860="","",IFERROR(MATCH(E2860,pl_chave,0),0))</f>
        <v/>
      </c>
      <c r="H2860" s="23">
        <f>IF(G2860="","",IF(G2860=0,"Tarefa fora do plano",INDEX(pl_tag,G2860)))</f>
        <v/>
      </c>
      <c r="I2860" s="30">
        <f>IF(N(G2860)=0,"",INDEX(pl_atividade,G2860))</f>
        <v/>
      </c>
      <c r="J2860" s="50">
        <f>IF(N(G2860)=0,"",INDEX(pl_especialidade,G2860))</f>
        <v/>
      </c>
      <c r="K2860" s="28">
        <f>IF(N(G2860)=0,"",INDEX(pl_duracao,G2860))</f>
        <v/>
      </c>
      <c r="L2860" s="39">
        <f>IF(ISNUMBER(C2860),YEAR(C2860),"")</f>
        <v/>
      </c>
      <c r="M2860" s="39">
        <f>IF(ISNUMBER(C2860),MONTH(C2860),"")</f>
        <v/>
      </c>
      <c r="N2860" s="23">
        <f>IF(L2860="","",IF(NOT(ISNUMBER(crono_ano)),"Informe o ano",IF(L2860&lt;crono_ano,"Antes do ano",IF(L2860&gt;crono_ano,"Depois do ano","No ano"))))</f>
        <v/>
      </c>
      <c r="O2860" s="39">
        <f>IF(F2860="","",IF(COUNTIF(F$7:F2860,F2860)=1,1,0))</f>
        <v/>
      </c>
      <c r="P2860" s="39">
        <f>IF(A2860&amp;B2860&amp;C2860="","",IF(AND(O2860=1,N(G2860)&gt;0),IF(INDEX(pl_ativa,MAX(1,N(G2860)))="Sim",1,0),0))</f>
        <v/>
      </c>
      <c r="Q2860" s="39">
        <f>IF(F2860="","",COUNTIFS(ex_chave_oc,F2860,ex_cancelada,"&lt;&gt;Sim"))</f>
        <v/>
      </c>
      <c r="R2860" s="51">
        <f>IF(P2860="","",IF(AND(P2860=1,N(Q2860)&gt;0),1,0))</f>
        <v/>
      </c>
      <c r="S2860" s="30">
        <f>IF(P2860="","",IF(F2860="","ERRO: data prevista ausente ou inválida",IF(O2860=0,"Duplicada: contada uma vez",IF(N(G2860)=0,"ERRO: tarefa fora do Plano Mestre",IF(P2860=0,"Tarefa retirada do plano: não conta","OK")))))</f>
        <v/>
      </c>
    </row>
    <row r="2861">
      <c r="A2861" s="29" t="n"/>
      <c r="B2861" s="25" t="n"/>
      <c r="C2861" s="49" t="n"/>
      <c r="D2861" s="29" t="n"/>
      <c r="E2861" s="23">
        <f>IF(OR(A2861="",B2861=""),"",A2861&amp;"|"&amp;B2861)</f>
        <v/>
      </c>
      <c r="F2861" s="30">
        <f>IF(OR(E2861="",NOT(ISNUMBER(C2861))),"",E2861&amp;"|"&amp;YEAR(C2861)&amp;"-"&amp;RIGHT("0"&amp;MONTH(C2861),2)&amp;"-"&amp;RIGHT("0"&amp;DAY(C2861),2))</f>
        <v/>
      </c>
      <c r="G2861" s="26">
        <f>IF(E2861="","",IFERROR(MATCH(E2861,pl_chave,0),0))</f>
        <v/>
      </c>
      <c r="H2861" s="23">
        <f>IF(G2861="","",IF(G2861=0,"Tarefa fora do plano",INDEX(pl_tag,G2861)))</f>
        <v/>
      </c>
      <c r="I2861" s="30">
        <f>IF(N(G2861)=0,"",INDEX(pl_atividade,G2861))</f>
        <v/>
      </c>
      <c r="J2861" s="50">
        <f>IF(N(G2861)=0,"",INDEX(pl_especialidade,G2861))</f>
        <v/>
      </c>
      <c r="K2861" s="28">
        <f>IF(N(G2861)=0,"",INDEX(pl_duracao,G2861))</f>
        <v/>
      </c>
      <c r="L2861" s="39">
        <f>IF(ISNUMBER(C2861),YEAR(C2861),"")</f>
        <v/>
      </c>
      <c r="M2861" s="39">
        <f>IF(ISNUMBER(C2861),MONTH(C2861),"")</f>
        <v/>
      </c>
      <c r="N2861" s="23">
        <f>IF(L2861="","",IF(NOT(ISNUMBER(crono_ano)),"Informe o ano",IF(L2861&lt;crono_ano,"Antes do ano",IF(L2861&gt;crono_ano,"Depois do ano","No ano"))))</f>
        <v/>
      </c>
      <c r="O2861" s="39">
        <f>IF(F2861="","",IF(COUNTIF(F$7:F2861,F2861)=1,1,0))</f>
        <v/>
      </c>
      <c r="P2861" s="39">
        <f>IF(A2861&amp;B2861&amp;C2861="","",IF(AND(O2861=1,N(G2861)&gt;0),IF(INDEX(pl_ativa,MAX(1,N(G2861)))="Sim",1,0),0))</f>
        <v/>
      </c>
      <c r="Q2861" s="39">
        <f>IF(F2861="","",COUNTIFS(ex_chave_oc,F2861,ex_cancelada,"&lt;&gt;Sim"))</f>
        <v/>
      </c>
      <c r="R2861" s="51">
        <f>IF(P2861="","",IF(AND(P2861=1,N(Q2861)&gt;0),1,0))</f>
        <v/>
      </c>
      <c r="S2861" s="30">
        <f>IF(P2861="","",IF(F2861="","ERRO: data prevista ausente ou inválida",IF(O2861=0,"Duplicada: contada uma vez",IF(N(G2861)=0,"ERRO: tarefa fora do Plano Mestre",IF(P2861=0,"Tarefa retirada do plano: não conta","OK")))))</f>
        <v/>
      </c>
    </row>
    <row r="2862">
      <c r="A2862" s="29" t="n"/>
      <c r="B2862" s="25" t="n"/>
      <c r="C2862" s="49" t="n"/>
      <c r="D2862" s="29" t="n"/>
      <c r="E2862" s="23">
        <f>IF(OR(A2862="",B2862=""),"",A2862&amp;"|"&amp;B2862)</f>
        <v/>
      </c>
      <c r="F2862" s="30">
        <f>IF(OR(E2862="",NOT(ISNUMBER(C2862))),"",E2862&amp;"|"&amp;YEAR(C2862)&amp;"-"&amp;RIGHT("0"&amp;MONTH(C2862),2)&amp;"-"&amp;RIGHT("0"&amp;DAY(C2862),2))</f>
        <v/>
      </c>
      <c r="G2862" s="26">
        <f>IF(E2862="","",IFERROR(MATCH(E2862,pl_chave,0),0))</f>
        <v/>
      </c>
      <c r="H2862" s="23">
        <f>IF(G2862="","",IF(G2862=0,"Tarefa fora do plano",INDEX(pl_tag,G2862)))</f>
        <v/>
      </c>
      <c r="I2862" s="30">
        <f>IF(N(G2862)=0,"",INDEX(pl_atividade,G2862))</f>
        <v/>
      </c>
      <c r="J2862" s="50">
        <f>IF(N(G2862)=0,"",INDEX(pl_especialidade,G2862))</f>
        <v/>
      </c>
      <c r="K2862" s="28">
        <f>IF(N(G2862)=0,"",INDEX(pl_duracao,G2862))</f>
        <v/>
      </c>
      <c r="L2862" s="39">
        <f>IF(ISNUMBER(C2862),YEAR(C2862),"")</f>
        <v/>
      </c>
      <c r="M2862" s="39">
        <f>IF(ISNUMBER(C2862),MONTH(C2862),"")</f>
        <v/>
      </c>
      <c r="N2862" s="23">
        <f>IF(L2862="","",IF(NOT(ISNUMBER(crono_ano)),"Informe o ano",IF(L2862&lt;crono_ano,"Antes do ano",IF(L2862&gt;crono_ano,"Depois do ano","No ano"))))</f>
        <v/>
      </c>
      <c r="O2862" s="39">
        <f>IF(F2862="","",IF(COUNTIF(F$7:F2862,F2862)=1,1,0))</f>
        <v/>
      </c>
      <c r="P2862" s="39">
        <f>IF(A2862&amp;B2862&amp;C2862="","",IF(AND(O2862=1,N(G2862)&gt;0),IF(INDEX(pl_ativa,MAX(1,N(G2862)))="Sim",1,0),0))</f>
        <v/>
      </c>
      <c r="Q2862" s="39">
        <f>IF(F2862="","",COUNTIFS(ex_chave_oc,F2862,ex_cancelada,"&lt;&gt;Sim"))</f>
        <v/>
      </c>
      <c r="R2862" s="51">
        <f>IF(P2862="","",IF(AND(P2862=1,N(Q2862)&gt;0),1,0))</f>
        <v/>
      </c>
      <c r="S2862" s="30">
        <f>IF(P2862="","",IF(F2862="","ERRO: data prevista ausente ou inválida",IF(O2862=0,"Duplicada: contada uma vez",IF(N(G2862)=0,"ERRO: tarefa fora do Plano Mestre",IF(P2862=0,"Tarefa retirada do plano: não conta","OK")))))</f>
        <v/>
      </c>
    </row>
    <row r="2863">
      <c r="A2863" s="29" t="n"/>
      <c r="B2863" s="25" t="n"/>
      <c r="C2863" s="49" t="n"/>
      <c r="D2863" s="29" t="n"/>
      <c r="E2863" s="23">
        <f>IF(OR(A2863="",B2863=""),"",A2863&amp;"|"&amp;B2863)</f>
        <v/>
      </c>
      <c r="F2863" s="30">
        <f>IF(OR(E2863="",NOT(ISNUMBER(C2863))),"",E2863&amp;"|"&amp;YEAR(C2863)&amp;"-"&amp;RIGHT("0"&amp;MONTH(C2863),2)&amp;"-"&amp;RIGHT("0"&amp;DAY(C2863),2))</f>
        <v/>
      </c>
      <c r="G2863" s="26">
        <f>IF(E2863="","",IFERROR(MATCH(E2863,pl_chave,0),0))</f>
        <v/>
      </c>
      <c r="H2863" s="23">
        <f>IF(G2863="","",IF(G2863=0,"Tarefa fora do plano",INDEX(pl_tag,G2863)))</f>
        <v/>
      </c>
      <c r="I2863" s="30">
        <f>IF(N(G2863)=0,"",INDEX(pl_atividade,G2863))</f>
        <v/>
      </c>
      <c r="J2863" s="50">
        <f>IF(N(G2863)=0,"",INDEX(pl_especialidade,G2863))</f>
        <v/>
      </c>
      <c r="K2863" s="28">
        <f>IF(N(G2863)=0,"",INDEX(pl_duracao,G2863))</f>
        <v/>
      </c>
      <c r="L2863" s="39">
        <f>IF(ISNUMBER(C2863),YEAR(C2863),"")</f>
        <v/>
      </c>
      <c r="M2863" s="39">
        <f>IF(ISNUMBER(C2863),MONTH(C2863),"")</f>
        <v/>
      </c>
      <c r="N2863" s="23">
        <f>IF(L2863="","",IF(NOT(ISNUMBER(crono_ano)),"Informe o ano",IF(L2863&lt;crono_ano,"Antes do ano",IF(L2863&gt;crono_ano,"Depois do ano","No ano"))))</f>
        <v/>
      </c>
      <c r="O2863" s="39">
        <f>IF(F2863="","",IF(COUNTIF(F$7:F2863,F2863)=1,1,0))</f>
        <v/>
      </c>
      <c r="P2863" s="39">
        <f>IF(A2863&amp;B2863&amp;C2863="","",IF(AND(O2863=1,N(G2863)&gt;0),IF(INDEX(pl_ativa,MAX(1,N(G2863)))="Sim",1,0),0))</f>
        <v/>
      </c>
      <c r="Q2863" s="39">
        <f>IF(F2863="","",COUNTIFS(ex_chave_oc,F2863,ex_cancelada,"&lt;&gt;Sim"))</f>
        <v/>
      </c>
      <c r="R2863" s="51">
        <f>IF(P2863="","",IF(AND(P2863=1,N(Q2863)&gt;0),1,0))</f>
        <v/>
      </c>
      <c r="S2863" s="30">
        <f>IF(P2863="","",IF(F2863="","ERRO: data prevista ausente ou inválida",IF(O2863=0,"Duplicada: contada uma vez",IF(N(G2863)=0,"ERRO: tarefa fora do Plano Mestre",IF(P2863=0,"Tarefa retirada do plano: não conta","OK")))))</f>
        <v/>
      </c>
    </row>
    <row r="2864">
      <c r="A2864" s="29" t="n"/>
      <c r="B2864" s="25" t="n"/>
      <c r="C2864" s="49" t="n"/>
      <c r="D2864" s="29" t="n"/>
      <c r="E2864" s="23">
        <f>IF(OR(A2864="",B2864=""),"",A2864&amp;"|"&amp;B2864)</f>
        <v/>
      </c>
      <c r="F2864" s="30">
        <f>IF(OR(E2864="",NOT(ISNUMBER(C2864))),"",E2864&amp;"|"&amp;YEAR(C2864)&amp;"-"&amp;RIGHT("0"&amp;MONTH(C2864),2)&amp;"-"&amp;RIGHT("0"&amp;DAY(C2864),2))</f>
        <v/>
      </c>
      <c r="G2864" s="26">
        <f>IF(E2864="","",IFERROR(MATCH(E2864,pl_chave,0),0))</f>
        <v/>
      </c>
      <c r="H2864" s="23">
        <f>IF(G2864="","",IF(G2864=0,"Tarefa fora do plano",INDEX(pl_tag,G2864)))</f>
        <v/>
      </c>
      <c r="I2864" s="30">
        <f>IF(N(G2864)=0,"",INDEX(pl_atividade,G2864))</f>
        <v/>
      </c>
      <c r="J2864" s="50">
        <f>IF(N(G2864)=0,"",INDEX(pl_especialidade,G2864))</f>
        <v/>
      </c>
      <c r="K2864" s="28">
        <f>IF(N(G2864)=0,"",INDEX(pl_duracao,G2864))</f>
        <v/>
      </c>
      <c r="L2864" s="39">
        <f>IF(ISNUMBER(C2864),YEAR(C2864),"")</f>
        <v/>
      </c>
      <c r="M2864" s="39">
        <f>IF(ISNUMBER(C2864),MONTH(C2864),"")</f>
        <v/>
      </c>
      <c r="N2864" s="23">
        <f>IF(L2864="","",IF(NOT(ISNUMBER(crono_ano)),"Informe o ano",IF(L2864&lt;crono_ano,"Antes do ano",IF(L2864&gt;crono_ano,"Depois do ano","No ano"))))</f>
        <v/>
      </c>
      <c r="O2864" s="39">
        <f>IF(F2864="","",IF(COUNTIF(F$7:F2864,F2864)=1,1,0))</f>
        <v/>
      </c>
      <c r="P2864" s="39">
        <f>IF(A2864&amp;B2864&amp;C2864="","",IF(AND(O2864=1,N(G2864)&gt;0),IF(INDEX(pl_ativa,MAX(1,N(G2864)))="Sim",1,0),0))</f>
        <v/>
      </c>
      <c r="Q2864" s="39">
        <f>IF(F2864="","",COUNTIFS(ex_chave_oc,F2864,ex_cancelada,"&lt;&gt;Sim"))</f>
        <v/>
      </c>
      <c r="R2864" s="51">
        <f>IF(P2864="","",IF(AND(P2864=1,N(Q2864)&gt;0),1,0))</f>
        <v/>
      </c>
      <c r="S2864" s="30">
        <f>IF(P2864="","",IF(F2864="","ERRO: data prevista ausente ou inválida",IF(O2864=0,"Duplicada: contada uma vez",IF(N(G2864)=0,"ERRO: tarefa fora do Plano Mestre",IF(P2864=0,"Tarefa retirada do plano: não conta","OK")))))</f>
        <v/>
      </c>
    </row>
    <row r="2865">
      <c r="A2865" s="29" t="n"/>
      <c r="B2865" s="25" t="n"/>
      <c r="C2865" s="49" t="n"/>
      <c r="D2865" s="29" t="n"/>
      <c r="E2865" s="23">
        <f>IF(OR(A2865="",B2865=""),"",A2865&amp;"|"&amp;B2865)</f>
        <v/>
      </c>
      <c r="F2865" s="30">
        <f>IF(OR(E2865="",NOT(ISNUMBER(C2865))),"",E2865&amp;"|"&amp;YEAR(C2865)&amp;"-"&amp;RIGHT("0"&amp;MONTH(C2865),2)&amp;"-"&amp;RIGHT("0"&amp;DAY(C2865),2))</f>
        <v/>
      </c>
      <c r="G2865" s="26">
        <f>IF(E2865="","",IFERROR(MATCH(E2865,pl_chave,0),0))</f>
        <v/>
      </c>
      <c r="H2865" s="23">
        <f>IF(G2865="","",IF(G2865=0,"Tarefa fora do plano",INDEX(pl_tag,G2865)))</f>
        <v/>
      </c>
      <c r="I2865" s="30">
        <f>IF(N(G2865)=0,"",INDEX(pl_atividade,G2865))</f>
        <v/>
      </c>
      <c r="J2865" s="50">
        <f>IF(N(G2865)=0,"",INDEX(pl_especialidade,G2865))</f>
        <v/>
      </c>
      <c r="K2865" s="28">
        <f>IF(N(G2865)=0,"",INDEX(pl_duracao,G2865))</f>
        <v/>
      </c>
      <c r="L2865" s="39">
        <f>IF(ISNUMBER(C2865),YEAR(C2865),"")</f>
        <v/>
      </c>
      <c r="M2865" s="39">
        <f>IF(ISNUMBER(C2865),MONTH(C2865),"")</f>
        <v/>
      </c>
      <c r="N2865" s="23">
        <f>IF(L2865="","",IF(NOT(ISNUMBER(crono_ano)),"Informe o ano",IF(L2865&lt;crono_ano,"Antes do ano",IF(L2865&gt;crono_ano,"Depois do ano","No ano"))))</f>
        <v/>
      </c>
      <c r="O2865" s="39">
        <f>IF(F2865="","",IF(COUNTIF(F$7:F2865,F2865)=1,1,0))</f>
        <v/>
      </c>
      <c r="P2865" s="39">
        <f>IF(A2865&amp;B2865&amp;C2865="","",IF(AND(O2865=1,N(G2865)&gt;0),IF(INDEX(pl_ativa,MAX(1,N(G2865)))="Sim",1,0),0))</f>
        <v/>
      </c>
      <c r="Q2865" s="39">
        <f>IF(F2865="","",COUNTIFS(ex_chave_oc,F2865,ex_cancelada,"&lt;&gt;Sim"))</f>
        <v/>
      </c>
      <c r="R2865" s="51">
        <f>IF(P2865="","",IF(AND(P2865=1,N(Q2865)&gt;0),1,0))</f>
        <v/>
      </c>
      <c r="S2865" s="30">
        <f>IF(P2865="","",IF(F2865="","ERRO: data prevista ausente ou inválida",IF(O2865=0,"Duplicada: contada uma vez",IF(N(G2865)=0,"ERRO: tarefa fora do Plano Mestre",IF(P2865=0,"Tarefa retirada do plano: não conta","OK")))))</f>
        <v/>
      </c>
    </row>
    <row r="2866">
      <c r="A2866" s="29" t="n"/>
      <c r="B2866" s="25" t="n"/>
      <c r="C2866" s="49" t="n"/>
      <c r="D2866" s="29" t="n"/>
      <c r="E2866" s="23">
        <f>IF(OR(A2866="",B2866=""),"",A2866&amp;"|"&amp;B2866)</f>
        <v/>
      </c>
      <c r="F2866" s="30">
        <f>IF(OR(E2866="",NOT(ISNUMBER(C2866))),"",E2866&amp;"|"&amp;YEAR(C2866)&amp;"-"&amp;RIGHT("0"&amp;MONTH(C2866),2)&amp;"-"&amp;RIGHT("0"&amp;DAY(C2866),2))</f>
        <v/>
      </c>
      <c r="G2866" s="26">
        <f>IF(E2866="","",IFERROR(MATCH(E2866,pl_chave,0),0))</f>
        <v/>
      </c>
      <c r="H2866" s="23">
        <f>IF(G2866="","",IF(G2866=0,"Tarefa fora do plano",INDEX(pl_tag,G2866)))</f>
        <v/>
      </c>
      <c r="I2866" s="30">
        <f>IF(N(G2866)=0,"",INDEX(pl_atividade,G2866))</f>
        <v/>
      </c>
      <c r="J2866" s="50">
        <f>IF(N(G2866)=0,"",INDEX(pl_especialidade,G2866))</f>
        <v/>
      </c>
      <c r="K2866" s="28">
        <f>IF(N(G2866)=0,"",INDEX(pl_duracao,G2866))</f>
        <v/>
      </c>
      <c r="L2866" s="39">
        <f>IF(ISNUMBER(C2866),YEAR(C2866),"")</f>
        <v/>
      </c>
      <c r="M2866" s="39">
        <f>IF(ISNUMBER(C2866),MONTH(C2866),"")</f>
        <v/>
      </c>
      <c r="N2866" s="23">
        <f>IF(L2866="","",IF(NOT(ISNUMBER(crono_ano)),"Informe o ano",IF(L2866&lt;crono_ano,"Antes do ano",IF(L2866&gt;crono_ano,"Depois do ano","No ano"))))</f>
        <v/>
      </c>
      <c r="O2866" s="39">
        <f>IF(F2866="","",IF(COUNTIF(F$7:F2866,F2866)=1,1,0))</f>
        <v/>
      </c>
      <c r="P2866" s="39">
        <f>IF(A2866&amp;B2866&amp;C2866="","",IF(AND(O2866=1,N(G2866)&gt;0),IF(INDEX(pl_ativa,MAX(1,N(G2866)))="Sim",1,0),0))</f>
        <v/>
      </c>
      <c r="Q2866" s="39">
        <f>IF(F2866="","",COUNTIFS(ex_chave_oc,F2866,ex_cancelada,"&lt;&gt;Sim"))</f>
        <v/>
      </c>
      <c r="R2866" s="51">
        <f>IF(P2866="","",IF(AND(P2866=1,N(Q2866)&gt;0),1,0))</f>
        <v/>
      </c>
      <c r="S2866" s="30">
        <f>IF(P2866="","",IF(F2866="","ERRO: data prevista ausente ou inválida",IF(O2866=0,"Duplicada: contada uma vez",IF(N(G2866)=0,"ERRO: tarefa fora do Plano Mestre",IF(P2866=0,"Tarefa retirada do plano: não conta","OK")))))</f>
        <v/>
      </c>
    </row>
    <row r="2867">
      <c r="A2867" s="29" t="n"/>
      <c r="B2867" s="25" t="n"/>
      <c r="C2867" s="49" t="n"/>
      <c r="D2867" s="29" t="n"/>
      <c r="E2867" s="23">
        <f>IF(OR(A2867="",B2867=""),"",A2867&amp;"|"&amp;B2867)</f>
        <v/>
      </c>
      <c r="F2867" s="30">
        <f>IF(OR(E2867="",NOT(ISNUMBER(C2867))),"",E2867&amp;"|"&amp;YEAR(C2867)&amp;"-"&amp;RIGHT("0"&amp;MONTH(C2867),2)&amp;"-"&amp;RIGHT("0"&amp;DAY(C2867),2))</f>
        <v/>
      </c>
      <c r="G2867" s="26">
        <f>IF(E2867="","",IFERROR(MATCH(E2867,pl_chave,0),0))</f>
        <v/>
      </c>
      <c r="H2867" s="23">
        <f>IF(G2867="","",IF(G2867=0,"Tarefa fora do plano",INDEX(pl_tag,G2867)))</f>
        <v/>
      </c>
      <c r="I2867" s="30">
        <f>IF(N(G2867)=0,"",INDEX(pl_atividade,G2867))</f>
        <v/>
      </c>
      <c r="J2867" s="50">
        <f>IF(N(G2867)=0,"",INDEX(pl_especialidade,G2867))</f>
        <v/>
      </c>
      <c r="K2867" s="28">
        <f>IF(N(G2867)=0,"",INDEX(pl_duracao,G2867))</f>
        <v/>
      </c>
      <c r="L2867" s="39">
        <f>IF(ISNUMBER(C2867),YEAR(C2867),"")</f>
        <v/>
      </c>
      <c r="M2867" s="39">
        <f>IF(ISNUMBER(C2867),MONTH(C2867),"")</f>
        <v/>
      </c>
      <c r="N2867" s="23">
        <f>IF(L2867="","",IF(NOT(ISNUMBER(crono_ano)),"Informe o ano",IF(L2867&lt;crono_ano,"Antes do ano",IF(L2867&gt;crono_ano,"Depois do ano","No ano"))))</f>
        <v/>
      </c>
      <c r="O2867" s="39">
        <f>IF(F2867="","",IF(COUNTIF(F$7:F2867,F2867)=1,1,0))</f>
        <v/>
      </c>
      <c r="P2867" s="39">
        <f>IF(A2867&amp;B2867&amp;C2867="","",IF(AND(O2867=1,N(G2867)&gt;0),IF(INDEX(pl_ativa,MAX(1,N(G2867)))="Sim",1,0),0))</f>
        <v/>
      </c>
      <c r="Q2867" s="39">
        <f>IF(F2867="","",COUNTIFS(ex_chave_oc,F2867,ex_cancelada,"&lt;&gt;Sim"))</f>
        <v/>
      </c>
      <c r="R2867" s="51">
        <f>IF(P2867="","",IF(AND(P2867=1,N(Q2867)&gt;0),1,0))</f>
        <v/>
      </c>
      <c r="S2867" s="30">
        <f>IF(P2867="","",IF(F2867="","ERRO: data prevista ausente ou inválida",IF(O2867=0,"Duplicada: contada uma vez",IF(N(G2867)=0,"ERRO: tarefa fora do Plano Mestre",IF(P2867=0,"Tarefa retirada do plano: não conta","OK")))))</f>
        <v/>
      </c>
    </row>
    <row r="2868">
      <c r="A2868" s="29" t="n"/>
      <c r="B2868" s="25" t="n"/>
      <c r="C2868" s="49" t="n"/>
      <c r="D2868" s="29" t="n"/>
      <c r="E2868" s="23">
        <f>IF(OR(A2868="",B2868=""),"",A2868&amp;"|"&amp;B2868)</f>
        <v/>
      </c>
      <c r="F2868" s="30">
        <f>IF(OR(E2868="",NOT(ISNUMBER(C2868))),"",E2868&amp;"|"&amp;YEAR(C2868)&amp;"-"&amp;RIGHT("0"&amp;MONTH(C2868),2)&amp;"-"&amp;RIGHT("0"&amp;DAY(C2868),2))</f>
        <v/>
      </c>
      <c r="G2868" s="26">
        <f>IF(E2868="","",IFERROR(MATCH(E2868,pl_chave,0),0))</f>
        <v/>
      </c>
      <c r="H2868" s="23">
        <f>IF(G2868="","",IF(G2868=0,"Tarefa fora do plano",INDEX(pl_tag,G2868)))</f>
        <v/>
      </c>
      <c r="I2868" s="30">
        <f>IF(N(G2868)=0,"",INDEX(pl_atividade,G2868))</f>
        <v/>
      </c>
      <c r="J2868" s="50">
        <f>IF(N(G2868)=0,"",INDEX(pl_especialidade,G2868))</f>
        <v/>
      </c>
      <c r="K2868" s="28">
        <f>IF(N(G2868)=0,"",INDEX(pl_duracao,G2868))</f>
        <v/>
      </c>
      <c r="L2868" s="39">
        <f>IF(ISNUMBER(C2868),YEAR(C2868),"")</f>
        <v/>
      </c>
      <c r="M2868" s="39">
        <f>IF(ISNUMBER(C2868),MONTH(C2868),"")</f>
        <v/>
      </c>
      <c r="N2868" s="23">
        <f>IF(L2868="","",IF(NOT(ISNUMBER(crono_ano)),"Informe o ano",IF(L2868&lt;crono_ano,"Antes do ano",IF(L2868&gt;crono_ano,"Depois do ano","No ano"))))</f>
        <v/>
      </c>
      <c r="O2868" s="39">
        <f>IF(F2868="","",IF(COUNTIF(F$7:F2868,F2868)=1,1,0))</f>
        <v/>
      </c>
      <c r="P2868" s="39">
        <f>IF(A2868&amp;B2868&amp;C2868="","",IF(AND(O2868=1,N(G2868)&gt;0),IF(INDEX(pl_ativa,MAX(1,N(G2868)))="Sim",1,0),0))</f>
        <v/>
      </c>
      <c r="Q2868" s="39">
        <f>IF(F2868="","",COUNTIFS(ex_chave_oc,F2868,ex_cancelada,"&lt;&gt;Sim"))</f>
        <v/>
      </c>
      <c r="R2868" s="51">
        <f>IF(P2868="","",IF(AND(P2868=1,N(Q2868)&gt;0),1,0))</f>
        <v/>
      </c>
      <c r="S2868" s="30">
        <f>IF(P2868="","",IF(F2868="","ERRO: data prevista ausente ou inválida",IF(O2868=0,"Duplicada: contada uma vez",IF(N(G2868)=0,"ERRO: tarefa fora do Plano Mestre",IF(P2868=0,"Tarefa retirada do plano: não conta","OK")))))</f>
        <v/>
      </c>
    </row>
    <row r="2869">
      <c r="A2869" s="29" t="n"/>
      <c r="B2869" s="25" t="n"/>
      <c r="C2869" s="49" t="n"/>
      <c r="D2869" s="29" t="n"/>
      <c r="E2869" s="23">
        <f>IF(OR(A2869="",B2869=""),"",A2869&amp;"|"&amp;B2869)</f>
        <v/>
      </c>
      <c r="F2869" s="30">
        <f>IF(OR(E2869="",NOT(ISNUMBER(C2869))),"",E2869&amp;"|"&amp;YEAR(C2869)&amp;"-"&amp;RIGHT("0"&amp;MONTH(C2869),2)&amp;"-"&amp;RIGHT("0"&amp;DAY(C2869),2))</f>
        <v/>
      </c>
      <c r="G2869" s="26">
        <f>IF(E2869="","",IFERROR(MATCH(E2869,pl_chave,0),0))</f>
        <v/>
      </c>
      <c r="H2869" s="23">
        <f>IF(G2869="","",IF(G2869=0,"Tarefa fora do plano",INDEX(pl_tag,G2869)))</f>
        <v/>
      </c>
      <c r="I2869" s="30">
        <f>IF(N(G2869)=0,"",INDEX(pl_atividade,G2869))</f>
        <v/>
      </c>
      <c r="J2869" s="50">
        <f>IF(N(G2869)=0,"",INDEX(pl_especialidade,G2869))</f>
        <v/>
      </c>
      <c r="K2869" s="28">
        <f>IF(N(G2869)=0,"",INDEX(pl_duracao,G2869))</f>
        <v/>
      </c>
      <c r="L2869" s="39">
        <f>IF(ISNUMBER(C2869),YEAR(C2869),"")</f>
        <v/>
      </c>
      <c r="M2869" s="39">
        <f>IF(ISNUMBER(C2869),MONTH(C2869),"")</f>
        <v/>
      </c>
      <c r="N2869" s="23">
        <f>IF(L2869="","",IF(NOT(ISNUMBER(crono_ano)),"Informe o ano",IF(L2869&lt;crono_ano,"Antes do ano",IF(L2869&gt;crono_ano,"Depois do ano","No ano"))))</f>
        <v/>
      </c>
      <c r="O2869" s="39">
        <f>IF(F2869="","",IF(COUNTIF(F$7:F2869,F2869)=1,1,0))</f>
        <v/>
      </c>
      <c r="P2869" s="39">
        <f>IF(A2869&amp;B2869&amp;C2869="","",IF(AND(O2869=1,N(G2869)&gt;0),IF(INDEX(pl_ativa,MAX(1,N(G2869)))="Sim",1,0),0))</f>
        <v/>
      </c>
      <c r="Q2869" s="39">
        <f>IF(F2869="","",COUNTIFS(ex_chave_oc,F2869,ex_cancelada,"&lt;&gt;Sim"))</f>
        <v/>
      </c>
      <c r="R2869" s="51">
        <f>IF(P2869="","",IF(AND(P2869=1,N(Q2869)&gt;0),1,0))</f>
        <v/>
      </c>
      <c r="S2869" s="30">
        <f>IF(P2869="","",IF(F2869="","ERRO: data prevista ausente ou inválida",IF(O2869=0,"Duplicada: contada uma vez",IF(N(G2869)=0,"ERRO: tarefa fora do Plano Mestre",IF(P2869=0,"Tarefa retirada do plano: não conta","OK")))))</f>
        <v/>
      </c>
    </row>
    <row r="2870">
      <c r="A2870" s="29" t="n"/>
      <c r="B2870" s="25" t="n"/>
      <c r="C2870" s="49" t="n"/>
      <c r="D2870" s="29" t="n"/>
      <c r="E2870" s="23">
        <f>IF(OR(A2870="",B2870=""),"",A2870&amp;"|"&amp;B2870)</f>
        <v/>
      </c>
      <c r="F2870" s="30">
        <f>IF(OR(E2870="",NOT(ISNUMBER(C2870))),"",E2870&amp;"|"&amp;YEAR(C2870)&amp;"-"&amp;RIGHT("0"&amp;MONTH(C2870),2)&amp;"-"&amp;RIGHT("0"&amp;DAY(C2870),2))</f>
        <v/>
      </c>
      <c r="G2870" s="26">
        <f>IF(E2870="","",IFERROR(MATCH(E2870,pl_chave,0),0))</f>
        <v/>
      </c>
      <c r="H2870" s="23">
        <f>IF(G2870="","",IF(G2870=0,"Tarefa fora do plano",INDEX(pl_tag,G2870)))</f>
        <v/>
      </c>
      <c r="I2870" s="30">
        <f>IF(N(G2870)=0,"",INDEX(pl_atividade,G2870))</f>
        <v/>
      </c>
      <c r="J2870" s="50">
        <f>IF(N(G2870)=0,"",INDEX(pl_especialidade,G2870))</f>
        <v/>
      </c>
      <c r="K2870" s="28">
        <f>IF(N(G2870)=0,"",INDEX(pl_duracao,G2870))</f>
        <v/>
      </c>
      <c r="L2870" s="39">
        <f>IF(ISNUMBER(C2870),YEAR(C2870),"")</f>
        <v/>
      </c>
      <c r="M2870" s="39">
        <f>IF(ISNUMBER(C2870),MONTH(C2870),"")</f>
        <v/>
      </c>
      <c r="N2870" s="23">
        <f>IF(L2870="","",IF(NOT(ISNUMBER(crono_ano)),"Informe o ano",IF(L2870&lt;crono_ano,"Antes do ano",IF(L2870&gt;crono_ano,"Depois do ano","No ano"))))</f>
        <v/>
      </c>
      <c r="O2870" s="39">
        <f>IF(F2870="","",IF(COUNTIF(F$7:F2870,F2870)=1,1,0))</f>
        <v/>
      </c>
      <c r="P2870" s="39">
        <f>IF(A2870&amp;B2870&amp;C2870="","",IF(AND(O2870=1,N(G2870)&gt;0),IF(INDEX(pl_ativa,MAX(1,N(G2870)))="Sim",1,0),0))</f>
        <v/>
      </c>
      <c r="Q2870" s="39">
        <f>IF(F2870="","",COUNTIFS(ex_chave_oc,F2870,ex_cancelada,"&lt;&gt;Sim"))</f>
        <v/>
      </c>
      <c r="R2870" s="51">
        <f>IF(P2870="","",IF(AND(P2870=1,N(Q2870)&gt;0),1,0))</f>
        <v/>
      </c>
      <c r="S2870" s="30">
        <f>IF(P2870="","",IF(F2870="","ERRO: data prevista ausente ou inválida",IF(O2870=0,"Duplicada: contada uma vez",IF(N(G2870)=0,"ERRO: tarefa fora do Plano Mestre",IF(P2870=0,"Tarefa retirada do plano: não conta","OK")))))</f>
        <v/>
      </c>
    </row>
    <row r="2871">
      <c r="A2871" s="29" t="n"/>
      <c r="B2871" s="25" t="n"/>
      <c r="C2871" s="49" t="n"/>
      <c r="D2871" s="29" t="n"/>
      <c r="E2871" s="23">
        <f>IF(OR(A2871="",B2871=""),"",A2871&amp;"|"&amp;B2871)</f>
        <v/>
      </c>
      <c r="F2871" s="30">
        <f>IF(OR(E2871="",NOT(ISNUMBER(C2871))),"",E2871&amp;"|"&amp;YEAR(C2871)&amp;"-"&amp;RIGHT("0"&amp;MONTH(C2871),2)&amp;"-"&amp;RIGHT("0"&amp;DAY(C2871),2))</f>
        <v/>
      </c>
      <c r="G2871" s="26">
        <f>IF(E2871="","",IFERROR(MATCH(E2871,pl_chave,0),0))</f>
        <v/>
      </c>
      <c r="H2871" s="23">
        <f>IF(G2871="","",IF(G2871=0,"Tarefa fora do plano",INDEX(pl_tag,G2871)))</f>
        <v/>
      </c>
      <c r="I2871" s="30">
        <f>IF(N(G2871)=0,"",INDEX(pl_atividade,G2871))</f>
        <v/>
      </c>
      <c r="J2871" s="50">
        <f>IF(N(G2871)=0,"",INDEX(pl_especialidade,G2871))</f>
        <v/>
      </c>
      <c r="K2871" s="28">
        <f>IF(N(G2871)=0,"",INDEX(pl_duracao,G2871))</f>
        <v/>
      </c>
      <c r="L2871" s="39">
        <f>IF(ISNUMBER(C2871),YEAR(C2871),"")</f>
        <v/>
      </c>
      <c r="M2871" s="39">
        <f>IF(ISNUMBER(C2871),MONTH(C2871),"")</f>
        <v/>
      </c>
      <c r="N2871" s="23">
        <f>IF(L2871="","",IF(NOT(ISNUMBER(crono_ano)),"Informe o ano",IF(L2871&lt;crono_ano,"Antes do ano",IF(L2871&gt;crono_ano,"Depois do ano","No ano"))))</f>
        <v/>
      </c>
      <c r="O2871" s="39">
        <f>IF(F2871="","",IF(COUNTIF(F$7:F2871,F2871)=1,1,0))</f>
        <v/>
      </c>
      <c r="P2871" s="39">
        <f>IF(A2871&amp;B2871&amp;C2871="","",IF(AND(O2871=1,N(G2871)&gt;0),IF(INDEX(pl_ativa,MAX(1,N(G2871)))="Sim",1,0),0))</f>
        <v/>
      </c>
      <c r="Q2871" s="39">
        <f>IF(F2871="","",COUNTIFS(ex_chave_oc,F2871,ex_cancelada,"&lt;&gt;Sim"))</f>
        <v/>
      </c>
      <c r="R2871" s="51">
        <f>IF(P2871="","",IF(AND(P2871=1,N(Q2871)&gt;0),1,0))</f>
        <v/>
      </c>
      <c r="S2871" s="30">
        <f>IF(P2871="","",IF(F2871="","ERRO: data prevista ausente ou inválida",IF(O2871=0,"Duplicada: contada uma vez",IF(N(G2871)=0,"ERRO: tarefa fora do Plano Mestre",IF(P2871=0,"Tarefa retirada do plano: não conta","OK")))))</f>
        <v/>
      </c>
    </row>
    <row r="2872">
      <c r="A2872" s="29" t="n"/>
      <c r="B2872" s="25" t="n"/>
      <c r="C2872" s="49" t="n"/>
      <c r="D2872" s="29" t="n"/>
      <c r="E2872" s="23">
        <f>IF(OR(A2872="",B2872=""),"",A2872&amp;"|"&amp;B2872)</f>
        <v/>
      </c>
      <c r="F2872" s="30">
        <f>IF(OR(E2872="",NOT(ISNUMBER(C2872))),"",E2872&amp;"|"&amp;YEAR(C2872)&amp;"-"&amp;RIGHT("0"&amp;MONTH(C2872),2)&amp;"-"&amp;RIGHT("0"&amp;DAY(C2872),2))</f>
        <v/>
      </c>
      <c r="G2872" s="26">
        <f>IF(E2872="","",IFERROR(MATCH(E2872,pl_chave,0),0))</f>
        <v/>
      </c>
      <c r="H2872" s="23">
        <f>IF(G2872="","",IF(G2872=0,"Tarefa fora do plano",INDEX(pl_tag,G2872)))</f>
        <v/>
      </c>
      <c r="I2872" s="30">
        <f>IF(N(G2872)=0,"",INDEX(pl_atividade,G2872))</f>
        <v/>
      </c>
      <c r="J2872" s="50">
        <f>IF(N(G2872)=0,"",INDEX(pl_especialidade,G2872))</f>
        <v/>
      </c>
      <c r="K2872" s="28">
        <f>IF(N(G2872)=0,"",INDEX(pl_duracao,G2872))</f>
        <v/>
      </c>
      <c r="L2872" s="39">
        <f>IF(ISNUMBER(C2872),YEAR(C2872),"")</f>
        <v/>
      </c>
      <c r="M2872" s="39">
        <f>IF(ISNUMBER(C2872),MONTH(C2872),"")</f>
        <v/>
      </c>
      <c r="N2872" s="23">
        <f>IF(L2872="","",IF(NOT(ISNUMBER(crono_ano)),"Informe o ano",IF(L2872&lt;crono_ano,"Antes do ano",IF(L2872&gt;crono_ano,"Depois do ano","No ano"))))</f>
        <v/>
      </c>
      <c r="O2872" s="39">
        <f>IF(F2872="","",IF(COUNTIF(F$7:F2872,F2872)=1,1,0))</f>
        <v/>
      </c>
      <c r="P2872" s="39">
        <f>IF(A2872&amp;B2872&amp;C2872="","",IF(AND(O2872=1,N(G2872)&gt;0),IF(INDEX(pl_ativa,MAX(1,N(G2872)))="Sim",1,0),0))</f>
        <v/>
      </c>
      <c r="Q2872" s="39">
        <f>IF(F2872="","",COUNTIFS(ex_chave_oc,F2872,ex_cancelada,"&lt;&gt;Sim"))</f>
        <v/>
      </c>
      <c r="R2872" s="51">
        <f>IF(P2872="","",IF(AND(P2872=1,N(Q2872)&gt;0),1,0))</f>
        <v/>
      </c>
      <c r="S2872" s="30">
        <f>IF(P2872="","",IF(F2872="","ERRO: data prevista ausente ou inválida",IF(O2872=0,"Duplicada: contada uma vez",IF(N(G2872)=0,"ERRO: tarefa fora do Plano Mestre",IF(P2872=0,"Tarefa retirada do plano: não conta","OK")))))</f>
        <v/>
      </c>
    </row>
    <row r="2873">
      <c r="A2873" s="29" t="n"/>
      <c r="B2873" s="25" t="n"/>
      <c r="C2873" s="49" t="n"/>
      <c r="D2873" s="29" t="n"/>
      <c r="E2873" s="23">
        <f>IF(OR(A2873="",B2873=""),"",A2873&amp;"|"&amp;B2873)</f>
        <v/>
      </c>
      <c r="F2873" s="30">
        <f>IF(OR(E2873="",NOT(ISNUMBER(C2873))),"",E2873&amp;"|"&amp;YEAR(C2873)&amp;"-"&amp;RIGHT("0"&amp;MONTH(C2873),2)&amp;"-"&amp;RIGHT("0"&amp;DAY(C2873),2))</f>
        <v/>
      </c>
      <c r="G2873" s="26">
        <f>IF(E2873="","",IFERROR(MATCH(E2873,pl_chave,0),0))</f>
        <v/>
      </c>
      <c r="H2873" s="23">
        <f>IF(G2873="","",IF(G2873=0,"Tarefa fora do plano",INDEX(pl_tag,G2873)))</f>
        <v/>
      </c>
      <c r="I2873" s="30">
        <f>IF(N(G2873)=0,"",INDEX(pl_atividade,G2873))</f>
        <v/>
      </c>
      <c r="J2873" s="50">
        <f>IF(N(G2873)=0,"",INDEX(pl_especialidade,G2873))</f>
        <v/>
      </c>
      <c r="K2873" s="28">
        <f>IF(N(G2873)=0,"",INDEX(pl_duracao,G2873))</f>
        <v/>
      </c>
      <c r="L2873" s="39">
        <f>IF(ISNUMBER(C2873),YEAR(C2873),"")</f>
        <v/>
      </c>
      <c r="M2873" s="39">
        <f>IF(ISNUMBER(C2873),MONTH(C2873),"")</f>
        <v/>
      </c>
      <c r="N2873" s="23">
        <f>IF(L2873="","",IF(NOT(ISNUMBER(crono_ano)),"Informe o ano",IF(L2873&lt;crono_ano,"Antes do ano",IF(L2873&gt;crono_ano,"Depois do ano","No ano"))))</f>
        <v/>
      </c>
      <c r="O2873" s="39">
        <f>IF(F2873="","",IF(COUNTIF(F$7:F2873,F2873)=1,1,0))</f>
        <v/>
      </c>
      <c r="P2873" s="39">
        <f>IF(A2873&amp;B2873&amp;C2873="","",IF(AND(O2873=1,N(G2873)&gt;0),IF(INDEX(pl_ativa,MAX(1,N(G2873)))="Sim",1,0),0))</f>
        <v/>
      </c>
      <c r="Q2873" s="39">
        <f>IF(F2873="","",COUNTIFS(ex_chave_oc,F2873,ex_cancelada,"&lt;&gt;Sim"))</f>
        <v/>
      </c>
      <c r="R2873" s="51">
        <f>IF(P2873="","",IF(AND(P2873=1,N(Q2873)&gt;0),1,0))</f>
        <v/>
      </c>
      <c r="S2873" s="30">
        <f>IF(P2873="","",IF(F2873="","ERRO: data prevista ausente ou inválida",IF(O2873=0,"Duplicada: contada uma vez",IF(N(G2873)=0,"ERRO: tarefa fora do Plano Mestre",IF(P2873=0,"Tarefa retirada do plano: não conta","OK")))))</f>
        <v/>
      </c>
    </row>
    <row r="2874">
      <c r="A2874" s="29" t="n"/>
      <c r="B2874" s="25" t="n"/>
      <c r="C2874" s="49" t="n"/>
      <c r="D2874" s="29" t="n"/>
      <c r="E2874" s="23">
        <f>IF(OR(A2874="",B2874=""),"",A2874&amp;"|"&amp;B2874)</f>
        <v/>
      </c>
      <c r="F2874" s="30">
        <f>IF(OR(E2874="",NOT(ISNUMBER(C2874))),"",E2874&amp;"|"&amp;YEAR(C2874)&amp;"-"&amp;RIGHT("0"&amp;MONTH(C2874),2)&amp;"-"&amp;RIGHT("0"&amp;DAY(C2874),2))</f>
        <v/>
      </c>
      <c r="G2874" s="26">
        <f>IF(E2874="","",IFERROR(MATCH(E2874,pl_chave,0),0))</f>
        <v/>
      </c>
      <c r="H2874" s="23">
        <f>IF(G2874="","",IF(G2874=0,"Tarefa fora do plano",INDEX(pl_tag,G2874)))</f>
        <v/>
      </c>
      <c r="I2874" s="30">
        <f>IF(N(G2874)=0,"",INDEX(pl_atividade,G2874))</f>
        <v/>
      </c>
      <c r="J2874" s="50">
        <f>IF(N(G2874)=0,"",INDEX(pl_especialidade,G2874))</f>
        <v/>
      </c>
      <c r="K2874" s="28">
        <f>IF(N(G2874)=0,"",INDEX(pl_duracao,G2874))</f>
        <v/>
      </c>
      <c r="L2874" s="39">
        <f>IF(ISNUMBER(C2874),YEAR(C2874),"")</f>
        <v/>
      </c>
      <c r="M2874" s="39">
        <f>IF(ISNUMBER(C2874),MONTH(C2874),"")</f>
        <v/>
      </c>
      <c r="N2874" s="23">
        <f>IF(L2874="","",IF(NOT(ISNUMBER(crono_ano)),"Informe o ano",IF(L2874&lt;crono_ano,"Antes do ano",IF(L2874&gt;crono_ano,"Depois do ano","No ano"))))</f>
        <v/>
      </c>
      <c r="O2874" s="39">
        <f>IF(F2874="","",IF(COUNTIF(F$7:F2874,F2874)=1,1,0))</f>
        <v/>
      </c>
      <c r="P2874" s="39">
        <f>IF(A2874&amp;B2874&amp;C2874="","",IF(AND(O2874=1,N(G2874)&gt;0),IF(INDEX(pl_ativa,MAX(1,N(G2874)))="Sim",1,0),0))</f>
        <v/>
      </c>
      <c r="Q2874" s="39">
        <f>IF(F2874="","",COUNTIFS(ex_chave_oc,F2874,ex_cancelada,"&lt;&gt;Sim"))</f>
        <v/>
      </c>
      <c r="R2874" s="51">
        <f>IF(P2874="","",IF(AND(P2874=1,N(Q2874)&gt;0),1,0))</f>
        <v/>
      </c>
      <c r="S2874" s="30">
        <f>IF(P2874="","",IF(F2874="","ERRO: data prevista ausente ou inválida",IF(O2874=0,"Duplicada: contada uma vez",IF(N(G2874)=0,"ERRO: tarefa fora do Plano Mestre",IF(P2874=0,"Tarefa retirada do plano: não conta","OK")))))</f>
        <v/>
      </c>
    </row>
    <row r="2875">
      <c r="A2875" s="29" t="n"/>
      <c r="B2875" s="25" t="n"/>
      <c r="C2875" s="49" t="n"/>
      <c r="D2875" s="29" t="n"/>
      <c r="E2875" s="23">
        <f>IF(OR(A2875="",B2875=""),"",A2875&amp;"|"&amp;B2875)</f>
        <v/>
      </c>
      <c r="F2875" s="30">
        <f>IF(OR(E2875="",NOT(ISNUMBER(C2875))),"",E2875&amp;"|"&amp;YEAR(C2875)&amp;"-"&amp;RIGHT("0"&amp;MONTH(C2875),2)&amp;"-"&amp;RIGHT("0"&amp;DAY(C2875),2))</f>
        <v/>
      </c>
      <c r="G2875" s="26">
        <f>IF(E2875="","",IFERROR(MATCH(E2875,pl_chave,0),0))</f>
        <v/>
      </c>
      <c r="H2875" s="23">
        <f>IF(G2875="","",IF(G2875=0,"Tarefa fora do plano",INDEX(pl_tag,G2875)))</f>
        <v/>
      </c>
      <c r="I2875" s="30">
        <f>IF(N(G2875)=0,"",INDEX(pl_atividade,G2875))</f>
        <v/>
      </c>
      <c r="J2875" s="50">
        <f>IF(N(G2875)=0,"",INDEX(pl_especialidade,G2875))</f>
        <v/>
      </c>
      <c r="K2875" s="28">
        <f>IF(N(G2875)=0,"",INDEX(pl_duracao,G2875))</f>
        <v/>
      </c>
      <c r="L2875" s="39">
        <f>IF(ISNUMBER(C2875),YEAR(C2875),"")</f>
        <v/>
      </c>
      <c r="M2875" s="39">
        <f>IF(ISNUMBER(C2875),MONTH(C2875),"")</f>
        <v/>
      </c>
      <c r="N2875" s="23">
        <f>IF(L2875="","",IF(NOT(ISNUMBER(crono_ano)),"Informe o ano",IF(L2875&lt;crono_ano,"Antes do ano",IF(L2875&gt;crono_ano,"Depois do ano","No ano"))))</f>
        <v/>
      </c>
      <c r="O2875" s="39">
        <f>IF(F2875="","",IF(COUNTIF(F$7:F2875,F2875)=1,1,0))</f>
        <v/>
      </c>
      <c r="P2875" s="39">
        <f>IF(A2875&amp;B2875&amp;C2875="","",IF(AND(O2875=1,N(G2875)&gt;0),IF(INDEX(pl_ativa,MAX(1,N(G2875)))="Sim",1,0),0))</f>
        <v/>
      </c>
      <c r="Q2875" s="39">
        <f>IF(F2875="","",COUNTIFS(ex_chave_oc,F2875,ex_cancelada,"&lt;&gt;Sim"))</f>
        <v/>
      </c>
      <c r="R2875" s="51">
        <f>IF(P2875="","",IF(AND(P2875=1,N(Q2875)&gt;0),1,0))</f>
        <v/>
      </c>
      <c r="S2875" s="30">
        <f>IF(P2875="","",IF(F2875="","ERRO: data prevista ausente ou inválida",IF(O2875=0,"Duplicada: contada uma vez",IF(N(G2875)=0,"ERRO: tarefa fora do Plano Mestre",IF(P2875=0,"Tarefa retirada do plano: não conta","OK")))))</f>
        <v/>
      </c>
    </row>
    <row r="2876">
      <c r="A2876" s="29" t="n"/>
      <c r="B2876" s="25" t="n"/>
      <c r="C2876" s="49" t="n"/>
      <c r="D2876" s="29" t="n"/>
      <c r="E2876" s="23">
        <f>IF(OR(A2876="",B2876=""),"",A2876&amp;"|"&amp;B2876)</f>
        <v/>
      </c>
      <c r="F2876" s="30">
        <f>IF(OR(E2876="",NOT(ISNUMBER(C2876))),"",E2876&amp;"|"&amp;YEAR(C2876)&amp;"-"&amp;RIGHT("0"&amp;MONTH(C2876),2)&amp;"-"&amp;RIGHT("0"&amp;DAY(C2876),2))</f>
        <v/>
      </c>
      <c r="G2876" s="26">
        <f>IF(E2876="","",IFERROR(MATCH(E2876,pl_chave,0),0))</f>
        <v/>
      </c>
      <c r="H2876" s="23">
        <f>IF(G2876="","",IF(G2876=0,"Tarefa fora do plano",INDEX(pl_tag,G2876)))</f>
        <v/>
      </c>
      <c r="I2876" s="30">
        <f>IF(N(G2876)=0,"",INDEX(pl_atividade,G2876))</f>
        <v/>
      </c>
      <c r="J2876" s="50">
        <f>IF(N(G2876)=0,"",INDEX(pl_especialidade,G2876))</f>
        <v/>
      </c>
      <c r="K2876" s="28">
        <f>IF(N(G2876)=0,"",INDEX(pl_duracao,G2876))</f>
        <v/>
      </c>
      <c r="L2876" s="39">
        <f>IF(ISNUMBER(C2876),YEAR(C2876),"")</f>
        <v/>
      </c>
      <c r="M2876" s="39">
        <f>IF(ISNUMBER(C2876),MONTH(C2876),"")</f>
        <v/>
      </c>
      <c r="N2876" s="23">
        <f>IF(L2876="","",IF(NOT(ISNUMBER(crono_ano)),"Informe o ano",IF(L2876&lt;crono_ano,"Antes do ano",IF(L2876&gt;crono_ano,"Depois do ano","No ano"))))</f>
        <v/>
      </c>
      <c r="O2876" s="39">
        <f>IF(F2876="","",IF(COUNTIF(F$7:F2876,F2876)=1,1,0))</f>
        <v/>
      </c>
      <c r="P2876" s="39">
        <f>IF(A2876&amp;B2876&amp;C2876="","",IF(AND(O2876=1,N(G2876)&gt;0),IF(INDEX(pl_ativa,MAX(1,N(G2876)))="Sim",1,0),0))</f>
        <v/>
      </c>
      <c r="Q2876" s="39">
        <f>IF(F2876="","",COUNTIFS(ex_chave_oc,F2876,ex_cancelada,"&lt;&gt;Sim"))</f>
        <v/>
      </c>
      <c r="R2876" s="51">
        <f>IF(P2876="","",IF(AND(P2876=1,N(Q2876)&gt;0),1,0))</f>
        <v/>
      </c>
      <c r="S2876" s="30">
        <f>IF(P2876="","",IF(F2876="","ERRO: data prevista ausente ou inválida",IF(O2876=0,"Duplicada: contada uma vez",IF(N(G2876)=0,"ERRO: tarefa fora do Plano Mestre",IF(P2876=0,"Tarefa retirada do plano: não conta","OK")))))</f>
        <v/>
      </c>
    </row>
    <row r="2877">
      <c r="A2877" s="29" t="n"/>
      <c r="B2877" s="25" t="n"/>
      <c r="C2877" s="49" t="n"/>
      <c r="D2877" s="29" t="n"/>
      <c r="E2877" s="23">
        <f>IF(OR(A2877="",B2877=""),"",A2877&amp;"|"&amp;B2877)</f>
        <v/>
      </c>
      <c r="F2877" s="30">
        <f>IF(OR(E2877="",NOT(ISNUMBER(C2877))),"",E2877&amp;"|"&amp;YEAR(C2877)&amp;"-"&amp;RIGHT("0"&amp;MONTH(C2877),2)&amp;"-"&amp;RIGHT("0"&amp;DAY(C2877),2))</f>
        <v/>
      </c>
      <c r="G2877" s="26">
        <f>IF(E2877="","",IFERROR(MATCH(E2877,pl_chave,0),0))</f>
        <v/>
      </c>
      <c r="H2877" s="23">
        <f>IF(G2877="","",IF(G2877=0,"Tarefa fora do plano",INDEX(pl_tag,G2877)))</f>
        <v/>
      </c>
      <c r="I2877" s="30">
        <f>IF(N(G2877)=0,"",INDEX(pl_atividade,G2877))</f>
        <v/>
      </c>
      <c r="J2877" s="50">
        <f>IF(N(G2877)=0,"",INDEX(pl_especialidade,G2877))</f>
        <v/>
      </c>
      <c r="K2877" s="28">
        <f>IF(N(G2877)=0,"",INDEX(pl_duracao,G2877))</f>
        <v/>
      </c>
      <c r="L2877" s="39">
        <f>IF(ISNUMBER(C2877),YEAR(C2877),"")</f>
        <v/>
      </c>
      <c r="M2877" s="39">
        <f>IF(ISNUMBER(C2877),MONTH(C2877),"")</f>
        <v/>
      </c>
      <c r="N2877" s="23">
        <f>IF(L2877="","",IF(NOT(ISNUMBER(crono_ano)),"Informe o ano",IF(L2877&lt;crono_ano,"Antes do ano",IF(L2877&gt;crono_ano,"Depois do ano","No ano"))))</f>
        <v/>
      </c>
      <c r="O2877" s="39">
        <f>IF(F2877="","",IF(COUNTIF(F$7:F2877,F2877)=1,1,0))</f>
        <v/>
      </c>
      <c r="P2877" s="39">
        <f>IF(A2877&amp;B2877&amp;C2877="","",IF(AND(O2877=1,N(G2877)&gt;0),IF(INDEX(pl_ativa,MAX(1,N(G2877)))="Sim",1,0),0))</f>
        <v/>
      </c>
      <c r="Q2877" s="39">
        <f>IF(F2877="","",COUNTIFS(ex_chave_oc,F2877,ex_cancelada,"&lt;&gt;Sim"))</f>
        <v/>
      </c>
      <c r="R2877" s="51">
        <f>IF(P2877="","",IF(AND(P2877=1,N(Q2877)&gt;0),1,0))</f>
        <v/>
      </c>
      <c r="S2877" s="30">
        <f>IF(P2877="","",IF(F2877="","ERRO: data prevista ausente ou inválida",IF(O2877=0,"Duplicada: contada uma vez",IF(N(G2877)=0,"ERRO: tarefa fora do Plano Mestre",IF(P2877=0,"Tarefa retirada do plano: não conta","OK")))))</f>
        <v/>
      </c>
    </row>
    <row r="2878">
      <c r="A2878" s="29" t="n"/>
      <c r="B2878" s="25" t="n"/>
      <c r="C2878" s="49" t="n"/>
      <c r="D2878" s="29" t="n"/>
      <c r="E2878" s="23">
        <f>IF(OR(A2878="",B2878=""),"",A2878&amp;"|"&amp;B2878)</f>
        <v/>
      </c>
      <c r="F2878" s="30">
        <f>IF(OR(E2878="",NOT(ISNUMBER(C2878))),"",E2878&amp;"|"&amp;YEAR(C2878)&amp;"-"&amp;RIGHT("0"&amp;MONTH(C2878),2)&amp;"-"&amp;RIGHT("0"&amp;DAY(C2878),2))</f>
        <v/>
      </c>
      <c r="G2878" s="26">
        <f>IF(E2878="","",IFERROR(MATCH(E2878,pl_chave,0),0))</f>
        <v/>
      </c>
      <c r="H2878" s="23">
        <f>IF(G2878="","",IF(G2878=0,"Tarefa fora do plano",INDEX(pl_tag,G2878)))</f>
        <v/>
      </c>
      <c r="I2878" s="30">
        <f>IF(N(G2878)=0,"",INDEX(pl_atividade,G2878))</f>
        <v/>
      </c>
      <c r="J2878" s="50">
        <f>IF(N(G2878)=0,"",INDEX(pl_especialidade,G2878))</f>
        <v/>
      </c>
      <c r="K2878" s="28">
        <f>IF(N(G2878)=0,"",INDEX(pl_duracao,G2878))</f>
        <v/>
      </c>
      <c r="L2878" s="39">
        <f>IF(ISNUMBER(C2878),YEAR(C2878),"")</f>
        <v/>
      </c>
      <c r="M2878" s="39">
        <f>IF(ISNUMBER(C2878),MONTH(C2878),"")</f>
        <v/>
      </c>
      <c r="N2878" s="23">
        <f>IF(L2878="","",IF(NOT(ISNUMBER(crono_ano)),"Informe o ano",IF(L2878&lt;crono_ano,"Antes do ano",IF(L2878&gt;crono_ano,"Depois do ano","No ano"))))</f>
        <v/>
      </c>
      <c r="O2878" s="39">
        <f>IF(F2878="","",IF(COUNTIF(F$7:F2878,F2878)=1,1,0))</f>
        <v/>
      </c>
      <c r="P2878" s="39">
        <f>IF(A2878&amp;B2878&amp;C2878="","",IF(AND(O2878=1,N(G2878)&gt;0),IF(INDEX(pl_ativa,MAX(1,N(G2878)))="Sim",1,0),0))</f>
        <v/>
      </c>
      <c r="Q2878" s="39">
        <f>IF(F2878="","",COUNTIFS(ex_chave_oc,F2878,ex_cancelada,"&lt;&gt;Sim"))</f>
        <v/>
      </c>
      <c r="R2878" s="51">
        <f>IF(P2878="","",IF(AND(P2878=1,N(Q2878)&gt;0),1,0))</f>
        <v/>
      </c>
      <c r="S2878" s="30">
        <f>IF(P2878="","",IF(F2878="","ERRO: data prevista ausente ou inválida",IF(O2878=0,"Duplicada: contada uma vez",IF(N(G2878)=0,"ERRO: tarefa fora do Plano Mestre",IF(P2878=0,"Tarefa retirada do plano: não conta","OK")))))</f>
        <v/>
      </c>
    </row>
    <row r="2879">
      <c r="A2879" s="29" t="n"/>
      <c r="B2879" s="25" t="n"/>
      <c r="C2879" s="49" t="n"/>
      <c r="D2879" s="29" t="n"/>
      <c r="E2879" s="23">
        <f>IF(OR(A2879="",B2879=""),"",A2879&amp;"|"&amp;B2879)</f>
        <v/>
      </c>
      <c r="F2879" s="30">
        <f>IF(OR(E2879="",NOT(ISNUMBER(C2879))),"",E2879&amp;"|"&amp;YEAR(C2879)&amp;"-"&amp;RIGHT("0"&amp;MONTH(C2879),2)&amp;"-"&amp;RIGHT("0"&amp;DAY(C2879),2))</f>
        <v/>
      </c>
      <c r="G2879" s="26">
        <f>IF(E2879="","",IFERROR(MATCH(E2879,pl_chave,0),0))</f>
        <v/>
      </c>
      <c r="H2879" s="23">
        <f>IF(G2879="","",IF(G2879=0,"Tarefa fora do plano",INDEX(pl_tag,G2879)))</f>
        <v/>
      </c>
      <c r="I2879" s="30">
        <f>IF(N(G2879)=0,"",INDEX(pl_atividade,G2879))</f>
        <v/>
      </c>
      <c r="J2879" s="50">
        <f>IF(N(G2879)=0,"",INDEX(pl_especialidade,G2879))</f>
        <v/>
      </c>
      <c r="K2879" s="28">
        <f>IF(N(G2879)=0,"",INDEX(pl_duracao,G2879))</f>
        <v/>
      </c>
      <c r="L2879" s="39">
        <f>IF(ISNUMBER(C2879),YEAR(C2879),"")</f>
        <v/>
      </c>
      <c r="M2879" s="39">
        <f>IF(ISNUMBER(C2879),MONTH(C2879),"")</f>
        <v/>
      </c>
      <c r="N2879" s="23">
        <f>IF(L2879="","",IF(NOT(ISNUMBER(crono_ano)),"Informe o ano",IF(L2879&lt;crono_ano,"Antes do ano",IF(L2879&gt;crono_ano,"Depois do ano","No ano"))))</f>
        <v/>
      </c>
      <c r="O2879" s="39">
        <f>IF(F2879="","",IF(COUNTIF(F$7:F2879,F2879)=1,1,0))</f>
        <v/>
      </c>
      <c r="P2879" s="39">
        <f>IF(A2879&amp;B2879&amp;C2879="","",IF(AND(O2879=1,N(G2879)&gt;0),IF(INDEX(pl_ativa,MAX(1,N(G2879)))="Sim",1,0),0))</f>
        <v/>
      </c>
      <c r="Q2879" s="39">
        <f>IF(F2879="","",COUNTIFS(ex_chave_oc,F2879,ex_cancelada,"&lt;&gt;Sim"))</f>
        <v/>
      </c>
      <c r="R2879" s="51">
        <f>IF(P2879="","",IF(AND(P2879=1,N(Q2879)&gt;0),1,0))</f>
        <v/>
      </c>
      <c r="S2879" s="30">
        <f>IF(P2879="","",IF(F2879="","ERRO: data prevista ausente ou inválida",IF(O2879=0,"Duplicada: contada uma vez",IF(N(G2879)=0,"ERRO: tarefa fora do Plano Mestre",IF(P2879=0,"Tarefa retirada do plano: não conta","OK")))))</f>
        <v/>
      </c>
    </row>
    <row r="2880">
      <c r="A2880" s="29" t="n"/>
      <c r="B2880" s="25" t="n"/>
      <c r="C2880" s="49" t="n"/>
      <c r="D2880" s="29" t="n"/>
      <c r="E2880" s="23">
        <f>IF(OR(A2880="",B2880=""),"",A2880&amp;"|"&amp;B2880)</f>
        <v/>
      </c>
      <c r="F2880" s="30">
        <f>IF(OR(E2880="",NOT(ISNUMBER(C2880))),"",E2880&amp;"|"&amp;YEAR(C2880)&amp;"-"&amp;RIGHT("0"&amp;MONTH(C2880),2)&amp;"-"&amp;RIGHT("0"&amp;DAY(C2880),2))</f>
        <v/>
      </c>
      <c r="G2880" s="26">
        <f>IF(E2880="","",IFERROR(MATCH(E2880,pl_chave,0),0))</f>
        <v/>
      </c>
      <c r="H2880" s="23">
        <f>IF(G2880="","",IF(G2880=0,"Tarefa fora do plano",INDEX(pl_tag,G2880)))</f>
        <v/>
      </c>
      <c r="I2880" s="30">
        <f>IF(N(G2880)=0,"",INDEX(pl_atividade,G2880))</f>
        <v/>
      </c>
      <c r="J2880" s="50">
        <f>IF(N(G2880)=0,"",INDEX(pl_especialidade,G2880))</f>
        <v/>
      </c>
      <c r="K2880" s="28">
        <f>IF(N(G2880)=0,"",INDEX(pl_duracao,G2880))</f>
        <v/>
      </c>
      <c r="L2880" s="39">
        <f>IF(ISNUMBER(C2880),YEAR(C2880),"")</f>
        <v/>
      </c>
      <c r="M2880" s="39">
        <f>IF(ISNUMBER(C2880),MONTH(C2880),"")</f>
        <v/>
      </c>
      <c r="N2880" s="23">
        <f>IF(L2880="","",IF(NOT(ISNUMBER(crono_ano)),"Informe o ano",IF(L2880&lt;crono_ano,"Antes do ano",IF(L2880&gt;crono_ano,"Depois do ano","No ano"))))</f>
        <v/>
      </c>
      <c r="O2880" s="39">
        <f>IF(F2880="","",IF(COUNTIF(F$7:F2880,F2880)=1,1,0))</f>
        <v/>
      </c>
      <c r="P2880" s="39">
        <f>IF(A2880&amp;B2880&amp;C2880="","",IF(AND(O2880=1,N(G2880)&gt;0),IF(INDEX(pl_ativa,MAX(1,N(G2880)))="Sim",1,0),0))</f>
        <v/>
      </c>
      <c r="Q2880" s="39">
        <f>IF(F2880="","",COUNTIFS(ex_chave_oc,F2880,ex_cancelada,"&lt;&gt;Sim"))</f>
        <v/>
      </c>
      <c r="R2880" s="51">
        <f>IF(P2880="","",IF(AND(P2880=1,N(Q2880)&gt;0),1,0))</f>
        <v/>
      </c>
      <c r="S2880" s="30">
        <f>IF(P2880="","",IF(F2880="","ERRO: data prevista ausente ou inválida",IF(O2880=0,"Duplicada: contada uma vez",IF(N(G2880)=0,"ERRO: tarefa fora do Plano Mestre",IF(P2880=0,"Tarefa retirada do plano: não conta","OK")))))</f>
        <v/>
      </c>
    </row>
    <row r="2881">
      <c r="A2881" s="29" t="n"/>
      <c r="B2881" s="25" t="n"/>
      <c r="C2881" s="49" t="n"/>
      <c r="D2881" s="29" t="n"/>
      <c r="E2881" s="23">
        <f>IF(OR(A2881="",B2881=""),"",A2881&amp;"|"&amp;B2881)</f>
        <v/>
      </c>
      <c r="F2881" s="30">
        <f>IF(OR(E2881="",NOT(ISNUMBER(C2881))),"",E2881&amp;"|"&amp;YEAR(C2881)&amp;"-"&amp;RIGHT("0"&amp;MONTH(C2881),2)&amp;"-"&amp;RIGHT("0"&amp;DAY(C2881),2))</f>
        <v/>
      </c>
      <c r="G2881" s="26">
        <f>IF(E2881="","",IFERROR(MATCH(E2881,pl_chave,0),0))</f>
        <v/>
      </c>
      <c r="H2881" s="23">
        <f>IF(G2881="","",IF(G2881=0,"Tarefa fora do plano",INDEX(pl_tag,G2881)))</f>
        <v/>
      </c>
      <c r="I2881" s="30">
        <f>IF(N(G2881)=0,"",INDEX(pl_atividade,G2881))</f>
        <v/>
      </c>
      <c r="J2881" s="50">
        <f>IF(N(G2881)=0,"",INDEX(pl_especialidade,G2881))</f>
        <v/>
      </c>
      <c r="K2881" s="28">
        <f>IF(N(G2881)=0,"",INDEX(pl_duracao,G2881))</f>
        <v/>
      </c>
      <c r="L2881" s="39">
        <f>IF(ISNUMBER(C2881),YEAR(C2881),"")</f>
        <v/>
      </c>
      <c r="M2881" s="39">
        <f>IF(ISNUMBER(C2881),MONTH(C2881),"")</f>
        <v/>
      </c>
      <c r="N2881" s="23">
        <f>IF(L2881="","",IF(NOT(ISNUMBER(crono_ano)),"Informe o ano",IF(L2881&lt;crono_ano,"Antes do ano",IF(L2881&gt;crono_ano,"Depois do ano","No ano"))))</f>
        <v/>
      </c>
      <c r="O2881" s="39">
        <f>IF(F2881="","",IF(COUNTIF(F$7:F2881,F2881)=1,1,0))</f>
        <v/>
      </c>
      <c r="P2881" s="39">
        <f>IF(A2881&amp;B2881&amp;C2881="","",IF(AND(O2881=1,N(G2881)&gt;0),IF(INDEX(pl_ativa,MAX(1,N(G2881)))="Sim",1,0),0))</f>
        <v/>
      </c>
      <c r="Q2881" s="39">
        <f>IF(F2881="","",COUNTIFS(ex_chave_oc,F2881,ex_cancelada,"&lt;&gt;Sim"))</f>
        <v/>
      </c>
      <c r="R2881" s="51">
        <f>IF(P2881="","",IF(AND(P2881=1,N(Q2881)&gt;0),1,0))</f>
        <v/>
      </c>
      <c r="S2881" s="30">
        <f>IF(P2881="","",IF(F2881="","ERRO: data prevista ausente ou inválida",IF(O2881=0,"Duplicada: contada uma vez",IF(N(G2881)=0,"ERRO: tarefa fora do Plano Mestre",IF(P2881=0,"Tarefa retirada do plano: não conta","OK")))))</f>
        <v/>
      </c>
    </row>
    <row r="2882">
      <c r="A2882" s="29" t="n"/>
      <c r="B2882" s="25" t="n"/>
      <c r="C2882" s="49" t="n"/>
      <c r="D2882" s="29" t="n"/>
      <c r="E2882" s="23">
        <f>IF(OR(A2882="",B2882=""),"",A2882&amp;"|"&amp;B2882)</f>
        <v/>
      </c>
      <c r="F2882" s="30">
        <f>IF(OR(E2882="",NOT(ISNUMBER(C2882))),"",E2882&amp;"|"&amp;YEAR(C2882)&amp;"-"&amp;RIGHT("0"&amp;MONTH(C2882),2)&amp;"-"&amp;RIGHT("0"&amp;DAY(C2882),2))</f>
        <v/>
      </c>
      <c r="G2882" s="26">
        <f>IF(E2882="","",IFERROR(MATCH(E2882,pl_chave,0),0))</f>
        <v/>
      </c>
      <c r="H2882" s="23">
        <f>IF(G2882="","",IF(G2882=0,"Tarefa fora do plano",INDEX(pl_tag,G2882)))</f>
        <v/>
      </c>
      <c r="I2882" s="30">
        <f>IF(N(G2882)=0,"",INDEX(pl_atividade,G2882))</f>
        <v/>
      </c>
      <c r="J2882" s="50">
        <f>IF(N(G2882)=0,"",INDEX(pl_especialidade,G2882))</f>
        <v/>
      </c>
      <c r="K2882" s="28">
        <f>IF(N(G2882)=0,"",INDEX(pl_duracao,G2882))</f>
        <v/>
      </c>
      <c r="L2882" s="39">
        <f>IF(ISNUMBER(C2882),YEAR(C2882),"")</f>
        <v/>
      </c>
      <c r="M2882" s="39">
        <f>IF(ISNUMBER(C2882),MONTH(C2882),"")</f>
        <v/>
      </c>
      <c r="N2882" s="23">
        <f>IF(L2882="","",IF(NOT(ISNUMBER(crono_ano)),"Informe o ano",IF(L2882&lt;crono_ano,"Antes do ano",IF(L2882&gt;crono_ano,"Depois do ano","No ano"))))</f>
        <v/>
      </c>
      <c r="O2882" s="39">
        <f>IF(F2882="","",IF(COUNTIF(F$7:F2882,F2882)=1,1,0))</f>
        <v/>
      </c>
      <c r="P2882" s="39">
        <f>IF(A2882&amp;B2882&amp;C2882="","",IF(AND(O2882=1,N(G2882)&gt;0),IF(INDEX(pl_ativa,MAX(1,N(G2882)))="Sim",1,0),0))</f>
        <v/>
      </c>
      <c r="Q2882" s="39">
        <f>IF(F2882="","",COUNTIFS(ex_chave_oc,F2882,ex_cancelada,"&lt;&gt;Sim"))</f>
        <v/>
      </c>
      <c r="R2882" s="51">
        <f>IF(P2882="","",IF(AND(P2882=1,N(Q2882)&gt;0),1,0))</f>
        <v/>
      </c>
      <c r="S2882" s="30">
        <f>IF(P2882="","",IF(F2882="","ERRO: data prevista ausente ou inválida",IF(O2882=0,"Duplicada: contada uma vez",IF(N(G2882)=0,"ERRO: tarefa fora do Plano Mestre",IF(P2882=0,"Tarefa retirada do plano: não conta","OK")))))</f>
        <v/>
      </c>
    </row>
    <row r="2883">
      <c r="A2883" s="29" t="n"/>
      <c r="B2883" s="25" t="n"/>
      <c r="C2883" s="49" t="n"/>
      <c r="D2883" s="29" t="n"/>
      <c r="E2883" s="23">
        <f>IF(OR(A2883="",B2883=""),"",A2883&amp;"|"&amp;B2883)</f>
        <v/>
      </c>
      <c r="F2883" s="30">
        <f>IF(OR(E2883="",NOT(ISNUMBER(C2883))),"",E2883&amp;"|"&amp;YEAR(C2883)&amp;"-"&amp;RIGHT("0"&amp;MONTH(C2883),2)&amp;"-"&amp;RIGHT("0"&amp;DAY(C2883),2))</f>
        <v/>
      </c>
      <c r="G2883" s="26">
        <f>IF(E2883="","",IFERROR(MATCH(E2883,pl_chave,0),0))</f>
        <v/>
      </c>
      <c r="H2883" s="23">
        <f>IF(G2883="","",IF(G2883=0,"Tarefa fora do plano",INDEX(pl_tag,G2883)))</f>
        <v/>
      </c>
      <c r="I2883" s="30">
        <f>IF(N(G2883)=0,"",INDEX(pl_atividade,G2883))</f>
        <v/>
      </c>
      <c r="J2883" s="50">
        <f>IF(N(G2883)=0,"",INDEX(pl_especialidade,G2883))</f>
        <v/>
      </c>
      <c r="K2883" s="28">
        <f>IF(N(G2883)=0,"",INDEX(pl_duracao,G2883))</f>
        <v/>
      </c>
      <c r="L2883" s="39">
        <f>IF(ISNUMBER(C2883),YEAR(C2883),"")</f>
        <v/>
      </c>
      <c r="M2883" s="39">
        <f>IF(ISNUMBER(C2883),MONTH(C2883),"")</f>
        <v/>
      </c>
      <c r="N2883" s="23">
        <f>IF(L2883="","",IF(NOT(ISNUMBER(crono_ano)),"Informe o ano",IF(L2883&lt;crono_ano,"Antes do ano",IF(L2883&gt;crono_ano,"Depois do ano","No ano"))))</f>
        <v/>
      </c>
      <c r="O2883" s="39">
        <f>IF(F2883="","",IF(COUNTIF(F$7:F2883,F2883)=1,1,0))</f>
        <v/>
      </c>
      <c r="P2883" s="39">
        <f>IF(A2883&amp;B2883&amp;C2883="","",IF(AND(O2883=1,N(G2883)&gt;0),IF(INDEX(pl_ativa,MAX(1,N(G2883)))="Sim",1,0),0))</f>
        <v/>
      </c>
      <c r="Q2883" s="39">
        <f>IF(F2883="","",COUNTIFS(ex_chave_oc,F2883,ex_cancelada,"&lt;&gt;Sim"))</f>
        <v/>
      </c>
      <c r="R2883" s="51">
        <f>IF(P2883="","",IF(AND(P2883=1,N(Q2883)&gt;0),1,0))</f>
        <v/>
      </c>
      <c r="S2883" s="30">
        <f>IF(P2883="","",IF(F2883="","ERRO: data prevista ausente ou inválida",IF(O2883=0,"Duplicada: contada uma vez",IF(N(G2883)=0,"ERRO: tarefa fora do Plano Mestre",IF(P2883=0,"Tarefa retirada do plano: não conta","OK")))))</f>
        <v/>
      </c>
    </row>
    <row r="2884">
      <c r="A2884" s="29" t="n"/>
      <c r="B2884" s="25" t="n"/>
      <c r="C2884" s="49" t="n"/>
      <c r="D2884" s="29" t="n"/>
      <c r="E2884" s="23">
        <f>IF(OR(A2884="",B2884=""),"",A2884&amp;"|"&amp;B2884)</f>
        <v/>
      </c>
      <c r="F2884" s="30">
        <f>IF(OR(E2884="",NOT(ISNUMBER(C2884))),"",E2884&amp;"|"&amp;YEAR(C2884)&amp;"-"&amp;RIGHT("0"&amp;MONTH(C2884),2)&amp;"-"&amp;RIGHT("0"&amp;DAY(C2884),2))</f>
        <v/>
      </c>
      <c r="G2884" s="26">
        <f>IF(E2884="","",IFERROR(MATCH(E2884,pl_chave,0),0))</f>
        <v/>
      </c>
      <c r="H2884" s="23">
        <f>IF(G2884="","",IF(G2884=0,"Tarefa fora do plano",INDEX(pl_tag,G2884)))</f>
        <v/>
      </c>
      <c r="I2884" s="30">
        <f>IF(N(G2884)=0,"",INDEX(pl_atividade,G2884))</f>
        <v/>
      </c>
      <c r="J2884" s="50">
        <f>IF(N(G2884)=0,"",INDEX(pl_especialidade,G2884))</f>
        <v/>
      </c>
      <c r="K2884" s="28">
        <f>IF(N(G2884)=0,"",INDEX(pl_duracao,G2884))</f>
        <v/>
      </c>
      <c r="L2884" s="39">
        <f>IF(ISNUMBER(C2884),YEAR(C2884),"")</f>
        <v/>
      </c>
      <c r="M2884" s="39">
        <f>IF(ISNUMBER(C2884),MONTH(C2884),"")</f>
        <v/>
      </c>
      <c r="N2884" s="23">
        <f>IF(L2884="","",IF(NOT(ISNUMBER(crono_ano)),"Informe o ano",IF(L2884&lt;crono_ano,"Antes do ano",IF(L2884&gt;crono_ano,"Depois do ano","No ano"))))</f>
        <v/>
      </c>
      <c r="O2884" s="39">
        <f>IF(F2884="","",IF(COUNTIF(F$7:F2884,F2884)=1,1,0))</f>
        <v/>
      </c>
      <c r="P2884" s="39">
        <f>IF(A2884&amp;B2884&amp;C2884="","",IF(AND(O2884=1,N(G2884)&gt;0),IF(INDEX(pl_ativa,MAX(1,N(G2884)))="Sim",1,0),0))</f>
        <v/>
      </c>
      <c r="Q2884" s="39">
        <f>IF(F2884="","",COUNTIFS(ex_chave_oc,F2884,ex_cancelada,"&lt;&gt;Sim"))</f>
        <v/>
      </c>
      <c r="R2884" s="51">
        <f>IF(P2884="","",IF(AND(P2884=1,N(Q2884)&gt;0),1,0))</f>
        <v/>
      </c>
      <c r="S2884" s="30">
        <f>IF(P2884="","",IF(F2884="","ERRO: data prevista ausente ou inválida",IF(O2884=0,"Duplicada: contada uma vez",IF(N(G2884)=0,"ERRO: tarefa fora do Plano Mestre",IF(P2884=0,"Tarefa retirada do plano: não conta","OK")))))</f>
        <v/>
      </c>
    </row>
    <row r="2885">
      <c r="A2885" s="29" t="n"/>
      <c r="B2885" s="25" t="n"/>
      <c r="C2885" s="49" t="n"/>
      <c r="D2885" s="29" t="n"/>
      <c r="E2885" s="23">
        <f>IF(OR(A2885="",B2885=""),"",A2885&amp;"|"&amp;B2885)</f>
        <v/>
      </c>
      <c r="F2885" s="30">
        <f>IF(OR(E2885="",NOT(ISNUMBER(C2885))),"",E2885&amp;"|"&amp;YEAR(C2885)&amp;"-"&amp;RIGHT("0"&amp;MONTH(C2885),2)&amp;"-"&amp;RIGHT("0"&amp;DAY(C2885),2))</f>
        <v/>
      </c>
      <c r="G2885" s="26">
        <f>IF(E2885="","",IFERROR(MATCH(E2885,pl_chave,0),0))</f>
        <v/>
      </c>
      <c r="H2885" s="23">
        <f>IF(G2885="","",IF(G2885=0,"Tarefa fora do plano",INDEX(pl_tag,G2885)))</f>
        <v/>
      </c>
      <c r="I2885" s="30">
        <f>IF(N(G2885)=0,"",INDEX(pl_atividade,G2885))</f>
        <v/>
      </c>
      <c r="J2885" s="50">
        <f>IF(N(G2885)=0,"",INDEX(pl_especialidade,G2885))</f>
        <v/>
      </c>
      <c r="K2885" s="28">
        <f>IF(N(G2885)=0,"",INDEX(pl_duracao,G2885))</f>
        <v/>
      </c>
      <c r="L2885" s="39">
        <f>IF(ISNUMBER(C2885),YEAR(C2885),"")</f>
        <v/>
      </c>
      <c r="M2885" s="39">
        <f>IF(ISNUMBER(C2885),MONTH(C2885),"")</f>
        <v/>
      </c>
      <c r="N2885" s="23">
        <f>IF(L2885="","",IF(NOT(ISNUMBER(crono_ano)),"Informe o ano",IF(L2885&lt;crono_ano,"Antes do ano",IF(L2885&gt;crono_ano,"Depois do ano","No ano"))))</f>
        <v/>
      </c>
      <c r="O2885" s="39">
        <f>IF(F2885="","",IF(COUNTIF(F$7:F2885,F2885)=1,1,0))</f>
        <v/>
      </c>
      <c r="P2885" s="39">
        <f>IF(A2885&amp;B2885&amp;C2885="","",IF(AND(O2885=1,N(G2885)&gt;0),IF(INDEX(pl_ativa,MAX(1,N(G2885)))="Sim",1,0),0))</f>
        <v/>
      </c>
      <c r="Q2885" s="39">
        <f>IF(F2885="","",COUNTIFS(ex_chave_oc,F2885,ex_cancelada,"&lt;&gt;Sim"))</f>
        <v/>
      </c>
      <c r="R2885" s="51">
        <f>IF(P2885="","",IF(AND(P2885=1,N(Q2885)&gt;0),1,0))</f>
        <v/>
      </c>
      <c r="S2885" s="30">
        <f>IF(P2885="","",IF(F2885="","ERRO: data prevista ausente ou inválida",IF(O2885=0,"Duplicada: contada uma vez",IF(N(G2885)=0,"ERRO: tarefa fora do Plano Mestre",IF(P2885=0,"Tarefa retirada do plano: não conta","OK")))))</f>
        <v/>
      </c>
    </row>
    <row r="2886">
      <c r="A2886" s="29" t="n"/>
      <c r="B2886" s="25" t="n"/>
      <c r="C2886" s="49" t="n"/>
      <c r="D2886" s="29" t="n"/>
      <c r="E2886" s="23">
        <f>IF(OR(A2886="",B2886=""),"",A2886&amp;"|"&amp;B2886)</f>
        <v/>
      </c>
      <c r="F2886" s="30">
        <f>IF(OR(E2886="",NOT(ISNUMBER(C2886))),"",E2886&amp;"|"&amp;YEAR(C2886)&amp;"-"&amp;RIGHT("0"&amp;MONTH(C2886),2)&amp;"-"&amp;RIGHT("0"&amp;DAY(C2886),2))</f>
        <v/>
      </c>
      <c r="G2886" s="26">
        <f>IF(E2886="","",IFERROR(MATCH(E2886,pl_chave,0),0))</f>
        <v/>
      </c>
      <c r="H2886" s="23">
        <f>IF(G2886="","",IF(G2886=0,"Tarefa fora do plano",INDEX(pl_tag,G2886)))</f>
        <v/>
      </c>
      <c r="I2886" s="30">
        <f>IF(N(G2886)=0,"",INDEX(pl_atividade,G2886))</f>
        <v/>
      </c>
      <c r="J2886" s="50">
        <f>IF(N(G2886)=0,"",INDEX(pl_especialidade,G2886))</f>
        <v/>
      </c>
      <c r="K2886" s="28">
        <f>IF(N(G2886)=0,"",INDEX(pl_duracao,G2886))</f>
        <v/>
      </c>
      <c r="L2886" s="39">
        <f>IF(ISNUMBER(C2886),YEAR(C2886),"")</f>
        <v/>
      </c>
      <c r="M2886" s="39">
        <f>IF(ISNUMBER(C2886),MONTH(C2886),"")</f>
        <v/>
      </c>
      <c r="N2886" s="23">
        <f>IF(L2886="","",IF(NOT(ISNUMBER(crono_ano)),"Informe o ano",IF(L2886&lt;crono_ano,"Antes do ano",IF(L2886&gt;crono_ano,"Depois do ano","No ano"))))</f>
        <v/>
      </c>
      <c r="O2886" s="39">
        <f>IF(F2886="","",IF(COUNTIF(F$7:F2886,F2886)=1,1,0))</f>
        <v/>
      </c>
      <c r="P2886" s="39">
        <f>IF(A2886&amp;B2886&amp;C2886="","",IF(AND(O2886=1,N(G2886)&gt;0),IF(INDEX(pl_ativa,MAX(1,N(G2886)))="Sim",1,0),0))</f>
        <v/>
      </c>
      <c r="Q2886" s="39">
        <f>IF(F2886="","",COUNTIFS(ex_chave_oc,F2886,ex_cancelada,"&lt;&gt;Sim"))</f>
        <v/>
      </c>
      <c r="R2886" s="51">
        <f>IF(P2886="","",IF(AND(P2886=1,N(Q2886)&gt;0),1,0))</f>
        <v/>
      </c>
      <c r="S2886" s="30">
        <f>IF(P2886="","",IF(F2886="","ERRO: data prevista ausente ou inválida",IF(O2886=0,"Duplicada: contada uma vez",IF(N(G2886)=0,"ERRO: tarefa fora do Plano Mestre",IF(P2886=0,"Tarefa retirada do plano: não conta","OK")))))</f>
        <v/>
      </c>
    </row>
    <row r="2887">
      <c r="A2887" s="29" t="n"/>
      <c r="B2887" s="25" t="n"/>
      <c r="C2887" s="49" t="n"/>
      <c r="D2887" s="29" t="n"/>
      <c r="E2887" s="23">
        <f>IF(OR(A2887="",B2887=""),"",A2887&amp;"|"&amp;B2887)</f>
        <v/>
      </c>
      <c r="F2887" s="30">
        <f>IF(OR(E2887="",NOT(ISNUMBER(C2887))),"",E2887&amp;"|"&amp;YEAR(C2887)&amp;"-"&amp;RIGHT("0"&amp;MONTH(C2887),2)&amp;"-"&amp;RIGHT("0"&amp;DAY(C2887),2))</f>
        <v/>
      </c>
      <c r="G2887" s="26">
        <f>IF(E2887="","",IFERROR(MATCH(E2887,pl_chave,0),0))</f>
        <v/>
      </c>
      <c r="H2887" s="23">
        <f>IF(G2887="","",IF(G2887=0,"Tarefa fora do plano",INDEX(pl_tag,G2887)))</f>
        <v/>
      </c>
      <c r="I2887" s="30">
        <f>IF(N(G2887)=0,"",INDEX(pl_atividade,G2887))</f>
        <v/>
      </c>
      <c r="J2887" s="50">
        <f>IF(N(G2887)=0,"",INDEX(pl_especialidade,G2887))</f>
        <v/>
      </c>
      <c r="K2887" s="28">
        <f>IF(N(G2887)=0,"",INDEX(pl_duracao,G2887))</f>
        <v/>
      </c>
      <c r="L2887" s="39">
        <f>IF(ISNUMBER(C2887),YEAR(C2887),"")</f>
        <v/>
      </c>
      <c r="M2887" s="39">
        <f>IF(ISNUMBER(C2887),MONTH(C2887),"")</f>
        <v/>
      </c>
      <c r="N2887" s="23">
        <f>IF(L2887="","",IF(NOT(ISNUMBER(crono_ano)),"Informe o ano",IF(L2887&lt;crono_ano,"Antes do ano",IF(L2887&gt;crono_ano,"Depois do ano","No ano"))))</f>
        <v/>
      </c>
      <c r="O2887" s="39">
        <f>IF(F2887="","",IF(COUNTIF(F$7:F2887,F2887)=1,1,0))</f>
        <v/>
      </c>
      <c r="P2887" s="39">
        <f>IF(A2887&amp;B2887&amp;C2887="","",IF(AND(O2887=1,N(G2887)&gt;0),IF(INDEX(pl_ativa,MAX(1,N(G2887)))="Sim",1,0),0))</f>
        <v/>
      </c>
      <c r="Q2887" s="39">
        <f>IF(F2887="","",COUNTIFS(ex_chave_oc,F2887,ex_cancelada,"&lt;&gt;Sim"))</f>
        <v/>
      </c>
      <c r="R2887" s="51">
        <f>IF(P2887="","",IF(AND(P2887=1,N(Q2887)&gt;0),1,0))</f>
        <v/>
      </c>
      <c r="S2887" s="30">
        <f>IF(P2887="","",IF(F2887="","ERRO: data prevista ausente ou inválida",IF(O2887=0,"Duplicada: contada uma vez",IF(N(G2887)=0,"ERRO: tarefa fora do Plano Mestre",IF(P2887=0,"Tarefa retirada do plano: não conta","OK")))))</f>
        <v/>
      </c>
    </row>
    <row r="2888">
      <c r="A2888" s="29" t="n"/>
      <c r="B2888" s="25" t="n"/>
      <c r="C2888" s="49" t="n"/>
      <c r="D2888" s="29" t="n"/>
      <c r="E2888" s="23">
        <f>IF(OR(A2888="",B2888=""),"",A2888&amp;"|"&amp;B2888)</f>
        <v/>
      </c>
      <c r="F2888" s="30">
        <f>IF(OR(E2888="",NOT(ISNUMBER(C2888))),"",E2888&amp;"|"&amp;YEAR(C2888)&amp;"-"&amp;RIGHT("0"&amp;MONTH(C2888),2)&amp;"-"&amp;RIGHT("0"&amp;DAY(C2888),2))</f>
        <v/>
      </c>
      <c r="G2888" s="26">
        <f>IF(E2888="","",IFERROR(MATCH(E2888,pl_chave,0),0))</f>
        <v/>
      </c>
      <c r="H2888" s="23">
        <f>IF(G2888="","",IF(G2888=0,"Tarefa fora do plano",INDEX(pl_tag,G2888)))</f>
        <v/>
      </c>
      <c r="I2888" s="30">
        <f>IF(N(G2888)=0,"",INDEX(pl_atividade,G2888))</f>
        <v/>
      </c>
      <c r="J2888" s="50">
        <f>IF(N(G2888)=0,"",INDEX(pl_especialidade,G2888))</f>
        <v/>
      </c>
      <c r="K2888" s="28">
        <f>IF(N(G2888)=0,"",INDEX(pl_duracao,G2888))</f>
        <v/>
      </c>
      <c r="L2888" s="39">
        <f>IF(ISNUMBER(C2888),YEAR(C2888),"")</f>
        <v/>
      </c>
      <c r="M2888" s="39">
        <f>IF(ISNUMBER(C2888),MONTH(C2888),"")</f>
        <v/>
      </c>
      <c r="N2888" s="23">
        <f>IF(L2888="","",IF(NOT(ISNUMBER(crono_ano)),"Informe o ano",IF(L2888&lt;crono_ano,"Antes do ano",IF(L2888&gt;crono_ano,"Depois do ano","No ano"))))</f>
        <v/>
      </c>
      <c r="O2888" s="39">
        <f>IF(F2888="","",IF(COUNTIF(F$7:F2888,F2888)=1,1,0))</f>
        <v/>
      </c>
      <c r="P2888" s="39">
        <f>IF(A2888&amp;B2888&amp;C2888="","",IF(AND(O2888=1,N(G2888)&gt;0),IF(INDEX(pl_ativa,MAX(1,N(G2888)))="Sim",1,0),0))</f>
        <v/>
      </c>
      <c r="Q2888" s="39">
        <f>IF(F2888="","",COUNTIFS(ex_chave_oc,F2888,ex_cancelada,"&lt;&gt;Sim"))</f>
        <v/>
      </c>
      <c r="R2888" s="51">
        <f>IF(P2888="","",IF(AND(P2888=1,N(Q2888)&gt;0),1,0))</f>
        <v/>
      </c>
      <c r="S2888" s="30">
        <f>IF(P2888="","",IF(F2888="","ERRO: data prevista ausente ou inválida",IF(O2888=0,"Duplicada: contada uma vez",IF(N(G2888)=0,"ERRO: tarefa fora do Plano Mestre",IF(P2888=0,"Tarefa retirada do plano: não conta","OK")))))</f>
        <v/>
      </c>
    </row>
    <row r="2889">
      <c r="A2889" s="29" t="n"/>
      <c r="B2889" s="25" t="n"/>
      <c r="C2889" s="49" t="n"/>
      <c r="D2889" s="29" t="n"/>
      <c r="E2889" s="23">
        <f>IF(OR(A2889="",B2889=""),"",A2889&amp;"|"&amp;B2889)</f>
        <v/>
      </c>
      <c r="F2889" s="30">
        <f>IF(OR(E2889="",NOT(ISNUMBER(C2889))),"",E2889&amp;"|"&amp;YEAR(C2889)&amp;"-"&amp;RIGHT("0"&amp;MONTH(C2889),2)&amp;"-"&amp;RIGHT("0"&amp;DAY(C2889),2))</f>
        <v/>
      </c>
      <c r="G2889" s="26">
        <f>IF(E2889="","",IFERROR(MATCH(E2889,pl_chave,0),0))</f>
        <v/>
      </c>
      <c r="H2889" s="23">
        <f>IF(G2889="","",IF(G2889=0,"Tarefa fora do plano",INDEX(pl_tag,G2889)))</f>
        <v/>
      </c>
      <c r="I2889" s="30">
        <f>IF(N(G2889)=0,"",INDEX(pl_atividade,G2889))</f>
        <v/>
      </c>
      <c r="J2889" s="50">
        <f>IF(N(G2889)=0,"",INDEX(pl_especialidade,G2889))</f>
        <v/>
      </c>
      <c r="K2889" s="28">
        <f>IF(N(G2889)=0,"",INDEX(pl_duracao,G2889))</f>
        <v/>
      </c>
      <c r="L2889" s="39">
        <f>IF(ISNUMBER(C2889),YEAR(C2889),"")</f>
        <v/>
      </c>
      <c r="M2889" s="39">
        <f>IF(ISNUMBER(C2889),MONTH(C2889),"")</f>
        <v/>
      </c>
      <c r="N2889" s="23">
        <f>IF(L2889="","",IF(NOT(ISNUMBER(crono_ano)),"Informe o ano",IF(L2889&lt;crono_ano,"Antes do ano",IF(L2889&gt;crono_ano,"Depois do ano","No ano"))))</f>
        <v/>
      </c>
      <c r="O2889" s="39">
        <f>IF(F2889="","",IF(COUNTIF(F$7:F2889,F2889)=1,1,0))</f>
        <v/>
      </c>
      <c r="P2889" s="39">
        <f>IF(A2889&amp;B2889&amp;C2889="","",IF(AND(O2889=1,N(G2889)&gt;0),IF(INDEX(pl_ativa,MAX(1,N(G2889)))="Sim",1,0),0))</f>
        <v/>
      </c>
      <c r="Q2889" s="39">
        <f>IF(F2889="","",COUNTIFS(ex_chave_oc,F2889,ex_cancelada,"&lt;&gt;Sim"))</f>
        <v/>
      </c>
      <c r="R2889" s="51">
        <f>IF(P2889="","",IF(AND(P2889=1,N(Q2889)&gt;0),1,0))</f>
        <v/>
      </c>
      <c r="S2889" s="30">
        <f>IF(P2889="","",IF(F2889="","ERRO: data prevista ausente ou inválida",IF(O2889=0,"Duplicada: contada uma vez",IF(N(G2889)=0,"ERRO: tarefa fora do Plano Mestre",IF(P2889=0,"Tarefa retirada do plano: não conta","OK")))))</f>
        <v/>
      </c>
    </row>
    <row r="2890">
      <c r="A2890" s="29" t="n"/>
      <c r="B2890" s="25" t="n"/>
      <c r="C2890" s="49" t="n"/>
      <c r="D2890" s="29" t="n"/>
      <c r="E2890" s="23">
        <f>IF(OR(A2890="",B2890=""),"",A2890&amp;"|"&amp;B2890)</f>
        <v/>
      </c>
      <c r="F2890" s="30">
        <f>IF(OR(E2890="",NOT(ISNUMBER(C2890))),"",E2890&amp;"|"&amp;YEAR(C2890)&amp;"-"&amp;RIGHT("0"&amp;MONTH(C2890),2)&amp;"-"&amp;RIGHT("0"&amp;DAY(C2890),2))</f>
        <v/>
      </c>
      <c r="G2890" s="26">
        <f>IF(E2890="","",IFERROR(MATCH(E2890,pl_chave,0),0))</f>
        <v/>
      </c>
      <c r="H2890" s="23">
        <f>IF(G2890="","",IF(G2890=0,"Tarefa fora do plano",INDEX(pl_tag,G2890)))</f>
        <v/>
      </c>
      <c r="I2890" s="30">
        <f>IF(N(G2890)=0,"",INDEX(pl_atividade,G2890))</f>
        <v/>
      </c>
      <c r="J2890" s="50">
        <f>IF(N(G2890)=0,"",INDEX(pl_especialidade,G2890))</f>
        <v/>
      </c>
      <c r="K2890" s="28">
        <f>IF(N(G2890)=0,"",INDEX(pl_duracao,G2890))</f>
        <v/>
      </c>
      <c r="L2890" s="39">
        <f>IF(ISNUMBER(C2890),YEAR(C2890),"")</f>
        <v/>
      </c>
      <c r="M2890" s="39">
        <f>IF(ISNUMBER(C2890),MONTH(C2890),"")</f>
        <v/>
      </c>
      <c r="N2890" s="23">
        <f>IF(L2890="","",IF(NOT(ISNUMBER(crono_ano)),"Informe o ano",IF(L2890&lt;crono_ano,"Antes do ano",IF(L2890&gt;crono_ano,"Depois do ano","No ano"))))</f>
        <v/>
      </c>
      <c r="O2890" s="39">
        <f>IF(F2890="","",IF(COUNTIF(F$7:F2890,F2890)=1,1,0))</f>
        <v/>
      </c>
      <c r="P2890" s="39">
        <f>IF(A2890&amp;B2890&amp;C2890="","",IF(AND(O2890=1,N(G2890)&gt;0),IF(INDEX(pl_ativa,MAX(1,N(G2890)))="Sim",1,0),0))</f>
        <v/>
      </c>
      <c r="Q2890" s="39">
        <f>IF(F2890="","",COUNTIFS(ex_chave_oc,F2890,ex_cancelada,"&lt;&gt;Sim"))</f>
        <v/>
      </c>
      <c r="R2890" s="51">
        <f>IF(P2890="","",IF(AND(P2890=1,N(Q2890)&gt;0),1,0))</f>
        <v/>
      </c>
      <c r="S2890" s="30">
        <f>IF(P2890="","",IF(F2890="","ERRO: data prevista ausente ou inválida",IF(O2890=0,"Duplicada: contada uma vez",IF(N(G2890)=0,"ERRO: tarefa fora do Plano Mestre",IF(P2890=0,"Tarefa retirada do plano: não conta","OK")))))</f>
        <v/>
      </c>
    </row>
    <row r="2891">
      <c r="A2891" s="29" t="n"/>
      <c r="B2891" s="25" t="n"/>
      <c r="C2891" s="49" t="n"/>
      <c r="D2891" s="29" t="n"/>
      <c r="E2891" s="23">
        <f>IF(OR(A2891="",B2891=""),"",A2891&amp;"|"&amp;B2891)</f>
        <v/>
      </c>
      <c r="F2891" s="30">
        <f>IF(OR(E2891="",NOT(ISNUMBER(C2891))),"",E2891&amp;"|"&amp;YEAR(C2891)&amp;"-"&amp;RIGHT("0"&amp;MONTH(C2891),2)&amp;"-"&amp;RIGHT("0"&amp;DAY(C2891),2))</f>
        <v/>
      </c>
      <c r="G2891" s="26">
        <f>IF(E2891="","",IFERROR(MATCH(E2891,pl_chave,0),0))</f>
        <v/>
      </c>
      <c r="H2891" s="23">
        <f>IF(G2891="","",IF(G2891=0,"Tarefa fora do plano",INDEX(pl_tag,G2891)))</f>
        <v/>
      </c>
      <c r="I2891" s="30">
        <f>IF(N(G2891)=0,"",INDEX(pl_atividade,G2891))</f>
        <v/>
      </c>
      <c r="J2891" s="50">
        <f>IF(N(G2891)=0,"",INDEX(pl_especialidade,G2891))</f>
        <v/>
      </c>
      <c r="K2891" s="28">
        <f>IF(N(G2891)=0,"",INDEX(pl_duracao,G2891))</f>
        <v/>
      </c>
      <c r="L2891" s="39">
        <f>IF(ISNUMBER(C2891),YEAR(C2891),"")</f>
        <v/>
      </c>
      <c r="M2891" s="39">
        <f>IF(ISNUMBER(C2891),MONTH(C2891),"")</f>
        <v/>
      </c>
      <c r="N2891" s="23">
        <f>IF(L2891="","",IF(NOT(ISNUMBER(crono_ano)),"Informe o ano",IF(L2891&lt;crono_ano,"Antes do ano",IF(L2891&gt;crono_ano,"Depois do ano","No ano"))))</f>
        <v/>
      </c>
      <c r="O2891" s="39">
        <f>IF(F2891="","",IF(COUNTIF(F$7:F2891,F2891)=1,1,0))</f>
        <v/>
      </c>
      <c r="P2891" s="39">
        <f>IF(A2891&amp;B2891&amp;C2891="","",IF(AND(O2891=1,N(G2891)&gt;0),IF(INDEX(pl_ativa,MAX(1,N(G2891)))="Sim",1,0),0))</f>
        <v/>
      </c>
      <c r="Q2891" s="39">
        <f>IF(F2891="","",COUNTIFS(ex_chave_oc,F2891,ex_cancelada,"&lt;&gt;Sim"))</f>
        <v/>
      </c>
      <c r="R2891" s="51">
        <f>IF(P2891="","",IF(AND(P2891=1,N(Q2891)&gt;0),1,0))</f>
        <v/>
      </c>
      <c r="S2891" s="30">
        <f>IF(P2891="","",IF(F2891="","ERRO: data prevista ausente ou inválida",IF(O2891=0,"Duplicada: contada uma vez",IF(N(G2891)=0,"ERRO: tarefa fora do Plano Mestre",IF(P2891=0,"Tarefa retirada do plano: não conta","OK")))))</f>
        <v/>
      </c>
    </row>
    <row r="2892">
      <c r="A2892" s="29" t="n"/>
      <c r="B2892" s="25" t="n"/>
      <c r="C2892" s="49" t="n"/>
      <c r="D2892" s="29" t="n"/>
      <c r="E2892" s="23">
        <f>IF(OR(A2892="",B2892=""),"",A2892&amp;"|"&amp;B2892)</f>
        <v/>
      </c>
      <c r="F2892" s="30">
        <f>IF(OR(E2892="",NOT(ISNUMBER(C2892))),"",E2892&amp;"|"&amp;YEAR(C2892)&amp;"-"&amp;RIGHT("0"&amp;MONTH(C2892),2)&amp;"-"&amp;RIGHT("0"&amp;DAY(C2892),2))</f>
        <v/>
      </c>
      <c r="G2892" s="26">
        <f>IF(E2892="","",IFERROR(MATCH(E2892,pl_chave,0),0))</f>
        <v/>
      </c>
      <c r="H2892" s="23">
        <f>IF(G2892="","",IF(G2892=0,"Tarefa fora do plano",INDEX(pl_tag,G2892)))</f>
        <v/>
      </c>
      <c r="I2892" s="30">
        <f>IF(N(G2892)=0,"",INDEX(pl_atividade,G2892))</f>
        <v/>
      </c>
      <c r="J2892" s="50">
        <f>IF(N(G2892)=0,"",INDEX(pl_especialidade,G2892))</f>
        <v/>
      </c>
      <c r="K2892" s="28">
        <f>IF(N(G2892)=0,"",INDEX(pl_duracao,G2892))</f>
        <v/>
      </c>
      <c r="L2892" s="39">
        <f>IF(ISNUMBER(C2892),YEAR(C2892),"")</f>
        <v/>
      </c>
      <c r="M2892" s="39">
        <f>IF(ISNUMBER(C2892),MONTH(C2892),"")</f>
        <v/>
      </c>
      <c r="N2892" s="23">
        <f>IF(L2892="","",IF(NOT(ISNUMBER(crono_ano)),"Informe o ano",IF(L2892&lt;crono_ano,"Antes do ano",IF(L2892&gt;crono_ano,"Depois do ano","No ano"))))</f>
        <v/>
      </c>
      <c r="O2892" s="39">
        <f>IF(F2892="","",IF(COUNTIF(F$7:F2892,F2892)=1,1,0))</f>
        <v/>
      </c>
      <c r="P2892" s="39">
        <f>IF(A2892&amp;B2892&amp;C2892="","",IF(AND(O2892=1,N(G2892)&gt;0),IF(INDEX(pl_ativa,MAX(1,N(G2892)))="Sim",1,0),0))</f>
        <v/>
      </c>
      <c r="Q2892" s="39">
        <f>IF(F2892="","",COUNTIFS(ex_chave_oc,F2892,ex_cancelada,"&lt;&gt;Sim"))</f>
        <v/>
      </c>
      <c r="R2892" s="51">
        <f>IF(P2892="","",IF(AND(P2892=1,N(Q2892)&gt;0),1,0))</f>
        <v/>
      </c>
      <c r="S2892" s="30">
        <f>IF(P2892="","",IF(F2892="","ERRO: data prevista ausente ou inválida",IF(O2892=0,"Duplicada: contada uma vez",IF(N(G2892)=0,"ERRO: tarefa fora do Plano Mestre",IF(P2892=0,"Tarefa retirada do plano: não conta","OK")))))</f>
        <v/>
      </c>
    </row>
    <row r="2893">
      <c r="A2893" s="29" t="n"/>
      <c r="B2893" s="25" t="n"/>
      <c r="C2893" s="49" t="n"/>
      <c r="D2893" s="29" t="n"/>
      <c r="E2893" s="23">
        <f>IF(OR(A2893="",B2893=""),"",A2893&amp;"|"&amp;B2893)</f>
        <v/>
      </c>
      <c r="F2893" s="30">
        <f>IF(OR(E2893="",NOT(ISNUMBER(C2893))),"",E2893&amp;"|"&amp;YEAR(C2893)&amp;"-"&amp;RIGHT("0"&amp;MONTH(C2893),2)&amp;"-"&amp;RIGHT("0"&amp;DAY(C2893),2))</f>
        <v/>
      </c>
      <c r="G2893" s="26">
        <f>IF(E2893="","",IFERROR(MATCH(E2893,pl_chave,0),0))</f>
        <v/>
      </c>
      <c r="H2893" s="23">
        <f>IF(G2893="","",IF(G2893=0,"Tarefa fora do plano",INDEX(pl_tag,G2893)))</f>
        <v/>
      </c>
      <c r="I2893" s="30">
        <f>IF(N(G2893)=0,"",INDEX(pl_atividade,G2893))</f>
        <v/>
      </c>
      <c r="J2893" s="50">
        <f>IF(N(G2893)=0,"",INDEX(pl_especialidade,G2893))</f>
        <v/>
      </c>
      <c r="K2893" s="28">
        <f>IF(N(G2893)=0,"",INDEX(pl_duracao,G2893))</f>
        <v/>
      </c>
      <c r="L2893" s="39">
        <f>IF(ISNUMBER(C2893),YEAR(C2893),"")</f>
        <v/>
      </c>
      <c r="M2893" s="39">
        <f>IF(ISNUMBER(C2893),MONTH(C2893),"")</f>
        <v/>
      </c>
      <c r="N2893" s="23">
        <f>IF(L2893="","",IF(NOT(ISNUMBER(crono_ano)),"Informe o ano",IF(L2893&lt;crono_ano,"Antes do ano",IF(L2893&gt;crono_ano,"Depois do ano","No ano"))))</f>
        <v/>
      </c>
      <c r="O2893" s="39">
        <f>IF(F2893="","",IF(COUNTIF(F$7:F2893,F2893)=1,1,0))</f>
        <v/>
      </c>
      <c r="P2893" s="39">
        <f>IF(A2893&amp;B2893&amp;C2893="","",IF(AND(O2893=1,N(G2893)&gt;0),IF(INDEX(pl_ativa,MAX(1,N(G2893)))="Sim",1,0),0))</f>
        <v/>
      </c>
      <c r="Q2893" s="39">
        <f>IF(F2893="","",COUNTIFS(ex_chave_oc,F2893,ex_cancelada,"&lt;&gt;Sim"))</f>
        <v/>
      </c>
      <c r="R2893" s="51">
        <f>IF(P2893="","",IF(AND(P2893=1,N(Q2893)&gt;0),1,0))</f>
        <v/>
      </c>
      <c r="S2893" s="30">
        <f>IF(P2893="","",IF(F2893="","ERRO: data prevista ausente ou inválida",IF(O2893=0,"Duplicada: contada uma vez",IF(N(G2893)=0,"ERRO: tarefa fora do Plano Mestre",IF(P2893=0,"Tarefa retirada do plano: não conta","OK")))))</f>
        <v/>
      </c>
    </row>
    <row r="2894">
      <c r="A2894" s="29" t="n"/>
      <c r="B2894" s="25" t="n"/>
      <c r="C2894" s="49" t="n"/>
      <c r="D2894" s="29" t="n"/>
      <c r="E2894" s="23">
        <f>IF(OR(A2894="",B2894=""),"",A2894&amp;"|"&amp;B2894)</f>
        <v/>
      </c>
      <c r="F2894" s="30">
        <f>IF(OR(E2894="",NOT(ISNUMBER(C2894))),"",E2894&amp;"|"&amp;YEAR(C2894)&amp;"-"&amp;RIGHT("0"&amp;MONTH(C2894),2)&amp;"-"&amp;RIGHT("0"&amp;DAY(C2894),2))</f>
        <v/>
      </c>
      <c r="G2894" s="26">
        <f>IF(E2894="","",IFERROR(MATCH(E2894,pl_chave,0),0))</f>
        <v/>
      </c>
      <c r="H2894" s="23">
        <f>IF(G2894="","",IF(G2894=0,"Tarefa fora do plano",INDEX(pl_tag,G2894)))</f>
        <v/>
      </c>
      <c r="I2894" s="30">
        <f>IF(N(G2894)=0,"",INDEX(pl_atividade,G2894))</f>
        <v/>
      </c>
      <c r="J2894" s="50">
        <f>IF(N(G2894)=0,"",INDEX(pl_especialidade,G2894))</f>
        <v/>
      </c>
      <c r="K2894" s="28">
        <f>IF(N(G2894)=0,"",INDEX(pl_duracao,G2894))</f>
        <v/>
      </c>
      <c r="L2894" s="39">
        <f>IF(ISNUMBER(C2894),YEAR(C2894),"")</f>
        <v/>
      </c>
      <c r="M2894" s="39">
        <f>IF(ISNUMBER(C2894),MONTH(C2894),"")</f>
        <v/>
      </c>
      <c r="N2894" s="23">
        <f>IF(L2894="","",IF(NOT(ISNUMBER(crono_ano)),"Informe o ano",IF(L2894&lt;crono_ano,"Antes do ano",IF(L2894&gt;crono_ano,"Depois do ano","No ano"))))</f>
        <v/>
      </c>
      <c r="O2894" s="39">
        <f>IF(F2894="","",IF(COUNTIF(F$7:F2894,F2894)=1,1,0))</f>
        <v/>
      </c>
      <c r="P2894" s="39">
        <f>IF(A2894&amp;B2894&amp;C2894="","",IF(AND(O2894=1,N(G2894)&gt;0),IF(INDEX(pl_ativa,MAX(1,N(G2894)))="Sim",1,0),0))</f>
        <v/>
      </c>
      <c r="Q2894" s="39">
        <f>IF(F2894="","",COUNTIFS(ex_chave_oc,F2894,ex_cancelada,"&lt;&gt;Sim"))</f>
        <v/>
      </c>
      <c r="R2894" s="51">
        <f>IF(P2894="","",IF(AND(P2894=1,N(Q2894)&gt;0),1,0))</f>
        <v/>
      </c>
      <c r="S2894" s="30">
        <f>IF(P2894="","",IF(F2894="","ERRO: data prevista ausente ou inválida",IF(O2894=0,"Duplicada: contada uma vez",IF(N(G2894)=0,"ERRO: tarefa fora do Plano Mestre",IF(P2894=0,"Tarefa retirada do plano: não conta","OK")))))</f>
        <v/>
      </c>
    </row>
    <row r="2895">
      <c r="A2895" s="29" t="n"/>
      <c r="B2895" s="25" t="n"/>
      <c r="C2895" s="49" t="n"/>
      <c r="D2895" s="29" t="n"/>
      <c r="E2895" s="23">
        <f>IF(OR(A2895="",B2895=""),"",A2895&amp;"|"&amp;B2895)</f>
        <v/>
      </c>
      <c r="F2895" s="30">
        <f>IF(OR(E2895="",NOT(ISNUMBER(C2895))),"",E2895&amp;"|"&amp;YEAR(C2895)&amp;"-"&amp;RIGHT("0"&amp;MONTH(C2895),2)&amp;"-"&amp;RIGHT("0"&amp;DAY(C2895),2))</f>
        <v/>
      </c>
      <c r="G2895" s="26">
        <f>IF(E2895="","",IFERROR(MATCH(E2895,pl_chave,0),0))</f>
        <v/>
      </c>
      <c r="H2895" s="23">
        <f>IF(G2895="","",IF(G2895=0,"Tarefa fora do plano",INDEX(pl_tag,G2895)))</f>
        <v/>
      </c>
      <c r="I2895" s="30">
        <f>IF(N(G2895)=0,"",INDEX(pl_atividade,G2895))</f>
        <v/>
      </c>
      <c r="J2895" s="50">
        <f>IF(N(G2895)=0,"",INDEX(pl_especialidade,G2895))</f>
        <v/>
      </c>
      <c r="K2895" s="28">
        <f>IF(N(G2895)=0,"",INDEX(pl_duracao,G2895))</f>
        <v/>
      </c>
      <c r="L2895" s="39">
        <f>IF(ISNUMBER(C2895),YEAR(C2895),"")</f>
        <v/>
      </c>
      <c r="M2895" s="39">
        <f>IF(ISNUMBER(C2895),MONTH(C2895),"")</f>
        <v/>
      </c>
      <c r="N2895" s="23">
        <f>IF(L2895="","",IF(NOT(ISNUMBER(crono_ano)),"Informe o ano",IF(L2895&lt;crono_ano,"Antes do ano",IF(L2895&gt;crono_ano,"Depois do ano","No ano"))))</f>
        <v/>
      </c>
      <c r="O2895" s="39">
        <f>IF(F2895="","",IF(COUNTIF(F$7:F2895,F2895)=1,1,0))</f>
        <v/>
      </c>
      <c r="P2895" s="39">
        <f>IF(A2895&amp;B2895&amp;C2895="","",IF(AND(O2895=1,N(G2895)&gt;0),IF(INDEX(pl_ativa,MAX(1,N(G2895)))="Sim",1,0),0))</f>
        <v/>
      </c>
      <c r="Q2895" s="39">
        <f>IF(F2895="","",COUNTIFS(ex_chave_oc,F2895,ex_cancelada,"&lt;&gt;Sim"))</f>
        <v/>
      </c>
      <c r="R2895" s="51">
        <f>IF(P2895="","",IF(AND(P2895=1,N(Q2895)&gt;0),1,0))</f>
        <v/>
      </c>
      <c r="S2895" s="30">
        <f>IF(P2895="","",IF(F2895="","ERRO: data prevista ausente ou inválida",IF(O2895=0,"Duplicada: contada uma vez",IF(N(G2895)=0,"ERRO: tarefa fora do Plano Mestre",IF(P2895=0,"Tarefa retirada do plano: não conta","OK")))))</f>
        <v/>
      </c>
    </row>
    <row r="2896">
      <c r="A2896" s="29" t="n"/>
      <c r="B2896" s="25" t="n"/>
      <c r="C2896" s="49" t="n"/>
      <c r="D2896" s="29" t="n"/>
      <c r="E2896" s="23">
        <f>IF(OR(A2896="",B2896=""),"",A2896&amp;"|"&amp;B2896)</f>
        <v/>
      </c>
      <c r="F2896" s="30">
        <f>IF(OR(E2896="",NOT(ISNUMBER(C2896))),"",E2896&amp;"|"&amp;YEAR(C2896)&amp;"-"&amp;RIGHT("0"&amp;MONTH(C2896),2)&amp;"-"&amp;RIGHT("0"&amp;DAY(C2896),2))</f>
        <v/>
      </c>
      <c r="G2896" s="26">
        <f>IF(E2896="","",IFERROR(MATCH(E2896,pl_chave,0),0))</f>
        <v/>
      </c>
      <c r="H2896" s="23">
        <f>IF(G2896="","",IF(G2896=0,"Tarefa fora do plano",INDEX(pl_tag,G2896)))</f>
        <v/>
      </c>
      <c r="I2896" s="30">
        <f>IF(N(G2896)=0,"",INDEX(pl_atividade,G2896))</f>
        <v/>
      </c>
      <c r="J2896" s="50">
        <f>IF(N(G2896)=0,"",INDEX(pl_especialidade,G2896))</f>
        <v/>
      </c>
      <c r="K2896" s="28">
        <f>IF(N(G2896)=0,"",INDEX(pl_duracao,G2896))</f>
        <v/>
      </c>
      <c r="L2896" s="39">
        <f>IF(ISNUMBER(C2896),YEAR(C2896),"")</f>
        <v/>
      </c>
      <c r="M2896" s="39">
        <f>IF(ISNUMBER(C2896),MONTH(C2896),"")</f>
        <v/>
      </c>
      <c r="N2896" s="23">
        <f>IF(L2896="","",IF(NOT(ISNUMBER(crono_ano)),"Informe o ano",IF(L2896&lt;crono_ano,"Antes do ano",IF(L2896&gt;crono_ano,"Depois do ano","No ano"))))</f>
        <v/>
      </c>
      <c r="O2896" s="39">
        <f>IF(F2896="","",IF(COUNTIF(F$7:F2896,F2896)=1,1,0))</f>
        <v/>
      </c>
      <c r="P2896" s="39">
        <f>IF(A2896&amp;B2896&amp;C2896="","",IF(AND(O2896=1,N(G2896)&gt;0),IF(INDEX(pl_ativa,MAX(1,N(G2896)))="Sim",1,0),0))</f>
        <v/>
      </c>
      <c r="Q2896" s="39">
        <f>IF(F2896="","",COUNTIFS(ex_chave_oc,F2896,ex_cancelada,"&lt;&gt;Sim"))</f>
        <v/>
      </c>
      <c r="R2896" s="51">
        <f>IF(P2896="","",IF(AND(P2896=1,N(Q2896)&gt;0),1,0))</f>
        <v/>
      </c>
      <c r="S2896" s="30">
        <f>IF(P2896="","",IF(F2896="","ERRO: data prevista ausente ou inválida",IF(O2896=0,"Duplicada: contada uma vez",IF(N(G2896)=0,"ERRO: tarefa fora do Plano Mestre",IF(P2896=0,"Tarefa retirada do plano: não conta","OK")))))</f>
        <v/>
      </c>
    </row>
    <row r="2897">
      <c r="A2897" s="29" t="n"/>
      <c r="B2897" s="25" t="n"/>
      <c r="C2897" s="49" t="n"/>
      <c r="D2897" s="29" t="n"/>
      <c r="E2897" s="23">
        <f>IF(OR(A2897="",B2897=""),"",A2897&amp;"|"&amp;B2897)</f>
        <v/>
      </c>
      <c r="F2897" s="30">
        <f>IF(OR(E2897="",NOT(ISNUMBER(C2897))),"",E2897&amp;"|"&amp;YEAR(C2897)&amp;"-"&amp;RIGHT("0"&amp;MONTH(C2897),2)&amp;"-"&amp;RIGHT("0"&amp;DAY(C2897),2))</f>
        <v/>
      </c>
      <c r="G2897" s="26">
        <f>IF(E2897="","",IFERROR(MATCH(E2897,pl_chave,0),0))</f>
        <v/>
      </c>
      <c r="H2897" s="23">
        <f>IF(G2897="","",IF(G2897=0,"Tarefa fora do plano",INDEX(pl_tag,G2897)))</f>
        <v/>
      </c>
      <c r="I2897" s="30">
        <f>IF(N(G2897)=0,"",INDEX(pl_atividade,G2897))</f>
        <v/>
      </c>
      <c r="J2897" s="50">
        <f>IF(N(G2897)=0,"",INDEX(pl_especialidade,G2897))</f>
        <v/>
      </c>
      <c r="K2897" s="28">
        <f>IF(N(G2897)=0,"",INDEX(pl_duracao,G2897))</f>
        <v/>
      </c>
      <c r="L2897" s="39">
        <f>IF(ISNUMBER(C2897),YEAR(C2897),"")</f>
        <v/>
      </c>
      <c r="M2897" s="39">
        <f>IF(ISNUMBER(C2897),MONTH(C2897),"")</f>
        <v/>
      </c>
      <c r="N2897" s="23">
        <f>IF(L2897="","",IF(NOT(ISNUMBER(crono_ano)),"Informe o ano",IF(L2897&lt;crono_ano,"Antes do ano",IF(L2897&gt;crono_ano,"Depois do ano","No ano"))))</f>
        <v/>
      </c>
      <c r="O2897" s="39">
        <f>IF(F2897="","",IF(COUNTIF(F$7:F2897,F2897)=1,1,0))</f>
        <v/>
      </c>
      <c r="P2897" s="39">
        <f>IF(A2897&amp;B2897&amp;C2897="","",IF(AND(O2897=1,N(G2897)&gt;0),IF(INDEX(pl_ativa,MAX(1,N(G2897)))="Sim",1,0),0))</f>
        <v/>
      </c>
      <c r="Q2897" s="39">
        <f>IF(F2897="","",COUNTIFS(ex_chave_oc,F2897,ex_cancelada,"&lt;&gt;Sim"))</f>
        <v/>
      </c>
      <c r="R2897" s="51">
        <f>IF(P2897="","",IF(AND(P2897=1,N(Q2897)&gt;0),1,0))</f>
        <v/>
      </c>
      <c r="S2897" s="30">
        <f>IF(P2897="","",IF(F2897="","ERRO: data prevista ausente ou inválida",IF(O2897=0,"Duplicada: contada uma vez",IF(N(G2897)=0,"ERRO: tarefa fora do Plano Mestre",IF(P2897=0,"Tarefa retirada do plano: não conta","OK")))))</f>
        <v/>
      </c>
    </row>
    <row r="2898">
      <c r="A2898" s="29" t="n"/>
      <c r="B2898" s="25" t="n"/>
      <c r="C2898" s="49" t="n"/>
      <c r="D2898" s="29" t="n"/>
      <c r="E2898" s="23">
        <f>IF(OR(A2898="",B2898=""),"",A2898&amp;"|"&amp;B2898)</f>
        <v/>
      </c>
      <c r="F2898" s="30">
        <f>IF(OR(E2898="",NOT(ISNUMBER(C2898))),"",E2898&amp;"|"&amp;YEAR(C2898)&amp;"-"&amp;RIGHT("0"&amp;MONTH(C2898),2)&amp;"-"&amp;RIGHT("0"&amp;DAY(C2898),2))</f>
        <v/>
      </c>
      <c r="G2898" s="26">
        <f>IF(E2898="","",IFERROR(MATCH(E2898,pl_chave,0),0))</f>
        <v/>
      </c>
      <c r="H2898" s="23">
        <f>IF(G2898="","",IF(G2898=0,"Tarefa fora do plano",INDEX(pl_tag,G2898)))</f>
        <v/>
      </c>
      <c r="I2898" s="30">
        <f>IF(N(G2898)=0,"",INDEX(pl_atividade,G2898))</f>
        <v/>
      </c>
      <c r="J2898" s="50">
        <f>IF(N(G2898)=0,"",INDEX(pl_especialidade,G2898))</f>
        <v/>
      </c>
      <c r="K2898" s="28">
        <f>IF(N(G2898)=0,"",INDEX(pl_duracao,G2898))</f>
        <v/>
      </c>
      <c r="L2898" s="39">
        <f>IF(ISNUMBER(C2898),YEAR(C2898),"")</f>
        <v/>
      </c>
      <c r="M2898" s="39">
        <f>IF(ISNUMBER(C2898),MONTH(C2898),"")</f>
        <v/>
      </c>
      <c r="N2898" s="23">
        <f>IF(L2898="","",IF(NOT(ISNUMBER(crono_ano)),"Informe o ano",IF(L2898&lt;crono_ano,"Antes do ano",IF(L2898&gt;crono_ano,"Depois do ano","No ano"))))</f>
        <v/>
      </c>
      <c r="O2898" s="39">
        <f>IF(F2898="","",IF(COUNTIF(F$7:F2898,F2898)=1,1,0))</f>
        <v/>
      </c>
      <c r="P2898" s="39">
        <f>IF(A2898&amp;B2898&amp;C2898="","",IF(AND(O2898=1,N(G2898)&gt;0),IF(INDEX(pl_ativa,MAX(1,N(G2898)))="Sim",1,0),0))</f>
        <v/>
      </c>
      <c r="Q2898" s="39">
        <f>IF(F2898="","",COUNTIFS(ex_chave_oc,F2898,ex_cancelada,"&lt;&gt;Sim"))</f>
        <v/>
      </c>
      <c r="R2898" s="51">
        <f>IF(P2898="","",IF(AND(P2898=1,N(Q2898)&gt;0),1,0))</f>
        <v/>
      </c>
      <c r="S2898" s="30">
        <f>IF(P2898="","",IF(F2898="","ERRO: data prevista ausente ou inválida",IF(O2898=0,"Duplicada: contada uma vez",IF(N(G2898)=0,"ERRO: tarefa fora do Plano Mestre",IF(P2898=0,"Tarefa retirada do plano: não conta","OK")))))</f>
        <v/>
      </c>
    </row>
    <row r="2899">
      <c r="A2899" s="29" t="n"/>
      <c r="B2899" s="25" t="n"/>
      <c r="C2899" s="49" t="n"/>
      <c r="D2899" s="29" t="n"/>
      <c r="E2899" s="23">
        <f>IF(OR(A2899="",B2899=""),"",A2899&amp;"|"&amp;B2899)</f>
        <v/>
      </c>
      <c r="F2899" s="30">
        <f>IF(OR(E2899="",NOT(ISNUMBER(C2899))),"",E2899&amp;"|"&amp;YEAR(C2899)&amp;"-"&amp;RIGHT("0"&amp;MONTH(C2899),2)&amp;"-"&amp;RIGHT("0"&amp;DAY(C2899),2))</f>
        <v/>
      </c>
      <c r="G2899" s="26">
        <f>IF(E2899="","",IFERROR(MATCH(E2899,pl_chave,0),0))</f>
        <v/>
      </c>
      <c r="H2899" s="23">
        <f>IF(G2899="","",IF(G2899=0,"Tarefa fora do plano",INDEX(pl_tag,G2899)))</f>
        <v/>
      </c>
      <c r="I2899" s="30">
        <f>IF(N(G2899)=0,"",INDEX(pl_atividade,G2899))</f>
        <v/>
      </c>
      <c r="J2899" s="50">
        <f>IF(N(G2899)=0,"",INDEX(pl_especialidade,G2899))</f>
        <v/>
      </c>
      <c r="K2899" s="28">
        <f>IF(N(G2899)=0,"",INDEX(pl_duracao,G2899))</f>
        <v/>
      </c>
      <c r="L2899" s="39">
        <f>IF(ISNUMBER(C2899),YEAR(C2899),"")</f>
        <v/>
      </c>
      <c r="M2899" s="39">
        <f>IF(ISNUMBER(C2899),MONTH(C2899),"")</f>
        <v/>
      </c>
      <c r="N2899" s="23">
        <f>IF(L2899="","",IF(NOT(ISNUMBER(crono_ano)),"Informe o ano",IF(L2899&lt;crono_ano,"Antes do ano",IF(L2899&gt;crono_ano,"Depois do ano","No ano"))))</f>
        <v/>
      </c>
      <c r="O2899" s="39">
        <f>IF(F2899="","",IF(COUNTIF(F$7:F2899,F2899)=1,1,0))</f>
        <v/>
      </c>
      <c r="P2899" s="39">
        <f>IF(A2899&amp;B2899&amp;C2899="","",IF(AND(O2899=1,N(G2899)&gt;0),IF(INDEX(pl_ativa,MAX(1,N(G2899)))="Sim",1,0),0))</f>
        <v/>
      </c>
      <c r="Q2899" s="39">
        <f>IF(F2899="","",COUNTIFS(ex_chave_oc,F2899,ex_cancelada,"&lt;&gt;Sim"))</f>
        <v/>
      </c>
      <c r="R2899" s="51">
        <f>IF(P2899="","",IF(AND(P2899=1,N(Q2899)&gt;0),1,0))</f>
        <v/>
      </c>
      <c r="S2899" s="30">
        <f>IF(P2899="","",IF(F2899="","ERRO: data prevista ausente ou inválida",IF(O2899=0,"Duplicada: contada uma vez",IF(N(G2899)=0,"ERRO: tarefa fora do Plano Mestre",IF(P2899=0,"Tarefa retirada do plano: não conta","OK")))))</f>
        <v/>
      </c>
    </row>
    <row r="2900">
      <c r="A2900" s="29" t="n"/>
      <c r="B2900" s="25" t="n"/>
      <c r="C2900" s="49" t="n"/>
      <c r="D2900" s="29" t="n"/>
      <c r="E2900" s="23">
        <f>IF(OR(A2900="",B2900=""),"",A2900&amp;"|"&amp;B2900)</f>
        <v/>
      </c>
      <c r="F2900" s="30">
        <f>IF(OR(E2900="",NOT(ISNUMBER(C2900))),"",E2900&amp;"|"&amp;YEAR(C2900)&amp;"-"&amp;RIGHT("0"&amp;MONTH(C2900),2)&amp;"-"&amp;RIGHT("0"&amp;DAY(C2900),2))</f>
        <v/>
      </c>
      <c r="G2900" s="26">
        <f>IF(E2900="","",IFERROR(MATCH(E2900,pl_chave,0),0))</f>
        <v/>
      </c>
      <c r="H2900" s="23">
        <f>IF(G2900="","",IF(G2900=0,"Tarefa fora do plano",INDEX(pl_tag,G2900)))</f>
        <v/>
      </c>
      <c r="I2900" s="30">
        <f>IF(N(G2900)=0,"",INDEX(pl_atividade,G2900))</f>
        <v/>
      </c>
      <c r="J2900" s="50">
        <f>IF(N(G2900)=0,"",INDEX(pl_especialidade,G2900))</f>
        <v/>
      </c>
      <c r="K2900" s="28">
        <f>IF(N(G2900)=0,"",INDEX(pl_duracao,G2900))</f>
        <v/>
      </c>
      <c r="L2900" s="39">
        <f>IF(ISNUMBER(C2900),YEAR(C2900),"")</f>
        <v/>
      </c>
      <c r="M2900" s="39">
        <f>IF(ISNUMBER(C2900),MONTH(C2900),"")</f>
        <v/>
      </c>
      <c r="N2900" s="23">
        <f>IF(L2900="","",IF(NOT(ISNUMBER(crono_ano)),"Informe o ano",IF(L2900&lt;crono_ano,"Antes do ano",IF(L2900&gt;crono_ano,"Depois do ano","No ano"))))</f>
        <v/>
      </c>
      <c r="O2900" s="39">
        <f>IF(F2900="","",IF(COUNTIF(F$7:F2900,F2900)=1,1,0))</f>
        <v/>
      </c>
      <c r="P2900" s="39">
        <f>IF(A2900&amp;B2900&amp;C2900="","",IF(AND(O2900=1,N(G2900)&gt;0),IF(INDEX(pl_ativa,MAX(1,N(G2900)))="Sim",1,0),0))</f>
        <v/>
      </c>
      <c r="Q2900" s="39">
        <f>IF(F2900="","",COUNTIFS(ex_chave_oc,F2900,ex_cancelada,"&lt;&gt;Sim"))</f>
        <v/>
      </c>
      <c r="R2900" s="51">
        <f>IF(P2900="","",IF(AND(P2900=1,N(Q2900)&gt;0),1,0))</f>
        <v/>
      </c>
      <c r="S2900" s="30">
        <f>IF(P2900="","",IF(F2900="","ERRO: data prevista ausente ou inválida",IF(O2900=0,"Duplicada: contada uma vez",IF(N(G2900)=0,"ERRO: tarefa fora do Plano Mestre",IF(P2900=0,"Tarefa retirada do plano: não conta","OK")))))</f>
        <v/>
      </c>
    </row>
    <row r="2901">
      <c r="A2901" s="29" t="n"/>
      <c r="B2901" s="25" t="n"/>
      <c r="C2901" s="49" t="n"/>
      <c r="D2901" s="29" t="n"/>
      <c r="E2901" s="23">
        <f>IF(OR(A2901="",B2901=""),"",A2901&amp;"|"&amp;B2901)</f>
        <v/>
      </c>
      <c r="F2901" s="30">
        <f>IF(OR(E2901="",NOT(ISNUMBER(C2901))),"",E2901&amp;"|"&amp;YEAR(C2901)&amp;"-"&amp;RIGHT("0"&amp;MONTH(C2901),2)&amp;"-"&amp;RIGHT("0"&amp;DAY(C2901),2))</f>
        <v/>
      </c>
      <c r="G2901" s="26">
        <f>IF(E2901="","",IFERROR(MATCH(E2901,pl_chave,0),0))</f>
        <v/>
      </c>
      <c r="H2901" s="23">
        <f>IF(G2901="","",IF(G2901=0,"Tarefa fora do plano",INDEX(pl_tag,G2901)))</f>
        <v/>
      </c>
      <c r="I2901" s="30">
        <f>IF(N(G2901)=0,"",INDEX(pl_atividade,G2901))</f>
        <v/>
      </c>
      <c r="J2901" s="50">
        <f>IF(N(G2901)=0,"",INDEX(pl_especialidade,G2901))</f>
        <v/>
      </c>
      <c r="K2901" s="28">
        <f>IF(N(G2901)=0,"",INDEX(pl_duracao,G2901))</f>
        <v/>
      </c>
      <c r="L2901" s="39">
        <f>IF(ISNUMBER(C2901),YEAR(C2901),"")</f>
        <v/>
      </c>
      <c r="M2901" s="39">
        <f>IF(ISNUMBER(C2901),MONTH(C2901),"")</f>
        <v/>
      </c>
      <c r="N2901" s="23">
        <f>IF(L2901="","",IF(NOT(ISNUMBER(crono_ano)),"Informe o ano",IF(L2901&lt;crono_ano,"Antes do ano",IF(L2901&gt;crono_ano,"Depois do ano","No ano"))))</f>
        <v/>
      </c>
      <c r="O2901" s="39">
        <f>IF(F2901="","",IF(COUNTIF(F$7:F2901,F2901)=1,1,0))</f>
        <v/>
      </c>
      <c r="P2901" s="39">
        <f>IF(A2901&amp;B2901&amp;C2901="","",IF(AND(O2901=1,N(G2901)&gt;0),IF(INDEX(pl_ativa,MAX(1,N(G2901)))="Sim",1,0),0))</f>
        <v/>
      </c>
      <c r="Q2901" s="39">
        <f>IF(F2901="","",COUNTIFS(ex_chave_oc,F2901,ex_cancelada,"&lt;&gt;Sim"))</f>
        <v/>
      </c>
      <c r="R2901" s="51">
        <f>IF(P2901="","",IF(AND(P2901=1,N(Q2901)&gt;0),1,0))</f>
        <v/>
      </c>
      <c r="S2901" s="30">
        <f>IF(P2901="","",IF(F2901="","ERRO: data prevista ausente ou inválida",IF(O2901=0,"Duplicada: contada uma vez",IF(N(G2901)=0,"ERRO: tarefa fora do Plano Mestre",IF(P2901=0,"Tarefa retirada do plano: não conta","OK")))))</f>
        <v/>
      </c>
    </row>
    <row r="2902">
      <c r="A2902" s="29" t="n"/>
      <c r="B2902" s="25" t="n"/>
      <c r="C2902" s="49" t="n"/>
      <c r="D2902" s="29" t="n"/>
      <c r="E2902" s="23">
        <f>IF(OR(A2902="",B2902=""),"",A2902&amp;"|"&amp;B2902)</f>
        <v/>
      </c>
      <c r="F2902" s="30">
        <f>IF(OR(E2902="",NOT(ISNUMBER(C2902))),"",E2902&amp;"|"&amp;YEAR(C2902)&amp;"-"&amp;RIGHT("0"&amp;MONTH(C2902),2)&amp;"-"&amp;RIGHT("0"&amp;DAY(C2902),2))</f>
        <v/>
      </c>
      <c r="G2902" s="26">
        <f>IF(E2902="","",IFERROR(MATCH(E2902,pl_chave,0),0))</f>
        <v/>
      </c>
      <c r="H2902" s="23">
        <f>IF(G2902="","",IF(G2902=0,"Tarefa fora do plano",INDEX(pl_tag,G2902)))</f>
        <v/>
      </c>
      <c r="I2902" s="30">
        <f>IF(N(G2902)=0,"",INDEX(pl_atividade,G2902))</f>
        <v/>
      </c>
      <c r="J2902" s="50">
        <f>IF(N(G2902)=0,"",INDEX(pl_especialidade,G2902))</f>
        <v/>
      </c>
      <c r="K2902" s="28">
        <f>IF(N(G2902)=0,"",INDEX(pl_duracao,G2902))</f>
        <v/>
      </c>
      <c r="L2902" s="39">
        <f>IF(ISNUMBER(C2902),YEAR(C2902),"")</f>
        <v/>
      </c>
      <c r="M2902" s="39">
        <f>IF(ISNUMBER(C2902),MONTH(C2902),"")</f>
        <v/>
      </c>
      <c r="N2902" s="23">
        <f>IF(L2902="","",IF(NOT(ISNUMBER(crono_ano)),"Informe o ano",IF(L2902&lt;crono_ano,"Antes do ano",IF(L2902&gt;crono_ano,"Depois do ano","No ano"))))</f>
        <v/>
      </c>
      <c r="O2902" s="39">
        <f>IF(F2902="","",IF(COUNTIF(F$7:F2902,F2902)=1,1,0))</f>
        <v/>
      </c>
      <c r="P2902" s="39">
        <f>IF(A2902&amp;B2902&amp;C2902="","",IF(AND(O2902=1,N(G2902)&gt;0),IF(INDEX(pl_ativa,MAX(1,N(G2902)))="Sim",1,0),0))</f>
        <v/>
      </c>
      <c r="Q2902" s="39">
        <f>IF(F2902="","",COUNTIFS(ex_chave_oc,F2902,ex_cancelada,"&lt;&gt;Sim"))</f>
        <v/>
      </c>
      <c r="R2902" s="51">
        <f>IF(P2902="","",IF(AND(P2902=1,N(Q2902)&gt;0),1,0))</f>
        <v/>
      </c>
      <c r="S2902" s="30">
        <f>IF(P2902="","",IF(F2902="","ERRO: data prevista ausente ou inválida",IF(O2902=0,"Duplicada: contada uma vez",IF(N(G2902)=0,"ERRO: tarefa fora do Plano Mestre",IF(P2902=0,"Tarefa retirada do plano: não conta","OK")))))</f>
        <v/>
      </c>
    </row>
    <row r="2903">
      <c r="A2903" s="29" t="n"/>
      <c r="B2903" s="25" t="n"/>
      <c r="C2903" s="49" t="n"/>
      <c r="D2903" s="29" t="n"/>
      <c r="E2903" s="23">
        <f>IF(OR(A2903="",B2903=""),"",A2903&amp;"|"&amp;B2903)</f>
        <v/>
      </c>
      <c r="F2903" s="30">
        <f>IF(OR(E2903="",NOT(ISNUMBER(C2903))),"",E2903&amp;"|"&amp;YEAR(C2903)&amp;"-"&amp;RIGHT("0"&amp;MONTH(C2903),2)&amp;"-"&amp;RIGHT("0"&amp;DAY(C2903),2))</f>
        <v/>
      </c>
      <c r="G2903" s="26">
        <f>IF(E2903="","",IFERROR(MATCH(E2903,pl_chave,0),0))</f>
        <v/>
      </c>
      <c r="H2903" s="23">
        <f>IF(G2903="","",IF(G2903=0,"Tarefa fora do plano",INDEX(pl_tag,G2903)))</f>
        <v/>
      </c>
      <c r="I2903" s="30">
        <f>IF(N(G2903)=0,"",INDEX(pl_atividade,G2903))</f>
        <v/>
      </c>
      <c r="J2903" s="50">
        <f>IF(N(G2903)=0,"",INDEX(pl_especialidade,G2903))</f>
        <v/>
      </c>
      <c r="K2903" s="28">
        <f>IF(N(G2903)=0,"",INDEX(pl_duracao,G2903))</f>
        <v/>
      </c>
      <c r="L2903" s="39">
        <f>IF(ISNUMBER(C2903),YEAR(C2903),"")</f>
        <v/>
      </c>
      <c r="M2903" s="39">
        <f>IF(ISNUMBER(C2903),MONTH(C2903),"")</f>
        <v/>
      </c>
      <c r="N2903" s="23">
        <f>IF(L2903="","",IF(NOT(ISNUMBER(crono_ano)),"Informe o ano",IF(L2903&lt;crono_ano,"Antes do ano",IF(L2903&gt;crono_ano,"Depois do ano","No ano"))))</f>
        <v/>
      </c>
      <c r="O2903" s="39">
        <f>IF(F2903="","",IF(COUNTIF(F$7:F2903,F2903)=1,1,0))</f>
        <v/>
      </c>
      <c r="P2903" s="39">
        <f>IF(A2903&amp;B2903&amp;C2903="","",IF(AND(O2903=1,N(G2903)&gt;0),IF(INDEX(pl_ativa,MAX(1,N(G2903)))="Sim",1,0),0))</f>
        <v/>
      </c>
      <c r="Q2903" s="39">
        <f>IF(F2903="","",COUNTIFS(ex_chave_oc,F2903,ex_cancelada,"&lt;&gt;Sim"))</f>
        <v/>
      </c>
      <c r="R2903" s="51">
        <f>IF(P2903="","",IF(AND(P2903=1,N(Q2903)&gt;0),1,0))</f>
        <v/>
      </c>
      <c r="S2903" s="30">
        <f>IF(P2903="","",IF(F2903="","ERRO: data prevista ausente ou inválida",IF(O2903=0,"Duplicada: contada uma vez",IF(N(G2903)=0,"ERRO: tarefa fora do Plano Mestre",IF(P2903=0,"Tarefa retirada do plano: não conta","OK")))))</f>
        <v/>
      </c>
    </row>
    <row r="2904">
      <c r="A2904" s="29" t="n"/>
      <c r="B2904" s="25" t="n"/>
      <c r="C2904" s="49" t="n"/>
      <c r="D2904" s="29" t="n"/>
      <c r="E2904" s="23">
        <f>IF(OR(A2904="",B2904=""),"",A2904&amp;"|"&amp;B2904)</f>
        <v/>
      </c>
      <c r="F2904" s="30">
        <f>IF(OR(E2904="",NOT(ISNUMBER(C2904))),"",E2904&amp;"|"&amp;YEAR(C2904)&amp;"-"&amp;RIGHT("0"&amp;MONTH(C2904),2)&amp;"-"&amp;RIGHT("0"&amp;DAY(C2904),2))</f>
        <v/>
      </c>
      <c r="G2904" s="26">
        <f>IF(E2904="","",IFERROR(MATCH(E2904,pl_chave,0),0))</f>
        <v/>
      </c>
      <c r="H2904" s="23">
        <f>IF(G2904="","",IF(G2904=0,"Tarefa fora do plano",INDEX(pl_tag,G2904)))</f>
        <v/>
      </c>
      <c r="I2904" s="30">
        <f>IF(N(G2904)=0,"",INDEX(pl_atividade,G2904))</f>
        <v/>
      </c>
      <c r="J2904" s="50">
        <f>IF(N(G2904)=0,"",INDEX(pl_especialidade,G2904))</f>
        <v/>
      </c>
      <c r="K2904" s="28">
        <f>IF(N(G2904)=0,"",INDEX(pl_duracao,G2904))</f>
        <v/>
      </c>
      <c r="L2904" s="39">
        <f>IF(ISNUMBER(C2904),YEAR(C2904),"")</f>
        <v/>
      </c>
      <c r="M2904" s="39">
        <f>IF(ISNUMBER(C2904),MONTH(C2904),"")</f>
        <v/>
      </c>
      <c r="N2904" s="23">
        <f>IF(L2904="","",IF(NOT(ISNUMBER(crono_ano)),"Informe o ano",IF(L2904&lt;crono_ano,"Antes do ano",IF(L2904&gt;crono_ano,"Depois do ano","No ano"))))</f>
        <v/>
      </c>
      <c r="O2904" s="39">
        <f>IF(F2904="","",IF(COUNTIF(F$7:F2904,F2904)=1,1,0))</f>
        <v/>
      </c>
      <c r="P2904" s="39">
        <f>IF(A2904&amp;B2904&amp;C2904="","",IF(AND(O2904=1,N(G2904)&gt;0),IF(INDEX(pl_ativa,MAX(1,N(G2904)))="Sim",1,0),0))</f>
        <v/>
      </c>
      <c r="Q2904" s="39">
        <f>IF(F2904="","",COUNTIFS(ex_chave_oc,F2904,ex_cancelada,"&lt;&gt;Sim"))</f>
        <v/>
      </c>
      <c r="R2904" s="51">
        <f>IF(P2904="","",IF(AND(P2904=1,N(Q2904)&gt;0),1,0))</f>
        <v/>
      </c>
      <c r="S2904" s="30">
        <f>IF(P2904="","",IF(F2904="","ERRO: data prevista ausente ou inválida",IF(O2904=0,"Duplicada: contada uma vez",IF(N(G2904)=0,"ERRO: tarefa fora do Plano Mestre",IF(P2904=0,"Tarefa retirada do plano: não conta","OK")))))</f>
        <v/>
      </c>
    </row>
    <row r="2905">
      <c r="A2905" s="29" t="n"/>
      <c r="B2905" s="25" t="n"/>
      <c r="C2905" s="49" t="n"/>
      <c r="D2905" s="29" t="n"/>
      <c r="E2905" s="23">
        <f>IF(OR(A2905="",B2905=""),"",A2905&amp;"|"&amp;B2905)</f>
        <v/>
      </c>
      <c r="F2905" s="30">
        <f>IF(OR(E2905="",NOT(ISNUMBER(C2905))),"",E2905&amp;"|"&amp;YEAR(C2905)&amp;"-"&amp;RIGHT("0"&amp;MONTH(C2905),2)&amp;"-"&amp;RIGHT("0"&amp;DAY(C2905),2))</f>
        <v/>
      </c>
      <c r="G2905" s="26">
        <f>IF(E2905="","",IFERROR(MATCH(E2905,pl_chave,0),0))</f>
        <v/>
      </c>
      <c r="H2905" s="23">
        <f>IF(G2905="","",IF(G2905=0,"Tarefa fora do plano",INDEX(pl_tag,G2905)))</f>
        <v/>
      </c>
      <c r="I2905" s="30">
        <f>IF(N(G2905)=0,"",INDEX(pl_atividade,G2905))</f>
        <v/>
      </c>
      <c r="J2905" s="50">
        <f>IF(N(G2905)=0,"",INDEX(pl_especialidade,G2905))</f>
        <v/>
      </c>
      <c r="K2905" s="28">
        <f>IF(N(G2905)=0,"",INDEX(pl_duracao,G2905))</f>
        <v/>
      </c>
      <c r="L2905" s="39">
        <f>IF(ISNUMBER(C2905),YEAR(C2905),"")</f>
        <v/>
      </c>
      <c r="M2905" s="39">
        <f>IF(ISNUMBER(C2905),MONTH(C2905),"")</f>
        <v/>
      </c>
      <c r="N2905" s="23">
        <f>IF(L2905="","",IF(NOT(ISNUMBER(crono_ano)),"Informe o ano",IF(L2905&lt;crono_ano,"Antes do ano",IF(L2905&gt;crono_ano,"Depois do ano","No ano"))))</f>
        <v/>
      </c>
      <c r="O2905" s="39">
        <f>IF(F2905="","",IF(COUNTIF(F$7:F2905,F2905)=1,1,0))</f>
        <v/>
      </c>
      <c r="P2905" s="39">
        <f>IF(A2905&amp;B2905&amp;C2905="","",IF(AND(O2905=1,N(G2905)&gt;0),IF(INDEX(pl_ativa,MAX(1,N(G2905)))="Sim",1,0),0))</f>
        <v/>
      </c>
      <c r="Q2905" s="39">
        <f>IF(F2905="","",COUNTIFS(ex_chave_oc,F2905,ex_cancelada,"&lt;&gt;Sim"))</f>
        <v/>
      </c>
      <c r="R2905" s="51">
        <f>IF(P2905="","",IF(AND(P2905=1,N(Q2905)&gt;0),1,0))</f>
        <v/>
      </c>
      <c r="S2905" s="30">
        <f>IF(P2905="","",IF(F2905="","ERRO: data prevista ausente ou inválida",IF(O2905=0,"Duplicada: contada uma vez",IF(N(G2905)=0,"ERRO: tarefa fora do Plano Mestre",IF(P2905=0,"Tarefa retirada do plano: não conta","OK")))))</f>
        <v/>
      </c>
    </row>
    <row r="2906">
      <c r="A2906" s="29" t="n"/>
      <c r="B2906" s="25" t="n"/>
      <c r="C2906" s="49" t="n"/>
      <c r="D2906" s="29" t="n"/>
      <c r="E2906" s="23">
        <f>IF(OR(A2906="",B2906=""),"",A2906&amp;"|"&amp;B2906)</f>
        <v/>
      </c>
      <c r="F2906" s="30">
        <f>IF(OR(E2906="",NOT(ISNUMBER(C2906))),"",E2906&amp;"|"&amp;YEAR(C2906)&amp;"-"&amp;RIGHT("0"&amp;MONTH(C2906),2)&amp;"-"&amp;RIGHT("0"&amp;DAY(C2906),2))</f>
        <v/>
      </c>
      <c r="G2906" s="26">
        <f>IF(E2906="","",IFERROR(MATCH(E2906,pl_chave,0),0))</f>
        <v/>
      </c>
      <c r="H2906" s="23">
        <f>IF(G2906="","",IF(G2906=0,"Tarefa fora do plano",INDEX(pl_tag,G2906)))</f>
        <v/>
      </c>
      <c r="I2906" s="30">
        <f>IF(N(G2906)=0,"",INDEX(pl_atividade,G2906))</f>
        <v/>
      </c>
      <c r="J2906" s="50">
        <f>IF(N(G2906)=0,"",INDEX(pl_especialidade,G2906))</f>
        <v/>
      </c>
      <c r="K2906" s="28">
        <f>IF(N(G2906)=0,"",INDEX(pl_duracao,G2906))</f>
        <v/>
      </c>
      <c r="L2906" s="39">
        <f>IF(ISNUMBER(C2906),YEAR(C2906),"")</f>
        <v/>
      </c>
      <c r="M2906" s="39">
        <f>IF(ISNUMBER(C2906),MONTH(C2906),"")</f>
        <v/>
      </c>
      <c r="N2906" s="23">
        <f>IF(L2906="","",IF(NOT(ISNUMBER(crono_ano)),"Informe o ano",IF(L2906&lt;crono_ano,"Antes do ano",IF(L2906&gt;crono_ano,"Depois do ano","No ano"))))</f>
        <v/>
      </c>
      <c r="O2906" s="39">
        <f>IF(F2906="","",IF(COUNTIF(F$7:F2906,F2906)=1,1,0))</f>
        <v/>
      </c>
      <c r="P2906" s="39">
        <f>IF(A2906&amp;B2906&amp;C2906="","",IF(AND(O2906=1,N(G2906)&gt;0),IF(INDEX(pl_ativa,MAX(1,N(G2906)))="Sim",1,0),0))</f>
        <v/>
      </c>
      <c r="Q2906" s="39">
        <f>IF(F2906="","",COUNTIFS(ex_chave_oc,F2906,ex_cancelada,"&lt;&gt;Sim"))</f>
        <v/>
      </c>
      <c r="R2906" s="51">
        <f>IF(P2906="","",IF(AND(P2906=1,N(Q2906)&gt;0),1,0))</f>
        <v/>
      </c>
      <c r="S2906" s="30">
        <f>IF(P2906="","",IF(F2906="","ERRO: data prevista ausente ou inválida",IF(O2906=0,"Duplicada: contada uma vez",IF(N(G2906)=0,"ERRO: tarefa fora do Plano Mestre",IF(P2906=0,"Tarefa retirada do plano: não conta","OK")))))</f>
        <v/>
      </c>
    </row>
    <row r="2907">
      <c r="A2907" s="29" t="n"/>
      <c r="B2907" s="25" t="n"/>
      <c r="C2907" s="49" t="n"/>
      <c r="D2907" s="29" t="n"/>
      <c r="E2907" s="23">
        <f>IF(OR(A2907="",B2907=""),"",A2907&amp;"|"&amp;B2907)</f>
        <v/>
      </c>
      <c r="F2907" s="30">
        <f>IF(OR(E2907="",NOT(ISNUMBER(C2907))),"",E2907&amp;"|"&amp;YEAR(C2907)&amp;"-"&amp;RIGHT("0"&amp;MONTH(C2907),2)&amp;"-"&amp;RIGHT("0"&amp;DAY(C2907),2))</f>
        <v/>
      </c>
      <c r="G2907" s="26">
        <f>IF(E2907="","",IFERROR(MATCH(E2907,pl_chave,0),0))</f>
        <v/>
      </c>
      <c r="H2907" s="23">
        <f>IF(G2907="","",IF(G2907=0,"Tarefa fora do plano",INDEX(pl_tag,G2907)))</f>
        <v/>
      </c>
      <c r="I2907" s="30">
        <f>IF(N(G2907)=0,"",INDEX(pl_atividade,G2907))</f>
        <v/>
      </c>
      <c r="J2907" s="50">
        <f>IF(N(G2907)=0,"",INDEX(pl_especialidade,G2907))</f>
        <v/>
      </c>
      <c r="K2907" s="28">
        <f>IF(N(G2907)=0,"",INDEX(pl_duracao,G2907))</f>
        <v/>
      </c>
      <c r="L2907" s="39">
        <f>IF(ISNUMBER(C2907),YEAR(C2907),"")</f>
        <v/>
      </c>
      <c r="M2907" s="39">
        <f>IF(ISNUMBER(C2907),MONTH(C2907),"")</f>
        <v/>
      </c>
      <c r="N2907" s="23">
        <f>IF(L2907="","",IF(NOT(ISNUMBER(crono_ano)),"Informe o ano",IF(L2907&lt;crono_ano,"Antes do ano",IF(L2907&gt;crono_ano,"Depois do ano","No ano"))))</f>
        <v/>
      </c>
      <c r="O2907" s="39">
        <f>IF(F2907="","",IF(COUNTIF(F$7:F2907,F2907)=1,1,0))</f>
        <v/>
      </c>
      <c r="P2907" s="39">
        <f>IF(A2907&amp;B2907&amp;C2907="","",IF(AND(O2907=1,N(G2907)&gt;0),IF(INDEX(pl_ativa,MAX(1,N(G2907)))="Sim",1,0),0))</f>
        <v/>
      </c>
      <c r="Q2907" s="39">
        <f>IF(F2907="","",COUNTIFS(ex_chave_oc,F2907,ex_cancelada,"&lt;&gt;Sim"))</f>
        <v/>
      </c>
      <c r="R2907" s="51">
        <f>IF(P2907="","",IF(AND(P2907=1,N(Q2907)&gt;0),1,0))</f>
        <v/>
      </c>
      <c r="S2907" s="30">
        <f>IF(P2907="","",IF(F2907="","ERRO: data prevista ausente ou inválida",IF(O2907=0,"Duplicada: contada uma vez",IF(N(G2907)=0,"ERRO: tarefa fora do Plano Mestre",IF(P2907=0,"Tarefa retirada do plano: não conta","OK")))))</f>
        <v/>
      </c>
    </row>
    <row r="2908">
      <c r="A2908" s="29" t="n"/>
      <c r="B2908" s="25" t="n"/>
      <c r="C2908" s="49" t="n"/>
      <c r="D2908" s="29" t="n"/>
      <c r="E2908" s="23">
        <f>IF(OR(A2908="",B2908=""),"",A2908&amp;"|"&amp;B2908)</f>
        <v/>
      </c>
      <c r="F2908" s="30">
        <f>IF(OR(E2908="",NOT(ISNUMBER(C2908))),"",E2908&amp;"|"&amp;YEAR(C2908)&amp;"-"&amp;RIGHT("0"&amp;MONTH(C2908),2)&amp;"-"&amp;RIGHT("0"&amp;DAY(C2908),2))</f>
        <v/>
      </c>
      <c r="G2908" s="26">
        <f>IF(E2908="","",IFERROR(MATCH(E2908,pl_chave,0),0))</f>
        <v/>
      </c>
      <c r="H2908" s="23">
        <f>IF(G2908="","",IF(G2908=0,"Tarefa fora do plano",INDEX(pl_tag,G2908)))</f>
        <v/>
      </c>
      <c r="I2908" s="30">
        <f>IF(N(G2908)=0,"",INDEX(pl_atividade,G2908))</f>
        <v/>
      </c>
      <c r="J2908" s="50">
        <f>IF(N(G2908)=0,"",INDEX(pl_especialidade,G2908))</f>
        <v/>
      </c>
      <c r="K2908" s="28">
        <f>IF(N(G2908)=0,"",INDEX(pl_duracao,G2908))</f>
        <v/>
      </c>
      <c r="L2908" s="39">
        <f>IF(ISNUMBER(C2908),YEAR(C2908),"")</f>
        <v/>
      </c>
      <c r="M2908" s="39">
        <f>IF(ISNUMBER(C2908),MONTH(C2908),"")</f>
        <v/>
      </c>
      <c r="N2908" s="23">
        <f>IF(L2908="","",IF(NOT(ISNUMBER(crono_ano)),"Informe o ano",IF(L2908&lt;crono_ano,"Antes do ano",IF(L2908&gt;crono_ano,"Depois do ano","No ano"))))</f>
        <v/>
      </c>
      <c r="O2908" s="39">
        <f>IF(F2908="","",IF(COUNTIF(F$7:F2908,F2908)=1,1,0))</f>
        <v/>
      </c>
      <c r="P2908" s="39">
        <f>IF(A2908&amp;B2908&amp;C2908="","",IF(AND(O2908=1,N(G2908)&gt;0),IF(INDEX(pl_ativa,MAX(1,N(G2908)))="Sim",1,0),0))</f>
        <v/>
      </c>
      <c r="Q2908" s="39">
        <f>IF(F2908="","",COUNTIFS(ex_chave_oc,F2908,ex_cancelada,"&lt;&gt;Sim"))</f>
        <v/>
      </c>
      <c r="R2908" s="51">
        <f>IF(P2908="","",IF(AND(P2908=1,N(Q2908)&gt;0),1,0))</f>
        <v/>
      </c>
      <c r="S2908" s="30">
        <f>IF(P2908="","",IF(F2908="","ERRO: data prevista ausente ou inválida",IF(O2908=0,"Duplicada: contada uma vez",IF(N(G2908)=0,"ERRO: tarefa fora do Plano Mestre",IF(P2908=0,"Tarefa retirada do plano: não conta","OK")))))</f>
        <v/>
      </c>
    </row>
    <row r="2909">
      <c r="A2909" s="29" t="n"/>
      <c r="B2909" s="25" t="n"/>
      <c r="C2909" s="49" t="n"/>
      <c r="D2909" s="29" t="n"/>
      <c r="E2909" s="23">
        <f>IF(OR(A2909="",B2909=""),"",A2909&amp;"|"&amp;B2909)</f>
        <v/>
      </c>
      <c r="F2909" s="30">
        <f>IF(OR(E2909="",NOT(ISNUMBER(C2909))),"",E2909&amp;"|"&amp;YEAR(C2909)&amp;"-"&amp;RIGHT("0"&amp;MONTH(C2909),2)&amp;"-"&amp;RIGHT("0"&amp;DAY(C2909),2))</f>
        <v/>
      </c>
      <c r="G2909" s="26">
        <f>IF(E2909="","",IFERROR(MATCH(E2909,pl_chave,0),0))</f>
        <v/>
      </c>
      <c r="H2909" s="23">
        <f>IF(G2909="","",IF(G2909=0,"Tarefa fora do plano",INDEX(pl_tag,G2909)))</f>
        <v/>
      </c>
      <c r="I2909" s="30">
        <f>IF(N(G2909)=0,"",INDEX(pl_atividade,G2909))</f>
        <v/>
      </c>
      <c r="J2909" s="50">
        <f>IF(N(G2909)=0,"",INDEX(pl_especialidade,G2909))</f>
        <v/>
      </c>
      <c r="K2909" s="28">
        <f>IF(N(G2909)=0,"",INDEX(pl_duracao,G2909))</f>
        <v/>
      </c>
      <c r="L2909" s="39">
        <f>IF(ISNUMBER(C2909),YEAR(C2909),"")</f>
        <v/>
      </c>
      <c r="M2909" s="39">
        <f>IF(ISNUMBER(C2909),MONTH(C2909),"")</f>
        <v/>
      </c>
      <c r="N2909" s="23">
        <f>IF(L2909="","",IF(NOT(ISNUMBER(crono_ano)),"Informe o ano",IF(L2909&lt;crono_ano,"Antes do ano",IF(L2909&gt;crono_ano,"Depois do ano","No ano"))))</f>
        <v/>
      </c>
      <c r="O2909" s="39">
        <f>IF(F2909="","",IF(COUNTIF(F$7:F2909,F2909)=1,1,0))</f>
        <v/>
      </c>
      <c r="P2909" s="39">
        <f>IF(A2909&amp;B2909&amp;C2909="","",IF(AND(O2909=1,N(G2909)&gt;0),IF(INDEX(pl_ativa,MAX(1,N(G2909)))="Sim",1,0),0))</f>
        <v/>
      </c>
      <c r="Q2909" s="39">
        <f>IF(F2909="","",COUNTIFS(ex_chave_oc,F2909,ex_cancelada,"&lt;&gt;Sim"))</f>
        <v/>
      </c>
      <c r="R2909" s="51">
        <f>IF(P2909="","",IF(AND(P2909=1,N(Q2909)&gt;0),1,0))</f>
        <v/>
      </c>
      <c r="S2909" s="30">
        <f>IF(P2909="","",IF(F2909="","ERRO: data prevista ausente ou inválida",IF(O2909=0,"Duplicada: contada uma vez",IF(N(G2909)=0,"ERRO: tarefa fora do Plano Mestre",IF(P2909=0,"Tarefa retirada do plano: não conta","OK")))))</f>
        <v/>
      </c>
    </row>
    <row r="2910">
      <c r="A2910" s="29" t="n"/>
      <c r="B2910" s="25" t="n"/>
      <c r="C2910" s="49" t="n"/>
      <c r="D2910" s="29" t="n"/>
      <c r="E2910" s="23">
        <f>IF(OR(A2910="",B2910=""),"",A2910&amp;"|"&amp;B2910)</f>
        <v/>
      </c>
      <c r="F2910" s="30">
        <f>IF(OR(E2910="",NOT(ISNUMBER(C2910))),"",E2910&amp;"|"&amp;YEAR(C2910)&amp;"-"&amp;RIGHT("0"&amp;MONTH(C2910),2)&amp;"-"&amp;RIGHT("0"&amp;DAY(C2910),2))</f>
        <v/>
      </c>
      <c r="G2910" s="26">
        <f>IF(E2910="","",IFERROR(MATCH(E2910,pl_chave,0),0))</f>
        <v/>
      </c>
      <c r="H2910" s="23">
        <f>IF(G2910="","",IF(G2910=0,"Tarefa fora do plano",INDEX(pl_tag,G2910)))</f>
        <v/>
      </c>
      <c r="I2910" s="30">
        <f>IF(N(G2910)=0,"",INDEX(pl_atividade,G2910))</f>
        <v/>
      </c>
      <c r="J2910" s="50">
        <f>IF(N(G2910)=0,"",INDEX(pl_especialidade,G2910))</f>
        <v/>
      </c>
      <c r="K2910" s="28">
        <f>IF(N(G2910)=0,"",INDEX(pl_duracao,G2910))</f>
        <v/>
      </c>
      <c r="L2910" s="39">
        <f>IF(ISNUMBER(C2910),YEAR(C2910),"")</f>
        <v/>
      </c>
      <c r="M2910" s="39">
        <f>IF(ISNUMBER(C2910),MONTH(C2910),"")</f>
        <v/>
      </c>
      <c r="N2910" s="23">
        <f>IF(L2910="","",IF(NOT(ISNUMBER(crono_ano)),"Informe o ano",IF(L2910&lt;crono_ano,"Antes do ano",IF(L2910&gt;crono_ano,"Depois do ano","No ano"))))</f>
        <v/>
      </c>
      <c r="O2910" s="39">
        <f>IF(F2910="","",IF(COUNTIF(F$7:F2910,F2910)=1,1,0))</f>
        <v/>
      </c>
      <c r="P2910" s="39">
        <f>IF(A2910&amp;B2910&amp;C2910="","",IF(AND(O2910=1,N(G2910)&gt;0),IF(INDEX(pl_ativa,MAX(1,N(G2910)))="Sim",1,0),0))</f>
        <v/>
      </c>
      <c r="Q2910" s="39">
        <f>IF(F2910="","",COUNTIFS(ex_chave_oc,F2910,ex_cancelada,"&lt;&gt;Sim"))</f>
        <v/>
      </c>
      <c r="R2910" s="51">
        <f>IF(P2910="","",IF(AND(P2910=1,N(Q2910)&gt;0),1,0))</f>
        <v/>
      </c>
      <c r="S2910" s="30">
        <f>IF(P2910="","",IF(F2910="","ERRO: data prevista ausente ou inválida",IF(O2910=0,"Duplicada: contada uma vez",IF(N(G2910)=0,"ERRO: tarefa fora do Plano Mestre",IF(P2910=0,"Tarefa retirada do plano: não conta","OK")))))</f>
        <v/>
      </c>
    </row>
    <row r="2911">
      <c r="A2911" s="29" t="n"/>
      <c r="B2911" s="25" t="n"/>
      <c r="C2911" s="49" t="n"/>
      <c r="D2911" s="29" t="n"/>
      <c r="E2911" s="23">
        <f>IF(OR(A2911="",B2911=""),"",A2911&amp;"|"&amp;B2911)</f>
        <v/>
      </c>
      <c r="F2911" s="30">
        <f>IF(OR(E2911="",NOT(ISNUMBER(C2911))),"",E2911&amp;"|"&amp;YEAR(C2911)&amp;"-"&amp;RIGHT("0"&amp;MONTH(C2911),2)&amp;"-"&amp;RIGHT("0"&amp;DAY(C2911),2))</f>
        <v/>
      </c>
      <c r="G2911" s="26">
        <f>IF(E2911="","",IFERROR(MATCH(E2911,pl_chave,0),0))</f>
        <v/>
      </c>
      <c r="H2911" s="23">
        <f>IF(G2911="","",IF(G2911=0,"Tarefa fora do plano",INDEX(pl_tag,G2911)))</f>
        <v/>
      </c>
      <c r="I2911" s="30">
        <f>IF(N(G2911)=0,"",INDEX(pl_atividade,G2911))</f>
        <v/>
      </c>
      <c r="J2911" s="50">
        <f>IF(N(G2911)=0,"",INDEX(pl_especialidade,G2911))</f>
        <v/>
      </c>
      <c r="K2911" s="28">
        <f>IF(N(G2911)=0,"",INDEX(pl_duracao,G2911))</f>
        <v/>
      </c>
      <c r="L2911" s="39">
        <f>IF(ISNUMBER(C2911),YEAR(C2911),"")</f>
        <v/>
      </c>
      <c r="M2911" s="39">
        <f>IF(ISNUMBER(C2911),MONTH(C2911),"")</f>
        <v/>
      </c>
      <c r="N2911" s="23">
        <f>IF(L2911="","",IF(NOT(ISNUMBER(crono_ano)),"Informe o ano",IF(L2911&lt;crono_ano,"Antes do ano",IF(L2911&gt;crono_ano,"Depois do ano","No ano"))))</f>
        <v/>
      </c>
      <c r="O2911" s="39">
        <f>IF(F2911="","",IF(COUNTIF(F$7:F2911,F2911)=1,1,0))</f>
        <v/>
      </c>
      <c r="P2911" s="39">
        <f>IF(A2911&amp;B2911&amp;C2911="","",IF(AND(O2911=1,N(G2911)&gt;0),IF(INDEX(pl_ativa,MAX(1,N(G2911)))="Sim",1,0),0))</f>
        <v/>
      </c>
      <c r="Q2911" s="39">
        <f>IF(F2911="","",COUNTIFS(ex_chave_oc,F2911,ex_cancelada,"&lt;&gt;Sim"))</f>
        <v/>
      </c>
      <c r="R2911" s="51">
        <f>IF(P2911="","",IF(AND(P2911=1,N(Q2911)&gt;0),1,0))</f>
        <v/>
      </c>
      <c r="S2911" s="30">
        <f>IF(P2911="","",IF(F2911="","ERRO: data prevista ausente ou inválida",IF(O2911=0,"Duplicada: contada uma vez",IF(N(G2911)=0,"ERRO: tarefa fora do Plano Mestre",IF(P2911=0,"Tarefa retirada do plano: não conta","OK")))))</f>
        <v/>
      </c>
    </row>
    <row r="2912">
      <c r="A2912" s="29" t="n"/>
      <c r="B2912" s="25" t="n"/>
      <c r="C2912" s="49" t="n"/>
      <c r="D2912" s="29" t="n"/>
      <c r="E2912" s="23">
        <f>IF(OR(A2912="",B2912=""),"",A2912&amp;"|"&amp;B2912)</f>
        <v/>
      </c>
      <c r="F2912" s="30">
        <f>IF(OR(E2912="",NOT(ISNUMBER(C2912))),"",E2912&amp;"|"&amp;YEAR(C2912)&amp;"-"&amp;RIGHT("0"&amp;MONTH(C2912),2)&amp;"-"&amp;RIGHT("0"&amp;DAY(C2912),2))</f>
        <v/>
      </c>
      <c r="G2912" s="26">
        <f>IF(E2912="","",IFERROR(MATCH(E2912,pl_chave,0),0))</f>
        <v/>
      </c>
      <c r="H2912" s="23">
        <f>IF(G2912="","",IF(G2912=0,"Tarefa fora do plano",INDEX(pl_tag,G2912)))</f>
        <v/>
      </c>
      <c r="I2912" s="30">
        <f>IF(N(G2912)=0,"",INDEX(pl_atividade,G2912))</f>
        <v/>
      </c>
      <c r="J2912" s="50">
        <f>IF(N(G2912)=0,"",INDEX(pl_especialidade,G2912))</f>
        <v/>
      </c>
      <c r="K2912" s="28">
        <f>IF(N(G2912)=0,"",INDEX(pl_duracao,G2912))</f>
        <v/>
      </c>
      <c r="L2912" s="39">
        <f>IF(ISNUMBER(C2912),YEAR(C2912),"")</f>
        <v/>
      </c>
      <c r="M2912" s="39">
        <f>IF(ISNUMBER(C2912),MONTH(C2912),"")</f>
        <v/>
      </c>
      <c r="N2912" s="23">
        <f>IF(L2912="","",IF(NOT(ISNUMBER(crono_ano)),"Informe o ano",IF(L2912&lt;crono_ano,"Antes do ano",IF(L2912&gt;crono_ano,"Depois do ano","No ano"))))</f>
        <v/>
      </c>
      <c r="O2912" s="39">
        <f>IF(F2912="","",IF(COUNTIF(F$7:F2912,F2912)=1,1,0))</f>
        <v/>
      </c>
      <c r="P2912" s="39">
        <f>IF(A2912&amp;B2912&amp;C2912="","",IF(AND(O2912=1,N(G2912)&gt;0),IF(INDEX(pl_ativa,MAX(1,N(G2912)))="Sim",1,0),0))</f>
        <v/>
      </c>
      <c r="Q2912" s="39">
        <f>IF(F2912="","",COUNTIFS(ex_chave_oc,F2912,ex_cancelada,"&lt;&gt;Sim"))</f>
        <v/>
      </c>
      <c r="R2912" s="51">
        <f>IF(P2912="","",IF(AND(P2912=1,N(Q2912)&gt;0),1,0))</f>
        <v/>
      </c>
      <c r="S2912" s="30">
        <f>IF(P2912="","",IF(F2912="","ERRO: data prevista ausente ou inválida",IF(O2912=0,"Duplicada: contada uma vez",IF(N(G2912)=0,"ERRO: tarefa fora do Plano Mestre",IF(P2912=0,"Tarefa retirada do plano: não conta","OK")))))</f>
        <v/>
      </c>
    </row>
    <row r="2913">
      <c r="A2913" s="29" t="n"/>
      <c r="B2913" s="25" t="n"/>
      <c r="C2913" s="49" t="n"/>
      <c r="D2913" s="29" t="n"/>
      <c r="E2913" s="23">
        <f>IF(OR(A2913="",B2913=""),"",A2913&amp;"|"&amp;B2913)</f>
        <v/>
      </c>
      <c r="F2913" s="30">
        <f>IF(OR(E2913="",NOT(ISNUMBER(C2913))),"",E2913&amp;"|"&amp;YEAR(C2913)&amp;"-"&amp;RIGHT("0"&amp;MONTH(C2913),2)&amp;"-"&amp;RIGHT("0"&amp;DAY(C2913),2))</f>
        <v/>
      </c>
      <c r="G2913" s="26">
        <f>IF(E2913="","",IFERROR(MATCH(E2913,pl_chave,0),0))</f>
        <v/>
      </c>
      <c r="H2913" s="23">
        <f>IF(G2913="","",IF(G2913=0,"Tarefa fora do plano",INDEX(pl_tag,G2913)))</f>
        <v/>
      </c>
      <c r="I2913" s="30">
        <f>IF(N(G2913)=0,"",INDEX(pl_atividade,G2913))</f>
        <v/>
      </c>
      <c r="J2913" s="50">
        <f>IF(N(G2913)=0,"",INDEX(pl_especialidade,G2913))</f>
        <v/>
      </c>
      <c r="K2913" s="28">
        <f>IF(N(G2913)=0,"",INDEX(pl_duracao,G2913))</f>
        <v/>
      </c>
      <c r="L2913" s="39">
        <f>IF(ISNUMBER(C2913),YEAR(C2913),"")</f>
        <v/>
      </c>
      <c r="M2913" s="39">
        <f>IF(ISNUMBER(C2913),MONTH(C2913),"")</f>
        <v/>
      </c>
      <c r="N2913" s="23">
        <f>IF(L2913="","",IF(NOT(ISNUMBER(crono_ano)),"Informe o ano",IF(L2913&lt;crono_ano,"Antes do ano",IF(L2913&gt;crono_ano,"Depois do ano","No ano"))))</f>
        <v/>
      </c>
      <c r="O2913" s="39">
        <f>IF(F2913="","",IF(COUNTIF(F$7:F2913,F2913)=1,1,0))</f>
        <v/>
      </c>
      <c r="P2913" s="39">
        <f>IF(A2913&amp;B2913&amp;C2913="","",IF(AND(O2913=1,N(G2913)&gt;0),IF(INDEX(pl_ativa,MAX(1,N(G2913)))="Sim",1,0),0))</f>
        <v/>
      </c>
      <c r="Q2913" s="39">
        <f>IF(F2913="","",COUNTIFS(ex_chave_oc,F2913,ex_cancelada,"&lt;&gt;Sim"))</f>
        <v/>
      </c>
      <c r="R2913" s="51">
        <f>IF(P2913="","",IF(AND(P2913=1,N(Q2913)&gt;0),1,0))</f>
        <v/>
      </c>
      <c r="S2913" s="30">
        <f>IF(P2913="","",IF(F2913="","ERRO: data prevista ausente ou inválida",IF(O2913=0,"Duplicada: contada uma vez",IF(N(G2913)=0,"ERRO: tarefa fora do Plano Mestre",IF(P2913=0,"Tarefa retirada do plano: não conta","OK")))))</f>
        <v/>
      </c>
    </row>
    <row r="2914">
      <c r="A2914" s="29" t="n"/>
      <c r="B2914" s="25" t="n"/>
      <c r="C2914" s="49" t="n"/>
      <c r="D2914" s="29" t="n"/>
      <c r="E2914" s="23">
        <f>IF(OR(A2914="",B2914=""),"",A2914&amp;"|"&amp;B2914)</f>
        <v/>
      </c>
      <c r="F2914" s="30">
        <f>IF(OR(E2914="",NOT(ISNUMBER(C2914))),"",E2914&amp;"|"&amp;YEAR(C2914)&amp;"-"&amp;RIGHT("0"&amp;MONTH(C2914),2)&amp;"-"&amp;RIGHT("0"&amp;DAY(C2914),2))</f>
        <v/>
      </c>
      <c r="G2914" s="26">
        <f>IF(E2914="","",IFERROR(MATCH(E2914,pl_chave,0),0))</f>
        <v/>
      </c>
      <c r="H2914" s="23">
        <f>IF(G2914="","",IF(G2914=0,"Tarefa fora do plano",INDEX(pl_tag,G2914)))</f>
        <v/>
      </c>
      <c r="I2914" s="30">
        <f>IF(N(G2914)=0,"",INDEX(pl_atividade,G2914))</f>
        <v/>
      </c>
      <c r="J2914" s="50">
        <f>IF(N(G2914)=0,"",INDEX(pl_especialidade,G2914))</f>
        <v/>
      </c>
      <c r="K2914" s="28">
        <f>IF(N(G2914)=0,"",INDEX(pl_duracao,G2914))</f>
        <v/>
      </c>
      <c r="L2914" s="39">
        <f>IF(ISNUMBER(C2914),YEAR(C2914),"")</f>
        <v/>
      </c>
      <c r="M2914" s="39">
        <f>IF(ISNUMBER(C2914),MONTH(C2914),"")</f>
        <v/>
      </c>
      <c r="N2914" s="23">
        <f>IF(L2914="","",IF(NOT(ISNUMBER(crono_ano)),"Informe o ano",IF(L2914&lt;crono_ano,"Antes do ano",IF(L2914&gt;crono_ano,"Depois do ano","No ano"))))</f>
        <v/>
      </c>
      <c r="O2914" s="39">
        <f>IF(F2914="","",IF(COUNTIF(F$7:F2914,F2914)=1,1,0))</f>
        <v/>
      </c>
      <c r="P2914" s="39">
        <f>IF(A2914&amp;B2914&amp;C2914="","",IF(AND(O2914=1,N(G2914)&gt;0),IF(INDEX(pl_ativa,MAX(1,N(G2914)))="Sim",1,0),0))</f>
        <v/>
      </c>
      <c r="Q2914" s="39">
        <f>IF(F2914="","",COUNTIFS(ex_chave_oc,F2914,ex_cancelada,"&lt;&gt;Sim"))</f>
        <v/>
      </c>
      <c r="R2914" s="51">
        <f>IF(P2914="","",IF(AND(P2914=1,N(Q2914)&gt;0),1,0))</f>
        <v/>
      </c>
      <c r="S2914" s="30">
        <f>IF(P2914="","",IF(F2914="","ERRO: data prevista ausente ou inválida",IF(O2914=0,"Duplicada: contada uma vez",IF(N(G2914)=0,"ERRO: tarefa fora do Plano Mestre",IF(P2914=0,"Tarefa retirada do plano: não conta","OK")))))</f>
        <v/>
      </c>
    </row>
    <row r="2915">
      <c r="A2915" s="29" t="n"/>
      <c r="B2915" s="25" t="n"/>
      <c r="C2915" s="49" t="n"/>
      <c r="D2915" s="29" t="n"/>
      <c r="E2915" s="23">
        <f>IF(OR(A2915="",B2915=""),"",A2915&amp;"|"&amp;B2915)</f>
        <v/>
      </c>
      <c r="F2915" s="30">
        <f>IF(OR(E2915="",NOT(ISNUMBER(C2915))),"",E2915&amp;"|"&amp;YEAR(C2915)&amp;"-"&amp;RIGHT("0"&amp;MONTH(C2915),2)&amp;"-"&amp;RIGHT("0"&amp;DAY(C2915),2))</f>
        <v/>
      </c>
      <c r="G2915" s="26">
        <f>IF(E2915="","",IFERROR(MATCH(E2915,pl_chave,0),0))</f>
        <v/>
      </c>
      <c r="H2915" s="23">
        <f>IF(G2915="","",IF(G2915=0,"Tarefa fora do plano",INDEX(pl_tag,G2915)))</f>
        <v/>
      </c>
      <c r="I2915" s="30">
        <f>IF(N(G2915)=0,"",INDEX(pl_atividade,G2915))</f>
        <v/>
      </c>
      <c r="J2915" s="50">
        <f>IF(N(G2915)=0,"",INDEX(pl_especialidade,G2915))</f>
        <v/>
      </c>
      <c r="K2915" s="28">
        <f>IF(N(G2915)=0,"",INDEX(pl_duracao,G2915))</f>
        <v/>
      </c>
      <c r="L2915" s="39">
        <f>IF(ISNUMBER(C2915),YEAR(C2915),"")</f>
        <v/>
      </c>
      <c r="M2915" s="39">
        <f>IF(ISNUMBER(C2915),MONTH(C2915),"")</f>
        <v/>
      </c>
      <c r="N2915" s="23">
        <f>IF(L2915="","",IF(NOT(ISNUMBER(crono_ano)),"Informe o ano",IF(L2915&lt;crono_ano,"Antes do ano",IF(L2915&gt;crono_ano,"Depois do ano","No ano"))))</f>
        <v/>
      </c>
      <c r="O2915" s="39">
        <f>IF(F2915="","",IF(COUNTIF(F$7:F2915,F2915)=1,1,0))</f>
        <v/>
      </c>
      <c r="P2915" s="39">
        <f>IF(A2915&amp;B2915&amp;C2915="","",IF(AND(O2915=1,N(G2915)&gt;0),IF(INDEX(pl_ativa,MAX(1,N(G2915)))="Sim",1,0),0))</f>
        <v/>
      </c>
      <c r="Q2915" s="39">
        <f>IF(F2915="","",COUNTIFS(ex_chave_oc,F2915,ex_cancelada,"&lt;&gt;Sim"))</f>
        <v/>
      </c>
      <c r="R2915" s="51">
        <f>IF(P2915="","",IF(AND(P2915=1,N(Q2915)&gt;0),1,0))</f>
        <v/>
      </c>
      <c r="S2915" s="30">
        <f>IF(P2915="","",IF(F2915="","ERRO: data prevista ausente ou inválida",IF(O2915=0,"Duplicada: contada uma vez",IF(N(G2915)=0,"ERRO: tarefa fora do Plano Mestre",IF(P2915=0,"Tarefa retirada do plano: não conta","OK")))))</f>
        <v/>
      </c>
    </row>
    <row r="2916">
      <c r="A2916" s="29" t="n"/>
      <c r="B2916" s="25" t="n"/>
      <c r="C2916" s="49" t="n"/>
      <c r="D2916" s="29" t="n"/>
      <c r="E2916" s="23">
        <f>IF(OR(A2916="",B2916=""),"",A2916&amp;"|"&amp;B2916)</f>
        <v/>
      </c>
      <c r="F2916" s="30">
        <f>IF(OR(E2916="",NOT(ISNUMBER(C2916))),"",E2916&amp;"|"&amp;YEAR(C2916)&amp;"-"&amp;RIGHT("0"&amp;MONTH(C2916),2)&amp;"-"&amp;RIGHT("0"&amp;DAY(C2916),2))</f>
        <v/>
      </c>
      <c r="G2916" s="26">
        <f>IF(E2916="","",IFERROR(MATCH(E2916,pl_chave,0),0))</f>
        <v/>
      </c>
      <c r="H2916" s="23">
        <f>IF(G2916="","",IF(G2916=0,"Tarefa fora do plano",INDEX(pl_tag,G2916)))</f>
        <v/>
      </c>
      <c r="I2916" s="30">
        <f>IF(N(G2916)=0,"",INDEX(pl_atividade,G2916))</f>
        <v/>
      </c>
      <c r="J2916" s="50">
        <f>IF(N(G2916)=0,"",INDEX(pl_especialidade,G2916))</f>
        <v/>
      </c>
      <c r="K2916" s="28">
        <f>IF(N(G2916)=0,"",INDEX(pl_duracao,G2916))</f>
        <v/>
      </c>
      <c r="L2916" s="39">
        <f>IF(ISNUMBER(C2916),YEAR(C2916),"")</f>
        <v/>
      </c>
      <c r="M2916" s="39">
        <f>IF(ISNUMBER(C2916),MONTH(C2916),"")</f>
        <v/>
      </c>
      <c r="N2916" s="23">
        <f>IF(L2916="","",IF(NOT(ISNUMBER(crono_ano)),"Informe o ano",IF(L2916&lt;crono_ano,"Antes do ano",IF(L2916&gt;crono_ano,"Depois do ano","No ano"))))</f>
        <v/>
      </c>
      <c r="O2916" s="39">
        <f>IF(F2916="","",IF(COUNTIF(F$7:F2916,F2916)=1,1,0))</f>
        <v/>
      </c>
      <c r="P2916" s="39">
        <f>IF(A2916&amp;B2916&amp;C2916="","",IF(AND(O2916=1,N(G2916)&gt;0),IF(INDEX(pl_ativa,MAX(1,N(G2916)))="Sim",1,0),0))</f>
        <v/>
      </c>
      <c r="Q2916" s="39">
        <f>IF(F2916="","",COUNTIFS(ex_chave_oc,F2916,ex_cancelada,"&lt;&gt;Sim"))</f>
        <v/>
      </c>
      <c r="R2916" s="51">
        <f>IF(P2916="","",IF(AND(P2916=1,N(Q2916)&gt;0),1,0))</f>
        <v/>
      </c>
      <c r="S2916" s="30">
        <f>IF(P2916="","",IF(F2916="","ERRO: data prevista ausente ou inválida",IF(O2916=0,"Duplicada: contada uma vez",IF(N(G2916)=0,"ERRO: tarefa fora do Plano Mestre",IF(P2916=0,"Tarefa retirada do plano: não conta","OK")))))</f>
        <v/>
      </c>
    </row>
    <row r="2917">
      <c r="A2917" s="29" t="n"/>
      <c r="B2917" s="25" t="n"/>
      <c r="C2917" s="49" t="n"/>
      <c r="D2917" s="29" t="n"/>
      <c r="E2917" s="23">
        <f>IF(OR(A2917="",B2917=""),"",A2917&amp;"|"&amp;B2917)</f>
        <v/>
      </c>
      <c r="F2917" s="30">
        <f>IF(OR(E2917="",NOT(ISNUMBER(C2917))),"",E2917&amp;"|"&amp;YEAR(C2917)&amp;"-"&amp;RIGHT("0"&amp;MONTH(C2917),2)&amp;"-"&amp;RIGHT("0"&amp;DAY(C2917),2))</f>
        <v/>
      </c>
      <c r="G2917" s="26">
        <f>IF(E2917="","",IFERROR(MATCH(E2917,pl_chave,0),0))</f>
        <v/>
      </c>
      <c r="H2917" s="23">
        <f>IF(G2917="","",IF(G2917=0,"Tarefa fora do plano",INDEX(pl_tag,G2917)))</f>
        <v/>
      </c>
      <c r="I2917" s="30">
        <f>IF(N(G2917)=0,"",INDEX(pl_atividade,G2917))</f>
        <v/>
      </c>
      <c r="J2917" s="50">
        <f>IF(N(G2917)=0,"",INDEX(pl_especialidade,G2917))</f>
        <v/>
      </c>
      <c r="K2917" s="28">
        <f>IF(N(G2917)=0,"",INDEX(pl_duracao,G2917))</f>
        <v/>
      </c>
      <c r="L2917" s="39">
        <f>IF(ISNUMBER(C2917),YEAR(C2917),"")</f>
        <v/>
      </c>
      <c r="M2917" s="39">
        <f>IF(ISNUMBER(C2917),MONTH(C2917),"")</f>
        <v/>
      </c>
      <c r="N2917" s="23">
        <f>IF(L2917="","",IF(NOT(ISNUMBER(crono_ano)),"Informe o ano",IF(L2917&lt;crono_ano,"Antes do ano",IF(L2917&gt;crono_ano,"Depois do ano","No ano"))))</f>
        <v/>
      </c>
      <c r="O2917" s="39">
        <f>IF(F2917="","",IF(COUNTIF(F$7:F2917,F2917)=1,1,0))</f>
        <v/>
      </c>
      <c r="P2917" s="39">
        <f>IF(A2917&amp;B2917&amp;C2917="","",IF(AND(O2917=1,N(G2917)&gt;0),IF(INDEX(pl_ativa,MAX(1,N(G2917)))="Sim",1,0),0))</f>
        <v/>
      </c>
      <c r="Q2917" s="39">
        <f>IF(F2917="","",COUNTIFS(ex_chave_oc,F2917,ex_cancelada,"&lt;&gt;Sim"))</f>
        <v/>
      </c>
      <c r="R2917" s="51">
        <f>IF(P2917="","",IF(AND(P2917=1,N(Q2917)&gt;0),1,0))</f>
        <v/>
      </c>
      <c r="S2917" s="30">
        <f>IF(P2917="","",IF(F2917="","ERRO: data prevista ausente ou inválida",IF(O2917=0,"Duplicada: contada uma vez",IF(N(G2917)=0,"ERRO: tarefa fora do Plano Mestre",IF(P2917=0,"Tarefa retirada do plano: não conta","OK")))))</f>
        <v/>
      </c>
    </row>
    <row r="2918">
      <c r="A2918" s="29" t="n"/>
      <c r="B2918" s="25" t="n"/>
      <c r="C2918" s="49" t="n"/>
      <c r="D2918" s="29" t="n"/>
      <c r="E2918" s="23">
        <f>IF(OR(A2918="",B2918=""),"",A2918&amp;"|"&amp;B2918)</f>
        <v/>
      </c>
      <c r="F2918" s="30">
        <f>IF(OR(E2918="",NOT(ISNUMBER(C2918))),"",E2918&amp;"|"&amp;YEAR(C2918)&amp;"-"&amp;RIGHT("0"&amp;MONTH(C2918),2)&amp;"-"&amp;RIGHT("0"&amp;DAY(C2918),2))</f>
        <v/>
      </c>
      <c r="G2918" s="26">
        <f>IF(E2918="","",IFERROR(MATCH(E2918,pl_chave,0),0))</f>
        <v/>
      </c>
      <c r="H2918" s="23">
        <f>IF(G2918="","",IF(G2918=0,"Tarefa fora do plano",INDEX(pl_tag,G2918)))</f>
        <v/>
      </c>
      <c r="I2918" s="30">
        <f>IF(N(G2918)=0,"",INDEX(pl_atividade,G2918))</f>
        <v/>
      </c>
      <c r="J2918" s="50">
        <f>IF(N(G2918)=0,"",INDEX(pl_especialidade,G2918))</f>
        <v/>
      </c>
      <c r="K2918" s="28">
        <f>IF(N(G2918)=0,"",INDEX(pl_duracao,G2918))</f>
        <v/>
      </c>
      <c r="L2918" s="39">
        <f>IF(ISNUMBER(C2918),YEAR(C2918),"")</f>
        <v/>
      </c>
      <c r="M2918" s="39">
        <f>IF(ISNUMBER(C2918),MONTH(C2918),"")</f>
        <v/>
      </c>
      <c r="N2918" s="23">
        <f>IF(L2918="","",IF(NOT(ISNUMBER(crono_ano)),"Informe o ano",IF(L2918&lt;crono_ano,"Antes do ano",IF(L2918&gt;crono_ano,"Depois do ano","No ano"))))</f>
        <v/>
      </c>
      <c r="O2918" s="39">
        <f>IF(F2918="","",IF(COUNTIF(F$7:F2918,F2918)=1,1,0))</f>
        <v/>
      </c>
      <c r="P2918" s="39">
        <f>IF(A2918&amp;B2918&amp;C2918="","",IF(AND(O2918=1,N(G2918)&gt;0),IF(INDEX(pl_ativa,MAX(1,N(G2918)))="Sim",1,0),0))</f>
        <v/>
      </c>
      <c r="Q2918" s="39">
        <f>IF(F2918="","",COUNTIFS(ex_chave_oc,F2918,ex_cancelada,"&lt;&gt;Sim"))</f>
        <v/>
      </c>
      <c r="R2918" s="51">
        <f>IF(P2918="","",IF(AND(P2918=1,N(Q2918)&gt;0),1,0))</f>
        <v/>
      </c>
      <c r="S2918" s="30">
        <f>IF(P2918="","",IF(F2918="","ERRO: data prevista ausente ou inválida",IF(O2918=0,"Duplicada: contada uma vez",IF(N(G2918)=0,"ERRO: tarefa fora do Plano Mestre",IF(P2918=0,"Tarefa retirada do plano: não conta","OK")))))</f>
        <v/>
      </c>
    </row>
    <row r="2919">
      <c r="A2919" s="29" t="n"/>
      <c r="B2919" s="25" t="n"/>
      <c r="C2919" s="49" t="n"/>
      <c r="D2919" s="29" t="n"/>
      <c r="E2919" s="23">
        <f>IF(OR(A2919="",B2919=""),"",A2919&amp;"|"&amp;B2919)</f>
        <v/>
      </c>
      <c r="F2919" s="30">
        <f>IF(OR(E2919="",NOT(ISNUMBER(C2919))),"",E2919&amp;"|"&amp;YEAR(C2919)&amp;"-"&amp;RIGHT("0"&amp;MONTH(C2919),2)&amp;"-"&amp;RIGHT("0"&amp;DAY(C2919),2))</f>
        <v/>
      </c>
      <c r="G2919" s="26">
        <f>IF(E2919="","",IFERROR(MATCH(E2919,pl_chave,0),0))</f>
        <v/>
      </c>
      <c r="H2919" s="23">
        <f>IF(G2919="","",IF(G2919=0,"Tarefa fora do plano",INDEX(pl_tag,G2919)))</f>
        <v/>
      </c>
      <c r="I2919" s="30">
        <f>IF(N(G2919)=0,"",INDEX(pl_atividade,G2919))</f>
        <v/>
      </c>
      <c r="J2919" s="50">
        <f>IF(N(G2919)=0,"",INDEX(pl_especialidade,G2919))</f>
        <v/>
      </c>
      <c r="K2919" s="28">
        <f>IF(N(G2919)=0,"",INDEX(pl_duracao,G2919))</f>
        <v/>
      </c>
      <c r="L2919" s="39">
        <f>IF(ISNUMBER(C2919),YEAR(C2919),"")</f>
        <v/>
      </c>
      <c r="M2919" s="39">
        <f>IF(ISNUMBER(C2919),MONTH(C2919),"")</f>
        <v/>
      </c>
      <c r="N2919" s="23">
        <f>IF(L2919="","",IF(NOT(ISNUMBER(crono_ano)),"Informe o ano",IF(L2919&lt;crono_ano,"Antes do ano",IF(L2919&gt;crono_ano,"Depois do ano","No ano"))))</f>
        <v/>
      </c>
      <c r="O2919" s="39">
        <f>IF(F2919="","",IF(COUNTIF(F$7:F2919,F2919)=1,1,0))</f>
        <v/>
      </c>
      <c r="P2919" s="39">
        <f>IF(A2919&amp;B2919&amp;C2919="","",IF(AND(O2919=1,N(G2919)&gt;0),IF(INDEX(pl_ativa,MAX(1,N(G2919)))="Sim",1,0),0))</f>
        <v/>
      </c>
      <c r="Q2919" s="39">
        <f>IF(F2919="","",COUNTIFS(ex_chave_oc,F2919,ex_cancelada,"&lt;&gt;Sim"))</f>
        <v/>
      </c>
      <c r="R2919" s="51">
        <f>IF(P2919="","",IF(AND(P2919=1,N(Q2919)&gt;0),1,0))</f>
        <v/>
      </c>
      <c r="S2919" s="30">
        <f>IF(P2919="","",IF(F2919="","ERRO: data prevista ausente ou inválida",IF(O2919=0,"Duplicada: contada uma vez",IF(N(G2919)=0,"ERRO: tarefa fora do Plano Mestre",IF(P2919=0,"Tarefa retirada do plano: não conta","OK")))))</f>
        <v/>
      </c>
    </row>
    <row r="2920">
      <c r="A2920" s="29" t="n"/>
      <c r="B2920" s="25" t="n"/>
      <c r="C2920" s="49" t="n"/>
      <c r="D2920" s="29" t="n"/>
      <c r="E2920" s="23">
        <f>IF(OR(A2920="",B2920=""),"",A2920&amp;"|"&amp;B2920)</f>
        <v/>
      </c>
      <c r="F2920" s="30">
        <f>IF(OR(E2920="",NOT(ISNUMBER(C2920))),"",E2920&amp;"|"&amp;YEAR(C2920)&amp;"-"&amp;RIGHT("0"&amp;MONTH(C2920),2)&amp;"-"&amp;RIGHT("0"&amp;DAY(C2920),2))</f>
        <v/>
      </c>
      <c r="G2920" s="26">
        <f>IF(E2920="","",IFERROR(MATCH(E2920,pl_chave,0),0))</f>
        <v/>
      </c>
      <c r="H2920" s="23">
        <f>IF(G2920="","",IF(G2920=0,"Tarefa fora do plano",INDEX(pl_tag,G2920)))</f>
        <v/>
      </c>
      <c r="I2920" s="30">
        <f>IF(N(G2920)=0,"",INDEX(pl_atividade,G2920))</f>
        <v/>
      </c>
      <c r="J2920" s="50">
        <f>IF(N(G2920)=0,"",INDEX(pl_especialidade,G2920))</f>
        <v/>
      </c>
      <c r="K2920" s="28">
        <f>IF(N(G2920)=0,"",INDEX(pl_duracao,G2920))</f>
        <v/>
      </c>
      <c r="L2920" s="39">
        <f>IF(ISNUMBER(C2920),YEAR(C2920),"")</f>
        <v/>
      </c>
      <c r="M2920" s="39">
        <f>IF(ISNUMBER(C2920),MONTH(C2920),"")</f>
        <v/>
      </c>
      <c r="N2920" s="23">
        <f>IF(L2920="","",IF(NOT(ISNUMBER(crono_ano)),"Informe o ano",IF(L2920&lt;crono_ano,"Antes do ano",IF(L2920&gt;crono_ano,"Depois do ano","No ano"))))</f>
        <v/>
      </c>
      <c r="O2920" s="39">
        <f>IF(F2920="","",IF(COUNTIF(F$7:F2920,F2920)=1,1,0))</f>
        <v/>
      </c>
      <c r="P2920" s="39">
        <f>IF(A2920&amp;B2920&amp;C2920="","",IF(AND(O2920=1,N(G2920)&gt;0),IF(INDEX(pl_ativa,MAX(1,N(G2920)))="Sim",1,0),0))</f>
        <v/>
      </c>
      <c r="Q2920" s="39">
        <f>IF(F2920="","",COUNTIFS(ex_chave_oc,F2920,ex_cancelada,"&lt;&gt;Sim"))</f>
        <v/>
      </c>
      <c r="R2920" s="51">
        <f>IF(P2920="","",IF(AND(P2920=1,N(Q2920)&gt;0),1,0))</f>
        <v/>
      </c>
      <c r="S2920" s="30">
        <f>IF(P2920="","",IF(F2920="","ERRO: data prevista ausente ou inválida",IF(O2920=0,"Duplicada: contada uma vez",IF(N(G2920)=0,"ERRO: tarefa fora do Plano Mestre",IF(P2920=0,"Tarefa retirada do plano: não conta","OK")))))</f>
        <v/>
      </c>
    </row>
    <row r="2921">
      <c r="A2921" s="29" t="n"/>
      <c r="B2921" s="25" t="n"/>
      <c r="C2921" s="49" t="n"/>
      <c r="D2921" s="29" t="n"/>
      <c r="E2921" s="23">
        <f>IF(OR(A2921="",B2921=""),"",A2921&amp;"|"&amp;B2921)</f>
        <v/>
      </c>
      <c r="F2921" s="30">
        <f>IF(OR(E2921="",NOT(ISNUMBER(C2921))),"",E2921&amp;"|"&amp;YEAR(C2921)&amp;"-"&amp;RIGHT("0"&amp;MONTH(C2921),2)&amp;"-"&amp;RIGHT("0"&amp;DAY(C2921),2))</f>
        <v/>
      </c>
      <c r="G2921" s="26">
        <f>IF(E2921="","",IFERROR(MATCH(E2921,pl_chave,0),0))</f>
        <v/>
      </c>
      <c r="H2921" s="23">
        <f>IF(G2921="","",IF(G2921=0,"Tarefa fora do plano",INDEX(pl_tag,G2921)))</f>
        <v/>
      </c>
      <c r="I2921" s="30">
        <f>IF(N(G2921)=0,"",INDEX(pl_atividade,G2921))</f>
        <v/>
      </c>
      <c r="J2921" s="50">
        <f>IF(N(G2921)=0,"",INDEX(pl_especialidade,G2921))</f>
        <v/>
      </c>
      <c r="K2921" s="28">
        <f>IF(N(G2921)=0,"",INDEX(pl_duracao,G2921))</f>
        <v/>
      </c>
      <c r="L2921" s="39">
        <f>IF(ISNUMBER(C2921),YEAR(C2921),"")</f>
        <v/>
      </c>
      <c r="M2921" s="39">
        <f>IF(ISNUMBER(C2921),MONTH(C2921),"")</f>
        <v/>
      </c>
      <c r="N2921" s="23">
        <f>IF(L2921="","",IF(NOT(ISNUMBER(crono_ano)),"Informe o ano",IF(L2921&lt;crono_ano,"Antes do ano",IF(L2921&gt;crono_ano,"Depois do ano","No ano"))))</f>
        <v/>
      </c>
      <c r="O2921" s="39">
        <f>IF(F2921="","",IF(COUNTIF(F$7:F2921,F2921)=1,1,0))</f>
        <v/>
      </c>
      <c r="P2921" s="39">
        <f>IF(A2921&amp;B2921&amp;C2921="","",IF(AND(O2921=1,N(G2921)&gt;0),IF(INDEX(pl_ativa,MAX(1,N(G2921)))="Sim",1,0),0))</f>
        <v/>
      </c>
      <c r="Q2921" s="39">
        <f>IF(F2921="","",COUNTIFS(ex_chave_oc,F2921,ex_cancelada,"&lt;&gt;Sim"))</f>
        <v/>
      </c>
      <c r="R2921" s="51">
        <f>IF(P2921="","",IF(AND(P2921=1,N(Q2921)&gt;0),1,0))</f>
        <v/>
      </c>
      <c r="S2921" s="30">
        <f>IF(P2921="","",IF(F2921="","ERRO: data prevista ausente ou inválida",IF(O2921=0,"Duplicada: contada uma vez",IF(N(G2921)=0,"ERRO: tarefa fora do Plano Mestre",IF(P2921=0,"Tarefa retirada do plano: não conta","OK")))))</f>
        <v/>
      </c>
    </row>
    <row r="2922">
      <c r="A2922" s="29" t="n"/>
      <c r="B2922" s="25" t="n"/>
      <c r="C2922" s="49" t="n"/>
      <c r="D2922" s="29" t="n"/>
      <c r="E2922" s="23">
        <f>IF(OR(A2922="",B2922=""),"",A2922&amp;"|"&amp;B2922)</f>
        <v/>
      </c>
      <c r="F2922" s="30">
        <f>IF(OR(E2922="",NOT(ISNUMBER(C2922))),"",E2922&amp;"|"&amp;YEAR(C2922)&amp;"-"&amp;RIGHT("0"&amp;MONTH(C2922),2)&amp;"-"&amp;RIGHT("0"&amp;DAY(C2922),2))</f>
        <v/>
      </c>
      <c r="G2922" s="26">
        <f>IF(E2922="","",IFERROR(MATCH(E2922,pl_chave,0),0))</f>
        <v/>
      </c>
      <c r="H2922" s="23">
        <f>IF(G2922="","",IF(G2922=0,"Tarefa fora do plano",INDEX(pl_tag,G2922)))</f>
        <v/>
      </c>
      <c r="I2922" s="30">
        <f>IF(N(G2922)=0,"",INDEX(pl_atividade,G2922))</f>
        <v/>
      </c>
      <c r="J2922" s="50">
        <f>IF(N(G2922)=0,"",INDEX(pl_especialidade,G2922))</f>
        <v/>
      </c>
      <c r="K2922" s="28">
        <f>IF(N(G2922)=0,"",INDEX(pl_duracao,G2922))</f>
        <v/>
      </c>
      <c r="L2922" s="39">
        <f>IF(ISNUMBER(C2922),YEAR(C2922),"")</f>
        <v/>
      </c>
      <c r="M2922" s="39">
        <f>IF(ISNUMBER(C2922),MONTH(C2922),"")</f>
        <v/>
      </c>
      <c r="N2922" s="23">
        <f>IF(L2922="","",IF(NOT(ISNUMBER(crono_ano)),"Informe o ano",IF(L2922&lt;crono_ano,"Antes do ano",IF(L2922&gt;crono_ano,"Depois do ano","No ano"))))</f>
        <v/>
      </c>
      <c r="O2922" s="39">
        <f>IF(F2922="","",IF(COUNTIF(F$7:F2922,F2922)=1,1,0))</f>
        <v/>
      </c>
      <c r="P2922" s="39">
        <f>IF(A2922&amp;B2922&amp;C2922="","",IF(AND(O2922=1,N(G2922)&gt;0),IF(INDEX(pl_ativa,MAX(1,N(G2922)))="Sim",1,0),0))</f>
        <v/>
      </c>
      <c r="Q2922" s="39">
        <f>IF(F2922="","",COUNTIFS(ex_chave_oc,F2922,ex_cancelada,"&lt;&gt;Sim"))</f>
        <v/>
      </c>
      <c r="R2922" s="51">
        <f>IF(P2922="","",IF(AND(P2922=1,N(Q2922)&gt;0),1,0))</f>
        <v/>
      </c>
      <c r="S2922" s="30">
        <f>IF(P2922="","",IF(F2922="","ERRO: data prevista ausente ou inválida",IF(O2922=0,"Duplicada: contada uma vez",IF(N(G2922)=0,"ERRO: tarefa fora do Plano Mestre",IF(P2922=0,"Tarefa retirada do plano: não conta","OK")))))</f>
        <v/>
      </c>
    </row>
    <row r="2923">
      <c r="A2923" s="29" t="n"/>
      <c r="B2923" s="25" t="n"/>
      <c r="C2923" s="49" t="n"/>
      <c r="D2923" s="29" t="n"/>
      <c r="E2923" s="23">
        <f>IF(OR(A2923="",B2923=""),"",A2923&amp;"|"&amp;B2923)</f>
        <v/>
      </c>
      <c r="F2923" s="30">
        <f>IF(OR(E2923="",NOT(ISNUMBER(C2923))),"",E2923&amp;"|"&amp;YEAR(C2923)&amp;"-"&amp;RIGHT("0"&amp;MONTH(C2923),2)&amp;"-"&amp;RIGHT("0"&amp;DAY(C2923),2))</f>
        <v/>
      </c>
      <c r="G2923" s="26">
        <f>IF(E2923="","",IFERROR(MATCH(E2923,pl_chave,0),0))</f>
        <v/>
      </c>
      <c r="H2923" s="23">
        <f>IF(G2923="","",IF(G2923=0,"Tarefa fora do plano",INDEX(pl_tag,G2923)))</f>
        <v/>
      </c>
      <c r="I2923" s="30">
        <f>IF(N(G2923)=0,"",INDEX(pl_atividade,G2923))</f>
        <v/>
      </c>
      <c r="J2923" s="50">
        <f>IF(N(G2923)=0,"",INDEX(pl_especialidade,G2923))</f>
        <v/>
      </c>
      <c r="K2923" s="28">
        <f>IF(N(G2923)=0,"",INDEX(pl_duracao,G2923))</f>
        <v/>
      </c>
      <c r="L2923" s="39">
        <f>IF(ISNUMBER(C2923),YEAR(C2923),"")</f>
        <v/>
      </c>
      <c r="M2923" s="39">
        <f>IF(ISNUMBER(C2923),MONTH(C2923),"")</f>
        <v/>
      </c>
      <c r="N2923" s="23">
        <f>IF(L2923="","",IF(NOT(ISNUMBER(crono_ano)),"Informe o ano",IF(L2923&lt;crono_ano,"Antes do ano",IF(L2923&gt;crono_ano,"Depois do ano","No ano"))))</f>
        <v/>
      </c>
      <c r="O2923" s="39">
        <f>IF(F2923="","",IF(COUNTIF(F$7:F2923,F2923)=1,1,0))</f>
        <v/>
      </c>
      <c r="P2923" s="39">
        <f>IF(A2923&amp;B2923&amp;C2923="","",IF(AND(O2923=1,N(G2923)&gt;0),IF(INDEX(pl_ativa,MAX(1,N(G2923)))="Sim",1,0),0))</f>
        <v/>
      </c>
      <c r="Q2923" s="39">
        <f>IF(F2923="","",COUNTIFS(ex_chave_oc,F2923,ex_cancelada,"&lt;&gt;Sim"))</f>
        <v/>
      </c>
      <c r="R2923" s="51">
        <f>IF(P2923="","",IF(AND(P2923=1,N(Q2923)&gt;0),1,0))</f>
        <v/>
      </c>
      <c r="S2923" s="30">
        <f>IF(P2923="","",IF(F2923="","ERRO: data prevista ausente ou inválida",IF(O2923=0,"Duplicada: contada uma vez",IF(N(G2923)=0,"ERRO: tarefa fora do Plano Mestre",IF(P2923=0,"Tarefa retirada do plano: não conta","OK")))))</f>
        <v/>
      </c>
    </row>
    <row r="2924">
      <c r="A2924" s="29" t="n"/>
      <c r="B2924" s="25" t="n"/>
      <c r="C2924" s="49" t="n"/>
      <c r="D2924" s="29" t="n"/>
      <c r="E2924" s="23">
        <f>IF(OR(A2924="",B2924=""),"",A2924&amp;"|"&amp;B2924)</f>
        <v/>
      </c>
      <c r="F2924" s="30">
        <f>IF(OR(E2924="",NOT(ISNUMBER(C2924))),"",E2924&amp;"|"&amp;YEAR(C2924)&amp;"-"&amp;RIGHT("0"&amp;MONTH(C2924),2)&amp;"-"&amp;RIGHT("0"&amp;DAY(C2924),2))</f>
        <v/>
      </c>
      <c r="G2924" s="26">
        <f>IF(E2924="","",IFERROR(MATCH(E2924,pl_chave,0),0))</f>
        <v/>
      </c>
      <c r="H2924" s="23">
        <f>IF(G2924="","",IF(G2924=0,"Tarefa fora do plano",INDEX(pl_tag,G2924)))</f>
        <v/>
      </c>
      <c r="I2924" s="30">
        <f>IF(N(G2924)=0,"",INDEX(pl_atividade,G2924))</f>
        <v/>
      </c>
      <c r="J2924" s="50">
        <f>IF(N(G2924)=0,"",INDEX(pl_especialidade,G2924))</f>
        <v/>
      </c>
      <c r="K2924" s="28">
        <f>IF(N(G2924)=0,"",INDEX(pl_duracao,G2924))</f>
        <v/>
      </c>
      <c r="L2924" s="39">
        <f>IF(ISNUMBER(C2924),YEAR(C2924),"")</f>
        <v/>
      </c>
      <c r="M2924" s="39">
        <f>IF(ISNUMBER(C2924),MONTH(C2924),"")</f>
        <v/>
      </c>
      <c r="N2924" s="23">
        <f>IF(L2924="","",IF(NOT(ISNUMBER(crono_ano)),"Informe o ano",IF(L2924&lt;crono_ano,"Antes do ano",IF(L2924&gt;crono_ano,"Depois do ano","No ano"))))</f>
        <v/>
      </c>
      <c r="O2924" s="39">
        <f>IF(F2924="","",IF(COUNTIF(F$7:F2924,F2924)=1,1,0))</f>
        <v/>
      </c>
      <c r="P2924" s="39">
        <f>IF(A2924&amp;B2924&amp;C2924="","",IF(AND(O2924=1,N(G2924)&gt;0),IF(INDEX(pl_ativa,MAX(1,N(G2924)))="Sim",1,0),0))</f>
        <v/>
      </c>
      <c r="Q2924" s="39">
        <f>IF(F2924="","",COUNTIFS(ex_chave_oc,F2924,ex_cancelada,"&lt;&gt;Sim"))</f>
        <v/>
      </c>
      <c r="R2924" s="51">
        <f>IF(P2924="","",IF(AND(P2924=1,N(Q2924)&gt;0),1,0))</f>
        <v/>
      </c>
      <c r="S2924" s="30">
        <f>IF(P2924="","",IF(F2924="","ERRO: data prevista ausente ou inválida",IF(O2924=0,"Duplicada: contada uma vez",IF(N(G2924)=0,"ERRO: tarefa fora do Plano Mestre",IF(P2924=0,"Tarefa retirada do plano: não conta","OK")))))</f>
        <v/>
      </c>
    </row>
    <row r="2925">
      <c r="A2925" s="29" t="n"/>
      <c r="B2925" s="25" t="n"/>
      <c r="C2925" s="49" t="n"/>
      <c r="D2925" s="29" t="n"/>
      <c r="E2925" s="23">
        <f>IF(OR(A2925="",B2925=""),"",A2925&amp;"|"&amp;B2925)</f>
        <v/>
      </c>
      <c r="F2925" s="30">
        <f>IF(OR(E2925="",NOT(ISNUMBER(C2925))),"",E2925&amp;"|"&amp;YEAR(C2925)&amp;"-"&amp;RIGHT("0"&amp;MONTH(C2925),2)&amp;"-"&amp;RIGHT("0"&amp;DAY(C2925),2))</f>
        <v/>
      </c>
      <c r="G2925" s="26">
        <f>IF(E2925="","",IFERROR(MATCH(E2925,pl_chave,0),0))</f>
        <v/>
      </c>
      <c r="H2925" s="23">
        <f>IF(G2925="","",IF(G2925=0,"Tarefa fora do plano",INDEX(pl_tag,G2925)))</f>
        <v/>
      </c>
      <c r="I2925" s="30">
        <f>IF(N(G2925)=0,"",INDEX(pl_atividade,G2925))</f>
        <v/>
      </c>
      <c r="J2925" s="50">
        <f>IF(N(G2925)=0,"",INDEX(pl_especialidade,G2925))</f>
        <v/>
      </c>
      <c r="K2925" s="28">
        <f>IF(N(G2925)=0,"",INDEX(pl_duracao,G2925))</f>
        <v/>
      </c>
      <c r="L2925" s="39">
        <f>IF(ISNUMBER(C2925),YEAR(C2925),"")</f>
        <v/>
      </c>
      <c r="M2925" s="39">
        <f>IF(ISNUMBER(C2925),MONTH(C2925),"")</f>
        <v/>
      </c>
      <c r="N2925" s="23">
        <f>IF(L2925="","",IF(NOT(ISNUMBER(crono_ano)),"Informe o ano",IF(L2925&lt;crono_ano,"Antes do ano",IF(L2925&gt;crono_ano,"Depois do ano","No ano"))))</f>
        <v/>
      </c>
      <c r="O2925" s="39">
        <f>IF(F2925="","",IF(COUNTIF(F$7:F2925,F2925)=1,1,0))</f>
        <v/>
      </c>
      <c r="P2925" s="39">
        <f>IF(A2925&amp;B2925&amp;C2925="","",IF(AND(O2925=1,N(G2925)&gt;0),IF(INDEX(pl_ativa,MAX(1,N(G2925)))="Sim",1,0),0))</f>
        <v/>
      </c>
      <c r="Q2925" s="39">
        <f>IF(F2925="","",COUNTIFS(ex_chave_oc,F2925,ex_cancelada,"&lt;&gt;Sim"))</f>
        <v/>
      </c>
      <c r="R2925" s="51">
        <f>IF(P2925="","",IF(AND(P2925=1,N(Q2925)&gt;0),1,0))</f>
        <v/>
      </c>
      <c r="S2925" s="30">
        <f>IF(P2925="","",IF(F2925="","ERRO: data prevista ausente ou inválida",IF(O2925=0,"Duplicada: contada uma vez",IF(N(G2925)=0,"ERRO: tarefa fora do Plano Mestre",IF(P2925=0,"Tarefa retirada do plano: não conta","OK")))))</f>
        <v/>
      </c>
    </row>
    <row r="2926">
      <c r="A2926" s="29" t="n"/>
      <c r="B2926" s="25" t="n"/>
      <c r="C2926" s="49" t="n"/>
      <c r="D2926" s="29" t="n"/>
      <c r="E2926" s="23">
        <f>IF(OR(A2926="",B2926=""),"",A2926&amp;"|"&amp;B2926)</f>
        <v/>
      </c>
      <c r="F2926" s="30">
        <f>IF(OR(E2926="",NOT(ISNUMBER(C2926))),"",E2926&amp;"|"&amp;YEAR(C2926)&amp;"-"&amp;RIGHT("0"&amp;MONTH(C2926),2)&amp;"-"&amp;RIGHT("0"&amp;DAY(C2926),2))</f>
        <v/>
      </c>
      <c r="G2926" s="26">
        <f>IF(E2926="","",IFERROR(MATCH(E2926,pl_chave,0),0))</f>
        <v/>
      </c>
      <c r="H2926" s="23">
        <f>IF(G2926="","",IF(G2926=0,"Tarefa fora do plano",INDEX(pl_tag,G2926)))</f>
        <v/>
      </c>
      <c r="I2926" s="30">
        <f>IF(N(G2926)=0,"",INDEX(pl_atividade,G2926))</f>
        <v/>
      </c>
      <c r="J2926" s="50">
        <f>IF(N(G2926)=0,"",INDEX(pl_especialidade,G2926))</f>
        <v/>
      </c>
      <c r="K2926" s="28">
        <f>IF(N(G2926)=0,"",INDEX(pl_duracao,G2926))</f>
        <v/>
      </c>
      <c r="L2926" s="39">
        <f>IF(ISNUMBER(C2926),YEAR(C2926),"")</f>
        <v/>
      </c>
      <c r="M2926" s="39">
        <f>IF(ISNUMBER(C2926),MONTH(C2926),"")</f>
        <v/>
      </c>
      <c r="N2926" s="23">
        <f>IF(L2926="","",IF(NOT(ISNUMBER(crono_ano)),"Informe o ano",IF(L2926&lt;crono_ano,"Antes do ano",IF(L2926&gt;crono_ano,"Depois do ano","No ano"))))</f>
        <v/>
      </c>
      <c r="O2926" s="39">
        <f>IF(F2926="","",IF(COUNTIF(F$7:F2926,F2926)=1,1,0))</f>
        <v/>
      </c>
      <c r="P2926" s="39">
        <f>IF(A2926&amp;B2926&amp;C2926="","",IF(AND(O2926=1,N(G2926)&gt;0),IF(INDEX(pl_ativa,MAX(1,N(G2926)))="Sim",1,0),0))</f>
        <v/>
      </c>
      <c r="Q2926" s="39">
        <f>IF(F2926="","",COUNTIFS(ex_chave_oc,F2926,ex_cancelada,"&lt;&gt;Sim"))</f>
        <v/>
      </c>
      <c r="R2926" s="51">
        <f>IF(P2926="","",IF(AND(P2926=1,N(Q2926)&gt;0),1,0))</f>
        <v/>
      </c>
      <c r="S2926" s="30">
        <f>IF(P2926="","",IF(F2926="","ERRO: data prevista ausente ou inválida",IF(O2926=0,"Duplicada: contada uma vez",IF(N(G2926)=0,"ERRO: tarefa fora do Plano Mestre",IF(P2926=0,"Tarefa retirada do plano: não conta","OK")))))</f>
        <v/>
      </c>
    </row>
    <row r="2927">
      <c r="A2927" s="29" t="n"/>
      <c r="B2927" s="25" t="n"/>
      <c r="C2927" s="49" t="n"/>
      <c r="D2927" s="29" t="n"/>
      <c r="E2927" s="23">
        <f>IF(OR(A2927="",B2927=""),"",A2927&amp;"|"&amp;B2927)</f>
        <v/>
      </c>
      <c r="F2927" s="30">
        <f>IF(OR(E2927="",NOT(ISNUMBER(C2927))),"",E2927&amp;"|"&amp;YEAR(C2927)&amp;"-"&amp;RIGHT("0"&amp;MONTH(C2927),2)&amp;"-"&amp;RIGHT("0"&amp;DAY(C2927),2))</f>
        <v/>
      </c>
      <c r="G2927" s="26">
        <f>IF(E2927="","",IFERROR(MATCH(E2927,pl_chave,0),0))</f>
        <v/>
      </c>
      <c r="H2927" s="23">
        <f>IF(G2927="","",IF(G2927=0,"Tarefa fora do plano",INDEX(pl_tag,G2927)))</f>
        <v/>
      </c>
      <c r="I2927" s="30">
        <f>IF(N(G2927)=0,"",INDEX(pl_atividade,G2927))</f>
        <v/>
      </c>
      <c r="J2927" s="50">
        <f>IF(N(G2927)=0,"",INDEX(pl_especialidade,G2927))</f>
        <v/>
      </c>
      <c r="K2927" s="28">
        <f>IF(N(G2927)=0,"",INDEX(pl_duracao,G2927))</f>
        <v/>
      </c>
      <c r="L2927" s="39">
        <f>IF(ISNUMBER(C2927),YEAR(C2927),"")</f>
        <v/>
      </c>
      <c r="M2927" s="39">
        <f>IF(ISNUMBER(C2927),MONTH(C2927),"")</f>
        <v/>
      </c>
      <c r="N2927" s="23">
        <f>IF(L2927="","",IF(NOT(ISNUMBER(crono_ano)),"Informe o ano",IF(L2927&lt;crono_ano,"Antes do ano",IF(L2927&gt;crono_ano,"Depois do ano","No ano"))))</f>
        <v/>
      </c>
      <c r="O2927" s="39">
        <f>IF(F2927="","",IF(COUNTIF(F$7:F2927,F2927)=1,1,0))</f>
        <v/>
      </c>
      <c r="P2927" s="39">
        <f>IF(A2927&amp;B2927&amp;C2927="","",IF(AND(O2927=1,N(G2927)&gt;0),IF(INDEX(pl_ativa,MAX(1,N(G2927)))="Sim",1,0),0))</f>
        <v/>
      </c>
      <c r="Q2927" s="39">
        <f>IF(F2927="","",COUNTIFS(ex_chave_oc,F2927,ex_cancelada,"&lt;&gt;Sim"))</f>
        <v/>
      </c>
      <c r="R2927" s="51">
        <f>IF(P2927="","",IF(AND(P2927=1,N(Q2927)&gt;0),1,0))</f>
        <v/>
      </c>
      <c r="S2927" s="30">
        <f>IF(P2927="","",IF(F2927="","ERRO: data prevista ausente ou inválida",IF(O2927=0,"Duplicada: contada uma vez",IF(N(G2927)=0,"ERRO: tarefa fora do Plano Mestre",IF(P2927=0,"Tarefa retirada do plano: não conta","OK")))))</f>
        <v/>
      </c>
    </row>
    <row r="2928">
      <c r="A2928" s="29" t="n"/>
      <c r="B2928" s="25" t="n"/>
      <c r="C2928" s="49" t="n"/>
      <c r="D2928" s="29" t="n"/>
      <c r="E2928" s="23">
        <f>IF(OR(A2928="",B2928=""),"",A2928&amp;"|"&amp;B2928)</f>
        <v/>
      </c>
      <c r="F2928" s="30">
        <f>IF(OR(E2928="",NOT(ISNUMBER(C2928))),"",E2928&amp;"|"&amp;YEAR(C2928)&amp;"-"&amp;RIGHT("0"&amp;MONTH(C2928),2)&amp;"-"&amp;RIGHT("0"&amp;DAY(C2928),2))</f>
        <v/>
      </c>
      <c r="G2928" s="26">
        <f>IF(E2928="","",IFERROR(MATCH(E2928,pl_chave,0),0))</f>
        <v/>
      </c>
      <c r="H2928" s="23">
        <f>IF(G2928="","",IF(G2928=0,"Tarefa fora do plano",INDEX(pl_tag,G2928)))</f>
        <v/>
      </c>
      <c r="I2928" s="30">
        <f>IF(N(G2928)=0,"",INDEX(pl_atividade,G2928))</f>
        <v/>
      </c>
      <c r="J2928" s="50">
        <f>IF(N(G2928)=0,"",INDEX(pl_especialidade,G2928))</f>
        <v/>
      </c>
      <c r="K2928" s="28">
        <f>IF(N(G2928)=0,"",INDEX(pl_duracao,G2928))</f>
        <v/>
      </c>
      <c r="L2928" s="39">
        <f>IF(ISNUMBER(C2928),YEAR(C2928),"")</f>
        <v/>
      </c>
      <c r="M2928" s="39">
        <f>IF(ISNUMBER(C2928),MONTH(C2928),"")</f>
        <v/>
      </c>
      <c r="N2928" s="23">
        <f>IF(L2928="","",IF(NOT(ISNUMBER(crono_ano)),"Informe o ano",IF(L2928&lt;crono_ano,"Antes do ano",IF(L2928&gt;crono_ano,"Depois do ano","No ano"))))</f>
        <v/>
      </c>
      <c r="O2928" s="39">
        <f>IF(F2928="","",IF(COUNTIF(F$7:F2928,F2928)=1,1,0))</f>
        <v/>
      </c>
      <c r="P2928" s="39">
        <f>IF(A2928&amp;B2928&amp;C2928="","",IF(AND(O2928=1,N(G2928)&gt;0),IF(INDEX(pl_ativa,MAX(1,N(G2928)))="Sim",1,0),0))</f>
        <v/>
      </c>
      <c r="Q2928" s="39">
        <f>IF(F2928="","",COUNTIFS(ex_chave_oc,F2928,ex_cancelada,"&lt;&gt;Sim"))</f>
        <v/>
      </c>
      <c r="R2928" s="51">
        <f>IF(P2928="","",IF(AND(P2928=1,N(Q2928)&gt;0),1,0))</f>
        <v/>
      </c>
      <c r="S2928" s="30">
        <f>IF(P2928="","",IF(F2928="","ERRO: data prevista ausente ou inválida",IF(O2928=0,"Duplicada: contada uma vez",IF(N(G2928)=0,"ERRO: tarefa fora do Plano Mestre",IF(P2928=0,"Tarefa retirada do plano: não conta","OK")))))</f>
        <v/>
      </c>
    </row>
    <row r="2929">
      <c r="A2929" s="29" t="n"/>
      <c r="B2929" s="25" t="n"/>
      <c r="C2929" s="49" t="n"/>
      <c r="D2929" s="29" t="n"/>
      <c r="E2929" s="23">
        <f>IF(OR(A2929="",B2929=""),"",A2929&amp;"|"&amp;B2929)</f>
        <v/>
      </c>
      <c r="F2929" s="30">
        <f>IF(OR(E2929="",NOT(ISNUMBER(C2929))),"",E2929&amp;"|"&amp;YEAR(C2929)&amp;"-"&amp;RIGHT("0"&amp;MONTH(C2929),2)&amp;"-"&amp;RIGHT("0"&amp;DAY(C2929),2))</f>
        <v/>
      </c>
      <c r="G2929" s="26">
        <f>IF(E2929="","",IFERROR(MATCH(E2929,pl_chave,0),0))</f>
        <v/>
      </c>
      <c r="H2929" s="23">
        <f>IF(G2929="","",IF(G2929=0,"Tarefa fora do plano",INDEX(pl_tag,G2929)))</f>
        <v/>
      </c>
      <c r="I2929" s="30">
        <f>IF(N(G2929)=0,"",INDEX(pl_atividade,G2929))</f>
        <v/>
      </c>
      <c r="J2929" s="50">
        <f>IF(N(G2929)=0,"",INDEX(pl_especialidade,G2929))</f>
        <v/>
      </c>
      <c r="K2929" s="28">
        <f>IF(N(G2929)=0,"",INDEX(pl_duracao,G2929))</f>
        <v/>
      </c>
      <c r="L2929" s="39">
        <f>IF(ISNUMBER(C2929),YEAR(C2929),"")</f>
        <v/>
      </c>
      <c r="M2929" s="39">
        <f>IF(ISNUMBER(C2929),MONTH(C2929),"")</f>
        <v/>
      </c>
      <c r="N2929" s="23">
        <f>IF(L2929="","",IF(NOT(ISNUMBER(crono_ano)),"Informe o ano",IF(L2929&lt;crono_ano,"Antes do ano",IF(L2929&gt;crono_ano,"Depois do ano","No ano"))))</f>
        <v/>
      </c>
      <c r="O2929" s="39">
        <f>IF(F2929="","",IF(COUNTIF(F$7:F2929,F2929)=1,1,0))</f>
        <v/>
      </c>
      <c r="P2929" s="39">
        <f>IF(A2929&amp;B2929&amp;C2929="","",IF(AND(O2929=1,N(G2929)&gt;0),IF(INDEX(pl_ativa,MAX(1,N(G2929)))="Sim",1,0),0))</f>
        <v/>
      </c>
      <c r="Q2929" s="39">
        <f>IF(F2929="","",COUNTIFS(ex_chave_oc,F2929,ex_cancelada,"&lt;&gt;Sim"))</f>
        <v/>
      </c>
      <c r="R2929" s="51">
        <f>IF(P2929="","",IF(AND(P2929=1,N(Q2929)&gt;0),1,0))</f>
        <v/>
      </c>
      <c r="S2929" s="30">
        <f>IF(P2929="","",IF(F2929="","ERRO: data prevista ausente ou inválida",IF(O2929=0,"Duplicada: contada uma vez",IF(N(G2929)=0,"ERRO: tarefa fora do Plano Mestre",IF(P2929=0,"Tarefa retirada do plano: não conta","OK")))))</f>
        <v/>
      </c>
    </row>
    <row r="2930">
      <c r="A2930" s="29" t="n"/>
      <c r="B2930" s="25" t="n"/>
      <c r="C2930" s="49" t="n"/>
      <c r="D2930" s="29" t="n"/>
      <c r="E2930" s="23">
        <f>IF(OR(A2930="",B2930=""),"",A2930&amp;"|"&amp;B2930)</f>
        <v/>
      </c>
      <c r="F2930" s="30">
        <f>IF(OR(E2930="",NOT(ISNUMBER(C2930))),"",E2930&amp;"|"&amp;YEAR(C2930)&amp;"-"&amp;RIGHT("0"&amp;MONTH(C2930),2)&amp;"-"&amp;RIGHT("0"&amp;DAY(C2930),2))</f>
        <v/>
      </c>
      <c r="G2930" s="26">
        <f>IF(E2930="","",IFERROR(MATCH(E2930,pl_chave,0),0))</f>
        <v/>
      </c>
      <c r="H2930" s="23">
        <f>IF(G2930="","",IF(G2930=0,"Tarefa fora do plano",INDEX(pl_tag,G2930)))</f>
        <v/>
      </c>
      <c r="I2930" s="30">
        <f>IF(N(G2930)=0,"",INDEX(pl_atividade,G2930))</f>
        <v/>
      </c>
      <c r="J2930" s="50">
        <f>IF(N(G2930)=0,"",INDEX(pl_especialidade,G2930))</f>
        <v/>
      </c>
      <c r="K2930" s="28">
        <f>IF(N(G2930)=0,"",INDEX(pl_duracao,G2930))</f>
        <v/>
      </c>
      <c r="L2930" s="39">
        <f>IF(ISNUMBER(C2930),YEAR(C2930),"")</f>
        <v/>
      </c>
      <c r="M2930" s="39">
        <f>IF(ISNUMBER(C2930),MONTH(C2930),"")</f>
        <v/>
      </c>
      <c r="N2930" s="23">
        <f>IF(L2930="","",IF(NOT(ISNUMBER(crono_ano)),"Informe o ano",IF(L2930&lt;crono_ano,"Antes do ano",IF(L2930&gt;crono_ano,"Depois do ano","No ano"))))</f>
        <v/>
      </c>
      <c r="O2930" s="39">
        <f>IF(F2930="","",IF(COUNTIF(F$7:F2930,F2930)=1,1,0))</f>
        <v/>
      </c>
      <c r="P2930" s="39">
        <f>IF(A2930&amp;B2930&amp;C2930="","",IF(AND(O2930=1,N(G2930)&gt;0),IF(INDEX(pl_ativa,MAX(1,N(G2930)))="Sim",1,0),0))</f>
        <v/>
      </c>
      <c r="Q2930" s="39">
        <f>IF(F2930="","",COUNTIFS(ex_chave_oc,F2930,ex_cancelada,"&lt;&gt;Sim"))</f>
        <v/>
      </c>
      <c r="R2930" s="51">
        <f>IF(P2930="","",IF(AND(P2930=1,N(Q2930)&gt;0),1,0))</f>
        <v/>
      </c>
      <c r="S2930" s="30">
        <f>IF(P2930="","",IF(F2930="","ERRO: data prevista ausente ou inválida",IF(O2930=0,"Duplicada: contada uma vez",IF(N(G2930)=0,"ERRO: tarefa fora do Plano Mestre",IF(P2930=0,"Tarefa retirada do plano: não conta","OK")))))</f>
        <v/>
      </c>
    </row>
    <row r="2931">
      <c r="A2931" s="29" t="n"/>
      <c r="B2931" s="25" t="n"/>
      <c r="C2931" s="49" t="n"/>
      <c r="D2931" s="29" t="n"/>
      <c r="E2931" s="23">
        <f>IF(OR(A2931="",B2931=""),"",A2931&amp;"|"&amp;B2931)</f>
        <v/>
      </c>
      <c r="F2931" s="30">
        <f>IF(OR(E2931="",NOT(ISNUMBER(C2931))),"",E2931&amp;"|"&amp;YEAR(C2931)&amp;"-"&amp;RIGHT("0"&amp;MONTH(C2931),2)&amp;"-"&amp;RIGHT("0"&amp;DAY(C2931),2))</f>
        <v/>
      </c>
      <c r="G2931" s="26">
        <f>IF(E2931="","",IFERROR(MATCH(E2931,pl_chave,0),0))</f>
        <v/>
      </c>
      <c r="H2931" s="23">
        <f>IF(G2931="","",IF(G2931=0,"Tarefa fora do plano",INDEX(pl_tag,G2931)))</f>
        <v/>
      </c>
      <c r="I2931" s="30">
        <f>IF(N(G2931)=0,"",INDEX(pl_atividade,G2931))</f>
        <v/>
      </c>
      <c r="J2931" s="50">
        <f>IF(N(G2931)=0,"",INDEX(pl_especialidade,G2931))</f>
        <v/>
      </c>
      <c r="K2931" s="28">
        <f>IF(N(G2931)=0,"",INDEX(pl_duracao,G2931))</f>
        <v/>
      </c>
      <c r="L2931" s="39">
        <f>IF(ISNUMBER(C2931),YEAR(C2931),"")</f>
        <v/>
      </c>
      <c r="M2931" s="39">
        <f>IF(ISNUMBER(C2931),MONTH(C2931),"")</f>
        <v/>
      </c>
      <c r="N2931" s="23">
        <f>IF(L2931="","",IF(NOT(ISNUMBER(crono_ano)),"Informe o ano",IF(L2931&lt;crono_ano,"Antes do ano",IF(L2931&gt;crono_ano,"Depois do ano","No ano"))))</f>
        <v/>
      </c>
      <c r="O2931" s="39">
        <f>IF(F2931="","",IF(COUNTIF(F$7:F2931,F2931)=1,1,0))</f>
        <v/>
      </c>
      <c r="P2931" s="39">
        <f>IF(A2931&amp;B2931&amp;C2931="","",IF(AND(O2931=1,N(G2931)&gt;0),IF(INDEX(pl_ativa,MAX(1,N(G2931)))="Sim",1,0),0))</f>
        <v/>
      </c>
      <c r="Q2931" s="39">
        <f>IF(F2931="","",COUNTIFS(ex_chave_oc,F2931,ex_cancelada,"&lt;&gt;Sim"))</f>
        <v/>
      </c>
      <c r="R2931" s="51">
        <f>IF(P2931="","",IF(AND(P2931=1,N(Q2931)&gt;0),1,0))</f>
        <v/>
      </c>
      <c r="S2931" s="30">
        <f>IF(P2931="","",IF(F2931="","ERRO: data prevista ausente ou inválida",IF(O2931=0,"Duplicada: contada uma vez",IF(N(G2931)=0,"ERRO: tarefa fora do Plano Mestre",IF(P2931=0,"Tarefa retirada do plano: não conta","OK")))))</f>
        <v/>
      </c>
    </row>
    <row r="2932">
      <c r="A2932" s="29" t="n"/>
      <c r="B2932" s="25" t="n"/>
      <c r="C2932" s="49" t="n"/>
      <c r="D2932" s="29" t="n"/>
      <c r="E2932" s="23">
        <f>IF(OR(A2932="",B2932=""),"",A2932&amp;"|"&amp;B2932)</f>
        <v/>
      </c>
      <c r="F2932" s="30">
        <f>IF(OR(E2932="",NOT(ISNUMBER(C2932))),"",E2932&amp;"|"&amp;YEAR(C2932)&amp;"-"&amp;RIGHT("0"&amp;MONTH(C2932),2)&amp;"-"&amp;RIGHT("0"&amp;DAY(C2932),2))</f>
        <v/>
      </c>
      <c r="G2932" s="26">
        <f>IF(E2932="","",IFERROR(MATCH(E2932,pl_chave,0),0))</f>
        <v/>
      </c>
      <c r="H2932" s="23">
        <f>IF(G2932="","",IF(G2932=0,"Tarefa fora do plano",INDEX(pl_tag,G2932)))</f>
        <v/>
      </c>
      <c r="I2932" s="30">
        <f>IF(N(G2932)=0,"",INDEX(pl_atividade,G2932))</f>
        <v/>
      </c>
      <c r="J2932" s="50">
        <f>IF(N(G2932)=0,"",INDEX(pl_especialidade,G2932))</f>
        <v/>
      </c>
      <c r="K2932" s="28">
        <f>IF(N(G2932)=0,"",INDEX(pl_duracao,G2932))</f>
        <v/>
      </c>
      <c r="L2932" s="39">
        <f>IF(ISNUMBER(C2932),YEAR(C2932),"")</f>
        <v/>
      </c>
      <c r="M2932" s="39">
        <f>IF(ISNUMBER(C2932),MONTH(C2932),"")</f>
        <v/>
      </c>
      <c r="N2932" s="23">
        <f>IF(L2932="","",IF(NOT(ISNUMBER(crono_ano)),"Informe o ano",IF(L2932&lt;crono_ano,"Antes do ano",IF(L2932&gt;crono_ano,"Depois do ano","No ano"))))</f>
        <v/>
      </c>
      <c r="O2932" s="39">
        <f>IF(F2932="","",IF(COUNTIF(F$7:F2932,F2932)=1,1,0))</f>
        <v/>
      </c>
      <c r="P2932" s="39">
        <f>IF(A2932&amp;B2932&amp;C2932="","",IF(AND(O2932=1,N(G2932)&gt;0),IF(INDEX(pl_ativa,MAX(1,N(G2932)))="Sim",1,0),0))</f>
        <v/>
      </c>
      <c r="Q2932" s="39">
        <f>IF(F2932="","",COUNTIFS(ex_chave_oc,F2932,ex_cancelada,"&lt;&gt;Sim"))</f>
        <v/>
      </c>
      <c r="R2932" s="51">
        <f>IF(P2932="","",IF(AND(P2932=1,N(Q2932)&gt;0),1,0))</f>
        <v/>
      </c>
      <c r="S2932" s="30">
        <f>IF(P2932="","",IF(F2932="","ERRO: data prevista ausente ou inválida",IF(O2932=0,"Duplicada: contada uma vez",IF(N(G2932)=0,"ERRO: tarefa fora do Plano Mestre",IF(P2932=0,"Tarefa retirada do plano: não conta","OK")))))</f>
        <v/>
      </c>
    </row>
    <row r="2933">
      <c r="A2933" s="29" t="n"/>
      <c r="B2933" s="25" t="n"/>
      <c r="C2933" s="49" t="n"/>
      <c r="D2933" s="29" t="n"/>
      <c r="E2933" s="23">
        <f>IF(OR(A2933="",B2933=""),"",A2933&amp;"|"&amp;B2933)</f>
        <v/>
      </c>
      <c r="F2933" s="30">
        <f>IF(OR(E2933="",NOT(ISNUMBER(C2933))),"",E2933&amp;"|"&amp;YEAR(C2933)&amp;"-"&amp;RIGHT("0"&amp;MONTH(C2933),2)&amp;"-"&amp;RIGHT("0"&amp;DAY(C2933),2))</f>
        <v/>
      </c>
      <c r="G2933" s="26">
        <f>IF(E2933="","",IFERROR(MATCH(E2933,pl_chave,0),0))</f>
        <v/>
      </c>
      <c r="H2933" s="23">
        <f>IF(G2933="","",IF(G2933=0,"Tarefa fora do plano",INDEX(pl_tag,G2933)))</f>
        <v/>
      </c>
      <c r="I2933" s="30">
        <f>IF(N(G2933)=0,"",INDEX(pl_atividade,G2933))</f>
        <v/>
      </c>
      <c r="J2933" s="50">
        <f>IF(N(G2933)=0,"",INDEX(pl_especialidade,G2933))</f>
        <v/>
      </c>
      <c r="K2933" s="28">
        <f>IF(N(G2933)=0,"",INDEX(pl_duracao,G2933))</f>
        <v/>
      </c>
      <c r="L2933" s="39">
        <f>IF(ISNUMBER(C2933),YEAR(C2933),"")</f>
        <v/>
      </c>
      <c r="M2933" s="39">
        <f>IF(ISNUMBER(C2933),MONTH(C2933),"")</f>
        <v/>
      </c>
      <c r="N2933" s="23">
        <f>IF(L2933="","",IF(NOT(ISNUMBER(crono_ano)),"Informe o ano",IF(L2933&lt;crono_ano,"Antes do ano",IF(L2933&gt;crono_ano,"Depois do ano","No ano"))))</f>
        <v/>
      </c>
      <c r="O2933" s="39">
        <f>IF(F2933="","",IF(COUNTIF(F$7:F2933,F2933)=1,1,0))</f>
        <v/>
      </c>
      <c r="P2933" s="39">
        <f>IF(A2933&amp;B2933&amp;C2933="","",IF(AND(O2933=1,N(G2933)&gt;0),IF(INDEX(pl_ativa,MAX(1,N(G2933)))="Sim",1,0),0))</f>
        <v/>
      </c>
      <c r="Q2933" s="39">
        <f>IF(F2933="","",COUNTIFS(ex_chave_oc,F2933,ex_cancelada,"&lt;&gt;Sim"))</f>
        <v/>
      </c>
      <c r="R2933" s="51">
        <f>IF(P2933="","",IF(AND(P2933=1,N(Q2933)&gt;0),1,0))</f>
        <v/>
      </c>
      <c r="S2933" s="30">
        <f>IF(P2933="","",IF(F2933="","ERRO: data prevista ausente ou inválida",IF(O2933=0,"Duplicada: contada uma vez",IF(N(G2933)=0,"ERRO: tarefa fora do Plano Mestre",IF(P2933=0,"Tarefa retirada do plano: não conta","OK")))))</f>
        <v/>
      </c>
    </row>
    <row r="2934">
      <c r="A2934" s="29" t="n"/>
      <c r="B2934" s="25" t="n"/>
      <c r="C2934" s="49" t="n"/>
      <c r="D2934" s="29" t="n"/>
      <c r="E2934" s="23">
        <f>IF(OR(A2934="",B2934=""),"",A2934&amp;"|"&amp;B2934)</f>
        <v/>
      </c>
      <c r="F2934" s="30">
        <f>IF(OR(E2934="",NOT(ISNUMBER(C2934))),"",E2934&amp;"|"&amp;YEAR(C2934)&amp;"-"&amp;RIGHT("0"&amp;MONTH(C2934),2)&amp;"-"&amp;RIGHT("0"&amp;DAY(C2934),2))</f>
        <v/>
      </c>
      <c r="G2934" s="26">
        <f>IF(E2934="","",IFERROR(MATCH(E2934,pl_chave,0),0))</f>
        <v/>
      </c>
      <c r="H2934" s="23">
        <f>IF(G2934="","",IF(G2934=0,"Tarefa fora do plano",INDEX(pl_tag,G2934)))</f>
        <v/>
      </c>
      <c r="I2934" s="30">
        <f>IF(N(G2934)=0,"",INDEX(pl_atividade,G2934))</f>
        <v/>
      </c>
      <c r="J2934" s="50">
        <f>IF(N(G2934)=0,"",INDEX(pl_especialidade,G2934))</f>
        <v/>
      </c>
      <c r="K2934" s="28">
        <f>IF(N(G2934)=0,"",INDEX(pl_duracao,G2934))</f>
        <v/>
      </c>
      <c r="L2934" s="39">
        <f>IF(ISNUMBER(C2934),YEAR(C2934),"")</f>
        <v/>
      </c>
      <c r="M2934" s="39">
        <f>IF(ISNUMBER(C2934),MONTH(C2934),"")</f>
        <v/>
      </c>
      <c r="N2934" s="23">
        <f>IF(L2934="","",IF(NOT(ISNUMBER(crono_ano)),"Informe o ano",IF(L2934&lt;crono_ano,"Antes do ano",IF(L2934&gt;crono_ano,"Depois do ano","No ano"))))</f>
        <v/>
      </c>
      <c r="O2934" s="39">
        <f>IF(F2934="","",IF(COUNTIF(F$7:F2934,F2934)=1,1,0))</f>
        <v/>
      </c>
      <c r="P2934" s="39">
        <f>IF(A2934&amp;B2934&amp;C2934="","",IF(AND(O2934=1,N(G2934)&gt;0),IF(INDEX(pl_ativa,MAX(1,N(G2934)))="Sim",1,0),0))</f>
        <v/>
      </c>
      <c r="Q2934" s="39">
        <f>IF(F2934="","",COUNTIFS(ex_chave_oc,F2934,ex_cancelada,"&lt;&gt;Sim"))</f>
        <v/>
      </c>
      <c r="R2934" s="51">
        <f>IF(P2934="","",IF(AND(P2934=1,N(Q2934)&gt;0),1,0))</f>
        <v/>
      </c>
      <c r="S2934" s="30">
        <f>IF(P2934="","",IF(F2934="","ERRO: data prevista ausente ou inválida",IF(O2934=0,"Duplicada: contada uma vez",IF(N(G2934)=0,"ERRO: tarefa fora do Plano Mestre",IF(P2934=0,"Tarefa retirada do plano: não conta","OK")))))</f>
        <v/>
      </c>
    </row>
    <row r="2935">
      <c r="A2935" s="29" t="n"/>
      <c r="B2935" s="25" t="n"/>
      <c r="C2935" s="49" t="n"/>
      <c r="D2935" s="29" t="n"/>
      <c r="E2935" s="23">
        <f>IF(OR(A2935="",B2935=""),"",A2935&amp;"|"&amp;B2935)</f>
        <v/>
      </c>
      <c r="F2935" s="30">
        <f>IF(OR(E2935="",NOT(ISNUMBER(C2935))),"",E2935&amp;"|"&amp;YEAR(C2935)&amp;"-"&amp;RIGHT("0"&amp;MONTH(C2935),2)&amp;"-"&amp;RIGHT("0"&amp;DAY(C2935),2))</f>
        <v/>
      </c>
      <c r="G2935" s="26">
        <f>IF(E2935="","",IFERROR(MATCH(E2935,pl_chave,0),0))</f>
        <v/>
      </c>
      <c r="H2935" s="23">
        <f>IF(G2935="","",IF(G2935=0,"Tarefa fora do plano",INDEX(pl_tag,G2935)))</f>
        <v/>
      </c>
      <c r="I2935" s="30">
        <f>IF(N(G2935)=0,"",INDEX(pl_atividade,G2935))</f>
        <v/>
      </c>
      <c r="J2935" s="50">
        <f>IF(N(G2935)=0,"",INDEX(pl_especialidade,G2935))</f>
        <v/>
      </c>
      <c r="K2935" s="28">
        <f>IF(N(G2935)=0,"",INDEX(pl_duracao,G2935))</f>
        <v/>
      </c>
      <c r="L2935" s="39">
        <f>IF(ISNUMBER(C2935),YEAR(C2935),"")</f>
        <v/>
      </c>
      <c r="M2935" s="39">
        <f>IF(ISNUMBER(C2935),MONTH(C2935),"")</f>
        <v/>
      </c>
      <c r="N2935" s="23">
        <f>IF(L2935="","",IF(NOT(ISNUMBER(crono_ano)),"Informe o ano",IF(L2935&lt;crono_ano,"Antes do ano",IF(L2935&gt;crono_ano,"Depois do ano","No ano"))))</f>
        <v/>
      </c>
      <c r="O2935" s="39">
        <f>IF(F2935="","",IF(COUNTIF(F$7:F2935,F2935)=1,1,0))</f>
        <v/>
      </c>
      <c r="P2935" s="39">
        <f>IF(A2935&amp;B2935&amp;C2935="","",IF(AND(O2935=1,N(G2935)&gt;0),IF(INDEX(pl_ativa,MAX(1,N(G2935)))="Sim",1,0),0))</f>
        <v/>
      </c>
      <c r="Q2935" s="39">
        <f>IF(F2935="","",COUNTIFS(ex_chave_oc,F2935,ex_cancelada,"&lt;&gt;Sim"))</f>
        <v/>
      </c>
      <c r="R2935" s="51">
        <f>IF(P2935="","",IF(AND(P2935=1,N(Q2935)&gt;0),1,0))</f>
        <v/>
      </c>
      <c r="S2935" s="30">
        <f>IF(P2935="","",IF(F2935="","ERRO: data prevista ausente ou inválida",IF(O2935=0,"Duplicada: contada uma vez",IF(N(G2935)=0,"ERRO: tarefa fora do Plano Mestre",IF(P2935=0,"Tarefa retirada do plano: não conta","OK")))))</f>
        <v/>
      </c>
    </row>
    <row r="2936">
      <c r="A2936" s="29" t="n"/>
      <c r="B2936" s="25" t="n"/>
      <c r="C2936" s="49" t="n"/>
      <c r="D2936" s="29" t="n"/>
      <c r="E2936" s="23">
        <f>IF(OR(A2936="",B2936=""),"",A2936&amp;"|"&amp;B2936)</f>
        <v/>
      </c>
      <c r="F2936" s="30">
        <f>IF(OR(E2936="",NOT(ISNUMBER(C2936))),"",E2936&amp;"|"&amp;YEAR(C2936)&amp;"-"&amp;RIGHT("0"&amp;MONTH(C2936),2)&amp;"-"&amp;RIGHT("0"&amp;DAY(C2936),2))</f>
        <v/>
      </c>
      <c r="G2936" s="26">
        <f>IF(E2936="","",IFERROR(MATCH(E2936,pl_chave,0),0))</f>
        <v/>
      </c>
      <c r="H2936" s="23">
        <f>IF(G2936="","",IF(G2936=0,"Tarefa fora do plano",INDEX(pl_tag,G2936)))</f>
        <v/>
      </c>
      <c r="I2936" s="30">
        <f>IF(N(G2936)=0,"",INDEX(pl_atividade,G2936))</f>
        <v/>
      </c>
      <c r="J2936" s="50">
        <f>IF(N(G2936)=0,"",INDEX(pl_especialidade,G2936))</f>
        <v/>
      </c>
      <c r="K2936" s="28">
        <f>IF(N(G2936)=0,"",INDEX(pl_duracao,G2936))</f>
        <v/>
      </c>
      <c r="L2936" s="39">
        <f>IF(ISNUMBER(C2936),YEAR(C2936),"")</f>
        <v/>
      </c>
      <c r="M2936" s="39">
        <f>IF(ISNUMBER(C2936),MONTH(C2936),"")</f>
        <v/>
      </c>
      <c r="N2936" s="23">
        <f>IF(L2936="","",IF(NOT(ISNUMBER(crono_ano)),"Informe o ano",IF(L2936&lt;crono_ano,"Antes do ano",IF(L2936&gt;crono_ano,"Depois do ano","No ano"))))</f>
        <v/>
      </c>
      <c r="O2936" s="39">
        <f>IF(F2936="","",IF(COUNTIF(F$7:F2936,F2936)=1,1,0))</f>
        <v/>
      </c>
      <c r="P2936" s="39">
        <f>IF(A2936&amp;B2936&amp;C2936="","",IF(AND(O2936=1,N(G2936)&gt;0),IF(INDEX(pl_ativa,MAX(1,N(G2936)))="Sim",1,0),0))</f>
        <v/>
      </c>
      <c r="Q2936" s="39">
        <f>IF(F2936="","",COUNTIFS(ex_chave_oc,F2936,ex_cancelada,"&lt;&gt;Sim"))</f>
        <v/>
      </c>
      <c r="R2936" s="51">
        <f>IF(P2936="","",IF(AND(P2936=1,N(Q2936)&gt;0),1,0))</f>
        <v/>
      </c>
      <c r="S2936" s="30">
        <f>IF(P2936="","",IF(F2936="","ERRO: data prevista ausente ou inválida",IF(O2936=0,"Duplicada: contada uma vez",IF(N(G2936)=0,"ERRO: tarefa fora do Plano Mestre",IF(P2936=0,"Tarefa retirada do plano: não conta","OK")))))</f>
        <v/>
      </c>
    </row>
    <row r="2937">
      <c r="A2937" s="29" t="n"/>
      <c r="B2937" s="25" t="n"/>
      <c r="C2937" s="49" t="n"/>
      <c r="D2937" s="29" t="n"/>
      <c r="E2937" s="23">
        <f>IF(OR(A2937="",B2937=""),"",A2937&amp;"|"&amp;B2937)</f>
        <v/>
      </c>
      <c r="F2937" s="30">
        <f>IF(OR(E2937="",NOT(ISNUMBER(C2937))),"",E2937&amp;"|"&amp;YEAR(C2937)&amp;"-"&amp;RIGHT("0"&amp;MONTH(C2937),2)&amp;"-"&amp;RIGHT("0"&amp;DAY(C2937),2))</f>
        <v/>
      </c>
      <c r="G2937" s="26">
        <f>IF(E2937="","",IFERROR(MATCH(E2937,pl_chave,0),0))</f>
        <v/>
      </c>
      <c r="H2937" s="23">
        <f>IF(G2937="","",IF(G2937=0,"Tarefa fora do plano",INDEX(pl_tag,G2937)))</f>
        <v/>
      </c>
      <c r="I2937" s="30">
        <f>IF(N(G2937)=0,"",INDEX(pl_atividade,G2937))</f>
        <v/>
      </c>
      <c r="J2937" s="50">
        <f>IF(N(G2937)=0,"",INDEX(pl_especialidade,G2937))</f>
        <v/>
      </c>
      <c r="K2937" s="28">
        <f>IF(N(G2937)=0,"",INDEX(pl_duracao,G2937))</f>
        <v/>
      </c>
      <c r="L2937" s="39">
        <f>IF(ISNUMBER(C2937),YEAR(C2937),"")</f>
        <v/>
      </c>
      <c r="M2937" s="39">
        <f>IF(ISNUMBER(C2937),MONTH(C2937),"")</f>
        <v/>
      </c>
      <c r="N2937" s="23">
        <f>IF(L2937="","",IF(NOT(ISNUMBER(crono_ano)),"Informe o ano",IF(L2937&lt;crono_ano,"Antes do ano",IF(L2937&gt;crono_ano,"Depois do ano","No ano"))))</f>
        <v/>
      </c>
      <c r="O2937" s="39">
        <f>IF(F2937="","",IF(COUNTIF(F$7:F2937,F2937)=1,1,0))</f>
        <v/>
      </c>
      <c r="P2937" s="39">
        <f>IF(A2937&amp;B2937&amp;C2937="","",IF(AND(O2937=1,N(G2937)&gt;0),IF(INDEX(pl_ativa,MAX(1,N(G2937)))="Sim",1,0),0))</f>
        <v/>
      </c>
      <c r="Q2937" s="39">
        <f>IF(F2937="","",COUNTIFS(ex_chave_oc,F2937,ex_cancelada,"&lt;&gt;Sim"))</f>
        <v/>
      </c>
      <c r="R2937" s="51">
        <f>IF(P2937="","",IF(AND(P2937=1,N(Q2937)&gt;0),1,0))</f>
        <v/>
      </c>
      <c r="S2937" s="30">
        <f>IF(P2937="","",IF(F2937="","ERRO: data prevista ausente ou inválida",IF(O2937=0,"Duplicada: contada uma vez",IF(N(G2937)=0,"ERRO: tarefa fora do Plano Mestre",IF(P2937=0,"Tarefa retirada do plano: não conta","OK")))))</f>
        <v/>
      </c>
    </row>
    <row r="2938">
      <c r="A2938" s="29" t="n"/>
      <c r="B2938" s="25" t="n"/>
      <c r="C2938" s="49" t="n"/>
      <c r="D2938" s="29" t="n"/>
      <c r="E2938" s="23">
        <f>IF(OR(A2938="",B2938=""),"",A2938&amp;"|"&amp;B2938)</f>
        <v/>
      </c>
      <c r="F2938" s="30">
        <f>IF(OR(E2938="",NOT(ISNUMBER(C2938))),"",E2938&amp;"|"&amp;YEAR(C2938)&amp;"-"&amp;RIGHT("0"&amp;MONTH(C2938),2)&amp;"-"&amp;RIGHT("0"&amp;DAY(C2938),2))</f>
        <v/>
      </c>
      <c r="G2938" s="26">
        <f>IF(E2938="","",IFERROR(MATCH(E2938,pl_chave,0),0))</f>
        <v/>
      </c>
      <c r="H2938" s="23">
        <f>IF(G2938="","",IF(G2938=0,"Tarefa fora do plano",INDEX(pl_tag,G2938)))</f>
        <v/>
      </c>
      <c r="I2938" s="30">
        <f>IF(N(G2938)=0,"",INDEX(pl_atividade,G2938))</f>
        <v/>
      </c>
      <c r="J2938" s="50">
        <f>IF(N(G2938)=0,"",INDEX(pl_especialidade,G2938))</f>
        <v/>
      </c>
      <c r="K2938" s="28">
        <f>IF(N(G2938)=0,"",INDEX(pl_duracao,G2938))</f>
        <v/>
      </c>
      <c r="L2938" s="39">
        <f>IF(ISNUMBER(C2938),YEAR(C2938),"")</f>
        <v/>
      </c>
      <c r="M2938" s="39">
        <f>IF(ISNUMBER(C2938),MONTH(C2938),"")</f>
        <v/>
      </c>
      <c r="N2938" s="23">
        <f>IF(L2938="","",IF(NOT(ISNUMBER(crono_ano)),"Informe o ano",IF(L2938&lt;crono_ano,"Antes do ano",IF(L2938&gt;crono_ano,"Depois do ano","No ano"))))</f>
        <v/>
      </c>
      <c r="O2938" s="39">
        <f>IF(F2938="","",IF(COUNTIF(F$7:F2938,F2938)=1,1,0))</f>
        <v/>
      </c>
      <c r="P2938" s="39">
        <f>IF(A2938&amp;B2938&amp;C2938="","",IF(AND(O2938=1,N(G2938)&gt;0),IF(INDEX(pl_ativa,MAX(1,N(G2938)))="Sim",1,0),0))</f>
        <v/>
      </c>
      <c r="Q2938" s="39">
        <f>IF(F2938="","",COUNTIFS(ex_chave_oc,F2938,ex_cancelada,"&lt;&gt;Sim"))</f>
        <v/>
      </c>
      <c r="R2938" s="51">
        <f>IF(P2938="","",IF(AND(P2938=1,N(Q2938)&gt;0),1,0))</f>
        <v/>
      </c>
      <c r="S2938" s="30">
        <f>IF(P2938="","",IF(F2938="","ERRO: data prevista ausente ou inválida",IF(O2938=0,"Duplicada: contada uma vez",IF(N(G2938)=0,"ERRO: tarefa fora do Plano Mestre",IF(P2938=0,"Tarefa retirada do plano: não conta","OK")))))</f>
        <v/>
      </c>
    </row>
    <row r="2939">
      <c r="A2939" s="29" t="n"/>
      <c r="B2939" s="25" t="n"/>
      <c r="C2939" s="49" t="n"/>
      <c r="D2939" s="29" t="n"/>
      <c r="E2939" s="23">
        <f>IF(OR(A2939="",B2939=""),"",A2939&amp;"|"&amp;B2939)</f>
        <v/>
      </c>
      <c r="F2939" s="30">
        <f>IF(OR(E2939="",NOT(ISNUMBER(C2939))),"",E2939&amp;"|"&amp;YEAR(C2939)&amp;"-"&amp;RIGHT("0"&amp;MONTH(C2939),2)&amp;"-"&amp;RIGHT("0"&amp;DAY(C2939),2))</f>
        <v/>
      </c>
      <c r="G2939" s="26">
        <f>IF(E2939="","",IFERROR(MATCH(E2939,pl_chave,0),0))</f>
        <v/>
      </c>
      <c r="H2939" s="23">
        <f>IF(G2939="","",IF(G2939=0,"Tarefa fora do plano",INDEX(pl_tag,G2939)))</f>
        <v/>
      </c>
      <c r="I2939" s="30">
        <f>IF(N(G2939)=0,"",INDEX(pl_atividade,G2939))</f>
        <v/>
      </c>
      <c r="J2939" s="50">
        <f>IF(N(G2939)=0,"",INDEX(pl_especialidade,G2939))</f>
        <v/>
      </c>
      <c r="K2939" s="28">
        <f>IF(N(G2939)=0,"",INDEX(pl_duracao,G2939))</f>
        <v/>
      </c>
      <c r="L2939" s="39">
        <f>IF(ISNUMBER(C2939),YEAR(C2939),"")</f>
        <v/>
      </c>
      <c r="M2939" s="39">
        <f>IF(ISNUMBER(C2939),MONTH(C2939),"")</f>
        <v/>
      </c>
      <c r="N2939" s="23">
        <f>IF(L2939="","",IF(NOT(ISNUMBER(crono_ano)),"Informe o ano",IF(L2939&lt;crono_ano,"Antes do ano",IF(L2939&gt;crono_ano,"Depois do ano","No ano"))))</f>
        <v/>
      </c>
      <c r="O2939" s="39">
        <f>IF(F2939="","",IF(COUNTIF(F$7:F2939,F2939)=1,1,0))</f>
        <v/>
      </c>
      <c r="P2939" s="39">
        <f>IF(A2939&amp;B2939&amp;C2939="","",IF(AND(O2939=1,N(G2939)&gt;0),IF(INDEX(pl_ativa,MAX(1,N(G2939)))="Sim",1,0),0))</f>
        <v/>
      </c>
      <c r="Q2939" s="39">
        <f>IF(F2939="","",COUNTIFS(ex_chave_oc,F2939,ex_cancelada,"&lt;&gt;Sim"))</f>
        <v/>
      </c>
      <c r="R2939" s="51">
        <f>IF(P2939="","",IF(AND(P2939=1,N(Q2939)&gt;0),1,0))</f>
        <v/>
      </c>
      <c r="S2939" s="30">
        <f>IF(P2939="","",IF(F2939="","ERRO: data prevista ausente ou inválida",IF(O2939=0,"Duplicada: contada uma vez",IF(N(G2939)=0,"ERRO: tarefa fora do Plano Mestre",IF(P2939=0,"Tarefa retirada do plano: não conta","OK")))))</f>
        <v/>
      </c>
    </row>
    <row r="2940">
      <c r="A2940" s="29" t="n"/>
      <c r="B2940" s="25" t="n"/>
      <c r="C2940" s="49" t="n"/>
      <c r="D2940" s="29" t="n"/>
      <c r="E2940" s="23">
        <f>IF(OR(A2940="",B2940=""),"",A2940&amp;"|"&amp;B2940)</f>
        <v/>
      </c>
      <c r="F2940" s="30">
        <f>IF(OR(E2940="",NOT(ISNUMBER(C2940))),"",E2940&amp;"|"&amp;YEAR(C2940)&amp;"-"&amp;RIGHT("0"&amp;MONTH(C2940),2)&amp;"-"&amp;RIGHT("0"&amp;DAY(C2940),2))</f>
        <v/>
      </c>
      <c r="G2940" s="26">
        <f>IF(E2940="","",IFERROR(MATCH(E2940,pl_chave,0),0))</f>
        <v/>
      </c>
      <c r="H2940" s="23">
        <f>IF(G2940="","",IF(G2940=0,"Tarefa fora do plano",INDEX(pl_tag,G2940)))</f>
        <v/>
      </c>
      <c r="I2940" s="30">
        <f>IF(N(G2940)=0,"",INDEX(pl_atividade,G2940))</f>
        <v/>
      </c>
      <c r="J2940" s="50">
        <f>IF(N(G2940)=0,"",INDEX(pl_especialidade,G2940))</f>
        <v/>
      </c>
      <c r="K2940" s="28">
        <f>IF(N(G2940)=0,"",INDEX(pl_duracao,G2940))</f>
        <v/>
      </c>
      <c r="L2940" s="39">
        <f>IF(ISNUMBER(C2940),YEAR(C2940),"")</f>
        <v/>
      </c>
      <c r="M2940" s="39">
        <f>IF(ISNUMBER(C2940),MONTH(C2940),"")</f>
        <v/>
      </c>
      <c r="N2940" s="23">
        <f>IF(L2940="","",IF(NOT(ISNUMBER(crono_ano)),"Informe o ano",IF(L2940&lt;crono_ano,"Antes do ano",IF(L2940&gt;crono_ano,"Depois do ano","No ano"))))</f>
        <v/>
      </c>
      <c r="O2940" s="39">
        <f>IF(F2940="","",IF(COUNTIF(F$7:F2940,F2940)=1,1,0))</f>
        <v/>
      </c>
      <c r="P2940" s="39">
        <f>IF(A2940&amp;B2940&amp;C2940="","",IF(AND(O2940=1,N(G2940)&gt;0),IF(INDEX(pl_ativa,MAX(1,N(G2940)))="Sim",1,0),0))</f>
        <v/>
      </c>
      <c r="Q2940" s="39">
        <f>IF(F2940="","",COUNTIFS(ex_chave_oc,F2940,ex_cancelada,"&lt;&gt;Sim"))</f>
        <v/>
      </c>
      <c r="R2940" s="51">
        <f>IF(P2940="","",IF(AND(P2940=1,N(Q2940)&gt;0),1,0))</f>
        <v/>
      </c>
      <c r="S2940" s="30">
        <f>IF(P2940="","",IF(F2940="","ERRO: data prevista ausente ou inválida",IF(O2940=0,"Duplicada: contada uma vez",IF(N(G2940)=0,"ERRO: tarefa fora do Plano Mestre",IF(P2940=0,"Tarefa retirada do plano: não conta","OK")))))</f>
        <v/>
      </c>
    </row>
    <row r="2941">
      <c r="A2941" s="29" t="n"/>
      <c r="B2941" s="25" t="n"/>
      <c r="C2941" s="49" t="n"/>
      <c r="D2941" s="29" t="n"/>
      <c r="E2941" s="23">
        <f>IF(OR(A2941="",B2941=""),"",A2941&amp;"|"&amp;B2941)</f>
        <v/>
      </c>
      <c r="F2941" s="30">
        <f>IF(OR(E2941="",NOT(ISNUMBER(C2941))),"",E2941&amp;"|"&amp;YEAR(C2941)&amp;"-"&amp;RIGHT("0"&amp;MONTH(C2941),2)&amp;"-"&amp;RIGHT("0"&amp;DAY(C2941),2))</f>
        <v/>
      </c>
      <c r="G2941" s="26">
        <f>IF(E2941="","",IFERROR(MATCH(E2941,pl_chave,0),0))</f>
        <v/>
      </c>
      <c r="H2941" s="23">
        <f>IF(G2941="","",IF(G2941=0,"Tarefa fora do plano",INDEX(pl_tag,G2941)))</f>
        <v/>
      </c>
      <c r="I2941" s="30">
        <f>IF(N(G2941)=0,"",INDEX(pl_atividade,G2941))</f>
        <v/>
      </c>
      <c r="J2941" s="50">
        <f>IF(N(G2941)=0,"",INDEX(pl_especialidade,G2941))</f>
        <v/>
      </c>
      <c r="K2941" s="28">
        <f>IF(N(G2941)=0,"",INDEX(pl_duracao,G2941))</f>
        <v/>
      </c>
      <c r="L2941" s="39">
        <f>IF(ISNUMBER(C2941),YEAR(C2941),"")</f>
        <v/>
      </c>
      <c r="M2941" s="39">
        <f>IF(ISNUMBER(C2941),MONTH(C2941),"")</f>
        <v/>
      </c>
      <c r="N2941" s="23">
        <f>IF(L2941="","",IF(NOT(ISNUMBER(crono_ano)),"Informe o ano",IF(L2941&lt;crono_ano,"Antes do ano",IF(L2941&gt;crono_ano,"Depois do ano","No ano"))))</f>
        <v/>
      </c>
      <c r="O2941" s="39">
        <f>IF(F2941="","",IF(COUNTIF(F$7:F2941,F2941)=1,1,0))</f>
        <v/>
      </c>
      <c r="P2941" s="39">
        <f>IF(A2941&amp;B2941&amp;C2941="","",IF(AND(O2941=1,N(G2941)&gt;0),IF(INDEX(pl_ativa,MAX(1,N(G2941)))="Sim",1,0),0))</f>
        <v/>
      </c>
      <c r="Q2941" s="39">
        <f>IF(F2941="","",COUNTIFS(ex_chave_oc,F2941,ex_cancelada,"&lt;&gt;Sim"))</f>
        <v/>
      </c>
      <c r="R2941" s="51">
        <f>IF(P2941="","",IF(AND(P2941=1,N(Q2941)&gt;0),1,0))</f>
        <v/>
      </c>
      <c r="S2941" s="30">
        <f>IF(P2941="","",IF(F2941="","ERRO: data prevista ausente ou inválida",IF(O2941=0,"Duplicada: contada uma vez",IF(N(G2941)=0,"ERRO: tarefa fora do Plano Mestre",IF(P2941=0,"Tarefa retirada do plano: não conta","OK")))))</f>
        <v/>
      </c>
    </row>
    <row r="2942">
      <c r="A2942" s="29" t="n"/>
      <c r="B2942" s="25" t="n"/>
      <c r="C2942" s="49" t="n"/>
      <c r="D2942" s="29" t="n"/>
      <c r="E2942" s="23">
        <f>IF(OR(A2942="",B2942=""),"",A2942&amp;"|"&amp;B2942)</f>
        <v/>
      </c>
      <c r="F2942" s="30">
        <f>IF(OR(E2942="",NOT(ISNUMBER(C2942))),"",E2942&amp;"|"&amp;YEAR(C2942)&amp;"-"&amp;RIGHT("0"&amp;MONTH(C2942),2)&amp;"-"&amp;RIGHT("0"&amp;DAY(C2942),2))</f>
        <v/>
      </c>
      <c r="G2942" s="26">
        <f>IF(E2942="","",IFERROR(MATCH(E2942,pl_chave,0),0))</f>
        <v/>
      </c>
      <c r="H2942" s="23">
        <f>IF(G2942="","",IF(G2942=0,"Tarefa fora do plano",INDEX(pl_tag,G2942)))</f>
        <v/>
      </c>
      <c r="I2942" s="30">
        <f>IF(N(G2942)=0,"",INDEX(pl_atividade,G2942))</f>
        <v/>
      </c>
      <c r="J2942" s="50">
        <f>IF(N(G2942)=0,"",INDEX(pl_especialidade,G2942))</f>
        <v/>
      </c>
      <c r="K2942" s="28">
        <f>IF(N(G2942)=0,"",INDEX(pl_duracao,G2942))</f>
        <v/>
      </c>
      <c r="L2942" s="39">
        <f>IF(ISNUMBER(C2942),YEAR(C2942),"")</f>
        <v/>
      </c>
      <c r="M2942" s="39">
        <f>IF(ISNUMBER(C2942),MONTH(C2942),"")</f>
        <v/>
      </c>
      <c r="N2942" s="23">
        <f>IF(L2942="","",IF(NOT(ISNUMBER(crono_ano)),"Informe o ano",IF(L2942&lt;crono_ano,"Antes do ano",IF(L2942&gt;crono_ano,"Depois do ano","No ano"))))</f>
        <v/>
      </c>
      <c r="O2942" s="39">
        <f>IF(F2942="","",IF(COUNTIF(F$7:F2942,F2942)=1,1,0))</f>
        <v/>
      </c>
      <c r="P2942" s="39">
        <f>IF(A2942&amp;B2942&amp;C2942="","",IF(AND(O2942=1,N(G2942)&gt;0),IF(INDEX(pl_ativa,MAX(1,N(G2942)))="Sim",1,0),0))</f>
        <v/>
      </c>
      <c r="Q2942" s="39">
        <f>IF(F2942="","",COUNTIFS(ex_chave_oc,F2942,ex_cancelada,"&lt;&gt;Sim"))</f>
        <v/>
      </c>
      <c r="R2942" s="51">
        <f>IF(P2942="","",IF(AND(P2942=1,N(Q2942)&gt;0),1,0))</f>
        <v/>
      </c>
      <c r="S2942" s="30">
        <f>IF(P2942="","",IF(F2942="","ERRO: data prevista ausente ou inválida",IF(O2942=0,"Duplicada: contada uma vez",IF(N(G2942)=0,"ERRO: tarefa fora do Plano Mestre",IF(P2942=0,"Tarefa retirada do plano: não conta","OK")))))</f>
        <v/>
      </c>
    </row>
    <row r="2943">
      <c r="A2943" s="29" t="n"/>
      <c r="B2943" s="25" t="n"/>
      <c r="C2943" s="49" t="n"/>
      <c r="D2943" s="29" t="n"/>
      <c r="E2943" s="23">
        <f>IF(OR(A2943="",B2943=""),"",A2943&amp;"|"&amp;B2943)</f>
        <v/>
      </c>
      <c r="F2943" s="30">
        <f>IF(OR(E2943="",NOT(ISNUMBER(C2943))),"",E2943&amp;"|"&amp;YEAR(C2943)&amp;"-"&amp;RIGHT("0"&amp;MONTH(C2943),2)&amp;"-"&amp;RIGHT("0"&amp;DAY(C2943),2))</f>
        <v/>
      </c>
      <c r="G2943" s="26">
        <f>IF(E2943="","",IFERROR(MATCH(E2943,pl_chave,0),0))</f>
        <v/>
      </c>
      <c r="H2943" s="23">
        <f>IF(G2943="","",IF(G2943=0,"Tarefa fora do plano",INDEX(pl_tag,G2943)))</f>
        <v/>
      </c>
      <c r="I2943" s="30">
        <f>IF(N(G2943)=0,"",INDEX(pl_atividade,G2943))</f>
        <v/>
      </c>
      <c r="J2943" s="50">
        <f>IF(N(G2943)=0,"",INDEX(pl_especialidade,G2943))</f>
        <v/>
      </c>
      <c r="K2943" s="28">
        <f>IF(N(G2943)=0,"",INDEX(pl_duracao,G2943))</f>
        <v/>
      </c>
      <c r="L2943" s="39">
        <f>IF(ISNUMBER(C2943),YEAR(C2943),"")</f>
        <v/>
      </c>
      <c r="M2943" s="39">
        <f>IF(ISNUMBER(C2943),MONTH(C2943),"")</f>
        <v/>
      </c>
      <c r="N2943" s="23">
        <f>IF(L2943="","",IF(NOT(ISNUMBER(crono_ano)),"Informe o ano",IF(L2943&lt;crono_ano,"Antes do ano",IF(L2943&gt;crono_ano,"Depois do ano","No ano"))))</f>
        <v/>
      </c>
      <c r="O2943" s="39">
        <f>IF(F2943="","",IF(COUNTIF(F$7:F2943,F2943)=1,1,0))</f>
        <v/>
      </c>
      <c r="P2943" s="39">
        <f>IF(A2943&amp;B2943&amp;C2943="","",IF(AND(O2943=1,N(G2943)&gt;0),IF(INDEX(pl_ativa,MAX(1,N(G2943)))="Sim",1,0),0))</f>
        <v/>
      </c>
      <c r="Q2943" s="39">
        <f>IF(F2943="","",COUNTIFS(ex_chave_oc,F2943,ex_cancelada,"&lt;&gt;Sim"))</f>
        <v/>
      </c>
      <c r="R2943" s="51">
        <f>IF(P2943="","",IF(AND(P2943=1,N(Q2943)&gt;0),1,0))</f>
        <v/>
      </c>
      <c r="S2943" s="30">
        <f>IF(P2943="","",IF(F2943="","ERRO: data prevista ausente ou inválida",IF(O2943=0,"Duplicada: contada uma vez",IF(N(G2943)=0,"ERRO: tarefa fora do Plano Mestre",IF(P2943=0,"Tarefa retirada do plano: não conta","OK")))))</f>
        <v/>
      </c>
    </row>
    <row r="2944">
      <c r="A2944" s="29" t="n"/>
      <c r="B2944" s="25" t="n"/>
      <c r="C2944" s="49" t="n"/>
      <c r="D2944" s="29" t="n"/>
      <c r="E2944" s="23">
        <f>IF(OR(A2944="",B2944=""),"",A2944&amp;"|"&amp;B2944)</f>
        <v/>
      </c>
      <c r="F2944" s="30">
        <f>IF(OR(E2944="",NOT(ISNUMBER(C2944))),"",E2944&amp;"|"&amp;YEAR(C2944)&amp;"-"&amp;RIGHT("0"&amp;MONTH(C2944),2)&amp;"-"&amp;RIGHT("0"&amp;DAY(C2944),2))</f>
        <v/>
      </c>
      <c r="G2944" s="26">
        <f>IF(E2944="","",IFERROR(MATCH(E2944,pl_chave,0),0))</f>
        <v/>
      </c>
      <c r="H2944" s="23">
        <f>IF(G2944="","",IF(G2944=0,"Tarefa fora do plano",INDEX(pl_tag,G2944)))</f>
        <v/>
      </c>
      <c r="I2944" s="30">
        <f>IF(N(G2944)=0,"",INDEX(pl_atividade,G2944))</f>
        <v/>
      </c>
      <c r="J2944" s="50">
        <f>IF(N(G2944)=0,"",INDEX(pl_especialidade,G2944))</f>
        <v/>
      </c>
      <c r="K2944" s="28">
        <f>IF(N(G2944)=0,"",INDEX(pl_duracao,G2944))</f>
        <v/>
      </c>
      <c r="L2944" s="39">
        <f>IF(ISNUMBER(C2944),YEAR(C2944),"")</f>
        <v/>
      </c>
      <c r="M2944" s="39">
        <f>IF(ISNUMBER(C2944),MONTH(C2944),"")</f>
        <v/>
      </c>
      <c r="N2944" s="23">
        <f>IF(L2944="","",IF(NOT(ISNUMBER(crono_ano)),"Informe o ano",IF(L2944&lt;crono_ano,"Antes do ano",IF(L2944&gt;crono_ano,"Depois do ano","No ano"))))</f>
        <v/>
      </c>
      <c r="O2944" s="39">
        <f>IF(F2944="","",IF(COUNTIF(F$7:F2944,F2944)=1,1,0))</f>
        <v/>
      </c>
      <c r="P2944" s="39">
        <f>IF(A2944&amp;B2944&amp;C2944="","",IF(AND(O2944=1,N(G2944)&gt;0),IF(INDEX(pl_ativa,MAX(1,N(G2944)))="Sim",1,0),0))</f>
        <v/>
      </c>
      <c r="Q2944" s="39">
        <f>IF(F2944="","",COUNTIFS(ex_chave_oc,F2944,ex_cancelada,"&lt;&gt;Sim"))</f>
        <v/>
      </c>
      <c r="R2944" s="51">
        <f>IF(P2944="","",IF(AND(P2944=1,N(Q2944)&gt;0),1,0))</f>
        <v/>
      </c>
      <c r="S2944" s="30">
        <f>IF(P2944="","",IF(F2944="","ERRO: data prevista ausente ou inválida",IF(O2944=0,"Duplicada: contada uma vez",IF(N(G2944)=0,"ERRO: tarefa fora do Plano Mestre",IF(P2944=0,"Tarefa retirada do plano: não conta","OK")))))</f>
        <v/>
      </c>
    </row>
    <row r="2945">
      <c r="A2945" s="29" t="n"/>
      <c r="B2945" s="25" t="n"/>
      <c r="C2945" s="49" t="n"/>
      <c r="D2945" s="29" t="n"/>
      <c r="E2945" s="23">
        <f>IF(OR(A2945="",B2945=""),"",A2945&amp;"|"&amp;B2945)</f>
        <v/>
      </c>
      <c r="F2945" s="30">
        <f>IF(OR(E2945="",NOT(ISNUMBER(C2945))),"",E2945&amp;"|"&amp;YEAR(C2945)&amp;"-"&amp;RIGHT("0"&amp;MONTH(C2945),2)&amp;"-"&amp;RIGHT("0"&amp;DAY(C2945),2))</f>
        <v/>
      </c>
      <c r="G2945" s="26">
        <f>IF(E2945="","",IFERROR(MATCH(E2945,pl_chave,0),0))</f>
        <v/>
      </c>
      <c r="H2945" s="23">
        <f>IF(G2945="","",IF(G2945=0,"Tarefa fora do plano",INDEX(pl_tag,G2945)))</f>
        <v/>
      </c>
      <c r="I2945" s="30">
        <f>IF(N(G2945)=0,"",INDEX(pl_atividade,G2945))</f>
        <v/>
      </c>
      <c r="J2945" s="50">
        <f>IF(N(G2945)=0,"",INDEX(pl_especialidade,G2945))</f>
        <v/>
      </c>
      <c r="K2945" s="28">
        <f>IF(N(G2945)=0,"",INDEX(pl_duracao,G2945))</f>
        <v/>
      </c>
      <c r="L2945" s="39">
        <f>IF(ISNUMBER(C2945),YEAR(C2945),"")</f>
        <v/>
      </c>
      <c r="M2945" s="39">
        <f>IF(ISNUMBER(C2945),MONTH(C2945),"")</f>
        <v/>
      </c>
      <c r="N2945" s="23">
        <f>IF(L2945="","",IF(NOT(ISNUMBER(crono_ano)),"Informe o ano",IF(L2945&lt;crono_ano,"Antes do ano",IF(L2945&gt;crono_ano,"Depois do ano","No ano"))))</f>
        <v/>
      </c>
      <c r="O2945" s="39">
        <f>IF(F2945="","",IF(COUNTIF(F$7:F2945,F2945)=1,1,0))</f>
        <v/>
      </c>
      <c r="P2945" s="39">
        <f>IF(A2945&amp;B2945&amp;C2945="","",IF(AND(O2945=1,N(G2945)&gt;0),IF(INDEX(pl_ativa,MAX(1,N(G2945)))="Sim",1,0),0))</f>
        <v/>
      </c>
      <c r="Q2945" s="39">
        <f>IF(F2945="","",COUNTIFS(ex_chave_oc,F2945,ex_cancelada,"&lt;&gt;Sim"))</f>
        <v/>
      </c>
      <c r="R2945" s="51">
        <f>IF(P2945="","",IF(AND(P2945=1,N(Q2945)&gt;0),1,0))</f>
        <v/>
      </c>
      <c r="S2945" s="30">
        <f>IF(P2945="","",IF(F2945="","ERRO: data prevista ausente ou inválida",IF(O2945=0,"Duplicada: contada uma vez",IF(N(G2945)=0,"ERRO: tarefa fora do Plano Mestre",IF(P2945=0,"Tarefa retirada do plano: não conta","OK")))))</f>
        <v/>
      </c>
    </row>
    <row r="2946">
      <c r="A2946" s="29" t="n"/>
      <c r="B2946" s="25" t="n"/>
      <c r="C2946" s="49" t="n"/>
      <c r="D2946" s="29" t="n"/>
      <c r="E2946" s="23">
        <f>IF(OR(A2946="",B2946=""),"",A2946&amp;"|"&amp;B2946)</f>
        <v/>
      </c>
      <c r="F2946" s="30">
        <f>IF(OR(E2946="",NOT(ISNUMBER(C2946))),"",E2946&amp;"|"&amp;YEAR(C2946)&amp;"-"&amp;RIGHT("0"&amp;MONTH(C2946),2)&amp;"-"&amp;RIGHT("0"&amp;DAY(C2946),2))</f>
        <v/>
      </c>
      <c r="G2946" s="26">
        <f>IF(E2946="","",IFERROR(MATCH(E2946,pl_chave,0),0))</f>
        <v/>
      </c>
      <c r="H2946" s="23">
        <f>IF(G2946="","",IF(G2946=0,"Tarefa fora do plano",INDEX(pl_tag,G2946)))</f>
        <v/>
      </c>
      <c r="I2946" s="30">
        <f>IF(N(G2946)=0,"",INDEX(pl_atividade,G2946))</f>
        <v/>
      </c>
      <c r="J2946" s="50">
        <f>IF(N(G2946)=0,"",INDEX(pl_especialidade,G2946))</f>
        <v/>
      </c>
      <c r="K2946" s="28">
        <f>IF(N(G2946)=0,"",INDEX(pl_duracao,G2946))</f>
        <v/>
      </c>
      <c r="L2946" s="39">
        <f>IF(ISNUMBER(C2946),YEAR(C2946),"")</f>
        <v/>
      </c>
      <c r="M2946" s="39">
        <f>IF(ISNUMBER(C2946),MONTH(C2946),"")</f>
        <v/>
      </c>
      <c r="N2946" s="23">
        <f>IF(L2946="","",IF(NOT(ISNUMBER(crono_ano)),"Informe o ano",IF(L2946&lt;crono_ano,"Antes do ano",IF(L2946&gt;crono_ano,"Depois do ano","No ano"))))</f>
        <v/>
      </c>
      <c r="O2946" s="39">
        <f>IF(F2946="","",IF(COUNTIF(F$7:F2946,F2946)=1,1,0))</f>
        <v/>
      </c>
      <c r="P2946" s="39">
        <f>IF(A2946&amp;B2946&amp;C2946="","",IF(AND(O2946=1,N(G2946)&gt;0),IF(INDEX(pl_ativa,MAX(1,N(G2946)))="Sim",1,0),0))</f>
        <v/>
      </c>
      <c r="Q2946" s="39">
        <f>IF(F2946="","",COUNTIFS(ex_chave_oc,F2946,ex_cancelada,"&lt;&gt;Sim"))</f>
        <v/>
      </c>
      <c r="R2946" s="51">
        <f>IF(P2946="","",IF(AND(P2946=1,N(Q2946)&gt;0),1,0))</f>
        <v/>
      </c>
      <c r="S2946" s="30">
        <f>IF(P2946="","",IF(F2946="","ERRO: data prevista ausente ou inválida",IF(O2946=0,"Duplicada: contada uma vez",IF(N(G2946)=0,"ERRO: tarefa fora do Plano Mestre",IF(P2946=0,"Tarefa retirada do plano: não conta","OK")))))</f>
        <v/>
      </c>
    </row>
    <row r="2947">
      <c r="A2947" s="29" t="n"/>
      <c r="B2947" s="25" t="n"/>
      <c r="C2947" s="49" t="n"/>
      <c r="D2947" s="29" t="n"/>
      <c r="E2947" s="23">
        <f>IF(OR(A2947="",B2947=""),"",A2947&amp;"|"&amp;B2947)</f>
        <v/>
      </c>
      <c r="F2947" s="30">
        <f>IF(OR(E2947="",NOT(ISNUMBER(C2947))),"",E2947&amp;"|"&amp;YEAR(C2947)&amp;"-"&amp;RIGHT("0"&amp;MONTH(C2947),2)&amp;"-"&amp;RIGHT("0"&amp;DAY(C2947),2))</f>
        <v/>
      </c>
      <c r="G2947" s="26">
        <f>IF(E2947="","",IFERROR(MATCH(E2947,pl_chave,0),0))</f>
        <v/>
      </c>
      <c r="H2947" s="23">
        <f>IF(G2947="","",IF(G2947=0,"Tarefa fora do plano",INDEX(pl_tag,G2947)))</f>
        <v/>
      </c>
      <c r="I2947" s="30">
        <f>IF(N(G2947)=0,"",INDEX(pl_atividade,G2947))</f>
        <v/>
      </c>
      <c r="J2947" s="50">
        <f>IF(N(G2947)=0,"",INDEX(pl_especialidade,G2947))</f>
        <v/>
      </c>
      <c r="K2947" s="28">
        <f>IF(N(G2947)=0,"",INDEX(pl_duracao,G2947))</f>
        <v/>
      </c>
      <c r="L2947" s="39">
        <f>IF(ISNUMBER(C2947),YEAR(C2947),"")</f>
        <v/>
      </c>
      <c r="M2947" s="39">
        <f>IF(ISNUMBER(C2947),MONTH(C2947),"")</f>
        <v/>
      </c>
      <c r="N2947" s="23">
        <f>IF(L2947="","",IF(NOT(ISNUMBER(crono_ano)),"Informe o ano",IF(L2947&lt;crono_ano,"Antes do ano",IF(L2947&gt;crono_ano,"Depois do ano","No ano"))))</f>
        <v/>
      </c>
      <c r="O2947" s="39">
        <f>IF(F2947="","",IF(COUNTIF(F$7:F2947,F2947)=1,1,0))</f>
        <v/>
      </c>
      <c r="P2947" s="39">
        <f>IF(A2947&amp;B2947&amp;C2947="","",IF(AND(O2947=1,N(G2947)&gt;0),IF(INDEX(pl_ativa,MAX(1,N(G2947)))="Sim",1,0),0))</f>
        <v/>
      </c>
      <c r="Q2947" s="39">
        <f>IF(F2947="","",COUNTIFS(ex_chave_oc,F2947,ex_cancelada,"&lt;&gt;Sim"))</f>
        <v/>
      </c>
      <c r="R2947" s="51">
        <f>IF(P2947="","",IF(AND(P2947=1,N(Q2947)&gt;0),1,0))</f>
        <v/>
      </c>
      <c r="S2947" s="30">
        <f>IF(P2947="","",IF(F2947="","ERRO: data prevista ausente ou inválida",IF(O2947=0,"Duplicada: contada uma vez",IF(N(G2947)=0,"ERRO: tarefa fora do Plano Mestre",IF(P2947=0,"Tarefa retirada do plano: não conta","OK")))))</f>
        <v/>
      </c>
    </row>
    <row r="2948">
      <c r="A2948" s="29" t="n"/>
      <c r="B2948" s="25" t="n"/>
      <c r="C2948" s="49" t="n"/>
      <c r="D2948" s="29" t="n"/>
      <c r="E2948" s="23">
        <f>IF(OR(A2948="",B2948=""),"",A2948&amp;"|"&amp;B2948)</f>
        <v/>
      </c>
      <c r="F2948" s="30">
        <f>IF(OR(E2948="",NOT(ISNUMBER(C2948))),"",E2948&amp;"|"&amp;YEAR(C2948)&amp;"-"&amp;RIGHT("0"&amp;MONTH(C2948),2)&amp;"-"&amp;RIGHT("0"&amp;DAY(C2948),2))</f>
        <v/>
      </c>
      <c r="G2948" s="26">
        <f>IF(E2948="","",IFERROR(MATCH(E2948,pl_chave,0),0))</f>
        <v/>
      </c>
      <c r="H2948" s="23">
        <f>IF(G2948="","",IF(G2948=0,"Tarefa fora do plano",INDEX(pl_tag,G2948)))</f>
        <v/>
      </c>
      <c r="I2948" s="30">
        <f>IF(N(G2948)=0,"",INDEX(pl_atividade,G2948))</f>
        <v/>
      </c>
      <c r="J2948" s="50">
        <f>IF(N(G2948)=0,"",INDEX(pl_especialidade,G2948))</f>
        <v/>
      </c>
      <c r="K2948" s="28">
        <f>IF(N(G2948)=0,"",INDEX(pl_duracao,G2948))</f>
        <v/>
      </c>
      <c r="L2948" s="39">
        <f>IF(ISNUMBER(C2948),YEAR(C2948),"")</f>
        <v/>
      </c>
      <c r="M2948" s="39">
        <f>IF(ISNUMBER(C2948),MONTH(C2948),"")</f>
        <v/>
      </c>
      <c r="N2948" s="23">
        <f>IF(L2948="","",IF(NOT(ISNUMBER(crono_ano)),"Informe o ano",IF(L2948&lt;crono_ano,"Antes do ano",IF(L2948&gt;crono_ano,"Depois do ano","No ano"))))</f>
        <v/>
      </c>
      <c r="O2948" s="39">
        <f>IF(F2948="","",IF(COUNTIF(F$7:F2948,F2948)=1,1,0))</f>
        <v/>
      </c>
      <c r="P2948" s="39">
        <f>IF(A2948&amp;B2948&amp;C2948="","",IF(AND(O2948=1,N(G2948)&gt;0),IF(INDEX(pl_ativa,MAX(1,N(G2948)))="Sim",1,0),0))</f>
        <v/>
      </c>
      <c r="Q2948" s="39">
        <f>IF(F2948="","",COUNTIFS(ex_chave_oc,F2948,ex_cancelada,"&lt;&gt;Sim"))</f>
        <v/>
      </c>
      <c r="R2948" s="51">
        <f>IF(P2948="","",IF(AND(P2948=1,N(Q2948)&gt;0),1,0))</f>
        <v/>
      </c>
      <c r="S2948" s="30">
        <f>IF(P2948="","",IF(F2948="","ERRO: data prevista ausente ou inválida",IF(O2948=0,"Duplicada: contada uma vez",IF(N(G2948)=0,"ERRO: tarefa fora do Plano Mestre",IF(P2948=0,"Tarefa retirada do plano: não conta","OK")))))</f>
        <v/>
      </c>
    </row>
    <row r="2949">
      <c r="A2949" s="29" t="n"/>
      <c r="B2949" s="25" t="n"/>
      <c r="C2949" s="49" t="n"/>
      <c r="D2949" s="29" t="n"/>
      <c r="E2949" s="23">
        <f>IF(OR(A2949="",B2949=""),"",A2949&amp;"|"&amp;B2949)</f>
        <v/>
      </c>
      <c r="F2949" s="30">
        <f>IF(OR(E2949="",NOT(ISNUMBER(C2949))),"",E2949&amp;"|"&amp;YEAR(C2949)&amp;"-"&amp;RIGHT("0"&amp;MONTH(C2949),2)&amp;"-"&amp;RIGHT("0"&amp;DAY(C2949),2))</f>
        <v/>
      </c>
      <c r="G2949" s="26">
        <f>IF(E2949="","",IFERROR(MATCH(E2949,pl_chave,0),0))</f>
        <v/>
      </c>
      <c r="H2949" s="23">
        <f>IF(G2949="","",IF(G2949=0,"Tarefa fora do plano",INDEX(pl_tag,G2949)))</f>
        <v/>
      </c>
      <c r="I2949" s="30">
        <f>IF(N(G2949)=0,"",INDEX(pl_atividade,G2949))</f>
        <v/>
      </c>
      <c r="J2949" s="50">
        <f>IF(N(G2949)=0,"",INDEX(pl_especialidade,G2949))</f>
        <v/>
      </c>
      <c r="K2949" s="28">
        <f>IF(N(G2949)=0,"",INDEX(pl_duracao,G2949))</f>
        <v/>
      </c>
      <c r="L2949" s="39">
        <f>IF(ISNUMBER(C2949),YEAR(C2949),"")</f>
        <v/>
      </c>
      <c r="M2949" s="39">
        <f>IF(ISNUMBER(C2949),MONTH(C2949),"")</f>
        <v/>
      </c>
      <c r="N2949" s="23">
        <f>IF(L2949="","",IF(NOT(ISNUMBER(crono_ano)),"Informe o ano",IF(L2949&lt;crono_ano,"Antes do ano",IF(L2949&gt;crono_ano,"Depois do ano","No ano"))))</f>
        <v/>
      </c>
      <c r="O2949" s="39">
        <f>IF(F2949="","",IF(COUNTIF(F$7:F2949,F2949)=1,1,0))</f>
        <v/>
      </c>
      <c r="P2949" s="39">
        <f>IF(A2949&amp;B2949&amp;C2949="","",IF(AND(O2949=1,N(G2949)&gt;0),IF(INDEX(pl_ativa,MAX(1,N(G2949)))="Sim",1,0),0))</f>
        <v/>
      </c>
      <c r="Q2949" s="39">
        <f>IF(F2949="","",COUNTIFS(ex_chave_oc,F2949,ex_cancelada,"&lt;&gt;Sim"))</f>
        <v/>
      </c>
      <c r="R2949" s="51">
        <f>IF(P2949="","",IF(AND(P2949=1,N(Q2949)&gt;0),1,0))</f>
        <v/>
      </c>
      <c r="S2949" s="30">
        <f>IF(P2949="","",IF(F2949="","ERRO: data prevista ausente ou inválida",IF(O2949=0,"Duplicada: contada uma vez",IF(N(G2949)=0,"ERRO: tarefa fora do Plano Mestre",IF(P2949=0,"Tarefa retirada do plano: não conta","OK")))))</f>
        <v/>
      </c>
    </row>
    <row r="2950">
      <c r="A2950" s="29" t="n"/>
      <c r="B2950" s="25" t="n"/>
      <c r="C2950" s="49" t="n"/>
      <c r="D2950" s="29" t="n"/>
      <c r="E2950" s="23">
        <f>IF(OR(A2950="",B2950=""),"",A2950&amp;"|"&amp;B2950)</f>
        <v/>
      </c>
      <c r="F2950" s="30">
        <f>IF(OR(E2950="",NOT(ISNUMBER(C2950))),"",E2950&amp;"|"&amp;YEAR(C2950)&amp;"-"&amp;RIGHT("0"&amp;MONTH(C2950),2)&amp;"-"&amp;RIGHT("0"&amp;DAY(C2950),2))</f>
        <v/>
      </c>
      <c r="G2950" s="26">
        <f>IF(E2950="","",IFERROR(MATCH(E2950,pl_chave,0),0))</f>
        <v/>
      </c>
      <c r="H2950" s="23">
        <f>IF(G2950="","",IF(G2950=0,"Tarefa fora do plano",INDEX(pl_tag,G2950)))</f>
        <v/>
      </c>
      <c r="I2950" s="30">
        <f>IF(N(G2950)=0,"",INDEX(pl_atividade,G2950))</f>
        <v/>
      </c>
      <c r="J2950" s="50">
        <f>IF(N(G2950)=0,"",INDEX(pl_especialidade,G2950))</f>
        <v/>
      </c>
      <c r="K2950" s="28">
        <f>IF(N(G2950)=0,"",INDEX(pl_duracao,G2950))</f>
        <v/>
      </c>
      <c r="L2950" s="39">
        <f>IF(ISNUMBER(C2950),YEAR(C2950),"")</f>
        <v/>
      </c>
      <c r="M2950" s="39">
        <f>IF(ISNUMBER(C2950),MONTH(C2950),"")</f>
        <v/>
      </c>
      <c r="N2950" s="23">
        <f>IF(L2950="","",IF(NOT(ISNUMBER(crono_ano)),"Informe o ano",IF(L2950&lt;crono_ano,"Antes do ano",IF(L2950&gt;crono_ano,"Depois do ano","No ano"))))</f>
        <v/>
      </c>
      <c r="O2950" s="39">
        <f>IF(F2950="","",IF(COUNTIF(F$7:F2950,F2950)=1,1,0))</f>
        <v/>
      </c>
      <c r="P2950" s="39">
        <f>IF(A2950&amp;B2950&amp;C2950="","",IF(AND(O2950=1,N(G2950)&gt;0),IF(INDEX(pl_ativa,MAX(1,N(G2950)))="Sim",1,0),0))</f>
        <v/>
      </c>
      <c r="Q2950" s="39">
        <f>IF(F2950="","",COUNTIFS(ex_chave_oc,F2950,ex_cancelada,"&lt;&gt;Sim"))</f>
        <v/>
      </c>
      <c r="R2950" s="51">
        <f>IF(P2950="","",IF(AND(P2950=1,N(Q2950)&gt;0),1,0))</f>
        <v/>
      </c>
      <c r="S2950" s="30">
        <f>IF(P2950="","",IF(F2950="","ERRO: data prevista ausente ou inválida",IF(O2950=0,"Duplicada: contada uma vez",IF(N(G2950)=0,"ERRO: tarefa fora do Plano Mestre",IF(P2950=0,"Tarefa retirada do plano: não conta","OK")))))</f>
        <v/>
      </c>
    </row>
    <row r="2951">
      <c r="A2951" s="29" t="n"/>
      <c r="B2951" s="25" t="n"/>
      <c r="C2951" s="49" t="n"/>
      <c r="D2951" s="29" t="n"/>
      <c r="E2951" s="23">
        <f>IF(OR(A2951="",B2951=""),"",A2951&amp;"|"&amp;B2951)</f>
        <v/>
      </c>
      <c r="F2951" s="30">
        <f>IF(OR(E2951="",NOT(ISNUMBER(C2951))),"",E2951&amp;"|"&amp;YEAR(C2951)&amp;"-"&amp;RIGHT("0"&amp;MONTH(C2951),2)&amp;"-"&amp;RIGHT("0"&amp;DAY(C2951),2))</f>
        <v/>
      </c>
      <c r="G2951" s="26">
        <f>IF(E2951="","",IFERROR(MATCH(E2951,pl_chave,0),0))</f>
        <v/>
      </c>
      <c r="H2951" s="23">
        <f>IF(G2951="","",IF(G2951=0,"Tarefa fora do plano",INDEX(pl_tag,G2951)))</f>
        <v/>
      </c>
      <c r="I2951" s="30">
        <f>IF(N(G2951)=0,"",INDEX(pl_atividade,G2951))</f>
        <v/>
      </c>
      <c r="J2951" s="50">
        <f>IF(N(G2951)=0,"",INDEX(pl_especialidade,G2951))</f>
        <v/>
      </c>
      <c r="K2951" s="28">
        <f>IF(N(G2951)=0,"",INDEX(pl_duracao,G2951))</f>
        <v/>
      </c>
      <c r="L2951" s="39">
        <f>IF(ISNUMBER(C2951),YEAR(C2951),"")</f>
        <v/>
      </c>
      <c r="M2951" s="39">
        <f>IF(ISNUMBER(C2951),MONTH(C2951),"")</f>
        <v/>
      </c>
      <c r="N2951" s="23">
        <f>IF(L2951="","",IF(NOT(ISNUMBER(crono_ano)),"Informe o ano",IF(L2951&lt;crono_ano,"Antes do ano",IF(L2951&gt;crono_ano,"Depois do ano","No ano"))))</f>
        <v/>
      </c>
      <c r="O2951" s="39">
        <f>IF(F2951="","",IF(COUNTIF(F$7:F2951,F2951)=1,1,0))</f>
        <v/>
      </c>
      <c r="P2951" s="39">
        <f>IF(A2951&amp;B2951&amp;C2951="","",IF(AND(O2951=1,N(G2951)&gt;0),IF(INDEX(pl_ativa,MAX(1,N(G2951)))="Sim",1,0),0))</f>
        <v/>
      </c>
      <c r="Q2951" s="39">
        <f>IF(F2951="","",COUNTIFS(ex_chave_oc,F2951,ex_cancelada,"&lt;&gt;Sim"))</f>
        <v/>
      </c>
      <c r="R2951" s="51">
        <f>IF(P2951="","",IF(AND(P2951=1,N(Q2951)&gt;0),1,0))</f>
        <v/>
      </c>
      <c r="S2951" s="30">
        <f>IF(P2951="","",IF(F2951="","ERRO: data prevista ausente ou inválida",IF(O2951=0,"Duplicada: contada uma vez",IF(N(G2951)=0,"ERRO: tarefa fora do Plano Mestre",IF(P2951=0,"Tarefa retirada do plano: não conta","OK")))))</f>
        <v/>
      </c>
    </row>
    <row r="2952">
      <c r="A2952" s="29" t="n"/>
      <c r="B2952" s="25" t="n"/>
      <c r="C2952" s="49" t="n"/>
      <c r="D2952" s="29" t="n"/>
      <c r="E2952" s="23">
        <f>IF(OR(A2952="",B2952=""),"",A2952&amp;"|"&amp;B2952)</f>
        <v/>
      </c>
      <c r="F2952" s="30">
        <f>IF(OR(E2952="",NOT(ISNUMBER(C2952))),"",E2952&amp;"|"&amp;YEAR(C2952)&amp;"-"&amp;RIGHT("0"&amp;MONTH(C2952),2)&amp;"-"&amp;RIGHT("0"&amp;DAY(C2952),2))</f>
        <v/>
      </c>
      <c r="G2952" s="26">
        <f>IF(E2952="","",IFERROR(MATCH(E2952,pl_chave,0),0))</f>
        <v/>
      </c>
      <c r="H2952" s="23">
        <f>IF(G2952="","",IF(G2952=0,"Tarefa fora do plano",INDEX(pl_tag,G2952)))</f>
        <v/>
      </c>
      <c r="I2952" s="30">
        <f>IF(N(G2952)=0,"",INDEX(pl_atividade,G2952))</f>
        <v/>
      </c>
      <c r="J2952" s="50">
        <f>IF(N(G2952)=0,"",INDEX(pl_especialidade,G2952))</f>
        <v/>
      </c>
      <c r="K2952" s="28">
        <f>IF(N(G2952)=0,"",INDEX(pl_duracao,G2952))</f>
        <v/>
      </c>
      <c r="L2952" s="39">
        <f>IF(ISNUMBER(C2952),YEAR(C2952),"")</f>
        <v/>
      </c>
      <c r="M2952" s="39">
        <f>IF(ISNUMBER(C2952),MONTH(C2952),"")</f>
        <v/>
      </c>
      <c r="N2952" s="23">
        <f>IF(L2952="","",IF(NOT(ISNUMBER(crono_ano)),"Informe o ano",IF(L2952&lt;crono_ano,"Antes do ano",IF(L2952&gt;crono_ano,"Depois do ano","No ano"))))</f>
        <v/>
      </c>
      <c r="O2952" s="39">
        <f>IF(F2952="","",IF(COUNTIF(F$7:F2952,F2952)=1,1,0))</f>
        <v/>
      </c>
      <c r="P2952" s="39">
        <f>IF(A2952&amp;B2952&amp;C2952="","",IF(AND(O2952=1,N(G2952)&gt;0),IF(INDEX(pl_ativa,MAX(1,N(G2952)))="Sim",1,0),0))</f>
        <v/>
      </c>
      <c r="Q2952" s="39">
        <f>IF(F2952="","",COUNTIFS(ex_chave_oc,F2952,ex_cancelada,"&lt;&gt;Sim"))</f>
        <v/>
      </c>
      <c r="R2952" s="51">
        <f>IF(P2952="","",IF(AND(P2952=1,N(Q2952)&gt;0),1,0))</f>
        <v/>
      </c>
      <c r="S2952" s="30">
        <f>IF(P2952="","",IF(F2952="","ERRO: data prevista ausente ou inválida",IF(O2952=0,"Duplicada: contada uma vez",IF(N(G2952)=0,"ERRO: tarefa fora do Plano Mestre",IF(P2952=0,"Tarefa retirada do plano: não conta","OK")))))</f>
        <v/>
      </c>
    </row>
    <row r="2953">
      <c r="A2953" s="29" t="n"/>
      <c r="B2953" s="25" t="n"/>
      <c r="C2953" s="49" t="n"/>
      <c r="D2953" s="29" t="n"/>
      <c r="E2953" s="23">
        <f>IF(OR(A2953="",B2953=""),"",A2953&amp;"|"&amp;B2953)</f>
        <v/>
      </c>
      <c r="F2953" s="30">
        <f>IF(OR(E2953="",NOT(ISNUMBER(C2953))),"",E2953&amp;"|"&amp;YEAR(C2953)&amp;"-"&amp;RIGHT("0"&amp;MONTH(C2953),2)&amp;"-"&amp;RIGHT("0"&amp;DAY(C2953),2))</f>
        <v/>
      </c>
      <c r="G2953" s="26">
        <f>IF(E2953="","",IFERROR(MATCH(E2953,pl_chave,0),0))</f>
        <v/>
      </c>
      <c r="H2953" s="23">
        <f>IF(G2953="","",IF(G2953=0,"Tarefa fora do plano",INDEX(pl_tag,G2953)))</f>
        <v/>
      </c>
      <c r="I2953" s="30">
        <f>IF(N(G2953)=0,"",INDEX(pl_atividade,G2953))</f>
        <v/>
      </c>
      <c r="J2953" s="50">
        <f>IF(N(G2953)=0,"",INDEX(pl_especialidade,G2953))</f>
        <v/>
      </c>
      <c r="K2953" s="28">
        <f>IF(N(G2953)=0,"",INDEX(pl_duracao,G2953))</f>
        <v/>
      </c>
      <c r="L2953" s="39">
        <f>IF(ISNUMBER(C2953),YEAR(C2953),"")</f>
        <v/>
      </c>
      <c r="M2953" s="39">
        <f>IF(ISNUMBER(C2953),MONTH(C2953),"")</f>
        <v/>
      </c>
      <c r="N2953" s="23">
        <f>IF(L2953="","",IF(NOT(ISNUMBER(crono_ano)),"Informe o ano",IF(L2953&lt;crono_ano,"Antes do ano",IF(L2953&gt;crono_ano,"Depois do ano","No ano"))))</f>
        <v/>
      </c>
      <c r="O2953" s="39">
        <f>IF(F2953="","",IF(COUNTIF(F$7:F2953,F2953)=1,1,0))</f>
        <v/>
      </c>
      <c r="P2953" s="39">
        <f>IF(A2953&amp;B2953&amp;C2953="","",IF(AND(O2953=1,N(G2953)&gt;0),IF(INDEX(pl_ativa,MAX(1,N(G2953)))="Sim",1,0),0))</f>
        <v/>
      </c>
      <c r="Q2953" s="39">
        <f>IF(F2953="","",COUNTIFS(ex_chave_oc,F2953,ex_cancelada,"&lt;&gt;Sim"))</f>
        <v/>
      </c>
      <c r="R2953" s="51">
        <f>IF(P2953="","",IF(AND(P2953=1,N(Q2953)&gt;0),1,0))</f>
        <v/>
      </c>
      <c r="S2953" s="30">
        <f>IF(P2953="","",IF(F2953="","ERRO: data prevista ausente ou inválida",IF(O2953=0,"Duplicada: contada uma vez",IF(N(G2953)=0,"ERRO: tarefa fora do Plano Mestre",IF(P2953=0,"Tarefa retirada do plano: não conta","OK")))))</f>
        <v/>
      </c>
    </row>
    <row r="2954">
      <c r="A2954" s="29" t="n"/>
      <c r="B2954" s="25" t="n"/>
      <c r="C2954" s="49" t="n"/>
      <c r="D2954" s="29" t="n"/>
      <c r="E2954" s="23">
        <f>IF(OR(A2954="",B2954=""),"",A2954&amp;"|"&amp;B2954)</f>
        <v/>
      </c>
      <c r="F2954" s="30">
        <f>IF(OR(E2954="",NOT(ISNUMBER(C2954))),"",E2954&amp;"|"&amp;YEAR(C2954)&amp;"-"&amp;RIGHT("0"&amp;MONTH(C2954),2)&amp;"-"&amp;RIGHT("0"&amp;DAY(C2954),2))</f>
        <v/>
      </c>
      <c r="G2954" s="26">
        <f>IF(E2954="","",IFERROR(MATCH(E2954,pl_chave,0),0))</f>
        <v/>
      </c>
      <c r="H2954" s="23">
        <f>IF(G2954="","",IF(G2954=0,"Tarefa fora do plano",INDEX(pl_tag,G2954)))</f>
        <v/>
      </c>
      <c r="I2954" s="30">
        <f>IF(N(G2954)=0,"",INDEX(pl_atividade,G2954))</f>
        <v/>
      </c>
      <c r="J2954" s="50">
        <f>IF(N(G2954)=0,"",INDEX(pl_especialidade,G2954))</f>
        <v/>
      </c>
      <c r="K2954" s="28">
        <f>IF(N(G2954)=0,"",INDEX(pl_duracao,G2954))</f>
        <v/>
      </c>
      <c r="L2954" s="39">
        <f>IF(ISNUMBER(C2954),YEAR(C2954),"")</f>
        <v/>
      </c>
      <c r="M2954" s="39">
        <f>IF(ISNUMBER(C2954),MONTH(C2954),"")</f>
        <v/>
      </c>
      <c r="N2954" s="23">
        <f>IF(L2954="","",IF(NOT(ISNUMBER(crono_ano)),"Informe o ano",IF(L2954&lt;crono_ano,"Antes do ano",IF(L2954&gt;crono_ano,"Depois do ano","No ano"))))</f>
        <v/>
      </c>
      <c r="O2954" s="39">
        <f>IF(F2954="","",IF(COUNTIF(F$7:F2954,F2954)=1,1,0))</f>
        <v/>
      </c>
      <c r="P2954" s="39">
        <f>IF(A2954&amp;B2954&amp;C2954="","",IF(AND(O2954=1,N(G2954)&gt;0),IF(INDEX(pl_ativa,MAX(1,N(G2954)))="Sim",1,0),0))</f>
        <v/>
      </c>
      <c r="Q2954" s="39">
        <f>IF(F2954="","",COUNTIFS(ex_chave_oc,F2954,ex_cancelada,"&lt;&gt;Sim"))</f>
        <v/>
      </c>
      <c r="R2954" s="51">
        <f>IF(P2954="","",IF(AND(P2954=1,N(Q2954)&gt;0),1,0))</f>
        <v/>
      </c>
      <c r="S2954" s="30">
        <f>IF(P2954="","",IF(F2954="","ERRO: data prevista ausente ou inválida",IF(O2954=0,"Duplicada: contada uma vez",IF(N(G2954)=0,"ERRO: tarefa fora do Plano Mestre",IF(P2954=0,"Tarefa retirada do plano: não conta","OK")))))</f>
        <v/>
      </c>
    </row>
    <row r="2955">
      <c r="A2955" s="29" t="n"/>
      <c r="B2955" s="25" t="n"/>
      <c r="C2955" s="49" t="n"/>
      <c r="D2955" s="29" t="n"/>
      <c r="E2955" s="23">
        <f>IF(OR(A2955="",B2955=""),"",A2955&amp;"|"&amp;B2955)</f>
        <v/>
      </c>
      <c r="F2955" s="30">
        <f>IF(OR(E2955="",NOT(ISNUMBER(C2955))),"",E2955&amp;"|"&amp;YEAR(C2955)&amp;"-"&amp;RIGHT("0"&amp;MONTH(C2955),2)&amp;"-"&amp;RIGHT("0"&amp;DAY(C2955),2))</f>
        <v/>
      </c>
      <c r="G2955" s="26">
        <f>IF(E2955="","",IFERROR(MATCH(E2955,pl_chave,0),0))</f>
        <v/>
      </c>
      <c r="H2955" s="23">
        <f>IF(G2955="","",IF(G2955=0,"Tarefa fora do plano",INDEX(pl_tag,G2955)))</f>
        <v/>
      </c>
      <c r="I2955" s="30">
        <f>IF(N(G2955)=0,"",INDEX(pl_atividade,G2955))</f>
        <v/>
      </c>
      <c r="J2955" s="50">
        <f>IF(N(G2955)=0,"",INDEX(pl_especialidade,G2955))</f>
        <v/>
      </c>
      <c r="K2955" s="28">
        <f>IF(N(G2955)=0,"",INDEX(pl_duracao,G2955))</f>
        <v/>
      </c>
      <c r="L2955" s="39">
        <f>IF(ISNUMBER(C2955),YEAR(C2955),"")</f>
        <v/>
      </c>
      <c r="M2955" s="39">
        <f>IF(ISNUMBER(C2955),MONTH(C2955),"")</f>
        <v/>
      </c>
      <c r="N2955" s="23">
        <f>IF(L2955="","",IF(NOT(ISNUMBER(crono_ano)),"Informe o ano",IF(L2955&lt;crono_ano,"Antes do ano",IF(L2955&gt;crono_ano,"Depois do ano","No ano"))))</f>
        <v/>
      </c>
      <c r="O2955" s="39">
        <f>IF(F2955="","",IF(COUNTIF(F$7:F2955,F2955)=1,1,0))</f>
        <v/>
      </c>
      <c r="P2955" s="39">
        <f>IF(A2955&amp;B2955&amp;C2955="","",IF(AND(O2955=1,N(G2955)&gt;0),IF(INDEX(pl_ativa,MAX(1,N(G2955)))="Sim",1,0),0))</f>
        <v/>
      </c>
      <c r="Q2955" s="39">
        <f>IF(F2955="","",COUNTIFS(ex_chave_oc,F2955,ex_cancelada,"&lt;&gt;Sim"))</f>
        <v/>
      </c>
      <c r="R2955" s="51">
        <f>IF(P2955="","",IF(AND(P2955=1,N(Q2955)&gt;0),1,0))</f>
        <v/>
      </c>
      <c r="S2955" s="30">
        <f>IF(P2955="","",IF(F2955="","ERRO: data prevista ausente ou inválida",IF(O2955=0,"Duplicada: contada uma vez",IF(N(G2955)=0,"ERRO: tarefa fora do Plano Mestre",IF(P2955=0,"Tarefa retirada do plano: não conta","OK")))))</f>
        <v/>
      </c>
    </row>
    <row r="2956">
      <c r="A2956" s="29" t="n"/>
      <c r="B2956" s="25" t="n"/>
      <c r="C2956" s="49" t="n"/>
      <c r="D2956" s="29" t="n"/>
      <c r="E2956" s="23">
        <f>IF(OR(A2956="",B2956=""),"",A2956&amp;"|"&amp;B2956)</f>
        <v/>
      </c>
      <c r="F2956" s="30">
        <f>IF(OR(E2956="",NOT(ISNUMBER(C2956))),"",E2956&amp;"|"&amp;YEAR(C2956)&amp;"-"&amp;RIGHT("0"&amp;MONTH(C2956),2)&amp;"-"&amp;RIGHT("0"&amp;DAY(C2956),2))</f>
        <v/>
      </c>
      <c r="G2956" s="26">
        <f>IF(E2956="","",IFERROR(MATCH(E2956,pl_chave,0),0))</f>
        <v/>
      </c>
      <c r="H2956" s="23">
        <f>IF(G2956="","",IF(G2956=0,"Tarefa fora do plano",INDEX(pl_tag,G2956)))</f>
        <v/>
      </c>
      <c r="I2956" s="30">
        <f>IF(N(G2956)=0,"",INDEX(pl_atividade,G2956))</f>
        <v/>
      </c>
      <c r="J2956" s="50">
        <f>IF(N(G2956)=0,"",INDEX(pl_especialidade,G2956))</f>
        <v/>
      </c>
      <c r="K2956" s="28">
        <f>IF(N(G2956)=0,"",INDEX(pl_duracao,G2956))</f>
        <v/>
      </c>
      <c r="L2956" s="39">
        <f>IF(ISNUMBER(C2956),YEAR(C2956),"")</f>
        <v/>
      </c>
      <c r="M2956" s="39">
        <f>IF(ISNUMBER(C2956),MONTH(C2956),"")</f>
        <v/>
      </c>
      <c r="N2956" s="23">
        <f>IF(L2956="","",IF(NOT(ISNUMBER(crono_ano)),"Informe o ano",IF(L2956&lt;crono_ano,"Antes do ano",IF(L2956&gt;crono_ano,"Depois do ano","No ano"))))</f>
        <v/>
      </c>
      <c r="O2956" s="39">
        <f>IF(F2956="","",IF(COUNTIF(F$7:F2956,F2956)=1,1,0))</f>
        <v/>
      </c>
      <c r="P2956" s="39">
        <f>IF(A2956&amp;B2956&amp;C2956="","",IF(AND(O2956=1,N(G2956)&gt;0),IF(INDEX(pl_ativa,MAX(1,N(G2956)))="Sim",1,0),0))</f>
        <v/>
      </c>
      <c r="Q2956" s="39">
        <f>IF(F2956="","",COUNTIFS(ex_chave_oc,F2956,ex_cancelada,"&lt;&gt;Sim"))</f>
        <v/>
      </c>
      <c r="R2956" s="51">
        <f>IF(P2956="","",IF(AND(P2956=1,N(Q2956)&gt;0),1,0))</f>
        <v/>
      </c>
      <c r="S2956" s="30">
        <f>IF(P2956="","",IF(F2956="","ERRO: data prevista ausente ou inválida",IF(O2956=0,"Duplicada: contada uma vez",IF(N(G2956)=0,"ERRO: tarefa fora do Plano Mestre",IF(P2956=0,"Tarefa retirada do plano: não conta","OK")))))</f>
        <v/>
      </c>
    </row>
    <row r="2957">
      <c r="A2957" s="29" t="n"/>
      <c r="B2957" s="25" t="n"/>
      <c r="C2957" s="49" t="n"/>
      <c r="D2957" s="29" t="n"/>
      <c r="E2957" s="23">
        <f>IF(OR(A2957="",B2957=""),"",A2957&amp;"|"&amp;B2957)</f>
        <v/>
      </c>
      <c r="F2957" s="30">
        <f>IF(OR(E2957="",NOT(ISNUMBER(C2957))),"",E2957&amp;"|"&amp;YEAR(C2957)&amp;"-"&amp;RIGHT("0"&amp;MONTH(C2957),2)&amp;"-"&amp;RIGHT("0"&amp;DAY(C2957),2))</f>
        <v/>
      </c>
      <c r="G2957" s="26">
        <f>IF(E2957="","",IFERROR(MATCH(E2957,pl_chave,0),0))</f>
        <v/>
      </c>
      <c r="H2957" s="23">
        <f>IF(G2957="","",IF(G2957=0,"Tarefa fora do plano",INDEX(pl_tag,G2957)))</f>
        <v/>
      </c>
      <c r="I2957" s="30">
        <f>IF(N(G2957)=0,"",INDEX(pl_atividade,G2957))</f>
        <v/>
      </c>
      <c r="J2957" s="50">
        <f>IF(N(G2957)=0,"",INDEX(pl_especialidade,G2957))</f>
        <v/>
      </c>
      <c r="K2957" s="28">
        <f>IF(N(G2957)=0,"",INDEX(pl_duracao,G2957))</f>
        <v/>
      </c>
      <c r="L2957" s="39">
        <f>IF(ISNUMBER(C2957),YEAR(C2957),"")</f>
        <v/>
      </c>
      <c r="M2957" s="39">
        <f>IF(ISNUMBER(C2957),MONTH(C2957),"")</f>
        <v/>
      </c>
      <c r="N2957" s="23">
        <f>IF(L2957="","",IF(NOT(ISNUMBER(crono_ano)),"Informe o ano",IF(L2957&lt;crono_ano,"Antes do ano",IF(L2957&gt;crono_ano,"Depois do ano","No ano"))))</f>
        <v/>
      </c>
      <c r="O2957" s="39">
        <f>IF(F2957="","",IF(COUNTIF(F$7:F2957,F2957)=1,1,0))</f>
        <v/>
      </c>
      <c r="P2957" s="39">
        <f>IF(A2957&amp;B2957&amp;C2957="","",IF(AND(O2957=1,N(G2957)&gt;0),IF(INDEX(pl_ativa,MAX(1,N(G2957)))="Sim",1,0),0))</f>
        <v/>
      </c>
      <c r="Q2957" s="39">
        <f>IF(F2957="","",COUNTIFS(ex_chave_oc,F2957,ex_cancelada,"&lt;&gt;Sim"))</f>
        <v/>
      </c>
      <c r="R2957" s="51">
        <f>IF(P2957="","",IF(AND(P2957=1,N(Q2957)&gt;0),1,0))</f>
        <v/>
      </c>
      <c r="S2957" s="30">
        <f>IF(P2957="","",IF(F2957="","ERRO: data prevista ausente ou inválida",IF(O2957=0,"Duplicada: contada uma vez",IF(N(G2957)=0,"ERRO: tarefa fora do Plano Mestre",IF(P2957=0,"Tarefa retirada do plano: não conta","OK")))))</f>
        <v/>
      </c>
    </row>
    <row r="2958">
      <c r="A2958" s="29" t="n"/>
      <c r="B2958" s="25" t="n"/>
      <c r="C2958" s="49" t="n"/>
      <c r="D2958" s="29" t="n"/>
      <c r="E2958" s="23">
        <f>IF(OR(A2958="",B2958=""),"",A2958&amp;"|"&amp;B2958)</f>
        <v/>
      </c>
      <c r="F2958" s="30">
        <f>IF(OR(E2958="",NOT(ISNUMBER(C2958))),"",E2958&amp;"|"&amp;YEAR(C2958)&amp;"-"&amp;RIGHT("0"&amp;MONTH(C2958),2)&amp;"-"&amp;RIGHT("0"&amp;DAY(C2958),2))</f>
        <v/>
      </c>
      <c r="G2958" s="26">
        <f>IF(E2958="","",IFERROR(MATCH(E2958,pl_chave,0),0))</f>
        <v/>
      </c>
      <c r="H2958" s="23">
        <f>IF(G2958="","",IF(G2958=0,"Tarefa fora do plano",INDEX(pl_tag,G2958)))</f>
        <v/>
      </c>
      <c r="I2958" s="30">
        <f>IF(N(G2958)=0,"",INDEX(pl_atividade,G2958))</f>
        <v/>
      </c>
      <c r="J2958" s="50">
        <f>IF(N(G2958)=0,"",INDEX(pl_especialidade,G2958))</f>
        <v/>
      </c>
      <c r="K2958" s="28">
        <f>IF(N(G2958)=0,"",INDEX(pl_duracao,G2958))</f>
        <v/>
      </c>
      <c r="L2958" s="39">
        <f>IF(ISNUMBER(C2958),YEAR(C2958),"")</f>
        <v/>
      </c>
      <c r="M2958" s="39">
        <f>IF(ISNUMBER(C2958),MONTH(C2958),"")</f>
        <v/>
      </c>
      <c r="N2958" s="23">
        <f>IF(L2958="","",IF(NOT(ISNUMBER(crono_ano)),"Informe o ano",IF(L2958&lt;crono_ano,"Antes do ano",IF(L2958&gt;crono_ano,"Depois do ano","No ano"))))</f>
        <v/>
      </c>
      <c r="O2958" s="39">
        <f>IF(F2958="","",IF(COUNTIF(F$7:F2958,F2958)=1,1,0))</f>
        <v/>
      </c>
      <c r="P2958" s="39">
        <f>IF(A2958&amp;B2958&amp;C2958="","",IF(AND(O2958=1,N(G2958)&gt;0),IF(INDEX(pl_ativa,MAX(1,N(G2958)))="Sim",1,0),0))</f>
        <v/>
      </c>
      <c r="Q2958" s="39">
        <f>IF(F2958="","",COUNTIFS(ex_chave_oc,F2958,ex_cancelada,"&lt;&gt;Sim"))</f>
        <v/>
      </c>
      <c r="R2958" s="51">
        <f>IF(P2958="","",IF(AND(P2958=1,N(Q2958)&gt;0),1,0))</f>
        <v/>
      </c>
      <c r="S2958" s="30">
        <f>IF(P2958="","",IF(F2958="","ERRO: data prevista ausente ou inválida",IF(O2958=0,"Duplicada: contada uma vez",IF(N(G2958)=0,"ERRO: tarefa fora do Plano Mestre",IF(P2958=0,"Tarefa retirada do plano: não conta","OK")))))</f>
        <v/>
      </c>
    </row>
    <row r="2959">
      <c r="A2959" s="29" t="n"/>
      <c r="B2959" s="25" t="n"/>
      <c r="C2959" s="49" t="n"/>
      <c r="D2959" s="29" t="n"/>
      <c r="E2959" s="23">
        <f>IF(OR(A2959="",B2959=""),"",A2959&amp;"|"&amp;B2959)</f>
        <v/>
      </c>
      <c r="F2959" s="30">
        <f>IF(OR(E2959="",NOT(ISNUMBER(C2959))),"",E2959&amp;"|"&amp;YEAR(C2959)&amp;"-"&amp;RIGHT("0"&amp;MONTH(C2959),2)&amp;"-"&amp;RIGHT("0"&amp;DAY(C2959),2))</f>
        <v/>
      </c>
      <c r="G2959" s="26">
        <f>IF(E2959="","",IFERROR(MATCH(E2959,pl_chave,0),0))</f>
        <v/>
      </c>
      <c r="H2959" s="23">
        <f>IF(G2959="","",IF(G2959=0,"Tarefa fora do plano",INDEX(pl_tag,G2959)))</f>
        <v/>
      </c>
      <c r="I2959" s="30">
        <f>IF(N(G2959)=0,"",INDEX(pl_atividade,G2959))</f>
        <v/>
      </c>
      <c r="J2959" s="50">
        <f>IF(N(G2959)=0,"",INDEX(pl_especialidade,G2959))</f>
        <v/>
      </c>
      <c r="K2959" s="28">
        <f>IF(N(G2959)=0,"",INDEX(pl_duracao,G2959))</f>
        <v/>
      </c>
      <c r="L2959" s="39">
        <f>IF(ISNUMBER(C2959),YEAR(C2959),"")</f>
        <v/>
      </c>
      <c r="M2959" s="39">
        <f>IF(ISNUMBER(C2959),MONTH(C2959),"")</f>
        <v/>
      </c>
      <c r="N2959" s="23">
        <f>IF(L2959="","",IF(NOT(ISNUMBER(crono_ano)),"Informe o ano",IF(L2959&lt;crono_ano,"Antes do ano",IF(L2959&gt;crono_ano,"Depois do ano","No ano"))))</f>
        <v/>
      </c>
      <c r="O2959" s="39">
        <f>IF(F2959="","",IF(COUNTIF(F$7:F2959,F2959)=1,1,0))</f>
        <v/>
      </c>
      <c r="P2959" s="39">
        <f>IF(A2959&amp;B2959&amp;C2959="","",IF(AND(O2959=1,N(G2959)&gt;0),IF(INDEX(pl_ativa,MAX(1,N(G2959)))="Sim",1,0),0))</f>
        <v/>
      </c>
      <c r="Q2959" s="39">
        <f>IF(F2959="","",COUNTIFS(ex_chave_oc,F2959,ex_cancelada,"&lt;&gt;Sim"))</f>
        <v/>
      </c>
      <c r="R2959" s="51">
        <f>IF(P2959="","",IF(AND(P2959=1,N(Q2959)&gt;0),1,0))</f>
        <v/>
      </c>
      <c r="S2959" s="30">
        <f>IF(P2959="","",IF(F2959="","ERRO: data prevista ausente ou inválida",IF(O2959=0,"Duplicada: contada uma vez",IF(N(G2959)=0,"ERRO: tarefa fora do Plano Mestre",IF(P2959=0,"Tarefa retirada do plano: não conta","OK")))))</f>
        <v/>
      </c>
    </row>
    <row r="2960">
      <c r="A2960" s="29" t="n"/>
      <c r="B2960" s="25" t="n"/>
      <c r="C2960" s="49" t="n"/>
      <c r="D2960" s="29" t="n"/>
      <c r="E2960" s="23">
        <f>IF(OR(A2960="",B2960=""),"",A2960&amp;"|"&amp;B2960)</f>
        <v/>
      </c>
      <c r="F2960" s="30">
        <f>IF(OR(E2960="",NOT(ISNUMBER(C2960))),"",E2960&amp;"|"&amp;YEAR(C2960)&amp;"-"&amp;RIGHT("0"&amp;MONTH(C2960),2)&amp;"-"&amp;RIGHT("0"&amp;DAY(C2960),2))</f>
        <v/>
      </c>
      <c r="G2960" s="26">
        <f>IF(E2960="","",IFERROR(MATCH(E2960,pl_chave,0),0))</f>
        <v/>
      </c>
      <c r="H2960" s="23">
        <f>IF(G2960="","",IF(G2960=0,"Tarefa fora do plano",INDEX(pl_tag,G2960)))</f>
        <v/>
      </c>
      <c r="I2960" s="30">
        <f>IF(N(G2960)=0,"",INDEX(pl_atividade,G2960))</f>
        <v/>
      </c>
      <c r="J2960" s="50">
        <f>IF(N(G2960)=0,"",INDEX(pl_especialidade,G2960))</f>
        <v/>
      </c>
      <c r="K2960" s="28">
        <f>IF(N(G2960)=0,"",INDEX(pl_duracao,G2960))</f>
        <v/>
      </c>
      <c r="L2960" s="39">
        <f>IF(ISNUMBER(C2960),YEAR(C2960),"")</f>
        <v/>
      </c>
      <c r="M2960" s="39">
        <f>IF(ISNUMBER(C2960),MONTH(C2960),"")</f>
        <v/>
      </c>
      <c r="N2960" s="23">
        <f>IF(L2960="","",IF(NOT(ISNUMBER(crono_ano)),"Informe o ano",IF(L2960&lt;crono_ano,"Antes do ano",IF(L2960&gt;crono_ano,"Depois do ano","No ano"))))</f>
        <v/>
      </c>
      <c r="O2960" s="39">
        <f>IF(F2960="","",IF(COUNTIF(F$7:F2960,F2960)=1,1,0))</f>
        <v/>
      </c>
      <c r="P2960" s="39">
        <f>IF(A2960&amp;B2960&amp;C2960="","",IF(AND(O2960=1,N(G2960)&gt;0),IF(INDEX(pl_ativa,MAX(1,N(G2960)))="Sim",1,0),0))</f>
        <v/>
      </c>
      <c r="Q2960" s="39">
        <f>IF(F2960="","",COUNTIFS(ex_chave_oc,F2960,ex_cancelada,"&lt;&gt;Sim"))</f>
        <v/>
      </c>
      <c r="R2960" s="51">
        <f>IF(P2960="","",IF(AND(P2960=1,N(Q2960)&gt;0),1,0))</f>
        <v/>
      </c>
      <c r="S2960" s="30">
        <f>IF(P2960="","",IF(F2960="","ERRO: data prevista ausente ou inválida",IF(O2960=0,"Duplicada: contada uma vez",IF(N(G2960)=0,"ERRO: tarefa fora do Plano Mestre",IF(P2960=0,"Tarefa retirada do plano: não conta","OK")))))</f>
        <v/>
      </c>
    </row>
    <row r="2961">
      <c r="A2961" s="29" t="n"/>
      <c r="B2961" s="25" t="n"/>
      <c r="C2961" s="49" t="n"/>
      <c r="D2961" s="29" t="n"/>
      <c r="E2961" s="23">
        <f>IF(OR(A2961="",B2961=""),"",A2961&amp;"|"&amp;B2961)</f>
        <v/>
      </c>
      <c r="F2961" s="30">
        <f>IF(OR(E2961="",NOT(ISNUMBER(C2961))),"",E2961&amp;"|"&amp;YEAR(C2961)&amp;"-"&amp;RIGHT("0"&amp;MONTH(C2961),2)&amp;"-"&amp;RIGHT("0"&amp;DAY(C2961),2))</f>
        <v/>
      </c>
      <c r="G2961" s="26">
        <f>IF(E2961="","",IFERROR(MATCH(E2961,pl_chave,0),0))</f>
        <v/>
      </c>
      <c r="H2961" s="23">
        <f>IF(G2961="","",IF(G2961=0,"Tarefa fora do plano",INDEX(pl_tag,G2961)))</f>
        <v/>
      </c>
      <c r="I2961" s="30">
        <f>IF(N(G2961)=0,"",INDEX(pl_atividade,G2961))</f>
        <v/>
      </c>
      <c r="J2961" s="50">
        <f>IF(N(G2961)=0,"",INDEX(pl_especialidade,G2961))</f>
        <v/>
      </c>
      <c r="K2961" s="28">
        <f>IF(N(G2961)=0,"",INDEX(pl_duracao,G2961))</f>
        <v/>
      </c>
      <c r="L2961" s="39">
        <f>IF(ISNUMBER(C2961),YEAR(C2961),"")</f>
        <v/>
      </c>
      <c r="M2961" s="39">
        <f>IF(ISNUMBER(C2961),MONTH(C2961),"")</f>
        <v/>
      </c>
      <c r="N2961" s="23">
        <f>IF(L2961="","",IF(NOT(ISNUMBER(crono_ano)),"Informe o ano",IF(L2961&lt;crono_ano,"Antes do ano",IF(L2961&gt;crono_ano,"Depois do ano","No ano"))))</f>
        <v/>
      </c>
      <c r="O2961" s="39">
        <f>IF(F2961="","",IF(COUNTIF(F$7:F2961,F2961)=1,1,0))</f>
        <v/>
      </c>
      <c r="P2961" s="39">
        <f>IF(A2961&amp;B2961&amp;C2961="","",IF(AND(O2961=1,N(G2961)&gt;0),IF(INDEX(pl_ativa,MAX(1,N(G2961)))="Sim",1,0),0))</f>
        <v/>
      </c>
      <c r="Q2961" s="39">
        <f>IF(F2961="","",COUNTIFS(ex_chave_oc,F2961,ex_cancelada,"&lt;&gt;Sim"))</f>
        <v/>
      </c>
      <c r="R2961" s="51">
        <f>IF(P2961="","",IF(AND(P2961=1,N(Q2961)&gt;0),1,0))</f>
        <v/>
      </c>
      <c r="S2961" s="30">
        <f>IF(P2961="","",IF(F2961="","ERRO: data prevista ausente ou inválida",IF(O2961=0,"Duplicada: contada uma vez",IF(N(G2961)=0,"ERRO: tarefa fora do Plano Mestre",IF(P2961=0,"Tarefa retirada do plano: não conta","OK")))))</f>
        <v/>
      </c>
    </row>
    <row r="2962">
      <c r="A2962" s="29" t="n"/>
      <c r="B2962" s="25" t="n"/>
      <c r="C2962" s="49" t="n"/>
      <c r="D2962" s="29" t="n"/>
      <c r="E2962" s="23">
        <f>IF(OR(A2962="",B2962=""),"",A2962&amp;"|"&amp;B2962)</f>
        <v/>
      </c>
      <c r="F2962" s="30">
        <f>IF(OR(E2962="",NOT(ISNUMBER(C2962))),"",E2962&amp;"|"&amp;YEAR(C2962)&amp;"-"&amp;RIGHT("0"&amp;MONTH(C2962),2)&amp;"-"&amp;RIGHT("0"&amp;DAY(C2962),2))</f>
        <v/>
      </c>
      <c r="G2962" s="26">
        <f>IF(E2962="","",IFERROR(MATCH(E2962,pl_chave,0),0))</f>
        <v/>
      </c>
      <c r="H2962" s="23">
        <f>IF(G2962="","",IF(G2962=0,"Tarefa fora do plano",INDEX(pl_tag,G2962)))</f>
        <v/>
      </c>
      <c r="I2962" s="30">
        <f>IF(N(G2962)=0,"",INDEX(pl_atividade,G2962))</f>
        <v/>
      </c>
      <c r="J2962" s="50">
        <f>IF(N(G2962)=0,"",INDEX(pl_especialidade,G2962))</f>
        <v/>
      </c>
      <c r="K2962" s="28">
        <f>IF(N(G2962)=0,"",INDEX(pl_duracao,G2962))</f>
        <v/>
      </c>
      <c r="L2962" s="39">
        <f>IF(ISNUMBER(C2962),YEAR(C2962),"")</f>
        <v/>
      </c>
      <c r="M2962" s="39">
        <f>IF(ISNUMBER(C2962),MONTH(C2962),"")</f>
        <v/>
      </c>
      <c r="N2962" s="23">
        <f>IF(L2962="","",IF(NOT(ISNUMBER(crono_ano)),"Informe o ano",IF(L2962&lt;crono_ano,"Antes do ano",IF(L2962&gt;crono_ano,"Depois do ano","No ano"))))</f>
        <v/>
      </c>
      <c r="O2962" s="39">
        <f>IF(F2962="","",IF(COUNTIF(F$7:F2962,F2962)=1,1,0))</f>
        <v/>
      </c>
      <c r="P2962" s="39">
        <f>IF(A2962&amp;B2962&amp;C2962="","",IF(AND(O2962=1,N(G2962)&gt;0),IF(INDEX(pl_ativa,MAX(1,N(G2962)))="Sim",1,0),0))</f>
        <v/>
      </c>
      <c r="Q2962" s="39">
        <f>IF(F2962="","",COUNTIFS(ex_chave_oc,F2962,ex_cancelada,"&lt;&gt;Sim"))</f>
        <v/>
      </c>
      <c r="R2962" s="51">
        <f>IF(P2962="","",IF(AND(P2962=1,N(Q2962)&gt;0),1,0))</f>
        <v/>
      </c>
      <c r="S2962" s="30">
        <f>IF(P2962="","",IF(F2962="","ERRO: data prevista ausente ou inválida",IF(O2962=0,"Duplicada: contada uma vez",IF(N(G2962)=0,"ERRO: tarefa fora do Plano Mestre",IF(P2962=0,"Tarefa retirada do plano: não conta","OK")))))</f>
        <v/>
      </c>
    </row>
    <row r="2963">
      <c r="A2963" s="29" t="n"/>
      <c r="B2963" s="25" t="n"/>
      <c r="C2963" s="49" t="n"/>
      <c r="D2963" s="29" t="n"/>
      <c r="E2963" s="23">
        <f>IF(OR(A2963="",B2963=""),"",A2963&amp;"|"&amp;B2963)</f>
        <v/>
      </c>
      <c r="F2963" s="30">
        <f>IF(OR(E2963="",NOT(ISNUMBER(C2963))),"",E2963&amp;"|"&amp;YEAR(C2963)&amp;"-"&amp;RIGHT("0"&amp;MONTH(C2963),2)&amp;"-"&amp;RIGHT("0"&amp;DAY(C2963),2))</f>
        <v/>
      </c>
      <c r="G2963" s="26">
        <f>IF(E2963="","",IFERROR(MATCH(E2963,pl_chave,0),0))</f>
        <v/>
      </c>
      <c r="H2963" s="23">
        <f>IF(G2963="","",IF(G2963=0,"Tarefa fora do plano",INDEX(pl_tag,G2963)))</f>
        <v/>
      </c>
      <c r="I2963" s="30">
        <f>IF(N(G2963)=0,"",INDEX(pl_atividade,G2963))</f>
        <v/>
      </c>
      <c r="J2963" s="50">
        <f>IF(N(G2963)=0,"",INDEX(pl_especialidade,G2963))</f>
        <v/>
      </c>
      <c r="K2963" s="28">
        <f>IF(N(G2963)=0,"",INDEX(pl_duracao,G2963))</f>
        <v/>
      </c>
      <c r="L2963" s="39">
        <f>IF(ISNUMBER(C2963),YEAR(C2963),"")</f>
        <v/>
      </c>
      <c r="M2963" s="39">
        <f>IF(ISNUMBER(C2963),MONTH(C2963),"")</f>
        <v/>
      </c>
      <c r="N2963" s="23">
        <f>IF(L2963="","",IF(NOT(ISNUMBER(crono_ano)),"Informe o ano",IF(L2963&lt;crono_ano,"Antes do ano",IF(L2963&gt;crono_ano,"Depois do ano","No ano"))))</f>
        <v/>
      </c>
      <c r="O2963" s="39">
        <f>IF(F2963="","",IF(COUNTIF(F$7:F2963,F2963)=1,1,0))</f>
        <v/>
      </c>
      <c r="P2963" s="39">
        <f>IF(A2963&amp;B2963&amp;C2963="","",IF(AND(O2963=1,N(G2963)&gt;0),IF(INDEX(pl_ativa,MAX(1,N(G2963)))="Sim",1,0),0))</f>
        <v/>
      </c>
      <c r="Q2963" s="39">
        <f>IF(F2963="","",COUNTIFS(ex_chave_oc,F2963,ex_cancelada,"&lt;&gt;Sim"))</f>
        <v/>
      </c>
      <c r="R2963" s="51">
        <f>IF(P2963="","",IF(AND(P2963=1,N(Q2963)&gt;0),1,0))</f>
        <v/>
      </c>
      <c r="S2963" s="30">
        <f>IF(P2963="","",IF(F2963="","ERRO: data prevista ausente ou inválida",IF(O2963=0,"Duplicada: contada uma vez",IF(N(G2963)=0,"ERRO: tarefa fora do Plano Mestre",IF(P2963=0,"Tarefa retirada do plano: não conta","OK")))))</f>
        <v/>
      </c>
    </row>
    <row r="2964">
      <c r="A2964" s="29" t="n"/>
      <c r="B2964" s="25" t="n"/>
      <c r="C2964" s="49" t="n"/>
      <c r="D2964" s="29" t="n"/>
      <c r="E2964" s="23">
        <f>IF(OR(A2964="",B2964=""),"",A2964&amp;"|"&amp;B2964)</f>
        <v/>
      </c>
      <c r="F2964" s="30">
        <f>IF(OR(E2964="",NOT(ISNUMBER(C2964))),"",E2964&amp;"|"&amp;YEAR(C2964)&amp;"-"&amp;RIGHT("0"&amp;MONTH(C2964),2)&amp;"-"&amp;RIGHT("0"&amp;DAY(C2964),2))</f>
        <v/>
      </c>
      <c r="G2964" s="26">
        <f>IF(E2964="","",IFERROR(MATCH(E2964,pl_chave,0),0))</f>
        <v/>
      </c>
      <c r="H2964" s="23">
        <f>IF(G2964="","",IF(G2964=0,"Tarefa fora do plano",INDEX(pl_tag,G2964)))</f>
        <v/>
      </c>
      <c r="I2964" s="30">
        <f>IF(N(G2964)=0,"",INDEX(pl_atividade,G2964))</f>
        <v/>
      </c>
      <c r="J2964" s="50">
        <f>IF(N(G2964)=0,"",INDEX(pl_especialidade,G2964))</f>
        <v/>
      </c>
      <c r="K2964" s="28">
        <f>IF(N(G2964)=0,"",INDEX(pl_duracao,G2964))</f>
        <v/>
      </c>
      <c r="L2964" s="39">
        <f>IF(ISNUMBER(C2964),YEAR(C2964),"")</f>
        <v/>
      </c>
      <c r="M2964" s="39">
        <f>IF(ISNUMBER(C2964),MONTH(C2964),"")</f>
        <v/>
      </c>
      <c r="N2964" s="23">
        <f>IF(L2964="","",IF(NOT(ISNUMBER(crono_ano)),"Informe o ano",IF(L2964&lt;crono_ano,"Antes do ano",IF(L2964&gt;crono_ano,"Depois do ano","No ano"))))</f>
        <v/>
      </c>
      <c r="O2964" s="39">
        <f>IF(F2964="","",IF(COUNTIF(F$7:F2964,F2964)=1,1,0))</f>
        <v/>
      </c>
      <c r="P2964" s="39">
        <f>IF(A2964&amp;B2964&amp;C2964="","",IF(AND(O2964=1,N(G2964)&gt;0),IF(INDEX(pl_ativa,MAX(1,N(G2964)))="Sim",1,0),0))</f>
        <v/>
      </c>
      <c r="Q2964" s="39">
        <f>IF(F2964="","",COUNTIFS(ex_chave_oc,F2964,ex_cancelada,"&lt;&gt;Sim"))</f>
        <v/>
      </c>
      <c r="R2964" s="51">
        <f>IF(P2964="","",IF(AND(P2964=1,N(Q2964)&gt;0),1,0))</f>
        <v/>
      </c>
      <c r="S2964" s="30">
        <f>IF(P2964="","",IF(F2964="","ERRO: data prevista ausente ou inválida",IF(O2964=0,"Duplicada: contada uma vez",IF(N(G2964)=0,"ERRO: tarefa fora do Plano Mestre",IF(P2964=0,"Tarefa retirada do plano: não conta","OK")))))</f>
        <v/>
      </c>
    </row>
    <row r="2965">
      <c r="A2965" s="29" t="n"/>
      <c r="B2965" s="25" t="n"/>
      <c r="C2965" s="49" t="n"/>
      <c r="D2965" s="29" t="n"/>
      <c r="E2965" s="23">
        <f>IF(OR(A2965="",B2965=""),"",A2965&amp;"|"&amp;B2965)</f>
        <v/>
      </c>
      <c r="F2965" s="30">
        <f>IF(OR(E2965="",NOT(ISNUMBER(C2965))),"",E2965&amp;"|"&amp;YEAR(C2965)&amp;"-"&amp;RIGHT("0"&amp;MONTH(C2965),2)&amp;"-"&amp;RIGHT("0"&amp;DAY(C2965),2))</f>
        <v/>
      </c>
      <c r="G2965" s="26">
        <f>IF(E2965="","",IFERROR(MATCH(E2965,pl_chave,0),0))</f>
        <v/>
      </c>
      <c r="H2965" s="23">
        <f>IF(G2965="","",IF(G2965=0,"Tarefa fora do plano",INDEX(pl_tag,G2965)))</f>
        <v/>
      </c>
      <c r="I2965" s="30">
        <f>IF(N(G2965)=0,"",INDEX(pl_atividade,G2965))</f>
        <v/>
      </c>
      <c r="J2965" s="50">
        <f>IF(N(G2965)=0,"",INDEX(pl_especialidade,G2965))</f>
        <v/>
      </c>
      <c r="K2965" s="28">
        <f>IF(N(G2965)=0,"",INDEX(pl_duracao,G2965))</f>
        <v/>
      </c>
      <c r="L2965" s="39">
        <f>IF(ISNUMBER(C2965),YEAR(C2965),"")</f>
        <v/>
      </c>
      <c r="M2965" s="39">
        <f>IF(ISNUMBER(C2965),MONTH(C2965),"")</f>
        <v/>
      </c>
      <c r="N2965" s="23">
        <f>IF(L2965="","",IF(NOT(ISNUMBER(crono_ano)),"Informe o ano",IF(L2965&lt;crono_ano,"Antes do ano",IF(L2965&gt;crono_ano,"Depois do ano","No ano"))))</f>
        <v/>
      </c>
      <c r="O2965" s="39">
        <f>IF(F2965="","",IF(COUNTIF(F$7:F2965,F2965)=1,1,0))</f>
        <v/>
      </c>
      <c r="P2965" s="39">
        <f>IF(A2965&amp;B2965&amp;C2965="","",IF(AND(O2965=1,N(G2965)&gt;0),IF(INDEX(pl_ativa,MAX(1,N(G2965)))="Sim",1,0),0))</f>
        <v/>
      </c>
      <c r="Q2965" s="39">
        <f>IF(F2965="","",COUNTIFS(ex_chave_oc,F2965,ex_cancelada,"&lt;&gt;Sim"))</f>
        <v/>
      </c>
      <c r="R2965" s="51">
        <f>IF(P2965="","",IF(AND(P2965=1,N(Q2965)&gt;0),1,0))</f>
        <v/>
      </c>
      <c r="S2965" s="30">
        <f>IF(P2965="","",IF(F2965="","ERRO: data prevista ausente ou inválida",IF(O2965=0,"Duplicada: contada uma vez",IF(N(G2965)=0,"ERRO: tarefa fora do Plano Mestre",IF(P2965=0,"Tarefa retirada do plano: não conta","OK")))))</f>
        <v/>
      </c>
    </row>
    <row r="2966">
      <c r="A2966" s="29" t="n"/>
      <c r="B2966" s="25" t="n"/>
      <c r="C2966" s="49" t="n"/>
      <c r="D2966" s="29" t="n"/>
      <c r="E2966" s="23">
        <f>IF(OR(A2966="",B2966=""),"",A2966&amp;"|"&amp;B2966)</f>
        <v/>
      </c>
      <c r="F2966" s="30">
        <f>IF(OR(E2966="",NOT(ISNUMBER(C2966))),"",E2966&amp;"|"&amp;YEAR(C2966)&amp;"-"&amp;RIGHT("0"&amp;MONTH(C2966),2)&amp;"-"&amp;RIGHT("0"&amp;DAY(C2966),2))</f>
        <v/>
      </c>
      <c r="G2966" s="26">
        <f>IF(E2966="","",IFERROR(MATCH(E2966,pl_chave,0),0))</f>
        <v/>
      </c>
      <c r="H2966" s="23">
        <f>IF(G2966="","",IF(G2966=0,"Tarefa fora do plano",INDEX(pl_tag,G2966)))</f>
        <v/>
      </c>
      <c r="I2966" s="30">
        <f>IF(N(G2966)=0,"",INDEX(pl_atividade,G2966))</f>
        <v/>
      </c>
      <c r="J2966" s="50">
        <f>IF(N(G2966)=0,"",INDEX(pl_especialidade,G2966))</f>
        <v/>
      </c>
      <c r="K2966" s="28">
        <f>IF(N(G2966)=0,"",INDEX(pl_duracao,G2966))</f>
        <v/>
      </c>
      <c r="L2966" s="39">
        <f>IF(ISNUMBER(C2966),YEAR(C2966),"")</f>
        <v/>
      </c>
      <c r="M2966" s="39">
        <f>IF(ISNUMBER(C2966),MONTH(C2966),"")</f>
        <v/>
      </c>
      <c r="N2966" s="23">
        <f>IF(L2966="","",IF(NOT(ISNUMBER(crono_ano)),"Informe o ano",IF(L2966&lt;crono_ano,"Antes do ano",IF(L2966&gt;crono_ano,"Depois do ano","No ano"))))</f>
        <v/>
      </c>
      <c r="O2966" s="39">
        <f>IF(F2966="","",IF(COUNTIF(F$7:F2966,F2966)=1,1,0))</f>
        <v/>
      </c>
      <c r="P2966" s="39">
        <f>IF(A2966&amp;B2966&amp;C2966="","",IF(AND(O2966=1,N(G2966)&gt;0),IF(INDEX(pl_ativa,MAX(1,N(G2966)))="Sim",1,0),0))</f>
        <v/>
      </c>
      <c r="Q2966" s="39">
        <f>IF(F2966="","",COUNTIFS(ex_chave_oc,F2966,ex_cancelada,"&lt;&gt;Sim"))</f>
        <v/>
      </c>
      <c r="R2966" s="51">
        <f>IF(P2966="","",IF(AND(P2966=1,N(Q2966)&gt;0),1,0))</f>
        <v/>
      </c>
      <c r="S2966" s="30">
        <f>IF(P2966="","",IF(F2966="","ERRO: data prevista ausente ou inválida",IF(O2966=0,"Duplicada: contada uma vez",IF(N(G2966)=0,"ERRO: tarefa fora do Plano Mestre",IF(P2966=0,"Tarefa retirada do plano: não conta","OK")))))</f>
        <v/>
      </c>
    </row>
    <row r="2967">
      <c r="A2967" s="29" t="n"/>
      <c r="B2967" s="25" t="n"/>
      <c r="C2967" s="49" t="n"/>
      <c r="D2967" s="29" t="n"/>
      <c r="E2967" s="23">
        <f>IF(OR(A2967="",B2967=""),"",A2967&amp;"|"&amp;B2967)</f>
        <v/>
      </c>
      <c r="F2967" s="30">
        <f>IF(OR(E2967="",NOT(ISNUMBER(C2967))),"",E2967&amp;"|"&amp;YEAR(C2967)&amp;"-"&amp;RIGHT("0"&amp;MONTH(C2967),2)&amp;"-"&amp;RIGHT("0"&amp;DAY(C2967),2))</f>
        <v/>
      </c>
      <c r="G2967" s="26">
        <f>IF(E2967="","",IFERROR(MATCH(E2967,pl_chave,0),0))</f>
        <v/>
      </c>
      <c r="H2967" s="23">
        <f>IF(G2967="","",IF(G2967=0,"Tarefa fora do plano",INDEX(pl_tag,G2967)))</f>
        <v/>
      </c>
      <c r="I2967" s="30">
        <f>IF(N(G2967)=0,"",INDEX(pl_atividade,G2967))</f>
        <v/>
      </c>
      <c r="J2967" s="50">
        <f>IF(N(G2967)=0,"",INDEX(pl_especialidade,G2967))</f>
        <v/>
      </c>
      <c r="K2967" s="28">
        <f>IF(N(G2967)=0,"",INDEX(pl_duracao,G2967))</f>
        <v/>
      </c>
      <c r="L2967" s="39">
        <f>IF(ISNUMBER(C2967),YEAR(C2967),"")</f>
        <v/>
      </c>
      <c r="M2967" s="39">
        <f>IF(ISNUMBER(C2967),MONTH(C2967),"")</f>
        <v/>
      </c>
      <c r="N2967" s="23">
        <f>IF(L2967="","",IF(NOT(ISNUMBER(crono_ano)),"Informe o ano",IF(L2967&lt;crono_ano,"Antes do ano",IF(L2967&gt;crono_ano,"Depois do ano","No ano"))))</f>
        <v/>
      </c>
      <c r="O2967" s="39">
        <f>IF(F2967="","",IF(COUNTIF(F$7:F2967,F2967)=1,1,0))</f>
        <v/>
      </c>
      <c r="P2967" s="39">
        <f>IF(A2967&amp;B2967&amp;C2967="","",IF(AND(O2967=1,N(G2967)&gt;0),IF(INDEX(pl_ativa,MAX(1,N(G2967)))="Sim",1,0),0))</f>
        <v/>
      </c>
      <c r="Q2967" s="39">
        <f>IF(F2967="","",COUNTIFS(ex_chave_oc,F2967,ex_cancelada,"&lt;&gt;Sim"))</f>
        <v/>
      </c>
      <c r="R2967" s="51">
        <f>IF(P2967="","",IF(AND(P2967=1,N(Q2967)&gt;0),1,0))</f>
        <v/>
      </c>
      <c r="S2967" s="30">
        <f>IF(P2967="","",IF(F2967="","ERRO: data prevista ausente ou inválida",IF(O2967=0,"Duplicada: contada uma vez",IF(N(G2967)=0,"ERRO: tarefa fora do Plano Mestre",IF(P2967=0,"Tarefa retirada do plano: não conta","OK")))))</f>
        <v/>
      </c>
    </row>
    <row r="2968">
      <c r="A2968" s="29" t="n"/>
      <c r="B2968" s="25" t="n"/>
      <c r="C2968" s="49" t="n"/>
      <c r="D2968" s="29" t="n"/>
      <c r="E2968" s="23">
        <f>IF(OR(A2968="",B2968=""),"",A2968&amp;"|"&amp;B2968)</f>
        <v/>
      </c>
      <c r="F2968" s="30">
        <f>IF(OR(E2968="",NOT(ISNUMBER(C2968))),"",E2968&amp;"|"&amp;YEAR(C2968)&amp;"-"&amp;RIGHT("0"&amp;MONTH(C2968),2)&amp;"-"&amp;RIGHT("0"&amp;DAY(C2968),2))</f>
        <v/>
      </c>
      <c r="G2968" s="26">
        <f>IF(E2968="","",IFERROR(MATCH(E2968,pl_chave,0),0))</f>
        <v/>
      </c>
      <c r="H2968" s="23">
        <f>IF(G2968="","",IF(G2968=0,"Tarefa fora do plano",INDEX(pl_tag,G2968)))</f>
        <v/>
      </c>
      <c r="I2968" s="30">
        <f>IF(N(G2968)=0,"",INDEX(pl_atividade,G2968))</f>
        <v/>
      </c>
      <c r="J2968" s="50">
        <f>IF(N(G2968)=0,"",INDEX(pl_especialidade,G2968))</f>
        <v/>
      </c>
      <c r="K2968" s="28">
        <f>IF(N(G2968)=0,"",INDEX(pl_duracao,G2968))</f>
        <v/>
      </c>
      <c r="L2968" s="39">
        <f>IF(ISNUMBER(C2968),YEAR(C2968),"")</f>
        <v/>
      </c>
      <c r="M2968" s="39">
        <f>IF(ISNUMBER(C2968),MONTH(C2968),"")</f>
        <v/>
      </c>
      <c r="N2968" s="23">
        <f>IF(L2968="","",IF(NOT(ISNUMBER(crono_ano)),"Informe o ano",IF(L2968&lt;crono_ano,"Antes do ano",IF(L2968&gt;crono_ano,"Depois do ano","No ano"))))</f>
        <v/>
      </c>
      <c r="O2968" s="39">
        <f>IF(F2968="","",IF(COUNTIF(F$7:F2968,F2968)=1,1,0))</f>
        <v/>
      </c>
      <c r="P2968" s="39">
        <f>IF(A2968&amp;B2968&amp;C2968="","",IF(AND(O2968=1,N(G2968)&gt;0),IF(INDEX(pl_ativa,MAX(1,N(G2968)))="Sim",1,0),0))</f>
        <v/>
      </c>
      <c r="Q2968" s="39">
        <f>IF(F2968="","",COUNTIFS(ex_chave_oc,F2968,ex_cancelada,"&lt;&gt;Sim"))</f>
        <v/>
      </c>
      <c r="R2968" s="51">
        <f>IF(P2968="","",IF(AND(P2968=1,N(Q2968)&gt;0),1,0))</f>
        <v/>
      </c>
      <c r="S2968" s="30">
        <f>IF(P2968="","",IF(F2968="","ERRO: data prevista ausente ou inválida",IF(O2968=0,"Duplicada: contada uma vez",IF(N(G2968)=0,"ERRO: tarefa fora do Plano Mestre",IF(P2968=0,"Tarefa retirada do plano: não conta","OK")))))</f>
        <v/>
      </c>
    </row>
    <row r="2969">
      <c r="A2969" s="29" t="n"/>
      <c r="B2969" s="25" t="n"/>
      <c r="C2969" s="49" t="n"/>
      <c r="D2969" s="29" t="n"/>
      <c r="E2969" s="23">
        <f>IF(OR(A2969="",B2969=""),"",A2969&amp;"|"&amp;B2969)</f>
        <v/>
      </c>
      <c r="F2969" s="30">
        <f>IF(OR(E2969="",NOT(ISNUMBER(C2969))),"",E2969&amp;"|"&amp;YEAR(C2969)&amp;"-"&amp;RIGHT("0"&amp;MONTH(C2969),2)&amp;"-"&amp;RIGHT("0"&amp;DAY(C2969),2))</f>
        <v/>
      </c>
      <c r="G2969" s="26">
        <f>IF(E2969="","",IFERROR(MATCH(E2969,pl_chave,0),0))</f>
        <v/>
      </c>
      <c r="H2969" s="23">
        <f>IF(G2969="","",IF(G2969=0,"Tarefa fora do plano",INDEX(pl_tag,G2969)))</f>
        <v/>
      </c>
      <c r="I2969" s="30">
        <f>IF(N(G2969)=0,"",INDEX(pl_atividade,G2969))</f>
        <v/>
      </c>
      <c r="J2969" s="50">
        <f>IF(N(G2969)=0,"",INDEX(pl_especialidade,G2969))</f>
        <v/>
      </c>
      <c r="K2969" s="28">
        <f>IF(N(G2969)=0,"",INDEX(pl_duracao,G2969))</f>
        <v/>
      </c>
      <c r="L2969" s="39">
        <f>IF(ISNUMBER(C2969),YEAR(C2969),"")</f>
        <v/>
      </c>
      <c r="M2969" s="39">
        <f>IF(ISNUMBER(C2969),MONTH(C2969),"")</f>
        <v/>
      </c>
      <c r="N2969" s="23">
        <f>IF(L2969="","",IF(NOT(ISNUMBER(crono_ano)),"Informe o ano",IF(L2969&lt;crono_ano,"Antes do ano",IF(L2969&gt;crono_ano,"Depois do ano","No ano"))))</f>
        <v/>
      </c>
      <c r="O2969" s="39">
        <f>IF(F2969="","",IF(COUNTIF(F$7:F2969,F2969)=1,1,0))</f>
        <v/>
      </c>
      <c r="P2969" s="39">
        <f>IF(A2969&amp;B2969&amp;C2969="","",IF(AND(O2969=1,N(G2969)&gt;0),IF(INDEX(pl_ativa,MAX(1,N(G2969)))="Sim",1,0),0))</f>
        <v/>
      </c>
      <c r="Q2969" s="39">
        <f>IF(F2969="","",COUNTIFS(ex_chave_oc,F2969,ex_cancelada,"&lt;&gt;Sim"))</f>
        <v/>
      </c>
      <c r="R2969" s="51">
        <f>IF(P2969="","",IF(AND(P2969=1,N(Q2969)&gt;0),1,0))</f>
        <v/>
      </c>
      <c r="S2969" s="30">
        <f>IF(P2969="","",IF(F2969="","ERRO: data prevista ausente ou inválida",IF(O2969=0,"Duplicada: contada uma vez",IF(N(G2969)=0,"ERRO: tarefa fora do Plano Mestre",IF(P2969=0,"Tarefa retirada do plano: não conta","OK")))))</f>
        <v/>
      </c>
    </row>
    <row r="2970">
      <c r="A2970" s="29" t="n"/>
      <c r="B2970" s="25" t="n"/>
      <c r="C2970" s="49" t="n"/>
      <c r="D2970" s="29" t="n"/>
      <c r="E2970" s="23">
        <f>IF(OR(A2970="",B2970=""),"",A2970&amp;"|"&amp;B2970)</f>
        <v/>
      </c>
      <c r="F2970" s="30">
        <f>IF(OR(E2970="",NOT(ISNUMBER(C2970))),"",E2970&amp;"|"&amp;YEAR(C2970)&amp;"-"&amp;RIGHT("0"&amp;MONTH(C2970),2)&amp;"-"&amp;RIGHT("0"&amp;DAY(C2970),2))</f>
        <v/>
      </c>
      <c r="G2970" s="26">
        <f>IF(E2970="","",IFERROR(MATCH(E2970,pl_chave,0),0))</f>
        <v/>
      </c>
      <c r="H2970" s="23">
        <f>IF(G2970="","",IF(G2970=0,"Tarefa fora do plano",INDEX(pl_tag,G2970)))</f>
        <v/>
      </c>
      <c r="I2970" s="30">
        <f>IF(N(G2970)=0,"",INDEX(pl_atividade,G2970))</f>
        <v/>
      </c>
      <c r="J2970" s="50">
        <f>IF(N(G2970)=0,"",INDEX(pl_especialidade,G2970))</f>
        <v/>
      </c>
      <c r="K2970" s="28">
        <f>IF(N(G2970)=0,"",INDEX(pl_duracao,G2970))</f>
        <v/>
      </c>
      <c r="L2970" s="39">
        <f>IF(ISNUMBER(C2970),YEAR(C2970),"")</f>
        <v/>
      </c>
      <c r="M2970" s="39">
        <f>IF(ISNUMBER(C2970),MONTH(C2970),"")</f>
        <v/>
      </c>
      <c r="N2970" s="23">
        <f>IF(L2970="","",IF(NOT(ISNUMBER(crono_ano)),"Informe o ano",IF(L2970&lt;crono_ano,"Antes do ano",IF(L2970&gt;crono_ano,"Depois do ano","No ano"))))</f>
        <v/>
      </c>
      <c r="O2970" s="39">
        <f>IF(F2970="","",IF(COUNTIF(F$7:F2970,F2970)=1,1,0))</f>
        <v/>
      </c>
      <c r="P2970" s="39">
        <f>IF(A2970&amp;B2970&amp;C2970="","",IF(AND(O2970=1,N(G2970)&gt;0),IF(INDEX(pl_ativa,MAX(1,N(G2970)))="Sim",1,0),0))</f>
        <v/>
      </c>
      <c r="Q2970" s="39">
        <f>IF(F2970="","",COUNTIFS(ex_chave_oc,F2970,ex_cancelada,"&lt;&gt;Sim"))</f>
        <v/>
      </c>
      <c r="R2970" s="51">
        <f>IF(P2970="","",IF(AND(P2970=1,N(Q2970)&gt;0),1,0))</f>
        <v/>
      </c>
      <c r="S2970" s="30">
        <f>IF(P2970="","",IF(F2970="","ERRO: data prevista ausente ou inválida",IF(O2970=0,"Duplicada: contada uma vez",IF(N(G2970)=0,"ERRO: tarefa fora do Plano Mestre",IF(P2970=0,"Tarefa retirada do plano: não conta","OK")))))</f>
        <v/>
      </c>
    </row>
    <row r="2971">
      <c r="A2971" s="29" t="n"/>
      <c r="B2971" s="25" t="n"/>
      <c r="C2971" s="49" t="n"/>
      <c r="D2971" s="29" t="n"/>
      <c r="E2971" s="23">
        <f>IF(OR(A2971="",B2971=""),"",A2971&amp;"|"&amp;B2971)</f>
        <v/>
      </c>
      <c r="F2971" s="30">
        <f>IF(OR(E2971="",NOT(ISNUMBER(C2971))),"",E2971&amp;"|"&amp;YEAR(C2971)&amp;"-"&amp;RIGHT("0"&amp;MONTH(C2971),2)&amp;"-"&amp;RIGHT("0"&amp;DAY(C2971),2))</f>
        <v/>
      </c>
      <c r="G2971" s="26">
        <f>IF(E2971="","",IFERROR(MATCH(E2971,pl_chave,0),0))</f>
        <v/>
      </c>
      <c r="H2971" s="23">
        <f>IF(G2971="","",IF(G2971=0,"Tarefa fora do plano",INDEX(pl_tag,G2971)))</f>
        <v/>
      </c>
      <c r="I2971" s="30">
        <f>IF(N(G2971)=0,"",INDEX(pl_atividade,G2971))</f>
        <v/>
      </c>
      <c r="J2971" s="50">
        <f>IF(N(G2971)=0,"",INDEX(pl_especialidade,G2971))</f>
        <v/>
      </c>
      <c r="K2971" s="28">
        <f>IF(N(G2971)=0,"",INDEX(pl_duracao,G2971))</f>
        <v/>
      </c>
      <c r="L2971" s="39">
        <f>IF(ISNUMBER(C2971),YEAR(C2971),"")</f>
        <v/>
      </c>
      <c r="M2971" s="39">
        <f>IF(ISNUMBER(C2971),MONTH(C2971),"")</f>
        <v/>
      </c>
      <c r="N2971" s="23">
        <f>IF(L2971="","",IF(NOT(ISNUMBER(crono_ano)),"Informe o ano",IF(L2971&lt;crono_ano,"Antes do ano",IF(L2971&gt;crono_ano,"Depois do ano","No ano"))))</f>
        <v/>
      </c>
      <c r="O2971" s="39">
        <f>IF(F2971="","",IF(COUNTIF(F$7:F2971,F2971)=1,1,0))</f>
        <v/>
      </c>
      <c r="P2971" s="39">
        <f>IF(A2971&amp;B2971&amp;C2971="","",IF(AND(O2971=1,N(G2971)&gt;0),IF(INDEX(pl_ativa,MAX(1,N(G2971)))="Sim",1,0),0))</f>
        <v/>
      </c>
      <c r="Q2971" s="39">
        <f>IF(F2971="","",COUNTIFS(ex_chave_oc,F2971,ex_cancelada,"&lt;&gt;Sim"))</f>
        <v/>
      </c>
      <c r="R2971" s="51">
        <f>IF(P2971="","",IF(AND(P2971=1,N(Q2971)&gt;0),1,0))</f>
        <v/>
      </c>
      <c r="S2971" s="30">
        <f>IF(P2971="","",IF(F2971="","ERRO: data prevista ausente ou inválida",IF(O2971=0,"Duplicada: contada uma vez",IF(N(G2971)=0,"ERRO: tarefa fora do Plano Mestre",IF(P2971=0,"Tarefa retirada do plano: não conta","OK")))))</f>
        <v/>
      </c>
    </row>
    <row r="2972">
      <c r="A2972" s="29" t="n"/>
      <c r="B2972" s="25" t="n"/>
      <c r="C2972" s="49" t="n"/>
      <c r="D2972" s="29" t="n"/>
      <c r="E2972" s="23">
        <f>IF(OR(A2972="",B2972=""),"",A2972&amp;"|"&amp;B2972)</f>
        <v/>
      </c>
      <c r="F2972" s="30">
        <f>IF(OR(E2972="",NOT(ISNUMBER(C2972))),"",E2972&amp;"|"&amp;YEAR(C2972)&amp;"-"&amp;RIGHT("0"&amp;MONTH(C2972),2)&amp;"-"&amp;RIGHT("0"&amp;DAY(C2972),2))</f>
        <v/>
      </c>
      <c r="G2972" s="26">
        <f>IF(E2972="","",IFERROR(MATCH(E2972,pl_chave,0),0))</f>
        <v/>
      </c>
      <c r="H2972" s="23">
        <f>IF(G2972="","",IF(G2972=0,"Tarefa fora do plano",INDEX(pl_tag,G2972)))</f>
        <v/>
      </c>
      <c r="I2972" s="30">
        <f>IF(N(G2972)=0,"",INDEX(pl_atividade,G2972))</f>
        <v/>
      </c>
      <c r="J2972" s="50">
        <f>IF(N(G2972)=0,"",INDEX(pl_especialidade,G2972))</f>
        <v/>
      </c>
      <c r="K2972" s="28">
        <f>IF(N(G2972)=0,"",INDEX(pl_duracao,G2972))</f>
        <v/>
      </c>
      <c r="L2972" s="39">
        <f>IF(ISNUMBER(C2972),YEAR(C2972),"")</f>
        <v/>
      </c>
      <c r="M2972" s="39">
        <f>IF(ISNUMBER(C2972),MONTH(C2972),"")</f>
        <v/>
      </c>
      <c r="N2972" s="23">
        <f>IF(L2972="","",IF(NOT(ISNUMBER(crono_ano)),"Informe o ano",IF(L2972&lt;crono_ano,"Antes do ano",IF(L2972&gt;crono_ano,"Depois do ano","No ano"))))</f>
        <v/>
      </c>
      <c r="O2972" s="39">
        <f>IF(F2972="","",IF(COUNTIF(F$7:F2972,F2972)=1,1,0))</f>
        <v/>
      </c>
      <c r="P2972" s="39">
        <f>IF(A2972&amp;B2972&amp;C2972="","",IF(AND(O2972=1,N(G2972)&gt;0),IF(INDEX(pl_ativa,MAX(1,N(G2972)))="Sim",1,0),0))</f>
        <v/>
      </c>
      <c r="Q2972" s="39">
        <f>IF(F2972="","",COUNTIFS(ex_chave_oc,F2972,ex_cancelada,"&lt;&gt;Sim"))</f>
        <v/>
      </c>
      <c r="R2972" s="51">
        <f>IF(P2972="","",IF(AND(P2972=1,N(Q2972)&gt;0),1,0))</f>
        <v/>
      </c>
      <c r="S2972" s="30">
        <f>IF(P2972="","",IF(F2972="","ERRO: data prevista ausente ou inválida",IF(O2972=0,"Duplicada: contada uma vez",IF(N(G2972)=0,"ERRO: tarefa fora do Plano Mestre",IF(P2972=0,"Tarefa retirada do plano: não conta","OK")))))</f>
        <v/>
      </c>
    </row>
    <row r="2973">
      <c r="A2973" s="29" t="n"/>
      <c r="B2973" s="25" t="n"/>
      <c r="C2973" s="49" t="n"/>
      <c r="D2973" s="29" t="n"/>
      <c r="E2973" s="23">
        <f>IF(OR(A2973="",B2973=""),"",A2973&amp;"|"&amp;B2973)</f>
        <v/>
      </c>
      <c r="F2973" s="30">
        <f>IF(OR(E2973="",NOT(ISNUMBER(C2973))),"",E2973&amp;"|"&amp;YEAR(C2973)&amp;"-"&amp;RIGHT("0"&amp;MONTH(C2973),2)&amp;"-"&amp;RIGHT("0"&amp;DAY(C2973),2))</f>
        <v/>
      </c>
      <c r="G2973" s="26">
        <f>IF(E2973="","",IFERROR(MATCH(E2973,pl_chave,0),0))</f>
        <v/>
      </c>
      <c r="H2973" s="23">
        <f>IF(G2973="","",IF(G2973=0,"Tarefa fora do plano",INDEX(pl_tag,G2973)))</f>
        <v/>
      </c>
      <c r="I2973" s="30">
        <f>IF(N(G2973)=0,"",INDEX(pl_atividade,G2973))</f>
        <v/>
      </c>
      <c r="J2973" s="50">
        <f>IF(N(G2973)=0,"",INDEX(pl_especialidade,G2973))</f>
        <v/>
      </c>
      <c r="K2973" s="28">
        <f>IF(N(G2973)=0,"",INDEX(pl_duracao,G2973))</f>
        <v/>
      </c>
      <c r="L2973" s="39">
        <f>IF(ISNUMBER(C2973),YEAR(C2973),"")</f>
        <v/>
      </c>
      <c r="M2973" s="39">
        <f>IF(ISNUMBER(C2973),MONTH(C2973),"")</f>
        <v/>
      </c>
      <c r="N2973" s="23">
        <f>IF(L2973="","",IF(NOT(ISNUMBER(crono_ano)),"Informe o ano",IF(L2973&lt;crono_ano,"Antes do ano",IF(L2973&gt;crono_ano,"Depois do ano","No ano"))))</f>
        <v/>
      </c>
      <c r="O2973" s="39">
        <f>IF(F2973="","",IF(COUNTIF(F$7:F2973,F2973)=1,1,0))</f>
        <v/>
      </c>
      <c r="P2973" s="39">
        <f>IF(A2973&amp;B2973&amp;C2973="","",IF(AND(O2973=1,N(G2973)&gt;0),IF(INDEX(pl_ativa,MAX(1,N(G2973)))="Sim",1,0),0))</f>
        <v/>
      </c>
      <c r="Q2973" s="39">
        <f>IF(F2973="","",COUNTIFS(ex_chave_oc,F2973,ex_cancelada,"&lt;&gt;Sim"))</f>
        <v/>
      </c>
      <c r="R2973" s="51">
        <f>IF(P2973="","",IF(AND(P2973=1,N(Q2973)&gt;0),1,0))</f>
        <v/>
      </c>
      <c r="S2973" s="30">
        <f>IF(P2973="","",IF(F2973="","ERRO: data prevista ausente ou inválida",IF(O2973=0,"Duplicada: contada uma vez",IF(N(G2973)=0,"ERRO: tarefa fora do Plano Mestre",IF(P2973=0,"Tarefa retirada do plano: não conta","OK")))))</f>
        <v/>
      </c>
    </row>
    <row r="2974">
      <c r="A2974" s="29" t="n"/>
      <c r="B2974" s="25" t="n"/>
      <c r="C2974" s="49" t="n"/>
      <c r="D2974" s="29" t="n"/>
      <c r="E2974" s="23">
        <f>IF(OR(A2974="",B2974=""),"",A2974&amp;"|"&amp;B2974)</f>
        <v/>
      </c>
      <c r="F2974" s="30">
        <f>IF(OR(E2974="",NOT(ISNUMBER(C2974))),"",E2974&amp;"|"&amp;YEAR(C2974)&amp;"-"&amp;RIGHT("0"&amp;MONTH(C2974),2)&amp;"-"&amp;RIGHT("0"&amp;DAY(C2974),2))</f>
        <v/>
      </c>
      <c r="G2974" s="26">
        <f>IF(E2974="","",IFERROR(MATCH(E2974,pl_chave,0),0))</f>
        <v/>
      </c>
      <c r="H2974" s="23">
        <f>IF(G2974="","",IF(G2974=0,"Tarefa fora do plano",INDEX(pl_tag,G2974)))</f>
        <v/>
      </c>
      <c r="I2974" s="30">
        <f>IF(N(G2974)=0,"",INDEX(pl_atividade,G2974))</f>
        <v/>
      </c>
      <c r="J2974" s="50">
        <f>IF(N(G2974)=0,"",INDEX(pl_especialidade,G2974))</f>
        <v/>
      </c>
      <c r="K2974" s="28">
        <f>IF(N(G2974)=0,"",INDEX(pl_duracao,G2974))</f>
        <v/>
      </c>
      <c r="L2974" s="39">
        <f>IF(ISNUMBER(C2974),YEAR(C2974),"")</f>
        <v/>
      </c>
      <c r="M2974" s="39">
        <f>IF(ISNUMBER(C2974),MONTH(C2974),"")</f>
        <v/>
      </c>
      <c r="N2974" s="23">
        <f>IF(L2974="","",IF(NOT(ISNUMBER(crono_ano)),"Informe o ano",IF(L2974&lt;crono_ano,"Antes do ano",IF(L2974&gt;crono_ano,"Depois do ano","No ano"))))</f>
        <v/>
      </c>
      <c r="O2974" s="39">
        <f>IF(F2974="","",IF(COUNTIF(F$7:F2974,F2974)=1,1,0))</f>
        <v/>
      </c>
      <c r="P2974" s="39">
        <f>IF(A2974&amp;B2974&amp;C2974="","",IF(AND(O2974=1,N(G2974)&gt;0),IF(INDEX(pl_ativa,MAX(1,N(G2974)))="Sim",1,0),0))</f>
        <v/>
      </c>
      <c r="Q2974" s="39">
        <f>IF(F2974="","",COUNTIFS(ex_chave_oc,F2974,ex_cancelada,"&lt;&gt;Sim"))</f>
        <v/>
      </c>
      <c r="R2974" s="51">
        <f>IF(P2974="","",IF(AND(P2974=1,N(Q2974)&gt;0),1,0))</f>
        <v/>
      </c>
      <c r="S2974" s="30">
        <f>IF(P2974="","",IF(F2974="","ERRO: data prevista ausente ou inválida",IF(O2974=0,"Duplicada: contada uma vez",IF(N(G2974)=0,"ERRO: tarefa fora do Plano Mestre",IF(P2974=0,"Tarefa retirada do plano: não conta","OK")))))</f>
        <v/>
      </c>
    </row>
    <row r="2975">
      <c r="A2975" s="29" t="n"/>
      <c r="B2975" s="25" t="n"/>
      <c r="C2975" s="49" t="n"/>
      <c r="D2975" s="29" t="n"/>
      <c r="E2975" s="23">
        <f>IF(OR(A2975="",B2975=""),"",A2975&amp;"|"&amp;B2975)</f>
        <v/>
      </c>
      <c r="F2975" s="30">
        <f>IF(OR(E2975="",NOT(ISNUMBER(C2975))),"",E2975&amp;"|"&amp;YEAR(C2975)&amp;"-"&amp;RIGHT("0"&amp;MONTH(C2975),2)&amp;"-"&amp;RIGHT("0"&amp;DAY(C2975),2))</f>
        <v/>
      </c>
      <c r="G2975" s="26">
        <f>IF(E2975="","",IFERROR(MATCH(E2975,pl_chave,0),0))</f>
        <v/>
      </c>
      <c r="H2975" s="23">
        <f>IF(G2975="","",IF(G2975=0,"Tarefa fora do plano",INDEX(pl_tag,G2975)))</f>
        <v/>
      </c>
      <c r="I2975" s="30">
        <f>IF(N(G2975)=0,"",INDEX(pl_atividade,G2975))</f>
        <v/>
      </c>
      <c r="J2975" s="50">
        <f>IF(N(G2975)=0,"",INDEX(pl_especialidade,G2975))</f>
        <v/>
      </c>
      <c r="K2975" s="28">
        <f>IF(N(G2975)=0,"",INDEX(pl_duracao,G2975))</f>
        <v/>
      </c>
      <c r="L2975" s="39">
        <f>IF(ISNUMBER(C2975),YEAR(C2975),"")</f>
        <v/>
      </c>
      <c r="M2975" s="39">
        <f>IF(ISNUMBER(C2975),MONTH(C2975),"")</f>
        <v/>
      </c>
      <c r="N2975" s="23">
        <f>IF(L2975="","",IF(NOT(ISNUMBER(crono_ano)),"Informe o ano",IF(L2975&lt;crono_ano,"Antes do ano",IF(L2975&gt;crono_ano,"Depois do ano","No ano"))))</f>
        <v/>
      </c>
      <c r="O2975" s="39">
        <f>IF(F2975="","",IF(COUNTIF(F$7:F2975,F2975)=1,1,0))</f>
        <v/>
      </c>
      <c r="P2975" s="39">
        <f>IF(A2975&amp;B2975&amp;C2975="","",IF(AND(O2975=1,N(G2975)&gt;0),IF(INDEX(pl_ativa,MAX(1,N(G2975)))="Sim",1,0),0))</f>
        <v/>
      </c>
      <c r="Q2975" s="39">
        <f>IF(F2975="","",COUNTIFS(ex_chave_oc,F2975,ex_cancelada,"&lt;&gt;Sim"))</f>
        <v/>
      </c>
      <c r="R2975" s="51">
        <f>IF(P2975="","",IF(AND(P2975=1,N(Q2975)&gt;0),1,0))</f>
        <v/>
      </c>
      <c r="S2975" s="30">
        <f>IF(P2975="","",IF(F2975="","ERRO: data prevista ausente ou inválida",IF(O2975=0,"Duplicada: contada uma vez",IF(N(G2975)=0,"ERRO: tarefa fora do Plano Mestre",IF(P2975=0,"Tarefa retirada do plano: não conta","OK")))))</f>
        <v/>
      </c>
    </row>
    <row r="2976">
      <c r="A2976" s="29" t="n"/>
      <c r="B2976" s="25" t="n"/>
      <c r="C2976" s="49" t="n"/>
      <c r="D2976" s="29" t="n"/>
      <c r="E2976" s="23">
        <f>IF(OR(A2976="",B2976=""),"",A2976&amp;"|"&amp;B2976)</f>
        <v/>
      </c>
      <c r="F2976" s="30">
        <f>IF(OR(E2976="",NOT(ISNUMBER(C2976))),"",E2976&amp;"|"&amp;YEAR(C2976)&amp;"-"&amp;RIGHT("0"&amp;MONTH(C2976),2)&amp;"-"&amp;RIGHT("0"&amp;DAY(C2976),2))</f>
        <v/>
      </c>
      <c r="G2976" s="26">
        <f>IF(E2976="","",IFERROR(MATCH(E2976,pl_chave,0),0))</f>
        <v/>
      </c>
      <c r="H2976" s="23">
        <f>IF(G2976="","",IF(G2976=0,"Tarefa fora do plano",INDEX(pl_tag,G2976)))</f>
        <v/>
      </c>
      <c r="I2976" s="30">
        <f>IF(N(G2976)=0,"",INDEX(pl_atividade,G2976))</f>
        <v/>
      </c>
      <c r="J2976" s="50">
        <f>IF(N(G2976)=0,"",INDEX(pl_especialidade,G2976))</f>
        <v/>
      </c>
      <c r="K2976" s="28">
        <f>IF(N(G2976)=0,"",INDEX(pl_duracao,G2976))</f>
        <v/>
      </c>
      <c r="L2976" s="39">
        <f>IF(ISNUMBER(C2976),YEAR(C2976),"")</f>
        <v/>
      </c>
      <c r="M2976" s="39">
        <f>IF(ISNUMBER(C2976),MONTH(C2976),"")</f>
        <v/>
      </c>
      <c r="N2976" s="23">
        <f>IF(L2976="","",IF(NOT(ISNUMBER(crono_ano)),"Informe o ano",IF(L2976&lt;crono_ano,"Antes do ano",IF(L2976&gt;crono_ano,"Depois do ano","No ano"))))</f>
        <v/>
      </c>
      <c r="O2976" s="39">
        <f>IF(F2976="","",IF(COUNTIF(F$7:F2976,F2976)=1,1,0))</f>
        <v/>
      </c>
      <c r="P2976" s="39">
        <f>IF(A2976&amp;B2976&amp;C2976="","",IF(AND(O2976=1,N(G2976)&gt;0),IF(INDEX(pl_ativa,MAX(1,N(G2976)))="Sim",1,0),0))</f>
        <v/>
      </c>
      <c r="Q2976" s="39">
        <f>IF(F2976="","",COUNTIFS(ex_chave_oc,F2976,ex_cancelada,"&lt;&gt;Sim"))</f>
        <v/>
      </c>
      <c r="R2976" s="51">
        <f>IF(P2976="","",IF(AND(P2976=1,N(Q2976)&gt;0),1,0))</f>
        <v/>
      </c>
      <c r="S2976" s="30">
        <f>IF(P2976="","",IF(F2976="","ERRO: data prevista ausente ou inválida",IF(O2976=0,"Duplicada: contada uma vez",IF(N(G2976)=0,"ERRO: tarefa fora do Plano Mestre",IF(P2976=0,"Tarefa retirada do plano: não conta","OK")))))</f>
        <v/>
      </c>
    </row>
    <row r="2977">
      <c r="A2977" s="29" t="n"/>
      <c r="B2977" s="25" t="n"/>
      <c r="C2977" s="49" t="n"/>
      <c r="D2977" s="29" t="n"/>
      <c r="E2977" s="23">
        <f>IF(OR(A2977="",B2977=""),"",A2977&amp;"|"&amp;B2977)</f>
        <v/>
      </c>
      <c r="F2977" s="30">
        <f>IF(OR(E2977="",NOT(ISNUMBER(C2977))),"",E2977&amp;"|"&amp;YEAR(C2977)&amp;"-"&amp;RIGHT("0"&amp;MONTH(C2977),2)&amp;"-"&amp;RIGHT("0"&amp;DAY(C2977),2))</f>
        <v/>
      </c>
      <c r="G2977" s="26">
        <f>IF(E2977="","",IFERROR(MATCH(E2977,pl_chave,0),0))</f>
        <v/>
      </c>
      <c r="H2977" s="23">
        <f>IF(G2977="","",IF(G2977=0,"Tarefa fora do plano",INDEX(pl_tag,G2977)))</f>
        <v/>
      </c>
      <c r="I2977" s="30">
        <f>IF(N(G2977)=0,"",INDEX(pl_atividade,G2977))</f>
        <v/>
      </c>
      <c r="J2977" s="50">
        <f>IF(N(G2977)=0,"",INDEX(pl_especialidade,G2977))</f>
        <v/>
      </c>
      <c r="K2977" s="28">
        <f>IF(N(G2977)=0,"",INDEX(pl_duracao,G2977))</f>
        <v/>
      </c>
      <c r="L2977" s="39">
        <f>IF(ISNUMBER(C2977),YEAR(C2977),"")</f>
        <v/>
      </c>
      <c r="M2977" s="39">
        <f>IF(ISNUMBER(C2977),MONTH(C2977),"")</f>
        <v/>
      </c>
      <c r="N2977" s="23">
        <f>IF(L2977="","",IF(NOT(ISNUMBER(crono_ano)),"Informe o ano",IF(L2977&lt;crono_ano,"Antes do ano",IF(L2977&gt;crono_ano,"Depois do ano","No ano"))))</f>
        <v/>
      </c>
      <c r="O2977" s="39">
        <f>IF(F2977="","",IF(COUNTIF(F$7:F2977,F2977)=1,1,0))</f>
        <v/>
      </c>
      <c r="P2977" s="39">
        <f>IF(A2977&amp;B2977&amp;C2977="","",IF(AND(O2977=1,N(G2977)&gt;0),IF(INDEX(pl_ativa,MAX(1,N(G2977)))="Sim",1,0),0))</f>
        <v/>
      </c>
      <c r="Q2977" s="39">
        <f>IF(F2977="","",COUNTIFS(ex_chave_oc,F2977,ex_cancelada,"&lt;&gt;Sim"))</f>
        <v/>
      </c>
      <c r="R2977" s="51">
        <f>IF(P2977="","",IF(AND(P2977=1,N(Q2977)&gt;0),1,0))</f>
        <v/>
      </c>
      <c r="S2977" s="30">
        <f>IF(P2977="","",IF(F2977="","ERRO: data prevista ausente ou inválida",IF(O2977=0,"Duplicada: contada uma vez",IF(N(G2977)=0,"ERRO: tarefa fora do Plano Mestre",IF(P2977=0,"Tarefa retirada do plano: não conta","OK")))))</f>
        <v/>
      </c>
    </row>
    <row r="2978">
      <c r="A2978" s="29" t="n"/>
      <c r="B2978" s="25" t="n"/>
      <c r="C2978" s="49" t="n"/>
      <c r="D2978" s="29" t="n"/>
      <c r="E2978" s="23">
        <f>IF(OR(A2978="",B2978=""),"",A2978&amp;"|"&amp;B2978)</f>
        <v/>
      </c>
      <c r="F2978" s="30">
        <f>IF(OR(E2978="",NOT(ISNUMBER(C2978))),"",E2978&amp;"|"&amp;YEAR(C2978)&amp;"-"&amp;RIGHT("0"&amp;MONTH(C2978),2)&amp;"-"&amp;RIGHT("0"&amp;DAY(C2978),2))</f>
        <v/>
      </c>
      <c r="G2978" s="26">
        <f>IF(E2978="","",IFERROR(MATCH(E2978,pl_chave,0),0))</f>
        <v/>
      </c>
      <c r="H2978" s="23">
        <f>IF(G2978="","",IF(G2978=0,"Tarefa fora do plano",INDEX(pl_tag,G2978)))</f>
        <v/>
      </c>
      <c r="I2978" s="30">
        <f>IF(N(G2978)=0,"",INDEX(pl_atividade,G2978))</f>
        <v/>
      </c>
      <c r="J2978" s="50">
        <f>IF(N(G2978)=0,"",INDEX(pl_especialidade,G2978))</f>
        <v/>
      </c>
      <c r="K2978" s="28">
        <f>IF(N(G2978)=0,"",INDEX(pl_duracao,G2978))</f>
        <v/>
      </c>
      <c r="L2978" s="39">
        <f>IF(ISNUMBER(C2978),YEAR(C2978),"")</f>
        <v/>
      </c>
      <c r="M2978" s="39">
        <f>IF(ISNUMBER(C2978),MONTH(C2978),"")</f>
        <v/>
      </c>
      <c r="N2978" s="23">
        <f>IF(L2978="","",IF(NOT(ISNUMBER(crono_ano)),"Informe o ano",IF(L2978&lt;crono_ano,"Antes do ano",IF(L2978&gt;crono_ano,"Depois do ano","No ano"))))</f>
        <v/>
      </c>
      <c r="O2978" s="39">
        <f>IF(F2978="","",IF(COUNTIF(F$7:F2978,F2978)=1,1,0))</f>
        <v/>
      </c>
      <c r="P2978" s="39">
        <f>IF(A2978&amp;B2978&amp;C2978="","",IF(AND(O2978=1,N(G2978)&gt;0),IF(INDEX(pl_ativa,MAX(1,N(G2978)))="Sim",1,0),0))</f>
        <v/>
      </c>
      <c r="Q2978" s="39">
        <f>IF(F2978="","",COUNTIFS(ex_chave_oc,F2978,ex_cancelada,"&lt;&gt;Sim"))</f>
        <v/>
      </c>
      <c r="R2978" s="51">
        <f>IF(P2978="","",IF(AND(P2978=1,N(Q2978)&gt;0),1,0))</f>
        <v/>
      </c>
      <c r="S2978" s="30">
        <f>IF(P2978="","",IF(F2978="","ERRO: data prevista ausente ou inválida",IF(O2978=0,"Duplicada: contada uma vez",IF(N(G2978)=0,"ERRO: tarefa fora do Plano Mestre",IF(P2978=0,"Tarefa retirada do plano: não conta","OK")))))</f>
        <v/>
      </c>
    </row>
    <row r="2979">
      <c r="A2979" s="29" t="n"/>
      <c r="B2979" s="25" t="n"/>
      <c r="C2979" s="49" t="n"/>
      <c r="D2979" s="29" t="n"/>
      <c r="E2979" s="23">
        <f>IF(OR(A2979="",B2979=""),"",A2979&amp;"|"&amp;B2979)</f>
        <v/>
      </c>
      <c r="F2979" s="30">
        <f>IF(OR(E2979="",NOT(ISNUMBER(C2979))),"",E2979&amp;"|"&amp;YEAR(C2979)&amp;"-"&amp;RIGHT("0"&amp;MONTH(C2979),2)&amp;"-"&amp;RIGHT("0"&amp;DAY(C2979),2))</f>
        <v/>
      </c>
      <c r="G2979" s="26">
        <f>IF(E2979="","",IFERROR(MATCH(E2979,pl_chave,0),0))</f>
        <v/>
      </c>
      <c r="H2979" s="23">
        <f>IF(G2979="","",IF(G2979=0,"Tarefa fora do plano",INDEX(pl_tag,G2979)))</f>
        <v/>
      </c>
      <c r="I2979" s="30">
        <f>IF(N(G2979)=0,"",INDEX(pl_atividade,G2979))</f>
        <v/>
      </c>
      <c r="J2979" s="50">
        <f>IF(N(G2979)=0,"",INDEX(pl_especialidade,G2979))</f>
        <v/>
      </c>
      <c r="K2979" s="28">
        <f>IF(N(G2979)=0,"",INDEX(pl_duracao,G2979))</f>
        <v/>
      </c>
      <c r="L2979" s="39">
        <f>IF(ISNUMBER(C2979),YEAR(C2979),"")</f>
        <v/>
      </c>
      <c r="M2979" s="39">
        <f>IF(ISNUMBER(C2979),MONTH(C2979),"")</f>
        <v/>
      </c>
      <c r="N2979" s="23">
        <f>IF(L2979="","",IF(NOT(ISNUMBER(crono_ano)),"Informe o ano",IF(L2979&lt;crono_ano,"Antes do ano",IF(L2979&gt;crono_ano,"Depois do ano","No ano"))))</f>
        <v/>
      </c>
      <c r="O2979" s="39">
        <f>IF(F2979="","",IF(COUNTIF(F$7:F2979,F2979)=1,1,0))</f>
        <v/>
      </c>
      <c r="P2979" s="39">
        <f>IF(A2979&amp;B2979&amp;C2979="","",IF(AND(O2979=1,N(G2979)&gt;0),IF(INDEX(pl_ativa,MAX(1,N(G2979)))="Sim",1,0),0))</f>
        <v/>
      </c>
      <c r="Q2979" s="39">
        <f>IF(F2979="","",COUNTIFS(ex_chave_oc,F2979,ex_cancelada,"&lt;&gt;Sim"))</f>
        <v/>
      </c>
      <c r="R2979" s="51">
        <f>IF(P2979="","",IF(AND(P2979=1,N(Q2979)&gt;0),1,0))</f>
        <v/>
      </c>
      <c r="S2979" s="30">
        <f>IF(P2979="","",IF(F2979="","ERRO: data prevista ausente ou inválida",IF(O2979=0,"Duplicada: contada uma vez",IF(N(G2979)=0,"ERRO: tarefa fora do Plano Mestre",IF(P2979=0,"Tarefa retirada do plano: não conta","OK")))))</f>
        <v/>
      </c>
    </row>
    <row r="2980">
      <c r="A2980" s="29" t="n"/>
      <c r="B2980" s="25" t="n"/>
      <c r="C2980" s="49" t="n"/>
      <c r="D2980" s="29" t="n"/>
      <c r="E2980" s="23">
        <f>IF(OR(A2980="",B2980=""),"",A2980&amp;"|"&amp;B2980)</f>
        <v/>
      </c>
      <c r="F2980" s="30">
        <f>IF(OR(E2980="",NOT(ISNUMBER(C2980))),"",E2980&amp;"|"&amp;YEAR(C2980)&amp;"-"&amp;RIGHT("0"&amp;MONTH(C2980),2)&amp;"-"&amp;RIGHT("0"&amp;DAY(C2980),2))</f>
        <v/>
      </c>
      <c r="G2980" s="26">
        <f>IF(E2980="","",IFERROR(MATCH(E2980,pl_chave,0),0))</f>
        <v/>
      </c>
      <c r="H2980" s="23">
        <f>IF(G2980="","",IF(G2980=0,"Tarefa fora do plano",INDEX(pl_tag,G2980)))</f>
        <v/>
      </c>
      <c r="I2980" s="30">
        <f>IF(N(G2980)=0,"",INDEX(pl_atividade,G2980))</f>
        <v/>
      </c>
      <c r="J2980" s="50">
        <f>IF(N(G2980)=0,"",INDEX(pl_especialidade,G2980))</f>
        <v/>
      </c>
      <c r="K2980" s="28">
        <f>IF(N(G2980)=0,"",INDEX(pl_duracao,G2980))</f>
        <v/>
      </c>
      <c r="L2980" s="39">
        <f>IF(ISNUMBER(C2980),YEAR(C2980),"")</f>
        <v/>
      </c>
      <c r="M2980" s="39">
        <f>IF(ISNUMBER(C2980),MONTH(C2980),"")</f>
        <v/>
      </c>
      <c r="N2980" s="23">
        <f>IF(L2980="","",IF(NOT(ISNUMBER(crono_ano)),"Informe o ano",IF(L2980&lt;crono_ano,"Antes do ano",IF(L2980&gt;crono_ano,"Depois do ano","No ano"))))</f>
        <v/>
      </c>
      <c r="O2980" s="39">
        <f>IF(F2980="","",IF(COUNTIF(F$7:F2980,F2980)=1,1,0))</f>
        <v/>
      </c>
      <c r="P2980" s="39">
        <f>IF(A2980&amp;B2980&amp;C2980="","",IF(AND(O2980=1,N(G2980)&gt;0),IF(INDEX(pl_ativa,MAX(1,N(G2980)))="Sim",1,0),0))</f>
        <v/>
      </c>
      <c r="Q2980" s="39">
        <f>IF(F2980="","",COUNTIFS(ex_chave_oc,F2980,ex_cancelada,"&lt;&gt;Sim"))</f>
        <v/>
      </c>
      <c r="R2980" s="51">
        <f>IF(P2980="","",IF(AND(P2980=1,N(Q2980)&gt;0),1,0))</f>
        <v/>
      </c>
      <c r="S2980" s="30">
        <f>IF(P2980="","",IF(F2980="","ERRO: data prevista ausente ou inválida",IF(O2980=0,"Duplicada: contada uma vez",IF(N(G2980)=0,"ERRO: tarefa fora do Plano Mestre",IF(P2980=0,"Tarefa retirada do plano: não conta","OK")))))</f>
        <v/>
      </c>
    </row>
    <row r="2981">
      <c r="A2981" s="29" t="n"/>
      <c r="B2981" s="25" t="n"/>
      <c r="C2981" s="49" t="n"/>
      <c r="D2981" s="29" t="n"/>
      <c r="E2981" s="23">
        <f>IF(OR(A2981="",B2981=""),"",A2981&amp;"|"&amp;B2981)</f>
        <v/>
      </c>
      <c r="F2981" s="30">
        <f>IF(OR(E2981="",NOT(ISNUMBER(C2981))),"",E2981&amp;"|"&amp;YEAR(C2981)&amp;"-"&amp;RIGHT("0"&amp;MONTH(C2981),2)&amp;"-"&amp;RIGHT("0"&amp;DAY(C2981),2))</f>
        <v/>
      </c>
      <c r="G2981" s="26">
        <f>IF(E2981="","",IFERROR(MATCH(E2981,pl_chave,0),0))</f>
        <v/>
      </c>
      <c r="H2981" s="23">
        <f>IF(G2981="","",IF(G2981=0,"Tarefa fora do plano",INDEX(pl_tag,G2981)))</f>
        <v/>
      </c>
      <c r="I2981" s="30">
        <f>IF(N(G2981)=0,"",INDEX(pl_atividade,G2981))</f>
        <v/>
      </c>
      <c r="J2981" s="50">
        <f>IF(N(G2981)=0,"",INDEX(pl_especialidade,G2981))</f>
        <v/>
      </c>
      <c r="K2981" s="28">
        <f>IF(N(G2981)=0,"",INDEX(pl_duracao,G2981))</f>
        <v/>
      </c>
      <c r="L2981" s="39">
        <f>IF(ISNUMBER(C2981),YEAR(C2981),"")</f>
        <v/>
      </c>
      <c r="M2981" s="39">
        <f>IF(ISNUMBER(C2981),MONTH(C2981),"")</f>
        <v/>
      </c>
      <c r="N2981" s="23">
        <f>IF(L2981="","",IF(NOT(ISNUMBER(crono_ano)),"Informe o ano",IF(L2981&lt;crono_ano,"Antes do ano",IF(L2981&gt;crono_ano,"Depois do ano","No ano"))))</f>
        <v/>
      </c>
      <c r="O2981" s="39">
        <f>IF(F2981="","",IF(COUNTIF(F$7:F2981,F2981)=1,1,0))</f>
        <v/>
      </c>
      <c r="P2981" s="39">
        <f>IF(A2981&amp;B2981&amp;C2981="","",IF(AND(O2981=1,N(G2981)&gt;0),IF(INDEX(pl_ativa,MAX(1,N(G2981)))="Sim",1,0),0))</f>
        <v/>
      </c>
      <c r="Q2981" s="39">
        <f>IF(F2981="","",COUNTIFS(ex_chave_oc,F2981,ex_cancelada,"&lt;&gt;Sim"))</f>
        <v/>
      </c>
      <c r="R2981" s="51">
        <f>IF(P2981="","",IF(AND(P2981=1,N(Q2981)&gt;0),1,0))</f>
        <v/>
      </c>
      <c r="S2981" s="30">
        <f>IF(P2981="","",IF(F2981="","ERRO: data prevista ausente ou inválida",IF(O2981=0,"Duplicada: contada uma vez",IF(N(G2981)=0,"ERRO: tarefa fora do Plano Mestre",IF(P2981=0,"Tarefa retirada do plano: não conta","OK")))))</f>
        <v/>
      </c>
    </row>
    <row r="2982">
      <c r="A2982" s="29" t="n"/>
      <c r="B2982" s="25" t="n"/>
      <c r="C2982" s="49" t="n"/>
      <c r="D2982" s="29" t="n"/>
      <c r="E2982" s="23">
        <f>IF(OR(A2982="",B2982=""),"",A2982&amp;"|"&amp;B2982)</f>
        <v/>
      </c>
      <c r="F2982" s="30">
        <f>IF(OR(E2982="",NOT(ISNUMBER(C2982))),"",E2982&amp;"|"&amp;YEAR(C2982)&amp;"-"&amp;RIGHT("0"&amp;MONTH(C2982),2)&amp;"-"&amp;RIGHT("0"&amp;DAY(C2982),2))</f>
        <v/>
      </c>
      <c r="G2982" s="26">
        <f>IF(E2982="","",IFERROR(MATCH(E2982,pl_chave,0),0))</f>
        <v/>
      </c>
      <c r="H2982" s="23">
        <f>IF(G2982="","",IF(G2982=0,"Tarefa fora do plano",INDEX(pl_tag,G2982)))</f>
        <v/>
      </c>
      <c r="I2982" s="30">
        <f>IF(N(G2982)=0,"",INDEX(pl_atividade,G2982))</f>
        <v/>
      </c>
      <c r="J2982" s="50">
        <f>IF(N(G2982)=0,"",INDEX(pl_especialidade,G2982))</f>
        <v/>
      </c>
      <c r="K2982" s="28">
        <f>IF(N(G2982)=0,"",INDEX(pl_duracao,G2982))</f>
        <v/>
      </c>
      <c r="L2982" s="39">
        <f>IF(ISNUMBER(C2982),YEAR(C2982),"")</f>
        <v/>
      </c>
      <c r="M2982" s="39">
        <f>IF(ISNUMBER(C2982),MONTH(C2982),"")</f>
        <v/>
      </c>
      <c r="N2982" s="23">
        <f>IF(L2982="","",IF(NOT(ISNUMBER(crono_ano)),"Informe o ano",IF(L2982&lt;crono_ano,"Antes do ano",IF(L2982&gt;crono_ano,"Depois do ano","No ano"))))</f>
        <v/>
      </c>
      <c r="O2982" s="39">
        <f>IF(F2982="","",IF(COUNTIF(F$7:F2982,F2982)=1,1,0))</f>
        <v/>
      </c>
      <c r="P2982" s="39">
        <f>IF(A2982&amp;B2982&amp;C2982="","",IF(AND(O2982=1,N(G2982)&gt;0),IF(INDEX(pl_ativa,MAX(1,N(G2982)))="Sim",1,0),0))</f>
        <v/>
      </c>
      <c r="Q2982" s="39">
        <f>IF(F2982="","",COUNTIFS(ex_chave_oc,F2982,ex_cancelada,"&lt;&gt;Sim"))</f>
        <v/>
      </c>
      <c r="R2982" s="51">
        <f>IF(P2982="","",IF(AND(P2982=1,N(Q2982)&gt;0),1,0))</f>
        <v/>
      </c>
      <c r="S2982" s="30">
        <f>IF(P2982="","",IF(F2982="","ERRO: data prevista ausente ou inválida",IF(O2982=0,"Duplicada: contada uma vez",IF(N(G2982)=0,"ERRO: tarefa fora do Plano Mestre",IF(P2982=0,"Tarefa retirada do plano: não conta","OK")))))</f>
        <v/>
      </c>
    </row>
    <row r="2983">
      <c r="A2983" s="29" t="n"/>
      <c r="B2983" s="25" t="n"/>
      <c r="C2983" s="49" t="n"/>
      <c r="D2983" s="29" t="n"/>
      <c r="E2983" s="23">
        <f>IF(OR(A2983="",B2983=""),"",A2983&amp;"|"&amp;B2983)</f>
        <v/>
      </c>
      <c r="F2983" s="30">
        <f>IF(OR(E2983="",NOT(ISNUMBER(C2983))),"",E2983&amp;"|"&amp;YEAR(C2983)&amp;"-"&amp;RIGHT("0"&amp;MONTH(C2983),2)&amp;"-"&amp;RIGHT("0"&amp;DAY(C2983),2))</f>
        <v/>
      </c>
      <c r="G2983" s="26">
        <f>IF(E2983="","",IFERROR(MATCH(E2983,pl_chave,0),0))</f>
        <v/>
      </c>
      <c r="H2983" s="23">
        <f>IF(G2983="","",IF(G2983=0,"Tarefa fora do plano",INDEX(pl_tag,G2983)))</f>
        <v/>
      </c>
      <c r="I2983" s="30">
        <f>IF(N(G2983)=0,"",INDEX(pl_atividade,G2983))</f>
        <v/>
      </c>
      <c r="J2983" s="50">
        <f>IF(N(G2983)=0,"",INDEX(pl_especialidade,G2983))</f>
        <v/>
      </c>
      <c r="K2983" s="28">
        <f>IF(N(G2983)=0,"",INDEX(pl_duracao,G2983))</f>
        <v/>
      </c>
      <c r="L2983" s="39">
        <f>IF(ISNUMBER(C2983),YEAR(C2983),"")</f>
        <v/>
      </c>
      <c r="M2983" s="39">
        <f>IF(ISNUMBER(C2983),MONTH(C2983),"")</f>
        <v/>
      </c>
      <c r="N2983" s="23">
        <f>IF(L2983="","",IF(NOT(ISNUMBER(crono_ano)),"Informe o ano",IF(L2983&lt;crono_ano,"Antes do ano",IF(L2983&gt;crono_ano,"Depois do ano","No ano"))))</f>
        <v/>
      </c>
      <c r="O2983" s="39">
        <f>IF(F2983="","",IF(COUNTIF(F$7:F2983,F2983)=1,1,0))</f>
        <v/>
      </c>
      <c r="P2983" s="39">
        <f>IF(A2983&amp;B2983&amp;C2983="","",IF(AND(O2983=1,N(G2983)&gt;0),IF(INDEX(pl_ativa,MAX(1,N(G2983)))="Sim",1,0),0))</f>
        <v/>
      </c>
      <c r="Q2983" s="39">
        <f>IF(F2983="","",COUNTIFS(ex_chave_oc,F2983,ex_cancelada,"&lt;&gt;Sim"))</f>
        <v/>
      </c>
      <c r="R2983" s="51">
        <f>IF(P2983="","",IF(AND(P2983=1,N(Q2983)&gt;0),1,0))</f>
        <v/>
      </c>
      <c r="S2983" s="30">
        <f>IF(P2983="","",IF(F2983="","ERRO: data prevista ausente ou inválida",IF(O2983=0,"Duplicada: contada uma vez",IF(N(G2983)=0,"ERRO: tarefa fora do Plano Mestre",IF(P2983=0,"Tarefa retirada do plano: não conta","OK")))))</f>
        <v/>
      </c>
    </row>
    <row r="2984">
      <c r="A2984" s="29" t="n"/>
      <c r="B2984" s="25" t="n"/>
      <c r="C2984" s="49" t="n"/>
      <c r="D2984" s="29" t="n"/>
      <c r="E2984" s="23">
        <f>IF(OR(A2984="",B2984=""),"",A2984&amp;"|"&amp;B2984)</f>
        <v/>
      </c>
      <c r="F2984" s="30">
        <f>IF(OR(E2984="",NOT(ISNUMBER(C2984))),"",E2984&amp;"|"&amp;YEAR(C2984)&amp;"-"&amp;RIGHT("0"&amp;MONTH(C2984),2)&amp;"-"&amp;RIGHT("0"&amp;DAY(C2984),2))</f>
        <v/>
      </c>
      <c r="G2984" s="26">
        <f>IF(E2984="","",IFERROR(MATCH(E2984,pl_chave,0),0))</f>
        <v/>
      </c>
      <c r="H2984" s="23">
        <f>IF(G2984="","",IF(G2984=0,"Tarefa fora do plano",INDEX(pl_tag,G2984)))</f>
        <v/>
      </c>
      <c r="I2984" s="30">
        <f>IF(N(G2984)=0,"",INDEX(pl_atividade,G2984))</f>
        <v/>
      </c>
      <c r="J2984" s="50">
        <f>IF(N(G2984)=0,"",INDEX(pl_especialidade,G2984))</f>
        <v/>
      </c>
      <c r="K2984" s="28">
        <f>IF(N(G2984)=0,"",INDEX(pl_duracao,G2984))</f>
        <v/>
      </c>
      <c r="L2984" s="39">
        <f>IF(ISNUMBER(C2984),YEAR(C2984),"")</f>
        <v/>
      </c>
      <c r="M2984" s="39">
        <f>IF(ISNUMBER(C2984),MONTH(C2984),"")</f>
        <v/>
      </c>
      <c r="N2984" s="23">
        <f>IF(L2984="","",IF(NOT(ISNUMBER(crono_ano)),"Informe o ano",IF(L2984&lt;crono_ano,"Antes do ano",IF(L2984&gt;crono_ano,"Depois do ano","No ano"))))</f>
        <v/>
      </c>
      <c r="O2984" s="39">
        <f>IF(F2984="","",IF(COUNTIF(F$7:F2984,F2984)=1,1,0))</f>
        <v/>
      </c>
      <c r="P2984" s="39">
        <f>IF(A2984&amp;B2984&amp;C2984="","",IF(AND(O2984=1,N(G2984)&gt;0),IF(INDEX(pl_ativa,MAX(1,N(G2984)))="Sim",1,0),0))</f>
        <v/>
      </c>
      <c r="Q2984" s="39">
        <f>IF(F2984="","",COUNTIFS(ex_chave_oc,F2984,ex_cancelada,"&lt;&gt;Sim"))</f>
        <v/>
      </c>
      <c r="R2984" s="51">
        <f>IF(P2984="","",IF(AND(P2984=1,N(Q2984)&gt;0),1,0))</f>
        <v/>
      </c>
      <c r="S2984" s="30">
        <f>IF(P2984="","",IF(F2984="","ERRO: data prevista ausente ou inválida",IF(O2984=0,"Duplicada: contada uma vez",IF(N(G2984)=0,"ERRO: tarefa fora do Plano Mestre",IF(P2984=0,"Tarefa retirada do plano: não conta","OK")))))</f>
        <v/>
      </c>
    </row>
    <row r="2985">
      <c r="A2985" s="29" t="n"/>
      <c r="B2985" s="25" t="n"/>
      <c r="C2985" s="49" t="n"/>
      <c r="D2985" s="29" t="n"/>
      <c r="E2985" s="23">
        <f>IF(OR(A2985="",B2985=""),"",A2985&amp;"|"&amp;B2985)</f>
        <v/>
      </c>
      <c r="F2985" s="30">
        <f>IF(OR(E2985="",NOT(ISNUMBER(C2985))),"",E2985&amp;"|"&amp;YEAR(C2985)&amp;"-"&amp;RIGHT("0"&amp;MONTH(C2985),2)&amp;"-"&amp;RIGHT("0"&amp;DAY(C2985),2))</f>
        <v/>
      </c>
      <c r="G2985" s="26">
        <f>IF(E2985="","",IFERROR(MATCH(E2985,pl_chave,0),0))</f>
        <v/>
      </c>
      <c r="H2985" s="23">
        <f>IF(G2985="","",IF(G2985=0,"Tarefa fora do plano",INDEX(pl_tag,G2985)))</f>
        <v/>
      </c>
      <c r="I2985" s="30">
        <f>IF(N(G2985)=0,"",INDEX(pl_atividade,G2985))</f>
        <v/>
      </c>
      <c r="J2985" s="50">
        <f>IF(N(G2985)=0,"",INDEX(pl_especialidade,G2985))</f>
        <v/>
      </c>
      <c r="K2985" s="28">
        <f>IF(N(G2985)=0,"",INDEX(pl_duracao,G2985))</f>
        <v/>
      </c>
      <c r="L2985" s="39">
        <f>IF(ISNUMBER(C2985),YEAR(C2985),"")</f>
        <v/>
      </c>
      <c r="M2985" s="39">
        <f>IF(ISNUMBER(C2985),MONTH(C2985),"")</f>
        <v/>
      </c>
      <c r="N2985" s="23">
        <f>IF(L2985="","",IF(NOT(ISNUMBER(crono_ano)),"Informe o ano",IF(L2985&lt;crono_ano,"Antes do ano",IF(L2985&gt;crono_ano,"Depois do ano","No ano"))))</f>
        <v/>
      </c>
      <c r="O2985" s="39">
        <f>IF(F2985="","",IF(COUNTIF(F$7:F2985,F2985)=1,1,0))</f>
        <v/>
      </c>
      <c r="P2985" s="39">
        <f>IF(A2985&amp;B2985&amp;C2985="","",IF(AND(O2985=1,N(G2985)&gt;0),IF(INDEX(pl_ativa,MAX(1,N(G2985)))="Sim",1,0),0))</f>
        <v/>
      </c>
      <c r="Q2985" s="39">
        <f>IF(F2985="","",COUNTIFS(ex_chave_oc,F2985,ex_cancelada,"&lt;&gt;Sim"))</f>
        <v/>
      </c>
      <c r="R2985" s="51">
        <f>IF(P2985="","",IF(AND(P2985=1,N(Q2985)&gt;0),1,0))</f>
        <v/>
      </c>
      <c r="S2985" s="30">
        <f>IF(P2985="","",IF(F2985="","ERRO: data prevista ausente ou inválida",IF(O2985=0,"Duplicada: contada uma vez",IF(N(G2985)=0,"ERRO: tarefa fora do Plano Mestre",IF(P2985=0,"Tarefa retirada do plano: não conta","OK")))))</f>
        <v/>
      </c>
    </row>
    <row r="2986">
      <c r="A2986" s="29" t="n"/>
      <c r="B2986" s="25" t="n"/>
      <c r="C2986" s="49" t="n"/>
      <c r="D2986" s="29" t="n"/>
      <c r="E2986" s="23">
        <f>IF(OR(A2986="",B2986=""),"",A2986&amp;"|"&amp;B2986)</f>
        <v/>
      </c>
      <c r="F2986" s="30">
        <f>IF(OR(E2986="",NOT(ISNUMBER(C2986))),"",E2986&amp;"|"&amp;YEAR(C2986)&amp;"-"&amp;RIGHT("0"&amp;MONTH(C2986),2)&amp;"-"&amp;RIGHT("0"&amp;DAY(C2986),2))</f>
        <v/>
      </c>
      <c r="G2986" s="26">
        <f>IF(E2986="","",IFERROR(MATCH(E2986,pl_chave,0),0))</f>
        <v/>
      </c>
      <c r="H2986" s="23">
        <f>IF(G2986="","",IF(G2986=0,"Tarefa fora do plano",INDEX(pl_tag,G2986)))</f>
        <v/>
      </c>
      <c r="I2986" s="30">
        <f>IF(N(G2986)=0,"",INDEX(pl_atividade,G2986))</f>
        <v/>
      </c>
      <c r="J2986" s="50">
        <f>IF(N(G2986)=0,"",INDEX(pl_especialidade,G2986))</f>
        <v/>
      </c>
      <c r="K2986" s="28">
        <f>IF(N(G2986)=0,"",INDEX(pl_duracao,G2986))</f>
        <v/>
      </c>
      <c r="L2986" s="39">
        <f>IF(ISNUMBER(C2986),YEAR(C2986),"")</f>
        <v/>
      </c>
      <c r="M2986" s="39">
        <f>IF(ISNUMBER(C2986),MONTH(C2986),"")</f>
        <v/>
      </c>
      <c r="N2986" s="23">
        <f>IF(L2986="","",IF(NOT(ISNUMBER(crono_ano)),"Informe o ano",IF(L2986&lt;crono_ano,"Antes do ano",IF(L2986&gt;crono_ano,"Depois do ano","No ano"))))</f>
        <v/>
      </c>
      <c r="O2986" s="39">
        <f>IF(F2986="","",IF(COUNTIF(F$7:F2986,F2986)=1,1,0))</f>
        <v/>
      </c>
      <c r="P2986" s="39">
        <f>IF(A2986&amp;B2986&amp;C2986="","",IF(AND(O2986=1,N(G2986)&gt;0),IF(INDEX(pl_ativa,MAX(1,N(G2986)))="Sim",1,0),0))</f>
        <v/>
      </c>
      <c r="Q2986" s="39">
        <f>IF(F2986="","",COUNTIFS(ex_chave_oc,F2986,ex_cancelada,"&lt;&gt;Sim"))</f>
        <v/>
      </c>
      <c r="R2986" s="51">
        <f>IF(P2986="","",IF(AND(P2986=1,N(Q2986)&gt;0),1,0))</f>
        <v/>
      </c>
      <c r="S2986" s="30">
        <f>IF(P2986="","",IF(F2986="","ERRO: data prevista ausente ou inválida",IF(O2986=0,"Duplicada: contada uma vez",IF(N(G2986)=0,"ERRO: tarefa fora do Plano Mestre",IF(P2986=0,"Tarefa retirada do plano: não conta","OK")))))</f>
        <v/>
      </c>
    </row>
    <row r="2987">
      <c r="A2987" s="29" t="n"/>
      <c r="B2987" s="25" t="n"/>
      <c r="C2987" s="49" t="n"/>
      <c r="D2987" s="29" t="n"/>
      <c r="E2987" s="23">
        <f>IF(OR(A2987="",B2987=""),"",A2987&amp;"|"&amp;B2987)</f>
        <v/>
      </c>
      <c r="F2987" s="30">
        <f>IF(OR(E2987="",NOT(ISNUMBER(C2987))),"",E2987&amp;"|"&amp;YEAR(C2987)&amp;"-"&amp;RIGHT("0"&amp;MONTH(C2987),2)&amp;"-"&amp;RIGHT("0"&amp;DAY(C2987),2))</f>
        <v/>
      </c>
      <c r="G2987" s="26">
        <f>IF(E2987="","",IFERROR(MATCH(E2987,pl_chave,0),0))</f>
        <v/>
      </c>
      <c r="H2987" s="23">
        <f>IF(G2987="","",IF(G2987=0,"Tarefa fora do plano",INDEX(pl_tag,G2987)))</f>
        <v/>
      </c>
      <c r="I2987" s="30">
        <f>IF(N(G2987)=0,"",INDEX(pl_atividade,G2987))</f>
        <v/>
      </c>
      <c r="J2987" s="50">
        <f>IF(N(G2987)=0,"",INDEX(pl_especialidade,G2987))</f>
        <v/>
      </c>
      <c r="K2987" s="28">
        <f>IF(N(G2987)=0,"",INDEX(pl_duracao,G2987))</f>
        <v/>
      </c>
      <c r="L2987" s="39">
        <f>IF(ISNUMBER(C2987),YEAR(C2987),"")</f>
        <v/>
      </c>
      <c r="M2987" s="39">
        <f>IF(ISNUMBER(C2987),MONTH(C2987),"")</f>
        <v/>
      </c>
      <c r="N2987" s="23">
        <f>IF(L2987="","",IF(NOT(ISNUMBER(crono_ano)),"Informe o ano",IF(L2987&lt;crono_ano,"Antes do ano",IF(L2987&gt;crono_ano,"Depois do ano","No ano"))))</f>
        <v/>
      </c>
      <c r="O2987" s="39">
        <f>IF(F2987="","",IF(COUNTIF(F$7:F2987,F2987)=1,1,0))</f>
        <v/>
      </c>
      <c r="P2987" s="39">
        <f>IF(A2987&amp;B2987&amp;C2987="","",IF(AND(O2987=1,N(G2987)&gt;0),IF(INDEX(pl_ativa,MAX(1,N(G2987)))="Sim",1,0),0))</f>
        <v/>
      </c>
      <c r="Q2987" s="39">
        <f>IF(F2987="","",COUNTIFS(ex_chave_oc,F2987,ex_cancelada,"&lt;&gt;Sim"))</f>
        <v/>
      </c>
      <c r="R2987" s="51">
        <f>IF(P2987="","",IF(AND(P2987=1,N(Q2987)&gt;0),1,0))</f>
        <v/>
      </c>
      <c r="S2987" s="30">
        <f>IF(P2987="","",IF(F2987="","ERRO: data prevista ausente ou inválida",IF(O2987=0,"Duplicada: contada uma vez",IF(N(G2987)=0,"ERRO: tarefa fora do Plano Mestre",IF(P2987=0,"Tarefa retirada do plano: não conta","OK")))))</f>
        <v/>
      </c>
    </row>
    <row r="2988">
      <c r="A2988" s="29" t="n"/>
      <c r="B2988" s="25" t="n"/>
      <c r="C2988" s="49" t="n"/>
      <c r="D2988" s="29" t="n"/>
      <c r="E2988" s="23">
        <f>IF(OR(A2988="",B2988=""),"",A2988&amp;"|"&amp;B2988)</f>
        <v/>
      </c>
      <c r="F2988" s="30">
        <f>IF(OR(E2988="",NOT(ISNUMBER(C2988))),"",E2988&amp;"|"&amp;YEAR(C2988)&amp;"-"&amp;RIGHT("0"&amp;MONTH(C2988),2)&amp;"-"&amp;RIGHT("0"&amp;DAY(C2988),2))</f>
        <v/>
      </c>
      <c r="G2988" s="26">
        <f>IF(E2988="","",IFERROR(MATCH(E2988,pl_chave,0),0))</f>
        <v/>
      </c>
      <c r="H2988" s="23">
        <f>IF(G2988="","",IF(G2988=0,"Tarefa fora do plano",INDEX(pl_tag,G2988)))</f>
        <v/>
      </c>
      <c r="I2988" s="30">
        <f>IF(N(G2988)=0,"",INDEX(pl_atividade,G2988))</f>
        <v/>
      </c>
      <c r="J2988" s="50">
        <f>IF(N(G2988)=0,"",INDEX(pl_especialidade,G2988))</f>
        <v/>
      </c>
      <c r="K2988" s="28">
        <f>IF(N(G2988)=0,"",INDEX(pl_duracao,G2988))</f>
        <v/>
      </c>
      <c r="L2988" s="39">
        <f>IF(ISNUMBER(C2988),YEAR(C2988),"")</f>
        <v/>
      </c>
      <c r="M2988" s="39">
        <f>IF(ISNUMBER(C2988),MONTH(C2988),"")</f>
        <v/>
      </c>
      <c r="N2988" s="23">
        <f>IF(L2988="","",IF(NOT(ISNUMBER(crono_ano)),"Informe o ano",IF(L2988&lt;crono_ano,"Antes do ano",IF(L2988&gt;crono_ano,"Depois do ano","No ano"))))</f>
        <v/>
      </c>
      <c r="O2988" s="39">
        <f>IF(F2988="","",IF(COUNTIF(F$7:F2988,F2988)=1,1,0))</f>
        <v/>
      </c>
      <c r="P2988" s="39">
        <f>IF(A2988&amp;B2988&amp;C2988="","",IF(AND(O2988=1,N(G2988)&gt;0),IF(INDEX(pl_ativa,MAX(1,N(G2988)))="Sim",1,0),0))</f>
        <v/>
      </c>
      <c r="Q2988" s="39">
        <f>IF(F2988="","",COUNTIFS(ex_chave_oc,F2988,ex_cancelada,"&lt;&gt;Sim"))</f>
        <v/>
      </c>
      <c r="R2988" s="51">
        <f>IF(P2988="","",IF(AND(P2988=1,N(Q2988)&gt;0),1,0))</f>
        <v/>
      </c>
      <c r="S2988" s="30">
        <f>IF(P2988="","",IF(F2988="","ERRO: data prevista ausente ou inválida",IF(O2988=0,"Duplicada: contada uma vez",IF(N(G2988)=0,"ERRO: tarefa fora do Plano Mestre",IF(P2988=0,"Tarefa retirada do plano: não conta","OK")))))</f>
        <v/>
      </c>
    </row>
    <row r="2989">
      <c r="A2989" s="29" t="n"/>
      <c r="B2989" s="25" t="n"/>
      <c r="C2989" s="49" t="n"/>
      <c r="D2989" s="29" t="n"/>
      <c r="E2989" s="23">
        <f>IF(OR(A2989="",B2989=""),"",A2989&amp;"|"&amp;B2989)</f>
        <v/>
      </c>
      <c r="F2989" s="30">
        <f>IF(OR(E2989="",NOT(ISNUMBER(C2989))),"",E2989&amp;"|"&amp;YEAR(C2989)&amp;"-"&amp;RIGHT("0"&amp;MONTH(C2989),2)&amp;"-"&amp;RIGHT("0"&amp;DAY(C2989),2))</f>
        <v/>
      </c>
      <c r="G2989" s="26">
        <f>IF(E2989="","",IFERROR(MATCH(E2989,pl_chave,0),0))</f>
        <v/>
      </c>
      <c r="H2989" s="23">
        <f>IF(G2989="","",IF(G2989=0,"Tarefa fora do plano",INDEX(pl_tag,G2989)))</f>
        <v/>
      </c>
      <c r="I2989" s="30">
        <f>IF(N(G2989)=0,"",INDEX(pl_atividade,G2989))</f>
        <v/>
      </c>
      <c r="J2989" s="50">
        <f>IF(N(G2989)=0,"",INDEX(pl_especialidade,G2989))</f>
        <v/>
      </c>
      <c r="K2989" s="28">
        <f>IF(N(G2989)=0,"",INDEX(pl_duracao,G2989))</f>
        <v/>
      </c>
      <c r="L2989" s="39">
        <f>IF(ISNUMBER(C2989),YEAR(C2989),"")</f>
        <v/>
      </c>
      <c r="M2989" s="39">
        <f>IF(ISNUMBER(C2989),MONTH(C2989),"")</f>
        <v/>
      </c>
      <c r="N2989" s="23">
        <f>IF(L2989="","",IF(NOT(ISNUMBER(crono_ano)),"Informe o ano",IF(L2989&lt;crono_ano,"Antes do ano",IF(L2989&gt;crono_ano,"Depois do ano","No ano"))))</f>
        <v/>
      </c>
      <c r="O2989" s="39">
        <f>IF(F2989="","",IF(COUNTIF(F$7:F2989,F2989)=1,1,0))</f>
        <v/>
      </c>
      <c r="P2989" s="39">
        <f>IF(A2989&amp;B2989&amp;C2989="","",IF(AND(O2989=1,N(G2989)&gt;0),IF(INDEX(pl_ativa,MAX(1,N(G2989)))="Sim",1,0),0))</f>
        <v/>
      </c>
      <c r="Q2989" s="39">
        <f>IF(F2989="","",COUNTIFS(ex_chave_oc,F2989,ex_cancelada,"&lt;&gt;Sim"))</f>
        <v/>
      </c>
      <c r="R2989" s="51">
        <f>IF(P2989="","",IF(AND(P2989=1,N(Q2989)&gt;0),1,0))</f>
        <v/>
      </c>
      <c r="S2989" s="30">
        <f>IF(P2989="","",IF(F2989="","ERRO: data prevista ausente ou inválida",IF(O2989=0,"Duplicada: contada uma vez",IF(N(G2989)=0,"ERRO: tarefa fora do Plano Mestre",IF(P2989=0,"Tarefa retirada do plano: não conta","OK")))))</f>
        <v/>
      </c>
    </row>
    <row r="2990">
      <c r="A2990" s="29" t="n"/>
      <c r="B2990" s="25" t="n"/>
      <c r="C2990" s="49" t="n"/>
      <c r="D2990" s="29" t="n"/>
      <c r="E2990" s="23">
        <f>IF(OR(A2990="",B2990=""),"",A2990&amp;"|"&amp;B2990)</f>
        <v/>
      </c>
      <c r="F2990" s="30">
        <f>IF(OR(E2990="",NOT(ISNUMBER(C2990))),"",E2990&amp;"|"&amp;YEAR(C2990)&amp;"-"&amp;RIGHT("0"&amp;MONTH(C2990),2)&amp;"-"&amp;RIGHT("0"&amp;DAY(C2990),2))</f>
        <v/>
      </c>
      <c r="G2990" s="26">
        <f>IF(E2990="","",IFERROR(MATCH(E2990,pl_chave,0),0))</f>
        <v/>
      </c>
      <c r="H2990" s="23">
        <f>IF(G2990="","",IF(G2990=0,"Tarefa fora do plano",INDEX(pl_tag,G2990)))</f>
        <v/>
      </c>
      <c r="I2990" s="30">
        <f>IF(N(G2990)=0,"",INDEX(pl_atividade,G2990))</f>
        <v/>
      </c>
      <c r="J2990" s="50">
        <f>IF(N(G2990)=0,"",INDEX(pl_especialidade,G2990))</f>
        <v/>
      </c>
      <c r="K2990" s="28">
        <f>IF(N(G2990)=0,"",INDEX(pl_duracao,G2990))</f>
        <v/>
      </c>
      <c r="L2990" s="39">
        <f>IF(ISNUMBER(C2990),YEAR(C2990),"")</f>
        <v/>
      </c>
      <c r="M2990" s="39">
        <f>IF(ISNUMBER(C2990),MONTH(C2990),"")</f>
        <v/>
      </c>
      <c r="N2990" s="23">
        <f>IF(L2990="","",IF(NOT(ISNUMBER(crono_ano)),"Informe o ano",IF(L2990&lt;crono_ano,"Antes do ano",IF(L2990&gt;crono_ano,"Depois do ano","No ano"))))</f>
        <v/>
      </c>
      <c r="O2990" s="39">
        <f>IF(F2990="","",IF(COUNTIF(F$7:F2990,F2990)=1,1,0))</f>
        <v/>
      </c>
      <c r="P2990" s="39">
        <f>IF(A2990&amp;B2990&amp;C2990="","",IF(AND(O2990=1,N(G2990)&gt;0),IF(INDEX(pl_ativa,MAX(1,N(G2990)))="Sim",1,0),0))</f>
        <v/>
      </c>
      <c r="Q2990" s="39">
        <f>IF(F2990="","",COUNTIFS(ex_chave_oc,F2990,ex_cancelada,"&lt;&gt;Sim"))</f>
        <v/>
      </c>
      <c r="R2990" s="51">
        <f>IF(P2990="","",IF(AND(P2990=1,N(Q2990)&gt;0),1,0))</f>
        <v/>
      </c>
      <c r="S2990" s="30">
        <f>IF(P2990="","",IF(F2990="","ERRO: data prevista ausente ou inválida",IF(O2990=0,"Duplicada: contada uma vez",IF(N(G2990)=0,"ERRO: tarefa fora do Plano Mestre",IF(P2990=0,"Tarefa retirada do plano: não conta","OK")))))</f>
        <v/>
      </c>
    </row>
    <row r="2991">
      <c r="A2991" s="29" t="n"/>
      <c r="B2991" s="25" t="n"/>
      <c r="C2991" s="49" t="n"/>
      <c r="D2991" s="29" t="n"/>
      <c r="E2991" s="23">
        <f>IF(OR(A2991="",B2991=""),"",A2991&amp;"|"&amp;B2991)</f>
        <v/>
      </c>
      <c r="F2991" s="30">
        <f>IF(OR(E2991="",NOT(ISNUMBER(C2991))),"",E2991&amp;"|"&amp;YEAR(C2991)&amp;"-"&amp;RIGHT("0"&amp;MONTH(C2991),2)&amp;"-"&amp;RIGHT("0"&amp;DAY(C2991),2))</f>
        <v/>
      </c>
      <c r="G2991" s="26">
        <f>IF(E2991="","",IFERROR(MATCH(E2991,pl_chave,0),0))</f>
        <v/>
      </c>
      <c r="H2991" s="23">
        <f>IF(G2991="","",IF(G2991=0,"Tarefa fora do plano",INDEX(pl_tag,G2991)))</f>
        <v/>
      </c>
      <c r="I2991" s="30">
        <f>IF(N(G2991)=0,"",INDEX(pl_atividade,G2991))</f>
        <v/>
      </c>
      <c r="J2991" s="50">
        <f>IF(N(G2991)=0,"",INDEX(pl_especialidade,G2991))</f>
        <v/>
      </c>
      <c r="K2991" s="28">
        <f>IF(N(G2991)=0,"",INDEX(pl_duracao,G2991))</f>
        <v/>
      </c>
      <c r="L2991" s="39">
        <f>IF(ISNUMBER(C2991),YEAR(C2991),"")</f>
        <v/>
      </c>
      <c r="M2991" s="39">
        <f>IF(ISNUMBER(C2991),MONTH(C2991),"")</f>
        <v/>
      </c>
      <c r="N2991" s="23">
        <f>IF(L2991="","",IF(NOT(ISNUMBER(crono_ano)),"Informe o ano",IF(L2991&lt;crono_ano,"Antes do ano",IF(L2991&gt;crono_ano,"Depois do ano","No ano"))))</f>
        <v/>
      </c>
      <c r="O2991" s="39">
        <f>IF(F2991="","",IF(COUNTIF(F$7:F2991,F2991)=1,1,0))</f>
        <v/>
      </c>
      <c r="P2991" s="39">
        <f>IF(A2991&amp;B2991&amp;C2991="","",IF(AND(O2991=1,N(G2991)&gt;0),IF(INDEX(pl_ativa,MAX(1,N(G2991)))="Sim",1,0),0))</f>
        <v/>
      </c>
      <c r="Q2991" s="39">
        <f>IF(F2991="","",COUNTIFS(ex_chave_oc,F2991,ex_cancelada,"&lt;&gt;Sim"))</f>
        <v/>
      </c>
      <c r="R2991" s="51">
        <f>IF(P2991="","",IF(AND(P2991=1,N(Q2991)&gt;0),1,0))</f>
        <v/>
      </c>
      <c r="S2991" s="30">
        <f>IF(P2991="","",IF(F2991="","ERRO: data prevista ausente ou inválida",IF(O2991=0,"Duplicada: contada uma vez",IF(N(G2991)=0,"ERRO: tarefa fora do Plano Mestre",IF(P2991=0,"Tarefa retirada do plano: não conta","OK")))))</f>
        <v/>
      </c>
    </row>
    <row r="2992">
      <c r="A2992" s="29" t="n"/>
      <c r="B2992" s="25" t="n"/>
      <c r="C2992" s="49" t="n"/>
      <c r="D2992" s="29" t="n"/>
      <c r="E2992" s="23">
        <f>IF(OR(A2992="",B2992=""),"",A2992&amp;"|"&amp;B2992)</f>
        <v/>
      </c>
      <c r="F2992" s="30">
        <f>IF(OR(E2992="",NOT(ISNUMBER(C2992))),"",E2992&amp;"|"&amp;YEAR(C2992)&amp;"-"&amp;RIGHT("0"&amp;MONTH(C2992),2)&amp;"-"&amp;RIGHT("0"&amp;DAY(C2992),2))</f>
        <v/>
      </c>
      <c r="G2992" s="26">
        <f>IF(E2992="","",IFERROR(MATCH(E2992,pl_chave,0),0))</f>
        <v/>
      </c>
      <c r="H2992" s="23">
        <f>IF(G2992="","",IF(G2992=0,"Tarefa fora do plano",INDEX(pl_tag,G2992)))</f>
        <v/>
      </c>
      <c r="I2992" s="30">
        <f>IF(N(G2992)=0,"",INDEX(pl_atividade,G2992))</f>
        <v/>
      </c>
      <c r="J2992" s="50">
        <f>IF(N(G2992)=0,"",INDEX(pl_especialidade,G2992))</f>
        <v/>
      </c>
      <c r="K2992" s="28">
        <f>IF(N(G2992)=0,"",INDEX(pl_duracao,G2992))</f>
        <v/>
      </c>
      <c r="L2992" s="39">
        <f>IF(ISNUMBER(C2992),YEAR(C2992),"")</f>
        <v/>
      </c>
      <c r="M2992" s="39">
        <f>IF(ISNUMBER(C2992),MONTH(C2992),"")</f>
        <v/>
      </c>
      <c r="N2992" s="23">
        <f>IF(L2992="","",IF(NOT(ISNUMBER(crono_ano)),"Informe o ano",IF(L2992&lt;crono_ano,"Antes do ano",IF(L2992&gt;crono_ano,"Depois do ano","No ano"))))</f>
        <v/>
      </c>
      <c r="O2992" s="39">
        <f>IF(F2992="","",IF(COUNTIF(F$7:F2992,F2992)=1,1,0))</f>
        <v/>
      </c>
      <c r="P2992" s="39">
        <f>IF(A2992&amp;B2992&amp;C2992="","",IF(AND(O2992=1,N(G2992)&gt;0),IF(INDEX(pl_ativa,MAX(1,N(G2992)))="Sim",1,0),0))</f>
        <v/>
      </c>
      <c r="Q2992" s="39">
        <f>IF(F2992="","",COUNTIFS(ex_chave_oc,F2992,ex_cancelada,"&lt;&gt;Sim"))</f>
        <v/>
      </c>
      <c r="R2992" s="51">
        <f>IF(P2992="","",IF(AND(P2992=1,N(Q2992)&gt;0),1,0))</f>
        <v/>
      </c>
      <c r="S2992" s="30">
        <f>IF(P2992="","",IF(F2992="","ERRO: data prevista ausente ou inválida",IF(O2992=0,"Duplicada: contada uma vez",IF(N(G2992)=0,"ERRO: tarefa fora do Plano Mestre",IF(P2992=0,"Tarefa retirada do plano: não conta","OK")))))</f>
        <v/>
      </c>
    </row>
    <row r="2993">
      <c r="A2993" s="29" t="n"/>
      <c r="B2993" s="25" t="n"/>
      <c r="C2993" s="49" t="n"/>
      <c r="D2993" s="29" t="n"/>
      <c r="E2993" s="23">
        <f>IF(OR(A2993="",B2993=""),"",A2993&amp;"|"&amp;B2993)</f>
        <v/>
      </c>
      <c r="F2993" s="30">
        <f>IF(OR(E2993="",NOT(ISNUMBER(C2993))),"",E2993&amp;"|"&amp;YEAR(C2993)&amp;"-"&amp;RIGHT("0"&amp;MONTH(C2993),2)&amp;"-"&amp;RIGHT("0"&amp;DAY(C2993),2))</f>
        <v/>
      </c>
      <c r="G2993" s="26">
        <f>IF(E2993="","",IFERROR(MATCH(E2993,pl_chave,0),0))</f>
        <v/>
      </c>
      <c r="H2993" s="23">
        <f>IF(G2993="","",IF(G2993=0,"Tarefa fora do plano",INDEX(pl_tag,G2993)))</f>
        <v/>
      </c>
      <c r="I2993" s="30">
        <f>IF(N(G2993)=0,"",INDEX(pl_atividade,G2993))</f>
        <v/>
      </c>
      <c r="J2993" s="50">
        <f>IF(N(G2993)=0,"",INDEX(pl_especialidade,G2993))</f>
        <v/>
      </c>
      <c r="K2993" s="28">
        <f>IF(N(G2993)=0,"",INDEX(pl_duracao,G2993))</f>
        <v/>
      </c>
      <c r="L2993" s="39">
        <f>IF(ISNUMBER(C2993),YEAR(C2993),"")</f>
        <v/>
      </c>
      <c r="M2993" s="39">
        <f>IF(ISNUMBER(C2993),MONTH(C2993),"")</f>
        <v/>
      </c>
      <c r="N2993" s="23">
        <f>IF(L2993="","",IF(NOT(ISNUMBER(crono_ano)),"Informe o ano",IF(L2993&lt;crono_ano,"Antes do ano",IF(L2993&gt;crono_ano,"Depois do ano","No ano"))))</f>
        <v/>
      </c>
      <c r="O2993" s="39">
        <f>IF(F2993="","",IF(COUNTIF(F$7:F2993,F2993)=1,1,0))</f>
        <v/>
      </c>
      <c r="P2993" s="39">
        <f>IF(A2993&amp;B2993&amp;C2993="","",IF(AND(O2993=1,N(G2993)&gt;0),IF(INDEX(pl_ativa,MAX(1,N(G2993)))="Sim",1,0),0))</f>
        <v/>
      </c>
      <c r="Q2993" s="39">
        <f>IF(F2993="","",COUNTIFS(ex_chave_oc,F2993,ex_cancelada,"&lt;&gt;Sim"))</f>
        <v/>
      </c>
      <c r="R2993" s="51">
        <f>IF(P2993="","",IF(AND(P2993=1,N(Q2993)&gt;0),1,0))</f>
        <v/>
      </c>
      <c r="S2993" s="30">
        <f>IF(P2993="","",IF(F2993="","ERRO: data prevista ausente ou inválida",IF(O2993=0,"Duplicada: contada uma vez",IF(N(G2993)=0,"ERRO: tarefa fora do Plano Mestre",IF(P2993=0,"Tarefa retirada do plano: não conta","OK")))))</f>
        <v/>
      </c>
    </row>
    <row r="2994">
      <c r="A2994" s="29" t="n"/>
      <c r="B2994" s="25" t="n"/>
      <c r="C2994" s="49" t="n"/>
      <c r="D2994" s="29" t="n"/>
      <c r="E2994" s="23">
        <f>IF(OR(A2994="",B2994=""),"",A2994&amp;"|"&amp;B2994)</f>
        <v/>
      </c>
      <c r="F2994" s="30">
        <f>IF(OR(E2994="",NOT(ISNUMBER(C2994))),"",E2994&amp;"|"&amp;YEAR(C2994)&amp;"-"&amp;RIGHT("0"&amp;MONTH(C2994),2)&amp;"-"&amp;RIGHT("0"&amp;DAY(C2994),2))</f>
        <v/>
      </c>
      <c r="G2994" s="26">
        <f>IF(E2994="","",IFERROR(MATCH(E2994,pl_chave,0),0))</f>
        <v/>
      </c>
      <c r="H2994" s="23">
        <f>IF(G2994="","",IF(G2994=0,"Tarefa fora do plano",INDEX(pl_tag,G2994)))</f>
        <v/>
      </c>
      <c r="I2994" s="30">
        <f>IF(N(G2994)=0,"",INDEX(pl_atividade,G2994))</f>
        <v/>
      </c>
      <c r="J2994" s="50">
        <f>IF(N(G2994)=0,"",INDEX(pl_especialidade,G2994))</f>
        <v/>
      </c>
      <c r="K2994" s="28">
        <f>IF(N(G2994)=0,"",INDEX(pl_duracao,G2994))</f>
        <v/>
      </c>
      <c r="L2994" s="39">
        <f>IF(ISNUMBER(C2994),YEAR(C2994),"")</f>
        <v/>
      </c>
      <c r="M2994" s="39">
        <f>IF(ISNUMBER(C2994),MONTH(C2994),"")</f>
        <v/>
      </c>
      <c r="N2994" s="23">
        <f>IF(L2994="","",IF(NOT(ISNUMBER(crono_ano)),"Informe o ano",IF(L2994&lt;crono_ano,"Antes do ano",IF(L2994&gt;crono_ano,"Depois do ano","No ano"))))</f>
        <v/>
      </c>
      <c r="O2994" s="39">
        <f>IF(F2994="","",IF(COUNTIF(F$7:F2994,F2994)=1,1,0))</f>
        <v/>
      </c>
      <c r="P2994" s="39">
        <f>IF(A2994&amp;B2994&amp;C2994="","",IF(AND(O2994=1,N(G2994)&gt;0),IF(INDEX(pl_ativa,MAX(1,N(G2994)))="Sim",1,0),0))</f>
        <v/>
      </c>
      <c r="Q2994" s="39">
        <f>IF(F2994="","",COUNTIFS(ex_chave_oc,F2994,ex_cancelada,"&lt;&gt;Sim"))</f>
        <v/>
      </c>
      <c r="R2994" s="51">
        <f>IF(P2994="","",IF(AND(P2994=1,N(Q2994)&gt;0),1,0))</f>
        <v/>
      </c>
      <c r="S2994" s="30">
        <f>IF(P2994="","",IF(F2994="","ERRO: data prevista ausente ou inválida",IF(O2994=0,"Duplicada: contada uma vez",IF(N(G2994)=0,"ERRO: tarefa fora do Plano Mestre",IF(P2994=0,"Tarefa retirada do plano: não conta","OK")))))</f>
        <v/>
      </c>
    </row>
    <row r="2995">
      <c r="A2995" s="29" t="n"/>
      <c r="B2995" s="25" t="n"/>
      <c r="C2995" s="49" t="n"/>
      <c r="D2995" s="29" t="n"/>
      <c r="E2995" s="23">
        <f>IF(OR(A2995="",B2995=""),"",A2995&amp;"|"&amp;B2995)</f>
        <v/>
      </c>
      <c r="F2995" s="30">
        <f>IF(OR(E2995="",NOT(ISNUMBER(C2995))),"",E2995&amp;"|"&amp;YEAR(C2995)&amp;"-"&amp;RIGHT("0"&amp;MONTH(C2995),2)&amp;"-"&amp;RIGHT("0"&amp;DAY(C2995),2))</f>
        <v/>
      </c>
      <c r="G2995" s="26">
        <f>IF(E2995="","",IFERROR(MATCH(E2995,pl_chave,0),0))</f>
        <v/>
      </c>
      <c r="H2995" s="23">
        <f>IF(G2995="","",IF(G2995=0,"Tarefa fora do plano",INDEX(pl_tag,G2995)))</f>
        <v/>
      </c>
      <c r="I2995" s="30">
        <f>IF(N(G2995)=0,"",INDEX(pl_atividade,G2995))</f>
        <v/>
      </c>
      <c r="J2995" s="50">
        <f>IF(N(G2995)=0,"",INDEX(pl_especialidade,G2995))</f>
        <v/>
      </c>
      <c r="K2995" s="28">
        <f>IF(N(G2995)=0,"",INDEX(pl_duracao,G2995))</f>
        <v/>
      </c>
      <c r="L2995" s="39">
        <f>IF(ISNUMBER(C2995),YEAR(C2995),"")</f>
        <v/>
      </c>
      <c r="M2995" s="39">
        <f>IF(ISNUMBER(C2995),MONTH(C2995),"")</f>
        <v/>
      </c>
      <c r="N2995" s="23">
        <f>IF(L2995="","",IF(NOT(ISNUMBER(crono_ano)),"Informe o ano",IF(L2995&lt;crono_ano,"Antes do ano",IF(L2995&gt;crono_ano,"Depois do ano","No ano"))))</f>
        <v/>
      </c>
      <c r="O2995" s="39">
        <f>IF(F2995="","",IF(COUNTIF(F$7:F2995,F2995)=1,1,0))</f>
        <v/>
      </c>
      <c r="P2995" s="39">
        <f>IF(A2995&amp;B2995&amp;C2995="","",IF(AND(O2995=1,N(G2995)&gt;0),IF(INDEX(pl_ativa,MAX(1,N(G2995)))="Sim",1,0),0))</f>
        <v/>
      </c>
      <c r="Q2995" s="39">
        <f>IF(F2995="","",COUNTIFS(ex_chave_oc,F2995,ex_cancelada,"&lt;&gt;Sim"))</f>
        <v/>
      </c>
      <c r="R2995" s="51">
        <f>IF(P2995="","",IF(AND(P2995=1,N(Q2995)&gt;0),1,0))</f>
        <v/>
      </c>
      <c r="S2995" s="30">
        <f>IF(P2995="","",IF(F2995="","ERRO: data prevista ausente ou inválida",IF(O2995=0,"Duplicada: contada uma vez",IF(N(G2995)=0,"ERRO: tarefa fora do Plano Mestre",IF(P2995=0,"Tarefa retirada do plano: não conta","OK")))))</f>
        <v/>
      </c>
    </row>
    <row r="2996">
      <c r="A2996" s="29" t="n"/>
      <c r="B2996" s="25" t="n"/>
      <c r="C2996" s="49" t="n"/>
      <c r="D2996" s="29" t="n"/>
      <c r="E2996" s="23">
        <f>IF(OR(A2996="",B2996=""),"",A2996&amp;"|"&amp;B2996)</f>
        <v/>
      </c>
      <c r="F2996" s="30">
        <f>IF(OR(E2996="",NOT(ISNUMBER(C2996))),"",E2996&amp;"|"&amp;YEAR(C2996)&amp;"-"&amp;RIGHT("0"&amp;MONTH(C2996),2)&amp;"-"&amp;RIGHT("0"&amp;DAY(C2996),2))</f>
        <v/>
      </c>
      <c r="G2996" s="26">
        <f>IF(E2996="","",IFERROR(MATCH(E2996,pl_chave,0),0))</f>
        <v/>
      </c>
      <c r="H2996" s="23">
        <f>IF(G2996="","",IF(G2996=0,"Tarefa fora do plano",INDEX(pl_tag,G2996)))</f>
        <v/>
      </c>
      <c r="I2996" s="30">
        <f>IF(N(G2996)=0,"",INDEX(pl_atividade,G2996))</f>
        <v/>
      </c>
      <c r="J2996" s="50">
        <f>IF(N(G2996)=0,"",INDEX(pl_especialidade,G2996))</f>
        <v/>
      </c>
      <c r="K2996" s="28">
        <f>IF(N(G2996)=0,"",INDEX(pl_duracao,G2996))</f>
        <v/>
      </c>
      <c r="L2996" s="39">
        <f>IF(ISNUMBER(C2996),YEAR(C2996),"")</f>
        <v/>
      </c>
      <c r="M2996" s="39">
        <f>IF(ISNUMBER(C2996),MONTH(C2996),"")</f>
        <v/>
      </c>
      <c r="N2996" s="23">
        <f>IF(L2996="","",IF(NOT(ISNUMBER(crono_ano)),"Informe o ano",IF(L2996&lt;crono_ano,"Antes do ano",IF(L2996&gt;crono_ano,"Depois do ano","No ano"))))</f>
        <v/>
      </c>
      <c r="O2996" s="39">
        <f>IF(F2996="","",IF(COUNTIF(F$7:F2996,F2996)=1,1,0))</f>
        <v/>
      </c>
      <c r="P2996" s="39">
        <f>IF(A2996&amp;B2996&amp;C2996="","",IF(AND(O2996=1,N(G2996)&gt;0),IF(INDEX(pl_ativa,MAX(1,N(G2996)))="Sim",1,0),0))</f>
        <v/>
      </c>
      <c r="Q2996" s="39">
        <f>IF(F2996="","",COUNTIFS(ex_chave_oc,F2996,ex_cancelada,"&lt;&gt;Sim"))</f>
        <v/>
      </c>
      <c r="R2996" s="51">
        <f>IF(P2996="","",IF(AND(P2996=1,N(Q2996)&gt;0),1,0))</f>
        <v/>
      </c>
      <c r="S2996" s="30">
        <f>IF(P2996="","",IF(F2996="","ERRO: data prevista ausente ou inválida",IF(O2996=0,"Duplicada: contada uma vez",IF(N(G2996)=0,"ERRO: tarefa fora do Plano Mestre",IF(P2996=0,"Tarefa retirada do plano: não conta","OK")))))</f>
        <v/>
      </c>
    </row>
    <row r="2997">
      <c r="A2997" s="29" t="n"/>
      <c r="B2997" s="25" t="n"/>
      <c r="C2997" s="49" t="n"/>
      <c r="D2997" s="29" t="n"/>
      <c r="E2997" s="23">
        <f>IF(OR(A2997="",B2997=""),"",A2997&amp;"|"&amp;B2997)</f>
        <v/>
      </c>
      <c r="F2997" s="30">
        <f>IF(OR(E2997="",NOT(ISNUMBER(C2997))),"",E2997&amp;"|"&amp;YEAR(C2997)&amp;"-"&amp;RIGHT("0"&amp;MONTH(C2997),2)&amp;"-"&amp;RIGHT("0"&amp;DAY(C2997),2))</f>
        <v/>
      </c>
      <c r="G2997" s="26">
        <f>IF(E2997="","",IFERROR(MATCH(E2997,pl_chave,0),0))</f>
        <v/>
      </c>
      <c r="H2997" s="23">
        <f>IF(G2997="","",IF(G2997=0,"Tarefa fora do plano",INDEX(pl_tag,G2997)))</f>
        <v/>
      </c>
      <c r="I2997" s="30">
        <f>IF(N(G2997)=0,"",INDEX(pl_atividade,G2997))</f>
        <v/>
      </c>
      <c r="J2997" s="50">
        <f>IF(N(G2997)=0,"",INDEX(pl_especialidade,G2997))</f>
        <v/>
      </c>
      <c r="K2997" s="28">
        <f>IF(N(G2997)=0,"",INDEX(pl_duracao,G2997))</f>
        <v/>
      </c>
      <c r="L2997" s="39">
        <f>IF(ISNUMBER(C2997),YEAR(C2997),"")</f>
        <v/>
      </c>
      <c r="M2997" s="39">
        <f>IF(ISNUMBER(C2997),MONTH(C2997),"")</f>
        <v/>
      </c>
      <c r="N2997" s="23">
        <f>IF(L2997="","",IF(NOT(ISNUMBER(crono_ano)),"Informe o ano",IF(L2997&lt;crono_ano,"Antes do ano",IF(L2997&gt;crono_ano,"Depois do ano","No ano"))))</f>
        <v/>
      </c>
      <c r="O2997" s="39">
        <f>IF(F2997="","",IF(COUNTIF(F$7:F2997,F2997)=1,1,0))</f>
        <v/>
      </c>
      <c r="P2997" s="39">
        <f>IF(A2997&amp;B2997&amp;C2997="","",IF(AND(O2997=1,N(G2997)&gt;0),IF(INDEX(pl_ativa,MAX(1,N(G2997)))="Sim",1,0),0))</f>
        <v/>
      </c>
      <c r="Q2997" s="39">
        <f>IF(F2997="","",COUNTIFS(ex_chave_oc,F2997,ex_cancelada,"&lt;&gt;Sim"))</f>
        <v/>
      </c>
      <c r="R2997" s="51">
        <f>IF(P2997="","",IF(AND(P2997=1,N(Q2997)&gt;0),1,0))</f>
        <v/>
      </c>
      <c r="S2997" s="30">
        <f>IF(P2997="","",IF(F2997="","ERRO: data prevista ausente ou inválida",IF(O2997=0,"Duplicada: contada uma vez",IF(N(G2997)=0,"ERRO: tarefa fora do Plano Mestre",IF(P2997=0,"Tarefa retirada do plano: não conta","OK")))))</f>
        <v/>
      </c>
    </row>
    <row r="2998">
      <c r="A2998" s="29" t="n"/>
      <c r="B2998" s="25" t="n"/>
      <c r="C2998" s="49" t="n"/>
      <c r="D2998" s="29" t="n"/>
      <c r="E2998" s="23">
        <f>IF(OR(A2998="",B2998=""),"",A2998&amp;"|"&amp;B2998)</f>
        <v/>
      </c>
      <c r="F2998" s="30">
        <f>IF(OR(E2998="",NOT(ISNUMBER(C2998))),"",E2998&amp;"|"&amp;YEAR(C2998)&amp;"-"&amp;RIGHT("0"&amp;MONTH(C2998),2)&amp;"-"&amp;RIGHT("0"&amp;DAY(C2998),2))</f>
        <v/>
      </c>
      <c r="G2998" s="26">
        <f>IF(E2998="","",IFERROR(MATCH(E2998,pl_chave,0),0))</f>
        <v/>
      </c>
      <c r="H2998" s="23">
        <f>IF(G2998="","",IF(G2998=0,"Tarefa fora do plano",INDEX(pl_tag,G2998)))</f>
        <v/>
      </c>
      <c r="I2998" s="30">
        <f>IF(N(G2998)=0,"",INDEX(pl_atividade,G2998))</f>
        <v/>
      </c>
      <c r="J2998" s="50">
        <f>IF(N(G2998)=0,"",INDEX(pl_especialidade,G2998))</f>
        <v/>
      </c>
      <c r="K2998" s="28">
        <f>IF(N(G2998)=0,"",INDEX(pl_duracao,G2998))</f>
        <v/>
      </c>
      <c r="L2998" s="39">
        <f>IF(ISNUMBER(C2998),YEAR(C2998),"")</f>
        <v/>
      </c>
      <c r="M2998" s="39">
        <f>IF(ISNUMBER(C2998),MONTH(C2998),"")</f>
        <v/>
      </c>
      <c r="N2998" s="23">
        <f>IF(L2998="","",IF(NOT(ISNUMBER(crono_ano)),"Informe o ano",IF(L2998&lt;crono_ano,"Antes do ano",IF(L2998&gt;crono_ano,"Depois do ano","No ano"))))</f>
        <v/>
      </c>
      <c r="O2998" s="39">
        <f>IF(F2998="","",IF(COUNTIF(F$7:F2998,F2998)=1,1,0))</f>
        <v/>
      </c>
      <c r="P2998" s="39">
        <f>IF(A2998&amp;B2998&amp;C2998="","",IF(AND(O2998=1,N(G2998)&gt;0),IF(INDEX(pl_ativa,MAX(1,N(G2998)))="Sim",1,0),0))</f>
        <v/>
      </c>
      <c r="Q2998" s="39">
        <f>IF(F2998="","",COUNTIFS(ex_chave_oc,F2998,ex_cancelada,"&lt;&gt;Sim"))</f>
        <v/>
      </c>
      <c r="R2998" s="51">
        <f>IF(P2998="","",IF(AND(P2998=1,N(Q2998)&gt;0),1,0))</f>
        <v/>
      </c>
      <c r="S2998" s="30">
        <f>IF(P2998="","",IF(F2998="","ERRO: data prevista ausente ou inválida",IF(O2998=0,"Duplicada: contada uma vez",IF(N(G2998)=0,"ERRO: tarefa fora do Plano Mestre",IF(P2998=0,"Tarefa retirada do plano: não conta","OK")))))</f>
        <v/>
      </c>
    </row>
    <row r="2999">
      <c r="A2999" s="29" t="n"/>
      <c r="B2999" s="25" t="n"/>
      <c r="C2999" s="49" t="n"/>
      <c r="D2999" s="29" t="n"/>
      <c r="E2999" s="23">
        <f>IF(OR(A2999="",B2999=""),"",A2999&amp;"|"&amp;B2999)</f>
        <v/>
      </c>
      <c r="F2999" s="30">
        <f>IF(OR(E2999="",NOT(ISNUMBER(C2999))),"",E2999&amp;"|"&amp;YEAR(C2999)&amp;"-"&amp;RIGHT("0"&amp;MONTH(C2999),2)&amp;"-"&amp;RIGHT("0"&amp;DAY(C2999),2))</f>
        <v/>
      </c>
      <c r="G2999" s="26">
        <f>IF(E2999="","",IFERROR(MATCH(E2999,pl_chave,0),0))</f>
        <v/>
      </c>
      <c r="H2999" s="23">
        <f>IF(G2999="","",IF(G2999=0,"Tarefa fora do plano",INDEX(pl_tag,G2999)))</f>
        <v/>
      </c>
      <c r="I2999" s="30">
        <f>IF(N(G2999)=0,"",INDEX(pl_atividade,G2999))</f>
        <v/>
      </c>
      <c r="J2999" s="50">
        <f>IF(N(G2999)=0,"",INDEX(pl_especialidade,G2999))</f>
        <v/>
      </c>
      <c r="K2999" s="28">
        <f>IF(N(G2999)=0,"",INDEX(pl_duracao,G2999))</f>
        <v/>
      </c>
      <c r="L2999" s="39">
        <f>IF(ISNUMBER(C2999),YEAR(C2999),"")</f>
        <v/>
      </c>
      <c r="M2999" s="39">
        <f>IF(ISNUMBER(C2999),MONTH(C2999),"")</f>
        <v/>
      </c>
      <c r="N2999" s="23">
        <f>IF(L2999="","",IF(NOT(ISNUMBER(crono_ano)),"Informe o ano",IF(L2999&lt;crono_ano,"Antes do ano",IF(L2999&gt;crono_ano,"Depois do ano","No ano"))))</f>
        <v/>
      </c>
      <c r="O2999" s="39">
        <f>IF(F2999="","",IF(COUNTIF(F$7:F2999,F2999)=1,1,0))</f>
        <v/>
      </c>
      <c r="P2999" s="39">
        <f>IF(A2999&amp;B2999&amp;C2999="","",IF(AND(O2999=1,N(G2999)&gt;0),IF(INDEX(pl_ativa,MAX(1,N(G2999)))="Sim",1,0),0))</f>
        <v/>
      </c>
      <c r="Q2999" s="39">
        <f>IF(F2999="","",COUNTIFS(ex_chave_oc,F2999,ex_cancelada,"&lt;&gt;Sim"))</f>
        <v/>
      </c>
      <c r="R2999" s="51">
        <f>IF(P2999="","",IF(AND(P2999=1,N(Q2999)&gt;0),1,0))</f>
        <v/>
      </c>
      <c r="S2999" s="30">
        <f>IF(P2999="","",IF(F2999="","ERRO: data prevista ausente ou inválida",IF(O2999=0,"Duplicada: contada uma vez",IF(N(G2999)=0,"ERRO: tarefa fora do Plano Mestre",IF(P2999=0,"Tarefa retirada do plano: não conta","OK")))))</f>
        <v/>
      </c>
    </row>
    <row r="3000">
      <c r="A3000" s="29" t="n"/>
      <c r="B3000" s="25" t="n"/>
      <c r="C3000" s="49" t="n"/>
      <c r="D3000" s="29" t="n"/>
      <c r="E3000" s="23">
        <f>IF(OR(A3000="",B3000=""),"",A3000&amp;"|"&amp;B3000)</f>
        <v/>
      </c>
      <c r="F3000" s="30">
        <f>IF(OR(E3000="",NOT(ISNUMBER(C3000))),"",E3000&amp;"|"&amp;YEAR(C3000)&amp;"-"&amp;RIGHT("0"&amp;MONTH(C3000),2)&amp;"-"&amp;RIGHT("0"&amp;DAY(C3000),2))</f>
        <v/>
      </c>
      <c r="G3000" s="26">
        <f>IF(E3000="","",IFERROR(MATCH(E3000,pl_chave,0),0))</f>
        <v/>
      </c>
      <c r="H3000" s="23">
        <f>IF(G3000="","",IF(G3000=0,"Tarefa fora do plano",INDEX(pl_tag,G3000)))</f>
        <v/>
      </c>
      <c r="I3000" s="30">
        <f>IF(N(G3000)=0,"",INDEX(pl_atividade,G3000))</f>
        <v/>
      </c>
      <c r="J3000" s="50">
        <f>IF(N(G3000)=0,"",INDEX(pl_especialidade,G3000))</f>
        <v/>
      </c>
      <c r="K3000" s="28">
        <f>IF(N(G3000)=0,"",INDEX(pl_duracao,G3000))</f>
        <v/>
      </c>
      <c r="L3000" s="39">
        <f>IF(ISNUMBER(C3000),YEAR(C3000),"")</f>
        <v/>
      </c>
      <c r="M3000" s="39">
        <f>IF(ISNUMBER(C3000),MONTH(C3000),"")</f>
        <v/>
      </c>
      <c r="N3000" s="23">
        <f>IF(L3000="","",IF(NOT(ISNUMBER(crono_ano)),"Informe o ano",IF(L3000&lt;crono_ano,"Antes do ano",IF(L3000&gt;crono_ano,"Depois do ano","No ano"))))</f>
        <v/>
      </c>
      <c r="O3000" s="39">
        <f>IF(F3000="","",IF(COUNTIF(F$7:F3000,F3000)=1,1,0))</f>
        <v/>
      </c>
      <c r="P3000" s="39">
        <f>IF(A3000&amp;B3000&amp;C3000="","",IF(AND(O3000=1,N(G3000)&gt;0),IF(INDEX(pl_ativa,MAX(1,N(G3000)))="Sim",1,0),0))</f>
        <v/>
      </c>
      <c r="Q3000" s="39">
        <f>IF(F3000="","",COUNTIFS(ex_chave_oc,F3000,ex_cancelada,"&lt;&gt;Sim"))</f>
        <v/>
      </c>
      <c r="R3000" s="51">
        <f>IF(P3000="","",IF(AND(P3000=1,N(Q3000)&gt;0),1,0))</f>
        <v/>
      </c>
      <c r="S3000" s="30">
        <f>IF(P3000="","",IF(F3000="","ERRO: data prevista ausente ou inválida",IF(O3000=0,"Duplicada: contada uma vez",IF(N(G3000)=0,"ERRO: tarefa fora do Plano Mestre",IF(P3000=0,"Tarefa retirada do plano: não conta","OK")))))</f>
        <v/>
      </c>
    </row>
    <row r="3001">
      <c r="A3001" s="29" t="n"/>
      <c r="B3001" s="25" t="n"/>
      <c r="C3001" s="49" t="n"/>
      <c r="D3001" s="29" t="n"/>
      <c r="E3001" s="23">
        <f>IF(OR(A3001="",B3001=""),"",A3001&amp;"|"&amp;B3001)</f>
        <v/>
      </c>
      <c r="F3001" s="30">
        <f>IF(OR(E3001="",NOT(ISNUMBER(C3001))),"",E3001&amp;"|"&amp;YEAR(C3001)&amp;"-"&amp;RIGHT("0"&amp;MONTH(C3001),2)&amp;"-"&amp;RIGHT("0"&amp;DAY(C3001),2))</f>
        <v/>
      </c>
      <c r="G3001" s="26">
        <f>IF(E3001="","",IFERROR(MATCH(E3001,pl_chave,0),0))</f>
        <v/>
      </c>
      <c r="H3001" s="23">
        <f>IF(G3001="","",IF(G3001=0,"Tarefa fora do plano",INDEX(pl_tag,G3001)))</f>
        <v/>
      </c>
      <c r="I3001" s="30">
        <f>IF(N(G3001)=0,"",INDEX(pl_atividade,G3001))</f>
        <v/>
      </c>
      <c r="J3001" s="50">
        <f>IF(N(G3001)=0,"",INDEX(pl_especialidade,G3001))</f>
        <v/>
      </c>
      <c r="K3001" s="28">
        <f>IF(N(G3001)=0,"",INDEX(pl_duracao,G3001))</f>
        <v/>
      </c>
      <c r="L3001" s="39">
        <f>IF(ISNUMBER(C3001),YEAR(C3001),"")</f>
        <v/>
      </c>
      <c r="M3001" s="39">
        <f>IF(ISNUMBER(C3001),MONTH(C3001),"")</f>
        <v/>
      </c>
      <c r="N3001" s="23">
        <f>IF(L3001="","",IF(NOT(ISNUMBER(crono_ano)),"Informe o ano",IF(L3001&lt;crono_ano,"Antes do ano",IF(L3001&gt;crono_ano,"Depois do ano","No ano"))))</f>
        <v/>
      </c>
      <c r="O3001" s="39">
        <f>IF(F3001="","",IF(COUNTIF(F$7:F3001,F3001)=1,1,0))</f>
        <v/>
      </c>
      <c r="P3001" s="39">
        <f>IF(A3001&amp;B3001&amp;C3001="","",IF(AND(O3001=1,N(G3001)&gt;0),IF(INDEX(pl_ativa,MAX(1,N(G3001)))="Sim",1,0),0))</f>
        <v/>
      </c>
      <c r="Q3001" s="39">
        <f>IF(F3001="","",COUNTIFS(ex_chave_oc,F3001,ex_cancelada,"&lt;&gt;Sim"))</f>
        <v/>
      </c>
      <c r="R3001" s="51">
        <f>IF(P3001="","",IF(AND(P3001=1,N(Q3001)&gt;0),1,0))</f>
        <v/>
      </c>
      <c r="S3001" s="30">
        <f>IF(P3001="","",IF(F3001="","ERRO: data prevista ausente ou inválida",IF(O3001=0,"Duplicada: contada uma vez",IF(N(G3001)=0,"ERRO: tarefa fora do Plano Mestre",IF(P3001=0,"Tarefa retirada do plano: não conta","OK")))))</f>
        <v/>
      </c>
    </row>
    <row r="3002">
      <c r="A3002" s="29" t="n"/>
      <c r="B3002" s="25" t="n"/>
      <c r="C3002" s="49" t="n"/>
      <c r="D3002" s="29" t="n"/>
      <c r="E3002" s="23">
        <f>IF(OR(A3002="",B3002=""),"",A3002&amp;"|"&amp;B3002)</f>
        <v/>
      </c>
      <c r="F3002" s="30">
        <f>IF(OR(E3002="",NOT(ISNUMBER(C3002))),"",E3002&amp;"|"&amp;YEAR(C3002)&amp;"-"&amp;RIGHT("0"&amp;MONTH(C3002),2)&amp;"-"&amp;RIGHT("0"&amp;DAY(C3002),2))</f>
        <v/>
      </c>
      <c r="G3002" s="26">
        <f>IF(E3002="","",IFERROR(MATCH(E3002,pl_chave,0),0))</f>
        <v/>
      </c>
      <c r="H3002" s="23">
        <f>IF(G3002="","",IF(G3002=0,"Tarefa fora do plano",INDEX(pl_tag,G3002)))</f>
        <v/>
      </c>
      <c r="I3002" s="30">
        <f>IF(N(G3002)=0,"",INDEX(pl_atividade,G3002))</f>
        <v/>
      </c>
      <c r="J3002" s="50">
        <f>IF(N(G3002)=0,"",INDEX(pl_especialidade,G3002))</f>
        <v/>
      </c>
      <c r="K3002" s="28">
        <f>IF(N(G3002)=0,"",INDEX(pl_duracao,G3002))</f>
        <v/>
      </c>
      <c r="L3002" s="39">
        <f>IF(ISNUMBER(C3002),YEAR(C3002),"")</f>
        <v/>
      </c>
      <c r="M3002" s="39">
        <f>IF(ISNUMBER(C3002),MONTH(C3002),"")</f>
        <v/>
      </c>
      <c r="N3002" s="23">
        <f>IF(L3002="","",IF(NOT(ISNUMBER(crono_ano)),"Informe o ano",IF(L3002&lt;crono_ano,"Antes do ano",IF(L3002&gt;crono_ano,"Depois do ano","No ano"))))</f>
        <v/>
      </c>
      <c r="O3002" s="39">
        <f>IF(F3002="","",IF(COUNTIF(F$7:F3002,F3002)=1,1,0))</f>
        <v/>
      </c>
      <c r="P3002" s="39">
        <f>IF(A3002&amp;B3002&amp;C3002="","",IF(AND(O3002=1,N(G3002)&gt;0),IF(INDEX(pl_ativa,MAX(1,N(G3002)))="Sim",1,0),0))</f>
        <v/>
      </c>
      <c r="Q3002" s="39">
        <f>IF(F3002="","",COUNTIFS(ex_chave_oc,F3002,ex_cancelada,"&lt;&gt;Sim"))</f>
        <v/>
      </c>
      <c r="R3002" s="51">
        <f>IF(P3002="","",IF(AND(P3002=1,N(Q3002)&gt;0),1,0))</f>
        <v/>
      </c>
      <c r="S3002" s="30">
        <f>IF(P3002="","",IF(F3002="","ERRO: data prevista ausente ou inválida",IF(O3002=0,"Duplicada: contada uma vez",IF(N(G3002)=0,"ERRO: tarefa fora do Plano Mestre",IF(P3002=0,"Tarefa retirada do plano: não conta","OK")))))</f>
        <v/>
      </c>
    </row>
    <row r="3003">
      <c r="A3003" s="29" t="n"/>
      <c r="B3003" s="25" t="n"/>
      <c r="C3003" s="49" t="n"/>
      <c r="D3003" s="29" t="n"/>
      <c r="E3003" s="23">
        <f>IF(OR(A3003="",B3003=""),"",A3003&amp;"|"&amp;B3003)</f>
        <v/>
      </c>
      <c r="F3003" s="30">
        <f>IF(OR(E3003="",NOT(ISNUMBER(C3003))),"",E3003&amp;"|"&amp;YEAR(C3003)&amp;"-"&amp;RIGHT("0"&amp;MONTH(C3003),2)&amp;"-"&amp;RIGHT("0"&amp;DAY(C3003),2))</f>
        <v/>
      </c>
      <c r="G3003" s="26">
        <f>IF(E3003="","",IFERROR(MATCH(E3003,pl_chave,0),0))</f>
        <v/>
      </c>
      <c r="H3003" s="23">
        <f>IF(G3003="","",IF(G3003=0,"Tarefa fora do plano",INDEX(pl_tag,G3003)))</f>
        <v/>
      </c>
      <c r="I3003" s="30">
        <f>IF(N(G3003)=0,"",INDEX(pl_atividade,G3003))</f>
        <v/>
      </c>
      <c r="J3003" s="50">
        <f>IF(N(G3003)=0,"",INDEX(pl_especialidade,G3003))</f>
        <v/>
      </c>
      <c r="K3003" s="28">
        <f>IF(N(G3003)=0,"",INDEX(pl_duracao,G3003))</f>
        <v/>
      </c>
      <c r="L3003" s="39">
        <f>IF(ISNUMBER(C3003),YEAR(C3003),"")</f>
        <v/>
      </c>
      <c r="M3003" s="39">
        <f>IF(ISNUMBER(C3003),MONTH(C3003),"")</f>
        <v/>
      </c>
      <c r="N3003" s="23">
        <f>IF(L3003="","",IF(NOT(ISNUMBER(crono_ano)),"Informe o ano",IF(L3003&lt;crono_ano,"Antes do ano",IF(L3003&gt;crono_ano,"Depois do ano","No ano"))))</f>
        <v/>
      </c>
      <c r="O3003" s="39">
        <f>IF(F3003="","",IF(COUNTIF(F$7:F3003,F3003)=1,1,0))</f>
        <v/>
      </c>
      <c r="P3003" s="39">
        <f>IF(A3003&amp;B3003&amp;C3003="","",IF(AND(O3003=1,N(G3003)&gt;0),IF(INDEX(pl_ativa,MAX(1,N(G3003)))="Sim",1,0),0))</f>
        <v/>
      </c>
      <c r="Q3003" s="39">
        <f>IF(F3003="","",COUNTIFS(ex_chave_oc,F3003,ex_cancelada,"&lt;&gt;Sim"))</f>
        <v/>
      </c>
      <c r="R3003" s="51">
        <f>IF(P3003="","",IF(AND(P3003=1,N(Q3003)&gt;0),1,0))</f>
        <v/>
      </c>
      <c r="S3003" s="30">
        <f>IF(P3003="","",IF(F3003="","ERRO: data prevista ausente ou inválida",IF(O3003=0,"Duplicada: contada uma vez",IF(N(G3003)=0,"ERRO: tarefa fora do Plano Mestre",IF(P3003=0,"Tarefa retirada do plano: não conta","OK")))))</f>
        <v/>
      </c>
    </row>
    <row r="3004">
      <c r="A3004" s="29" t="n"/>
      <c r="B3004" s="25" t="n"/>
      <c r="C3004" s="49" t="n"/>
      <c r="D3004" s="29" t="n"/>
      <c r="E3004" s="23">
        <f>IF(OR(A3004="",B3004=""),"",A3004&amp;"|"&amp;B3004)</f>
        <v/>
      </c>
      <c r="F3004" s="30">
        <f>IF(OR(E3004="",NOT(ISNUMBER(C3004))),"",E3004&amp;"|"&amp;YEAR(C3004)&amp;"-"&amp;RIGHT("0"&amp;MONTH(C3004),2)&amp;"-"&amp;RIGHT("0"&amp;DAY(C3004),2))</f>
        <v/>
      </c>
      <c r="G3004" s="26">
        <f>IF(E3004="","",IFERROR(MATCH(E3004,pl_chave,0),0))</f>
        <v/>
      </c>
      <c r="H3004" s="23">
        <f>IF(G3004="","",IF(G3004=0,"Tarefa fora do plano",INDEX(pl_tag,G3004)))</f>
        <v/>
      </c>
      <c r="I3004" s="30">
        <f>IF(N(G3004)=0,"",INDEX(pl_atividade,G3004))</f>
        <v/>
      </c>
      <c r="J3004" s="50">
        <f>IF(N(G3004)=0,"",INDEX(pl_especialidade,G3004))</f>
        <v/>
      </c>
      <c r="K3004" s="28">
        <f>IF(N(G3004)=0,"",INDEX(pl_duracao,G3004))</f>
        <v/>
      </c>
      <c r="L3004" s="39">
        <f>IF(ISNUMBER(C3004),YEAR(C3004),"")</f>
        <v/>
      </c>
      <c r="M3004" s="39">
        <f>IF(ISNUMBER(C3004),MONTH(C3004),"")</f>
        <v/>
      </c>
      <c r="N3004" s="23">
        <f>IF(L3004="","",IF(NOT(ISNUMBER(crono_ano)),"Informe o ano",IF(L3004&lt;crono_ano,"Antes do ano",IF(L3004&gt;crono_ano,"Depois do ano","No ano"))))</f>
        <v/>
      </c>
      <c r="O3004" s="39">
        <f>IF(F3004="","",IF(COUNTIF(F$7:F3004,F3004)=1,1,0))</f>
        <v/>
      </c>
      <c r="P3004" s="39">
        <f>IF(A3004&amp;B3004&amp;C3004="","",IF(AND(O3004=1,N(G3004)&gt;0),IF(INDEX(pl_ativa,MAX(1,N(G3004)))="Sim",1,0),0))</f>
        <v/>
      </c>
      <c r="Q3004" s="39">
        <f>IF(F3004="","",COUNTIFS(ex_chave_oc,F3004,ex_cancelada,"&lt;&gt;Sim"))</f>
        <v/>
      </c>
      <c r="R3004" s="51">
        <f>IF(P3004="","",IF(AND(P3004=1,N(Q3004)&gt;0),1,0))</f>
        <v/>
      </c>
      <c r="S3004" s="30">
        <f>IF(P3004="","",IF(F3004="","ERRO: data prevista ausente ou inválida",IF(O3004=0,"Duplicada: contada uma vez",IF(N(G3004)=0,"ERRO: tarefa fora do Plano Mestre",IF(P3004=0,"Tarefa retirada do plano: não conta","OK")))))</f>
        <v/>
      </c>
    </row>
    <row r="3005">
      <c r="A3005" s="29" t="n"/>
      <c r="B3005" s="25" t="n"/>
      <c r="C3005" s="49" t="n"/>
      <c r="D3005" s="29" t="n"/>
      <c r="E3005" s="23">
        <f>IF(OR(A3005="",B3005=""),"",A3005&amp;"|"&amp;B3005)</f>
        <v/>
      </c>
      <c r="F3005" s="30">
        <f>IF(OR(E3005="",NOT(ISNUMBER(C3005))),"",E3005&amp;"|"&amp;YEAR(C3005)&amp;"-"&amp;RIGHT("0"&amp;MONTH(C3005),2)&amp;"-"&amp;RIGHT("0"&amp;DAY(C3005),2))</f>
        <v/>
      </c>
      <c r="G3005" s="26">
        <f>IF(E3005="","",IFERROR(MATCH(E3005,pl_chave,0),0))</f>
        <v/>
      </c>
      <c r="H3005" s="23">
        <f>IF(G3005="","",IF(G3005=0,"Tarefa fora do plano",INDEX(pl_tag,G3005)))</f>
        <v/>
      </c>
      <c r="I3005" s="30">
        <f>IF(N(G3005)=0,"",INDEX(pl_atividade,G3005))</f>
        <v/>
      </c>
      <c r="J3005" s="50">
        <f>IF(N(G3005)=0,"",INDEX(pl_especialidade,G3005))</f>
        <v/>
      </c>
      <c r="K3005" s="28">
        <f>IF(N(G3005)=0,"",INDEX(pl_duracao,G3005))</f>
        <v/>
      </c>
      <c r="L3005" s="39">
        <f>IF(ISNUMBER(C3005),YEAR(C3005),"")</f>
        <v/>
      </c>
      <c r="M3005" s="39">
        <f>IF(ISNUMBER(C3005),MONTH(C3005),"")</f>
        <v/>
      </c>
      <c r="N3005" s="23">
        <f>IF(L3005="","",IF(NOT(ISNUMBER(crono_ano)),"Informe o ano",IF(L3005&lt;crono_ano,"Antes do ano",IF(L3005&gt;crono_ano,"Depois do ano","No ano"))))</f>
        <v/>
      </c>
      <c r="O3005" s="39">
        <f>IF(F3005="","",IF(COUNTIF(F$7:F3005,F3005)=1,1,0))</f>
        <v/>
      </c>
      <c r="P3005" s="39">
        <f>IF(A3005&amp;B3005&amp;C3005="","",IF(AND(O3005=1,N(G3005)&gt;0),IF(INDEX(pl_ativa,MAX(1,N(G3005)))="Sim",1,0),0))</f>
        <v/>
      </c>
      <c r="Q3005" s="39">
        <f>IF(F3005="","",COUNTIFS(ex_chave_oc,F3005,ex_cancelada,"&lt;&gt;Sim"))</f>
        <v/>
      </c>
      <c r="R3005" s="51">
        <f>IF(P3005="","",IF(AND(P3005=1,N(Q3005)&gt;0),1,0))</f>
        <v/>
      </c>
      <c r="S3005" s="30">
        <f>IF(P3005="","",IF(F3005="","ERRO: data prevista ausente ou inválida",IF(O3005=0,"Duplicada: contada uma vez",IF(N(G3005)=0,"ERRO: tarefa fora do Plano Mestre",IF(P3005=0,"Tarefa retirada do plano: não conta","OK")))))</f>
        <v/>
      </c>
    </row>
    <row r="3006">
      <c r="A3006" s="29" t="n"/>
      <c r="B3006" s="25" t="n"/>
      <c r="C3006" s="49" t="n"/>
      <c r="D3006" s="29" t="n"/>
      <c r="E3006" s="23">
        <f>IF(OR(A3006="",B3006=""),"",A3006&amp;"|"&amp;B3006)</f>
        <v/>
      </c>
      <c r="F3006" s="30">
        <f>IF(OR(E3006="",NOT(ISNUMBER(C3006))),"",E3006&amp;"|"&amp;YEAR(C3006)&amp;"-"&amp;RIGHT("0"&amp;MONTH(C3006),2)&amp;"-"&amp;RIGHT("0"&amp;DAY(C3006),2))</f>
        <v/>
      </c>
      <c r="G3006" s="26">
        <f>IF(E3006="","",IFERROR(MATCH(E3006,pl_chave,0),0))</f>
        <v/>
      </c>
      <c r="H3006" s="23">
        <f>IF(G3006="","",IF(G3006=0,"Tarefa fora do plano",INDEX(pl_tag,G3006)))</f>
        <v/>
      </c>
      <c r="I3006" s="30">
        <f>IF(N(G3006)=0,"",INDEX(pl_atividade,G3006))</f>
        <v/>
      </c>
      <c r="J3006" s="50">
        <f>IF(N(G3006)=0,"",INDEX(pl_especialidade,G3006))</f>
        <v/>
      </c>
      <c r="K3006" s="28">
        <f>IF(N(G3006)=0,"",INDEX(pl_duracao,G3006))</f>
        <v/>
      </c>
      <c r="L3006" s="39">
        <f>IF(ISNUMBER(C3006),YEAR(C3006),"")</f>
        <v/>
      </c>
      <c r="M3006" s="39">
        <f>IF(ISNUMBER(C3006),MONTH(C3006),"")</f>
        <v/>
      </c>
      <c r="N3006" s="23">
        <f>IF(L3006="","",IF(NOT(ISNUMBER(crono_ano)),"Informe o ano",IF(L3006&lt;crono_ano,"Antes do ano",IF(L3006&gt;crono_ano,"Depois do ano","No ano"))))</f>
        <v/>
      </c>
      <c r="O3006" s="39">
        <f>IF(F3006="","",IF(COUNTIF(F$7:F3006,F3006)=1,1,0))</f>
        <v/>
      </c>
      <c r="P3006" s="39">
        <f>IF(A3006&amp;B3006&amp;C3006="","",IF(AND(O3006=1,N(G3006)&gt;0),IF(INDEX(pl_ativa,MAX(1,N(G3006)))="Sim",1,0),0))</f>
        <v/>
      </c>
      <c r="Q3006" s="39">
        <f>IF(F3006="","",COUNTIFS(ex_chave_oc,F3006,ex_cancelada,"&lt;&gt;Sim"))</f>
        <v/>
      </c>
      <c r="R3006" s="51">
        <f>IF(P3006="","",IF(AND(P3006=1,N(Q3006)&gt;0),1,0))</f>
        <v/>
      </c>
      <c r="S3006" s="30">
        <f>IF(P3006="","",IF(F3006="","ERRO: data prevista ausente ou inválida",IF(O3006=0,"Duplicada: contada uma vez",IF(N(G3006)=0,"ERRO: tarefa fora do Plano Mestre",IF(P3006=0,"Tarefa retirada do plano: não conta","OK")))))</f>
        <v/>
      </c>
    </row>
    <row r="3007">
      <c r="A3007" s="29" t="n"/>
      <c r="B3007" s="25" t="n"/>
      <c r="C3007" s="49" t="n"/>
      <c r="D3007" s="29" t="n"/>
      <c r="E3007" s="23">
        <f>IF(OR(A3007="",B3007=""),"",A3007&amp;"|"&amp;B3007)</f>
        <v/>
      </c>
      <c r="F3007" s="30">
        <f>IF(OR(E3007="",NOT(ISNUMBER(C3007))),"",E3007&amp;"|"&amp;YEAR(C3007)&amp;"-"&amp;RIGHT("0"&amp;MONTH(C3007),2)&amp;"-"&amp;RIGHT("0"&amp;DAY(C3007),2))</f>
        <v/>
      </c>
      <c r="G3007" s="26">
        <f>IF(E3007="","",IFERROR(MATCH(E3007,pl_chave,0),0))</f>
        <v/>
      </c>
      <c r="H3007" s="23">
        <f>IF(G3007="","",IF(G3007=0,"Tarefa fora do plano",INDEX(pl_tag,G3007)))</f>
        <v/>
      </c>
      <c r="I3007" s="30">
        <f>IF(N(G3007)=0,"",INDEX(pl_atividade,G3007))</f>
        <v/>
      </c>
      <c r="J3007" s="50">
        <f>IF(N(G3007)=0,"",INDEX(pl_especialidade,G3007))</f>
        <v/>
      </c>
      <c r="K3007" s="28">
        <f>IF(N(G3007)=0,"",INDEX(pl_duracao,G3007))</f>
        <v/>
      </c>
      <c r="L3007" s="39">
        <f>IF(ISNUMBER(C3007),YEAR(C3007),"")</f>
        <v/>
      </c>
      <c r="M3007" s="39">
        <f>IF(ISNUMBER(C3007),MONTH(C3007),"")</f>
        <v/>
      </c>
      <c r="N3007" s="23">
        <f>IF(L3007="","",IF(NOT(ISNUMBER(crono_ano)),"Informe o ano",IF(L3007&lt;crono_ano,"Antes do ano",IF(L3007&gt;crono_ano,"Depois do ano","No ano"))))</f>
        <v/>
      </c>
      <c r="O3007" s="39">
        <f>IF(F3007="","",IF(COUNTIF(F$7:F3007,F3007)=1,1,0))</f>
        <v/>
      </c>
      <c r="P3007" s="39">
        <f>IF(A3007&amp;B3007&amp;C3007="","",IF(AND(O3007=1,N(G3007)&gt;0),IF(INDEX(pl_ativa,MAX(1,N(G3007)))="Sim",1,0),0))</f>
        <v/>
      </c>
      <c r="Q3007" s="39">
        <f>IF(F3007="","",COUNTIFS(ex_chave_oc,F3007,ex_cancelada,"&lt;&gt;Sim"))</f>
        <v/>
      </c>
      <c r="R3007" s="51">
        <f>IF(P3007="","",IF(AND(P3007=1,N(Q3007)&gt;0),1,0))</f>
        <v/>
      </c>
      <c r="S3007" s="30">
        <f>IF(P3007="","",IF(F3007="","ERRO: data prevista ausente ou inválida",IF(O3007=0,"Duplicada: contada uma vez",IF(N(G3007)=0,"ERRO: tarefa fora do Plano Mestre",IF(P3007=0,"Tarefa retirada do plano: não conta","OK")))))</f>
        <v/>
      </c>
    </row>
    <row r="3008">
      <c r="A3008" s="29" t="n"/>
      <c r="B3008" s="25" t="n"/>
      <c r="C3008" s="49" t="n"/>
      <c r="D3008" s="29" t="n"/>
      <c r="E3008" s="23">
        <f>IF(OR(A3008="",B3008=""),"",A3008&amp;"|"&amp;B3008)</f>
        <v/>
      </c>
      <c r="F3008" s="30">
        <f>IF(OR(E3008="",NOT(ISNUMBER(C3008))),"",E3008&amp;"|"&amp;YEAR(C3008)&amp;"-"&amp;RIGHT("0"&amp;MONTH(C3008),2)&amp;"-"&amp;RIGHT("0"&amp;DAY(C3008),2))</f>
        <v/>
      </c>
      <c r="G3008" s="26">
        <f>IF(E3008="","",IFERROR(MATCH(E3008,pl_chave,0),0))</f>
        <v/>
      </c>
      <c r="H3008" s="23">
        <f>IF(G3008="","",IF(G3008=0,"Tarefa fora do plano",INDEX(pl_tag,G3008)))</f>
        <v/>
      </c>
      <c r="I3008" s="30">
        <f>IF(N(G3008)=0,"",INDEX(pl_atividade,G3008))</f>
        <v/>
      </c>
      <c r="J3008" s="50">
        <f>IF(N(G3008)=0,"",INDEX(pl_especialidade,G3008))</f>
        <v/>
      </c>
      <c r="K3008" s="28">
        <f>IF(N(G3008)=0,"",INDEX(pl_duracao,G3008))</f>
        <v/>
      </c>
      <c r="L3008" s="39">
        <f>IF(ISNUMBER(C3008),YEAR(C3008),"")</f>
        <v/>
      </c>
      <c r="M3008" s="39">
        <f>IF(ISNUMBER(C3008),MONTH(C3008),"")</f>
        <v/>
      </c>
      <c r="N3008" s="23">
        <f>IF(L3008="","",IF(NOT(ISNUMBER(crono_ano)),"Informe o ano",IF(L3008&lt;crono_ano,"Antes do ano",IF(L3008&gt;crono_ano,"Depois do ano","No ano"))))</f>
        <v/>
      </c>
      <c r="O3008" s="39">
        <f>IF(F3008="","",IF(COUNTIF(F$7:F3008,F3008)=1,1,0))</f>
        <v/>
      </c>
      <c r="P3008" s="39">
        <f>IF(A3008&amp;B3008&amp;C3008="","",IF(AND(O3008=1,N(G3008)&gt;0),IF(INDEX(pl_ativa,MAX(1,N(G3008)))="Sim",1,0),0))</f>
        <v/>
      </c>
      <c r="Q3008" s="39">
        <f>IF(F3008="","",COUNTIFS(ex_chave_oc,F3008,ex_cancelada,"&lt;&gt;Sim"))</f>
        <v/>
      </c>
      <c r="R3008" s="51">
        <f>IF(P3008="","",IF(AND(P3008=1,N(Q3008)&gt;0),1,0))</f>
        <v/>
      </c>
      <c r="S3008" s="30">
        <f>IF(P3008="","",IF(F3008="","ERRO: data prevista ausente ou inválida",IF(O3008=0,"Duplicada: contada uma vez",IF(N(G3008)=0,"ERRO: tarefa fora do Plano Mestre",IF(P3008=0,"Tarefa retirada do plano: não conta","OK")))))</f>
        <v/>
      </c>
    </row>
    <row r="3009">
      <c r="A3009" s="29" t="n"/>
      <c r="B3009" s="25" t="n"/>
      <c r="C3009" s="49" t="n"/>
      <c r="D3009" s="29" t="n"/>
      <c r="E3009" s="23">
        <f>IF(OR(A3009="",B3009=""),"",A3009&amp;"|"&amp;B3009)</f>
        <v/>
      </c>
      <c r="F3009" s="30">
        <f>IF(OR(E3009="",NOT(ISNUMBER(C3009))),"",E3009&amp;"|"&amp;YEAR(C3009)&amp;"-"&amp;RIGHT("0"&amp;MONTH(C3009),2)&amp;"-"&amp;RIGHT("0"&amp;DAY(C3009),2))</f>
        <v/>
      </c>
      <c r="G3009" s="26">
        <f>IF(E3009="","",IFERROR(MATCH(E3009,pl_chave,0),0))</f>
        <v/>
      </c>
      <c r="H3009" s="23">
        <f>IF(G3009="","",IF(G3009=0,"Tarefa fora do plano",INDEX(pl_tag,G3009)))</f>
        <v/>
      </c>
      <c r="I3009" s="30">
        <f>IF(N(G3009)=0,"",INDEX(pl_atividade,G3009))</f>
        <v/>
      </c>
      <c r="J3009" s="50">
        <f>IF(N(G3009)=0,"",INDEX(pl_especialidade,G3009))</f>
        <v/>
      </c>
      <c r="K3009" s="28">
        <f>IF(N(G3009)=0,"",INDEX(pl_duracao,G3009))</f>
        <v/>
      </c>
      <c r="L3009" s="39">
        <f>IF(ISNUMBER(C3009),YEAR(C3009),"")</f>
        <v/>
      </c>
      <c r="M3009" s="39">
        <f>IF(ISNUMBER(C3009),MONTH(C3009),"")</f>
        <v/>
      </c>
      <c r="N3009" s="23">
        <f>IF(L3009="","",IF(NOT(ISNUMBER(crono_ano)),"Informe o ano",IF(L3009&lt;crono_ano,"Antes do ano",IF(L3009&gt;crono_ano,"Depois do ano","No ano"))))</f>
        <v/>
      </c>
      <c r="O3009" s="39">
        <f>IF(F3009="","",IF(COUNTIF(F$7:F3009,F3009)=1,1,0))</f>
        <v/>
      </c>
      <c r="P3009" s="39">
        <f>IF(A3009&amp;B3009&amp;C3009="","",IF(AND(O3009=1,N(G3009)&gt;0),IF(INDEX(pl_ativa,MAX(1,N(G3009)))="Sim",1,0),0))</f>
        <v/>
      </c>
      <c r="Q3009" s="39">
        <f>IF(F3009="","",COUNTIFS(ex_chave_oc,F3009,ex_cancelada,"&lt;&gt;Sim"))</f>
        <v/>
      </c>
      <c r="R3009" s="51">
        <f>IF(P3009="","",IF(AND(P3009=1,N(Q3009)&gt;0),1,0))</f>
        <v/>
      </c>
      <c r="S3009" s="30">
        <f>IF(P3009="","",IF(F3009="","ERRO: data prevista ausente ou inválida",IF(O3009=0,"Duplicada: contada uma vez",IF(N(G3009)=0,"ERRO: tarefa fora do Plano Mestre",IF(P3009=0,"Tarefa retirada do plano: não conta","OK")))))</f>
        <v/>
      </c>
    </row>
    <row r="3010">
      <c r="A3010" s="29" t="n"/>
      <c r="B3010" s="25" t="n"/>
      <c r="C3010" s="49" t="n"/>
      <c r="D3010" s="29" t="n"/>
      <c r="E3010" s="23">
        <f>IF(OR(A3010="",B3010=""),"",A3010&amp;"|"&amp;B3010)</f>
        <v/>
      </c>
      <c r="F3010" s="30">
        <f>IF(OR(E3010="",NOT(ISNUMBER(C3010))),"",E3010&amp;"|"&amp;YEAR(C3010)&amp;"-"&amp;RIGHT("0"&amp;MONTH(C3010),2)&amp;"-"&amp;RIGHT("0"&amp;DAY(C3010),2))</f>
        <v/>
      </c>
      <c r="G3010" s="26">
        <f>IF(E3010="","",IFERROR(MATCH(E3010,pl_chave,0),0))</f>
        <v/>
      </c>
      <c r="H3010" s="23">
        <f>IF(G3010="","",IF(G3010=0,"Tarefa fora do plano",INDEX(pl_tag,G3010)))</f>
        <v/>
      </c>
      <c r="I3010" s="30">
        <f>IF(N(G3010)=0,"",INDEX(pl_atividade,G3010))</f>
        <v/>
      </c>
      <c r="J3010" s="50">
        <f>IF(N(G3010)=0,"",INDEX(pl_especialidade,G3010))</f>
        <v/>
      </c>
      <c r="K3010" s="28">
        <f>IF(N(G3010)=0,"",INDEX(pl_duracao,G3010))</f>
        <v/>
      </c>
      <c r="L3010" s="39">
        <f>IF(ISNUMBER(C3010),YEAR(C3010),"")</f>
        <v/>
      </c>
      <c r="M3010" s="39">
        <f>IF(ISNUMBER(C3010),MONTH(C3010),"")</f>
        <v/>
      </c>
      <c r="N3010" s="23">
        <f>IF(L3010="","",IF(NOT(ISNUMBER(crono_ano)),"Informe o ano",IF(L3010&lt;crono_ano,"Antes do ano",IF(L3010&gt;crono_ano,"Depois do ano","No ano"))))</f>
        <v/>
      </c>
      <c r="O3010" s="39">
        <f>IF(F3010="","",IF(COUNTIF(F$7:F3010,F3010)=1,1,0))</f>
        <v/>
      </c>
      <c r="P3010" s="39">
        <f>IF(A3010&amp;B3010&amp;C3010="","",IF(AND(O3010=1,N(G3010)&gt;0),IF(INDEX(pl_ativa,MAX(1,N(G3010)))="Sim",1,0),0))</f>
        <v/>
      </c>
      <c r="Q3010" s="39">
        <f>IF(F3010="","",COUNTIFS(ex_chave_oc,F3010,ex_cancelada,"&lt;&gt;Sim"))</f>
        <v/>
      </c>
      <c r="R3010" s="51">
        <f>IF(P3010="","",IF(AND(P3010=1,N(Q3010)&gt;0),1,0))</f>
        <v/>
      </c>
      <c r="S3010" s="30">
        <f>IF(P3010="","",IF(F3010="","ERRO: data prevista ausente ou inválida",IF(O3010=0,"Duplicada: contada uma vez",IF(N(G3010)=0,"ERRO: tarefa fora do Plano Mestre",IF(P3010=0,"Tarefa retirada do plano: não conta","OK")))))</f>
        <v/>
      </c>
    </row>
    <row r="3011">
      <c r="A3011" s="29" t="n"/>
      <c r="B3011" s="25" t="n"/>
      <c r="C3011" s="49" t="n"/>
      <c r="D3011" s="29" t="n"/>
      <c r="E3011" s="23">
        <f>IF(OR(A3011="",B3011=""),"",A3011&amp;"|"&amp;B3011)</f>
        <v/>
      </c>
      <c r="F3011" s="30">
        <f>IF(OR(E3011="",NOT(ISNUMBER(C3011))),"",E3011&amp;"|"&amp;YEAR(C3011)&amp;"-"&amp;RIGHT("0"&amp;MONTH(C3011),2)&amp;"-"&amp;RIGHT("0"&amp;DAY(C3011),2))</f>
        <v/>
      </c>
      <c r="G3011" s="26">
        <f>IF(E3011="","",IFERROR(MATCH(E3011,pl_chave,0),0))</f>
        <v/>
      </c>
      <c r="H3011" s="23">
        <f>IF(G3011="","",IF(G3011=0,"Tarefa fora do plano",INDEX(pl_tag,G3011)))</f>
        <v/>
      </c>
      <c r="I3011" s="30">
        <f>IF(N(G3011)=0,"",INDEX(pl_atividade,G3011))</f>
        <v/>
      </c>
      <c r="J3011" s="50">
        <f>IF(N(G3011)=0,"",INDEX(pl_especialidade,G3011))</f>
        <v/>
      </c>
      <c r="K3011" s="28">
        <f>IF(N(G3011)=0,"",INDEX(pl_duracao,G3011))</f>
        <v/>
      </c>
      <c r="L3011" s="39">
        <f>IF(ISNUMBER(C3011),YEAR(C3011),"")</f>
        <v/>
      </c>
      <c r="M3011" s="39">
        <f>IF(ISNUMBER(C3011),MONTH(C3011),"")</f>
        <v/>
      </c>
      <c r="N3011" s="23">
        <f>IF(L3011="","",IF(NOT(ISNUMBER(crono_ano)),"Informe o ano",IF(L3011&lt;crono_ano,"Antes do ano",IF(L3011&gt;crono_ano,"Depois do ano","No ano"))))</f>
        <v/>
      </c>
      <c r="O3011" s="39">
        <f>IF(F3011="","",IF(COUNTIF(F$7:F3011,F3011)=1,1,0))</f>
        <v/>
      </c>
      <c r="P3011" s="39">
        <f>IF(A3011&amp;B3011&amp;C3011="","",IF(AND(O3011=1,N(G3011)&gt;0),IF(INDEX(pl_ativa,MAX(1,N(G3011)))="Sim",1,0),0))</f>
        <v/>
      </c>
      <c r="Q3011" s="39">
        <f>IF(F3011="","",COUNTIFS(ex_chave_oc,F3011,ex_cancelada,"&lt;&gt;Sim"))</f>
        <v/>
      </c>
      <c r="R3011" s="51">
        <f>IF(P3011="","",IF(AND(P3011=1,N(Q3011)&gt;0),1,0))</f>
        <v/>
      </c>
      <c r="S3011" s="30">
        <f>IF(P3011="","",IF(F3011="","ERRO: data prevista ausente ou inválida",IF(O3011=0,"Duplicada: contada uma vez",IF(N(G3011)=0,"ERRO: tarefa fora do Plano Mestre",IF(P3011=0,"Tarefa retirada do plano: não conta","OK")))))</f>
        <v/>
      </c>
    </row>
    <row r="3012">
      <c r="A3012" s="29" t="n"/>
      <c r="B3012" s="25" t="n"/>
      <c r="C3012" s="49" t="n"/>
      <c r="D3012" s="29" t="n"/>
      <c r="E3012" s="23">
        <f>IF(OR(A3012="",B3012=""),"",A3012&amp;"|"&amp;B3012)</f>
        <v/>
      </c>
      <c r="F3012" s="30">
        <f>IF(OR(E3012="",NOT(ISNUMBER(C3012))),"",E3012&amp;"|"&amp;YEAR(C3012)&amp;"-"&amp;RIGHT("0"&amp;MONTH(C3012),2)&amp;"-"&amp;RIGHT("0"&amp;DAY(C3012),2))</f>
        <v/>
      </c>
      <c r="G3012" s="26">
        <f>IF(E3012="","",IFERROR(MATCH(E3012,pl_chave,0),0))</f>
        <v/>
      </c>
      <c r="H3012" s="23">
        <f>IF(G3012="","",IF(G3012=0,"Tarefa fora do plano",INDEX(pl_tag,G3012)))</f>
        <v/>
      </c>
      <c r="I3012" s="30">
        <f>IF(N(G3012)=0,"",INDEX(pl_atividade,G3012))</f>
        <v/>
      </c>
      <c r="J3012" s="50">
        <f>IF(N(G3012)=0,"",INDEX(pl_especialidade,G3012))</f>
        <v/>
      </c>
      <c r="K3012" s="28">
        <f>IF(N(G3012)=0,"",INDEX(pl_duracao,G3012))</f>
        <v/>
      </c>
      <c r="L3012" s="39">
        <f>IF(ISNUMBER(C3012),YEAR(C3012),"")</f>
        <v/>
      </c>
      <c r="M3012" s="39">
        <f>IF(ISNUMBER(C3012),MONTH(C3012),"")</f>
        <v/>
      </c>
      <c r="N3012" s="23">
        <f>IF(L3012="","",IF(NOT(ISNUMBER(crono_ano)),"Informe o ano",IF(L3012&lt;crono_ano,"Antes do ano",IF(L3012&gt;crono_ano,"Depois do ano","No ano"))))</f>
        <v/>
      </c>
      <c r="O3012" s="39">
        <f>IF(F3012="","",IF(COUNTIF(F$7:F3012,F3012)=1,1,0))</f>
        <v/>
      </c>
      <c r="P3012" s="39">
        <f>IF(A3012&amp;B3012&amp;C3012="","",IF(AND(O3012=1,N(G3012)&gt;0),IF(INDEX(pl_ativa,MAX(1,N(G3012)))="Sim",1,0),0))</f>
        <v/>
      </c>
      <c r="Q3012" s="39">
        <f>IF(F3012="","",COUNTIFS(ex_chave_oc,F3012,ex_cancelada,"&lt;&gt;Sim"))</f>
        <v/>
      </c>
      <c r="R3012" s="51">
        <f>IF(P3012="","",IF(AND(P3012=1,N(Q3012)&gt;0),1,0))</f>
        <v/>
      </c>
      <c r="S3012" s="30">
        <f>IF(P3012="","",IF(F3012="","ERRO: data prevista ausente ou inválida",IF(O3012=0,"Duplicada: contada uma vez",IF(N(G3012)=0,"ERRO: tarefa fora do Plano Mestre",IF(P3012=0,"Tarefa retirada do plano: não conta","OK")))))</f>
        <v/>
      </c>
    </row>
    <row r="3013">
      <c r="A3013" s="29" t="n"/>
      <c r="B3013" s="25" t="n"/>
      <c r="C3013" s="49" t="n"/>
      <c r="D3013" s="29" t="n"/>
      <c r="E3013" s="23">
        <f>IF(OR(A3013="",B3013=""),"",A3013&amp;"|"&amp;B3013)</f>
        <v/>
      </c>
      <c r="F3013" s="30">
        <f>IF(OR(E3013="",NOT(ISNUMBER(C3013))),"",E3013&amp;"|"&amp;YEAR(C3013)&amp;"-"&amp;RIGHT("0"&amp;MONTH(C3013),2)&amp;"-"&amp;RIGHT("0"&amp;DAY(C3013),2))</f>
        <v/>
      </c>
      <c r="G3013" s="26">
        <f>IF(E3013="","",IFERROR(MATCH(E3013,pl_chave,0),0))</f>
        <v/>
      </c>
      <c r="H3013" s="23">
        <f>IF(G3013="","",IF(G3013=0,"Tarefa fora do plano",INDEX(pl_tag,G3013)))</f>
        <v/>
      </c>
      <c r="I3013" s="30">
        <f>IF(N(G3013)=0,"",INDEX(pl_atividade,G3013))</f>
        <v/>
      </c>
      <c r="J3013" s="50">
        <f>IF(N(G3013)=0,"",INDEX(pl_especialidade,G3013))</f>
        <v/>
      </c>
      <c r="K3013" s="28">
        <f>IF(N(G3013)=0,"",INDEX(pl_duracao,G3013))</f>
        <v/>
      </c>
      <c r="L3013" s="39">
        <f>IF(ISNUMBER(C3013),YEAR(C3013),"")</f>
        <v/>
      </c>
      <c r="M3013" s="39">
        <f>IF(ISNUMBER(C3013),MONTH(C3013),"")</f>
        <v/>
      </c>
      <c r="N3013" s="23">
        <f>IF(L3013="","",IF(NOT(ISNUMBER(crono_ano)),"Informe o ano",IF(L3013&lt;crono_ano,"Antes do ano",IF(L3013&gt;crono_ano,"Depois do ano","No ano"))))</f>
        <v/>
      </c>
      <c r="O3013" s="39">
        <f>IF(F3013="","",IF(COUNTIF(F$7:F3013,F3013)=1,1,0))</f>
        <v/>
      </c>
      <c r="P3013" s="39">
        <f>IF(A3013&amp;B3013&amp;C3013="","",IF(AND(O3013=1,N(G3013)&gt;0),IF(INDEX(pl_ativa,MAX(1,N(G3013)))="Sim",1,0),0))</f>
        <v/>
      </c>
      <c r="Q3013" s="39">
        <f>IF(F3013="","",COUNTIFS(ex_chave_oc,F3013,ex_cancelada,"&lt;&gt;Sim"))</f>
        <v/>
      </c>
      <c r="R3013" s="51">
        <f>IF(P3013="","",IF(AND(P3013=1,N(Q3013)&gt;0),1,0))</f>
        <v/>
      </c>
      <c r="S3013" s="30">
        <f>IF(P3013="","",IF(F3013="","ERRO: data prevista ausente ou inválida",IF(O3013=0,"Duplicada: contada uma vez",IF(N(G3013)=0,"ERRO: tarefa fora do Plano Mestre",IF(P3013=0,"Tarefa retirada do plano: não conta","OK")))))</f>
        <v/>
      </c>
    </row>
    <row r="3014">
      <c r="A3014" s="29" t="n"/>
      <c r="B3014" s="25" t="n"/>
      <c r="C3014" s="49" t="n"/>
      <c r="D3014" s="29" t="n"/>
      <c r="E3014" s="23">
        <f>IF(OR(A3014="",B3014=""),"",A3014&amp;"|"&amp;B3014)</f>
        <v/>
      </c>
      <c r="F3014" s="30">
        <f>IF(OR(E3014="",NOT(ISNUMBER(C3014))),"",E3014&amp;"|"&amp;YEAR(C3014)&amp;"-"&amp;RIGHT("0"&amp;MONTH(C3014),2)&amp;"-"&amp;RIGHT("0"&amp;DAY(C3014),2))</f>
        <v/>
      </c>
      <c r="G3014" s="26">
        <f>IF(E3014="","",IFERROR(MATCH(E3014,pl_chave,0),0))</f>
        <v/>
      </c>
      <c r="H3014" s="23">
        <f>IF(G3014="","",IF(G3014=0,"Tarefa fora do plano",INDEX(pl_tag,G3014)))</f>
        <v/>
      </c>
      <c r="I3014" s="30">
        <f>IF(N(G3014)=0,"",INDEX(pl_atividade,G3014))</f>
        <v/>
      </c>
      <c r="J3014" s="50">
        <f>IF(N(G3014)=0,"",INDEX(pl_especialidade,G3014))</f>
        <v/>
      </c>
      <c r="K3014" s="28">
        <f>IF(N(G3014)=0,"",INDEX(pl_duracao,G3014))</f>
        <v/>
      </c>
      <c r="L3014" s="39">
        <f>IF(ISNUMBER(C3014),YEAR(C3014),"")</f>
        <v/>
      </c>
      <c r="M3014" s="39">
        <f>IF(ISNUMBER(C3014),MONTH(C3014),"")</f>
        <v/>
      </c>
      <c r="N3014" s="23">
        <f>IF(L3014="","",IF(NOT(ISNUMBER(crono_ano)),"Informe o ano",IF(L3014&lt;crono_ano,"Antes do ano",IF(L3014&gt;crono_ano,"Depois do ano","No ano"))))</f>
        <v/>
      </c>
      <c r="O3014" s="39">
        <f>IF(F3014="","",IF(COUNTIF(F$7:F3014,F3014)=1,1,0))</f>
        <v/>
      </c>
      <c r="P3014" s="39">
        <f>IF(A3014&amp;B3014&amp;C3014="","",IF(AND(O3014=1,N(G3014)&gt;0),IF(INDEX(pl_ativa,MAX(1,N(G3014)))="Sim",1,0),0))</f>
        <v/>
      </c>
      <c r="Q3014" s="39">
        <f>IF(F3014="","",COUNTIFS(ex_chave_oc,F3014,ex_cancelada,"&lt;&gt;Sim"))</f>
        <v/>
      </c>
      <c r="R3014" s="51">
        <f>IF(P3014="","",IF(AND(P3014=1,N(Q3014)&gt;0),1,0))</f>
        <v/>
      </c>
      <c r="S3014" s="30">
        <f>IF(P3014="","",IF(F3014="","ERRO: data prevista ausente ou inválida",IF(O3014=0,"Duplicada: contada uma vez",IF(N(G3014)=0,"ERRO: tarefa fora do Plano Mestre",IF(P3014=0,"Tarefa retirada do plano: não conta","OK")))))</f>
        <v/>
      </c>
    </row>
    <row r="3015">
      <c r="A3015" s="29" t="n"/>
      <c r="B3015" s="25" t="n"/>
      <c r="C3015" s="49" t="n"/>
      <c r="D3015" s="29" t="n"/>
      <c r="E3015" s="23">
        <f>IF(OR(A3015="",B3015=""),"",A3015&amp;"|"&amp;B3015)</f>
        <v/>
      </c>
      <c r="F3015" s="30">
        <f>IF(OR(E3015="",NOT(ISNUMBER(C3015))),"",E3015&amp;"|"&amp;YEAR(C3015)&amp;"-"&amp;RIGHT("0"&amp;MONTH(C3015),2)&amp;"-"&amp;RIGHT("0"&amp;DAY(C3015),2))</f>
        <v/>
      </c>
      <c r="G3015" s="26">
        <f>IF(E3015="","",IFERROR(MATCH(E3015,pl_chave,0),0))</f>
        <v/>
      </c>
      <c r="H3015" s="23">
        <f>IF(G3015="","",IF(G3015=0,"Tarefa fora do plano",INDEX(pl_tag,G3015)))</f>
        <v/>
      </c>
      <c r="I3015" s="30">
        <f>IF(N(G3015)=0,"",INDEX(pl_atividade,G3015))</f>
        <v/>
      </c>
      <c r="J3015" s="50">
        <f>IF(N(G3015)=0,"",INDEX(pl_especialidade,G3015))</f>
        <v/>
      </c>
      <c r="K3015" s="28">
        <f>IF(N(G3015)=0,"",INDEX(pl_duracao,G3015))</f>
        <v/>
      </c>
      <c r="L3015" s="39">
        <f>IF(ISNUMBER(C3015),YEAR(C3015),"")</f>
        <v/>
      </c>
      <c r="M3015" s="39">
        <f>IF(ISNUMBER(C3015),MONTH(C3015),"")</f>
        <v/>
      </c>
      <c r="N3015" s="23">
        <f>IF(L3015="","",IF(NOT(ISNUMBER(crono_ano)),"Informe o ano",IF(L3015&lt;crono_ano,"Antes do ano",IF(L3015&gt;crono_ano,"Depois do ano","No ano"))))</f>
        <v/>
      </c>
      <c r="O3015" s="39">
        <f>IF(F3015="","",IF(COUNTIF(F$7:F3015,F3015)=1,1,0))</f>
        <v/>
      </c>
      <c r="P3015" s="39">
        <f>IF(A3015&amp;B3015&amp;C3015="","",IF(AND(O3015=1,N(G3015)&gt;0),IF(INDEX(pl_ativa,MAX(1,N(G3015)))="Sim",1,0),0))</f>
        <v/>
      </c>
      <c r="Q3015" s="39">
        <f>IF(F3015="","",COUNTIFS(ex_chave_oc,F3015,ex_cancelada,"&lt;&gt;Sim"))</f>
        <v/>
      </c>
      <c r="R3015" s="51">
        <f>IF(P3015="","",IF(AND(P3015=1,N(Q3015)&gt;0),1,0))</f>
        <v/>
      </c>
      <c r="S3015" s="30">
        <f>IF(P3015="","",IF(F3015="","ERRO: data prevista ausente ou inválida",IF(O3015=0,"Duplicada: contada uma vez",IF(N(G3015)=0,"ERRO: tarefa fora do Plano Mestre",IF(P3015=0,"Tarefa retirada do plano: não conta","OK")))))</f>
        <v/>
      </c>
    </row>
    <row r="3016">
      <c r="A3016" s="29" t="n"/>
      <c r="B3016" s="25" t="n"/>
      <c r="C3016" s="49" t="n"/>
      <c r="D3016" s="29" t="n"/>
      <c r="E3016" s="23">
        <f>IF(OR(A3016="",B3016=""),"",A3016&amp;"|"&amp;B3016)</f>
        <v/>
      </c>
      <c r="F3016" s="30">
        <f>IF(OR(E3016="",NOT(ISNUMBER(C3016))),"",E3016&amp;"|"&amp;YEAR(C3016)&amp;"-"&amp;RIGHT("0"&amp;MONTH(C3016),2)&amp;"-"&amp;RIGHT("0"&amp;DAY(C3016),2))</f>
        <v/>
      </c>
      <c r="G3016" s="26">
        <f>IF(E3016="","",IFERROR(MATCH(E3016,pl_chave,0),0))</f>
        <v/>
      </c>
      <c r="H3016" s="23">
        <f>IF(G3016="","",IF(G3016=0,"Tarefa fora do plano",INDEX(pl_tag,G3016)))</f>
        <v/>
      </c>
      <c r="I3016" s="30">
        <f>IF(N(G3016)=0,"",INDEX(pl_atividade,G3016))</f>
        <v/>
      </c>
      <c r="J3016" s="50">
        <f>IF(N(G3016)=0,"",INDEX(pl_especialidade,G3016))</f>
        <v/>
      </c>
      <c r="K3016" s="28">
        <f>IF(N(G3016)=0,"",INDEX(pl_duracao,G3016))</f>
        <v/>
      </c>
      <c r="L3016" s="39">
        <f>IF(ISNUMBER(C3016),YEAR(C3016),"")</f>
        <v/>
      </c>
      <c r="M3016" s="39">
        <f>IF(ISNUMBER(C3016),MONTH(C3016),"")</f>
        <v/>
      </c>
      <c r="N3016" s="23">
        <f>IF(L3016="","",IF(NOT(ISNUMBER(crono_ano)),"Informe o ano",IF(L3016&lt;crono_ano,"Antes do ano",IF(L3016&gt;crono_ano,"Depois do ano","No ano"))))</f>
        <v/>
      </c>
      <c r="O3016" s="39">
        <f>IF(F3016="","",IF(COUNTIF(F$7:F3016,F3016)=1,1,0))</f>
        <v/>
      </c>
      <c r="P3016" s="39">
        <f>IF(A3016&amp;B3016&amp;C3016="","",IF(AND(O3016=1,N(G3016)&gt;0),IF(INDEX(pl_ativa,MAX(1,N(G3016)))="Sim",1,0),0))</f>
        <v/>
      </c>
      <c r="Q3016" s="39">
        <f>IF(F3016="","",COUNTIFS(ex_chave_oc,F3016,ex_cancelada,"&lt;&gt;Sim"))</f>
        <v/>
      </c>
      <c r="R3016" s="51">
        <f>IF(P3016="","",IF(AND(P3016=1,N(Q3016)&gt;0),1,0))</f>
        <v/>
      </c>
      <c r="S3016" s="30">
        <f>IF(P3016="","",IF(F3016="","ERRO: data prevista ausente ou inválida",IF(O3016=0,"Duplicada: contada uma vez",IF(N(G3016)=0,"ERRO: tarefa fora do Plano Mestre",IF(P3016=0,"Tarefa retirada do plano: não conta","OK")))))</f>
        <v/>
      </c>
    </row>
    <row r="3017">
      <c r="A3017" s="29" t="n"/>
      <c r="B3017" s="25" t="n"/>
      <c r="C3017" s="49" t="n"/>
      <c r="D3017" s="29" t="n"/>
      <c r="E3017" s="23">
        <f>IF(OR(A3017="",B3017=""),"",A3017&amp;"|"&amp;B3017)</f>
        <v/>
      </c>
      <c r="F3017" s="30">
        <f>IF(OR(E3017="",NOT(ISNUMBER(C3017))),"",E3017&amp;"|"&amp;YEAR(C3017)&amp;"-"&amp;RIGHT("0"&amp;MONTH(C3017),2)&amp;"-"&amp;RIGHT("0"&amp;DAY(C3017),2))</f>
        <v/>
      </c>
      <c r="G3017" s="26">
        <f>IF(E3017="","",IFERROR(MATCH(E3017,pl_chave,0),0))</f>
        <v/>
      </c>
      <c r="H3017" s="23">
        <f>IF(G3017="","",IF(G3017=0,"Tarefa fora do plano",INDEX(pl_tag,G3017)))</f>
        <v/>
      </c>
      <c r="I3017" s="30">
        <f>IF(N(G3017)=0,"",INDEX(pl_atividade,G3017))</f>
        <v/>
      </c>
      <c r="J3017" s="50">
        <f>IF(N(G3017)=0,"",INDEX(pl_especialidade,G3017))</f>
        <v/>
      </c>
      <c r="K3017" s="28">
        <f>IF(N(G3017)=0,"",INDEX(pl_duracao,G3017))</f>
        <v/>
      </c>
      <c r="L3017" s="39">
        <f>IF(ISNUMBER(C3017),YEAR(C3017),"")</f>
        <v/>
      </c>
      <c r="M3017" s="39">
        <f>IF(ISNUMBER(C3017),MONTH(C3017),"")</f>
        <v/>
      </c>
      <c r="N3017" s="23">
        <f>IF(L3017="","",IF(NOT(ISNUMBER(crono_ano)),"Informe o ano",IF(L3017&lt;crono_ano,"Antes do ano",IF(L3017&gt;crono_ano,"Depois do ano","No ano"))))</f>
        <v/>
      </c>
      <c r="O3017" s="39">
        <f>IF(F3017="","",IF(COUNTIF(F$7:F3017,F3017)=1,1,0))</f>
        <v/>
      </c>
      <c r="P3017" s="39">
        <f>IF(A3017&amp;B3017&amp;C3017="","",IF(AND(O3017=1,N(G3017)&gt;0),IF(INDEX(pl_ativa,MAX(1,N(G3017)))="Sim",1,0),0))</f>
        <v/>
      </c>
      <c r="Q3017" s="39">
        <f>IF(F3017="","",COUNTIFS(ex_chave_oc,F3017,ex_cancelada,"&lt;&gt;Sim"))</f>
        <v/>
      </c>
      <c r="R3017" s="51">
        <f>IF(P3017="","",IF(AND(P3017=1,N(Q3017)&gt;0),1,0))</f>
        <v/>
      </c>
      <c r="S3017" s="30">
        <f>IF(P3017="","",IF(F3017="","ERRO: data prevista ausente ou inválida",IF(O3017=0,"Duplicada: contada uma vez",IF(N(G3017)=0,"ERRO: tarefa fora do Plano Mestre",IF(P3017=0,"Tarefa retirada do plano: não conta","OK")))))</f>
        <v/>
      </c>
    </row>
    <row r="3018">
      <c r="A3018" s="29" t="n"/>
      <c r="B3018" s="25" t="n"/>
      <c r="C3018" s="49" t="n"/>
      <c r="D3018" s="29" t="n"/>
      <c r="E3018" s="23">
        <f>IF(OR(A3018="",B3018=""),"",A3018&amp;"|"&amp;B3018)</f>
        <v/>
      </c>
      <c r="F3018" s="30">
        <f>IF(OR(E3018="",NOT(ISNUMBER(C3018))),"",E3018&amp;"|"&amp;YEAR(C3018)&amp;"-"&amp;RIGHT("0"&amp;MONTH(C3018),2)&amp;"-"&amp;RIGHT("0"&amp;DAY(C3018),2))</f>
        <v/>
      </c>
      <c r="G3018" s="26">
        <f>IF(E3018="","",IFERROR(MATCH(E3018,pl_chave,0),0))</f>
        <v/>
      </c>
      <c r="H3018" s="23">
        <f>IF(G3018="","",IF(G3018=0,"Tarefa fora do plano",INDEX(pl_tag,G3018)))</f>
        <v/>
      </c>
      <c r="I3018" s="30">
        <f>IF(N(G3018)=0,"",INDEX(pl_atividade,G3018))</f>
        <v/>
      </c>
      <c r="J3018" s="50">
        <f>IF(N(G3018)=0,"",INDEX(pl_especialidade,G3018))</f>
        <v/>
      </c>
      <c r="K3018" s="28">
        <f>IF(N(G3018)=0,"",INDEX(pl_duracao,G3018))</f>
        <v/>
      </c>
      <c r="L3018" s="39">
        <f>IF(ISNUMBER(C3018),YEAR(C3018),"")</f>
        <v/>
      </c>
      <c r="M3018" s="39">
        <f>IF(ISNUMBER(C3018),MONTH(C3018),"")</f>
        <v/>
      </c>
      <c r="N3018" s="23">
        <f>IF(L3018="","",IF(NOT(ISNUMBER(crono_ano)),"Informe o ano",IF(L3018&lt;crono_ano,"Antes do ano",IF(L3018&gt;crono_ano,"Depois do ano","No ano"))))</f>
        <v/>
      </c>
      <c r="O3018" s="39">
        <f>IF(F3018="","",IF(COUNTIF(F$7:F3018,F3018)=1,1,0))</f>
        <v/>
      </c>
      <c r="P3018" s="39">
        <f>IF(A3018&amp;B3018&amp;C3018="","",IF(AND(O3018=1,N(G3018)&gt;0),IF(INDEX(pl_ativa,MAX(1,N(G3018)))="Sim",1,0),0))</f>
        <v/>
      </c>
      <c r="Q3018" s="39">
        <f>IF(F3018="","",COUNTIFS(ex_chave_oc,F3018,ex_cancelada,"&lt;&gt;Sim"))</f>
        <v/>
      </c>
      <c r="R3018" s="51">
        <f>IF(P3018="","",IF(AND(P3018=1,N(Q3018)&gt;0),1,0))</f>
        <v/>
      </c>
      <c r="S3018" s="30">
        <f>IF(P3018="","",IF(F3018="","ERRO: data prevista ausente ou inválida",IF(O3018=0,"Duplicada: contada uma vez",IF(N(G3018)=0,"ERRO: tarefa fora do Plano Mestre",IF(P3018=0,"Tarefa retirada do plano: não conta","OK")))))</f>
        <v/>
      </c>
    </row>
    <row r="3019">
      <c r="A3019" s="29" t="n"/>
      <c r="B3019" s="25" t="n"/>
      <c r="C3019" s="49" t="n"/>
      <c r="D3019" s="29" t="n"/>
      <c r="E3019" s="23">
        <f>IF(OR(A3019="",B3019=""),"",A3019&amp;"|"&amp;B3019)</f>
        <v/>
      </c>
      <c r="F3019" s="30">
        <f>IF(OR(E3019="",NOT(ISNUMBER(C3019))),"",E3019&amp;"|"&amp;YEAR(C3019)&amp;"-"&amp;RIGHT("0"&amp;MONTH(C3019),2)&amp;"-"&amp;RIGHT("0"&amp;DAY(C3019),2))</f>
        <v/>
      </c>
      <c r="G3019" s="26">
        <f>IF(E3019="","",IFERROR(MATCH(E3019,pl_chave,0),0))</f>
        <v/>
      </c>
      <c r="H3019" s="23">
        <f>IF(G3019="","",IF(G3019=0,"Tarefa fora do plano",INDEX(pl_tag,G3019)))</f>
        <v/>
      </c>
      <c r="I3019" s="30">
        <f>IF(N(G3019)=0,"",INDEX(pl_atividade,G3019))</f>
        <v/>
      </c>
      <c r="J3019" s="50">
        <f>IF(N(G3019)=0,"",INDEX(pl_especialidade,G3019))</f>
        <v/>
      </c>
      <c r="K3019" s="28">
        <f>IF(N(G3019)=0,"",INDEX(pl_duracao,G3019))</f>
        <v/>
      </c>
      <c r="L3019" s="39">
        <f>IF(ISNUMBER(C3019),YEAR(C3019),"")</f>
        <v/>
      </c>
      <c r="M3019" s="39">
        <f>IF(ISNUMBER(C3019),MONTH(C3019),"")</f>
        <v/>
      </c>
      <c r="N3019" s="23">
        <f>IF(L3019="","",IF(NOT(ISNUMBER(crono_ano)),"Informe o ano",IF(L3019&lt;crono_ano,"Antes do ano",IF(L3019&gt;crono_ano,"Depois do ano","No ano"))))</f>
        <v/>
      </c>
      <c r="O3019" s="39">
        <f>IF(F3019="","",IF(COUNTIF(F$7:F3019,F3019)=1,1,0))</f>
        <v/>
      </c>
      <c r="P3019" s="39">
        <f>IF(A3019&amp;B3019&amp;C3019="","",IF(AND(O3019=1,N(G3019)&gt;0),IF(INDEX(pl_ativa,MAX(1,N(G3019)))="Sim",1,0),0))</f>
        <v/>
      </c>
      <c r="Q3019" s="39">
        <f>IF(F3019="","",COUNTIFS(ex_chave_oc,F3019,ex_cancelada,"&lt;&gt;Sim"))</f>
        <v/>
      </c>
      <c r="R3019" s="51">
        <f>IF(P3019="","",IF(AND(P3019=1,N(Q3019)&gt;0),1,0))</f>
        <v/>
      </c>
      <c r="S3019" s="30">
        <f>IF(P3019="","",IF(F3019="","ERRO: data prevista ausente ou inválida",IF(O3019=0,"Duplicada: contada uma vez",IF(N(G3019)=0,"ERRO: tarefa fora do Plano Mestre",IF(P3019=0,"Tarefa retirada do plano: não conta","OK")))))</f>
        <v/>
      </c>
    </row>
    <row r="3020">
      <c r="A3020" s="29" t="n"/>
      <c r="B3020" s="25" t="n"/>
      <c r="C3020" s="49" t="n"/>
      <c r="D3020" s="29" t="n"/>
      <c r="E3020" s="23">
        <f>IF(OR(A3020="",B3020=""),"",A3020&amp;"|"&amp;B3020)</f>
        <v/>
      </c>
      <c r="F3020" s="30">
        <f>IF(OR(E3020="",NOT(ISNUMBER(C3020))),"",E3020&amp;"|"&amp;YEAR(C3020)&amp;"-"&amp;RIGHT("0"&amp;MONTH(C3020),2)&amp;"-"&amp;RIGHT("0"&amp;DAY(C3020),2))</f>
        <v/>
      </c>
      <c r="G3020" s="26">
        <f>IF(E3020="","",IFERROR(MATCH(E3020,pl_chave,0),0))</f>
        <v/>
      </c>
      <c r="H3020" s="23">
        <f>IF(G3020="","",IF(G3020=0,"Tarefa fora do plano",INDEX(pl_tag,G3020)))</f>
        <v/>
      </c>
      <c r="I3020" s="30">
        <f>IF(N(G3020)=0,"",INDEX(pl_atividade,G3020))</f>
        <v/>
      </c>
      <c r="J3020" s="50">
        <f>IF(N(G3020)=0,"",INDEX(pl_especialidade,G3020))</f>
        <v/>
      </c>
      <c r="K3020" s="28">
        <f>IF(N(G3020)=0,"",INDEX(pl_duracao,G3020))</f>
        <v/>
      </c>
      <c r="L3020" s="39">
        <f>IF(ISNUMBER(C3020),YEAR(C3020),"")</f>
        <v/>
      </c>
      <c r="M3020" s="39">
        <f>IF(ISNUMBER(C3020),MONTH(C3020),"")</f>
        <v/>
      </c>
      <c r="N3020" s="23">
        <f>IF(L3020="","",IF(NOT(ISNUMBER(crono_ano)),"Informe o ano",IF(L3020&lt;crono_ano,"Antes do ano",IF(L3020&gt;crono_ano,"Depois do ano","No ano"))))</f>
        <v/>
      </c>
      <c r="O3020" s="39">
        <f>IF(F3020="","",IF(COUNTIF(F$7:F3020,F3020)=1,1,0))</f>
        <v/>
      </c>
      <c r="P3020" s="39">
        <f>IF(A3020&amp;B3020&amp;C3020="","",IF(AND(O3020=1,N(G3020)&gt;0),IF(INDEX(pl_ativa,MAX(1,N(G3020)))="Sim",1,0),0))</f>
        <v/>
      </c>
      <c r="Q3020" s="39">
        <f>IF(F3020="","",COUNTIFS(ex_chave_oc,F3020,ex_cancelada,"&lt;&gt;Sim"))</f>
        <v/>
      </c>
      <c r="R3020" s="51">
        <f>IF(P3020="","",IF(AND(P3020=1,N(Q3020)&gt;0),1,0))</f>
        <v/>
      </c>
      <c r="S3020" s="30">
        <f>IF(P3020="","",IF(F3020="","ERRO: data prevista ausente ou inválida",IF(O3020=0,"Duplicada: contada uma vez",IF(N(G3020)=0,"ERRO: tarefa fora do Plano Mestre",IF(P3020=0,"Tarefa retirada do plano: não conta","OK")))))</f>
        <v/>
      </c>
    </row>
    <row r="3021">
      <c r="A3021" s="29" t="n"/>
      <c r="B3021" s="25" t="n"/>
      <c r="C3021" s="49" t="n"/>
      <c r="D3021" s="29" t="n"/>
      <c r="E3021" s="23">
        <f>IF(OR(A3021="",B3021=""),"",A3021&amp;"|"&amp;B3021)</f>
        <v/>
      </c>
      <c r="F3021" s="30">
        <f>IF(OR(E3021="",NOT(ISNUMBER(C3021))),"",E3021&amp;"|"&amp;YEAR(C3021)&amp;"-"&amp;RIGHT("0"&amp;MONTH(C3021),2)&amp;"-"&amp;RIGHT("0"&amp;DAY(C3021),2))</f>
        <v/>
      </c>
      <c r="G3021" s="26">
        <f>IF(E3021="","",IFERROR(MATCH(E3021,pl_chave,0),0))</f>
        <v/>
      </c>
      <c r="H3021" s="23">
        <f>IF(G3021="","",IF(G3021=0,"Tarefa fora do plano",INDEX(pl_tag,G3021)))</f>
        <v/>
      </c>
      <c r="I3021" s="30">
        <f>IF(N(G3021)=0,"",INDEX(pl_atividade,G3021))</f>
        <v/>
      </c>
      <c r="J3021" s="50">
        <f>IF(N(G3021)=0,"",INDEX(pl_especialidade,G3021))</f>
        <v/>
      </c>
      <c r="K3021" s="28">
        <f>IF(N(G3021)=0,"",INDEX(pl_duracao,G3021))</f>
        <v/>
      </c>
      <c r="L3021" s="39">
        <f>IF(ISNUMBER(C3021),YEAR(C3021),"")</f>
        <v/>
      </c>
      <c r="M3021" s="39">
        <f>IF(ISNUMBER(C3021),MONTH(C3021),"")</f>
        <v/>
      </c>
      <c r="N3021" s="23">
        <f>IF(L3021="","",IF(NOT(ISNUMBER(crono_ano)),"Informe o ano",IF(L3021&lt;crono_ano,"Antes do ano",IF(L3021&gt;crono_ano,"Depois do ano","No ano"))))</f>
        <v/>
      </c>
      <c r="O3021" s="39">
        <f>IF(F3021="","",IF(COUNTIF(F$7:F3021,F3021)=1,1,0))</f>
        <v/>
      </c>
      <c r="P3021" s="39">
        <f>IF(A3021&amp;B3021&amp;C3021="","",IF(AND(O3021=1,N(G3021)&gt;0),IF(INDEX(pl_ativa,MAX(1,N(G3021)))="Sim",1,0),0))</f>
        <v/>
      </c>
      <c r="Q3021" s="39">
        <f>IF(F3021="","",COUNTIFS(ex_chave_oc,F3021,ex_cancelada,"&lt;&gt;Sim"))</f>
        <v/>
      </c>
      <c r="R3021" s="51">
        <f>IF(P3021="","",IF(AND(P3021=1,N(Q3021)&gt;0),1,0))</f>
        <v/>
      </c>
      <c r="S3021" s="30">
        <f>IF(P3021="","",IF(F3021="","ERRO: data prevista ausente ou inválida",IF(O3021=0,"Duplicada: contada uma vez",IF(N(G3021)=0,"ERRO: tarefa fora do Plano Mestre",IF(P3021=0,"Tarefa retirada do plano: não conta","OK")))))</f>
        <v/>
      </c>
    </row>
    <row r="3022">
      <c r="A3022" s="29" t="n"/>
      <c r="B3022" s="25" t="n"/>
      <c r="C3022" s="49" t="n"/>
      <c r="D3022" s="29" t="n"/>
      <c r="E3022" s="23">
        <f>IF(OR(A3022="",B3022=""),"",A3022&amp;"|"&amp;B3022)</f>
        <v/>
      </c>
      <c r="F3022" s="30">
        <f>IF(OR(E3022="",NOT(ISNUMBER(C3022))),"",E3022&amp;"|"&amp;YEAR(C3022)&amp;"-"&amp;RIGHT("0"&amp;MONTH(C3022),2)&amp;"-"&amp;RIGHT("0"&amp;DAY(C3022),2))</f>
        <v/>
      </c>
      <c r="G3022" s="26">
        <f>IF(E3022="","",IFERROR(MATCH(E3022,pl_chave,0),0))</f>
        <v/>
      </c>
      <c r="H3022" s="23">
        <f>IF(G3022="","",IF(G3022=0,"Tarefa fora do plano",INDEX(pl_tag,G3022)))</f>
        <v/>
      </c>
      <c r="I3022" s="30">
        <f>IF(N(G3022)=0,"",INDEX(pl_atividade,G3022))</f>
        <v/>
      </c>
      <c r="J3022" s="50">
        <f>IF(N(G3022)=0,"",INDEX(pl_especialidade,G3022))</f>
        <v/>
      </c>
      <c r="K3022" s="28">
        <f>IF(N(G3022)=0,"",INDEX(pl_duracao,G3022))</f>
        <v/>
      </c>
      <c r="L3022" s="39">
        <f>IF(ISNUMBER(C3022),YEAR(C3022),"")</f>
        <v/>
      </c>
      <c r="M3022" s="39">
        <f>IF(ISNUMBER(C3022),MONTH(C3022),"")</f>
        <v/>
      </c>
      <c r="N3022" s="23">
        <f>IF(L3022="","",IF(NOT(ISNUMBER(crono_ano)),"Informe o ano",IF(L3022&lt;crono_ano,"Antes do ano",IF(L3022&gt;crono_ano,"Depois do ano","No ano"))))</f>
        <v/>
      </c>
      <c r="O3022" s="39">
        <f>IF(F3022="","",IF(COUNTIF(F$7:F3022,F3022)=1,1,0))</f>
        <v/>
      </c>
      <c r="P3022" s="39">
        <f>IF(A3022&amp;B3022&amp;C3022="","",IF(AND(O3022=1,N(G3022)&gt;0),IF(INDEX(pl_ativa,MAX(1,N(G3022)))="Sim",1,0),0))</f>
        <v/>
      </c>
      <c r="Q3022" s="39">
        <f>IF(F3022="","",COUNTIFS(ex_chave_oc,F3022,ex_cancelada,"&lt;&gt;Sim"))</f>
        <v/>
      </c>
      <c r="R3022" s="51">
        <f>IF(P3022="","",IF(AND(P3022=1,N(Q3022)&gt;0),1,0))</f>
        <v/>
      </c>
      <c r="S3022" s="30">
        <f>IF(P3022="","",IF(F3022="","ERRO: data prevista ausente ou inválida",IF(O3022=0,"Duplicada: contada uma vez",IF(N(G3022)=0,"ERRO: tarefa fora do Plano Mestre",IF(P3022=0,"Tarefa retirada do plano: não conta","OK")))))</f>
        <v/>
      </c>
    </row>
    <row r="3023">
      <c r="A3023" s="29" t="n"/>
      <c r="B3023" s="25" t="n"/>
      <c r="C3023" s="49" t="n"/>
      <c r="D3023" s="29" t="n"/>
      <c r="E3023" s="23">
        <f>IF(OR(A3023="",B3023=""),"",A3023&amp;"|"&amp;B3023)</f>
        <v/>
      </c>
      <c r="F3023" s="30">
        <f>IF(OR(E3023="",NOT(ISNUMBER(C3023))),"",E3023&amp;"|"&amp;YEAR(C3023)&amp;"-"&amp;RIGHT("0"&amp;MONTH(C3023),2)&amp;"-"&amp;RIGHT("0"&amp;DAY(C3023),2))</f>
        <v/>
      </c>
      <c r="G3023" s="26">
        <f>IF(E3023="","",IFERROR(MATCH(E3023,pl_chave,0),0))</f>
        <v/>
      </c>
      <c r="H3023" s="23">
        <f>IF(G3023="","",IF(G3023=0,"Tarefa fora do plano",INDEX(pl_tag,G3023)))</f>
        <v/>
      </c>
      <c r="I3023" s="30">
        <f>IF(N(G3023)=0,"",INDEX(pl_atividade,G3023))</f>
        <v/>
      </c>
      <c r="J3023" s="50">
        <f>IF(N(G3023)=0,"",INDEX(pl_especialidade,G3023))</f>
        <v/>
      </c>
      <c r="K3023" s="28">
        <f>IF(N(G3023)=0,"",INDEX(pl_duracao,G3023))</f>
        <v/>
      </c>
      <c r="L3023" s="39">
        <f>IF(ISNUMBER(C3023),YEAR(C3023),"")</f>
        <v/>
      </c>
      <c r="M3023" s="39">
        <f>IF(ISNUMBER(C3023),MONTH(C3023),"")</f>
        <v/>
      </c>
      <c r="N3023" s="23">
        <f>IF(L3023="","",IF(NOT(ISNUMBER(crono_ano)),"Informe o ano",IF(L3023&lt;crono_ano,"Antes do ano",IF(L3023&gt;crono_ano,"Depois do ano","No ano"))))</f>
        <v/>
      </c>
      <c r="O3023" s="39">
        <f>IF(F3023="","",IF(COUNTIF(F$7:F3023,F3023)=1,1,0))</f>
        <v/>
      </c>
      <c r="P3023" s="39">
        <f>IF(A3023&amp;B3023&amp;C3023="","",IF(AND(O3023=1,N(G3023)&gt;0),IF(INDEX(pl_ativa,MAX(1,N(G3023)))="Sim",1,0),0))</f>
        <v/>
      </c>
      <c r="Q3023" s="39">
        <f>IF(F3023="","",COUNTIFS(ex_chave_oc,F3023,ex_cancelada,"&lt;&gt;Sim"))</f>
        <v/>
      </c>
      <c r="R3023" s="51">
        <f>IF(P3023="","",IF(AND(P3023=1,N(Q3023)&gt;0),1,0))</f>
        <v/>
      </c>
      <c r="S3023" s="30">
        <f>IF(P3023="","",IF(F3023="","ERRO: data prevista ausente ou inválida",IF(O3023=0,"Duplicada: contada uma vez",IF(N(G3023)=0,"ERRO: tarefa fora do Plano Mestre",IF(P3023=0,"Tarefa retirada do plano: não conta","OK")))))</f>
        <v/>
      </c>
    </row>
    <row r="3024">
      <c r="A3024" s="29" t="n"/>
      <c r="B3024" s="25" t="n"/>
      <c r="C3024" s="49" t="n"/>
      <c r="D3024" s="29" t="n"/>
      <c r="E3024" s="23">
        <f>IF(OR(A3024="",B3024=""),"",A3024&amp;"|"&amp;B3024)</f>
        <v/>
      </c>
      <c r="F3024" s="30">
        <f>IF(OR(E3024="",NOT(ISNUMBER(C3024))),"",E3024&amp;"|"&amp;YEAR(C3024)&amp;"-"&amp;RIGHT("0"&amp;MONTH(C3024),2)&amp;"-"&amp;RIGHT("0"&amp;DAY(C3024),2))</f>
        <v/>
      </c>
      <c r="G3024" s="26">
        <f>IF(E3024="","",IFERROR(MATCH(E3024,pl_chave,0),0))</f>
        <v/>
      </c>
      <c r="H3024" s="23">
        <f>IF(G3024="","",IF(G3024=0,"Tarefa fora do plano",INDEX(pl_tag,G3024)))</f>
        <v/>
      </c>
      <c r="I3024" s="30">
        <f>IF(N(G3024)=0,"",INDEX(pl_atividade,G3024))</f>
        <v/>
      </c>
      <c r="J3024" s="50">
        <f>IF(N(G3024)=0,"",INDEX(pl_especialidade,G3024))</f>
        <v/>
      </c>
      <c r="K3024" s="28">
        <f>IF(N(G3024)=0,"",INDEX(pl_duracao,G3024))</f>
        <v/>
      </c>
      <c r="L3024" s="39">
        <f>IF(ISNUMBER(C3024),YEAR(C3024),"")</f>
        <v/>
      </c>
      <c r="M3024" s="39">
        <f>IF(ISNUMBER(C3024),MONTH(C3024),"")</f>
        <v/>
      </c>
      <c r="N3024" s="23">
        <f>IF(L3024="","",IF(NOT(ISNUMBER(crono_ano)),"Informe o ano",IF(L3024&lt;crono_ano,"Antes do ano",IF(L3024&gt;crono_ano,"Depois do ano","No ano"))))</f>
        <v/>
      </c>
      <c r="O3024" s="39">
        <f>IF(F3024="","",IF(COUNTIF(F$7:F3024,F3024)=1,1,0))</f>
        <v/>
      </c>
      <c r="P3024" s="39">
        <f>IF(A3024&amp;B3024&amp;C3024="","",IF(AND(O3024=1,N(G3024)&gt;0),IF(INDEX(pl_ativa,MAX(1,N(G3024)))="Sim",1,0),0))</f>
        <v/>
      </c>
      <c r="Q3024" s="39">
        <f>IF(F3024="","",COUNTIFS(ex_chave_oc,F3024,ex_cancelada,"&lt;&gt;Sim"))</f>
        <v/>
      </c>
      <c r="R3024" s="51">
        <f>IF(P3024="","",IF(AND(P3024=1,N(Q3024)&gt;0),1,0))</f>
        <v/>
      </c>
      <c r="S3024" s="30">
        <f>IF(P3024="","",IF(F3024="","ERRO: data prevista ausente ou inválida",IF(O3024=0,"Duplicada: contada uma vez",IF(N(G3024)=0,"ERRO: tarefa fora do Plano Mestre",IF(P3024=0,"Tarefa retirada do plano: não conta","OK")))))</f>
        <v/>
      </c>
    </row>
    <row r="3025">
      <c r="A3025" s="29" t="n"/>
      <c r="B3025" s="25" t="n"/>
      <c r="C3025" s="49" t="n"/>
      <c r="D3025" s="29" t="n"/>
      <c r="E3025" s="23">
        <f>IF(OR(A3025="",B3025=""),"",A3025&amp;"|"&amp;B3025)</f>
        <v/>
      </c>
      <c r="F3025" s="30">
        <f>IF(OR(E3025="",NOT(ISNUMBER(C3025))),"",E3025&amp;"|"&amp;YEAR(C3025)&amp;"-"&amp;RIGHT("0"&amp;MONTH(C3025),2)&amp;"-"&amp;RIGHT("0"&amp;DAY(C3025),2))</f>
        <v/>
      </c>
      <c r="G3025" s="26">
        <f>IF(E3025="","",IFERROR(MATCH(E3025,pl_chave,0),0))</f>
        <v/>
      </c>
      <c r="H3025" s="23">
        <f>IF(G3025="","",IF(G3025=0,"Tarefa fora do plano",INDEX(pl_tag,G3025)))</f>
        <v/>
      </c>
      <c r="I3025" s="30">
        <f>IF(N(G3025)=0,"",INDEX(pl_atividade,G3025))</f>
        <v/>
      </c>
      <c r="J3025" s="50">
        <f>IF(N(G3025)=0,"",INDEX(pl_especialidade,G3025))</f>
        <v/>
      </c>
      <c r="K3025" s="28">
        <f>IF(N(G3025)=0,"",INDEX(pl_duracao,G3025))</f>
        <v/>
      </c>
      <c r="L3025" s="39">
        <f>IF(ISNUMBER(C3025),YEAR(C3025),"")</f>
        <v/>
      </c>
      <c r="M3025" s="39">
        <f>IF(ISNUMBER(C3025),MONTH(C3025),"")</f>
        <v/>
      </c>
      <c r="N3025" s="23">
        <f>IF(L3025="","",IF(NOT(ISNUMBER(crono_ano)),"Informe o ano",IF(L3025&lt;crono_ano,"Antes do ano",IF(L3025&gt;crono_ano,"Depois do ano","No ano"))))</f>
        <v/>
      </c>
      <c r="O3025" s="39">
        <f>IF(F3025="","",IF(COUNTIF(F$7:F3025,F3025)=1,1,0))</f>
        <v/>
      </c>
      <c r="P3025" s="39">
        <f>IF(A3025&amp;B3025&amp;C3025="","",IF(AND(O3025=1,N(G3025)&gt;0),IF(INDEX(pl_ativa,MAX(1,N(G3025)))="Sim",1,0),0))</f>
        <v/>
      </c>
      <c r="Q3025" s="39">
        <f>IF(F3025="","",COUNTIFS(ex_chave_oc,F3025,ex_cancelada,"&lt;&gt;Sim"))</f>
        <v/>
      </c>
      <c r="R3025" s="51">
        <f>IF(P3025="","",IF(AND(P3025=1,N(Q3025)&gt;0),1,0))</f>
        <v/>
      </c>
      <c r="S3025" s="30">
        <f>IF(P3025="","",IF(F3025="","ERRO: data prevista ausente ou inválida",IF(O3025=0,"Duplicada: contada uma vez",IF(N(G3025)=0,"ERRO: tarefa fora do Plano Mestre",IF(P3025=0,"Tarefa retirada do plano: não conta","OK")))))</f>
        <v/>
      </c>
    </row>
    <row r="3026">
      <c r="A3026" s="29" t="n"/>
      <c r="B3026" s="25" t="n"/>
      <c r="C3026" s="49" t="n"/>
      <c r="D3026" s="29" t="n"/>
      <c r="E3026" s="23">
        <f>IF(OR(A3026="",B3026=""),"",A3026&amp;"|"&amp;B3026)</f>
        <v/>
      </c>
      <c r="F3026" s="30">
        <f>IF(OR(E3026="",NOT(ISNUMBER(C3026))),"",E3026&amp;"|"&amp;YEAR(C3026)&amp;"-"&amp;RIGHT("0"&amp;MONTH(C3026),2)&amp;"-"&amp;RIGHT("0"&amp;DAY(C3026),2))</f>
        <v/>
      </c>
      <c r="G3026" s="26">
        <f>IF(E3026="","",IFERROR(MATCH(E3026,pl_chave,0),0))</f>
        <v/>
      </c>
      <c r="H3026" s="23">
        <f>IF(G3026="","",IF(G3026=0,"Tarefa fora do plano",INDEX(pl_tag,G3026)))</f>
        <v/>
      </c>
      <c r="I3026" s="30">
        <f>IF(N(G3026)=0,"",INDEX(pl_atividade,G3026))</f>
        <v/>
      </c>
      <c r="J3026" s="50">
        <f>IF(N(G3026)=0,"",INDEX(pl_especialidade,G3026))</f>
        <v/>
      </c>
      <c r="K3026" s="28">
        <f>IF(N(G3026)=0,"",INDEX(pl_duracao,G3026))</f>
        <v/>
      </c>
      <c r="L3026" s="39">
        <f>IF(ISNUMBER(C3026),YEAR(C3026),"")</f>
        <v/>
      </c>
      <c r="M3026" s="39">
        <f>IF(ISNUMBER(C3026),MONTH(C3026),"")</f>
        <v/>
      </c>
      <c r="N3026" s="23">
        <f>IF(L3026="","",IF(NOT(ISNUMBER(crono_ano)),"Informe o ano",IF(L3026&lt;crono_ano,"Antes do ano",IF(L3026&gt;crono_ano,"Depois do ano","No ano"))))</f>
        <v/>
      </c>
      <c r="O3026" s="39">
        <f>IF(F3026="","",IF(COUNTIF(F$7:F3026,F3026)=1,1,0))</f>
        <v/>
      </c>
      <c r="P3026" s="39">
        <f>IF(A3026&amp;B3026&amp;C3026="","",IF(AND(O3026=1,N(G3026)&gt;0),IF(INDEX(pl_ativa,MAX(1,N(G3026)))="Sim",1,0),0))</f>
        <v/>
      </c>
      <c r="Q3026" s="39">
        <f>IF(F3026="","",COUNTIFS(ex_chave_oc,F3026,ex_cancelada,"&lt;&gt;Sim"))</f>
        <v/>
      </c>
      <c r="R3026" s="51">
        <f>IF(P3026="","",IF(AND(P3026=1,N(Q3026)&gt;0),1,0))</f>
        <v/>
      </c>
      <c r="S3026" s="30">
        <f>IF(P3026="","",IF(F3026="","ERRO: data prevista ausente ou inválida",IF(O3026=0,"Duplicada: contada uma vez",IF(N(G3026)=0,"ERRO: tarefa fora do Plano Mestre",IF(P3026=0,"Tarefa retirada do plano: não conta","OK")))))</f>
        <v/>
      </c>
    </row>
    <row r="3027">
      <c r="A3027" s="29" t="n"/>
      <c r="B3027" s="25" t="n"/>
      <c r="C3027" s="49" t="n"/>
      <c r="D3027" s="29" t="n"/>
      <c r="E3027" s="23">
        <f>IF(OR(A3027="",B3027=""),"",A3027&amp;"|"&amp;B3027)</f>
        <v/>
      </c>
      <c r="F3027" s="30">
        <f>IF(OR(E3027="",NOT(ISNUMBER(C3027))),"",E3027&amp;"|"&amp;YEAR(C3027)&amp;"-"&amp;RIGHT("0"&amp;MONTH(C3027),2)&amp;"-"&amp;RIGHT("0"&amp;DAY(C3027),2))</f>
        <v/>
      </c>
      <c r="G3027" s="26">
        <f>IF(E3027="","",IFERROR(MATCH(E3027,pl_chave,0),0))</f>
        <v/>
      </c>
      <c r="H3027" s="23">
        <f>IF(G3027="","",IF(G3027=0,"Tarefa fora do plano",INDEX(pl_tag,G3027)))</f>
        <v/>
      </c>
      <c r="I3027" s="30">
        <f>IF(N(G3027)=0,"",INDEX(pl_atividade,G3027))</f>
        <v/>
      </c>
      <c r="J3027" s="50">
        <f>IF(N(G3027)=0,"",INDEX(pl_especialidade,G3027))</f>
        <v/>
      </c>
      <c r="K3027" s="28">
        <f>IF(N(G3027)=0,"",INDEX(pl_duracao,G3027))</f>
        <v/>
      </c>
      <c r="L3027" s="39">
        <f>IF(ISNUMBER(C3027),YEAR(C3027),"")</f>
        <v/>
      </c>
      <c r="M3027" s="39">
        <f>IF(ISNUMBER(C3027),MONTH(C3027),"")</f>
        <v/>
      </c>
      <c r="N3027" s="23">
        <f>IF(L3027="","",IF(NOT(ISNUMBER(crono_ano)),"Informe o ano",IF(L3027&lt;crono_ano,"Antes do ano",IF(L3027&gt;crono_ano,"Depois do ano","No ano"))))</f>
        <v/>
      </c>
      <c r="O3027" s="39">
        <f>IF(F3027="","",IF(COUNTIF(F$7:F3027,F3027)=1,1,0))</f>
        <v/>
      </c>
      <c r="P3027" s="39">
        <f>IF(A3027&amp;B3027&amp;C3027="","",IF(AND(O3027=1,N(G3027)&gt;0),IF(INDEX(pl_ativa,MAX(1,N(G3027)))="Sim",1,0),0))</f>
        <v/>
      </c>
      <c r="Q3027" s="39">
        <f>IF(F3027="","",COUNTIFS(ex_chave_oc,F3027,ex_cancelada,"&lt;&gt;Sim"))</f>
        <v/>
      </c>
      <c r="R3027" s="51">
        <f>IF(P3027="","",IF(AND(P3027=1,N(Q3027)&gt;0),1,0))</f>
        <v/>
      </c>
      <c r="S3027" s="30">
        <f>IF(P3027="","",IF(F3027="","ERRO: data prevista ausente ou inválida",IF(O3027=0,"Duplicada: contada uma vez",IF(N(G3027)=0,"ERRO: tarefa fora do Plano Mestre",IF(P3027=0,"Tarefa retirada do plano: não conta","OK")))))</f>
        <v/>
      </c>
    </row>
    <row r="3028">
      <c r="A3028" s="29" t="n"/>
      <c r="B3028" s="25" t="n"/>
      <c r="C3028" s="49" t="n"/>
      <c r="D3028" s="29" t="n"/>
      <c r="E3028" s="23">
        <f>IF(OR(A3028="",B3028=""),"",A3028&amp;"|"&amp;B3028)</f>
        <v/>
      </c>
      <c r="F3028" s="30">
        <f>IF(OR(E3028="",NOT(ISNUMBER(C3028))),"",E3028&amp;"|"&amp;YEAR(C3028)&amp;"-"&amp;RIGHT("0"&amp;MONTH(C3028),2)&amp;"-"&amp;RIGHT("0"&amp;DAY(C3028),2))</f>
        <v/>
      </c>
      <c r="G3028" s="26">
        <f>IF(E3028="","",IFERROR(MATCH(E3028,pl_chave,0),0))</f>
        <v/>
      </c>
      <c r="H3028" s="23">
        <f>IF(G3028="","",IF(G3028=0,"Tarefa fora do plano",INDEX(pl_tag,G3028)))</f>
        <v/>
      </c>
      <c r="I3028" s="30">
        <f>IF(N(G3028)=0,"",INDEX(pl_atividade,G3028))</f>
        <v/>
      </c>
      <c r="J3028" s="50">
        <f>IF(N(G3028)=0,"",INDEX(pl_especialidade,G3028))</f>
        <v/>
      </c>
      <c r="K3028" s="28">
        <f>IF(N(G3028)=0,"",INDEX(pl_duracao,G3028))</f>
        <v/>
      </c>
      <c r="L3028" s="39">
        <f>IF(ISNUMBER(C3028),YEAR(C3028),"")</f>
        <v/>
      </c>
      <c r="M3028" s="39">
        <f>IF(ISNUMBER(C3028),MONTH(C3028),"")</f>
        <v/>
      </c>
      <c r="N3028" s="23">
        <f>IF(L3028="","",IF(NOT(ISNUMBER(crono_ano)),"Informe o ano",IF(L3028&lt;crono_ano,"Antes do ano",IF(L3028&gt;crono_ano,"Depois do ano","No ano"))))</f>
        <v/>
      </c>
      <c r="O3028" s="39">
        <f>IF(F3028="","",IF(COUNTIF(F$7:F3028,F3028)=1,1,0))</f>
        <v/>
      </c>
      <c r="P3028" s="39">
        <f>IF(A3028&amp;B3028&amp;C3028="","",IF(AND(O3028=1,N(G3028)&gt;0),IF(INDEX(pl_ativa,MAX(1,N(G3028)))="Sim",1,0),0))</f>
        <v/>
      </c>
      <c r="Q3028" s="39">
        <f>IF(F3028="","",COUNTIFS(ex_chave_oc,F3028,ex_cancelada,"&lt;&gt;Sim"))</f>
        <v/>
      </c>
      <c r="R3028" s="51">
        <f>IF(P3028="","",IF(AND(P3028=1,N(Q3028)&gt;0),1,0))</f>
        <v/>
      </c>
      <c r="S3028" s="30">
        <f>IF(P3028="","",IF(F3028="","ERRO: data prevista ausente ou inválida",IF(O3028=0,"Duplicada: contada uma vez",IF(N(G3028)=0,"ERRO: tarefa fora do Plano Mestre",IF(P3028=0,"Tarefa retirada do plano: não conta","OK")))))</f>
        <v/>
      </c>
    </row>
    <row r="3029">
      <c r="A3029" s="29" t="n"/>
      <c r="B3029" s="25" t="n"/>
      <c r="C3029" s="49" t="n"/>
      <c r="D3029" s="29" t="n"/>
      <c r="E3029" s="23">
        <f>IF(OR(A3029="",B3029=""),"",A3029&amp;"|"&amp;B3029)</f>
        <v/>
      </c>
      <c r="F3029" s="30">
        <f>IF(OR(E3029="",NOT(ISNUMBER(C3029))),"",E3029&amp;"|"&amp;YEAR(C3029)&amp;"-"&amp;RIGHT("0"&amp;MONTH(C3029),2)&amp;"-"&amp;RIGHT("0"&amp;DAY(C3029),2))</f>
        <v/>
      </c>
      <c r="G3029" s="26">
        <f>IF(E3029="","",IFERROR(MATCH(E3029,pl_chave,0),0))</f>
        <v/>
      </c>
      <c r="H3029" s="23">
        <f>IF(G3029="","",IF(G3029=0,"Tarefa fora do plano",INDEX(pl_tag,G3029)))</f>
        <v/>
      </c>
      <c r="I3029" s="30">
        <f>IF(N(G3029)=0,"",INDEX(pl_atividade,G3029))</f>
        <v/>
      </c>
      <c r="J3029" s="50">
        <f>IF(N(G3029)=0,"",INDEX(pl_especialidade,G3029))</f>
        <v/>
      </c>
      <c r="K3029" s="28">
        <f>IF(N(G3029)=0,"",INDEX(pl_duracao,G3029))</f>
        <v/>
      </c>
      <c r="L3029" s="39">
        <f>IF(ISNUMBER(C3029),YEAR(C3029),"")</f>
        <v/>
      </c>
      <c r="M3029" s="39">
        <f>IF(ISNUMBER(C3029),MONTH(C3029),"")</f>
        <v/>
      </c>
      <c r="N3029" s="23">
        <f>IF(L3029="","",IF(NOT(ISNUMBER(crono_ano)),"Informe o ano",IF(L3029&lt;crono_ano,"Antes do ano",IF(L3029&gt;crono_ano,"Depois do ano","No ano"))))</f>
        <v/>
      </c>
      <c r="O3029" s="39">
        <f>IF(F3029="","",IF(COUNTIF(F$7:F3029,F3029)=1,1,0))</f>
        <v/>
      </c>
      <c r="P3029" s="39">
        <f>IF(A3029&amp;B3029&amp;C3029="","",IF(AND(O3029=1,N(G3029)&gt;0),IF(INDEX(pl_ativa,MAX(1,N(G3029)))="Sim",1,0),0))</f>
        <v/>
      </c>
      <c r="Q3029" s="39">
        <f>IF(F3029="","",COUNTIFS(ex_chave_oc,F3029,ex_cancelada,"&lt;&gt;Sim"))</f>
        <v/>
      </c>
      <c r="R3029" s="51">
        <f>IF(P3029="","",IF(AND(P3029=1,N(Q3029)&gt;0),1,0))</f>
        <v/>
      </c>
      <c r="S3029" s="30">
        <f>IF(P3029="","",IF(F3029="","ERRO: data prevista ausente ou inválida",IF(O3029=0,"Duplicada: contada uma vez",IF(N(G3029)=0,"ERRO: tarefa fora do Plano Mestre",IF(P3029=0,"Tarefa retirada do plano: não conta","OK")))))</f>
        <v/>
      </c>
    </row>
    <row r="3030">
      <c r="A3030" s="29" t="n"/>
      <c r="B3030" s="25" t="n"/>
      <c r="C3030" s="49" t="n"/>
      <c r="D3030" s="29" t="n"/>
      <c r="E3030" s="23">
        <f>IF(OR(A3030="",B3030=""),"",A3030&amp;"|"&amp;B3030)</f>
        <v/>
      </c>
      <c r="F3030" s="30">
        <f>IF(OR(E3030="",NOT(ISNUMBER(C3030))),"",E3030&amp;"|"&amp;YEAR(C3030)&amp;"-"&amp;RIGHT("0"&amp;MONTH(C3030),2)&amp;"-"&amp;RIGHT("0"&amp;DAY(C3030),2))</f>
        <v/>
      </c>
      <c r="G3030" s="26">
        <f>IF(E3030="","",IFERROR(MATCH(E3030,pl_chave,0),0))</f>
        <v/>
      </c>
      <c r="H3030" s="23">
        <f>IF(G3030="","",IF(G3030=0,"Tarefa fora do plano",INDEX(pl_tag,G3030)))</f>
        <v/>
      </c>
      <c r="I3030" s="30">
        <f>IF(N(G3030)=0,"",INDEX(pl_atividade,G3030))</f>
        <v/>
      </c>
      <c r="J3030" s="50">
        <f>IF(N(G3030)=0,"",INDEX(pl_especialidade,G3030))</f>
        <v/>
      </c>
      <c r="K3030" s="28">
        <f>IF(N(G3030)=0,"",INDEX(pl_duracao,G3030))</f>
        <v/>
      </c>
      <c r="L3030" s="39">
        <f>IF(ISNUMBER(C3030),YEAR(C3030),"")</f>
        <v/>
      </c>
      <c r="M3030" s="39">
        <f>IF(ISNUMBER(C3030),MONTH(C3030),"")</f>
        <v/>
      </c>
      <c r="N3030" s="23">
        <f>IF(L3030="","",IF(NOT(ISNUMBER(crono_ano)),"Informe o ano",IF(L3030&lt;crono_ano,"Antes do ano",IF(L3030&gt;crono_ano,"Depois do ano","No ano"))))</f>
        <v/>
      </c>
      <c r="O3030" s="39">
        <f>IF(F3030="","",IF(COUNTIF(F$7:F3030,F3030)=1,1,0))</f>
        <v/>
      </c>
      <c r="P3030" s="39">
        <f>IF(A3030&amp;B3030&amp;C3030="","",IF(AND(O3030=1,N(G3030)&gt;0),IF(INDEX(pl_ativa,MAX(1,N(G3030)))="Sim",1,0),0))</f>
        <v/>
      </c>
      <c r="Q3030" s="39">
        <f>IF(F3030="","",COUNTIFS(ex_chave_oc,F3030,ex_cancelada,"&lt;&gt;Sim"))</f>
        <v/>
      </c>
      <c r="R3030" s="51">
        <f>IF(P3030="","",IF(AND(P3030=1,N(Q3030)&gt;0),1,0))</f>
        <v/>
      </c>
      <c r="S3030" s="30">
        <f>IF(P3030="","",IF(F3030="","ERRO: data prevista ausente ou inválida",IF(O3030=0,"Duplicada: contada uma vez",IF(N(G3030)=0,"ERRO: tarefa fora do Plano Mestre",IF(P3030=0,"Tarefa retirada do plano: não conta","OK")))))</f>
        <v/>
      </c>
    </row>
    <row r="3031">
      <c r="A3031" s="29" t="n"/>
      <c r="B3031" s="25" t="n"/>
      <c r="C3031" s="49" t="n"/>
      <c r="D3031" s="29" t="n"/>
      <c r="E3031" s="23">
        <f>IF(OR(A3031="",B3031=""),"",A3031&amp;"|"&amp;B3031)</f>
        <v/>
      </c>
      <c r="F3031" s="30">
        <f>IF(OR(E3031="",NOT(ISNUMBER(C3031))),"",E3031&amp;"|"&amp;YEAR(C3031)&amp;"-"&amp;RIGHT("0"&amp;MONTH(C3031),2)&amp;"-"&amp;RIGHT("0"&amp;DAY(C3031),2))</f>
        <v/>
      </c>
      <c r="G3031" s="26">
        <f>IF(E3031="","",IFERROR(MATCH(E3031,pl_chave,0),0))</f>
        <v/>
      </c>
      <c r="H3031" s="23">
        <f>IF(G3031="","",IF(G3031=0,"Tarefa fora do plano",INDEX(pl_tag,G3031)))</f>
        <v/>
      </c>
      <c r="I3031" s="30">
        <f>IF(N(G3031)=0,"",INDEX(pl_atividade,G3031))</f>
        <v/>
      </c>
      <c r="J3031" s="50">
        <f>IF(N(G3031)=0,"",INDEX(pl_especialidade,G3031))</f>
        <v/>
      </c>
      <c r="K3031" s="28">
        <f>IF(N(G3031)=0,"",INDEX(pl_duracao,G3031))</f>
        <v/>
      </c>
      <c r="L3031" s="39">
        <f>IF(ISNUMBER(C3031),YEAR(C3031),"")</f>
        <v/>
      </c>
      <c r="M3031" s="39">
        <f>IF(ISNUMBER(C3031),MONTH(C3031),"")</f>
        <v/>
      </c>
      <c r="N3031" s="23">
        <f>IF(L3031="","",IF(NOT(ISNUMBER(crono_ano)),"Informe o ano",IF(L3031&lt;crono_ano,"Antes do ano",IF(L3031&gt;crono_ano,"Depois do ano","No ano"))))</f>
        <v/>
      </c>
      <c r="O3031" s="39">
        <f>IF(F3031="","",IF(COUNTIF(F$7:F3031,F3031)=1,1,0))</f>
        <v/>
      </c>
      <c r="P3031" s="39">
        <f>IF(A3031&amp;B3031&amp;C3031="","",IF(AND(O3031=1,N(G3031)&gt;0),IF(INDEX(pl_ativa,MAX(1,N(G3031)))="Sim",1,0),0))</f>
        <v/>
      </c>
      <c r="Q3031" s="39">
        <f>IF(F3031="","",COUNTIFS(ex_chave_oc,F3031,ex_cancelada,"&lt;&gt;Sim"))</f>
        <v/>
      </c>
      <c r="R3031" s="51">
        <f>IF(P3031="","",IF(AND(P3031=1,N(Q3031)&gt;0),1,0))</f>
        <v/>
      </c>
      <c r="S3031" s="30">
        <f>IF(P3031="","",IF(F3031="","ERRO: data prevista ausente ou inválida",IF(O3031=0,"Duplicada: contada uma vez",IF(N(G3031)=0,"ERRO: tarefa fora do Plano Mestre",IF(P3031=0,"Tarefa retirada do plano: não conta","OK")))))</f>
        <v/>
      </c>
    </row>
    <row r="3032">
      <c r="A3032" s="29" t="n"/>
      <c r="B3032" s="25" t="n"/>
      <c r="C3032" s="49" t="n"/>
      <c r="D3032" s="29" t="n"/>
      <c r="E3032" s="23">
        <f>IF(OR(A3032="",B3032=""),"",A3032&amp;"|"&amp;B3032)</f>
        <v/>
      </c>
      <c r="F3032" s="30">
        <f>IF(OR(E3032="",NOT(ISNUMBER(C3032))),"",E3032&amp;"|"&amp;YEAR(C3032)&amp;"-"&amp;RIGHT("0"&amp;MONTH(C3032),2)&amp;"-"&amp;RIGHT("0"&amp;DAY(C3032),2))</f>
        <v/>
      </c>
      <c r="G3032" s="26">
        <f>IF(E3032="","",IFERROR(MATCH(E3032,pl_chave,0),0))</f>
        <v/>
      </c>
      <c r="H3032" s="23">
        <f>IF(G3032="","",IF(G3032=0,"Tarefa fora do plano",INDEX(pl_tag,G3032)))</f>
        <v/>
      </c>
      <c r="I3032" s="30">
        <f>IF(N(G3032)=0,"",INDEX(pl_atividade,G3032))</f>
        <v/>
      </c>
      <c r="J3032" s="50">
        <f>IF(N(G3032)=0,"",INDEX(pl_especialidade,G3032))</f>
        <v/>
      </c>
      <c r="K3032" s="28">
        <f>IF(N(G3032)=0,"",INDEX(pl_duracao,G3032))</f>
        <v/>
      </c>
      <c r="L3032" s="39">
        <f>IF(ISNUMBER(C3032),YEAR(C3032),"")</f>
        <v/>
      </c>
      <c r="M3032" s="39">
        <f>IF(ISNUMBER(C3032),MONTH(C3032),"")</f>
        <v/>
      </c>
      <c r="N3032" s="23">
        <f>IF(L3032="","",IF(NOT(ISNUMBER(crono_ano)),"Informe o ano",IF(L3032&lt;crono_ano,"Antes do ano",IF(L3032&gt;crono_ano,"Depois do ano","No ano"))))</f>
        <v/>
      </c>
      <c r="O3032" s="39">
        <f>IF(F3032="","",IF(COUNTIF(F$7:F3032,F3032)=1,1,0))</f>
        <v/>
      </c>
      <c r="P3032" s="39">
        <f>IF(A3032&amp;B3032&amp;C3032="","",IF(AND(O3032=1,N(G3032)&gt;0),IF(INDEX(pl_ativa,MAX(1,N(G3032)))="Sim",1,0),0))</f>
        <v/>
      </c>
      <c r="Q3032" s="39">
        <f>IF(F3032="","",COUNTIFS(ex_chave_oc,F3032,ex_cancelada,"&lt;&gt;Sim"))</f>
        <v/>
      </c>
      <c r="R3032" s="51">
        <f>IF(P3032="","",IF(AND(P3032=1,N(Q3032)&gt;0),1,0))</f>
        <v/>
      </c>
      <c r="S3032" s="30">
        <f>IF(P3032="","",IF(F3032="","ERRO: data prevista ausente ou inválida",IF(O3032=0,"Duplicada: contada uma vez",IF(N(G3032)=0,"ERRO: tarefa fora do Plano Mestre",IF(P3032=0,"Tarefa retirada do plano: não conta","OK")))))</f>
        <v/>
      </c>
    </row>
    <row r="3033">
      <c r="A3033" s="29" t="n"/>
      <c r="B3033" s="25" t="n"/>
      <c r="C3033" s="49" t="n"/>
      <c r="D3033" s="29" t="n"/>
      <c r="E3033" s="23">
        <f>IF(OR(A3033="",B3033=""),"",A3033&amp;"|"&amp;B3033)</f>
        <v/>
      </c>
      <c r="F3033" s="30">
        <f>IF(OR(E3033="",NOT(ISNUMBER(C3033))),"",E3033&amp;"|"&amp;YEAR(C3033)&amp;"-"&amp;RIGHT("0"&amp;MONTH(C3033),2)&amp;"-"&amp;RIGHT("0"&amp;DAY(C3033),2))</f>
        <v/>
      </c>
      <c r="G3033" s="26">
        <f>IF(E3033="","",IFERROR(MATCH(E3033,pl_chave,0),0))</f>
        <v/>
      </c>
      <c r="H3033" s="23">
        <f>IF(G3033="","",IF(G3033=0,"Tarefa fora do plano",INDEX(pl_tag,G3033)))</f>
        <v/>
      </c>
      <c r="I3033" s="30">
        <f>IF(N(G3033)=0,"",INDEX(pl_atividade,G3033))</f>
        <v/>
      </c>
      <c r="J3033" s="50">
        <f>IF(N(G3033)=0,"",INDEX(pl_especialidade,G3033))</f>
        <v/>
      </c>
      <c r="K3033" s="28">
        <f>IF(N(G3033)=0,"",INDEX(pl_duracao,G3033))</f>
        <v/>
      </c>
      <c r="L3033" s="39">
        <f>IF(ISNUMBER(C3033),YEAR(C3033),"")</f>
        <v/>
      </c>
      <c r="M3033" s="39">
        <f>IF(ISNUMBER(C3033),MONTH(C3033),"")</f>
        <v/>
      </c>
      <c r="N3033" s="23">
        <f>IF(L3033="","",IF(NOT(ISNUMBER(crono_ano)),"Informe o ano",IF(L3033&lt;crono_ano,"Antes do ano",IF(L3033&gt;crono_ano,"Depois do ano","No ano"))))</f>
        <v/>
      </c>
      <c r="O3033" s="39">
        <f>IF(F3033="","",IF(COUNTIF(F$7:F3033,F3033)=1,1,0))</f>
        <v/>
      </c>
      <c r="P3033" s="39">
        <f>IF(A3033&amp;B3033&amp;C3033="","",IF(AND(O3033=1,N(G3033)&gt;0),IF(INDEX(pl_ativa,MAX(1,N(G3033)))="Sim",1,0),0))</f>
        <v/>
      </c>
      <c r="Q3033" s="39">
        <f>IF(F3033="","",COUNTIFS(ex_chave_oc,F3033,ex_cancelada,"&lt;&gt;Sim"))</f>
        <v/>
      </c>
      <c r="R3033" s="51">
        <f>IF(P3033="","",IF(AND(P3033=1,N(Q3033)&gt;0),1,0))</f>
        <v/>
      </c>
      <c r="S3033" s="30">
        <f>IF(P3033="","",IF(F3033="","ERRO: data prevista ausente ou inválida",IF(O3033=0,"Duplicada: contada uma vez",IF(N(G3033)=0,"ERRO: tarefa fora do Plano Mestre",IF(P3033=0,"Tarefa retirada do plano: não conta","OK")))))</f>
        <v/>
      </c>
    </row>
    <row r="3034">
      <c r="A3034" s="29" t="n"/>
      <c r="B3034" s="25" t="n"/>
      <c r="C3034" s="49" t="n"/>
      <c r="D3034" s="29" t="n"/>
      <c r="E3034" s="23">
        <f>IF(OR(A3034="",B3034=""),"",A3034&amp;"|"&amp;B3034)</f>
        <v/>
      </c>
      <c r="F3034" s="30">
        <f>IF(OR(E3034="",NOT(ISNUMBER(C3034))),"",E3034&amp;"|"&amp;YEAR(C3034)&amp;"-"&amp;RIGHT("0"&amp;MONTH(C3034),2)&amp;"-"&amp;RIGHT("0"&amp;DAY(C3034),2))</f>
        <v/>
      </c>
      <c r="G3034" s="26">
        <f>IF(E3034="","",IFERROR(MATCH(E3034,pl_chave,0),0))</f>
        <v/>
      </c>
      <c r="H3034" s="23">
        <f>IF(G3034="","",IF(G3034=0,"Tarefa fora do plano",INDEX(pl_tag,G3034)))</f>
        <v/>
      </c>
      <c r="I3034" s="30">
        <f>IF(N(G3034)=0,"",INDEX(pl_atividade,G3034))</f>
        <v/>
      </c>
      <c r="J3034" s="50">
        <f>IF(N(G3034)=0,"",INDEX(pl_especialidade,G3034))</f>
        <v/>
      </c>
      <c r="K3034" s="28">
        <f>IF(N(G3034)=0,"",INDEX(pl_duracao,G3034))</f>
        <v/>
      </c>
      <c r="L3034" s="39">
        <f>IF(ISNUMBER(C3034),YEAR(C3034),"")</f>
        <v/>
      </c>
      <c r="M3034" s="39">
        <f>IF(ISNUMBER(C3034),MONTH(C3034),"")</f>
        <v/>
      </c>
      <c r="N3034" s="23">
        <f>IF(L3034="","",IF(NOT(ISNUMBER(crono_ano)),"Informe o ano",IF(L3034&lt;crono_ano,"Antes do ano",IF(L3034&gt;crono_ano,"Depois do ano","No ano"))))</f>
        <v/>
      </c>
      <c r="O3034" s="39">
        <f>IF(F3034="","",IF(COUNTIF(F$7:F3034,F3034)=1,1,0))</f>
        <v/>
      </c>
      <c r="P3034" s="39">
        <f>IF(A3034&amp;B3034&amp;C3034="","",IF(AND(O3034=1,N(G3034)&gt;0),IF(INDEX(pl_ativa,MAX(1,N(G3034)))="Sim",1,0),0))</f>
        <v/>
      </c>
      <c r="Q3034" s="39">
        <f>IF(F3034="","",COUNTIFS(ex_chave_oc,F3034,ex_cancelada,"&lt;&gt;Sim"))</f>
        <v/>
      </c>
      <c r="R3034" s="51">
        <f>IF(P3034="","",IF(AND(P3034=1,N(Q3034)&gt;0),1,0))</f>
        <v/>
      </c>
      <c r="S3034" s="30">
        <f>IF(P3034="","",IF(F3034="","ERRO: data prevista ausente ou inválida",IF(O3034=0,"Duplicada: contada uma vez",IF(N(G3034)=0,"ERRO: tarefa fora do Plano Mestre",IF(P3034=0,"Tarefa retirada do plano: não conta","OK")))))</f>
        <v/>
      </c>
    </row>
    <row r="3035">
      <c r="A3035" s="29" t="n"/>
      <c r="B3035" s="25" t="n"/>
      <c r="C3035" s="49" t="n"/>
      <c r="D3035" s="29" t="n"/>
      <c r="E3035" s="23">
        <f>IF(OR(A3035="",B3035=""),"",A3035&amp;"|"&amp;B3035)</f>
        <v/>
      </c>
      <c r="F3035" s="30">
        <f>IF(OR(E3035="",NOT(ISNUMBER(C3035))),"",E3035&amp;"|"&amp;YEAR(C3035)&amp;"-"&amp;RIGHT("0"&amp;MONTH(C3035),2)&amp;"-"&amp;RIGHT("0"&amp;DAY(C3035),2))</f>
        <v/>
      </c>
      <c r="G3035" s="26">
        <f>IF(E3035="","",IFERROR(MATCH(E3035,pl_chave,0),0))</f>
        <v/>
      </c>
      <c r="H3035" s="23">
        <f>IF(G3035="","",IF(G3035=0,"Tarefa fora do plano",INDEX(pl_tag,G3035)))</f>
        <v/>
      </c>
      <c r="I3035" s="30">
        <f>IF(N(G3035)=0,"",INDEX(pl_atividade,G3035))</f>
        <v/>
      </c>
      <c r="J3035" s="50">
        <f>IF(N(G3035)=0,"",INDEX(pl_especialidade,G3035))</f>
        <v/>
      </c>
      <c r="K3035" s="28">
        <f>IF(N(G3035)=0,"",INDEX(pl_duracao,G3035))</f>
        <v/>
      </c>
      <c r="L3035" s="39">
        <f>IF(ISNUMBER(C3035),YEAR(C3035),"")</f>
        <v/>
      </c>
      <c r="M3035" s="39">
        <f>IF(ISNUMBER(C3035),MONTH(C3035),"")</f>
        <v/>
      </c>
      <c r="N3035" s="23">
        <f>IF(L3035="","",IF(NOT(ISNUMBER(crono_ano)),"Informe o ano",IF(L3035&lt;crono_ano,"Antes do ano",IF(L3035&gt;crono_ano,"Depois do ano","No ano"))))</f>
        <v/>
      </c>
      <c r="O3035" s="39">
        <f>IF(F3035="","",IF(COUNTIF(F$7:F3035,F3035)=1,1,0))</f>
        <v/>
      </c>
      <c r="P3035" s="39">
        <f>IF(A3035&amp;B3035&amp;C3035="","",IF(AND(O3035=1,N(G3035)&gt;0),IF(INDEX(pl_ativa,MAX(1,N(G3035)))="Sim",1,0),0))</f>
        <v/>
      </c>
      <c r="Q3035" s="39">
        <f>IF(F3035="","",COUNTIFS(ex_chave_oc,F3035,ex_cancelada,"&lt;&gt;Sim"))</f>
        <v/>
      </c>
      <c r="R3035" s="51">
        <f>IF(P3035="","",IF(AND(P3035=1,N(Q3035)&gt;0),1,0))</f>
        <v/>
      </c>
      <c r="S3035" s="30">
        <f>IF(P3035="","",IF(F3035="","ERRO: data prevista ausente ou inválida",IF(O3035=0,"Duplicada: contada uma vez",IF(N(G3035)=0,"ERRO: tarefa fora do Plano Mestre",IF(P3035=0,"Tarefa retirada do plano: não conta","OK")))))</f>
        <v/>
      </c>
    </row>
    <row r="3036">
      <c r="A3036" s="29" t="n"/>
      <c r="B3036" s="25" t="n"/>
      <c r="C3036" s="49" t="n"/>
      <c r="D3036" s="29" t="n"/>
      <c r="E3036" s="23">
        <f>IF(OR(A3036="",B3036=""),"",A3036&amp;"|"&amp;B3036)</f>
        <v/>
      </c>
      <c r="F3036" s="30">
        <f>IF(OR(E3036="",NOT(ISNUMBER(C3036))),"",E3036&amp;"|"&amp;YEAR(C3036)&amp;"-"&amp;RIGHT("0"&amp;MONTH(C3036),2)&amp;"-"&amp;RIGHT("0"&amp;DAY(C3036),2))</f>
        <v/>
      </c>
      <c r="G3036" s="26">
        <f>IF(E3036="","",IFERROR(MATCH(E3036,pl_chave,0),0))</f>
        <v/>
      </c>
      <c r="H3036" s="23">
        <f>IF(G3036="","",IF(G3036=0,"Tarefa fora do plano",INDEX(pl_tag,G3036)))</f>
        <v/>
      </c>
      <c r="I3036" s="30">
        <f>IF(N(G3036)=0,"",INDEX(pl_atividade,G3036))</f>
        <v/>
      </c>
      <c r="J3036" s="50">
        <f>IF(N(G3036)=0,"",INDEX(pl_especialidade,G3036))</f>
        <v/>
      </c>
      <c r="K3036" s="28">
        <f>IF(N(G3036)=0,"",INDEX(pl_duracao,G3036))</f>
        <v/>
      </c>
      <c r="L3036" s="39">
        <f>IF(ISNUMBER(C3036),YEAR(C3036),"")</f>
        <v/>
      </c>
      <c r="M3036" s="39">
        <f>IF(ISNUMBER(C3036),MONTH(C3036),"")</f>
        <v/>
      </c>
      <c r="N3036" s="23">
        <f>IF(L3036="","",IF(NOT(ISNUMBER(crono_ano)),"Informe o ano",IF(L3036&lt;crono_ano,"Antes do ano",IF(L3036&gt;crono_ano,"Depois do ano","No ano"))))</f>
        <v/>
      </c>
      <c r="O3036" s="39">
        <f>IF(F3036="","",IF(COUNTIF(F$7:F3036,F3036)=1,1,0))</f>
        <v/>
      </c>
      <c r="P3036" s="39">
        <f>IF(A3036&amp;B3036&amp;C3036="","",IF(AND(O3036=1,N(G3036)&gt;0),IF(INDEX(pl_ativa,MAX(1,N(G3036)))="Sim",1,0),0))</f>
        <v/>
      </c>
      <c r="Q3036" s="39">
        <f>IF(F3036="","",COUNTIFS(ex_chave_oc,F3036,ex_cancelada,"&lt;&gt;Sim"))</f>
        <v/>
      </c>
      <c r="R3036" s="51">
        <f>IF(P3036="","",IF(AND(P3036=1,N(Q3036)&gt;0),1,0))</f>
        <v/>
      </c>
      <c r="S3036" s="30">
        <f>IF(P3036="","",IF(F3036="","ERRO: data prevista ausente ou inválida",IF(O3036=0,"Duplicada: contada uma vez",IF(N(G3036)=0,"ERRO: tarefa fora do Plano Mestre",IF(P3036=0,"Tarefa retirada do plano: não conta","OK")))))</f>
        <v/>
      </c>
    </row>
    <row r="3037">
      <c r="A3037" s="29" t="n"/>
      <c r="B3037" s="25" t="n"/>
      <c r="C3037" s="49" t="n"/>
      <c r="D3037" s="29" t="n"/>
      <c r="E3037" s="23">
        <f>IF(OR(A3037="",B3037=""),"",A3037&amp;"|"&amp;B3037)</f>
        <v/>
      </c>
      <c r="F3037" s="30">
        <f>IF(OR(E3037="",NOT(ISNUMBER(C3037))),"",E3037&amp;"|"&amp;YEAR(C3037)&amp;"-"&amp;RIGHT("0"&amp;MONTH(C3037),2)&amp;"-"&amp;RIGHT("0"&amp;DAY(C3037),2))</f>
        <v/>
      </c>
      <c r="G3037" s="26">
        <f>IF(E3037="","",IFERROR(MATCH(E3037,pl_chave,0),0))</f>
        <v/>
      </c>
      <c r="H3037" s="23">
        <f>IF(G3037="","",IF(G3037=0,"Tarefa fora do plano",INDEX(pl_tag,G3037)))</f>
        <v/>
      </c>
      <c r="I3037" s="30">
        <f>IF(N(G3037)=0,"",INDEX(pl_atividade,G3037))</f>
        <v/>
      </c>
      <c r="J3037" s="50">
        <f>IF(N(G3037)=0,"",INDEX(pl_especialidade,G3037))</f>
        <v/>
      </c>
      <c r="K3037" s="28">
        <f>IF(N(G3037)=0,"",INDEX(pl_duracao,G3037))</f>
        <v/>
      </c>
      <c r="L3037" s="39">
        <f>IF(ISNUMBER(C3037),YEAR(C3037),"")</f>
        <v/>
      </c>
      <c r="M3037" s="39">
        <f>IF(ISNUMBER(C3037),MONTH(C3037),"")</f>
        <v/>
      </c>
      <c r="N3037" s="23">
        <f>IF(L3037="","",IF(NOT(ISNUMBER(crono_ano)),"Informe o ano",IF(L3037&lt;crono_ano,"Antes do ano",IF(L3037&gt;crono_ano,"Depois do ano","No ano"))))</f>
        <v/>
      </c>
      <c r="O3037" s="39">
        <f>IF(F3037="","",IF(COUNTIF(F$7:F3037,F3037)=1,1,0))</f>
        <v/>
      </c>
      <c r="P3037" s="39">
        <f>IF(A3037&amp;B3037&amp;C3037="","",IF(AND(O3037=1,N(G3037)&gt;0),IF(INDEX(pl_ativa,MAX(1,N(G3037)))="Sim",1,0),0))</f>
        <v/>
      </c>
      <c r="Q3037" s="39">
        <f>IF(F3037="","",COUNTIFS(ex_chave_oc,F3037,ex_cancelada,"&lt;&gt;Sim"))</f>
        <v/>
      </c>
      <c r="R3037" s="51">
        <f>IF(P3037="","",IF(AND(P3037=1,N(Q3037)&gt;0),1,0))</f>
        <v/>
      </c>
      <c r="S3037" s="30">
        <f>IF(P3037="","",IF(F3037="","ERRO: data prevista ausente ou inválida",IF(O3037=0,"Duplicada: contada uma vez",IF(N(G3037)=0,"ERRO: tarefa fora do Plano Mestre",IF(P3037=0,"Tarefa retirada do plano: não conta","OK")))))</f>
        <v/>
      </c>
    </row>
    <row r="3038">
      <c r="A3038" s="29" t="n"/>
      <c r="B3038" s="25" t="n"/>
      <c r="C3038" s="49" t="n"/>
      <c r="D3038" s="29" t="n"/>
      <c r="E3038" s="23">
        <f>IF(OR(A3038="",B3038=""),"",A3038&amp;"|"&amp;B3038)</f>
        <v/>
      </c>
      <c r="F3038" s="30">
        <f>IF(OR(E3038="",NOT(ISNUMBER(C3038))),"",E3038&amp;"|"&amp;YEAR(C3038)&amp;"-"&amp;RIGHT("0"&amp;MONTH(C3038),2)&amp;"-"&amp;RIGHT("0"&amp;DAY(C3038),2))</f>
        <v/>
      </c>
      <c r="G3038" s="26">
        <f>IF(E3038="","",IFERROR(MATCH(E3038,pl_chave,0),0))</f>
        <v/>
      </c>
      <c r="H3038" s="23">
        <f>IF(G3038="","",IF(G3038=0,"Tarefa fora do plano",INDEX(pl_tag,G3038)))</f>
        <v/>
      </c>
      <c r="I3038" s="30">
        <f>IF(N(G3038)=0,"",INDEX(pl_atividade,G3038))</f>
        <v/>
      </c>
      <c r="J3038" s="50">
        <f>IF(N(G3038)=0,"",INDEX(pl_especialidade,G3038))</f>
        <v/>
      </c>
      <c r="K3038" s="28">
        <f>IF(N(G3038)=0,"",INDEX(pl_duracao,G3038))</f>
        <v/>
      </c>
      <c r="L3038" s="39">
        <f>IF(ISNUMBER(C3038),YEAR(C3038),"")</f>
        <v/>
      </c>
      <c r="M3038" s="39">
        <f>IF(ISNUMBER(C3038),MONTH(C3038),"")</f>
        <v/>
      </c>
      <c r="N3038" s="23">
        <f>IF(L3038="","",IF(NOT(ISNUMBER(crono_ano)),"Informe o ano",IF(L3038&lt;crono_ano,"Antes do ano",IF(L3038&gt;crono_ano,"Depois do ano","No ano"))))</f>
        <v/>
      </c>
      <c r="O3038" s="39">
        <f>IF(F3038="","",IF(COUNTIF(F$7:F3038,F3038)=1,1,0))</f>
        <v/>
      </c>
      <c r="P3038" s="39">
        <f>IF(A3038&amp;B3038&amp;C3038="","",IF(AND(O3038=1,N(G3038)&gt;0),IF(INDEX(pl_ativa,MAX(1,N(G3038)))="Sim",1,0),0))</f>
        <v/>
      </c>
      <c r="Q3038" s="39">
        <f>IF(F3038="","",COUNTIFS(ex_chave_oc,F3038,ex_cancelada,"&lt;&gt;Sim"))</f>
        <v/>
      </c>
      <c r="R3038" s="51">
        <f>IF(P3038="","",IF(AND(P3038=1,N(Q3038)&gt;0),1,0))</f>
        <v/>
      </c>
      <c r="S3038" s="30">
        <f>IF(P3038="","",IF(F3038="","ERRO: data prevista ausente ou inválida",IF(O3038=0,"Duplicada: contada uma vez",IF(N(G3038)=0,"ERRO: tarefa fora do Plano Mestre",IF(P3038=0,"Tarefa retirada do plano: não conta","OK")))))</f>
        <v/>
      </c>
    </row>
    <row r="3039">
      <c r="A3039" s="29" t="n"/>
      <c r="B3039" s="25" t="n"/>
      <c r="C3039" s="49" t="n"/>
      <c r="D3039" s="29" t="n"/>
      <c r="E3039" s="23">
        <f>IF(OR(A3039="",B3039=""),"",A3039&amp;"|"&amp;B3039)</f>
        <v/>
      </c>
      <c r="F3039" s="30">
        <f>IF(OR(E3039="",NOT(ISNUMBER(C3039))),"",E3039&amp;"|"&amp;YEAR(C3039)&amp;"-"&amp;RIGHT("0"&amp;MONTH(C3039),2)&amp;"-"&amp;RIGHT("0"&amp;DAY(C3039),2))</f>
        <v/>
      </c>
      <c r="G3039" s="26">
        <f>IF(E3039="","",IFERROR(MATCH(E3039,pl_chave,0),0))</f>
        <v/>
      </c>
      <c r="H3039" s="23">
        <f>IF(G3039="","",IF(G3039=0,"Tarefa fora do plano",INDEX(pl_tag,G3039)))</f>
        <v/>
      </c>
      <c r="I3039" s="30">
        <f>IF(N(G3039)=0,"",INDEX(pl_atividade,G3039))</f>
        <v/>
      </c>
      <c r="J3039" s="50">
        <f>IF(N(G3039)=0,"",INDEX(pl_especialidade,G3039))</f>
        <v/>
      </c>
      <c r="K3039" s="28">
        <f>IF(N(G3039)=0,"",INDEX(pl_duracao,G3039))</f>
        <v/>
      </c>
      <c r="L3039" s="39">
        <f>IF(ISNUMBER(C3039),YEAR(C3039),"")</f>
        <v/>
      </c>
      <c r="M3039" s="39">
        <f>IF(ISNUMBER(C3039),MONTH(C3039),"")</f>
        <v/>
      </c>
      <c r="N3039" s="23">
        <f>IF(L3039="","",IF(NOT(ISNUMBER(crono_ano)),"Informe o ano",IF(L3039&lt;crono_ano,"Antes do ano",IF(L3039&gt;crono_ano,"Depois do ano","No ano"))))</f>
        <v/>
      </c>
      <c r="O3039" s="39">
        <f>IF(F3039="","",IF(COUNTIF(F$7:F3039,F3039)=1,1,0))</f>
        <v/>
      </c>
      <c r="P3039" s="39">
        <f>IF(A3039&amp;B3039&amp;C3039="","",IF(AND(O3039=1,N(G3039)&gt;0),IF(INDEX(pl_ativa,MAX(1,N(G3039)))="Sim",1,0),0))</f>
        <v/>
      </c>
      <c r="Q3039" s="39">
        <f>IF(F3039="","",COUNTIFS(ex_chave_oc,F3039,ex_cancelada,"&lt;&gt;Sim"))</f>
        <v/>
      </c>
      <c r="R3039" s="51">
        <f>IF(P3039="","",IF(AND(P3039=1,N(Q3039)&gt;0),1,0))</f>
        <v/>
      </c>
      <c r="S3039" s="30">
        <f>IF(P3039="","",IF(F3039="","ERRO: data prevista ausente ou inválida",IF(O3039=0,"Duplicada: contada uma vez",IF(N(G3039)=0,"ERRO: tarefa fora do Plano Mestre",IF(P3039=0,"Tarefa retirada do plano: não conta","OK")))))</f>
        <v/>
      </c>
    </row>
    <row r="3040">
      <c r="A3040" s="29" t="n"/>
      <c r="B3040" s="25" t="n"/>
      <c r="C3040" s="49" t="n"/>
      <c r="D3040" s="29" t="n"/>
      <c r="E3040" s="23">
        <f>IF(OR(A3040="",B3040=""),"",A3040&amp;"|"&amp;B3040)</f>
        <v/>
      </c>
      <c r="F3040" s="30">
        <f>IF(OR(E3040="",NOT(ISNUMBER(C3040))),"",E3040&amp;"|"&amp;YEAR(C3040)&amp;"-"&amp;RIGHT("0"&amp;MONTH(C3040),2)&amp;"-"&amp;RIGHT("0"&amp;DAY(C3040),2))</f>
        <v/>
      </c>
      <c r="G3040" s="26">
        <f>IF(E3040="","",IFERROR(MATCH(E3040,pl_chave,0),0))</f>
        <v/>
      </c>
      <c r="H3040" s="23">
        <f>IF(G3040="","",IF(G3040=0,"Tarefa fora do plano",INDEX(pl_tag,G3040)))</f>
        <v/>
      </c>
      <c r="I3040" s="30">
        <f>IF(N(G3040)=0,"",INDEX(pl_atividade,G3040))</f>
        <v/>
      </c>
      <c r="J3040" s="50">
        <f>IF(N(G3040)=0,"",INDEX(pl_especialidade,G3040))</f>
        <v/>
      </c>
      <c r="K3040" s="28">
        <f>IF(N(G3040)=0,"",INDEX(pl_duracao,G3040))</f>
        <v/>
      </c>
      <c r="L3040" s="39">
        <f>IF(ISNUMBER(C3040),YEAR(C3040),"")</f>
        <v/>
      </c>
      <c r="M3040" s="39">
        <f>IF(ISNUMBER(C3040),MONTH(C3040),"")</f>
        <v/>
      </c>
      <c r="N3040" s="23">
        <f>IF(L3040="","",IF(NOT(ISNUMBER(crono_ano)),"Informe o ano",IF(L3040&lt;crono_ano,"Antes do ano",IF(L3040&gt;crono_ano,"Depois do ano","No ano"))))</f>
        <v/>
      </c>
      <c r="O3040" s="39">
        <f>IF(F3040="","",IF(COUNTIF(F$7:F3040,F3040)=1,1,0))</f>
        <v/>
      </c>
      <c r="P3040" s="39">
        <f>IF(A3040&amp;B3040&amp;C3040="","",IF(AND(O3040=1,N(G3040)&gt;0),IF(INDEX(pl_ativa,MAX(1,N(G3040)))="Sim",1,0),0))</f>
        <v/>
      </c>
      <c r="Q3040" s="39">
        <f>IF(F3040="","",COUNTIFS(ex_chave_oc,F3040,ex_cancelada,"&lt;&gt;Sim"))</f>
        <v/>
      </c>
      <c r="R3040" s="51">
        <f>IF(P3040="","",IF(AND(P3040=1,N(Q3040)&gt;0),1,0))</f>
        <v/>
      </c>
      <c r="S3040" s="30">
        <f>IF(P3040="","",IF(F3040="","ERRO: data prevista ausente ou inválida",IF(O3040=0,"Duplicada: contada uma vez",IF(N(G3040)=0,"ERRO: tarefa fora do Plano Mestre",IF(P3040=0,"Tarefa retirada do plano: não conta","OK")))))</f>
        <v/>
      </c>
    </row>
    <row r="3041">
      <c r="A3041" s="29" t="n"/>
      <c r="B3041" s="25" t="n"/>
      <c r="C3041" s="49" t="n"/>
      <c r="D3041" s="29" t="n"/>
      <c r="E3041" s="23">
        <f>IF(OR(A3041="",B3041=""),"",A3041&amp;"|"&amp;B3041)</f>
        <v/>
      </c>
      <c r="F3041" s="30">
        <f>IF(OR(E3041="",NOT(ISNUMBER(C3041))),"",E3041&amp;"|"&amp;YEAR(C3041)&amp;"-"&amp;RIGHT("0"&amp;MONTH(C3041),2)&amp;"-"&amp;RIGHT("0"&amp;DAY(C3041),2))</f>
        <v/>
      </c>
      <c r="G3041" s="26">
        <f>IF(E3041="","",IFERROR(MATCH(E3041,pl_chave,0),0))</f>
        <v/>
      </c>
      <c r="H3041" s="23">
        <f>IF(G3041="","",IF(G3041=0,"Tarefa fora do plano",INDEX(pl_tag,G3041)))</f>
        <v/>
      </c>
      <c r="I3041" s="30">
        <f>IF(N(G3041)=0,"",INDEX(pl_atividade,G3041))</f>
        <v/>
      </c>
      <c r="J3041" s="50">
        <f>IF(N(G3041)=0,"",INDEX(pl_especialidade,G3041))</f>
        <v/>
      </c>
      <c r="K3041" s="28">
        <f>IF(N(G3041)=0,"",INDEX(pl_duracao,G3041))</f>
        <v/>
      </c>
      <c r="L3041" s="39">
        <f>IF(ISNUMBER(C3041),YEAR(C3041),"")</f>
        <v/>
      </c>
      <c r="M3041" s="39">
        <f>IF(ISNUMBER(C3041),MONTH(C3041),"")</f>
        <v/>
      </c>
      <c r="N3041" s="23">
        <f>IF(L3041="","",IF(NOT(ISNUMBER(crono_ano)),"Informe o ano",IF(L3041&lt;crono_ano,"Antes do ano",IF(L3041&gt;crono_ano,"Depois do ano","No ano"))))</f>
        <v/>
      </c>
      <c r="O3041" s="39">
        <f>IF(F3041="","",IF(COUNTIF(F$7:F3041,F3041)=1,1,0))</f>
        <v/>
      </c>
      <c r="P3041" s="39">
        <f>IF(A3041&amp;B3041&amp;C3041="","",IF(AND(O3041=1,N(G3041)&gt;0),IF(INDEX(pl_ativa,MAX(1,N(G3041)))="Sim",1,0),0))</f>
        <v/>
      </c>
      <c r="Q3041" s="39">
        <f>IF(F3041="","",COUNTIFS(ex_chave_oc,F3041,ex_cancelada,"&lt;&gt;Sim"))</f>
        <v/>
      </c>
      <c r="R3041" s="51">
        <f>IF(P3041="","",IF(AND(P3041=1,N(Q3041)&gt;0),1,0))</f>
        <v/>
      </c>
      <c r="S3041" s="30">
        <f>IF(P3041="","",IF(F3041="","ERRO: data prevista ausente ou inválida",IF(O3041=0,"Duplicada: contada uma vez",IF(N(G3041)=0,"ERRO: tarefa fora do Plano Mestre",IF(P3041=0,"Tarefa retirada do plano: não conta","OK")))))</f>
        <v/>
      </c>
    </row>
    <row r="3042">
      <c r="A3042" s="29" t="n"/>
      <c r="B3042" s="25" t="n"/>
      <c r="C3042" s="49" t="n"/>
      <c r="D3042" s="29" t="n"/>
      <c r="E3042" s="23">
        <f>IF(OR(A3042="",B3042=""),"",A3042&amp;"|"&amp;B3042)</f>
        <v/>
      </c>
      <c r="F3042" s="30">
        <f>IF(OR(E3042="",NOT(ISNUMBER(C3042))),"",E3042&amp;"|"&amp;YEAR(C3042)&amp;"-"&amp;RIGHT("0"&amp;MONTH(C3042),2)&amp;"-"&amp;RIGHT("0"&amp;DAY(C3042),2))</f>
        <v/>
      </c>
      <c r="G3042" s="26">
        <f>IF(E3042="","",IFERROR(MATCH(E3042,pl_chave,0),0))</f>
        <v/>
      </c>
      <c r="H3042" s="23">
        <f>IF(G3042="","",IF(G3042=0,"Tarefa fora do plano",INDEX(pl_tag,G3042)))</f>
        <v/>
      </c>
      <c r="I3042" s="30">
        <f>IF(N(G3042)=0,"",INDEX(pl_atividade,G3042))</f>
        <v/>
      </c>
      <c r="J3042" s="50">
        <f>IF(N(G3042)=0,"",INDEX(pl_especialidade,G3042))</f>
        <v/>
      </c>
      <c r="K3042" s="28">
        <f>IF(N(G3042)=0,"",INDEX(pl_duracao,G3042))</f>
        <v/>
      </c>
      <c r="L3042" s="39">
        <f>IF(ISNUMBER(C3042),YEAR(C3042),"")</f>
        <v/>
      </c>
      <c r="M3042" s="39">
        <f>IF(ISNUMBER(C3042),MONTH(C3042),"")</f>
        <v/>
      </c>
      <c r="N3042" s="23">
        <f>IF(L3042="","",IF(NOT(ISNUMBER(crono_ano)),"Informe o ano",IF(L3042&lt;crono_ano,"Antes do ano",IF(L3042&gt;crono_ano,"Depois do ano","No ano"))))</f>
        <v/>
      </c>
      <c r="O3042" s="39">
        <f>IF(F3042="","",IF(COUNTIF(F$7:F3042,F3042)=1,1,0))</f>
        <v/>
      </c>
      <c r="P3042" s="39">
        <f>IF(A3042&amp;B3042&amp;C3042="","",IF(AND(O3042=1,N(G3042)&gt;0),IF(INDEX(pl_ativa,MAX(1,N(G3042)))="Sim",1,0),0))</f>
        <v/>
      </c>
      <c r="Q3042" s="39">
        <f>IF(F3042="","",COUNTIFS(ex_chave_oc,F3042,ex_cancelada,"&lt;&gt;Sim"))</f>
        <v/>
      </c>
      <c r="R3042" s="51">
        <f>IF(P3042="","",IF(AND(P3042=1,N(Q3042)&gt;0),1,0))</f>
        <v/>
      </c>
      <c r="S3042" s="30">
        <f>IF(P3042="","",IF(F3042="","ERRO: data prevista ausente ou inválida",IF(O3042=0,"Duplicada: contada uma vez",IF(N(G3042)=0,"ERRO: tarefa fora do Plano Mestre",IF(P3042=0,"Tarefa retirada do plano: não conta","OK")))))</f>
        <v/>
      </c>
    </row>
    <row r="3043">
      <c r="A3043" s="29" t="n"/>
      <c r="B3043" s="25" t="n"/>
      <c r="C3043" s="49" t="n"/>
      <c r="D3043" s="29" t="n"/>
      <c r="E3043" s="23">
        <f>IF(OR(A3043="",B3043=""),"",A3043&amp;"|"&amp;B3043)</f>
        <v/>
      </c>
      <c r="F3043" s="30">
        <f>IF(OR(E3043="",NOT(ISNUMBER(C3043))),"",E3043&amp;"|"&amp;YEAR(C3043)&amp;"-"&amp;RIGHT("0"&amp;MONTH(C3043),2)&amp;"-"&amp;RIGHT("0"&amp;DAY(C3043),2))</f>
        <v/>
      </c>
      <c r="G3043" s="26">
        <f>IF(E3043="","",IFERROR(MATCH(E3043,pl_chave,0),0))</f>
        <v/>
      </c>
      <c r="H3043" s="23">
        <f>IF(G3043="","",IF(G3043=0,"Tarefa fora do plano",INDEX(pl_tag,G3043)))</f>
        <v/>
      </c>
      <c r="I3043" s="30">
        <f>IF(N(G3043)=0,"",INDEX(pl_atividade,G3043))</f>
        <v/>
      </c>
      <c r="J3043" s="50">
        <f>IF(N(G3043)=0,"",INDEX(pl_especialidade,G3043))</f>
        <v/>
      </c>
      <c r="K3043" s="28">
        <f>IF(N(G3043)=0,"",INDEX(pl_duracao,G3043))</f>
        <v/>
      </c>
      <c r="L3043" s="39">
        <f>IF(ISNUMBER(C3043),YEAR(C3043),"")</f>
        <v/>
      </c>
      <c r="M3043" s="39">
        <f>IF(ISNUMBER(C3043),MONTH(C3043),"")</f>
        <v/>
      </c>
      <c r="N3043" s="23">
        <f>IF(L3043="","",IF(NOT(ISNUMBER(crono_ano)),"Informe o ano",IF(L3043&lt;crono_ano,"Antes do ano",IF(L3043&gt;crono_ano,"Depois do ano","No ano"))))</f>
        <v/>
      </c>
      <c r="O3043" s="39">
        <f>IF(F3043="","",IF(COUNTIF(F$7:F3043,F3043)=1,1,0))</f>
        <v/>
      </c>
      <c r="P3043" s="39">
        <f>IF(A3043&amp;B3043&amp;C3043="","",IF(AND(O3043=1,N(G3043)&gt;0),IF(INDEX(pl_ativa,MAX(1,N(G3043)))="Sim",1,0),0))</f>
        <v/>
      </c>
      <c r="Q3043" s="39">
        <f>IF(F3043="","",COUNTIFS(ex_chave_oc,F3043,ex_cancelada,"&lt;&gt;Sim"))</f>
        <v/>
      </c>
      <c r="R3043" s="51">
        <f>IF(P3043="","",IF(AND(P3043=1,N(Q3043)&gt;0),1,0))</f>
        <v/>
      </c>
      <c r="S3043" s="30">
        <f>IF(P3043="","",IF(F3043="","ERRO: data prevista ausente ou inválida",IF(O3043=0,"Duplicada: contada uma vez",IF(N(G3043)=0,"ERRO: tarefa fora do Plano Mestre",IF(P3043=0,"Tarefa retirada do plano: não conta","OK")))))</f>
        <v/>
      </c>
    </row>
    <row r="3044">
      <c r="A3044" s="29" t="n"/>
      <c r="B3044" s="25" t="n"/>
      <c r="C3044" s="49" t="n"/>
      <c r="D3044" s="29" t="n"/>
      <c r="E3044" s="23">
        <f>IF(OR(A3044="",B3044=""),"",A3044&amp;"|"&amp;B3044)</f>
        <v/>
      </c>
      <c r="F3044" s="30">
        <f>IF(OR(E3044="",NOT(ISNUMBER(C3044))),"",E3044&amp;"|"&amp;YEAR(C3044)&amp;"-"&amp;RIGHT("0"&amp;MONTH(C3044),2)&amp;"-"&amp;RIGHT("0"&amp;DAY(C3044),2))</f>
        <v/>
      </c>
      <c r="G3044" s="26">
        <f>IF(E3044="","",IFERROR(MATCH(E3044,pl_chave,0),0))</f>
        <v/>
      </c>
      <c r="H3044" s="23">
        <f>IF(G3044="","",IF(G3044=0,"Tarefa fora do plano",INDEX(pl_tag,G3044)))</f>
        <v/>
      </c>
      <c r="I3044" s="30">
        <f>IF(N(G3044)=0,"",INDEX(pl_atividade,G3044))</f>
        <v/>
      </c>
      <c r="J3044" s="50">
        <f>IF(N(G3044)=0,"",INDEX(pl_especialidade,G3044))</f>
        <v/>
      </c>
      <c r="K3044" s="28">
        <f>IF(N(G3044)=0,"",INDEX(pl_duracao,G3044))</f>
        <v/>
      </c>
      <c r="L3044" s="39">
        <f>IF(ISNUMBER(C3044),YEAR(C3044),"")</f>
        <v/>
      </c>
      <c r="M3044" s="39">
        <f>IF(ISNUMBER(C3044),MONTH(C3044),"")</f>
        <v/>
      </c>
      <c r="N3044" s="23">
        <f>IF(L3044="","",IF(NOT(ISNUMBER(crono_ano)),"Informe o ano",IF(L3044&lt;crono_ano,"Antes do ano",IF(L3044&gt;crono_ano,"Depois do ano","No ano"))))</f>
        <v/>
      </c>
      <c r="O3044" s="39">
        <f>IF(F3044="","",IF(COUNTIF(F$7:F3044,F3044)=1,1,0))</f>
        <v/>
      </c>
      <c r="P3044" s="39">
        <f>IF(A3044&amp;B3044&amp;C3044="","",IF(AND(O3044=1,N(G3044)&gt;0),IF(INDEX(pl_ativa,MAX(1,N(G3044)))="Sim",1,0),0))</f>
        <v/>
      </c>
      <c r="Q3044" s="39">
        <f>IF(F3044="","",COUNTIFS(ex_chave_oc,F3044,ex_cancelada,"&lt;&gt;Sim"))</f>
        <v/>
      </c>
      <c r="R3044" s="51">
        <f>IF(P3044="","",IF(AND(P3044=1,N(Q3044)&gt;0),1,0))</f>
        <v/>
      </c>
      <c r="S3044" s="30">
        <f>IF(P3044="","",IF(F3044="","ERRO: data prevista ausente ou inválida",IF(O3044=0,"Duplicada: contada uma vez",IF(N(G3044)=0,"ERRO: tarefa fora do Plano Mestre",IF(P3044=0,"Tarefa retirada do plano: não conta","OK")))))</f>
        <v/>
      </c>
    </row>
    <row r="3045">
      <c r="A3045" s="29" t="n"/>
      <c r="B3045" s="25" t="n"/>
      <c r="C3045" s="49" t="n"/>
      <c r="D3045" s="29" t="n"/>
      <c r="E3045" s="23">
        <f>IF(OR(A3045="",B3045=""),"",A3045&amp;"|"&amp;B3045)</f>
        <v/>
      </c>
      <c r="F3045" s="30">
        <f>IF(OR(E3045="",NOT(ISNUMBER(C3045))),"",E3045&amp;"|"&amp;YEAR(C3045)&amp;"-"&amp;RIGHT("0"&amp;MONTH(C3045),2)&amp;"-"&amp;RIGHT("0"&amp;DAY(C3045),2))</f>
        <v/>
      </c>
      <c r="G3045" s="26">
        <f>IF(E3045="","",IFERROR(MATCH(E3045,pl_chave,0),0))</f>
        <v/>
      </c>
      <c r="H3045" s="23">
        <f>IF(G3045="","",IF(G3045=0,"Tarefa fora do plano",INDEX(pl_tag,G3045)))</f>
        <v/>
      </c>
      <c r="I3045" s="30">
        <f>IF(N(G3045)=0,"",INDEX(pl_atividade,G3045))</f>
        <v/>
      </c>
      <c r="J3045" s="50">
        <f>IF(N(G3045)=0,"",INDEX(pl_especialidade,G3045))</f>
        <v/>
      </c>
      <c r="K3045" s="28">
        <f>IF(N(G3045)=0,"",INDEX(pl_duracao,G3045))</f>
        <v/>
      </c>
      <c r="L3045" s="39">
        <f>IF(ISNUMBER(C3045),YEAR(C3045),"")</f>
        <v/>
      </c>
      <c r="M3045" s="39">
        <f>IF(ISNUMBER(C3045),MONTH(C3045),"")</f>
        <v/>
      </c>
      <c r="N3045" s="23">
        <f>IF(L3045="","",IF(NOT(ISNUMBER(crono_ano)),"Informe o ano",IF(L3045&lt;crono_ano,"Antes do ano",IF(L3045&gt;crono_ano,"Depois do ano","No ano"))))</f>
        <v/>
      </c>
      <c r="O3045" s="39">
        <f>IF(F3045="","",IF(COUNTIF(F$7:F3045,F3045)=1,1,0))</f>
        <v/>
      </c>
      <c r="P3045" s="39">
        <f>IF(A3045&amp;B3045&amp;C3045="","",IF(AND(O3045=1,N(G3045)&gt;0),IF(INDEX(pl_ativa,MAX(1,N(G3045)))="Sim",1,0),0))</f>
        <v/>
      </c>
      <c r="Q3045" s="39">
        <f>IF(F3045="","",COUNTIFS(ex_chave_oc,F3045,ex_cancelada,"&lt;&gt;Sim"))</f>
        <v/>
      </c>
      <c r="R3045" s="51">
        <f>IF(P3045="","",IF(AND(P3045=1,N(Q3045)&gt;0),1,0))</f>
        <v/>
      </c>
      <c r="S3045" s="30">
        <f>IF(P3045="","",IF(F3045="","ERRO: data prevista ausente ou inválida",IF(O3045=0,"Duplicada: contada uma vez",IF(N(G3045)=0,"ERRO: tarefa fora do Plano Mestre",IF(P3045=0,"Tarefa retirada do plano: não conta","OK")))))</f>
        <v/>
      </c>
    </row>
    <row r="3046">
      <c r="A3046" s="29" t="n"/>
      <c r="B3046" s="25" t="n"/>
      <c r="C3046" s="49" t="n"/>
      <c r="D3046" s="29" t="n"/>
      <c r="E3046" s="23">
        <f>IF(OR(A3046="",B3046=""),"",A3046&amp;"|"&amp;B3046)</f>
        <v/>
      </c>
      <c r="F3046" s="30">
        <f>IF(OR(E3046="",NOT(ISNUMBER(C3046))),"",E3046&amp;"|"&amp;YEAR(C3046)&amp;"-"&amp;RIGHT("0"&amp;MONTH(C3046),2)&amp;"-"&amp;RIGHT("0"&amp;DAY(C3046),2))</f>
        <v/>
      </c>
      <c r="G3046" s="26">
        <f>IF(E3046="","",IFERROR(MATCH(E3046,pl_chave,0),0))</f>
        <v/>
      </c>
      <c r="H3046" s="23">
        <f>IF(G3046="","",IF(G3046=0,"Tarefa fora do plano",INDEX(pl_tag,G3046)))</f>
        <v/>
      </c>
      <c r="I3046" s="30">
        <f>IF(N(G3046)=0,"",INDEX(pl_atividade,G3046))</f>
        <v/>
      </c>
      <c r="J3046" s="50">
        <f>IF(N(G3046)=0,"",INDEX(pl_especialidade,G3046))</f>
        <v/>
      </c>
      <c r="K3046" s="28">
        <f>IF(N(G3046)=0,"",INDEX(pl_duracao,G3046))</f>
        <v/>
      </c>
      <c r="L3046" s="39">
        <f>IF(ISNUMBER(C3046),YEAR(C3046),"")</f>
        <v/>
      </c>
      <c r="M3046" s="39">
        <f>IF(ISNUMBER(C3046),MONTH(C3046),"")</f>
        <v/>
      </c>
      <c r="N3046" s="23">
        <f>IF(L3046="","",IF(NOT(ISNUMBER(crono_ano)),"Informe o ano",IF(L3046&lt;crono_ano,"Antes do ano",IF(L3046&gt;crono_ano,"Depois do ano","No ano"))))</f>
        <v/>
      </c>
      <c r="O3046" s="39">
        <f>IF(F3046="","",IF(COUNTIF(F$7:F3046,F3046)=1,1,0))</f>
        <v/>
      </c>
      <c r="P3046" s="39">
        <f>IF(A3046&amp;B3046&amp;C3046="","",IF(AND(O3046=1,N(G3046)&gt;0),IF(INDEX(pl_ativa,MAX(1,N(G3046)))="Sim",1,0),0))</f>
        <v/>
      </c>
      <c r="Q3046" s="39">
        <f>IF(F3046="","",COUNTIFS(ex_chave_oc,F3046,ex_cancelada,"&lt;&gt;Sim"))</f>
        <v/>
      </c>
      <c r="R3046" s="51">
        <f>IF(P3046="","",IF(AND(P3046=1,N(Q3046)&gt;0),1,0))</f>
        <v/>
      </c>
      <c r="S3046" s="30">
        <f>IF(P3046="","",IF(F3046="","ERRO: data prevista ausente ou inválida",IF(O3046=0,"Duplicada: contada uma vez",IF(N(G3046)=0,"ERRO: tarefa fora do Plano Mestre",IF(P3046=0,"Tarefa retirada do plano: não conta","OK")))))</f>
        <v/>
      </c>
    </row>
    <row r="3047">
      <c r="A3047" s="29" t="n"/>
      <c r="B3047" s="25" t="n"/>
      <c r="C3047" s="49" t="n"/>
      <c r="D3047" s="29" t="n"/>
      <c r="E3047" s="23">
        <f>IF(OR(A3047="",B3047=""),"",A3047&amp;"|"&amp;B3047)</f>
        <v/>
      </c>
      <c r="F3047" s="30">
        <f>IF(OR(E3047="",NOT(ISNUMBER(C3047))),"",E3047&amp;"|"&amp;YEAR(C3047)&amp;"-"&amp;RIGHT("0"&amp;MONTH(C3047),2)&amp;"-"&amp;RIGHT("0"&amp;DAY(C3047),2))</f>
        <v/>
      </c>
      <c r="G3047" s="26">
        <f>IF(E3047="","",IFERROR(MATCH(E3047,pl_chave,0),0))</f>
        <v/>
      </c>
      <c r="H3047" s="23">
        <f>IF(G3047="","",IF(G3047=0,"Tarefa fora do plano",INDEX(pl_tag,G3047)))</f>
        <v/>
      </c>
      <c r="I3047" s="30">
        <f>IF(N(G3047)=0,"",INDEX(pl_atividade,G3047))</f>
        <v/>
      </c>
      <c r="J3047" s="50">
        <f>IF(N(G3047)=0,"",INDEX(pl_especialidade,G3047))</f>
        <v/>
      </c>
      <c r="K3047" s="28">
        <f>IF(N(G3047)=0,"",INDEX(pl_duracao,G3047))</f>
        <v/>
      </c>
      <c r="L3047" s="39">
        <f>IF(ISNUMBER(C3047),YEAR(C3047),"")</f>
        <v/>
      </c>
      <c r="M3047" s="39">
        <f>IF(ISNUMBER(C3047),MONTH(C3047),"")</f>
        <v/>
      </c>
      <c r="N3047" s="23">
        <f>IF(L3047="","",IF(NOT(ISNUMBER(crono_ano)),"Informe o ano",IF(L3047&lt;crono_ano,"Antes do ano",IF(L3047&gt;crono_ano,"Depois do ano","No ano"))))</f>
        <v/>
      </c>
      <c r="O3047" s="39">
        <f>IF(F3047="","",IF(COUNTIF(F$7:F3047,F3047)=1,1,0))</f>
        <v/>
      </c>
      <c r="P3047" s="39">
        <f>IF(A3047&amp;B3047&amp;C3047="","",IF(AND(O3047=1,N(G3047)&gt;0),IF(INDEX(pl_ativa,MAX(1,N(G3047)))="Sim",1,0),0))</f>
        <v/>
      </c>
      <c r="Q3047" s="39">
        <f>IF(F3047="","",COUNTIFS(ex_chave_oc,F3047,ex_cancelada,"&lt;&gt;Sim"))</f>
        <v/>
      </c>
      <c r="R3047" s="51">
        <f>IF(P3047="","",IF(AND(P3047=1,N(Q3047)&gt;0),1,0))</f>
        <v/>
      </c>
      <c r="S3047" s="30">
        <f>IF(P3047="","",IF(F3047="","ERRO: data prevista ausente ou inválida",IF(O3047=0,"Duplicada: contada uma vez",IF(N(G3047)=0,"ERRO: tarefa fora do Plano Mestre",IF(P3047=0,"Tarefa retirada do plano: não conta","OK")))))</f>
        <v/>
      </c>
    </row>
    <row r="3048">
      <c r="A3048" s="29" t="n"/>
      <c r="B3048" s="25" t="n"/>
      <c r="C3048" s="49" t="n"/>
      <c r="D3048" s="29" t="n"/>
      <c r="E3048" s="23">
        <f>IF(OR(A3048="",B3048=""),"",A3048&amp;"|"&amp;B3048)</f>
        <v/>
      </c>
      <c r="F3048" s="30">
        <f>IF(OR(E3048="",NOT(ISNUMBER(C3048))),"",E3048&amp;"|"&amp;YEAR(C3048)&amp;"-"&amp;RIGHT("0"&amp;MONTH(C3048),2)&amp;"-"&amp;RIGHT("0"&amp;DAY(C3048),2))</f>
        <v/>
      </c>
      <c r="G3048" s="26">
        <f>IF(E3048="","",IFERROR(MATCH(E3048,pl_chave,0),0))</f>
        <v/>
      </c>
      <c r="H3048" s="23">
        <f>IF(G3048="","",IF(G3048=0,"Tarefa fora do plano",INDEX(pl_tag,G3048)))</f>
        <v/>
      </c>
      <c r="I3048" s="30">
        <f>IF(N(G3048)=0,"",INDEX(pl_atividade,G3048))</f>
        <v/>
      </c>
      <c r="J3048" s="50">
        <f>IF(N(G3048)=0,"",INDEX(pl_especialidade,G3048))</f>
        <v/>
      </c>
      <c r="K3048" s="28">
        <f>IF(N(G3048)=0,"",INDEX(pl_duracao,G3048))</f>
        <v/>
      </c>
      <c r="L3048" s="39">
        <f>IF(ISNUMBER(C3048),YEAR(C3048),"")</f>
        <v/>
      </c>
      <c r="M3048" s="39">
        <f>IF(ISNUMBER(C3048),MONTH(C3048),"")</f>
        <v/>
      </c>
      <c r="N3048" s="23">
        <f>IF(L3048="","",IF(NOT(ISNUMBER(crono_ano)),"Informe o ano",IF(L3048&lt;crono_ano,"Antes do ano",IF(L3048&gt;crono_ano,"Depois do ano","No ano"))))</f>
        <v/>
      </c>
      <c r="O3048" s="39">
        <f>IF(F3048="","",IF(COUNTIF(F$7:F3048,F3048)=1,1,0))</f>
        <v/>
      </c>
      <c r="P3048" s="39">
        <f>IF(A3048&amp;B3048&amp;C3048="","",IF(AND(O3048=1,N(G3048)&gt;0),IF(INDEX(pl_ativa,MAX(1,N(G3048)))="Sim",1,0),0))</f>
        <v/>
      </c>
      <c r="Q3048" s="39">
        <f>IF(F3048="","",COUNTIFS(ex_chave_oc,F3048,ex_cancelada,"&lt;&gt;Sim"))</f>
        <v/>
      </c>
      <c r="R3048" s="51">
        <f>IF(P3048="","",IF(AND(P3048=1,N(Q3048)&gt;0),1,0))</f>
        <v/>
      </c>
      <c r="S3048" s="30">
        <f>IF(P3048="","",IF(F3048="","ERRO: data prevista ausente ou inválida",IF(O3048=0,"Duplicada: contada uma vez",IF(N(G3048)=0,"ERRO: tarefa fora do Plano Mestre",IF(P3048=0,"Tarefa retirada do plano: não conta","OK")))))</f>
        <v/>
      </c>
    </row>
    <row r="3049">
      <c r="A3049" s="29" t="n"/>
      <c r="B3049" s="25" t="n"/>
      <c r="C3049" s="49" t="n"/>
      <c r="D3049" s="29" t="n"/>
      <c r="E3049" s="23">
        <f>IF(OR(A3049="",B3049=""),"",A3049&amp;"|"&amp;B3049)</f>
        <v/>
      </c>
      <c r="F3049" s="30">
        <f>IF(OR(E3049="",NOT(ISNUMBER(C3049))),"",E3049&amp;"|"&amp;YEAR(C3049)&amp;"-"&amp;RIGHT("0"&amp;MONTH(C3049),2)&amp;"-"&amp;RIGHT("0"&amp;DAY(C3049),2))</f>
        <v/>
      </c>
      <c r="G3049" s="26">
        <f>IF(E3049="","",IFERROR(MATCH(E3049,pl_chave,0),0))</f>
        <v/>
      </c>
      <c r="H3049" s="23">
        <f>IF(G3049="","",IF(G3049=0,"Tarefa fora do plano",INDEX(pl_tag,G3049)))</f>
        <v/>
      </c>
      <c r="I3049" s="30">
        <f>IF(N(G3049)=0,"",INDEX(pl_atividade,G3049))</f>
        <v/>
      </c>
      <c r="J3049" s="50">
        <f>IF(N(G3049)=0,"",INDEX(pl_especialidade,G3049))</f>
        <v/>
      </c>
      <c r="K3049" s="28">
        <f>IF(N(G3049)=0,"",INDEX(pl_duracao,G3049))</f>
        <v/>
      </c>
      <c r="L3049" s="39">
        <f>IF(ISNUMBER(C3049),YEAR(C3049),"")</f>
        <v/>
      </c>
      <c r="M3049" s="39">
        <f>IF(ISNUMBER(C3049),MONTH(C3049),"")</f>
        <v/>
      </c>
      <c r="N3049" s="23">
        <f>IF(L3049="","",IF(NOT(ISNUMBER(crono_ano)),"Informe o ano",IF(L3049&lt;crono_ano,"Antes do ano",IF(L3049&gt;crono_ano,"Depois do ano","No ano"))))</f>
        <v/>
      </c>
      <c r="O3049" s="39">
        <f>IF(F3049="","",IF(COUNTIF(F$7:F3049,F3049)=1,1,0))</f>
        <v/>
      </c>
      <c r="P3049" s="39">
        <f>IF(A3049&amp;B3049&amp;C3049="","",IF(AND(O3049=1,N(G3049)&gt;0),IF(INDEX(pl_ativa,MAX(1,N(G3049)))="Sim",1,0),0))</f>
        <v/>
      </c>
      <c r="Q3049" s="39">
        <f>IF(F3049="","",COUNTIFS(ex_chave_oc,F3049,ex_cancelada,"&lt;&gt;Sim"))</f>
        <v/>
      </c>
      <c r="R3049" s="51">
        <f>IF(P3049="","",IF(AND(P3049=1,N(Q3049)&gt;0),1,0))</f>
        <v/>
      </c>
      <c r="S3049" s="30">
        <f>IF(P3049="","",IF(F3049="","ERRO: data prevista ausente ou inválida",IF(O3049=0,"Duplicada: contada uma vez",IF(N(G3049)=0,"ERRO: tarefa fora do Plano Mestre",IF(P3049=0,"Tarefa retirada do plano: não conta","OK")))))</f>
        <v/>
      </c>
    </row>
    <row r="3050">
      <c r="A3050" s="29" t="n"/>
      <c r="B3050" s="25" t="n"/>
      <c r="C3050" s="49" t="n"/>
      <c r="D3050" s="29" t="n"/>
      <c r="E3050" s="23">
        <f>IF(OR(A3050="",B3050=""),"",A3050&amp;"|"&amp;B3050)</f>
        <v/>
      </c>
      <c r="F3050" s="30">
        <f>IF(OR(E3050="",NOT(ISNUMBER(C3050))),"",E3050&amp;"|"&amp;YEAR(C3050)&amp;"-"&amp;RIGHT("0"&amp;MONTH(C3050),2)&amp;"-"&amp;RIGHT("0"&amp;DAY(C3050),2))</f>
        <v/>
      </c>
      <c r="G3050" s="26">
        <f>IF(E3050="","",IFERROR(MATCH(E3050,pl_chave,0),0))</f>
        <v/>
      </c>
      <c r="H3050" s="23">
        <f>IF(G3050="","",IF(G3050=0,"Tarefa fora do plano",INDEX(pl_tag,G3050)))</f>
        <v/>
      </c>
      <c r="I3050" s="30">
        <f>IF(N(G3050)=0,"",INDEX(pl_atividade,G3050))</f>
        <v/>
      </c>
      <c r="J3050" s="50">
        <f>IF(N(G3050)=0,"",INDEX(pl_especialidade,G3050))</f>
        <v/>
      </c>
      <c r="K3050" s="28">
        <f>IF(N(G3050)=0,"",INDEX(pl_duracao,G3050))</f>
        <v/>
      </c>
      <c r="L3050" s="39">
        <f>IF(ISNUMBER(C3050),YEAR(C3050),"")</f>
        <v/>
      </c>
      <c r="M3050" s="39">
        <f>IF(ISNUMBER(C3050),MONTH(C3050),"")</f>
        <v/>
      </c>
      <c r="N3050" s="23">
        <f>IF(L3050="","",IF(NOT(ISNUMBER(crono_ano)),"Informe o ano",IF(L3050&lt;crono_ano,"Antes do ano",IF(L3050&gt;crono_ano,"Depois do ano","No ano"))))</f>
        <v/>
      </c>
      <c r="O3050" s="39">
        <f>IF(F3050="","",IF(COUNTIF(F$7:F3050,F3050)=1,1,0))</f>
        <v/>
      </c>
      <c r="P3050" s="39">
        <f>IF(A3050&amp;B3050&amp;C3050="","",IF(AND(O3050=1,N(G3050)&gt;0),IF(INDEX(pl_ativa,MAX(1,N(G3050)))="Sim",1,0),0))</f>
        <v/>
      </c>
      <c r="Q3050" s="39">
        <f>IF(F3050="","",COUNTIFS(ex_chave_oc,F3050,ex_cancelada,"&lt;&gt;Sim"))</f>
        <v/>
      </c>
      <c r="R3050" s="51">
        <f>IF(P3050="","",IF(AND(P3050=1,N(Q3050)&gt;0),1,0))</f>
        <v/>
      </c>
      <c r="S3050" s="30">
        <f>IF(P3050="","",IF(F3050="","ERRO: data prevista ausente ou inválida",IF(O3050=0,"Duplicada: contada uma vez",IF(N(G3050)=0,"ERRO: tarefa fora do Plano Mestre",IF(P3050=0,"Tarefa retirada do plano: não conta","OK")))))</f>
        <v/>
      </c>
    </row>
    <row r="3051">
      <c r="A3051" s="29" t="n"/>
      <c r="B3051" s="25" t="n"/>
      <c r="C3051" s="49" t="n"/>
      <c r="D3051" s="29" t="n"/>
      <c r="E3051" s="23">
        <f>IF(OR(A3051="",B3051=""),"",A3051&amp;"|"&amp;B3051)</f>
        <v/>
      </c>
      <c r="F3051" s="30">
        <f>IF(OR(E3051="",NOT(ISNUMBER(C3051))),"",E3051&amp;"|"&amp;YEAR(C3051)&amp;"-"&amp;RIGHT("0"&amp;MONTH(C3051),2)&amp;"-"&amp;RIGHT("0"&amp;DAY(C3051),2))</f>
        <v/>
      </c>
      <c r="G3051" s="26">
        <f>IF(E3051="","",IFERROR(MATCH(E3051,pl_chave,0),0))</f>
        <v/>
      </c>
      <c r="H3051" s="23">
        <f>IF(G3051="","",IF(G3051=0,"Tarefa fora do plano",INDEX(pl_tag,G3051)))</f>
        <v/>
      </c>
      <c r="I3051" s="30">
        <f>IF(N(G3051)=0,"",INDEX(pl_atividade,G3051))</f>
        <v/>
      </c>
      <c r="J3051" s="50">
        <f>IF(N(G3051)=0,"",INDEX(pl_especialidade,G3051))</f>
        <v/>
      </c>
      <c r="K3051" s="28">
        <f>IF(N(G3051)=0,"",INDEX(pl_duracao,G3051))</f>
        <v/>
      </c>
      <c r="L3051" s="39">
        <f>IF(ISNUMBER(C3051),YEAR(C3051),"")</f>
        <v/>
      </c>
      <c r="M3051" s="39">
        <f>IF(ISNUMBER(C3051),MONTH(C3051),"")</f>
        <v/>
      </c>
      <c r="N3051" s="23">
        <f>IF(L3051="","",IF(NOT(ISNUMBER(crono_ano)),"Informe o ano",IF(L3051&lt;crono_ano,"Antes do ano",IF(L3051&gt;crono_ano,"Depois do ano","No ano"))))</f>
        <v/>
      </c>
      <c r="O3051" s="39">
        <f>IF(F3051="","",IF(COUNTIF(F$7:F3051,F3051)=1,1,0))</f>
        <v/>
      </c>
      <c r="P3051" s="39">
        <f>IF(A3051&amp;B3051&amp;C3051="","",IF(AND(O3051=1,N(G3051)&gt;0),IF(INDEX(pl_ativa,MAX(1,N(G3051)))="Sim",1,0),0))</f>
        <v/>
      </c>
      <c r="Q3051" s="39">
        <f>IF(F3051="","",COUNTIFS(ex_chave_oc,F3051,ex_cancelada,"&lt;&gt;Sim"))</f>
        <v/>
      </c>
      <c r="R3051" s="51">
        <f>IF(P3051="","",IF(AND(P3051=1,N(Q3051)&gt;0),1,0))</f>
        <v/>
      </c>
      <c r="S3051" s="30">
        <f>IF(P3051="","",IF(F3051="","ERRO: data prevista ausente ou inválida",IF(O3051=0,"Duplicada: contada uma vez",IF(N(G3051)=0,"ERRO: tarefa fora do Plano Mestre",IF(P3051=0,"Tarefa retirada do plano: não conta","OK")))))</f>
        <v/>
      </c>
    </row>
    <row r="3052">
      <c r="A3052" s="29" t="n"/>
      <c r="B3052" s="25" t="n"/>
      <c r="C3052" s="49" t="n"/>
      <c r="D3052" s="29" t="n"/>
      <c r="E3052" s="23">
        <f>IF(OR(A3052="",B3052=""),"",A3052&amp;"|"&amp;B3052)</f>
        <v/>
      </c>
      <c r="F3052" s="30">
        <f>IF(OR(E3052="",NOT(ISNUMBER(C3052))),"",E3052&amp;"|"&amp;YEAR(C3052)&amp;"-"&amp;RIGHT("0"&amp;MONTH(C3052),2)&amp;"-"&amp;RIGHT("0"&amp;DAY(C3052),2))</f>
        <v/>
      </c>
      <c r="G3052" s="26">
        <f>IF(E3052="","",IFERROR(MATCH(E3052,pl_chave,0),0))</f>
        <v/>
      </c>
      <c r="H3052" s="23">
        <f>IF(G3052="","",IF(G3052=0,"Tarefa fora do plano",INDEX(pl_tag,G3052)))</f>
        <v/>
      </c>
      <c r="I3052" s="30">
        <f>IF(N(G3052)=0,"",INDEX(pl_atividade,G3052))</f>
        <v/>
      </c>
      <c r="J3052" s="50">
        <f>IF(N(G3052)=0,"",INDEX(pl_especialidade,G3052))</f>
        <v/>
      </c>
      <c r="K3052" s="28">
        <f>IF(N(G3052)=0,"",INDEX(pl_duracao,G3052))</f>
        <v/>
      </c>
      <c r="L3052" s="39">
        <f>IF(ISNUMBER(C3052),YEAR(C3052),"")</f>
        <v/>
      </c>
      <c r="M3052" s="39">
        <f>IF(ISNUMBER(C3052),MONTH(C3052),"")</f>
        <v/>
      </c>
      <c r="N3052" s="23">
        <f>IF(L3052="","",IF(NOT(ISNUMBER(crono_ano)),"Informe o ano",IF(L3052&lt;crono_ano,"Antes do ano",IF(L3052&gt;crono_ano,"Depois do ano","No ano"))))</f>
        <v/>
      </c>
      <c r="O3052" s="39">
        <f>IF(F3052="","",IF(COUNTIF(F$7:F3052,F3052)=1,1,0))</f>
        <v/>
      </c>
      <c r="P3052" s="39">
        <f>IF(A3052&amp;B3052&amp;C3052="","",IF(AND(O3052=1,N(G3052)&gt;0),IF(INDEX(pl_ativa,MAX(1,N(G3052)))="Sim",1,0),0))</f>
        <v/>
      </c>
      <c r="Q3052" s="39">
        <f>IF(F3052="","",COUNTIFS(ex_chave_oc,F3052,ex_cancelada,"&lt;&gt;Sim"))</f>
        <v/>
      </c>
      <c r="R3052" s="51">
        <f>IF(P3052="","",IF(AND(P3052=1,N(Q3052)&gt;0),1,0))</f>
        <v/>
      </c>
      <c r="S3052" s="30">
        <f>IF(P3052="","",IF(F3052="","ERRO: data prevista ausente ou inválida",IF(O3052=0,"Duplicada: contada uma vez",IF(N(G3052)=0,"ERRO: tarefa fora do Plano Mestre",IF(P3052=0,"Tarefa retirada do plano: não conta","OK")))))</f>
        <v/>
      </c>
    </row>
    <row r="3053">
      <c r="A3053" s="29" t="n"/>
      <c r="B3053" s="25" t="n"/>
      <c r="C3053" s="49" t="n"/>
      <c r="D3053" s="29" t="n"/>
      <c r="E3053" s="23">
        <f>IF(OR(A3053="",B3053=""),"",A3053&amp;"|"&amp;B3053)</f>
        <v/>
      </c>
      <c r="F3053" s="30">
        <f>IF(OR(E3053="",NOT(ISNUMBER(C3053))),"",E3053&amp;"|"&amp;YEAR(C3053)&amp;"-"&amp;RIGHT("0"&amp;MONTH(C3053),2)&amp;"-"&amp;RIGHT("0"&amp;DAY(C3053),2))</f>
        <v/>
      </c>
      <c r="G3053" s="26">
        <f>IF(E3053="","",IFERROR(MATCH(E3053,pl_chave,0),0))</f>
        <v/>
      </c>
      <c r="H3053" s="23">
        <f>IF(G3053="","",IF(G3053=0,"Tarefa fora do plano",INDEX(pl_tag,G3053)))</f>
        <v/>
      </c>
      <c r="I3053" s="30">
        <f>IF(N(G3053)=0,"",INDEX(pl_atividade,G3053))</f>
        <v/>
      </c>
      <c r="J3053" s="50">
        <f>IF(N(G3053)=0,"",INDEX(pl_especialidade,G3053))</f>
        <v/>
      </c>
      <c r="K3053" s="28">
        <f>IF(N(G3053)=0,"",INDEX(pl_duracao,G3053))</f>
        <v/>
      </c>
      <c r="L3053" s="39">
        <f>IF(ISNUMBER(C3053),YEAR(C3053),"")</f>
        <v/>
      </c>
      <c r="M3053" s="39">
        <f>IF(ISNUMBER(C3053),MONTH(C3053),"")</f>
        <v/>
      </c>
      <c r="N3053" s="23">
        <f>IF(L3053="","",IF(NOT(ISNUMBER(crono_ano)),"Informe o ano",IF(L3053&lt;crono_ano,"Antes do ano",IF(L3053&gt;crono_ano,"Depois do ano","No ano"))))</f>
        <v/>
      </c>
      <c r="O3053" s="39">
        <f>IF(F3053="","",IF(COUNTIF(F$7:F3053,F3053)=1,1,0))</f>
        <v/>
      </c>
      <c r="P3053" s="39">
        <f>IF(A3053&amp;B3053&amp;C3053="","",IF(AND(O3053=1,N(G3053)&gt;0),IF(INDEX(pl_ativa,MAX(1,N(G3053)))="Sim",1,0),0))</f>
        <v/>
      </c>
      <c r="Q3053" s="39">
        <f>IF(F3053="","",COUNTIFS(ex_chave_oc,F3053,ex_cancelada,"&lt;&gt;Sim"))</f>
        <v/>
      </c>
      <c r="R3053" s="51">
        <f>IF(P3053="","",IF(AND(P3053=1,N(Q3053)&gt;0),1,0))</f>
        <v/>
      </c>
      <c r="S3053" s="30">
        <f>IF(P3053="","",IF(F3053="","ERRO: data prevista ausente ou inválida",IF(O3053=0,"Duplicada: contada uma vez",IF(N(G3053)=0,"ERRO: tarefa fora do Plano Mestre",IF(P3053=0,"Tarefa retirada do plano: não conta","OK")))))</f>
        <v/>
      </c>
    </row>
    <row r="3054">
      <c r="A3054" s="29" t="n"/>
      <c r="B3054" s="25" t="n"/>
      <c r="C3054" s="49" t="n"/>
      <c r="D3054" s="29" t="n"/>
      <c r="E3054" s="23">
        <f>IF(OR(A3054="",B3054=""),"",A3054&amp;"|"&amp;B3054)</f>
        <v/>
      </c>
      <c r="F3054" s="30">
        <f>IF(OR(E3054="",NOT(ISNUMBER(C3054))),"",E3054&amp;"|"&amp;YEAR(C3054)&amp;"-"&amp;RIGHT("0"&amp;MONTH(C3054),2)&amp;"-"&amp;RIGHT("0"&amp;DAY(C3054),2))</f>
        <v/>
      </c>
      <c r="G3054" s="26">
        <f>IF(E3054="","",IFERROR(MATCH(E3054,pl_chave,0),0))</f>
        <v/>
      </c>
      <c r="H3054" s="23">
        <f>IF(G3054="","",IF(G3054=0,"Tarefa fora do plano",INDEX(pl_tag,G3054)))</f>
        <v/>
      </c>
      <c r="I3054" s="30">
        <f>IF(N(G3054)=0,"",INDEX(pl_atividade,G3054))</f>
        <v/>
      </c>
      <c r="J3054" s="50">
        <f>IF(N(G3054)=0,"",INDEX(pl_especialidade,G3054))</f>
        <v/>
      </c>
      <c r="K3054" s="28">
        <f>IF(N(G3054)=0,"",INDEX(pl_duracao,G3054))</f>
        <v/>
      </c>
      <c r="L3054" s="39">
        <f>IF(ISNUMBER(C3054),YEAR(C3054),"")</f>
        <v/>
      </c>
      <c r="M3054" s="39">
        <f>IF(ISNUMBER(C3054),MONTH(C3054),"")</f>
        <v/>
      </c>
      <c r="N3054" s="23">
        <f>IF(L3054="","",IF(NOT(ISNUMBER(crono_ano)),"Informe o ano",IF(L3054&lt;crono_ano,"Antes do ano",IF(L3054&gt;crono_ano,"Depois do ano","No ano"))))</f>
        <v/>
      </c>
      <c r="O3054" s="39">
        <f>IF(F3054="","",IF(COUNTIF(F$7:F3054,F3054)=1,1,0))</f>
        <v/>
      </c>
      <c r="P3054" s="39">
        <f>IF(A3054&amp;B3054&amp;C3054="","",IF(AND(O3054=1,N(G3054)&gt;0),IF(INDEX(pl_ativa,MAX(1,N(G3054)))="Sim",1,0),0))</f>
        <v/>
      </c>
      <c r="Q3054" s="39">
        <f>IF(F3054="","",COUNTIFS(ex_chave_oc,F3054,ex_cancelada,"&lt;&gt;Sim"))</f>
        <v/>
      </c>
      <c r="R3054" s="51">
        <f>IF(P3054="","",IF(AND(P3054=1,N(Q3054)&gt;0),1,0))</f>
        <v/>
      </c>
      <c r="S3054" s="30">
        <f>IF(P3054="","",IF(F3054="","ERRO: data prevista ausente ou inválida",IF(O3054=0,"Duplicada: contada uma vez",IF(N(G3054)=0,"ERRO: tarefa fora do Plano Mestre",IF(P3054=0,"Tarefa retirada do plano: não conta","OK")))))</f>
        <v/>
      </c>
    </row>
    <row r="3055">
      <c r="A3055" s="29" t="n"/>
      <c r="B3055" s="25" t="n"/>
      <c r="C3055" s="49" t="n"/>
      <c r="D3055" s="29" t="n"/>
      <c r="E3055" s="23">
        <f>IF(OR(A3055="",B3055=""),"",A3055&amp;"|"&amp;B3055)</f>
        <v/>
      </c>
      <c r="F3055" s="30">
        <f>IF(OR(E3055="",NOT(ISNUMBER(C3055))),"",E3055&amp;"|"&amp;YEAR(C3055)&amp;"-"&amp;RIGHT("0"&amp;MONTH(C3055),2)&amp;"-"&amp;RIGHT("0"&amp;DAY(C3055),2))</f>
        <v/>
      </c>
      <c r="G3055" s="26">
        <f>IF(E3055="","",IFERROR(MATCH(E3055,pl_chave,0),0))</f>
        <v/>
      </c>
      <c r="H3055" s="23">
        <f>IF(G3055="","",IF(G3055=0,"Tarefa fora do plano",INDEX(pl_tag,G3055)))</f>
        <v/>
      </c>
      <c r="I3055" s="30">
        <f>IF(N(G3055)=0,"",INDEX(pl_atividade,G3055))</f>
        <v/>
      </c>
      <c r="J3055" s="50">
        <f>IF(N(G3055)=0,"",INDEX(pl_especialidade,G3055))</f>
        <v/>
      </c>
      <c r="K3055" s="28">
        <f>IF(N(G3055)=0,"",INDEX(pl_duracao,G3055))</f>
        <v/>
      </c>
      <c r="L3055" s="39">
        <f>IF(ISNUMBER(C3055),YEAR(C3055),"")</f>
        <v/>
      </c>
      <c r="M3055" s="39">
        <f>IF(ISNUMBER(C3055),MONTH(C3055),"")</f>
        <v/>
      </c>
      <c r="N3055" s="23">
        <f>IF(L3055="","",IF(NOT(ISNUMBER(crono_ano)),"Informe o ano",IF(L3055&lt;crono_ano,"Antes do ano",IF(L3055&gt;crono_ano,"Depois do ano","No ano"))))</f>
        <v/>
      </c>
      <c r="O3055" s="39">
        <f>IF(F3055="","",IF(COUNTIF(F$7:F3055,F3055)=1,1,0))</f>
        <v/>
      </c>
      <c r="P3055" s="39">
        <f>IF(A3055&amp;B3055&amp;C3055="","",IF(AND(O3055=1,N(G3055)&gt;0),IF(INDEX(pl_ativa,MAX(1,N(G3055)))="Sim",1,0),0))</f>
        <v/>
      </c>
      <c r="Q3055" s="39">
        <f>IF(F3055="","",COUNTIFS(ex_chave_oc,F3055,ex_cancelada,"&lt;&gt;Sim"))</f>
        <v/>
      </c>
      <c r="R3055" s="51">
        <f>IF(P3055="","",IF(AND(P3055=1,N(Q3055)&gt;0),1,0))</f>
        <v/>
      </c>
      <c r="S3055" s="30">
        <f>IF(P3055="","",IF(F3055="","ERRO: data prevista ausente ou inválida",IF(O3055=0,"Duplicada: contada uma vez",IF(N(G3055)=0,"ERRO: tarefa fora do Plano Mestre",IF(P3055=0,"Tarefa retirada do plano: não conta","OK")))))</f>
        <v/>
      </c>
    </row>
    <row r="3056">
      <c r="A3056" s="29" t="n"/>
      <c r="B3056" s="25" t="n"/>
      <c r="C3056" s="49" t="n"/>
      <c r="D3056" s="29" t="n"/>
      <c r="E3056" s="23">
        <f>IF(OR(A3056="",B3056=""),"",A3056&amp;"|"&amp;B3056)</f>
        <v/>
      </c>
      <c r="F3056" s="30">
        <f>IF(OR(E3056="",NOT(ISNUMBER(C3056))),"",E3056&amp;"|"&amp;YEAR(C3056)&amp;"-"&amp;RIGHT("0"&amp;MONTH(C3056),2)&amp;"-"&amp;RIGHT("0"&amp;DAY(C3056),2))</f>
        <v/>
      </c>
      <c r="G3056" s="26">
        <f>IF(E3056="","",IFERROR(MATCH(E3056,pl_chave,0),0))</f>
        <v/>
      </c>
      <c r="H3056" s="23">
        <f>IF(G3056="","",IF(G3056=0,"Tarefa fora do plano",INDEX(pl_tag,G3056)))</f>
        <v/>
      </c>
      <c r="I3056" s="30">
        <f>IF(N(G3056)=0,"",INDEX(pl_atividade,G3056))</f>
        <v/>
      </c>
      <c r="J3056" s="50">
        <f>IF(N(G3056)=0,"",INDEX(pl_especialidade,G3056))</f>
        <v/>
      </c>
      <c r="K3056" s="28">
        <f>IF(N(G3056)=0,"",INDEX(pl_duracao,G3056))</f>
        <v/>
      </c>
      <c r="L3056" s="39">
        <f>IF(ISNUMBER(C3056),YEAR(C3056),"")</f>
        <v/>
      </c>
      <c r="M3056" s="39">
        <f>IF(ISNUMBER(C3056),MONTH(C3056),"")</f>
        <v/>
      </c>
      <c r="N3056" s="23">
        <f>IF(L3056="","",IF(NOT(ISNUMBER(crono_ano)),"Informe o ano",IF(L3056&lt;crono_ano,"Antes do ano",IF(L3056&gt;crono_ano,"Depois do ano","No ano"))))</f>
        <v/>
      </c>
      <c r="O3056" s="39">
        <f>IF(F3056="","",IF(COUNTIF(F$7:F3056,F3056)=1,1,0))</f>
        <v/>
      </c>
      <c r="P3056" s="39">
        <f>IF(A3056&amp;B3056&amp;C3056="","",IF(AND(O3056=1,N(G3056)&gt;0),IF(INDEX(pl_ativa,MAX(1,N(G3056)))="Sim",1,0),0))</f>
        <v/>
      </c>
      <c r="Q3056" s="39">
        <f>IF(F3056="","",COUNTIFS(ex_chave_oc,F3056,ex_cancelada,"&lt;&gt;Sim"))</f>
        <v/>
      </c>
      <c r="R3056" s="51">
        <f>IF(P3056="","",IF(AND(P3056=1,N(Q3056)&gt;0),1,0))</f>
        <v/>
      </c>
      <c r="S3056" s="30">
        <f>IF(P3056="","",IF(F3056="","ERRO: data prevista ausente ou inválida",IF(O3056=0,"Duplicada: contada uma vez",IF(N(G3056)=0,"ERRO: tarefa fora do Plano Mestre",IF(P3056=0,"Tarefa retirada do plano: não conta","OK")))))</f>
        <v/>
      </c>
    </row>
    <row r="3057">
      <c r="A3057" s="29" t="n"/>
      <c r="B3057" s="25" t="n"/>
      <c r="C3057" s="49" t="n"/>
      <c r="D3057" s="29" t="n"/>
      <c r="E3057" s="23">
        <f>IF(OR(A3057="",B3057=""),"",A3057&amp;"|"&amp;B3057)</f>
        <v/>
      </c>
      <c r="F3057" s="30">
        <f>IF(OR(E3057="",NOT(ISNUMBER(C3057))),"",E3057&amp;"|"&amp;YEAR(C3057)&amp;"-"&amp;RIGHT("0"&amp;MONTH(C3057),2)&amp;"-"&amp;RIGHT("0"&amp;DAY(C3057),2))</f>
        <v/>
      </c>
      <c r="G3057" s="26">
        <f>IF(E3057="","",IFERROR(MATCH(E3057,pl_chave,0),0))</f>
        <v/>
      </c>
      <c r="H3057" s="23">
        <f>IF(G3057="","",IF(G3057=0,"Tarefa fora do plano",INDEX(pl_tag,G3057)))</f>
        <v/>
      </c>
      <c r="I3057" s="30">
        <f>IF(N(G3057)=0,"",INDEX(pl_atividade,G3057))</f>
        <v/>
      </c>
      <c r="J3057" s="50">
        <f>IF(N(G3057)=0,"",INDEX(pl_especialidade,G3057))</f>
        <v/>
      </c>
      <c r="K3057" s="28">
        <f>IF(N(G3057)=0,"",INDEX(pl_duracao,G3057))</f>
        <v/>
      </c>
      <c r="L3057" s="39">
        <f>IF(ISNUMBER(C3057),YEAR(C3057),"")</f>
        <v/>
      </c>
      <c r="M3057" s="39">
        <f>IF(ISNUMBER(C3057),MONTH(C3057),"")</f>
        <v/>
      </c>
      <c r="N3057" s="23">
        <f>IF(L3057="","",IF(NOT(ISNUMBER(crono_ano)),"Informe o ano",IF(L3057&lt;crono_ano,"Antes do ano",IF(L3057&gt;crono_ano,"Depois do ano","No ano"))))</f>
        <v/>
      </c>
      <c r="O3057" s="39">
        <f>IF(F3057="","",IF(COUNTIF(F$7:F3057,F3057)=1,1,0))</f>
        <v/>
      </c>
      <c r="P3057" s="39">
        <f>IF(A3057&amp;B3057&amp;C3057="","",IF(AND(O3057=1,N(G3057)&gt;0),IF(INDEX(pl_ativa,MAX(1,N(G3057)))="Sim",1,0),0))</f>
        <v/>
      </c>
      <c r="Q3057" s="39">
        <f>IF(F3057="","",COUNTIFS(ex_chave_oc,F3057,ex_cancelada,"&lt;&gt;Sim"))</f>
        <v/>
      </c>
      <c r="R3057" s="51">
        <f>IF(P3057="","",IF(AND(P3057=1,N(Q3057)&gt;0),1,0))</f>
        <v/>
      </c>
      <c r="S3057" s="30">
        <f>IF(P3057="","",IF(F3057="","ERRO: data prevista ausente ou inválida",IF(O3057=0,"Duplicada: contada uma vez",IF(N(G3057)=0,"ERRO: tarefa fora do Plano Mestre",IF(P3057=0,"Tarefa retirada do plano: não conta","OK")))))</f>
        <v/>
      </c>
    </row>
    <row r="3058">
      <c r="A3058" s="29" t="n"/>
      <c r="B3058" s="25" t="n"/>
      <c r="C3058" s="49" t="n"/>
      <c r="D3058" s="29" t="n"/>
      <c r="E3058" s="23">
        <f>IF(OR(A3058="",B3058=""),"",A3058&amp;"|"&amp;B3058)</f>
        <v/>
      </c>
      <c r="F3058" s="30">
        <f>IF(OR(E3058="",NOT(ISNUMBER(C3058))),"",E3058&amp;"|"&amp;YEAR(C3058)&amp;"-"&amp;RIGHT("0"&amp;MONTH(C3058),2)&amp;"-"&amp;RIGHT("0"&amp;DAY(C3058),2))</f>
        <v/>
      </c>
      <c r="G3058" s="26">
        <f>IF(E3058="","",IFERROR(MATCH(E3058,pl_chave,0),0))</f>
        <v/>
      </c>
      <c r="H3058" s="23">
        <f>IF(G3058="","",IF(G3058=0,"Tarefa fora do plano",INDEX(pl_tag,G3058)))</f>
        <v/>
      </c>
      <c r="I3058" s="30">
        <f>IF(N(G3058)=0,"",INDEX(pl_atividade,G3058))</f>
        <v/>
      </c>
      <c r="J3058" s="50">
        <f>IF(N(G3058)=0,"",INDEX(pl_especialidade,G3058))</f>
        <v/>
      </c>
      <c r="K3058" s="28">
        <f>IF(N(G3058)=0,"",INDEX(pl_duracao,G3058))</f>
        <v/>
      </c>
      <c r="L3058" s="39">
        <f>IF(ISNUMBER(C3058),YEAR(C3058),"")</f>
        <v/>
      </c>
      <c r="M3058" s="39">
        <f>IF(ISNUMBER(C3058),MONTH(C3058),"")</f>
        <v/>
      </c>
      <c r="N3058" s="23">
        <f>IF(L3058="","",IF(NOT(ISNUMBER(crono_ano)),"Informe o ano",IF(L3058&lt;crono_ano,"Antes do ano",IF(L3058&gt;crono_ano,"Depois do ano","No ano"))))</f>
        <v/>
      </c>
      <c r="O3058" s="39">
        <f>IF(F3058="","",IF(COUNTIF(F$7:F3058,F3058)=1,1,0))</f>
        <v/>
      </c>
      <c r="P3058" s="39">
        <f>IF(A3058&amp;B3058&amp;C3058="","",IF(AND(O3058=1,N(G3058)&gt;0),IF(INDEX(pl_ativa,MAX(1,N(G3058)))="Sim",1,0),0))</f>
        <v/>
      </c>
      <c r="Q3058" s="39">
        <f>IF(F3058="","",COUNTIFS(ex_chave_oc,F3058,ex_cancelada,"&lt;&gt;Sim"))</f>
        <v/>
      </c>
      <c r="R3058" s="51">
        <f>IF(P3058="","",IF(AND(P3058=1,N(Q3058)&gt;0),1,0))</f>
        <v/>
      </c>
      <c r="S3058" s="30">
        <f>IF(P3058="","",IF(F3058="","ERRO: data prevista ausente ou inválida",IF(O3058=0,"Duplicada: contada uma vez",IF(N(G3058)=0,"ERRO: tarefa fora do Plano Mestre",IF(P3058=0,"Tarefa retirada do plano: não conta","OK")))))</f>
        <v/>
      </c>
    </row>
    <row r="3059">
      <c r="A3059" s="29" t="n"/>
      <c r="B3059" s="25" t="n"/>
      <c r="C3059" s="49" t="n"/>
      <c r="D3059" s="29" t="n"/>
      <c r="E3059" s="23">
        <f>IF(OR(A3059="",B3059=""),"",A3059&amp;"|"&amp;B3059)</f>
        <v/>
      </c>
      <c r="F3059" s="30">
        <f>IF(OR(E3059="",NOT(ISNUMBER(C3059))),"",E3059&amp;"|"&amp;YEAR(C3059)&amp;"-"&amp;RIGHT("0"&amp;MONTH(C3059),2)&amp;"-"&amp;RIGHT("0"&amp;DAY(C3059),2))</f>
        <v/>
      </c>
      <c r="G3059" s="26">
        <f>IF(E3059="","",IFERROR(MATCH(E3059,pl_chave,0),0))</f>
        <v/>
      </c>
      <c r="H3059" s="23">
        <f>IF(G3059="","",IF(G3059=0,"Tarefa fora do plano",INDEX(pl_tag,G3059)))</f>
        <v/>
      </c>
      <c r="I3059" s="30">
        <f>IF(N(G3059)=0,"",INDEX(pl_atividade,G3059))</f>
        <v/>
      </c>
      <c r="J3059" s="50">
        <f>IF(N(G3059)=0,"",INDEX(pl_especialidade,G3059))</f>
        <v/>
      </c>
      <c r="K3059" s="28">
        <f>IF(N(G3059)=0,"",INDEX(pl_duracao,G3059))</f>
        <v/>
      </c>
      <c r="L3059" s="39">
        <f>IF(ISNUMBER(C3059),YEAR(C3059),"")</f>
        <v/>
      </c>
      <c r="M3059" s="39">
        <f>IF(ISNUMBER(C3059),MONTH(C3059),"")</f>
        <v/>
      </c>
      <c r="N3059" s="23">
        <f>IF(L3059="","",IF(NOT(ISNUMBER(crono_ano)),"Informe o ano",IF(L3059&lt;crono_ano,"Antes do ano",IF(L3059&gt;crono_ano,"Depois do ano","No ano"))))</f>
        <v/>
      </c>
      <c r="O3059" s="39">
        <f>IF(F3059="","",IF(COUNTIF(F$7:F3059,F3059)=1,1,0))</f>
        <v/>
      </c>
      <c r="P3059" s="39">
        <f>IF(A3059&amp;B3059&amp;C3059="","",IF(AND(O3059=1,N(G3059)&gt;0),IF(INDEX(pl_ativa,MAX(1,N(G3059)))="Sim",1,0),0))</f>
        <v/>
      </c>
      <c r="Q3059" s="39">
        <f>IF(F3059="","",COUNTIFS(ex_chave_oc,F3059,ex_cancelada,"&lt;&gt;Sim"))</f>
        <v/>
      </c>
      <c r="R3059" s="51">
        <f>IF(P3059="","",IF(AND(P3059=1,N(Q3059)&gt;0),1,0))</f>
        <v/>
      </c>
      <c r="S3059" s="30">
        <f>IF(P3059="","",IF(F3059="","ERRO: data prevista ausente ou inválida",IF(O3059=0,"Duplicada: contada uma vez",IF(N(G3059)=0,"ERRO: tarefa fora do Plano Mestre",IF(P3059=0,"Tarefa retirada do plano: não conta","OK")))))</f>
        <v/>
      </c>
    </row>
    <row r="3060">
      <c r="A3060" s="29" t="n"/>
      <c r="B3060" s="25" t="n"/>
      <c r="C3060" s="49" t="n"/>
      <c r="D3060" s="29" t="n"/>
      <c r="E3060" s="23">
        <f>IF(OR(A3060="",B3060=""),"",A3060&amp;"|"&amp;B3060)</f>
        <v/>
      </c>
      <c r="F3060" s="30">
        <f>IF(OR(E3060="",NOT(ISNUMBER(C3060))),"",E3060&amp;"|"&amp;YEAR(C3060)&amp;"-"&amp;RIGHT("0"&amp;MONTH(C3060),2)&amp;"-"&amp;RIGHT("0"&amp;DAY(C3060),2))</f>
        <v/>
      </c>
      <c r="G3060" s="26">
        <f>IF(E3060="","",IFERROR(MATCH(E3060,pl_chave,0),0))</f>
        <v/>
      </c>
      <c r="H3060" s="23">
        <f>IF(G3060="","",IF(G3060=0,"Tarefa fora do plano",INDEX(pl_tag,G3060)))</f>
        <v/>
      </c>
      <c r="I3060" s="30">
        <f>IF(N(G3060)=0,"",INDEX(pl_atividade,G3060))</f>
        <v/>
      </c>
      <c r="J3060" s="50">
        <f>IF(N(G3060)=0,"",INDEX(pl_especialidade,G3060))</f>
        <v/>
      </c>
      <c r="K3060" s="28">
        <f>IF(N(G3060)=0,"",INDEX(pl_duracao,G3060))</f>
        <v/>
      </c>
      <c r="L3060" s="39">
        <f>IF(ISNUMBER(C3060),YEAR(C3060),"")</f>
        <v/>
      </c>
      <c r="M3060" s="39">
        <f>IF(ISNUMBER(C3060),MONTH(C3060),"")</f>
        <v/>
      </c>
      <c r="N3060" s="23">
        <f>IF(L3060="","",IF(NOT(ISNUMBER(crono_ano)),"Informe o ano",IF(L3060&lt;crono_ano,"Antes do ano",IF(L3060&gt;crono_ano,"Depois do ano","No ano"))))</f>
        <v/>
      </c>
      <c r="O3060" s="39">
        <f>IF(F3060="","",IF(COUNTIF(F$7:F3060,F3060)=1,1,0))</f>
        <v/>
      </c>
      <c r="P3060" s="39">
        <f>IF(A3060&amp;B3060&amp;C3060="","",IF(AND(O3060=1,N(G3060)&gt;0),IF(INDEX(pl_ativa,MAX(1,N(G3060)))="Sim",1,0),0))</f>
        <v/>
      </c>
      <c r="Q3060" s="39">
        <f>IF(F3060="","",COUNTIFS(ex_chave_oc,F3060,ex_cancelada,"&lt;&gt;Sim"))</f>
        <v/>
      </c>
      <c r="R3060" s="51">
        <f>IF(P3060="","",IF(AND(P3060=1,N(Q3060)&gt;0),1,0))</f>
        <v/>
      </c>
      <c r="S3060" s="30">
        <f>IF(P3060="","",IF(F3060="","ERRO: data prevista ausente ou inválida",IF(O3060=0,"Duplicada: contada uma vez",IF(N(G3060)=0,"ERRO: tarefa fora do Plano Mestre",IF(P3060=0,"Tarefa retirada do plano: não conta","OK")))))</f>
        <v/>
      </c>
    </row>
    <row r="3061">
      <c r="A3061" s="29" t="n"/>
      <c r="B3061" s="25" t="n"/>
      <c r="C3061" s="49" t="n"/>
      <c r="D3061" s="29" t="n"/>
      <c r="E3061" s="23">
        <f>IF(OR(A3061="",B3061=""),"",A3061&amp;"|"&amp;B3061)</f>
        <v/>
      </c>
      <c r="F3061" s="30">
        <f>IF(OR(E3061="",NOT(ISNUMBER(C3061))),"",E3061&amp;"|"&amp;YEAR(C3061)&amp;"-"&amp;RIGHT("0"&amp;MONTH(C3061),2)&amp;"-"&amp;RIGHT("0"&amp;DAY(C3061),2))</f>
        <v/>
      </c>
      <c r="G3061" s="26">
        <f>IF(E3061="","",IFERROR(MATCH(E3061,pl_chave,0),0))</f>
        <v/>
      </c>
      <c r="H3061" s="23">
        <f>IF(G3061="","",IF(G3061=0,"Tarefa fora do plano",INDEX(pl_tag,G3061)))</f>
        <v/>
      </c>
      <c r="I3061" s="30">
        <f>IF(N(G3061)=0,"",INDEX(pl_atividade,G3061))</f>
        <v/>
      </c>
      <c r="J3061" s="50">
        <f>IF(N(G3061)=0,"",INDEX(pl_especialidade,G3061))</f>
        <v/>
      </c>
      <c r="K3061" s="28">
        <f>IF(N(G3061)=0,"",INDEX(pl_duracao,G3061))</f>
        <v/>
      </c>
      <c r="L3061" s="39">
        <f>IF(ISNUMBER(C3061),YEAR(C3061),"")</f>
        <v/>
      </c>
      <c r="M3061" s="39">
        <f>IF(ISNUMBER(C3061),MONTH(C3061),"")</f>
        <v/>
      </c>
      <c r="N3061" s="23">
        <f>IF(L3061="","",IF(NOT(ISNUMBER(crono_ano)),"Informe o ano",IF(L3061&lt;crono_ano,"Antes do ano",IF(L3061&gt;crono_ano,"Depois do ano","No ano"))))</f>
        <v/>
      </c>
      <c r="O3061" s="39">
        <f>IF(F3061="","",IF(COUNTIF(F$7:F3061,F3061)=1,1,0))</f>
        <v/>
      </c>
      <c r="P3061" s="39">
        <f>IF(A3061&amp;B3061&amp;C3061="","",IF(AND(O3061=1,N(G3061)&gt;0),IF(INDEX(pl_ativa,MAX(1,N(G3061)))="Sim",1,0),0))</f>
        <v/>
      </c>
      <c r="Q3061" s="39">
        <f>IF(F3061="","",COUNTIFS(ex_chave_oc,F3061,ex_cancelada,"&lt;&gt;Sim"))</f>
        <v/>
      </c>
      <c r="R3061" s="51">
        <f>IF(P3061="","",IF(AND(P3061=1,N(Q3061)&gt;0),1,0))</f>
        <v/>
      </c>
      <c r="S3061" s="30">
        <f>IF(P3061="","",IF(F3061="","ERRO: data prevista ausente ou inválida",IF(O3061=0,"Duplicada: contada uma vez",IF(N(G3061)=0,"ERRO: tarefa fora do Plano Mestre",IF(P3061=0,"Tarefa retirada do plano: não conta","OK")))))</f>
        <v/>
      </c>
    </row>
    <row r="3062">
      <c r="A3062" s="29" t="n"/>
      <c r="B3062" s="25" t="n"/>
      <c r="C3062" s="49" t="n"/>
      <c r="D3062" s="29" t="n"/>
      <c r="E3062" s="23">
        <f>IF(OR(A3062="",B3062=""),"",A3062&amp;"|"&amp;B3062)</f>
        <v/>
      </c>
      <c r="F3062" s="30">
        <f>IF(OR(E3062="",NOT(ISNUMBER(C3062))),"",E3062&amp;"|"&amp;YEAR(C3062)&amp;"-"&amp;RIGHT("0"&amp;MONTH(C3062),2)&amp;"-"&amp;RIGHT("0"&amp;DAY(C3062),2))</f>
        <v/>
      </c>
      <c r="G3062" s="26">
        <f>IF(E3062="","",IFERROR(MATCH(E3062,pl_chave,0),0))</f>
        <v/>
      </c>
      <c r="H3062" s="23">
        <f>IF(G3062="","",IF(G3062=0,"Tarefa fora do plano",INDEX(pl_tag,G3062)))</f>
        <v/>
      </c>
      <c r="I3062" s="30">
        <f>IF(N(G3062)=0,"",INDEX(pl_atividade,G3062))</f>
        <v/>
      </c>
      <c r="J3062" s="50">
        <f>IF(N(G3062)=0,"",INDEX(pl_especialidade,G3062))</f>
        <v/>
      </c>
      <c r="K3062" s="28">
        <f>IF(N(G3062)=0,"",INDEX(pl_duracao,G3062))</f>
        <v/>
      </c>
      <c r="L3062" s="39">
        <f>IF(ISNUMBER(C3062),YEAR(C3062),"")</f>
        <v/>
      </c>
      <c r="M3062" s="39">
        <f>IF(ISNUMBER(C3062),MONTH(C3062),"")</f>
        <v/>
      </c>
      <c r="N3062" s="23">
        <f>IF(L3062="","",IF(NOT(ISNUMBER(crono_ano)),"Informe o ano",IF(L3062&lt;crono_ano,"Antes do ano",IF(L3062&gt;crono_ano,"Depois do ano","No ano"))))</f>
        <v/>
      </c>
      <c r="O3062" s="39">
        <f>IF(F3062="","",IF(COUNTIF(F$7:F3062,F3062)=1,1,0))</f>
        <v/>
      </c>
      <c r="P3062" s="39">
        <f>IF(A3062&amp;B3062&amp;C3062="","",IF(AND(O3062=1,N(G3062)&gt;0),IF(INDEX(pl_ativa,MAX(1,N(G3062)))="Sim",1,0),0))</f>
        <v/>
      </c>
      <c r="Q3062" s="39">
        <f>IF(F3062="","",COUNTIFS(ex_chave_oc,F3062,ex_cancelada,"&lt;&gt;Sim"))</f>
        <v/>
      </c>
      <c r="R3062" s="51">
        <f>IF(P3062="","",IF(AND(P3062=1,N(Q3062)&gt;0),1,0))</f>
        <v/>
      </c>
      <c r="S3062" s="30">
        <f>IF(P3062="","",IF(F3062="","ERRO: data prevista ausente ou inválida",IF(O3062=0,"Duplicada: contada uma vez",IF(N(G3062)=0,"ERRO: tarefa fora do Plano Mestre",IF(P3062=0,"Tarefa retirada do plano: não conta","OK")))))</f>
        <v/>
      </c>
    </row>
    <row r="3063">
      <c r="A3063" s="29" t="n"/>
      <c r="B3063" s="25" t="n"/>
      <c r="C3063" s="49" t="n"/>
      <c r="D3063" s="29" t="n"/>
      <c r="E3063" s="23">
        <f>IF(OR(A3063="",B3063=""),"",A3063&amp;"|"&amp;B3063)</f>
        <v/>
      </c>
      <c r="F3063" s="30">
        <f>IF(OR(E3063="",NOT(ISNUMBER(C3063))),"",E3063&amp;"|"&amp;YEAR(C3063)&amp;"-"&amp;RIGHT("0"&amp;MONTH(C3063),2)&amp;"-"&amp;RIGHT("0"&amp;DAY(C3063),2))</f>
        <v/>
      </c>
      <c r="G3063" s="26">
        <f>IF(E3063="","",IFERROR(MATCH(E3063,pl_chave,0),0))</f>
        <v/>
      </c>
      <c r="H3063" s="23">
        <f>IF(G3063="","",IF(G3063=0,"Tarefa fora do plano",INDEX(pl_tag,G3063)))</f>
        <v/>
      </c>
      <c r="I3063" s="30">
        <f>IF(N(G3063)=0,"",INDEX(pl_atividade,G3063))</f>
        <v/>
      </c>
      <c r="J3063" s="50">
        <f>IF(N(G3063)=0,"",INDEX(pl_especialidade,G3063))</f>
        <v/>
      </c>
      <c r="K3063" s="28">
        <f>IF(N(G3063)=0,"",INDEX(pl_duracao,G3063))</f>
        <v/>
      </c>
      <c r="L3063" s="39">
        <f>IF(ISNUMBER(C3063),YEAR(C3063),"")</f>
        <v/>
      </c>
      <c r="M3063" s="39">
        <f>IF(ISNUMBER(C3063),MONTH(C3063),"")</f>
        <v/>
      </c>
      <c r="N3063" s="23">
        <f>IF(L3063="","",IF(NOT(ISNUMBER(crono_ano)),"Informe o ano",IF(L3063&lt;crono_ano,"Antes do ano",IF(L3063&gt;crono_ano,"Depois do ano","No ano"))))</f>
        <v/>
      </c>
      <c r="O3063" s="39">
        <f>IF(F3063="","",IF(COUNTIF(F$7:F3063,F3063)=1,1,0))</f>
        <v/>
      </c>
      <c r="P3063" s="39">
        <f>IF(A3063&amp;B3063&amp;C3063="","",IF(AND(O3063=1,N(G3063)&gt;0),IF(INDEX(pl_ativa,MAX(1,N(G3063)))="Sim",1,0),0))</f>
        <v/>
      </c>
      <c r="Q3063" s="39">
        <f>IF(F3063="","",COUNTIFS(ex_chave_oc,F3063,ex_cancelada,"&lt;&gt;Sim"))</f>
        <v/>
      </c>
      <c r="R3063" s="51">
        <f>IF(P3063="","",IF(AND(P3063=1,N(Q3063)&gt;0),1,0))</f>
        <v/>
      </c>
      <c r="S3063" s="30">
        <f>IF(P3063="","",IF(F3063="","ERRO: data prevista ausente ou inválida",IF(O3063=0,"Duplicada: contada uma vez",IF(N(G3063)=0,"ERRO: tarefa fora do Plano Mestre",IF(P3063=0,"Tarefa retirada do plano: não conta","OK")))))</f>
        <v/>
      </c>
    </row>
    <row r="3064">
      <c r="A3064" s="29" t="n"/>
      <c r="B3064" s="25" t="n"/>
      <c r="C3064" s="49" t="n"/>
      <c r="D3064" s="29" t="n"/>
      <c r="E3064" s="23">
        <f>IF(OR(A3064="",B3064=""),"",A3064&amp;"|"&amp;B3064)</f>
        <v/>
      </c>
      <c r="F3064" s="30">
        <f>IF(OR(E3064="",NOT(ISNUMBER(C3064))),"",E3064&amp;"|"&amp;YEAR(C3064)&amp;"-"&amp;RIGHT("0"&amp;MONTH(C3064),2)&amp;"-"&amp;RIGHT("0"&amp;DAY(C3064),2))</f>
        <v/>
      </c>
      <c r="G3064" s="26">
        <f>IF(E3064="","",IFERROR(MATCH(E3064,pl_chave,0),0))</f>
        <v/>
      </c>
      <c r="H3064" s="23">
        <f>IF(G3064="","",IF(G3064=0,"Tarefa fora do plano",INDEX(pl_tag,G3064)))</f>
        <v/>
      </c>
      <c r="I3064" s="30">
        <f>IF(N(G3064)=0,"",INDEX(pl_atividade,G3064))</f>
        <v/>
      </c>
      <c r="J3064" s="50">
        <f>IF(N(G3064)=0,"",INDEX(pl_especialidade,G3064))</f>
        <v/>
      </c>
      <c r="K3064" s="28">
        <f>IF(N(G3064)=0,"",INDEX(pl_duracao,G3064))</f>
        <v/>
      </c>
      <c r="L3064" s="39">
        <f>IF(ISNUMBER(C3064),YEAR(C3064),"")</f>
        <v/>
      </c>
      <c r="M3064" s="39">
        <f>IF(ISNUMBER(C3064),MONTH(C3064),"")</f>
        <v/>
      </c>
      <c r="N3064" s="23">
        <f>IF(L3064="","",IF(NOT(ISNUMBER(crono_ano)),"Informe o ano",IF(L3064&lt;crono_ano,"Antes do ano",IF(L3064&gt;crono_ano,"Depois do ano","No ano"))))</f>
        <v/>
      </c>
      <c r="O3064" s="39">
        <f>IF(F3064="","",IF(COUNTIF(F$7:F3064,F3064)=1,1,0))</f>
        <v/>
      </c>
      <c r="P3064" s="39">
        <f>IF(A3064&amp;B3064&amp;C3064="","",IF(AND(O3064=1,N(G3064)&gt;0),IF(INDEX(pl_ativa,MAX(1,N(G3064)))="Sim",1,0),0))</f>
        <v/>
      </c>
      <c r="Q3064" s="39">
        <f>IF(F3064="","",COUNTIFS(ex_chave_oc,F3064,ex_cancelada,"&lt;&gt;Sim"))</f>
        <v/>
      </c>
      <c r="R3064" s="51">
        <f>IF(P3064="","",IF(AND(P3064=1,N(Q3064)&gt;0),1,0))</f>
        <v/>
      </c>
      <c r="S3064" s="30">
        <f>IF(P3064="","",IF(F3064="","ERRO: data prevista ausente ou inválida",IF(O3064=0,"Duplicada: contada uma vez",IF(N(G3064)=0,"ERRO: tarefa fora do Plano Mestre",IF(P3064=0,"Tarefa retirada do plano: não conta","OK")))))</f>
        <v/>
      </c>
    </row>
    <row r="3065">
      <c r="A3065" s="29" t="n"/>
      <c r="B3065" s="25" t="n"/>
      <c r="C3065" s="49" t="n"/>
      <c r="D3065" s="29" t="n"/>
      <c r="E3065" s="23">
        <f>IF(OR(A3065="",B3065=""),"",A3065&amp;"|"&amp;B3065)</f>
        <v/>
      </c>
      <c r="F3065" s="30">
        <f>IF(OR(E3065="",NOT(ISNUMBER(C3065))),"",E3065&amp;"|"&amp;YEAR(C3065)&amp;"-"&amp;RIGHT("0"&amp;MONTH(C3065),2)&amp;"-"&amp;RIGHT("0"&amp;DAY(C3065),2))</f>
        <v/>
      </c>
      <c r="G3065" s="26">
        <f>IF(E3065="","",IFERROR(MATCH(E3065,pl_chave,0),0))</f>
        <v/>
      </c>
      <c r="H3065" s="23">
        <f>IF(G3065="","",IF(G3065=0,"Tarefa fora do plano",INDEX(pl_tag,G3065)))</f>
        <v/>
      </c>
      <c r="I3065" s="30">
        <f>IF(N(G3065)=0,"",INDEX(pl_atividade,G3065))</f>
        <v/>
      </c>
      <c r="J3065" s="50">
        <f>IF(N(G3065)=0,"",INDEX(pl_especialidade,G3065))</f>
        <v/>
      </c>
      <c r="K3065" s="28">
        <f>IF(N(G3065)=0,"",INDEX(pl_duracao,G3065))</f>
        <v/>
      </c>
      <c r="L3065" s="39">
        <f>IF(ISNUMBER(C3065),YEAR(C3065),"")</f>
        <v/>
      </c>
      <c r="M3065" s="39">
        <f>IF(ISNUMBER(C3065),MONTH(C3065),"")</f>
        <v/>
      </c>
      <c r="N3065" s="23">
        <f>IF(L3065="","",IF(NOT(ISNUMBER(crono_ano)),"Informe o ano",IF(L3065&lt;crono_ano,"Antes do ano",IF(L3065&gt;crono_ano,"Depois do ano","No ano"))))</f>
        <v/>
      </c>
      <c r="O3065" s="39">
        <f>IF(F3065="","",IF(COUNTIF(F$7:F3065,F3065)=1,1,0))</f>
        <v/>
      </c>
      <c r="P3065" s="39">
        <f>IF(A3065&amp;B3065&amp;C3065="","",IF(AND(O3065=1,N(G3065)&gt;0),IF(INDEX(pl_ativa,MAX(1,N(G3065)))="Sim",1,0),0))</f>
        <v/>
      </c>
      <c r="Q3065" s="39">
        <f>IF(F3065="","",COUNTIFS(ex_chave_oc,F3065,ex_cancelada,"&lt;&gt;Sim"))</f>
        <v/>
      </c>
      <c r="R3065" s="51">
        <f>IF(P3065="","",IF(AND(P3065=1,N(Q3065)&gt;0),1,0))</f>
        <v/>
      </c>
      <c r="S3065" s="30">
        <f>IF(P3065="","",IF(F3065="","ERRO: data prevista ausente ou inválida",IF(O3065=0,"Duplicada: contada uma vez",IF(N(G3065)=0,"ERRO: tarefa fora do Plano Mestre",IF(P3065=0,"Tarefa retirada do plano: não conta","OK")))))</f>
        <v/>
      </c>
    </row>
    <row r="3066">
      <c r="A3066" s="29" t="n"/>
      <c r="B3066" s="25" t="n"/>
      <c r="C3066" s="49" t="n"/>
      <c r="D3066" s="29" t="n"/>
      <c r="E3066" s="23">
        <f>IF(OR(A3066="",B3066=""),"",A3066&amp;"|"&amp;B3066)</f>
        <v/>
      </c>
      <c r="F3066" s="30">
        <f>IF(OR(E3066="",NOT(ISNUMBER(C3066))),"",E3066&amp;"|"&amp;YEAR(C3066)&amp;"-"&amp;RIGHT("0"&amp;MONTH(C3066),2)&amp;"-"&amp;RIGHT("0"&amp;DAY(C3066),2))</f>
        <v/>
      </c>
      <c r="G3066" s="26">
        <f>IF(E3066="","",IFERROR(MATCH(E3066,pl_chave,0),0))</f>
        <v/>
      </c>
      <c r="H3066" s="23">
        <f>IF(G3066="","",IF(G3066=0,"Tarefa fora do plano",INDEX(pl_tag,G3066)))</f>
        <v/>
      </c>
      <c r="I3066" s="30">
        <f>IF(N(G3066)=0,"",INDEX(pl_atividade,G3066))</f>
        <v/>
      </c>
      <c r="J3066" s="50">
        <f>IF(N(G3066)=0,"",INDEX(pl_especialidade,G3066))</f>
        <v/>
      </c>
      <c r="K3066" s="28">
        <f>IF(N(G3066)=0,"",INDEX(pl_duracao,G3066))</f>
        <v/>
      </c>
      <c r="L3066" s="39">
        <f>IF(ISNUMBER(C3066),YEAR(C3066),"")</f>
        <v/>
      </c>
      <c r="M3066" s="39">
        <f>IF(ISNUMBER(C3066),MONTH(C3066),"")</f>
        <v/>
      </c>
      <c r="N3066" s="23">
        <f>IF(L3066="","",IF(NOT(ISNUMBER(crono_ano)),"Informe o ano",IF(L3066&lt;crono_ano,"Antes do ano",IF(L3066&gt;crono_ano,"Depois do ano","No ano"))))</f>
        <v/>
      </c>
      <c r="O3066" s="39">
        <f>IF(F3066="","",IF(COUNTIF(F$7:F3066,F3066)=1,1,0))</f>
        <v/>
      </c>
      <c r="P3066" s="39">
        <f>IF(A3066&amp;B3066&amp;C3066="","",IF(AND(O3066=1,N(G3066)&gt;0),IF(INDEX(pl_ativa,MAX(1,N(G3066)))="Sim",1,0),0))</f>
        <v/>
      </c>
      <c r="Q3066" s="39">
        <f>IF(F3066="","",COUNTIFS(ex_chave_oc,F3066,ex_cancelada,"&lt;&gt;Sim"))</f>
        <v/>
      </c>
      <c r="R3066" s="51">
        <f>IF(P3066="","",IF(AND(P3066=1,N(Q3066)&gt;0),1,0))</f>
        <v/>
      </c>
      <c r="S3066" s="30">
        <f>IF(P3066="","",IF(F3066="","ERRO: data prevista ausente ou inválida",IF(O3066=0,"Duplicada: contada uma vez",IF(N(G3066)=0,"ERRO: tarefa fora do Plano Mestre",IF(P3066=0,"Tarefa retirada do plano: não conta","OK")))))</f>
        <v/>
      </c>
    </row>
    <row r="3067">
      <c r="A3067" s="29" t="n"/>
      <c r="B3067" s="25" t="n"/>
      <c r="C3067" s="49" t="n"/>
      <c r="D3067" s="29" t="n"/>
      <c r="E3067" s="23">
        <f>IF(OR(A3067="",B3067=""),"",A3067&amp;"|"&amp;B3067)</f>
        <v/>
      </c>
      <c r="F3067" s="30">
        <f>IF(OR(E3067="",NOT(ISNUMBER(C3067))),"",E3067&amp;"|"&amp;YEAR(C3067)&amp;"-"&amp;RIGHT("0"&amp;MONTH(C3067),2)&amp;"-"&amp;RIGHT("0"&amp;DAY(C3067),2))</f>
        <v/>
      </c>
      <c r="G3067" s="26">
        <f>IF(E3067="","",IFERROR(MATCH(E3067,pl_chave,0),0))</f>
        <v/>
      </c>
      <c r="H3067" s="23">
        <f>IF(G3067="","",IF(G3067=0,"Tarefa fora do plano",INDEX(pl_tag,G3067)))</f>
        <v/>
      </c>
      <c r="I3067" s="30">
        <f>IF(N(G3067)=0,"",INDEX(pl_atividade,G3067))</f>
        <v/>
      </c>
      <c r="J3067" s="50">
        <f>IF(N(G3067)=0,"",INDEX(pl_especialidade,G3067))</f>
        <v/>
      </c>
      <c r="K3067" s="28">
        <f>IF(N(G3067)=0,"",INDEX(pl_duracao,G3067))</f>
        <v/>
      </c>
      <c r="L3067" s="39">
        <f>IF(ISNUMBER(C3067),YEAR(C3067),"")</f>
        <v/>
      </c>
      <c r="M3067" s="39">
        <f>IF(ISNUMBER(C3067),MONTH(C3067),"")</f>
        <v/>
      </c>
      <c r="N3067" s="23">
        <f>IF(L3067="","",IF(NOT(ISNUMBER(crono_ano)),"Informe o ano",IF(L3067&lt;crono_ano,"Antes do ano",IF(L3067&gt;crono_ano,"Depois do ano","No ano"))))</f>
        <v/>
      </c>
      <c r="O3067" s="39">
        <f>IF(F3067="","",IF(COUNTIF(F$7:F3067,F3067)=1,1,0))</f>
        <v/>
      </c>
      <c r="P3067" s="39">
        <f>IF(A3067&amp;B3067&amp;C3067="","",IF(AND(O3067=1,N(G3067)&gt;0),IF(INDEX(pl_ativa,MAX(1,N(G3067)))="Sim",1,0),0))</f>
        <v/>
      </c>
      <c r="Q3067" s="39">
        <f>IF(F3067="","",COUNTIFS(ex_chave_oc,F3067,ex_cancelada,"&lt;&gt;Sim"))</f>
        <v/>
      </c>
      <c r="R3067" s="51">
        <f>IF(P3067="","",IF(AND(P3067=1,N(Q3067)&gt;0),1,0))</f>
        <v/>
      </c>
      <c r="S3067" s="30">
        <f>IF(P3067="","",IF(F3067="","ERRO: data prevista ausente ou inválida",IF(O3067=0,"Duplicada: contada uma vez",IF(N(G3067)=0,"ERRO: tarefa fora do Plano Mestre",IF(P3067=0,"Tarefa retirada do plano: não conta","OK")))))</f>
        <v/>
      </c>
    </row>
    <row r="3068">
      <c r="A3068" s="29" t="n"/>
      <c r="B3068" s="25" t="n"/>
      <c r="C3068" s="49" t="n"/>
      <c r="D3068" s="29" t="n"/>
      <c r="E3068" s="23">
        <f>IF(OR(A3068="",B3068=""),"",A3068&amp;"|"&amp;B3068)</f>
        <v/>
      </c>
      <c r="F3068" s="30">
        <f>IF(OR(E3068="",NOT(ISNUMBER(C3068))),"",E3068&amp;"|"&amp;YEAR(C3068)&amp;"-"&amp;RIGHT("0"&amp;MONTH(C3068),2)&amp;"-"&amp;RIGHT("0"&amp;DAY(C3068),2))</f>
        <v/>
      </c>
      <c r="G3068" s="26">
        <f>IF(E3068="","",IFERROR(MATCH(E3068,pl_chave,0),0))</f>
        <v/>
      </c>
      <c r="H3068" s="23">
        <f>IF(G3068="","",IF(G3068=0,"Tarefa fora do plano",INDEX(pl_tag,G3068)))</f>
        <v/>
      </c>
      <c r="I3068" s="30">
        <f>IF(N(G3068)=0,"",INDEX(pl_atividade,G3068))</f>
        <v/>
      </c>
      <c r="J3068" s="50">
        <f>IF(N(G3068)=0,"",INDEX(pl_especialidade,G3068))</f>
        <v/>
      </c>
      <c r="K3068" s="28">
        <f>IF(N(G3068)=0,"",INDEX(pl_duracao,G3068))</f>
        <v/>
      </c>
      <c r="L3068" s="39">
        <f>IF(ISNUMBER(C3068),YEAR(C3068),"")</f>
        <v/>
      </c>
      <c r="M3068" s="39">
        <f>IF(ISNUMBER(C3068),MONTH(C3068),"")</f>
        <v/>
      </c>
      <c r="N3068" s="23">
        <f>IF(L3068="","",IF(NOT(ISNUMBER(crono_ano)),"Informe o ano",IF(L3068&lt;crono_ano,"Antes do ano",IF(L3068&gt;crono_ano,"Depois do ano","No ano"))))</f>
        <v/>
      </c>
      <c r="O3068" s="39">
        <f>IF(F3068="","",IF(COUNTIF(F$7:F3068,F3068)=1,1,0))</f>
        <v/>
      </c>
      <c r="P3068" s="39">
        <f>IF(A3068&amp;B3068&amp;C3068="","",IF(AND(O3068=1,N(G3068)&gt;0),IF(INDEX(pl_ativa,MAX(1,N(G3068)))="Sim",1,0),0))</f>
        <v/>
      </c>
      <c r="Q3068" s="39">
        <f>IF(F3068="","",COUNTIFS(ex_chave_oc,F3068,ex_cancelada,"&lt;&gt;Sim"))</f>
        <v/>
      </c>
      <c r="R3068" s="51">
        <f>IF(P3068="","",IF(AND(P3068=1,N(Q3068)&gt;0),1,0))</f>
        <v/>
      </c>
      <c r="S3068" s="30">
        <f>IF(P3068="","",IF(F3068="","ERRO: data prevista ausente ou inválida",IF(O3068=0,"Duplicada: contada uma vez",IF(N(G3068)=0,"ERRO: tarefa fora do Plano Mestre",IF(P3068=0,"Tarefa retirada do plano: não conta","OK")))))</f>
        <v/>
      </c>
    </row>
    <row r="3069">
      <c r="A3069" s="29" t="n"/>
      <c r="B3069" s="25" t="n"/>
      <c r="C3069" s="49" t="n"/>
      <c r="D3069" s="29" t="n"/>
      <c r="E3069" s="23">
        <f>IF(OR(A3069="",B3069=""),"",A3069&amp;"|"&amp;B3069)</f>
        <v/>
      </c>
      <c r="F3069" s="30">
        <f>IF(OR(E3069="",NOT(ISNUMBER(C3069))),"",E3069&amp;"|"&amp;YEAR(C3069)&amp;"-"&amp;RIGHT("0"&amp;MONTH(C3069),2)&amp;"-"&amp;RIGHT("0"&amp;DAY(C3069),2))</f>
        <v/>
      </c>
      <c r="G3069" s="26">
        <f>IF(E3069="","",IFERROR(MATCH(E3069,pl_chave,0),0))</f>
        <v/>
      </c>
      <c r="H3069" s="23">
        <f>IF(G3069="","",IF(G3069=0,"Tarefa fora do plano",INDEX(pl_tag,G3069)))</f>
        <v/>
      </c>
      <c r="I3069" s="30">
        <f>IF(N(G3069)=0,"",INDEX(pl_atividade,G3069))</f>
        <v/>
      </c>
      <c r="J3069" s="50">
        <f>IF(N(G3069)=0,"",INDEX(pl_especialidade,G3069))</f>
        <v/>
      </c>
      <c r="K3069" s="28">
        <f>IF(N(G3069)=0,"",INDEX(pl_duracao,G3069))</f>
        <v/>
      </c>
      <c r="L3069" s="39">
        <f>IF(ISNUMBER(C3069),YEAR(C3069),"")</f>
        <v/>
      </c>
      <c r="M3069" s="39">
        <f>IF(ISNUMBER(C3069),MONTH(C3069),"")</f>
        <v/>
      </c>
      <c r="N3069" s="23">
        <f>IF(L3069="","",IF(NOT(ISNUMBER(crono_ano)),"Informe o ano",IF(L3069&lt;crono_ano,"Antes do ano",IF(L3069&gt;crono_ano,"Depois do ano","No ano"))))</f>
        <v/>
      </c>
      <c r="O3069" s="39">
        <f>IF(F3069="","",IF(COUNTIF(F$7:F3069,F3069)=1,1,0))</f>
        <v/>
      </c>
      <c r="P3069" s="39">
        <f>IF(A3069&amp;B3069&amp;C3069="","",IF(AND(O3069=1,N(G3069)&gt;0),IF(INDEX(pl_ativa,MAX(1,N(G3069)))="Sim",1,0),0))</f>
        <v/>
      </c>
      <c r="Q3069" s="39">
        <f>IF(F3069="","",COUNTIFS(ex_chave_oc,F3069,ex_cancelada,"&lt;&gt;Sim"))</f>
        <v/>
      </c>
      <c r="R3069" s="51">
        <f>IF(P3069="","",IF(AND(P3069=1,N(Q3069)&gt;0),1,0))</f>
        <v/>
      </c>
      <c r="S3069" s="30">
        <f>IF(P3069="","",IF(F3069="","ERRO: data prevista ausente ou inválida",IF(O3069=0,"Duplicada: contada uma vez",IF(N(G3069)=0,"ERRO: tarefa fora do Plano Mestre",IF(P3069=0,"Tarefa retirada do plano: não conta","OK")))))</f>
        <v/>
      </c>
    </row>
    <row r="3070">
      <c r="A3070" s="29" t="n"/>
      <c r="B3070" s="25" t="n"/>
      <c r="C3070" s="49" t="n"/>
      <c r="D3070" s="29" t="n"/>
      <c r="E3070" s="23">
        <f>IF(OR(A3070="",B3070=""),"",A3070&amp;"|"&amp;B3070)</f>
        <v/>
      </c>
      <c r="F3070" s="30">
        <f>IF(OR(E3070="",NOT(ISNUMBER(C3070))),"",E3070&amp;"|"&amp;YEAR(C3070)&amp;"-"&amp;RIGHT("0"&amp;MONTH(C3070),2)&amp;"-"&amp;RIGHT("0"&amp;DAY(C3070),2))</f>
        <v/>
      </c>
      <c r="G3070" s="26">
        <f>IF(E3070="","",IFERROR(MATCH(E3070,pl_chave,0),0))</f>
        <v/>
      </c>
      <c r="H3070" s="23">
        <f>IF(G3070="","",IF(G3070=0,"Tarefa fora do plano",INDEX(pl_tag,G3070)))</f>
        <v/>
      </c>
      <c r="I3070" s="30">
        <f>IF(N(G3070)=0,"",INDEX(pl_atividade,G3070))</f>
        <v/>
      </c>
      <c r="J3070" s="50">
        <f>IF(N(G3070)=0,"",INDEX(pl_especialidade,G3070))</f>
        <v/>
      </c>
      <c r="K3070" s="28">
        <f>IF(N(G3070)=0,"",INDEX(pl_duracao,G3070))</f>
        <v/>
      </c>
      <c r="L3070" s="39">
        <f>IF(ISNUMBER(C3070),YEAR(C3070),"")</f>
        <v/>
      </c>
      <c r="M3070" s="39">
        <f>IF(ISNUMBER(C3070),MONTH(C3070),"")</f>
        <v/>
      </c>
      <c r="N3070" s="23">
        <f>IF(L3070="","",IF(NOT(ISNUMBER(crono_ano)),"Informe o ano",IF(L3070&lt;crono_ano,"Antes do ano",IF(L3070&gt;crono_ano,"Depois do ano","No ano"))))</f>
        <v/>
      </c>
      <c r="O3070" s="39">
        <f>IF(F3070="","",IF(COUNTIF(F$7:F3070,F3070)=1,1,0))</f>
        <v/>
      </c>
      <c r="P3070" s="39">
        <f>IF(A3070&amp;B3070&amp;C3070="","",IF(AND(O3070=1,N(G3070)&gt;0),IF(INDEX(pl_ativa,MAX(1,N(G3070)))="Sim",1,0),0))</f>
        <v/>
      </c>
      <c r="Q3070" s="39">
        <f>IF(F3070="","",COUNTIFS(ex_chave_oc,F3070,ex_cancelada,"&lt;&gt;Sim"))</f>
        <v/>
      </c>
      <c r="R3070" s="51">
        <f>IF(P3070="","",IF(AND(P3070=1,N(Q3070)&gt;0),1,0))</f>
        <v/>
      </c>
      <c r="S3070" s="30">
        <f>IF(P3070="","",IF(F3070="","ERRO: data prevista ausente ou inválida",IF(O3070=0,"Duplicada: contada uma vez",IF(N(G3070)=0,"ERRO: tarefa fora do Plano Mestre",IF(P3070=0,"Tarefa retirada do plano: não conta","OK")))))</f>
        <v/>
      </c>
    </row>
    <row r="3071">
      <c r="A3071" s="29" t="n"/>
      <c r="B3071" s="25" t="n"/>
      <c r="C3071" s="49" t="n"/>
      <c r="D3071" s="29" t="n"/>
      <c r="E3071" s="23">
        <f>IF(OR(A3071="",B3071=""),"",A3071&amp;"|"&amp;B3071)</f>
        <v/>
      </c>
      <c r="F3071" s="30">
        <f>IF(OR(E3071="",NOT(ISNUMBER(C3071))),"",E3071&amp;"|"&amp;YEAR(C3071)&amp;"-"&amp;RIGHT("0"&amp;MONTH(C3071),2)&amp;"-"&amp;RIGHT("0"&amp;DAY(C3071),2))</f>
        <v/>
      </c>
      <c r="G3071" s="26">
        <f>IF(E3071="","",IFERROR(MATCH(E3071,pl_chave,0),0))</f>
        <v/>
      </c>
      <c r="H3071" s="23">
        <f>IF(G3071="","",IF(G3071=0,"Tarefa fora do plano",INDEX(pl_tag,G3071)))</f>
        <v/>
      </c>
      <c r="I3071" s="30">
        <f>IF(N(G3071)=0,"",INDEX(pl_atividade,G3071))</f>
        <v/>
      </c>
      <c r="J3071" s="50">
        <f>IF(N(G3071)=0,"",INDEX(pl_especialidade,G3071))</f>
        <v/>
      </c>
      <c r="K3071" s="28">
        <f>IF(N(G3071)=0,"",INDEX(pl_duracao,G3071))</f>
        <v/>
      </c>
      <c r="L3071" s="39">
        <f>IF(ISNUMBER(C3071),YEAR(C3071),"")</f>
        <v/>
      </c>
      <c r="M3071" s="39">
        <f>IF(ISNUMBER(C3071),MONTH(C3071),"")</f>
        <v/>
      </c>
      <c r="N3071" s="23">
        <f>IF(L3071="","",IF(NOT(ISNUMBER(crono_ano)),"Informe o ano",IF(L3071&lt;crono_ano,"Antes do ano",IF(L3071&gt;crono_ano,"Depois do ano","No ano"))))</f>
        <v/>
      </c>
      <c r="O3071" s="39">
        <f>IF(F3071="","",IF(COUNTIF(F$7:F3071,F3071)=1,1,0))</f>
        <v/>
      </c>
      <c r="P3071" s="39">
        <f>IF(A3071&amp;B3071&amp;C3071="","",IF(AND(O3071=1,N(G3071)&gt;0),IF(INDEX(pl_ativa,MAX(1,N(G3071)))="Sim",1,0),0))</f>
        <v/>
      </c>
      <c r="Q3071" s="39">
        <f>IF(F3071="","",COUNTIFS(ex_chave_oc,F3071,ex_cancelada,"&lt;&gt;Sim"))</f>
        <v/>
      </c>
      <c r="R3071" s="51">
        <f>IF(P3071="","",IF(AND(P3071=1,N(Q3071)&gt;0),1,0))</f>
        <v/>
      </c>
      <c r="S3071" s="30">
        <f>IF(P3071="","",IF(F3071="","ERRO: data prevista ausente ou inválida",IF(O3071=0,"Duplicada: contada uma vez",IF(N(G3071)=0,"ERRO: tarefa fora do Plano Mestre",IF(P3071=0,"Tarefa retirada do plano: não conta","OK")))))</f>
        <v/>
      </c>
    </row>
    <row r="3072">
      <c r="A3072" s="29" t="n"/>
      <c r="B3072" s="25" t="n"/>
      <c r="C3072" s="49" t="n"/>
      <c r="D3072" s="29" t="n"/>
      <c r="E3072" s="23">
        <f>IF(OR(A3072="",B3072=""),"",A3072&amp;"|"&amp;B3072)</f>
        <v/>
      </c>
      <c r="F3072" s="30">
        <f>IF(OR(E3072="",NOT(ISNUMBER(C3072))),"",E3072&amp;"|"&amp;YEAR(C3072)&amp;"-"&amp;RIGHT("0"&amp;MONTH(C3072),2)&amp;"-"&amp;RIGHT("0"&amp;DAY(C3072),2))</f>
        <v/>
      </c>
      <c r="G3072" s="26">
        <f>IF(E3072="","",IFERROR(MATCH(E3072,pl_chave,0),0))</f>
        <v/>
      </c>
      <c r="H3072" s="23">
        <f>IF(G3072="","",IF(G3072=0,"Tarefa fora do plano",INDEX(pl_tag,G3072)))</f>
        <v/>
      </c>
      <c r="I3072" s="30">
        <f>IF(N(G3072)=0,"",INDEX(pl_atividade,G3072))</f>
        <v/>
      </c>
      <c r="J3072" s="50">
        <f>IF(N(G3072)=0,"",INDEX(pl_especialidade,G3072))</f>
        <v/>
      </c>
      <c r="K3072" s="28">
        <f>IF(N(G3072)=0,"",INDEX(pl_duracao,G3072))</f>
        <v/>
      </c>
      <c r="L3072" s="39">
        <f>IF(ISNUMBER(C3072),YEAR(C3072),"")</f>
        <v/>
      </c>
      <c r="M3072" s="39">
        <f>IF(ISNUMBER(C3072),MONTH(C3072),"")</f>
        <v/>
      </c>
      <c r="N3072" s="23">
        <f>IF(L3072="","",IF(NOT(ISNUMBER(crono_ano)),"Informe o ano",IF(L3072&lt;crono_ano,"Antes do ano",IF(L3072&gt;crono_ano,"Depois do ano","No ano"))))</f>
        <v/>
      </c>
      <c r="O3072" s="39">
        <f>IF(F3072="","",IF(COUNTIF(F$7:F3072,F3072)=1,1,0))</f>
        <v/>
      </c>
      <c r="P3072" s="39">
        <f>IF(A3072&amp;B3072&amp;C3072="","",IF(AND(O3072=1,N(G3072)&gt;0),IF(INDEX(pl_ativa,MAX(1,N(G3072)))="Sim",1,0),0))</f>
        <v/>
      </c>
      <c r="Q3072" s="39">
        <f>IF(F3072="","",COUNTIFS(ex_chave_oc,F3072,ex_cancelada,"&lt;&gt;Sim"))</f>
        <v/>
      </c>
      <c r="R3072" s="51">
        <f>IF(P3072="","",IF(AND(P3072=1,N(Q3072)&gt;0),1,0))</f>
        <v/>
      </c>
      <c r="S3072" s="30">
        <f>IF(P3072="","",IF(F3072="","ERRO: data prevista ausente ou inválida",IF(O3072=0,"Duplicada: contada uma vez",IF(N(G3072)=0,"ERRO: tarefa fora do Plano Mestre",IF(P3072=0,"Tarefa retirada do plano: não conta","OK")))))</f>
        <v/>
      </c>
    </row>
    <row r="3073">
      <c r="A3073" s="29" t="n"/>
      <c r="B3073" s="25" t="n"/>
      <c r="C3073" s="49" t="n"/>
      <c r="D3073" s="29" t="n"/>
      <c r="E3073" s="23">
        <f>IF(OR(A3073="",B3073=""),"",A3073&amp;"|"&amp;B3073)</f>
        <v/>
      </c>
      <c r="F3073" s="30">
        <f>IF(OR(E3073="",NOT(ISNUMBER(C3073))),"",E3073&amp;"|"&amp;YEAR(C3073)&amp;"-"&amp;RIGHT("0"&amp;MONTH(C3073),2)&amp;"-"&amp;RIGHT("0"&amp;DAY(C3073),2))</f>
        <v/>
      </c>
      <c r="G3073" s="26">
        <f>IF(E3073="","",IFERROR(MATCH(E3073,pl_chave,0),0))</f>
        <v/>
      </c>
      <c r="H3073" s="23">
        <f>IF(G3073="","",IF(G3073=0,"Tarefa fora do plano",INDEX(pl_tag,G3073)))</f>
        <v/>
      </c>
      <c r="I3073" s="30">
        <f>IF(N(G3073)=0,"",INDEX(pl_atividade,G3073))</f>
        <v/>
      </c>
      <c r="J3073" s="50">
        <f>IF(N(G3073)=0,"",INDEX(pl_especialidade,G3073))</f>
        <v/>
      </c>
      <c r="K3073" s="28">
        <f>IF(N(G3073)=0,"",INDEX(pl_duracao,G3073))</f>
        <v/>
      </c>
      <c r="L3073" s="39">
        <f>IF(ISNUMBER(C3073),YEAR(C3073),"")</f>
        <v/>
      </c>
      <c r="M3073" s="39">
        <f>IF(ISNUMBER(C3073),MONTH(C3073),"")</f>
        <v/>
      </c>
      <c r="N3073" s="23">
        <f>IF(L3073="","",IF(NOT(ISNUMBER(crono_ano)),"Informe o ano",IF(L3073&lt;crono_ano,"Antes do ano",IF(L3073&gt;crono_ano,"Depois do ano","No ano"))))</f>
        <v/>
      </c>
      <c r="O3073" s="39">
        <f>IF(F3073="","",IF(COUNTIF(F$7:F3073,F3073)=1,1,0))</f>
        <v/>
      </c>
      <c r="P3073" s="39">
        <f>IF(A3073&amp;B3073&amp;C3073="","",IF(AND(O3073=1,N(G3073)&gt;0),IF(INDEX(pl_ativa,MAX(1,N(G3073)))="Sim",1,0),0))</f>
        <v/>
      </c>
      <c r="Q3073" s="39">
        <f>IF(F3073="","",COUNTIFS(ex_chave_oc,F3073,ex_cancelada,"&lt;&gt;Sim"))</f>
        <v/>
      </c>
      <c r="R3073" s="51">
        <f>IF(P3073="","",IF(AND(P3073=1,N(Q3073)&gt;0),1,0))</f>
        <v/>
      </c>
      <c r="S3073" s="30">
        <f>IF(P3073="","",IF(F3073="","ERRO: data prevista ausente ou inválida",IF(O3073=0,"Duplicada: contada uma vez",IF(N(G3073)=0,"ERRO: tarefa fora do Plano Mestre",IF(P3073=0,"Tarefa retirada do plano: não conta","OK")))))</f>
        <v/>
      </c>
    </row>
    <row r="3074">
      <c r="A3074" s="29" t="n"/>
      <c r="B3074" s="25" t="n"/>
      <c r="C3074" s="49" t="n"/>
      <c r="D3074" s="29" t="n"/>
      <c r="E3074" s="23">
        <f>IF(OR(A3074="",B3074=""),"",A3074&amp;"|"&amp;B3074)</f>
        <v/>
      </c>
      <c r="F3074" s="30">
        <f>IF(OR(E3074="",NOT(ISNUMBER(C3074))),"",E3074&amp;"|"&amp;YEAR(C3074)&amp;"-"&amp;RIGHT("0"&amp;MONTH(C3074),2)&amp;"-"&amp;RIGHT("0"&amp;DAY(C3074),2))</f>
        <v/>
      </c>
      <c r="G3074" s="26">
        <f>IF(E3074="","",IFERROR(MATCH(E3074,pl_chave,0),0))</f>
        <v/>
      </c>
      <c r="H3074" s="23">
        <f>IF(G3074="","",IF(G3074=0,"Tarefa fora do plano",INDEX(pl_tag,G3074)))</f>
        <v/>
      </c>
      <c r="I3074" s="30">
        <f>IF(N(G3074)=0,"",INDEX(pl_atividade,G3074))</f>
        <v/>
      </c>
      <c r="J3074" s="50">
        <f>IF(N(G3074)=0,"",INDEX(pl_especialidade,G3074))</f>
        <v/>
      </c>
      <c r="K3074" s="28">
        <f>IF(N(G3074)=0,"",INDEX(pl_duracao,G3074))</f>
        <v/>
      </c>
      <c r="L3074" s="39">
        <f>IF(ISNUMBER(C3074),YEAR(C3074),"")</f>
        <v/>
      </c>
      <c r="M3074" s="39">
        <f>IF(ISNUMBER(C3074),MONTH(C3074),"")</f>
        <v/>
      </c>
      <c r="N3074" s="23">
        <f>IF(L3074="","",IF(NOT(ISNUMBER(crono_ano)),"Informe o ano",IF(L3074&lt;crono_ano,"Antes do ano",IF(L3074&gt;crono_ano,"Depois do ano","No ano"))))</f>
        <v/>
      </c>
      <c r="O3074" s="39">
        <f>IF(F3074="","",IF(COUNTIF(F$7:F3074,F3074)=1,1,0))</f>
        <v/>
      </c>
      <c r="P3074" s="39">
        <f>IF(A3074&amp;B3074&amp;C3074="","",IF(AND(O3074=1,N(G3074)&gt;0),IF(INDEX(pl_ativa,MAX(1,N(G3074)))="Sim",1,0),0))</f>
        <v/>
      </c>
      <c r="Q3074" s="39">
        <f>IF(F3074="","",COUNTIFS(ex_chave_oc,F3074,ex_cancelada,"&lt;&gt;Sim"))</f>
        <v/>
      </c>
      <c r="R3074" s="51">
        <f>IF(P3074="","",IF(AND(P3074=1,N(Q3074)&gt;0),1,0))</f>
        <v/>
      </c>
      <c r="S3074" s="30">
        <f>IF(P3074="","",IF(F3074="","ERRO: data prevista ausente ou inválida",IF(O3074=0,"Duplicada: contada uma vez",IF(N(G3074)=0,"ERRO: tarefa fora do Plano Mestre",IF(P3074=0,"Tarefa retirada do plano: não conta","OK")))))</f>
        <v/>
      </c>
    </row>
    <row r="3075">
      <c r="A3075" s="29" t="n"/>
      <c r="B3075" s="25" t="n"/>
      <c r="C3075" s="49" t="n"/>
      <c r="D3075" s="29" t="n"/>
      <c r="E3075" s="23">
        <f>IF(OR(A3075="",B3075=""),"",A3075&amp;"|"&amp;B3075)</f>
        <v/>
      </c>
      <c r="F3075" s="30">
        <f>IF(OR(E3075="",NOT(ISNUMBER(C3075))),"",E3075&amp;"|"&amp;YEAR(C3075)&amp;"-"&amp;RIGHT("0"&amp;MONTH(C3075),2)&amp;"-"&amp;RIGHT("0"&amp;DAY(C3075),2))</f>
        <v/>
      </c>
      <c r="G3075" s="26">
        <f>IF(E3075="","",IFERROR(MATCH(E3075,pl_chave,0),0))</f>
        <v/>
      </c>
      <c r="H3075" s="23">
        <f>IF(G3075="","",IF(G3075=0,"Tarefa fora do plano",INDEX(pl_tag,G3075)))</f>
        <v/>
      </c>
      <c r="I3075" s="30">
        <f>IF(N(G3075)=0,"",INDEX(pl_atividade,G3075))</f>
        <v/>
      </c>
      <c r="J3075" s="50">
        <f>IF(N(G3075)=0,"",INDEX(pl_especialidade,G3075))</f>
        <v/>
      </c>
      <c r="K3075" s="28">
        <f>IF(N(G3075)=0,"",INDEX(pl_duracao,G3075))</f>
        <v/>
      </c>
      <c r="L3075" s="39">
        <f>IF(ISNUMBER(C3075),YEAR(C3075),"")</f>
        <v/>
      </c>
      <c r="M3075" s="39">
        <f>IF(ISNUMBER(C3075),MONTH(C3075),"")</f>
        <v/>
      </c>
      <c r="N3075" s="23">
        <f>IF(L3075="","",IF(NOT(ISNUMBER(crono_ano)),"Informe o ano",IF(L3075&lt;crono_ano,"Antes do ano",IF(L3075&gt;crono_ano,"Depois do ano","No ano"))))</f>
        <v/>
      </c>
      <c r="O3075" s="39">
        <f>IF(F3075="","",IF(COUNTIF(F$7:F3075,F3075)=1,1,0))</f>
        <v/>
      </c>
      <c r="P3075" s="39">
        <f>IF(A3075&amp;B3075&amp;C3075="","",IF(AND(O3075=1,N(G3075)&gt;0),IF(INDEX(pl_ativa,MAX(1,N(G3075)))="Sim",1,0),0))</f>
        <v/>
      </c>
      <c r="Q3075" s="39">
        <f>IF(F3075="","",COUNTIFS(ex_chave_oc,F3075,ex_cancelada,"&lt;&gt;Sim"))</f>
        <v/>
      </c>
      <c r="R3075" s="51">
        <f>IF(P3075="","",IF(AND(P3075=1,N(Q3075)&gt;0),1,0))</f>
        <v/>
      </c>
      <c r="S3075" s="30">
        <f>IF(P3075="","",IF(F3075="","ERRO: data prevista ausente ou inválida",IF(O3075=0,"Duplicada: contada uma vez",IF(N(G3075)=0,"ERRO: tarefa fora do Plano Mestre",IF(P3075=0,"Tarefa retirada do plano: não conta","OK")))))</f>
        <v/>
      </c>
    </row>
    <row r="3076">
      <c r="A3076" s="29" t="n"/>
      <c r="B3076" s="25" t="n"/>
      <c r="C3076" s="49" t="n"/>
      <c r="D3076" s="29" t="n"/>
      <c r="E3076" s="23">
        <f>IF(OR(A3076="",B3076=""),"",A3076&amp;"|"&amp;B3076)</f>
        <v/>
      </c>
      <c r="F3076" s="30">
        <f>IF(OR(E3076="",NOT(ISNUMBER(C3076))),"",E3076&amp;"|"&amp;YEAR(C3076)&amp;"-"&amp;RIGHT("0"&amp;MONTH(C3076),2)&amp;"-"&amp;RIGHT("0"&amp;DAY(C3076),2))</f>
        <v/>
      </c>
      <c r="G3076" s="26">
        <f>IF(E3076="","",IFERROR(MATCH(E3076,pl_chave,0),0))</f>
        <v/>
      </c>
      <c r="H3076" s="23">
        <f>IF(G3076="","",IF(G3076=0,"Tarefa fora do plano",INDEX(pl_tag,G3076)))</f>
        <v/>
      </c>
      <c r="I3076" s="30">
        <f>IF(N(G3076)=0,"",INDEX(pl_atividade,G3076))</f>
        <v/>
      </c>
      <c r="J3076" s="50">
        <f>IF(N(G3076)=0,"",INDEX(pl_especialidade,G3076))</f>
        <v/>
      </c>
      <c r="K3076" s="28">
        <f>IF(N(G3076)=0,"",INDEX(pl_duracao,G3076))</f>
        <v/>
      </c>
      <c r="L3076" s="39">
        <f>IF(ISNUMBER(C3076),YEAR(C3076),"")</f>
        <v/>
      </c>
      <c r="M3076" s="39">
        <f>IF(ISNUMBER(C3076),MONTH(C3076),"")</f>
        <v/>
      </c>
      <c r="N3076" s="23">
        <f>IF(L3076="","",IF(NOT(ISNUMBER(crono_ano)),"Informe o ano",IF(L3076&lt;crono_ano,"Antes do ano",IF(L3076&gt;crono_ano,"Depois do ano","No ano"))))</f>
        <v/>
      </c>
      <c r="O3076" s="39">
        <f>IF(F3076="","",IF(COUNTIF(F$7:F3076,F3076)=1,1,0))</f>
        <v/>
      </c>
      <c r="P3076" s="39">
        <f>IF(A3076&amp;B3076&amp;C3076="","",IF(AND(O3076=1,N(G3076)&gt;0),IF(INDEX(pl_ativa,MAX(1,N(G3076)))="Sim",1,0),0))</f>
        <v/>
      </c>
      <c r="Q3076" s="39">
        <f>IF(F3076="","",COUNTIFS(ex_chave_oc,F3076,ex_cancelada,"&lt;&gt;Sim"))</f>
        <v/>
      </c>
      <c r="R3076" s="51">
        <f>IF(P3076="","",IF(AND(P3076=1,N(Q3076)&gt;0),1,0))</f>
        <v/>
      </c>
      <c r="S3076" s="30">
        <f>IF(P3076="","",IF(F3076="","ERRO: data prevista ausente ou inválida",IF(O3076=0,"Duplicada: contada uma vez",IF(N(G3076)=0,"ERRO: tarefa fora do Plano Mestre",IF(P3076=0,"Tarefa retirada do plano: não conta","OK")))))</f>
        <v/>
      </c>
    </row>
    <row r="3077">
      <c r="A3077" s="29" t="n"/>
      <c r="B3077" s="25" t="n"/>
      <c r="C3077" s="49" t="n"/>
      <c r="D3077" s="29" t="n"/>
      <c r="E3077" s="23">
        <f>IF(OR(A3077="",B3077=""),"",A3077&amp;"|"&amp;B3077)</f>
        <v/>
      </c>
      <c r="F3077" s="30">
        <f>IF(OR(E3077="",NOT(ISNUMBER(C3077))),"",E3077&amp;"|"&amp;YEAR(C3077)&amp;"-"&amp;RIGHT("0"&amp;MONTH(C3077),2)&amp;"-"&amp;RIGHT("0"&amp;DAY(C3077),2))</f>
        <v/>
      </c>
      <c r="G3077" s="26">
        <f>IF(E3077="","",IFERROR(MATCH(E3077,pl_chave,0),0))</f>
        <v/>
      </c>
      <c r="H3077" s="23">
        <f>IF(G3077="","",IF(G3077=0,"Tarefa fora do plano",INDEX(pl_tag,G3077)))</f>
        <v/>
      </c>
      <c r="I3077" s="30">
        <f>IF(N(G3077)=0,"",INDEX(pl_atividade,G3077))</f>
        <v/>
      </c>
      <c r="J3077" s="50">
        <f>IF(N(G3077)=0,"",INDEX(pl_especialidade,G3077))</f>
        <v/>
      </c>
      <c r="K3077" s="28">
        <f>IF(N(G3077)=0,"",INDEX(pl_duracao,G3077))</f>
        <v/>
      </c>
      <c r="L3077" s="39">
        <f>IF(ISNUMBER(C3077),YEAR(C3077),"")</f>
        <v/>
      </c>
      <c r="M3077" s="39">
        <f>IF(ISNUMBER(C3077),MONTH(C3077),"")</f>
        <v/>
      </c>
      <c r="N3077" s="23">
        <f>IF(L3077="","",IF(NOT(ISNUMBER(crono_ano)),"Informe o ano",IF(L3077&lt;crono_ano,"Antes do ano",IF(L3077&gt;crono_ano,"Depois do ano","No ano"))))</f>
        <v/>
      </c>
      <c r="O3077" s="39">
        <f>IF(F3077="","",IF(COUNTIF(F$7:F3077,F3077)=1,1,0))</f>
        <v/>
      </c>
      <c r="P3077" s="39">
        <f>IF(A3077&amp;B3077&amp;C3077="","",IF(AND(O3077=1,N(G3077)&gt;0),IF(INDEX(pl_ativa,MAX(1,N(G3077)))="Sim",1,0),0))</f>
        <v/>
      </c>
      <c r="Q3077" s="39">
        <f>IF(F3077="","",COUNTIFS(ex_chave_oc,F3077,ex_cancelada,"&lt;&gt;Sim"))</f>
        <v/>
      </c>
      <c r="R3077" s="51">
        <f>IF(P3077="","",IF(AND(P3077=1,N(Q3077)&gt;0),1,0))</f>
        <v/>
      </c>
      <c r="S3077" s="30">
        <f>IF(P3077="","",IF(F3077="","ERRO: data prevista ausente ou inválida",IF(O3077=0,"Duplicada: contada uma vez",IF(N(G3077)=0,"ERRO: tarefa fora do Plano Mestre",IF(P3077=0,"Tarefa retirada do plano: não conta","OK")))))</f>
        <v/>
      </c>
    </row>
    <row r="3078">
      <c r="A3078" s="29" t="n"/>
      <c r="B3078" s="25" t="n"/>
      <c r="C3078" s="49" t="n"/>
      <c r="D3078" s="29" t="n"/>
      <c r="E3078" s="23">
        <f>IF(OR(A3078="",B3078=""),"",A3078&amp;"|"&amp;B3078)</f>
        <v/>
      </c>
      <c r="F3078" s="30">
        <f>IF(OR(E3078="",NOT(ISNUMBER(C3078))),"",E3078&amp;"|"&amp;YEAR(C3078)&amp;"-"&amp;RIGHT("0"&amp;MONTH(C3078),2)&amp;"-"&amp;RIGHT("0"&amp;DAY(C3078),2))</f>
        <v/>
      </c>
      <c r="G3078" s="26">
        <f>IF(E3078="","",IFERROR(MATCH(E3078,pl_chave,0),0))</f>
        <v/>
      </c>
      <c r="H3078" s="23">
        <f>IF(G3078="","",IF(G3078=0,"Tarefa fora do plano",INDEX(pl_tag,G3078)))</f>
        <v/>
      </c>
      <c r="I3078" s="30">
        <f>IF(N(G3078)=0,"",INDEX(pl_atividade,G3078))</f>
        <v/>
      </c>
      <c r="J3078" s="50">
        <f>IF(N(G3078)=0,"",INDEX(pl_especialidade,G3078))</f>
        <v/>
      </c>
      <c r="K3078" s="28">
        <f>IF(N(G3078)=0,"",INDEX(pl_duracao,G3078))</f>
        <v/>
      </c>
      <c r="L3078" s="39">
        <f>IF(ISNUMBER(C3078),YEAR(C3078),"")</f>
        <v/>
      </c>
      <c r="M3078" s="39">
        <f>IF(ISNUMBER(C3078),MONTH(C3078),"")</f>
        <v/>
      </c>
      <c r="N3078" s="23">
        <f>IF(L3078="","",IF(NOT(ISNUMBER(crono_ano)),"Informe o ano",IF(L3078&lt;crono_ano,"Antes do ano",IF(L3078&gt;crono_ano,"Depois do ano","No ano"))))</f>
        <v/>
      </c>
      <c r="O3078" s="39">
        <f>IF(F3078="","",IF(COUNTIF(F$7:F3078,F3078)=1,1,0))</f>
        <v/>
      </c>
      <c r="P3078" s="39">
        <f>IF(A3078&amp;B3078&amp;C3078="","",IF(AND(O3078=1,N(G3078)&gt;0),IF(INDEX(pl_ativa,MAX(1,N(G3078)))="Sim",1,0),0))</f>
        <v/>
      </c>
      <c r="Q3078" s="39">
        <f>IF(F3078="","",COUNTIFS(ex_chave_oc,F3078,ex_cancelada,"&lt;&gt;Sim"))</f>
        <v/>
      </c>
      <c r="R3078" s="51">
        <f>IF(P3078="","",IF(AND(P3078=1,N(Q3078)&gt;0),1,0))</f>
        <v/>
      </c>
      <c r="S3078" s="30">
        <f>IF(P3078="","",IF(F3078="","ERRO: data prevista ausente ou inválida",IF(O3078=0,"Duplicada: contada uma vez",IF(N(G3078)=0,"ERRO: tarefa fora do Plano Mestre",IF(P3078=0,"Tarefa retirada do plano: não conta","OK")))))</f>
        <v/>
      </c>
    </row>
    <row r="3079">
      <c r="A3079" s="29" t="n"/>
      <c r="B3079" s="25" t="n"/>
      <c r="C3079" s="49" t="n"/>
      <c r="D3079" s="29" t="n"/>
      <c r="E3079" s="23">
        <f>IF(OR(A3079="",B3079=""),"",A3079&amp;"|"&amp;B3079)</f>
        <v/>
      </c>
      <c r="F3079" s="30">
        <f>IF(OR(E3079="",NOT(ISNUMBER(C3079))),"",E3079&amp;"|"&amp;YEAR(C3079)&amp;"-"&amp;RIGHT("0"&amp;MONTH(C3079),2)&amp;"-"&amp;RIGHT("0"&amp;DAY(C3079),2))</f>
        <v/>
      </c>
      <c r="G3079" s="26">
        <f>IF(E3079="","",IFERROR(MATCH(E3079,pl_chave,0),0))</f>
        <v/>
      </c>
      <c r="H3079" s="23">
        <f>IF(G3079="","",IF(G3079=0,"Tarefa fora do plano",INDEX(pl_tag,G3079)))</f>
        <v/>
      </c>
      <c r="I3079" s="30">
        <f>IF(N(G3079)=0,"",INDEX(pl_atividade,G3079))</f>
        <v/>
      </c>
      <c r="J3079" s="50">
        <f>IF(N(G3079)=0,"",INDEX(pl_especialidade,G3079))</f>
        <v/>
      </c>
      <c r="K3079" s="28">
        <f>IF(N(G3079)=0,"",INDEX(pl_duracao,G3079))</f>
        <v/>
      </c>
      <c r="L3079" s="39">
        <f>IF(ISNUMBER(C3079),YEAR(C3079),"")</f>
        <v/>
      </c>
      <c r="M3079" s="39">
        <f>IF(ISNUMBER(C3079),MONTH(C3079),"")</f>
        <v/>
      </c>
      <c r="N3079" s="23">
        <f>IF(L3079="","",IF(NOT(ISNUMBER(crono_ano)),"Informe o ano",IF(L3079&lt;crono_ano,"Antes do ano",IF(L3079&gt;crono_ano,"Depois do ano","No ano"))))</f>
        <v/>
      </c>
      <c r="O3079" s="39">
        <f>IF(F3079="","",IF(COUNTIF(F$7:F3079,F3079)=1,1,0))</f>
        <v/>
      </c>
      <c r="P3079" s="39">
        <f>IF(A3079&amp;B3079&amp;C3079="","",IF(AND(O3079=1,N(G3079)&gt;0),IF(INDEX(pl_ativa,MAX(1,N(G3079)))="Sim",1,0),0))</f>
        <v/>
      </c>
      <c r="Q3079" s="39">
        <f>IF(F3079="","",COUNTIFS(ex_chave_oc,F3079,ex_cancelada,"&lt;&gt;Sim"))</f>
        <v/>
      </c>
      <c r="R3079" s="51">
        <f>IF(P3079="","",IF(AND(P3079=1,N(Q3079)&gt;0),1,0))</f>
        <v/>
      </c>
      <c r="S3079" s="30">
        <f>IF(P3079="","",IF(F3079="","ERRO: data prevista ausente ou inválida",IF(O3079=0,"Duplicada: contada uma vez",IF(N(G3079)=0,"ERRO: tarefa fora do Plano Mestre",IF(P3079=0,"Tarefa retirada do plano: não conta","OK")))))</f>
        <v/>
      </c>
    </row>
    <row r="3080">
      <c r="A3080" s="29" t="n"/>
      <c r="B3080" s="25" t="n"/>
      <c r="C3080" s="49" t="n"/>
      <c r="D3080" s="29" t="n"/>
      <c r="E3080" s="23">
        <f>IF(OR(A3080="",B3080=""),"",A3080&amp;"|"&amp;B3080)</f>
        <v/>
      </c>
      <c r="F3080" s="30">
        <f>IF(OR(E3080="",NOT(ISNUMBER(C3080))),"",E3080&amp;"|"&amp;YEAR(C3080)&amp;"-"&amp;RIGHT("0"&amp;MONTH(C3080),2)&amp;"-"&amp;RIGHT("0"&amp;DAY(C3080),2))</f>
        <v/>
      </c>
      <c r="G3080" s="26">
        <f>IF(E3080="","",IFERROR(MATCH(E3080,pl_chave,0),0))</f>
        <v/>
      </c>
      <c r="H3080" s="23">
        <f>IF(G3080="","",IF(G3080=0,"Tarefa fora do plano",INDEX(pl_tag,G3080)))</f>
        <v/>
      </c>
      <c r="I3080" s="30">
        <f>IF(N(G3080)=0,"",INDEX(pl_atividade,G3080))</f>
        <v/>
      </c>
      <c r="J3080" s="50">
        <f>IF(N(G3080)=0,"",INDEX(pl_especialidade,G3080))</f>
        <v/>
      </c>
      <c r="K3080" s="28">
        <f>IF(N(G3080)=0,"",INDEX(pl_duracao,G3080))</f>
        <v/>
      </c>
      <c r="L3080" s="39">
        <f>IF(ISNUMBER(C3080),YEAR(C3080),"")</f>
        <v/>
      </c>
      <c r="M3080" s="39">
        <f>IF(ISNUMBER(C3080),MONTH(C3080),"")</f>
        <v/>
      </c>
      <c r="N3080" s="23">
        <f>IF(L3080="","",IF(NOT(ISNUMBER(crono_ano)),"Informe o ano",IF(L3080&lt;crono_ano,"Antes do ano",IF(L3080&gt;crono_ano,"Depois do ano","No ano"))))</f>
        <v/>
      </c>
      <c r="O3080" s="39">
        <f>IF(F3080="","",IF(COUNTIF(F$7:F3080,F3080)=1,1,0))</f>
        <v/>
      </c>
      <c r="P3080" s="39">
        <f>IF(A3080&amp;B3080&amp;C3080="","",IF(AND(O3080=1,N(G3080)&gt;0),IF(INDEX(pl_ativa,MAX(1,N(G3080)))="Sim",1,0),0))</f>
        <v/>
      </c>
      <c r="Q3080" s="39">
        <f>IF(F3080="","",COUNTIFS(ex_chave_oc,F3080,ex_cancelada,"&lt;&gt;Sim"))</f>
        <v/>
      </c>
      <c r="R3080" s="51">
        <f>IF(P3080="","",IF(AND(P3080=1,N(Q3080)&gt;0),1,0))</f>
        <v/>
      </c>
      <c r="S3080" s="30">
        <f>IF(P3080="","",IF(F3080="","ERRO: data prevista ausente ou inválida",IF(O3080=0,"Duplicada: contada uma vez",IF(N(G3080)=0,"ERRO: tarefa fora do Plano Mestre",IF(P3080=0,"Tarefa retirada do plano: não conta","OK")))))</f>
        <v/>
      </c>
    </row>
    <row r="3081">
      <c r="A3081" s="29" t="n"/>
      <c r="B3081" s="25" t="n"/>
      <c r="C3081" s="49" t="n"/>
      <c r="D3081" s="29" t="n"/>
      <c r="E3081" s="23">
        <f>IF(OR(A3081="",B3081=""),"",A3081&amp;"|"&amp;B3081)</f>
        <v/>
      </c>
      <c r="F3081" s="30">
        <f>IF(OR(E3081="",NOT(ISNUMBER(C3081))),"",E3081&amp;"|"&amp;YEAR(C3081)&amp;"-"&amp;RIGHT("0"&amp;MONTH(C3081),2)&amp;"-"&amp;RIGHT("0"&amp;DAY(C3081),2))</f>
        <v/>
      </c>
      <c r="G3081" s="26">
        <f>IF(E3081="","",IFERROR(MATCH(E3081,pl_chave,0),0))</f>
        <v/>
      </c>
      <c r="H3081" s="23">
        <f>IF(G3081="","",IF(G3081=0,"Tarefa fora do plano",INDEX(pl_tag,G3081)))</f>
        <v/>
      </c>
      <c r="I3081" s="30">
        <f>IF(N(G3081)=0,"",INDEX(pl_atividade,G3081))</f>
        <v/>
      </c>
      <c r="J3081" s="50">
        <f>IF(N(G3081)=0,"",INDEX(pl_especialidade,G3081))</f>
        <v/>
      </c>
      <c r="K3081" s="28">
        <f>IF(N(G3081)=0,"",INDEX(pl_duracao,G3081))</f>
        <v/>
      </c>
      <c r="L3081" s="39">
        <f>IF(ISNUMBER(C3081),YEAR(C3081),"")</f>
        <v/>
      </c>
      <c r="M3081" s="39">
        <f>IF(ISNUMBER(C3081),MONTH(C3081),"")</f>
        <v/>
      </c>
      <c r="N3081" s="23">
        <f>IF(L3081="","",IF(NOT(ISNUMBER(crono_ano)),"Informe o ano",IF(L3081&lt;crono_ano,"Antes do ano",IF(L3081&gt;crono_ano,"Depois do ano","No ano"))))</f>
        <v/>
      </c>
      <c r="O3081" s="39">
        <f>IF(F3081="","",IF(COUNTIF(F$7:F3081,F3081)=1,1,0))</f>
        <v/>
      </c>
      <c r="P3081" s="39">
        <f>IF(A3081&amp;B3081&amp;C3081="","",IF(AND(O3081=1,N(G3081)&gt;0),IF(INDEX(pl_ativa,MAX(1,N(G3081)))="Sim",1,0),0))</f>
        <v/>
      </c>
      <c r="Q3081" s="39">
        <f>IF(F3081="","",COUNTIFS(ex_chave_oc,F3081,ex_cancelada,"&lt;&gt;Sim"))</f>
        <v/>
      </c>
      <c r="R3081" s="51">
        <f>IF(P3081="","",IF(AND(P3081=1,N(Q3081)&gt;0),1,0))</f>
        <v/>
      </c>
      <c r="S3081" s="30">
        <f>IF(P3081="","",IF(F3081="","ERRO: data prevista ausente ou inválida",IF(O3081=0,"Duplicada: contada uma vez",IF(N(G3081)=0,"ERRO: tarefa fora do Plano Mestre",IF(P3081=0,"Tarefa retirada do plano: não conta","OK")))))</f>
        <v/>
      </c>
    </row>
    <row r="3082">
      <c r="A3082" s="29" t="n"/>
      <c r="B3082" s="25" t="n"/>
      <c r="C3082" s="49" t="n"/>
      <c r="D3082" s="29" t="n"/>
      <c r="E3082" s="23">
        <f>IF(OR(A3082="",B3082=""),"",A3082&amp;"|"&amp;B3082)</f>
        <v/>
      </c>
      <c r="F3082" s="30">
        <f>IF(OR(E3082="",NOT(ISNUMBER(C3082))),"",E3082&amp;"|"&amp;YEAR(C3082)&amp;"-"&amp;RIGHT("0"&amp;MONTH(C3082),2)&amp;"-"&amp;RIGHT("0"&amp;DAY(C3082),2))</f>
        <v/>
      </c>
      <c r="G3082" s="26">
        <f>IF(E3082="","",IFERROR(MATCH(E3082,pl_chave,0),0))</f>
        <v/>
      </c>
      <c r="H3082" s="23">
        <f>IF(G3082="","",IF(G3082=0,"Tarefa fora do plano",INDEX(pl_tag,G3082)))</f>
        <v/>
      </c>
      <c r="I3082" s="30">
        <f>IF(N(G3082)=0,"",INDEX(pl_atividade,G3082))</f>
        <v/>
      </c>
      <c r="J3082" s="50">
        <f>IF(N(G3082)=0,"",INDEX(pl_especialidade,G3082))</f>
        <v/>
      </c>
      <c r="K3082" s="28">
        <f>IF(N(G3082)=0,"",INDEX(pl_duracao,G3082))</f>
        <v/>
      </c>
      <c r="L3082" s="39">
        <f>IF(ISNUMBER(C3082),YEAR(C3082),"")</f>
        <v/>
      </c>
      <c r="M3082" s="39">
        <f>IF(ISNUMBER(C3082),MONTH(C3082),"")</f>
        <v/>
      </c>
      <c r="N3082" s="23">
        <f>IF(L3082="","",IF(NOT(ISNUMBER(crono_ano)),"Informe o ano",IF(L3082&lt;crono_ano,"Antes do ano",IF(L3082&gt;crono_ano,"Depois do ano","No ano"))))</f>
        <v/>
      </c>
      <c r="O3082" s="39">
        <f>IF(F3082="","",IF(COUNTIF(F$7:F3082,F3082)=1,1,0))</f>
        <v/>
      </c>
      <c r="P3082" s="39">
        <f>IF(A3082&amp;B3082&amp;C3082="","",IF(AND(O3082=1,N(G3082)&gt;0),IF(INDEX(pl_ativa,MAX(1,N(G3082)))="Sim",1,0),0))</f>
        <v/>
      </c>
      <c r="Q3082" s="39">
        <f>IF(F3082="","",COUNTIFS(ex_chave_oc,F3082,ex_cancelada,"&lt;&gt;Sim"))</f>
        <v/>
      </c>
      <c r="R3082" s="51">
        <f>IF(P3082="","",IF(AND(P3082=1,N(Q3082)&gt;0),1,0))</f>
        <v/>
      </c>
      <c r="S3082" s="30">
        <f>IF(P3082="","",IF(F3082="","ERRO: data prevista ausente ou inválida",IF(O3082=0,"Duplicada: contada uma vez",IF(N(G3082)=0,"ERRO: tarefa fora do Plano Mestre",IF(P3082=0,"Tarefa retirada do plano: não conta","OK")))))</f>
        <v/>
      </c>
    </row>
    <row r="3083">
      <c r="A3083" s="29" t="n"/>
      <c r="B3083" s="25" t="n"/>
      <c r="C3083" s="49" t="n"/>
      <c r="D3083" s="29" t="n"/>
      <c r="E3083" s="23">
        <f>IF(OR(A3083="",B3083=""),"",A3083&amp;"|"&amp;B3083)</f>
        <v/>
      </c>
      <c r="F3083" s="30">
        <f>IF(OR(E3083="",NOT(ISNUMBER(C3083))),"",E3083&amp;"|"&amp;YEAR(C3083)&amp;"-"&amp;RIGHT("0"&amp;MONTH(C3083),2)&amp;"-"&amp;RIGHT("0"&amp;DAY(C3083),2))</f>
        <v/>
      </c>
      <c r="G3083" s="26">
        <f>IF(E3083="","",IFERROR(MATCH(E3083,pl_chave,0),0))</f>
        <v/>
      </c>
      <c r="H3083" s="23">
        <f>IF(G3083="","",IF(G3083=0,"Tarefa fora do plano",INDEX(pl_tag,G3083)))</f>
        <v/>
      </c>
      <c r="I3083" s="30">
        <f>IF(N(G3083)=0,"",INDEX(pl_atividade,G3083))</f>
        <v/>
      </c>
      <c r="J3083" s="50">
        <f>IF(N(G3083)=0,"",INDEX(pl_especialidade,G3083))</f>
        <v/>
      </c>
      <c r="K3083" s="28">
        <f>IF(N(G3083)=0,"",INDEX(pl_duracao,G3083))</f>
        <v/>
      </c>
      <c r="L3083" s="39">
        <f>IF(ISNUMBER(C3083),YEAR(C3083),"")</f>
        <v/>
      </c>
      <c r="M3083" s="39">
        <f>IF(ISNUMBER(C3083),MONTH(C3083),"")</f>
        <v/>
      </c>
      <c r="N3083" s="23">
        <f>IF(L3083="","",IF(NOT(ISNUMBER(crono_ano)),"Informe o ano",IF(L3083&lt;crono_ano,"Antes do ano",IF(L3083&gt;crono_ano,"Depois do ano","No ano"))))</f>
        <v/>
      </c>
      <c r="O3083" s="39">
        <f>IF(F3083="","",IF(COUNTIF(F$7:F3083,F3083)=1,1,0))</f>
        <v/>
      </c>
      <c r="P3083" s="39">
        <f>IF(A3083&amp;B3083&amp;C3083="","",IF(AND(O3083=1,N(G3083)&gt;0),IF(INDEX(pl_ativa,MAX(1,N(G3083)))="Sim",1,0),0))</f>
        <v/>
      </c>
      <c r="Q3083" s="39">
        <f>IF(F3083="","",COUNTIFS(ex_chave_oc,F3083,ex_cancelada,"&lt;&gt;Sim"))</f>
        <v/>
      </c>
      <c r="R3083" s="51">
        <f>IF(P3083="","",IF(AND(P3083=1,N(Q3083)&gt;0),1,0))</f>
        <v/>
      </c>
      <c r="S3083" s="30">
        <f>IF(P3083="","",IF(F3083="","ERRO: data prevista ausente ou inválida",IF(O3083=0,"Duplicada: contada uma vez",IF(N(G3083)=0,"ERRO: tarefa fora do Plano Mestre",IF(P3083=0,"Tarefa retirada do plano: não conta","OK")))))</f>
        <v/>
      </c>
    </row>
    <row r="3084">
      <c r="A3084" s="29" t="n"/>
      <c r="B3084" s="25" t="n"/>
      <c r="C3084" s="49" t="n"/>
      <c r="D3084" s="29" t="n"/>
      <c r="E3084" s="23">
        <f>IF(OR(A3084="",B3084=""),"",A3084&amp;"|"&amp;B3084)</f>
        <v/>
      </c>
      <c r="F3084" s="30">
        <f>IF(OR(E3084="",NOT(ISNUMBER(C3084))),"",E3084&amp;"|"&amp;YEAR(C3084)&amp;"-"&amp;RIGHT("0"&amp;MONTH(C3084),2)&amp;"-"&amp;RIGHT("0"&amp;DAY(C3084),2))</f>
        <v/>
      </c>
      <c r="G3084" s="26">
        <f>IF(E3084="","",IFERROR(MATCH(E3084,pl_chave,0),0))</f>
        <v/>
      </c>
      <c r="H3084" s="23">
        <f>IF(G3084="","",IF(G3084=0,"Tarefa fora do plano",INDEX(pl_tag,G3084)))</f>
        <v/>
      </c>
      <c r="I3084" s="30">
        <f>IF(N(G3084)=0,"",INDEX(pl_atividade,G3084))</f>
        <v/>
      </c>
      <c r="J3084" s="50">
        <f>IF(N(G3084)=0,"",INDEX(pl_especialidade,G3084))</f>
        <v/>
      </c>
      <c r="K3084" s="28">
        <f>IF(N(G3084)=0,"",INDEX(pl_duracao,G3084))</f>
        <v/>
      </c>
      <c r="L3084" s="39">
        <f>IF(ISNUMBER(C3084),YEAR(C3084),"")</f>
        <v/>
      </c>
      <c r="M3084" s="39">
        <f>IF(ISNUMBER(C3084),MONTH(C3084),"")</f>
        <v/>
      </c>
      <c r="N3084" s="23">
        <f>IF(L3084="","",IF(NOT(ISNUMBER(crono_ano)),"Informe o ano",IF(L3084&lt;crono_ano,"Antes do ano",IF(L3084&gt;crono_ano,"Depois do ano","No ano"))))</f>
        <v/>
      </c>
      <c r="O3084" s="39">
        <f>IF(F3084="","",IF(COUNTIF(F$7:F3084,F3084)=1,1,0))</f>
        <v/>
      </c>
      <c r="P3084" s="39">
        <f>IF(A3084&amp;B3084&amp;C3084="","",IF(AND(O3084=1,N(G3084)&gt;0),IF(INDEX(pl_ativa,MAX(1,N(G3084)))="Sim",1,0),0))</f>
        <v/>
      </c>
      <c r="Q3084" s="39">
        <f>IF(F3084="","",COUNTIFS(ex_chave_oc,F3084,ex_cancelada,"&lt;&gt;Sim"))</f>
        <v/>
      </c>
      <c r="R3084" s="51">
        <f>IF(P3084="","",IF(AND(P3084=1,N(Q3084)&gt;0),1,0))</f>
        <v/>
      </c>
      <c r="S3084" s="30">
        <f>IF(P3084="","",IF(F3084="","ERRO: data prevista ausente ou inválida",IF(O3084=0,"Duplicada: contada uma vez",IF(N(G3084)=0,"ERRO: tarefa fora do Plano Mestre",IF(P3084=0,"Tarefa retirada do plano: não conta","OK")))))</f>
        <v/>
      </c>
    </row>
    <row r="3085">
      <c r="A3085" s="29" t="n"/>
      <c r="B3085" s="25" t="n"/>
      <c r="C3085" s="49" t="n"/>
      <c r="D3085" s="29" t="n"/>
      <c r="E3085" s="23">
        <f>IF(OR(A3085="",B3085=""),"",A3085&amp;"|"&amp;B3085)</f>
        <v/>
      </c>
      <c r="F3085" s="30">
        <f>IF(OR(E3085="",NOT(ISNUMBER(C3085))),"",E3085&amp;"|"&amp;YEAR(C3085)&amp;"-"&amp;RIGHT("0"&amp;MONTH(C3085),2)&amp;"-"&amp;RIGHT("0"&amp;DAY(C3085),2))</f>
        <v/>
      </c>
      <c r="G3085" s="26">
        <f>IF(E3085="","",IFERROR(MATCH(E3085,pl_chave,0),0))</f>
        <v/>
      </c>
      <c r="H3085" s="23">
        <f>IF(G3085="","",IF(G3085=0,"Tarefa fora do plano",INDEX(pl_tag,G3085)))</f>
        <v/>
      </c>
      <c r="I3085" s="30">
        <f>IF(N(G3085)=0,"",INDEX(pl_atividade,G3085))</f>
        <v/>
      </c>
      <c r="J3085" s="50">
        <f>IF(N(G3085)=0,"",INDEX(pl_especialidade,G3085))</f>
        <v/>
      </c>
      <c r="K3085" s="28">
        <f>IF(N(G3085)=0,"",INDEX(pl_duracao,G3085))</f>
        <v/>
      </c>
      <c r="L3085" s="39">
        <f>IF(ISNUMBER(C3085),YEAR(C3085),"")</f>
        <v/>
      </c>
      <c r="M3085" s="39">
        <f>IF(ISNUMBER(C3085),MONTH(C3085),"")</f>
        <v/>
      </c>
      <c r="N3085" s="23">
        <f>IF(L3085="","",IF(NOT(ISNUMBER(crono_ano)),"Informe o ano",IF(L3085&lt;crono_ano,"Antes do ano",IF(L3085&gt;crono_ano,"Depois do ano","No ano"))))</f>
        <v/>
      </c>
      <c r="O3085" s="39">
        <f>IF(F3085="","",IF(COUNTIF(F$7:F3085,F3085)=1,1,0))</f>
        <v/>
      </c>
      <c r="P3085" s="39">
        <f>IF(A3085&amp;B3085&amp;C3085="","",IF(AND(O3085=1,N(G3085)&gt;0),IF(INDEX(pl_ativa,MAX(1,N(G3085)))="Sim",1,0),0))</f>
        <v/>
      </c>
      <c r="Q3085" s="39">
        <f>IF(F3085="","",COUNTIFS(ex_chave_oc,F3085,ex_cancelada,"&lt;&gt;Sim"))</f>
        <v/>
      </c>
      <c r="R3085" s="51">
        <f>IF(P3085="","",IF(AND(P3085=1,N(Q3085)&gt;0),1,0))</f>
        <v/>
      </c>
      <c r="S3085" s="30">
        <f>IF(P3085="","",IF(F3085="","ERRO: data prevista ausente ou inválida",IF(O3085=0,"Duplicada: contada uma vez",IF(N(G3085)=0,"ERRO: tarefa fora do Plano Mestre",IF(P3085=0,"Tarefa retirada do plano: não conta","OK")))))</f>
        <v/>
      </c>
    </row>
    <row r="3086">
      <c r="A3086" s="29" t="n"/>
      <c r="B3086" s="25" t="n"/>
      <c r="C3086" s="49" t="n"/>
      <c r="D3086" s="29" t="n"/>
      <c r="E3086" s="23">
        <f>IF(OR(A3086="",B3086=""),"",A3086&amp;"|"&amp;B3086)</f>
        <v/>
      </c>
      <c r="F3086" s="30">
        <f>IF(OR(E3086="",NOT(ISNUMBER(C3086))),"",E3086&amp;"|"&amp;YEAR(C3086)&amp;"-"&amp;RIGHT("0"&amp;MONTH(C3086),2)&amp;"-"&amp;RIGHT("0"&amp;DAY(C3086),2))</f>
        <v/>
      </c>
      <c r="G3086" s="26">
        <f>IF(E3086="","",IFERROR(MATCH(E3086,pl_chave,0),0))</f>
        <v/>
      </c>
      <c r="H3086" s="23">
        <f>IF(G3086="","",IF(G3086=0,"Tarefa fora do plano",INDEX(pl_tag,G3086)))</f>
        <v/>
      </c>
      <c r="I3086" s="30">
        <f>IF(N(G3086)=0,"",INDEX(pl_atividade,G3086))</f>
        <v/>
      </c>
      <c r="J3086" s="50">
        <f>IF(N(G3086)=0,"",INDEX(pl_especialidade,G3086))</f>
        <v/>
      </c>
      <c r="K3086" s="28">
        <f>IF(N(G3086)=0,"",INDEX(pl_duracao,G3086))</f>
        <v/>
      </c>
      <c r="L3086" s="39">
        <f>IF(ISNUMBER(C3086),YEAR(C3086),"")</f>
        <v/>
      </c>
      <c r="M3086" s="39">
        <f>IF(ISNUMBER(C3086),MONTH(C3086),"")</f>
        <v/>
      </c>
      <c r="N3086" s="23">
        <f>IF(L3086="","",IF(NOT(ISNUMBER(crono_ano)),"Informe o ano",IF(L3086&lt;crono_ano,"Antes do ano",IF(L3086&gt;crono_ano,"Depois do ano","No ano"))))</f>
        <v/>
      </c>
      <c r="O3086" s="39">
        <f>IF(F3086="","",IF(COUNTIF(F$7:F3086,F3086)=1,1,0))</f>
        <v/>
      </c>
      <c r="P3086" s="39">
        <f>IF(A3086&amp;B3086&amp;C3086="","",IF(AND(O3086=1,N(G3086)&gt;0),IF(INDEX(pl_ativa,MAX(1,N(G3086)))="Sim",1,0),0))</f>
        <v/>
      </c>
      <c r="Q3086" s="39">
        <f>IF(F3086="","",COUNTIFS(ex_chave_oc,F3086,ex_cancelada,"&lt;&gt;Sim"))</f>
        <v/>
      </c>
      <c r="R3086" s="51">
        <f>IF(P3086="","",IF(AND(P3086=1,N(Q3086)&gt;0),1,0))</f>
        <v/>
      </c>
      <c r="S3086" s="30">
        <f>IF(P3086="","",IF(F3086="","ERRO: data prevista ausente ou inválida",IF(O3086=0,"Duplicada: contada uma vez",IF(N(G3086)=0,"ERRO: tarefa fora do Plano Mestre",IF(P3086=0,"Tarefa retirada do plano: não conta","OK")))))</f>
        <v/>
      </c>
    </row>
    <row r="3087">
      <c r="A3087" s="29" t="n"/>
      <c r="B3087" s="25" t="n"/>
      <c r="C3087" s="49" t="n"/>
      <c r="D3087" s="29" t="n"/>
      <c r="E3087" s="23">
        <f>IF(OR(A3087="",B3087=""),"",A3087&amp;"|"&amp;B3087)</f>
        <v/>
      </c>
      <c r="F3087" s="30">
        <f>IF(OR(E3087="",NOT(ISNUMBER(C3087))),"",E3087&amp;"|"&amp;YEAR(C3087)&amp;"-"&amp;RIGHT("0"&amp;MONTH(C3087),2)&amp;"-"&amp;RIGHT("0"&amp;DAY(C3087),2))</f>
        <v/>
      </c>
      <c r="G3087" s="26">
        <f>IF(E3087="","",IFERROR(MATCH(E3087,pl_chave,0),0))</f>
        <v/>
      </c>
      <c r="H3087" s="23">
        <f>IF(G3087="","",IF(G3087=0,"Tarefa fora do plano",INDEX(pl_tag,G3087)))</f>
        <v/>
      </c>
      <c r="I3087" s="30">
        <f>IF(N(G3087)=0,"",INDEX(pl_atividade,G3087))</f>
        <v/>
      </c>
      <c r="J3087" s="50">
        <f>IF(N(G3087)=0,"",INDEX(pl_especialidade,G3087))</f>
        <v/>
      </c>
      <c r="K3087" s="28">
        <f>IF(N(G3087)=0,"",INDEX(pl_duracao,G3087))</f>
        <v/>
      </c>
      <c r="L3087" s="39">
        <f>IF(ISNUMBER(C3087),YEAR(C3087),"")</f>
        <v/>
      </c>
      <c r="M3087" s="39">
        <f>IF(ISNUMBER(C3087),MONTH(C3087),"")</f>
        <v/>
      </c>
      <c r="N3087" s="23">
        <f>IF(L3087="","",IF(NOT(ISNUMBER(crono_ano)),"Informe o ano",IF(L3087&lt;crono_ano,"Antes do ano",IF(L3087&gt;crono_ano,"Depois do ano","No ano"))))</f>
        <v/>
      </c>
      <c r="O3087" s="39">
        <f>IF(F3087="","",IF(COUNTIF(F$7:F3087,F3087)=1,1,0))</f>
        <v/>
      </c>
      <c r="P3087" s="39">
        <f>IF(A3087&amp;B3087&amp;C3087="","",IF(AND(O3087=1,N(G3087)&gt;0),IF(INDEX(pl_ativa,MAX(1,N(G3087)))="Sim",1,0),0))</f>
        <v/>
      </c>
      <c r="Q3087" s="39">
        <f>IF(F3087="","",COUNTIFS(ex_chave_oc,F3087,ex_cancelada,"&lt;&gt;Sim"))</f>
        <v/>
      </c>
      <c r="R3087" s="51">
        <f>IF(P3087="","",IF(AND(P3087=1,N(Q3087)&gt;0),1,0))</f>
        <v/>
      </c>
      <c r="S3087" s="30">
        <f>IF(P3087="","",IF(F3087="","ERRO: data prevista ausente ou inválida",IF(O3087=0,"Duplicada: contada uma vez",IF(N(G3087)=0,"ERRO: tarefa fora do Plano Mestre",IF(P3087=0,"Tarefa retirada do plano: não conta","OK")))))</f>
        <v/>
      </c>
    </row>
    <row r="3088">
      <c r="A3088" s="29" t="n"/>
      <c r="B3088" s="25" t="n"/>
      <c r="C3088" s="49" t="n"/>
      <c r="D3088" s="29" t="n"/>
      <c r="E3088" s="23">
        <f>IF(OR(A3088="",B3088=""),"",A3088&amp;"|"&amp;B3088)</f>
        <v/>
      </c>
      <c r="F3088" s="30">
        <f>IF(OR(E3088="",NOT(ISNUMBER(C3088))),"",E3088&amp;"|"&amp;YEAR(C3088)&amp;"-"&amp;RIGHT("0"&amp;MONTH(C3088),2)&amp;"-"&amp;RIGHT("0"&amp;DAY(C3088),2))</f>
        <v/>
      </c>
      <c r="G3088" s="26">
        <f>IF(E3088="","",IFERROR(MATCH(E3088,pl_chave,0),0))</f>
        <v/>
      </c>
      <c r="H3088" s="23">
        <f>IF(G3088="","",IF(G3088=0,"Tarefa fora do plano",INDEX(pl_tag,G3088)))</f>
        <v/>
      </c>
      <c r="I3088" s="30">
        <f>IF(N(G3088)=0,"",INDEX(pl_atividade,G3088))</f>
        <v/>
      </c>
      <c r="J3088" s="50">
        <f>IF(N(G3088)=0,"",INDEX(pl_especialidade,G3088))</f>
        <v/>
      </c>
      <c r="K3088" s="28">
        <f>IF(N(G3088)=0,"",INDEX(pl_duracao,G3088))</f>
        <v/>
      </c>
      <c r="L3088" s="39">
        <f>IF(ISNUMBER(C3088),YEAR(C3088),"")</f>
        <v/>
      </c>
      <c r="M3088" s="39">
        <f>IF(ISNUMBER(C3088),MONTH(C3088),"")</f>
        <v/>
      </c>
      <c r="N3088" s="23">
        <f>IF(L3088="","",IF(NOT(ISNUMBER(crono_ano)),"Informe o ano",IF(L3088&lt;crono_ano,"Antes do ano",IF(L3088&gt;crono_ano,"Depois do ano","No ano"))))</f>
        <v/>
      </c>
      <c r="O3088" s="39">
        <f>IF(F3088="","",IF(COUNTIF(F$7:F3088,F3088)=1,1,0))</f>
        <v/>
      </c>
      <c r="P3088" s="39">
        <f>IF(A3088&amp;B3088&amp;C3088="","",IF(AND(O3088=1,N(G3088)&gt;0),IF(INDEX(pl_ativa,MAX(1,N(G3088)))="Sim",1,0),0))</f>
        <v/>
      </c>
      <c r="Q3088" s="39">
        <f>IF(F3088="","",COUNTIFS(ex_chave_oc,F3088,ex_cancelada,"&lt;&gt;Sim"))</f>
        <v/>
      </c>
      <c r="R3088" s="51">
        <f>IF(P3088="","",IF(AND(P3088=1,N(Q3088)&gt;0),1,0))</f>
        <v/>
      </c>
      <c r="S3088" s="30">
        <f>IF(P3088="","",IF(F3088="","ERRO: data prevista ausente ou inválida",IF(O3088=0,"Duplicada: contada uma vez",IF(N(G3088)=0,"ERRO: tarefa fora do Plano Mestre",IF(P3088=0,"Tarefa retirada do plano: não conta","OK")))))</f>
        <v/>
      </c>
    </row>
    <row r="3089">
      <c r="A3089" s="29" t="n"/>
      <c r="B3089" s="25" t="n"/>
      <c r="C3089" s="49" t="n"/>
      <c r="D3089" s="29" t="n"/>
      <c r="E3089" s="23">
        <f>IF(OR(A3089="",B3089=""),"",A3089&amp;"|"&amp;B3089)</f>
        <v/>
      </c>
      <c r="F3089" s="30">
        <f>IF(OR(E3089="",NOT(ISNUMBER(C3089))),"",E3089&amp;"|"&amp;YEAR(C3089)&amp;"-"&amp;RIGHT("0"&amp;MONTH(C3089),2)&amp;"-"&amp;RIGHT("0"&amp;DAY(C3089),2))</f>
        <v/>
      </c>
      <c r="G3089" s="26">
        <f>IF(E3089="","",IFERROR(MATCH(E3089,pl_chave,0),0))</f>
        <v/>
      </c>
      <c r="H3089" s="23">
        <f>IF(G3089="","",IF(G3089=0,"Tarefa fora do plano",INDEX(pl_tag,G3089)))</f>
        <v/>
      </c>
      <c r="I3089" s="30">
        <f>IF(N(G3089)=0,"",INDEX(pl_atividade,G3089))</f>
        <v/>
      </c>
      <c r="J3089" s="50">
        <f>IF(N(G3089)=0,"",INDEX(pl_especialidade,G3089))</f>
        <v/>
      </c>
      <c r="K3089" s="28">
        <f>IF(N(G3089)=0,"",INDEX(pl_duracao,G3089))</f>
        <v/>
      </c>
      <c r="L3089" s="39">
        <f>IF(ISNUMBER(C3089),YEAR(C3089),"")</f>
        <v/>
      </c>
      <c r="M3089" s="39">
        <f>IF(ISNUMBER(C3089),MONTH(C3089),"")</f>
        <v/>
      </c>
      <c r="N3089" s="23">
        <f>IF(L3089="","",IF(NOT(ISNUMBER(crono_ano)),"Informe o ano",IF(L3089&lt;crono_ano,"Antes do ano",IF(L3089&gt;crono_ano,"Depois do ano","No ano"))))</f>
        <v/>
      </c>
      <c r="O3089" s="39">
        <f>IF(F3089="","",IF(COUNTIF(F$7:F3089,F3089)=1,1,0))</f>
        <v/>
      </c>
      <c r="P3089" s="39">
        <f>IF(A3089&amp;B3089&amp;C3089="","",IF(AND(O3089=1,N(G3089)&gt;0),IF(INDEX(pl_ativa,MAX(1,N(G3089)))="Sim",1,0),0))</f>
        <v/>
      </c>
      <c r="Q3089" s="39">
        <f>IF(F3089="","",COUNTIFS(ex_chave_oc,F3089,ex_cancelada,"&lt;&gt;Sim"))</f>
        <v/>
      </c>
      <c r="R3089" s="51">
        <f>IF(P3089="","",IF(AND(P3089=1,N(Q3089)&gt;0),1,0))</f>
        <v/>
      </c>
      <c r="S3089" s="30">
        <f>IF(P3089="","",IF(F3089="","ERRO: data prevista ausente ou inválida",IF(O3089=0,"Duplicada: contada uma vez",IF(N(G3089)=0,"ERRO: tarefa fora do Plano Mestre",IF(P3089=0,"Tarefa retirada do plano: não conta","OK")))))</f>
        <v/>
      </c>
    </row>
    <row r="3090">
      <c r="A3090" s="29" t="n"/>
      <c r="B3090" s="25" t="n"/>
      <c r="C3090" s="49" t="n"/>
      <c r="D3090" s="29" t="n"/>
      <c r="E3090" s="23">
        <f>IF(OR(A3090="",B3090=""),"",A3090&amp;"|"&amp;B3090)</f>
        <v/>
      </c>
      <c r="F3090" s="30">
        <f>IF(OR(E3090="",NOT(ISNUMBER(C3090))),"",E3090&amp;"|"&amp;YEAR(C3090)&amp;"-"&amp;RIGHT("0"&amp;MONTH(C3090),2)&amp;"-"&amp;RIGHT("0"&amp;DAY(C3090),2))</f>
        <v/>
      </c>
      <c r="G3090" s="26">
        <f>IF(E3090="","",IFERROR(MATCH(E3090,pl_chave,0),0))</f>
        <v/>
      </c>
      <c r="H3090" s="23">
        <f>IF(G3090="","",IF(G3090=0,"Tarefa fora do plano",INDEX(pl_tag,G3090)))</f>
        <v/>
      </c>
      <c r="I3090" s="30">
        <f>IF(N(G3090)=0,"",INDEX(pl_atividade,G3090))</f>
        <v/>
      </c>
      <c r="J3090" s="50">
        <f>IF(N(G3090)=0,"",INDEX(pl_especialidade,G3090))</f>
        <v/>
      </c>
      <c r="K3090" s="28">
        <f>IF(N(G3090)=0,"",INDEX(pl_duracao,G3090))</f>
        <v/>
      </c>
      <c r="L3090" s="39">
        <f>IF(ISNUMBER(C3090),YEAR(C3090),"")</f>
        <v/>
      </c>
      <c r="M3090" s="39">
        <f>IF(ISNUMBER(C3090),MONTH(C3090),"")</f>
        <v/>
      </c>
      <c r="N3090" s="23">
        <f>IF(L3090="","",IF(NOT(ISNUMBER(crono_ano)),"Informe o ano",IF(L3090&lt;crono_ano,"Antes do ano",IF(L3090&gt;crono_ano,"Depois do ano","No ano"))))</f>
        <v/>
      </c>
      <c r="O3090" s="39">
        <f>IF(F3090="","",IF(COUNTIF(F$7:F3090,F3090)=1,1,0))</f>
        <v/>
      </c>
      <c r="P3090" s="39">
        <f>IF(A3090&amp;B3090&amp;C3090="","",IF(AND(O3090=1,N(G3090)&gt;0),IF(INDEX(pl_ativa,MAX(1,N(G3090)))="Sim",1,0),0))</f>
        <v/>
      </c>
      <c r="Q3090" s="39">
        <f>IF(F3090="","",COUNTIFS(ex_chave_oc,F3090,ex_cancelada,"&lt;&gt;Sim"))</f>
        <v/>
      </c>
      <c r="R3090" s="51">
        <f>IF(P3090="","",IF(AND(P3090=1,N(Q3090)&gt;0),1,0))</f>
        <v/>
      </c>
      <c r="S3090" s="30">
        <f>IF(P3090="","",IF(F3090="","ERRO: data prevista ausente ou inválida",IF(O3090=0,"Duplicada: contada uma vez",IF(N(G3090)=0,"ERRO: tarefa fora do Plano Mestre",IF(P3090=0,"Tarefa retirada do plano: não conta","OK")))))</f>
        <v/>
      </c>
    </row>
    <row r="3091">
      <c r="A3091" s="29" t="n"/>
      <c r="B3091" s="25" t="n"/>
      <c r="C3091" s="49" t="n"/>
      <c r="D3091" s="29" t="n"/>
      <c r="E3091" s="23">
        <f>IF(OR(A3091="",B3091=""),"",A3091&amp;"|"&amp;B3091)</f>
        <v/>
      </c>
      <c r="F3091" s="30">
        <f>IF(OR(E3091="",NOT(ISNUMBER(C3091))),"",E3091&amp;"|"&amp;YEAR(C3091)&amp;"-"&amp;RIGHT("0"&amp;MONTH(C3091),2)&amp;"-"&amp;RIGHT("0"&amp;DAY(C3091),2))</f>
        <v/>
      </c>
      <c r="G3091" s="26">
        <f>IF(E3091="","",IFERROR(MATCH(E3091,pl_chave,0),0))</f>
        <v/>
      </c>
      <c r="H3091" s="23">
        <f>IF(G3091="","",IF(G3091=0,"Tarefa fora do plano",INDEX(pl_tag,G3091)))</f>
        <v/>
      </c>
      <c r="I3091" s="30">
        <f>IF(N(G3091)=0,"",INDEX(pl_atividade,G3091))</f>
        <v/>
      </c>
      <c r="J3091" s="50">
        <f>IF(N(G3091)=0,"",INDEX(pl_especialidade,G3091))</f>
        <v/>
      </c>
      <c r="K3091" s="28">
        <f>IF(N(G3091)=0,"",INDEX(pl_duracao,G3091))</f>
        <v/>
      </c>
      <c r="L3091" s="39">
        <f>IF(ISNUMBER(C3091),YEAR(C3091),"")</f>
        <v/>
      </c>
      <c r="M3091" s="39">
        <f>IF(ISNUMBER(C3091),MONTH(C3091),"")</f>
        <v/>
      </c>
      <c r="N3091" s="23">
        <f>IF(L3091="","",IF(NOT(ISNUMBER(crono_ano)),"Informe o ano",IF(L3091&lt;crono_ano,"Antes do ano",IF(L3091&gt;crono_ano,"Depois do ano","No ano"))))</f>
        <v/>
      </c>
      <c r="O3091" s="39">
        <f>IF(F3091="","",IF(COUNTIF(F$7:F3091,F3091)=1,1,0))</f>
        <v/>
      </c>
      <c r="P3091" s="39">
        <f>IF(A3091&amp;B3091&amp;C3091="","",IF(AND(O3091=1,N(G3091)&gt;0),IF(INDEX(pl_ativa,MAX(1,N(G3091)))="Sim",1,0),0))</f>
        <v/>
      </c>
      <c r="Q3091" s="39">
        <f>IF(F3091="","",COUNTIFS(ex_chave_oc,F3091,ex_cancelada,"&lt;&gt;Sim"))</f>
        <v/>
      </c>
      <c r="R3091" s="51">
        <f>IF(P3091="","",IF(AND(P3091=1,N(Q3091)&gt;0),1,0))</f>
        <v/>
      </c>
      <c r="S3091" s="30">
        <f>IF(P3091="","",IF(F3091="","ERRO: data prevista ausente ou inválida",IF(O3091=0,"Duplicada: contada uma vez",IF(N(G3091)=0,"ERRO: tarefa fora do Plano Mestre",IF(P3091=0,"Tarefa retirada do plano: não conta","OK")))))</f>
        <v/>
      </c>
    </row>
    <row r="3092">
      <c r="A3092" s="29" t="n"/>
      <c r="B3092" s="25" t="n"/>
      <c r="C3092" s="49" t="n"/>
      <c r="D3092" s="29" t="n"/>
      <c r="E3092" s="23">
        <f>IF(OR(A3092="",B3092=""),"",A3092&amp;"|"&amp;B3092)</f>
        <v/>
      </c>
      <c r="F3092" s="30">
        <f>IF(OR(E3092="",NOT(ISNUMBER(C3092))),"",E3092&amp;"|"&amp;YEAR(C3092)&amp;"-"&amp;RIGHT("0"&amp;MONTH(C3092),2)&amp;"-"&amp;RIGHT("0"&amp;DAY(C3092),2))</f>
        <v/>
      </c>
      <c r="G3092" s="26">
        <f>IF(E3092="","",IFERROR(MATCH(E3092,pl_chave,0),0))</f>
        <v/>
      </c>
      <c r="H3092" s="23">
        <f>IF(G3092="","",IF(G3092=0,"Tarefa fora do plano",INDEX(pl_tag,G3092)))</f>
        <v/>
      </c>
      <c r="I3092" s="30">
        <f>IF(N(G3092)=0,"",INDEX(pl_atividade,G3092))</f>
        <v/>
      </c>
      <c r="J3092" s="50">
        <f>IF(N(G3092)=0,"",INDEX(pl_especialidade,G3092))</f>
        <v/>
      </c>
      <c r="K3092" s="28">
        <f>IF(N(G3092)=0,"",INDEX(pl_duracao,G3092))</f>
        <v/>
      </c>
      <c r="L3092" s="39">
        <f>IF(ISNUMBER(C3092),YEAR(C3092),"")</f>
        <v/>
      </c>
      <c r="M3092" s="39">
        <f>IF(ISNUMBER(C3092),MONTH(C3092),"")</f>
        <v/>
      </c>
      <c r="N3092" s="23">
        <f>IF(L3092="","",IF(NOT(ISNUMBER(crono_ano)),"Informe o ano",IF(L3092&lt;crono_ano,"Antes do ano",IF(L3092&gt;crono_ano,"Depois do ano","No ano"))))</f>
        <v/>
      </c>
      <c r="O3092" s="39">
        <f>IF(F3092="","",IF(COUNTIF(F$7:F3092,F3092)=1,1,0))</f>
        <v/>
      </c>
      <c r="P3092" s="39">
        <f>IF(A3092&amp;B3092&amp;C3092="","",IF(AND(O3092=1,N(G3092)&gt;0),IF(INDEX(pl_ativa,MAX(1,N(G3092)))="Sim",1,0),0))</f>
        <v/>
      </c>
      <c r="Q3092" s="39">
        <f>IF(F3092="","",COUNTIFS(ex_chave_oc,F3092,ex_cancelada,"&lt;&gt;Sim"))</f>
        <v/>
      </c>
      <c r="R3092" s="51">
        <f>IF(P3092="","",IF(AND(P3092=1,N(Q3092)&gt;0),1,0))</f>
        <v/>
      </c>
      <c r="S3092" s="30">
        <f>IF(P3092="","",IF(F3092="","ERRO: data prevista ausente ou inválida",IF(O3092=0,"Duplicada: contada uma vez",IF(N(G3092)=0,"ERRO: tarefa fora do Plano Mestre",IF(P3092=0,"Tarefa retirada do plano: não conta","OK")))))</f>
        <v/>
      </c>
    </row>
    <row r="3093">
      <c r="A3093" s="29" t="n"/>
      <c r="B3093" s="25" t="n"/>
      <c r="C3093" s="49" t="n"/>
      <c r="D3093" s="29" t="n"/>
      <c r="E3093" s="23">
        <f>IF(OR(A3093="",B3093=""),"",A3093&amp;"|"&amp;B3093)</f>
        <v/>
      </c>
      <c r="F3093" s="30">
        <f>IF(OR(E3093="",NOT(ISNUMBER(C3093))),"",E3093&amp;"|"&amp;YEAR(C3093)&amp;"-"&amp;RIGHT("0"&amp;MONTH(C3093),2)&amp;"-"&amp;RIGHT("0"&amp;DAY(C3093),2))</f>
        <v/>
      </c>
      <c r="G3093" s="26">
        <f>IF(E3093="","",IFERROR(MATCH(E3093,pl_chave,0),0))</f>
        <v/>
      </c>
      <c r="H3093" s="23">
        <f>IF(G3093="","",IF(G3093=0,"Tarefa fora do plano",INDEX(pl_tag,G3093)))</f>
        <v/>
      </c>
      <c r="I3093" s="30">
        <f>IF(N(G3093)=0,"",INDEX(pl_atividade,G3093))</f>
        <v/>
      </c>
      <c r="J3093" s="50">
        <f>IF(N(G3093)=0,"",INDEX(pl_especialidade,G3093))</f>
        <v/>
      </c>
      <c r="K3093" s="28">
        <f>IF(N(G3093)=0,"",INDEX(pl_duracao,G3093))</f>
        <v/>
      </c>
      <c r="L3093" s="39">
        <f>IF(ISNUMBER(C3093),YEAR(C3093),"")</f>
        <v/>
      </c>
      <c r="M3093" s="39">
        <f>IF(ISNUMBER(C3093),MONTH(C3093),"")</f>
        <v/>
      </c>
      <c r="N3093" s="23">
        <f>IF(L3093="","",IF(NOT(ISNUMBER(crono_ano)),"Informe o ano",IF(L3093&lt;crono_ano,"Antes do ano",IF(L3093&gt;crono_ano,"Depois do ano","No ano"))))</f>
        <v/>
      </c>
      <c r="O3093" s="39">
        <f>IF(F3093="","",IF(COUNTIF(F$7:F3093,F3093)=1,1,0))</f>
        <v/>
      </c>
      <c r="P3093" s="39">
        <f>IF(A3093&amp;B3093&amp;C3093="","",IF(AND(O3093=1,N(G3093)&gt;0),IF(INDEX(pl_ativa,MAX(1,N(G3093)))="Sim",1,0),0))</f>
        <v/>
      </c>
      <c r="Q3093" s="39">
        <f>IF(F3093="","",COUNTIFS(ex_chave_oc,F3093,ex_cancelada,"&lt;&gt;Sim"))</f>
        <v/>
      </c>
      <c r="R3093" s="51">
        <f>IF(P3093="","",IF(AND(P3093=1,N(Q3093)&gt;0),1,0))</f>
        <v/>
      </c>
      <c r="S3093" s="30">
        <f>IF(P3093="","",IF(F3093="","ERRO: data prevista ausente ou inválida",IF(O3093=0,"Duplicada: contada uma vez",IF(N(G3093)=0,"ERRO: tarefa fora do Plano Mestre",IF(P3093=0,"Tarefa retirada do plano: não conta","OK")))))</f>
        <v/>
      </c>
    </row>
    <row r="3094">
      <c r="A3094" s="29" t="n"/>
      <c r="B3094" s="25" t="n"/>
      <c r="C3094" s="49" t="n"/>
      <c r="D3094" s="29" t="n"/>
      <c r="E3094" s="23">
        <f>IF(OR(A3094="",B3094=""),"",A3094&amp;"|"&amp;B3094)</f>
        <v/>
      </c>
      <c r="F3094" s="30">
        <f>IF(OR(E3094="",NOT(ISNUMBER(C3094))),"",E3094&amp;"|"&amp;YEAR(C3094)&amp;"-"&amp;RIGHT("0"&amp;MONTH(C3094),2)&amp;"-"&amp;RIGHT("0"&amp;DAY(C3094),2))</f>
        <v/>
      </c>
      <c r="G3094" s="26">
        <f>IF(E3094="","",IFERROR(MATCH(E3094,pl_chave,0),0))</f>
        <v/>
      </c>
      <c r="H3094" s="23">
        <f>IF(G3094="","",IF(G3094=0,"Tarefa fora do plano",INDEX(pl_tag,G3094)))</f>
        <v/>
      </c>
      <c r="I3094" s="30">
        <f>IF(N(G3094)=0,"",INDEX(pl_atividade,G3094))</f>
        <v/>
      </c>
      <c r="J3094" s="50">
        <f>IF(N(G3094)=0,"",INDEX(pl_especialidade,G3094))</f>
        <v/>
      </c>
      <c r="K3094" s="28">
        <f>IF(N(G3094)=0,"",INDEX(pl_duracao,G3094))</f>
        <v/>
      </c>
      <c r="L3094" s="39">
        <f>IF(ISNUMBER(C3094),YEAR(C3094),"")</f>
        <v/>
      </c>
      <c r="M3094" s="39">
        <f>IF(ISNUMBER(C3094),MONTH(C3094),"")</f>
        <v/>
      </c>
      <c r="N3094" s="23">
        <f>IF(L3094="","",IF(NOT(ISNUMBER(crono_ano)),"Informe o ano",IF(L3094&lt;crono_ano,"Antes do ano",IF(L3094&gt;crono_ano,"Depois do ano","No ano"))))</f>
        <v/>
      </c>
      <c r="O3094" s="39">
        <f>IF(F3094="","",IF(COUNTIF(F$7:F3094,F3094)=1,1,0))</f>
        <v/>
      </c>
      <c r="P3094" s="39">
        <f>IF(A3094&amp;B3094&amp;C3094="","",IF(AND(O3094=1,N(G3094)&gt;0),IF(INDEX(pl_ativa,MAX(1,N(G3094)))="Sim",1,0),0))</f>
        <v/>
      </c>
      <c r="Q3094" s="39">
        <f>IF(F3094="","",COUNTIFS(ex_chave_oc,F3094,ex_cancelada,"&lt;&gt;Sim"))</f>
        <v/>
      </c>
      <c r="R3094" s="51">
        <f>IF(P3094="","",IF(AND(P3094=1,N(Q3094)&gt;0),1,0))</f>
        <v/>
      </c>
      <c r="S3094" s="30">
        <f>IF(P3094="","",IF(F3094="","ERRO: data prevista ausente ou inválida",IF(O3094=0,"Duplicada: contada uma vez",IF(N(G3094)=0,"ERRO: tarefa fora do Plano Mestre",IF(P3094=0,"Tarefa retirada do plano: não conta","OK")))))</f>
        <v/>
      </c>
    </row>
    <row r="3095">
      <c r="A3095" s="29" t="n"/>
      <c r="B3095" s="25" t="n"/>
      <c r="C3095" s="49" t="n"/>
      <c r="D3095" s="29" t="n"/>
      <c r="E3095" s="23">
        <f>IF(OR(A3095="",B3095=""),"",A3095&amp;"|"&amp;B3095)</f>
        <v/>
      </c>
      <c r="F3095" s="30">
        <f>IF(OR(E3095="",NOT(ISNUMBER(C3095))),"",E3095&amp;"|"&amp;YEAR(C3095)&amp;"-"&amp;RIGHT("0"&amp;MONTH(C3095),2)&amp;"-"&amp;RIGHT("0"&amp;DAY(C3095),2))</f>
        <v/>
      </c>
      <c r="G3095" s="26">
        <f>IF(E3095="","",IFERROR(MATCH(E3095,pl_chave,0),0))</f>
        <v/>
      </c>
      <c r="H3095" s="23">
        <f>IF(G3095="","",IF(G3095=0,"Tarefa fora do plano",INDEX(pl_tag,G3095)))</f>
        <v/>
      </c>
      <c r="I3095" s="30">
        <f>IF(N(G3095)=0,"",INDEX(pl_atividade,G3095))</f>
        <v/>
      </c>
      <c r="J3095" s="50">
        <f>IF(N(G3095)=0,"",INDEX(pl_especialidade,G3095))</f>
        <v/>
      </c>
      <c r="K3095" s="28">
        <f>IF(N(G3095)=0,"",INDEX(pl_duracao,G3095))</f>
        <v/>
      </c>
      <c r="L3095" s="39">
        <f>IF(ISNUMBER(C3095),YEAR(C3095),"")</f>
        <v/>
      </c>
      <c r="M3095" s="39">
        <f>IF(ISNUMBER(C3095),MONTH(C3095),"")</f>
        <v/>
      </c>
      <c r="N3095" s="23">
        <f>IF(L3095="","",IF(NOT(ISNUMBER(crono_ano)),"Informe o ano",IF(L3095&lt;crono_ano,"Antes do ano",IF(L3095&gt;crono_ano,"Depois do ano","No ano"))))</f>
        <v/>
      </c>
      <c r="O3095" s="39">
        <f>IF(F3095="","",IF(COUNTIF(F$7:F3095,F3095)=1,1,0))</f>
        <v/>
      </c>
      <c r="P3095" s="39">
        <f>IF(A3095&amp;B3095&amp;C3095="","",IF(AND(O3095=1,N(G3095)&gt;0),IF(INDEX(pl_ativa,MAX(1,N(G3095)))="Sim",1,0),0))</f>
        <v/>
      </c>
      <c r="Q3095" s="39">
        <f>IF(F3095="","",COUNTIFS(ex_chave_oc,F3095,ex_cancelada,"&lt;&gt;Sim"))</f>
        <v/>
      </c>
      <c r="R3095" s="51">
        <f>IF(P3095="","",IF(AND(P3095=1,N(Q3095)&gt;0),1,0))</f>
        <v/>
      </c>
      <c r="S3095" s="30">
        <f>IF(P3095="","",IF(F3095="","ERRO: data prevista ausente ou inválida",IF(O3095=0,"Duplicada: contada uma vez",IF(N(G3095)=0,"ERRO: tarefa fora do Plano Mestre",IF(P3095=0,"Tarefa retirada do plano: não conta","OK")))))</f>
        <v/>
      </c>
    </row>
    <row r="3096">
      <c r="A3096" s="29" t="n"/>
      <c r="B3096" s="25" t="n"/>
      <c r="C3096" s="49" t="n"/>
      <c r="D3096" s="29" t="n"/>
      <c r="E3096" s="23">
        <f>IF(OR(A3096="",B3096=""),"",A3096&amp;"|"&amp;B3096)</f>
        <v/>
      </c>
      <c r="F3096" s="30">
        <f>IF(OR(E3096="",NOT(ISNUMBER(C3096))),"",E3096&amp;"|"&amp;YEAR(C3096)&amp;"-"&amp;RIGHT("0"&amp;MONTH(C3096),2)&amp;"-"&amp;RIGHT("0"&amp;DAY(C3096),2))</f>
        <v/>
      </c>
      <c r="G3096" s="26">
        <f>IF(E3096="","",IFERROR(MATCH(E3096,pl_chave,0),0))</f>
        <v/>
      </c>
      <c r="H3096" s="23">
        <f>IF(G3096="","",IF(G3096=0,"Tarefa fora do plano",INDEX(pl_tag,G3096)))</f>
        <v/>
      </c>
      <c r="I3096" s="30">
        <f>IF(N(G3096)=0,"",INDEX(pl_atividade,G3096))</f>
        <v/>
      </c>
      <c r="J3096" s="50">
        <f>IF(N(G3096)=0,"",INDEX(pl_especialidade,G3096))</f>
        <v/>
      </c>
      <c r="K3096" s="28">
        <f>IF(N(G3096)=0,"",INDEX(pl_duracao,G3096))</f>
        <v/>
      </c>
      <c r="L3096" s="39">
        <f>IF(ISNUMBER(C3096),YEAR(C3096),"")</f>
        <v/>
      </c>
      <c r="M3096" s="39">
        <f>IF(ISNUMBER(C3096),MONTH(C3096),"")</f>
        <v/>
      </c>
      <c r="N3096" s="23">
        <f>IF(L3096="","",IF(NOT(ISNUMBER(crono_ano)),"Informe o ano",IF(L3096&lt;crono_ano,"Antes do ano",IF(L3096&gt;crono_ano,"Depois do ano","No ano"))))</f>
        <v/>
      </c>
      <c r="O3096" s="39">
        <f>IF(F3096="","",IF(COUNTIF(F$7:F3096,F3096)=1,1,0))</f>
        <v/>
      </c>
      <c r="P3096" s="39">
        <f>IF(A3096&amp;B3096&amp;C3096="","",IF(AND(O3096=1,N(G3096)&gt;0),IF(INDEX(pl_ativa,MAX(1,N(G3096)))="Sim",1,0),0))</f>
        <v/>
      </c>
      <c r="Q3096" s="39">
        <f>IF(F3096="","",COUNTIFS(ex_chave_oc,F3096,ex_cancelada,"&lt;&gt;Sim"))</f>
        <v/>
      </c>
      <c r="R3096" s="51">
        <f>IF(P3096="","",IF(AND(P3096=1,N(Q3096)&gt;0),1,0))</f>
        <v/>
      </c>
      <c r="S3096" s="30">
        <f>IF(P3096="","",IF(F3096="","ERRO: data prevista ausente ou inválida",IF(O3096=0,"Duplicada: contada uma vez",IF(N(G3096)=0,"ERRO: tarefa fora do Plano Mestre",IF(P3096=0,"Tarefa retirada do plano: não conta","OK")))))</f>
        <v/>
      </c>
    </row>
    <row r="3097">
      <c r="A3097" s="29" t="n"/>
      <c r="B3097" s="25" t="n"/>
      <c r="C3097" s="49" t="n"/>
      <c r="D3097" s="29" t="n"/>
      <c r="E3097" s="23">
        <f>IF(OR(A3097="",B3097=""),"",A3097&amp;"|"&amp;B3097)</f>
        <v/>
      </c>
      <c r="F3097" s="30">
        <f>IF(OR(E3097="",NOT(ISNUMBER(C3097))),"",E3097&amp;"|"&amp;YEAR(C3097)&amp;"-"&amp;RIGHT("0"&amp;MONTH(C3097),2)&amp;"-"&amp;RIGHT("0"&amp;DAY(C3097),2))</f>
        <v/>
      </c>
      <c r="G3097" s="26">
        <f>IF(E3097="","",IFERROR(MATCH(E3097,pl_chave,0),0))</f>
        <v/>
      </c>
      <c r="H3097" s="23">
        <f>IF(G3097="","",IF(G3097=0,"Tarefa fora do plano",INDEX(pl_tag,G3097)))</f>
        <v/>
      </c>
      <c r="I3097" s="30">
        <f>IF(N(G3097)=0,"",INDEX(pl_atividade,G3097))</f>
        <v/>
      </c>
      <c r="J3097" s="50">
        <f>IF(N(G3097)=0,"",INDEX(pl_especialidade,G3097))</f>
        <v/>
      </c>
      <c r="K3097" s="28">
        <f>IF(N(G3097)=0,"",INDEX(pl_duracao,G3097))</f>
        <v/>
      </c>
      <c r="L3097" s="39">
        <f>IF(ISNUMBER(C3097),YEAR(C3097),"")</f>
        <v/>
      </c>
      <c r="M3097" s="39">
        <f>IF(ISNUMBER(C3097),MONTH(C3097),"")</f>
        <v/>
      </c>
      <c r="N3097" s="23">
        <f>IF(L3097="","",IF(NOT(ISNUMBER(crono_ano)),"Informe o ano",IF(L3097&lt;crono_ano,"Antes do ano",IF(L3097&gt;crono_ano,"Depois do ano","No ano"))))</f>
        <v/>
      </c>
      <c r="O3097" s="39">
        <f>IF(F3097="","",IF(COUNTIF(F$7:F3097,F3097)=1,1,0))</f>
        <v/>
      </c>
      <c r="P3097" s="39">
        <f>IF(A3097&amp;B3097&amp;C3097="","",IF(AND(O3097=1,N(G3097)&gt;0),IF(INDEX(pl_ativa,MAX(1,N(G3097)))="Sim",1,0),0))</f>
        <v/>
      </c>
      <c r="Q3097" s="39">
        <f>IF(F3097="","",COUNTIFS(ex_chave_oc,F3097,ex_cancelada,"&lt;&gt;Sim"))</f>
        <v/>
      </c>
      <c r="R3097" s="51">
        <f>IF(P3097="","",IF(AND(P3097=1,N(Q3097)&gt;0),1,0))</f>
        <v/>
      </c>
      <c r="S3097" s="30">
        <f>IF(P3097="","",IF(F3097="","ERRO: data prevista ausente ou inválida",IF(O3097=0,"Duplicada: contada uma vez",IF(N(G3097)=0,"ERRO: tarefa fora do Plano Mestre",IF(P3097=0,"Tarefa retirada do plano: não conta","OK")))))</f>
        <v/>
      </c>
    </row>
    <row r="3098">
      <c r="A3098" s="29" t="n"/>
      <c r="B3098" s="25" t="n"/>
      <c r="C3098" s="49" t="n"/>
      <c r="D3098" s="29" t="n"/>
      <c r="E3098" s="23">
        <f>IF(OR(A3098="",B3098=""),"",A3098&amp;"|"&amp;B3098)</f>
        <v/>
      </c>
      <c r="F3098" s="30">
        <f>IF(OR(E3098="",NOT(ISNUMBER(C3098))),"",E3098&amp;"|"&amp;YEAR(C3098)&amp;"-"&amp;RIGHT("0"&amp;MONTH(C3098),2)&amp;"-"&amp;RIGHT("0"&amp;DAY(C3098),2))</f>
        <v/>
      </c>
      <c r="G3098" s="26">
        <f>IF(E3098="","",IFERROR(MATCH(E3098,pl_chave,0),0))</f>
        <v/>
      </c>
      <c r="H3098" s="23">
        <f>IF(G3098="","",IF(G3098=0,"Tarefa fora do plano",INDEX(pl_tag,G3098)))</f>
        <v/>
      </c>
      <c r="I3098" s="30">
        <f>IF(N(G3098)=0,"",INDEX(pl_atividade,G3098))</f>
        <v/>
      </c>
      <c r="J3098" s="50">
        <f>IF(N(G3098)=0,"",INDEX(pl_especialidade,G3098))</f>
        <v/>
      </c>
      <c r="K3098" s="28">
        <f>IF(N(G3098)=0,"",INDEX(pl_duracao,G3098))</f>
        <v/>
      </c>
      <c r="L3098" s="39">
        <f>IF(ISNUMBER(C3098),YEAR(C3098),"")</f>
        <v/>
      </c>
      <c r="M3098" s="39">
        <f>IF(ISNUMBER(C3098),MONTH(C3098),"")</f>
        <v/>
      </c>
      <c r="N3098" s="23">
        <f>IF(L3098="","",IF(NOT(ISNUMBER(crono_ano)),"Informe o ano",IF(L3098&lt;crono_ano,"Antes do ano",IF(L3098&gt;crono_ano,"Depois do ano","No ano"))))</f>
        <v/>
      </c>
      <c r="O3098" s="39">
        <f>IF(F3098="","",IF(COUNTIF(F$7:F3098,F3098)=1,1,0))</f>
        <v/>
      </c>
      <c r="P3098" s="39">
        <f>IF(A3098&amp;B3098&amp;C3098="","",IF(AND(O3098=1,N(G3098)&gt;0),IF(INDEX(pl_ativa,MAX(1,N(G3098)))="Sim",1,0),0))</f>
        <v/>
      </c>
      <c r="Q3098" s="39">
        <f>IF(F3098="","",COUNTIFS(ex_chave_oc,F3098,ex_cancelada,"&lt;&gt;Sim"))</f>
        <v/>
      </c>
      <c r="R3098" s="51">
        <f>IF(P3098="","",IF(AND(P3098=1,N(Q3098)&gt;0),1,0))</f>
        <v/>
      </c>
      <c r="S3098" s="30">
        <f>IF(P3098="","",IF(F3098="","ERRO: data prevista ausente ou inválida",IF(O3098=0,"Duplicada: contada uma vez",IF(N(G3098)=0,"ERRO: tarefa fora do Plano Mestre",IF(P3098=0,"Tarefa retirada do plano: não conta","OK")))))</f>
        <v/>
      </c>
    </row>
    <row r="3099">
      <c r="A3099" s="29" t="n"/>
      <c r="B3099" s="25" t="n"/>
      <c r="C3099" s="49" t="n"/>
      <c r="D3099" s="29" t="n"/>
      <c r="E3099" s="23">
        <f>IF(OR(A3099="",B3099=""),"",A3099&amp;"|"&amp;B3099)</f>
        <v/>
      </c>
      <c r="F3099" s="30">
        <f>IF(OR(E3099="",NOT(ISNUMBER(C3099))),"",E3099&amp;"|"&amp;YEAR(C3099)&amp;"-"&amp;RIGHT("0"&amp;MONTH(C3099),2)&amp;"-"&amp;RIGHT("0"&amp;DAY(C3099),2))</f>
        <v/>
      </c>
      <c r="G3099" s="26">
        <f>IF(E3099="","",IFERROR(MATCH(E3099,pl_chave,0),0))</f>
        <v/>
      </c>
      <c r="H3099" s="23">
        <f>IF(G3099="","",IF(G3099=0,"Tarefa fora do plano",INDEX(pl_tag,G3099)))</f>
        <v/>
      </c>
      <c r="I3099" s="30">
        <f>IF(N(G3099)=0,"",INDEX(pl_atividade,G3099))</f>
        <v/>
      </c>
      <c r="J3099" s="50">
        <f>IF(N(G3099)=0,"",INDEX(pl_especialidade,G3099))</f>
        <v/>
      </c>
      <c r="K3099" s="28">
        <f>IF(N(G3099)=0,"",INDEX(pl_duracao,G3099))</f>
        <v/>
      </c>
      <c r="L3099" s="39">
        <f>IF(ISNUMBER(C3099),YEAR(C3099),"")</f>
        <v/>
      </c>
      <c r="M3099" s="39">
        <f>IF(ISNUMBER(C3099),MONTH(C3099),"")</f>
        <v/>
      </c>
      <c r="N3099" s="23">
        <f>IF(L3099="","",IF(NOT(ISNUMBER(crono_ano)),"Informe o ano",IF(L3099&lt;crono_ano,"Antes do ano",IF(L3099&gt;crono_ano,"Depois do ano","No ano"))))</f>
        <v/>
      </c>
      <c r="O3099" s="39">
        <f>IF(F3099="","",IF(COUNTIF(F$7:F3099,F3099)=1,1,0))</f>
        <v/>
      </c>
      <c r="P3099" s="39">
        <f>IF(A3099&amp;B3099&amp;C3099="","",IF(AND(O3099=1,N(G3099)&gt;0),IF(INDEX(pl_ativa,MAX(1,N(G3099)))="Sim",1,0),0))</f>
        <v/>
      </c>
      <c r="Q3099" s="39">
        <f>IF(F3099="","",COUNTIFS(ex_chave_oc,F3099,ex_cancelada,"&lt;&gt;Sim"))</f>
        <v/>
      </c>
      <c r="R3099" s="51">
        <f>IF(P3099="","",IF(AND(P3099=1,N(Q3099)&gt;0),1,0))</f>
        <v/>
      </c>
      <c r="S3099" s="30">
        <f>IF(P3099="","",IF(F3099="","ERRO: data prevista ausente ou inválida",IF(O3099=0,"Duplicada: contada uma vez",IF(N(G3099)=0,"ERRO: tarefa fora do Plano Mestre",IF(P3099=0,"Tarefa retirada do plano: não conta","OK")))))</f>
        <v/>
      </c>
    </row>
    <row r="3100">
      <c r="A3100" s="29" t="n"/>
      <c r="B3100" s="25" t="n"/>
      <c r="C3100" s="49" t="n"/>
      <c r="D3100" s="29" t="n"/>
      <c r="E3100" s="23">
        <f>IF(OR(A3100="",B3100=""),"",A3100&amp;"|"&amp;B3100)</f>
        <v/>
      </c>
      <c r="F3100" s="30">
        <f>IF(OR(E3100="",NOT(ISNUMBER(C3100))),"",E3100&amp;"|"&amp;YEAR(C3100)&amp;"-"&amp;RIGHT("0"&amp;MONTH(C3100),2)&amp;"-"&amp;RIGHT("0"&amp;DAY(C3100),2))</f>
        <v/>
      </c>
      <c r="G3100" s="26">
        <f>IF(E3100="","",IFERROR(MATCH(E3100,pl_chave,0),0))</f>
        <v/>
      </c>
      <c r="H3100" s="23">
        <f>IF(G3100="","",IF(G3100=0,"Tarefa fora do plano",INDEX(pl_tag,G3100)))</f>
        <v/>
      </c>
      <c r="I3100" s="30">
        <f>IF(N(G3100)=0,"",INDEX(pl_atividade,G3100))</f>
        <v/>
      </c>
      <c r="J3100" s="50">
        <f>IF(N(G3100)=0,"",INDEX(pl_especialidade,G3100))</f>
        <v/>
      </c>
      <c r="K3100" s="28">
        <f>IF(N(G3100)=0,"",INDEX(pl_duracao,G3100))</f>
        <v/>
      </c>
      <c r="L3100" s="39">
        <f>IF(ISNUMBER(C3100),YEAR(C3100),"")</f>
        <v/>
      </c>
      <c r="M3100" s="39">
        <f>IF(ISNUMBER(C3100),MONTH(C3100),"")</f>
        <v/>
      </c>
      <c r="N3100" s="23">
        <f>IF(L3100="","",IF(NOT(ISNUMBER(crono_ano)),"Informe o ano",IF(L3100&lt;crono_ano,"Antes do ano",IF(L3100&gt;crono_ano,"Depois do ano","No ano"))))</f>
        <v/>
      </c>
      <c r="O3100" s="39">
        <f>IF(F3100="","",IF(COUNTIF(F$7:F3100,F3100)=1,1,0))</f>
        <v/>
      </c>
      <c r="P3100" s="39">
        <f>IF(A3100&amp;B3100&amp;C3100="","",IF(AND(O3100=1,N(G3100)&gt;0),IF(INDEX(pl_ativa,MAX(1,N(G3100)))="Sim",1,0),0))</f>
        <v/>
      </c>
      <c r="Q3100" s="39">
        <f>IF(F3100="","",COUNTIFS(ex_chave_oc,F3100,ex_cancelada,"&lt;&gt;Sim"))</f>
        <v/>
      </c>
      <c r="R3100" s="51">
        <f>IF(P3100="","",IF(AND(P3100=1,N(Q3100)&gt;0),1,0))</f>
        <v/>
      </c>
      <c r="S3100" s="30">
        <f>IF(P3100="","",IF(F3100="","ERRO: data prevista ausente ou inválida",IF(O3100=0,"Duplicada: contada uma vez",IF(N(G3100)=0,"ERRO: tarefa fora do Plano Mestre",IF(P3100=0,"Tarefa retirada do plano: não conta","OK")))))</f>
        <v/>
      </c>
    </row>
    <row r="3101">
      <c r="A3101" s="29" t="n"/>
      <c r="B3101" s="25" t="n"/>
      <c r="C3101" s="49" t="n"/>
      <c r="D3101" s="29" t="n"/>
      <c r="E3101" s="23">
        <f>IF(OR(A3101="",B3101=""),"",A3101&amp;"|"&amp;B3101)</f>
        <v/>
      </c>
      <c r="F3101" s="30">
        <f>IF(OR(E3101="",NOT(ISNUMBER(C3101))),"",E3101&amp;"|"&amp;YEAR(C3101)&amp;"-"&amp;RIGHT("0"&amp;MONTH(C3101),2)&amp;"-"&amp;RIGHT("0"&amp;DAY(C3101),2))</f>
        <v/>
      </c>
      <c r="G3101" s="26">
        <f>IF(E3101="","",IFERROR(MATCH(E3101,pl_chave,0),0))</f>
        <v/>
      </c>
      <c r="H3101" s="23">
        <f>IF(G3101="","",IF(G3101=0,"Tarefa fora do plano",INDEX(pl_tag,G3101)))</f>
        <v/>
      </c>
      <c r="I3101" s="30">
        <f>IF(N(G3101)=0,"",INDEX(pl_atividade,G3101))</f>
        <v/>
      </c>
      <c r="J3101" s="50">
        <f>IF(N(G3101)=0,"",INDEX(pl_especialidade,G3101))</f>
        <v/>
      </c>
      <c r="K3101" s="28">
        <f>IF(N(G3101)=0,"",INDEX(pl_duracao,G3101))</f>
        <v/>
      </c>
      <c r="L3101" s="39">
        <f>IF(ISNUMBER(C3101),YEAR(C3101),"")</f>
        <v/>
      </c>
      <c r="M3101" s="39">
        <f>IF(ISNUMBER(C3101),MONTH(C3101),"")</f>
        <v/>
      </c>
      <c r="N3101" s="23">
        <f>IF(L3101="","",IF(NOT(ISNUMBER(crono_ano)),"Informe o ano",IF(L3101&lt;crono_ano,"Antes do ano",IF(L3101&gt;crono_ano,"Depois do ano","No ano"))))</f>
        <v/>
      </c>
      <c r="O3101" s="39">
        <f>IF(F3101="","",IF(COUNTIF(F$7:F3101,F3101)=1,1,0))</f>
        <v/>
      </c>
      <c r="P3101" s="39">
        <f>IF(A3101&amp;B3101&amp;C3101="","",IF(AND(O3101=1,N(G3101)&gt;0),IF(INDEX(pl_ativa,MAX(1,N(G3101)))="Sim",1,0),0))</f>
        <v/>
      </c>
      <c r="Q3101" s="39">
        <f>IF(F3101="","",COUNTIFS(ex_chave_oc,F3101,ex_cancelada,"&lt;&gt;Sim"))</f>
        <v/>
      </c>
      <c r="R3101" s="51">
        <f>IF(P3101="","",IF(AND(P3101=1,N(Q3101)&gt;0),1,0))</f>
        <v/>
      </c>
      <c r="S3101" s="30">
        <f>IF(P3101="","",IF(F3101="","ERRO: data prevista ausente ou inválida",IF(O3101=0,"Duplicada: contada uma vez",IF(N(G3101)=0,"ERRO: tarefa fora do Plano Mestre",IF(P3101=0,"Tarefa retirada do plano: não conta","OK")))))</f>
        <v/>
      </c>
    </row>
    <row r="3102">
      <c r="A3102" s="29" t="n"/>
      <c r="B3102" s="25" t="n"/>
      <c r="C3102" s="49" t="n"/>
      <c r="D3102" s="29" t="n"/>
      <c r="E3102" s="23">
        <f>IF(OR(A3102="",B3102=""),"",A3102&amp;"|"&amp;B3102)</f>
        <v/>
      </c>
      <c r="F3102" s="30">
        <f>IF(OR(E3102="",NOT(ISNUMBER(C3102))),"",E3102&amp;"|"&amp;YEAR(C3102)&amp;"-"&amp;RIGHT("0"&amp;MONTH(C3102),2)&amp;"-"&amp;RIGHT("0"&amp;DAY(C3102),2))</f>
        <v/>
      </c>
      <c r="G3102" s="26">
        <f>IF(E3102="","",IFERROR(MATCH(E3102,pl_chave,0),0))</f>
        <v/>
      </c>
      <c r="H3102" s="23">
        <f>IF(G3102="","",IF(G3102=0,"Tarefa fora do plano",INDEX(pl_tag,G3102)))</f>
        <v/>
      </c>
      <c r="I3102" s="30">
        <f>IF(N(G3102)=0,"",INDEX(pl_atividade,G3102))</f>
        <v/>
      </c>
      <c r="J3102" s="50">
        <f>IF(N(G3102)=0,"",INDEX(pl_especialidade,G3102))</f>
        <v/>
      </c>
      <c r="K3102" s="28">
        <f>IF(N(G3102)=0,"",INDEX(pl_duracao,G3102))</f>
        <v/>
      </c>
      <c r="L3102" s="39">
        <f>IF(ISNUMBER(C3102),YEAR(C3102),"")</f>
        <v/>
      </c>
      <c r="M3102" s="39">
        <f>IF(ISNUMBER(C3102),MONTH(C3102),"")</f>
        <v/>
      </c>
      <c r="N3102" s="23">
        <f>IF(L3102="","",IF(NOT(ISNUMBER(crono_ano)),"Informe o ano",IF(L3102&lt;crono_ano,"Antes do ano",IF(L3102&gt;crono_ano,"Depois do ano","No ano"))))</f>
        <v/>
      </c>
      <c r="O3102" s="39">
        <f>IF(F3102="","",IF(COUNTIF(F$7:F3102,F3102)=1,1,0))</f>
        <v/>
      </c>
      <c r="P3102" s="39">
        <f>IF(A3102&amp;B3102&amp;C3102="","",IF(AND(O3102=1,N(G3102)&gt;0),IF(INDEX(pl_ativa,MAX(1,N(G3102)))="Sim",1,0),0))</f>
        <v/>
      </c>
      <c r="Q3102" s="39">
        <f>IF(F3102="","",COUNTIFS(ex_chave_oc,F3102,ex_cancelada,"&lt;&gt;Sim"))</f>
        <v/>
      </c>
      <c r="R3102" s="51">
        <f>IF(P3102="","",IF(AND(P3102=1,N(Q3102)&gt;0),1,0))</f>
        <v/>
      </c>
      <c r="S3102" s="30">
        <f>IF(P3102="","",IF(F3102="","ERRO: data prevista ausente ou inválida",IF(O3102=0,"Duplicada: contada uma vez",IF(N(G3102)=0,"ERRO: tarefa fora do Plano Mestre",IF(P3102=0,"Tarefa retirada do plano: não conta","OK")))))</f>
        <v/>
      </c>
    </row>
    <row r="3103">
      <c r="A3103" s="29" t="n"/>
      <c r="B3103" s="25" t="n"/>
      <c r="C3103" s="49" t="n"/>
      <c r="D3103" s="29" t="n"/>
      <c r="E3103" s="23">
        <f>IF(OR(A3103="",B3103=""),"",A3103&amp;"|"&amp;B3103)</f>
        <v/>
      </c>
      <c r="F3103" s="30">
        <f>IF(OR(E3103="",NOT(ISNUMBER(C3103))),"",E3103&amp;"|"&amp;YEAR(C3103)&amp;"-"&amp;RIGHT("0"&amp;MONTH(C3103),2)&amp;"-"&amp;RIGHT("0"&amp;DAY(C3103),2))</f>
        <v/>
      </c>
      <c r="G3103" s="26">
        <f>IF(E3103="","",IFERROR(MATCH(E3103,pl_chave,0),0))</f>
        <v/>
      </c>
      <c r="H3103" s="23">
        <f>IF(G3103="","",IF(G3103=0,"Tarefa fora do plano",INDEX(pl_tag,G3103)))</f>
        <v/>
      </c>
      <c r="I3103" s="30">
        <f>IF(N(G3103)=0,"",INDEX(pl_atividade,G3103))</f>
        <v/>
      </c>
      <c r="J3103" s="50">
        <f>IF(N(G3103)=0,"",INDEX(pl_especialidade,G3103))</f>
        <v/>
      </c>
      <c r="K3103" s="28">
        <f>IF(N(G3103)=0,"",INDEX(pl_duracao,G3103))</f>
        <v/>
      </c>
      <c r="L3103" s="39">
        <f>IF(ISNUMBER(C3103),YEAR(C3103),"")</f>
        <v/>
      </c>
      <c r="M3103" s="39">
        <f>IF(ISNUMBER(C3103),MONTH(C3103),"")</f>
        <v/>
      </c>
      <c r="N3103" s="23">
        <f>IF(L3103="","",IF(NOT(ISNUMBER(crono_ano)),"Informe o ano",IF(L3103&lt;crono_ano,"Antes do ano",IF(L3103&gt;crono_ano,"Depois do ano","No ano"))))</f>
        <v/>
      </c>
      <c r="O3103" s="39">
        <f>IF(F3103="","",IF(COUNTIF(F$7:F3103,F3103)=1,1,0))</f>
        <v/>
      </c>
      <c r="P3103" s="39">
        <f>IF(A3103&amp;B3103&amp;C3103="","",IF(AND(O3103=1,N(G3103)&gt;0),IF(INDEX(pl_ativa,MAX(1,N(G3103)))="Sim",1,0),0))</f>
        <v/>
      </c>
      <c r="Q3103" s="39">
        <f>IF(F3103="","",COUNTIFS(ex_chave_oc,F3103,ex_cancelada,"&lt;&gt;Sim"))</f>
        <v/>
      </c>
      <c r="R3103" s="51">
        <f>IF(P3103="","",IF(AND(P3103=1,N(Q3103)&gt;0),1,0))</f>
        <v/>
      </c>
      <c r="S3103" s="30">
        <f>IF(P3103="","",IF(F3103="","ERRO: data prevista ausente ou inválida",IF(O3103=0,"Duplicada: contada uma vez",IF(N(G3103)=0,"ERRO: tarefa fora do Plano Mestre",IF(P3103=0,"Tarefa retirada do plano: não conta","OK")))))</f>
        <v/>
      </c>
    </row>
    <row r="3104">
      <c r="A3104" s="29" t="n"/>
      <c r="B3104" s="25" t="n"/>
      <c r="C3104" s="49" t="n"/>
      <c r="D3104" s="29" t="n"/>
      <c r="E3104" s="23">
        <f>IF(OR(A3104="",B3104=""),"",A3104&amp;"|"&amp;B3104)</f>
        <v/>
      </c>
      <c r="F3104" s="30">
        <f>IF(OR(E3104="",NOT(ISNUMBER(C3104))),"",E3104&amp;"|"&amp;YEAR(C3104)&amp;"-"&amp;RIGHT("0"&amp;MONTH(C3104),2)&amp;"-"&amp;RIGHT("0"&amp;DAY(C3104),2))</f>
        <v/>
      </c>
      <c r="G3104" s="26">
        <f>IF(E3104="","",IFERROR(MATCH(E3104,pl_chave,0),0))</f>
        <v/>
      </c>
      <c r="H3104" s="23">
        <f>IF(G3104="","",IF(G3104=0,"Tarefa fora do plano",INDEX(pl_tag,G3104)))</f>
        <v/>
      </c>
      <c r="I3104" s="30">
        <f>IF(N(G3104)=0,"",INDEX(pl_atividade,G3104))</f>
        <v/>
      </c>
      <c r="J3104" s="50">
        <f>IF(N(G3104)=0,"",INDEX(pl_especialidade,G3104))</f>
        <v/>
      </c>
      <c r="K3104" s="28">
        <f>IF(N(G3104)=0,"",INDEX(pl_duracao,G3104))</f>
        <v/>
      </c>
      <c r="L3104" s="39">
        <f>IF(ISNUMBER(C3104),YEAR(C3104),"")</f>
        <v/>
      </c>
      <c r="M3104" s="39">
        <f>IF(ISNUMBER(C3104),MONTH(C3104),"")</f>
        <v/>
      </c>
      <c r="N3104" s="23">
        <f>IF(L3104="","",IF(NOT(ISNUMBER(crono_ano)),"Informe o ano",IF(L3104&lt;crono_ano,"Antes do ano",IF(L3104&gt;crono_ano,"Depois do ano","No ano"))))</f>
        <v/>
      </c>
      <c r="O3104" s="39">
        <f>IF(F3104="","",IF(COUNTIF(F$7:F3104,F3104)=1,1,0))</f>
        <v/>
      </c>
      <c r="P3104" s="39">
        <f>IF(A3104&amp;B3104&amp;C3104="","",IF(AND(O3104=1,N(G3104)&gt;0),IF(INDEX(pl_ativa,MAX(1,N(G3104)))="Sim",1,0),0))</f>
        <v/>
      </c>
      <c r="Q3104" s="39">
        <f>IF(F3104="","",COUNTIFS(ex_chave_oc,F3104,ex_cancelada,"&lt;&gt;Sim"))</f>
        <v/>
      </c>
      <c r="R3104" s="51">
        <f>IF(P3104="","",IF(AND(P3104=1,N(Q3104)&gt;0),1,0))</f>
        <v/>
      </c>
      <c r="S3104" s="30">
        <f>IF(P3104="","",IF(F3104="","ERRO: data prevista ausente ou inválida",IF(O3104=0,"Duplicada: contada uma vez",IF(N(G3104)=0,"ERRO: tarefa fora do Plano Mestre",IF(P3104=0,"Tarefa retirada do plano: não conta","OK")))))</f>
        <v/>
      </c>
    </row>
    <row r="3105">
      <c r="A3105" s="29" t="n"/>
      <c r="B3105" s="25" t="n"/>
      <c r="C3105" s="49" t="n"/>
      <c r="D3105" s="29" t="n"/>
      <c r="E3105" s="23">
        <f>IF(OR(A3105="",B3105=""),"",A3105&amp;"|"&amp;B3105)</f>
        <v/>
      </c>
      <c r="F3105" s="30">
        <f>IF(OR(E3105="",NOT(ISNUMBER(C3105))),"",E3105&amp;"|"&amp;YEAR(C3105)&amp;"-"&amp;RIGHT("0"&amp;MONTH(C3105),2)&amp;"-"&amp;RIGHT("0"&amp;DAY(C3105),2))</f>
        <v/>
      </c>
      <c r="G3105" s="26">
        <f>IF(E3105="","",IFERROR(MATCH(E3105,pl_chave,0),0))</f>
        <v/>
      </c>
      <c r="H3105" s="23">
        <f>IF(G3105="","",IF(G3105=0,"Tarefa fora do plano",INDEX(pl_tag,G3105)))</f>
        <v/>
      </c>
      <c r="I3105" s="30">
        <f>IF(N(G3105)=0,"",INDEX(pl_atividade,G3105))</f>
        <v/>
      </c>
      <c r="J3105" s="50">
        <f>IF(N(G3105)=0,"",INDEX(pl_especialidade,G3105))</f>
        <v/>
      </c>
      <c r="K3105" s="28">
        <f>IF(N(G3105)=0,"",INDEX(pl_duracao,G3105))</f>
        <v/>
      </c>
      <c r="L3105" s="39">
        <f>IF(ISNUMBER(C3105),YEAR(C3105),"")</f>
        <v/>
      </c>
      <c r="M3105" s="39">
        <f>IF(ISNUMBER(C3105),MONTH(C3105),"")</f>
        <v/>
      </c>
      <c r="N3105" s="23">
        <f>IF(L3105="","",IF(NOT(ISNUMBER(crono_ano)),"Informe o ano",IF(L3105&lt;crono_ano,"Antes do ano",IF(L3105&gt;crono_ano,"Depois do ano","No ano"))))</f>
        <v/>
      </c>
      <c r="O3105" s="39">
        <f>IF(F3105="","",IF(COUNTIF(F$7:F3105,F3105)=1,1,0))</f>
        <v/>
      </c>
      <c r="P3105" s="39">
        <f>IF(A3105&amp;B3105&amp;C3105="","",IF(AND(O3105=1,N(G3105)&gt;0),IF(INDEX(pl_ativa,MAX(1,N(G3105)))="Sim",1,0),0))</f>
        <v/>
      </c>
      <c r="Q3105" s="39">
        <f>IF(F3105="","",COUNTIFS(ex_chave_oc,F3105,ex_cancelada,"&lt;&gt;Sim"))</f>
        <v/>
      </c>
      <c r="R3105" s="51">
        <f>IF(P3105="","",IF(AND(P3105=1,N(Q3105)&gt;0),1,0))</f>
        <v/>
      </c>
      <c r="S3105" s="30">
        <f>IF(P3105="","",IF(F3105="","ERRO: data prevista ausente ou inválida",IF(O3105=0,"Duplicada: contada uma vez",IF(N(G3105)=0,"ERRO: tarefa fora do Plano Mestre",IF(P3105=0,"Tarefa retirada do plano: não conta","OK")))))</f>
        <v/>
      </c>
    </row>
    <row r="3106">
      <c r="A3106" s="29" t="n"/>
      <c r="B3106" s="25" t="n"/>
      <c r="C3106" s="49" t="n"/>
      <c r="D3106" s="29" t="n"/>
      <c r="E3106" s="23">
        <f>IF(OR(A3106="",B3106=""),"",A3106&amp;"|"&amp;B3106)</f>
        <v/>
      </c>
      <c r="F3106" s="30">
        <f>IF(OR(E3106="",NOT(ISNUMBER(C3106))),"",E3106&amp;"|"&amp;YEAR(C3106)&amp;"-"&amp;RIGHT("0"&amp;MONTH(C3106),2)&amp;"-"&amp;RIGHT("0"&amp;DAY(C3106),2))</f>
        <v/>
      </c>
      <c r="G3106" s="26">
        <f>IF(E3106="","",IFERROR(MATCH(E3106,pl_chave,0),0))</f>
        <v/>
      </c>
      <c r="H3106" s="23">
        <f>IF(G3106="","",IF(G3106=0,"Tarefa fora do plano",INDEX(pl_tag,G3106)))</f>
        <v/>
      </c>
      <c r="I3106" s="30">
        <f>IF(N(G3106)=0,"",INDEX(pl_atividade,G3106))</f>
        <v/>
      </c>
      <c r="J3106" s="50">
        <f>IF(N(G3106)=0,"",INDEX(pl_especialidade,G3106))</f>
        <v/>
      </c>
      <c r="K3106" s="28">
        <f>IF(N(G3106)=0,"",INDEX(pl_duracao,G3106))</f>
        <v/>
      </c>
      <c r="L3106" s="39">
        <f>IF(ISNUMBER(C3106),YEAR(C3106),"")</f>
        <v/>
      </c>
      <c r="M3106" s="39">
        <f>IF(ISNUMBER(C3106),MONTH(C3106),"")</f>
        <v/>
      </c>
      <c r="N3106" s="23">
        <f>IF(L3106="","",IF(NOT(ISNUMBER(crono_ano)),"Informe o ano",IF(L3106&lt;crono_ano,"Antes do ano",IF(L3106&gt;crono_ano,"Depois do ano","No ano"))))</f>
        <v/>
      </c>
      <c r="O3106" s="39">
        <f>IF(F3106="","",IF(COUNTIF(F$7:F3106,F3106)=1,1,0))</f>
        <v/>
      </c>
      <c r="P3106" s="39">
        <f>IF(A3106&amp;B3106&amp;C3106="","",IF(AND(O3106=1,N(G3106)&gt;0),IF(INDEX(pl_ativa,MAX(1,N(G3106)))="Sim",1,0),0))</f>
        <v/>
      </c>
      <c r="Q3106" s="39">
        <f>IF(F3106="","",COUNTIFS(ex_chave_oc,F3106,ex_cancelada,"&lt;&gt;Sim"))</f>
        <v/>
      </c>
      <c r="R3106" s="51">
        <f>IF(P3106="","",IF(AND(P3106=1,N(Q3106)&gt;0),1,0))</f>
        <v/>
      </c>
      <c r="S3106" s="30">
        <f>IF(P3106="","",IF(F3106="","ERRO: data prevista ausente ou inválida",IF(O3106=0,"Duplicada: contada uma vez",IF(N(G3106)=0,"ERRO: tarefa fora do Plano Mestre",IF(P3106=0,"Tarefa retirada do plano: não conta","OK")))))</f>
        <v/>
      </c>
    </row>
    <row r="3107">
      <c r="A3107" s="29" t="n"/>
      <c r="B3107" s="25" t="n"/>
      <c r="C3107" s="49" t="n"/>
      <c r="D3107" s="29" t="n"/>
      <c r="E3107" s="23">
        <f>IF(OR(A3107="",B3107=""),"",A3107&amp;"|"&amp;B3107)</f>
        <v/>
      </c>
      <c r="F3107" s="30">
        <f>IF(OR(E3107="",NOT(ISNUMBER(C3107))),"",E3107&amp;"|"&amp;YEAR(C3107)&amp;"-"&amp;RIGHT("0"&amp;MONTH(C3107),2)&amp;"-"&amp;RIGHT("0"&amp;DAY(C3107),2))</f>
        <v/>
      </c>
      <c r="G3107" s="26">
        <f>IF(E3107="","",IFERROR(MATCH(E3107,pl_chave,0),0))</f>
        <v/>
      </c>
      <c r="H3107" s="23">
        <f>IF(G3107="","",IF(G3107=0,"Tarefa fora do plano",INDEX(pl_tag,G3107)))</f>
        <v/>
      </c>
      <c r="I3107" s="30">
        <f>IF(N(G3107)=0,"",INDEX(pl_atividade,G3107))</f>
        <v/>
      </c>
      <c r="J3107" s="50">
        <f>IF(N(G3107)=0,"",INDEX(pl_especialidade,G3107))</f>
        <v/>
      </c>
      <c r="K3107" s="28">
        <f>IF(N(G3107)=0,"",INDEX(pl_duracao,G3107))</f>
        <v/>
      </c>
      <c r="L3107" s="39">
        <f>IF(ISNUMBER(C3107),YEAR(C3107),"")</f>
        <v/>
      </c>
      <c r="M3107" s="39">
        <f>IF(ISNUMBER(C3107),MONTH(C3107),"")</f>
        <v/>
      </c>
      <c r="N3107" s="23">
        <f>IF(L3107="","",IF(NOT(ISNUMBER(crono_ano)),"Informe o ano",IF(L3107&lt;crono_ano,"Antes do ano",IF(L3107&gt;crono_ano,"Depois do ano","No ano"))))</f>
        <v/>
      </c>
      <c r="O3107" s="39">
        <f>IF(F3107="","",IF(COUNTIF(F$7:F3107,F3107)=1,1,0))</f>
        <v/>
      </c>
      <c r="P3107" s="39">
        <f>IF(A3107&amp;B3107&amp;C3107="","",IF(AND(O3107=1,N(G3107)&gt;0),IF(INDEX(pl_ativa,MAX(1,N(G3107)))="Sim",1,0),0))</f>
        <v/>
      </c>
      <c r="Q3107" s="39">
        <f>IF(F3107="","",COUNTIFS(ex_chave_oc,F3107,ex_cancelada,"&lt;&gt;Sim"))</f>
        <v/>
      </c>
      <c r="R3107" s="51">
        <f>IF(P3107="","",IF(AND(P3107=1,N(Q3107)&gt;0),1,0))</f>
        <v/>
      </c>
      <c r="S3107" s="30">
        <f>IF(P3107="","",IF(F3107="","ERRO: data prevista ausente ou inválida",IF(O3107=0,"Duplicada: contada uma vez",IF(N(G3107)=0,"ERRO: tarefa fora do Plano Mestre",IF(P3107=0,"Tarefa retirada do plano: não conta","OK")))))</f>
        <v/>
      </c>
    </row>
    <row r="3108">
      <c r="A3108" s="29" t="n"/>
      <c r="B3108" s="25" t="n"/>
      <c r="C3108" s="49" t="n"/>
      <c r="D3108" s="29" t="n"/>
      <c r="E3108" s="23">
        <f>IF(OR(A3108="",B3108=""),"",A3108&amp;"|"&amp;B3108)</f>
        <v/>
      </c>
      <c r="F3108" s="30">
        <f>IF(OR(E3108="",NOT(ISNUMBER(C3108))),"",E3108&amp;"|"&amp;YEAR(C3108)&amp;"-"&amp;RIGHT("0"&amp;MONTH(C3108),2)&amp;"-"&amp;RIGHT("0"&amp;DAY(C3108),2))</f>
        <v/>
      </c>
      <c r="G3108" s="26">
        <f>IF(E3108="","",IFERROR(MATCH(E3108,pl_chave,0),0))</f>
        <v/>
      </c>
      <c r="H3108" s="23">
        <f>IF(G3108="","",IF(G3108=0,"Tarefa fora do plano",INDEX(pl_tag,G3108)))</f>
        <v/>
      </c>
      <c r="I3108" s="30">
        <f>IF(N(G3108)=0,"",INDEX(pl_atividade,G3108))</f>
        <v/>
      </c>
      <c r="J3108" s="50">
        <f>IF(N(G3108)=0,"",INDEX(pl_especialidade,G3108))</f>
        <v/>
      </c>
      <c r="K3108" s="28">
        <f>IF(N(G3108)=0,"",INDEX(pl_duracao,G3108))</f>
        <v/>
      </c>
      <c r="L3108" s="39">
        <f>IF(ISNUMBER(C3108),YEAR(C3108),"")</f>
        <v/>
      </c>
      <c r="M3108" s="39">
        <f>IF(ISNUMBER(C3108),MONTH(C3108),"")</f>
        <v/>
      </c>
      <c r="N3108" s="23">
        <f>IF(L3108="","",IF(NOT(ISNUMBER(crono_ano)),"Informe o ano",IF(L3108&lt;crono_ano,"Antes do ano",IF(L3108&gt;crono_ano,"Depois do ano","No ano"))))</f>
        <v/>
      </c>
      <c r="O3108" s="39">
        <f>IF(F3108="","",IF(COUNTIF(F$7:F3108,F3108)=1,1,0))</f>
        <v/>
      </c>
      <c r="P3108" s="39">
        <f>IF(A3108&amp;B3108&amp;C3108="","",IF(AND(O3108=1,N(G3108)&gt;0),IF(INDEX(pl_ativa,MAX(1,N(G3108)))="Sim",1,0),0))</f>
        <v/>
      </c>
      <c r="Q3108" s="39">
        <f>IF(F3108="","",COUNTIFS(ex_chave_oc,F3108,ex_cancelada,"&lt;&gt;Sim"))</f>
        <v/>
      </c>
      <c r="R3108" s="51">
        <f>IF(P3108="","",IF(AND(P3108=1,N(Q3108)&gt;0),1,0))</f>
        <v/>
      </c>
      <c r="S3108" s="30">
        <f>IF(P3108="","",IF(F3108="","ERRO: data prevista ausente ou inválida",IF(O3108=0,"Duplicada: contada uma vez",IF(N(G3108)=0,"ERRO: tarefa fora do Plano Mestre",IF(P3108=0,"Tarefa retirada do plano: não conta","OK")))))</f>
        <v/>
      </c>
    </row>
    <row r="3109">
      <c r="A3109" s="29" t="n"/>
      <c r="B3109" s="25" t="n"/>
      <c r="C3109" s="49" t="n"/>
      <c r="D3109" s="29" t="n"/>
      <c r="E3109" s="23">
        <f>IF(OR(A3109="",B3109=""),"",A3109&amp;"|"&amp;B3109)</f>
        <v/>
      </c>
      <c r="F3109" s="30">
        <f>IF(OR(E3109="",NOT(ISNUMBER(C3109))),"",E3109&amp;"|"&amp;YEAR(C3109)&amp;"-"&amp;RIGHT("0"&amp;MONTH(C3109),2)&amp;"-"&amp;RIGHT("0"&amp;DAY(C3109),2))</f>
        <v/>
      </c>
      <c r="G3109" s="26">
        <f>IF(E3109="","",IFERROR(MATCH(E3109,pl_chave,0),0))</f>
        <v/>
      </c>
      <c r="H3109" s="23">
        <f>IF(G3109="","",IF(G3109=0,"Tarefa fora do plano",INDEX(pl_tag,G3109)))</f>
        <v/>
      </c>
      <c r="I3109" s="30">
        <f>IF(N(G3109)=0,"",INDEX(pl_atividade,G3109))</f>
        <v/>
      </c>
      <c r="J3109" s="50">
        <f>IF(N(G3109)=0,"",INDEX(pl_especialidade,G3109))</f>
        <v/>
      </c>
      <c r="K3109" s="28">
        <f>IF(N(G3109)=0,"",INDEX(pl_duracao,G3109))</f>
        <v/>
      </c>
      <c r="L3109" s="39">
        <f>IF(ISNUMBER(C3109),YEAR(C3109),"")</f>
        <v/>
      </c>
      <c r="M3109" s="39">
        <f>IF(ISNUMBER(C3109),MONTH(C3109),"")</f>
        <v/>
      </c>
      <c r="N3109" s="23">
        <f>IF(L3109="","",IF(NOT(ISNUMBER(crono_ano)),"Informe o ano",IF(L3109&lt;crono_ano,"Antes do ano",IF(L3109&gt;crono_ano,"Depois do ano","No ano"))))</f>
        <v/>
      </c>
      <c r="O3109" s="39">
        <f>IF(F3109="","",IF(COUNTIF(F$7:F3109,F3109)=1,1,0))</f>
        <v/>
      </c>
      <c r="P3109" s="39">
        <f>IF(A3109&amp;B3109&amp;C3109="","",IF(AND(O3109=1,N(G3109)&gt;0),IF(INDEX(pl_ativa,MAX(1,N(G3109)))="Sim",1,0),0))</f>
        <v/>
      </c>
      <c r="Q3109" s="39">
        <f>IF(F3109="","",COUNTIFS(ex_chave_oc,F3109,ex_cancelada,"&lt;&gt;Sim"))</f>
        <v/>
      </c>
      <c r="R3109" s="51">
        <f>IF(P3109="","",IF(AND(P3109=1,N(Q3109)&gt;0),1,0))</f>
        <v/>
      </c>
      <c r="S3109" s="30">
        <f>IF(P3109="","",IF(F3109="","ERRO: data prevista ausente ou inválida",IF(O3109=0,"Duplicada: contada uma vez",IF(N(G3109)=0,"ERRO: tarefa fora do Plano Mestre",IF(P3109=0,"Tarefa retirada do plano: não conta","OK")))))</f>
        <v/>
      </c>
    </row>
    <row r="3110">
      <c r="A3110" s="29" t="n"/>
      <c r="B3110" s="25" t="n"/>
      <c r="C3110" s="49" t="n"/>
      <c r="D3110" s="29" t="n"/>
      <c r="E3110" s="23">
        <f>IF(OR(A3110="",B3110=""),"",A3110&amp;"|"&amp;B3110)</f>
        <v/>
      </c>
      <c r="F3110" s="30">
        <f>IF(OR(E3110="",NOT(ISNUMBER(C3110))),"",E3110&amp;"|"&amp;YEAR(C3110)&amp;"-"&amp;RIGHT("0"&amp;MONTH(C3110),2)&amp;"-"&amp;RIGHT("0"&amp;DAY(C3110),2))</f>
        <v/>
      </c>
      <c r="G3110" s="26">
        <f>IF(E3110="","",IFERROR(MATCH(E3110,pl_chave,0),0))</f>
        <v/>
      </c>
      <c r="H3110" s="23">
        <f>IF(G3110="","",IF(G3110=0,"Tarefa fora do plano",INDEX(pl_tag,G3110)))</f>
        <v/>
      </c>
      <c r="I3110" s="30">
        <f>IF(N(G3110)=0,"",INDEX(pl_atividade,G3110))</f>
        <v/>
      </c>
      <c r="J3110" s="50">
        <f>IF(N(G3110)=0,"",INDEX(pl_especialidade,G3110))</f>
        <v/>
      </c>
      <c r="K3110" s="28">
        <f>IF(N(G3110)=0,"",INDEX(pl_duracao,G3110))</f>
        <v/>
      </c>
      <c r="L3110" s="39">
        <f>IF(ISNUMBER(C3110),YEAR(C3110),"")</f>
        <v/>
      </c>
      <c r="M3110" s="39">
        <f>IF(ISNUMBER(C3110),MONTH(C3110),"")</f>
        <v/>
      </c>
      <c r="N3110" s="23">
        <f>IF(L3110="","",IF(NOT(ISNUMBER(crono_ano)),"Informe o ano",IF(L3110&lt;crono_ano,"Antes do ano",IF(L3110&gt;crono_ano,"Depois do ano","No ano"))))</f>
        <v/>
      </c>
      <c r="O3110" s="39">
        <f>IF(F3110="","",IF(COUNTIF(F$7:F3110,F3110)=1,1,0))</f>
        <v/>
      </c>
      <c r="P3110" s="39">
        <f>IF(A3110&amp;B3110&amp;C3110="","",IF(AND(O3110=1,N(G3110)&gt;0),IF(INDEX(pl_ativa,MAX(1,N(G3110)))="Sim",1,0),0))</f>
        <v/>
      </c>
      <c r="Q3110" s="39">
        <f>IF(F3110="","",COUNTIFS(ex_chave_oc,F3110,ex_cancelada,"&lt;&gt;Sim"))</f>
        <v/>
      </c>
      <c r="R3110" s="51">
        <f>IF(P3110="","",IF(AND(P3110=1,N(Q3110)&gt;0),1,0))</f>
        <v/>
      </c>
      <c r="S3110" s="30">
        <f>IF(P3110="","",IF(F3110="","ERRO: data prevista ausente ou inválida",IF(O3110=0,"Duplicada: contada uma vez",IF(N(G3110)=0,"ERRO: tarefa fora do Plano Mestre",IF(P3110=0,"Tarefa retirada do plano: não conta","OK")))))</f>
        <v/>
      </c>
    </row>
    <row r="3111">
      <c r="A3111" s="29" t="n"/>
      <c r="B3111" s="25" t="n"/>
      <c r="C3111" s="49" t="n"/>
      <c r="D3111" s="29" t="n"/>
      <c r="E3111" s="23">
        <f>IF(OR(A3111="",B3111=""),"",A3111&amp;"|"&amp;B3111)</f>
        <v/>
      </c>
      <c r="F3111" s="30">
        <f>IF(OR(E3111="",NOT(ISNUMBER(C3111))),"",E3111&amp;"|"&amp;YEAR(C3111)&amp;"-"&amp;RIGHT("0"&amp;MONTH(C3111),2)&amp;"-"&amp;RIGHT("0"&amp;DAY(C3111),2))</f>
        <v/>
      </c>
      <c r="G3111" s="26">
        <f>IF(E3111="","",IFERROR(MATCH(E3111,pl_chave,0),0))</f>
        <v/>
      </c>
      <c r="H3111" s="23">
        <f>IF(G3111="","",IF(G3111=0,"Tarefa fora do plano",INDEX(pl_tag,G3111)))</f>
        <v/>
      </c>
      <c r="I3111" s="30">
        <f>IF(N(G3111)=0,"",INDEX(pl_atividade,G3111))</f>
        <v/>
      </c>
      <c r="J3111" s="50">
        <f>IF(N(G3111)=0,"",INDEX(pl_especialidade,G3111))</f>
        <v/>
      </c>
      <c r="K3111" s="28">
        <f>IF(N(G3111)=0,"",INDEX(pl_duracao,G3111))</f>
        <v/>
      </c>
      <c r="L3111" s="39">
        <f>IF(ISNUMBER(C3111),YEAR(C3111),"")</f>
        <v/>
      </c>
      <c r="M3111" s="39">
        <f>IF(ISNUMBER(C3111),MONTH(C3111),"")</f>
        <v/>
      </c>
      <c r="N3111" s="23">
        <f>IF(L3111="","",IF(NOT(ISNUMBER(crono_ano)),"Informe o ano",IF(L3111&lt;crono_ano,"Antes do ano",IF(L3111&gt;crono_ano,"Depois do ano","No ano"))))</f>
        <v/>
      </c>
      <c r="O3111" s="39">
        <f>IF(F3111="","",IF(COUNTIF(F$7:F3111,F3111)=1,1,0))</f>
        <v/>
      </c>
      <c r="P3111" s="39">
        <f>IF(A3111&amp;B3111&amp;C3111="","",IF(AND(O3111=1,N(G3111)&gt;0),IF(INDEX(pl_ativa,MAX(1,N(G3111)))="Sim",1,0),0))</f>
        <v/>
      </c>
      <c r="Q3111" s="39">
        <f>IF(F3111="","",COUNTIFS(ex_chave_oc,F3111,ex_cancelada,"&lt;&gt;Sim"))</f>
        <v/>
      </c>
      <c r="R3111" s="51">
        <f>IF(P3111="","",IF(AND(P3111=1,N(Q3111)&gt;0),1,0))</f>
        <v/>
      </c>
      <c r="S3111" s="30">
        <f>IF(P3111="","",IF(F3111="","ERRO: data prevista ausente ou inválida",IF(O3111=0,"Duplicada: contada uma vez",IF(N(G3111)=0,"ERRO: tarefa fora do Plano Mestre",IF(P3111=0,"Tarefa retirada do plano: não conta","OK")))))</f>
        <v/>
      </c>
    </row>
    <row r="3112">
      <c r="A3112" s="29" t="n"/>
      <c r="B3112" s="25" t="n"/>
      <c r="C3112" s="49" t="n"/>
      <c r="D3112" s="29" t="n"/>
      <c r="E3112" s="23">
        <f>IF(OR(A3112="",B3112=""),"",A3112&amp;"|"&amp;B3112)</f>
        <v/>
      </c>
      <c r="F3112" s="30">
        <f>IF(OR(E3112="",NOT(ISNUMBER(C3112))),"",E3112&amp;"|"&amp;YEAR(C3112)&amp;"-"&amp;RIGHT("0"&amp;MONTH(C3112),2)&amp;"-"&amp;RIGHT("0"&amp;DAY(C3112),2))</f>
        <v/>
      </c>
      <c r="G3112" s="26">
        <f>IF(E3112="","",IFERROR(MATCH(E3112,pl_chave,0),0))</f>
        <v/>
      </c>
      <c r="H3112" s="23">
        <f>IF(G3112="","",IF(G3112=0,"Tarefa fora do plano",INDEX(pl_tag,G3112)))</f>
        <v/>
      </c>
      <c r="I3112" s="30">
        <f>IF(N(G3112)=0,"",INDEX(pl_atividade,G3112))</f>
        <v/>
      </c>
      <c r="J3112" s="50">
        <f>IF(N(G3112)=0,"",INDEX(pl_especialidade,G3112))</f>
        <v/>
      </c>
      <c r="K3112" s="28">
        <f>IF(N(G3112)=0,"",INDEX(pl_duracao,G3112))</f>
        <v/>
      </c>
      <c r="L3112" s="39">
        <f>IF(ISNUMBER(C3112),YEAR(C3112),"")</f>
        <v/>
      </c>
      <c r="M3112" s="39">
        <f>IF(ISNUMBER(C3112),MONTH(C3112),"")</f>
        <v/>
      </c>
      <c r="N3112" s="23">
        <f>IF(L3112="","",IF(NOT(ISNUMBER(crono_ano)),"Informe o ano",IF(L3112&lt;crono_ano,"Antes do ano",IF(L3112&gt;crono_ano,"Depois do ano","No ano"))))</f>
        <v/>
      </c>
      <c r="O3112" s="39">
        <f>IF(F3112="","",IF(COUNTIF(F$7:F3112,F3112)=1,1,0))</f>
        <v/>
      </c>
      <c r="P3112" s="39">
        <f>IF(A3112&amp;B3112&amp;C3112="","",IF(AND(O3112=1,N(G3112)&gt;0),IF(INDEX(pl_ativa,MAX(1,N(G3112)))="Sim",1,0),0))</f>
        <v/>
      </c>
      <c r="Q3112" s="39">
        <f>IF(F3112="","",COUNTIFS(ex_chave_oc,F3112,ex_cancelada,"&lt;&gt;Sim"))</f>
        <v/>
      </c>
      <c r="R3112" s="51">
        <f>IF(P3112="","",IF(AND(P3112=1,N(Q3112)&gt;0),1,0))</f>
        <v/>
      </c>
      <c r="S3112" s="30">
        <f>IF(P3112="","",IF(F3112="","ERRO: data prevista ausente ou inválida",IF(O3112=0,"Duplicada: contada uma vez",IF(N(G3112)=0,"ERRO: tarefa fora do Plano Mestre",IF(P3112=0,"Tarefa retirada do plano: não conta","OK")))))</f>
        <v/>
      </c>
    </row>
    <row r="3113">
      <c r="A3113" s="29" t="n"/>
      <c r="B3113" s="25" t="n"/>
      <c r="C3113" s="49" t="n"/>
      <c r="D3113" s="29" t="n"/>
      <c r="E3113" s="23">
        <f>IF(OR(A3113="",B3113=""),"",A3113&amp;"|"&amp;B3113)</f>
        <v/>
      </c>
      <c r="F3113" s="30">
        <f>IF(OR(E3113="",NOT(ISNUMBER(C3113))),"",E3113&amp;"|"&amp;YEAR(C3113)&amp;"-"&amp;RIGHT("0"&amp;MONTH(C3113),2)&amp;"-"&amp;RIGHT("0"&amp;DAY(C3113),2))</f>
        <v/>
      </c>
      <c r="G3113" s="26">
        <f>IF(E3113="","",IFERROR(MATCH(E3113,pl_chave,0),0))</f>
        <v/>
      </c>
      <c r="H3113" s="23">
        <f>IF(G3113="","",IF(G3113=0,"Tarefa fora do plano",INDEX(pl_tag,G3113)))</f>
        <v/>
      </c>
      <c r="I3113" s="30">
        <f>IF(N(G3113)=0,"",INDEX(pl_atividade,G3113))</f>
        <v/>
      </c>
      <c r="J3113" s="50">
        <f>IF(N(G3113)=0,"",INDEX(pl_especialidade,G3113))</f>
        <v/>
      </c>
      <c r="K3113" s="28">
        <f>IF(N(G3113)=0,"",INDEX(pl_duracao,G3113))</f>
        <v/>
      </c>
      <c r="L3113" s="39">
        <f>IF(ISNUMBER(C3113),YEAR(C3113),"")</f>
        <v/>
      </c>
      <c r="M3113" s="39">
        <f>IF(ISNUMBER(C3113),MONTH(C3113),"")</f>
        <v/>
      </c>
      <c r="N3113" s="23">
        <f>IF(L3113="","",IF(NOT(ISNUMBER(crono_ano)),"Informe o ano",IF(L3113&lt;crono_ano,"Antes do ano",IF(L3113&gt;crono_ano,"Depois do ano","No ano"))))</f>
        <v/>
      </c>
      <c r="O3113" s="39">
        <f>IF(F3113="","",IF(COUNTIF(F$7:F3113,F3113)=1,1,0))</f>
        <v/>
      </c>
      <c r="P3113" s="39">
        <f>IF(A3113&amp;B3113&amp;C3113="","",IF(AND(O3113=1,N(G3113)&gt;0),IF(INDEX(pl_ativa,MAX(1,N(G3113)))="Sim",1,0),0))</f>
        <v/>
      </c>
      <c r="Q3113" s="39">
        <f>IF(F3113="","",COUNTIFS(ex_chave_oc,F3113,ex_cancelada,"&lt;&gt;Sim"))</f>
        <v/>
      </c>
      <c r="R3113" s="51">
        <f>IF(P3113="","",IF(AND(P3113=1,N(Q3113)&gt;0),1,0))</f>
        <v/>
      </c>
      <c r="S3113" s="30">
        <f>IF(P3113="","",IF(F3113="","ERRO: data prevista ausente ou inválida",IF(O3113=0,"Duplicada: contada uma vez",IF(N(G3113)=0,"ERRO: tarefa fora do Plano Mestre",IF(P3113=0,"Tarefa retirada do plano: não conta","OK")))))</f>
        <v/>
      </c>
    </row>
    <row r="3114">
      <c r="A3114" s="29" t="n"/>
      <c r="B3114" s="25" t="n"/>
      <c r="C3114" s="49" t="n"/>
      <c r="D3114" s="29" t="n"/>
      <c r="E3114" s="23">
        <f>IF(OR(A3114="",B3114=""),"",A3114&amp;"|"&amp;B3114)</f>
        <v/>
      </c>
      <c r="F3114" s="30">
        <f>IF(OR(E3114="",NOT(ISNUMBER(C3114))),"",E3114&amp;"|"&amp;YEAR(C3114)&amp;"-"&amp;RIGHT("0"&amp;MONTH(C3114),2)&amp;"-"&amp;RIGHT("0"&amp;DAY(C3114),2))</f>
        <v/>
      </c>
      <c r="G3114" s="26">
        <f>IF(E3114="","",IFERROR(MATCH(E3114,pl_chave,0),0))</f>
        <v/>
      </c>
      <c r="H3114" s="23">
        <f>IF(G3114="","",IF(G3114=0,"Tarefa fora do plano",INDEX(pl_tag,G3114)))</f>
        <v/>
      </c>
      <c r="I3114" s="30">
        <f>IF(N(G3114)=0,"",INDEX(pl_atividade,G3114))</f>
        <v/>
      </c>
      <c r="J3114" s="50">
        <f>IF(N(G3114)=0,"",INDEX(pl_especialidade,G3114))</f>
        <v/>
      </c>
      <c r="K3114" s="28">
        <f>IF(N(G3114)=0,"",INDEX(pl_duracao,G3114))</f>
        <v/>
      </c>
      <c r="L3114" s="39">
        <f>IF(ISNUMBER(C3114),YEAR(C3114),"")</f>
        <v/>
      </c>
      <c r="M3114" s="39">
        <f>IF(ISNUMBER(C3114),MONTH(C3114),"")</f>
        <v/>
      </c>
      <c r="N3114" s="23">
        <f>IF(L3114="","",IF(NOT(ISNUMBER(crono_ano)),"Informe o ano",IF(L3114&lt;crono_ano,"Antes do ano",IF(L3114&gt;crono_ano,"Depois do ano","No ano"))))</f>
        <v/>
      </c>
      <c r="O3114" s="39">
        <f>IF(F3114="","",IF(COUNTIF(F$7:F3114,F3114)=1,1,0))</f>
        <v/>
      </c>
      <c r="P3114" s="39">
        <f>IF(A3114&amp;B3114&amp;C3114="","",IF(AND(O3114=1,N(G3114)&gt;0),IF(INDEX(pl_ativa,MAX(1,N(G3114)))="Sim",1,0),0))</f>
        <v/>
      </c>
      <c r="Q3114" s="39">
        <f>IF(F3114="","",COUNTIFS(ex_chave_oc,F3114,ex_cancelada,"&lt;&gt;Sim"))</f>
        <v/>
      </c>
      <c r="R3114" s="51">
        <f>IF(P3114="","",IF(AND(P3114=1,N(Q3114)&gt;0),1,0))</f>
        <v/>
      </c>
      <c r="S3114" s="30">
        <f>IF(P3114="","",IF(F3114="","ERRO: data prevista ausente ou inválida",IF(O3114=0,"Duplicada: contada uma vez",IF(N(G3114)=0,"ERRO: tarefa fora do Plano Mestre",IF(P3114=0,"Tarefa retirada do plano: não conta","OK")))))</f>
        <v/>
      </c>
    </row>
    <row r="3115">
      <c r="A3115" s="29" t="n"/>
      <c r="B3115" s="25" t="n"/>
      <c r="C3115" s="49" t="n"/>
      <c r="D3115" s="29" t="n"/>
      <c r="E3115" s="23">
        <f>IF(OR(A3115="",B3115=""),"",A3115&amp;"|"&amp;B3115)</f>
        <v/>
      </c>
      <c r="F3115" s="30">
        <f>IF(OR(E3115="",NOT(ISNUMBER(C3115))),"",E3115&amp;"|"&amp;YEAR(C3115)&amp;"-"&amp;RIGHT("0"&amp;MONTH(C3115),2)&amp;"-"&amp;RIGHT("0"&amp;DAY(C3115),2))</f>
        <v/>
      </c>
      <c r="G3115" s="26">
        <f>IF(E3115="","",IFERROR(MATCH(E3115,pl_chave,0),0))</f>
        <v/>
      </c>
      <c r="H3115" s="23">
        <f>IF(G3115="","",IF(G3115=0,"Tarefa fora do plano",INDEX(pl_tag,G3115)))</f>
        <v/>
      </c>
      <c r="I3115" s="30">
        <f>IF(N(G3115)=0,"",INDEX(pl_atividade,G3115))</f>
        <v/>
      </c>
      <c r="J3115" s="50">
        <f>IF(N(G3115)=0,"",INDEX(pl_especialidade,G3115))</f>
        <v/>
      </c>
      <c r="K3115" s="28">
        <f>IF(N(G3115)=0,"",INDEX(pl_duracao,G3115))</f>
        <v/>
      </c>
      <c r="L3115" s="39">
        <f>IF(ISNUMBER(C3115),YEAR(C3115),"")</f>
        <v/>
      </c>
      <c r="M3115" s="39">
        <f>IF(ISNUMBER(C3115),MONTH(C3115),"")</f>
        <v/>
      </c>
      <c r="N3115" s="23">
        <f>IF(L3115="","",IF(NOT(ISNUMBER(crono_ano)),"Informe o ano",IF(L3115&lt;crono_ano,"Antes do ano",IF(L3115&gt;crono_ano,"Depois do ano","No ano"))))</f>
        <v/>
      </c>
      <c r="O3115" s="39">
        <f>IF(F3115="","",IF(COUNTIF(F$7:F3115,F3115)=1,1,0))</f>
        <v/>
      </c>
      <c r="P3115" s="39">
        <f>IF(A3115&amp;B3115&amp;C3115="","",IF(AND(O3115=1,N(G3115)&gt;0),IF(INDEX(pl_ativa,MAX(1,N(G3115)))="Sim",1,0),0))</f>
        <v/>
      </c>
      <c r="Q3115" s="39">
        <f>IF(F3115="","",COUNTIFS(ex_chave_oc,F3115,ex_cancelada,"&lt;&gt;Sim"))</f>
        <v/>
      </c>
      <c r="R3115" s="51">
        <f>IF(P3115="","",IF(AND(P3115=1,N(Q3115)&gt;0),1,0))</f>
        <v/>
      </c>
      <c r="S3115" s="30">
        <f>IF(P3115="","",IF(F3115="","ERRO: data prevista ausente ou inválida",IF(O3115=0,"Duplicada: contada uma vez",IF(N(G3115)=0,"ERRO: tarefa fora do Plano Mestre",IF(P3115=0,"Tarefa retirada do plano: não conta","OK")))))</f>
        <v/>
      </c>
    </row>
    <row r="3116">
      <c r="A3116" s="29" t="n"/>
      <c r="B3116" s="25" t="n"/>
      <c r="C3116" s="49" t="n"/>
      <c r="D3116" s="29" t="n"/>
      <c r="E3116" s="23">
        <f>IF(OR(A3116="",B3116=""),"",A3116&amp;"|"&amp;B3116)</f>
        <v/>
      </c>
      <c r="F3116" s="30">
        <f>IF(OR(E3116="",NOT(ISNUMBER(C3116))),"",E3116&amp;"|"&amp;YEAR(C3116)&amp;"-"&amp;RIGHT("0"&amp;MONTH(C3116),2)&amp;"-"&amp;RIGHT("0"&amp;DAY(C3116),2))</f>
        <v/>
      </c>
      <c r="G3116" s="26">
        <f>IF(E3116="","",IFERROR(MATCH(E3116,pl_chave,0),0))</f>
        <v/>
      </c>
      <c r="H3116" s="23">
        <f>IF(G3116="","",IF(G3116=0,"Tarefa fora do plano",INDEX(pl_tag,G3116)))</f>
        <v/>
      </c>
      <c r="I3116" s="30">
        <f>IF(N(G3116)=0,"",INDEX(pl_atividade,G3116))</f>
        <v/>
      </c>
      <c r="J3116" s="50">
        <f>IF(N(G3116)=0,"",INDEX(pl_especialidade,G3116))</f>
        <v/>
      </c>
      <c r="K3116" s="28">
        <f>IF(N(G3116)=0,"",INDEX(pl_duracao,G3116))</f>
        <v/>
      </c>
      <c r="L3116" s="39">
        <f>IF(ISNUMBER(C3116),YEAR(C3116),"")</f>
        <v/>
      </c>
      <c r="M3116" s="39">
        <f>IF(ISNUMBER(C3116),MONTH(C3116),"")</f>
        <v/>
      </c>
      <c r="N3116" s="23">
        <f>IF(L3116="","",IF(NOT(ISNUMBER(crono_ano)),"Informe o ano",IF(L3116&lt;crono_ano,"Antes do ano",IF(L3116&gt;crono_ano,"Depois do ano","No ano"))))</f>
        <v/>
      </c>
      <c r="O3116" s="39">
        <f>IF(F3116="","",IF(COUNTIF(F$7:F3116,F3116)=1,1,0))</f>
        <v/>
      </c>
      <c r="P3116" s="39">
        <f>IF(A3116&amp;B3116&amp;C3116="","",IF(AND(O3116=1,N(G3116)&gt;0),IF(INDEX(pl_ativa,MAX(1,N(G3116)))="Sim",1,0),0))</f>
        <v/>
      </c>
      <c r="Q3116" s="39">
        <f>IF(F3116="","",COUNTIFS(ex_chave_oc,F3116,ex_cancelada,"&lt;&gt;Sim"))</f>
        <v/>
      </c>
      <c r="R3116" s="51">
        <f>IF(P3116="","",IF(AND(P3116=1,N(Q3116)&gt;0),1,0))</f>
        <v/>
      </c>
      <c r="S3116" s="30">
        <f>IF(P3116="","",IF(F3116="","ERRO: data prevista ausente ou inválida",IF(O3116=0,"Duplicada: contada uma vez",IF(N(G3116)=0,"ERRO: tarefa fora do Plano Mestre",IF(P3116=0,"Tarefa retirada do plano: não conta","OK")))))</f>
        <v/>
      </c>
    </row>
    <row r="3117">
      <c r="A3117" s="29" t="n"/>
      <c r="B3117" s="25" t="n"/>
      <c r="C3117" s="49" t="n"/>
      <c r="D3117" s="29" t="n"/>
      <c r="E3117" s="23">
        <f>IF(OR(A3117="",B3117=""),"",A3117&amp;"|"&amp;B3117)</f>
        <v/>
      </c>
      <c r="F3117" s="30">
        <f>IF(OR(E3117="",NOT(ISNUMBER(C3117))),"",E3117&amp;"|"&amp;YEAR(C3117)&amp;"-"&amp;RIGHT("0"&amp;MONTH(C3117),2)&amp;"-"&amp;RIGHT("0"&amp;DAY(C3117),2))</f>
        <v/>
      </c>
      <c r="G3117" s="26">
        <f>IF(E3117="","",IFERROR(MATCH(E3117,pl_chave,0),0))</f>
        <v/>
      </c>
      <c r="H3117" s="23">
        <f>IF(G3117="","",IF(G3117=0,"Tarefa fora do plano",INDEX(pl_tag,G3117)))</f>
        <v/>
      </c>
      <c r="I3117" s="30">
        <f>IF(N(G3117)=0,"",INDEX(pl_atividade,G3117))</f>
        <v/>
      </c>
      <c r="J3117" s="50">
        <f>IF(N(G3117)=0,"",INDEX(pl_especialidade,G3117))</f>
        <v/>
      </c>
      <c r="K3117" s="28">
        <f>IF(N(G3117)=0,"",INDEX(pl_duracao,G3117))</f>
        <v/>
      </c>
      <c r="L3117" s="39">
        <f>IF(ISNUMBER(C3117),YEAR(C3117),"")</f>
        <v/>
      </c>
      <c r="M3117" s="39">
        <f>IF(ISNUMBER(C3117),MONTH(C3117),"")</f>
        <v/>
      </c>
      <c r="N3117" s="23">
        <f>IF(L3117="","",IF(NOT(ISNUMBER(crono_ano)),"Informe o ano",IF(L3117&lt;crono_ano,"Antes do ano",IF(L3117&gt;crono_ano,"Depois do ano","No ano"))))</f>
        <v/>
      </c>
      <c r="O3117" s="39">
        <f>IF(F3117="","",IF(COUNTIF(F$7:F3117,F3117)=1,1,0))</f>
        <v/>
      </c>
      <c r="P3117" s="39">
        <f>IF(A3117&amp;B3117&amp;C3117="","",IF(AND(O3117=1,N(G3117)&gt;0),IF(INDEX(pl_ativa,MAX(1,N(G3117)))="Sim",1,0),0))</f>
        <v/>
      </c>
      <c r="Q3117" s="39">
        <f>IF(F3117="","",COUNTIFS(ex_chave_oc,F3117,ex_cancelada,"&lt;&gt;Sim"))</f>
        <v/>
      </c>
      <c r="R3117" s="51">
        <f>IF(P3117="","",IF(AND(P3117=1,N(Q3117)&gt;0),1,0))</f>
        <v/>
      </c>
      <c r="S3117" s="30">
        <f>IF(P3117="","",IF(F3117="","ERRO: data prevista ausente ou inválida",IF(O3117=0,"Duplicada: contada uma vez",IF(N(G3117)=0,"ERRO: tarefa fora do Plano Mestre",IF(P3117=0,"Tarefa retirada do plano: não conta","OK")))))</f>
        <v/>
      </c>
    </row>
    <row r="3118">
      <c r="A3118" s="29" t="n"/>
      <c r="B3118" s="25" t="n"/>
      <c r="C3118" s="49" t="n"/>
      <c r="D3118" s="29" t="n"/>
      <c r="E3118" s="23">
        <f>IF(OR(A3118="",B3118=""),"",A3118&amp;"|"&amp;B3118)</f>
        <v/>
      </c>
      <c r="F3118" s="30">
        <f>IF(OR(E3118="",NOT(ISNUMBER(C3118))),"",E3118&amp;"|"&amp;YEAR(C3118)&amp;"-"&amp;RIGHT("0"&amp;MONTH(C3118),2)&amp;"-"&amp;RIGHT("0"&amp;DAY(C3118),2))</f>
        <v/>
      </c>
      <c r="G3118" s="26">
        <f>IF(E3118="","",IFERROR(MATCH(E3118,pl_chave,0),0))</f>
        <v/>
      </c>
      <c r="H3118" s="23">
        <f>IF(G3118="","",IF(G3118=0,"Tarefa fora do plano",INDEX(pl_tag,G3118)))</f>
        <v/>
      </c>
      <c r="I3118" s="30">
        <f>IF(N(G3118)=0,"",INDEX(pl_atividade,G3118))</f>
        <v/>
      </c>
      <c r="J3118" s="50">
        <f>IF(N(G3118)=0,"",INDEX(pl_especialidade,G3118))</f>
        <v/>
      </c>
      <c r="K3118" s="28">
        <f>IF(N(G3118)=0,"",INDEX(pl_duracao,G3118))</f>
        <v/>
      </c>
      <c r="L3118" s="39">
        <f>IF(ISNUMBER(C3118),YEAR(C3118),"")</f>
        <v/>
      </c>
      <c r="M3118" s="39">
        <f>IF(ISNUMBER(C3118),MONTH(C3118),"")</f>
        <v/>
      </c>
      <c r="N3118" s="23">
        <f>IF(L3118="","",IF(NOT(ISNUMBER(crono_ano)),"Informe o ano",IF(L3118&lt;crono_ano,"Antes do ano",IF(L3118&gt;crono_ano,"Depois do ano","No ano"))))</f>
        <v/>
      </c>
      <c r="O3118" s="39">
        <f>IF(F3118="","",IF(COUNTIF(F$7:F3118,F3118)=1,1,0))</f>
        <v/>
      </c>
      <c r="P3118" s="39">
        <f>IF(A3118&amp;B3118&amp;C3118="","",IF(AND(O3118=1,N(G3118)&gt;0),IF(INDEX(pl_ativa,MAX(1,N(G3118)))="Sim",1,0),0))</f>
        <v/>
      </c>
      <c r="Q3118" s="39">
        <f>IF(F3118="","",COUNTIFS(ex_chave_oc,F3118,ex_cancelada,"&lt;&gt;Sim"))</f>
        <v/>
      </c>
      <c r="R3118" s="51">
        <f>IF(P3118="","",IF(AND(P3118=1,N(Q3118)&gt;0),1,0))</f>
        <v/>
      </c>
      <c r="S3118" s="30">
        <f>IF(P3118="","",IF(F3118="","ERRO: data prevista ausente ou inválida",IF(O3118=0,"Duplicada: contada uma vez",IF(N(G3118)=0,"ERRO: tarefa fora do Plano Mestre",IF(P3118=0,"Tarefa retirada do plano: não conta","OK")))))</f>
        <v/>
      </c>
    </row>
    <row r="3119">
      <c r="A3119" s="29" t="n"/>
      <c r="B3119" s="25" t="n"/>
      <c r="C3119" s="49" t="n"/>
      <c r="D3119" s="29" t="n"/>
      <c r="E3119" s="23">
        <f>IF(OR(A3119="",B3119=""),"",A3119&amp;"|"&amp;B3119)</f>
        <v/>
      </c>
      <c r="F3119" s="30">
        <f>IF(OR(E3119="",NOT(ISNUMBER(C3119))),"",E3119&amp;"|"&amp;YEAR(C3119)&amp;"-"&amp;RIGHT("0"&amp;MONTH(C3119),2)&amp;"-"&amp;RIGHT("0"&amp;DAY(C3119),2))</f>
        <v/>
      </c>
      <c r="G3119" s="26">
        <f>IF(E3119="","",IFERROR(MATCH(E3119,pl_chave,0),0))</f>
        <v/>
      </c>
      <c r="H3119" s="23">
        <f>IF(G3119="","",IF(G3119=0,"Tarefa fora do plano",INDEX(pl_tag,G3119)))</f>
        <v/>
      </c>
      <c r="I3119" s="30">
        <f>IF(N(G3119)=0,"",INDEX(pl_atividade,G3119))</f>
        <v/>
      </c>
      <c r="J3119" s="50">
        <f>IF(N(G3119)=0,"",INDEX(pl_especialidade,G3119))</f>
        <v/>
      </c>
      <c r="K3119" s="28">
        <f>IF(N(G3119)=0,"",INDEX(pl_duracao,G3119))</f>
        <v/>
      </c>
      <c r="L3119" s="39">
        <f>IF(ISNUMBER(C3119),YEAR(C3119),"")</f>
        <v/>
      </c>
      <c r="M3119" s="39">
        <f>IF(ISNUMBER(C3119),MONTH(C3119),"")</f>
        <v/>
      </c>
      <c r="N3119" s="23">
        <f>IF(L3119="","",IF(NOT(ISNUMBER(crono_ano)),"Informe o ano",IF(L3119&lt;crono_ano,"Antes do ano",IF(L3119&gt;crono_ano,"Depois do ano","No ano"))))</f>
        <v/>
      </c>
      <c r="O3119" s="39">
        <f>IF(F3119="","",IF(COUNTIF(F$7:F3119,F3119)=1,1,0))</f>
        <v/>
      </c>
      <c r="P3119" s="39">
        <f>IF(A3119&amp;B3119&amp;C3119="","",IF(AND(O3119=1,N(G3119)&gt;0),IF(INDEX(pl_ativa,MAX(1,N(G3119)))="Sim",1,0),0))</f>
        <v/>
      </c>
      <c r="Q3119" s="39">
        <f>IF(F3119="","",COUNTIFS(ex_chave_oc,F3119,ex_cancelada,"&lt;&gt;Sim"))</f>
        <v/>
      </c>
      <c r="R3119" s="51">
        <f>IF(P3119="","",IF(AND(P3119=1,N(Q3119)&gt;0),1,0))</f>
        <v/>
      </c>
      <c r="S3119" s="30">
        <f>IF(P3119="","",IF(F3119="","ERRO: data prevista ausente ou inválida",IF(O3119=0,"Duplicada: contada uma vez",IF(N(G3119)=0,"ERRO: tarefa fora do Plano Mestre",IF(P3119=0,"Tarefa retirada do plano: não conta","OK")))))</f>
        <v/>
      </c>
    </row>
    <row r="3120">
      <c r="A3120" s="29" t="n"/>
      <c r="B3120" s="25" t="n"/>
      <c r="C3120" s="49" t="n"/>
      <c r="D3120" s="29" t="n"/>
      <c r="E3120" s="23">
        <f>IF(OR(A3120="",B3120=""),"",A3120&amp;"|"&amp;B3120)</f>
        <v/>
      </c>
      <c r="F3120" s="30">
        <f>IF(OR(E3120="",NOT(ISNUMBER(C3120))),"",E3120&amp;"|"&amp;YEAR(C3120)&amp;"-"&amp;RIGHT("0"&amp;MONTH(C3120),2)&amp;"-"&amp;RIGHT("0"&amp;DAY(C3120),2))</f>
        <v/>
      </c>
      <c r="G3120" s="26">
        <f>IF(E3120="","",IFERROR(MATCH(E3120,pl_chave,0),0))</f>
        <v/>
      </c>
      <c r="H3120" s="23">
        <f>IF(G3120="","",IF(G3120=0,"Tarefa fora do plano",INDEX(pl_tag,G3120)))</f>
        <v/>
      </c>
      <c r="I3120" s="30">
        <f>IF(N(G3120)=0,"",INDEX(pl_atividade,G3120))</f>
        <v/>
      </c>
      <c r="J3120" s="50">
        <f>IF(N(G3120)=0,"",INDEX(pl_especialidade,G3120))</f>
        <v/>
      </c>
      <c r="K3120" s="28">
        <f>IF(N(G3120)=0,"",INDEX(pl_duracao,G3120))</f>
        <v/>
      </c>
      <c r="L3120" s="39">
        <f>IF(ISNUMBER(C3120),YEAR(C3120),"")</f>
        <v/>
      </c>
      <c r="M3120" s="39">
        <f>IF(ISNUMBER(C3120),MONTH(C3120),"")</f>
        <v/>
      </c>
      <c r="N3120" s="23">
        <f>IF(L3120="","",IF(NOT(ISNUMBER(crono_ano)),"Informe o ano",IF(L3120&lt;crono_ano,"Antes do ano",IF(L3120&gt;crono_ano,"Depois do ano","No ano"))))</f>
        <v/>
      </c>
      <c r="O3120" s="39">
        <f>IF(F3120="","",IF(COUNTIF(F$7:F3120,F3120)=1,1,0))</f>
        <v/>
      </c>
      <c r="P3120" s="39">
        <f>IF(A3120&amp;B3120&amp;C3120="","",IF(AND(O3120=1,N(G3120)&gt;0),IF(INDEX(pl_ativa,MAX(1,N(G3120)))="Sim",1,0),0))</f>
        <v/>
      </c>
      <c r="Q3120" s="39">
        <f>IF(F3120="","",COUNTIFS(ex_chave_oc,F3120,ex_cancelada,"&lt;&gt;Sim"))</f>
        <v/>
      </c>
      <c r="R3120" s="51">
        <f>IF(P3120="","",IF(AND(P3120=1,N(Q3120)&gt;0),1,0))</f>
        <v/>
      </c>
      <c r="S3120" s="30">
        <f>IF(P3120="","",IF(F3120="","ERRO: data prevista ausente ou inválida",IF(O3120=0,"Duplicada: contada uma vez",IF(N(G3120)=0,"ERRO: tarefa fora do Plano Mestre",IF(P3120=0,"Tarefa retirada do plano: não conta","OK")))))</f>
        <v/>
      </c>
    </row>
    <row r="3121">
      <c r="A3121" s="29" t="n"/>
      <c r="B3121" s="25" t="n"/>
      <c r="C3121" s="49" t="n"/>
      <c r="D3121" s="29" t="n"/>
      <c r="E3121" s="23">
        <f>IF(OR(A3121="",B3121=""),"",A3121&amp;"|"&amp;B3121)</f>
        <v/>
      </c>
      <c r="F3121" s="30">
        <f>IF(OR(E3121="",NOT(ISNUMBER(C3121))),"",E3121&amp;"|"&amp;YEAR(C3121)&amp;"-"&amp;RIGHT("0"&amp;MONTH(C3121),2)&amp;"-"&amp;RIGHT("0"&amp;DAY(C3121),2))</f>
        <v/>
      </c>
      <c r="G3121" s="26">
        <f>IF(E3121="","",IFERROR(MATCH(E3121,pl_chave,0),0))</f>
        <v/>
      </c>
      <c r="H3121" s="23">
        <f>IF(G3121="","",IF(G3121=0,"Tarefa fora do plano",INDEX(pl_tag,G3121)))</f>
        <v/>
      </c>
      <c r="I3121" s="30">
        <f>IF(N(G3121)=0,"",INDEX(pl_atividade,G3121))</f>
        <v/>
      </c>
      <c r="J3121" s="50">
        <f>IF(N(G3121)=0,"",INDEX(pl_especialidade,G3121))</f>
        <v/>
      </c>
      <c r="K3121" s="28">
        <f>IF(N(G3121)=0,"",INDEX(pl_duracao,G3121))</f>
        <v/>
      </c>
      <c r="L3121" s="39">
        <f>IF(ISNUMBER(C3121),YEAR(C3121),"")</f>
        <v/>
      </c>
      <c r="M3121" s="39">
        <f>IF(ISNUMBER(C3121),MONTH(C3121),"")</f>
        <v/>
      </c>
      <c r="N3121" s="23">
        <f>IF(L3121="","",IF(NOT(ISNUMBER(crono_ano)),"Informe o ano",IF(L3121&lt;crono_ano,"Antes do ano",IF(L3121&gt;crono_ano,"Depois do ano","No ano"))))</f>
        <v/>
      </c>
      <c r="O3121" s="39">
        <f>IF(F3121="","",IF(COUNTIF(F$7:F3121,F3121)=1,1,0))</f>
        <v/>
      </c>
      <c r="P3121" s="39">
        <f>IF(A3121&amp;B3121&amp;C3121="","",IF(AND(O3121=1,N(G3121)&gt;0),IF(INDEX(pl_ativa,MAX(1,N(G3121)))="Sim",1,0),0))</f>
        <v/>
      </c>
      <c r="Q3121" s="39">
        <f>IF(F3121="","",COUNTIFS(ex_chave_oc,F3121,ex_cancelada,"&lt;&gt;Sim"))</f>
        <v/>
      </c>
      <c r="R3121" s="51">
        <f>IF(P3121="","",IF(AND(P3121=1,N(Q3121)&gt;0),1,0))</f>
        <v/>
      </c>
      <c r="S3121" s="30">
        <f>IF(P3121="","",IF(F3121="","ERRO: data prevista ausente ou inválida",IF(O3121=0,"Duplicada: contada uma vez",IF(N(G3121)=0,"ERRO: tarefa fora do Plano Mestre",IF(P3121=0,"Tarefa retirada do plano: não conta","OK")))))</f>
        <v/>
      </c>
    </row>
    <row r="3122">
      <c r="A3122" s="29" t="n"/>
      <c r="B3122" s="25" t="n"/>
      <c r="C3122" s="49" t="n"/>
      <c r="D3122" s="29" t="n"/>
      <c r="E3122" s="23">
        <f>IF(OR(A3122="",B3122=""),"",A3122&amp;"|"&amp;B3122)</f>
        <v/>
      </c>
      <c r="F3122" s="30">
        <f>IF(OR(E3122="",NOT(ISNUMBER(C3122))),"",E3122&amp;"|"&amp;YEAR(C3122)&amp;"-"&amp;RIGHT("0"&amp;MONTH(C3122),2)&amp;"-"&amp;RIGHT("0"&amp;DAY(C3122),2))</f>
        <v/>
      </c>
      <c r="G3122" s="26">
        <f>IF(E3122="","",IFERROR(MATCH(E3122,pl_chave,0),0))</f>
        <v/>
      </c>
      <c r="H3122" s="23">
        <f>IF(G3122="","",IF(G3122=0,"Tarefa fora do plano",INDEX(pl_tag,G3122)))</f>
        <v/>
      </c>
      <c r="I3122" s="30">
        <f>IF(N(G3122)=0,"",INDEX(pl_atividade,G3122))</f>
        <v/>
      </c>
      <c r="J3122" s="50">
        <f>IF(N(G3122)=0,"",INDEX(pl_especialidade,G3122))</f>
        <v/>
      </c>
      <c r="K3122" s="28">
        <f>IF(N(G3122)=0,"",INDEX(pl_duracao,G3122))</f>
        <v/>
      </c>
      <c r="L3122" s="39">
        <f>IF(ISNUMBER(C3122),YEAR(C3122),"")</f>
        <v/>
      </c>
      <c r="M3122" s="39">
        <f>IF(ISNUMBER(C3122),MONTH(C3122),"")</f>
        <v/>
      </c>
      <c r="N3122" s="23">
        <f>IF(L3122="","",IF(NOT(ISNUMBER(crono_ano)),"Informe o ano",IF(L3122&lt;crono_ano,"Antes do ano",IF(L3122&gt;crono_ano,"Depois do ano","No ano"))))</f>
        <v/>
      </c>
      <c r="O3122" s="39">
        <f>IF(F3122="","",IF(COUNTIF(F$7:F3122,F3122)=1,1,0))</f>
        <v/>
      </c>
      <c r="P3122" s="39">
        <f>IF(A3122&amp;B3122&amp;C3122="","",IF(AND(O3122=1,N(G3122)&gt;0),IF(INDEX(pl_ativa,MAX(1,N(G3122)))="Sim",1,0),0))</f>
        <v/>
      </c>
      <c r="Q3122" s="39">
        <f>IF(F3122="","",COUNTIFS(ex_chave_oc,F3122,ex_cancelada,"&lt;&gt;Sim"))</f>
        <v/>
      </c>
      <c r="R3122" s="51">
        <f>IF(P3122="","",IF(AND(P3122=1,N(Q3122)&gt;0),1,0))</f>
        <v/>
      </c>
      <c r="S3122" s="30">
        <f>IF(P3122="","",IF(F3122="","ERRO: data prevista ausente ou inválida",IF(O3122=0,"Duplicada: contada uma vez",IF(N(G3122)=0,"ERRO: tarefa fora do Plano Mestre",IF(P3122=0,"Tarefa retirada do plano: não conta","OK")))))</f>
        <v/>
      </c>
    </row>
    <row r="3123">
      <c r="A3123" s="29" t="n"/>
      <c r="B3123" s="25" t="n"/>
      <c r="C3123" s="49" t="n"/>
      <c r="D3123" s="29" t="n"/>
      <c r="E3123" s="23">
        <f>IF(OR(A3123="",B3123=""),"",A3123&amp;"|"&amp;B3123)</f>
        <v/>
      </c>
      <c r="F3123" s="30">
        <f>IF(OR(E3123="",NOT(ISNUMBER(C3123))),"",E3123&amp;"|"&amp;YEAR(C3123)&amp;"-"&amp;RIGHT("0"&amp;MONTH(C3123),2)&amp;"-"&amp;RIGHT("0"&amp;DAY(C3123),2))</f>
        <v/>
      </c>
      <c r="G3123" s="26">
        <f>IF(E3123="","",IFERROR(MATCH(E3123,pl_chave,0),0))</f>
        <v/>
      </c>
      <c r="H3123" s="23">
        <f>IF(G3123="","",IF(G3123=0,"Tarefa fora do plano",INDEX(pl_tag,G3123)))</f>
        <v/>
      </c>
      <c r="I3123" s="30">
        <f>IF(N(G3123)=0,"",INDEX(pl_atividade,G3123))</f>
        <v/>
      </c>
      <c r="J3123" s="50">
        <f>IF(N(G3123)=0,"",INDEX(pl_especialidade,G3123))</f>
        <v/>
      </c>
      <c r="K3123" s="28">
        <f>IF(N(G3123)=0,"",INDEX(pl_duracao,G3123))</f>
        <v/>
      </c>
      <c r="L3123" s="39">
        <f>IF(ISNUMBER(C3123),YEAR(C3123),"")</f>
        <v/>
      </c>
      <c r="M3123" s="39">
        <f>IF(ISNUMBER(C3123),MONTH(C3123),"")</f>
        <v/>
      </c>
      <c r="N3123" s="23">
        <f>IF(L3123="","",IF(NOT(ISNUMBER(crono_ano)),"Informe o ano",IF(L3123&lt;crono_ano,"Antes do ano",IF(L3123&gt;crono_ano,"Depois do ano","No ano"))))</f>
        <v/>
      </c>
      <c r="O3123" s="39">
        <f>IF(F3123="","",IF(COUNTIF(F$7:F3123,F3123)=1,1,0))</f>
        <v/>
      </c>
      <c r="P3123" s="39">
        <f>IF(A3123&amp;B3123&amp;C3123="","",IF(AND(O3123=1,N(G3123)&gt;0),IF(INDEX(pl_ativa,MAX(1,N(G3123)))="Sim",1,0),0))</f>
        <v/>
      </c>
      <c r="Q3123" s="39">
        <f>IF(F3123="","",COUNTIFS(ex_chave_oc,F3123,ex_cancelada,"&lt;&gt;Sim"))</f>
        <v/>
      </c>
      <c r="R3123" s="51">
        <f>IF(P3123="","",IF(AND(P3123=1,N(Q3123)&gt;0),1,0))</f>
        <v/>
      </c>
      <c r="S3123" s="30">
        <f>IF(P3123="","",IF(F3123="","ERRO: data prevista ausente ou inválida",IF(O3123=0,"Duplicada: contada uma vez",IF(N(G3123)=0,"ERRO: tarefa fora do Plano Mestre",IF(P3123=0,"Tarefa retirada do plano: não conta","OK")))))</f>
        <v/>
      </c>
    </row>
    <row r="3124">
      <c r="A3124" s="29" t="n"/>
      <c r="B3124" s="25" t="n"/>
      <c r="C3124" s="49" t="n"/>
      <c r="D3124" s="29" t="n"/>
      <c r="E3124" s="23">
        <f>IF(OR(A3124="",B3124=""),"",A3124&amp;"|"&amp;B3124)</f>
        <v/>
      </c>
      <c r="F3124" s="30">
        <f>IF(OR(E3124="",NOT(ISNUMBER(C3124))),"",E3124&amp;"|"&amp;YEAR(C3124)&amp;"-"&amp;RIGHT("0"&amp;MONTH(C3124),2)&amp;"-"&amp;RIGHT("0"&amp;DAY(C3124),2))</f>
        <v/>
      </c>
      <c r="G3124" s="26">
        <f>IF(E3124="","",IFERROR(MATCH(E3124,pl_chave,0),0))</f>
        <v/>
      </c>
      <c r="H3124" s="23">
        <f>IF(G3124="","",IF(G3124=0,"Tarefa fora do plano",INDEX(pl_tag,G3124)))</f>
        <v/>
      </c>
      <c r="I3124" s="30">
        <f>IF(N(G3124)=0,"",INDEX(pl_atividade,G3124))</f>
        <v/>
      </c>
      <c r="J3124" s="50">
        <f>IF(N(G3124)=0,"",INDEX(pl_especialidade,G3124))</f>
        <v/>
      </c>
      <c r="K3124" s="28">
        <f>IF(N(G3124)=0,"",INDEX(pl_duracao,G3124))</f>
        <v/>
      </c>
      <c r="L3124" s="39">
        <f>IF(ISNUMBER(C3124),YEAR(C3124),"")</f>
        <v/>
      </c>
      <c r="M3124" s="39">
        <f>IF(ISNUMBER(C3124),MONTH(C3124),"")</f>
        <v/>
      </c>
      <c r="N3124" s="23">
        <f>IF(L3124="","",IF(NOT(ISNUMBER(crono_ano)),"Informe o ano",IF(L3124&lt;crono_ano,"Antes do ano",IF(L3124&gt;crono_ano,"Depois do ano","No ano"))))</f>
        <v/>
      </c>
      <c r="O3124" s="39">
        <f>IF(F3124="","",IF(COUNTIF(F$7:F3124,F3124)=1,1,0))</f>
        <v/>
      </c>
      <c r="P3124" s="39">
        <f>IF(A3124&amp;B3124&amp;C3124="","",IF(AND(O3124=1,N(G3124)&gt;0),IF(INDEX(pl_ativa,MAX(1,N(G3124)))="Sim",1,0),0))</f>
        <v/>
      </c>
      <c r="Q3124" s="39">
        <f>IF(F3124="","",COUNTIFS(ex_chave_oc,F3124,ex_cancelada,"&lt;&gt;Sim"))</f>
        <v/>
      </c>
      <c r="R3124" s="51">
        <f>IF(P3124="","",IF(AND(P3124=1,N(Q3124)&gt;0),1,0))</f>
        <v/>
      </c>
      <c r="S3124" s="30">
        <f>IF(P3124="","",IF(F3124="","ERRO: data prevista ausente ou inválida",IF(O3124=0,"Duplicada: contada uma vez",IF(N(G3124)=0,"ERRO: tarefa fora do Plano Mestre",IF(P3124=0,"Tarefa retirada do plano: não conta","OK")))))</f>
        <v/>
      </c>
    </row>
    <row r="3125">
      <c r="A3125" s="29" t="n"/>
      <c r="B3125" s="25" t="n"/>
      <c r="C3125" s="49" t="n"/>
      <c r="D3125" s="29" t="n"/>
      <c r="E3125" s="23">
        <f>IF(OR(A3125="",B3125=""),"",A3125&amp;"|"&amp;B3125)</f>
        <v/>
      </c>
      <c r="F3125" s="30">
        <f>IF(OR(E3125="",NOT(ISNUMBER(C3125))),"",E3125&amp;"|"&amp;YEAR(C3125)&amp;"-"&amp;RIGHT("0"&amp;MONTH(C3125),2)&amp;"-"&amp;RIGHT("0"&amp;DAY(C3125),2))</f>
        <v/>
      </c>
      <c r="G3125" s="26">
        <f>IF(E3125="","",IFERROR(MATCH(E3125,pl_chave,0),0))</f>
        <v/>
      </c>
      <c r="H3125" s="23">
        <f>IF(G3125="","",IF(G3125=0,"Tarefa fora do plano",INDEX(pl_tag,G3125)))</f>
        <v/>
      </c>
      <c r="I3125" s="30">
        <f>IF(N(G3125)=0,"",INDEX(pl_atividade,G3125))</f>
        <v/>
      </c>
      <c r="J3125" s="50">
        <f>IF(N(G3125)=0,"",INDEX(pl_especialidade,G3125))</f>
        <v/>
      </c>
      <c r="K3125" s="28">
        <f>IF(N(G3125)=0,"",INDEX(pl_duracao,G3125))</f>
        <v/>
      </c>
      <c r="L3125" s="39">
        <f>IF(ISNUMBER(C3125),YEAR(C3125),"")</f>
        <v/>
      </c>
      <c r="M3125" s="39">
        <f>IF(ISNUMBER(C3125),MONTH(C3125),"")</f>
        <v/>
      </c>
      <c r="N3125" s="23">
        <f>IF(L3125="","",IF(NOT(ISNUMBER(crono_ano)),"Informe o ano",IF(L3125&lt;crono_ano,"Antes do ano",IF(L3125&gt;crono_ano,"Depois do ano","No ano"))))</f>
        <v/>
      </c>
      <c r="O3125" s="39">
        <f>IF(F3125="","",IF(COUNTIF(F$7:F3125,F3125)=1,1,0))</f>
        <v/>
      </c>
      <c r="P3125" s="39">
        <f>IF(A3125&amp;B3125&amp;C3125="","",IF(AND(O3125=1,N(G3125)&gt;0),IF(INDEX(pl_ativa,MAX(1,N(G3125)))="Sim",1,0),0))</f>
        <v/>
      </c>
      <c r="Q3125" s="39">
        <f>IF(F3125="","",COUNTIFS(ex_chave_oc,F3125,ex_cancelada,"&lt;&gt;Sim"))</f>
        <v/>
      </c>
      <c r="R3125" s="51">
        <f>IF(P3125="","",IF(AND(P3125=1,N(Q3125)&gt;0),1,0))</f>
        <v/>
      </c>
      <c r="S3125" s="30">
        <f>IF(P3125="","",IF(F3125="","ERRO: data prevista ausente ou inválida",IF(O3125=0,"Duplicada: contada uma vez",IF(N(G3125)=0,"ERRO: tarefa fora do Plano Mestre",IF(P3125=0,"Tarefa retirada do plano: não conta","OK")))))</f>
        <v/>
      </c>
    </row>
    <row r="3126">
      <c r="A3126" s="29" t="n"/>
      <c r="B3126" s="25" t="n"/>
      <c r="C3126" s="49" t="n"/>
      <c r="D3126" s="29" t="n"/>
      <c r="E3126" s="23">
        <f>IF(OR(A3126="",B3126=""),"",A3126&amp;"|"&amp;B3126)</f>
        <v/>
      </c>
      <c r="F3126" s="30">
        <f>IF(OR(E3126="",NOT(ISNUMBER(C3126))),"",E3126&amp;"|"&amp;YEAR(C3126)&amp;"-"&amp;RIGHT("0"&amp;MONTH(C3126),2)&amp;"-"&amp;RIGHT("0"&amp;DAY(C3126),2))</f>
        <v/>
      </c>
      <c r="G3126" s="26">
        <f>IF(E3126="","",IFERROR(MATCH(E3126,pl_chave,0),0))</f>
        <v/>
      </c>
      <c r="H3126" s="23">
        <f>IF(G3126="","",IF(G3126=0,"Tarefa fora do plano",INDEX(pl_tag,G3126)))</f>
        <v/>
      </c>
      <c r="I3126" s="30">
        <f>IF(N(G3126)=0,"",INDEX(pl_atividade,G3126))</f>
        <v/>
      </c>
      <c r="J3126" s="50">
        <f>IF(N(G3126)=0,"",INDEX(pl_especialidade,G3126))</f>
        <v/>
      </c>
      <c r="K3126" s="28">
        <f>IF(N(G3126)=0,"",INDEX(pl_duracao,G3126))</f>
        <v/>
      </c>
      <c r="L3126" s="39">
        <f>IF(ISNUMBER(C3126),YEAR(C3126),"")</f>
        <v/>
      </c>
      <c r="M3126" s="39">
        <f>IF(ISNUMBER(C3126),MONTH(C3126),"")</f>
        <v/>
      </c>
      <c r="N3126" s="23">
        <f>IF(L3126="","",IF(NOT(ISNUMBER(crono_ano)),"Informe o ano",IF(L3126&lt;crono_ano,"Antes do ano",IF(L3126&gt;crono_ano,"Depois do ano","No ano"))))</f>
        <v/>
      </c>
      <c r="O3126" s="39">
        <f>IF(F3126="","",IF(COUNTIF(F$7:F3126,F3126)=1,1,0))</f>
        <v/>
      </c>
      <c r="P3126" s="39">
        <f>IF(A3126&amp;B3126&amp;C3126="","",IF(AND(O3126=1,N(G3126)&gt;0),IF(INDEX(pl_ativa,MAX(1,N(G3126)))="Sim",1,0),0))</f>
        <v/>
      </c>
      <c r="Q3126" s="39">
        <f>IF(F3126="","",COUNTIFS(ex_chave_oc,F3126,ex_cancelada,"&lt;&gt;Sim"))</f>
        <v/>
      </c>
      <c r="R3126" s="51">
        <f>IF(P3126="","",IF(AND(P3126=1,N(Q3126)&gt;0),1,0))</f>
        <v/>
      </c>
      <c r="S3126" s="30">
        <f>IF(P3126="","",IF(F3126="","ERRO: data prevista ausente ou inválida",IF(O3126=0,"Duplicada: contada uma vez",IF(N(G3126)=0,"ERRO: tarefa fora do Plano Mestre",IF(P3126=0,"Tarefa retirada do plano: não conta","OK")))))</f>
        <v/>
      </c>
    </row>
    <row r="3127">
      <c r="A3127" s="29" t="n"/>
      <c r="B3127" s="25" t="n"/>
      <c r="C3127" s="49" t="n"/>
      <c r="D3127" s="29" t="n"/>
      <c r="E3127" s="23">
        <f>IF(OR(A3127="",B3127=""),"",A3127&amp;"|"&amp;B3127)</f>
        <v/>
      </c>
      <c r="F3127" s="30">
        <f>IF(OR(E3127="",NOT(ISNUMBER(C3127))),"",E3127&amp;"|"&amp;YEAR(C3127)&amp;"-"&amp;RIGHT("0"&amp;MONTH(C3127),2)&amp;"-"&amp;RIGHT("0"&amp;DAY(C3127),2))</f>
        <v/>
      </c>
      <c r="G3127" s="26">
        <f>IF(E3127="","",IFERROR(MATCH(E3127,pl_chave,0),0))</f>
        <v/>
      </c>
      <c r="H3127" s="23">
        <f>IF(G3127="","",IF(G3127=0,"Tarefa fora do plano",INDEX(pl_tag,G3127)))</f>
        <v/>
      </c>
      <c r="I3127" s="30">
        <f>IF(N(G3127)=0,"",INDEX(pl_atividade,G3127))</f>
        <v/>
      </c>
      <c r="J3127" s="50">
        <f>IF(N(G3127)=0,"",INDEX(pl_especialidade,G3127))</f>
        <v/>
      </c>
      <c r="K3127" s="28">
        <f>IF(N(G3127)=0,"",INDEX(pl_duracao,G3127))</f>
        <v/>
      </c>
      <c r="L3127" s="39">
        <f>IF(ISNUMBER(C3127),YEAR(C3127),"")</f>
        <v/>
      </c>
      <c r="M3127" s="39">
        <f>IF(ISNUMBER(C3127),MONTH(C3127),"")</f>
        <v/>
      </c>
      <c r="N3127" s="23">
        <f>IF(L3127="","",IF(NOT(ISNUMBER(crono_ano)),"Informe o ano",IF(L3127&lt;crono_ano,"Antes do ano",IF(L3127&gt;crono_ano,"Depois do ano","No ano"))))</f>
        <v/>
      </c>
      <c r="O3127" s="39">
        <f>IF(F3127="","",IF(COUNTIF(F$7:F3127,F3127)=1,1,0))</f>
        <v/>
      </c>
      <c r="P3127" s="39">
        <f>IF(A3127&amp;B3127&amp;C3127="","",IF(AND(O3127=1,N(G3127)&gt;0),IF(INDEX(pl_ativa,MAX(1,N(G3127)))="Sim",1,0),0))</f>
        <v/>
      </c>
      <c r="Q3127" s="39">
        <f>IF(F3127="","",COUNTIFS(ex_chave_oc,F3127,ex_cancelada,"&lt;&gt;Sim"))</f>
        <v/>
      </c>
      <c r="R3127" s="51">
        <f>IF(P3127="","",IF(AND(P3127=1,N(Q3127)&gt;0),1,0))</f>
        <v/>
      </c>
      <c r="S3127" s="30">
        <f>IF(P3127="","",IF(F3127="","ERRO: data prevista ausente ou inválida",IF(O3127=0,"Duplicada: contada uma vez",IF(N(G3127)=0,"ERRO: tarefa fora do Plano Mestre",IF(P3127=0,"Tarefa retirada do plano: não conta","OK")))))</f>
        <v/>
      </c>
    </row>
    <row r="3128">
      <c r="A3128" s="29" t="n"/>
      <c r="B3128" s="25" t="n"/>
      <c r="C3128" s="49" t="n"/>
      <c r="D3128" s="29" t="n"/>
      <c r="E3128" s="23">
        <f>IF(OR(A3128="",B3128=""),"",A3128&amp;"|"&amp;B3128)</f>
        <v/>
      </c>
      <c r="F3128" s="30">
        <f>IF(OR(E3128="",NOT(ISNUMBER(C3128))),"",E3128&amp;"|"&amp;YEAR(C3128)&amp;"-"&amp;RIGHT("0"&amp;MONTH(C3128),2)&amp;"-"&amp;RIGHT("0"&amp;DAY(C3128),2))</f>
        <v/>
      </c>
      <c r="G3128" s="26">
        <f>IF(E3128="","",IFERROR(MATCH(E3128,pl_chave,0),0))</f>
        <v/>
      </c>
      <c r="H3128" s="23">
        <f>IF(G3128="","",IF(G3128=0,"Tarefa fora do plano",INDEX(pl_tag,G3128)))</f>
        <v/>
      </c>
      <c r="I3128" s="30">
        <f>IF(N(G3128)=0,"",INDEX(pl_atividade,G3128))</f>
        <v/>
      </c>
      <c r="J3128" s="50">
        <f>IF(N(G3128)=0,"",INDEX(pl_especialidade,G3128))</f>
        <v/>
      </c>
      <c r="K3128" s="28">
        <f>IF(N(G3128)=0,"",INDEX(pl_duracao,G3128))</f>
        <v/>
      </c>
      <c r="L3128" s="39">
        <f>IF(ISNUMBER(C3128),YEAR(C3128),"")</f>
        <v/>
      </c>
      <c r="M3128" s="39">
        <f>IF(ISNUMBER(C3128),MONTH(C3128),"")</f>
        <v/>
      </c>
      <c r="N3128" s="23">
        <f>IF(L3128="","",IF(NOT(ISNUMBER(crono_ano)),"Informe o ano",IF(L3128&lt;crono_ano,"Antes do ano",IF(L3128&gt;crono_ano,"Depois do ano","No ano"))))</f>
        <v/>
      </c>
      <c r="O3128" s="39">
        <f>IF(F3128="","",IF(COUNTIF(F$7:F3128,F3128)=1,1,0))</f>
        <v/>
      </c>
      <c r="P3128" s="39">
        <f>IF(A3128&amp;B3128&amp;C3128="","",IF(AND(O3128=1,N(G3128)&gt;0),IF(INDEX(pl_ativa,MAX(1,N(G3128)))="Sim",1,0),0))</f>
        <v/>
      </c>
      <c r="Q3128" s="39">
        <f>IF(F3128="","",COUNTIFS(ex_chave_oc,F3128,ex_cancelada,"&lt;&gt;Sim"))</f>
        <v/>
      </c>
      <c r="R3128" s="51">
        <f>IF(P3128="","",IF(AND(P3128=1,N(Q3128)&gt;0),1,0))</f>
        <v/>
      </c>
      <c r="S3128" s="30">
        <f>IF(P3128="","",IF(F3128="","ERRO: data prevista ausente ou inválida",IF(O3128=0,"Duplicada: contada uma vez",IF(N(G3128)=0,"ERRO: tarefa fora do Plano Mestre",IF(P3128=0,"Tarefa retirada do plano: não conta","OK")))))</f>
        <v/>
      </c>
    </row>
    <row r="3129">
      <c r="A3129" s="29" t="n"/>
      <c r="B3129" s="25" t="n"/>
      <c r="C3129" s="49" t="n"/>
      <c r="D3129" s="29" t="n"/>
      <c r="E3129" s="23">
        <f>IF(OR(A3129="",B3129=""),"",A3129&amp;"|"&amp;B3129)</f>
        <v/>
      </c>
      <c r="F3129" s="30">
        <f>IF(OR(E3129="",NOT(ISNUMBER(C3129))),"",E3129&amp;"|"&amp;YEAR(C3129)&amp;"-"&amp;RIGHT("0"&amp;MONTH(C3129),2)&amp;"-"&amp;RIGHT("0"&amp;DAY(C3129),2))</f>
        <v/>
      </c>
      <c r="G3129" s="26">
        <f>IF(E3129="","",IFERROR(MATCH(E3129,pl_chave,0),0))</f>
        <v/>
      </c>
      <c r="H3129" s="23">
        <f>IF(G3129="","",IF(G3129=0,"Tarefa fora do plano",INDEX(pl_tag,G3129)))</f>
        <v/>
      </c>
      <c r="I3129" s="30">
        <f>IF(N(G3129)=0,"",INDEX(pl_atividade,G3129))</f>
        <v/>
      </c>
      <c r="J3129" s="50">
        <f>IF(N(G3129)=0,"",INDEX(pl_especialidade,G3129))</f>
        <v/>
      </c>
      <c r="K3129" s="28">
        <f>IF(N(G3129)=0,"",INDEX(pl_duracao,G3129))</f>
        <v/>
      </c>
      <c r="L3129" s="39">
        <f>IF(ISNUMBER(C3129),YEAR(C3129),"")</f>
        <v/>
      </c>
      <c r="M3129" s="39">
        <f>IF(ISNUMBER(C3129),MONTH(C3129),"")</f>
        <v/>
      </c>
      <c r="N3129" s="23">
        <f>IF(L3129="","",IF(NOT(ISNUMBER(crono_ano)),"Informe o ano",IF(L3129&lt;crono_ano,"Antes do ano",IF(L3129&gt;crono_ano,"Depois do ano","No ano"))))</f>
        <v/>
      </c>
      <c r="O3129" s="39">
        <f>IF(F3129="","",IF(COUNTIF(F$7:F3129,F3129)=1,1,0))</f>
        <v/>
      </c>
      <c r="P3129" s="39">
        <f>IF(A3129&amp;B3129&amp;C3129="","",IF(AND(O3129=1,N(G3129)&gt;0),IF(INDEX(pl_ativa,MAX(1,N(G3129)))="Sim",1,0),0))</f>
        <v/>
      </c>
      <c r="Q3129" s="39">
        <f>IF(F3129="","",COUNTIFS(ex_chave_oc,F3129,ex_cancelada,"&lt;&gt;Sim"))</f>
        <v/>
      </c>
      <c r="R3129" s="51">
        <f>IF(P3129="","",IF(AND(P3129=1,N(Q3129)&gt;0),1,0))</f>
        <v/>
      </c>
      <c r="S3129" s="30">
        <f>IF(P3129="","",IF(F3129="","ERRO: data prevista ausente ou inválida",IF(O3129=0,"Duplicada: contada uma vez",IF(N(G3129)=0,"ERRO: tarefa fora do Plano Mestre",IF(P3129=0,"Tarefa retirada do plano: não conta","OK")))))</f>
        <v/>
      </c>
    </row>
    <row r="3130">
      <c r="A3130" s="29" t="n"/>
      <c r="B3130" s="25" t="n"/>
      <c r="C3130" s="49" t="n"/>
      <c r="D3130" s="29" t="n"/>
      <c r="E3130" s="23">
        <f>IF(OR(A3130="",B3130=""),"",A3130&amp;"|"&amp;B3130)</f>
        <v/>
      </c>
      <c r="F3130" s="30">
        <f>IF(OR(E3130="",NOT(ISNUMBER(C3130))),"",E3130&amp;"|"&amp;YEAR(C3130)&amp;"-"&amp;RIGHT("0"&amp;MONTH(C3130),2)&amp;"-"&amp;RIGHT("0"&amp;DAY(C3130),2))</f>
        <v/>
      </c>
      <c r="G3130" s="26">
        <f>IF(E3130="","",IFERROR(MATCH(E3130,pl_chave,0),0))</f>
        <v/>
      </c>
      <c r="H3130" s="23">
        <f>IF(G3130="","",IF(G3130=0,"Tarefa fora do plano",INDEX(pl_tag,G3130)))</f>
        <v/>
      </c>
      <c r="I3130" s="30">
        <f>IF(N(G3130)=0,"",INDEX(pl_atividade,G3130))</f>
        <v/>
      </c>
      <c r="J3130" s="50">
        <f>IF(N(G3130)=0,"",INDEX(pl_especialidade,G3130))</f>
        <v/>
      </c>
      <c r="K3130" s="28">
        <f>IF(N(G3130)=0,"",INDEX(pl_duracao,G3130))</f>
        <v/>
      </c>
      <c r="L3130" s="39">
        <f>IF(ISNUMBER(C3130),YEAR(C3130),"")</f>
        <v/>
      </c>
      <c r="M3130" s="39">
        <f>IF(ISNUMBER(C3130),MONTH(C3130),"")</f>
        <v/>
      </c>
      <c r="N3130" s="23">
        <f>IF(L3130="","",IF(NOT(ISNUMBER(crono_ano)),"Informe o ano",IF(L3130&lt;crono_ano,"Antes do ano",IF(L3130&gt;crono_ano,"Depois do ano","No ano"))))</f>
        <v/>
      </c>
      <c r="O3130" s="39">
        <f>IF(F3130="","",IF(COUNTIF(F$7:F3130,F3130)=1,1,0))</f>
        <v/>
      </c>
      <c r="P3130" s="39">
        <f>IF(A3130&amp;B3130&amp;C3130="","",IF(AND(O3130=1,N(G3130)&gt;0),IF(INDEX(pl_ativa,MAX(1,N(G3130)))="Sim",1,0),0))</f>
        <v/>
      </c>
      <c r="Q3130" s="39">
        <f>IF(F3130="","",COUNTIFS(ex_chave_oc,F3130,ex_cancelada,"&lt;&gt;Sim"))</f>
        <v/>
      </c>
      <c r="R3130" s="51">
        <f>IF(P3130="","",IF(AND(P3130=1,N(Q3130)&gt;0),1,0))</f>
        <v/>
      </c>
      <c r="S3130" s="30">
        <f>IF(P3130="","",IF(F3130="","ERRO: data prevista ausente ou inválida",IF(O3130=0,"Duplicada: contada uma vez",IF(N(G3130)=0,"ERRO: tarefa fora do Plano Mestre",IF(P3130=0,"Tarefa retirada do plano: não conta","OK")))))</f>
        <v/>
      </c>
    </row>
    <row r="3131">
      <c r="A3131" s="29" t="n"/>
      <c r="B3131" s="25" t="n"/>
      <c r="C3131" s="49" t="n"/>
      <c r="D3131" s="29" t="n"/>
      <c r="E3131" s="23">
        <f>IF(OR(A3131="",B3131=""),"",A3131&amp;"|"&amp;B3131)</f>
        <v/>
      </c>
      <c r="F3131" s="30">
        <f>IF(OR(E3131="",NOT(ISNUMBER(C3131))),"",E3131&amp;"|"&amp;YEAR(C3131)&amp;"-"&amp;RIGHT("0"&amp;MONTH(C3131),2)&amp;"-"&amp;RIGHT("0"&amp;DAY(C3131),2))</f>
        <v/>
      </c>
      <c r="G3131" s="26">
        <f>IF(E3131="","",IFERROR(MATCH(E3131,pl_chave,0),0))</f>
        <v/>
      </c>
      <c r="H3131" s="23">
        <f>IF(G3131="","",IF(G3131=0,"Tarefa fora do plano",INDEX(pl_tag,G3131)))</f>
        <v/>
      </c>
      <c r="I3131" s="30">
        <f>IF(N(G3131)=0,"",INDEX(pl_atividade,G3131))</f>
        <v/>
      </c>
      <c r="J3131" s="50">
        <f>IF(N(G3131)=0,"",INDEX(pl_especialidade,G3131))</f>
        <v/>
      </c>
      <c r="K3131" s="28">
        <f>IF(N(G3131)=0,"",INDEX(pl_duracao,G3131))</f>
        <v/>
      </c>
      <c r="L3131" s="39">
        <f>IF(ISNUMBER(C3131),YEAR(C3131),"")</f>
        <v/>
      </c>
      <c r="M3131" s="39">
        <f>IF(ISNUMBER(C3131),MONTH(C3131),"")</f>
        <v/>
      </c>
      <c r="N3131" s="23">
        <f>IF(L3131="","",IF(NOT(ISNUMBER(crono_ano)),"Informe o ano",IF(L3131&lt;crono_ano,"Antes do ano",IF(L3131&gt;crono_ano,"Depois do ano","No ano"))))</f>
        <v/>
      </c>
      <c r="O3131" s="39">
        <f>IF(F3131="","",IF(COUNTIF(F$7:F3131,F3131)=1,1,0))</f>
        <v/>
      </c>
      <c r="P3131" s="39">
        <f>IF(A3131&amp;B3131&amp;C3131="","",IF(AND(O3131=1,N(G3131)&gt;0),IF(INDEX(pl_ativa,MAX(1,N(G3131)))="Sim",1,0),0))</f>
        <v/>
      </c>
      <c r="Q3131" s="39">
        <f>IF(F3131="","",COUNTIFS(ex_chave_oc,F3131,ex_cancelada,"&lt;&gt;Sim"))</f>
        <v/>
      </c>
      <c r="R3131" s="51">
        <f>IF(P3131="","",IF(AND(P3131=1,N(Q3131)&gt;0),1,0))</f>
        <v/>
      </c>
      <c r="S3131" s="30">
        <f>IF(P3131="","",IF(F3131="","ERRO: data prevista ausente ou inválida",IF(O3131=0,"Duplicada: contada uma vez",IF(N(G3131)=0,"ERRO: tarefa fora do Plano Mestre",IF(P3131=0,"Tarefa retirada do plano: não conta","OK")))))</f>
        <v/>
      </c>
    </row>
    <row r="3132">
      <c r="A3132" s="29" t="n"/>
      <c r="B3132" s="25" t="n"/>
      <c r="C3132" s="49" t="n"/>
      <c r="D3132" s="29" t="n"/>
      <c r="E3132" s="23">
        <f>IF(OR(A3132="",B3132=""),"",A3132&amp;"|"&amp;B3132)</f>
        <v/>
      </c>
      <c r="F3132" s="30">
        <f>IF(OR(E3132="",NOT(ISNUMBER(C3132))),"",E3132&amp;"|"&amp;YEAR(C3132)&amp;"-"&amp;RIGHT("0"&amp;MONTH(C3132),2)&amp;"-"&amp;RIGHT("0"&amp;DAY(C3132),2))</f>
        <v/>
      </c>
      <c r="G3132" s="26">
        <f>IF(E3132="","",IFERROR(MATCH(E3132,pl_chave,0),0))</f>
        <v/>
      </c>
      <c r="H3132" s="23">
        <f>IF(G3132="","",IF(G3132=0,"Tarefa fora do plano",INDEX(pl_tag,G3132)))</f>
        <v/>
      </c>
      <c r="I3132" s="30">
        <f>IF(N(G3132)=0,"",INDEX(pl_atividade,G3132))</f>
        <v/>
      </c>
      <c r="J3132" s="50">
        <f>IF(N(G3132)=0,"",INDEX(pl_especialidade,G3132))</f>
        <v/>
      </c>
      <c r="K3132" s="28">
        <f>IF(N(G3132)=0,"",INDEX(pl_duracao,G3132))</f>
        <v/>
      </c>
      <c r="L3132" s="39">
        <f>IF(ISNUMBER(C3132),YEAR(C3132),"")</f>
        <v/>
      </c>
      <c r="M3132" s="39">
        <f>IF(ISNUMBER(C3132),MONTH(C3132),"")</f>
        <v/>
      </c>
      <c r="N3132" s="23">
        <f>IF(L3132="","",IF(NOT(ISNUMBER(crono_ano)),"Informe o ano",IF(L3132&lt;crono_ano,"Antes do ano",IF(L3132&gt;crono_ano,"Depois do ano","No ano"))))</f>
        <v/>
      </c>
      <c r="O3132" s="39">
        <f>IF(F3132="","",IF(COUNTIF(F$7:F3132,F3132)=1,1,0))</f>
        <v/>
      </c>
      <c r="P3132" s="39">
        <f>IF(A3132&amp;B3132&amp;C3132="","",IF(AND(O3132=1,N(G3132)&gt;0),IF(INDEX(pl_ativa,MAX(1,N(G3132)))="Sim",1,0),0))</f>
        <v/>
      </c>
      <c r="Q3132" s="39">
        <f>IF(F3132="","",COUNTIFS(ex_chave_oc,F3132,ex_cancelada,"&lt;&gt;Sim"))</f>
        <v/>
      </c>
      <c r="R3132" s="51">
        <f>IF(P3132="","",IF(AND(P3132=1,N(Q3132)&gt;0),1,0))</f>
        <v/>
      </c>
      <c r="S3132" s="30">
        <f>IF(P3132="","",IF(F3132="","ERRO: data prevista ausente ou inválida",IF(O3132=0,"Duplicada: contada uma vez",IF(N(G3132)=0,"ERRO: tarefa fora do Plano Mestre",IF(P3132=0,"Tarefa retirada do plano: não conta","OK")))))</f>
        <v/>
      </c>
    </row>
    <row r="3133">
      <c r="A3133" s="29" t="n"/>
      <c r="B3133" s="25" t="n"/>
      <c r="C3133" s="49" t="n"/>
      <c r="D3133" s="29" t="n"/>
      <c r="E3133" s="23">
        <f>IF(OR(A3133="",B3133=""),"",A3133&amp;"|"&amp;B3133)</f>
        <v/>
      </c>
      <c r="F3133" s="30">
        <f>IF(OR(E3133="",NOT(ISNUMBER(C3133))),"",E3133&amp;"|"&amp;YEAR(C3133)&amp;"-"&amp;RIGHT("0"&amp;MONTH(C3133),2)&amp;"-"&amp;RIGHT("0"&amp;DAY(C3133),2))</f>
        <v/>
      </c>
      <c r="G3133" s="26">
        <f>IF(E3133="","",IFERROR(MATCH(E3133,pl_chave,0),0))</f>
        <v/>
      </c>
      <c r="H3133" s="23">
        <f>IF(G3133="","",IF(G3133=0,"Tarefa fora do plano",INDEX(pl_tag,G3133)))</f>
        <v/>
      </c>
      <c r="I3133" s="30">
        <f>IF(N(G3133)=0,"",INDEX(pl_atividade,G3133))</f>
        <v/>
      </c>
      <c r="J3133" s="50">
        <f>IF(N(G3133)=0,"",INDEX(pl_especialidade,G3133))</f>
        <v/>
      </c>
      <c r="K3133" s="28">
        <f>IF(N(G3133)=0,"",INDEX(pl_duracao,G3133))</f>
        <v/>
      </c>
      <c r="L3133" s="39">
        <f>IF(ISNUMBER(C3133),YEAR(C3133),"")</f>
        <v/>
      </c>
      <c r="M3133" s="39">
        <f>IF(ISNUMBER(C3133),MONTH(C3133),"")</f>
        <v/>
      </c>
      <c r="N3133" s="23">
        <f>IF(L3133="","",IF(NOT(ISNUMBER(crono_ano)),"Informe o ano",IF(L3133&lt;crono_ano,"Antes do ano",IF(L3133&gt;crono_ano,"Depois do ano","No ano"))))</f>
        <v/>
      </c>
      <c r="O3133" s="39">
        <f>IF(F3133="","",IF(COUNTIF(F$7:F3133,F3133)=1,1,0))</f>
        <v/>
      </c>
      <c r="P3133" s="39">
        <f>IF(A3133&amp;B3133&amp;C3133="","",IF(AND(O3133=1,N(G3133)&gt;0),IF(INDEX(pl_ativa,MAX(1,N(G3133)))="Sim",1,0),0))</f>
        <v/>
      </c>
      <c r="Q3133" s="39">
        <f>IF(F3133="","",COUNTIFS(ex_chave_oc,F3133,ex_cancelada,"&lt;&gt;Sim"))</f>
        <v/>
      </c>
      <c r="R3133" s="51">
        <f>IF(P3133="","",IF(AND(P3133=1,N(Q3133)&gt;0),1,0))</f>
        <v/>
      </c>
      <c r="S3133" s="30">
        <f>IF(P3133="","",IF(F3133="","ERRO: data prevista ausente ou inválida",IF(O3133=0,"Duplicada: contada uma vez",IF(N(G3133)=0,"ERRO: tarefa fora do Plano Mestre",IF(P3133=0,"Tarefa retirada do plano: não conta","OK")))))</f>
        <v/>
      </c>
    </row>
    <row r="3134">
      <c r="A3134" s="29" t="n"/>
      <c r="B3134" s="25" t="n"/>
      <c r="C3134" s="49" t="n"/>
      <c r="D3134" s="29" t="n"/>
      <c r="E3134" s="23">
        <f>IF(OR(A3134="",B3134=""),"",A3134&amp;"|"&amp;B3134)</f>
        <v/>
      </c>
      <c r="F3134" s="30">
        <f>IF(OR(E3134="",NOT(ISNUMBER(C3134))),"",E3134&amp;"|"&amp;YEAR(C3134)&amp;"-"&amp;RIGHT("0"&amp;MONTH(C3134),2)&amp;"-"&amp;RIGHT("0"&amp;DAY(C3134),2))</f>
        <v/>
      </c>
      <c r="G3134" s="26">
        <f>IF(E3134="","",IFERROR(MATCH(E3134,pl_chave,0),0))</f>
        <v/>
      </c>
      <c r="H3134" s="23">
        <f>IF(G3134="","",IF(G3134=0,"Tarefa fora do plano",INDEX(pl_tag,G3134)))</f>
        <v/>
      </c>
      <c r="I3134" s="30">
        <f>IF(N(G3134)=0,"",INDEX(pl_atividade,G3134))</f>
        <v/>
      </c>
      <c r="J3134" s="50">
        <f>IF(N(G3134)=0,"",INDEX(pl_especialidade,G3134))</f>
        <v/>
      </c>
      <c r="K3134" s="28">
        <f>IF(N(G3134)=0,"",INDEX(pl_duracao,G3134))</f>
        <v/>
      </c>
      <c r="L3134" s="39">
        <f>IF(ISNUMBER(C3134),YEAR(C3134),"")</f>
        <v/>
      </c>
      <c r="M3134" s="39">
        <f>IF(ISNUMBER(C3134),MONTH(C3134),"")</f>
        <v/>
      </c>
      <c r="N3134" s="23">
        <f>IF(L3134="","",IF(NOT(ISNUMBER(crono_ano)),"Informe o ano",IF(L3134&lt;crono_ano,"Antes do ano",IF(L3134&gt;crono_ano,"Depois do ano","No ano"))))</f>
        <v/>
      </c>
      <c r="O3134" s="39">
        <f>IF(F3134="","",IF(COUNTIF(F$7:F3134,F3134)=1,1,0))</f>
        <v/>
      </c>
      <c r="P3134" s="39">
        <f>IF(A3134&amp;B3134&amp;C3134="","",IF(AND(O3134=1,N(G3134)&gt;0),IF(INDEX(pl_ativa,MAX(1,N(G3134)))="Sim",1,0),0))</f>
        <v/>
      </c>
      <c r="Q3134" s="39">
        <f>IF(F3134="","",COUNTIFS(ex_chave_oc,F3134,ex_cancelada,"&lt;&gt;Sim"))</f>
        <v/>
      </c>
      <c r="R3134" s="51">
        <f>IF(P3134="","",IF(AND(P3134=1,N(Q3134)&gt;0),1,0))</f>
        <v/>
      </c>
      <c r="S3134" s="30">
        <f>IF(P3134="","",IF(F3134="","ERRO: data prevista ausente ou inválida",IF(O3134=0,"Duplicada: contada uma vez",IF(N(G3134)=0,"ERRO: tarefa fora do Plano Mestre",IF(P3134=0,"Tarefa retirada do plano: não conta","OK")))))</f>
        <v/>
      </c>
    </row>
    <row r="3135">
      <c r="A3135" s="29" t="n"/>
      <c r="B3135" s="25" t="n"/>
      <c r="C3135" s="49" t="n"/>
      <c r="D3135" s="29" t="n"/>
      <c r="E3135" s="23">
        <f>IF(OR(A3135="",B3135=""),"",A3135&amp;"|"&amp;B3135)</f>
        <v/>
      </c>
      <c r="F3135" s="30">
        <f>IF(OR(E3135="",NOT(ISNUMBER(C3135))),"",E3135&amp;"|"&amp;YEAR(C3135)&amp;"-"&amp;RIGHT("0"&amp;MONTH(C3135),2)&amp;"-"&amp;RIGHT("0"&amp;DAY(C3135),2))</f>
        <v/>
      </c>
      <c r="G3135" s="26">
        <f>IF(E3135="","",IFERROR(MATCH(E3135,pl_chave,0),0))</f>
        <v/>
      </c>
      <c r="H3135" s="23">
        <f>IF(G3135="","",IF(G3135=0,"Tarefa fora do plano",INDEX(pl_tag,G3135)))</f>
        <v/>
      </c>
      <c r="I3135" s="30">
        <f>IF(N(G3135)=0,"",INDEX(pl_atividade,G3135))</f>
        <v/>
      </c>
      <c r="J3135" s="50">
        <f>IF(N(G3135)=0,"",INDEX(pl_especialidade,G3135))</f>
        <v/>
      </c>
      <c r="K3135" s="28">
        <f>IF(N(G3135)=0,"",INDEX(pl_duracao,G3135))</f>
        <v/>
      </c>
      <c r="L3135" s="39">
        <f>IF(ISNUMBER(C3135),YEAR(C3135),"")</f>
        <v/>
      </c>
      <c r="M3135" s="39">
        <f>IF(ISNUMBER(C3135),MONTH(C3135),"")</f>
        <v/>
      </c>
      <c r="N3135" s="23">
        <f>IF(L3135="","",IF(NOT(ISNUMBER(crono_ano)),"Informe o ano",IF(L3135&lt;crono_ano,"Antes do ano",IF(L3135&gt;crono_ano,"Depois do ano","No ano"))))</f>
        <v/>
      </c>
      <c r="O3135" s="39">
        <f>IF(F3135="","",IF(COUNTIF(F$7:F3135,F3135)=1,1,0))</f>
        <v/>
      </c>
      <c r="P3135" s="39">
        <f>IF(A3135&amp;B3135&amp;C3135="","",IF(AND(O3135=1,N(G3135)&gt;0),IF(INDEX(pl_ativa,MAX(1,N(G3135)))="Sim",1,0),0))</f>
        <v/>
      </c>
      <c r="Q3135" s="39">
        <f>IF(F3135="","",COUNTIFS(ex_chave_oc,F3135,ex_cancelada,"&lt;&gt;Sim"))</f>
        <v/>
      </c>
      <c r="R3135" s="51">
        <f>IF(P3135="","",IF(AND(P3135=1,N(Q3135)&gt;0),1,0))</f>
        <v/>
      </c>
      <c r="S3135" s="30">
        <f>IF(P3135="","",IF(F3135="","ERRO: data prevista ausente ou inválida",IF(O3135=0,"Duplicada: contada uma vez",IF(N(G3135)=0,"ERRO: tarefa fora do Plano Mestre",IF(P3135=0,"Tarefa retirada do plano: não conta","OK")))))</f>
        <v/>
      </c>
    </row>
    <row r="3136">
      <c r="A3136" s="29" t="n"/>
      <c r="B3136" s="25" t="n"/>
      <c r="C3136" s="49" t="n"/>
      <c r="D3136" s="29" t="n"/>
      <c r="E3136" s="23">
        <f>IF(OR(A3136="",B3136=""),"",A3136&amp;"|"&amp;B3136)</f>
        <v/>
      </c>
      <c r="F3136" s="30">
        <f>IF(OR(E3136="",NOT(ISNUMBER(C3136))),"",E3136&amp;"|"&amp;YEAR(C3136)&amp;"-"&amp;RIGHT("0"&amp;MONTH(C3136),2)&amp;"-"&amp;RIGHT("0"&amp;DAY(C3136),2))</f>
        <v/>
      </c>
      <c r="G3136" s="26">
        <f>IF(E3136="","",IFERROR(MATCH(E3136,pl_chave,0),0))</f>
        <v/>
      </c>
      <c r="H3136" s="23">
        <f>IF(G3136="","",IF(G3136=0,"Tarefa fora do plano",INDEX(pl_tag,G3136)))</f>
        <v/>
      </c>
      <c r="I3136" s="30">
        <f>IF(N(G3136)=0,"",INDEX(pl_atividade,G3136))</f>
        <v/>
      </c>
      <c r="J3136" s="50">
        <f>IF(N(G3136)=0,"",INDEX(pl_especialidade,G3136))</f>
        <v/>
      </c>
      <c r="K3136" s="28">
        <f>IF(N(G3136)=0,"",INDEX(pl_duracao,G3136))</f>
        <v/>
      </c>
      <c r="L3136" s="39">
        <f>IF(ISNUMBER(C3136),YEAR(C3136),"")</f>
        <v/>
      </c>
      <c r="M3136" s="39">
        <f>IF(ISNUMBER(C3136),MONTH(C3136),"")</f>
        <v/>
      </c>
      <c r="N3136" s="23">
        <f>IF(L3136="","",IF(NOT(ISNUMBER(crono_ano)),"Informe o ano",IF(L3136&lt;crono_ano,"Antes do ano",IF(L3136&gt;crono_ano,"Depois do ano","No ano"))))</f>
        <v/>
      </c>
      <c r="O3136" s="39">
        <f>IF(F3136="","",IF(COUNTIF(F$7:F3136,F3136)=1,1,0))</f>
        <v/>
      </c>
      <c r="P3136" s="39">
        <f>IF(A3136&amp;B3136&amp;C3136="","",IF(AND(O3136=1,N(G3136)&gt;0),IF(INDEX(pl_ativa,MAX(1,N(G3136)))="Sim",1,0),0))</f>
        <v/>
      </c>
      <c r="Q3136" s="39">
        <f>IF(F3136="","",COUNTIFS(ex_chave_oc,F3136,ex_cancelada,"&lt;&gt;Sim"))</f>
        <v/>
      </c>
      <c r="R3136" s="51">
        <f>IF(P3136="","",IF(AND(P3136=1,N(Q3136)&gt;0),1,0))</f>
        <v/>
      </c>
      <c r="S3136" s="30">
        <f>IF(P3136="","",IF(F3136="","ERRO: data prevista ausente ou inválida",IF(O3136=0,"Duplicada: contada uma vez",IF(N(G3136)=0,"ERRO: tarefa fora do Plano Mestre",IF(P3136=0,"Tarefa retirada do plano: não conta","OK")))))</f>
        <v/>
      </c>
    </row>
    <row r="3137">
      <c r="A3137" s="29" t="n"/>
      <c r="B3137" s="25" t="n"/>
      <c r="C3137" s="49" t="n"/>
      <c r="D3137" s="29" t="n"/>
      <c r="E3137" s="23">
        <f>IF(OR(A3137="",B3137=""),"",A3137&amp;"|"&amp;B3137)</f>
        <v/>
      </c>
      <c r="F3137" s="30">
        <f>IF(OR(E3137="",NOT(ISNUMBER(C3137))),"",E3137&amp;"|"&amp;YEAR(C3137)&amp;"-"&amp;RIGHT("0"&amp;MONTH(C3137),2)&amp;"-"&amp;RIGHT("0"&amp;DAY(C3137),2))</f>
        <v/>
      </c>
      <c r="G3137" s="26">
        <f>IF(E3137="","",IFERROR(MATCH(E3137,pl_chave,0),0))</f>
        <v/>
      </c>
      <c r="H3137" s="23">
        <f>IF(G3137="","",IF(G3137=0,"Tarefa fora do plano",INDEX(pl_tag,G3137)))</f>
        <v/>
      </c>
      <c r="I3137" s="30">
        <f>IF(N(G3137)=0,"",INDEX(pl_atividade,G3137))</f>
        <v/>
      </c>
      <c r="J3137" s="50">
        <f>IF(N(G3137)=0,"",INDEX(pl_especialidade,G3137))</f>
        <v/>
      </c>
      <c r="K3137" s="28">
        <f>IF(N(G3137)=0,"",INDEX(pl_duracao,G3137))</f>
        <v/>
      </c>
      <c r="L3137" s="39">
        <f>IF(ISNUMBER(C3137),YEAR(C3137),"")</f>
        <v/>
      </c>
      <c r="M3137" s="39">
        <f>IF(ISNUMBER(C3137),MONTH(C3137),"")</f>
        <v/>
      </c>
      <c r="N3137" s="23">
        <f>IF(L3137="","",IF(NOT(ISNUMBER(crono_ano)),"Informe o ano",IF(L3137&lt;crono_ano,"Antes do ano",IF(L3137&gt;crono_ano,"Depois do ano","No ano"))))</f>
        <v/>
      </c>
      <c r="O3137" s="39">
        <f>IF(F3137="","",IF(COUNTIF(F$7:F3137,F3137)=1,1,0))</f>
        <v/>
      </c>
      <c r="P3137" s="39">
        <f>IF(A3137&amp;B3137&amp;C3137="","",IF(AND(O3137=1,N(G3137)&gt;0),IF(INDEX(pl_ativa,MAX(1,N(G3137)))="Sim",1,0),0))</f>
        <v/>
      </c>
      <c r="Q3137" s="39">
        <f>IF(F3137="","",COUNTIFS(ex_chave_oc,F3137,ex_cancelada,"&lt;&gt;Sim"))</f>
        <v/>
      </c>
      <c r="R3137" s="51">
        <f>IF(P3137="","",IF(AND(P3137=1,N(Q3137)&gt;0),1,0))</f>
        <v/>
      </c>
      <c r="S3137" s="30">
        <f>IF(P3137="","",IF(F3137="","ERRO: data prevista ausente ou inválida",IF(O3137=0,"Duplicada: contada uma vez",IF(N(G3137)=0,"ERRO: tarefa fora do Plano Mestre",IF(P3137=0,"Tarefa retirada do plano: não conta","OK")))))</f>
        <v/>
      </c>
    </row>
    <row r="3138">
      <c r="A3138" s="29" t="n"/>
      <c r="B3138" s="25" t="n"/>
      <c r="C3138" s="49" t="n"/>
      <c r="D3138" s="29" t="n"/>
      <c r="E3138" s="23">
        <f>IF(OR(A3138="",B3138=""),"",A3138&amp;"|"&amp;B3138)</f>
        <v/>
      </c>
      <c r="F3138" s="30">
        <f>IF(OR(E3138="",NOT(ISNUMBER(C3138))),"",E3138&amp;"|"&amp;YEAR(C3138)&amp;"-"&amp;RIGHT("0"&amp;MONTH(C3138),2)&amp;"-"&amp;RIGHT("0"&amp;DAY(C3138),2))</f>
        <v/>
      </c>
      <c r="G3138" s="26">
        <f>IF(E3138="","",IFERROR(MATCH(E3138,pl_chave,0),0))</f>
        <v/>
      </c>
      <c r="H3138" s="23">
        <f>IF(G3138="","",IF(G3138=0,"Tarefa fora do plano",INDEX(pl_tag,G3138)))</f>
        <v/>
      </c>
      <c r="I3138" s="30">
        <f>IF(N(G3138)=0,"",INDEX(pl_atividade,G3138))</f>
        <v/>
      </c>
      <c r="J3138" s="50">
        <f>IF(N(G3138)=0,"",INDEX(pl_especialidade,G3138))</f>
        <v/>
      </c>
      <c r="K3138" s="28">
        <f>IF(N(G3138)=0,"",INDEX(pl_duracao,G3138))</f>
        <v/>
      </c>
      <c r="L3138" s="39">
        <f>IF(ISNUMBER(C3138),YEAR(C3138),"")</f>
        <v/>
      </c>
      <c r="M3138" s="39">
        <f>IF(ISNUMBER(C3138),MONTH(C3138),"")</f>
        <v/>
      </c>
      <c r="N3138" s="23">
        <f>IF(L3138="","",IF(NOT(ISNUMBER(crono_ano)),"Informe o ano",IF(L3138&lt;crono_ano,"Antes do ano",IF(L3138&gt;crono_ano,"Depois do ano","No ano"))))</f>
        <v/>
      </c>
      <c r="O3138" s="39">
        <f>IF(F3138="","",IF(COUNTIF(F$7:F3138,F3138)=1,1,0))</f>
        <v/>
      </c>
      <c r="P3138" s="39">
        <f>IF(A3138&amp;B3138&amp;C3138="","",IF(AND(O3138=1,N(G3138)&gt;0),IF(INDEX(pl_ativa,MAX(1,N(G3138)))="Sim",1,0),0))</f>
        <v/>
      </c>
      <c r="Q3138" s="39">
        <f>IF(F3138="","",COUNTIFS(ex_chave_oc,F3138,ex_cancelada,"&lt;&gt;Sim"))</f>
        <v/>
      </c>
      <c r="R3138" s="51">
        <f>IF(P3138="","",IF(AND(P3138=1,N(Q3138)&gt;0),1,0))</f>
        <v/>
      </c>
      <c r="S3138" s="30">
        <f>IF(P3138="","",IF(F3138="","ERRO: data prevista ausente ou inválida",IF(O3138=0,"Duplicada: contada uma vez",IF(N(G3138)=0,"ERRO: tarefa fora do Plano Mestre",IF(P3138=0,"Tarefa retirada do plano: não conta","OK")))))</f>
        <v/>
      </c>
    </row>
    <row r="3139">
      <c r="A3139" s="29" t="n"/>
      <c r="B3139" s="25" t="n"/>
      <c r="C3139" s="49" t="n"/>
      <c r="D3139" s="29" t="n"/>
      <c r="E3139" s="23">
        <f>IF(OR(A3139="",B3139=""),"",A3139&amp;"|"&amp;B3139)</f>
        <v/>
      </c>
      <c r="F3139" s="30">
        <f>IF(OR(E3139="",NOT(ISNUMBER(C3139))),"",E3139&amp;"|"&amp;YEAR(C3139)&amp;"-"&amp;RIGHT("0"&amp;MONTH(C3139),2)&amp;"-"&amp;RIGHT("0"&amp;DAY(C3139),2))</f>
        <v/>
      </c>
      <c r="G3139" s="26">
        <f>IF(E3139="","",IFERROR(MATCH(E3139,pl_chave,0),0))</f>
        <v/>
      </c>
      <c r="H3139" s="23">
        <f>IF(G3139="","",IF(G3139=0,"Tarefa fora do plano",INDEX(pl_tag,G3139)))</f>
        <v/>
      </c>
      <c r="I3139" s="30">
        <f>IF(N(G3139)=0,"",INDEX(pl_atividade,G3139))</f>
        <v/>
      </c>
      <c r="J3139" s="50">
        <f>IF(N(G3139)=0,"",INDEX(pl_especialidade,G3139))</f>
        <v/>
      </c>
      <c r="K3139" s="28">
        <f>IF(N(G3139)=0,"",INDEX(pl_duracao,G3139))</f>
        <v/>
      </c>
      <c r="L3139" s="39">
        <f>IF(ISNUMBER(C3139),YEAR(C3139),"")</f>
        <v/>
      </c>
      <c r="M3139" s="39">
        <f>IF(ISNUMBER(C3139),MONTH(C3139),"")</f>
        <v/>
      </c>
      <c r="N3139" s="23">
        <f>IF(L3139="","",IF(NOT(ISNUMBER(crono_ano)),"Informe o ano",IF(L3139&lt;crono_ano,"Antes do ano",IF(L3139&gt;crono_ano,"Depois do ano","No ano"))))</f>
        <v/>
      </c>
      <c r="O3139" s="39">
        <f>IF(F3139="","",IF(COUNTIF(F$7:F3139,F3139)=1,1,0))</f>
        <v/>
      </c>
      <c r="P3139" s="39">
        <f>IF(A3139&amp;B3139&amp;C3139="","",IF(AND(O3139=1,N(G3139)&gt;0),IF(INDEX(pl_ativa,MAX(1,N(G3139)))="Sim",1,0),0))</f>
        <v/>
      </c>
      <c r="Q3139" s="39">
        <f>IF(F3139="","",COUNTIFS(ex_chave_oc,F3139,ex_cancelada,"&lt;&gt;Sim"))</f>
        <v/>
      </c>
      <c r="R3139" s="51">
        <f>IF(P3139="","",IF(AND(P3139=1,N(Q3139)&gt;0),1,0))</f>
        <v/>
      </c>
      <c r="S3139" s="30">
        <f>IF(P3139="","",IF(F3139="","ERRO: data prevista ausente ou inválida",IF(O3139=0,"Duplicada: contada uma vez",IF(N(G3139)=0,"ERRO: tarefa fora do Plano Mestre",IF(P3139=0,"Tarefa retirada do plano: não conta","OK")))))</f>
        <v/>
      </c>
    </row>
    <row r="3140">
      <c r="A3140" s="29" t="n"/>
      <c r="B3140" s="25" t="n"/>
      <c r="C3140" s="49" t="n"/>
      <c r="D3140" s="29" t="n"/>
      <c r="E3140" s="23">
        <f>IF(OR(A3140="",B3140=""),"",A3140&amp;"|"&amp;B3140)</f>
        <v/>
      </c>
      <c r="F3140" s="30">
        <f>IF(OR(E3140="",NOT(ISNUMBER(C3140))),"",E3140&amp;"|"&amp;YEAR(C3140)&amp;"-"&amp;RIGHT("0"&amp;MONTH(C3140),2)&amp;"-"&amp;RIGHT("0"&amp;DAY(C3140),2))</f>
        <v/>
      </c>
      <c r="G3140" s="26">
        <f>IF(E3140="","",IFERROR(MATCH(E3140,pl_chave,0),0))</f>
        <v/>
      </c>
      <c r="H3140" s="23">
        <f>IF(G3140="","",IF(G3140=0,"Tarefa fora do plano",INDEX(pl_tag,G3140)))</f>
        <v/>
      </c>
      <c r="I3140" s="30">
        <f>IF(N(G3140)=0,"",INDEX(pl_atividade,G3140))</f>
        <v/>
      </c>
      <c r="J3140" s="50">
        <f>IF(N(G3140)=0,"",INDEX(pl_especialidade,G3140))</f>
        <v/>
      </c>
      <c r="K3140" s="28">
        <f>IF(N(G3140)=0,"",INDEX(pl_duracao,G3140))</f>
        <v/>
      </c>
      <c r="L3140" s="39">
        <f>IF(ISNUMBER(C3140),YEAR(C3140),"")</f>
        <v/>
      </c>
      <c r="M3140" s="39">
        <f>IF(ISNUMBER(C3140),MONTH(C3140),"")</f>
        <v/>
      </c>
      <c r="N3140" s="23">
        <f>IF(L3140="","",IF(NOT(ISNUMBER(crono_ano)),"Informe o ano",IF(L3140&lt;crono_ano,"Antes do ano",IF(L3140&gt;crono_ano,"Depois do ano","No ano"))))</f>
        <v/>
      </c>
      <c r="O3140" s="39">
        <f>IF(F3140="","",IF(COUNTIF(F$7:F3140,F3140)=1,1,0))</f>
        <v/>
      </c>
      <c r="P3140" s="39">
        <f>IF(A3140&amp;B3140&amp;C3140="","",IF(AND(O3140=1,N(G3140)&gt;0),IF(INDEX(pl_ativa,MAX(1,N(G3140)))="Sim",1,0),0))</f>
        <v/>
      </c>
      <c r="Q3140" s="39">
        <f>IF(F3140="","",COUNTIFS(ex_chave_oc,F3140,ex_cancelada,"&lt;&gt;Sim"))</f>
        <v/>
      </c>
      <c r="R3140" s="51">
        <f>IF(P3140="","",IF(AND(P3140=1,N(Q3140)&gt;0),1,0))</f>
        <v/>
      </c>
      <c r="S3140" s="30">
        <f>IF(P3140="","",IF(F3140="","ERRO: data prevista ausente ou inválida",IF(O3140=0,"Duplicada: contada uma vez",IF(N(G3140)=0,"ERRO: tarefa fora do Plano Mestre",IF(P3140=0,"Tarefa retirada do plano: não conta","OK")))))</f>
        <v/>
      </c>
    </row>
    <row r="3141">
      <c r="A3141" s="29" t="n"/>
      <c r="B3141" s="25" t="n"/>
      <c r="C3141" s="49" t="n"/>
      <c r="D3141" s="29" t="n"/>
      <c r="E3141" s="23">
        <f>IF(OR(A3141="",B3141=""),"",A3141&amp;"|"&amp;B3141)</f>
        <v/>
      </c>
      <c r="F3141" s="30">
        <f>IF(OR(E3141="",NOT(ISNUMBER(C3141))),"",E3141&amp;"|"&amp;YEAR(C3141)&amp;"-"&amp;RIGHT("0"&amp;MONTH(C3141),2)&amp;"-"&amp;RIGHT("0"&amp;DAY(C3141),2))</f>
        <v/>
      </c>
      <c r="G3141" s="26">
        <f>IF(E3141="","",IFERROR(MATCH(E3141,pl_chave,0),0))</f>
        <v/>
      </c>
      <c r="H3141" s="23">
        <f>IF(G3141="","",IF(G3141=0,"Tarefa fora do plano",INDEX(pl_tag,G3141)))</f>
        <v/>
      </c>
      <c r="I3141" s="30">
        <f>IF(N(G3141)=0,"",INDEX(pl_atividade,G3141))</f>
        <v/>
      </c>
      <c r="J3141" s="50">
        <f>IF(N(G3141)=0,"",INDEX(pl_especialidade,G3141))</f>
        <v/>
      </c>
      <c r="K3141" s="28">
        <f>IF(N(G3141)=0,"",INDEX(pl_duracao,G3141))</f>
        <v/>
      </c>
      <c r="L3141" s="39">
        <f>IF(ISNUMBER(C3141),YEAR(C3141),"")</f>
        <v/>
      </c>
      <c r="M3141" s="39">
        <f>IF(ISNUMBER(C3141),MONTH(C3141),"")</f>
        <v/>
      </c>
      <c r="N3141" s="23">
        <f>IF(L3141="","",IF(NOT(ISNUMBER(crono_ano)),"Informe o ano",IF(L3141&lt;crono_ano,"Antes do ano",IF(L3141&gt;crono_ano,"Depois do ano","No ano"))))</f>
        <v/>
      </c>
      <c r="O3141" s="39">
        <f>IF(F3141="","",IF(COUNTIF(F$7:F3141,F3141)=1,1,0))</f>
        <v/>
      </c>
      <c r="P3141" s="39">
        <f>IF(A3141&amp;B3141&amp;C3141="","",IF(AND(O3141=1,N(G3141)&gt;0),IF(INDEX(pl_ativa,MAX(1,N(G3141)))="Sim",1,0),0))</f>
        <v/>
      </c>
      <c r="Q3141" s="39">
        <f>IF(F3141="","",COUNTIFS(ex_chave_oc,F3141,ex_cancelada,"&lt;&gt;Sim"))</f>
        <v/>
      </c>
      <c r="R3141" s="51">
        <f>IF(P3141="","",IF(AND(P3141=1,N(Q3141)&gt;0),1,0))</f>
        <v/>
      </c>
      <c r="S3141" s="30">
        <f>IF(P3141="","",IF(F3141="","ERRO: data prevista ausente ou inválida",IF(O3141=0,"Duplicada: contada uma vez",IF(N(G3141)=0,"ERRO: tarefa fora do Plano Mestre",IF(P3141=0,"Tarefa retirada do plano: não conta","OK")))))</f>
        <v/>
      </c>
    </row>
    <row r="3142">
      <c r="A3142" s="29" t="n"/>
      <c r="B3142" s="25" t="n"/>
      <c r="C3142" s="49" t="n"/>
      <c r="D3142" s="29" t="n"/>
      <c r="E3142" s="23">
        <f>IF(OR(A3142="",B3142=""),"",A3142&amp;"|"&amp;B3142)</f>
        <v/>
      </c>
      <c r="F3142" s="30">
        <f>IF(OR(E3142="",NOT(ISNUMBER(C3142))),"",E3142&amp;"|"&amp;YEAR(C3142)&amp;"-"&amp;RIGHT("0"&amp;MONTH(C3142),2)&amp;"-"&amp;RIGHT("0"&amp;DAY(C3142),2))</f>
        <v/>
      </c>
      <c r="G3142" s="26">
        <f>IF(E3142="","",IFERROR(MATCH(E3142,pl_chave,0),0))</f>
        <v/>
      </c>
      <c r="H3142" s="23">
        <f>IF(G3142="","",IF(G3142=0,"Tarefa fora do plano",INDEX(pl_tag,G3142)))</f>
        <v/>
      </c>
      <c r="I3142" s="30">
        <f>IF(N(G3142)=0,"",INDEX(pl_atividade,G3142))</f>
        <v/>
      </c>
      <c r="J3142" s="50">
        <f>IF(N(G3142)=0,"",INDEX(pl_especialidade,G3142))</f>
        <v/>
      </c>
      <c r="K3142" s="28">
        <f>IF(N(G3142)=0,"",INDEX(pl_duracao,G3142))</f>
        <v/>
      </c>
      <c r="L3142" s="39">
        <f>IF(ISNUMBER(C3142),YEAR(C3142),"")</f>
        <v/>
      </c>
      <c r="M3142" s="39">
        <f>IF(ISNUMBER(C3142),MONTH(C3142),"")</f>
        <v/>
      </c>
      <c r="N3142" s="23">
        <f>IF(L3142="","",IF(NOT(ISNUMBER(crono_ano)),"Informe o ano",IF(L3142&lt;crono_ano,"Antes do ano",IF(L3142&gt;crono_ano,"Depois do ano","No ano"))))</f>
        <v/>
      </c>
      <c r="O3142" s="39">
        <f>IF(F3142="","",IF(COUNTIF(F$7:F3142,F3142)=1,1,0))</f>
        <v/>
      </c>
      <c r="P3142" s="39">
        <f>IF(A3142&amp;B3142&amp;C3142="","",IF(AND(O3142=1,N(G3142)&gt;0),IF(INDEX(pl_ativa,MAX(1,N(G3142)))="Sim",1,0),0))</f>
        <v/>
      </c>
      <c r="Q3142" s="39">
        <f>IF(F3142="","",COUNTIFS(ex_chave_oc,F3142,ex_cancelada,"&lt;&gt;Sim"))</f>
        <v/>
      </c>
      <c r="R3142" s="51">
        <f>IF(P3142="","",IF(AND(P3142=1,N(Q3142)&gt;0),1,0))</f>
        <v/>
      </c>
      <c r="S3142" s="30">
        <f>IF(P3142="","",IF(F3142="","ERRO: data prevista ausente ou inválida",IF(O3142=0,"Duplicada: contada uma vez",IF(N(G3142)=0,"ERRO: tarefa fora do Plano Mestre",IF(P3142=0,"Tarefa retirada do plano: não conta","OK")))))</f>
        <v/>
      </c>
    </row>
    <row r="3143">
      <c r="A3143" s="29" t="n"/>
      <c r="B3143" s="25" t="n"/>
      <c r="C3143" s="49" t="n"/>
      <c r="D3143" s="29" t="n"/>
      <c r="E3143" s="23">
        <f>IF(OR(A3143="",B3143=""),"",A3143&amp;"|"&amp;B3143)</f>
        <v/>
      </c>
      <c r="F3143" s="30">
        <f>IF(OR(E3143="",NOT(ISNUMBER(C3143))),"",E3143&amp;"|"&amp;YEAR(C3143)&amp;"-"&amp;RIGHT("0"&amp;MONTH(C3143),2)&amp;"-"&amp;RIGHT("0"&amp;DAY(C3143),2))</f>
        <v/>
      </c>
      <c r="G3143" s="26">
        <f>IF(E3143="","",IFERROR(MATCH(E3143,pl_chave,0),0))</f>
        <v/>
      </c>
      <c r="H3143" s="23">
        <f>IF(G3143="","",IF(G3143=0,"Tarefa fora do plano",INDEX(pl_tag,G3143)))</f>
        <v/>
      </c>
      <c r="I3143" s="30">
        <f>IF(N(G3143)=0,"",INDEX(pl_atividade,G3143))</f>
        <v/>
      </c>
      <c r="J3143" s="50">
        <f>IF(N(G3143)=0,"",INDEX(pl_especialidade,G3143))</f>
        <v/>
      </c>
      <c r="K3143" s="28">
        <f>IF(N(G3143)=0,"",INDEX(pl_duracao,G3143))</f>
        <v/>
      </c>
      <c r="L3143" s="39">
        <f>IF(ISNUMBER(C3143),YEAR(C3143),"")</f>
        <v/>
      </c>
      <c r="M3143" s="39">
        <f>IF(ISNUMBER(C3143),MONTH(C3143),"")</f>
        <v/>
      </c>
      <c r="N3143" s="23">
        <f>IF(L3143="","",IF(NOT(ISNUMBER(crono_ano)),"Informe o ano",IF(L3143&lt;crono_ano,"Antes do ano",IF(L3143&gt;crono_ano,"Depois do ano","No ano"))))</f>
        <v/>
      </c>
      <c r="O3143" s="39">
        <f>IF(F3143="","",IF(COUNTIF(F$7:F3143,F3143)=1,1,0))</f>
        <v/>
      </c>
      <c r="P3143" s="39">
        <f>IF(A3143&amp;B3143&amp;C3143="","",IF(AND(O3143=1,N(G3143)&gt;0),IF(INDEX(pl_ativa,MAX(1,N(G3143)))="Sim",1,0),0))</f>
        <v/>
      </c>
      <c r="Q3143" s="39">
        <f>IF(F3143="","",COUNTIFS(ex_chave_oc,F3143,ex_cancelada,"&lt;&gt;Sim"))</f>
        <v/>
      </c>
      <c r="R3143" s="51">
        <f>IF(P3143="","",IF(AND(P3143=1,N(Q3143)&gt;0),1,0))</f>
        <v/>
      </c>
      <c r="S3143" s="30">
        <f>IF(P3143="","",IF(F3143="","ERRO: data prevista ausente ou inválida",IF(O3143=0,"Duplicada: contada uma vez",IF(N(G3143)=0,"ERRO: tarefa fora do Plano Mestre",IF(P3143=0,"Tarefa retirada do plano: não conta","OK")))))</f>
        <v/>
      </c>
    </row>
    <row r="3144">
      <c r="A3144" s="29" t="n"/>
      <c r="B3144" s="25" t="n"/>
      <c r="C3144" s="49" t="n"/>
      <c r="D3144" s="29" t="n"/>
      <c r="E3144" s="23">
        <f>IF(OR(A3144="",B3144=""),"",A3144&amp;"|"&amp;B3144)</f>
        <v/>
      </c>
      <c r="F3144" s="30">
        <f>IF(OR(E3144="",NOT(ISNUMBER(C3144))),"",E3144&amp;"|"&amp;YEAR(C3144)&amp;"-"&amp;RIGHT("0"&amp;MONTH(C3144),2)&amp;"-"&amp;RIGHT("0"&amp;DAY(C3144),2))</f>
        <v/>
      </c>
      <c r="G3144" s="26">
        <f>IF(E3144="","",IFERROR(MATCH(E3144,pl_chave,0),0))</f>
        <v/>
      </c>
      <c r="H3144" s="23">
        <f>IF(G3144="","",IF(G3144=0,"Tarefa fora do plano",INDEX(pl_tag,G3144)))</f>
        <v/>
      </c>
      <c r="I3144" s="30">
        <f>IF(N(G3144)=0,"",INDEX(pl_atividade,G3144))</f>
        <v/>
      </c>
      <c r="J3144" s="50">
        <f>IF(N(G3144)=0,"",INDEX(pl_especialidade,G3144))</f>
        <v/>
      </c>
      <c r="K3144" s="28">
        <f>IF(N(G3144)=0,"",INDEX(pl_duracao,G3144))</f>
        <v/>
      </c>
      <c r="L3144" s="39">
        <f>IF(ISNUMBER(C3144),YEAR(C3144),"")</f>
        <v/>
      </c>
      <c r="M3144" s="39">
        <f>IF(ISNUMBER(C3144),MONTH(C3144),"")</f>
        <v/>
      </c>
      <c r="N3144" s="23">
        <f>IF(L3144="","",IF(NOT(ISNUMBER(crono_ano)),"Informe o ano",IF(L3144&lt;crono_ano,"Antes do ano",IF(L3144&gt;crono_ano,"Depois do ano","No ano"))))</f>
        <v/>
      </c>
      <c r="O3144" s="39">
        <f>IF(F3144="","",IF(COUNTIF(F$7:F3144,F3144)=1,1,0))</f>
        <v/>
      </c>
      <c r="P3144" s="39">
        <f>IF(A3144&amp;B3144&amp;C3144="","",IF(AND(O3144=1,N(G3144)&gt;0),IF(INDEX(pl_ativa,MAX(1,N(G3144)))="Sim",1,0),0))</f>
        <v/>
      </c>
      <c r="Q3144" s="39">
        <f>IF(F3144="","",COUNTIFS(ex_chave_oc,F3144,ex_cancelada,"&lt;&gt;Sim"))</f>
        <v/>
      </c>
      <c r="R3144" s="51">
        <f>IF(P3144="","",IF(AND(P3144=1,N(Q3144)&gt;0),1,0))</f>
        <v/>
      </c>
      <c r="S3144" s="30">
        <f>IF(P3144="","",IF(F3144="","ERRO: data prevista ausente ou inválida",IF(O3144=0,"Duplicada: contada uma vez",IF(N(G3144)=0,"ERRO: tarefa fora do Plano Mestre",IF(P3144=0,"Tarefa retirada do plano: não conta","OK")))))</f>
        <v/>
      </c>
    </row>
    <row r="3145">
      <c r="A3145" s="29" t="n"/>
      <c r="B3145" s="25" t="n"/>
      <c r="C3145" s="49" t="n"/>
      <c r="D3145" s="29" t="n"/>
      <c r="E3145" s="23">
        <f>IF(OR(A3145="",B3145=""),"",A3145&amp;"|"&amp;B3145)</f>
        <v/>
      </c>
      <c r="F3145" s="30">
        <f>IF(OR(E3145="",NOT(ISNUMBER(C3145))),"",E3145&amp;"|"&amp;YEAR(C3145)&amp;"-"&amp;RIGHT("0"&amp;MONTH(C3145),2)&amp;"-"&amp;RIGHT("0"&amp;DAY(C3145),2))</f>
        <v/>
      </c>
      <c r="G3145" s="26">
        <f>IF(E3145="","",IFERROR(MATCH(E3145,pl_chave,0),0))</f>
        <v/>
      </c>
      <c r="H3145" s="23">
        <f>IF(G3145="","",IF(G3145=0,"Tarefa fora do plano",INDEX(pl_tag,G3145)))</f>
        <v/>
      </c>
      <c r="I3145" s="30">
        <f>IF(N(G3145)=0,"",INDEX(pl_atividade,G3145))</f>
        <v/>
      </c>
      <c r="J3145" s="50">
        <f>IF(N(G3145)=0,"",INDEX(pl_especialidade,G3145))</f>
        <v/>
      </c>
      <c r="K3145" s="28">
        <f>IF(N(G3145)=0,"",INDEX(pl_duracao,G3145))</f>
        <v/>
      </c>
      <c r="L3145" s="39">
        <f>IF(ISNUMBER(C3145),YEAR(C3145),"")</f>
        <v/>
      </c>
      <c r="M3145" s="39">
        <f>IF(ISNUMBER(C3145),MONTH(C3145),"")</f>
        <v/>
      </c>
      <c r="N3145" s="23">
        <f>IF(L3145="","",IF(NOT(ISNUMBER(crono_ano)),"Informe o ano",IF(L3145&lt;crono_ano,"Antes do ano",IF(L3145&gt;crono_ano,"Depois do ano","No ano"))))</f>
        <v/>
      </c>
      <c r="O3145" s="39">
        <f>IF(F3145="","",IF(COUNTIF(F$7:F3145,F3145)=1,1,0))</f>
        <v/>
      </c>
      <c r="P3145" s="39">
        <f>IF(A3145&amp;B3145&amp;C3145="","",IF(AND(O3145=1,N(G3145)&gt;0),IF(INDEX(pl_ativa,MAX(1,N(G3145)))="Sim",1,0),0))</f>
        <v/>
      </c>
      <c r="Q3145" s="39">
        <f>IF(F3145="","",COUNTIFS(ex_chave_oc,F3145,ex_cancelada,"&lt;&gt;Sim"))</f>
        <v/>
      </c>
      <c r="R3145" s="51">
        <f>IF(P3145="","",IF(AND(P3145=1,N(Q3145)&gt;0),1,0))</f>
        <v/>
      </c>
      <c r="S3145" s="30">
        <f>IF(P3145="","",IF(F3145="","ERRO: data prevista ausente ou inválida",IF(O3145=0,"Duplicada: contada uma vez",IF(N(G3145)=0,"ERRO: tarefa fora do Plano Mestre",IF(P3145=0,"Tarefa retirada do plano: não conta","OK")))))</f>
        <v/>
      </c>
    </row>
    <row r="3146">
      <c r="A3146" s="29" t="n"/>
      <c r="B3146" s="25" t="n"/>
      <c r="C3146" s="49" t="n"/>
      <c r="D3146" s="29" t="n"/>
      <c r="E3146" s="23">
        <f>IF(OR(A3146="",B3146=""),"",A3146&amp;"|"&amp;B3146)</f>
        <v/>
      </c>
      <c r="F3146" s="30">
        <f>IF(OR(E3146="",NOT(ISNUMBER(C3146))),"",E3146&amp;"|"&amp;YEAR(C3146)&amp;"-"&amp;RIGHT("0"&amp;MONTH(C3146),2)&amp;"-"&amp;RIGHT("0"&amp;DAY(C3146),2))</f>
        <v/>
      </c>
      <c r="G3146" s="26">
        <f>IF(E3146="","",IFERROR(MATCH(E3146,pl_chave,0),0))</f>
        <v/>
      </c>
      <c r="H3146" s="23">
        <f>IF(G3146="","",IF(G3146=0,"Tarefa fora do plano",INDEX(pl_tag,G3146)))</f>
        <v/>
      </c>
      <c r="I3146" s="30">
        <f>IF(N(G3146)=0,"",INDEX(pl_atividade,G3146))</f>
        <v/>
      </c>
      <c r="J3146" s="50">
        <f>IF(N(G3146)=0,"",INDEX(pl_especialidade,G3146))</f>
        <v/>
      </c>
      <c r="K3146" s="28">
        <f>IF(N(G3146)=0,"",INDEX(pl_duracao,G3146))</f>
        <v/>
      </c>
      <c r="L3146" s="39">
        <f>IF(ISNUMBER(C3146),YEAR(C3146),"")</f>
        <v/>
      </c>
      <c r="M3146" s="39">
        <f>IF(ISNUMBER(C3146),MONTH(C3146),"")</f>
        <v/>
      </c>
      <c r="N3146" s="23">
        <f>IF(L3146="","",IF(NOT(ISNUMBER(crono_ano)),"Informe o ano",IF(L3146&lt;crono_ano,"Antes do ano",IF(L3146&gt;crono_ano,"Depois do ano","No ano"))))</f>
        <v/>
      </c>
      <c r="O3146" s="39">
        <f>IF(F3146="","",IF(COUNTIF(F$7:F3146,F3146)=1,1,0))</f>
        <v/>
      </c>
      <c r="P3146" s="39">
        <f>IF(A3146&amp;B3146&amp;C3146="","",IF(AND(O3146=1,N(G3146)&gt;0),IF(INDEX(pl_ativa,MAX(1,N(G3146)))="Sim",1,0),0))</f>
        <v/>
      </c>
      <c r="Q3146" s="39">
        <f>IF(F3146="","",COUNTIFS(ex_chave_oc,F3146,ex_cancelada,"&lt;&gt;Sim"))</f>
        <v/>
      </c>
      <c r="R3146" s="51">
        <f>IF(P3146="","",IF(AND(P3146=1,N(Q3146)&gt;0),1,0))</f>
        <v/>
      </c>
      <c r="S3146" s="30">
        <f>IF(P3146="","",IF(F3146="","ERRO: data prevista ausente ou inválida",IF(O3146=0,"Duplicada: contada uma vez",IF(N(G3146)=0,"ERRO: tarefa fora do Plano Mestre",IF(P3146=0,"Tarefa retirada do plano: não conta","OK")))))</f>
        <v/>
      </c>
    </row>
    <row r="3147">
      <c r="A3147" s="29" t="n"/>
      <c r="B3147" s="25" t="n"/>
      <c r="C3147" s="49" t="n"/>
      <c r="D3147" s="29" t="n"/>
      <c r="E3147" s="23">
        <f>IF(OR(A3147="",B3147=""),"",A3147&amp;"|"&amp;B3147)</f>
        <v/>
      </c>
      <c r="F3147" s="30">
        <f>IF(OR(E3147="",NOT(ISNUMBER(C3147))),"",E3147&amp;"|"&amp;YEAR(C3147)&amp;"-"&amp;RIGHT("0"&amp;MONTH(C3147),2)&amp;"-"&amp;RIGHT("0"&amp;DAY(C3147),2))</f>
        <v/>
      </c>
      <c r="G3147" s="26">
        <f>IF(E3147="","",IFERROR(MATCH(E3147,pl_chave,0),0))</f>
        <v/>
      </c>
      <c r="H3147" s="23">
        <f>IF(G3147="","",IF(G3147=0,"Tarefa fora do plano",INDEX(pl_tag,G3147)))</f>
        <v/>
      </c>
      <c r="I3147" s="30">
        <f>IF(N(G3147)=0,"",INDEX(pl_atividade,G3147))</f>
        <v/>
      </c>
      <c r="J3147" s="50">
        <f>IF(N(G3147)=0,"",INDEX(pl_especialidade,G3147))</f>
        <v/>
      </c>
      <c r="K3147" s="28">
        <f>IF(N(G3147)=0,"",INDEX(pl_duracao,G3147))</f>
        <v/>
      </c>
      <c r="L3147" s="39">
        <f>IF(ISNUMBER(C3147),YEAR(C3147),"")</f>
        <v/>
      </c>
      <c r="M3147" s="39">
        <f>IF(ISNUMBER(C3147),MONTH(C3147),"")</f>
        <v/>
      </c>
      <c r="N3147" s="23">
        <f>IF(L3147="","",IF(NOT(ISNUMBER(crono_ano)),"Informe o ano",IF(L3147&lt;crono_ano,"Antes do ano",IF(L3147&gt;crono_ano,"Depois do ano","No ano"))))</f>
        <v/>
      </c>
      <c r="O3147" s="39">
        <f>IF(F3147="","",IF(COUNTIF(F$7:F3147,F3147)=1,1,0))</f>
        <v/>
      </c>
      <c r="P3147" s="39">
        <f>IF(A3147&amp;B3147&amp;C3147="","",IF(AND(O3147=1,N(G3147)&gt;0),IF(INDEX(pl_ativa,MAX(1,N(G3147)))="Sim",1,0),0))</f>
        <v/>
      </c>
      <c r="Q3147" s="39">
        <f>IF(F3147="","",COUNTIFS(ex_chave_oc,F3147,ex_cancelada,"&lt;&gt;Sim"))</f>
        <v/>
      </c>
      <c r="R3147" s="51">
        <f>IF(P3147="","",IF(AND(P3147=1,N(Q3147)&gt;0),1,0))</f>
        <v/>
      </c>
      <c r="S3147" s="30">
        <f>IF(P3147="","",IF(F3147="","ERRO: data prevista ausente ou inválida",IF(O3147=0,"Duplicada: contada uma vez",IF(N(G3147)=0,"ERRO: tarefa fora do Plano Mestre",IF(P3147=0,"Tarefa retirada do plano: não conta","OK")))))</f>
        <v/>
      </c>
    </row>
    <row r="3148">
      <c r="A3148" s="29" t="n"/>
      <c r="B3148" s="25" t="n"/>
      <c r="C3148" s="49" t="n"/>
      <c r="D3148" s="29" t="n"/>
      <c r="E3148" s="23">
        <f>IF(OR(A3148="",B3148=""),"",A3148&amp;"|"&amp;B3148)</f>
        <v/>
      </c>
      <c r="F3148" s="30">
        <f>IF(OR(E3148="",NOT(ISNUMBER(C3148))),"",E3148&amp;"|"&amp;YEAR(C3148)&amp;"-"&amp;RIGHT("0"&amp;MONTH(C3148),2)&amp;"-"&amp;RIGHT("0"&amp;DAY(C3148),2))</f>
        <v/>
      </c>
      <c r="G3148" s="26">
        <f>IF(E3148="","",IFERROR(MATCH(E3148,pl_chave,0),0))</f>
        <v/>
      </c>
      <c r="H3148" s="23">
        <f>IF(G3148="","",IF(G3148=0,"Tarefa fora do plano",INDEX(pl_tag,G3148)))</f>
        <v/>
      </c>
      <c r="I3148" s="30">
        <f>IF(N(G3148)=0,"",INDEX(pl_atividade,G3148))</f>
        <v/>
      </c>
      <c r="J3148" s="50">
        <f>IF(N(G3148)=0,"",INDEX(pl_especialidade,G3148))</f>
        <v/>
      </c>
      <c r="K3148" s="28">
        <f>IF(N(G3148)=0,"",INDEX(pl_duracao,G3148))</f>
        <v/>
      </c>
      <c r="L3148" s="39">
        <f>IF(ISNUMBER(C3148),YEAR(C3148),"")</f>
        <v/>
      </c>
      <c r="M3148" s="39">
        <f>IF(ISNUMBER(C3148),MONTH(C3148),"")</f>
        <v/>
      </c>
      <c r="N3148" s="23">
        <f>IF(L3148="","",IF(NOT(ISNUMBER(crono_ano)),"Informe o ano",IF(L3148&lt;crono_ano,"Antes do ano",IF(L3148&gt;crono_ano,"Depois do ano","No ano"))))</f>
        <v/>
      </c>
      <c r="O3148" s="39">
        <f>IF(F3148="","",IF(COUNTIF(F$7:F3148,F3148)=1,1,0))</f>
        <v/>
      </c>
      <c r="P3148" s="39">
        <f>IF(A3148&amp;B3148&amp;C3148="","",IF(AND(O3148=1,N(G3148)&gt;0),IF(INDEX(pl_ativa,MAX(1,N(G3148)))="Sim",1,0),0))</f>
        <v/>
      </c>
      <c r="Q3148" s="39">
        <f>IF(F3148="","",COUNTIFS(ex_chave_oc,F3148,ex_cancelada,"&lt;&gt;Sim"))</f>
        <v/>
      </c>
      <c r="R3148" s="51">
        <f>IF(P3148="","",IF(AND(P3148=1,N(Q3148)&gt;0),1,0))</f>
        <v/>
      </c>
      <c r="S3148" s="30">
        <f>IF(P3148="","",IF(F3148="","ERRO: data prevista ausente ou inválida",IF(O3148=0,"Duplicada: contada uma vez",IF(N(G3148)=0,"ERRO: tarefa fora do Plano Mestre",IF(P3148=0,"Tarefa retirada do plano: não conta","OK")))))</f>
        <v/>
      </c>
    </row>
    <row r="3149">
      <c r="A3149" s="29" t="n"/>
      <c r="B3149" s="25" t="n"/>
      <c r="C3149" s="49" t="n"/>
      <c r="D3149" s="29" t="n"/>
      <c r="E3149" s="23">
        <f>IF(OR(A3149="",B3149=""),"",A3149&amp;"|"&amp;B3149)</f>
        <v/>
      </c>
      <c r="F3149" s="30">
        <f>IF(OR(E3149="",NOT(ISNUMBER(C3149))),"",E3149&amp;"|"&amp;YEAR(C3149)&amp;"-"&amp;RIGHT("0"&amp;MONTH(C3149),2)&amp;"-"&amp;RIGHT("0"&amp;DAY(C3149),2))</f>
        <v/>
      </c>
      <c r="G3149" s="26">
        <f>IF(E3149="","",IFERROR(MATCH(E3149,pl_chave,0),0))</f>
        <v/>
      </c>
      <c r="H3149" s="23">
        <f>IF(G3149="","",IF(G3149=0,"Tarefa fora do plano",INDEX(pl_tag,G3149)))</f>
        <v/>
      </c>
      <c r="I3149" s="30">
        <f>IF(N(G3149)=0,"",INDEX(pl_atividade,G3149))</f>
        <v/>
      </c>
      <c r="J3149" s="50">
        <f>IF(N(G3149)=0,"",INDEX(pl_especialidade,G3149))</f>
        <v/>
      </c>
      <c r="K3149" s="28">
        <f>IF(N(G3149)=0,"",INDEX(pl_duracao,G3149))</f>
        <v/>
      </c>
      <c r="L3149" s="39">
        <f>IF(ISNUMBER(C3149),YEAR(C3149),"")</f>
        <v/>
      </c>
      <c r="M3149" s="39">
        <f>IF(ISNUMBER(C3149),MONTH(C3149),"")</f>
        <v/>
      </c>
      <c r="N3149" s="23">
        <f>IF(L3149="","",IF(NOT(ISNUMBER(crono_ano)),"Informe o ano",IF(L3149&lt;crono_ano,"Antes do ano",IF(L3149&gt;crono_ano,"Depois do ano","No ano"))))</f>
        <v/>
      </c>
      <c r="O3149" s="39">
        <f>IF(F3149="","",IF(COUNTIF(F$7:F3149,F3149)=1,1,0))</f>
        <v/>
      </c>
      <c r="P3149" s="39">
        <f>IF(A3149&amp;B3149&amp;C3149="","",IF(AND(O3149=1,N(G3149)&gt;0),IF(INDEX(pl_ativa,MAX(1,N(G3149)))="Sim",1,0),0))</f>
        <v/>
      </c>
      <c r="Q3149" s="39">
        <f>IF(F3149="","",COUNTIFS(ex_chave_oc,F3149,ex_cancelada,"&lt;&gt;Sim"))</f>
        <v/>
      </c>
      <c r="R3149" s="51">
        <f>IF(P3149="","",IF(AND(P3149=1,N(Q3149)&gt;0),1,0))</f>
        <v/>
      </c>
      <c r="S3149" s="30">
        <f>IF(P3149="","",IF(F3149="","ERRO: data prevista ausente ou inválida",IF(O3149=0,"Duplicada: contada uma vez",IF(N(G3149)=0,"ERRO: tarefa fora do Plano Mestre",IF(P3149=0,"Tarefa retirada do plano: não conta","OK")))))</f>
        <v/>
      </c>
    </row>
    <row r="3150">
      <c r="A3150" s="29" t="n"/>
      <c r="B3150" s="25" t="n"/>
      <c r="C3150" s="49" t="n"/>
      <c r="D3150" s="29" t="n"/>
      <c r="E3150" s="23">
        <f>IF(OR(A3150="",B3150=""),"",A3150&amp;"|"&amp;B3150)</f>
        <v/>
      </c>
      <c r="F3150" s="30">
        <f>IF(OR(E3150="",NOT(ISNUMBER(C3150))),"",E3150&amp;"|"&amp;YEAR(C3150)&amp;"-"&amp;RIGHT("0"&amp;MONTH(C3150),2)&amp;"-"&amp;RIGHT("0"&amp;DAY(C3150),2))</f>
        <v/>
      </c>
      <c r="G3150" s="26">
        <f>IF(E3150="","",IFERROR(MATCH(E3150,pl_chave,0),0))</f>
        <v/>
      </c>
      <c r="H3150" s="23">
        <f>IF(G3150="","",IF(G3150=0,"Tarefa fora do plano",INDEX(pl_tag,G3150)))</f>
        <v/>
      </c>
      <c r="I3150" s="30">
        <f>IF(N(G3150)=0,"",INDEX(pl_atividade,G3150))</f>
        <v/>
      </c>
      <c r="J3150" s="50">
        <f>IF(N(G3150)=0,"",INDEX(pl_especialidade,G3150))</f>
        <v/>
      </c>
      <c r="K3150" s="28">
        <f>IF(N(G3150)=0,"",INDEX(pl_duracao,G3150))</f>
        <v/>
      </c>
      <c r="L3150" s="39">
        <f>IF(ISNUMBER(C3150),YEAR(C3150),"")</f>
        <v/>
      </c>
      <c r="M3150" s="39">
        <f>IF(ISNUMBER(C3150),MONTH(C3150),"")</f>
        <v/>
      </c>
      <c r="N3150" s="23">
        <f>IF(L3150="","",IF(NOT(ISNUMBER(crono_ano)),"Informe o ano",IF(L3150&lt;crono_ano,"Antes do ano",IF(L3150&gt;crono_ano,"Depois do ano","No ano"))))</f>
        <v/>
      </c>
      <c r="O3150" s="39">
        <f>IF(F3150="","",IF(COUNTIF(F$7:F3150,F3150)=1,1,0))</f>
        <v/>
      </c>
      <c r="P3150" s="39">
        <f>IF(A3150&amp;B3150&amp;C3150="","",IF(AND(O3150=1,N(G3150)&gt;0),IF(INDEX(pl_ativa,MAX(1,N(G3150)))="Sim",1,0),0))</f>
        <v/>
      </c>
      <c r="Q3150" s="39">
        <f>IF(F3150="","",COUNTIFS(ex_chave_oc,F3150,ex_cancelada,"&lt;&gt;Sim"))</f>
        <v/>
      </c>
      <c r="R3150" s="51">
        <f>IF(P3150="","",IF(AND(P3150=1,N(Q3150)&gt;0),1,0))</f>
        <v/>
      </c>
      <c r="S3150" s="30">
        <f>IF(P3150="","",IF(F3150="","ERRO: data prevista ausente ou inválida",IF(O3150=0,"Duplicada: contada uma vez",IF(N(G3150)=0,"ERRO: tarefa fora do Plano Mestre",IF(P3150=0,"Tarefa retirada do plano: não conta","OK")))))</f>
        <v/>
      </c>
    </row>
    <row r="3151">
      <c r="A3151" s="29" t="n"/>
      <c r="B3151" s="25" t="n"/>
      <c r="C3151" s="49" t="n"/>
      <c r="D3151" s="29" t="n"/>
      <c r="E3151" s="23">
        <f>IF(OR(A3151="",B3151=""),"",A3151&amp;"|"&amp;B3151)</f>
        <v/>
      </c>
      <c r="F3151" s="30">
        <f>IF(OR(E3151="",NOT(ISNUMBER(C3151))),"",E3151&amp;"|"&amp;YEAR(C3151)&amp;"-"&amp;RIGHT("0"&amp;MONTH(C3151),2)&amp;"-"&amp;RIGHT("0"&amp;DAY(C3151),2))</f>
        <v/>
      </c>
      <c r="G3151" s="26">
        <f>IF(E3151="","",IFERROR(MATCH(E3151,pl_chave,0),0))</f>
        <v/>
      </c>
      <c r="H3151" s="23">
        <f>IF(G3151="","",IF(G3151=0,"Tarefa fora do plano",INDEX(pl_tag,G3151)))</f>
        <v/>
      </c>
      <c r="I3151" s="30">
        <f>IF(N(G3151)=0,"",INDEX(pl_atividade,G3151))</f>
        <v/>
      </c>
      <c r="J3151" s="50">
        <f>IF(N(G3151)=0,"",INDEX(pl_especialidade,G3151))</f>
        <v/>
      </c>
      <c r="K3151" s="28">
        <f>IF(N(G3151)=0,"",INDEX(pl_duracao,G3151))</f>
        <v/>
      </c>
      <c r="L3151" s="39">
        <f>IF(ISNUMBER(C3151),YEAR(C3151),"")</f>
        <v/>
      </c>
      <c r="M3151" s="39">
        <f>IF(ISNUMBER(C3151),MONTH(C3151),"")</f>
        <v/>
      </c>
      <c r="N3151" s="23">
        <f>IF(L3151="","",IF(NOT(ISNUMBER(crono_ano)),"Informe o ano",IF(L3151&lt;crono_ano,"Antes do ano",IF(L3151&gt;crono_ano,"Depois do ano","No ano"))))</f>
        <v/>
      </c>
      <c r="O3151" s="39">
        <f>IF(F3151="","",IF(COUNTIF(F$7:F3151,F3151)=1,1,0))</f>
        <v/>
      </c>
      <c r="P3151" s="39">
        <f>IF(A3151&amp;B3151&amp;C3151="","",IF(AND(O3151=1,N(G3151)&gt;0),IF(INDEX(pl_ativa,MAX(1,N(G3151)))="Sim",1,0),0))</f>
        <v/>
      </c>
      <c r="Q3151" s="39">
        <f>IF(F3151="","",COUNTIFS(ex_chave_oc,F3151,ex_cancelada,"&lt;&gt;Sim"))</f>
        <v/>
      </c>
      <c r="R3151" s="51">
        <f>IF(P3151="","",IF(AND(P3151=1,N(Q3151)&gt;0),1,0))</f>
        <v/>
      </c>
      <c r="S3151" s="30">
        <f>IF(P3151="","",IF(F3151="","ERRO: data prevista ausente ou inválida",IF(O3151=0,"Duplicada: contada uma vez",IF(N(G3151)=0,"ERRO: tarefa fora do Plano Mestre",IF(P3151=0,"Tarefa retirada do plano: não conta","OK")))))</f>
        <v/>
      </c>
    </row>
    <row r="3152">
      <c r="A3152" s="29" t="n"/>
      <c r="B3152" s="25" t="n"/>
      <c r="C3152" s="49" t="n"/>
      <c r="D3152" s="29" t="n"/>
      <c r="E3152" s="23">
        <f>IF(OR(A3152="",B3152=""),"",A3152&amp;"|"&amp;B3152)</f>
        <v/>
      </c>
      <c r="F3152" s="30">
        <f>IF(OR(E3152="",NOT(ISNUMBER(C3152))),"",E3152&amp;"|"&amp;YEAR(C3152)&amp;"-"&amp;RIGHT("0"&amp;MONTH(C3152),2)&amp;"-"&amp;RIGHT("0"&amp;DAY(C3152),2))</f>
        <v/>
      </c>
      <c r="G3152" s="26">
        <f>IF(E3152="","",IFERROR(MATCH(E3152,pl_chave,0),0))</f>
        <v/>
      </c>
      <c r="H3152" s="23">
        <f>IF(G3152="","",IF(G3152=0,"Tarefa fora do plano",INDEX(pl_tag,G3152)))</f>
        <v/>
      </c>
      <c r="I3152" s="30">
        <f>IF(N(G3152)=0,"",INDEX(pl_atividade,G3152))</f>
        <v/>
      </c>
      <c r="J3152" s="50">
        <f>IF(N(G3152)=0,"",INDEX(pl_especialidade,G3152))</f>
        <v/>
      </c>
      <c r="K3152" s="28">
        <f>IF(N(G3152)=0,"",INDEX(pl_duracao,G3152))</f>
        <v/>
      </c>
      <c r="L3152" s="39">
        <f>IF(ISNUMBER(C3152),YEAR(C3152),"")</f>
        <v/>
      </c>
      <c r="M3152" s="39">
        <f>IF(ISNUMBER(C3152),MONTH(C3152),"")</f>
        <v/>
      </c>
      <c r="N3152" s="23">
        <f>IF(L3152="","",IF(NOT(ISNUMBER(crono_ano)),"Informe o ano",IF(L3152&lt;crono_ano,"Antes do ano",IF(L3152&gt;crono_ano,"Depois do ano","No ano"))))</f>
        <v/>
      </c>
      <c r="O3152" s="39">
        <f>IF(F3152="","",IF(COUNTIF(F$7:F3152,F3152)=1,1,0))</f>
        <v/>
      </c>
      <c r="P3152" s="39">
        <f>IF(A3152&amp;B3152&amp;C3152="","",IF(AND(O3152=1,N(G3152)&gt;0),IF(INDEX(pl_ativa,MAX(1,N(G3152)))="Sim",1,0),0))</f>
        <v/>
      </c>
      <c r="Q3152" s="39">
        <f>IF(F3152="","",COUNTIFS(ex_chave_oc,F3152,ex_cancelada,"&lt;&gt;Sim"))</f>
        <v/>
      </c>
      <c r="R3152" s="51">
        <f>IF(P3152="","",IF(AND(P3152=1,N(Q3152)&gt;0),1,0))</f>
        <v/>
      </c>
      <c r="S3152" s="30">
        <f>IF(P3152="","",IF(F3152="","ERRO: data prevista ausente ou inválida",IF(O3152=0,"Duplicada: contada uma vez",IF(N(G3152)=0,"ERRO: tarefa fora do Plano Mestre",IF(P3152=0,"Tarefa retirada do plano: não conta","OK")))))</f>
        <v/>
      </c>
    </row>
    <row r="3153">
      <c r="A3153" s="29" t="n"/>
      <c r="B3153" s="25" t="n"/>
      <c r="C3153" s="49" t="n"/>
      <c r="D3153" s="29" t="n"/>
      <c r="E3153" s="23">
        <f>IF(OR(A3153="",B3153=""),"",A3153&amp;"|"&amp;B3153)</f>
        <v/>
      </c>
      <c r="F3153" s="30">
        <f>IF(OR(E3153="",NOT(ISNUMBER(C3153))),"",E3153&amp;"|"&amp;YEAR(C3153)&amp;"-"&amp;RIGHT("0"&amp;MONTH(C3153),2)&amp;"-"&amp;RIGHT("0"&amp;DAY(C3153),2))</f>
        <v/>
      </c>
      <c r="G3153" s="26">
        <f>IF(E3153="","",IFERROR(MATCH(E3153,pl_chave,0),0))</f>
        <v/>
      </c>
      <c r="H3153" s="23">
        <f>IF(G3153="","",IF(G3153=0,"Tarefa fora do plano",INDEX(pl_tag,G3153)))</f>
        <v/>
      </c>
      <c r="I3153" s="30">
        <f>IF(N(G3153)=0,"",INDEX(pl_atividade,G3153))</f>
        <v/>
      </c>
      <c r="J3153" s="50">
        <f>IF(N(G3153)=0,"",INDEX(pl_especialidade,G3153))</f>
        <v/>
      </c>
      <c r="K3153" s="28">
        <f>IF(N(G3153)=0,"",INDEX(pl_duracao,G3153))</f>
        <v/>
      </c>
      <c r="L3153" s="39">
        <f>IF(ISNUMBER(C3153),YEAR(C3153),"")</f>
        <v/>
      </c>
      <c r="M3153" s="39">
        <f>IF(ISNUMBER(C3153),MONTH(C3153),"")</f>
        <v/>
      </c>
      <c r="N3153" s="23">
        <f>IF(L3153="","",IF(NOT(ISNUMBER(crono_ano)),"Informe o ano",IF(L3153&lt;crono_ano,"Antes do ano",IF(L3153&gt;crono_ano,"Depois do ano","No ano"))))</f>
        <v/>
      </c>
      <c r="O3153" s="39">
        <f>IF(F3153="","",IF(COUNTIF(F$7:F3153,F3153)=1,1,0))</f>
        <v/>
      </c>
      <c r="P3153" s="39">
        <f>IF(A3153&amp;B3153&amp;C3153="","",IF(AND(O3153=1,N(G3153)&gt;0),IF(INDEX(pl_ativa,MAX(1,N(G3153)))="Sim",1,0),0))</f>
        <v/>
      </c>
      <c r="Q3153" s="39">
        <f>IF(F3153="","",COUNTIFS(ex_chave_oc,F3153,ex_cancelada,"&lt;&gt;Sim"))</f>
        <v/>
      </c>
      <c r="R3153" s="51">
        <f>IF(P3153="","",IF(AND(P3153=1,N(Q3153)&gt;0),1,0))</f>
        <v/>
      </c>
      <c r="S3153" s="30">
        <f>IF(P3153="","",IF(F3153="","ERRO: data prevista ausente ou inválida",IF(O3153=0,"Duplicada: contada uma vez",IF(N(G3153)=0,"ERRO: tarefa fora do Plano Mestre",IF(P3153=0,"Tarefa retirada do plano: não conta","OK")))))</f>
        <v/>
      </c>
    </row>
    <row r="3154">
      <c r="A3154" s="29" t="n"/>
      <c r="B3154" s="25" t="n"/>
      <c r="C3154" s="49" t="n"/>
      <c r="D3154" s="29" t="n"/>
      <c r="E3154" s="23">
        <f>IF(OR(A3154="",B3154=""),"",A3154&amp;"|"&amp;B3154)</f>
        <v/>
      </c>
      <c r="F3154" s="30">
        <f>IF(OR(E3154="",NOT(ISNUMBER(C3154))),"",E3154&amp;"|"&amp;YEAR(C3154)&amp;"-"&amp;RIGHT("0"&amp;MONTH(C3154),2)&amp;"-"&amp;RIGHT("0"&amp;DAY(C3154),2))</f>
        <v/>
      </c>
      <c r="G3154" s="26">
        <f>IF(E3154="","",IFERROR(MATCH(E3154,pl_chave,0),0))</f>
        <v/>
      </c>
      <c r="H3154" s="23">
        <f>IF(G3154="","",IF(G3154=0,"Tarefa fora do plano",INDEX(pl_tag,G3154)))</f>
        <v/>
      </c>
      <c r="I3154" s="30">
        <f>IF(N(G3154)=0,"",INDEX(pl_atividade,G3154))</f>
        <v/>
      </c>
      <c r="J3154" s="50">
        <f>IF(N(G3154)=0,"",INDEX(pl_especialidade,G3154))</f>
        <v/>
      </c>
      <c r="K3154" s="28">
        <f>IF(N(G3154)=0,"",INDEX(pl_duracao,G3154))</f>
        <v/>
      </c>
      <c r="L3154" s="39">
        <f>IF(ISNUMBER(C3154),YEAR(C3154),"")</f>
        <v/>
      </c>
      <c r="M3154" s="39">
        <f>IF(ISNUMBER(C3154),MONTH(C3154),"")</f>
        <v/>
      </c>
      <c r="N3154" s="23">
        <f>IF(L3154="","",IF(NOT(ISNUMBER(crono_ano)),"Informe o ano",IF(L3154&lt;crono_ano,"Antes do ano",IF(L3154&gt;crono_ano,"Depois do ano","No ano"))))</f>
        <v/>
      </c>
      <c r="O3154" s="39">
        <f>IF(F3154="","",IF(COUNTIF(F$7:F3154,F3154)=1,1,0))</f>
        <v/>
      </c>
      <c r="P3154" s="39">
        <f>IF(A3154&amp;B3154&amp;C3154="","",IF(AND(O3154=1,N(G3154)&gt;0),IF(INDEX(pl_ativa,MAX(1,N(G3154)))="Sim",1,0),0))</f>
        <v/>
      </c>
      <c r="Q3154" s="39">
        <f>IF(F3154="","",COUNTIFS(ex_chave_oc,F3154,ex_cancelada,"&lt;&gt;Sim"))</f>
        <v/>
      </c>
      <c r="R3154" s="51">
        <f>IF(P3154="","",IF(AND(P3154=1,N(Q3154)&gt;0),1,0))</f>
        <v/>
      </c>
      <c r="S3154" s="30">
        <f>IF(P3154="","",IF(F3154="","ERRO: data prevista ausente ou inválida",IF(O3154=0,"Duplicada: contada uma vez",IF(N(G3154)=0,"ERRO: tarefa fora do Plano Mestre",IF(P3154=0,"Tarefa retirada do plano: não conta","OK")))))</f>
        <v/>
      </c>
    </row>
    <row r="3155">
      <c r="A3155" s="29" t="n"/>
      <c r="B3155" s="25" t="n"/>
      <c r="C3155" s="49" t="n"/>
      <c r="D3155" s="29" t="n"/>
      <c r="E3155" s="23">
        <f>IF(OR(A3155="",B3155=""),"",A3155&amp;"|"&amp;B3155)</f>
        <v/>
      </c>
      <c r="F3155" s="30">
        <f>IF(OR(E3155="",NOT(ISNUMBER(C3155))),"",E3155&amp;"|"&amp;YEAR(C3155)&amp;"-"&amp;RIGHT("0"&amp;MONTH(C3155),2)&amp;"-"&amp;RIGHT("0"&amp;DAY(C3155),2))</f>
        <v/>
      </c>
      <c r="G3155" s="26">
        <f>IF(E3155="","",IFERROR(MATCH(E3155,pl_chave,0),0))</f>
        <v/>
      </c>
      <c r="H3155" s="23">
        <f>IF(G3155="","",IF(G3155=0,"Tarefa fora do plano",INDEX(pl_tag,G3155)))</f>
        <v/>
      </c>
      <c r="I3155" s="30">
        <f>IF(N(G3155)=0,"",INDEX(pl_atividade,G3155))</f>
        <v/>
      </c>
      <c r="J3155" s="50">
        <f>IF(N(G3155)=0,"",INDEX(pl_especialidade,G3155))</f>
        <v/>
      </c>
      <c r="K3155" s="28">
        <f>IF(N(G3155)=0,"",INDEX(pl_duracao,G3155))</f>
        <v/>
      </c>
      <c r="L3155" s="39">
        <f>IF(ISNUMBER(C3155),YEAR(C3155),"")</f>
        <v/>
      </c>
      <c r="M3155" s="39">
        <f>IF(ISNUMBER(C3155),MONTH(C3155),"")</f>
        <v/>
      </c>
      <c r="N3155" s="23">
        <f>IF(L3155="","",IF(NOT(ISNUMBER(crono_ano)),"Informe o ano",IF(L3155&lt;crono_ano,"Antes do ano",IF(L3155&gt;crono_ano,"Depois do ano","No ano"))))</f>
        <v/>
      </c>
      <c r="O3155" s="39">
        <f>IF(F3155="","",IF(COUNTIF(F$7:F3155,F3155)=1,1,0))</f>
        <v/>
      </c>
      <c r="P3155" s="39">
        <f>IF(A3155&amp;B3155&amp;C3155="","",IF(AND(O3155=1,N(G3155)&gt;0),IF(INDEX(pl_ativa,MAX(1,N(G3155)))="Sim",1,0),0))</f>
        <v/>
      </c>
      <c r="Q3155" s="39">
        <f>IF(F3155="","",COUNTIFS(ex_chave_oc,F3155,ex_cancelada,"&lt;&gt;Sim"))</f>
        <v/>
      </c>
      <c r="R3155" s="51">
        <f>IF(P3155="","",IF(AND(P3155=1,N(Q3155)&gt;0),1,0))</f>
        <v/>
      </c>
      <c r="S3155" s="30">
        <f>IF(P3155="","",IF(F3155="","ERRO: data prevista ausente ou inválida",IF(O3155=0,"Duplicada: contada uma vez",IF(N(G3155)=0,"ERRO: tarefa fora do Plano Mestre",IF(P3155=0,"Tarefa retirada do plano: não conta","OK")))))</f>
        <v/>
      </c>
    </row>
    <row r="3156">
      <c r="A3156" s="29" t="n"/>
      <c r="B3156" s="25" t="n"/>
      <c r="C3156" s="49" t="n"/>
      <c r="D3156" s="29" t="n"/>
      <c r="E3156" s="23">
        <f>IF(OR(A3156="",B3156=""),"",A3156&amp;"|"&amp;B3156)</f>
        <v/>
      </c>
      <c r="F3156" s="30">
        <f>IF(OR(E3156="",NOT(ISNUMBER(C3156))),"",E3156&amp;"|"&amp;YEAR(C3156)&amp;"-"&amp;RIGHT("0"&amp;MONTH(C3156),2)&amp;"-"&amp;RIGHT("0"&amp;DAY(C3156),2))</f>
        <v/>
      </c>
      <c r="G3156" s="26">
        <f>IF(E3156="","",IFERROR(MATCH(E3156,pl_chave,0),0))</f>
        <v/>
      </c>
      <c r="H3156" s="23">
        <f>IF(G3156="","",IF(G3156=0,"Tarefa fora do plano",INDEX(pl_tag,G3156)))</f>
        <v/>
      </c>
      <c r="I3156" s="30">
        <f>IF(N(G3156)=0,"",INDEX(pl_atividade,G3156))</f>
        <v/>
      </c>
      <c r="J3156" s="50">
        <f>IF(N(G3156)=0,"",INDEX(pl_especialidade,G3156))</f>
        <v/>
      </c>
      <c r="K3156" s="28">
        <f>IF(N(G3156)=0,"",INDEX(pl_duracao,G3156))</f>
        <v/>
      </c>
      <c r="L3156" s="39">
        <f>IF(ISNUMBER(C3156),YEAR(C3156),"")</f>
        <v/>
      </c>
      <c r="M3156" s="39">
        <f>IF(ISNUMBER(C3156),MONTH(C3156),"")</f>
        <v/>
      </c>
      <c r="N3156" s="23">
        <f>IF(L3156="","",IF(NOT(ISNUMBER(crono_ano)),"Informe o ano",IF(L3156&lt;crono_ano,"Antes do ano",IF(L3156&gt;crono_ano,"Depois do ano","No ano"))))</f>
        <v/>
      </c>
      <c r="O3156" s="39">
        <f>IF(F3156="","",IF(COUNTIF(F$7:F3156,F3156)=1,1,0))</f>
        <v/>
      </c>
      <c r="P3156" s="39">
        <f>IF(A3156&amp;B3156&amp;C3156="","",IF(AND(O3156=1,N(G3156)&gt;0),IF(INDEX(pl_ativa,MAX(1,N(G3156)))="Sim",1,0),0))</f>
        <v/>
      </c>
      <c r="Q3156" s="39">
        <f>IF(F3156="","",COUNTIFS(ex_chave_oc,F3156,ex_cancelada,"&lt;&gt;Sim"))</f>
        <v/>
      </c>
      <c r="R3156" s="51">
        <f>IF(P3156="","",IF(AND(P3156=1,N(Q3156)&gt;0),1,0))</f>
        <v/>
      </c>
      <c r="S3156" s="30">
        <f>IF(P3156="","",IF(F3156="","ERRO: data prevista ausente ou inválida",IF(O3156=0,"Duplicada: contada uma vez",IF(N(G3156)=0,"ERRO: tarefa fora do Plano Mestre",IF(P3156=0,"Tarefa retirada do plano: não conta","OK")))))</f>
        <v/>
      </c>
    </row>
    <row r="3157">
      <c r="A3157" s="29" t="n"/>
      <c r="B3157" s="25" t="n"/>
      <c r="C3157" s="49" t="n"/>
      <c r="D3157" s="29" t="n"/>
      <c r="E3157" s="23">
        <f>IF(OR(A3157="",B3157=""),"",A3157&amp;"|"&amp;B3157)</f>
        <v/>
      </c>
      <c r="F3157" s="30">
        <f>IF(OR(E3157="",NOT(ISNUMBER(C3157))),"",E3157&amp;"|"&amp;YEAR(C3157)&amp;"-"&amp;RIGHT("0"&amp;MONTH(C3157),2)&amp;"-"&amp;RIGHT("0"&amp;DAY(C3157),2))</f>
        <v/>
      </c>
      <c r="G3157" s="26">
        <f>IF(E3157="","",IFERROR(MATCH(E3157,pl_chave,0),0))</f>
        <v/>
      </c>
      <c r="H3157" s="23">
        <f>IF(G3157="","",IF(G3157=0,"Tarefa fora do plano",INDEX(pl_tag,G3157)))</f>
        <v/>
      </c>
      <c r="I3157" s="30">
        <f>IF(N(G3157)=0,"",INDEX(pl_atividade,G3157))</f>
        <v/>
      </c>
      <c r="J3157" s="50">
        <f>IF(N(G3157)=0,"",INDEX(pl_especialidade,G3157))</f>
        <v/>
      </c>
      <c r="K3157" s="28">
        <f>IF(N(G3157)=0,"",INDEX(pl_duracao,G3157))</f>
        <v/>
      </c>
      <c r="L3157" s="39">
        <f>IF(ISNUMBER(C3157),YEAR(C3157),"")</f>
        <v/>
      </c>
      <c r="M3157" s="39">
        <f>IF(ISNUMBER(C3157),MONTH(C3157),"")</f>
        <v/>
      </c>
      <c r="N3157" s="23">
        <f>IF(L3157="","",IF(NOT(ISNUMBER(crono_ano)),"Informe o ano",IF(L3157&lt;crono_ano,"Antes do ano",IF(L3157&gt;crono_ano,"Depois do ano","No ano"))))</f>
        <v/>
      </c>
      <c r="O3157" s="39">
        <f>IF(F3157="","",IF(COUNTIF(F$7:F3157,F3157)=1,1,0))</f>
        <v/>
      </c>
      <c r="P3157" s="39">
        <f>IF(A3157&amp;B3157&amp;C3157="","",IF(AND(O3157=1,N(G3157)&gt;0),IF(INDEX(pl_ativa,MAX(1,N(G3157)))="Sim",1,0),0))</f>
        <v/>
      </c>
      <c r="Q3157" s="39">
        <f>IF(F3157="","",COUNTIFS(ex_chave_oc,F3157,ex_cancelada,"&lt;&gt;Sim"))</f>
        <v/>
      </c>
      <c r="R3157" s="51">
        <f>IF(P3157="","",IF(AND(P3157=1,N(Q3157)&gt;0),1,0))</f>
        <v/>
      </c>
      <c r="S3157" s="30">
        <f>IF(P3157="","",IF(F3157="","ERRO: data prevista ausente ou inválida",IF(O3157=0,"Duplicada: contada uma vez",IF(N(G3157)=0,"ERRO: tarefa fora do Plano Mestre",IF(P3157=0,"Tarefa retirada do plano: não conta","OK")))))</f>
        <v/>
      </c>
    </row>
    <row r="3158">
      <c r="A3158" s="29" t="n"/>
      <c r="B3158" s="25" t="n"/>
      <c r="C3158" s="49" t="n"/>
      <c r="D3158" s="29" t="n"/>
      <c r="E3158" s="23">
        <f>IF(OR(A3158="",B3158=""),"",A3158&amp;"|"&amp;B3158)</f>
        <v/>
      </c>
      <c r="F3158" s="30">
        <f>IF(OR(E3158="",NOT(ISNUMBER(C3158))),"",E3158&amp;"|"&amp;YEAR(C3158)&amp;"-"&amp;RIGHT("0"&amp;MONTH(C3158),2)&amp;"-"&amp;RIGHT("0"&amp;DAY(C3158),2))</f>
        <v/>
      </c>
      <c r="G3158" s="26">
        <f>IF(E3158="","",IFERROR(MATCH(E3158,pl_chave,0),0))</f>
        <v/>
      </c>
      <c r="H3158" s="23">
        <f>IF(G3158="","",IF(G3158=0,"Tarefa fora do plano",INDEX(pl_tag,G3158)))</f>
        <v/>
      </c>
      <c r="I3158" s="30">
        <f>IF(N(G3158)=0,"",INDEX(pl_atividade,G3158))</f>
        <v/>
      </c>
      <c r="J3158" s="50">
        <f>IF(N(G3158)=0,"",INDEX(pl_especialidade,G3158))</f>
        <v/>
      </c>
      <c r="K3158" s="28">
        <f>IF(N(G3158)=0,"",INDEX(pl_duracao,G3158))</f>
        <v/>
      </c>
      <c r="L3158" s="39">
        <f>IF(ISNUMBER(C3158),YEAR(C3158),"")</f>
        <v/>
      </c>
      <c r="M3158" s="39">
        <f>IF(ISNUMBER(C3158),MONTH(C3158),"")</f>
        <v/>
      </c>
      <c r="N3158" s="23">
        <f>IF(L3158="","",IF(NOT(ISNUMBER(crono_ano)),"Informe o ano",IF(L3158&lt;crono_ano,"Antes do ano",IF(L3158&gt;crono_ano,"Depois do ano","No ano"))))</f>
        <v/>
      </c>
      <c r="O3158" s="39">
        <f>IF(F3158="","",IF(COUNTIF(F$7:F3158,F3158)=1,1,0))</f>
        <v/>
      </c>
      <c r="P3158" s="39">
        <f>IF(A3158&amp;B3158&amp;C3158="","",IF(AND(O3158=1,N(G3158)&gt;0),IF(INDEX(pl_ativa,MAX(1,N(G3158)))="Sim",1,0),0))</f>
        <v/>
      </c>
      <c r="Q3158" s="39">
        <f>IF(F3158="","",COUNTIFS(ex_chave_oc,F3158,ex_cancelada,"&lt;&gt;Sim"))</f>
        <v/>
      </c>
      <c r="R3158" s="51">
        <f>IF(P3158="","",IF(AND(P3158=1,N(Q3158)&gt;0),1,0))</f>
        <v/>
      </c>
      <c r="S3158" s="30">
        <f>IF(P3158="","",IF(F3158="","ERRO: data prevista ausente ou inválida",IF(O3158=0,"Duplicada: contada uma vez",IF(N(G3158)=0,"ERRO: tarefa fora do Plano Mestre",IF(P3158=0,"Tarefa retirada do plano: não conta","OK")))))</f>
        <v/>
      </c>
    </row>
    <row r="3159">
      <c r="A3159" s="29" t="n"/>
      <c r="B3159" s="25" t="n"/>
      <c r="C3159" s="49" t="n"/>
      <c r="D3159" s="29" t="n"/>
      <c r="E3159" s="23">
        <f>IF(OR(A3159="",B3159=""),"",A3159&amp;"|"&amp;B3159)</f>
        <v/>
      </c>
      <c r="F3159" s="30">
        <f>IF(OR(E3159="",NOT(ISNUMBER(C3159))),"",E3159&amp;"|"&amp;YEAR(C3159)&amp;"-"&amp;RIGHT("0"&amp;MONTH(C3159),2)&amp;"-"&amp;RIGHT("0"&amp;DAY(C3159),2))</f>
        <v/>
      </c>
      <c r="G3159" s="26">
        <f>IF(E3159="","",IFERROR(MATCH(E3159,pl_chave,0),0))</f>
        <v/>
      </c>
      <c r="H3159" s="23">
        <f>IF(G3159="","",IF(G3159=0,"Tarefa fora do plano",INDEX(pl_tag,G3159)))</f>
        <v/>
      </c>
      <c r="I3159" s="30">
        <f>IF(N(G3159)=0,"",INDEX(pl_atividade,G3159))</f>
        <v/>
      </c>
      <c r="J3159" s="50">
        <f>IF(N(G3159)=0,"",INDEX(pl_especialidade,G3159))</f>
        <v/>
      </c>
      <c r="K3159" s="28">
        <f>IF(N(G3159)=0,"",INDEX(pl_duracao,G3159))</f>
        <v/>
      </c>
      <c r="L3159" s="39">
        <f>IF(ISNUMBER(C3159),YEAR(C3159),"")</f>
        <v/>
      </c>
      <c r="M3159" s="39">
        <f>IF(ISNUMBER(C3159),MONTH(C3159),"")</f>
        <v/>
      </c>
      <c r="N3159" s="23">
        <f>IF(L3159="","",IF(NOT(ISNUMBER(crono_ano)),"Informe o ano",IF(L3159&lt;crono_ano,"Antes do ano",IF(L3159&gt;crono_ano,"Depois do ano","No ano"))))</f>
        <v/>
      </c>
      <c r="O3159" s="39">
        <f>IF(F3159="","",IF(COUNTIF(F$7:F3159,F3159)=1,1,0))</f>
        <v/>
      </c>
      <c r="P3159" s="39">
        <f>IF(A3159&amp;B3159&amp;C3159="","",IF(AND(O3159=1,N(G3159)&gt;0),IF(INDEX(pl_ativa,MAX(1,N(G3159)))="Sim",1,0),0))</f>
        <v/>
      </c>
      <c r="Q3159" s="39">
        <f>IF(F3159="","",COUNTIFS(ex_chave_oc,F3159,ex_cancelada,"&lt;&gt;Sim"))</f>
        <v/>
      </c>
      <c r="R3159" s="51">
        <f>IF(P3159="","",IF(AND(P3159=1,N(Q3159)&gt;0),1,0))</f>
        <v/>
      </c>
      <c r="S3159" s="30">
        <f>IF(P3159="","",IF(F3159="","ERRO: data prevista ausente ou inválida",IF(O3159=0,"Duplicada: contada uma vez",IF(N(G3159)=0,"ERRO: tarefa fora do Plano Mestre",IF(P3159=0,"Tarefa retirada do plano: não conta","OK")))))</f>
        <v/>
      </c>
    </row>
    <row r="3160">
      <c r="A3160" s="29" t="n"/>
      <c r="B3160" s="25" t="n"/>
      <c r="C3160" s="49" t="n"/>
      <c r="D3160" s="29" t="n"/>
      <c r="E3160" s="23">
        <f>IF(OR(A3160="",B3160=""),"",A3160&amp;"|"&amp;B3160)</f>
        <v/>
      </c>
      <c r="F3160" s="30">
        <f>IF(OR(E3160="",NOT(ISNUMBER(C3160))),"",E3160&amp;"|"&amp;YEAR(C3160)&amp;"-"&amp;RIGHT("0"&amp;MONTH(C3160),2)&amp;"-"&amp;RIGHT("0"&amp;DAY(C3160),2))</f>
        <v/>
      </c>
      <c r="G3160" s="26">
        <f>IF(E3160="","",IFERROR(MATCH(E3160,pl_chave,0),0))</f>
        <v/>
      </c>
      <c r="H3160" s="23">
        <f>IF(G3160="","",IF(G3160=0,"Tarefa fora do plano",INDEX(pl_tag,G3160)))</f>
        <v/>
      </c>
      <c r="I3160" s="30">
        <f>IF(N(G3160)=0,"",INDEX(pl_atividade,G3160))</f>
        <v/>
      </c>
      <c r="J3160" s="50">
        <f>IF(N(G3160)=0,"",INDEX(pl_especialidade,G3160))</f>
        <v/>
      </c>
      <c r="K3160" s="28">
        <f>IF(N(G3160)=0,"",INDEX(pl_duracao,G3160))</f>
        <v/>
      </c>
      <c r="L3160" s="39">
        <f>IF(ISNUMBER(C3160),YEAR(C3160),"")</f>
        <v/>
      </c>
      <c r="M3160" s="39">
        <f>IF(ISNUMBER(C3160),MONTH(C3160),"")</f>
        <v/>
      </c>
      <c r="N3160" s="23">
        <f>IF(L3160="","",IF(NOT(ISNUMBER(crono_ano)),"Informe o ano",IF(L3160&lt;crono_ano,"Antes do ano",IF(L3160&gt;crono_ano,"Depois do ano","No ano"))))</f>
        <v/>
      </c>
      <c r="O3160" s="39">
        <f>IF(F3160="","",IF(COUNTIF(F$7:F3160,F3160)=1,1,0))</f>
        <v/>
      </c>
      <c r="P3160" s="39">
        <f>IF(A3160&amp;B3160&amp;C3160="","",IF(AND(O3160=1,N(G3160)&gt;0),IF(INDEX(pl_ativa,MAX(1,N(G3160)))="Sim",1,0),0))</f>
        <v/>
      </c>
      <c r="Q3160" s="39">
        <f>IF(F3160="","",COUNTIFS(ex_chave_oc,F3160,ex_cancelada,"&lt;&gt;Sim"))</f>
        <v/>
      </c>
      <c r="R3160" s="51">
        <f>IF(P3160="","",IF(AND(P3160=1,N(Q3160)&gt;0),1,0))</f>
        <v/>
      </c>
      <c r="S3160" s="30">
        <f>IF(P3160="","",IF(F3160="","ERRO: data prevista ausente ou inválida",IF(O3160=0,"Duplicada: contada uma vez",IF(N(G3160)=0,"ERRO: tarefa fora do Plano Mestre",IF(P3160=0,"Tarefa retirada do plano: não conta","OK")))))</f>
        <v/>
      </c>
    </row>
    <row r="3161">
      <c r="A3161" s="29" t="n"/>
      <c r="B3161" s="25" t="n"/>
      <c r="C3161" s="49" t="n"/>
      <c r="D3161" s="29" t="n"/>
      <c r="E3161" s="23">
        <f>IF(OR(A3161="",B3161=""),"",A3161&amp;"|"&amp;B3161)</f>
        <v/>
      </c>
      <c r="F3161" s="30">
        <f>IF(OR(E3161="",NOT(ISNUMBER(C3161))),"",E3161&amp;"|"&amp;YEAR(C3161)&amp;"-"&amp;RIGHT("0"&amp;MONTH(C3161),2)&amp;"-"&amp;RIGHT("0"&amp;DAY(C3161),2))</f>
        <v/>
      </c>
      <c r="G3161" s="26">
        <f>IF(E3161="","",IFERROR(MATCH(E3161,pl_chave,0),0))</f>
        <v/>
      </c>
      <c r="H3161" s="23">
        <f>IF(G3161="","",IF(G3161=0,"Tarefa fora do plano",INDEX(pl_tag,G3161)))</f>
        <v/>
      </c>
      <c r="I3161" s="30">
        <f>IF(N(G3161)=0,"",INDEX(pl_atividade,G3161))</f>
        <v/>
      </c>
      <c r="J3161" s="50">
        <f>IF(N(G3161)=0,"",INDEX(pl_especialidade,G3161))</f>
        <v/>
      </c>
      <c r="K3161" s="28">
        <f>IF(N(G3161)=0,"",INDEX(pl_duracao,G3161))</f>
        <v/>
      </c>
      <c r="L3161" s="39">
        <f>IF(ISNUMBER(C3161),YEAR(C3161),"")</f>
        <v/>
      </c>
      <c r="M3161" s="39">
        <f>IF(ISNUMBER(C3161),MONTH(C3161),"")</f>
        <v/>
      </c>
      <c r="N3161" s="23">
        <f>IF(L3161="","",IF(NOT(ISNUMBER(crono_ano)),"Informe o ano",IF(L3161&lt;crono_ano,"Antes do ano",IF(L3161&gt;crono_ano,"Depois do ano","No ano"))))</f>
        <v/>
      </c>
      <c r="O3161" s="39">
        <f>IF(F3161="","",IF(COUNTIF(F$7:F3161,F3161)=1,1,0))</f>
        <v/>
      </c>
      <c r="P3161" s="39">
        <f>IF(A3161&amp;B3161&amp;C3161="","",IF(AND(O3161=1,N(G3161)&gt;0),IF(INDEX(pl_ativa,MAX(1,N(G3161)))="Sim",1,0),0))</f>
        <v/>
      </c>
      <c r="Q3161" s="39">
        <f>IF(F3161="","",COUNTIFS(ex_chave_oc,F3161,ex_cancelada,"&lt;&gt;Sim"))</f>
        <v/>
      </c>
      <c r="R3161" s="51">
        <f>IF(P3161="","",IF(AND(P3161=1,N(Q3161)&gt;0),1,0))</f>
        <v/>
      </c>
      <c r="S3161" s="30">
        <f>IF(P3161="","",IF(F3161="","ERRO: data prevista ausente ou inválida",IF(O3161=0,"Duplicada: contada uma vez",IF(N(G3161)=0,"ERRO: tarefa fora do Plano Mestre",IF(P3161=0,"Tarefa retirada do plano: não conta","OK")))))</f>
        <v/>
      </c>
    </row>
    <row r="3162">
      <c r="A3162" s="29" t="n"/>
      <c r="B3162" s="25" t="n"/>
      <c r="C3162" s="49" t="n"/>
      <c r="D3162" s="29" t="n"/>
      <c r="E3162" s="23">
        <f>IF(OR(A3162="",B3162=""),"",A3162&amp;"|"&amp;B3162)</f>
        <v/>
      </c>
      <c r="F3162" s="30">
        <f>IF(OR(E3162="",NOT(ISNUMBER(C3162))),"",E3162&amp;"|"&amp;YEAR(C3162)&amp;"-"&amp;RIGHT("0"&amp;MONTH(C3162),2)&amp;"-"&amp;RIGHT("0"&amp;DAY(C3162),2))</f>
        <v/>
      </c>
      <c r="G3162" s="26">
        <f>IF(E3162="","",IFERROR(MATCH(E3162,pl_chave,0),0))</f>
        <v/>
      </c>
      <c r="H3162" s="23">
        <f>IF(G3162="","",IF(G3162=0,"Tarefa fora do plano",INDEX(pl_tag,G3162)))</f>
        <v/>
      </c>
      <c r="I3162" s="30">
        <f>IF(N(G3162)=0,"",INDEX(pl_atividade,G3162))</f>
        <v/>
      </c>
      <c r="J3162" s="50">
        <f>IF(N(G3162)=0,"",INDEX(pl_especialidade,G3162))</f>
        <v/>
      </c>
      <c r="K3162" s="28">
        <f>IF(N(G3162)=0,"",INDEX(pl_duracao,G3162))</f>
        <v/>
      </c>
      <c r="L3162" s="39">
        <f>IF(ISNUMBER(C3162),YEAR(C3162),"")</f>
        <v/>
      </c>
      <c r="M3162" s="39">
        <f>IF(ISNUMBER(C3162),MONTH(C3162),"")</f>
        <v/>
      </c>
      <c r="N3162" s="23">
        <f>IF(L3162="","",IF(NOT(ISNUMBER(crono_ano)),"Informe o ano",IF(L3162&lt;crono_ano,"Antes do ano",IF(L3162&gt;crono_ano,"Depois do ano","No ano"))))</f>
        <v/>
      </c>
      <c r="O3162" s="39">
        <f>IF(F3162="","",IF(COUNTIF(F$7:F3162,F3162)=1,1,0))</f>
        <v/>
      </c>
      <c r="P3162" s="39">
        <f>IF(A3162&amp;B3162&amp;C3162="","",IF(AND(O3162=1,N(G3162)&gt;0),IF(INDEX(pl_ativa,MAX(1,N(G3162)))="Sim",1,0),0))</f>
        <v/>
      </c>
      <c r="Q3162" s="39">
        <f>IF(F3162="","",COUNTIFS(ex_chave_oc,F3162,ex_cancelada,"&lt;&gt;Sim"))</f>
        <v/>
      </c>
      <c r="R3162" s="51">
        <f>IF(P3162="","",IF(AND(P3162=1,N(Q3162)&gt;0),1,0))</f>
        <v/>
      </c>
      <c r="S3162" s="30">
        <f>IF(P3162="","",IF(F3162="","ERRO: data prevista ausente ou inválida",IF(O3162=0,"Duplicada: contada uma vez",IF(N(G3162)=0,"ERRO: tarefa fora do Plano Mestre",IF(P3162=0,"Tarefa retirada do plano: não conta","OK")))))</f>
        <v/>
      </c>
    </row>
    <row r="3163">
      <c r="A3163" s="29" t="n"/>
      <c r="B3163" s="25" t="n"/>
      <c r="C3163" s="49" t="n"/>
      <c r="D3163" s="29" t="n"/>
      <c r="E3163" s="23">
        <f>IF(OR(A3163="",B3163=""),"",A3163&amp;"|"&amp;B3163)</f>
        <v/>
      </c>
      <c r="F3163" s="30">
        <f>IF(OR(E3163="",NOT(ISNUMBER(C3163))),"",E3163&amp;"|"&amp;YEAR(C3163)&amp;"-"&amp;RIGHT("0"&amp;MONTH(C3163),2)&amp;"-"&amp;RIGHT("0"&amp;DAY(C3163),2))</f>
        <v/>
      </c>
      <c r="G3163" s="26">
        <f>IF(E3163="","",IFERROR(MATCH(E3163,pl_chave,0),0))</f>
        <v/>
      </c>
      <c r="H3163" s="23">
        <f>IF(G3163="","",IF(G3163=0,"Tarefa fora do plano",INDEX(pl_tag,G3163)))</f>
        <v/>
      </c>
      <c r="I3163" s="30">
        <f>IF(N(G3163)=0,"",INDEX(pl_atividade,G3163))</f>
        <v/>
      </c>
      <c r="J3163" s="50">
        <f>IF(N(G3163)=0,"",INDEX(pl_especialidade,G3163))</f>
        <v/>
      </c>
      <c r="K3163" s="28">
        <f>IF(N(G3163)=0,"",INDEX(pl_duracao,G3163))</f>
        <v/>
      </c>
      <c r="L3163" s="39">
        <f>IF(ISNUMBER(C3163),YEAR(C3163),"")</f>
        <v/>
      </c>
      <c r="M3163" s="39">
        <f>IF(ISNUMBER(C3163),MONTH(C3163),"")</f>
        <v/>
      </c>
      <c r="N3163" s="23">
        <f>IF(L3163="","",IF(NOT(ISNUMBER(crono_ano)),"Informe o ano",IF(L3163&lt;crono_ano,"Antes do ano",IF(L3163&gt;crono_ano,"Depois do ano","No ano"))))</f>
        <v/>
      </c>
      <c r="O3163" s="39">
        <f>IF(F3163="","",IF(COUNTIF(F$7:F3163,F3163)=1,1,0))</f>
        <v/>
      </c>
      <c r="P3163" s="39">
        <f>IF(A3163&amp;B3163&amp;C3163="","",IF(AND(O3163=1,N(G3163)&gt;0),IF(INDEX(pl_ativa,MAX(1,N(G3163)))="Sim",1,0),0))</f>
        <v/>
      </c>
      <c r="Q3163" s="39">
        <f>IF(F3163="","",COUNTIFS(ex_chave_oc,F3163,ex_cancelada,"&lt;&gt;Sim"))</f>
        <v/>
      </c>
      <c r="R3163" s="51">
        <f>IF(P3163="","",IF(AND(P3163=1,N(Q3163)&gt;0),1,0))</f>
        <v/>
      </c>
      <c r="S3163" s="30">
        <f>IF(P3163="","",IF(F3163="","ERRO: data prevista ausente ou inválida",IF(O3163=0,"Duplicada: contada uma vez",IF(N(G3163)=0,"ERRO: tarefa fora do Plano Mestre",IF(P3163=0,"Tarefa retirada do plano: não conta","OK")))))</f>
        <v/>
      </c>
    </row>
    <row r="3164">
      <c r="A3164" s="29" t="n"/>
      <c r="B3164" s="25" t="n"/>
      <c r="C3164" s="49" t="n"/>
      <c r="D3164" s="29" t="n"/>
      <c r="E3164" s="23">
        <f>IF(OR(A3164="",B3164=""),"",A3164&amp;"|"&amp;B3164)</f>
        <v/>
      </c>
      <c r="F3164" s="30">
        <f>IF(OR(E3164="",NOT(ISNUMBER(C3164))),"",E3164&amp;"|"&amp;YEAR(C3164)&amp;"-"&amp;RIGHT("0"&amp;MONTH(C3164),2)&amp;"-"&amp;RIGHT("0"&amp;DAY(C3164),2))</f>
        <v/>
      </c>
      <c r="G3164" s="26">
        <f>IF(E3164="","",IFERROR(MATCH(E3164,pl_chave,0),0))</f>
        <v/>
      </c>
      <c r="H3164" s="23">
        <f>IF(G3164="","",IF(G3164=0,"Tarefa fora do plano",INDEX(pl_tag,G3164)))</f>
        <v/>
      </c>
      <c r="I3164" s="30">
        <f>IF(N(G3164)=0,"",INDEX(pl_atividade,G3164))</f>
        <v/>
      </c>
      <c r="J3164" s="50">
        <f>IF(N(G3164)=0,"",INDEX(pl_especialidade,G3164))</f>
        <v/>
      </c>
      <c r="K3164" s="28">
        <f>IF(N(G3164)=0,"",INDEX(pl_duracao,G3164))</f>
        <v/>
      </c>
      <c r="L3164" s="39">
        <f>IF(ISNUMBER(C3164),YEAR(C3164),"")</f>
        <v/>
      </c>
      <c r="M3164" s="39">
        <f>IF(ISNUMBER(C3164),MONTH(C3164),"")</f>
        <v/>
      </c>
      <c r="N3164" s="23">
        <f>IF(L3164="","",IF(NOT(ISNUMBER(crono_ano)),"Informe o ano",IF(L3164&lt;crono_ano,"Antes do ano",IF(L3164&gt;crono_ano,"Depois do ano","No ano"))))</f>
        <v/>
      </c>
      <c r="O3164" s="39">
        <f>IF(F3164="","",IF(COUNTIF(F$7:F3164,F3164)=1,1,0))</f>
        <v/>
      </c>
      <c r="P3164" s="39">
        <f>IF(A3164&amp;B3164&amp;C3164="","",IF(AND(O3164=1,N(G3164)&gt;0),IF(INDEX(pl_ativa,MAX(1,N(G3164)))="Sim",1,0),0))</f>
        <v/>
      </c>
      <c r="Q3164" s="39">
        <f>IF(F3164="","",COUNTIFS(ex_chave_oc,F3164,ex_cancelada,"&lt;&gt;Sim"))</f>
        <v/>
      </c>
      <c r="R3164" s="51">
        <f>IF(P3164="","",IF(AND(P3164=1,N(Q3164)&gt;0),1,0))</f>
        <v/>
      </c>
      <c r="S3164" s="30">
        <f>IF(P3164="","",IF(F3164="","ERRO: data prevista ausente ou inválida",IF(O3164=0,"Duplicada: contada uma vez",IF(N(G3164)=0,"ERRO: tarefa fora do Plano Mestre",IF(P3164=0,"Tarefa retirada do plano: não conta","OK")))))</f>
        <v/>
      </c>
    </row>
    <row r="3165">
      <c r="A3165" s="29" t="n"/>
      <c r="B3165" s="25" t="n"/>
      <c r="C3165" s="49" t="n"/>
      <c r="D3165" s="29" t="n"/>
      <c r="E3165" s="23">
        <f>IF(OR(A3165="",B3165=""),"",A3165&amp;"|"&amp;B3165)</f>
        <v/>
      </c>
      <c r="F3165" s="30">
        <f>IF(OR(E3165="",NOT(ISNUMBER(C3165))),"",E3165&amp;"|"&amp;YEAR(C3165)&amp;"-"&amp;RIGHT("0"&amp;MONTH(C3165),2)&amp;"-"&amp;RIGHT("0"&amp;DAY(C3165),2))</f>
        <v/>
      </c>
      <c r="G3165" s="26">
        <f>IF(E3165="","",IFERROR(MATCH(E3165,pl_chave,0),0))</f>
        <v/>
      </c>
      <c r="H3165" s="23">
        <f>IF(G3165="","",IF(G3165=0,"Tarefa fora do plano",INDEX(pl_tag,G3165)))</f>
        <v/>
      </c>
      <c r="I3165" s="30">
        <f>IF(N(G3165)=0,"",INDEX(pl_atividade,G3165))</f>
        <v/>
      </c>
      <c r="J3165" s="50">
        <f>IF(N(G3165)=0,"",INDEX(pl_especialidade,G3165))</f>
        <v/>
      </c>
      <c r="K3165" s="28">
        <f>IF(N(G3165)=0,"",INDEX(pl_duracao,G3165))</f>
        <v/>
      </c>
      <c r="L3165" s="39">
        <f>IF(ISNUMBER(C3165),YEAR(C3165),"")</f>
        <v/>
      </c>
      <c r="M3165" s="39">
        <f>IF(ISNUMBER(C3165),MONTH(C3165),"")</f>
        <v/>
      </c>
      <c r="N3165" s="23">
        <f>IF(L3165="","",IF(NOT(ISNUMBER(crono_ano)),"Informe o ano",IF(L3165&lt;crono_ano,"Antes do ano",IF(L3165&gt;crono_ano,"Depois do ano","No ano"))))</f>
        <v/>
      </c>
      <c r="O3165" s="39">
        <f>IF(F3165="","",IF(COUNTIF(F$7:F3165,F3165)=1,1,0))</f>
        <v/>
      </c>
      <c r="P3165" s="39">
        <f>IF(A3165&amp;B3165&amp;C3165="","",IF(AND(O3165=1,N(G3165)&gt;0),IF(INDEX(pl_ativa,MAX(1,N(G3165)))="Sim",1,0),0))</f>
        <v/>
      </c>
      <c r="Q3165" s="39">
        <f>IF(F3165="","",COUNTIFS(ex_chave_oc,F3165,ex_cancelada,"&lt;&gt;Sim"))</f>
        <v/>
      </c>
      <c r="R3165" s="51">
        <f>IF(P3165="","",IF(AND(P3165=1,N(Q3165)&gt;0),1,0))</f>
        <v/>
      </c>
      <c r="S3165" s="30">
        <f>IF(P3165="","",IF(F3165="","ERRO: data prevista ausente ou inválida",IF(O3165=0,"Duplicada: contada uma vez",IF(N(G3165)=0,"ERRO: tarefa fora do Plano Mestre",IF(P3165=0,"Tarefa retirada do plano: não conta","OK")))))</f>
        <v/>
      </c>
    </row>
    <row r="3166">
      <c r="A3166" s="29" t="n"/>
      <c r="B3166" s="25" t="n"/>
      <c r="C3166" s="49" t="n"/>
      <c r="D3166" s="29" t="n"/>
      <c r="E3166" s="23">
        <f>IF(OR(A3166="",B3166=""),"",A3166&amp;"|"&amp;B3166)</f>
        <v/>
      </c>
      <c r="F3166" s="30">
        <f>IF(OR(E3166="",NOT(ISNUMBER(C3166))),"",E3166&amp;"|"&amp;YEAR(C3166)&amp;"-"&amp;RIGHT("0"&amp;MONTH(C3166),2)&amp;"-"&amp;RIGHT("0"&amp;DAY(C3166),2))</f>
        <v/>
      </c>
      <c r="G3166" s="26">
        <f>IF(E3166="","",IFERROR(MATCH(E3166,pl_chave,0),0))</f>
        <v/>
      </c>
      <c r="H3166" s="23">
        <f>IF(G3166="","",IF(G3166=0,"Tarefa fora do plano",INDEX(pl_tag,G3166)))</f>
        <v/>
      </c>
      <c r="I3166" s="30">
        <f>IF(N(G3166)=0,"",INDEX(pl_atividade,G3166))</f>
        <v/>
      </c>
      <c r="J3166" s="50">
        <f>IF(N(G3166)=0,"",INDEX(pl_especialidade,G3166))</f>
        <v/>
      </c>
      <c r="K3166" s="28">
        <f>IF(N(G3166)=0,"",INDEX(pl_duracao,G3166))</f>
        <v/>
      </c>
      <c r="L3166" s="39">
        <f>IF(ISNUMBER(C3166),YEAR(C3166),"")</f>
        <v/>
      </c>
      <c r="M3166" s="39">
        <f>IF(ISNUMBER(C3166),MONTH(C3166),"")</f>
        <v/>
      </c>
      <c r="N3166" s="23">
        <f>IF(L3166="","",IF(NOT(ISNUMBER(crono_ano)),"Informe o ano",IF(L3166&lt;crono_ano,"Antes do ano",IF(L3166&gt;crono_ano,"Depois do ano","No ano"))))</f>
        <v/>
      </c>
      <c r="O3166" s="39">
        <f>IF(F3166="","",IF(COUNTIF(F$7:F3166,F3166)=1,1,0))</f>
        <v/>
      </c>
      <c r="P3166" s="39">
        <f>IF(A3166&amp;B3166&amp;C3166="","",IF(AND(O3166=1,N(G3166)&gt;0),IF(INDEX(pl_ativa,MAX(1,N(G3166)))="Sim",1,0),0))</f>
        <v/>
      </c>
      <c r="Q3166" s="39">
        <f>IF(F3166="","",COUNTIFS(ex_chave_oc,F3166,ex_cancelada,"&lt;&gt;Sim"))</f>
        <v/>
      </c>
      <c r="R3166" s="51">
        <f>IF(P3166="","",IF(AND(P3166=1,N(Q3166)&gt;0),1,0))</f>
        <v/>
      </c>
      <c r="S3166" s="30">
        <f>IF(P3166="","",IF(F3166="","ERRO: data prevista ausente ou inválida",IF(O3166=0,"Duplicada: contada uma vez",IF(N(G3166)=0,"ERRO: tarefa fora do Plano Mestre",IF(P3166=0,"Tarefa retirada do plano: não conta","OK")))))</f>
        <v/>
      </c>
    </row>
    <row r="3167">
      <c r="A3167" s="29" t="n"/>
      <c r="B3167" s="25" t="n"/>
      <c r="C3167" s="49" t="n"/>
      <c r="D3167" s="29" t="n"/>
      <c r="E3167" s="23">
        <f>IF(OR(A3167="",B3167=""),"",A3167&amp;"|"&amp;B3167)</f>
        <v/>
      </c>
      <c r="F3167" s="30">
        <f>IF(OR(E3167="",NOT(ISNUMBER(C3167))),"",E3167&amp;"|"&amp;YEAR(C3167)&amp;"-"&amp;RIGHT("0"&amp;MONTH(C3167),2)&amp;"-"&amp;RIGHT("0"&amp;DAY(C3167),2))</f>
        <v/>
      </c>
      <c r="G3167" s="26">
        <f>IF(E3167="","",IFERROR(MATCH(E3167,pl_chave,0),0))</f>
        <v/>
      </c>
      <c r="H3167" s="23">
        <f>IF(G3167="","",IF(G3167=0,"Tarefa fora do plano",INDEX(pl_tag,G3167)))</f>
        <v/>
      </c>
      <c r="I3167" s="30">
        <f>IF(N(G3167)=0,"",INDEX(pl_atividade,G3167))</f>
        <v/>
      </c>
      <c r="J3167" s="50">
        <f>IF(N(G3167)=0,"",INDEX(pl_especialidade,G3167))</f>
        <v/>
      </c>
      <c r="K3167" s="28">
        <f>IF(N(G3167)=0,"",INDEX(pl_duracao,G3167))</f>
        <v/>
      </c>
      <c r="L3167" s="39">
        <f>IF(ISNUMBER(C3167),YEAR(C3167),"")</f>
        <v/>
      </c>
      <c r="M3167" s="39">
        <f>IF(ISNUMBER(C3167),MONTH(C3167),"")</f>
        <v/>
      </c>
      <c r="N3167" s="23">
        <f>IF(L3167="","",IF(NOT(ISNUMBER(crono_ano)),"Informe o ano",IF(L3167&lt;crono_ano,"Antes do ano",IF(L3167&gt;crono_ano,"Depois do ano","No ano"))))</f>
        <v/>
      </c>
      <c r="O3167" s="39">
        <f>IF(F3167="","",IF(COUNTIF(F$7:F3167,F3167)=1,1,0))</f>
        <v/>
      </c>
      <c r="P3167" s="39">
        <f>IF(A3167&amp;B3167&amp;C3167="","",IF(AND(O3167=1,N(G3167)&gt;0),IF(INDEX(pl_ativa,MAX(1,N(G3167)))="Sim",1,0),0))</f>
        <v/>
      </c>
      <c r="Q3167" s="39">
        <f>IF(F3167="","",COUNTIFS(ex_chave_oc,F3167,ex_cancelada,"&lt;&gt;Sim"))</f>
        <v/>
      </c>
      <c r="R3167" s="51">
        <f>IF(P3167="","",IF(AND(P3167=1,N(Q3167)&gt;0),1,0))</f>
        <v/>
      </c>
      <c r="S3167" s="30">
        <f>IF(P3167="","",IF(F3167="","ERRO: data prevista ausente ou inválida",IF(O3167=0,"Duplicada: contada uma vez",IF(N(G3167)=0,"ERRO: tarefa fora do Plano Mestre",IF(P3167=0,"Tarefa retirada do plano: não conta","OK")))))</f>
        <v/>
      </c>
    </row>
    <row r="3168">
      <c r="A3168" s="29" t="n"/>
      <c r="B3168" s="25" t="n"/>
      <c r="C3168" s="49" t="n"/>
      <c r="D3168" s="29" t="n"/>
      <c r="E3168" s="23">
        <f>IF(OR(A3168="",B3168=""),"",A3168&amp;"|"&amp;B3168)</f>
        <v/>
      </c>
      <c r="F3168" s="30">
        <f>IF(OR(E3168="",NOT(ISNUMBER(C3168))),"",E3168&amp;"|"&amp;YEAR(C3168)&amp;"-"&amp;RIGHT("0"&amp;MONTH(C3168),2)&amp;"-"&amp;RIGHT("0"&amp;DAY(C3168),2))</f>
        <v/>
      </c>
      <c r="G3168" s="26">
        <f>IF(E3168="","",IFERROR(MATCH(E3168,pl_chave,0),0))</f>
        <v/>
      </c>
      <c r="H3168" s="23">
        <f>IF(G3168="","",IF(G3168=0,"Tarefa fora do plano",INDEX(pl_tag,G3168)))</f>
        <v/>
      </c>
      <c r="I3168" s="30">
        <f>IF(N(G3168)=0,"",INDEX(pl_atividade,G3168))</f>
        <v/>
      </c>
      <c r="J3168" s="50">
        <f>IF(N(G3168)=0,"",INDEX(pl_especialidade,G3168))</f>
        <v/>
      </c>
      <c r="K3168" s="28">
        <f>IF(N(G3168)=0,"",INDEX(pl_duracao,G3168))</f>
        <v/>
      </c>
      <c r="L3168" s="39">
        <f>IF(ISNUMBER(C3168),YEAR(C3168),"")</f>
        <v/>
      </c>
      <c r="M3168" s="39">
        <f>IF(ISNUMBER(C3168),MONTH(C3168),"")</f>
        <v/>
      </c>
      <c r="N3168" s="23">
        <f>IF(L3168="","",IF(NOT(ISNUMBER(crono_ano)),"Informe o ano",IF(L3168&lt;crono_ano,"Antes do ano",IF(L3168&gt;crono_ano,"Depois do ano","No ano"))))</f>
        <v/>
      </c>
      <c r="O3168" s="39">
        <f>IF(F3168="","",IF(COUNTIF(F$7:F3168,F3168)=1,1,0))</f>
        <v/>
      </c>
      <c r="P3168" s="39">
        <f>IF(A3168&amp;B3168&amp;C3168="","",IF(AND(O3168=1,N(G3168)&gt;0),IF(INDEX(pl_ativa,MAX(1,N(G3168)))="Sim",1,0),0))</f>
        <v/>
      </c>
      <c r="Q3168" s="39">
        <f>IF(F3168="","",COUNTIFS(ex_chave_oc,F3168,ex_cancelada,"&lt;&gt;Sim"))</f>
        <v/>
      </c>
      <c r="R3168" s="51">
        <f>IF(P3168="","",IF(AND(P3168=1,N(Q3168)&gt;0),1,0))</f>
        <v/>
      </c>
      <c r="S3168" s="30">
        <f>IF(P3168="","",IF(F3168="","ERRO: data prevista ausente ou inválida",IF(O3168=0,"Duplicada: contada uma vez",IF(N(G3168)=0,"ERRO: tarefa fora do Plano Mestre",IF(P3168=0,"Tarefa retirada do plano: não conta","OK")))))</f>
        <v/>
      </c>
    </row>
    <row r="3169">
      <c r="A3169" s="29" t="n"/>
      <c r="B3169" s="25" t="n"/>
      <c r="C3169" s="49" t="n"/>
      <c r="D3169" s="29" t="n"/>
      <c r="E3169" s="23">
        <f>IF(OR(A3169="",B3169=""),"",A3169&amp;"|"&amp;B3169)</f>
        <v/>
      </c>
      <c r="F3169" s="30">
        <f>IF(OR(E3169="",NOT(ISNUMBER(C3169))),"",E3169&amp;"|"&amp;YEAR(C3169)&amp;"-"&amp;RIGHT("0"&amp;MONTH(C3169),2)&amp;"-"&amp;RIGHT("0"&amp;DAY(C3169),2))</f>
        <v/>
      </c>
      <c r="G3169" s="26">
        <f>IF(E3169="","",IFERROR(MATCH(E3169,pl_chave,0),0))</f>
        <v/>
      </c>
      <c r="H3169" s="23">
        <f>IF(G3169="","",IF(G3169=0,"Tarefa fora do plano",INDEX(pl_tag,G3169)))</f>
        <v/>
      </c>
      <c r="I3169" s="30">
        <f>IF(N(G3169)=0,"",INDEX(pl_atividade,G3169))</f>
        <v/>
      </c>
      <c r="J3169" s="50">
        <f>IF(N(G3169)=0,"",INDEX(pl_especialidade,G3169))</f>
        <v/>
      </c>
      <c r="K3169" s="28">
        <f>IF(N(G3169)=0,"",INDEX(pl_duracao,G3169))</f>
        <v/>
      </c>
      <c r="L3169" s="39">
        <f>IF(ISNUMBER(C3169),YEAR(C3169),"")</f>
        <v/>
      </c>
      <c r="M3169" s="39">
        <f>IF(ISNUMBER(C3169),MONTH(C3169),"")</f>
        <v/>
      </c>
      <c r="N3169" s="23">
        <f>IF(L3169="","",IF(NOT(ISNUMBER(crono_ano)),"Informe o ano",IF(L3169&lt;crono_ano,"Antes do ano",IF(L3169&gt;crono_ano,"Depois do ano","No ano"))))</f>
        <v/>
      </c>
      <c r="O3169" s="39">
        <f>IF(F3169="","",IF(COUNTIF(F$7:F3169,F3169)=1,1,0))</f>
        <v/>
      </c>
      <c r="P3169" s="39">
        <f>IF(A3169&amp;B3169&amp;C3169="","",IF(AND(O3169=1,N(G3169)&gt;0),IF(INDEX(pl_ativa,MAX(1,N(G3169)))="Sim",1,0),0))</f>
        <v/>
      </c>
      <c r="Q3169" s="39">
        <f>IF(F3169="","",COUNTIFS(ex_chave_oc,F3169,ex_cancelada,"&lt;&gt;Sim"))</f>
        <v/>
      </c>
      <c r="R3169" s="51">
        <f>IF(P3169="","",IF(AND(P3169=1,N(Q3169)&gt;0),1,0))</f>
        <v/>
      </c>
      <c r="S3169" s="30">
        <f>IF(P3169="","",IF(F3169="","ERRO: data prevista ausente ou inválida",IF(O3169=0,"Duplicada: contada uma vez",IF(N(G3169)=0,"ERRO: tarefa fora do Plano Mestre",IF(P3169=0,"Tarefa retirada do plano: não conta","OK")))))</f>
        <v/>
      </c>
    </row>
    <row r="3170">
      <c r="A3170" s="29" t="n"/>
      <c r="B3170" s="25" t="n"/>
      <c r="C3170" s="49" t="n"/>
      <c r="D3170" s="29" t="n"/>
      <c r="E3170" s="23">
        <f>IF(OR(A3170="",B3170=""),"",A3170&amp;"|"&amp;B3170)</f>
        <v/>
      </c>
      <c r="F3170" s="30">
        <f>IF(OR(E3170="",NOT(ISNUMBER(C3170))),"",E3170&amp;"|"&amp;YEAR(C3170)&amp;"-"&amp;RIGHT("0"&amp;MONTH(C3170),2)&amp;"-"&amp;RIGHT("0"&amp;DAY(C3170),2))</f>
        <v/>
      </c>
      <c r="G3170" s="26">
        <f>IF(E3170="","",IFERROR(MATCH(E3170,pl_chave,0),0))</f>
        <v/>
      </c>
      <c r="H3170" s="23">
        <f>IF(G3170="","",IF(G3170=0,"Tarefa fora do plano",INDEX(pl_tag,G3170)))</f>
        <v/>
      </c>
      <c r="I3170" s="30">
        <f>IF(N(G3170)=0,"",INDEX(pl_atividade,G3170))</f>
        <v/>
      </c>
      <c r="J3170" s="50">
        <f>IF(N(G3170)=0,"",INDEX(pl_especialidade,G3170))</f>
        <v/>
      </c>
      <c r="K3170" s="28">
        <f>IF(N(G3170)=0,"",INDEX(pl_duracao,G3170))</f>
        <v/>
      </c>
      <c r="L3170" s="39">
        <f>IF(ISNUMBER(C3170),YEAR(C3170),"")</f>
        <v/>
      </c>
      <c r="M3170" s="39">
        <f>IF(ISNUMBER(C3170),MONTH(C3170),"")</f>
        <v/>
      </c>
      <c r="N3170" s="23">
        <f>IF(L3170="","",IF(NOT(ISNUMBER(crono_ano)),"Informe o ano",IF(L3170&lt;crono_ano,"Antes do ano",IF(L3170&gt;crono_ano,"Depois do ano","No ano"))))</f>
        <v/>
      </c>
      <c r="O3170" s="39">
        <f>IF(F3170="","",IF(COUNTIF(F$7:F3170,F3170)=1,1,0))</f>
        <v/>
      </c>
      <c r="P3170" s="39">
        <f>IF(A3170&amp;B3170&amp;C3170="","",IF(AND(O3170=1,N(G3170)&gt;0),IF(INDEX(pl_ativa,MAX(1,N(G3170)))="Sim",1,0),0))</f>
        <v/>
      </c>
      <c r="Q3170" s="39">
        <f>IF(F3170="","",COUNTIFS(ex_chave_oc,F3170,ex_cancelada,"&lt;&gt;Sim"))</f>
        <v/>
      </c>
      <c r="R3170" s="51">
        <f>IF(P3170="","",IF(AND(P3170=1,N(Q3170)&gt;0),1,0))</f>
        <v/>
      </c>
      <c r="S3170" s="30">
        <f>IF(P3170="","",IF(F3170="","ERRO: data prevista ausente ou inválida",IF(O3170=0,"Duplicada: contada uma vez",IF(N(G3170)=0,"ERRO: tarefa fora do Plano Mestre",IF(P3170=0,"Tarefa retirada do plano: não conta","OK")))))</f>
        <v/>
      </c>
    </row>
    <row r="3171">
      <c r="A3171" s="29" t="n"/>
      <c r="B3171" s="25" t="n"/>
      <c r="C3171" s="49" t="n"/>
      <c r="D3171" s="29" t="n"/>
      <c r="E3171" s="23">
        <f>IF(OR(A3171="",B3171=""),"",A3171&amp;"|"&amp;B3171)</f>
        <v/>
      </c>
      <c r="F3171" s="30">
        <f>IF(OR(E3171="",NOT(ISNUMBER(C3171))),"",E3171&amp;"|"&amp;YEAR(C3171)&amp;"-"&amp;RIGHT("0"&amp;MONTH(C3171),2)&amp;"-"&amp;RIGHT("0"&amp;DAY(C3171),2))</f>
        <v/>
      </c>
      <c r="G3171" s="26">
        <f>IF(E3171="","",IFERROR(MATCH(E3171,pl_chave,0),0))</f>
        <v/>
      </c>
      <c r="H3171" s="23">
        <f>IF(G3171="","",IF(G3171=0,"Tarefa fora do plano",INDEX(pl_tag,G3171)))</f>
        <v/>
      </c>
      <c r="I3171" s="30">
        <f>IF(N(G3171)=0,"",INDEX(pl_atividade,G3171))</f>
        <v/>
      </c>
      <c r="J3171" s="50">
        <f>IF(N(G3171)=0,"",INDEX(pl_especialidade,G3171))</f>
        <v/>
      </c>
      <c r="K3171" s="28">
        <f>IF(N(G3171)=0,"",INDEX(pl_duracao,G3171))</f>
        <v/>
      </c>
      <c r="L3171" s="39">
        <f>IF(ISNUMBER(C3171),YEAR(C3171),"")</f>
        <v/>
      </c>
      <c r="M3171" s="39">
        <f>IF(ISNUMBER(C3171),MONTH(C3171),"")</f>
        <v/>
      </c>
      <c r="N3171" s="23">
        <f>IF(L3171="","",IF(NOT(ISNUMBER(crono_ano)),"Informe o ano",IF(L3171&lt;crono_ano,"Antes do ano",IF(L3171&gt;crono_ano,"Depois do ano","No ano"))))</f>
        <v/>
      </c>
      <c r="O3171" s="39">
        <f>IF(F3171="","",IF(COUNTIF(F$7:F3171,F3171)=1,1,0))</f>
        <v/>
      </c>
      <c r="P3171" s="39">
        <f>IF(A3171&amp;B3171&amp;C3171="","",IF(AND(O3171=1,N(G3171)&gt;0),IF(INDEX(pl_ativa,MAX(1,N(G3171)))="Sim",1,0),0))</f>
        <v/>
      </c>
      <c r="Q3171" s="39">
        <f>IF(F3171="","",COUNTIFS(ex_chave_oc,F3171,ex_cancelada,"&lt;&gt;Sim"))</f>
        <v/>
      </c>
      <c r="R3171" s="51">
        <f>IF(P3171="","",IF(AND(P3171=1,N(Q3171)&gt;0),1,0))</f>
        <v/>
      </c>
      <c r="S3171" s="30">
        <f>IF(P3171="","",IF(F3171="","ERRO: data prevista ausente ou inválida",IF(O3171=0,"Duplicada: contada uma vez",IF(N(G3171)=0,"ERRO: tarefa fora do Plano Mestre",IF(P3171=0,"Tarefa retirada do plano: não conta","OK")))))</f>
        <v/>
      </c>
    </row>
    <row r="3172">
      <c r="A3172" s="29" t="n"/>
      <c r="B3172" s="25" t="n"/>
      <c r="C3172" s="49" t="n"/>
      <c r="D3172" s="29" t="n"/>
      <c r="E3172" s="23">
        <f>IF(OR(A3172="",B3172=""),"",A3172&amp;"|"&amp;B3172)</f>
        <v/>
      </c>
      <c r="F3172" s="30">
        <f>IF(OR(E3172="",NOT(ISNUMBER(C3172))),"",E3172&amp;"|"&amp;YEAR(C3172)&amp;"-"&amp;RIGHT("0"&amp;MONTH(C3172),2)&amp;"-"&amp;RIGHT("0"&amp;DAY(C3172),2))</f>
        <v/>
      </c>
      <c r="G3172" s="26">
        <f>IF(E3172="","",IFERROR(MATCH(E3172,pl_chave,0),0))</f>
        <v/>
      </c>
      <c r="H3172" s="23">
        <f>IF(G3172="","",IF(G3172=0,"Tarefa fora do plano",INDEX(pl_tag,G3172)))</f>
        <v/>
      </c>
      <c r="I3172" s="30">
        <f>IF(N(G3172)=0,"",INDEX(pl_atividade,G3172))</f>
        <v/>
      </c>
      <c r="J3172" s="50">
        <f>IF(N(G3172)=0,"",INDEX(pl_especialidade,G3172))</f>
        <v/>
      </c>
      <c r="K3172" s="28">
        <f>IF(N(G3172)=0,"",INDEX(pl_duracao,G3172))</f>
        <v/>
      </c>
      <c r="L3172" s="39">
        <f>IF(ISNUMBER(C3172),YEAR(C3172),"")</f>
        <v/>
      </c>
      <c r="M3172" s="39">
        <f>IF(ISNUMBER(C3172),MONTH(C3172),"")</f>
        <v/>
      </c>
      <c r="N3172" s="23">
        <f>IF(L3172="","",IF(NOT(ISNUMBER(crono_ano)),"Informe o ano",IF(L3172&lt;crono_ano,"Antes do ano",IF(L3172&gt;crono_ano,"Depois do ano","No ano"))))</f>
        <v/>
      </c>
      <c r="O3172" s="39">
        <f>IF(F3172="","",IF(COUNTIF(F$7:F3172,F3172)=1,1,0))</f>
        <v/>
      </c>
      <c r="P3172" s="39">
        <f>IF(A3172&amp;B3172&amp;C3172="","",IF(AND(O3172=1,N(G3172)&gt;0),IF(INDEX(pl_ativa,MAX(1,N(G3172)))="Sim",1,0),0))</f>
        <v/>
      </c>
      <c r="Q3172" s="39">
        <f>IF(F3172="","",COUNTIFS(ex_chave_oc,F3172,ex_cancelada,"&lt;&gt;Sim"))</f>
        <v/>
      </c>
      <c r="R3172" s="51">
        <f>IF(P3172="","",IF(AND(P3172=1,N(Q3172)&gt;0),1,0))</f>
        <v/>
      </c>
      <c r="S3172" s="30">
        <f>IF(P3172="","",IF(F3172="","ERRO: data prevista ausente ou inválida",IF(O3172=0,"Duplicada: contada uma vez",IF(N(G3172)=0,"ERRO: tarefa fora do Plano Mestre",IF(P3172=0,"Tarefa retirada do plano: não conta","OK")))))</f>
        <v/>
      </c>
    </row>
    <row r="3173">
      <c r="A3173" s="29" t="n"/>
      <c r="B3173" s="25" t="n"/>
      <c r="C3173" s="49" t="n"/>
      <c r="D3173" s="29" t="n"/>
      <c r="E3173" s="23">
        <f>IF(OR(A3173="",B3173=""),"",A3173&amp;"|"&amp;B3173)</f>
        <v/>
      </c>
      <c r="F3173" s="30">
        <f>IF(OR(E3173="",NOT(ISNUMBER(C3173))),"",E3173&amp;"|"&amp;YEAR(C3173)&amp;"-"&amp;RIGHT("0"&amp;MONTH(C3173),2)&amp;"-"&amp;RIGHT("0"&amp;DAY(C3173),2))</f>
        <v/>
      </c>
      <c r="G3173" s="26">
        <f>IF(E3173="","",IFERROR(MATCH(E3173,pl_chave,0),0))</f>
        <v/>
      </c>
      <c r="H3173" s="23">
        <f>IF(G3173="","",IF(G3173=0,"Tarefa fora do plano",INDEX(pl_tag,G3173)))</f>
        <v/>
      </c>
      <c r="I3173" s="30">
        <f>IF(N(G3173)=0,"",INDEX(pl_atividade,G3173))</f>
        <v/>
      </c>
      <c r="J3173" s="50">
        <f>IF(N(G3173)=0,"",INDEX(pl_especialidade,G3173))</f>
        <v/>
      </c>
      <c r="K3173" s="28">
        <f>IF(N(G3173)=0,"",INDEX(pl_duracao,G3173))</f>
        <v/>
      </c>
      <c r="L3173" s="39">
        <f>IF(ISNUMBER(C3173),YEAR(C3173),"")</f>
        <v/>
      </c>
      <c r="M3173" s="39">
        <f>IF(ISNUMBER(C3173),MONTH(C3173),"")</f>
        <v/>
      </c>
      <c r="N3173" s="23">
        <f>IF(L3173="","",IF(NOT(ISNUMBER(crono_ano)),"Informe o ano",IF(L3173&lt;crono_ano,"Antes do ano",IF(L3173&gt;crono_ano,"Depois do ano","No ano"))))</f>
        <v/>
      </c>
      <c r="O3173" s="39">
        <f>IF(F3173="","",IF(COUNTIF(F$7:F3173,F3173)=1,1,0))</f>
        <v/>
      </c>
      <c r="P3173" s="39">
        <f>IF(A3173&amp;B3173&amp;C3173="","",IF(AND(O3173=1,N(G3173)&gt;0),IF(INDEX(pl_ativa,MAX(1,N(G3173)))="Sim",1,0),0))</f>
        <v/>
      </c>
      <c r="Q3173" s="39">
        <f>IF(F3173="","",COUNTIFS(ex_chave_oc,F3173,ex_cancelada,"&lt;&gt;Sim"))</f>
        <v/>
      </c>
      <c r="R3173" s="51">
        <f>IF(P3173="","",IF(AND(P3173=1,N(Q3173)&gt;0),1,0))</f>
        <v/>
      </c>
      <c r="S3173" s="30">
        <f>IF(P3173="","",IF(F3173="","ERRO: data prevista ausente ou inválida",IF(O3173=0,"Duplicada: contada uma vez",IF(N(G3173)=0,"ERRO: tarefa fora do Plano Mestre",IF(P3173=0,"Tarefa retirada do plano: não conta","OK")))))</f>
        <v/>
      </c>
    </row>
    <row r="3174">
      <c r="A3174" s="29" t="n"/>
      <c r="B3174" s="25" t="n"/>
      <c r="C3174" s="49" t="n"/>
      <c r="D3174" s="29" t="n"/>
      <c r="E3174" s="23">
        <f>IF(OR(A3174="",B3174=""),"",A3174&amp;"|"&amp;B3174)</f>
        <v/>
      </c>
      <c r="F3174" s="30">
        <f>IF(OR(E3174="",NOT(ISNUMBER(C3174))),"",E3174&amp;"|"&amp;YEAR(C3174)&amp;"-"&amp;RIGHT("0"&amp;MONTH(C3174),2)&amp;"-"&amp;RIGHT("0"&amp;DAY(C3174),2))</f>
        <v/>
      </c>
      <c r="G3174" s="26">
        <f>IF(E3174="","",IFERROR(MATCH(E3174,pl_chave,0),0))</f>
        <v/>
      </c>
      <c r="H3174" s="23">
        <f>IF(G3174="","",IF(G3174=0,"Tarefa fora do plano",INDEX(pl_tag,G3174)))</f>
        <v/>
      </c>
      <c r="I3174" s="30">
        <f>IF(N(G3174)=0,"",INDEX(pl_atividade,G3174))</f>
        <v/>
      </c>
      <c r="J3174" s="50">
        <f>IF(N(G3174)=0,"",INDEX(pl_especialidade,G3174))</f>
        <v/>
      </c>
      <c r="K3174" s="28">
        <f>IF(N(G3174)=0,"",INDEX(pl_duracao,G3174))</f>
        <v/>
      </c>
      <c r="L3174" s="39">
        <f>IF(ISNUMBER(C3174),YEAR(C3174),"")</f>
        <v/>
      </c>
      <c r="M3174" s="39">
        <f>IF(ISNUMBER(C3174),MONTH(C3174),"")</f>
        <v/>
      </c>
      <c r="N3174" s="23">
        <f>IF(L3174="","",IF(NOT(ISNUMBER(crono_ano)),"Informe o ano",IF(L3174&lt;crono_ano,"Antes do ano",IF(L3174&gt;crono_ano,"Depois do ano","No ano"))))</f>
        <v/>
      </c>
      <c r="O3174" s="39">
        <f>IF(F3174="","",IF(COUNTIF(F$7:F3174,F3174)=1,1,0))</f>
        <v/>
      </c>
      <c r="P3174" s="39">
        <f>IF(A3174&amp;B3174&amp;C3174="","",IF(AND(O3174=1,N(G3174)&gt;0),IF(INDEX(pl_ativa,MAX(1,N(G3174)))="Sim",1,0),0))</f>
        <v/>
      </c>
      <c r="Q3174" s="39">
        <f>IF(F3174="","",COUNTIFS(ex_chave_oc,F3174,ex_cancelada,"&lt;&gt;Sim"))</f>
        <v/>
      </c>
      <c r="R3174" s="51">
        <f>IF(P3174="","",IF(AND(P3174=1,N(Q3174)&gt;0),1,0))</f>
        <v/>
      </c>
      <c r="S3174" s="30">
        <f>IF(P3174="","",IF(F3174="","ERRO: data prevista ausente ou inválida",IF(O3174=0,"Duplicada: contada uma vez",IF(N(G3174)=0,"ERRO: tarefa fora do Plano Mestre",IF(P3174=0,"Tarefa retirada do plano: não conta","OK")))))</f>
        <v/>
      </c>
    </row>
    <row r="3175">
      <c r="A3175" s="29" t="n"/>
      <c r="B3175" s="25" t="n"/>
      <c r="C3175" s="49" t="n"/>
      <c r="D3175" s="29" t="n"/>
      <c r="E3175" s="23">
        <f>IF(OR(A3175="",B3175=""),"",A3175&amp;"|"&amp;B3175)</f>
        <v/>
      </c>
      <c r="F3175" s="30">
        <f>IF(OR(E3175="",NOT(ISNUMBER(C3175))),"",E3175&amp;"|"&amp;YEAR(C3175)&amp;"-"&amp;RIGHT("0"&amp;MONTH(C3175),2)&amp;"-"&amp;RIGHT("0"&amp;DAY(C3175),2))</f>
        <v/>
      </c>
      <c r="G3175" s="26">
        <f>IF(E3175="","",IFERROR(MATCH(E3175,pl_chave,0),0))</f>
        <v/>
      </c>
      <c r="H3175" s="23">
        <f>IF(G3175="","",IF(G3175=0,"Tarefa fora do plano",INDEX(pl_tag,G3175)))</f>
        <v/>
      </c>
      <c r="I3175" s="30">
        <f>IF(N(G3175)=0,"",INDEX(pl_atividade,G3175))</f>
        <v/>
      </c>
      <c r="J3175" s="50">
        <f>IF(N(G3175)=0,"",INDEX(pl_especialidade,G3175))</f>
        <v/>
      </c>
      <c r="K3175" s="28">
        <f>IF(N(G3175)=0,"",INDEX(pl_duracao,G3175))</f>
        <v/>
      </c>
      <c r="L3175" s="39">
        <f>IF(ISNUMBER(C3175),YEAR(C3175),"")</f>
        <v/>
      </c>
      <c r="M3175" s="39">
        <f>IF(ISNUMBER(C3175),MONTH(C3175),"")</f>
        <v/>
      </c>
      <c r="N3175" s="23">
        <f>IF(L3175="","",IF(NOT(ISNUMBER(crono_ano)),"Informe o ano",IF(L3175&lt;crono_ano,"Antes do ano",IF(L3175&gt;crono_ano,"Depois do ano","No ano"))))</f>
        <v/>
      </c>
      <c r="O3175" s="39">
        <f>IF(F3175="","",IF(COUNTIF(F$7:F3175,F3175)=1,1,0))</f>
        <v/>
      </c>
      <c r="P3175" s="39">
        <f>IF(A3175&amp;B3175&amp;C3175="","",IF(AND(O3175=1,N(G3175)&gt;0),IF(INDEX(pl_ativa,MAX(1,N(G3175)))="Sim",1,0),0))</f>
        <v/>
      </c>
      <c r="Q3175" s="39">
        <f>IF(F3175="","",COUNTIFS(ex_chave_oc,F3175,ex_cancelada,"&lt;&gt;Sim"))</f>
        <v/>
      </c>
      <c r="R3175" s="51">
        <f>IF(P3175="","",IF(AND(P3175=1,N(Q3175)&gt;0),1,0))</f>
        <v/>
      </c>
      <c r="S3175" s="30">
        <f>IF(P3175="","",IF(F3175="","ERRO: data prevista ausente ou inválida",IF(O3175=0,"Duplicada: contada uma vez",IF(N(G3175)=0,"ERRO: tarefa fora do Plano Mestre",IF(P3175=0,"Tarefa retirada do plano: não conta","OK")))))</f>
        <v/>
      </c>
    </row>
    <row r="3176">
      <c r="A3176" s="29" t="n"/>
      <c r="B3176" s="25" t="n"/>
      <c r="C3176" s="49" t="n"/>
      <c r="D3176" s="29" t="n"/>
      <c r="E3176" s="23">
        <f>IF(OR(A3176="",B3176=""),"",A3176&amp;"|"&amp;B3176)</f>
        <v/>
      </c>
      <c r="F3176" s="30">
        <f>IF(OR(E3176="",NOT(ISNUMBER(C3176))),"",E3176&amp;"|"&amp;YEAR(C3176)&amp;"-"&amp;RIGHT("0"&amp;MONTH(C3176),2)&amp;"-"&amp;RIGHT("0"&amp;DAY(C3176),2))</f>
        <v/>
      </c>
      <c r="G3176" s="26">
        <f>IF(E3176="","",IFERROR(MATCH(E3176,pl_chave,0),0))</f>
        <v/>
      </c>
      <c r="H3176" s="23">
        <f>IF(G3176="","",IF(G3176=0,"Tarefa fora do plano",INDEX(pl_tag,G3176)))</f>
        <v/>
      </c>
      <c r="I3176" s="30">
        <f>IF(N(G3176)=0,"",INDEX(pl_atividade,G3176))</f>
        <v/>
      </c>
      <c r="J3176" s="50">
        <f>IF(N(G3176)=0,"",INDEX(pl_especialidade,G3176))</f>
        <v/>
      </c>
      <c r="K3176" s="28">
        <f>IF(N(G3176)=0,"",INDEX(pl_duracao,G3176))</f>
        <v/>
      </c>
      <c r="L3176" s="39">
        <f>IF(ISNUMBER(C3176),YEAR(C3176),"")</f>
        <v/>
      </c>
      <c r="M3176" s="39">
        <f>IF(ISNUMBER(C3176),MONTH(C3176),"")</f>
        <v/>
      </c>
      <c r="N3176" s="23">
        <f>IF(L3176="","",IF(NOT(ISNUMBER(crono_ano)),"Informe o ano",IF(L3176&lt;crono_ano,"Antes do ano",IF(L3176&gt;crono_ano,"Depois do ano","No ano"))))</f>
        <v/>
      </c>
      <c r="O3176" s="39">
        <f>IF(F3176="","",IF(COUNTIF(F$7:F3176,F3176)=1,1,0))</f>
        <v/>
      </c>
      <c r="P3176" s="39">
        <f>IF(A3176&amp;B3176&amp;C3176="","",IF(AND(O3176=1,N(G3176)&gt;0),IF(INDEX(pl_ativa,MAX(1,N(G3176)))="Sim",1,0),0))</f>
        <v/>
      </c>
      <c r="Q3176" s="39">
        <f>IF(F3176="","",COUNTIFS(ex_chave_oc,F3176,ex_cancelada,"&lt;&gt;Sim"))</f>
        <v/>
      </c>
      <c r="R3176" s="51">
        <f>IF(P3176="","",IF(AND(P3176=1,N(Q3176)&gt;0),1,0))</f>
        <v/>
      </c>
      <c r="S3176" s="30">
        <f>IF(P3176="","",IF(F3176="","ERRO: data prevista ausente ou inválida",IF(O3176=0,"Duplicada: contada uma vez",IF(N(G3176)=0,"ERRO: tarefa fora do Plano Mestre",IF(P3176=0,"Tarefa retirada do plano: não conta","OK")))))</f>
        <v/>
      </c>
    </row>
    <row r="3177">
      <c r="A3177" s="29" t="n"/>
      <c r="B3177" s="25" t="n"/>
      <c r="C3177" s="49" t="n"/>
      <c r="D3177" s="29" t="n"/>
      <c r="E3177" s="23">
        <f>IF(OR(A3177="",B3177=""),"",A3177&amp;"|"&amp;B3177)</f>
        <v/>
      </c>
      <c r="F3177" s="30">
        <f>IF(OR(E3177="",NOT(ISNUMBER(C3177))),"",E3177&amp;"|"&amp;YEAR(C3177)&amp;"-"&amp;RIGHT("0"&amp;MONTH(C3177),2)&amp;"-"&amp;RIGHT("0"&amp;DAY(C3177),2))</f>
        <v/>
      </c>
      <c r="G3177" s="26">
        <f>IF(E3177="","",IFERROR(MATCH(E3177,pl_chave,0),0))</f>
        <v/>
      </c>
      <c r="H3177" s="23">
        <f>IF(G3177="","",IF(G3177=0,"Tarefa fora do plano",INDEX(pl_tag,G3177)))</f>
        <v/>
      </c>
      <c r="I3177" s="30">
        <f>IF(N(G3177)=0,"",INDEX(pl_atividade,G3177))</f>
        <v/>
      </c>
      <c r="J3177" s="50">
        <f>IF(N(G3177)=0,"",INDEX(pl_especialidade,G3177))</f>
        <v/>
      </c>
      <c r="K3177" s="28">
        <f>IF(N(G3177)=0,"",INDEX(pl_duracao,G3177))</f>
        <v/>
      </c>
      <c r="L3177" s="39">
        <f>IF(ISNUMBER(C3177),YEAR(C3177),"")</f>
        <v/>
      </c>
      <c r="M3177" s="39">
        <f>IF(ISNUMBER(C3177),MONTH(C3177),"")</f>
        <v/>
      </c>
      <c r="N3177" s="23">
        <f>IF(L3177="","",IF(NOT(ISNUMBER(crono_ano)),"Informe o ano",IF(L3177&lt;crono_ano,"Antes do ano",IF(L3177&gt;crono_ano,"Depois do ano","No ano"))))</f>
        <v/>
      </c>
      <c r="O3177" s="39">
        <f>IF(F3177="","",IF(COUNTIF(F$7:F3177,F3177)=1,1,0))</f>
        <v/>
      </c>
      <c r="P3177" s="39">
        <f>IF(A3177&amp;B3177&amp;C3177="","",IF(AND(O3177=1,N(G3177)&gt;0),IF(INDEX(pl_ativa,MAX(1,N(G3177)))="Sim",1,0),0))</f>
        <v/>
      </c>
      <c r="Q3177" s="39">
        <f>IF(F3177="","",COUNTIFS(ex_chave_oc,F3177,ex_cancelada,"&lt;&gt;Sim"))</f>
        <v/>
      </c>
      <c r="R3177" s="51">
        <f>IF(P3177="","",IF(AND(P3177=1,N(Q3177)&gt;0),1,0))</f>
        <v/>
      </c>
      <c r="S3177" s="30">
        <f>IF(P3177="","",IF(F3177="","ERRO: data prevista ausente ou inválida",IF(O3177=0,"Duplicada: contada uma vez",IF(N(G3177)=0,"ERRO: tarefa fora do Plano Mestre",IF(P3177=0,"Tarefa retirada do plano: não conta","OK")))))</f>
        <v/>
      </c>
    </row>
    <row r="3178">
      <c r="A3178" s="29" t="n"/>
      <c r="B3178" s="25" t="n"/>
      <c r="C3178" s="49" t="n"/>
      <c r="D3178" s="29" t="n"/>
      <c r="E3178" s="23">
        <f>IF(OR(A3178="",B3178=""),"",A3178&amp;"|"&amp;B3178)</f>
        <v/>
      </c>
      <c r="F3178" s="30">
        <f>IF(OR(E3178="",NOT(ISNUMBER(C3178))),"",E3178&amp;"|"&amp;YEAR(C3178)&amp;"-"&amp;RIGHT("0"&amp;MONTH(C3178),2)&amp;"-"&amp;RIGHT("0"&amp;DAY(C3178),2))</f>
        <v/>
      </c>
      <c r="G3178" s="26">
        <f>IF(E3178="","",IFERROR(MATCH(E3178,pl_chave,0),0))</f>
        <v/>
      </c>
      <c r="H3178" s="23">
        <f>IF(G3178="","",IF(G3178=0,"Tarefa fora do plano",INDEX(pl_tag,G3178)))</f>
        <v/>
      </c>
      <c r="I3178" s="30">
        <f>IF(N(G3178)=0,"",INDEX(pl_atividade,G3178))</f>
        <v/>
      </c>
      <c r="J3178" s="50">
        <f>IF(N(G3178)=0,"",INDEX(pl_especialidade,G3178))</f>
        <v/>
      </c>
      <c r="K3178" s="28">
        <f>IF(N(G3178)=0,"",INDEX(pl_duracao,G3178))</f>
        <v/>
      </c>
      <c r="L3178" s="39">
        <f>IF(ISNUMBER(C3178),YEAR(C3178),"")</f>
        <v/>
      </c>
      <c r="M3178" s="39">
        <f>IF(ISNUMBER(C3178),MONTH(C3178),"")</f>
        <v/>
      </c>
      <c r="N3178" s="23">
        <f>IF(L3178="","",IF(NOT(ISNUMBER(crono_ano)),"Informe o ano",IF(L3178&lt;crono_ano,"Antes do ano",IF(L3178&gt;crono_ano,"Depois do ano","No ano"))))</f>
        <v/>
      </c>
      <c r="O3178" s="39">
        <f>IF(F3178="","",IF(COUNTIF(F$7:F3178,F3178)=1,1,0))</f>
        <v/>
      </c>
      <c r="P3178" s="39">
        <f>IF(A3178&amp;B3178&amp;C3178="","",IF(AND(O3178=1,N(G3178)&gt;0),IF(INDEX(pl_ativa,MAX(1,N(G3178)))="Sim",1,0),0))</f>
        <v/>
      </c>
      <c r="Q3178" s="39">
        <f>IF(F3178="","",COUNTIFS(ex_chave_oc,F3178,ex_cancelada,"&lt;&gt;Sim"))</f>
        <v/>
      </c>
      <c r="R3178" s="51">
        <f>IF(P3178="","",IF(AND(P3178=1,N(Q3178)&gt;0),1,0))</f>
        <v/>
      </c>
      <c r="S3178" s="30">
        <f>IF(P3178="","",IF(F3178="","ERRO: data prevista ausente ou inválida",IF(O3178=0,"Duplicada: contada uma vez",IF(N(G3178)=0,"ERRO: tarefa fora do Plano Mestre",IF(P3178=0,"Tarefa retirada do plano: não conta","OK")))))</f>
        <v/>
      </c>
    </row>
    <row r="3179">
      <c r="A3179" s="29" t="n"/>
      <c r="B3179" s="25" t="n"/>
      <c r="C3179" s="49" t="n"/>
      <c r="D3179" s="29" t="n"/>
      <c r="E3179" s="23">
        <f>IF(OR(A3179="",B3179=""),"",A3179&amp;"|"&amp;B3179)</f>
        <v/>
      </c>
      <c r="F3179" s="30">
        <f>IF(OR(E3179="",NOT(ISNUMBER(C3179))),"",E3179&amp;"|"&amp;YEAR(C3179)&amp;"-"&amp;RIGHT("0"&amp;MONTH(C3179),2)&amp;"-"&amp;RIGHT("0"&amp;DAY(C3179),2))</f>
        <v/>
      </c>
      <c r="G3179" s="26">
        <f>IF(E3179="","",IFERROR(MATCH(E3179,pl_chave,0),0))</f>
        <v/>
      </c>
      <c r="H3179" s="23">
        <f>IF(G3179="","",IF(G3179=0,"Tarefa fora do plano",INDEX(pl_tag,G3179)))</f>
        <v/>
      </c>
      <c r="I3179" s="30">
        <f>IF(N(G3179)=0,"",INDEX(pl_atividade,G3179))</f>
        <v/>
      </c>
      <c r="J3179" s="50">
        <f>IF(N(G3179)=0,"",INDEX(pl_especialidade,G3179))</f>
        <v/>
      </c>
      <c r="K3179" s="28">
        <f>IF(N(G3179)=0,"",INDEX(pl_duracao,G3179))</f>
        <v/>
      </c>
      <c r="L3179" s="39">
        <f>IF(ISNUMBER(C3179),YEAR(C3179),"")</f>
        <v/>
      </c>
      <c r="M3179" s="39">
        <f>IF(ISNUMBER(C3179),MONTH(C3179),"")</f>
        <v/>
      </c>
      <c r="N3179" s="23">
        <f>IF(L3179="","",IF(NOT(ISNUMBER(crono_ano)),"Informe o ano",IF(L3179&lt;crono_ano,"Antes do ano",IF(L3179&gt;crono_ano,"Depois do ano","No ano"))))</f>
        <v/>
      </c>
      <c r="O3179" s="39">
        <f>IF(F3179="","",IF(COUNTIF(F$7:F3179,F3179)=1,1,0))</f>
        <v/>
      </c>
      <c r="P3179" s="39">
        <f>IF(A3179&amp;B3179&amp;C3179="","",IF(AND(O3179=1,N(G3179)&gt;0),IF(INDEX(pl_ativa,MAX(1,N(G3179)))="Sim",1,0),0))</f>
        <v/>
      </c>
      <c r="Q3179" s="39">
        <f>IF(F3179="","",COUNTIFS(ex_chave_oc,F3179,ex_cancelada,"&lt;&gt;Sim"))</f>
        <v/>
      </c>
      <c r="R3179" s="51">
        <f>IF(P3179="","",IF(AND(P3179=1,N(Q3179)&gt;0),1,0))</f>
        <v/>
      </c>
      <c r="S3179" s="30">
        <f>IF(P3179="","",IF(F3179="","ERRO: data prevista ausente ou inválida",IF(O3179=0,"Duplicada: contada uma vez",IF(N(G3179)=0,"ERRO: tarefa fora do Plano Mestre",IF(P3179=0,"Tarefa retirada do plano: não conta","OK")))))</f>
        <v/>
      </c>
    </row>
    <row r="3180">
      <c r="A3180" s="29" t="n"/>
      <c r="B3180" s="25" t="n"/>
      <c r="C3180" s="49" t="n"/>
      <c r="D3180" s="29" t="n"/>
      <c r="E3180" s="23">
        <f>IF(OR(A3180="",B3180=""),"",A3180&amp;"|"&amp;B3180)</f>
        <v/>
      </c>
      <c r="F3180" s="30">
        <f>IF(OR(E3180="",NOT(ISNUMBER(C3180))),"",E3180&amp;"|"&amp;YEAR(C3180)&amp;"-"&amp;RIGHT("0"&amp;MONTH(C3180),2)&amp;"-"&amp;RIGHT("0"&amp;DAY(C3180),2))</f>
        <v/>
      </c>
      <c r="G3180" s="26">
        <f>IF(E3180="","",IFERROR(MATCH(E3180,pl_chave,0),0))</f>
        <v/>
      </c>
      <c r="H3180" s="23">
        <f>IF(G3180="","",IF(G3180=0,"Tarefa fora do plano",INDEX(pl_tag,G3180)))</f>
        <v/>
      </c>
      <c r="I3180" s="30">
        <f>IF(N(G3180)=0,"",INDEX(pl_atividade,G3180))</f>
        <v/>
      </c>
      <c r="J3180" s="50">
        <f>IF(N(G3180)=0,"",INDEX(pl_especialidade,G3180))</f>
        <v/>
      </c>
      <c r="K3180" s="28">
        <f>IF(N(G3180)=0,"",INDEX(pl_duracao,G3180))</f>
        <v/>
      </c>
      <c r="L3180" s="39">
        <f>IF(ISNUMBER(C3180),YEAR(C3180),"")</f>
        <v/>
      </c>
      <c r="M3180" s="39">
        <f>IF(ISNUMBER(C3180),MONTH(C3180),"")</f>
        <v/>
      </c>
      <c r="N3180" s="23">
        <f>IF(L3180="","",IF(NOT(ISNUMBER(crono_ano)),"Informe o ano",IF(L3180&lt;crono_ano,"Antes do ano",IF(L3180&gt;crono_ano,"Depois do ano","No ano"))))</f>
        <v/>
      </c>
      <c r="O3180" s="39">
        <f>IF(F3180="","",IF(COUNTIF(F$7:F3180,F3180)=1,1,0))</f>
        <v/>
      </c>
      <c r="P3180" s="39">
        <f>IF(A3180&amp;B3180&amp;C3180="","",IF(AND(O3180=1,N(G3180)&gt;0),IF(INDEX(pl_ativa,MAX(1,N(G3180)))="Sim",1,0),0))</f>
        <v/>
      </c>
      <c r="Q3180" s="39">
        <f>IF(F3180="","",COUNTIFS(ex_chave_oc,F3180,ex_cancelada,"&lt;&gt;Sim"))</f>
        <v/>
      </c>
      <c r="R3180" s="51">
        <f>IF(P3180="","",IF(AND(P3180=1,N(Q3180)&gt;0),1,0))</f>
        <v/>
      </c>
      <c r="S3180" s="30">
        <f>IF(P3180="","",IF(F3180="","ERRO: data prevista ausente ou inválida",IF(O3180=0,"Duplicada: contada uma vez",IF(N(G3180)=0,"ERRO: tarefa fora do Plano Mestre",IF(P3180=0,"Tarefa retirada do plano: não conta","OK")))))</f>
        <v/>
      </c>
    </row>
    <row r="3181">
      <c r="A3181" s="29" t="n"/>
      <c r="B3181" s="25" t="n"/>
      <c r="C3181" s="49" t="n"/>
      <c r="D3181" s="29" t="n"/>
      <c r="E3181" s="23">
        <f>IF(OR(A3181="",B3181=""),"",A3181&amp;"|"&amp;B3181)</f>
        <v/>
      </c>
      <c r="F3181" s="30">
        <f>IF(OR(E3181="",NOT(ISNUMBER(C3181))),"",E3181&amp;"|"&amp;YEAR(C3181)&amp;"-"&amp;RIGHT("0"&amp;MONTH(C3181),2)&amp;"-"&amp;RIGHT("0"&amp;DAY(C3181),2))</f>
        <v/>
      </c>
      <c r="G3181" s="26">
        <f>IF(E3181="","",IFERROR(MATCH(E3181,pl_chave,0),0))</f>
        <v/>
      </c>
      <c r="H3181" s="23">
        <f>IF(G3181="","",IF(G3181=0,"Tarefa fora do plano",INDEX(pl_tag,G3181)))</f>
        <v/>
      </c>
      <c r="I3181" s="30">
        <f>IF(N(G3181)=0,"",INDEX(pl_atividade,G3181))</f>
        <v/>
      </c>
      <c r="J3181" s="50">
        <f>IF(N(G3181)=0,"",INDEX(pl_especialidade,G3181))</f>
        <v/>
      </c>
      <c r="K3181" s="28">
        <f>IF(N(G3181)=0,"",INDEX(pl_duracao,G3181))</f>
        <v/>
      </c>
      <c r="L3181" s="39">
        <f>IF(ISNUMBER(C3181),YEAR(C3181),"")</f>
        <v/>
      </c>
      <c r="M3181" s="39">
        <f>IF(ISNUMBER(C3181),MONTH(C3181),"")</f>
        <v/>
      </c>
      <c r="N3181" s="23">
        <f>IF(L3181="","",IF(NOT(ISNUMBER(crono_ano)),"Informe o ano",IF(L3181&lt;crono_ano,"Antes do ano",IF(L3181&gt;crono_ano,"Depois do ano","No ano"))))</f>
        <v/>
      </c>
      <c r="O3181" s="39">
        <f>IF(F3181="","",IF(COUNTIF(F$7:F3181,F3181)=1,1,0))</f>
        <v/>
      </c>
      <c r="P3181" s="39">
        <f>IF(A3181&amp;B3181&amp;C3181="","",IF(AND(O3181=1,N(G3181)&gt;0),IF(INDEX(pl_ativa,MAX(1,N(G3181)))="Sim",1,0),0))</f>
        <v/>
      </c>
      <c r="Q3181" s="39">
        <f>IF(F3181="","",COUNTIFS(ex_chave_oc,F3181,ex_cancelada,"&lt;&gt;Sim"))</f>
        <v/>
      </c>
      <c r="R3181" s="51">
        <f>IF(P3181="","",IF(AND(P3181=1,N(Q3181)&gt;0),1,0))</f>
        <v/>
      </c>
      <c r="S3181" s="30">
        <f>IF(P3181="","",IF(F3181="","ERRO: data prevista ausente ou inválida",IF(O3181=0,"Duplicada: contada uma vez",IF(N(G3181)=0,"ERRO: tarefa fora do Plano Mestre",IF(P3181=0,"Tarefa retirada do plano: não conta","OK")))))</f>
        <v/>
      </c>
    </row>
    <row r="3182">
      <c r="A3182" s="29" t="n"/>
      <c r="B3182" s="25" t="n"/>
      <c r="C3182" s="49" t="n"/>
      <c r="D3182" s="29" t="n"/>
      <c r="E3182" s="23">
        <f>IF(OR(A3182="",B3182=""),"",A3182&amp;"|"&amp;B3182)</f>
        <v/>
      </c>
      <c r="F3182" s="30">
        <f>IF(OR(E3182="",NOT(ISNUMBER(C3182))),"",E3182&amp;"|"&amp;YEAR(C3182)&amp;"-"&amp;RIGHT("0"&amp;MONTH(C3182),2)&amp;"-"&amp;RIGHT("0"&amp;DAY(C3182),2))</f>
        <v/>
      </c>
      <c r="G3182" s="26">
        <f>IF(E3182="","",IFERROR(MATCH(E3182,pl_chave,0),0))</f>
        <v/>
      </c>
      <c r="H3182" s="23">
        <f>IF(G3182="","",IF(G3182=0,"Tarefa fora do plano",INDEX(pl_tag,G3182)))</f>
        <v/>
      </c>
      <c r="I3182" s="30">
        <f>IF(N(G3182)=0,"",INDEX(pl_atividade,G3182))</f>
        <v/>
      </c>
      <c r="J3182" s="50">
        <f>IF(N(G3182)=0,"",INDEX(pl_especialidade,G3182))</f>
        <v/>
      </c>
      <c r="K3182" s="28">
        <f>IF(N(G3182)=0,"",INDEX(pl_duracao,G3182))</f>
        <v/>
      </c>
      <c r="L3182" s="39">
        <f>IF(ISNUMBER(C3182),YEAR(C3182),"")</f>
        <v/>
      </c>
      <c r="M3182" s="39">
        <f>IF(ISNUMBER(C3182),MONTH(C3182),"")</f>
        <v/>
      </c>
      <c r="N3182" s="23">
        <f>IF(L3182="","",IF(NOT(ISNUMBER(crono_ano)),"Informe o ano",IF(L3182&lt;crono_ano,"Antes do ano",IF(L3182&gt;crono_ano,"Depois do ano","No ano"))))</f>
        <v/>
      </c>
      <c r="O3182" s="39">
        <f>IF(F3182="","",IF(COUNTIF(F$7:F3182,F3182)=1,1,0))</f>
        <v/>
      </c>
      <c r="P3182" s="39">
        <f>IF(A3182&amp;B3182&amp;C3182="","",IF(AND(O3182=1,N(G3182)&gt;0),IF(INDEX(pl_ativa,MAX(1,N(G3182)))="Sim",1,0),0))</f>
        <v/>
      </c>
      <c r="Q3182" s="39">
        <f>IF(F3182="","",COUNTIFS(ex_chave_oc,F3182,ex_cancelada,"&lt;&gt;Sim"))</f>
        <v/>
      </c>
      <c r="R3182" s="51">
        <f>IF(P3182="","",IF(AND(P3182=1,N(Q3182)&gt;0),1,0))</f>
        <v/>
      </c>
      <c r="S3182" s="30">
        <f>IF(P3182="","",IF(F3182="","ERRO: data prevista ausente ou inválida",IF(O3182=0,"Duplicada: contada uma vez",IF(N(G3182)=0,"ERRO: tarefa fora do Plano Mestre",IF(P3182=0,"Tarefa retirada do plano: não conta","OK")))))</f>
        <v/>
      </c>
    </row>
    <row r="3183">
      <c r="A3183" s="29" t="n"/>
      <c r="B3183" s="25" t="n"/>
      <c r="C3183" s="49" t="n"/>
      <c r="D3183" s="29" t="n"/>
      <c r="E3183" s="23">
        <f>IF(OR(A3183="",B3183=""),"",A3183&amp;"|"&amp;B3183)</f>
        <v/>
      </c>
      <c r="F3183" s="30">
        <f>IF(OR(E3183="",NOT(ISNUMBER(C3183))),"",E3183&amp;"|"&amp;YEAR(C3183)&amp;"-"&amp;RIGHT("0"&amp;MONTH(C3183),2)&amp;"-"&amp;RIGHT("0"&amp;DAY(C3183),2))</f>
        <v/>
      </c>
      <c r="G3183" s="26">
        <f>IF(E3183="","",IFERROR(MATCH(E3183,pl_chave,0),0))</f>
        <v/>
      </c>
      <c r="H3183" s="23">
        <f>IF(G3183="","",IF(G3183=0,"Tarefa fora do plano",INDEX(pl_tag,G3183)))</f>
        <v/>
      </c>
      <c r="I3183" s="30">
        <f>IF(N(G3183)=0,"",INDEX(pl_atividade,G3183))</f>
        <v/>
      </c>
      <c r="J3183" s="50">
        <f>IF(N(G3183)=0,"",INDEX(pl_especialidade,G3183))</f>
        <v/>
      </c>
      <c r="K3183" s="28">
        <f>IF(N(G3183)=0,"",INDEX(pl_duracao,G3183))</f>
        <v/>
      </c>
      <c r="L3183" s="39">
        <f>IF(ISNUMBER(C3183),YEAR(C3183),"")</f>
        <v/>
      </c>
      <c r="M3183" s="39">
        <f>IF(ISNUMBER(C3183),MONTH(C3183),"")</f>
        <v/>
      </c>
      <c r="N3183" s="23">
        <f>IF(L3183="","",IF(NOT(ISNUMBER(crono_ano)),"Informe o ano",IF(L3183&lt;crono_ano,"Antes do ano",IF(L3183&gt;crono_ano,"Depois do ano","No ano"))))</f>
        <v/>
      </c>
      <c r="O3183" s="39">
        <f>IF(F3183="","",IF(COUNTIF(F$7:F3183,F3183)=1,1,0))</f>
        <v/>
      </c>
      <c r="P3183" s="39">
        <f>IF(A3183&amp;B3183&amp;C3183="","",IF(AND(O3183=1,N(G3183)&gt;0),IF(INDEX(pl_ativa,MAX(1,N(G3183)))="Sim",1,0),0))</f>
        <v/>
      </c>
      <c r="Q3183" s="39">
        <f>IF(F3183="","",COUNTIFS(ex_chave_oc,F3183,ex_cancelada,"&lt;&gt;Sim"))</f>
        <v/>
      </c>
      <c r="R3183" s="51">
        <f>IF(P3183="","",IF(AND(P3183=1,N(Q3183)&gt;0),1,0))</f>
        <v/>
      </c>
      <c r="S3183" s="30">
        <f>IF(P3183="","",IF(F3183="","ERRO: data prevista ausente ou inválida",IF(O3183=0,"Duplicada: contada uma vez",IF(N(G3183)=0,"ERRO: tarefa fora do Plano Mestre",IF(P3183=0,"Tarefa retirada do plano: não conta","OK")))))</f>
        <v/>
      </c>
    </row>
    <row r="3184">
      <c r="A3184" s="29" t="n"/>
      <c r="B3184" s="25" t="n"/>
      <c r="C3184" s="49" t="n"/>
      <c r="D3184" s="29" t="n"/>
      <c r="E3184" s="23">
        <f>IF(OR(A3184="",B3184=""),"",A3184&amp;"|"&amp;B3184)</f>
        <v/>
      </c>
      <c r="F3184" s="30">
        <f>IF(OR(E3184="",NOT(ISNUMBER(C3184))),"",E3184&amp;"|"&amp;YEAR(C3184)&amp;"-"&amp;RIGHT("0"&amp;MONTH(C3184),2)&amp;"-"&amp;RIGHT("0"&amp;DAY(C3184),2))</f>
        <v/>
      </c>
      <c r="G3184" s="26">
        <f>IF(E3184="","",IFERROR(MATCH(E3184,pl_chave,0),0))</f>
        <v/>
      </c>
      <c r="H3184" s="23">
        <f>IF(G3184="","",IF(G3184=0,"Tarefa fora do plano",INDEX(pl_tag,G3184)))</f>
        <v/>
      </c>
      <c r="I3184" s="30">
        <f>IF(N(G3184)=0,"",INDEX(pl_atividade,G3184))</f>
        <v/>
      </c>
      <c r="J3184" s="50">
        <f>IF(N(G3184)=0,"",INDEX(pl_especialidade,G3184))</f>
        <v/>
      </c>
      <c r="K3184" s="28">
        <f>IF(N(G3184)=0,"",INDEX(pl_duracao,G3184))</f>
        <v/>
      </c>
      <c r="L3184" s="39">
        <f>IF(ISNUMBER(C3184),YEAR(C3184),"")</f>
        <v/>
      </c>
      <c r="M3184" s="39">
        <f>IF(ISNUMBER(C3184),MONTH(C3184),"")</f>
        <v/>
      </c>
      <c r="N3184" s="23">
        <f>IF(L3184="","",IF(NOT(ISNUMBER(crono_ano)),"Informe o ano",IF(L3184&lt;crono_ano,"Antes do ano",IF(L3184&gt;crono_ano,"Depois do ano","No ano"))))</f>
        <v/>
      </c>
      <c r="O3184" s="39">
        <f>IF(F3184="","",IF(COUNTIF(F$7:F3184,F3184)=1,1,0))</f>
        <v/>
      </c>
      <c r="P3184" s="39">
        <f>IF(A3184&amp;B3184&amp;C3184="","",IF(AND(O3184=1,N(G3184)&gt;0),IF(INDEX(pl_ativa,MAX(1,N(G3184)))="Sim",1,0),0))</f>
        <v/>
      </c>
      <c r="Q3184" s="39">
        <f>IF(F3184="","",COUNTIFS(ex_chave_oc,F3184,ex_cancelada,"&lt;&gt;Sim"))</f>
        <v/>
      </c>
      <c r="R3184" s="51">
        <f>IF(P3184="","",IF(AND(P3184=1,N(Q3184)&gt;0),1,0))</f>
        <v/>
      </c>
      <c r="S3184" s="30">
        <f>IF(P3184="","",IF(F3184="","ERRO: data prevista ausente ou inválida",IF(O3184=0,"Duplicada: contada uma vez",IF(N(G3184)=0,"ERRO: tarefa fora do Plano Mestre",IF(P3184=0,"Tarefa retirada do plano: não conta","OK")))))</f>
        <v/>
      </c>
    </row>
    <row r="3185">
      <c r="A3185" s="29" t="n"/>
      <c r="B3185" s="25" t="n"/>
      <c r="C3185" s="49" t="n"/>
      <c r="D3185" s="29" t="n"/>
      <c r="E3185" s="23">
        <f>IF(OR(A3185="",B3185=""),"",A3185&amp;"|"&amp;B3185)</f>
        <v/>
      </c>
      <c r="F3185" s="30">
        <f>IF(OR(E3185="",NOT(ISNUMBER(C3185))),"",E3185&amp;"|"&amp;YEAR(C3185)&amp;"-"&amp;RIGHT("0"&amp;MONTH(C3185),2)&amp;"-"&amp;RIGHT("0"&amp;DAY(C3185),2))</f>
        <v/>
      </c>
      <c r="G3185" s="26">
        <f>IF(E3185="","",IFERROR(MATCH(E3185,pl_chave,0),0))</f>
        <v/>
      </c>
      <c r="H3185" s="23">
        <f>IF(G3185="","",IF(G3185=0,"Tarefa fora do plano",INDEX(pl_tag,G3185)))</f>
        <v/>
      </c>
      <c r="I3185" s="30">
        <f>IF(N(G3185)=0,"",INDEX(pl_atividade,G3185))</f>
        <v/>
      </c>
      <c r="J3185" s="50">
        <f>IF(N(G3185)=0,"",INDEX(pl_especialidade,G3185))</f>
        <v/>
      </c>
      <c r="K3185" s="28">
        <f>IF(N(G3185)=0,"",INDEX(pl_duracao,G3185))</f>
        <v/>
      </c>
      <c r="L3185" s="39">
        <f>IF(ISNUMBER(C3185),YEAR(C3185),"")</f>
        <v/>
      </c>
      <c r="M3185" s="39">
        <f>IF(ISNUMBER(C3185),MONTH(C3185),"")</f>
        <v/>
      </c>
      <c r="N3185" s="23">
        <f>IF(L3185="","",IF(NOT(ISNUMBER(crono_ano)),"Informe o ano",IF(L3185&lt;crono_ano,"Antes do ano",IF(L3185&gt;crono_ano,"Depois do ano","No ano"))))</f>
        <v/>
      </c>
      <c r="O3185" s="39">
        <f>IF(F3185="","",IF(COUNTIF(F$7:F3185,F3185)=1,1,0))</f>
        <v/>
      </c>
      <c r="P3185" s="39">
        <f>IF(A3185&amp;B3185&amp;C3185="","",IF(AND(O3185=1,N(G3185)&gt;0),IF(INDEX(pl_ativa,MAX(1,N(G3185)))="Sim",1,0),0))</f>
        <v/>
      </c>
      <c r="Q3185" s="39">
        <f>IF(F3185="","",COUNTIFS(ex_chave_oc,F3185,ex_cancelada,"&lt;&gt;Sim"))</f>
        <v/>
      </c>
      <c r="R3185" s="51">
        <f>IF(P3185="","",IF(AND(P3185=1,N(Q3185)&gt;0),1,0))</f>
        <v/>
      </c>
      <c r="S3185" s="30">
        <f>IF(P3185="","",IF(F3185="","ERRO: data prevista ausente ou inválida",IF(O3185=0,"Duplicada: contada uma vez",IF(N(G3185)=0,"ERRO: tarefa fora do Plano Mestre",IF(P3185=0,"Tarefa retirada do plano: não conta","OK")))))</f>
        <v/>
      </c>
    </row>
    <row r="3186">
      <c r="A3186" s="29" t="n"/>
      <c r="B3186" s="25" t="n"/>
      <c r="C3186" s="49" t="n"/>
      <c r="D3186" s="29" t="n"/>
      <c r="E3186" s="23">
        <f>IF(OR(A3186="",B3186=""),"",A3186&amp;"|"&amp;B3186)</f>
        <v/>
      </c>
      <c r="F3186" s="30">
        <f>IF(OR(E3186="",NOT(ISNUMBER(C3186))),"",E3186&amp;"|"&amp;YEAR(C3186)&amp;"-"&amp;RIGHT("0"&amp;MONTH(C3186),2)&amp;"-"&amp;RIGHT("0"&amp;DAY(C3186),2))</f>
        <v/>
      </c>
      <c r="G3186" s="26">
        <f>IF(E3186="","",IFERROR(MATCH(E3186,pl_chave,0),0))</f>
        <v/>
      </c>
      <c r="H3186" s="23">
        <f>IF(G3186="","",IF(G3186=0,"Tarefa fora do plano",INDEX(pl_tag,G3186)))</f>
        <v/>
      </c>
      <c r="I3186" s="30">
        <f>IF(N(G3186)=0,"",INDEX(pl_atividade,G3186))</f>
        <v/>
      </c>
      <c r="J3186" s="50">
        <f>IF(N(G3186)=0,"",INDEX(pl_especialidade,G3186))</f>
        <v/>
      </c>
      <c r="K3186" s="28">
        <f>IF(N(G3186)=0,"",INDEX(pl_duracao,G3186))</f>
        <v/>
      </c>
      <c r="L3186" s="39">
        <f>IF(ISNUMBER(C3186),YEAR(C3186),"")</f>
        <v/>
      </c>
      <c r="M3186" s="39">
        <f>IF(ISNUMBER(C3186),MONTH(C3186),"")</f>
        <v/>
      </c>
      <c r="N3186" s="23">
        <f>IF(L3186="","",IF(NOT(ISNUMBER(crono_ano)),"Informe o ano",IF(L3186&lt;crono_ano,"Antes do ano",IF(L3186&gt;crono_ano,"Depois do ano","No ano"))))</f>
        <v/>
      </c>
      <c r="O3186" s="39">
        <f>IF(F3186="","",IF(COUNTIF(F$7:F3186,F3186)=1,1,0))</f>
        <v/>
      </c>
      <c r="P3186" s="39">
        <f>IF(A3186&amp;B3186&amp;C3186="","",IF(AND(O3186=1,N(G3186)&gt;0),IF(INDEX(pl_ativa,MAX(1,N(G3186)))="Sim",1,0),0))</f>
        <v/>
      </c>
      <c r="Q3186" s="39">
        <f>IF(F3186="","",COUNTIFS(ex_chave_oc,F3186,ex_cancelada,"&lt;&gt;Sim"))</f>
        <v/>
      </c>
      <c r="R3186" s="51">
        <f>IF(P3186="","",IF(AND(P3186=1,N(Q3186)&gt;0),1,0))</f>
        <v/>
      </c>
      <c r="S3186" s="30">
        <f>IF(P3186="","",IF(F3186="","ERRO: data prevista ausente ou inválida",IF(O3186=0,"Duplicada: contada uma vez",IF(N(G3186)=0,"ERRO: tarefa fora do Plano Mestre",IF(P3186=0,"Tarefa retirada do plano: não conta","OK")))))</f>
        <v/>
      </c>
    </row>
    <row r="3187">
      <c r="A3187" s="29" t="n"/>
      <c r="B3187" s="25" t="n"/>
      <c r="C3187" s="49" t="n"/>
      <c r="D3187" s="29" t="n"/>
      <c r="E3187" s="23">
        <f>IF(OR(A3187="",B3187=""),"",A3187&amp;"|"&amp;B3187)</f>
        <v/>
      </c>
      <c r="F3187" s="30">
        <f>IF(OR(E3187="",NOT(ISNUMBER(C3187))),"",E3187&amp;"|"&amp;YEAR(C3187)&amp;"-"&amp;RIGHT("0"&amp;MONTH(C3187),2)&amp;"-"&amp;RIGHT("0"&amp;DAY(C3187),2))</f>
        <v/>
      </c>
      <c r="G3187" s="26">
        <f>IF(E3187="","",IFERROR(MATCH(E3187,pl_chave,0),0))</f>
        <v/>
      </c>
      <c r="H3187" s="23">
        <f>IF(G3187="","",IF(G3187=0,"Tarefa fora do plano",INDEX(pl_tag,G3187)))</f>
        <v/>
      </c>
      <c r="I3187" s="30">
        <f>IF(N(G3187)=0,"",INDEX(pl_atividade,G3187))</f>
        <v/>
      </c>
      <c r="J3187" s="50">
        <f>IF(N(G3187)=0,"",INDEX(pl_especialidade,G3187))</f>
        <v/>
      </c>
      <c r="K3187" s="28">
        <f>IF(N(G3187)=0,"",INDEX(pl_duracao,G3187))</f>
        <v/>
      </c>
      <c r="L3187" s="39">
        <f>IF(ISNUMBER(C3187),YEAR(C3187),"")</f>
        <v/>
      </c>
      <c r="M3187" s="39">
        <f>IF(ISNUMBER(C3187),MONTH(C3187),"")</f>
        <v/>
      </c>
      <c r="N3187" s="23">
        <f>IF(L3187="","",IF(NOT(ISNUMBER(crono_ano)),"Informe o ano",IF(L3187&lt;crono_ano,"Antes do ano",IF(L3187&gt;crono_ano,"Depois do ano","No ano"))))</f>
        <v/>
      </c>
      <c r="O3187" s="39">
        <f>IF(F3187="","",IF(COUNTIF(F$7:F3187,F3187)=1,1,0))</f>
        <v/>
      </c>
      <c r="P3187" s="39">
        <f>IF(A3187&amp;B3187&amp;C3187="","",IF(AND(O3187=1,N(G3187)&gt;0),IF(INDEX(pl_ativa,MAX(1,N(G3187)))="Sim",1,0),0))</f>
        <v/>
      </c>
      <c r="Q3187" s="39">
        <f>IF(F3187="","",COUNTIFS(ex_chave_oc,F3187,ex_cancelada,"&lt;&gt;Sim"))</f>
        <v/>
      </c>
      <c r="R3187" s="51">
        <f>IF(P3187="","",IF(AND(P3187=1,N(Q3187)&gt;0),1,0))</f>
        <v/>
      </c>
      <c r="S3187" s="30">
        <f>IF(P3187="","",IF(F3187="","ERRO: data prevista ausente ou inválida",IF(O3187=0,"Duplicada: contada uma vez",IF(N(G3187)=0,"ERRO: tarefa fora do Plano Mestre",IF(P3187=0,"Tarefa retirada do plano: não conta","OK")))))</f>
        <v/>
      </c>
    </row>
    <row r="3188">
      <c r="A3188" s="29" t="n"/>
      <c r="B3188" s="25" t="n"/>
      <c r="C3188" s="49" t="n"/>
      <c r="D3188" s="29" t="n"/>
      <c r="E3188" s="23">
        <f>IF(OR(A3188="",B3188=""),"",A3188&amp;"|"&amp;B3188)</f>
        <v/>
      </c>
      <c r="F3188" s="30">
        <f>IF(OR(E3188="",NOT(ISNUMBER(C3188))),"",E3188&amp;"|"&amp;YEAR(C3188)&amp;"-"&amp;RIGHT("0"&amp;MONTH(C3188),2)&amp;"-"&amp;RIGHT("0"&amp;DAY(C3188),2))</f>
        <v/>
      </c>
      <c r="G3188" s="26">
        <f>IF(E3188="","",IFERROR(MATCH(E3188,pl_chave,0),0))</f>
        <v/>
      </c>
      <c r="H3188" s="23">
        <f>IF(G3188="","",IF(G3188=0,"Tarefa fora do plano",INDEX(pl_tag,G3188)))</f>
        <v/>
      </c>
      <c r="I3188" s="30">
        <f>IF(N(G3188)=0,"",INDEX(pl_atividade,G3188))</f>
        <v/>
      </c>
      <c r="J3188" s="50">
        <f>IF(N(G3188)=0,"",INDEX(pl_especialidade,G3188))</f>
        <v/>
      </c>
      <c r="K3188" s="28">
        <f>IF(N(G3188)=0,"",INDEX(pl_duracao,G3188))</f>
        <v/>
      </c>
      <c r="L3188" s="39">
        <f>IF(ISNUMBER(C3188),YEAR(C3188),"")</f>
        <v/>
      </c>
      <c r="M3188" s="39">
        <f>IF(ISNUMBER(C3188),MONTH(C3188),"")</f>
        <v/>
      </c>
      <c r="N3188" s="23">
        <f>IF(L3188="","",IF(NOT(ISNUMBER(crono_ano)),"Informe o ano",IF(L3188&lt;crono_ano,"Antes do ano",IF(L3188&gt;crono_ano,"Depois do ano","No ano"))))</f>
        <v/>
      </c>
      <c r="O3188" s="39">
        <f>IF(F3188="","",IF(COUNTIF(F$7:F3188,F3188)=1,1,0))</f>
        <v/>
      </c>
      <c r="P3188" s="39">
        <f>IF(A3188&amp;B3188&amp;C3188="","",IF(AND(O3188=1,N(G3188)&gt;0),IF(INDEX(pl_ativa,MAX(1,N(G3188)))="Sim",1,0),0))</f>
        <v/>
      </c>
      <c r="Q3188" s="39">
        <f>IF(F3188="","",COUNTIFS(ex_chave_oc,F3188,ex_cancelada,"&lt;&gt;Sim"))</f>
        <v/>
      </c>
      <c r="R3188" s="51">
        <f>IF(P3188="","",IF(AND(P3188=1,N(Q3188)&gt;0),1,0))</f>
        <v/>
      </c>
      <c r="S3188" s="30">
        <f>IF(P3188="","",IF(F3188="","ERRO: data prevista ausente ou inválida",IF(O3188=0,"Duplicada: contada uma vez",IF(N(G3188)=0,"ERRO: tarefa fora do Plano Mestre",IF(P3188=0,"Tarefa retirada do plano: não conta","OK")))))</f>
        <v/>
      </c>
    </row>
    <row r="3189">
      <c r="A3189" s="29" t="n"/>
      <c r="B3189" s="25" t="n"/>
      <c r="C3189" s="49" t="n"/>
      <c r="D3189" s="29" t="n"/>
      <c r="E3189" s="23">
        <f>IF(OR(A3189="",B3189=""),"",A3189&amp;"|"&amp;B3189)</f>
        <v/>
      </c>
      <c r="F3189" s="30">
        <f>IF(OR(E3189="",NOT(ISNUMBER(C3189))),"",E3189&amp;"|"&amp;YEAR(C3189)&amp;"-"&amp;RIGHT("0"&amp;MONTH(C3189),2)&amp;"-"&amp;RIGHT("0"&amp;DAY(C3189),2))</f>
        <v/>
      </c>
      <c r="G3189" s="26">
        <f>IF(E3189="","",IFERROR(MATCH(E3189,pl_chave,0),0))</f>
        <v/>
      </c>
      <c r="H3189" s="23">
        <f>IF(G3189="","",IF(G3189=0,"Tarefa fora do plano",INDEX(pl_tag,G3189)))</f>
        <v/>
      </c>
      <c r="I3189" s="30">
        <f>IF(N(G3189)=0,"",INDEX(pl_atividade,G3189))</f>
        <v/>
      </c>
      <c r="J3189" s="50">
        <f>IF(N(G3189)=0,"",INDEX(pl_especialidade,G3189))</f>
        <v/>
      </c>
      <c r="K3189" s="28">
        <f>IF(N(G3189)=0,"",INDEX(pl_duracao,G3189))</f>
        <v/>
      </c>
      <c r="L3189" s="39">
        <f>IF(ISNUMBER(C3189),YEAR(C3189),"")</f>
        <v/>
      </c>
      <c r="M3189" s="39">
        <f>IF(ISNUMBER(C3189),MONTH(C3189),"")</f>
        <v/>
      </c>
      <c r="N3189" s="23">
        <f>IF(L3189="","",IF(NOT(ISNUMBER(crono_ano)),"Informe o ano",IF(L3189&lt;crono_ano,"Antes do ano",IF(L3189&gt;crono_ano,"Depois do ano","No ano"))))</f>
        <v/>
      </c>
      <c r="O3189" s="39">
        <f>IF(F3189="","",IF(COUNTIF(F$7:F3189,F3189)=1,1,0))</f>
        <v/>
      </c>
      <c r="P3189" s="39">
        <f>IF(A3189&amp;B3189&amp;C3189="","",IF(AND(O3189=1,N(G3189)&gt;0),IF(INDEX(pl_ativa,MAX(1,N(G3189)))="Sim",1,0),0))</f>
        <v/>
      </c>
      <c r="Q3189" s="39">
        <f>IF(F3189="","",COUNTIFS(ex_chave_oc,F3189,ex_cancelada,"&lt;&gt;Sim"))</f>
        <v/>
      </c>
      <c r="R3189" s="51">
        <f>IF(P3189="","",IF(AND(P3189=1,N(Q3189)&gt;0),1,0))</f>
        <v/>
      </c>
      <c r="S3189" s="30">
        <f>IF(P3189="","",IF(F3189="","ERRO: data prevista ausente ou inválida",IF(O3189=0,"Duplicada: contada uma vez",IF(N(G3189)=0,"ERRO: tarefa fora do Plano Mestre",IF(P3189=0,"Tarefa retirada do plano: não conta","OK")))))</f>
        <v/>
      </c>
    </row>
    <row r="3190">
      <c r="A3190" s="29" t="n"/>
      <c r="B3190" s="25" t="n"/>
      <c r="C3190" s="49" t="n"/>
      <c r="D3190" s="29" t="n"/>
      <c r="E3190" s="23">
        <f>IF(OR(A3190="",B3190=""),"",A3190&amp;"|"&amp;B3190)</f>
        <v/>
      </c>
      <c r="F3190" s="30">
        <f>IF(OR(E3190="",NOT(ISNUMBER(C3190))),"",E3190&amp;"|"&amp;YEAR(C3190)&amp;"-"&amp;RIGHT("0"&amp;MONTH(C3190),2)&amp;"-"&amp;RIGHT("0"&amp;DAY(C3190),2))</f>
        <v/>
      </c>
      <c r="G3190" s="26">
        <f>IF(E3190="","",IFERROR(MATCH(E3190,pl_chave,0),0))</f>
        <v/>
      </c>
      <c r="H3190" s="23">
        <f>IF(G3190="","",IF(G3190=0,"Tarefa fora do plano",INDEX(pl_tag,G3190)))</f>
        <v/>
      </c>
      <c r="I3190" s="30">
        <f>IF(N(G3190)=0,"",INDEX(pl_atividade,G3190))</f>
        <v/>
      </c>
      <c r="J3190" s="50">
        <f>IF(N(G3190)=0,"",INDEX(pl_especialidade,G3190))</f>
        <v/>
      </c>
      <c r="K3190" s="28">
        <f>IF(N(G3190)=0,"",INDEX(pl_duracao,G3190))</f>
        <v/>
      </c>
      <c r="L3190" s="39">
        <f>IF(ISNUMBER(C3190),YEAR(C3190),"")</f>
        <v/>
      </c>
      <c r="M3190" s="39">
        <f>IF(ISNUMBER(C3190),MONTH(C3190),"")</f>
        <v/>
      </c>
      <c r="N3190" s="23">
        <f>IF(L3190="","",IF(NOT(ISNUMBER(crono_ano)),"Informe o ano",IF(L3190&lt;crono_ano,"Antes do ano",IF(L3190&gt;crono_ano,"Depois do ano","No ano"))))</f>
        <v/>
      </c>
      <c r="O3190" s="39">
        <f>IF(F3190="","",IF(COUNTIF(F$7:F3190,F3190)=1,1,0))</f>
        <v/>
      </c>
      <c r="P3190" s="39">
        <f>IF(A3190&amp;B3190&amp;C3190="","",IF(AND(O3190=1,N(G3190)&gt;0),IF(INDEX(pl_ativa,MAX(1,N(G3190)))="Sim",1,0),0))</f>
        <v/>
      </c>
      <c r="Q3190" s="39">
        <f>IF(F3190="","",COUNTIFS(ex_chave_oc,F3190,ex_cancelada,"&lt;&gt;Sim"))</f>
        <v/>
      </c>
      <c r="R3190" s="51">
        <f>IF(P3190="","",IF(AND(P3190=1,N(Q3190)&gt;0),1,0))</f>
        <v/>
      </c>
      <c r="S3190" s="30">
        <f>IF(P3190="","",IF(F3190="","ERRO: data prevista ausente ou inválida",IF(O3190=0,"Duplicada: contada uma vez",IF(N(G3190)=0,"ERRO: tarefa fora do Plano Mestre",IF(P3190=0,"Tarefa retirada do plano: não conta","OK")))))</f>
        <v/>
      </c>
    </row>
    <row r="3191">
      <c r="A3191" s="29" t="n"/>
      <c r="B3191" s="25" t="n"/>
      <c r="C3191" s="49" t="n"/>
      <c r="D3191" s="29" t="n"/>
      <c r="E3191" s="23">
        <f>IF(OR(A3191="",B3191=""),"",A3191&amp;"|"&amp;B3191)</f>
        <v/>
      </c>
      <c r="F3191" s="30">
        <f>IF(OR(E3191="",NOT(ISNUMBER(C3191))),"",E3191&amp;"|"&amp;YEAR(C3191)&amp;"-"&amp;RIGHT("0"&amp;MONTH(C3191),2)&amp;"-"&amp;RIGHT("0"&amp;DAY(C3191),2))</f>
        <v/>
      </c>
      <c r="G3191" s="26">
        <f>IF(E3191="","",IFERROR(MATCH(E3191,pl_chave,0),0))</f>
        <v/>
      </c>
      <c r="H3191" s="23">
        <f>IF(G3191="","",IF(G3191=0,"Tarefa fora do plano",INDEX(pl_tag,G3191)))</f>
        <v/>
      </c>
      <c r="I3191" s="30">
        <f>IF(N(G3191)=0,"",INDEX(pl_atividade,G3191))</f>
        <v/>
      </c>
      <c r="J3191" s="50">
        <f>IF(N(G3191)=0,"",INDEX(pl_especialidade,G3191))</f>
        <v/>
      </c>
      <c r="K3191" s="28">
        <f>IF(N(G3191)=0,"",INDEX(pl_duracao,G3191))</f>
        <v/>
      </c>
      <c r="L3191" s="39">
        <f>IF(ISNUMBER(C3191),YEAR(C3191),"")</f>
        <v/>
      </c>
      <c r="M3191" s="39">
        <f>IF(ISNUMBER(C3191),MONTH(C3191),"")</f>
        <v/>
      </c>
      <c r="N3191" s="23">
        <f>IF(L3191="","",IF(NOT(ISNUMBER(crono_ano)),"Informe o ano",IF(L3191&lt;crono_ano,"Antes do ano",IF(L3191&gt;crono_ano,"Depois do ano","No ano"))))</f>
        <v/>
      </c>
      <c r="O3191" s="39">
        <f>IF(F3191="","",IF(COUNTIF(F$7:F3191,F3191)=1,1,0))</f>
        <v/>
      </c>
      <c r="P3191" s="39">
        <f>IF(A3191&amp;B3191&amp;C3191="","",IF(AND(O3191=1,N(G3191)&gt;0),IF(INDEX(pl_ativa,MAX(1,N(G3191)))="Sim",1,0),0))</f>
        <v/>
      </c>
      <c r="Q3191" s="39">
        <f>IF(F3191="","",COUNTIFS(ex_chave_oc,F3191,ex_cancelada,"&lt;&gt;Sim"))</f>
        <v/>
      </c>
      <c r="R3191" s="51">
        <f>IF(P3191="","",IF(AND(P3191=1,N(Q3191)&gt;0),1,0))</f>
        <v/>
      </c>
      <c r="S3191" s="30">
        <f>IF(P3191="","",IF(F3191="","ERRO: data prevista ausente ou inválida",IF(O3191=0,"Duplicada: contada uma vez",IF(N(G3191)=0,"ERRO: tarefa fora do Plano Mestre",IF(P3191=0,"Tarefa retirada do plano: não conta","OK")))))</f>
        <v/>
      </c>
    </row>
    <row r="3192">
      <c r="A3192" s="29" t="n"/>
      <c r="B3192" s="25" t="n"/>
      <c r="C3192" s="49" t="n"/>
      <c r="D3192" s="29" t="n"/>
      <c r="E3192" s="23">
        <f>IF(OR(A3192="",B3192=""),"",A3192&amp;"|"&amp;B3192)</f>
        <v/>
      </c>
      <c r="F3192" s="30">
        <f>IF(OR(E3192="",NOT(ISNUMBER(C3192))),"",E3192&amp;"|"&amp;YEAR(C3192)&amp;"-"&amp;RIGHT("0"&amp;MONTH(C3192),2)&amp;"-"&amp;RIGHT("0"&amp;DAY(C3192),2))</f>
        <v/>
      </c>
      <c r="G3192" s="26">
        <f>IF(E3192="","",IFERROR(MATCH(E3192,pl_chave,0),0))</f>
        <v/>
      </c>
      <c r="H3192" s="23">
        <f>IF(G3192="","",IF(G3192=0,"Tarefa fora do plano",INDEX(pl_tag,G3192)))</f>
        <v/>
      </c>
      <c r="I3192" s="30">
        <f>IF(N(G3192)=0,"",INDEX(pl_atividade,G3192))</f>
        <v/>
      </c>
      <c r="J3192" s="50">
        <f>IF(N(G3192)=0,"",INDEX(pl_especialidade,G3192))</f>
        <v/>
      </c>
      <c r="K3192" s="28">
        <f>IF(N(G3192)=0,"",INDEX(pl_duracao,G3192))</f>
        <v/>
      </c>
      <c r="L3192" s="39">
        <f>IF(ISNUMBER(C3192),YEAR(C3192),"")</f>
        <v/>
      </c>
      <c r="M3192" s="39">
        <f>IF(ISNUMBER(C3192),MONTH(C3192),"")</f>
        <v/>
      </c>
      <c r="N3192" s="23">
        <f>IF(L3192="","",IF(NOT(ISNUMBER(crono_ano)),"Informe o ano",IF(L3192&lt;crono_ano,"Antes do ano",IF(L3192&gt;crono_ano,"Depois do ano","No ano"))))</f>
        <v/>
      </c>
      <c r="O3192" s="39">
        <f>IF(F3192="","",IF(COUNTIF(F$7:F3192,F3192)=1,1,0))</f>
        <v/>
      </c>
      <c r="P3192" s="39">
        <f>IF(A3192&amp;B3192&amp;C3192="","",IF(AND(O3192=1,N(G3192)&gt;0),IF(INDEX(pl_ativa,MAX(1,N(G3192)))="Sim",1,0),0))</f>
        <v/>
      </c>
      <c r="Q3192" s="39">
        <f>IF(F3192="","",COUNTIFS(ex_chave_oc,F3192,ex_cancelada,"&lt;&gt;Sim"))</f>
        <v/>
      </c>
      <c r="R3192" s="51">
        <f>IF(P3192="","",IF(AND(P3192=1,N(Q3192)&gt;0),1,0))</f>
        <v/>
      </c>
      <c r="S3192" s="30">
        <f>IF(P3192="","",IF(F3192="","ERRO: data prevista ausente ou inválida",IF(O3192=0,"Duplicada: contada uma vez",IF(N(G3192)=0,"ERRO: tarefa fora do Plano Mestre",IF(P3192=0,"Tarefa retirada do plano: não conta","OK")))))</f>
        <v/>
      </c>
    </row>
    <row r="3193">
      <c r="A3193" s="29" t="n"/>
      <c r="B3193" s="25" t="n"/>
      <c r="C3193" s="49" t="n"/>
      <c r="D3193" s="29" t="n"/>
      <c r="E3193" s="23">
        <f>IF(OR(A3193="",B3193=""),"",A3193&amp;"|"&amp;B3193)</f>
        <v/>
      </c>
      <c r="F3193" s="30">
        <f>IF(OR(E3193="",NOT(ISNUMBER(C3193))),"",E3193&amp;"|"&amp;YEAR(C3193)&amp;"-"&amp;RIGHT("0"&amp;MONTH(C3193),2)&amp;"-"&amp;RIGHT("0"&amp;DAY(C3193),2))</f>
        <v/>
      </c>
      <c r="G3193" s="26">
        <f>IF(E3193="","",IFERROR(MATCH(E3193,pl_chave,0),0))</f>
        <v/>
      </c>
      <c r="H3193" s="23">
        <f>IF(G3193="","",IF(G3193=0,"Tarefa fora do plano",INDEX(pl_tag,G3193)))</f>
        <v/>
      </c>
      <c r="I3193" s="30">
        <f>IF(N(G3193)=0,"",INDEX(pl_atividade,G3193))</f>
        <v/>
      </c>
      <c r="J3193" s="50">
        <f>IF(N(G3193)=0,"",INDEX(pl_especialidade,G3193))</f>
        <v/>
      </c>
      <c r="K3193" s="28">
        <f>IF(N(G3193)=0,"",INDEX(pl_duracao,G3193))</f>
        <v/>
      </c>
      <c r="L3193" s="39">
        <f>IF(ISNUMBER(C3193),YEAR(C3193),"")</f>
        <v/>
      </c>
      <c r="M3193" s="39">
        <f>IF(ISNUMBER(C3193),MONTH(C3193),"")</f>
        <v/>
      </c>
      <c r="N3193" s="23">
        <f>IF(L3193="","",IF(NOT(ISNUMBER(crono_ano)),"Informe o ano",IF(L3193&lt;crono_ano,"Antes do ano",IF(L3193&gt;crono_ano,"Depois do ano","No ano"))))</f>
        <v/>
      </c>
      <c r="O3193" s="39">
        <f>IF(F3193="","",IF(COUNTIF(F$7:F3193,F3193)=1,1,0))</f>
        <v/>
      </c>
      <c r="P3193" s="39">
        <f>IF(A3193&amp;B3193&amp;C3193="","",IF(AND(O3193=1,N(G3193)&gt;0),IF(INDEX(pl_ativa,MAX(1,N(G3193)))="Sim",1,0),0))</f>
        <v/>
      </c>
      <c r="Q3193" s="39">
        <f>IF(F3193="","",COUNTIFS(ex_chave_oc,F3193,ex_cancelada,"&lt;&gt;Sim"))</f>
        <v/>
      </c>
      <c r="R3193" s="51">
        <f>IF(P3193="","",IF(AND(P3193=1,N(Q3193)&gt;0),1,0))</f>
        <v/>
      </c>
      <c r="S3193" s="30">
        <f>IF(P3193="","",IF(F3193="","ERRO: data prevista ausente ou inválida",IF(O3193=0,"Duplicada: contada uma vez",IF(N(G3193)=0,"ERRO: tarefa fora do Plano Mestre",IF(P3193=0,"Tarefa retirada do plano: não conta","OK")))))</f>
        <v/>
      </c>
    </row>
    <row r="3194">
      <c r="A3194" s="29" t="n"/>
      <c r="B3194" s="25" t="n"/>
      <c r="C3194" s="49" t="n"/>
      <c r="D3194" s="29" t="n"/>
      <c r="E3194" s="23">
        <f>IF(OR(A3194="",B3194=""),"",A3194&amp;"|"&amp;B3194)</f>
        <v/>
      </c>
      <c r="F3194" s="30">
        <f>IF(OR(E3194="",NOT(ISNUMBER(C3194))),"",E3194&amp;"|"&amp;YEAR(C3194)&amp;"-"&amp;RIGHT("0"&amp;MONTH(C3194),2)&amp;"-"&amp;RIGHT("0"&amp;DAY(C3194),2))</f>
        <v/>
      </c>
      <c r="G3194" s="26">
        <f>IF(E3194="","",IFERROR(MATCH(E3194,pl_chave,0),0))</f>
        <v/>
      </c>
      <c r="H3194" s="23">
        <f>IF(G3194="","",IF(G3194=0,"Tarefa fora do plano",INDEX(pl_tag,G3194)))</f>
        <v/>
      </c>
      <c r="I3194" s="30">
        <f>IF(N(G3194)=0,"",INDEX(pl_atividade,G3194))</f>
        <v/>
      </c>
      <c r="J3194" s="50">
        <f>IF(N(G3194)=0,"",INDEX(pl_especialidade,G3194))</f>
        <v/>
      </c>
      <c r="K3194" s="28">
        <f>IF(N(G3194)=0,"",INDEX(pl_duracao,G3194))</f>
        <v/>
      </c>
      <c r="L3194" s="39">
        <f>IF(ISNUMBER(C3194),YEAR(C3194),"")</f>
        <v/>
      </c>
      <c r="M3194" s="39">
        <f>IF(ISNUMBER(C3194),MONTH(C3194),"")</f>
        <v/>
      </c>
      <c r="N3194" s="23">
        <f>IF(L3194="","",IF(NOT(ISNUMBER(crono_ano)),"Informe o ano",IF(L3194&lt;crono_ano,"Antes do ano",IF(L3194&gt;crono_ano,"Depois do ano","No ano"))))</f>
        <v/>
      </c>
      <c r="O3194" s="39">
        <f>IF(F3194="","",IF(COUNTIF(F$7:F3194,F3194)=1,1,0))</f>
        <v/>
      </c>
      <c r="P3194" s="39">
        <f>IF(A3194&amp;B3194&amp;C3194="","",IF(AND(O3194=1,N(G3194)&gt;0),IF(INDEX(pl_ativa,MAX(1,N(G3194)))="Sim",1,0),0))</f>
        <v/>
      </c>
      <c r="Q3194" s="39">
        <f>IF(F3194="","",COUNTIFS(ex_chave_oc,F3194,ex_cancelada,"&lt;&gt;Sim"))</f>
        <v/>
      </c>
      <c r="R3194" s="51">
        <f>IF(P3194="","",IF(AND(P3194=1,N(Q3194)&gt;0),1,0))</f>
        <v/>
      </c>
      <c r="S3194" s="30">
        <f>IF(P3194="","",IF(F3194="","ERRO: data prevista ausente ou inválida",IF(O3194=0,"Duplicada: contada uma vez",IF(N(G3194)=0,"ERRO: tarefa fora do Plano Mestre",IF(P3194=0,"Tarefa retirada do plano: não conta","OK")))))</f>
        <v/>
      </c>
    </row>
    <row r="3195">
      <c r="A3195" s="29" t="n"/>
      <c r="B3195" s="25" t="n"/>
      <c r="C3195" s="49" t="n"/>
      <c r="D3195" s="29" t="n"/>
      <c r="E3195" s="23">
        <f>IF(OR(A3195="",B3195=""),"",A3195&amp;"|"&amp;B3195)</f>
        <v/>
      </c>
      <c r="F3195" s="30">
        <f>IF(OR(E3195="",NOT(ISNUMBER(C3195))),"",E3195&amp;"|"&amp;YEAR(C3195)&amp;"-"&amp;RIGHT("0"&amp;MONTH(C3195),2)&amp;"-"&amp;RIGHT("0"&amp;DAY(C3195),2))</f>
        <v/>
      </c>
      <c r="G3195" s="26">
        <f>IF(E3195="","",IFERROR(MATCH(E3195,pl_chave,0),0))</f>
        <v/>
      </c>
      <c r="H3195" s="23">
        <f>IF(G3195="","",IF(G3195=0,"Tarefa fora do plano",INDEX(pl_tag,G3195)))</f>
        <v/>
      </c>
      <c r="I3195" s="30">
        <f>IF(N(G3195)=0,"",INDEX(pl_atividade,G3195))</f>
        <v/>
      </c>
      <c r="J3195" s="50">
        <f>IF(N(G3195)=0,"",INDEX(pl_especialidade,G3195))</f>
        <v/>
      </c>
      <c r="K3195" s="28">
        <f>IF(N(G3195)=0,"",INDEX(pl_duracao,G3195))</f>
        <v/>
      </c>
      <c r="L3195" s="39">
        <f>IF(ISNUMBER(C3195),YEAR(C3195),"")</f>
        <v/>
      </c>
      <c r="M3195" s="39">
        <f>IF(ISNUMBER(C3195),MONTH(C3195),"")</f>
        <v/>
      </c>
      <c r="N3195" s="23">
        <f>IF(L3195="","",IF(NOT(ISNUMBER(crono_ano)),"Informe o ano",IF(L3195&lt;crono_ano,"Antes do ano",IF(L3195&gt;crono_ano,"Depois do ano","No ano"))))</f>
        <v/>
      </c>
      <c r="O3195" s="39">
        <f>IF(F3195="","",IF(COUNTIF(F$7:F3195,F3195)=1,1,0))</f>
        <v/>
      </c>
      <c r="P3195" s="39">
        <f>IF(A3195&amp;B3195&amp;C3195="","",IF(AND(O3195=1,N(G3195)&gt;0),IF(INDEX(pl_ativa,MAX(1,N(G3195)))="Sim",1,0),0))</f>
        <v/>
      </c>
      <c r="Q3195" s="39">
        <f>IF(F3195="","",COUNTIFS(ex_chave_oc,F3195,ex_cancelada,"&lt;&gt;Sim"))</f>
        <v/>
      </c>
      <c r="R3195" s="51">
        <f>IF(P3195="","",IF(AND(P3195=1,N(Q3195)&gt;0),1,0))</f>
        <v/>
      </c>
      <c r="S3195" s="30">
        <f>IF(P3195="","",IF(F3195="","ERRO: data prevista ausente ou inválida",IF(O3195=0,"Duplicada: contada uma vez",IF(N(G3195)=0,"ERRO: tarefa fora do Plano Mestre",IF(P3195=0,"Tarefa retirada do plano: não conta","OK")))))</f>
        <v/>
      </c>
    </row>
    <row r="3196">
      <c r="A3196" s="29" t="n"/>
      <c r="B3196" s="25" t="n"/>
      <c r="C3196" s="49" t="n"/>
      <c r="D3196" s="29" t="n"/>
      <c r="E3196" s="23">
        <f>IF(OR(A3196="",B3196=""),"",A3196&amp;"|"&amp;B3196)</f>
        <v/>
      </c>
      <c r="F3196" s="30">
        <f>IF(OR(E3196="",NOT(ISNUMBER(C3196))),"",E3196&amp;"|"&amp;YEAR(C3196)&amp;"-"&amp;RIGHT("0"&amp;MONTH(C3196),2)&amp;"-"&amp;RIGHT("0"&amp;DAY(C3196),2))</f>
        <v/>
      </c>
      <c r="G3196" s="26">
        <f>IF(E3196="","",IFERROR(MATCH(E3196,pl_chave,0),0))</f>
        <v/>
      </c>
      <c r="H3196" s="23">
        <f>IF(G3196="","",IF(G3196=0,"Tarefa fora do plano",INDEX(pl_tag,G3196)))</f>
        <v/>
      </c>
      <c r="I3196" s="30">
        <f>IF(N(G3196)=0,"",INDEX(pl_atividade,G3196))</f>
        <v/>
      </c>
      <c r="J3196" s="50">
        <f>IF(N(G3196)=0,"",INDEX(pl_especialidade,G3196))</f>
        <v/>
      </c>
      <c r="K3196" s="28">
        <f>IF(N(G3196)=0,"",INDEX(pl_duracao,G3196))</f>
        <v/>
      </c>
      <c r="L3196" s="39">
        <f>IF(ISNUMBER(C3196),YEAR(C3196),"")</f>
        <v/>
      </c>
      <c r="M3196" s="39">
        <f>IF(ISNUMBER(C3196),MONTH(C3196),"")</f>
        <v/>
      </c>
      <c r="N3196" s="23">
        <f>IF(L3196="","",IF(NOT(ISNUMBER(crono_ano)),"Informe o ano",IF(L3196&lt;crono_ano,"Antes do ano",IF(L3196&gt;crono_ano,"Depois do ano","No ano"))))</f>
        <v/>
      </c>
      <c r="O3196" s="39">
        <f>IF(F3196="","",IF(COUNTIF(F$7:F3196,F3196)=1,1,0))</f>
        <v/>
      </c>
      <c r="P3196" s="39">
        <f>IF(A3196&amp;B3196&amp;C3196="","",IF(AND(O3196=1,N(G3196)&gt;0),IF(INDEX(pl_ativa,MAX(1,N(G3196)))="Sim",1,0),0))</f>
        <v/>
      </c>
      <c r="Q3196" s="39">
        <f>IF(F3196="","",COUNTIFS(ex_chave_oc,F3196,ex_cancelada,"&lt;&gt;Sim"))</f>
        <v/>
      </c>
      <c r="R3196" s="51">
        <f>IF(P3196="","",IF(AND(P3196=1,N(Q3196)&gt;0),1,0))</f>
        <v/>
      </c>
      <c r="S3196" s="30">
        <f>IF(P3196="","",IF(F3196="","ERRO: data prevista ausente ou inválida",IF(O3196=0,"Duplicada: contada uma vez",IF(N(G3196)=0,"ERRO: tarefa fora do Plano Mestre",IF(P3196=0,"Tarefa retirada do plano: não conta","OK")))))</f>
        <v/>
      </c>
    </row>
    <row r="3197">
      <c r="A3197" s="29" t="n"/>
      <c r="B3197" s="25" t="n"/>
      <c r="C3197" s="49" t="n"/>
      <c r="D3197" s="29" t="n"/>
      <c r="E3197" s="23">
        <f>IF(OR(A3197="",B3197=""),"",A3197&amp;"|"&amp;B3197)</f>
        <v/>
      </c>
      <c r="F3197" s="30">
        <f>IF(OR(E3197="",NOT(ISNUMBER(C3197))),"",E3197&amp;"|"&amp;YEAR(C3197)&amp;"-"&amp;RIGHT("0"&amp;MONTH(C3197),2)&amp;"-"&amp;RIGHT("0"&amp;DAY(C3197),2))</f>
        <v/>
      </c>
      <c r="G3197" s="26">
        <f>IF(E3197="","",IFERROR(MATCH(E3197,pl_chave,0),0))</f>
        <v/>
      </c>
      <c r="H3197" s="23">
        <f>IF(G3197="","",IF(G3197=0,"Tarefa fora do plano",INDEX(pl_tag,G3197)))</f>
        <v/>
      </c>
      <c r="I3197" s="30">
        <f>IF(N(G3197)=0,"",INDEX(pl_atividade,G3197))</f>
        <v/>
      </c>
      <c r="J3197" s="50">
        <f>IF(N(G3197)=0,"",INDEX(pl_especialidade,G3197))</f>
        <v/>
      </c>
      <c r="K3197" s="28">
        <f>IF(N(G3197)=0,"",INDEX(pl_duracao,G3197))</f>
        <v/>
      </c>
      <c r="L3197" s="39">
        <f>IF(ISNUMBER(C3197),YEAR(C3197),"")</f>
        <v/>
      </c>
      <c r="M3197" s="39">
        <f>IF(ISNUMBER(C3197),MONTH(C3197),"")</f>
        <v/>
      </c>
      <c r="N3197" s="23">
        <f>IF(L3197="","",IF(NOT(ISNUMBER(crono_ano)),"Informe o ano",IF(L3197&lt;crono_ano,"Antes do ano",IF(L3197&gt;crono_ano,"Depois do ano","No ano"))))</f>
        <v/>
      </c>
      <c r="O3197" s="39">
        <f>IF(F3197="","",IF(COUNTIF(F$7:F3197,F3197)=1,1,0))</f>
        <v/>
      </c>
      <c r="P3197" s="39">
        <f>IF(A3197&amp;B3197&amp;C3197="","",IF(AND(O3197=1,N(G3197)&gt;0),IF(INDEX(pl_ativa,MAX(1,N(G3197)))="Sim",1,0),0))</f>
        <v/>
      </c>
      <c r="Q3197" s="39">
        <f>IF(F3197="","",COUNTIFS(ex_chave_oc,F3197,ex_cancelada,"&lt;&gt;Sim"))</f>
        <v/>
      </c>
      <c r="R3197" s="51">
        <f>IF(P3197="","",IF(AND(P3197=1,N(Q3197)&gt;0),1,0))</f>
        <v/>
      </c>
      <c r="S3197" s="30">
        <f>IF(P3197="","",IF(F3197="","ERRO: data prevista ausente ou inválida",IF(O3197=0,"Duplicada: contada uma vez",IF(N(G3197)=0,"ERRO: tarefa fora do Plano Mestre",IF(P3197=0,"Tarefa retirada do plano: não conta","OK")))))</f>
        <v/>
      </c>
    </row>
    <row r="3198">
      <c r="A3198" s="29" t="n"/>
      <c r="B3198" s="25" t="n"/>
      <c r="C3198" s="49" t="n"/>
      <c r="D3198" s="29" t="n"/>
      <c r="E3198" s="23">
        <f>IF(OR(A3198="",B3198=""),"",A3198&amp;"|"&amp;B3198)</f>
        <v/>
      </c>
      <c r="F3198" s="30">
        <f>IF(OR(E3198="",NOT(ISNUMBER(C3198))),"",E3198&amp;"|"&amp;YEAR(C3198)&amp;"-"&amp;RIGHT("0"&amp;MONTH(C3198),2)&amp;"-"&amp;RIGHT("0"&amp;DAY(C3198),2))</f>
        <v/>
      </c>
      <c r="G3198" s="26">
        <f>IF(E3198="","",IFERROR(MATCH(E3198,pl_chave,0),0))</f>
        <v/>
      </c>
      <c r="H3198" s="23">
        <f>IF(G3198="","",IF(G3198=0,"Tarefa fora do plano",INDEX(pl_tag,G3198)))</f>
        <v/>
      </c>
      <c r="I3198" s="30">
        <f>IF(N(G3198)=0,"",INDEX(pl_atividade,G3198))</f>
        <v/>
      </c>
      <c r="J3198" s="50">
        <f>IF(N(G3198)=0,"",INDEX(pl_especialidade,G3198))</f>
        <v/>
      </c>
      <c r="K3198" s="28">
        <f>IF(N(G3198)=0,"",INDEX(pl_duracao,G3198))</f>
        <v/>
      </c>
      <c r="L3198" s="39">
        <f>IF(ISNUMBER(C3198),YEAR(C3198),"")</f>
        <v/>
      </c>
      <c r="M3198" s="39">
        <f>IF(ISNUMBER(C3198),MONTH(C3198),"")</f>
        <v/>
      </c>
      <c r="N3198" s="23">
        <f>IF(L3198="","",IF(NOT(ISNUMBER(crono_ano)),"Informe o ano",IF(L3198&lt;crono_ano,"Antes do ano",IF(L3198&gt;crono_ano,"Depois do ano","No ano"))))</f>
        <v/>
      </c>
      <c r="O3198" s="39">
        <f>IF(F3198="","",IF(COUNTIF(F$7:F3198,F3198)=1,1,0))</f>
        <v/>
      </c>
      <c r="P3198" s="39">
        <f>IF(A3198&amp;B3198&amp;C3198="","",IF(AND(O3198=1,N(G3198)&gt;0),IF(INDEX(pl_ativa,MAX(1,N(G3198)))="Sim",1,0),0))</f>
        <v/>
      </c>
      <c r="Q3198" s="39">
        <f>IF(F3198="","",COUNTIFS(ex_chave_oc,F3198,ex_cancelada,"&lt;&gt;Sim"))</f>
        <v/>
      </c>
      <c r="R3198" s="51">
        <f>IF(P3198="","",IF(AND(P3198=1,N(Q3198)&gt;0),1,0))</f>
        <v/>
      </c>
      <c r="S3198" s="30">
        <f>IF(P3198="","",IF(F3198="","ERRO: data prevista ausente ou inválida",IF(O3198=0,"Duplicada: contada uma vez",IF(N(G3198)=0,"ERRO: tarefa fora do Plano Mestre",IF(P3198=0,"Tarefa retirada do plano: não conta","OK")))))</f>
        <v/>
      </c>
    </row>
    <row r="3199">
      <c r="A3199" s="29" t="n"/>
      <c r="B3199" s="25" t="n"/>
      <c r="C3199" s="49" t="n"/>
      <c r="D3199" s="29" t="n"/>
      <c r="E3199" s="23">
        <f>IF(OR(A3199="",B3199=""),"",A3199&amp;"|"&amp;B3199)</f>
        <v/>
      </c>
      <c r="F3199" s="30">
        <f>IF(OR(E3199="",NOT(ISNUMBER(C3199))),"",E3199&amp;"|"&amp;YEAR(C3199)&amp;"-"&amp;RIGHT("0"&amp;MONTH(C3199),2)&amp;"-"&amp;RIGHT("0"&amp;DAY(C3199),2))</f>
        <v/>
      </c>
      <c r="G3199" s="26">
        <f>IF(E3199="","",IFERROR(MATCH(E3199,pl_chave,0),0))</f>
        <v/>
      </c>
      <c r="H3199" s="23">
        <f>IF(G3199="","",IF(G3199=0,"Tarefa fora do plano",INDEX(pl_tag,G3199)))</f>
        <v/>
      </c>
      <c r="I3199" s="30">
        <f>IF(N(G3199)=0,"",INDEX(pl_atividade,G3199))</f>
        <v/>
      </c>
      <c r="J3199" s="50">
        <f>IF(N(G3199)=0,"",INDEX(pl_especialidade,G3199))</f>
        <v/>
      </c>
      <c r="K3199" s="28">
        <f>IF(N(G3199)=0,"",INDEX(pl_duracao,G3199))</f>
        <v/>
      </c>
      <c r="L3199" s="39">
        <f>IF(ISNUMBER(C3199),YEAR(C3199),"")</f>
        <v/>
      </c>
      <c r="M3199" s="39">
        <f>IF(ISNUMBER(C3199),MONTH(C3199),"")</f>
        <v/>
      </c>
      <c r="N3199" s="23">
        <f>IF(L3199="","",IF(NOT(ISNUMBER(crono_ano)),"Informe o ano",IF(L3199&lt;crono_ano,"Antes do ano",IF(L3199&gt;crono_ano,"Depois do ano","No ano"))))</f>
        <v/>
      </c>
      <c r="O3199" s="39">
        <f>IF(F3199="","",IF(COUNTIF(F$7:F3199,F3199)=1,1,0))</f>
        <v/>
      </c>
      <c r="P3199" s="39">
        <f>IF(A3199&amp;B3199&amp;C3199="","",IF(AND(O3199=1,N(G3199)&gt;0),IF(INDEX(pl_ativa,MAX(1,N(G3199)))="Sim",1,0),0))</f>
        <v/>
      </c>
      <c r="Q3199" s="39">
        <f>IF(F3199="","",COUNTIFS(ex_chave_oc,F3199,ex_cancelada,"&lt;&gt;Sim"))</f>
        <v/>
      </c>
      <c r="R3199" s="51">
        <f>IF(P3199="","",IF(AND(P3199=1,N(Q3199)&gt;0),1,0))</f>
        <v/>
      </c>
      <c r="S3199" s="30">
        <f>IF(P3199="","",IF(F3199="","ERRO: data prevista ausente ou inválida",IF(O3199=0,"Duplicada: contada uma vez",IF(N(G3199)=0,"ERRO: tarefa fora do Plano Mestre",IF(P3199=0,"Tarefa retirada do plano: não conta","OK")))))</f>
        <v/>
      </c>
    </row>
    <row r="3200">
      <c r="A3200" s="29" t="n"/>
      <c r="B3200" s="25" t="n"/>
      <c r="C3200" s="49" t="n"/>
      <c r="D3200" s="29" t="n"/>
      <c r="E3200" s="23">
        <f>IF(OR(A3200="",B3200=""),"",A3200&amp;"|"&amp;B3200)</f>
        <v/>
      </c>
      <c r="F3200" s="30">
        <f>IF(OR(E3200="",NOT(ISNUMBER(C3200))),"",E3200&amp;"|"&amp;YEAR(C3200)&amp;"-"&amp;RIGHT("0"&amp;MONTH(C3200),2)&amp;"-"&amp;RIGHT("0"&amp;DAY(C3200),2))</f>
        <v/>
      </c>
      <c r="G3200" s="26">
        <f>IF(E3200="","",IFERROR(MATCH(E3200,pl_chave,0),0))</f>
        <v/>
      </c>
      <c r="H3200" s="23">
        <f>IF(G3200="","",IF(G3200=0,"Tarefa fora do plano",INDEX(pl_tag,G3200)))</f>
        <v/>
      </c>
      <c r="I3200" s="30">
        <f>IF(N(G3200)=0,"",INDEX(pl_atividade,G3200))</f>
        <v/>
      </c>
      <c r="J3200" s="50">
        <f>IF(N(G3200)=0,"",INDEX(pl_especialidade,G3200))</f>
        <v/>
      </c>
      <c r="K3200" s="28">
        <f>IF(N(G3200)=0,"",INDEX(pl_duracao,G3200))</f>
        <v/>
      </c>
      <c r="L3200" s="39">
        <f>IF(ISNUMBER(C3200),YEAR(C3200),"")</f>
        <v/>
      </c>
      <c r="M3200" s="39">
        <f>IF(ISNUMBER(C3200),MONTH(C3200),"")</f>
        <v/>
      </c>
      <c r="N3200" s="23">
        <f>IF(L3200="","",IF(NOT(ISNUMBER(crono_ano)),"Informe o ano",IF(L3200&lt;crono_ano,"Antes do ano",IF(L3200&gt;crono_ano,"Depois do ano","No ano"))))</f>
        <v/>
      </c>
      <c r="O3200" s="39">
        <f>IF(F3200="","",IF(COUNTIF(F$7:F3200,F3200)=1,1,0))</f>
        <v/>
      </c>
      <c r="P3200" s="39">
        <f>IF(A3200&amp;B3200&amp;C3200="","",IF(AND(O3200=1,N(G3200)&gt;0),IF(INDEX(pl_ativa,MAX(1,N(G3200)))="Sim",1,0),0))</f>
        <v/>
      </c>
      <c r="Q3200" s="39">
        <f>IF(F3200="","",COUNTIFS(ex_chave_oc,F3200,ex_cancelada,"&lt;&gt;Sim"))</f>
        <v/>
      </c>
      <c r="R3200" s="51">
        <f>IF(P3200="","",IF(AND(P3200=1,N(Q3200)&gt;0),1,0))</f>
        <v/>
      </c>
      <c r="S3200" s="30">
        <f>IF(P3200="","",IF(F3200="","ERRO: data prevista ausente ou inválida",IF(O3200=0,"Duplicada: contada uma vez",IF(N(G3200)=0,"ERRO: tarefa fora do Plano Mestre",IF(P3200=0,"Tarefa retirada do plano: não conta","OK")))))</f>
        <v/>
      </c>
    </row>
    <row r="3201">
      <c r="A3201" s="29" t="n"/>
      <c r="B3201" s="25" t="n"/>
      <c r="C3201" s="49" t="n"/>
      <c r="D3201" s="29" t="n"/>
      <c r="E3201" s="23">
        <f>IF(OR(A3201="",B3201=""),"",A3201&amp;"|"&amp;B3201)</f>
        <v/>
      </c>
      <c r="F3201" s="30">
        <f>IF(OR(E3201="",NOT(ISNUMBER(C3201))),"",E3201&amp;"|"&amp;YEAR(C3201)&amp;"-"&amp;RIGHT("0"&amp;MONTH(C3201),2)&amp;"-"&amp;RIGHT("0"&amp;DAY(C3201),2))</f>
        <v/>
      </c>
      <c r="G3201" s="26">
        <f>IF(E3201="","",IFERROR(MATCH(E3201,pl_chave,0),0))</f>
        <v/>
      </c>
      <c r="H3201" s="23">
        <f>IF(G3201="","",IF(G3201=0,"Tarefa fora do plano",INDEX(pl_tag,G3201)))</f>
        <v/>
      </c>
      <c r="I3201" s="30">
        <f>IF(N(G3201)=0,"",INDEX(pl_atividade,G3201))</f>
        <v/>
      </c>
      <c r="J3201" s="50">
        <f>IF(N(G3201)=0,"",INDEX(pl_especialidade,G3201))</f>
        <v/>
      </c>
      <c r="K3201" s="28">
        <f>IF(N(G3201)=0,"",INDEX(pl_duracao,G3201))</f>
        <v/>
      </c>
      <c r="L3201" s="39">
        <f>IF(ISNUMBER(C3201),YEAR(C3201),"")</f>
        <v/>
      </c>
      <c r="M3201" s="39">
        <f>IF(ISNUMBER(C3201),MONTH(C3201),"")</f>
        <v/>
      </c>
      <c r="N3201" s="23">
        <f>IF(L3201="","",IF(NOT(ISNUMBER(crono_ano)),"Informe o ano",IF(L3201&lt;crono_ano,"Antes do ano",IF(L3201&gt;crono_ano,"Depois do ano","No ano"))))</f>
        <v/>
      </c>
      <c r="O3201" s="39">
        <f>IF(F3201="","",IF(COUNTIF(F$7:F3201,F3201)=1,1,0))</f>
        <v/>
      </c>
      <c r="P3201" s="39">
        <f>IF(A3201&amp;B3201&amp;C3201="","",IF(AND(O3201=1,N(G3201)&gt;0),IF(INDEX(pl_ativa,MAX(1,N(G3201)))="Sim",1,0),0))</f>
        <v/>
      </c>
      <c r="Q3201" s="39">
        <f>IF(F3201="","",COUNTIFS(ex_chave_oc,F3201,ex_cancelada,"&lt;&gt;Sim"))</f>
        <v/>
      </c>
      <c r="R3201" s="51">
        <f>IF(P3201="","",IF(AND(P3201=1,N(Q3201)&gt;0),1,0))</f>
        <v/>
      </c>
      <c r="S3201" s="30">
        <f>IF(P3201="","",IF(F3201="","ERRO: data prevista ausente ou inválida",IF(O3201=0,"Duplicada: contada uma vez",IF(N(G3201)=0,"ERRO: tarefa fora do Plano Mestre",IF(P3201=0,"Tarefa retirada do plano: não conta","OK")))))</f>
        <v/>
      </c>
    </row>
    <row r="3202">
      <c r="A3202" s="29" t="n"/>
      <c r="B3202" s="25" t="n"/>
      <c r="C3202" s="49" t="n"/>
      <c r="D3202" s="29" t="n"/>
      <c r="E3202" s="23">
        <f>IF(OR(A3202="",B3202=""),"",A3202&amp;"|"&amp;B3202)</f>
        <v/>
      </c>
      <c r="F3202" s="30">
        <f>IF(OR(E3202="",NOT(ISNUMBER(C3202))),"",E3202&amp;"|"&amp;YEAR(C3202)&amp;"-"&amp;RIGHT("0"&amp;MONTH(C3202),2)&amp;"-"&amp;RIGHT("0"&amp;DAY(C3202),2))</f>
        <v/>
      </c>
      <c r="G3202" s="26">
        <f>IF(E3202="","",IFERROR(MATCH(E3202,pl_chave,0),0))</f>
        <v/>
      </c>
      <c r="H3202" s="23">
        <f>IF(G3202="","",IF(G3202=0,"Tarefa fora do plano",INDEX(pl_tag,G3202)))</f>
        <v/>
      </c>
      <c r="I3202" s="30">
        <f>IF(N(G3202)=0,"",INDEX(pl_atividade,G3202))</f>
        <v/>
      </c>
      <c r="J3202" s="50">
        <f>IF(N(G3202)=0,"",INDEX(pl_especialidade,G3202))</f>
        <v/>
      </c>
      <c r="K3202" s="28">
        <f>IF(N(G3202)=0,"",INDEX(pl_duracao,G3202))</f>
        <v/>
      </c>
      <c r="L3202" s="39">
        <f>IF(ISNUMBER(C3202),YEAR(C3202),"")</f>
        <v/>
      </c>
      <c r="M3202" s="39">
        <f>IF(ISNUMBER(C3202),MONTH(C3202),"")</f>
        <v/>
      </c>
      <c r="N3202" s="23">
        <f>IF(L3202="","",IF(NOT(ISNUMBER(crono_ano)),"Informe o ano",IF(L3202&lt;crono_ano,"Antes do ano",IF(L3202&gt;crono_ano,"Depois do ano","No ano"))))</f>
        <v/>
      </c>
      <c r="O3202" s="39">
        <f>IF(F3202="","",IF(COUNTIF(F$7:F3202,F3202)=1,1,0))</f>
        <v/>
      </c>
      <c r="P3202" s="39">
        <f>IF(A3202&amp;B3202&amp;C3202="","",IF(AND(O3202=1,N(G3202)&gt;0),IF(INDEX(pl_ativa,MAX(1,N(G3202)))="Sim",1,0),0))</f>
        <v/>
      </c>
      <c r="Q3202" s="39">
        <f>IF(F3202="","",COUNTIFS(ex_chave_oc,F3202,ex_cancelada,"&lt;&gt;Sim"))</f>
        <v/>
      </c>
      <c r="R3202" s="51">
        <f>IF(P3202="","",IF(AND(P3202=1,N(Q3202)&gt;0),1,0))</f>
        <v/>
      </c>
      <c r="S3202" s="30">
        <f>IF(P3202="","",IF(F3202="","ERRO: data prevista ausente ou inválida",IF(O3202=0,"Duplicada: contada uma vez",IF(N(G3202)=0,"ERRO: tarefa fora do Plano Mestre",IF(P3202=0,"Tarefa retirada do plano: não conta","OK")))))</f>
        <v/>
      </c>
    </row>
    <row r="3203">
      <c r="A3203" s="29" t="n"/>
      <c r="B3203" s="25" t="n"/>
      <c r="C3203" s="49" t="n"/>
      <c r="D3203" s="29" t="n"/>
      <c r="E3203" s="23">
        <f>IF(OR(A3203="",B3203=""),"",A3203&amp;"|"&amp;B3203)</f>
        <v/>
      </c>
      <c r="F3203" s="30">
        <f>IF(OR(E3203="",NOT(ISNUMBER(C3203))),"",E3203&amp;"|"&amp;YEAR(C3203)&amp;"-"&amp;RIGHT("0"&amp;MONTH(C3203),2)&amp;"-"&amp;RIGHT("0"&amp;DAY(C3203),2))</f>
        <v/>
      </c>
      <c r="G3203" s="26">
        <f>IF(E3203="","",IFERROR(MATCH(E3203,pl_chave,0),0))</f>
        <v/>
      </c>
      <c r="H3203" s="23">
        <f>IF(G3203="","",IF(G3203=0,"Tarefa fora do plano",INDEX(pl_tag,G3203)))</f>
        <v/>
      </c>
      <c r="I3203" s="30">
        <f>IF(N(G3203)=0,"",INDEX(pl_atividade,G3203))</f>
        <v/>
      </c>
      <c r="J3203" s="50">
        <f>IF(N(G3203)=0,"",INDEX(pl_especialidade,G3203))</f>
        <v/>
      </c>
      <c r="K3203" s="28">
        <f>IF(N(G3203)=0,"",INDEX(pl_duracao,G3203))</f>
        <v/>
      </c>
      <c r="L3203" s="39">
        <f>IF(ISNUMBER(C3203),YEAR(C3203),"")</f>
        <v/>
      </c>
      <c r="M3203" s="39">
        <f>IF(ISNUMBER(C3203),MONTH(C3203),"")</f>
        <v/>
      </c>
      <c r="N3203" s="23">
        <f>IF(L3203="","",IF(NOT(ISNUMBER(crono_ano)),"Informe o ano",IF(L3203&lt;crono_ano,"Antes do ano",IF(L3203&gt;crono_ano,"Depois do ano","No ano"))))</f>
        <v/>
      </c>
      <c r="O3203" s="39">
        <f>IF(F3203="","",IF(COUNTIF(F$7:F3203,F3203)=1,1,0))</f>
        <v/>
      </c>
      <c r="P3203" s="39">
        <f>IF(A3203&amp;B3203&amp;C3203="","",IF(AND(O3203=1,N(G3203)&gt;0),IF(INDEX(pl_ativa,MAX(1,N(G3203)))="Sim",1,0),0))</f>
        <v/>
      </c>
      <c r="Q3203" s="39">
        <f>IF(F3203="","",COUNTIFS(ex_chave_oc,F3203,ex_cancelada,"&lt;&gt;Sim"))</f>
        <v/>
      </c>
      <c r="R3203" s="51">
        <f>IF(P3203="","",IF(AND(P3203=1,N(Q3203)&gt;0),1,0))</f>
        <v/>
      </c>
      <c r="S3203" s="30">
        <f>IF(P3203="","",IF(F3203="","ERRO: data prevista ausente ou inválida",IF(O3203=0,"Duplicada: contada uma vez",IF(N(G3203)=0,"ERRO: tarefa fora do Plano Mestre",IF(P3203=0,"Tarefa retirada do plano: não conta","OK")))))</f>
        <v/>
      </c>
    </row>
    <row r="3204">
      <c r="A3204" s="29" t="n"/>
      <c r="B3204" s="25" t="n"/>
      <c r="C3204" s="49" t="n"/>
      <c r="D3204" s="29" t="n"/>
      <c r="E3204" s="23">
        <f>IF(OR(A3204="",B3204=""),"",A3204&amp;"|"&amp;B3204)</f>
        <v/>
      </c>
      <c r="F3204" s="30">
        <f>IF(OR(E3204="",NOT(ISNUMBER(C3204))),"",E3204&amp;"|"&amp;YEAR(C3204)&amp;"-"&amp;RIGHT("0"&amp;MONTH(C3204),2)&amp;"-"&amp;RIGHT("0"&amp;DAY(C3204),2))</f>
        <v/>
      </c>
      <c r="G3204" s="26">
        <f>IF(E3204="","",IFERROR(MATCH(E3204,pl_chave,0),0))</f>
        <v/>
      </c>
      <c r="H3204" s="23">
        <f>IF(G3204="","",IF(G3204=0,"Tarefa fora do plano",INDEX(pl_tag,G3204)))</f>
        <v/>
      </c>
      <c r="I3204" s="30">
        <f>IF(N(G3204)=0,"",INDEX(pl_atividade,G3204))</f>
        <v/>
      </c>
      <c r="J3204" s="50">
        <f>IF(N(G3204)=0,"",INDEX(pl_especialidade,G3204))</f>
        <v/>
      </c>
      <c r="K3204" s="28">
        <f>IF(N(G3204)=0,"",INDEX(pl_duracao,G3204))</f>
        <v/>
      </c>
      <c r="L3204" s="39">
        <f>IF(ISNUMBER(C3204),YEAR(C3204),"")</f>
        <v/>
      </c>
      <c r="M3204" s="39">
        <f>IF(ISNUMBER(C3204),MONTH(C3204),"")</f>
        <v/>
      </c>
      <c r="N3204" s="23">
        <f>IF(L3204="","",IF(NOT(ISNUMBER(crono_ano)),"Informe o ano",IF(L3204&lt;crono_ano,"Antes do ano",IF(L3204&gt;crono_ano,"Depois do ano","No ano"))))</f>
        <v/>
      </c>
      <c r="O3204" s="39">
        <f>IF(F3204="","",IF(COUNTIF(F$7:F3204,F3204)=1,1,0))</f>
        <v/>
      </c>
      <c r="P3204" s="39">
        <f>IF(A3204&amp;B3204&amp;C3204="","",IF(AND(O3204=1,N(G3204)&gt;0),IF(INDEX(pl_ativa,MAX(1,N(G3204)))="Sim",1,0),0))</f>
        <v/>
      </c>
      <c r="Q3204" s="39">
        <f>IF(F3204="","",COUNTIFS(ex_chave_oc,F3204,ex_cancelada,"&lt;&gt;Sim"))</f>
        <v/>
      </c>
      <c r="R3204" s="51">
        <f>IF(P3204="","",IF(AND(P3204=1,N(Q3204)&gt;0),1,0))</f>
        <v/>
      </c>
      <c r="S3204" s="30">
        <f>IF(P3204="","",IF(F3204="","ERRO: data prevista ausente ou inválida",IF(O3204=0,"Duplicada: contada uma vez",IF(N(G3204)=0,"ERRO: tarefa fora do Plano Mestre",IF(P3204=0,"Tarefa retirada do plano: não conta","OK")))))</f>
        <v/>
      </c>
    </row>
    <row r="3205">
      <c r="A3205" s="29" t="n"/>
      <c r="B3205" s="25" t="n"/>
      <c r="C3205" s="49" t="n"/>
      <c r="D3205" s="29" t="n"/>
      <c r="E3205" s="23">
        <f>IF(OR(A3205="",B3205=""),"",A3205&amp;"|"&amp;B3205)</f>
        <v/>
      </c>
      <c r="F3205" s="30">
        <f>IF(OR(E3205="",NOT(ISNUMBER(C3205))),"",E3205&amp;"|"&amp;YEAR(C3205)&amp;"-"&amp;RIGHT("0"&amp;MONTH(C3205),2)&amp;"-"&amp;RIGHT("0"&amp;DAY(C3205),2))</f>
        <v/>
      </c>
      <c r="G3205" s="26">
        <f>IF(E3205="","",IFERROR(MATCH(E3205,pl_chave,0),0))</f>
        <v/>
      </c>
      <c r="H3205" s="23">
        <f>IF(G3205="","",IF(G3205=0,"Tarefa fora do plano",INDEX(pl_tag,G3205)))</f>
        <v/>
      </c>
      <c r="I3205" s="30">
        <f>IF(N(G3205)=0,"",INDEX(pl_atividade,G3205))</f>
        <v/>
      </c>
      <c r="J3205" s="50">
        <f>IF(N(G3205)=0,"",INDEX(pl_especialidade,G3205))</f>
        <v/>
      </c>
      <c r="K3205" s="28">
        <f>IF(N(G3205)=0,"",INDEX(pl_duracao,G3205))</f>
        <v/>
      </c>
      <c r="L3205" s="39">
        <f>IF(ISNUMBER(C3205),YEAR(C3205),"")</f>
        <v/>
      </c>
      <c r="M3205" s="39">
        <f>IF(ISNUMBER(C3205),MONTH(C3205),"")</f>
        <v/>
      </c>
      <c r="N3205" s="23">
        <f>IF(L3205="","",IF(NOT(ISNUMBER(crono_ano)),"Informe o ano",IF(L3205&lt;crono_ano,"Antes do ano",IF(L3205&gt;crono_ano,"Depois do ano","No ano"))))</f>
        <v/>
      </c>
      <c r="O3205" s="39">
        <f>IF(F3205="","",IF(COUNTIF(F$7:F3205,F3205)=1,1,0))</f>
        <v/>
      </c>
      <c r="P3205" s="39">
        <f>IF(A3205&amp;B3205&amp;C3205="","",IF(AND(O3205=1,N(G3205)&gt;0),IF(INDEX(pl_ativa,MAX(1,N(G3205)))="Sim",1,0),0))</f>
        <v/>
      </c>
      <c r="Q3205" s="39">
        <f>IF(F3205="","",COUNTIFS(ex_chave_oc,F3205,ex_cancelada,"&lt;&gt;Sim"))</f>
        <v/>
      </c>
      <c r="R3205" s="51">
        <f>IF(P3205="","",IF(AND(P3205=1,N(Q3205)&gt;0),1,0))</f>
        <v/>
      </c>
      <c r="S3205" s="30">
        <f>IF(P3205="","",IF(F3205="","ERRO: data prevista ausente ou inválida",IF(O3205=0,"Duplicada: contada uma vez",IF(N(G3205)=0,"ERRO: tarefa fora do Plano Mestre",IF(P3205=0,"Tarefa retirada do plano: não conta","OK")))))</f>
        <v/>
      </c>
    </row>
    <row r="3206">
      <c r="A3206" s="29" t="n"/>
      <c r="B3206" s="25" t="n"/>
      <c r="C3206" s="49" t="n"/>
      <c r="D3206" s="29" t="n"/>
      <c r="E3206" s="23">
        <f>IF(OR(A3206="",B3206=""),"",A3206&amp;"|"&amp;B3206)</f>
        <v/>
      </c>
      <c r="F3206" s="30">
        <f>IF(OR(E3206="",NOT(ISNUMBER(C3206))),"",E3206&amp;"|"&amp;YEAR(C3206)&amp;"-"&amp;RIGHT("0"&amp;MONTH(C3206),2)&amp;"-"&amp;RIGHT("0"&amp;DAY(C3206),2))</f>
        <v/>
      </c>
      <c r="G3206" s="26">
        <f>IF(E3206="","",IFERROR(MATCH(E3206,pl_chave,0),0))</f>
        <v/>
      </c>
      <c r="H3206" s="23">
        <f>IF(G3206="","",IF(G3206=0,"Tarefa fora do plano",INDEX(pl_tag,G3206)))</f>
        <v/>
      </c>
      <c r="I3206" s="30">
        <f>IF(N(G3206)=0,"",INDEX(pl_atividade,G3206))</f>
        <v/>
      </c>
      <c r="J3206" s="50">
        <f>IF(N(G3206)=0,"",INDEX(pl_especialidade,G3206))</f>
        <v/>
      </c>
      <c r="K3206" s="28">
        <f>IF(N(G3206)=0,"",INDEX(pl_duracao,G3206))</f>
        <v/>
      </c>
      <c r="L3206" s="39">
        <f>IF(ISNUMBER(C3206),YEAR(C3206),"")</f>
        <v/>
      </c>
      <c r="M3206" s="39">
        <f>IF(ISNUMBER(C3206),MONTH(C3206),"")</f>
        <v/>
      </c>
      <c r="N3206" s="23">
        <f>IF(L3206="","",IF(NOT(ISNUMBER(crono_ano)),"Informe o ano",IF(L3206&lt;crono_ano,"Antes do ano",IF(L3206&gt;crono_ano,"Depois do ano","No ano"))))</f>
        <v/>
      </c>
      <c r="O3206" s="39">
        <f>IF(F3206="","",IF(COUNTIF(F$7:F3206,F3206)=1,1,0))</f>
        <v/>
      </c>
      <c r="P3206" s="39">
        <f>IF(A3206&amp;B3206&amp;C3206="","",IF(AND(O3206=1,N(G3206)&gt;0),IF(INDEX(pl_ativa,MAX(1,N(G3206)))="Sim",1,0),0))</f>
        <v/>
      </c>
      <c r="Q3206" s="39">
        <f>IF(F3206="","",COUNTIFS(ex_chave_oc,F3206,ex_cancelada,"&lt;&gt;Sim"))</f>
        <v/>
      </c>
      <c r="R3206" s="51">
        <f>IF(P3206="","",IF(AND(P3206=1,N(Q3206)&gt;0),1,0))</f>
        <v/>
      </c>
      <c r="S3206" s="30">
        <f>IF(P3206="","",IF(F3206="","ERRO: data prevista ausente ou inválida",IF(O3206=0,"Duplicada: contada uma vez",IF(N(G3206)=0,"ERRO: tarefa fora do Plano Mestre",IF(P3206=0,"Tarefa retirada do plano: não conta","OK")))))</f>
        <v/>
      </c>
    </row>
    <row r="3207">
      <c r="A3207" s="29" t="n"/>
      <c r="B3207" s="25" t="n"/>
      <c r="C3207" s="49" t="n"/>
      <c r="D3207" s="29" t="n"/>
      <c r="E3207" s="23">
        <f>IF(OR(A3207="",B3207=""),"",A3207&amp;"|"&amp;B3207)</f>
        <v/>
      </c>
      <c r="F3207" s="30">
        <f>IF(OR(E3207="",NOT(ISNUMBER(C3207))),"",E3207&amp;"|"&amp;YEAR(C3207)&amp;"-"&amp;RIGHT("0"&amp;MONTH(C3207),2)&amp;"-"&amp;RIGHT("0"&amp;DAY(C3207),2))</f>
        <v/>
      </c>
      <c r="G3207" s="26">
        <f>IF(E3207="","",IFERROR(MATCH(E3207,pl_chave,0),0))</f>
        <v/>
      </c>
      <c r="H3207" s="23">
        <f>IF(G3207="","",IF(G3207=0,"Tarefa fora do plano",INDEX(pl_tag,G3207)))</f>
        <v/>
      </c>
      <c r="I3207" s="30">
        <f>IF(N(G3207)=0,"",INDEX(pl_atividade,G3207))</f>
        <v/>
      </c>
      <c r="J3207" s="50">
        <f>IF(N(G3207)=0,"",INDEX(pl_especialidade,G3207))</f>
        <v/>
      </c>
      <c r="K3207" s="28">
        <f>IF(N(G3207)=0,"",INDEX(pl_duracao,G3207))</f>
        <v/>
      </c>
      <c r="L3207" s="39">
        <f>IF(ISNUMBER(C3207),YEAR(C3207),"")</f>
        <v/>
      </c>
      <c r="M3207" s="39">
        <f>IF(ISNUMBER(C3207),MONTH(C3207),"")</f>
        <v/>
      </c>
      <c r="N3207" s="23">
        <f>IF(L3207="","",IF(NOT(ISNUMBER(crono_ano)),"Informe o ano",IF(L3207&lt;crono_ano,"Antes do ano",IF(L3207&gt;crono_ano,"Depois do ano","No ano"))))</f>
        <v/>
      </c>
      <c r="O3207" s="39">
        <f>IF(F3207="","",IF(COUNTIF(F$7:F3207,F3207)=1,1,0))</f>
        <v/>
      </c>
      <c r="P3207" s="39">
        <f>IF(A3207&amp;B3207&amp;C3207="","",IF(AND(O3207=1,N(G3207)&gt;0),IF(INDEX(pl_ativa,MAX(1,N(G3207)))="Sim",1,0),0))</f>
        <v/>
      </c>
      <c r="Q3207" s="39">
        <f>IF(F3207="","",COUNTIFS(ex_chave_oc,F3207,ex_cancelada,"&lt;&gt;Sim"))</f>
        <v/>
      </c>
      <c r="R3207" s="51">
        <f>IF(P3207="","",IF(AND(P3207=1,N(Q3207)&gt;0),1,0))</f>
        <v/>
      </c>
      <c r="S3207" s="30">
        <f>IF(P3207="","",IF(F3207="","ERRO: data prevista ausente ou inválida",IF(O3207=0,"Duplicada: contada uma vez",IF(N(G3207)=0,"ERRO: tarefa fora do Plano Mestre",IF(P3207=0,"Tarefa retirada do plano: não conta","OK")))))</f>
        <v/>
      </c>
    </row>
    <row r="3208">
      <c r="A3208" s="29" t="n"/>
      <c r="B3208" s="25" t="n"/>
      <c r="C3208" s="49" t="n"/>
      <c r="D3208" s="29" t="n"/>
      <c r="E3208" s="23">
        <f>IF(OR(A3208="",B3208=""),"",A3208&amp;"|"&amp;B3208)</f>
        <v/>
      </c>
      <c r="F3208" s="30">
        <f>IF(OR(E3208="",NOT(ISNUMBER(C3208))),"",E3208&amp;"|"&amp;YEAR(C3208)&amp;"-"&amp;RIGHT("0"&amp;MONTH(C3208),2)&amp;"-"&amp;RIGHT("0"&amp;DAY(C3208),2))</f>
        <v/>
      </c>
      <c r="G3208" s="26">
        <f>IF(E3208="","",IFERROR(MATCH(E3208,pl_chave,0),0))</f>
        <v/>
      </c>
      <c r="H3208" s="23">
        <f>IF(G3208="","",IF(G3208=0,"Tarefa fora do plano",INDEX(pl_tag,G3208)))</f>
        <v/>
      </c>
      <c r="I3208" s="30">
        <f>IF(N(G3208)=0,"",INDEX(pl_atividade,G3208))</f>
        <v/>
      </c>
      <c r="J3208" s="50">
        <f>IF(N(G3208)=0,"",INDEX(pl_especialidade,G3208))</f>
        <v/>
      </c>
      <c r="K3208" s="28">
        <f>IF(N(G3208)=0,"",INDEX(pl_duracao,G3208))</f>
        <v/>
      </c>
      <c r="L3208" s="39">
        <f>IF(ISNUMBER(C3208),YEAR(C3208),"")</f>
        <v/>
      </c>
      <c r="M3208" s="39">
        <f>IF(ISNUMBER(C3208),MONTH(C3208),"")</f>
        <v/>
      </c>
      <c r="N3208" s="23">
        <f>IF(L3208="","",IF(NOT(ISNUMBER(crono_ano)),"Informe o ano",IF(L3208&lt;crono_ano,"Antes do ano",IF(L3208&gt;crono_ano,"Depois do ano","No ano"))))</f>
        <v/>
      </c>
      <c r="O3208" s="39">
        <f>IF(F3208="","",IF(COUNTIF(F$7:F3208,F3208)=1,1,0))</f>
        <v/>
      </c>
      <c r="P3208" s="39">
        <f>IF(A3208&amp;B3208&amp;C3208="","",IF(AND(O3208=1,N(G3208)&gt;0),IF(INDEX(pl_ativa,MAX(1,N(G3208)))="Sim",1,0),0))</f>
        <v/>
      </c>
      <c r="Q3208" s="39">
        <f>IF(F3208="","",COUNTIFS(ex_chave_oc,F3208,ex_cancelada,"&lt;&gt;Sim"))</f>
        <v/>
      </c>
      <c r="R3208" s="51">
        <f>IF(P3208="","",IF(AND(P3208=1,N(Q3208)&gt;0),1,0))</f>
        <v/>
      </c>
      <c r="S3208" s="30">
        <f>IF(P3208="","",IF(F3208="","ERRO: data prevista ausente ou inválida",IF(O3208=0,"Duplicada: contada uma vez",IF(N(G3208)=0,"ERRO: tarefa fora do Plano Mestre",IF(P3208=0,"Tarefa retirada do plano: não conta","OK")))))</f>
        <v/>
      </c>
    </row>
    <row r="3209">
      <c r="A3209" s="29" t="n"/>
      <c r="B3209" s="25" t="n"/>
      <c r="C3209" s="49" t="n"/>
      <c r="D3209" s="29" t="n"/>
      <c r="E3209" s="23">
        <f>IF(OR(A3209="",B3209=""),"",A3209&amp;"|"&amp;B3209)</f>
        <v/>
      </c>
      <c r="F3209" s="30">
        <f>IF(OR(E3209="",NOT(ISNUMBER(C3209))),"",E3209&amp;"|"&amp;YEAR(C3209)&amp;"-"&amp;RIGHT("0"&amp;MONTH(C3209),2)&amp;"-"&amp;RIGHT("0"&amp;DAY(C3209),2))</f>
        <v/>
      </c>
      <c r="G3209" s="26">
        <f>IF(E3209="","",IFERROR(MATCH(E3209,pl_chave,0),0))</f>
        <v/>
      </c>
      <c r="H3209" s="23">
        <f>IF(G3209="","",IF(G3209=0,"Tarefa fora do plano",INDEX(pl_tag,G3209)))</f>
        <v/>
      </c>
      <c r="I3209" s="30">
        <f>IF(N(G3209)=0,"",INDEX(pl_atividade,G3209))</f>
        <v/>
      </c>
      <c r="J3209" s="50">
        <f>IF(N(G3209)=0,"",INDEX(pl_especialidade,G3209))</f>
        <v/>
      </c>
      <c r="K3209" s="28">
        <f>IF(N(G3209)=0,"",INDEX(pl_duracao,G3209))</f>
        <v/>
      </c>
      <c r="L3209" s="39">
        <f>IF(ISNUMBER(C3209),YEAR(C3209),"")</f>
        <v/>
      </c>
      <c r="M3209" s="39">
        <f>IF(ISNUMBER(C3209),MONTH(C3209),"")</f>
        <v/>
      </c>
      <c r="N3209" s="23">
        <f>IF(L3209="","",IF(NOT(ISNUMBER(crono_ano)),"Informe o ano",IF(L3209&lt;crono_ano,"Antes do ano",IF(L3209&gt;crono_ano,"Depois do ano","No ano"))))</f>
        <v/>
      </c>
      <c r="O3209" s="39">
        <f>IF(F3209="","",IF(COUNTIF(F$7:F3209,F3209)=1,1,0))</f>
        <v/>
      </c>
      <c r="P3209" s="39">
        <f>IF(A3209&amp;B3209&amp;C3209="","",IF(AND(O3209=1,N(G3209)&gt;0),IF(INDEX(pl_ativa,MAX(1,N(G3209)))="Sim",1,0),0))</f>
        <v/>
      </c>
      <c r="Q3209" s="39">
        <f>IF(F3209="","",COUNTIFS(ex_chave_oc,F3209,ex_cancelada,"&lt;&gt;Sim"))</f>
        <v/>
      </c>
      <c r="R3209" s="51">
        <f>IF(P3209="","",IF(AND(P3209=1,N(Q3209)&gt;0),1,0))</f>
        <v/>
      </c>
      <c r="S3209" s="30">
        <f>IF(P3209="","",IF(F3209="","ERRO: data prevista ausente ou inválida",IF(O3209=0,"Duplicada: contada uma vez",IF(N(G3209)=0,"ERRO: tarefa fora do Plano Mestre",IF(P3209=0,"Tarefa retirada do plano: não conta","OK")))))</f>
        <v/>
      </c>
    </row>
    <row r="3210">
      <c r="A3210" s="29" t="n"/>
      <c r="B3210" s="25" t="n"/>
      <c r="C3210" s="49" t="n"/>
      <c r="D3210" s="29" t="n"/>
      <c r="E3210" s="23">
        <f>IF(OR(A3210="",B3210=""),"",A3210&amp;"|"&amp;B3210)</f>
        <v/>
      </c>
      <c r="F3210" s="30">
        <f>IF(OR(E3210="",NOT(ISNUMBER(C3210))),"",E3210&amp;"|"&amp;YEAR(C3210)&amp;"-"&amp;RIGHT("0"&amp;MONTH(C3210),2)&amp;"-"&amp;RIGHT("0"&amp;DAY(C3210),2))</f>
        <v/>
      </c>
      <c r="G3210" s="26">
        <f>IF(E3210="","",IFERROR(MATCH(E3210,pl_chave,0),0))</f>
        <v/>
      </c>
      <c r="H3210" s="23">
        <f>IF(G3210="","",IF(G3210=0,"Tarefa fora do plano",INDEX(pl_tag,G3210)))</f>
        <v/>
      </c>
      <c r="I3210" s="30">
        <f>IF(N(G3210)=0,"",INDEX(pl_atividade,G3210))</f>
        <v/>
      </c>
      <c r="J3210" s="50">
        <f>IF(N(G3210)=0,"",INDEX(pl_especialidade,G3210))</f>
        <v/>
      </c>
      <c r="K3210" s="28">
        <f>IF(N(G3210)=0,"",INDEX(pl_duracao,G3210))</f>
        <v/>
      </c>
      <c r="L3210" s="39">
        <f>IF(ISNUMBER(C3210),YEAR(C3210),"")</f>
        <v/>
      </c>
      <c r="M3210" s="39">
        <f>IF(ISNUMBER(C3210),MONTH(C3210),"")</f>
        <v/>
      </c>
      <c r="N3210" s="23">
        <f>IF(L3210="","",IF(NOT(ISNUMBER(crono_ano)),"Informe o ano",IF(L3210&lt;crono_ano,"Antes do ano",IF(L3210&gt;crono_ano,"Depois do ano","No ano"))))</f>
        <v/>
      </c>
      <c r="O3210" s="39">
        <f>IF(F3210="","",IF(COUNTIF(F$7:F3210,F3210)=1,1,0))</f>
        <v/>
      </c>
      <c r="P3210" s="39">
        <f>IF(A3210&amp;B3210&amp;C3210="","",IF(AND(O3210=1,N(G3210)&gt;0),IF(INDEX(pl_ativa,MAX(1,N(G3210)))="Sim",1,0),0))</f>
        <v/>
      </c>
      <c r="Q3210" s="39">
        <f>IF(F3210="","",COUNTIFS(ex_chave_oc,F3210,ex_cancelada,"&lt;&gt;Sim"))</f>
        <v/>
      </c>
      <c r="R3210" s="51">
        <f>IF(P3210="","",IF(AND(P3210=1,N(Q3210)&gt;0),1,0))</f>
        <v/>
      </c>
      <c r="S3210" s="30">
        <f>IF(P3210="","",IF(F3210="","ERRO: data prevista ausente ou inválida",IF(O3210=0,"Duplicada: contada uma vez",IF(N(G3210)=0,"ERRO: tarefa fora do Plano Mestre",IF(P3210=0,"Tarefa retirada do plano: não conta","OK")))))</f>
        <v/>
      </c>
    </row>
    <row r="3211">
      <c r="A3211" s="29" t="n"/>
      <c r="B3211" s="25" t="n"/>
      <c r="C3211" s="49" t="n"/>
      <c r="D3211" s="29" t="n"/>
      <c r="E3211" s="23">
        <f>IF(OR(A3211="",B3211=""),"",A3211&amp;"|"&amp;B3211)</f>
        <v/>
      </c>
      <c r="F3211" s="30">
        <f>IF(OR(E3211="",NOT(ISNUMBER(C3211))),"",E3211&amp;"|"&amp;YEAR(C3211)&amp;"-"&amp;RIGHT("0"&amp;MONTH(C3211),2)&amp;"-"&amp;RIGHT("0"&amp;DAY(C3211),2))</f>
        <v/>
      </c>
      <c r="G3211" s="26">
        <f>IF(E3211="","",IFERROR(MATCH(E3211,pl_chave,0),0))</f>
        <v/>
      </c>
      <c r="H3211" s="23">
        <f>IF(G3211="","",IF(G3211=0,"Tarefa fora do plano",INDEX(pl_tag,G3211)))</f>
        <v/>
      </c>
      <c r="I3211" s="30">
        <f>IF(N(G3211)=0,"",INDEX(pl_atividade,G3211))</f>
        <v/>
      </c>
      <c r="J3211" s="50">
        <f>IF(N(G3211)=0,"",INDEX(pl_especialidade,G3211))</f>
        <v/>
      </c>
      <c r="K3211" s="28">
        <f>IF(N(G3211)=0,"",INDEX(pl_duracao,G3211))</f>
        <v/>
      </c>
      <c r="L3211" s="39">
        <f>IF(ISNUMBER(C3211),YEAR(C3211),"")</f>
        <v/>
      </c>
      <c r="M3211" s="39">
        <f>IF(ISNUMBER(C3211),MONTH(C3211),"")</f>
        <v/>
      </c>
      <c r="N3211" s="23">
        <f>IF(L3211="","",IF(NOT(ISNUMBER(crono_ano)),"Informe o ano",IF(L3211&lt;crono_ano,"Antes do ano",IF(L3211&gt;crono_ano,"Depois do ano","No ano"))))</f>
        <v/>
      </c>
      <c r="O3211" s="39">
        <f>IF(F3211="","",IF(COUNTIF(F$7:F3211,F3211)=1,1,0))</f>
        <v/>
      </c>
      <c r="P3211" s="39">
        <f>IF(A3211&amp;B3211&amp;C3211="","",IF(AND(O3211=1,N(G3211)&gt;0),IF(INDEX(pl_ativa,MAX(1,N(G3211)))="Sim",1,0),0))</f>
        <v/>
      </c>
      <c r="Q3211" s="39">
        <f>IF(F3211="","",COUNTIFS(ex_chave_oc,F3211,ex_cancelada,"&lt;&gt;Sim"))</f>
        <v/>
      </c>
      <c r="R3211" s="51">
        <f>IF(P3211="","",IF(AND(P3211=1,N(Q3211)&gt;0),1,0))</f>
        <v/>
      </c>
      <c r="S3211" s="30">
        <f>IF(P3211="","",IF(F3211="","ERRO: data prevista ausente ou inválida",IF(O3211=0,"Duplicada: contada uma vez",IF(N(G3211)=0,"ERRO: tarefa fora do Plano Mestre",IF(P3211=0,"Tarefa retirada do plano: não conta","OK")))))</f>
        <v/>
      </c>
    </row>
    <row r="3212">
      <c r="A3212" s="29" t="n"/>
      <c r="B3212" s="25" t="n"/>
      <c r="C3212" s="49" t="n"/>
      <c r="D3212" s="29" t="n"/>
      <c r="E3212" s="23">
        <f>IF(OR(A3212="",B3212=""),"",A3212&amp;"|"&amp;B3212)</f>
        <v/>
      </c>
      <c r="F3212" s="30">
        <f>IF(OR(E3212="",NOT(ISNUMBER(C3212))),"",E3212&amp;"|"&amp;YEAR(C3212)&amp;"-"&amp;RIGHT("0"&amp;MONTH(C3212),2)&amp;"-"&amp;RIGHT("0"&amp;DAY(C3212),2))</f>
        <v/>
      </c>
      <c r="G3212" s="26">
        <f>IF(E3212="","",IFERROR(MATCH(E3212,pl_chave,0),0))</f>
        <v/>
      </c>
      <c r="H3212" s="23">
        <f>IF(G3212="","",IF(G3212=0,"Tarefa fora do plano",INDEX(pl_tag,G3212)))</f>
        <v/>
      </c>
      <c r="I3212" s="30">
        <f>IF(N(G3212)=0,"",INDEX(pl_atividade,G3212))</f>
        <v/>
      </c>
      <c r="J3212" s="50">
        <f>IF(N(G3212)=0,"",INDEX(pl_especialidade,G3212))</f>
        <v/>
      </c>
      <c r="K3212" s="28">
        <f>IF(N(G3212)=0,"",INDEX(pl_duracao,G3212))</f>
        <v/>
      </c>
      <c r="L3212" s="39">
        <f>IF(ISNUMBER(C3212),YEAR(C3212),"")</f>
        <v/>
      </c>
      <c r="M3212" s="39">
        <f>IF(ISNUMBER(C3212),MONTH(C3212),"")</f>
        <v/>
      </c>
      <c r="N3212" s="23">
        <f>IF(L3212="","",IF(NOT(ISNUMBER(crono_ano)),"Informe o ano",IF(L3212&lt;crono_ano,"Antes do ano",IF(L3212&gt;crono_ano,"Depois do ano","No ano"))))</f>
        <v/>
      </c>
      <c r="O3212" s="39">
        <f>IF(F3212="","",IF(COUNTIF(F$7:F3212,F3212)=1,1,0))</f>
        <v/>
      </c>
      <c r="P3212" s="39">
        <f>IF(A3212&amp;B3212&amp;C3212="","",IF(AND(O3212=1,N(G3212)&gt;0),IF(INDEX(pl_ativa,MAX(1,N(G3212)))="Sim",1,0),0))</f>
        <v/>
      </c>
      <c r="Q3212" s="39">
        <f>IF(F3212="","",COUNTIFS(ex_chave_oc,F3212,ex_cancelada,"&lt;&gt;Sim"))</f>
        <v/>
      </c>
      <c r="R3212" s="51">
        <f>IF(P3212="","",IF(AND(P3212=1,N(Q3212)&gt;0),1,0))</f>
        <v/>
      </c>
      <c r="S3212" s="30">
        <f>IF(P3212="","",IF(F3212="","ERRO: data prevista ausente ou inválida",IF(O3212=0,"Duplicada: contada uma vez",IF(N(G3212)=0,"ERRO: tarefa fora do Plano Mestre",IF(P3212=0,"Tarefa retirada do plano: não conta","OK")))))</f>
        <v/>
      </c>
    </row>
    <row r="3213">
      <c r="A3213" s="29" t="n"/>
      <c r="B3213" s="25" t="n"/>
      <c r="C3213" s="49" t="n"/>
      <c r="D3213" s="29" t="n"/>
      <c r="E3213" s="23">
        <f>IF(OR(A3213="",B3213=""),"",A3213&amp;"|"&amp;B3213)</f>
        <v/>
      </c>
      <c r="F3213" s="30">
        <f>IF(OR(E3213="",NOT(ISNUMBER(C3213))),"",E3213&amp;"|"&amp;YEAR(C3213)&amp;"-"&amp;RIGHT("0"&amp;MONTH(C3213),2)&amp;"-"&amp;RIGHT("0"&amp;DAY(C3213),2))</f>
        <v/>
      </c>
      <c r="G3213" s="26">
        <f>IF(E3213="","",IFERROR(MATCH(E3213,pl_chave,0),0))</f>
        <v/>
      </c>
      <c r="H3213" s="23">
        <f>IF(G3213="","",IF(G3213=0,"Tarefa fora do plano",INDEX(pl_tag,G3213)))</f>
        <v/>
      </c>
      <c r="I3213" s="30">
        <f>IF(N(G3213)=0,"",INDEX(pl_atividade,G3213))</f>
        <v/>
      </c>
      <c r="J3213" s="50">
        <f>IF(N(G3213)=0,"",INDEX(pl_especialidade,G3213))</f>
        <v/>
      </c>
      <c r="K3213" s="28">
        <f>IF(N(G3213)=0,"",INDEX(pl_duracao,G3213))</f>
        <v/>
      </c>
      <c r="L3213" s="39">
        <f>IF(ISNUMBER(C3213),YEAR(C3213),"")</f>
        <v/>
      </c>
      <c r="M3213" s="39">
        <f>IF(ISNUMBER(C3213),MONTH(C3213),"")</f>
        <v/>
      </c>
      <c r="N3213" s="23">
        <f>IF(L3213="","",IF(NOT(ISNUMBER(crono_ano)),"Informe o ano",IF(L3213&lt;crono_ano,"Antes do ano",IF(L3213&gt;crono_ano,"Depois do ano","No ano"))))</f>
        <v/>
      </c>
      <c r="O3213" s="39">
        <f>IF(F3213="","",IF(COUNTIF(F$7:F3213,F3213)=1,1,0))</f>
        <v/>
      </c>
      <c r="P3213" s="39">
        <f>IF(A3213&amp;B3213&amp;C3213="","",IF(AND(O3213=1,N(G3213)&gt;0),IF(INDEX(pl_ativa,MAX(1,N(G3213)))="Sim",1,0),0))</f>
        <v/>
      </c>
      <c r="Q3213" s="39">
        <f>IF(F3213="","",COUNTIFS(ex_chave_oc,F3213,ex_cancelada,"&lt;&gt;Sim"))</f>
        <v/>
      </c>
      <c r="R3213" s="51">
        <f>IF(P3213="","",IF(AND(P3213=1,N(Q3213)&gt;0),1,0))</f>
        <v/>
      </c>
      <c r="S3213" s="30">
        <f>IF(P3213="","",IF(F3213="","ERRO: data prevista ausente ou inválida",IF(O3213=0,"Duplicada: contada uma vez",IF(N(G3213)=0,"ERRO: tarefa fora do Plano Mestre",IF(P3213=0,"Tarefa retirada do plano: não conta","OK")))))</f>
        <v/>
      </c>
    </row>
    <row r="3214">
      <c r="A3214" s="29" t="n"/>
      <c r="B3214" s="25" t="n"/>
      <c r="C3214" s="49" t="n"/>
      <c r="D3214" s="29" t="n"/>
      <c r="E3214" s="23">
        <f>IF(OR(A3214="",B3214=""),"",A3214&amp;"|"&amp;B3214)</f>
        <v/>
      </c>
      <c r="F3214" s="30">
        <f>IF(OR(E3214="",NOT(ISNUMBER(C3214))),"",E3214&amp;"|"&amp;YEAR(C3214)&amp;"-"&amp;RIGHT("0"&amp;MONTH(C3214),2)&amp;"-"&amp;RIGHT("0"&amp;DAY(C3214),2))</f>
        <v/>
      </c>
      <c r="G3214" s="26">
        <f>IF(E3214="","",IFERROR(MATCH(E3214,pl_chave,0),0))</f>
        <v/>
      </c>
      <c r="H3214" s="23">
        <f>IF(G3214="","",IF(G3214=0,"Tarefa fora do plano",INDEX(pl_tag,G3214)))</f>
        <v/>
      </c>
      <c r="I3214" s="30">
        <f>IF(N(G3214)=0,"",INDEX(pl_atividade,G3214))</f>
        <v/>
      </c>
      <c r="J3214" s="50">
        <f>IF(N(G3214)=0,"",INDEX(pl_especialidade,G3214))</f>
        <v/>
      </c>
      <c r="K3214" s="28">
        <f>IF(N(G3214)=0,"",INDEX(pl_duracao,G3214))</f>
        <v/>
      </c>
      <c r="L3214" s="39">
        <f>IF(ISNUMBER(C3214),YEAR(C3214),"")</f>
        <v/>
      </c>
      <c r="M3214" s="39">
        <f>IF(ISNUMBER(C3214),MONTH(C3214),"")</f>
        <v/>
      </c>
      <c r="N3214" s="23">
        <f>IF(L3214="","",IF(NOT(ISNUMBER(crono_ano)),"Informe o ano",IF(L3214&lt;crono_ano,"Antes do ano",IF(L3214&gt;crono_ano,"Depois do ano","No ano"))))</f>
        <v/>
      </c>
      <c r="O3214" s="39">
        <f>IF(F3214="","",IF(COUNTIF(F$7:F3214,F3214)=1,1,0))</f>
        <v/>
      </c>
      <c r="P3214" s="39">
        <f>IF(A3214&amp;B3214&amp;C3214="","",IF(AND(O3214=1,N(G3214)&gt;0),IF(INDEX(pl_ativa,MAX(1,N(G3214)))="Sim",1,0),0))</f>
        <v/>
      </c>
      <c r="Q3214" s="39">
        <f>IF(F3214="","",COUNTIFS(ex_chave_oc,F3214,ex_cancelada,"&lt;&gt;Sim"))</f>
        <v/>
      </c>
      <c r="R3214" s="51">
        <f>IF(P3214="","",IF(AND(P3214=1,N(Q3214)&gt;0),1,0))</f>
        <v/>
      </c>
      <c r="S3214" s="30">
        <f>IF(P3214="","",IF(F3214="","ERRO: data prevista ausente ou inválida",IF(O3214=0,"Duplicada: contada uma vez",IF(N(G3214)=0,"ERRO: tarefa fora do Plano Mestre",IF(P3214=0,"Tarefa retirada do plano: não conta","OK")))))</f>
        <v/>
      </c>
    </row>
    <row r="3215">
      <c r="A3215" s="29" t="n"/>
      <c r="B3215" s="25" t="n"/>
      <c r="C3215" s="49" t="n"/>
      <c r="D3215" s="29" t="n"/>
      <c r="E3215" s="23">
        <f>IF(OR(A3215="",B3215=""),"",A3215&amp;"|"&amp;B3215)</f>
        <v/>
      </c>
      <c r="F3215" s="30">
        <f>IF(OR(E3215="",NOT(ISNUMBER(C3215))),"",E3215&amp;"|"&amp;YEAR(C3215)&amp;"-"&amp;RIGHT("0"&amp;MONTH(C3215),2)&amp;"-"&amp;RIGHT("0"&amp;DAY(C3215),2))</f>
        <v/>
      </c>
      <c r="G3215" s="26">
        <f>IF(E3215="","",IFERROR(MATCH(E3215,pl_chave,0),0))</f>
        <v/>
      </c>
      <c r="H3215" s="23">
        <f>IF(G3215="","",IF(G3215=0,"Tarefa fora do plano",INDEX(pl_tag,G3215)))</f>
        <v/>
      </c>
      <c r="I3215" s="30">
        <f>IF(N(G3215)=0,"",INDEX(pl_atividade,G3215))</f>
        <v/>
      </c>
      <c r="J3215" s="50">
        <f>IF(N(G3215)=0,"",INDEX(pl_especialidade,G3215))</f>
        <v/>
      </c>
      <c r="K3215" s="28">
        <f>IF(N(G3215)=0,"",INDEX(pl_duracao,G3215))</f>
        <v/>
      </c>
      <c r="L3215" s="39">
        <f>IF(ISNUMBER(C3215),YEAR(C3215),"")</f>
        <v/>
      </c>
      <c r="M3215" s="39">
        <f>IF(ISNUMBER(C3215),MONTH(C3215),"")</f>
        <v/>
      </c>
      <c r="N3215" s="23">
        <f>IF(L3215="","",IF(NOT(ISNUMBER(crono_ano)),"Informe o ano",IF(L3215&lt;crono_ano,"Antes do ano",IF(L3215&gt;crono_ano,"Depois do ano","No ano"))))</f>
        <v/>
      </c>
      <c r="O3215" s="39">
        <f>IF(F3215="","",IF(COUNTIF(F$7:F3215,F3215)=1,1,0))</f>
        <v/>
      </c>
      <c r="P3215" s="39">
        <f>IF(A3215&amp;B3215&amp;C3215="","",IF(AND(O3215=1,N(G3215)&gt;0),IF(INDEX(pl_ativa,MAX(1,N(G3215)))="Sim",1,0),0))</f>
        <v/>
      </c>
      <c r="Q3215" s="39">
        <f>IF(F3215="","",COUNTIFS(ex_chave_oc,F3215,ex_cancelada,"&lt;&gt;Sim"))</f>
        <v/>
      </c>
      <c r="R3215" s="51">
        <f>IF(P3215="","",IF(AND(P3215=1,N(Q3215)&gt;0),1,0))</f>
        <v/>
      </c>
      <c r="S3215" s="30">
        <f>IF(P3215="","",IF(F3215="","ERRO: data prevista ausente ou inválida",IF(O3215=0,"Duplicada: contada uma vez",IF(N(G3215)=0,"ERRO: tarefa fora do Plano Mestre",IF(P3215=0,"Tarefa retirada do plano: não conta","OK")))))</f>
        <v/>
      </c>
    </row>
    <row r="3216">
      <c r="A3216" s="29" t="n"/>
      <c r="B3216" s="25" t="n"/>
      <c r="C3216" s="49" t="n"/>
      <c r="D3216" s="29" t="n"/>
      <c r="E3216" s="23">
        <f>IF(OR(A3216="",B3216=""),"",A3216&amp;"|"&amp;B3216)</f>
        <v/>
      </c>
      <c r="F3216" s="30">
        <f>IF(OR(E3216="",NOT(ISNUMBER(C3216))),"",E3216&amp;"|"&amp;YEAR(C3216)&amp;"-"&amp;RIGHT("0"&amp;MONTH(C3216),2)&amp;"-"&amp;RIGHT("0"&amp;DAY(C3216),2))</f>
        <v/>
      </c>
      <c r="G3216" s="26">
        <f>IF(E3216="","",IFERROR(MATCH(E3216,pl_chave,0),0))</f>
        <v/>
      </c>
      <c r="H3216" s="23">
        <f>IF(G3216="","",IF(G3216=0,"Tarefa fora do plano",INDEX(pl_tag,G3216)))</f>
        <v/>
      </c>
      <c r="I3216" s="30">
        <f>IF(N(G3216)=0,"",INDEX(pl_atividade,G3216))</f>
        <v/>
      </c>
      <c r="J3216" s="50">
        <f>IF(N(G3216)=0,"",INDEX(pl_especialidade,G3216))</f>
        <v/>
      </c>
      <c r="K3216" s="28">
        <f>IF(N(G3216)=0,"",INDEX(pl_duracao,G3216))</f>
        <v/>
      </c>
      <c r="L3216" s="39">
        <f>IF(ISNUMBER(C3216),YEAR(C3216),"")</f>
        <v/>
      </c>
      <c r="M3216" s="39">
        <f>IF(ISNUMBER(C3216),MONTH(C3216),"")</f>
        <v/>
      </c>
      <c r="N3216" s="23">
        <f>IF(L3216="","",IF(NOT(ISNUMBER(crono_ano)),"Informe o ano",IF(L3216&lt;crono_ano,"Antes do ano",IF(L3216&gt;crono_ano,"Depois do ano","No ano"))))</f>
        <v/>
      </c>
      <c r="O3216" s="39">
        <f>IF(F3216="","",IF(COUNTIF(F$7:F3216,F3216)=1,1,0))</f>
        <v/>
      </c>
      <c r="P3216" s="39">
        <f>IF(A3216&amp;B3216&amp;C3216="","",IF(AND(O3216=1,N(G3216)&gt;0),IF(INDEX(pl_ativa,MAX(1,N(G3216)))="Sim",1,0),0))</f>
        <v/>
      </c>
      <c r="Q3216" s="39">
        <f>IF(F3216="","",COUNTIFS(ex_chave_oc,F3216,ex_cancelada,"&lt;&gt;Sim"))</f>
        <v/>
      </c>
      <c r="R3216" s="51">
        <f>IF(P3216="","",IF(AND(P3216=1,N(Q3216)&gt;0),1,0))</f>
        <v/>
      </c>
      <c r="S3216" s="30">
        <f>IF(P3216="","",IF(F3216="","ERRO: data prevista ausente ou inválida",IF(O3216=0,"Duplicada: contada uma vez",IF(N(G3216)=0,"ERRO: tarefa fora do Plano Mestre",IF(P3216=0,"Tarefa retirada do plano: não conta","OK")))))</f>
        <v/>
      </c>
    </row>
    <row r="3217">
      <c r="A3217" s="29" t="n"/>
      <c r="B3217" s="25" t="n"/>
      <c r="C3217" s="49" t="n"/>
      <c r="D3217" s="29" t="n"/>
      <c r="E3217" s="23">
        <f>IF(OR(A3217="",B3217=""),"",A3217&amp;"|"&amp;B3217)</f>
        <v/>
      </c>
      <c r="F3217" s="30">
        <f>IF(OR(E3217="",NOT(ISNUMBER(C3217))),"",E3217&amp;"|"&amp;YEAR(C3217)&amp;"-"&amp;RIGHT("0"&amp;MONTH(C3217),2)&amp;"-"&amp;RIGHT("0"&amp;DAY(C3217),2))</f>
        <v/>
      </c>
      <c r="G3217" s="26">
        <f>IF(E3217="","",IFERROR(MATCH(E3217,pl_chave,0),0))</f>
        <v/>
      </c>
      <c r="H3217" s="23">
        <f>IF(G3217="","",IF(G3217=0,"Tarefa fora do plano",INDEX(pl_tag,G3217)))</f>
        <v/>
      </c>
      <c r="I3217" s="30">
        <f>IF(N(G3217)=0,"",INDEX(pl_atividade,G3217))</f>
        <v/>
      </c>
      <c r="J3217" s="50">
        <f>IF(N(G3217)=0,"",INDEX(pl_especialidade,G3217))</f>
        <v/>
      </c>
      <c r="K3217" s="28">
        <f>IF(N(G3217)=0,"",INDEX(pl_duracao,G3217))</f>
        <v/>
      </c>
      <c r="L3217" s="39">
        <f>IF(ISNUMBER(C3217),YEAR(C3217),"")</f>
        <v/>
      </c>
      <c r="M3217" s="39">
        <f>IF(ISNUMBER(C3217),MONTH(C3217),"")</f>
        <v/>
      </c>
      <c r="N3217" s="23">
        <f>IF(L3217="","",IF(NOT(ISNUMBER(crono_ano)),"Informe o ano",IF(L3217&lt;crono_ano,"Antes do ano",IF(L3217&gt;crono_ano,"Depois do ano","No ano"))))</f>
        <v/>
      </c>
      <c r="O3217" s="39">
        <f>IF(F3217="","",IF(COUNTIF(F$7:F3217,F3217)=1,1,0))</f>
        <v/>
      </c>
      <c r="P3217" s="39">
        <f>IF(A3217&amp;B3217&amp;C3217="","",IF(AND(O3217=1,N(G3217)&gt;0),IF(INDEX(pl_ativa,MAX(1,N(G3217)))="Sim",1,0),0))</f>
        <v/>
      </c>
      <c r="Q3217" s="39">
        <f>IF(F3217="","",COUNTIFS(ex_chave_oc,F3217,ex_cancelada,"&lt;&gt;Sim"))</f>
        <v/>
      </c>
      <c r="R3217" s="51">
        <f>IF(P3217="","",IF(AND(P3217=1,N(Q3217)&gt;0),1,0))</f>
        <v/>
      </c>
      <c r="S3217" s="30">
        <f>IF(P3217="","",IF(F3217="","ERRO: data prevista ausente ou inválida",IF(O3217=0,"Duplicada: contada uma vez",IF(N(G3217)=0,"ERRO: tarefa fora do Plano Mestre",IF(P3217=0,"Tarefa retirada do plano: não conta","OK")))))</f>
        <v/>
      </c>
    </row>
    <row r="3218">
      <c r="A3218" s="29" t="n"/>
      <c r="B3218" s="25" t="n"/>
      <c r="C3218" s="49" t="n"/>
      <c r="D3218" s="29" t="n"/>
      <c r="E3218" s="23">
        <f>IF(OR(A3218="",B3218=""),"",A3218&amp;"|"&amp;B3218)</f>
        <v/>
      </c>
      <c r="F3218" s="30">
        <f>IF(OR(E3218="",NOT(ISNUMBER(C3218))),"",E3218&amp;"|"&amp;YEAR(C3218)&amp;"-"&amp;RIGHT("0"&amp;MONTH(C3218),2)&amp;"-"&amp;RIGHT("0"&amp;DAY(C3218),2))</f>
        <v/>
      </c>
      <c r="G3218" s="26">
        <f>IF(E3218="","",IFERROR(MATCH(E3218,pl_chave,0),0))</f>
        <v/>
      </c>
      <c r="H3218" s="23">
        <f>IF(G3218="","",IF(G3218=0,"Tarefa fora do plano",INDEX(pl_tag,G3218)))</f>
        <v/>
      </c>
      <c r="I3218" s="30">
        <f>IF(N(G3218)=0,"",INDEX(pl_atividade,G3218))</f>
        <v/>
      </c>
      <c r="J3218" s="50">
        <f>IF(N(G3218)=0,"",INDEX(pl_especialidade,G3218))</f>
        <v/>
      </c>
      <c r="K3218" s="28">
        <f>IF(N(G3218)=0,"",INDEX(pl_duracao,G3218))</f>
        <v/>
      </c>
      <c r="L3218" s="39">
        <f>IF(ISNUMBER(C3218),YEAR(C3218),"")</f>
        <v/>
      </c>
      <c r="M3218" s="39">
        <f>IF(ISNUMBER(C3218),MONTH(C3218),"")</f>
        <v/>
      </c>
      <c r="N3218" s="23">
        <f>IF(L3218="","",IF(NOT(ISNUMBER(crono_ano)),"Informe o ano",IF(L3218&lt;crono_ano,"Antes do ano",IF(L3218&gt;crono_ano,"Depois do ano","No ano"))))</f>
        <v/>
      </c>
      <c r="O3218" s="39">
        <f>IF(F3218="","",IF(COUNTIF(F$7:F3218,F3218)=1,1,0))</f>
        <v/>
      </c>
      <c r="P3218" s="39">
        <f>IF(A3218&amp;B3218&amp;C3218="","",IF(AND(O3218=1,N(G3218)&gt;0),IF(INDEX(pl_ativa,MAX(1,N(G3218)))="Sim",1,0),0))</f>
        <v/>
      </c>
      <c r="Q3218" s="39">
        <f>IF(F3218="","",COUNTIFS(ex_chave_oc,F3218,ex_cancelada,"&lt;&gt;Sim"))</f>
        <v/>
      </c>
      <c r="R3218" s="51">
        <f>IF(P3218="","",IF(AND(P3218=1,N(Q3218)&gt;0),1,0))</f>
        <v/>
      </c>
      <c r="S3218" s="30">
        <f>IF(P3218="","",IF(F3218="","ERRO: data prevista ausente ou inválida",IF(O3218=0,"Duplicada: contada uma vez",IF(N(G3218)=0,"ERRO: tarefa fora do Plano Mestre",IF(P3218=0,"Tarefa retirada do plano: não conta","OK")))))</f>
        <v/>
      </c>
    </row>
    <row r="3219">
      <c r="A3219" s="29" t="n"/>
      <c r="B3219" s="25" t="n"/>
      <c r="C3219" s="49" t="n"/>
      <c r="D3219" s="29" t="n"/>
      <c r="E3219" s="23">
        <f>IF(OR(A3219="",B3219=""),"",A3219&amp;"|"&amp;B3219)</f>
        <v/>
      </c>
      <c r="F3219" s="30">
        <f>IF(OR(E3219="",NOT(ISNUMBER(C3219))),"",E3219&amp;"|"&amp;YEAR(C3219)&amp;"-"&amp;RIGHT("0"&amp;MONTH(C3219),2)&amp;"-"&amp;RIGHT("0"&amp;DAY(C3219),2))</f>
        <v/>
      </c>
      <c r="G3219" s="26">
        <f>IF(E3219="","",IFERROR(MATCH(E3219,pl_chave,0),0))</f>
        <v/>
      </c>
      <c r="H3219" s="23">
        <f>IF(G3219="","",IF(G3219=0,"Tarefa fora do plano",INDEX(pl_tag,G3219)))</f>
        <v/>
      </c>
      <c r="I3219" s="30">
        <f>IF(N(G3219)=0,"",INDEX(pl_atividade,G3219))</f>
        <v/>
      </c>
      <c r="J3219" s="50">
        <f>IF(N(G3219)=0,"",INDEX(pl_especialidade,G3219))</f>
        <v/>
      </c>
      <c r="K3219" s="28">
        <f>IF(N(G3219)=0,"",INDEX(pl_duracao,G3219))</f>
        <v/>
      </c>
      <c r="L3219" s="39">
        <f>IF(ISNUMBER(C3219),YEAR(C3219),"")</f>
        <v/>
      </c>
      <c r="M3219" s="39">
        <f>IF(ISNUMBER(C3219),MONTH(C3219),"")</f>
        <v/>
      </c>
      <c r="N3219" s="23">
        <f>IF(L3219="","",IF(NOT(ISNUMBER(crono_ano)),"Informe o ano",IF(L3219&lt;crono_ano,"Antes do ano",IF(L3219&gt;crono_ano,"Depois do ano","No ano"))))</f>
        <v/>
      </c>
      <c r="O3219" s="39">
        <f>IF(F3219="","",IF(COUNTIF(F$7:F3219,F3219)=1,1,0))</f>
        <v/>
      </c>
      <c r="P3219" s="39">
        <f>IF(A3219&amp;B3219&amp;C3219="","",IF(AND(O3219=1,N(G3219)&gt;0),IF(INDEX(pl_ativa,MAX(1,N(G3219)))="Sim",1,0),0))</f>
        <v/>
      </c>
      <c r="Q3219" s="39">
        <f>IF(F3219="","",COUNTIFS(ex_chave_oc,F3219,ex_cancelada,"&lt;&gt;Sim"))</f>
        <v/>
      </c>
      <c r="R3219" s="51">
        <f>IF(P3219="","",IF(AND(P3219=1,N(Q3219)&gt;0),1,0))</f>
        <v/>
      </c>
      <c r="S3219" s="30">
        <f>IF(P3219="","",IF(F3219="","ERRO: data prevista ausente ou inválida",IF(O3219=0,"Duplicada: contada uma vez",IF(N(G3219)=0,"ERRO: tarefa fora do Plano Mestre",IF(P3219=0,"Tarefa retirada do plano: não conta","OK")))))</f>
        <v/>
      </c>
    </row>
    <row r="3220">
      <c r="A3220" s="29" t="n"/>
      <c r="B3220" s="25" t="n"/>
      <c r="C3220" s="49" t="n"/>
      <c r="D3220" s="29" t="n"/>
      <c r="E3220" s="23">
        <f>IF(OR(A3220="",B3220=""),"",A3220&amp;"|"&amp;B3220)</f>
        <v/>
      </c>
      <c r="F3220" s="30">
        <f>IF(OR(E3220="",NOT(ISNUMBER(C3220))),"",E3220&amp;"|"&amp;YEAR(C3220)&amp;"-"&amp;RIGHT("0"&amp;MONTH(C3220),2)&amp;"-"&amp;RIGHT("0"&amp;DAY(C3220),2))</f>
        <v/>
      </c>
      <c r="G3220" s="26">
        <f>IF(E3220="","",IFERROR(MATCH(E3220,pl_chave,0),0))</f>
        <v/>
      </c>
      <c r="H3220" s="23">
        <f>IF(G3220="","",IF(G3220=0,"Tarefa fora do plano",INDEX(pl_tag,G3220)))</f>
        <v/>
      </c>
      <c r="I3220" s="30">
        <f>IF(N(G3220)=0,"",INDEX(pl_atividade,G3220))</f>
        <v/>
      </c>
      <c r="J3220" s="50">
        <f>IF(N(G3220)=0,"",INDEX(pl_especialidade,G3220))</f>
        <v/>
      </c>
      <c r="K3220" s="28">
        <f>IF(N(G3220)=0,"",INDEX(pl_duracao,G3220))</f>
        <v/>
      </c>
      <c r="L3220" s="39">
        <f>IF(ISNUMBER(C3220),YEAR(C3220),"")</f>
        <v/>
      </c>
      <c r="M3220" s="39">
        <f>IF(ISNUMBER(C3220),MONTH(C3220),"")</f>
        <v/>
      </c>
      <c r="N3220" s="23">
        <f>IF(L3220="","",IF(NOT(ISNUMBER(crono_ano)),"Informe o ano",IF(L3220&lt;crono_ano,"Antes do ano",IF(L3220&gt;crono_ano,"Depois do ano","No ano"))))</f>
        <v/>
      </c>
      <c r="O3220" s="39">
        <f>IF(F3220="","",IF(COUNTIF(F$7:F3220,F3220)=1,1,0))</f>
        <v/>
      </c>
      <c r="P3220" s="39">
        <f>IF(A3220&amp;B3220&amp;C3220="","",IF(AND(O3220=1,N(G3220)&gt;0),IF(INDEX(pl_ativa,MAX(1,N(G3220)))="Sim",1,0),0))</f>
        <v/>
      </c>
      <c r="Q3220" s="39">
        <f>IF(F3220="","",COUNTIFS(ex_chave_oc,F3220,ex_cancelada,"&lt;&gt;Sim"))</f>
        <v/>
      </c>
      <c r="R3220" s="51">
        <f>IF(P3220="","",IF(AND(P3220=1,N(Q3220)&gt;0),1,0))</f>
        <v/>
      </c>
      <c r="S3220" s="30">
        <f>IF(P3220="","",IF(F3220="","ERRO: data prevista ausente ou inválida",IF(O3220=0,"Duplicada: contada uma vez",IF(N(G3220)=0,"ERRO: tarefa fora do Plano Mestre",IF(P3220=0,"Tarefa retirada do plano: não conta","OK")))))</f>
        <v/>
      </c>
    </row>
    <row r="3221">
      <c r="A3221" s="29" t="n"/>
      <c r="B3221" s="25" t="n"/>
      <c r="C3221" s="49" t="n"/>
      <c r="D3221" s="29" t="n"/>
      <c r="E3221" s="23">
        <f>IF(OR(A3221="",B3221=""),"",A3221&amp;"|"&amp;B3221)</f>
        <v/>
      </c>
      <c r="F3221" s="30">
        <f>IF(OR(E3221="",NOT(ISNUMBER(C3221))),"",E3221&amp;"|"&amp;YEAR(C3221)&amp;"-"&amp;RIGHT("0"&amp;MONTH(C3221),2)&amp;"-"&amp;RIGHT("0"&amp;DAY(C3221),2))</f>
        <v/>
      </c>
      <c r="G3221" s="26">
        <f>IF(E3221="","",IFERROR(MATCH(E3221,pl_chave,0),0))</f>
        <v/>
      </c>
      <c r="H3221" s="23">
        <f>IF(G3221="","",IF(G3221=0,"Tarefa fora do plano",INDEX(pl_tag,G3221)))</f>
        <v/>
      </c>
      <c r="I3221" s="30">
        <f>IF(N(G3221)=0,"",INDEX(pl_atividade,G3221))</f>
        <v/>
      </c>
      <c r="J3221" s="50">
        <f>IF(N(G3221)=0,"",INDEX(pl_especialidade,G3221))</f>
        <v/>
      </c>
      <c r="K3221" s="28">
        <f>IF(N(G3221)=0,"",INDEX(pl_duracao,G3221))</f>
        <v/>
      </c>
      <c r="L3221" s="39">
        <f>IF(ISNUMBER(C3221),YEAR(C3221),"")</f>
        <v/>
      </c>
      <c r="M3221" s="39">
        <f>IF(ISNUMBER(C3221),MONTH(C3221),"")</f>
        <v/>
      </c>
      <c r="N3221" s="23">
        <f>IF(L3221="","",IF(NOT(ISNUMBER(crono_ano)),"Informe o ano",IF(L3221&lt;crono_ano,"Antes do ano",IF(L3221&gt;crono_ano,"Depois do ano","No ano"))))</f>
        <v/>
      </c>
      <c r="O3221" s="39">
        <f>IF(F3221="","",IF(COUNTIF(F$7:F3221,F3221)=1,1,0))</f>
        <v/>
      </c>
      <c r="P3221" s="39">
        <f>IF(A3221&amp;B3221&amp;C3221="","",IF(AND(O3221=1,N(G3221)&gt;0),IF(INDEX(pl_ativa,MAX(1,N(G3221)))="Sim",1,0),0))</f>
        <v/>
      </c>
      <c r="Q3221" s="39">
        <f>IF(F3221="","",COUNTIFS(ex_chave_oc,F3221,ex_cancelada,"&lt;&gt;Sim"))</f>
        <v/>
      </c>
      <c r="R3221" s="51">
        <f>IF(P3221="","",IF(AND(P3221=1,N(Q3221)&gt;0),1,0))</f>
        <v/>
      </c>
      <c r="S3221" s="30">
        <f>IF(P3221="","",IF(F3221="","ERRO: data prevista ausente ou inválida",IF(O3221=0,"Duplicada: contada uma vez",IF(N(G3221)=0,"ERRO: tarefa fora do Plano Mestre",IF(P3221=0,"Tarefa retirada do plano: não conta","OK")))))</f>
        <v/>
      </c>
    </row>
    <row r="3222">
      <c r="A3222" s="29" t="n"/>
      <c r="B3222" s="25" t="n"/>
      <c r="C3222" s="49" t="n"/>
      <c r="D3222" s="29" t="n"/>
      <c r="E3222" s="23">
        <f>IF(OR(A3222="",B3222=""),"",A3222&amp;"|"&amp;B3222)</f>
        <v/>
      </c>
      <c r="F3222" s="30">
        <f>IF(OR(E3222="",NOT(ISNUMBER(C3222))),"",E3222&amp;"|"&amp;YEAR(C3222)&amp;"-"&amp;RIGHT("0"&amp;MONTH(C3222),2)&amp;"-"&amp;RIGHT("0"&amp;DAY(C3222),2))</f>
        <v/>
      </c>
      <c r="G3222" s="26">
        <f>IF(E3222="","",IFERROR(MATCH(E3222,pl_chave,0),0))</f>
        <v/>
      </c>
      <c r="H3222" s="23">
        <f>IF(G3222="","",IF(G3222=0,"Tarefa fora do plano",INDEX(pl_tag,G3222)))</f>
        <v/>
      </c>
      <c r="I3222" s="30">
        <f>IF(N(G3222)=0,"",INDEX(pl_atividade,G3222))</f>
        <v/>
      </c>
      <c r="J3222" s="50">
        <f>IF(N(G3222)=0,"",INDEX(pl_especialidade,G3222))</f>
        <v/>
      </c>
      <c r="K3222" s="28">
        <f>IF(N(G3222)=0,"",INDEX(pl_duracao,G3222))</f>
        <v/>
      </c>
      <c r="L3222" s="39">
        <f>IF(ISNUMBER(C3222),YEAR(C3222),"")</f>
        <v/>
      </c>
      <c r="M3222" s="39">
        <f>IF(ISNUMBER(C3222),MONTH(C3222),"")</f>
        <v/>
      </c>
      <c r="N3222" s="23">
        <f>IF(L3222="","",IF(NOT(ISNUMBER(crono_ano)),"Informe o ano",IF(L3222&lt;crono_ano,"Antes do ano",IF(L3222&gt;crono_ano,"Depois do ano","No ano"))))</f>
        <v/>
      </c>
      <c r="O3222" s="39">
        <f>IF(F3222="","",IF(COUNTIF(F$7:F3222,F3222)=1,1,0))</f>
        <v/>
      </c>
      <c r="P3222" s="39">
        <f>IF(A3222&amp;B3222&amp;C3222="","",IF(AND(O3222=1,N(G3222)&gt;0),IF(INDEX(pl_ativa,MAX(1,N(G3222)))="Sim",1,0),0))</f>
        <v/>
      </c>
      <c r="Q3222" s="39">
        <f>IF(F3222="","",COUNTIFS(ex_chave_oc,F3222,ex_cancelada,"&lt;&gt;Sim"))</f>
        <v/>
      </c>
      <c r="R3222" s="51">
        <f>IF(P3222="","",IF(AND(P3222=1,N(Q3222)&gt;0),1,0))</f>
        <v/>
      </c>
      <c r="S3222" s="30">
        <f>IF(P3222="","",IF(F3222="","ERRO: data prevista ausente ou inválida",IF(O3222=0,"Duplicada: contada uma vez",IF(N(G3222)=0,"ERRO: tarefa fora do Plano Mestre",IF(P3222=0,"Tarefa retirada do plano: não conta","OK")))))</f>
        <v/>
      </c>
    </row>
    <row r="3223">
      <c r="A3223" s="29" t="n"/>
      <c r="B3223" s="25" t="n"/>
      <c r="C3223" s="49" t="n"/>
      <c r="D3223" s="29" t="n"/>
      <c r="E3223" s="23">
        <f>IF(OR(A3223="",B3223=""),"",A3223&amp;"|"&amp;B3223)</f>
        <v/>
      </c>
      <c r="F3223" s="30">
        <f>IF(OR(E3223="",NOT(ISNUMBER(C3223))),"",E3223&amp;"|"&amp;YEAR(C3223)&amp;"-"&amp;RIGHT("0"&amp;MONTH(C3223),2)&amp;"-"&amp;RIGHT("0"&amp;DAY(C3223),2))</f>
        <v/>
      </c>
      <c r="G3223" s="26">
        <f>IF(E3223="","",IFERROR(MATCH(E3223,pl_chave,0),0))</f>
        <v/>
      </c>
      <c r="H3223" s="23">
        <f>IF(G3223="","",IF(G3223=0,"Tarefa fora do plano",INDEX(pl_tag,G3223)))</f>
        <v/>
      </c>
      <c r="I3223" s="30">
        <f>IF(N(G3223)=0,"",INDEX(pl_atividade,G3223))</f>
        <v/>
      </c>
      <c r="J3223" s="50">
        <f>IF(N(G3223)=0,"",INDEX(pl_especialidade,G3223))</f>
        <v/>
      </c>
      <c r="K3223" s="28">
        <f>IF(N(G3223)=0,"",INDEX(pl_duracao,G3223))</f>
        <v/>
      </c>
      <c r="L3223" s="39">
        <f>IF(ISNUMBER(C3223),YEAR(C3223),"")</f>
        <v/>
      </c>
      <c r="M3223" s="39">
        <f>IF(ISNUMBER(C3223),MONTH(C3223),"")</f>
        <v/>
      </c>
      <c r="N3223" s="23">
        <f>IF(L3223="","",IF(NOT(ISNUMBER(crono_ano)),"Informe o ano",IF(L3223&lt;crono_ano,"Antes do ano",IF(L3223&gt;crono_ano,"Depois do ano","No ano"))))</f>
        <v/>
      </c>
      <c r="O3223" s="39">
        <f>IF(F3223="","",IF(COUNTIF(F$7:F3223,F3223)=1,1,0))</f>
        <v/>
      </c>
      <c r="P3223" s="39">
        <f>IF(A3223&amp;B3223&amp;C3223="","",IF(AND(O3223=1,N(G3223)&gt;0),IF(INDEX(pl_ativa,MAX(1,N(G3223)))="Sim",1,0),0))</f>
        <v/>
      </c>
      <c r="Q3223" s="39">
        <f>IF(F3223="","",COUNTIFS(ex_chave_oc,F3223,ex_cancelada,"&lt;&gt;Sim"))</f>
        <v/>
      </c>
      <c r="R3223" s="51">
        <f>IF(P3223="","",IF(AND(P3223=1,N(Q3223)&gt;0),1,0))</f>
        <v/>
      </c>
      <c r="S3223" s="30">
        <f>IF(P3223="","",IF(F3223="","ERRO: data prevista ausente ou inválida",IF(O3223=0,"Duplicada: contada uma vez",IF(N(G3223)=0,"ERRO: tarefa fora do Plano Mestre",IF(P3223=0,"Tarefa retirada do plano: não conta","OK")))))</f>
        <v/>
      </c>
    </row>
    <row r="3224">
      <c r="A3224" s="29" t="n"/>
      <c r="B3224" s="25" t="n"/>
      <c r="C3224" s="49" t="n"/>
      <c r="D3224" s="29" t="n"/>
      <c r="E3224" s="23">
        <f>IF(OR(A3224="",B3224=""),"",A3224&amp;"|"&amp;B3224)</f>
        <v/>
      </c>
      <c r="F3224" s="30">
        <f>IF(OR(E3224="",NOT(ISNUMBER(C3224))),"",E3224&amp;"|"&amp;YEAR(C3224)&amp;"-"&amp;RIGHT("0"&amp;MONTH(C3224),2)&amp;"-"&amp;RIGHT("0"&amp;DAY(C3224),2))</f>
        <v/>
      </c>
      <c r="G3224" s="26">
        <f>IF(E3224="","",IFERROR(MATCH(E3224,pl_chave,0),0))</f>
        <v/>
      </c>
      <c r="H3224" s="23">
        <f>IF(G3224="","",IF(G3224=0,"Tarefa fora do plano",INDEX(pl_tag,G3224)))</f>
        <v/>
      </c>
      <c r="I3224" s="30">
        <f>IF(N(G3224)=0,"",INDEX(pl_atividade,G3224))</f>
        <v/>
      </c>
      <c r="J3224" s="50">
        <f>IF(N(G3224)=0,"",INDEX(pl_especialidade,G3224))</f>
        <v/>
      </c>
      <c r="K3224" s="28">
        <f>IF(N(G3224)=0,"",INDEX(pl_duracao,G3224))</f>
        <v/>
      </c>
      <c r="L3224" s="39">
        <f>IF(ISNUMBER(C3224),YEAR(C3224),"")</f>
        <v/>
      </c>
      <c r="M3224" s="39">
        <f>IF(ISNUMBER(C3224),MONTH(C3224),"")</f>
        <v/>
      </c>
      <c r="N3224" s="23">
        <f>IF(L3224="","",IF(NOT(ISNUMBER(crono_ano)),"Informe o ano",IF(L3224&lt;crono_ano,"Antes do ano",IF(L3224&gt;crono_ano,"Depois do ano","No ano"))))</f>
        <v/>
      </c>
      <c r="O3224" s="39">
        <f>IF(F3224="","",IF(COUNTIF(F$7:F3224,F3224)=1,1,0))</f>
        <v/>
      </c>
      <c r="P3224" s="39">
        <f>IF(A3224&amp;B3224&amp;C3224="","",IF(AND(O3224=1,N(G3224)&gt;0),IF(INDEX(pl_ativa,MAX(1,N(G3224)))="Sim",1,0),0))</f>
        <v/>
      </c>
      <c r="Q3224" s="39">
        <f>IF(F3224="","",COUNTIFS(ex_chave_oc,F3224,ex_cancelada,"&lt;&gt;Sim"))</f>
        <v/>
      </c>
      <c r="R3224" s="51">
        <f>IF(P3224="","",IF(AND(P3224=1,N(Q3224)&gt;0),1,0))</f>
        <v/>
      </c>
      <c r="S3224" s="30">
        <f>IF(P3224="","",IF(F3224="","ERRO: data prevista ausente ou inválida",IF(O3224=0,"Duplicada: contada uma vez",IF(N(G3224)=0,"ERRO: tarefa fora do Plano Mestre",IF(P3224=0,"Tarefa retirada do plano: não conta","OK")))))</f>
        <v/>
      </c>
    </row>
    <row r="3225">
      <c r="A3225" s="29" t="n"/>
      <c r="B3225" s="25" t="n"/>
      <c r="C3225" s="49" t="n"/>
      <c r="D3225" s="29" t="n"/>
      <c r="E3225" s="23">
        <f>IF(OR(A3225="",B3225=""),"",A3225&amp;"|"&amp;B3225)</f>
        <v/>
      </c>
      <c r="F3225" s="30">
        <f>IF(OR(E3225="",NOT(ISNUMBER(C3225))),"",E3225&amp;"|"&amp;YEAR(C3225)&amp;"-"&amp;RIGHT("0"&amp;MONTH(C3225),2)&amp;"-"&amp;RIGHT("0"&amp;DAY(C3225),2))</f>
        <v/>
      </c>
      <c r="G3225" s="26">
        <f>IF(E3225="","",IFERROR(MATCH(E3225,pl_chave,0),0))</f>
        <v/>
      </c>
      <c r="H3225" s="23">
        <f>IF(G3225="","",IF(G3225=0,"Tarefa fora do plano",INDEX(pl_tag,G3225)))</f>
        <v/>
      </c>
      <c r="I3225" s="30">
        <f>IF(N(G3225)=0,"",INDEX(pl_atividade,G3225))</f>
        <v/>
      </c>
      <c r="J3225" s="50">
        <f>IF(N(G3225)=0,"",INDEX(pl_especialidade,G3225))</f>
        <v/>
      </c>
      <c r="K3225" s="28">
        <f>IF(N(G3225)=0,"",INDEX(pl_duracao,G3225))</f>
        <v/>
      </c>
      <c r="L3225" s="39">
        <f>IF(ISNUMBER(C3225),YEAR(C3225),"")</f>
        <v/>
      </c>
      <c r="M3225" s="39">
        <f>IF(ISNUMBER(C3225),MONTH(C3225),"")</f>
        <v/>
      </c>
      <c r="N3225" s="23">
        <f>IF(L3225="","",IF(NOT(ISNUMBER(crono_ano)),"Informe o ano",IF(L3225&lt;crono_ano,"Antes do ano",IF(L3225&gt;crono_ano,"Depois do ano","No ano"))))</f>
        <v/>
      </c>
      <c r="O3225" s="39">
        <f>IF(F3225="","",IF(COUNTIF(F$7:F3225,F3225)=1,1,0))</f>
        <v/>
      </c>
      <c r="P3225" s="39">
        <f>IF(A3225&amp;B3225&amp;C3225="","",IF(AND(O3225=1,N(G3225)&gt;0),IF(INDEX(pl_ativa,MAX(1,N(G3225)))="Sim",1,0),0))</f>
        <v/>
      </c>
      <c r="Q3225" s="39">
        <f>IF(F3225="","",COUNTIFS(ex_chave_oc,F3225,ex_cancelada,"&lt;&gt;Sim"))</f>
        <v/>
      </c>
      <c r="R3225" s="51">
        <f>IF(P3225="","",IF(AND(P3225=1,N(Q3225)&gt;0),1,0))</f>
        <v/>
      </c>
      <c r="S3225" s="30">
        <f>IF(P3225="","",IF(F3225="","ERRO: data prevista ausente ou inválida",IF(O3225=0,"Duplicada: contada uma vez",IF(N(G3225)=0,"ERRO: tarefa fora do Plano Mestre",IF(P3225=0,"Tarefa retirada do plano: não conta","OK")))))</f>
        <v/>
      </c>
    </row>
    <row r="3226">
      <c r="A3226" s="29" t="n"/>
      <c r="B3226" s="25" t="n"/>
      <c r="C3226" s="49" t="n"/>
      <c r="D3226" s="29" t="n"/>
      <c r="E3226" s="23">
        <f>IF(OR(A3226="",B3226=""),"",A3226&amp;"|"&amp;B3226)</f>
        <v/>
      </c>
      <c r="F3226" s="30">
        <f>IF(OR(E3226="",NOT(ISNUMBER(C3226))),"",E3226&amp;"|"&amp;YEAR(C3226)&amp;"-"&amp;RIGHT("0"&amp;MONTH(C3226),2)&amp;"-"&amp;RIGHT("0"&amp;DAY(C3226),2))</f>
        <v/>
      </c>
      <c r="G3226" s="26">
        <f>IF(E3226="","",IFERROR(MATCH(E3226,pl_chave,0),0))</f>
        <v/>
      </c>
      <c r="H3226" s="23">
        <f>IF(G3226="","",IF(G3226=0,"Tarefa fora do plano",INDEX(pl_tag,G3226)))</f>
        <v/>
      </c>
      <c r="I3226" s="30">
        <f>IF(N(G3226)=0,"",INDEX(pl_atividade,G3226))</f>
        <v/>
      </c>
      <c r="J3226" s="50">
        <f>IF(N(G3226)=0,"",INDEX(pl_especialidade,G3226))</f>
        <v/>
      </c>
      <c r="K3226" s="28">
        <f>IF(N(G3226)=0,"",INDEX(pl_duracao,G3226))</f>
        <v/>
      </c>
      <c r="L3226" s="39">
        <f>IF(ISNUMBER(C3226),YEAR(C3226),"")</f>
        <v/>
      </c>
      <c r="M3226" s="39">
        <f>IF(ISNUMBER(C3226),MONTH(C3226),"")</f>
        <v/>
      </c>
      <c r="N3226" s="23">
        <f>IF(L3226="","",IF(NOT(ISNUMBER(crono_ano)),"Informe o ano",IF(L3226&lt;crono_ano,"Antes do ano",IF(L3226&gt;crono_ano,"Depois do ano","No ano"))))</f>
        <v/>
      </c>
      <c r="O3226" s="39">
        <f>IF(F3226="","",IF(COUNTIF(F$7:F3226,F3226)=1,1,0))</f>
        <v/>
      </c>
      <c r="P3226" s="39">
        <f>IF(A3226&amp;B3226&amp;C3226="","",IF(AND(O3226=1,N(G3226)&gt;0),IF(INDEX(pl_ativa,MAX(1,N(G3226)))="Sim",1,0),0))</f>
        <v/>
      </c>
      <c r="Q3226" s="39">
        <f>IF(F3226="","",COUNTIFS(ex_chave_oc,F3226,ex_cancelada,"&lt;&gt;Sim"))</f>
        <v/>
      </c>
      <c r="R3226" s="51">
        <f>IF(P3226="","",IF(AND(P3226=1,N(Q3226)&gt;0),1,0))</f>
        <v/>
      </c>
      <c r="S3226" s="30">
        <f>IF(P3226="","",IF(F3226="","ERRO: data prevista ausente ou inválida",IF(O3226=0,"Duplicada: contada uma vez",IF(N(G3226)=0,"ERRO: tarefa fora do Plano Mestre",IF(P3226=0,"Tarefa retirada do plano: não conta","OK")))))</f>
        <v/>
      </c>
    </row>
    <row r="3227">
      <c r="A3227" s="29" t="n"/>
      <c r="B3227" s="25" t="n"/>
      <c r="C3227" s="49" t="n"/>
      <c r="D3227" s="29" t="n"/>
      <c r="E3227" s="23">
        <f>IF(OR(A3227="",B3227=""),"",A3227&amp;"|"&amp;B3227)</f>
        <v/>
      </c>
      <c r="F3227" s="30">
        <f>IF(OR(E3227="",NOT(ISNUMBER(C3227))),"",E3227&amp;"|"&amp;YEAR(C3227)&amp;"-"&amp;RIGHT("0"&amp;MONTH(C3227),2)&amp;"-"&amp;RIGHT("0"&amp;DAY(C3227),2))</f>
        <v/>
      </c>
      <c r="G3227" s="26">
        <f>IF(E3227="","",IFERROR(MATCH(E3227,pl_chave,0),0))</f>
        <v/>
      </c>
      <c r="H3227" s="23">
        <f>IF(G3227="","",IF(G3227=0,"Tarefa fora do plano",INDEX(pl_tag,G3227)))</f>
        <v/>
      </c>
      <c r="I3227" s="30">
        <f>IF(N(G3227)=0,"",INDEX(pl_atividade,G3227))</f>
        <v/>
      </c>
      <c r="J3227" s="50">
        <f>IF(N(G3227)=0,"",INDEX(pl_especialidade,G3227))</f>
        <v/>
      </c>
      <c r="K3227" s="28">
        <f>IF(N(G3227)=0,"",INDEX(pl_duracao,G3227))</f>
        <v/>
      </c>
      <c r="L3227" s="39">
        <f>IF(ISNUMBER(C3227),YEAR(C3227),"")</f>
        <v/>
      </c>
      <c r="M3227" s="39">
        <f>IF(ISNUMBER(C3227),MONTH(C3227),"")</f>
        <v/>
      </c>
      <c r="N3227" s="23">
        <f>IF(L3227="","",IF(NOT(ISNUMBER(crono_ano)),"Informe o ano",IF(L3227&lt;crono_ano,"Antes do ano",IF(L3227&gt;crono_ano,"Depois do ano","No ano"))))</f>
        <v/>
      </c>
      <c r="O3227" s="39">
        <f>IF(F3227="","",IF(COUNTIF(F$7:F3227,F3227)=1,1,0))</f>
        <v/>
      </c>
      <c r="P3227" s="39">
        <f>IF(A3227&amp;B3227&amp;C3227="","",IF(AND(O3227=1,N(G3227)&gt;0),IF(INDEX(pl_ativa,MAX(1,N(G3227)))="Sim",1,0),0))</f>
        <v/>
      </c>
      <c r="Q3227" s="39">
        <f>IF(F3227="","",COUNTIFS(ex_chave_oc,F3227,ex_cancelada,"&lt;&gt;Sim"))</f>
        <v/>
      </c>
      <c r="R3227" s="51">
        <f>IF(P3227="","",IF(AND(P3227=1,N(Q3227)&gt;0),1,0))</f>
        <v/>
      </c>
      <c r="S3227" s="30">
        <f>IF(P3227="","",IF(F3227="","ERRO: data prevista ausente ou inválida",IF(O3227=0,"Duplicada: contada uma vez",IF(N(G3227)=0,"ERRO: tarefa fora do Plano Mestre",IF(P3227=0,"Tarefa retirada do plano: não conta","OK")))))</f>
        <v/>
      </c>
    </row>
    <row r="3228">
      <c r="A3228" s="29" t="n"/>
      <c r="B3228" s="25" t="n"/>
      <c r="C3228" s="49" t="n"/>
      <c r="D3228" s="29" t="n"/>
      <c r="E3228" s="23">
        <f>IF(OR(A3228="",B3228=""),"",A3228&amp;"|"&amp;B3228)</f>
        <v/>
      </c>
      <c r="F3228" s="30">
        <f>IF(OR(E3228="",NOT(ISNUMBER(C3228))),"",E3228&amp;"|"&amp;YEAR(C3228)&amp;"-"&amp;RIGHT("0"&amp;MONTH(C3228),2)&amp;"-"&amp;RIGHT("0"&amp;DAY(C3228),2))</f>
        <v/>
      </c>
      <c r="G3228" s="26">
        <f>IF(E3228="","",IFERROR(MATCH(E3228,pl_chave,0),0))</f>
        <v/>
      </c>
      <c r="H3228" s="23">
        <f>IF(G3228="","",IF(G3228=0,"Tarefa fora do plano",INDEX(pl_tag,G3228)))</f>
        <v/>
      </c>
      <c r="I3228" s="30">
        <f>IF(N(G3228)=0,"",INDEX(pl_atividade,G3228))</f>
        <v/>
      </c>
      <c r="J3228" s="50">
        <f>IF(N(G3228)=0,"",INDEX(pl_especialidade,G3228))</f>
        <v/>
      </c>
      <c r="K3228" s="28">
        <f>IF(N(G3228)=0,"",INDEX(pl_duracao,G3228))</f>
        <v/>
      </c>
      <c r="L3228" s="39">
        <f>IF(ISNUMBER(C3228),YEAR(C3228),"")</f>
        <v/>
      </c>
      <c r="M3228" s="39">
        <f>IF(ISNUMBER(C3228),MONTH(C3228),"")</f>
        <v/>
      </c>
      <c r="N3228" s="23">
        <f>IF(L3228="","",IF(NOT(ISNUMBER(crono_ano)),"Informe o ano",IF(L3228&lt;crono_ano,"Antes do ano",IF(L3228&gt;crono_ano,"Depois do ano","No ano"))))</f>
        <v/>
      </c>
      <c r="O3228" s="39">
        <f>IF(F3228="","",IF(COUNTIF(F$7:F3228,F3228)=1,1,0))</f>
        <v/>
      </c>
      <c r="P3228" s="39">
        <f>IF(A3228&amp;B3228&amp;C3228="","",IF(AND(O3228=1,N(G3228)&gt;0),IF(INDEX(pl_ativa,MAX(1,N(G3228)))="Sim",1,0),0))</f>
        <v/>
      </c>
      <c r="Q3228" s="39">
        <f>IF(F3228="","",COUNTIFS(ex_chave_oc,F3228,ex_cancelada,"&lt;&gt;Sim"))</f>
        <v/>
      </c>
      <c r="R3228" s="51">
        <f>IF(P3228="","",IF(AND(P3228=1,N(Q3228)&gt;0),1,0))</f>
        <v/>
      </c>
      <c r="S3228" s="30">
        <f>IF(P3228="","",IF(F3228="","ERRO: data prevista ausente ou inválida",IF(O3228=0,"Duplicada: contada uma vez",IF(N(G3228)=0,"ERRO: tarefa fora do Plano Mestre",IF(P3228=0,"Tarefa retirada do plano: não conta","OK")))))</f>
        <v/>
      </c>
    </row>
    <row r="3229">
      <c r="A3229" s="29" t="n"/>
      <c r="B3229" s="25" t="n"/>
      <c r="C3229" s="49" t="n"/>
      <c r="D3229" s="29" t="n"/>
      <c r="E3229" s="23">
        <f>IF(OR(A3229="",B3229=""),"",A3229&amp;"|"&amp;B3229)</f>
        <v/>
      </c>
      <c r="F3229" s="30">
        <f>IF(OR(E3229="",NOT(ISNUMBER(C3229))),"",E3229&amp;"|"&amp;YEAR(C3229)&amp;"-"&amp;RIGHT("0"&amp;MONTH(C3229),2)&amp;"-"&amp;RIGHT("0"&amp;DAY(C3229),2))</f>
        <v/>
      </c>
      <c r="G3229" s="26">
        <f>IF(E3229="","",IFERROR(MATCH(E3229,pl_chave,0),0))</f>
        <v/>
      </c>
      <c r="H3229" s="23">
        <f>IF(G3229="","",IF(G3229=0,"Tarefa fora do plano",INDEX(pl_tag,G3229)))</f>
        <v/>
      </c>
      <c r="I3229" s="30">
        <f>IF(N(G3229)=0,"",INDEX(pl_atividade,G3229))</f>
        <v/>
      </c>
      <c r="J3229" s="50">
        <f>IF(N(G3229)=0,"",INDEX(pl_especialidade,G3229))</f>
        <v/>
      </c>
      <c r="K3229" s="28">
        <f>IF(N(G3229)=0,"",INDEX(pl_duracao,G3229))</f>
        <v/>
      </c>
      <c r="L3229" s="39">
        <f>IF(ISNUMBER(C3229),YEAR(C3229),"")</f>
        <v/>
      </c>
      <c r="M3229" s="39">
        <f>IF(ISNUMBER(C3229),MONTH(C3229),"")</f>
        <v/>
      </c>
      <c r="N3229" s="23">
        <f>IF(L3229="","",IF(NOT(ISNUMBER(crono_ano)),"Informe o ano",IF(L3229&lt;crono_ano,"Antes do ano",IF(L3229&gt;crono_ano,"Depois do ano","No ano"))))</f>
        <v/>
      </c>
      <c r="O3229" s="39">
        <f>IF(F3229="","",IF(COUNTIF(F$7:F3229,F3229)=1,1,0))</f>
        <v/>
      </c>
      <c r="P3229" s="39">
        <f>IF(A3229&amp;B3229&amp;C3229="","",IF(AND(O3229=1,N(G3229)&gt;0),IF(INDEX(pl_ativa,MAX(1,N(G3229)))="Sim",1,0),0))</f>
        <v/>
      </c>
      <c r="Q3229" s="39">
        <f>IF(F3229="","",COUNTIFS(ex_chave_oc,F3229,ex_cancelada,"&lt;&gt;Sim"))</f>
        <v/>
      </c>
      <c r="R3229" s="51">
        <f>IF(P3229="","",IF(AND(P3229=1,N(Q3229)&gt;0),1,0))</f>
        <v/>
      </c>
      <c r="S3229" s="30">
        <f>IF(P3229="","",IF(F3229="","ERRO: data prevista ausente ou inválida",IF(O3229=0,"Duplicada: contada uma vez",IF(N(G3229)=0,"ERRO: tarefa fora do Plano Mestre",IF(P3229=0,"Tarefa retirada do plano: não conta","OK")))))</f>
        <v/>
      </c>
    </row>
    <row r="3230">
      <c r="A3230" s="29" t="n"/>
      <c r="B3230" s="25" t="n"/>
      <c r="C3230" s="49" t="n"/>
      <c r="D3230" s="29" t="n"/>
      <c r="E3230" s="23">
        <f>IF(OR(A3230="",B3230=""),"",A3230&amp;"|"&amp;B3230)</f>
        <v/>
      </c>
      <c r="F3230" s="30">
        <f>IF(OR(E3230="",NOT(ISNUMBER(C3230))),"",E3230&amp;"|"&amp;YEAR(C3230)&amp;"-"&amp;RIGHT("0"&amp;MONTH(C3230),2)&amp;"-"&amp;RIGHT("0"&amp;DAY(C3230),2))</f>
        <v/>
      </c>
      <c r="G3230" s="26">
        <f>IF(E3230="","",IFERROR(MATCH(E3230,pl_chave,0),0))</f>
        <v/>
      </c>
      <c r="H3230" s="23">
        <f>IF(G3230="","",IF(G3230=0,"Tarefa fora do plano",INDEX(pl_tag,G3230)))</f>
        <v/>
      </c>
      <c r="I3230" s="30">
        <f>IF(N(G3230)=0,"",INDEX(pl_atividade,G3230))</f>
        <v/>
      </c>
      <c r="J3230" s="50">
        <f>IF(N(G3230)=0,"",INDEX(pl_especialidade,G3230))</f>
        <v/>
      </c>
      <c r="K3230" s="28">
        <f>IF(N(G3230)=0,"",INDEX(pl_duracao,G3230))</f>
        <v/>
      </c>
      <c r="L3230" s="39">
        <f>IF(ISNUMBER(C3230),YEAR(C3230),"")</f>
        <v/>
      </c>
      <c r="M3230" s="39">
        <f>IF(ISNUMBER(C3230),MONTH(C3230),"")</f>
        <v/>
      </c>
      <c r="N3230" s="23">
        <f>IF(L3230="","",IF(NOT(ISNUMBER(crono_ano)),"Informe o ano",IF(L3230&lt;crono_ano,"Antes do ano",IF(L3230&gt;crono_ano,"Depois do ano","No ano"))))</f>
        <v/>
      </c>
      <c r="O3230" s="39">
        <f>IF(F3230="","",IF(COUNTIF(F$7:F3230,F3230)=1,1,0))</f>
        <v/>
      </c>
      <c r="P3230" s="39">
        <f>IF(A3230&amp;B3230&amp;C3230="","",IF(AND(O3230=1,N(G3230)&gt;0),IF(INDEX(pl_ativa,MAX(1,N(G3230)))="Sim",1,0),0))</f>
        <v/>
      </c>
      <c r="Q3230" s="39">
        <f>IF(F3230="","",COUNTIFS(ex_chave_oc,F3230,ex_cancelada,"&lt;&gt;Sim"))</f>
        <v/>
      </c>
      <c r="R3230" s="51">
        <f>IF(P3230="","",IF(AND(P3230=1,N(Q3230)&gt;0),1,0))</f>
        <v/>
      </c>
      <c r="S3230" s="30">
        <f>IF(P3230="","",IF(F3230="","ERRO: data prevista ausente ou inválida",IF(O3230=0,"Duplicada: contada uma vez",IF(N(G3230)=0,"ERRO: tarefa fora do Plano Mestre",IF(P3230=0,"Tarefa retirada do plano: não conta","OK")))))</f>
        <v/>
      </c>
    </row>
    <row r="3231">
      <c r="A3231" s="29" t="n"/>
      <c r="B3231" s="25" t="n"/>
      <c r="C3231" s="49" t="n"/>
      <c r="D3231" s="29" t="n"/>
      <c r="E3231" s="23">
        <f>IF(OR(A3231="",B3231=""),"",A3231&amp;"|"&amp;B3231)</f>
        <v/>
      </c>
      <c r="F3231" s="30">
        <f>IF(OR(E3231="",NOT(ISNUMBER(C3231))),"",E3231&amp;"|"&amp;YEAR(C3231)&amp;"-"&amp;RIGHT("0"&amp;MONTH(C3231),2)&amp;"-"&amp;RIGHT("0"&amp;DAY(C3231),2))</f>
        <v/>
      </c>
      <c r="G3231" s="26">
        <f>IF(E3231="","",IFERROR(MATCH(E3231,pl_chave,0),0))</f>
        <v/>
      </c>
      <c r="H3231" s="23">
        <f>IF(G3231="","",IF(G3231=0,"Tarefa fora do plano",INDEX(pl_tag,G3231)))</f>
        <v/>
      </c>
      <c r="I3231" s="30">
        <f>IF(N(G3231)=0,"",INDEX(pl_atividade,G3231))</f>
        <v/>
      </c>
      <c r="J3231" s="50">
        <f>IF(N(G3231)=0,"",INDEX(pl_especialidade,G3231))</f>
        <v/>
      </c>
      <c r="K3231" s="28">
        <f>IF(N(G3231)=0,"",INDEX(pl_duracao,G3231))</f>
        <v/>
      </c>
      <c r="L3231" s="39">
        <f>IF(ISNUMBER(C3231),YEAR(C3231),"")</f>
        <v/>
      </c>
      <c r="M3231" s="39">
        <f>IF(ISNUMBER(C3231),MONTH(C3231),"")</f>
        <v/>
      </c>
      <c r="N3231" s="23">
        <f>IF(L3231="","",IF(NOT(ISNUMBER(crono_ano)),"Informe o ano",IF(L3231&lt;crono_ano,"Antes do ano",IF(L3231&gt;crono_ano,"Depois do ano","No ano"))))</f>
        <v/>
      </c>
      <c r="O3231" s="39">
        <f>IF(F3231="","",IF(COUNTIF(F$7:F3231,F3231)=1,1,0))</f>
        <v/>
      </c>
      <c r="P3231" s="39">
        <f>IF(A3231&amp;B3231&amp;C3231="","",IF(AND(O3231=1,N(G3231)&gt;0),IF(INDEX(pl_ativa,MAX(1,N(G3231)))="Sim",1,0),0))</f>
        <v/>
      </c>
      <c r="Q3231" s="39">
        <f>IF(F3231="","",COUNTIFS(ex_chave_oc,F3231,ex_cancelada,"&lt;&gt;Sim"))</f>
        <v/>
      </c>
      <c r="R3231" s="51">
        <f>IF(P3231="","",IF(AND(P3231=1,N(Q3231)&gt;0),1,0))</f>
        <v/>
      </c>
      <c r="S3231" s="30">
        <f>IF(P3231="","",IF(F3231="","ERRO: data prevista ausente ou inválida",IF(O3231=0,"Duplicada: contada uma vez",IF(N(G3231)=0,"ERRO: tarefa fora do Plano Mestre",IF(P3231=0,"Tarefa retirada do plano: não conta","OK")))))</f>
        <v/>
      </c>
    </row>
    <row r="3232">
      <c r="A3232" s="29" t="n"/>
      <c r="B3232" s="25" t="n"/>
      <c r="C3232" s="49" t="n"/>
      <c r="D3232" s="29" t="n"/>
      <c r="E3232" s="23">
        <f>IF(OR(A3232="",B3232=""),"",A3232&amp;"|"&amp;B3232)</f>
        <v/>
      </c>
      <c r="F3232" s="30">
        <f>IF(OR(E3232="",NOT(ISNUMBER(C3232))),"",E3232&amp;"|"&amp;YEAR(C3232)&amp;"-"&amp;RIGHT("0"&amp;MONTH(C3232),2)&amp;"-"&amp;RIGHT("0"&amp;DAY(C3232),2))</f>
        <v/>
      </c>
      <c r="G3232" s="26">
        <f>IF(E3232="","",IFERROR(MATCH(E3232,pl_chave,0),0))</f>
        <v/>
      </c>
      <c r="H3232" s="23">
        <f>IF(G3232="","",IF(G3232=0,"Tarefa fora do plano",INDEX(pl_tag,G3232)))</f>
        <v/>
      </c>
      <c r="I3232" s="30">
        <f>IF(N(G3232)=0,"",INDEX(pl_atividade,G3232))</f>
        <v/>
      </c>
      <c r="J3232" s="50">
        <f>IF(N(G3232)=0,"",INDEX(pl_especialidade,G3232))</f>
        <v/>
      </c>
      <c r="K3232" s="28">
        <f>IF(N(G3232)=0,"",INDEX(pl_duracao,G3232))</f>
        <v/>
      </c>
      <c r="L3232" s="39">
        <f>IF(ISNUMBER(C3232),YEAR(C3232),"")</f>
        <v/>
      </c>
      <c r="M3232" s="39">
        <f>IF(ISNUMBER(C3232),MONTH(C3232),"")</f>
        <v/>
      </c>
      <c r="N3232" s="23">
        <f>IF(L3232="","",IF(NOT(ISNUMBER(crono_ano)),"Informe o ano",IF(L3232&lt;crono_ano,"Antes do ano",IF(L3232&gt;crono_ano,"Depois do ano","No ano"))))</f>
        <v/>
      </c>
      <c r="O3232" s="39">
        <f>IF(F3232="","",IF(COUNTIF(F$7:F3232,F3232)=1,1,0))</f>
        <v/>
      </c>
      <c r="P3232" s="39">
        <f>IF(A3232&amp;B3232&amp;C3232="","",IF(AND(O3232=1,N(G3232)&gt;0),IF(INDEX(pl_ativa,MAX(1,N(G3232)))="Sim",1,0),0))</f>
        <v/>
      </c>
      <c r="Q3232" s="39">
        <f>IF(F3232="","",COUNTIFS(ex_chave_oc,F3232,ex_cancelada,"&lt;&gt;Sim"))</f>
        <v/>
      </c>
      <c r="R3232" s="51">
        <f>IF(P3232="","",IF(AND(P3232=1,N(Q3232)&gt;0),1,0))</f>
        <v/>
      </c>
      <c r="S3232" s="30">
        <f>IF(P3232="","",IF(F3232="","ERRO: data prevista ausente ou inválida",IF(O3232=0,"Duplicada: contada uma vez",IF(N(G3232)=0,"ERRO: tarefa fora do Plano Mestre",IF(P3232=0,"Tarefa retirada do plano: não conta","OK")))))</f>
        <v/>
      </c>
    </row>
    <row r="3233">
      <c r="A3233" s="29" t="n"/>
      <c r="B3233" s="25" t="n"/>
      <c r="C3233" s="49" t="n"/>
      <c r="D3233" s="29" t="n"/>
      <c r="E3233" s="23">
        <f>IF(OR(A3233="",B3233=""),"",A3233&amp;"|"&amp;B3233)</f>
        <v/>
      </c>
      <c r="F3233" s="30">
        <f>IF(OR(E3233="",NOT(ISNUMBER(C3233))),"",E3233&amp;"|"&amp;YEAR(C3233)&amp;"-"&amp;RIGHT("0"&amp;MONTH(C3233),2)&amp;"-"&amp;RIGHT("0"&amp;DAY(C3233),2))</f>
        <v/>
      </c>
      <c r="G3233" s="26">
        <f>IF(E3233="","",IFERROR(MATCH(E3233,pl_chave,0),0))</f>
        <v/>
      </c>
      <c r="H3233" s="23">
        <f>IF(G3233="","",IF(G3233=0,"Tarefa fora do plano",INDEX(pl_tag,G3233)))</f>
        <v/>
      </c>
      <c r="I3233" s="30">
        <f>IF(N(G3233)=0,"",INDEX(pl_atividade,G3233))</f>
        <v/>
      </c>
      <c r="J3233" s="50">
        <f>IF(N(G3233)=0,"",INDEX(pl_especialidade,G3233))</f>
        <v/>
      </c>
      <c r="K3233" s="28">
        <f>IF(N(G3233)=0,"",INDEX(pl_duracao,G3233))</f>
        <v/>
      </c>
      <c r="L3233" s="39">
        <f>IF(ISNUMBER(C3233),YEAR(C3233),"")</f>
        <v/>
      </c>
      <c r="M3233" s="39">
        <f>IF(ISNUMBER(C3233),MONTH(C3233),"")</f>
        <v/>
      </c>
      <c r="N3233" s="23">
        <f>IF(L3233="","",IF(NOT(ISNUMBER(crono_ano)),"Informe o ano",IF(L3233&lt;crono_ano,"Antes do ano",IF(L3233&gt;crono_ano,"Depois do ano","No ano"))))</f>
        <v/>
      </c>
      <c r="O3233" s="39">
        <f>IF(F3233="","",IF(COUNTIF(F$7:F3233,F3233)=1,1,0))</f>
        <v/>
      </c>
      <c r="P3233" s="39">
        <f>IF(A3233&amp;B3233&amp;C3233="","",IF(AND(O3233=1,N(G3233)&gt;0),IF(INDEX(pl_ativa,MAX(1,N(G3233)))="Sim",1,0),0))</f>
        <v/>
      </c>
      <c r="Q3233" s="39">
        <f>IF(F3233="","",COUNTIFS(ex_chave_oc,F3233,ex_cancelada,"&lt;&gt;Sim"))</f>
        <v/>
      </c>
      <c r="R3233" s="51">
        <f>IF(P3233="","",IF(AND(P3233=1,N(Q3233)&gt;0),1,0))</f>
        <v/>
      </c>
      <c r="S3233" s="30">
        <f>IF(P3233="","",IF(F3233="","ERRO: data prevista ausente ou inválida",IF(O3233=0,"Duplicada: contada uma vez",IF(N(G3233)=0,"ERRO: tarefa fora do Plano Mestre",IF(P3233=0,"Tarefa retirada do plano: não conta","OK")))))</f>
        <v/>
      </c>
    </row>
    <row r="3234">
      <c r="A3234" s="29" t="n"/>
      <c r="B3234" s="25" t="n"/>
      <c r="C3234" s="49" t="n"/>
      <c r="D3234" s="29" t="n"/>
      <c r="E3234" s="23">
        <f>IF(OR(A3234="",B3234=""),"",A3234&amp;"|"&amp;B3234)</f>
        <v/>
      </c>
      <c r="F3234" s="30">
        <f>IF(OR(E3234="",NOT(ISNUMBER(C3234))),"",E3234&amp;"|"&amp;YEAR(C3234)&amp;"-"&amp;RIGHT("0"&amp;MONTH(C3234),2)&amp;"-"&amp;RIGHT("0"&amp;DAY(C3234),2))</f>
        <v/>
      </c>
      <c r="G3234" s="26">
        <f>IF(E3234="","",IFERROR(MATCH(E3234,pl_chave,0),0))</f>
        <v/>
      </c>
      <c r="H3234" s="23">
        <f>IF(G3234="","",IF(G3234=0,"Tarefa fora do plano",INDEX(pl_tag,G3234)))</f>
        <v/>
      </c>
      <c r="I3234" s="30">
        <f>IF(N(G3234)=0,"",INDEX(pl_atividade,G3234))</f>
        <v/>
      </c>
      <c r="J3234" s="50">
        <f>IF(N(G3234)=0,"",INDEX(pl_especialidade,G3234))</f>
        <v/>
      </c>
      <c r="K3234" s="28">
        <f>IF(N(G3234)=0,"",INDEX(pl_duracao,G3234))</f>
        <v/>
      </c>
      <c r="L3234" s="39">
        <f>IF(ISNUMBER(C3234),YEAR(C3234),"")</f>
        <v/>
      </c>
      <c r="M3234" s="39">
        <f>IF(ISNUMBER(C3234),MONTH(C3234),"")</f>
        <v/>
      </c>
      <c r="N3234" s="23">
        <f>IF(L3234="","",IF(NOT(ISNUMBER(crono_ano)),"Informe o ano",IF(L3234&lt;crono_ano,"Antes do ano",IF(L3234&gt;crono_ano,"Depois do ano","No ano"))))</f>
        <v/>
      </c>
      <c r="O3234" s="39">
        <f>IF(F3234="","",IF(COUNTIF(F$7:F3234,F3234)=1,1,0))</f>
        <v/>
      </c>
      <c r="P3234" s="39">
        <f>IF(A3234&amp;B3234&amp;C3234="","",IF(AND(O3234=1,N(G3234)&gt;0),IF(INDEX(pl_ativa,MAX(1,N(G3234)))="Sim",1,0),0))</f>
        <v/>
      </c>
      <c r="Q3234" s="39">
        <f>IF(F3234="","",COUNTIFS(ex_chave_oc,F3234,ex_cancelada,"&lt;&gt;Sim"))</f>
        <v/>
      </c>
      <c r="R3234" s="51">
        <f>IF(P3234="","",IF(AND(P3234=1,N(Q3234)&gt;0),1,0))</f>
        <v/>
      </c>
      <c r="S3234" s="30">
        <f>IF(P3234="","",IF(F3234="","ERRO: data prevista ausente ou inválida",IF(O3234=0,"Duplicada: contada uma vez",IF(N(G3234)=0,"ERRO: tarefa fora do Plano Mestre",IF(P3234=0,"Tarefa retirada do plano: não conta","OK")))))</f>
        <v/>
      </c>
    </row>
    <row r="3235">
      <c r="A3235" s="29" t="n"/>
      <c r="B3235" s="25" t="n"/>
      <c r="C3235" s="49" t="n"/>
      <c r="D3235" s="29" t="n"/>
      <c r="E3235" s="23">
        <f>IF(OR(A3235="",B3235=""),"",A3235&amp;"|"&amp;B3235)</f>
        <v/>
      </c>
      <c r="F3235" s="30">
        <f>IF(OR(E3235="",NOT(ISNUMBER(C3235))),"",E3235&amp;"|"&amp;YEAR(C3235)&amp;"-"&amp;RIGHT("0"&amp;MONTH(C3235),2)&amp;"-"&amp;RIGHT("0"&amp;DAY(C3235),2))</f>
        <v/>
      </c>
      <c r="G3235" s="26">
        <f>IF(E3235="","",IFERROR(MATCH(E3235,pl_chave,0),0))</f>
        <v/>
      </c>
      <c r="H3235" s="23">
        <f>IF(G3235="","",IF(G3235=0,"Tarefa fora do plano",INDEX(pl_tag,G3235)))</f>
        <v/>
      </c>
      <c r="I3235" s="30">
        <f>IF(N(G3235)=0,"",INDEX(pl_atividade,G3235))</f>
        <v/>
      </c>
      <c r="J3235" s="50">
        <f>IF(N(G3235)=0,"",INDEX(pl_especialidade,G3235))</f>
        <v/>
      </c>
      <c r="K3235" s="28">
        <f>IF(N(G3235)=0,"",INDEX(pl_duracao,G3235))</f>
        <v/>
      </c>
      <c r="L3235" s="39">
        <f>IF(ISNUMBER(C3235),YEAR(C3235),"")</f>
        <v/>
      </c>
      <c r="M3235" s="39">
        <f>IF(ISNUMBER(C3235),MONTH(C3235),"")</f>
        <v/>
      </c>
      <c r="N3235" s="23">
        <f>IF(L3235="","",IF(NOT(ISNUMBER(crono_ano)),"Informe o ano",IF(L3235&lt;crono_ano,"Antes do ano",IF(L3235&gt;crono_ano,"Depois do ano","No ano"))))</f>
        <v/>
      </c>
      <c r="O3235" s="39">
        <f>IF(F3235="","",IF(COUNTIF(F$7:F3235,F3235)=1,1,0))</f>
        <v/>
      </c>
      <c r="P3235" s="39">
        <f>IF(A3235&amp;B3235&amp;C3235="","",IF(AND(O3235=1,N(G3235)&gt;0),IF(INDEX(pl_ativa,MAX(1,N(G3235)))="Sim",1,0),0))</f>
        <v/>
      </c>
      <c r="Q3235" s="39">
        <f>IF(F3235="","",COUNTIFS(ex_chave_oc,F3235,ex_cancelada,"&lt;&gt;Sim"))</f>
        <v/>
      </c>
      <c r="R3235" s="51">
        <f>IF(P3235="","",IF(AND(P3235=1,N(Q3235)&gt;0),1,0))</f>
        <v/>
      </c>
      <c r="S3235" s="30">
        <f>IF(P3235="","",IF(F3235="","ERRO: data prevista ausente ou inválida",IF(O3235=0,"Duplicada: contada uma vez",IF(N(G3235)=0,"ERRO: tarefa fora do Plano Mestre",IF(P3235=0,"Tarefa retirada do plano: não conta","OK")))))</f>
        <v/>
      </c>
    </row>
    <row r="3236">
      <c r="A3236" s="29" t="n"/>
      <c r="B3236" s="25" t="n"/>
      <c r="C3236" s="49" t="n"/>
      <c r="D3236" s="29" t="n"/>
      <c r="E3236" s="23">
        <f>IF(OR(A3236="",B3236=""),"",A3236&amp;"|"&amp;B3236)</f>
        <v/>
      </c>
      <c r="F3236" s="30">
        <f>IF(OR(E3236="",NOT(ISNUMBER(C3236))),"",E3236&amp;"|"&amp;YEAR(C3236)&amp;"-"&amp;RIGHT("0"&amp;MONTH(C3236),2)&amp;"-"&amp;RIGHT("0"&amp;DAY(C3236),2))</f>
        <v/>
      </c>
      <c r="G3236" s="26">
        <f>IF(E3236="","",IFERROR(MATCH(E3236,pl_chave,0),0))</f>
        <v/>
      </c>
      <c r="H3236" s="23">
        <f>IF(G3236="","",IF(G3236=0,"Tarefa fora do plano",INDEX(pl_tag,G3236)))</f>
        <v/>
      </c>
      <c r="I3236" s="30">
        <f>IF(N(G3236)=0,"",INDEX(pl_atividade,G3236))</f>
        <v/>
      </c>
      <c r="J3236" s="50">
        <f>IF(N(G3236)=0,"",INDEX(pl_especialidade,G3236))</f>
        <v/>
      </c>
      <c r="K3236" s="28">
        <f>IF(N(G3236)=0,"",INDEX(pl_duracao,G3236))</f>
        <v/>
      </c>
      <c r="L3236" s="39">
        <f>IF(ISNUMBER(C3236),YEAR(C3236),"")</f>
        <v/>
      </c>
      <c r="M3236" s="39">
        <f>IF(ISNUMBER(C3236),MONTH(C3236),"")</f>
        <v/>
      </c>
      <c r="N3236" s="23">
        <f>IF(L3236="","",IF(NOT(ISNUMBER(crono_ano)),"Informe o ano",IF(L3236&lt;crono_ano,"Antes do ano",IF(L3236&gt;crono_ano,"Depois do ano","No ano"))))</f>
        <v/>
      </c>
      <c r="O3236" s="39">
        <f>IF(F3236="","",IF(COUNTIF(F$7:F3236,F3236)=1,1,0))</f>
        <v/>
      </c>
      <c r="P3236" s="39">
        <f>IF(A3236&amp;B3236&amp;C3236="","",IF(AND(O3236=1,N(G3236)&gt;0),IF(INDEX(pl_ativa,MAX(1,N(G3236)))="Sim",1,0),0))</f>
        <v/>
      </c>
      <c r="Q3236" s="39">
        <f>IF(F3236="","",COUNTIFS(ex_chave_oc,F3236,ex_cancelada,"&lt;&gt;Sim"))</f>
        <v/>
      </c>
      <c r="R3236" s="51">
        <f>IF(P3236="","",IF(AND(P3236=1,N(Q3236)&gt;0),1,0))</f>
        <v/>
      </c>
      <c r="S3236" s="30">
        <f>IF(P3236="","",IF(F3236="","ERRO: data prevista ausente ou inválida",IF(O3236=0,"Duplicada: contada uma vez",IF(N(G3236)=0,"ERRO: tarefa fora do Plano Mestre",IF(P3236=0,"Tarefa retirada do plano: não conta","OK")))))</f>
        <v/>
      </c>
    </row>
    <row r="3237">
      <c r="A3237" s="29" t="n"/>
      <c r="B3237" s="25" t="n"/>
      <c r="C3237" s="49" t="n"/>
      <c r="D3237" s="29" t="n"/>
      <c r="E3237" s="23">
        <f>IF(OR(A3237="",B3237=""),"",A3237&amp;"|"&amp;B3237)</f>
        <v/>
      </c>
      <c r="F3237" s="30">
        <f>IF(OR(E3237="",NOT(ISNUMBER(C3237))),"",E3237&amp;"|"&amp;YEAR(C3237)&amp;"-"&amp;RIGHT("0"&amp;MONTH(C3237),2)&amp;"-"&amp;RIGHT("0"&amp;DAY(C3237),2))</f>
        <v/>
      </c>
      <c r="G3237" s="26">
        <f>IF(E3237="","",IFERROR(MATCH(E3237,pl_chave,0),0))</f>
        <v/>
      </c>
      <c r="H3237" s="23">
        <f>IF(G3237="","",IF(G3237=0,"Tarefa fora do plano",INDEX(pl_tag,G3237)))</f>
        <v/>
      </c>
      <c r="I3237" s="30">
        <f>IF(N(G3237)=0,"",INDEX(pl_atividade,G3237))</f>
        <v/>
      </c>
      <c r="J3237" s="50">
        <f>IF(N(G3237)=0,"",INDEX(pl_especialidade,G3237))</f>
        <v/>
      </c>
      <c r="K3237" s="28">
        <f>IF(N(G3237)=0,"",INDEX(pl_duracao,G3237))</f>
        <v/>
      </c>
      <c r="L3237" s="39">
        <f>IF(ISNUMBER(C3237),YEAR(C3237),"")</f>
        <v/>
      </c>
      <c r="M3237" s="39">
        <f>IF(ISNUMBER(C3237),MONTH(C3237),"")</f>
        <v/>
      </c>
      <c r="N3237" s="23">
        <f>IF(L3237="","",IF(NOT(ISNUMBER(crono_ano)),"Informe o ano",IF(L3237&lt;crono_ano,"Antes do ano",IF(L3237&gt;crono_ano,"Depois do ano","No ano"))))</f>
        <v/>
      </c>
      <c r="O3237" s="39">
        <f>IF(F3237="","",IF(COUNTIF(F$7:F3237,F3237)=1,1,0))</f>
        <v/>
      </c>
      <c r="P3237" s="39">
        <f>IF(A3237&amp;B3237&amp;C3237="","",IF(AND(O3237=1,N(G3237)&gt;0),IF(INDEX(pl_ativa,MAX(1,N(G3237)))="Sim",1,0),0))</f>
        <v/>
      </c>
      <c r="Q3237" s="39">
        <f>IF(F3237="","",COUNTIFS(ex_chave_oc,F3237,ex_cancelada,"&lt;&gt;Sim"))</f>
        <v/>
      </c>
      <c r="R3237" s="51">
        <f>IF(P3237="","",IF(AND(P3237=1,N(Q3237)&gt;0),1,0))</f>
        <v/>
      </c>
      <c r="S3237" s="30">
        <f>IF(P3237="","",IF(F3237="","ERRO: data prevista ausente ou inválida",IF(O3237=0,"Duplicada: contada uma vez",IF(N(G3237)=0,"ERRO: tarefa fora do Plano Mestre",IF(P3237=0,"Tarefa retirada do plano: não conta","OK")))))</f>
        <v/>
      </c>
    </row>
    <row r="3238">
      <c r="A3238" s="29" t="n"/>
      <c r="B3238" s="25" t="n"/>
      <c r="C3238" s="49" t="n"/>
      <c r="D3238" s="29" t="n"/>
      <c r="E3238" s="23">
        <f>IF(OR(A3238="",B3238=""),"",A3238&amp;"|"&amp;B3238)</f>
        <v/>
      </c>
      <c r="F3238" s="30">
        <f>IF(OR(E3238="",NOT(ISNUMBER(C3238))),"",E3238&amp;"|"&amp;YEAR(C3238)&amp;"-"&amp;RIGHT("0"&amp;MONTH(C3238),2)&amp;"-"&amp;RIGHT("0"&amp;DAY(C3238),2))</f>
        <v/>
      </c>
      <c r="G3238" s="26">
        <f>IF(E3238="","",IFERROR(MATCH(E3238,pl_chave,0),0))</f>
        <v/>
      </c>
      <c r="H3238" s="23">
        <f>IF(G3238="","",IF(G3238=0,"Tarefa fora do plano",INDEX(pl_tag,G3238)))</f>
        <v/>
      </c>
      <c r="I3238" s="30">
        <f>IF(N(G3238)=0,"",INDEX(pl_atividade,G3238))</f>
        <v/>
      </c>
      <c r="J3238" s="50">
        <f>IF(N(G3238)=0,"",INDEX(pl_especialidade,G3238))</f>
        <v/>
      </c>
      <c r="K3238" s="28">
        <f>IF(N(G3238)=0,"",INDEX(pl_duracao,G3238))</f>
        <v/>
      </c>
      <c r="L3238" s="39">
        <f>IF(ISNUMBER(C3238),YEAR(C3238),"")</f>
        <v/>
      </c>
      <c r="M3238" s="39">
        <f>IF(ISNUMBER(C3238),MONTH(C3238),"")</f>
        <v/>
      </c>
      <c r="N3238" s="23">
        <f>IF(L3238="","",IF(NOT(ISNUMBER(crono_ano)),"Informe o ano",IF(L3238&lt;crono_ano,"Antes do ano",IF(L3238&gt;crono_ano,"Depois do ano","No ano"))))</f>
        <v/>
      </c>
      <c r="O3238" s="39">
        <f>IF(F3238="","",IF(COUNTIF(F$7:F3238,F3238)=1,1,0))</f>
        <v/>
      </c>
      <c r="P3238" s="39">
        <f>IF(A3238&amp;B3238&amp;C3238="","",IF(AND(O3238=1,N(G3238)&gt;0),IF(INDEX(pl_ativa,MAX(1,N(G3238)))="Sim",1,0),0))</f>
        <v/>
      </c>
      <c r="Q3238" s="39">
        <f>IF(F3238="","",COUNTIFS(ex_chave_oc,F3238,ex_cancelada,"&lt;&gt;Sim"))</f>
        <v/>
      </c>
      <c r="R3238" s="51">
        <f>IF(P3238="","",IF(AND(P3238=1,N(Q3238)&gt;0),1,0))</f>
        <v/>
      </c>
      <c r="S3238" s="30">
        <f>IF(P3238="","",IF(F3238="","ERRO: data prevista ausente ou inválida",IF(O3238=0,"Duplicada: contada uma vez",IF(N(G3238)=0,"ERRO: tarefa fora do Plano Mestre",IF(P3238=0,"Tarefa retirada do plano: não conta","OK")))))</f>
        <v/>
      </c>
    </row>
    <row r="3239">
      <c r="A3239" s="29" t="n"/>
      <c r="B3239" s="25" t="n"/>
      <c r="C3239" s="49" t="n"/>
      <c r="D3239" s="29" t="n"/>
      <c r="E3239" s="23">
        <f>IF(OR(A3239="",B3239=""),"",A3239&amp;"|"&amp;B3239)</f>
        <v/>
      </c>
      <c r="F3239" s="30">
        <f>IF(OR(E3239="",NOT(ISNUMBER(C3239))),"",E3239&amp;"|"&amp;YEAR(C3239)&amp;"-"&amp;RIGHT("0"&amp;MONTH(C3239),2)&amp;"-"&amp;RIGHT("0"&amp;DAY(C3239),2))</f>
        <v/>
      </c>
      <c r="G3239" s="26">
        <f>IF(E3239="","",IFERROR(MATCH(E3239,pl_chave,0),0))</f>
        <v/>
      </c>
      <c r="H3239" s="23">
        <f>IF(G3239="","",IF(G3239=0,"Tarefa fora do plano",INDEX(pl_tag,G3239)))</f>
        <v/>
      </c>
      <c r="I3239" s="30">
        <f>IF(N(G3239)=0,"",INDEX(pl_atividade,G3239))</f>
        <v/>
      </c>
      <c r="J3239" s="50">
        <f>IF(N(G3239)=0,"",INDEX(pl_especialidade,G3239))</f>
        <v/>
      </c>
      <c r="K3239" s="28">
        <f>IF(N(G3239)=0,"",INDEX(pl_duracao,G3239))</f>
        <v/>
      </c>
      <c r="L3239" s="39">
        <f>IF(ISNUMBER(C3239),YEAR(C3239),"")</f>
        <v/>
      </c>
      <c r="M3239" s="39">
        <f>IF(ISNUMBER(C3239),MONTH(C3239),"")</f>
        <v/>
      </c>
      <c r="N3239" s="23">
        <f>IF(L3239="","",IF(NOT(ISNUMBER(crono_ano)),"Informe o ano",IF(L3239&lt;crono_ano,"Antes do ano",IF(L3239&gt;crono_ano,"Depois do ano","No ano"))))</f>
        <v/>
      </c>
      <c r="O3239" s="39">
        <f>IF(F3239="","",IF(COUNTIF(F$7:F3239,F3239)=1,1,0))</f>
        <v/>
      </c>
      <c r="P3239" s="39">
        <f>IF(A3239&amp;B3239&amp;C3239="","",IF(AND(O3239=1,N(G3239)&gt;0),IF(INDEX(pl_ativa,MAX(1,N(G3239)))="Sim",1,0),0))</f>
        <v/>
      </c>
      <c r="Q3239" s="39">
        <f>IF(F3239="","",COUNTIFS(ex_chave_oc,F3239,ex_cancelada,"&lt;&gt;Sim"))</f>
        <v/>
      </c>
      <c r="R3239" s="51">
        <f>IF(P3239="","",IF(AND(P3239=1,N(Q3239)&gt;0),1,0))</f>
        <v/>
      </c>
      <c r="S3239" s="30">
        <f>IF(P3239="","",IF(F3239="","ERRO: data prevista ausente ou inválida",IF(O3239=0,"Duplicada: contada uma vez",IF(N(G3239)=0,"ERRO: tarefa fora do Plano Mestre",IF(P3239=0,"Tarefa retirada do plano: não conta","OK")))))</f>
        <v/>
      </c>
    </row>
    <row r="3240">
      <c r="A3240" s="29" t="n"/>
      <c r="B3240" s="25" t="n"/>
      <c r="C3240" s="49" t="n"/>
      <c r="D3240" s="29" t="n"/>
      <c r="E3240" s="23">
        <f>IF(OR(A3240="",B3240=""),"",A3240&amp;"|"&amp;B3240)</f>
        <v/>
      </c>
      <c r="F3240" s="30">
        <f>IF(OR(E3240="",NOT(ISNUMBER(C3240))),"",E3240&amp;"|"&amp;YEAR(C3240)&amp;"-"&amp;RIGHT("0"&amp;MONTH(C3240),2)&amp;"-"&amp;RIGHT("0"&amp;DAY(C3240),2))</f>
        <v/>
      </c>
      <c r="G3240" s="26">
        <f>IF(E3240="","",IFERROR(MATCH(E3240,pl_chave,0),0))</f>
        <v/>
      </c>
      <c r="H3240" s="23">
        <f>IF(G3240="","",IF(G3240=0,"Tarefa fora do plano",INDEX(pl_tag,G3240)))</f>
        <v/>
      </c>
      <c r="I3240" s="30">
        <f>IF(N(G3240)=0,"",INDEX(pl_atividade,G3240))</f>
        <v/>
      </c>
      <c r="J3240" s="50">
        <f>IF(N(G3240)=0,"",INDEX(pl_especialidade,G3240))</f>
        <v/>
      </c>
      <c r="K3240" s="28">
        <f>IF(N(G3240)=0,"",INDEX(pl_duracao,G3240))</f>
        <v/>
      </c>
      <c r="L3240" s="39">
        <f>IF(ISNUMBER(C3240),YEAR(C3240),"")</f>
        <v/>
      </c>
      <c r="M3240" s="39">
        <f>IF(ISNUMBER(C3240),MONTH(C3240),"")</f>
        <v/>
      </c>
      <c r="N3240" s="23">
        <f>IF(L3240="","",IF(NOT(ISNUMBER(crono_ano)),"Informe o ano",IF(L3240&lt;crono_ano,"Antes do ano",IF(L3240&gt;crono_ano,"Depois do ano","No ano"))))</f>
        <v/>
      </c>
      <c r="O3240" s="39">
        <f>IF(F3240="","",IF(COUNTIF(F$7:F3240,F3240)=1,1,0))</f>
        <v/>
      </c>
      <c r="P3240" s="39">
        <f>IF(A3240&amp;B3240&amp;C3240="","",IF(AND(O3240=1,N(G3240)&gt;0),IF(INDEX(pl_ativa,MAX(1,N(G3240)))="Sim",1,0),0))</f>
        <v/>
      </c>
      <c r="Q3240" s="39">
        <f>IF(F3240="","",COUNTIFS(ex_chave_oc,F3240,ex_cancelada,"&lt;&gt;Sim"))</f>
        <v/>
      </c>
      <c r="R3240" s="51">
        <f>IF(P3240="","",IF(AND(P3240=1,N(Q3240)&gt;0),1,0))</f>
        <v/>
      </c>
      <c r="S3240" s="30">
        <f>IF(P3240="","",IF(F3240="","ERRO: data prevista ausente ou inválida",IF(O3240=0,"Duplicada: contada uma vez",IF(N(G3240)=0,"ERRO: tarefa fora do Plano Mestre",IF(P3240=0,"Tarefa retirada do plano: não conta","OK")))))</f>
        <v/>
      </c>
    </row>
    <row r="3241">
      <c r="A3241" s="29" t="n"/>
      <c r="B3241" s="25" t="n"/>
      <c r="C3241" s="49" t="n"/>
      <c r="D3241" s="29" t="n"/>
      <c r="E3241" s="23">
        <f>IF(OR(A3241="",B3241=""),"",A3241&amp;"|"&amp;B3241)</f>
        <v/>
      </c>
      <c r="F3241" s="30">
        <f>IF(OR(E3241="",NOT(ISNUMBER(C3241))),"",E3241&amp;"|"&amp;YEAR(C3241)&amp;"-"&amp;RIGHT("0"&amp;MONTH(C3241),2)&amp;"-"&amp;RIGHT("0"&amp;DAY(C3241),2))</f>
        <v/>
      </c>
      <c r="G3241" s="26">
        <f>IF(E3241="","",IFERROR(MATCH(E3241,pl_chave,0),0))</f>
        <v/>
      </c>
      <c r="H3241" s="23">
        <f>IF(G3241="","",IF(G3241=0,"Tarefa fora do plano",INDEX(pl_tag,G3241)))</f>
        <v/>
      </c>
      <c r="I3241" s="30">
        <f>IF(N(G3241)=0,"",INDEX(pl_atividade,G3241))</f>
        <v/>
      </c>
      <c r="J3241" s="50">
        <f>IF(N(G3241)=0,"",INDEX(pl_especialidade,G3241))</f>
        <v/>
      </c>
      <c r="K3241" s="28">
        <f>IF(N(G3241)=0,"",INDEX(pl_duracao,G3241))</f>
        <v/>
      </c>
      <c r="L3241" s="39">
        <f>IF(ISNUMBER(C3241),YEAR(C3241),"")</f>
        <v/>
      </c>
      <c r="M3241" s="39">
        <f>IF(ISNUMBER(C3241),MONTH(C3241),"")</f>
        <v/>
      </c>
      <c r="N3241" s="23">
        <f>IF(L3241="","",IF(NOT(ISNUMBER(crono_ano)),"Informe o ano",IF(L3241&lt;crono_ano,"Antes do ano",IF(L3241&gt;crono_ano,"Depois do ano","No ano"))))</f>
        <v/>
      </c>
      <c r="O3241" s="39">
        <f>IF(F3241="","",IF(COUNTIF(F$7:F3241,F3241)=1,1,0))</f>
        <v/>
      </c>
      <c r="P3241" s="39">
        <f>IF(A3241&amp;B3241&amp;C3241="","",IF(AND(O3241=1,N(G3241)&gt;0),IF(INDEX(pl_ativa,MAX(1,N(G3241)))="Sim",1,0),0))</f>
        <v/>
      </c>
      <c r="Q3241" s="39">
        <f>IF(F3241="","",COUNTIFS(ex_chave_oc,F3241,ex_cancelada,"&lt;&gt;Sim"))</f>
        <v/>
      </c>
      <c r="R3241" s="51">
        <f>IF(P3241="","",IF(AND(P3241=1,N(Q3241)&gt;0),1,0))</f>
        <v/>
      </c>
      <c r="S3241" s="30">
        <f>IF(P3241="","",IF(F3241="","ERRO: data prevista ausente ou inválida",IF(O3241=0,"Duplicada: contada uma vez",IF(N(G3241)=0,"ERRO: tarefa fora do Plano Mestre",IF(P3241=0,"Tarefa retirada do plano: não conta","OK")))))</f>
        <v/>
      </c>
    </row>
    <row r="3242">
      <c r="A3242" s="29" t="n"/>
      <c r="B3242" s="25" t="n"/>
      <c r="C3242" s="49" t="n"/>
      <c r="D3242" s="29" t="n"/>
      <c r="E3242" s="23">
        <f>IF(OR(A3242="",B3242=""),"",A3242&amp;"|"&amp;B3242)</f>
        <v/>
      </c>
      <c r="F3242" s="30">
        <f>IF(OR(E3242="",NOT(ISNUMBER(C3242))),"",E3242&amp;"|"&amp;YEAR(C3242)&amp;"-"&amp;RIGHT("0"&amp;MONTH(C3242),2)&amp;"-"&amp;RIGHT("0"&amp;DAY(C3242),2))</f>
        <v/>
      </c>
      <c r="G3242" s="26">
        <f>IF(E3242="","",IFERROR(MATCH(E3242,pl_chave,0),0))</f>
        <v/>
      </c>
      <c r="H3242" s="23">
        <f>IF(G3242="","",IF(G3242=0,"Tarefa fora do plano",INDEX(pl_tag,G3242)))</f>
        <v/>
      </c>
      <c r="I3242" s="30">
        <f>IF(N(G3242)=0,"",INDEX(pl_atividade,G3242))</f>
        <v/>
      </c>
      <c r="J3242" s="50">
        <f>IF(N(G3242)=0,"",INDEX(pl_especialidade,G3242))</f>
        <v/>
      </c>
      <c r="K3242" s="28">
        <f>IF(N(G3242)=0,"",INDEX(pl_duracao,G3242))</f>
        <v/>
      </c>
      <c r="L3242" s="39">
        <f>IF(ISNUMBER(C3242),YEAR(C3242),"")</f>
        <v/>
      </c>
      <c r="M3242" s="39">
        <f>IF(ISNUMBER(C3242),MONTH(C3242),"")</f>
        <v/>
      </c>
      <c r="N3242" s="23">
        <f>IF(L3242="","",IF(NOT(ISNUMBER(crono_ano)),"Informe o ano",IF(L3242&lt;crono_ano,"Antes do ano",IF(L3242&gt;crono_ano,"Depois do ano","No ano"))))</f>
        <v/>
      </c>
      <c r="O3242" s="39">
        <f>IF(F3242="","",IF(COUNTIF(F$7:F3242,F3242)=1,1,0))</f>
        <v/>
      </c>
      <c r="P3242" s="39">
        <f>IF(A3242&amp;B3242&amp;C3242="","",IF(AND(O3242=1,N(G3242)&gt;0),IF(INDEX(pl_ativa,MAX(1,N(G3242)))="Sim",1,0),0))</f>
        <v/>
      </c>
      <c r="Q3242" s="39">
        <f>IF(F3242="","",COUNTIFS(ex_chave_oc,F3242,ex_cancelada,"&lt;&gt;Sim"))</f>
        <v/>
      </c>
      <c r="R3242" s="51">
        <f>IF(P3242="","",IF(AND(P3242=1,N(Q3242)&gt;0),1,0))</f>
        <v/>
      </c>
      <c r="S3242" s="30">
        <f>IF(P3242="","",IF(F3242="","ERRO: data prevista ausente ou inválida",IF(O3242=0,"Duplicada: contada uma vez",IF(N(G3242)=0,"ERRO: tarefa fora do Plano Mestre",IF(P3242=0,"Tarefa retirada do plano: não conta","OK")))))</f>
        <v/>
      </c>
    </row>
    <row r="3243">
      <c r="A3243" s="29" t="n"/>
      <c r="B3243" s="25" t="n"/>
      <c r="C3243" s="49" t="n"/>
      <c r="D3243" s="29" t="n"/>
      <c r="E3243" s="23">
        <f>IF(OR(A3243="",B3243=""),"",A3243&amp;"|"&amp;B3243)</f>
        <v/>
      </c>
      <c r="F3243" s="30">
        <f>IF(OR(E3243="",NOT(ISNUMBER(C3243))),"",E3243&amp;"|"&amp;YEAR(C3243)&amp;"-"&amp;RIGHT("0"&amp;MONTH(C3243),2)&amp;"-"&amp;RIGHT("0"&amp;DAY(C3243),2))</f>
        <v/>
      </c>
      <c r="G3243" s="26">
        <f>IF(E3243="","",IFERROR(MATCH(E3243,pl_chave,0),0))</f>
        <v/>
      </c>
      <c r="H3243" s="23">
        <f>IF(G3243="","",IF(G3243=0,"Tarefa fora do plano",INDEX(pl_tag,G3243)))</f>
        <v/>
      </c>
      <c r="I3243" s="30">
        <f>IF(N(G3243)=0,"",INDEX(pl_atividade,G3243))</f>
        <v/>
      </c>
      <c r="J3243" s="50">
        <f>IF(N(G3243)=0,"",INDEX(pl_especialidade,G3243))</f>
        <v/>
      </c>
      <c r="K3243" s="28">
        <f>IF(N(G3243)=0,"",INDEX(pl_duracao,G3243))</f>
        <v/>
      </c>
      <c r="L3243" s="39">
        <f>IF(ISNUMBER(C3243),YEAR(C3243),"")</f>
        <v/>
      </c>
      <c r="M3243" s="39">
        <f>IF(ISNUMBER(C3243),MONTH(C3243),"")</f>
        <v/>
      </c>
      <c r="N3243" s="23">
        <f>IF(L3243="","",IF(NOT(ISNUMBER(crono_ano)),"Informe o ano",IF(L3243&lt;crono_ano,"Antes do ano",IF(L3243&gt;crono_ano,"Depois do ano","No ano"))))</f>
        <v/>
      </c>
      <c r="O3243" s="39">
        <f>IF(F3243="","",IF(COUNTIF(F$7:F3243,F3243)=1,1,0))</f>
        <v/>
      </c>
      <c r="P3243" s="39">
        <f>IF(A3243&amp;B3243&amp;C3243="","",IF(AND(O3243=1,N(G3243)&gt;0),IF(INDEX(pl_ativa,MAX(1,N(G3243)))="Sim",1,0),0))</f>
        <v/>
      </c>
      <c r="Q3243" s="39">
        <f>IF(F3243="","",COUNTIFS(ex_chave_oc,F3243,ex_cancelada,"&lt;&gt;Sim"))</f>
        <v/>
      </c>
      <c r="R3243" s="51">
        <f>IF(P3243="","",IF(AND(P3243=1,N(Q3243)&gt;0),1,0))</f>
        <v/>
      </c>
      <c r="S3243" s="30">
        <f>IF(P3243="","",IF(F3243="","ERRO: data prevista ausente ou inválida",IF(O3243=0,"Duplicada: contada uma vez",IF(N(G3243)=0,"ERRO: tarefa fora do Plano Mestre",IF(P3243=0,"Tarefa retirada do plano: não conta","OK")))))</f>
        <v/>
      </c>
    </row>
    <row r="3244">
      <c r="A3244" s="29" t="n"/>
      <c r="B3244" s="25" t="n"/>
      <c r="C3244" s="49" t="n"/>
      <c r="D3244" s="29" t="n"/>
      <c r="E3244" s="23">
        <f>IF(OR(A3244="",B3244=""),"",A3244&amp;"|"&amp;B3244)</f>
        <v/>
      </c>
      <c r="F3244" s="30">
        <f>IF(OR(E3244="",NOT(ISNUMBER(C3244))),"",E3244&amp;"|"&amp;YEAR(C3244)&amp;"-"&amp;RIGHT("0"&amp;MONTH(C3244),2)&amp;"-"&amp;RIGHT("0"&amp;DAY(C3244),2))</f>
        <v/>
      </c>
      <c r="G3244" s="26">
        <f>IF(E3244="","",IFERROR(MATCH(E3244,pl_chave,0),0))</f>
        <v/>
      </c>
      <c r="H3244" s="23">
        <f>IF(G3244="","",IF(G3244=0,"Tarefa fora do plano",INDEX(pl_tag,G3244)))</f>
        <v/>
      </c>
      <c r="I3244" s="30">
        <f>IF(N(G3244)=0,"",INDEX(pl_atividade,G3244))</f>
        <v/>
      </c>
      <c r="J3244" s="50">
        <f>IF(N(G3244)=0,"",INDEX(pl_especialidade,G3244))</f>
        <v/>
      </c>
      <c r="K3244" s="28">
        <f>IF(N(G3244)=0,"",INDEX(pl_duracao,G3244))</f>
        <v/>
      </c>
      <c r="L3244" s="39">
        <f>IF(ISNUMBER(C3244),YEAR(C3244),"")</f>
        <v/>
      </c>
      <c r="M3244" s="39">
        <f>IF(ISNUMBER(C3244),MONTH(C3244),"")</f>
        <v/>
      </c>
      <c r="N3244" s="23">
        <f>IF(L3244="","",IF(NOT(ISNUMBER(crono_ano)),"Informe o ano",IF(L3244&lt;crono_ano,"Antes do ano",IF(L3244&gt;crono_ano,"Depois do ano","No ano"))))</f>
        <v/>
      </c>
      <c r="O3244" s="39">
        <f>IF(F3244="","",IF(COUNTIF(F$7:F3244,F3244)=1,1,0))</f>
        <v/>
      </c>
      <c r="P3244" s="39">
        <f>IF(A3244&amp;B3244&amp;C3244="","",IF(AND(O3244=1,N(G3244)&gt;0),IF(INDEX(pl_ativa,MAX(1,N(G3244)))="Sim",1,0),0))</f>
        <v/>
      </c>
      <c r="Q3244" s="39">
        <f>IF(F3244="","",COUNTIFS(ex_chave_oc,F3244,ex_cancelada,"&lt;&gt;Sim"))</f>
        <v/>
      </c>
      <c r="R3244" s="51">
        <f>IF(P3244="","",IF(AND(P3244=1,N(Q3244)&gt;0),1,0))</f>
        <v/>
      </c>
      <c r="S3244" s="30">
        <f>IF(P3244="","",IF(F3244="","ERRO: data prevista ausente ou inválida",IF(O3244=0,"Duplicada: contada uma vez",IF(N(G3244)=0,"ERRO: tarefa fora do Plano Mestre",IF(P3244=0,"Tarefa retirada do plano: não conta","OK")))))</f>
        <v/>
      </c>
    </row>
    <row r="3245">
      <c r="A3245" s="29" t="n"/>
      <c r="B3245" s="25" t="n"/>
      <c r="C3245" s="49" t="n"/>
      <c r="D3245" s="29" t="n"/>
      <c r="E3245" s="23">
        <f>IF(OR(A3245="",B3245=""),"",A3245&amp;"|"&amp;B3245)</f>
        <v/>
      </c>
      <c r="F3245" s="30">
        <f>IF(OR(E3245="",NOT(ISNUMBER(C3245))),"",E3245&amp;"|"&amp;YEAR(C3245)&amp;"-"&amp;RIGHT("0"&amp;MONTH(C3245),2)&amp;"-"&amp;RIGHT("0"&amp;DAY(C3245),2))</f>
        <v/>
      </c>
      <c r="G3245" s="26">
        <f>IF(E3245="","",IFERROR(MATCH(E3245,pl_chave,0),0))</f>
        <v/>
      </c>
      <c r="H3245" s="23">
        <f>IF(G3245="","",IF(G3245=0,"Tarefa fora do plano",INDEX(pl_tag,G3245)))</f>
        <v/>
      </c>
      <c r="I3245" s="30">
        <f>IF(N(G3245)=0,"",INDEX(pl_atividade,G3245))</f>
        <v/>
      </c>
      <c r="J3245" s="50">
        <f>IF(N(G3245)=0,"",INDEX(pl_especialidade,G3245))</f>
        <v/>
      </c>
      <c r="K3245" s="28">
        <f>IF(N(G3245)=0,"",INDEX(pl_duracao,G3245))</f>
        <v/>
      </c>
      <c r="L3245" s="39">
        <f>IF(ISNUMBER(C3245),YEAR(C3245),"")</f>
        <v/>
      </c>
      <c r="M3245" s="39">
        <f>IF(ISNUMBER(C3245),MONTH(C3245),"")</f>
        <v/>
      </c>
      <c r="N3245" s="23">
        <f>IF(L3245="","",IF(NOT(ISNUMBER(crono_ano)),"Informe o ano",IF(L3245&lt;crono_ano,"Antes do ano",IF(L3245&gt;crono_ano,"Depois do ano","No ano"))))</f>
        <v/>
      </c>
      <c r="O3245" s="39">
        <f>IF(F3245="","",IF(COUNTIF(F$7:F3245,F3245)=1,1,0))</f>
        <v/>
      </c>
      <c r="P3245" s="39">
        <f>IF(A3245&amp;B3245&amp;C3245="","",IF(AND(O3245=1,N(G3245)&gt;0),IF(INDEX(pl_ativa,MAX(1,N(G3245)))="Sim",1,0),0))</f>
        <v/>
      </c>
      <c r="Q3245" s="39">
        <f>IF(F3245="","",COUNTIFS(ex_chave_oc,F3245,ex_cancelada,"&lt;&gt;Sim"))</f>
        <v/>
      </c>
      <c r="R3245" s="51">
        <f>IF(P3245="","",IF(AND(P3245=1,N(Q3245)&gt;0),1,0))</f>
        <v/>
      </c>
      <c r="S3245" s="30">
        <f>IF(P3245="","",IF(F3245="","ERRO: data prevista ausente ou inválida",IF(O3245=0,"Duplicada: contada uma vez",IF(N(G3245)=0,"ERRO: tarefa fora do Plano Mestre",IF(P3245=0,"Tarefa retirada do plano: não conta","OK")))))</f>
        <v/>
      </c>
    </row>
    <row r="3246">
      <c r="A3246" s="29" t="n"/>
      <c r="B3246" s="25" t="n"/>
      <c r="C3246" s="49" t="n"/>
      <c r="D3246" s="29" t="n"/>
      <c r="E3246" s="23">
        <f>IF(OR(A3246="",B3246=""),"",A3246&amp;"|"&amp;B3246)</f>
        <v/>
      </c>
      <c r="F3246" s="30">
        <f>IF(OR(E3246="",NOT(ISNUMBER(C3246))),"",E3246&amp;"|"&amp;YEAR(C3246)&amp;"-"&amp;RIGHT("0"&amp;MONTH(C3246),2)&amp;"-"&amp;RIGHT("0"&amp;DAY(C3246),2))</f>
        <v/>
      </c>
      <c r="G3246" s="26">
        <f>IF(E3246="","",IFERROR(MATCH(E3246,pl_chave,0),0))</f>
        <v/>
      </c>
      <c r="H3246" s="23">
        <f>IF(G3246="","",IF(G3246=0,"Tarefa fora do plano",INDEX(pl_tag,G3246)))</f>
        <v/>
      </c>
      <c r="I3246" s="30">
        <f>IF(N(G3246)=0,"",INDEX(pl_atividade,G3246))</f>
        <v/>
      </c>
      <c r="J3246" s="50">
        <f>IF(N(G3246)=0,"",INDEX(pl_especialidade,G3246))</f>
        <v/>
      </c>
      <c r="K3246" s="28">
        <f>IF(N(G3246)=0,"",INDEX(pl_duracao,G3246))</f>
        <v/>
      </c>
      <c r="L3246" s="39">
        <f>IF(ISNUMBER(C3246),YEAR(C3246),"")</f>
        <v/>
      </c>
      <c r="M3246" s="39">
        <f>IF(ISNUMBER(C3246),MONTH(C3246),"")</f>
        <v/>
      </c>
      <c r="N3246" s="23">
        <f>IF(L3246="","",IF(NOT(ISNUMBER(crono_ano)),"Informe o ano",IF(L3246&lt;crono_ano,"Antes do ano",IF(L3246&gt;crono_ano,"Depois do ano","No ano"))))</f>
        <v/>
      </c>
      <c r="O3246" s="39">
        <f>IF(F3246="","",IF(COUNTIF(F$7:F3246,F3246)=1,1,0))</f>
        <v/>
      </c>
      <c r="P3246" s="39">
        <f>IF(A3246&amp;B3246&amp;C3246="","",IF(AND(O3246=1,N(G3246)&gt;0),IF(INDEX(pl_ativa,MAX(1,N(G3246)))="Sim",1,0),0))</f>
        <v/>
      </c>
      <c r="Q3246" s="39">
        <f>IF(F3246="","",COUNTIFS(ex_chave_oc,F3246,ex_cancelada,"&lt;&gt;Sim"))</f>
        <v/>
      </c>
      <c r="R3246" s="51">
        <f>IF(P3246="","",IF(AND(P3246=1,N(Q3246)&gt;0),1,0))</f>
        <v/>
      </c>
      <c r="S3246" s="30">
        <f>IF(P3246="","",IF(F3246="","ERRO: data prevista ausente ou inválida",IF(O3246=0,"Duplicada: contada uma vez",IF(N(G3246)=0,"ERRO: tarefa fora do Plano Mestre",IF(P3246=0,"Tarefa retirada do plano: não conta","OK")))))</f>
        <v/>
      </c>
    </row>
    <row r="3247">
      <c r="A3247" s="29" t="n"/>
      <c r="B3247" s="25" t="n"/>
      <c r="C3247" s="49" t="n"/>
      <c r="D3247" s="29" t="n"/>
      <c r="E3247" s="23">
        <f>IF(OR(A3247="",B3247=""),"",A3247&amp;"|"&amp;B3247)</f>
        <v/>
      </c>
      <c r="F3247" s="30">
        <f>IF(OR(E3247="",NOT(ISNUMBER(C3247))),"",E3247&amp;"|"&amp;YEAR(C3247)&amp;"-"&amp;RIGHT("0"&amp;MONTH(C3247),2)&amp;"-"&amp;RIGHT("0"&amp;DAY(C3247),2))</f>
        <v/>
      </c>
      <c r="G3247" s="26">
        <f>IF(E3247="","",IFERROR(MATCH(E3247,pl_chave,0),0))</f>
        <v/>
      </c>
      <c r="H3247" s="23">
        <f>IF(G3247="","",IF(G3247=0,"Tarefa fora do plano",INDEX(pl_tag,G3247)))</f>
        <v/>
      </c>
      <c r="I3247" s="30">
        <f>IF(N(G3247)=0,"",INDEX(pl_atividade,G3247))</f>
        <v/>
      </c>
      <c r="J3247" s="50">
        <f>IF(N(G3247)=0,"",INDEX(pl_especialidade,G3247))</f>
        <v/>
      </c>
      <c r="K3247" s="28">
        <f>IF(N(G3247)=0,"",INDEX(pl_duracao,G3247))</f>
        <v/>
      </c>
      <c r="L3247" s="39">
        <f>IF(ISNUMBER(C3247),YEAR(C3247),"")</f>
        <v/>
      </c>
      <c r="M3247" s="39">
        <f>IF(ISNUMBER(C3247),MONTH(C3247),"")</f>
        <v/>
      </c>
      <c r="N3247" s="23">
        <f>IF(L3247="","",IF(NOT(ISNUMBER(crono_ano)),"Informe o ano",IF(L3247&lt;crono_ano,"Antes do ano",IF(L3247&gt;crono_ano,"Depois do ano","No ano"))))</f>
        <v/>
      </c>
      <c r="O3247" s="39">
        <f>IF(F3247="","",IF(COUNTIF(F$7:F3247,F3247)=1,1,0))</f>
        <v/>
      </c>
      <c r="P3247" s="39">
        <f>IF(A3247&amp;B3247&amp;C3247="","",IF(AND(O3247=1,N(G3247)&gt;0),IF(INDEX(pl_ativa,MAX(1,N(G3247)))="Sim",1,0),0))</f>
        <v/>
      </c>
      <c r="Q3247" s="39">
        <f>IF(F3247="","",COUNTIFS(ex_chave_oc,F3247,ex_cancelada,"&lt;&gt;Sim"))</f>
        <v/>
      </c>
      <c r="R3247" s="51">
        <f>IF(P3247="","",IF(AND(P3247=1,N(Q3247)&gt;0),1,0))</f>
        <v/>
      </c>
      <c r="S3247" s="30">
        <f>IF(P3247="","",IF(F3247="","ERRO: data prevista ausente ou inválida",IF(O3247=0,"Duplicada: contada uma vez",IF(N(G3247)=0,"ERRO: tarefa fora do Plano Mestre",IF(P3247=0,"Tarefa retirada do plano: não conta","OK")))))</f>
        <v/>
      </c>
    </row>
    <row r="3248">
      <c r="A3248" s="29" t="n"/>
      <c r="B3248" s="25" t="n"/>
      <c r="C3248" s="49" t="n"/>
      <c r="D3248" s="29" t="n"/>
      <c r="E3248" s="23">
        <f>IF(OR(A3248="",B3248=""),"",A3248&amp;"|"&amp;B3248)</f>
        <v/>
      </c>
      <c r="F3248" s="30">
        <f>IF(OR(E3248="",NOT(ISNUMBER(C3248))),"",E3248&amp;"|"&amp;YEAR(C3248)&amp;"-"&amp;RIGHT("0"&amp;MONTH(C3248),2)&amp;"-"&amp;RIGHT("0"&amp;DAY(C3248),2))</f>
        <v/>
      </c>
      <c r="G3248" s="26">
        <f>IF(E3248="","",IFERROR(MATCH(E3248,pl_chave,0),0))</f>
        <v/>
      </c>
      <c r="H3248" s="23">
        <f>IF(G3248="","",IF(G3248=0,"Tarefa fora do plano",INDEX(pl_tag,G3248)))</f>
        <v/>
      </c>
      <c r="I3248" s="30">
        <f>IF(N(G3248)=0,"",INDEX(pl_atividade,G3248))</f>
        <v/>
      </c>
      <c r="J3248" s="50">
        <f>IF(N(G3248)=0,"",INDEX(pl_especialidade,G3248))</f>
        <v/>
      </c>
      <c r="K3248" s="28">
        <f>IF(N(G3248)=0,"",INDEX(pl_duracao,G3248))</f>
        <v/>
      </c>
      <c r="L3248" s="39">
        <f>IF(ISNUMBER(C3248),YEAR(C3248),"")</f>
        <v/>
      </c>
      <c r="M3248" s="39">
        <f>IF(ISNUMBER(C3248),MONTH(C3248),"")</f>
        <v/>
      </c>
      <c r="N3248" s="23">
        <f>IF(L3248="","",IF(NOT(ISNUMBER(crono_ano)),"Informe o ano",IF(L3248&lt;crono_ano,"Antes do ano",IF(L3248&gt;crono_ano,"Depois do ano","No ano"))))</f>
        <v/>
      </c>
      <c r="O3248" s="39">
        <f>IF(F3248="","",IF(COUNTIF(F$7:F3248,F3248)=1,1,0))</f>
        <v/>
      </c>
      <c r="P3248" s="39">
        <f>IF(A3248&amp;B3248&amp;C3248="","",IF(AND(O3248=1,N(G3248)&gt;0),IF(INDEX(pl_ativa,MAX(1,N(G3248)))="Sim",1,0),0))</f>
        <v/>
      </c>
      <c r="Q3248" s="39">
        <f>IF(F3248="","",COUNTIFS(ex_chave_oc,F3248,ex_cancelada,"&lt;&gt;Sim"))</f>
        <v/>
      </c>
      <c r="R3248" s="51">
        <f>IF(P3248="","",IF(AND(P3248=1,N(Q3248)&gt;0),1,0))</f>
        <v/>
      </c>
      <c r="S3248" s="30">
        <f>IF(P3248="","",IF(F3248="","ERRO: data prevista ausente ou inválida",IF(O3248=0,"Duplicada: contada uma vez",IF(N(G3248)=0,"ERRO: tarefa fora do Plano Mestre",IF(P3248=0,"Tarefa retirada do plano: não conta","OK")))))</f>
        <v/>
      </c>
    </row>
    <row r="3249">
      <c r="A3249" s="29" t="n"/>
      <c r="B3249" s="25" t="n"/>
      <c r="C3249" s="49" t="n"/>
      <c r="D3249" s="29" t="n"/>
      <c r="E3249" s="23">
        <f>IF(OR(A3249="",B3249=""),"",A3249&amp;"|"&amp;B3249)</f>
        <v/>
      </c>
      <c r="F3249" s="30">
        <f>IF(OR(E3249="",NOT(ISNUMBER(C3249))),"",E3249&amp;"|"&amp;YEAR(C3249)&amp;"-"&amp;RIGHT("0"&amp;MONTH(C3249),2)&amp;"-"&amp;RIGHT("0"&amp;DAY(C3249),2))</f>
        <v/>
      </c>
      <c r="G3249" s="26">
        <f>IF(E3249="","",IFERROR(MATCH(E3249,pl_chave,0),0))</f>
        <v/>
      </c>
      <c r="H3249" s="23">
        <f>IF(G3249="","",IF(G3249=0,"Tarefa fora do plano",INDEX(pl_tag,G3249)))</f>
        <v/>
      </c>
      <c r="I3249" s="30">
        <f>IF(N(G3249)=0,"",INDEX(pl_atividade,G3249))</f>
        <v/>
      </c>
      <c r="J3249" s="50">
        <f>IF(N(G3249)=0,"",INDEX(pl_especialidade,G3249))</f>
        <v/>
      </c>
      <c r="K3249" s="28">
        <f>IF(N(G3249)=0,"",INDEX(pl_duracao,G3249))</f>
        <v/>
      </c>
      <c r="L3249" s="39">
        <f>IF(ISNUMBER(C3249),YEAR(C3249),"")</f>
        <v/>
      </c>
      <c r="M3249" s="39">
        <f>IF(ISNUMBER(C3249),MONTH(C3249),"")</f>
        <v/>
      </c>
      <c r="N3249" s="23">
        <f>IF(L3249="","",IF(NOT(ISNUMBER(crono_ano)),"Informe o ano",IF(L3249&lt;crono_ano,"Antes do ano",IF(L3249&gt;crono_ano,"Depois do ano","No ano"))))</f>
        <v/>
      </c>
      <c r="O3249" s="39">
        <f>IF(F3249="","",IF(COUNTIF(F$7:F3249,F3249)=1,1,0))</f>
        <v/>
      </c>
      <c r="P3249" s="39">
        <f>IF(A3249&amp;B3249&amp;C3249="","",IF(AND(O3249=1,N(G3249)&gt;0),IF(INDEX(pl_ativa,MAX(1,N(G3249)))="Sim",1,0),0))</f>
        <v/>
      </c>
      <c r="Q3249" s="39">
        <f>IF(F3249="","",COUNTIFS(ex_chave_oc,F3249,ex_cancelada,"&lt;&gt;Sim"))</f>
        <v/>
      </c>
      <c r="R3249" s="51">
        <f>IF(P3249="","",IF(AND(P3249=1,N(Q3249)&gt;0),1,0))</f>
        <v/>
      </c>
      <c r="S3249" s="30">
        <f>IF(P3249="","",IF(F3249="","ERRO: data prevista ausente ou inválida",IF(O3249=0,"Duplicada: contada uma vez",IF(N(G3249)=0,"ERRO: tarefa fora do Plano Mestre",IF(P3249=0,"Tarefa retirada do plano: não conta","OK")))))</f>
        <v/>
      </c>
    </row>
    <row r="3250">
      <c r="A3250" s="29" t="n"/>
      <c r="B3250" s="25" t="n"/>
      <c r="C3250" s="49" t="n"/>
      <c r="D3250" s="29" t="n"/>
      <c r="E3250" s="23">
        <f>IF(OR(A3250="",B3250=""),"",A3250&amp;"|"&amp;B3250)</f>
        <v/>
      </c>
      <c r="F3250" s="30">
        <f>IF(OR(E3250="",NOT(ISNUMBER(C3250))),"",E3250&amp;"|"&amp;YEAR(C3250)&amp;"-"&amp;RIGHT("0"&amp;MONTH(C3250),2)&amp;"-"&amp;RIGHT("0"&amp;DAY(C3250),2))</f>
        <v/>
      </c>
      <c r="G3250" s="26">
        <f>IF(E3250="","",IFERROR(MATCH(E3250,pl_chave,0),0))</f>
        <v/>
      </c>
      <c r="H3250" s="23">
        <f>IF(G3250="","",IF(G3250=0,"Tarefa fora do plano",INDEX(pl_tag,G3250)))</f>
        <v/>
      </c>
      <c r="I3250" s="30">
        <f>IF(N(G3250)=0,"",INDEX(pl_atividade,G3250))</f>
        <v/>
      </c>
      <c r="J3250" s="50">
        <f>IF(N(G3250)=0,"",INDEX(pl_especialidade,G3250))</f>
        <v/>
      </c>
      <c r="K3250" s="28">
        <f>IF(N(G3250)=0,"",INDEX(pl_duracao,G3250))</f>
        <v/>
      </c>
      <c r="L3250" s="39">
        <f>IF(ISNUMBER(C3250),YEAR(C3250),"")</f>
        <v/>
      </c>
      <c r="M3250" s="39">
        <f>IF(ISNUMBER(C3250),MONTH(C3250),"")</f>
        <v/>
      </c>
      <c r="N3250" s="23">
        <f>IF(L3250="","",IF(NOT(ISNUMBER(crono_ano)),"Informe o ano",IF(L3250&lt;crono_ano,"Antes do ano",IF(L3250&gt;crono_ano,"Depois do ano","No ano"))))</f>
        <v/>
      </c>
      <c r="O3250" s="39">
        <f>IF(F3250="","",IF(COUNTIF(F$7:F3250,F3250)=1,1,0))</f>
        <v/>
      </c>
      <c r="P3250" s="39">
        <f>IF(A3250&amp;B3250&amp;C3250="","",IF(AND(O3250=1,N(G3250)&gt;0),IF(INDEX(pl_ativa,MAX(1,N(G3250)))="Sim",1,0),0))</f>
        <v/>
      </c>
      <c r="Q3250" s="39">
        <f>IF(F3250="","",COUNTIFS(ex_chave_oc,F3250,ex_cancelada,"&lt;&gt;Sim"))</f>
        <v/>
      </c>
      <c r="R3250" s="51">
        <f>IF(P3250="","",IF(AND(P3250=1,N(Q3250)&gt;0),1,0))</f>
        <v/>
      </c>
      <c r="S3250" s="30">
        <f>IF(P3250="","",IF(F3250="","ERRO: data prevista ausente ou inválida",IF(O3250=0,"Duplicada: contada uma vez",IF(N(G3250)=0,"ERRO: tarefa fora do Plano Mestre",IF(P3250=0,"Tarefa retirada do plano: não conta","OK")))))</f>
        <v/>
      </c>
    </row>
    <row r="3251">
      <c r="A3251" s="29" t="n"/>
      <c r="B3251" s="25" t="n"/>
      <c r="C3251" s="49" t="n"/>
      <c r="D3251" s="29" t="n"/>
      <c r="E3251" s="23">
        <f>IF(OR(A3251="",B3251=""),"",A3251&amp;"|"&amp;B3251)</f>
        <v/>
      </c>
      <c r="F3251" s="30">
        <f>IF(OR(E3251="",NOT(ISNUMBER(C3251))),"",E3251&amp;"|"&amp;YEAR(C3251)&amp;"-"&amp;RIGHT("0"&amp;MONTH(C3251),2)&amp;"-"&amp;RIGHT("0"&amp;DAY(C3251),2))</f>
        <v/>
      </c>
      <c r="G3251" s="26">
        <f>IF(E3251="","",IFERROR(MATCH(E3251,pl_chave,0),0))</f>
        <v/>
      </c>
      <c r="H3251" s="23">
        <f>IF(G3251="","",IF(G3251=0,"Tarefa fora do plano",INDEX(pl_tag,G3251)))</f>
        <v/>
      </c>
      <c r="I3251" s="30">
        <f>IF(N(G3251)=0,"",INDEX(pl_atividade,G3251))</f>
        <v/>
      </c>
      <c r="J3251" s="50">
        <f>IF(N(G3251)=0,"",INDEX(pl_especialidade,G3251))</f>
        <v/>
      </c>
      <c r="K3251" s="28">
        <f>IF(N(G3251)=0,"",INDEX(pl_duracao,G3251))</f>
        <v/>
      </c>
      <c r="L3251" s="39">
        <f>IF(ISNUMBER(C3251),YEAR(C3251),"")</f>
        <v/>
      </c>
      <c r="M3251" s="39">
        <f>IF(ISNUMBER(C3251),MONTH(C3251),"")</f>
        <v/>
      </c>
      <c r="N3251" s="23">
        <f>IF(L3251="","",IF(NOT(ISNUMBER(crono_ano)),"Informe o ano",IF(L3251&lt;crono_ano,"Antes do ano",IF(L3251&gt;crono_ano,"Depois do ano","No ano"))))</f>
        <v/>
      </c>
      <c r="O3251" s="39">
        <f>IF(F3251="","",IF(COUNTIF(F$7:F3251,F3251)=1,1,0))</f>
        <v/>
      </c>
      <c r="P3251" s="39">
        <f>IF(A3251&amp;B3251&amp;C3251="","",IF(AND(O3251=1,N(G3251)&gt;0),IF(INDEX(pl_ativa,MAX(1,N(G3251)))="Sim",1,0),0))</f>
        <v/>
      </c>
      <c r="Q3251" s="39">
        <f>IF(F3251="","",COUNTIFS(ex_chave_oc,F3251,ex_cancelada,"&lt;&gt;Sim"))</f>
        <v/>
      </c>
      <c r="R3251" s="51">
        <f>IF(P3251="","",IF(AND(P3251=1,N(Q3251)&gt;0),1,0))</f>
        <v/>
      </c>
      <c r="S3251" s="30">
        <f>IF(P3251="","",IF(F3251="","ERRO: data prevista ausente ou inválida",IF(O3251=0,"Duplicada: contada uma vez",IF(N(G3251)=0,"ERRO: tarefa fora do Plano Mestre",IF(P3251=0,"Tarefa retirada do plano: não conta","OK")))))</f>
        <v/>
      </c>
    </row>
    <row r="3252">
      <c r="A3252" s="29" t="n"/>
      <c r="B3252" s="25" t="n"/>
      <c r="C3252" s="49" t="n"/>
      <c r="D3252" s="29" t="n"/>
      <c r="E3252" s="23">
        <f>IF(OR(A3252="",B3252=""),"",A3252&amp;"|"&amp;B3252)</f>
        <v/>
      </c>
      <c r="F3252" s="30">
        <f>IF(OR(E3252="",NOT(ISNUMBER(C3252))),"",E3252&amp;"|"&amp;YEAR(C3252)&amp;"-"&amp;RIGHT("0"&amp;MONTH(C3252),2)&amp;"-"&amp;RIGHT("0"&amp;DAY(C3252),2))</f>
        <v/>
      </c>
      <c r="G3252" s="26">
        <f>IF(E3252="","",IFERROR(MATCH(E3252,pl_chave,0),0))</f>
        <v/>
      </c>
      <c r="H3252" s="23">
        <f>IF(G3252="","",IF(G3252=0,"Tarefa fora do plano",INDEX(pl_tag,G3252)))</f>
        <v/>
      </c>
      <c r="I3252" s="30">
        <f>IF(N(G3252)=0,"",INDEX(pl_atividade,G3252))</f>
        <v/>
      </c>
      <c r="J3252" s="50">
        <f>IF(N(G3252)=0,"",INDEX(pl_especialidade,G3252))</f>
        <v/>
      </c>
      <c r="K3252" s="28">
        <f>IF(N(G3252)=0,"",INDEX(pl_duracao,G3252))</f>
        <v/>
      </c>
      <c r="L3252" s="39">
        <f>IF(ISNUMBER(C3252),YEAR(C3252),"")</f>
        <v/>
      </c>
      <c r="M3252" s="39">
        <f>IF(ISNUMBER(C3252),MONTH(C3252),"")</f>
        <v/>
      </c>
      <c r="N3252" s="23">
        <f>IF(L3252="","",IF(NOT(ISNUMBER(crono_ano)),"Informe o ano",IF(L3252&lt;crono_ano,"Antes do ano",IF(L3252&gt;crono_ano,"Depois do ano","No ano"))))</f>
        <v/>
      </c>
      <c r="O3252" s="39">
        <f>IF(F3252="","",IF(COUNTIF(F$7:F3252,F3252)=1,1,0))</f>
        <v/>
      </c>
      <c r="P3252" s="39">
        <f>IF(A3252&amp;B3252&amp;C3252="","",IF(AND(O3252=1,N(G3252)&gt;0),IF(INDEX(pl_ativa,MAX(1,N(G3252)))="Sim",1,0),0))</f>
        <v/>
      </c>
      <c r="Q3252" s="39">
        <f>IF(F3252="","",COUNTIFS(ex_chave_oc,F3252,ex_cancelada,"&lt;&gt;Sim"))</f>
        <v/>
      </c>
      <c r="R3252" s="51">
        <f>IF(P3252="","",IF(AND(P3252=1,N(Q3252)&gt;0),1,0))</f>
        <v/>
      </c>
      <c r="S3252" s="30">
        <f>IF(P3252="","",IF(F3252="","ERRO: data prevista ausente ou inválida",IF(O3252=0,"Duplicada: contada uma vez",IF(N(G3252)=0,"ERRO: tarefa fora do Plano Mestre",IF(P3252=0,"Tarefa retirada do plano: não conta","OK")))))</f>
        <v/>
      </c>
    </row>
    <row r="3253">
      <c r="A3253" s="29" t="n"/>
      <c r="B3253" s="25" t="n"/>
      <c r="C3253" s="49" t="n"/>
      <c r="D3253" s="29" t="n"/>
      <c r="E3253" s="23">
        <f>IF(OR(A3253="",B3253=""),"",A3253&amp;"|"&amp;B3253)</f>
        <v/>
      </c>
      <c r="F3253" s="30">
        <f>IF(OR(E3253="",NOT(ISNUMBER(C3253))),"",E3253&amp;"|"&amp;YEAR(C3253)&amp;"-"&amp;RIGHT("0"&amp;MONTH(C3253),2)&amp;"-"&amp;RIGHT("0"&amp;DAY(C3253),2))</f>
        <v/>
      </c>
      <c r="G3253" s="26">
        <f>IF(E3253="","",IFERROR(MATCH(E3253,pl_chave,0),0))</f>
        <v/>
      </c>
      <c r="H3253" s="23">
        <f>IF(G3253="","",IF(G3253=0,"Tarefa fora do plano",INDEX(pl_tag,G3253)))</f>
        <v/>
      </c>
      <c r="I3253" s="30">
        <f>IF(N(G3253)=0,"",INDEX(pl_atividade,G3253))</f>
        <v/>
      </c>
      <c r="J3253" s="50">
        <f>IF(N(G3253)=0,"",INDEX(pl_especialidade,G3253))</f>
        <v/>
      </c>
      <c r="K3253" s="28">
        <f>IF(N(G3253)=0,"",INDEX(pl_duracao,G3253))</f>
        <v/>
      </c>
      <c r="L3253" s="39">
        <f>IF(ISNUMBER(C3253),YEAR(C3253),"")</f>
        <v/>
      </c>
      <c r="M3253" s="39">
        <f>IF(ISNUMBER(C3253),MONTH(C3253),"")</f>
        <v/>
      </c>
      <c r="N3253" s="23">
        <f>IF(L3253="","",IF(NOT(ISNUMBER(crono_ano)),"Informe o ano",IF(L3253&lt;crono_ano,"Antes do ano",IF(L3253&gt;crono_ano,"Depois do ano","No ano"))))</f>
        <v/>
      </c>
      <c r="O3253" s="39">
        <f>IF(F3253="","",IF(COUNTIF(F$7:F3253,F3253)=1,1,0))</f>
        <v/>
      </c>
      <c r="P3253" s="39">
        <f>IF(A3253&amp;B3253&amp;C3253="","",IF(AND(O3253=1,N(G3253)&gt;0),IF(INDEX(pl_ativa,MAX(1,N(G3253)))="Sim",1,0),0))</f>
        <v/>
      </c>
      <c r="Q3253" s="39">
        <f>IF(F3253="","",COUNTIFS(ex_chave_oc,F3253,ex_cancelada,"&lt;&gt;Sim"))</f>
        <v/>
      </c>
      <c r="R3253" s="51">
        <f>IF(P3253="","",IF(AND(P3253=1,N(Q3253)&gt;0),1,0))</f>
        <v/>
      </c>
      <c r="S3253" s="30">
        <f>IF(P3253="","",IF(F3253="","ERRO: data prevista ausente ou inválida",IF(O3253=0,"Duplicada: contada uma vez",IF(N(G3253)=0,"ERRO: tarefa fora do Plano Mestre",IF(P3253=0,"Tarefa retirada do plano: não conta","OK")))))</f>
        <v/>
      </c>
    </row>
    <row r="3254">
      <c r="A3254" s="29" t="n"/>
      <c r="B3254" s="25" t="n"/>
      <c r="C3254" s="49" t="n"/>
      <c r="D3254" s="29" t="n"/>
      <c r="E3254" s="23">
        <f>IF(OR(A3254="",B3254=""),"",A3254&amp;"|"&amp;B3254)</f>
        <v/>
      </c>
      <c r="F3254" s="30">
        <f>IF(OR(E3254="",NOT(ISNUMBER(C3254))),"",E3254&amp;"|"&amp;YEAR(C3254)&amp;"-"&amp;RIGHT("0"&amp;MONTH(C3254),2)&amp;"-"&amp;RIGHT("0"&amp;DAY(C3254),2))</f>
        <v/>
      </c>
      <c r="G3254" s="26">
        <f>IF(E3254="","",IFERROR(MATCH(E3254,pl_chave,0),0))</f>
        <v/>
      </c>
      <c r="H3254" s="23">
        <f>IF(G3254="","",IF(G3254=0,"Tarefa fora do plano",INDEX(pl_tag,G3254)))</f>
        <v/>
      </c>
      <c r="I3254" s="30">
        <f>IF(N(G3254)=0,"",INDEX(pl_atividade,G3254))</f>
        <v/>
      </c>
      <c r="J3254" s="50">
        <f>IF(N(G3254)=0,"",INDEX(pl_especialidade,G3254))</f>
        <v/>
      </c>
      <c r="K3254" s="28">
        <f>IF(N(G3254)=0,"",INDEX(pl_duracao,G3254))</f>
        <v/>
      </c>
      <c r="L3254" s="39">
        <f>IF(ISNUMBER(C3254),YEAR(C3254),"")</f>
        <v/>
      </c>
      <c r="M3254" s="39">
        <f>IF(ISNUMBER(C3254),MONTH(C3254),"")</f>
        <v/>
      </c>
      <c r="N3254" s="23">
        <f>IF(L3254="","",IF(NOT(ISNUMBER(crono_ano)),"Informe o ano",IF(L3254&lt;crono_ano,"Antes do ano",IF(L3254&gt;crono_ano,"Depois do ano","No ano"))))</f>
        <v/>
      </c>
      <c r="O3254" s="39">
        <f>IF(F3254="","",IF(COUNTIF(F$7:F3254,F3254)=1,1,0))</f>
        <v/>
      </c>
      <c r="P3254" s="39">
        <f>IF(A3254&amp;B3254&amp;C3254="","",IF(AND(O3254=1,N(G3254)&gt;0),IF(INDEX(pl_ativa,MAX(1,N(G3254)))="Sim",1,0),0))</f>
        <v/>
      </c>
      <c r="Q3254" s="39">
        <f>IF(F3254="","",COUNTIFS(ex_chave_oc,F3254,ex_cancelada,"&lt;&gt;Sim"))</f>
        <v/>
      </c>
      <c r="R3254" s="51">
        <f>IF(P3254="","",IF(AND(P3254=1,N(Q3254)&gt;0),1,0))</f>
        <v/>
      </c>
      <c r="S3254" s="30">
        <f>IF(P3254="","",IF(F3254="","ERRO: data prevista ausente ou inválida",IF(O3254=0,"Duplicada: contada uma vez",IF(N(G3254)=0,"ERRO: tarefa fora do Plano Mestre",IF(P3254=0,"Tarefa retirada do plano: não conta","OK")))))</f>
        <v/>
      </c>
    </row>
    <row r="3255">
      <c r="A3255" s="29" t="n"/>
      <c r="B3255" s="25" t="n"/>
      <c r="C3255" s="49" t="n"/>
      <c r="D3255" s="29" t="n"/>
      <c r="E3255" s="23">
        <f>IF(OR(A3255="",B3255=""),"",A3255&amp;"|"&amp;B3255)</f>
        <v/>
      </c>
      <c r="F3255" s="30">
        <f>IF(OR(E3255="",NOT(ISNUMBER(C3255))),"",E3255&amp;"|"&amp;YEAR(C3255)&amp;"-"&amp;RIGHT("0"&amp;MONTH(C3255),2)&amp;"-"&amp;RIGHT("0"&amp;DAY(C3255),2))</f>
        <v/>
      </c>
      <c r="G3255" s="26">
        <f>IF(E3255="","",IFERROR(MATCH(E3255,pl_chave,0),0))</f>
        <v/>
      </c>
      <c r="H3255" s="23">
        <f>IF(G3255="","",IF(G3255=0,"Tarefa fora do plano",INDEX(pl_tag,G3255)))</f>
        <v/>
      </c>
      <c r="I3255" s="30">
        <f>IF(N(G3255)=0,"",INDEX(pl_atividade,G3255))</f>
        <v/>
      </c>
      <c r="J3255" s="50">
        <f>IF(N(G3255)=0,"",INDEX(pl_especialidade,G3255))</f>
        <v/>
      </c>
      <c r="K3255" s="28">
        <f>IF(N(G3255)=0,"",INDEX(pl_duracao,G3255))</f>
        <v/>
      </c>
      <c r="L3255" s="39">
        <f>IF(ISNUMBER(C3255),YEAR(C3255),"")</f>
        <v/>
      </c>
      <c r="M3255" s="39">
        <f>IF(ISNUMBER(C3255),MONTH(C3255),"")</f>
        <v/>
      </c>
      <c r="N3255" s="23">
        <f>IF(L3255="","",IF(NOT(ISNUMBER(crono_ano)),"Informe o ano",IF(L3255&lt;crono_ano,"Antes do ano",IF(L3255&gt;crono_ano,"Depois do ano","No ano"))))</f>
        <v/>
      </c>
      <c r="O3255" s="39">
        <f>IF(F3255="","",IF(COUNTIF(F$7:F3255,F3255)=1,1,0))</f>
        <v/>
      </c>
      <c r="P3255" s="39">
        <f>IF(A3255&amp;B3255&amp;C3255="","",IF(AND(O3255=1,N(G3255)&gt;0),IF(INDEX(pl_ativa,MAX(1,N(G3255)))="Sim",1,0),0))</f>
        <v/>
      </c>
      <c r="Q3255" s="39">
        <f>IF(F3255="","",COUNTIFS(ex_chave_oc,F3255,ex_cancelada,"&lt;&gt;Sim"))</f>
        <v/>
      </c>
      <c r="R3255" s="51">
        <f>IF(P3255="","",IF(AND(P3255=1,N(Q3255)&gt;0),1,0))</f>
        <v/>
      </c>
      <c r="S3255" s="30">
        <f>IF(P3255="","",IF(F3255="","ERRO: data prevista ausente ou inválida",IF(O3255=0,"Duplicada: contada uma vez",IF(N(G3255)=0,"ERRO: tarefa fora do Plano Mestre",IF(P3255=0,"Tarefa retirada do plano: não conta","OK")))))</f>
        <v/>
      </c>
    </row>
    <row r="3256">
      <c r="A3256" s="29" t="n"/>
      <c r="B3256" s="25" t="n"/>
      <c r="C3256" s="49" t="n"/>
      <c r="D3256" s="29" t="n"/>
      <c r="E3256" s="23">
        <f>IF(OR(A3256="",B3256=""),"",A3256&amp;"|"&amp;B3256)</f>
        <v/>
      </c>
      <c r="F3256" s="30">
        <f>IF(OR(E3256="",NOT(ISNUMBER(C3256))),"",E3256&amp;"|"&amp;YEAR(C3256)&amp;"-"&amp;RIGHT("0"&amp;MONTH(C3256),2)&amp;"-"&amp;RIGHT("0"&amp;DAY(C3256),2))</f>
        <v/>
      </c>
      <c r="G3256" s="26">
        <f>IF(E3256="","",IFERROR(MATCH(E3256,pl_chave,0),0))</f>
        <v/>
      </c>
      <c r="H3256" s="23">
        <f>IF(G3256="","",IF(G3256=0,"Tarefa fora do plano",INDEX(pl_tag,G3256)))</f>
        <v/>
      </c>
      <c r="I3256" s="30">
        <f>IF(N(G3256)=0,"",INDEX(pl_atividade,G3256))</f>
        <v/>
      </c>
      <c r="J3256" s="50">
        <f>IF(N(G3256)=0,"",INDEX(pl_especialidade,G3256))</f>
        <v/>
      </c>
      <c r="K3256" s="28">
        <f>IF(N(G3256)=0,"",INDEX(pl_duracao,G3256))</f>
        <v/>
      </c>
      <c r="L3256" s="39">
        <f>IF(ISNUMBER(C3256),YEAR(C3256),"")</f>
        <v/>
      </c>
      <c r="M3256" s="39">
        <f>IF(ISNUMBER(C3256),MONTH(C3256),"")</f>
        <v/>
      </c>
      <c r="N3256" s="23">
        <f>IF(L3256="","",IF(NOT(ISNUMBER(crono_ano)),"Informe o ano",IF(L3256&lt;crono_ano,"Antes do ano",IF(L3256&gt;crono_ano,"Depois do ano","No ano"))))</f>
        <v/>
      </c>
      <c r="O3256" s="39">
        <f>IF(F3256="","",IF(COUNTIF(F$7:F3256,F3256)=1,1,0))</f>
        <v/>
      </c>
      <c r="P3256" s="39">
        <f>IF(A3256&amp;B3256&amp;C3256="","",IF(AND(O3256=1,N(G3256)&gt;0),IF(INDEX(pl_ativa,MAX(1,N(G3256)))="Sim",1,0),0))</f>
        <v/>
      </c>
      <c r="Q3256" s="39">
        <f>IF(F3256="","",COUNTIFS(ex_chave_oc,F3256,ex_cancelada,"&lt;&gt;Sim"))</f>
        <v/>
      </c>
      <c r="R3256" s="51">
        <f>IF(P3256="","",IF(AND(P3256=1,N(Q3256)&gt;0),1,0))</f>
        <v/>
      </c>
      <c r="S3256" s="30">
        <f>IF(P3256="","",IF(F3256="","ERRO: data prevista ausente ou inválida",IF(O3256=0,"Duplicada: contada uma vez",IF(N(G3256)=0,"ERRO: tarefa fora do Plano Mestre",IF(P3256=0,"Tarefa retirada do plano: não conta","OK")))))</f>
        <v/>
      </c>
    </row>
    <row r="3257">
      <c r="A3257" s="29" t="n"/>
      <c r="B3257" s="25" t="n"/>
      <c r="C3257" s="49" t="n"/>
      <c r="D3257" s="29" t="n"/>
      <c r="E3257" s="23">
        <f>IF(OR(A3257="",B3257=""),"",A3257&amp;"|"&amp;B3257)</f>
        <v/>
      </c>
      <c r="F3257" s="30">
        <f>IF(OR(E3257="",NOT(ISNUMBER(C3257))),"",E3257&amp;"|"&amp;YEAR(C3257)&amp;"-"&amp;RIGHT("0"&amp;MONTH(C3257),2)&amp;"-"&amp;RIGHT("0"&amp;DAY(C3257),2))</f>
        <v/>
      </c>
      <c r="G3257" s="26">
        <f>IF(E3257="","",IFERROR(MATCH(E3257,pl_chave,0),0))</f>
        <v/>
      </c>
      <c r="H3257" s="23">
        <f>IF(G3257="","",IF(G3257=0,"Tarefa fora do plano",INDEX(pl_tag,G3257)))</f>
        <v/>
      </c>
      <c r="I3257" s="30">
        <f>IF(N(G3257)=0,"",INDEX(pl_atividade,G3257))</f>
        <v/>
      </c>
      <c r="J3257" s="50">
        <f>IF(N(G3257)=0,"",INDEX(pl_especialidade,G3257))</f>
        <v/>
      </c>
      <c r="K3257" s="28">
        <f>IF(N(G3257)=0,"",INDEX(pl_duracao,G3257))</f>
        <v/>
      </c>
      <c r="L3257" s="39">
        <f>IF(ISNUMBER(C3257),YEAR(C3257),"")</f>
        <v/>
      </c>
      <c r="M3257" s="39">
        <f>IF(ISNUMBER(C3257),MONTH(C3257),"")</f>
        <v/>
      </c>
      <c r="N3257" s="23">
        <f>IF(L3257="","",IF(NOT(ISNUMBER(crono_ano)),"Informe o ano",IF(L3257&lt;crono_ano,"Antes do ano",IF(L3257&gt;crono_ano,"Depois do ano","No ano"))))</f>
        <v/>
      </c>
      <c r="O3257" s="39">
        <f>IF(F3257="","",IF(COUNTIF(F$7:F3257,F3257)=1,1,0))</f>
        <v/>
      </c>
      <c r="P3257" s="39">
        <f>IF(A3257&amp;B3257&amp;C3257="","",IF(AND(O3257=1,N(G3257)&gt;0),IF(INDEX(pl_ativa,MAX(1,N(G3257)))="Sim",1,0),0))</f>
        <v/>
      </c>
      <c r="Q3257" s="39">
        <f>IF(F3257="","",COUNTIFS(ex_chave_oc,F3257,ex_cancelada,"&lt;&gt;Sim"))</f>
        <v/>
      </c>
      <c r="R3257" s="51">
        <f>IF(P3257="","",IF(AND(P3257=1,N(Q3257)&gt;0),1,0))</f>
        <v/>
      </c>
      <c r="S3257" s="30">
        <f>IF(P3257="","",IF(F3257="","ERRO: data prevista ausente ou inválida",IF(O3257=0,"Duplicada: contada uma vez",IF(N(G3257)=0,"ERRO: tarefa fora do Plano Mestre",IF(P3257=0,"Tarefa retirada do plano: não conta","OK")))))</f>
        <v/>
      </c>
    </row>
    <row r="3258">
      <c r="A3258" s="29" t="n"/>
      <c r="B3258" s="25" t="n"/>
      <c r="C3258" s="49" t="n"/>
      <c r="D3258" s="29" t="n"/>
      <c r="E3258" s="23">
        <f>IF(OR(A3258="",B3258=""),"",A3258&amp;"|"&amp;B3258)</f>
        <v/>
      </c>
      <c r="F3258" s="30">
        <f>IF(OR(E3258="",NOT(ISNUMBER(C3258))),"",E3258&amp;"|"&amp;YEAR(C3258)&amp;"-"&amp;RIGHT("0"&amp;MONTH(C3258),2)&amp;"-"&amp;RIGHT("0"&amp;DAY(C3258),2))</f>
        <v/>
      </c>
      <c r="G3258" s="26">
        <f>IF(E3258="","",IFERROR(MATCH(E3258,pl_chave,0),0))</f>
        <v/>
      </c>
      <c r="H3258" s="23">
        <f>IF(G3258="","",IF(G3258=0,"Tarefa fora do plano",INDEX(pl_tag,G3258)))</f>
        <v/>
      </c>
      <c r="I3258" s="30">
        <f>IF(N(G3258)=0,"",INDEX(pl_atividade,G3258))</f>
        <v/>
      </c>
      <c r="J3258" s="50">
        <f>IF(N(G3258)=0,"",INDEX(pl_especialidade,G3258))</f>
        <v/>
      </c>
      <c r="K3258" s="28">
        <f>IF(N(G3258)=0,"",INDEX(pl_duracao,G3258))</f>
        <v/>
      </c>
      <c r="L3258" s="39">
        <f>IF(ISNUMBER(C3258),YEAR(C3258),"")</f>
        <v/>
      </c>
      <c r="M3258" s="39">
        <f>IF(ISNUMBER(C3258),MONTH(C3258),"")</f>
        <v/>
      </c>
      <c r="N3258" s="23">
        <f>IF(L3258="","",IF(NOT(ISNUMBER(crono_ano)),"Informe o ano",IF(L3258&lt;crono_ano,"Antes do ano",IF(L3258&gt;crono_ano,"Depois do ano","No ano"))))</f>
        <v/>
      </c>
      <c r="O3258" s="39">
        <f>IF(F3258="","",IF(COUNTIF(F$7:F3258,F3258)=1,1,0))</f>
        <v/>
      </c>
      <c r="P3258" s="39">
        <f>IF(A3258&amp;B3258&amp;C3258="","",IF(AND(O3258=1,N(G3258)&gt;0),IF(INDEX(pl_ativa,MAX(1,N(G3258)))="Sim",1,0),0))</f>
        <v/>
      </c>
      <c r="Q3258" s="39">
        <f>IF(F3258="","",COUNTIFS(ex_chave_oc,F3258,ex_cancelada,"&lt;&gt;Sim"))</f>
        <v/>
      </c>
      <c r="R3258" s="51">
        <f>IF(P3258="","",IF(AND(P3258=1,N(Q3258)&gt;0),1,0))</f>
        <v/>
      </c>
      <c r="S3258" s="30">
        <f>IF(P3258="","",IF(F3258="","ERRO: data prevista ausente ou inválida",IF(O3258=0,"Duplicada: contada uma vez",IF(N(G3258)=0,"ERRO: tarefa fora do Plano Mestre",IF(P3258=0,"Tarefa retirada do plano: não conta","OK")))))</f>
        <v/>
      </c>
    </row>
    <row r="3259">
      <c r="A3259" s="29" t="n"/>
      <c r="B3259" s="25" t="n"/>
      <c r="C3259" s="49" t="n"/>
      <c r="D3259" s="29" t="n"/>
      <c r="E3259" s="23">
        <f>IF(OR(A3259="",B3259=""),"",A3259&amp;"|"&amp;B3259)</f>
        <v/>
      </c>
      <c r="F3259" s="30">
        <f>IF(OR(E3259="",NOT(ISNUMBER(C3259))),"",E3259&amp;"|"&amp;YEAR(C3259)&amp;"-"&amp;RIGHT("0"&amp;MONTH(C3259),2)&amp;"-"&amp;RIGHT("0"&amp;DAY(C3259),2))</f>
        <v/>
      </c>
      <c r="G3259" s="26">
        <f>IF(E3259="","",IFERROR(MATCH(E3259,pl_chave,0),0))</f>
        <v/>
      </c>
      <c r="H3259" s="23">
        <f>IF(G3259="","",IF(G3259=0,"Tarefa fora do plano",INDEX(pl_tag,G3259)))</f>
        <v/>
      </c>
      <c r="I3259" s="30">
        <f>IF(N(G3259)=0,"",INDEX(pl_atividade,G3259))</f>
        <v/>
      </c>
      <c r="J3259" s="50">
        <f>IF(N(G3259)=0,"",INDEX(pl_especialidade,G3259))</f>
        <v/>
      </c>
      <c r="K3259" s="28">
        <f>IF(N(G3259)=0,"",INDEX(pl_duracao,G3259))</f>
        <v/>
      </c>
      <c r="L3259" s="39">
        <f>IF(ISNUMBER(C3259),YEAR(C3259),"")</f>
        <v/>
      </c>
      <c r="M3259" s="39">
        <f>IF(ISNUMBER(C3259),MONTH(C3259),"")</f>
        <v/>
      </c>
      <c r="N3259" s="23">
        <f>IF(L3259="","",IF(NOT(ISNUMBER(crono_ano)),"Informe o ano",IF(L3259&lt;crono_ano,"Antes do ano",IF(L3259&gt;crono_ano,"Depois do ano","No ano"))))</f>
        <v/>
      </c>
      <c r="O3259" s="39">
        <f>IF(F3259="","",IF(COUNTIF(F$7:F3259,F3259)=1,1,0))</f>
        <v/>
      </c>
      <c r="P3259" s="39">
        <f>IF(A3259&amp;B3259&amp;C3259="","",IF(AND(O3259=1,N(G3259)&gt;0),IF(INDEX(pl_ativa,MAX(1,N(G3259)))="Sim",1,0),0))</f>
        <v/>
      </c>
      <c r="Q3259" s="39">
        <f>IF(F3259="","",COUNTIFS(ex_chave_oc,F3259,ex_cancelada,"&lt;&gt;Sim"))</f>
        <v/>
      </c>
      <c r="R3259" s="51">
        <f>IF(P3259="","",IF(AND(P3259=1,N(Q3259)&gt;0),1,0))</f>
        <v/>
      </c>
      <c r="S3259" s="30">
        <f>IF(P3259="","",IF(F3259="","ERRO: data prevista ausente ou inválida",IF(O3259=0,"Duplicada: contada uma vez",IF(N(G3259)=0,"ERRO: tarefa fora do Plano Mestre",IF(P3259=0,"Tarefa retirada do plano: não conta","OK")))))</f>
        <v/>
      </c>
    </row>
    <row r="3260">
      <c r="A3260" s="29" t="n"/>
      <c r="B3260" s="25" t="n"/>
      <c r="C3260" s="49" t="n"/>
      <c r="D3260" s="29" t="n"/>
      <c r="E3260" s="23">
        <f>IF(OR(A3260="",B3260=""),"",A3260&amp;"|"&amp;B3260)</f>
        <v/>
      </c>
      <c r="F3260" s="30">
        <f>IF(OR(E3260="",NOT(ISNUMBER(C3260))),"",E3260&amp;"|"&amp;YEAR(C3260)&amp;"-"&amp;RIGHT("0"&amp;MONTH(C3260),2)&amp;"-"&amp;RIGHT("0"&amp;DAY(C3260),2))</f>
        <v/>
      </c>
      <c r="G3260" s="26">
        <f>IF(E3260="","",IFERROR(MATCH(E3260,pl_chave,0),0))</f>
        <v/>
      </c>
      <c r="H3260" s="23">
        <f>IF(G3260="","",IF(G3260=0,"Tarefa fora do plano",INDEX(pl_tag,G3260)))</f>
        <v/>
      </c>
      <c r="I3260" s="30">
        <f>IF(N(G3260)=0,"",INDEX(pl_atividade,G3260))</f>
        <v/>
      </c>
      <c r="J3260" s="50">
        <f>IF(N(G3260)=0,"",INDEX(pl_especialidade,G3260))</f>
        <v/>
      </c>
      <c r="K3260" s="28">
        <f>IF(N(G3260)=0,"",INDEX(pl_duracao,G3260))</f>
        <v/>
      </c>
      <c r="L3260" s="39">
        <f>IF(ISNUMBER(C3260),YEAR(C3260),"")</f>
        <v/>
      </c>
      <c r="M3260" s="39">
        <f>IF(ISNUMBER(C3260),MONTH(C3260),"")</f>
        <v/>
      </c>
      <c r="N3260" s="23">
        <f>IF(L3260="","",IF(NOT(ISNUMBER(crono_ano)),"Informe o ano",IF(L3260&lt;crono_ano,"Antes do ano",IF(L3260&gt;crono_ano,"Depois do ano","No ano"))))</f>
        <v/>
      </c>
      <c r="O3260" s="39">
        <f>IF(F3260="","",IF(COUNTIF(F$7:F3260,F3260)=1,1,0))</f>
        <v/>
      </c>
      <c r="P3260" s="39">
        <f>IF(A3260&amp;B3260&amp;C3260="","",IF(AND(O3260=1,N(G3260)&gt;0),IF(INDEX(pl_ativa,MAX(1,N(G3260)))="Sim",1,0),0))</f>
        <v/>
      </c>
      <c r="Q3260" s="39">
        <f>IF(F3260="","",COUNTIFS(ex_chave_oc,F3260,ex_cancelada,"&lt;&gt;Sim"))</f>
        <v/>
      </c>
      <c r="R3260" s="51">
        <f>IF(P3260="","",IF(AND(P3260=1,N(Q3260)&gt;0),1,0))</f>
        <v/>
      </c>
      <c r="S3260" s="30">
        <f>IF(P3260="","",IF(F3260="","ERRO: data prevista ausente ou inválida",IF(O3260=0,"Duplicada: contada uma vez",IF(N(G3260)=0,"ERRO: tarefa fora do Plano Mestre",IF(P3260=0,"Tarefa retirada do plano: não conta","OK")))))</f>
        <v/>
      </c>
    </row>
    <row r="3261">
      <c r="A3261" s="29" t="n"/>
      <c r="B3261" s="25" t="n"/>
      <c r="C3261" s="49" t="n"/>
      <c r="D3261" s="29" t="n"/>
      <c r="E3261" s="23">
        <f>IF(OR(A3261="",B3261=""),"",A3261&amp;"|"&amp;B3261)</f>
        <v/>
      </c>
      <c r="F3261" s="30">
        <f>IF(OR(E3261="",NOT(ISNUMBER(C3261))),"",E3261&amp;"|"&amp;YEAR(C3261)&amp;"-"&amp;RIGHT("0"&amp;MONTH(C3261),2)&amp;"-"&amp;RIGHT("0"&amp;DAY(C3261),2))</f>
        <v/>
      </c>
      <c r="G3261" s="26">
        <f>IF(E3261="","",IFERROR(MATCH(E3261,pl_chave,0),0))</f>
        <v/>
      </c>
      <c r="H3261" s="23">
        <f>IF(G3261="","",IF(G3261=0,"Tarefa fora do plano",INDEX(pl_tag,G3261)))</f>
        <v/>
      </c>
      <c r="I3261" s="30">
        <f>IF(N(G3261)=0,"",INDEX(pl_atividade,G3261))</f>
        <v/>
      </c>
      <c r="J3261" s="50">
        <f>IF(N(G3261)=0,"",INDEX(pl_especialidade,G3261))</f>
        <v/>
      </c>
      <c r="K3261" s="28">
        <f>IF(N(G3261)=0,"",INDEX(pl_duracao,G3261))</f>
        <v/>
      </c>
      <c r="L3261" s="39">
        <f>IF(ISNUMBER(C3261),YEAR(C3261),"")</f>
        <v/>
      </c>
      <c r="M3261" s="39">
        <f>IF(ISNUMBER(C3261),MONTH(C3261),"")</f>
        <v/>
      </c>
      <c r="N3261" s="23">
        <f>IF(L3261="","",IF(NOT(ISNUMBER(crono_ano)),"Informe o ano",IF(L3261&lt;crono_ano,"Antes do ano",IF(L3261&gt;crono_ano,"Depois do ano","No ano"))))</f>
        <v/>
      </c>
      <c r="O3261" s="39">
        <f>IF(F3261="","",IF(COUNTIF(F$7:F3261,F3261)=1,1,0))</f>
        <v/>
      </c>
      <c r="P3261" s="39">
        <f>IF(A3261&amp;B3261&amp;C3261="","",IF(AND(O3261=1,N(G3261)&gt;0),IF(INDEX(pl_ativa,MAX(1,N(G3261)))="Sim",1,0),0))</f>
        <v/>
      </c>
      <c r="Q3261" s="39">
        <f>IF(F3261="","",COUNTIFS(ex_chave_oc,F3261,ex_cancelada,"&lt;&gt;Sim"))</f>
        <v/>
      </c>
      <c r="R3261" s="51">
        <f>IF(P3261="","",IF(AND(P3261=1,N(Q3261)&gt;0),1,0))</f>
        <v/>
      </c>
      <c r="S3261" s="30">
        <f>IF(P3261="","",IF(F3261="","ERRO: data prevista ausente ou inválida",IF(O3261=0,"Duplicada: contada uma vez",IF(N(G3261)=0,"ERRO: tarefa fora do Plano Mestre",IF(P3261=0,"Tarefa retirada do plano: não conta","OK")))))</f>
        <v/>
      </c>
    </row>
    <row r="3262">
      <c r="A3262" s="29" t="n"/>
      <c r="B3262" s="25" t="n"/>
      <c r="C3262" s="49" t="n"/>
      <c r="D3262" s="29" t="n"/>
      <c r="E3262" s="23">
        <f>IF(OR(A3262="",B3262=""),"",A3262&amp;"|"&amp;B3262)</f>
        <v/>
      </c>
      <c r="F3262" s="30">
        <f>IF(OR(E3262="",NOT(ISNUMBER(C3262))),"",E3262&amp;"|"&amp;YEAR(C3262)&amp;"-"&amp;RIGHT("0"&amp;MONTH(C3262),2)&amp;"-"&amp;RIGHT("0"&amp;DAY(C3262),2))</f>
        <v/>
      </c>
      <c r="G3262" s="26">
        <f>IF(E3262="","",IFERROR(MATCH(E3262,pl_chave,0),0))</f>
        <v/>
      </c>
      <c r="H3262" s="23">
        <f>IF(G3262="","",IF(G3262=0,"Tarefa fora do plano",INDEX(pl_tag,G3262)))</f>
        <v/>
      </c>
      <c r="I3262" s="30">
        <f>IF(N(G3262)=0,"",INDEX(pl_atividade,G3262))</f>
        <v/>
      </c>
      <c r="J3262" s="50">
        <f>IF(N(G3262)=0,"",INDEX(pl_especialidade,G3262))</f>
        <v/>
      </c>
      <c r="K3262" s="28">
        <f>IF(N(G3262)=0,"",INDEX(pl_duracao,G3262))</f>
        <v/>
      </c>
      <c r="L3262" s="39">
        <f>IF(ISNUMBER(C3262),YEAR(C3262),"")</f>
        <v/>
      </c>
      <c r="M3262" s="39">
        <f>IF(ISNUMBER(C3262),MONTH(C3262),"")</f>
        <v/>
      </c>
      <c r="N3262" s="23">
        <f>IF(L3262="","",IF(NOT(ISNUMBER(crono_ano)),"Informe o ano",IF(L3262&lt;crono_ano,"Antes do ano",IF(L3262&gt;crono_ano,"Depois do ano","No ano"))))</f>
        <v/>
      </c>
      <c r="O3262" s="39">
        <f>IF(F3262="","",IF(COUNTIF(F$7:F3262,F3262)=1,1,0))</f>
        <v/>
      </c>
      <c r="P3262" s="39">
        <f>IF(A3262&amp;B3262&amp;C3262="","",IF(AND(O3262=1,N(G3262)&gt;0),IF(INDEX(pl_ativa,MAX(1,N(G3262)))="Sim",1,0),0))</f>
        <v/>
      </c>
      <c r="Q3262" s="39">
        <f>IF(F3262="","",COUNTIFS(ex_chave_oc,F3262,ex_cancelada,"&lt;&gt;Sim"))</f>
        <v/>
      </c>
      <c r="R3262" s="51">
        <f>IF(P3262="","",IF(AND(P3262=1,N(Q3262)&gt;0),1,0))</f>
        <v/>
      </c>
      <c r="S3262" s="30">
        <f>IF(P3262="","",IF(F3262="","ERRO: data prevista ausente ou inválida",IF(O3262=0,"Duplicada: contada uma vez",IF(N(G3262)=0,"ERRO: tarefa fora do Plano Mestre",IF(P3262=0,"Tarefa retirada do plano: não conta","OK")))))</f>
        <v/>
      </c>
    </row>
    <row r="3263">
      <c r="A3263" s="29" t="n"/>
      <c r="B3263" s="25" t="n"/>
      <c r="C3263" s="49" t="n"/>
      <c r="D3263" s="29" t="n"/>
      <c r="E3263" s="23">
        <f>IF(OR(A3263="",B3263=""),"",A3263&amp;"|"&amp;B3263)</f>
        <v/>
      </c>
      <c r="F3263" s="30">
        <f>IF(OR(E3263="",NOT(ISNUMBER(C3263))),"",E3263&amp;"|"&amp;YEAR(C3263)&amp;"-"&amp;RIGHT("0"&amp;MONTH(C3263),2)&amp;"-"&amp;RIGHT("0"&amp;DAY(C3263),2))</f>
        <v/>
      </c>
      <c r="G3263" s="26">
        <f>IF(E3263="","",IFERROR(MATCH(E3263,pl_chave,0),0))</f>
        <v/>
      </c>
      <c r="H3263" s="23">
        <f>IF(G3263="","",IF(G3263=0,"Tarefa fora do plano",INDEX(pl_tag,G3263)))</f>
        <v/>
      </c>
      <c r="I3263" s="30">
        <f>IF(N(G3263)=0,"",INDEX(pl_atividade,G3263))</f>
        <v/>
      </c>
      <c r="J3263" s="50">
        <f>IF(N(G3263)=0,"",INDEX(pl_especialidade,G3263))</f>
        <v/>
      </c>
      <c r="K3263" s="28">
        <f>IF(N(G3263)=0,"",INDEX(pl_duracao,G3263))</f>
        <v/>
      </c>
      <c r="L3263" s="39">
        <f>IF(ISNUMBER(C3263),YEAR(C3263),"")</f>
        <v/>
      </c>
      <c r="M3263" s="39">
        <f>IF(ISNUMBER(C3263),MONTH(C3263),"")</f>
        <v/>
      </c>
      <c r="N3263" s="23">
        <f>IF(L3263="","",IF(NOT(ISNUMBER(crono_ano)),"Informe o ano",IF(L3263&lt;crono_ano,"Antes do ano",IF(L3263&gt;crono_ano,"Depois do ano","No ano"))))</f>
        <v/>
      </c>
      <c r="O3263" s="39">
        <f>IF(F3263="","",IF(COUNTIF(F$7:F3263,F3263)=1,1,0))</f>
        <v/>
      </c>
      <c r="P3263" s="39">
        <f>IF(A3263&amp;B3263&amp;C3263="","",IF(AND(O3263=1,N(G3263)&gt;0),IF(INDEX(pl_ativa,MAX(1,N(G3263)))="Sim",1,0),0))</f>
        <v/>
      </c>
      <c r="Q3263" s="39">
        <f>IF(F3263="","",COUNTIFS(ex_chave_oc,F3263,ex_cancelada,"&lt;&gt;Sim"))</f>
        <v/>
      </c>
      <c r="R3263" s="51">
        <f>IF(P3263="","",IF(AND(P3263=1,N(Q3263)&gt;0),1,0))</f>
        <v/>
      </c>
      <c r="S3263" s="30">
        <f>IF(P3263="","",IF(F3263="","ERRO: data prevista ausente ou inválida",IF(O3263=0,"Duplicada: contada uma vez",IF(N(G3263)=0,"ERRO: tarefa fora do Plano Mestre",IF(P3263=0,"Tarefa retirada do plano: não conta","OK")))))</f>
        <v/>
      </c>
    </row>
    <row r="3264">
      <c r="A3264" s="29" t="n"/>
      <c r="B3264" s="25" t="n"/>
      <c r="C3264" s="49" t="n"/>
      <c r="D3264" s="29" t="n"/>
      <c r="E3264" s="23">
        <f>IF(OR(A3264="",B3264=""),"",A3264&amp;"|"&amp;B3264)</f>
        <v/>
      </c>
      <c r="F3264" s="30">
        <f>IF(OR(E3264="",NOT(ISNUMBER(C3264))),"",E3264&amp;"|"&amp;YEAR(C3264)&amp;"-"&amp;RIGHT("0"&amp;MONTH(C3264),2)&amp;"-"&amp;RIGHT("0"&amp;DAY(C3264),2))</f>
        <v/>
      </c>
      <c r="G3264" s="26">
        <f>IF(E3264="","",IFERROR(MATCH(E3264,pl_chave,0),0))</f>
        <v/>
      </c>
      <c r="H3264" s="23">
        <f>IF(G3264="","",IF(G3264=0,"Tarefa fora do plano",INDEX(pl_tag,G3264)))</f>
        <v/>
      </c>
      <c r="I3264" s="30">
        <f>IF(N(G3264)=0,"",INDEX(pl_atividade,G3264))</f>
        <v/>
      </c>
      <c r="J3264" s="50">
        <f>IF(N(G3264)=0,"",INDEX(pl_especialidade,G3264))</f>
        <v/>
      </c>
      <c r="K3264" s="28">
        <f>IF(N(G3264)=0,"",INDEX(pl_duracao,G3264))</f>
        <v/>
      </c>
      <c r="L3264" s="39">
        <f>IF(ISNUMBER(C3264),YEAR(C3264),"")</f>
        <v/>
      </c>
      <c r="M3264" s="39">
        <f>IF(ISNUMBER(C3264),MONTH(C3264),"")</f>
        <v/>
      </c>
      <c r="N3264" s="23">
        <f>IF(L3264="","",IF(NOT(ISNUMBER(crono_ano)),"Informe o ano",IF(L3264&lt;crono_ano,"Antes do ano",IF(L3264&gt;crono_ano,"Depois do ano","No ano"))))</f>
        <v/>
      </c>
      <c r="O3264" s="39">
        <f>IF(F3264="","",IF(COUNTIF(F$7:F3264,F3264)=1,1,0))</f>
        <v/>
      </c>
      <c r="P3264" s="39">
        <f>IF(A3264&amp;B3264&amp;C3264="","",IF(AND(O3264=1,N(G3264)&gt;0),IF(INDEX(pl_ativa,MAX(1,N(G3264)))="Sim",1,0),0))</f>
        <v/>
      </c>
      <c r="Q3264" s="39">
        <f>IF(F3264="","",COUNTIFS(ex_chave_oc,F3264,ex_cancelada,"&lt;&gt;Sim"))</f>
        <v/>
      </c>
      <c r="R3264" s="51">
        <f>IF(P3264="","",IF(AND(P3264=1,N(Q3264)&gt;0),1,0))</f>
        <v/>
      </c>
      <c r="S3264" s="30">
        <f>IF(P3264="","",IF(F3264="","ERRO: data prevista ausente ou inválida",IF(O3264=0,"Duplicada: contada uma vez",IF(N(G3264)=0,"ERRO: tarefa fora do Plano Mestre",IF(P3264=0,"Tarefa retirada do plano: não conta","OK")))))</f>
        <v/>
      </c>
    </row>
    <row r="3265">
      <c r="A3265" s="29" t="n"/>
      <c r="B3265" s="25" t="n"/>
      <c r="C3265" s="49" t="n"/>
      <c r="D3265" s="29" t="n"/>
      <c r="E3265" s="23">
        <f>IF(OR(A3265="",B3265=""),"",A3265&amp;"|"&amp;B3265)</f>
        <v/>
      </c>
      <c r="F3265" s="30">
        <f>IF(OR(E3265="",NOT(ISNUMBER(C3265))),"",E3265&amp;"|"&amp;YEAR(C3265)&amp;"-"&amp;RIGHT("0"&amp;MONTH(C3265),2)&amp;"-"&amp;RIGHT("0"&amp;DAY(C3265),2))</f>
        <v/>
      </c>
      <c r="G3265" s="26">
        <f>IF(E3265="","",IFERROR(MATCH(E3265,pl_chave,0),0))</f>
        <v/>
      </c>
      <c r="H3265" s="23">
        <f>IF(G3265="","",IF(G3265=0,"Tarefa fora do plano",INDEX(pl_tag,G3265)))</f>
        <v/>
      </c>
      <c r="I3265" s="30">
        <f>IF(N(G3265)=0,"",INDEX(pl_atividade,G3265))</f>
        <v/>
      </c>
      <c r="J3265" s="50">
        <f>IF(N(G3265)=0,"",INDEX(pl_especialidade,G3265))</f>
        <v/>
      </c>
      <c r="K3265" s="28">
        <f>IF(N(G3265)=0,"",INDEX(pl_duracao,G3265))</f>
        <v/>
      </c>
      <c r="L3265" s="39">
        <f>IF(ISNUMBER(C3265),YEAR(C3265),"")</f>
        <v/>
      </c>
      <c r="M3265" s="39">
        <f>IF(ISNUMBER(C3265),MONTH(C3265),"")</f>
        <v/>
      </c>
      <c r="N3265" s="23">
        <f>IF(L3265="","",IF(NOT(ISNUMBER(crono_ano)),"Informe o ano",IF(L3265&lt;crono_ano,"Antes do ano",IF(L3265&gt;crono_ano,"Depois do ano","No ano"))))</f>
        <v/>
      </c>
      <c r="O3265" s="39">
        <f>IF(F3265="","",IF(COUNTIF(F$7:F3265,F3265)=1,1,0))</f>
        <v/>
      </c>
      <c r="P3265" s="39">
        <f>IF(A3265&amp;B3265&amp;C3265="","",IF(AND(O3265=1,N(G3265)&gt;0),IF(INDEX(pl_ativa,MAX(1,N(G3265)))="Sim",1,0),0))</f>
        <v/>
      </c>
      <c r="Q3265" s="39">
        <f>IF(F3265="","",COUNTIFS(ex_chave_oc,F3265,ex_cancelada,"&lt;&gt;Sim"))</f>
        <v/>
      </c>
      <c r="R3265" s="51">
        <f>IF(P3265="","",IF(AND(P3265=1,N(Q3265)&gt;0),1,0))</f>
        <v/>
      </c>
      <c r="S3265" s="30">
        <f>IF(P3265="","",IF(F3265="","ERRO: data prevista ausente ou inválida",IF(O3265=0,"Duplicada: contada uma vez",IF(N(G3265)=0,"ERRO: tarefa fora do Plano Mestre",IF(P3265=0,"Tarefa retirada do plano: não conta","OK")))))</f>
        <v/>
      </c>
    </row>
    <row r="3266">
      <c r="A3266" s="29" t="n"/>
      <c r="B3266" s="25" t="n"/>
      <c r="C3266" s="49" t="n"/>
      <c r="D3266" s="29" t="n"/>
      <c r="E3266" s="23">
        <f>IF(OR(A3266="",B3266=""),"",A3266&amp;"|"&amp;B3266)</f>
        <v/>
      </c>
      <c r="F3266" s="30">
        <f>IF(OR(E3266="",NOT(ISNUMBER(C3266))),"",E3266&amp;"|"&amp;YEAR(C3266)&amp;"-"&amp;RIGHT("0"&amp;MONTH(C3266),2)&amp;"-"&amp;RIGHT("0"&amp;DAY(C3266),2))</f>
        <v/>
      </c>
      <c r="G3266" s="26">
        <f>IF(E3266="","",IFERROR(MATCH(E3266,pl_chave,0),0))</f>
        <v/>
      </c>
      <c r="H3266" s="23">
        <f>IF(G3266="","",IF(G3266=0,"Tarefa fora do plano",INDEX(pl_tag,G3266)))</f>
        <v/>
      </c>
      <c r="I3266" s="30">
        <f>IF(N(G3266)=0,"",INDEX(pl_atividade,G3266))</f>
        <v/>
      </c>
      <c r="J3266" s="50">
        <f>IF(N(G3266)=0,"",INDEX(pl_especialidade,G3266))</f>
        <v/>
      </c>
      <c r="K3266" s="28">
        <f>IF(N(G3266)=0,"",INDEX(pl_duracao,G3266))</f>
        <v/>
      </c>
      <c r="L3266" s="39">
        <f>IF(ISNUMBER(C3266),YEAR(C3266),"")</f>
        <v/>
      </c>
      <c r="M3266" s="39">
        <f>IF(ISNUMBER(C3266),MONTH(C3266),"")</f>
        <v/>
      </c>
      <c r="N3266" s="23">
        <f>IF(L3266="","",IF(NOT(ISNUMBER(crono_ano)),"Informe o ano",IF(L3266&lt;crono_ano,"Antes do ano",IF(L3266&gt;crono_ano,"Depois do ano","No ano"))))</f>
        <v/>
      </c>
      <c r="O3266" s="39">
        <f>IF(F3266="","",IF(COUNTIF(F$7:F3266,F3266)=1,1,0))</f>
        <v/>
      </c>
      <c r="P3266" s="39">
        <f>IF(A3266&amp;B3266&amp;C3266="","",IF(AND(O3266=1,N(G3266)&gt;0),IF(INDEX(pl_ativa,MAX(1,N(G3266)))="Sim",1,0),0))</f>
        <v/>
      </c>
      <c r="Q3266" s="39">
        <f>IF(F3266="","",COUNTIFS(ex_chave_oc,F3266,ex_cancelada,"&lt;&gt;Sim"))</f>
        <v/>
      </c>
      <c r="R3266" s="51">
        <f>IF(P3266="","",IF(AND(P3266=1,N(Q3266)&gt;0),1,0))</f>
        <v/>
      </c>
      <c r="S3266" s="30">
        <f>IF(P3266="","",IF(F3266="","ERRO: data prevista ausente ou inválida",IF(O3266=0,"Duplicada: contada uma vez",IF(N(G3266)=0,"ERRO: tarefa fora do Plano Mestre",IF(P3266=0,"Tarefa retirada do plano: não conta","OK")))))</f>
        <v/>
      </c>
    </row>
    <row r="3267">
      <c r="A3267" s="29" t="n"/>
      <c r="B3267" s="25" t="n"/>
      <c r="C3267" s="49" t="n"/>
      <c r="D3267" s="29" t="n"/>
      <c r="E3267" s="23">
        <f>IF(OR(A3267="",B3267=""),"",A3267&amp;"|"&amp;B3267)</f>
        <v/>
      </c>
      <c r="F3267" s="30">
        <f>IF(OR(E3267="",NOT(ISNUMBER(C3267))),"",E3267&amp;"|"&amp;YEAR(C3267)&amp;"-"&amp;RIGHT("0"&amp;MONTH(C3267),2)&amp;"-"&amp;RIGHT("0"&amp;DAY(C3267),2))</f>
        <v/>
      </c>
      <c r="G3267" s="26">
        <f>IF(E3267="","",IFERROR(MATCH(E3267,pl_chave,0),0))</f>
        <v/>
      </c>
      <c r="H3267" s="23">
        <f>IF(G3267="","",IF(G3267=0,"Tarefa fora do plano",INDEX(pl_tag,G3267)))</f>
        <v/>
      </c>
      <c r="I3267" s="30">
        <f>IF(N(G3267)=0,"",INDEX(pl_atividade,G3267))</f>
        <v/>
      </c>
      <c r="J3267" s="50">
        <f>IF(N(G3267)=0,"",INDEX(pl_especialidade,G3267))</f>
        <v/>
      </c>
      <c r="K3267" s="28">
        <f>IF(N(G3267)=0,"",INDEX(pl_duracao,G3267))</f>
        <v/>
      </c>
      <c r="L3267" s="39">
        <f>IF(ISNUMBER(C3267),YEAR(C3267),"")</f>
        <v/>
      </c>
      <c r="M3267" s="39">
        <f>IF(ISNUMBER(C3267),MONTH(C3267),"")</f>
        <v/>
      </c>
      <c r="N3267" s="23">
        <f>IF(L3267="","",IF(NOT(ISNUMBER(crono_ano)),"Informe o ano",IF(L3267&lt;crono_ano,"Antes do ano",IF(L3267&gt;crono_ano,"Depois do ano","No ano"))))</f>
        <v/>
      </c>
      <c r="O3267" s="39">
        <f>IF(F3267="","",IF(COUNTIF(F$7:F3267,F3267)=1,1,0))</f>
        <v/>
      </c>
      <c r="P3267" s="39">
        <f>IF(A3267&amp;B3267&amp;C3267="","",IF(AND(O3267=1,N(G3267)&gt;0),IF(INDEX(pl_ativa,MAX(1,N(G3267)))="Sim",1,0),0))</f>
        <v/>
      </c>
      <c r="Q3267" s="39">
        <f>IF(F3267="","",COUNTIFS(ex_chave_oc,F3267,ex_cancelada,"&lt;&gt;Sim"))</f>
        <v/>
      </c>
      <c r="R3267" s="51">
        <f>IF(P3267="","",IF(AND(P3267=1,N(Q3267)&gt;0),1,0))</f>
        <v/>
      </c>
      <c r="S3267" s="30">
        <f>IF(P3267="","",IF(F3267="","ERRO: data prevista ausente ou inválida",IF(O3267=0,"Duplicada: contada uma vez",IF(N(G3267)=0,"ERRO: tarefa fora do Plano Mestre",IF(P3267=0,"Tarefa retirada do plano: não conta","OK")))))</f>
        <v/>
      </c>
    </row>
    <row r="3268">
      <c r="A3268" s="29" t="n"/>
      <c r="B3268" s="25" t="n"/>
      <c r="C3268" s="49" t="n"/>
      <c r="D3268" s="29" t="n"/>
      <c r="E3268" s="23">
        <f>IF(OR(A3268="",B3268=""),"",A3268&amp;"|"&amp;B3268)</f>
        <v/>
      </c>
      <c r="F3268" s="30">
        <f>IF(OR(E3268="",NOT(ISNUMBER(C3268))),"",E3268&amp;"|"&amp;YEAR(C3268)&amp;"-"&amp;RIGHT("0"&amp;MONTH(C3268),2)&amp;"-"&amp;RIGHT("0"&amp;DAY(C3268),2))</f>
        <v/>
      </c>
      <c r="G3268" s="26">
        <f>IF(E3268="","",IFERROR(MATCH(E3268,pl_chave,0),0))</f>
        <v/>
      </c>
      <c r="H3268" s="23">
        <f>IF(G3268="","",IF(G3268=0,"Tarefa fora do plano",INDEX(pl_tag,G3268)))</f>
        <v/>
      </c>
      <c r="I3268" s="30">
        <f>IF(N(G3268)=0,"",INDEX(pl_atividade,G3268))</f>
        <v/>
      </c>
      <c r="J3268" s="50">
        <f>IF(N(G3268)=0,"",INDEX(pl_especialidade,G3268))</f>
        <v/>
      </c>
      <c r="K3268" s="28">
        <f>IF(N(G3268)=0,"",INDEX(pl_duracao,G3268))</f>
        <v/>
      </c>
      <c r="L3268" s="39">
        <f>IF(ISNUMBER(C3268),YEAR(C3268),"")</f>
        <v/>
      </c>
      <c r="M3268" s="39">
        <f>IF(ISNUMBER(C3268),MONTH(C3268),"")</f>
        <v/>
      </c>
      <c r="N3268" s="23">
        <f>IF(L3268="","",IF(NOT(ISNUMBER(crono_ano)),"Informe o ano",IF(L3268&lt;crono_ano,"Antes do ano",IF(L3268&gt;crono_ano,"Depois do ano","No ano"))))</f>
        <v/>
      </c>
      <c r="O3268" s="39">
        <f>IF(F3268="","",IF(COUNTIF(F$7:F3268,F3268)=1,1,0))</f>
        <v/>
      </c>
      <c r="P3268" s="39">
        <f>IF(A3268&amp;B3268&amp;C3268="","",IF(AND(O3268=1,N(G3268)&gt;0),IF(INDEX(pl_ativa,MAX(1,N(G3268)))="Sim",1,0),0))</f>
        <v/>
      </c>
      <c r="Q3268" s="39">
        <f>IF(F3268="","",COUNTIFS(ex_chave_oc,F3268,ex_cancelada,"&lt;&gt;Sim"))</f>
        <v/>
      </c>
      <c r="R3268" s="51">
        <f>IF(P3268="","",IF(AND(P3268=1,N(Q3268)&gt;0),1,0))</f>
        <v/>
      </c>
      <c r="S3268" s="30">
        <f>IF(P3268="","",IF(F3268="","ERRO: data prevista ausente ou inválida",IF(O3268=0,"Duplicada: contada uma vez",IF(N(G3268)=0,"ERRO: tarefa fora do Plano Mestre",IF(P3268=0,"Tarefa retirada do plano: não conta","OK")))))</f>
        <v/>
      </c>
    </row>
    <row r="3269">
      <c r="A3269" s="29" t="n"/>
      <c r="B3269" s="25" t="n"/>
      <c r="C3269" s="49" t="n"/>
      <c r="D3269" s="29" t="n"/>
      <c r="E3269" s="23">
        <f>IF(OR(A3269="",B3269=""),"",A3269&amp;"|"&amp;B3269)</f>
        <v/>
      </c>
      <c r="F3269" s="30">
        <f>IF(OR(E3269="",NOT(ISNUMBER(C3269))),"",E3269&amp;"|"&amp;YEAR(C3269)&amp;"-"&amp;RIGHT("0"&amp;MONTH(C3269),2)&amp;"-"&amp;RIGHT("0"&amp;DAY(C3269),2))</f>
        <v/>
      </c>
      <c r="G3269" s="26">
        <f>IF(E3269="","",IFERROR(MATCH(E3269,pl_chave,0),0))</f>
        <v/>
      </c>
      <c r="H3269" s="23">
        <f>IF(G3269="","",IF(G3269=0,"Tarefa fora do plano",INDEX(pl_tag,G3269)))</f>
        <v/>
      </c>
      <c r="I3269" s="30">
        <f>IF(N(G3269)=0,"",INDEX(pl_atividade,G3269))</f>
        <v/>
      </c>
      <c r="J3269" s="50">
        <f>IF(N(G3269)=0,"",INDEX(pl_especialidade,G3269))</f>
        <v/>
      </c>
      <c r="K3269" s="28">
        <f>IF(N(G3269)=0,"",INDEX(pl_duracao,G3269))</f>
        <v/>
      </c>
      <c r="L3269" s="39">
        <f>IF(ISNUMBER(C3269),YEAR(C3269),"")</f>
        <v/>
      </c>
      <c r="M3269" s="39">
        <f>IF(ISNUMBER(C3269),MONTH(C3269),"")</f>
        <v/>
      </c>
      <c r="N3269" s="23">
        <f>IF(L3269="","",IF(NOT(ISNUMBER(crono_ano)),"Informe o ano",IF(L3269&lt;crono_ano,"Antes do ano",IF(L3269&gt;crono_ano,"Depois do ano","No ano"))))</f>
        <v/>
      </c>
      <c r="O3269" s="39">
        <f>IF(F3269="","",IF(COUNTIF(F$7:F3269,F3269)=1,1,0))</f>
        <v/>
      </c>
      <c r="P3269" s="39">
        <f>IF(A3269&amp;B3269&amp;C3269="","",IF(AND(O3269=1,N(G3269)&gt;0),IF(INDEX(pl_ativa,MAX(1,N(G3269)))="Sim",1,0),0))</f>
        <v/>
      </c>
      <c r="Q3269" s="39">
        <f>IF(F3269="","",COUNTIFS(ex_chave_oc,F3269,ex_cancelada,"&lt;&gt;Sim"))</f>
        <v/>
      </c>
      <c r="R3269" s="51">
        <f>IF(P3269="","",IF(AND(P3269=1,N(Q3269)&gt;0),1,0))</f>
        <v/>
      </c>
      <c r="S3269" s="30">
        <f>IF(P3269="","",IF(F3269="","ERRO: data prevista ausente ou inválida",IF(O3269=0,"Duplicada: contada uma vez",IF(N(G3269)=0,"ERRO: tarefa fora do Plano Mestre",IF(P3269=0,"Tarefa retirada do plano: não conta","OK")))))</f>
        <v/>
      </c>
    </row>
    <row r="3270">
      <c r="A3270" s="29" t="n"/>
      <c r="B3270" s="25" t="n"/>
      <c r="C3270" s="49" t="n"/>
      <c r="D3270" s="29" t="n"/>
      <c r="E3270" s="23">
        <f>IF(OR(A3270="",B3270=""),"",A3270&amp;"|"&amp;B3270)</f>
        <v/>
      </c>
      <c r="F3270" s="30">
        <f>IF(OR(E3270="",NOT(ISNUMBER(C3270))),"",E3270&amp;"|"&amp;YEAR(C3270)&amp;"-"&amp;RIGHT("0"&amp;MONTH(C3270),2)&amp;"-"&amp;RIGHT("0"&amp;DAY(C3270),2))</f>
        <v/>
      </c>
      <c r="G3270" s="26">
        <f>IF(E3270="","",IFERROR(MATCH(E3270,pl_chave,0),0))</f>
        <v/>
      </c>
      <c r="H3270" s="23">
        <f>IF(G3270="","",IF(G3270=0,"Tarefa fora do plano",INDEX(pl_tag,G3270)))</f>
        <v/>
      </c>
      <c r="I3270" s="30">
        <f>IF(N(G3270)=0,"",INDEX(pl_atividade,G3270))</f>
        <v/>
      </c>
      <c r="J3270" s="50">
        <f>IF(N(G3270)=0,"",INDEX(pl_especialidade,G3270))</f>
        <v/>
      </c>
      <c r="K3270" s="28">
        <f>IF(N(G3270)=0,"",INDEX(pl_duracao,G3270))</f>
        <v/>
      </c>
      <c r="L3270" s="39">
        <f>IF(ISNUMBER(C3270),YEAR(C3270),"")</f>
        <v/>
      </c>
      <c r="M3270" s="39">
        <f>IF(ISNUMBER(C3270),MONTH(C3270),"")</f>
        <v/>
      </c>
      <c r="N3270" s="23">
        <f>IF(L3270="","",IF(NOT(ISNUMBER(crono_ano)),"Informe o ano",IF(L3270&lt;crono_ano,"Antes do ano",IF(L3270&gt;crono_ano,"Depois do ano","No ano"))))</f>
        <v/>
      </c>
      <c r="O3270" s="39">
        <f>IF(F3270="","",IF(COUNTIF(F$7:F3270,F3270)=1,1,0))</f>
        <v/>
      </c>
      <c r="P3270" s="39">
        <f>IF(A3270&amp;B3270&amp;C3270="","",IF(AND(O3270=1,N(G3270)&gt;0),IF(INDEX(pl_ativa,MAX(1,N(G3270)))="Sim",1,0),0))</f>
        <v/>
      </c>
      <c r="Q3270" s="39">
        <f>IF(F3270="","",COUNTIFS(ex_chave_oc,F3270,ex_cancelada,"&lt;&gt;Sim"))</f>
        <v/>
      </c>
      <c r="R3270" s="51">
        <f>IF(P3270="","",IF(AND(P3270=1,N(Q3270)&gt;0),1,0))</f>
        <v/>
      </c>
      <c r="S3270" s="30">
        <f>IF(P3270="","",IF(F3270="","ERRO: data prevista ausente ou inválida",IF(O3270=0,"Duplicada: contada uma vez",IF(N(G3270)=0,"ERRO: tarefa fora do Plano Mestre",IF(P3270=0,"Tarefa retirada do plano: não conta","OK")))))</f>
        <v/>
      </c>
    </row>
    <row r="3271">
      <c r="A3271" s="29" t="n"/>
      <c r="B3271" s="25" t="n"/>
      <c r="C3271" s="49" t="n"/>
      <c r="D3271" s="29" t="n"/>
      <c r="E3271" s="23">
        <f>IF(OR(A3271="",B3271=""),"",A3271&amp;"|"&amp;B3271)</f>
        <v/>
      </c>
      <c r="F3271" s="30">
        <f>IF(OR(E3271="",NOT(ISNUMBER(C3271))),"",E3271&amp;"|"&amp;YEAR(C3271)&amp;"-"&amp;RIGHT("0"&amp;MONTH(C3271),2)&amp;"-"&amp;RIGHT("0"&amp;DAY(C3271),2))</f>
        <v/>
      </c>
      <c r="G3271" s="26">
        <f>IF(E3271="","",IFERROR(MATCH(E3271,pl_chave,0),0))</f>
        <v/>
      </c>
      <c r="H3271" s="23">
        <f>IF(G3271="","",IF(G3271=0,"Tarefa fora do plano",INDEX(pl_tag,G3271)))</f>
        <v/>
      </c>
      <c r="I3271" s="30">
        <f>IF(N(G3271)=0,"",INDEX(pl_atividade,G3271))</f>
        <v/>
      </c>
      <c r="J3271" s="50">
        <f>IF(N(G3271)=0,"",INDEX(pl_especialidade,G3271))</f>
        <v/>
      </c>
      <c r="K3271" s="28">
        <f>IF(N(G3271)=0,"",INDEX(pl_duracao,G3271))</f>
        <v/>
      </c>
      <c r="L3271" s="39">
        <f>IF(ISNUMBER(C3271),YEAR(C3271),"")</f>
        <v/>
      </c>
      <c r="M3271" s="39">
        <f>IF(ISNUMBER(C3271),MONTH(C3271),"")</f>
        <v/>
      </c>
      <c r="N3271" s="23">
        <f>IF(L3271="","",IF(NOT(ISNUMBER(crono_ano)),"Informe o ano",IF(L3271&lt;crono_ano,"Antes do ano",IF(L3271&gt;crono_ano,"Depois do ano","No ano"))))</f>
        <v/>
      </c>
      <c r="O3271" s="39">
        <f>IF(F3271="","",IF(COUNTIF(F$7:F3271,F3271)=1,1,0))</f>
        <v/>
      </c>
      <c r="P3271" s="39">
        <f>IF(A3271&amp;B3271&amp;C3271="","",IF(AND(O3271=1,N(G3271)&gt;0),IF(INDEX(pl_ativa,MAX(1,N(G3271)))="Sim",1,0),0))</f>
        <v/>
      </c>
      <c r="Q3271" s="39">
        <f>IF(F3271="","",COUNTIFS(ex_chave_oc,F3271,ex_cancelada,"&lt;&gt;Sim"))</f>
        <v/>
      </c>
      <c r="R3271" s="51">
        <f>IF(P3271="","",IF(AND(P3271=1,N(Q3271)&gt;0),1,0))</f>
        <v/>
      </c>
      <c r="S3271" s="30">
        <f>IF(P3271="","",IF(F3271="","ERRO: data prevista ausente ou inválida",IF(O3271=0,"Duplicada: contada uma vez",IF(N(G3271)=0,"ERRO: tarefa fora do Plano Mestre",IF(P3271=0,"Tarefa retirada do plano: não conta","OK")))))</f>
        <v/>
      </c>
    </row>
    <row r="3272">
      <c r="A3272" s="29" t="n"/>
      <c r="B3272" s="25" t="n"/>
      <c r="C3272" s="49" t="n"/>
      <c r="D3272" s="29" t="n"/>
      <c r="E3272" s="23">
        <f>IF(OR(A3272="",B3272=""),"",A3272&amp;"|"&amp;B3272)</f>
        <v/>
      </c>
      <c r="F3272" s="30">
        <f>IF(OR(E3272="",NOT(ISNUMBER(C3272))),"",E3272&amp;"|"&amp;YEAR(C3272)&amp;"-"&amp;RIGHT("0"&amp;MONTH(C3272),2)&amp;"-"&amp;RIGHT("0"&amp;DAY(C3272),2))</f>
        <v/>
      </c>
      <c r="G3272" s="26">
        <f>IF(E3272="","",IFERROR(MATCH(E3272,pl_chave,0),0))</f>
        <v/>
      </c>
      <c r="H3272" s="23">
        <f>IF(G3272="","",IF(G3272=0,"Tarefa fora do plano",INDEX(pl_tag,G3272)))</f>
        <v/>
      </c>
      <c r="I3272" s="30">
        <f>IF(N(G3272)=0,"",INDEX(pl_atividade,G3272))</f>
        <v/>
      </c>
      <c r="J3272" s="50">
        <f>IF(N(G3272)=0,"",INDEX(pl_especialidade,G3272))</f>
        <v/>
      </c>
      <c r="K3272" s="28">
        <f>IF(N(G3272)=0,"",INDEX(pl_duracao,G3272))</f>
        <v/>
      </c>
      <c r="L3272" s="39">
        <f>IF(ISNUMBER(C3272),YEAR(C3272),"")</f>
        <v/>
      </c>
      <c r="M3272" s="39">
        <f>IF(ISNUMBER(C3272),MONTH(C3272),"")</f>
        <v/>
      </c>
      <c r="N3272" s="23">
        <f>IF(L3272="","",IF(NOT(ISNUMBER(crono_ano)),"Informe o ano",IF(L3272&lt;crono_ano,"Antes do ano",IF(L3272&gt;crono_ano,"Depois do ano","No ano"))))</f>
        <v/>
      </c>
      <c r="O3272" s="39">
        <f>IF(F3272="","",IF(COUNTIF(F$7:F3272,F3272)=1,1,0))</f>
        <v/>
      </c>
      <c r="P3272" s="39">
        <f>IF(A3272&amp;B3272&amp;C3272="","",IF(AND(O3272=1,N(G3272)&gt;0),IF(INDEX(pl_ativa,MAX(1,N(G3272)))="Sim",1,0),0))</f>
        <v/>
      </c>
      <c r="Q3272" s="39">
        <f>IF(F3272="","",COUNTIFS(ex_chave_oc,F3272,ex_cancelada,"&lt;&gt;Sim"))</f>
        <v/>
      </c>
      <c r="R3272" s="51">
        <f>IF(P3272="","",IF(AND(P3272=1,N(Q3272)&gt;0),1,0))</f>
        <v/>
      </c>
      <c r="S3272" s="30">
        <f>IF(P3272="","",IF(F3272="","ERRO: data prevista ausente ou inválida",IF(O3272=0,"Duplicada: contada uma vez",IF(N(G3272)=0,"ERRO: tarefa fora do Plano Mestre",IF(P3272=0,"Tarefa retirada do plano: não conta","OK")))))</f>
        <v/>
      </c>
    </row>
    <row r="3273">
      <c r="A3273" s="29" t="n"/>
      <c r="B3273" s="25" t="n"/>
      <c r="C3273" s="49" t="n"/>
      <c r="D3273" s="29" t="n"/>
      <c r="E3273" s="23">
        <f>IF(OR(A3273="",B3273=""),"",A3273&amp;"|"&amp;B3273)</f>
        <v/>
      </c>
      <c r="F3273" s="30">
        <f>IF(OR(E3273="",NOT(ISNUMBER(C3273))),"",E3273&amp;"|"&amp;YEAR(C3273)&amp;"-"&amp;RIGHT("0"&amp;MONTH(C3273),2)&amp;"-"&amp;RIGHT("0"&amp;DAY(C3273),2))</f>
        <v/>
      </c>
      <c r="G3273" s="26">
        <f>IF(E3273="","",IFERROR(MATCH(E3273,pl_chave,0),0))</f>
        <v/>
      </c>
      <c r="H3273" s="23">
        <f>IF(G3273="","",IF(G3273=0,"Tarefa fora do plano",INDEX(pl_tag,G3273)))</f>
        <v/>
      </c>
      <c r="I3273" s="30">
        <f>IF(N(G3273)=0,"",INDEX(pl_atividade,G3273))</f>
        <v/>
      </c>
      <c r="J3273" s="50">
        <f>IF(N(G3273)=0,"",INDEX(pl_especialidade,G3273))</f>
        <v/>
      </c>
      <c r="K3273" s="28">
        <f>IF(N(G3273)=0,"",INDEX(pl_duracao,G3273))</f>
        <v/>
      </c>
      <c r="L3273" s="39">
        <f>IF(ISNUMBER(C3273),YEAR(C3273),"")</f>
        <v/>
      </c>
      <c r="M3273" s="39">
        <f>IF(ISNUMBER(C3273),MONTH(C3273),"")</f>
        <v/>
      </c>
      <c r="N3273" s="23">
        <f>IF(L3273="","",IF(NOT(ISNUMBER(crono_ano)),"Informe o ano",IF(L3273&lt;crono_ano,"Antes do ano",IF(L3273&gt;crono_ano,"Depois do ano","No ano"))))</f>
        <v/>
      </c>
      <c r="O3273" s="39">
        <f>IF(F3273="","",IF(COUNTIF(F$7:F3273,F3273)=1,1,0))</f>
        <v/>
      </c>
      <c r="P3273" s="39">
        <f>IF(A3273&amp;B3273&amp;C3273="","",IF(AND(O3273=1,N(G3273)&gt;0),IF(INDEX(pl_ativa,MAX(1,N(G3273)))="Sim",1,0),0))</f>
        <v/>
      </c>
      <c r="Q3273" s="39">
        <f>IF(F3273="","",COUNTIFS(ex_chave_oc,F3273,ex_cancelada,"&lt;&gt;Sim"))</f>
        <v/>
      </c>
      <c r="R3273" s="51">
        <f>IF(P3273="","",IF(AND(P3273=1,N(Q3273)&gt;0),1,0))</f>
        <v/>
      </c>
      <c r="S3273" s="30">
        <f>IF(P3273="","",IF(F3273="","ERRO: data prevista ausente ou inválida",IF(O3273=0,"Duplicada: contada uma vez",IF(N(G3273)=0,"ERRO: tarefa fora do Plano Mestre",IF(P3273=0,"Tarefa retirada do plano: não conta","OK")))))</f>
        <v/>
      </c>
    </row>
    <row r="3274">
      <c r="A3274" s="29" t="n"/>
      <c r="B3274" s="25" t="n"/>
      <c r="C3274" s="49" t="n"/>
      <c r="D3274" s="29" t="n"/>
      <c r="E3274" s="23">
        <f>IF(OR(A3274="",B3274=""),"",A3274&amp;"|"&amp;B3274)</f>
        <v/>
      </c>
      <c r="F3274" s="30">
        <f>IF(OR(E3274="",NOT(ISNUMBER(C3274))),"",E3274&amp;"|"&amp;YEAR(C3274)&amp;"-"&amp;RIGHT("0"&amp;MONTH(C3274),2)&amp;"-"&amp;RIGHT("0"&amp;DAY(C3274),2))</f>
        <v/>
      </c>
      <c r="G3274" s="26">
        <f>IF(E3274="","",IFERROR(MATCH(E3274,pl_chave,0),0))</f>
        <v/>
      </c>
      <c r="H3274" s="23">
        <f>IF(G3274="","",IF(G3274=0,"Tarefa fora do plano",INDEX(pl_tag,G3274)))</f>
        <v/>
      </c>
      <c r="I3274" s="30">
        <f>IF(N(G3274)=0,"",INDEX(pl_atividade,G3274))</f>
        <v/>
      </c>
      <c r="J3274" s="50">
        <f>IF(N(G3274)=0,"",INDEX(pl_especialidade,G3274))</f>
        <v/>
      </c>
      <c r="K3274" s="28">
        <f>IF(N(G3274)=0,"",INDEX(pl_duracao,G3274))</f>
        <v/>
      </c>
      <c r="L3274" s="39">
        <f>IF(ISNUMBER(C3274),YEAR(C3274),"")</f>
        <v/>
      </c>
      <c r="M3274" s="39">
        <f>IF(ISNUMBER(C3274),MONTH(C3274),"")</f>
        <v/>
      </c>
      <c r="N3274" s="23">
        <f>IF(L3274="","",IF(NOT(ISNUMBER(crono_ano)),"Informe o ano",IF(L3274&lt;crono_ano,"Antes do ano",IF(L3274&gt;crono_ano,"Depois do ano","No ano"))))</f>
        <v/>
      </c>
      <c r="O3274" s="39">
        <f>IF(F3274="","",IF(COUNTIF(F$7:F3274,F3274)=1,1,0))</f>
        <v/>
      </c>
      <c r="P3274" s="39">
        <f>IF(A3274&amp;B3274&amp;C3274="","",IF(AND(O3274=1,N(G3274)&gt;0),IF(INDEX(pl_ativa,MAX(1,N(G3274)))="Sim",1,0),0))</f>
        <v/>
      </c>
      <c r="Q3274" s="39">
        <f>IF(F3274="","",COUNTIFS(ex_chave_oc,F3274,ex_cancelada,"&lt;&gt;Sim"))</f>
        <v/>
      </c>
      <c r="R3274" s="51">
        <f>IF(P3274="","",IF(AND(P3274=1,N(Q3274)&gt;0),1,0))</f>
        <v/>
      </c>
      <c r="S3274" s="30">
        <f>IF(P3274="","",IF(F3274="","ERRO: data prevista ausente ou inválida",IF(O3274=0,"Duplicada: contada uma vez",IF(N(G3274)=0,"ERRO: tarefa fora do Plano Mestre",IF(P3274=0,"Tarefa retirada do plano: não conta","OK")))))</f>
        <v/>
      </c>
    </row>
    <row r="3275">
      <c r="A3275" s="29" t="n"/>
      <c r="B3275" s="25" t="n"/>
      <c r="C3275" s="49" t="n"/>
      <c r="D3275" s="29" t="n"/>
      <c r="E3275" s="23">
        <f>IF(OR(A3275="",B3275=""),"",A3275&amp;"|"&amp;B3275)</f>
        <v/>
      </c>
      <c r="F3275" s="30">
        <f>IF(OR(E3275="",NOT(ISNUMBER(C3275))),"",E3275&amp;"|"&amp;YEAR(C3275)&amp;"-"&amp;RIGHT("0"&amp;MONTH(C3275),2)&amp;"-"&amp;RIGHT("0"&amp;DAY(C3275),2))</f>
        <v/>
      </c>
      <c r="G3275" s="26">
        <f>IF(E3275="","",IFERROR(MATCH(E3275,pl_chave,0),0))</f>
        <v/>
      </c>
      <c r="H3275" s="23">
        <f>IF(G3275="","",IF(G3275=0,"Tarefa fora do plano",INDEX(pl_tag,G3275)))</f>
        <v/>
      </c>
      <c r="I3275" s="30">
        <f>IF(N(G3275)=0,"",INDEX(pl_atividade,G3275))</f>
        <v/>
      </c>
      <c r="J3275" s="50">
        <f>IF(N(G3275)=0,"",INDEX(pl_especialidade,G3275))</f>
        <v/>
      </c>
      <c r="K3275" s="28">
        <f>IF(N(G3275)=0,"",INDEX(pl_duracao,G3275))</f>
        <v/>
      </c>
      <c r="L3275" s="39">
        <f>IF(ISNUMBER(C3275),YEAR(C3275),"")</f>
        <v/>
      </c>
      <c r="M3275" s="39">
        <f>IF(ISNUMBER(C3275),MONTH(C3275),"")</f>
        <v/>
      </c>
      <c r="N3275" s="23">
        <f>IF(L3275="","",IF(NOT(ISNUMBER(crono_ano)),"Informe o ano",IF(L3275&lt;crono_ano,"Antes do ano",IF(L3275&gt;crono_ano,"Depois do ano","No ano"))))</f>
        <v/>
      </c>
      <c r="O3275" s="39">
        <f>IF(F3275="","",IF(COUNTIF(F$7:F3275,F3275)=1,1,0))</f>
        <v/>
      </c>
      <c r="P3275" s="39">
        <f>IF(A3275&amp;B3275&amp;C3275="","",IF(AND(O3275=1,N(G3275)&gt;0),IF(INDEX(pl_ativa,MAX(1,N(G3275)))="Sim",1,0),0))</f>
        <v/>
      </c>
      <c r="Q3275" s="39">
        <f>IF(F3275="","",COUNTIFS(ex_chave_oc,F3275,ex_cancelada,"&lt;&gt;Sim"))</f>
        <v/>
      </c>
      <c r="R3275" s="51">
        <f>IF(P3275="","",IF(AND(P3275=1,N(Q3275)&gt;0),1,0))</f>
        <v/>
      </c>
      <c r="S3275" s="30">
        <f>IF(P3275="","",IF(F3275="","ERRO: data prevista ausente ou inválida",IF(O3275=0,"Duplicada: contada uma vez",IF(N(G3275)=0,"ERRO: tarefa fora do Plano Mestre",IF(P3275=0,"Tarefa retirada do plano: não conta","OK")))))</f>
        <v/>
      </c>
    </row>
    <row r="3276">
      <c r="A3276" s="29" t="n"/>
      <c r="B3276" s="25" t="n"/>
      <c r="C3276" s="49" t="n"/>
      <c r="D3276" s="29" t="n"/>
      <c r="E3276" s="23">
        <f>IF(OR(A3276="",B3276=""),"",A3276&amp;"|"&amp;B3276)</f>
        <v/>
      </c>
      <c r="F3276" s="30">
        <f>IF(OR(E3276="",NOT(ISNUMBER(C3276))),"",E3276&amp;"|"&amp;YEAR(C3276)&amp;"-"&amp;RIGHT("0"&amp;MONTH(C3276),2)&amp;"-"&amp;RIGHT("0"&amp;DAY(C3276),2))</f>
        <v/>
      </c>
      <c r="G3276" s="26">
        <f>IF(E3276="","",IFERROR(MATCH(E3276,pl_chave,0),0))</f>
        <v/>
      </c>
      <c r="H3276" s="23">
        <f>IF(G3276="","",IF(G3276=0,"Tarefa fora do plano",INDEX(pl_tag,G3276)))</f>
        <v/>
      </c>
      <c r="I3276" s="30">
        <f>IF(N(G3276)=0,"",INDEX(pl_atividade,G3276))</f>
        <v/>
      </c>
      <c r="J3276" s="50">
        <f>IF(N(G3276)=0,"",INDEX(pl_especialidade,G3276))</f>
        <v/>
      </c>
      <c r="K3276" s="28">
        <f>IF(N(G3276)=0,"",INDEX(pl_duracao,G3276))</f>
        <v/>
      </c>
      <c r="L3276" s="39">
        <f>IF(ISNUMBER(C3276),YEAR(C3276),"")</f>
        <v/>
      </c>
      <c r="M3276" s="39">
        <f>IF(ISNUMBER(C3276),MONTH(C3276),"")</f>
        <v/>
      </c>
      <c r="N3276" s="23">
        <f>IF(L3276="","",IF(NOT(ISNUMBER(crono_ano)),"Informe o ano",IF(L3276&lt;crono_ano,"Antes do ano",IF(L3276&gt;crono_ano,"Depois do ano","No ano"))))</f>
        <v/>
      </c>
      <c r="O3276" s="39">
        <f>IF(F3276="","",IF(COUNTIF(F$7:F3276,F3276)=1,1,0))</f>
        <v/>
      </c>
      <c r="P3276" s="39">
        <f>IF(A3276&amp;B3276&amp;C3276="","",IF(AND(O3276=1,N(G3276)&gt;0),IF(INDEX(pl_ativa,MAX(1,N(G3276)))="Sim",1,0),0))</f>
        <v/>
      </c>
      <c r="Q3276" s="39">
        <f>IF(F3276="","",COUNTIFS(ex_chave_oc,F3276,ex_cancelada,"&lt;&gt;Sim"))</f>
        <v/>
      </c>
      <c r="R3276" s="51">
        <f>IF(P3276="","",IF(AND(P3276=1,N(Q3276)&gt;0),1,0))</f>
        <v/>
      </c>
      <c r="S3276" s="30">
        <f>IF(P3276="","",IF(F3276="","ERRO: data prevista ausente ou inválida",IF(O3276=0,"Duplicada: contada uma vez",IF(N(G3276)=0,"ERRO: tarefa fora do Plano Mestre",IF(P3276=0,"Tarefa retirada do plano: não conta","OK")))))</f>
        <v/>
      </c>
    </row>
    <row r="3277">
      <c r="A3277" s="29" t="n"/>
      <c r="B3277" s="25" t="n"/>
      <c r="C3277" s="49" t="n"/>
      <c r="D3277" s="29" t="n"/>
      <c r="E3277" s="23">
        <f>IF(OR(A3277="",B3277=""),"",A3277&amp;"|"&amp;B3277)</f>
        <v/>
      </c>
      <c r="F3277" s="30">
        <f>IF(OR(E3277="",NOT(ISNUMBER(C3277))),"",E3277&amp;"|"&amp;YEAR(C3277)&amp;"-"&amp;RIGHT("0"&amp;MONTH(C3277),2)&amp;"-"&amp;RIGHT("0"&amp;DAY(C3277),2))</f>
        <v/>
      </c>
      <c r="G3277" s="26">
        <f>IF(E3277="","",IFERROR(MATCH(E3277,pl_chave,0),0))</f>
        <v/>
      </c>
      <c r="H3277" s="23">
        <f>IF(G3277="","",IF(G3277=0,"Tarefa fora do plano",INDEX(pl_tag,G3277)))</f>
        <v/>
      </c>
      <c r="I3277" s="30">
        <f>IF(N(G3277)=0,"",INDEX(pl_atividade,G3277))</f>
        <v/>
      </c>
      <c r="J3277" s="50">
        <f>IF(N(G3277)=0,"",INDEX(pl_especialidade,G3277))</f>
        <v/>
      </c>
      <c r="K3277" s="28">
        <f>IF(N(G3277)=0,"",INDEX(pl_duracao,G3277))</f>
        <v/>
      </c>
      <c r="L3277" s="39">
        <f>IF(ISNUMBER(C3277),YEAR(C3277),"")</f>
        <v/>
      </c>
      <c r="M3277" s="39">
        <f>IF(ISNUMBER(C3277),MONTH(C3277),"")</f>
        <v/>
      </c>
      <c r="N3277" s="23">
        <f>IF(L3277="","",IF(NOT(ISNUMBER(crono_ano)),"Informe o ano",IF(L3277&lt;crono_ano,"Antes do ano",IF(L3277&gt;crono_ano,"Depois do ano","No ano"))))</f>
        <v/>
      </c>
      <c r="O3277" s="39">
        <f>IF(F3277="","",IF(COUNTIF(F$7:F3277,F3277)=1,1,0))</f>
        <v/>
      </c>
      <c r="P3277" s="39">
        <f>IF(A3277&amp;B3277&amp;C3277="","",IF(AND(O3277=1,N(G3277)&gt;0),IF(INDEX(pl_ativa,MAX(1,N(G3277)))="Sim",1,0),0))</f>
        <v/>
      </c>
      <c r="Q3277" s="39">
        <f>IF(F3277="","",COUNTIFS(ex_chave_oc,F3277,ex_cancelada,"&lt;&gt;Sim"))</f>
        <v/>
      </c>
      <c r="R3277" s="51">
        <f>IF(P3277="","",IF(AND(P3277=1,N(Q3277)&gt;0),1,0))</f>
        <v/>
      </c>
      <c r="S3277" s="30">
        <f>IF(P3277="","",IF(F3277="","ERRO: data prevista ausente ou inválida",IF(O3277=0,"Duplicada: contada uma vez",IF(N(G3277)=0,"ERRO: tarefa fora do Plano Mestre",IF(P3277=0,"Tarefa retirada do plano: não conta","OK")))))</f>
        <v/>
      </c>
    </row>
    <row r="3278">
      <c r="A3278" s="29" t="n"/>
      <c r="B3278" s="25" t="n"/>
      <c r="C3278" s="49" t="n"/>
      <c r="D3278" s="29" t="n"/>
      <c r="E3278" s="23">
        <f>IF(OR(A3278="",B3278=""),"",A3278&amp;"|"&amp;B3278)</f>
        <v/>
      </c>
      <c r="F3278" s="30">
        <f>IF(OR(E3278="",NOT(ISNUMBER(C3278))),"",E3278&amp;"|"&amp;YEAR(C3278)&amp;"-"&amp;RIGHT("0"&amp;MONTH(C3278),2)&amp;"-"&amp;RIGHT("0"&amp;DAY(C3278),2))</f>
        <v/>
      </c>
      <c r="G3278" s="26">
        <f>IF(E3278="","",IFERROR(MATCH(E3278,pl_chave,0),0))</f>
        <v/>
      </c>
      <c r="H3278" s="23">
        <f>IF(G3278="","",IF(G3278=0,"Tarefa fora do plano",INDEX(pl_tag,G3278)))</f>
        <v/>
      </c>
      <c r="I3278" s="30">
        <f>IF(N(G3278)=0,"",INDEX(pl_atividade,G3278))</f>
        <v/>
      </c>
      <c r="J3278" s="50">
        <f>IF(N(G3278)=0,"",INDEX(pl_especialidade,G3278))</f>
        <v/>
      </c>
      <c r="K3278" s="28">
        <f>IF(N(G3278)=0,"",INDEX(pl_duracao,G3278))</f>
        <v/>
      </c>
      <c r="L3278" s="39">
        <f>IF(ISNUMBER(C3278),YEAR(C3278),"")</f>
        <v/>
      </c>
      <c r="M3278" s="39">
        <f>IF(ISNUMBER(C3278),MONTH(C3278),"")</f>
        <v/>
      </c>
      <c r="N3278" s="23">
        <f>IF(L3278="","",IF(NOT(ISNUMBER(crono_ano)),"Informe o ano",IF(L3278&lt;crono_ano,"Antes do ano",IF(L3278&gt;crono_ano,"Depois do ano","No ano"))))</f>
        <v/>
      </c>
      <c r="O3278" s="39">
        <f>IF(F3278="","",IF(COUNTIF(F$7:F3278,F3278)=1,1,0))</f>
        <v/>
      </c>
      <c r="P3278" s="39">
        <f>IF(A3278&amp;B3278&amp;C3278="","",IF(AND(O3278=1,N(G3278)&gt;0),IF(INDEX(pl_ativa,MAX(1,N(G3278)))="Sim",1,0),0))</f>
        <v/>
      </c>
      <c r="Q3278" s="39">
        <f>IF(F3278="","",COUNTIFS(ex_chave_oc,F3278,ex_cancelada,"&lt;&gt;Sim"))</f>
        <v/>
      </c>
      <c r="R3278" s="51">
        <f>IF(P3278="","",IF(AND(P3278=1,N(Q3278)&gt;0),1,0))</f>
        <v/>
      </c>
      <c r="S3278" s="30">
        <f>IF(P3278="","",IF(F3278="","ERRO: data prevista ausente ou inválida",IF(O3278=0,"Duplicada: contada uma vez",IF(N(G3278)=0,"ERRO: tarefa fora do Plano Mestre",IF(P3278=0,"Tarefa retirada do plano: não conta","OK")))))</f>
        <v/>
      </c>
    </row>
    <row r="3279">
      <c r="A3279" s="29" t="n"/>
      <c r="B3279" s="25" t="n"/>
      <c r="C3279" s="49" t="n"/>
      <c r="D3279" s="29" t="n"/>
      <c r="E3279" s="23">
        <f>IF(OR(A3279="",B3279=""),"",A3279&amp;"|"&amp;B3279)</f>
        <v/>
      </c>
      <c r="F3279" s="30">
        <f>IF(OR(E3279="",NOT(ISNUMBER(C3279))),"",E3279&amp;"|"&amp;YEAR(C3279)&amp;"-"&amp;RIGHT("0"&amp;MONTH(C3279),2)&amp;"-"&amp;RIGHT("0"&amp;DAY(C3279),2))</f>
        <v/>
      </c>
      <c r="G3279" s="26">
        <f>IF(E3279="","",IFERROR(MATCH(E3279,pl_chave,0),0))</f>
        <v/>
      </c>
      <c r="H3279" s="23">
        <f>IF(G3279="","",IF(G3279=0,"Tarefa fora do plano",INDEX(pl_tag,G3279)))</f>
        <v/>
      </c>
      <c r="I3279" s="30">
        <f>IF(N(G3279)=0,"",INDEX(pl_atividade,G3279))</f>
        <v/>
      </c>
      <c r="J3279" s="50">
        <f>IF(N(G3279)=0,"",INDEX(pl_especialidade,G3279))</f>
        <v/>
      </c>
      <c r="K3279" s="28">
        <f>IF(N(G3279)=0,"",INDEX(pl_duracao,G3279))</f>
        <v/>
      </c>
      <c r="L3279" s="39">
        <f>IF(ISNUMBER(C3279),YEAR(C3279),"")</f>
        <v/>
      </c>
      <c r="M3279" s="39">
        <f>IF(ISNUMBER(C3279),MONTH(C3279),"")</f>
        <v/>
      </c>
      <c r="N3279" s="23">
        <f>IF(L3279="","",IF(NOT(ISNUMBER(crono_ano)),"Informe o ano",IF(L3279&lt;crono_ano,"Antes do ano",IF(L3279&gt;crono_ano,"Depois do ano","No ano"))))</f>
        <v/>
      </c>
      <c r="O3279" s="39">
        <f>IF(F3279="","",IF(COUNTIF(F$7:F3279,F3279)=1,1,0))</f>
        <v/>
      </c>
      <c r="P3279" s="39">
        <f>IF(A3279&amp;B3279&amp;C3279="","",IF(AND(O3279=1,N(G3279)&gt;0),IF(INDEX(pl_ativa,MAX(1,N(G3279)))="Sim",1,0),0))</f>
        <v/>
      </c>
      <c r="Q3279" s="39">
        <f>IF(F3279="","",COUNTIFS(ex_chave_oc,F3279,ex_cancelada,"&lt;&gt;Sim"))</f>
        <v/>
      </c>
      <c r="R3279" s="51">
        <f>IF(P3279="","",IF(AND(P3279=1,N(Q3279)&gt;0),1,0))</f>
        <v/>
      </c>
      <c r="S3279" s="30">
        <f>IF(P3279="","",IF(F3279="","ERRO: data prevista ausente ou inválida",IF(O3279=0,"Duplicada: contada uma vez",IF(N(G3279)=0,"ERRO: tarefa fora do Plano Mestre",IF(P3279=0,"Tarefa retirada do plano: não conta","OK")))))</f>
        <v/>
      </c>
    </row>
    <row r="3280">
      <c r="A3280" s="29" t="n"/>
      <c r="B3280" s="25" t="n"/>
      <c r="C3280" s="49" t="n"/>
      <c r="D3280" s="29" t="n"/>
      <c r="E3280" s="23">
        <f>IF(OR(A3280="",B3280=""),"",A3280&amp;"|"&amp;B3280)</f>
        <v/>
      </c>
      <c r="F3280" s="30">
        <f>IF(OR(E3280="",NOT(ISNUMBER(C3280))),"",E3280&amp;"|"&amp;YEAR(C3280)&amp;"-"&amp;RIGHT("0"&amp;MONTH(C3280),2)&amp;"-"&amp;RIGHT("0"&amp;DAY(C3280),2))</f>
        <v/>
      </c>
      <c r="G3280" s="26">
        <f>IF(E3280="","",IFERROR(MATCH(E3280,pl_chave,0),0))</f>
        <v/>
      </c>
      <c r="H3280" s="23">
        <f>IF(G3280="","",IF(G3280=0,"Tarefa fora do plano",INDEX(pl_tag,G3280)))</f>
        <v/>
      </c>
      <c r="I3280" s="30">
        <f>IF(N(G3280)=0,"",INDEX(pl_atividade,G3280))</f>
        <v/>
      </c>
      <c r="J3280" s="50">
        <f>IF(N(G3280)=0,"",INDEX(pl_especialidade,G3280))</f>
        <v/>
      </c>
      <c r="K3280" s="28">
        <f>IF(N(G3280)=0,"",INDEX(pl_duracao,G3280))</f>
        <v/>
      </c>
      <c r="L3280" s="39">
        <f>IF(ISNUMBER(C3280),YEAR(C3280),"")</f>
        <v/>
      </c>
      <c r="M3280" s="39">
        <f>IF(ISNUMBER(C3280),MONTH(C3280),"")</f>
        <v/>
      </c>
      <c r="N3280" s="23">
        <f>IF(L3280="","",IF(NOT(ISNUMBER(crono_ano)),"Informe o ano",IF(L3280&lt;crono_ano,"Antes do ano",IF(L3280&gt;crono_ano,"Depois do ano","No ano"))))</f>
        <v/>
      </c>
      <c r="O3280" s="39">
        <f>IF(F3280="","",IF(COUNTIF(F$7:F3280,F3280)=1,1,0))</f>
        <v/>
      </c>
      <c r="P3280" s="39">
        <f>IF(A3280&amp;B3280&amp;C3280="","",IF(AND(O3280=1,N(G3280)&gt;0),IF(INDEX(pl_ativa,MAX(1,N(G3280)))="Sim",1,0),0))</f>
        <v/>
      </c>
      <c r="Q3280" s="39">
        <f>IF(F3280="","",COUNTIFS(ex_chave_oc,F3280,ex_cancelada,"&lt;&gt;Sim"))</f>
        <v/>
      </c>
      <c r="R3280" s="51">
        <f>IF(P3280="","",IF(AND(P3280=1,N(Q3280)&gt;0),1,0))</f>
        <v/>
      </c>
      <c r="S3280" s="30">
        <f>IF(P3280="","",IF(F3280="","ERRO: data prevista ausente ou inválida",IF(O3280=0,"Duplicada: contada uma vez",IF(N(G3280)=0,"ERRO: tarefa fora do Plano Mestre",IF(P3280=0,"Tarefa retirada do plano: não conta","OK")))))</f>
        <v/>
      </c>
    </row>
    <row r="3281">
      <c r="A3281" s="29" t="n"/>
      <c r="B3281" s="25" t="n"/>
      <c r="C3281" s="49" t="n"/>
      <c r="D3281" s="29" t="n"/>
      <c r="E3281" s="23">
        <f>IF(OR(A3281="",B3281=""),"",A3281&amp;"|"&amp;B3281)</f>
        <v/>
      </c>
      <c r="F3281" s="30">
        <f>IF(OR(E3281="",NOT(ISNUMBER(C3281))),"",E3281&amp;"|"&amp;YEAR(C3281)&amp;"-"&amp;RIGHT("0"&amp;MONTH(C3281),2)&amp;"-"&amp;RIGHT("0"&amp;DAY(C3281),2))</f>
        <v/>
      </c>
      <c r="G3281" s="26">
        <f>IF(E3281="","",IFERROR(MATCH(E3281,pl_chave,0),0))</f>
        <v/>
      </c>
      <c r="H3281" s="23">
        <f>IF(G3281="","",IF(G3281=0,"Tarefa fora do plano",INDEX(pl_tag,G3281)))</f>
        <v/>
      </c>
      <c r="I3281" s="30">
        <f>IF(N(G3281)=0,"",INDEX(pl_atividade,G3281))</f>
        <v/>
      </c>
      <c r="J3281" s="50">
        <f>IF(N(G3281)=0,"",INDEX(pl_especialidade,G3281))</f>
        <v/>
      </c>
      <c r="K3281" s="28">
        <f>IF(N(G3281)=0,"",INDEX(pl_duracao,G3281))</f>
        <v/>
      </c>
      <c r="L3281" s="39">
        <f>IF(ISNUMBER(C3281),YEAR(C3281),"")</f>
        <v/>
      </c>
      <c r="M3281" s="39">
        <f>IF(ISNUMBER(C3281),MONTH(C3281),"")</f>
        <v/>
      </c>
      <c r="N3281" s="23">
        <f>IF(L3281="","",IF(NOT(ISNUMBER(crono_ano)),"Informe o ano",IF(L3281&lt;crono_ano,"Antes do ano",IF(L3281&gt;crono_ano,"Depois do ano","No ano"))))</f>
        <v/>
      </c>
      <c r="O3281" s="39">
        <f>IF(F3281="","",IF(COUNTIF(F$7:F3281,F3281)=1,1,0))</f>
        <v/>
      </c>
      <c r="P3281" s="39">
        <f>IF(A3281&amp;B3281&amp;C3281="","",IF(AND(O3281=1,N(G3281)&gt;0),IF(INDEX(pl_ativa,MAX(1,N(G3281)))="Sim",1,0),0))</f>
        <v/>
      </c>
      <c r="Q3281" s="39">
        <f>IF(F3281="","",COUNTIFS(ex_chave_oc,F3281,ex_cancelada,"&lt;&gt;Sim"))</f>
        <v/>
      </c>
      <c r="R3281" s="51">
        <f>IF(P3281="","",IF(AND(P3281=1,N(Q3281)&gt;0),1,0))</f>
        <v/>
      </c>
      <c r="S3281" s="30">
        <f>IF(P3281="","",IF(F3281="","ERRO: data prevista ausente ou inválida",IF(O3281=0,"Duplicada: contada uma vez",IF(N(G3281)=0,"ERRO: tarefa fora do Plano Mestre",IF(P3281=0,"Tarefa retirada do plano: não conta","OK")))))</f>
        <v/>
      </c>
    </row>
    <row r="3282">
      <c r="A3282" s="29" t="n"/>
      <c r="B3282" s="25" t="n"/>
      <c r="C3282" s="49" t="n"/>
      <c r="D3282" s="29" t="n"/>
      <c r="E3282" s="23">
        <f>IF(OR(A3282="",B3282=""),"",A3282&amp;"|"&amp;B3282)</f>
        <v/>
      </c>
      <c r="F3282" s="30">
        <f>IF(OR(E3282="",NOT(ISNUMBER(C3282))),"",E3282&amp;"|"&amp;YEAR(C3282)&amp;"-"&amp;RIGHT("0"&amp;MONTH(C3282),2)&amp;"-"&amp;RIGHT("0"&amp;DAY(C3282),2))</f>
        <v/>
      </c>
      <c r="G3282" s="26">
        <f>IF(E3282="","",IFERROR(MATCH(E3282,pl_chave,0),0))</f>
        <v/>
      </c>
      <c r="H3282" s="23">
        <f>IF(G3282="","",IF(G3282=0,"Tarefa fora do plano",INDEX(pl_tag,G3282)))</f>
        <v/>
      </c>
      <c r="I3282" s="30">
        <f>IF(N(G3282)=0,"",INDEX(pl_atividade,G3282))</f>
        <v/>
      </c>
      <c r="J3282" s="50">
        <f>IF(N(G3282)=0,"",INDEX(pl_especialidade,G3282))</f>
        <v/>
      </c>
      <c r="K3282" s="28">
        <f>IF(N(G3282)=0,"",INDEX(pl_duracao,G3282))</f>
        <v/>
      </c>
      <c r="L3282" s="39">
        <f>IF(ISNUMBER(C3282),YEAR(C3282),"")</f>
        <v/>
      </c>
      <c r="M3282" s="39">
        <f>IF(ISNUMBER(C3282),MONTH(C3282),"")</f>
        <v/>
      </c>
      <c r="N3282" s="23">
        <f>IF(L3282="","",IF(NOT(ISNUMBER(crono_ano)),"Informe o ano",IF(L3282&lt;crono_ano,"Antes do ano",IF(L3282&gt;crono_ano,"Depois do ano","No ano"))))</f>
        <v/>
      </c>
      <c r="O3282" s="39">
        <f>IF(F3282="","",IF(COUNTIF(F$7:F3282,F3282)=1,1,0))</f>
        <v/>
      </c>
      <c r="P3282" s="39">
        <f>IF(A3282&amp;B3282&amp;C3282="","",IF(AND(O3282=1,N(G3282)&gt;0),IF(INDEX(pl_ativa,MAX(1,N(G3282)))="Sim",1,0),0))</f>
        <v/>
      </c>
      <c r="Q3282" s="39">
        <f>IF(F3282="","",COUNTIFS(ex_chave_oc,F3282,ex_cancelada,"&lt;&gt;Sim"))</f>
        <v/>
      </c>
      <c r="R3282" s="51">
        <f>IF(P3282="","",IF(AND(P3282=1,N(Q3282)&gt;0),1,0))</f>
        <v/>
      </c>
      <c r="S3282" s="30">
        <f>IF(P3282="","",IF(F3282="","ERRO: data prevista ausente ou inválida",IF(O3282=0,"Duplicada: contada uma vez",IF(N(G3282)=0,"ERRO: tarefa fora do Plano Mestre",IF(P3282=0,"Tarefa retirada do plano: não conta","OK")))))</f>
        <v/>
      </c>
    </row>
    <row r="3283">
      <c r="A3283" s="29" t="n"/>
      <c r="B3283" s="25" t="n"/>
      <c r="C3283" s="49" t="n"/>
      <c r="D3283" s="29" t="n"/>
      <c r="E3283" s="23">
        <f>IF(OR(A3283="",B3283=""),"",A3283&amp;"|"&amp;B3283)</f>
        <v/>
      </c>
      <c r="F3283" s="30">
        <f>IF(OR(E3283="",NOT(ISNUMBER(C3283))),"",E3283&amp;"|"&amp;YEAR(C3283)&amp;"-"&amp;RIGHT("0"&amp;MONTH(C3283),2)&amp;"-"&amp;RIGHT("0"&amp;DAY(C3283),2))</f>
        <v/>
      </c>
      <c r="G3283" s="26">
        <f>IF(E3283="","",IFERROR(MATCH(E3283,pl_chave,0),0))</f>
        <v/>
      </c>
      <c r="H3283" s="23">
        <f>IF(G3283="","",IF(G3283=0,"Tarefa fora do plano",INDEX(pl_tag,G3283)))</f>
        <v/>
      </c>
      <c r="I3283" s="30">
        <f>IF(N(G3283)=0,"",INDEX(pl_atividade,G3283))</f>
        <v/>
      </c>
      <c r="J3283" s="50">
        <f>IF(N(G3283)=0,"",INDEX(pl_especialidade,G3283))</f>
        <v/>
      </c>
      <c r="K3283" s="28">
        <f>IF(N(G3283)=0,"",INDEX(pl_duracao,G3283))</f>
        <v/>
      </c>
      <c r="L3283" s="39">
        <f>IF(ISNUMBER(C3283),YEAR(C3283),"")</f>
        <v/>
      </c>
      <c r="M3283" s="39">
        <f>IF(ISNUMBER(C3283),MONTH(C3283),"")</f>
        <v/>
      </c>
      <c r="N3283" s="23">
        <f>IF(L3283="","",IF(NOT(ISNUMBER(crono_ano)),"Informe o ano",IF(L3283&lt;crono_ano,"Antes do ano",IF(L3283&gt;crono_ano,"Depois do ano","No ano"))))</f>
        <v/>
      </c>
      <c r="O3283" s="39">
        <f>IF(F3283="","",IF(COUNTIF(F$7:F3283,F3283)=1,1,0))</f>
        <v/>
      </c>
      <c r="P3283" s="39">
        <f>IF(A3283&amp;B3283&amp;C3283="","",IF(AND(O3283=1,N(G3283)&gt;0),IF(INDEX(pl_ativa,MAX(1,N(G3283)))="Sim",1,0),0))</f>
        <v/>
      </c>
      <c r="Q3283" s="39">
        <f>IF(F3283="","",COUNTIFS(ex_chave_oc,F3283,ex_cancelada,"&lt;&gt;Sim"))</f>
        <v/>
      </c>
      <c r="R3283" s="51">
        <f>IF(P3283="","",IF(AND(P3283=1,N(Q3283)&gt;0),1,0))</f>
        <v/>
      </c>
      <c r="S3283" s="30">
        <f>IF(P3283="","",IF(F3283="","ERRO: data prevista ausente ou inválida",IF(O3283=0,"Duplicada: contada uma vez",IF(N(G3283)=0,"ERRO: tarefa fora do Plano Mestre",IF(P3283=0,"Tarefa retirada do plano: não conta","OK")))))</f>
        <v/>
      </c>
    </row>
    <row r="3284">
      <c r="A3284" s="29" t="n"/>
      <c r="B3284" s="25" t="n"/>
      <c r="C3284" s="49" t="n"/>
      <c r="D3284" s="29" t="n"/>
      <c r="E3284" s="23">
        <f>IF(OR(A3284="",B3284=""),"",A3284&amp;"|"&amp;B3284)</f>
        <v/>
      </c>
      <c r="F3284" s="30">
        <f>IF(OR(E3284="",NOT(ISNUMBER(C3284))),"",E3284&amp;"|"&amp;YEAR(C3284)&amp;"-"&amp;RIGHT("0"&amp;MONTH(C3284),2)&amp;"-"&amp;RIGHT("0"&amp;DAY(C3284),2))</f>
        <v/>
      </c>
      <c r="G3284" s="26">
        <f>IF(E3284="","",IFERROR(MATCH(E3284,pl_chave,0),0))</f>
        <v/>
      </c>
      <c r="H3284" s="23">
        <f>IF(G3284="","",IF(G3284=0,"Tarefa fora do plano",INDEX(pl_tag,G3284)))</f>
        <v/>
      </c>
      <c r="I3284" s="30">
        <f>IF(N(G3284)=0,"",INDEX(pl_atividade,G3284))</f>
        <v/>
      </c>
      <c r="J3284" s="50">
        <f>IF(N(G3284)=0,"",INDEX(pl_especialidade,G3284))</f>
        <v/>
      </c>
      <c r="K3284" s="28">
        <f>IF(N(G3284)=0,"",INDEX(pl_duracao,G3284))</f>
        <v/>
      </c>
      <c r="L3284" s="39">
        <f>IF(ISNUMBER(C3284),YEAR(C3284),"")</f>
        <v/>
      </c>
      <c r="M3284" s="39">
        <f>IF(ISNUMBER(C3284),MONTH(C3284),"")</f>
        <v/>
      </c>
      <c r="N3284" s="23">
        <f>IF(L3284="","",IF(NOT(ISNUMBER(crono_ano)),"Informe o ano",IF(L3284&lt;crono_ano,"Antes do ano",IF(L3284&gt;crono_ano,"Depois do ano","No ano"))))</f>
        <v/>
      </c>
      <c r="O3284" s="39">
        <f>IF(F3284="","",IF(COUNTIF(F$7:F3284,F3284)=1,1,0))</f>
        <v/>
      </c>
      <c r="P3284" s="39">
        <f>IF(A3284&amp;B3284&amp;C3284="","",IF(AND(O3284=1,N(G3284)&gt;0),IF(INDEX(pl_ativa,MAX(1,N(G3284)))="Sim",1,0),0))</f>
        <v/>
      </c>
      <c r="Q3284" s="39">
        <f>IF(F3284="","",COUNTIFS(ex_chave_oc,F3284,ex_cancelada,"&lt;&gt;Sim"))</f>
        <v/>
      </c>
      <c r="R3284" s="51">
        <f>IF(P3284="","",IF(AND(P3284=1,N(Q3284)&gt;0),1,0))</f>
        <v/>
      </c>
      <c r="S3284" s="30">
        <f>IF(P3284="","",IF(F3284="","ERRO: data prevista ausente ou inválida",IF(O3284=0,"Duplicada: contada uma vez",IF(N(G3284)=0,"ERRO: tarefa fora do Plano Mestre",IF(P3284=0,"Tarefa retirada do plano: não conta","OK")))))</f>
        <v/>
      </c>
    </row>
    <row r="3285">
      <c r="A3285" s="29" t="n"/>
      <c r="B3285" s="25" t="n"/>
      <c r="C3285" s="49" t="n"/>
      <c r="D3285" s="29" t="n"/>
      <c r="E3285" s="23">
        <f>IF(OR(A3285="",B3285=""),"",A3285&amp;"|"&amp;B3285)</f>
        <v/>
      </c>
      <c r="F3285" s="30">
        <f>IF(OR(E3285="",NOT(ISNUMBER(C3285))),"",E3285&amp;"|"&amp;YEAR(C3285)&amp;"-"&amp;RIGHT("0"&amp;MONTH(C3285),2)&amp;"-"&amp;RIGHT("0"&amp;DAY(C3285),2))</f>
        <v/>
      </c>
      <c r="G3285" s="26">
        <f>IF(E3285="","",IFERROR(MATCH(E3285,pl_chave,0),0))</f>
        <v/>
      </c>
      <c r="H3285" s="23">
        <f>IF(G3285="","",IF(G3285=0,"Tarefa fora do plano",INDEX(pl_tag,G3285)))</f>
        <v/>
      </c>
      <c r="I3285" s="30">
        <f>IF(N(G3285)=0,"",INDEX(pl_atividade,G3285))</f>
        <v/>
      </c>
      <c r="J3285" s="50">
        <f>IF(N(G3285)=0,"",INDEX(pl_especialidade,G3285))</f>
        <v/>
      </c>
      <c r="K3285" s="28">
        <f>IF(N(G3285)=0,"",INDEX(pl_duracao,G3285))</f>
        <v/>
      </c>
      <c r="L3285" s="39">
        <f>IF(ISNUMBER(C3285),YEAR(C3285),"")</f>
        <v/>
      </c>
      <c r="M3285" s="39">
        <f>IF(ISNUMBER(C3285),MONTH(C3285),"")</f>
        <v/>
      </c>
      <c r="N3285" s="23">
        <f>IF(L3285="","",IF(NOT(ISNUMBER(crono_ano)),"Informe o ano",IF(L3285&lt;crono_ano,"Antes do ano",IF(L3285&gt;crono_ano,"Depois do ano","No ano"))))</f>
        <v/>
      </c>
      <c r="O3285" s="39">
        <f>IF(F3285="","",IF(COUNTIF(F$7:F3285,F3285)=1,1,0))</f>
        <v/>
      </c>
      <c r="P3285" s="39">
        <f>IF(A3285&amp;B3285&amp;C3285="","",IF(AND(O3285=1,N(G3285)&gt;0),IF(INDEX(pl_ativa,MAX(1,N(G3285)))="Sim",1,0),0))</f>
        <v/>
      </c>
      <c r="Q3285" s="39">
        <f>IF(F3285="","",COUNTIFS(ex_chave_oc,F3285,ex_cancelada,"&lt;&gt;Sim"))</f>
        <v/>
      </c>
      <c r="R3285" s="51">
        <f>IF(P3285="","",IF(AND(P3285=1,N(Q3285)&gt;0),1,0))</f>
        <v/>
      </c>
      <c r="S3285" s="30">
        <f>IF(P3285="","",IF(F3285="","ERRO: data prevista ausente ou inválida",IF(O3285=0,"Duplicada: contada uma vez",IF(N(G3285)=0,"ERRO: tarefa fora do Plano Mestre",IF(P3285=0,"Tarefa retirada do plano: não conta","OK")))))</f>
        <v/>
      </c>
    </row>
    <row r="3286">
      <c r="A3286" s="29" t="n"/>
      <c r="B3286" s="25" t="n"/>
      <c r="C3286" s="49" t="n"/>
      <c r="D3286" s="29" t="n"/>
      <c r="E3286" s="23">
        <f>IF(OR(A3286="",B3286=""),"",A3286&amp;"|"&amp;B3286)</f>
        <v/>
      </c>
      <c r="F3286" s="30">
        <f>IF(OR(E3286="",NOT(ISNUMBER(C3286))),"",E3286&amp;"|"&amp;YEAR(C3286)&amp;"-"&amp;RIGHT("0"&amp;MONTH(C3286),2)&amp;"-"&amp;RIGHT("0"&amp;DAY(C3286),2))</f>
        <v/>
      </c>
      <c r="G3286" s="26">
        <f>IF(E3286="","",IFERROR(MATCH(E3286,pl_chave,0),0))</f>
        <v/>
      </c>
      <c r="H3286" s="23">
        <f>IF(G3286="","",IF(G3286=0,"Tarefa fora do plano",INDEX(pl_tag,G3286)))</f>
        <v/>
      </c>
      <c r="I3286" s="30">
        <f>IF(N(G3286)=0,"",INDEX(pl_atividade,G3286))</f>
        <v/>
      </c>
      <c r="J3286" s="50">
        <f>IF(N(G3286)=0,"",INDEX(pl_especialidade,G3286))</f>
        <v/>
      </c>
      <c r="K3286" s="28">
        <f>IF(N(G3286)=0,"",INDEX(pl_duracao,G3286))</f>
        <v/>
      </c>
      <c r="L3286" s="39">
        <f>IF(ISNUMBER(C3286),YEAR(C3286),"")</f>
        <v/>
      </c>
      <c r="M3286" s="39">
        <f>IF(ISNUMBER(C3286),MONTH(C3286),"")</f>
        <v/>
      </c>
      <c r="N3286" s="23">
        <f>IF(L3286="","",IF(NOT(ISNUMBER(crono_ano)),"Informe o ano",IF(L3286&lt;crono_ano,"Antes do ano",IF(L3286&gt;crono_ano,"Depois do ano","No ano"))))</f>
        <v/>
      </c>
      <c r="O3286" s="39">
        <f>IF(F3286="","",IF(COUNTIF(F$7:F3286,F3286)=1,1,0))</f>
        <v/>
      </c>
      <c r="P3286" s="39">
        <f>IF(A3286&amp;B3286&amp;C3286="","",IF(AND(O3286=1,N(G3286)&gt;0),IF(INDEX(pl_ativa,MAX(1,N(G3286)))="Sim",1,0),0))</f>
        <v/>
      </c>
      <c r="Q3286" s="39">
        <f>IF(F3286="","",COUNTIFS(ex_chave_oc,F3286,ex_cancelada,"&lt;&gt;Sim"))</f>
        <v/>
      </c>
      <c r="R3286" s="51">
        <f>IF(P3286="","",IF(AND(P3286=1,N(Q3286)&gt;0),1,0))</f>
        <v/>
      </c>
      <c r="S3286" s="30">
        <f>IF(P3286="","",IF(F3286="","ERRO: data prevista ausente ou inválida",IF(O3286=0,"Duplicada: contada uma vez",IF(N(G3286)=0,"ERRO: tarefa fora do Plano Mestre",IF(P3286=0,"Tarefa retirada do plano: não conta","OK")))))</f>
        <v/>
      </c>
    </row>
    <row r="3287">
      <c r="A3287" s="29" t="n"/>
      <c r="B3287" s="25" t="n"/>
      <c r="C3287" s="49" t="n"/>
      <c r="D3287" s="29" t="n"/>
      <c r="E3287" s="23">
        <f>IF(OR(A3287="",B3287=""),"",A3287&amp;"|"&amp;B3287)</f>
        <v/>
      </c>
      <c r="F3287" s="30">
        <f>IF(OR(E3287="",NOT(ISNUMBER(C3287))),"",E3287&amp;"|"&amp;YEAR(C3287)&amp;"-"&amp;RIGHT("0"&amp;MONTH(C3287),2)&amp;"-"&amp;RIGHT("0"&amp;DAY(C3287),2))</f>
        <v/>
      </c>
      <c r="G3287" s="26">
        <f>IF(E3287="","",IFERROR(MATCH(E3287,pl_chave,0),0))</f>
        <v/>
      </c>
      <c r="H3287" s="23">
        <f>IF(G3287="","",IF(G3287=0,"Tarefa fora do plano",INDEX(pl_tag,G3287)))</f>
        <v/>
      </c>
      <c r="I3287" s="30">
        <f>IF(N(G3287)=0,"",INDEX(pl_atividade,G3287))</f>
        <v/>
      </c>
      <c r="J3287" s="50">
        <f>IF(N(G3287)=0,"",INDEX(pl_especialidade,G3287))</f>
        <v/>
      </c>
      <c r="K3287" s="28">
        <f>IF(N(G3287)=0,"",INDEX(pl_duracao,G3287))</f>
        <v/>
      </c>
      <c r="L3287" s="39">
        <f>IF(ISNUMBER(C3287),YEAR(C3287),"")</f>
        <v/>
      </c>
      <c r="M3287" s="39">
        <f>IF(ISNUMBER(C3287),MONTH(C3287),"")</f>
        <v/>
      </c>
      <c r="N3287" s="23">
        <f>IF(L3287="","",IF(NOT(ISNUMBER(crono_ano)),"Informe o ano",IF(L3287&lt;crono_ano,"Antes do ano",IF(L3287&gt;crono_ano,"Depois do ano","No ano"))))</f>
        <v/>
      </c>
      <c r="O3287" s="39">
        <f>IF(F3287="","",IF(COUNTIF(F$7:F3287,F3287)=1,1,0))</f>
        <v/>
      </c>
      <c r="P3287" s="39">
        <f>IF(A3287&amp;B3287&amp;C3287="","",IF(AND(O3287=1,N(G3287)&gt;0),IF(INDEX(pl_ativa,MAX(1,N(G3287)))="Sim",1,0),0))</f>
        <v/>
      </c>
      <c r="Q3287" s="39">
        <f>IF(F3287="","",COUNTIFS(ex_chave_oc,F3287,ex_cancelada,"&lt;&gt;Sim"))</f>
        <v/>
      </c>
      <c r="R3287" s="51">
        <f>IF(P3287="","",IF(AND(P3287=1,N(Q3287)&gt;0),1,0))</f>
        <v/>
      </c>
      <c r="S3287" s="30">
        <f>IF(P3287="","",IF(F3287="","ERRO: data prevista ausente ou inválida",IF(O3287=0,"Duplicada: contada uma vez",IF(N(G3287)=0,"ERRO: tarefa fora do Plano Mestre",IF(P3287=0,"Tarefa retirada do plano: não conta","OK")))))</f>
        <v/>
      </c>
    </row>
    <row r="3288">
      <c r="A3288" s="29" t="n"/>
      <c r="B3288" s="25" t="n"/>
      <c r="C3288" s="49" t="n"/>
      <c r="D3288" s="29" t="n"/>
      <c r="E3288" s="23">
        <f>IF(OR(A3288="",B3288=""),"",A3288&amp;"|"&amp;B3288)</f>
        <v/>
      </c>
      <c r="F3288" s="30">
        <f>IF(OR(E3288="",NOT(ISNUMBER(C3288))),"",E3288&amp;"|"&amp;YEAR(C3288)&amp;"-"&amp;RIGHT("0"&amp;MONTH(C3288),2)&amp;"-"&amp;RIGHT("0"&amp;DAY(C3288),2))</f>
        <v/>
      </c>
      <c r="G3288" s="26">
        <f>IF(E3288="","",IFERROR(MATCH(E3288,pl_chave,0),0))</f>
        <v/>
      </c>
      <c r="H3288" s="23">
        <f>IF(G3288="","",IF(G3288=0,"Tarefa fora do plano",INDEX(pl_tag,G3288)))</f>
        <v/>
      </c>
      <c r="I3288" s="30">
        <f>IF(N(G3288)=0,"",INDEX(pl_atividade,G3288))</f>
        <v/>
      </c>
      <c r="J3288" s="50">
        <f>IF(N(G3288)=0,"",INDEX(pl_especialidade,G3288))</f>
        <v/>
      </c>
      <c r="K3288" s="28">
        <f>IF(N(G3288)=0,"",INDEX(pl_duracao,G3288))</f>
        <v/>
      </c>
      <c r="L3288" s="39">
        <f>IF(ISNUMBER(C3288),YEAR(C3288),"")</f>
        <v/>
      </c>
      <c r="M3288" s="39">
        <f>IF(ISNUMBER(C3288),MONTH(C3288),"")</f>
        <v/>
      </c>
      <c r="N3288" s="23">
        <f>IF(L3288="","",IF(NOT(ISNUMBER(crono_ano)),"Informe o ano",IF(L3288&lt;crono_ano,"Antes do ano",IF(L3288&gt;crono_ano,"Depois do ano","No ano"))))</f>
        <v/>
      </c>
      <c r="O3288" s="39">
        <f>IF(F3288="","",IF(COUNTIF(F$7:F3288,F3288)=1,1,0))</f>
        <v/>
      </c>
      <c r="P3288" s="39">
        <f>IF(A3288&amp;B3288&amp;C3288="","",IF(AND(O3288=1,N(G3288)&gt;0),IF(INDEX(pl_ativa,MAX(1,N(G3288)))="Sim",1,0),0))</f>
        <v/>
      </c>
      <c r="Q3288" s="39">
        <f>IF(F3288="","",COUNTIFS(ex_chave_oc,F3288,ex_cancelada,"&lt;&gt;Sim"))</f>
        <v/>
      </c>
      <c r="R3288" s="51">
        <f>IF(P3288="","",IF(AND(P3288=1,N(Q3288)&gt;0),1,0))</f>
        <v/>
      </c>
      <c r="S3288" s="30">
        <f>IF(P3288="","",IF(F3288="","ERRO: data prevista ausente ou inválida",IF(O3288=0,"Duplicada: contada uma vez",IF(N(G3288)=0,"ERRO: tarefa fora do Plano Mestre",IF(P3288=0,"Tarefa retirada do plano: não conta","OK")))))</f>
        <v/>
      </c>
    </row>
    <row r="3289">
      <c r="A3289" s="29" t="n"/>
      <c r="B3289" s="25" t="n"/>
      <c r="C3289" s="49" t="n"/>
      <c r="D3289" s="29" t="n"/>
      <c r="E3289" s="23">
        <f>IF(OR(A3289="",B3289=""),"",A3289&amp;"|"&amp;B3289)</f>
        <v/>
      </c>
      <c r="F3289" s="30">
        <f>IF(OR(E3289="",NOT(ISNUMBER(C3289))),"",E3289&amp;"|"&amp;YEAR(C3289)&amp;"-"&amp;RIGHT("0"&amp;MONTH(C3289),2)&amp;"-"&amp;RIGHT("0"&amp;DAY(C3289),2))</f>
        <v/>
      </c>
      <c r="G3289" s="26">
        <f>IF(E3289="","",IFERROR(MATCH(E3289,pl_chave,0),0))</f>
        <v/>
      </c>
      <c r="H3289" s="23">
        <f>IF(G3289="","",IF(G3289=0,"Tarefa fora do plano",INDEX(pl_tag,G3289)))</f>
        <v/>
      </c>
      <c r="I3289" s="30">
        <f>IF(N(G3289)=0,"",INDEX(pl_atividade,G3289))</f>
        <v/>
      </c>
      <c r="J3289" s="50">
        <f>IF(N(G3289)=0,"",INDEX(pl_especialidade,G3289))</f>
        <v/>
      </c>
      <c r="K3289" s="28">
        <f>IF(N(G3289)=0,"",INDEX(pl_duracao,G3289))</f>
        <v/>
      </c>
      <c r="L3289" s="39">
        <f>IF(ISNUMBER(C3289),YEAR(C3289),"")</f>
        <v/>
      </c>
      <c r="M3289" s="39">
        <f>IF(ISNUMBER(C3289),MONTH(C3289),"")</f>
        <v/>
      </c>
      <c r="N3289" s="23">
        <f>IF(L3289="","",IF(NOT(ISNUMBER(crono_ano)),"Informe o ano",IF(L3289&lt;crono_ano,"Antes do ano",IF(L3289&gt;crono_ano,"Depois do ano","No ano"))))</f>
        <v/>
      </c>
      <c r="O3289" s="39">
        <f>IF(F3289="","",IF(COUNTIF(F$7:F3289,F3289)=1,1,0))</f>
        <v/>
      </c>
      <c r="P3289" s="39">
        <f>IF(A3289&amp;B3289&amp;C3289="","",IF(AND(O3289=1,N(G3289)&gt;0),IF(INDEX(pl_ativa,MAX(1,N(G3289)))="Sim",1,0),0))</f>
        <v/>
      </c>
      <c r="Q3289" s="39">
        <f>IF(F3289="","",COUNTIFS(ex_chave_oc,F3289,ex_cancelada,"&lt;&gt;Sim"))</f>
        <v/>
      </c>
      <c r="R3289" s="51">
        <f>IF(P3289="","",IF(AND(P3289=1,N(Q3289)&gt;0),1,0))</f>
        <v/>
      </c>
      <c r="S3289" s="30">
        <f>IF(P3289="","",IF(F3289="","ERRO: data prevista ausente ou inválida",IF(O3289=0,"Duplicada: contada uma vez",IF(N(G3289)=0,"ERRO: tarefa fora do Plano Mestre",IF(P3289=0,"Tarefa retirada do plano: não conta","OK")))))</f>
        <v/>
      </c>
    </row>
    <row r="3290">
      <c r="A3290" s="29" t="n"/>
      <c r="B3290" s="25" t="n"/>
      <c r="C3290" s="49" t="n"/>
      <c r="D3290" s="29" t="n"/>
      <c r="E3290" s="23">
        <f>IF(OR(A3290="",B3290=""),"",A3290&amp;"|"&amp;B3290)</f>
        <v/>
      </c>
      <c r="F3290" s="30">
        <f>IF(OR(E3290="",NOT(ISNUMBER(C3290))),"",E3290&amp;"|"&amp;YEAR(C3290)&amp;"-"&amp;RIGHT("0"&amp;MONTH(C3290),2)&amp;"-"&amp;RIGHT("0"&amp;DAY(C3290),2))</f>
        <v/>
      </c>
      <c r="G3290" s="26">
        <f>IF(E3290="","",IFERROR(MATCH(E3290,pl_chave,0),0))</f>
        <v/>
      </c>
      <c r="H3290" s="23">
        <f>IF(G3290="","",IF(G3290=0,"Tarefa fora do plano",INDEX(pl_tag,G3290)))</f>
        <v/>
      </c>
      <c r="I3290" s="30">
        <f>IF(N(G3290)=0,"",INDEX(pl_atividade,G3290))</f>
        <v/>
      </c>
      <c r="J3290" s="50">
        <f>IF(N(G3290)=0,"",INDEX(pl_especialidade,G3290))</f>
        <v/>
      </c>
      <c r="K3290" s="28">
        <f>IF(N(G3290)=0,"",INDEX(pl_duracao,G3290))</f>
        <v/>
      </c>
      <c r="L3290" s="39">
        <f>IF(ISNUMBER(C3290),YEAR(C3290),"")</f>
        <v/>
      </c>
      <c r="M3290" s="39">
        <f>IF(ISNUMBER(C3290),MONTH(C3290),"")</f>
        <v/>
      </c>
      <c r="N3290" s="23">
        <f>IF(L3290="","",IF(NOT(ISNUMBER(crono_ano)),"Informe o ano",IF(L3290&lt;crono_ano,"Antes do ano",IF(L3290&gt;crono_ano,"Depois do ano","No ano"))))</f>
        <v/>
      </c>
      <c r="O3290" s="39">
        <f>IF(F3290="","",IF(COUNTIF(F$7:F3290,F3290)=1,1,0))</f>
        <v/>
      </c>
      <c r="P3290" s="39">
        <f>IF(A3290&amp;B3290&amp;C3290="","",IF(AND(O3290=1,N(G3290)&gt;0),IF(INDEX(pl_ativa,MAX(1,N(G3290)))="Sim",1,0),0))</f>
        <v/>
      </c>
      <c r="Q3290" s="39">
        <f>IF(F3290="","",COUNTIFS(ex_chave_oc,F3290,ex_cancelada,"&lt;&gt;Sim"))</f>
        <v/>
      </c>
      <c r="R3290" s="51">
        <f>IF(P3290="","",IF(AND(P3290=1,N(Q3290)&gt;0),1,0))</f>
        <v/>
      </c>
      <c r="S3290" s="30">
        <f>IF(P3290="","",IF(F3290="","ERRO: data prevista ausente ou inválida",IF(O3290=0,"Duplicada: contada uma vez",IF(N(G3290)=0,"ERRO: tarefa fora do Plano Mestre",IF(P3290=0,"Tarefa retirada do plano: não conta","OK")))))</f>
        <v/>
      </c>
    </row>
    <row r="3291">
      <c r="A3291" s="29" t="n"/>
      <c r="B3291" s="25" t="n"/>
      <c r="C3291" s="49" t="n"/>
      <c r="D3291" s="29" t="n"/>
      <c r="E3291" s="23">
        <f>IF(OR(A3291="",B3291=""),"",A3291&amp;"|"&amp;B3291)</f>
        <v/>
      </c>
      <c r="F3291" s="30">
        <f>IF(OR(E3291="",NOT(ISNUMBER(C3291))),"",E3291&amp;"|"&amp;YEAR(C3291)&amp;"-"&amp;RIGHT("0"&amp;MONTH(C3291),2)&amp;"-"&amp;RIGHT("0"&amp;DAY(C3291),2))</f>
        <v/>
      </c>
      <c r="G3291" s="26">
        <f>IF(E3291="","",IFERROR(MATCH(E3291,pl_chave,0),0))</f>
        <v/>
      </c>
      <c r="H3291" s="23">
        <f>IF(G3291="","",IF(G3291=0,"Tarefa fora do plano",INDEX(pl_tag,G3291)))</f>
        <v/>
      </c>
      <c r="I3291" s="30">
        <f>IF(N(G3291)=0,"",INDEX(pl_atividade,G3291))</f>
        <v/>
      </c>
      <c r="J3291" s="50">
        <f>IF(N(G3291)=0,"",INDEX(pl_especialidade,G3291))</f>
        <v/>
      </c>
      <c r="K3291" s="28">
        <f>IF(N(G3291)=0,"",INDEX(pl_duracao,G3291))</f>
        <v/>
      </c>
      <c r="L3291" s="39">
        <f>IF(ISNUMBER(C3291),YEAR(C3291),"")</f>
        <v/>
      </c>
      <c r="M3291" s="39">
        <f>IF(ISNUMBER(C3291),MONTH(C3291),"")</f>
        <v/>
      </c>
      <c r="N3291" s="23">
        <f>IF(L3291="","",IF(NOT(ISNUMBER(crono_ano)),"Informe o ano",IF(L3291&lt;crono_ano,"Antes do ano",IF(L3291&gt;crono_ano,"Depois do ano","No ano"))))</f>
        <v/>
      </c>
      <c r="O3291" s="39">
        <f>IF(F3291="","",IF(COUNTIF(F$7:F3291,F3291)=1,1,0))</f>
        <v/>
      </c>
      <c r="P3291" s="39">
        <f>IF(A3291&amp;B3291&amp;C3291="","",IF(AND(O3291=1,N(G3291)&gt;0),IF(INDEX(pl_ativa,MAX(1,N(G3291)))="Sim",1,0),0))</f>
        <v/>
      </c>
      <c r="Q3291" s="39">
        <f>IF(F3291="","",COUNTIFS(ex_chave_oc,F3291,ex_cancelada,"&lt;&gt;Sim"))</f>
        <v/>
      </c>
      <c r="R3291" s="51">
        <f>IF(P3291="","",IF(AND(P3291=1,N(Q3291)&gt;0),1,0))</f>
        <v/>
      </c>
      <c r="S3291" s="30">
        <f>IF(P3291="","",IF(F3291="","ERRO: data prevista ausente ou inválida",IF(O3291=0,"Duplicada: contada uma vez",IF(N(G3291)=0,"ERRO: tarefa fora do Plano Mestre",IF(P3291=0,"Tarefa retirada do plano: não conta","OK")))))</f>
        <v/>
      </c>
    </row>
    <row r="3292">
      <c r="A3292" s="29" t="n"/>
      <c r="B3292" s="25" t="n"/>
      <c r="C3292" s="49" t="n"/>
      <c r="D3292" s="29" t="n"/>
      <c r="E3292" s="23">
        <f>IF(OR(A3292="",B3292=""),"",A3292&amp;"|"&amp;B3292)</f>
        <v/>
      </c>
      <c r="F3292" s="30">
        <f>IF(OR(E3292="",NOT(ISNUMBER(C3292))),"",E3292&amp;"|"&amp;YEAR(C3292)&amp;"-"&amp;RIGHT("0"&amp;MONTH(C3292),2)&amp;"-"&amp;RIGHT("0"&amp;DAY(C3292),2))</f>
        <v/>
      </c>
      <c r="G3292" s="26">
        <f>IF(E3292="","",IFERROR(MATCH(E3292,pl_chave,0),0))</f>
        <v/>
      </c>
      <c r="H3292" s="23">
        <f>IF(G3292="","",IF(G3292=0,"Tarefa fora do plano",INDEX(pl_tag,G3292)))</f>
        <v/>
      </c>
      <c r="I3292" s="30">
        <f>IF(N(G3292)=0,"",INDEX(pl_atividade,G3292))</f>
        <v/>
      </c>
      <c r="J3292" s="50">
        <f>IF(N(G3292)=0,"",INDEX(pl_especialidade,G3292))</f>
        <v/>
      </c>
      <c r="K3292" s="28">
        <f>IF(N(G3292)=0,"",INDEX(pl_duracao,G3292))</f>
        <v/>
      </c>
      <c r="L3292" s="39">
        <f>IF(ISNUMBER(C3292),YEAR(C3292),"")</f>
        <v/>
      </c>
      <c r="M3292" s="39">
        <f>IF(ISNUMBER(C3292),MONTH(C3292),"")</f>
        <v/>
      </c>
      <c r="N3292" s="23">
        <f>IF(L3292="","",IF(NOT(ISNUMBER(crono_ano)),"Informe o ano",IF(L3292&lt;crono_ano,"Antes do ano",IF(L3292&gt;crono_ano,"Depois do ano","No ano"))))</f>
        <v/>
      </c>
      <c r="O3292" s="39">
        <f>IF(F3292="","",IF(COUNTIF(F$7:F3292,F3292)=1,1,0))</f>
        <v/>
      </c>
      <c r="P3292" s="39">
        <f>IF(A3292&amp;B3292&amp;C3292="","",IF(AND(O3292=1,N(G3292)&gt;0),IF(INDEX(pl_ativa,MAX(1,N(G3292)))="Sim",1,0),0))</f>
        <v/>
      </c>
      <c r="Q3292" s="39">
        <f>IF(F3292="","",COUNTIFS(ex_chave_oc,F3292,ex_cancelada,"&lt;&gt;Sim"))</f>
        <v/>
      </c>
      <c r="R3292" s="51">
        <f>IF(P3292="","",IF(AND(P3292=1,N(Q3292)&gt;0),1,0))</f>
        <v/>
      </c>
      <c r="S3292" s="30">
        <f>IF(P3292="","",IF(F3292="","ERRO: data prevista ausente ou inválida",IF(O3292=0,"Duplicada: contada uma vez",IF(N(G3292)=0,"ERRO: tarefa fora do Plano Mestre",IF(P3292=0,"Tarefa retirada do plano: não conta","OK")))))</f>
        <v/>
      </c>
    </row>
    <row r="3293">
      <c r="A3293" s="29" t="n"/>
      <c r="B3293" s="25" t="n"/>
      <c r="C3293" s="49" t="n"/>
      <c r="D3293" s="29" t="n"/>
      <c r="E3293" s="23">
        <f>IF(OR(A3293="",B3293=""),"",A3293&amp;"|"&amp;B3293)</f>
        <v/>
      </c>
      <c r="F3293" s="30">
        <f>IF(OR(E3293="",NOT(ISNUMBER(C3293))),"",E3293&amp;"|"&amp;YEAR(C3293)&amp;"-"&amp;RIGHT("0"&amp;MONTH(C3293),2)&amp;"-"&amp;RIGHT("0"&amp;DAY(C3293),2))</f>
        <v/>
      </c>
      <c r="G3293" s="26">
        <f>IF(E3293="","",IFERROR(MATCH(E3293,pl_chave,0),0))</f>
        <v/>
      </c>
      <c r="H3293" s="23">
        <f>IF(G3293="","",IF(G3293=0,"Tarefa fora do plano",INDEX(pl_tag,G3293)))</f>
        <v/>
      </c>
      <c r="I3293" s="30">
        <f>IF(N(G3293)=0,"",INDEX(pl_atividade,G3293))</f>
        <v/>
      </c>
      <c r="J3293" s="50">
        <f>IF(N(G3293)=0,"",INDEX(pl_especialidade,G3293))</f>
        <v/>
      </c>
      <c r="K3293" s="28">
        <f>IF(N(G3293)=0,"",INDEX(pl_duracao,G3293))</f>
        <v/>
      </c>
      <c r="L3293" s="39">
        <f>IF(ISNUMBER(C3293),YEAR(C3293),"")</f>
        <v/>
      </c>
      <c r="M3293" s="39">
        <f>IF(ISNUMBER(C3293),MONTH(C3293),"")</f>
        <v/>
      </c>
      <c r="N3293" s="23">
        <f>IF(L3293="","",IF(NOT(ISNUMBER(crono_ano)),"Informe o ano",IF(L3293&lt;crono_ano,"Antes do ano",IF(L3293&gt;crono_ano,"Depois do ano","No ano"))))</f>
        <v/>
      </c>
      <c r="O3293" s="39">
        <f>IF(F3293="","",IF(COUNTIF(F$7:F3293,F3293)=1,1,0))</f>
        <v/>
      </c>
      <c r="P3293" s="39">
        <f>IF(A3293&amp;B3293&amp;C3293="","",IF(AND(O3293=1,N(G3293)&gt;0),IF(INDEX(pl_ativa,MAX(1,N(G3293)))="Sim",1,0),0))</f>
        <v/>
      </c>
      <c r="Q3293" s="39">
        <f>IF(F3293="","",COUNTIFS(ex_chave_oc,F3293,ex_cancelada,"&lt;&gt;Sim"))</f>
        <v/>
      </c>
      <c r="R3293" s="51">
        <f>IF(P3293="","",IF(AND(P3293=1,N(Q3293)&gt;0),1,0))</f>
        <v/>
      </c>
      <c r="S3293" s="30">
        <f>IF(P3293="","",IF(F3293="","ERRO: data prevista ausente ou inválida",IF(O3293=0,"Duplicada: contada uma vez",IF(N(G3293)=0,"ERRO: tarefa fora do Plano Mestre",IF(P3293=0,"Tarefa retirada do plano: não conta","OK")))))</f>
        <v/>
      </c>
    </row>
    <row r="3294">
      <c r="A3294" s="29" t="n"/>
      <c r="B3294" s="25" t="n"/>
      <c r="C3294" s="49" t="n"/>
      <c r="D3294" s="29" t="n"/>
      <c r="E3294" s="23">
        <f>IF(OR(A3294="",B3294=""),"",A3294&amp;"|"&amp;B3294)</f>
        <v/>
      </c>
      <c r="F3294" s="30">
        <f>IF(OR(E3294="",NOT(ISNUMBER(C3294))),"",E3294&amp;"|"&amp;YEAR(C3294)&amp;"-"&amp;RIGHT("0"&amp;MONTH(C3294),2)&amp;"-"&amp;RIGHT("0"&amp;DAY(C3294),2))</f>
        <v/>
      </c>
      <c r="G3294" s="26">
        <f>IF(E3294="","",IFERROR(MATCH(E3294,pl_chave,0),0))</f>
        <v/>
      </c>
      <c r="H3294" s="23">
        <f>IF(G3294="","",IF(G3294=0,"Tarefa fora do plano",INDEX(pl_tag,G3294)))</f>
        <v/>
      </c>
      <c r="I3294" s="30">
        <f>IF(N(G3294)=0,"",INDEX(pl_atividade,G3294))</f>
        <v/>
      </c>
      <c r="J3294" s="50">
        <f>IF(N(G3294)=0,"",INDEX(pl_especialidade,G3294))</f>
        <v/>
      </c>
      <c r="K3294" s="28">
        <f>IF(N(G3294)=0,"",INDEX(pl_duracao,G3294))</f>
        <v/>
      </c>
      <c r="L3294" s="39">
        <f>IF(ISNUMBER(C3294),YEAR(C3294),"")</f>
        <v/>
      </c>
      <c r="M3294" s="39">
        <f>IF(ISNUMBER(C3294),MONTH(C3294),"")</f>
        <v/>
      </c>
      <c r="N3294" s="23">
        <f>IF(L3294="","",IF(NOT(ISNUMBER(crono_ano)),"Informe o ano",IF(L3294&lt;crono_ano,"Antes do ano",IF(L3294&gt;crono_ano,"Depois do ano","No ano"))))</f>
        <v/>
      </c>
      <c r="O3294" s="39">
        <f>IF(F3294="","",IF(COUNTIF(F$7:F3294,F3294)=1,1,0))</f>
        <v/>
      </c>
      <c r="P3294" s="39">
        <f>IF(A3294&amp;B3294&amp;C3294="","",IF(AND(O3294=1,N(G3294)&gt;0),IF(INDEX(pl_ativa,MAX(1,N(G3294)))="Sim",1,0),0))</f>
        <v/>
      </c>
      <c r="Q3294" s="39">
        <f>IF(F3294="","",COUNTIFS(ex_chave_oc,F3294,ex_cancelada,"&lt;&gt;Sim"))</f>
        <v/>
      </c>
      <c r="R3294" s="51">
        <f>IF(P3294="","",IF(AND(P3294=1,N(Q3294)&gt;0),1,0))</f>
        <v/>
      </c>
      <c r="S3294" s="30">
        <f>IF(P3294="","",IF(F3294="","ERRO: data prevista ausente ou inválida",IF(O3294=0,"Duplicada: contada uma vez",IF(N(G3294)=0,"ERRO: tarefa fora do Plano Mestre",IF(P3294=0,"Tarefa retirada do plano: não conta","OK")))))</f>
        <v/>
      </c>
    </row>
    <row r="3295">
      <c r="A3295" s="29" t="n"/>
      <c r="B3295" s="25" t="n"/>
      <c r="C3295" s="49" t="n"/>
      <c r="D3295" s="29" t="n"/>
      <c r="E3295" s="23">
        <f>IF(OR(A3295="",B3295=""),"",A3295&amp;"|"&amp;B3295)</f>
        <v/>
      </c>
      <c r="F3295" s="30">
        <f>IF(OR(E3295="",NOT(ISNUMBER(C3295))),"",E3295&amp;"|"&amp;YEAR(C3295)&amp;"-"&amp;RIGHT("0"&amp;MONTH(C3295),2)&amp;"-"&amp;RIGHT("0"&amp;DAY(C3295),2))</f>
        <v/>
      </c>
      <c r="G3295" s="26">
        <f>IF(E3295="","",IFERROR(MATCH(E3295,pl_chave,0),0))</f>
        <v/>
      </c>
      <c r="H3295" s="23">
        <f>IF(G3295="","",IF(G3295=0,"Tarefa fora do plano",INDEX(pl_tag,G3295)))</f>
        <v/>
      </c>
      <c r="I3295" s="30">
        <f>IF(N(G3295)=0,"",INDEX(pl_atividade,G3295))</f>
        <v/>
      </c>
      <c r="J3295" s="50">
        <f>IF(N(G3295)=0,"",INDEX(pl_especialidade,G3295))</f>
        <v/>
      </c>
      <c r="K3295" s="28">
        <f>IF(N(G3295)=0,"",INDEX(pl_duracao,G3295))</f>
        <v/>
      </c>
      <c r="L3295" s="39">
        <f>IF(ISNUMBER(C3295),YEAR(C3295),"")</f>
        <v/>
      </c>
      <c r="M3295" s="39">
        <f>IF(ISNUMBER(C3295),MONTH(C3295),"")</f>
        <v/>
      </c>
      <c r="N3295" s="23">
        <f>IF(L3295="","",IF(NOT(ISNUMBER(crono_ano)),"Informe o ano",IF(L3295&lt;crono_ano,"Antes do ano",IF(L3295&gt;crono_ano,"Depois do ano","No ano"))))</f>
        <v/>
      </c>
      <c r="O3295" s="39">
        <f>IF(F3295="","",IF(COUNTIF(F$7:F3295,F3295)=1,1,0))</f>
        <v/>
      </c>
      <c r="P3295" s="39">
        <f>IF(A3295&amp;B3295&amp;C3295="","",IF(AND(O3295=1,N(G3295)&gt;0),IF(INDEX(pl_ativa,MAX(1,N(G3295)))="Sim",1,0),0))</f>
        <v/>
      </c>
      <c r="Q3295" s="39">
        <f>IF(F3295="","",COUNTIFS(ex_chave_oc,F3295,ex_cancelada,"&lt;&gt;Sim"))</f>
        <v/>
      </c>
      <c r="R3295" s="51">
        <f>IF(P3295="","",IF(AND(P3295=1,N(Q3295)&gt;0),1,0))</f>
        <v/>
      </c>
      <c r="S3295" s="30">
        <f>IF(P3295="","",IF(F3295="","ERRO: data prevista ausente ou inválida",IF(O3295=0,"Duplicada: contada uma vez",IF(N(G3295)=0,"ERRO: tarefa fora do Plano Mestre",IF(P3295=0,"Tarefa retirada do plano: não conta","OK")))))</f>
        <v/>
      </c>
    </row>
    <row r="3296">
      <c r="A3296" s="29" t="n"/>
      <c r="B3296" s="25" t="n"/>
      <c r="C3296" s="49" t="n"/>
      <c r="D3296" s="29" t="n"/>
      <c r="E3296" s="23">
        <f>IF(OR(A3296="",B3296=""),"",A3296&amp;"|"&amp;B3296)</f>
        <v/>
      </c>
      <c r="F3296" s="30">
        <f>IF(OR(E3296="",NOT(ISNUMBER(C3296))),"",E3296&amp;"|"&amp;YEAR(C3296)&amp;"-"&amp;RIGHT("0"&amp;MONTH(C3296),2)&amp;"-"&amp;RIGHT("0"&amp;DAY(C3296),2))</f>
        <v/>
      </c>
      <c r="G3296" s="26">
        <f>IF(E3296="","",IFERROR(MATCH(E3296,pl_chave,0),0))</f>
        <v/>
      </c>
      <c r="H3296" s="23">
        <f>IF(G3296="","",IF(G3296=0,"Tarefa fora do plano",INDEX(pl_tag,G3296)))</f>
        <v/>
      </c>
      <c r="I3296" s="30">
        <f>IF(N(G3296)=0,"",INDEX(pl_atividade,G3296))</f>
        <v/>
      </c>
      <c r="J3296" s="50">
        <f>IF(N(G3296)=0,"",INDEX(pl_especialidade,G3296))</f>
        <v/>
      </c>
      <c r="K3296" s="28">
        <f>IF(N(G3296)=0,"",INDEX(pl_duracao,G3296))</f>
        <v/>
      </c>
      <c r="L3296" s="39">
        <f>IF(ISNUMBER(C3296),YEAR(C3296),"")</f>
        <v/>
      </c>
      <c r="M3296" s="39">
        <f>IF(ISNUMBER(C3296),MONTH(C3296),"")</f>
        <v/>
      </c>
      <c r="N3296" s="23">
        <f>IF(L3296="","",IF(NOT(ISNUMBER(crono_ano)),"Informe o ano",IF(L3296&lt;crono_ano,"Antes do ano",IF(L3296&gt;crono_ano,"Depois do ano","No ano"))))</f>
        <v/>
      </c>
      <c r="O3296" s="39">
        <f>IF(F3296="","",IF(COUNTIF(F$7:F3296,F3296)=1,1,0))</f>
        <v/>
      </c>
      <c r="P3296" s="39">
        <f>IF(A3296&amp;B3296&amp;C3296="","",IF(AND(O3296=1,N(G3296)&gt;0),IF(INDEX(pl_ativa,MAX(1,N(G3296)))="Sim",1,0),0))</f>
        <v/>
      </c>
      <c r="Q3296" s="39">
        <f>IF(F3296="","",COUNTIFS(ex_chave_oc,F3296,ex_cancelada,"&lt;&gt;Sim"))</f>
        <v/>
      </c>
      <c r="R3296" s="51">
        <f>IF(P3296="","",IF(AND(P3296=1,N(Q3296)&gt;0),1,0))</f>
        <v/>
      </c>
      <c r="S3296" s="30">
        <f>IF(P3296="","",IF(F3296="","ERRO: data prevista ausente ou inválida",IF(O3296=0,"Duplicada: contada uma vez",IF(N(G3296)=0,"ERRO: tarefa fora do Plano Mestre",IF(P3296=0,"Tarefa retirada do plano: não conta","OK")))))</f>
        <v/>
      </c>
    </row>
    <row r="3297">
      <c r="A3297" s="29" t="n"/>
      <c r="B3297" s="25" t="n"/>
      <c r="C3297" s="49" t="n"/>
      <c r="D3297" s="29" t="n"/>
      <c r="E3297" s="23">
        <f>IF(OR(A3297="",B3297=""),"",A3297&amp;"|"&amp;B3297)</f>
        <v/>
      </c>
      <c r="F3297" s="30">
        <f>IF(OR(E3297="",NOT(ISNUMBER(C3297))),"",E3297&amp;"|"&amp;YEAR(C3297)&amp;"-"&amp;RIGHT("0"&amp;MONTH(C3297),2)&amp;"-"&amp;RIGHT("0"&amp;DAY(C3297),2))</f>
        <v/>
      </c>
      <c r="G3297" s="26">
        <f>IF(E3297="","",IFERROR(MATCH(E3297,pl_chave,0),0))</f>
        <v/>
      </c>
      <c r="H3297" s="23">
        <f>IF(G3297="","",IF(G3297=0,"Tarefa fora do plano",INDEX(pl_tag,G3297)))</f>
        <v/>
      </c>
      <c r="I3297" s="30">
        <f>IF(N(G3297)=0,"",INDEX(pl_atividade,G3297))</f>
        <v/>
      </c>
      <c r="J3297" s="50">
        <f>IF(N(G3297)=0,"",INDEX(pl_especialidade,G3297))</f>
        <v/>
      </c>
      <c r="K3297" s="28">
        <f>IF(N(G3297)=0,"",INDEX(pl_duracao,G3297))</f>
        <v/>
      </c>
      <c r="L3297" s="39">
        <f>IF(ISNUMBER(C3297),YEAR(C3297),"")</f>
        <v/>
      </c>
      <c r="M3297" s="39">
        <f>IF(ISNUMBER(C3297),MONTH(C3297),"")</f>
        <v/>
      </c>
      <c r="N3297" s="23">
        <f>IF(L3297="","",IF(NOT(ISNUMBER(crono_ano)),"Informe o ano",IF(L3297&lt;crono_ano,"Antes do ano",IF(L3297&gt;crono_ano,"Depois do ano","No ano"))))</f>
        <v/>
      </c>
      <c r="O3297" s="39">
        <f>IF(F3297="","",IF(COUNTIF(F$7:F3297,F3297)=1,1,0))</f>
        <v/>
      </c>
      <c r="P3297" s="39">
        <f>IF(A3297&amp;B3297&amp;C3297="","",IF(AND(O3297=1,N(G3297)&gt;0),IF(INDEX(pl_ativa,MAX(1,N(G3297)))="Sim",1,0),0))</f>
        <v/>
      </c>
      <c r="Q3297" s="39">
        <f>IF(F3297="","",COUNTIFS(ex_chave_oc,F3297,ex_cancelada,"&lt;&gt;Sim"))</f>
        <v/>
      </c>
      <c r="R3297" s="51">
        <f>IF(P3297="","",IF(AND(P3297=1,N(Q3297)&gt;0),1,0))</f>
        <v/>
      </c>
      <c r="S3297" s="30">
        <f>IF(P3297="","",IF(F3297="","ERRO: data prevista ausente ou inválida",IF(O3297=0,"Duplicada: contada uma vez",IF(N(G3297)=0,"ERRO: tarefa fora do Plano Mestre",IF(P3297=0,"Tarefa retirada do plano: não conta","OK")))))</f>
        <v/>
      </c>
    </row>
    <row r="3298">
      <c r="A3298" s="29" t="n"/>
      <c r="B3298" s="25" t="n"/>
      <c r="C3298" s="49" t="n"/>
      <c r="D3298" s="29" t="n"/>
      <c r="E3298" s="23">
        <f>IF(OR(A3298="",B3298=""),"",A3298&amp;"|"&amp;B3298)</f>
        <v/>
      </c>
      <c r="F3298" s="30">
        <f>IF(OR(E3298="",NOT(ISNUMBER(C3298))),"",E3298&amp;"|"&amp;YEAR(C3298)&amp;"-"&amp;RIGHT("0"&amp;MONTH(C3298),2)&amp;"-"&amp;RIGHT("0"&amp;DAY(C3298),2))</f>
        <v/>
      </c>
      <c r="G3298" s="26">
        <f>IF(E3298="","",IFERROR(MATCH(E3298,pl_chave,0),0))</f>
        <v/>
      </c>
      <c r="H3298" s="23">
        <f>IF(G3298="","",IF(G3298=0,"Tarefa fora do plano",INDEX(pl_tag,G3298)))</f>
        <v/>
      </c>
      <c r="I3298" s="30">
        <f>IF(N(G3298)=0,"",INDEX(pl_atividade,G3298))</f>
        <v/>
      </c>
      <c r="J3298" s="50">
        <f>IF(N(G3298)=0,"",INDEX(pl_especialidade,G3298))</f>
        <v/>
      </c>
      <c r="K3298" s="28">
        <f>IF(N(G3298)=0,"",INDEX(pl_duracao,G3298))</f>
        <v/>
      </c>
      <c r="L3298" s="39">
        <f>IF(ISNUMBER(C3298),YEAR(C3298),"")</f>
        <v/>
      </c>
      <c r="M3298" s="39">
        <f>IF(ISNUMBER(C3298),MONTH(C3298),"")</f>
        <v/>
      </c>
      <c r="N3298" s="23">
        <f>IF(L3298="","",IF(NOT(ISNUMBER(crono_ano)),"Informe o ano",IF(L3298&lt;crono_ano,"Antes do ano",IF(L3298&gt;crono_ano,"Depois do ano","No ano"))))</f>
        <v/>
      </c>
      <c r="O3298" s="39">
        <f>IF(F3298="","",IF(COUNTIF(F$7:F3298,F3298)=1,1,0))</f>
        <v/>
      </c>
      <c r="P3298" s="39">
        <f>IF(A3298&amp;B3298&amp;C3298="","",IF(AND(O3298=1,N(G3298)&gt;0),IF(INDEX(pl_ativa,MAX(1,N(G3298)))="Sim",1,0),0))</f>
        <v/>
      </c>
      <c r="Q3298" s="39">
        <f>IF(F3298="","",COUNTIFS(ex_chave_oc,F3298,ex_cancelada,"&lt;&gt;Sim"))</f>
        <v/>
      </c>
      <c r="R3298" s="51">
        <f>IF(P3298="","",IF(AND(P3298=1,N(Q3298)&gt;0),1,0))</f>
        <v/>
      </c>
      <c r="S3298" s="30">
        <f>IF(P3298="","",IF(F3298="","ERRO: data prevista ausente ou inválida",IF(O3298=0,"Duplicada: contada uma vez",IF(N(G3298)=0,"ERRO: tarefa fora do Plano Mestre",IF(P3298=0,"Tarefa retirada do plano: não conta","OK")))))</f>
        <v/>
      </c>
    </row>
    <row r="3299">
      <c r="A3299" s="29" t="n"/>
      <c r="B3299" s="25" t="n"/>
      <c r="C3299" s="49" t="n"/>
      <c r="D3299" s="29" t="n"/>
      <c r="E3299" s="23">
        <f>IF(OR(A3299="",B3299=""),"",A3299&amp;"|"&amp;B3299)</f>
        <v/>
      </c>
      <c r="F3299" s="30">
        <f>IF(OR(E3299="",NOT(ISNUMBER(C3299))),"",E3299&amp;"|"&amp;YEAR(C3299)&amp;"-"&amp;RIGHT("0"&amp;MONTH(C3299),2)&amp;"-"&amp;RIGHT("0"&amp;DAY(C3299),2))</f>
        <v/>
      </c>
      <c r="G3299" s="26">
        <f>IF(E3299="","",IFERROR(MATCH(E3299,pl_chave,0),0))</f>
        <v/>
      </c>
      <c r="H3299" s="23">
        <f>IF(G3299="","",IF(G3299=0,"Tarefa fora do plano",INDEX(pl_tag,G3299)))</f>
        <v/>
      </c>
      <c r="I3299" s="30">
        <f>IF(N(G3299)=0,"",INDEX(pl_atividade,G3299))</f>
        <v/>
      </c>
      <c r="J3299" s="50">
        <f>IF(N(G3299)=0,"",INDEX(pl_especialidade,G3299))</f>
        <v/>
      </c>
      <c r="K3299" s="28">
        <f>IF(N(G3299)=0,"",INDEX(pl_duracao,G3299))</f>
        <v/>
      </c>
      <c r="L3299" s="39">
        <f>IF(ISNUMBER(C3299),YEAR(C3299),"")</f>
        <v/>
      </c>
      <c r="M3299" s="39">
        <f>IF(ISNUMBER(C3299),MONTH(C3299),"")</f>
        <v/>
      </c>
      <c r="N3299" s="23">
        <f>IF(L3299="","",IF(NOT(ISNUMBER(crono_ano)),"Informe o ano",IF(L3299&lt;crono_ano,"Antes do ano",IF(L3299&gt;crono_ano,"Depois do ano","No ano"))))</f>
        <v/>
      </c>
      <c r="O3299" s="39">
        <f>IF(F3299="","",IF(COUNTIF(F$7:F3299,F3299)=1,1,0))</f>
        <v/>
      </c>
      <c r="P3299" s="39">
        <f>IF(A3299&amp;B3299&amp;C3299="","",IF(AND(O3299=1,N(G3299)&gt;0),IF(INDEX(pl_ativa,MAX(1,N(G3299)))="Sim",1,0),0))</f>
        <v/>
      </c>
      <c r="Q3299" s="39">
        <f>IF(F3299="","",COUNTIFS(ex_chave_oc,F3299,ex_cancelada,"&lt;&gt;Sim"))</f>
        <v/>
      </c>
      <c r="R3299" s="51">
        <f>IF(P3299="","",IF(AND(P3299=1,N(Q3299)&gt;0),1,0))</f>
        <v/>
      </c>
      <c r="S3299" s="30">
        <f>IF(P3299="","",IF(F3299="","ERRO: data prevista ausente ou inválida",IF(O3299=0,"Duplicada: contada uma vez",IF(N(G3299)=0,"ERRO: tarefa fora do Plano Mestre",IF(P3299=0,"Tarefa retirada do plano: não conta","OK")))))</f>
        <v/>
      </c>
    </row>
    <row r="3300">
      <c r="A3300" s="29" t="n"/>
      <c r="B3300" s="25" t="n"/>
      <c r="C3300" s="49" t="n"/>
      <c r="D3300" s="29" t="n"/>
      <c r="E3300" s="23">
        <f>IF(OR(A3300="",B3300=""),"",A3300&amp;"|"&amp;B3300)</f>
        <v/>
      </c>
      <c r="F3300" s="30">
        <f>IF(OR(E3300="",NOT(ISNUMBER(C3300))),"",E3300&amp;"|"&amp;YEAR(C3300)&amp;"-"&amp;RIGHT("0"&amp;MONTH(C3300),2)&amp;"-"&amp;RIGHT("0"&amp;DAY(C3300),2))</f>
        <v/>
      </c>
      <c r="G3300" s="26">
        <f>IF(E3300="","",IFERROR(MATCH(E3300,pl_chave,0),0))</f>
        <v/>
      </c>
      <c r="H3300" s="23">
        <f>IF(G3300="","",IF(G3300=0,"Tarefa fora do plano",INDEX(pl_tag,G3300)))</f>
        <v/>
      </c>
      <c r="I3300" s="30">
        <f>IF(N(G3300)=0,"",INDEX(pl_atividade,G3300))</f>
        <v/>
      </c>
      <c r="J3300" s="50">
        <f>IF(N(G3300)=0,"",INDEX(pl_especialidade,G3300))</f>
        <v/>
      </c>
      <c r="K3300" s="28">
        <f>IF(N(G3300)=0,"",INDEX(pl_duracao,G3300))</f>
        <v/>
      </c>
      <c r="L3300" s="39">
        <f>IF(ISNUMBER(C3300),YEAR(C3300),"")</f>
        <v/>
      </c>
      <c r="M3300" s="39">
        <f>IF(ISNUMBER(C3300),MONTH(C3300),"")</f>
        <v/>
      </c>
      <c r="N3300" s="23">
        <f>IF(L3300="","",IF(NOT(ISNUMBER(crono_ano)),"Informe o ano",IF(L3300&lt;crono_ano,"Antes do ano",IF(L3300&gt;crono_ano,"Depois do ano","No ano"))))</f>
        <v/>
      </c>
      <c r="O3300" s="39">
        <f>IF(F3300="","",IF(COUNTIF(F$7:F3300,F3300)=1,1,0))</f>
        <v/>
      </c>
      <c r="P3300" s="39">
        <f>IF(A3300&amp;B3300&amp;C3300="","",IF(AND(O3300=1,N(G3300)&gt;0),IF(INDEX(pl_ativa,MAX(1,N(G3300)))="Sim",1,0),0))</f>
        <v/>
      </c>
      <c r="Q3300" s="39">
        <f>IF(F3300="","",COUNTIFS(ex_chave_oc,F3300,ex_cancelada,"&lt;&gt;Sim"))</f>
        <v/>
      </c>
      <c r="R3300" s="51">
        <f>IF(P3300="","",IF(AND(P3300=1,N(Q3300)&gt;0),1,0))</f>
        <v/>
      </c>
      <c r="S3300" s="30">
        <f>IF(P3300="","",IF(F3300="","ERRO: data prevista ausente ou inválida",IF(O3300=0,"Duplicada: contada uma vez",IF(N(G3300)=0,"ERRO: tarefa fora do Plano Mestre",IF(P3300=0,"Tarefa retirada do plano: não conta","OK")))))</f>
        <v/>
      </c>
    </row>
    <row r="3301">
      <c r="A3301" s="29" t="n"/>
      <c r="B3301" s="25" t="n"/>
      <c r="C3301" s="49" t="n"/>
      <c r="D3301" s="29" t="n"/>
      <c r="E3301" s="23">
        <f>IF(OR(A3301="",B3301=""),"",A3301&amp;"|"&amp;B3301)</f>
        <v/>
      </c>
      <c r="F3301" s="30">
        <f>IF(OR(E3301="",NOT(ISNUMBER(C3301))),"",E3301&amp;"|"&amp;YEAR(C3301)&amp;"-"&amp;RIGHT("0"&amp;MONTH(C3301),2)&amp;"-"&amp;RIGHT("0"&amp;DAY(C3301),2))</f>
        <v/>
      </c>
      <c r="G3301" s="26">
        <f>IF(E3301="","",IFERROR(MATCH(E3301,pl_chave,0),0))</f>
        <v/>
      </c>
      <c r="H3301" s="23">
        <f>IF(G3301="","",IF(G3301=0,"Tarefa fora do plano",INDEX(pl_tag,G3301)))</f>
        <v/>
      </c>
      <c r="I3301" s="30">
        <f>IF(N(G3301)=0,"",INDEX(pl_atividade,G3301))</f>
        <v/>
      </c>
      <c r="J3301" s="50">
        <f>IF(N(G3301)=0,"",INDEX(pl_especialidade,G3301))</f>
        <v/>
      </c>
      <c r="K3301" s="28">
        <f>IF(N(G3301)=0,"",INDEX(pl_duracao,G3301))</f>
        <v/>
      </c>
      <c r="L3301" s="39">
        <f>IF(ISNUMBER(C3301),YEAR(C3301),"")</f>
        <v/>
      </c>
      <c r="M3301" s="39">
        <f>IF(ISNUMBER(C3301),MONTH(C3301),"")</f>
        <v/>
      </c>
      <c r="N3301" s="23">
        <f>IF(L3301="","",IF(NOT(ISNUMBER(crono_ano)),"Informe o ano",IF(L3301&lt;crono_ano,"Antes do ano",IF(L3301&gt;crono_ano,"Depois do ano","No ano"))))</f>
        <v/>
      </c>
      <c r="O3301" s="39">
        <f>IF(F3301="","",IF(COUNTIF(F$7:F3301,F3301)=1,1,0))</f>
        <v/>
      </c>
      <c r="P3301" s="39">
        <f>IF(A3301&amp;B3301&amp;C3301="","",IF(AND(O3301=1,N(G3301)&gt;0),IF(INDEX(pl_ativa,MAX(1,N(G3301)))="Sim",1,0),0))</f>
        <v/>
      </c>
      <c r="Q3301" s="39">
        <f>IF(F3301="","",COUNTIFS(ex_chave_oc,F3301,ex_cancelada,"&lt;&gt;Sim"))</f>
        <v/>
      </c>
      <c r="R3301" s="51">
        <f>IF(P3301="","",IF(AND(P3301=1,N(Q3301)&gt;0),1,0))</f>
        <v/>
      </c>
      <c r="S3301" s="30">
        <f>IF(P3301="","",IF(F3301="","ERRO: data prevista ausente ou inválida",IF(O3301=0,"Duplicada: contada uma vez",IF(N(G3301)=0,"ERRO: tarefa fora do Plano Mestre",IF(P3301=0,"Tarefa retirada do plano: não conta","OK")))))</f>
        <v/>
      </c>
    </row>
    <row r="3302">
      <c r="A3302" s="29" t="n"/>
      <c r="B3302" s="25" t="n"/>
      <c r="C3302" s="49" t="n"/>
      <c r="D3302" s="29" t="n"/>
      <c r="E3302" s="23">
        <f>IF(OR(A3302="",B3302=""),"",A3302&amp;"|"&amp;B3302)</f>
        <v/>
      </c>
      <c r="F3302" s="30">
        <f>IF(OR(E3302="",NOT(ISNUMBER(C3302))),"",E3302&amp;"|"&amp;YEAR(C3302)&amp;"-"&amp;RIGHT("0"&amp;MONTH(C3302),2)&amp;"-"&amp;RIGHT("0"&amp;DAY(C3302),2))</f>
        <v/>
      </c>
      <c r="G3302" s="26">
        <f>IF(E3302="","",IFERROR(MATCH(E3302,pl_chave,0),0))</f>
        <v/>
      </c>
      <c r="H3302" s="23">
        <f>IF(G3302="","",IF(G3302=0,"Tarefa fora do plano",INDEX(pl_tag,G3302)))</f>
        <v/>
      </c>
      <c r="I3302" s="30">
        <f>IF(N(G3302)=0,"",INDEX(pl_atividade,G3302))</f>
        <v/>
      </c>
      <c r="J3302" s="50">
        <f>IF(N(G3302)=0,"",INDEX(pl_especialidade,G3302))</f>
        <v/>
      </c>
      <c r="K3302" s="28">
        <f>IF(N(G3302)=0,"",INDEX(pl_duracao,G3302))</f>
        <v/>
      </c>
      <c r="L3302" s="39">
        <f>IF(ISNUMBER(C3302),YEAR(C3302),"")</f>
        <v/>
      </c>
      <c r="M3302" s="39">
        <f>IF(ISNUMBER(C3302),MONTH(C3302),"")</f>
        <v/>
      </c>
      <c r="N3302" s="23">
        <f>IF(L3302="","",IF(NOT(ISNUMBER(crono_ano)),"Informe o ano",IF(L3302&lt;crono_ano,"Antes do ano",IF(L3302&gt;crono_ano,"Depois do ano","No ano"))))</f>
        <v/>
      </c>
      <c r="O3302" s="39">
        <f>IF(F3302="","",IF(COUNTIF(F$7:F3302,F3302)=1,1,0))</f>
        <v/>
      </c>
      <c r="P3302" s="39">
        <f>IF(A3302&amp;B3302&amp;C3302="","",IF(AND(O3302=1,N(G3302)&gt;0),IF(INDEX(pl_ativa,MAX(1,N(G3302)))="Sim",1,0),0))</f>
        <v/>
      </c>
      <c r="Q3302" s="39">
        <f>IF(F3302="","",COUNTIFS(ex_chave_oc,F3302,ex_cancelada,"&lt;&gt;Sim"))</f>
        <v/>
      </c>
      <c r="R3302" s="51">
        <f>IF(P3302="","",IF(AND(P3302=1,N(Q3302)&gt;0),1,0))</f>
        <v/>
      </c>
      <c r="S3302" s="30">
        <f>IF(P3302="","",IF(F3302="","ERRO: data prevista ausente ou inválida",IF(O3302=0,"Duplicada: contada uma vez",IF(N(G3302)=0,"ERRO: tarefa fora do Plano Mestre",IF(P3302=0,"Tarefa retirada do plano: não conta","OK")))))</f>
        <v/>
      </c>
    </row>
    <row r="3303">
      <c r="A3303" s="29" t="n"/>
      <c r="B3303" s="25" t="n"/>
      <c r="C3303" s="49" t="n"/>
      <c r="D3303" s="29" t="n"/>
      <c r="E3303" s="23">
        <f>IF(OR(A3303="",B3303=""),"",A3303&amp;"|"&amp;B3303)</f>
        <v/>
      </c>
      <c r="F3303" s="30">
        <f>IF(OR(E3303="",NOT(ISNUMBER(C3303))),"",E3303&amp;"|"&amp;YEAR(C3303)&amp;"-"&amp;RIGHT("0"&amp;MONTH(C3303),2)&amp;"-"&amp;RIGHT("0"&amp;DAY(C3303),2))</f>
        <v/>
      </c>
      <c r="G3303" s="26">
        <f>IF(E3303="","",IFERROR(MATCH(E3303,pl_chave,0),0))</f>
        <v/>
      </c>
      <c r="H3303" s="23">
        <f>IF(G3303="","",IF(G3303=0,"Tarefa fora do plano",INDEX(pl_tag,G3303)))</f>
        <v/>
      </c>
      <c r="I3303" s="30">
        <f>IF(N(G3303)=0,"",INDEX(pl_atividade,G3303))</f>
        <v/>
      </c>
      <c r="J3303" s="50">
        <f>IF(N(G3303)=0,"",INDEX(pl_especialidade,G3303))</f>
        <v/>
      </c>
      <c r="K3303" s="28">
        <f>IF(N(G3303)=0,"",INDEX(pl_duracao,G3303))</f>
        <v/>
      </c>
      <c r="L3303" s="39">
        <f>IF(ISNUMBER(C3303),YEAR(C3303),"")</f>
        <v/>
      </c>
      <c r="M3303" s="39">
        <f>IF(ISNUMBER(C3303),MONTH(C3303),"")</f>
        <v/>
      </c>
      <c r="N3303" s="23">
        <f>IF(L3303="","",IF(NOT(ISNUMBER(crono_ano)),"Informe o ano",IF(L3303&lt;crono_ano,"Antes do ano",IF(L3303&gt;crono_ano,"Depois do ano","No ano"))))</f>
        <v/>
      </c>
      <c r="O3303" s="39">
        <f>IF(F3303="","",IF(COUNTIF(F$7:F3303,F3303)=1,1,0))</f>
        <v/>
      </c>
      <c r="P3303" s="39">
        <f>IF(A3303&amp;B3303&amp;C3303="","",IF(AND(O3303=1,N(G3303)&gt;0),IF(INDEX(pl_ativa,MAX(1,N(G3303)))="Sim",1,0),0))</f>
        <v/>
      </c>
      <c r="Q3303" s="39">
        <f>IF(F3303="","",COUNTIFS(ex_chave_oc,F3303,ex_cancelada,"&lt;&gt;Sim"))</f>
        <v/>
      </c>
      <c r="R3303" s="51">
        <f>IF(P3303="","",IF(AND(P3303=1,N(Q3303)&gt;0),1,0))</f>
        <v/>
      </c>
      <c r="S3303" s="30">
        <f>IF(P3303="","",IF(F3303="","ERRO: data prevista ausente ou inválida",IF(O3303=0,"Duplicada: contada uma vez",IF(N(G3303)=0,"ERRO: tarefa fora do Plano Mestre",IF(P3303=0,"Tarefa retirada do plano: não conta","OK")))))</f>
        <v/>
      </c>
    </row>
    <row r="3304">
      <c r="A3304" s="29" t="n"/>
      <c r="B3304" s="25" t="n"/>
      <c r="C3304" s="49" t="n"/>
      <c r="D3304" s="29" t="n"/>
      <c r="E3304" s="23">
        <f>IF(OR(A3304="",B3304=""),"",A3304&amp;"|"&amp;B3304)</f>
        <v/>
      </c>
      <c r="F3304" s="30">
        <f>IF(OR(E3304="",NOT(ISNUMBER(C3304))),"",E3304&amp;"|"&amp;YEAR(C3304)&amp;"-"&amp;RIGHT("0"&amp;MONTH(C3304),2)&amp;"-"&amp;RIGHT("0"&amp;DAY(C3304),2))</f>
        <v/>
      </c>
      <c r="G3304" s="26">
        <f>IF(E3304="","",IFERROR(MATCH(E3304,pl_chave,0),0))</f>
        <v/>
      </c>
      <c r="H3304" s="23">
        <f>IF(G3304="","",IF(G3304=0,"Tarefa fora do plano",INDEX(pl_tag,G3304)))</f>
        <v/>
      </c>
      <c r="I3304" s="30">
        <f>IF(N(G3304)=0,"",INDEX(pl_atividade,G3304))</f>
        <v/>
      </c>
      <c r="J3304" s="50">
        <f>IF(N(G3304)=0,"",INDEX(pl_especialidade,G3304))</f>
        <v/>
      </c>
      <c r="K3304" s="28">
        <f>IF(N(G3304)=0,"",INDEX(pl_duracao,G3304))</f>
        <v/>
      </c>
      <c r="L3304" s="39">
        <f>IF(ISNUMBER(C3304),YEAR(C3304),"")</f>
        <v/>
      </c>
      <c r="M3304" s="39">
        <f>IF(ISNUMBER(C3304),MONTH(C3304),"")</f>
        <v/>
      </c>
      <c r="N3304" s="23">
        <f>IF(L3304="","",IF(NOT(ISNUMBER(crono_ano)),"Informe o ano",IF(L3304&lt;crono_ano,"Antes do ano",IF(L3304&gt;crono_ano,"Depois do ano","No ano"))))</f>
        <v/>
      </c>
      <c r="O3304" s="39">
        <f>IF(F3304="","",IF(COUNTIF(F$7:F3304,F3304)=1,1,0))</f>
        <v/>
      </c>
      <c r="P3304" s="39">
        <f>IF(A3304&amp;B3304&amp;C3304="","",IF(AND(O3304=1,N(G3304)&gt;0),IF(INDEX(pl_ativa,MAX(1,N(G3304)))="Sim",1,0),0))</f>
        <v/>
      </c>
      <c r="Q3304" s="39">
        <f>IF(F3304="","",COUNTIFS(ex_chave_oc,F3304,ex_cancelada,"&lt;&gt;Sim"))</f>
        <v/>
      </c>
      <c r="R3304" s="51">
        <f>IF(P3304="","",IF(AND(P3304=1,N(Q3304)&gt;0),1,0))</f>
        <v/>
      </c>
      <c r="S3304" s="30">
        <f>IF(P3304="","",IF(F3304="","ERRO: data prevista ausente ou inválida",IF(O3304=0,"Duplicada: contada uma vez",IF(N(G3304)=0,"ERRO: tarefa fora do Plano Mestre",IF(P3304=0,"Tarefa retirada do plano: não conta","OK")))))</f>
        <v/>
      </c>
    </row>
    <row r="3305">
      <c r="A3305" s="29" t="n"/>
      <c r="B3305" s="25" t="n"/>
      <c r="C3305" s="49" t="n"/>
      <c r="D3305" s="29" t="n"/>
      <c r="E3305" s="23">
        <f>IF(OR(A3305="",B3305=""),"",A3305&amp;"|"&amp;B3305)</f>
        <v/>
      </c>
      <c r="F3305" s="30">
        <f>IF(OR(E3305="",NOT(ISNUMBER(C3305))),"",E3305&amp;"|"&amp;YEAR(C3305)&amp;"-"&amp;RIGHT("0"&amp;MONTH(C3305),2)&amp;"-"&amp;RIGHT("0"&amp;DAY(C3305),2))</f>
        <v/>
      </c>
      <c r="G3305" s="26">
        <f>IF(E3305="","",IFERROR(MATCH(E3305,pl_chave,0),0))</f>
        <v/>
      </c>
      <c r="H3305" s="23">
        <f>IF(G3305="","",IF(G3305=0,"Tarefa fora do plano",INDEX(pl_tag,G3305)))</f>
        <v/>
      </c>
      <c r="I3305" s="30">
        <f>IF(N(G3305)=0,"",INDEX(pl_atividade,G3305))</f>
        <v/>
      </c>
      <c r="J3305" s="50">
        <f>IF(N(G3305)=0,"",INDEX(pl_especialidade,G3305))</f>
        <v/>
      </c>
      <c r="K3305" s="28">
        <f>IF(N(G3305)=0,"",INDEX(pl_duracao,G3305))</f>
        <v/>
      </c>
      <c r="L3305" s="39">
        <f>IF(ISNUMBER(C3305),YEAR(C3305),"")</f>
        <v/>
      </c>
      <c r="M3305" s="39">
        <f>IF(ISNUMBER(C3305),MONTH(C3305),"")</f>
        <v/>
      </c>
      <c r="N3305" s="23">
        <f>IF(L3305="","",IF(NOT(ISNUMBER(crono_ano)),"Informe o ano",IF(L3305&lt;crono_ano,"Antes do ano",IF(L3305&gt;crono_ano,"Depois do ano","No ano"))))</f>
        <v/>
      </c>
      <c r="O3305" s="39">
        <f>IF(F3305="","",IF(COUNTIF(F$7:F3305,F3305)=1,1,0))</f>
        <v/>
      </c>
      <c r="P3305" s="39">
        <f>IF(A3305&amp;B3305&amp;C3305="","",IF(AND(O3305=1,N(G3305)&gt;0),IF(INDEX(pl_ativa,MAX(1,N(G3305)))="Sim",1,0),0))</f>
        <v/>
      </c>
      <c r="Q3305" s="39">
        <f>IF(F3305="","",COUNTIFS(ex_chave_oc,F3305,ex_cancelada,"&lt;&gt;Sim"))</f>
        <v/>
      </c>
      <c r="R3305" s="51">
        <f>IF(P3305="","",IF(AND(P3305=1,N(Q3305)&gt;0),1,0))</f>
        <v/>
      </c>
      <c r="S3305" s="30">
        <f>IF(P3305="","",IF(F3305="","ERRO: data prevista ausente ou inválida",IF(O3305=0,"Duplicada: contada uma vez",IF(N(G3305)=0,"ERRO: tarefa fora do Plano Mestre",IF(P3305=0,"Tarefa retirada do plano: não conta","OK")))))</f>
        <v/>
      </c>
    </row>
    <row r="3306">
      <c r="A3306" s="29" t="n"/>
      <c r="B3306" s="25" t="n"/>
      <c r="C3306" s="49" t="n"/>
      <c r="D3306" s="29" t="n"/>
      <c r="E3306" s="23">
        <f>IF(OR(A3306="",B3306=""),"",A3306&amp;"|"&amp;B3306)</f>
        <v/>
      </c>
      <c r="F3306" s="30">
        <f>IF(OR(E3306="",NOT(ISNUMBER(C3306))),"",E3306&amp;"|"&amp;YEAR(C3306)&amp;"-"&amp;RIGHT("0"&amp;MONTH(C3306),2)&amp;"-"&amp;RIGHT("0"&amp;DAY(C3306),2))</f>
        <v/>
      </c>
      <c r="G3306" s="26">
        <f>IF(E3306="","",IFERROR(MATCH(E3306,pl_chave,0),0))</f>
        <v/>
      </c>
      <c r="H3306" s="23">
        <f>IF(G3306="","",IF(G3306=0,"Tarefa fora do plano",INDEX(pl_tag,G3306)))</f>
        <v/>
      </c>
      <c r="I3306" s="30">
        <f>IF(N(G3306)=0,"",INDEX(pl_atividade,G3306))</f>
        <v/>
      </c>
      <c r="J3306" s="50">
        <f>IF(N(G3306)=0,"",INDEX(pl_especialidade,G3306))</f>
        <v/>
      </c>
      <c r="K3306" s="28">
        <f>IF(N(G3306)=0,"",INDEX(pl_duracao,G3306))</f>
        <v/>
      </c>
      <c r="L3306" s="39">
        <f>IF(ISNUMBER(C3306),YEAR(C3306),"")</f>
        <v/>
      </c>
      <c r="M3306" s="39">
        <f>IF(ISNUMBER(C3306),MONTH(C3306),"")</f>
        <v/>
      </c>
      <c r="N3306" s="23">
        <f>IF(L3306="","",IF(NOT(ISNUMBER(crono_ano)),"Informe o ano",IF(L3306&lt;crono_ano,"Antes do ano",IF(L3306&gt;crono_ano,"Depois do ano","No ano"))))</f>
        <v/>
      </c>
      <c r="O3306" s="39">
        <f>IF(F3306="","",IF(COUNTIF(F$7:F3306,F3306)=1,1,0))</f>
        <v/>
      </c>
      <c r="P3306" s="39">
        <f>IF(A3306&amp;B3306&amp;C3306="","",IF(AND(O3306=1,N(G3306)&gt;0),IF(INDEX(pl_ativa,MAX(1,N(G3306)))="Sim",1,0),0))</f>
        <v/>
      </c>
      <c r="Q3306" s="39">
        <f>IF(F3306="","",COUNTIFS(ex_chave_oc,F3306,ex_cancelada,"&lt;&gt;Sim"))</f>
        <v/>
      </c>
      <c r="R3306" s="51">
        <f>IF(P3306="","",IF(AND(P3306=1,N(Q3306)&gt;0),1,0))</f>
        <v/>
      </c>
      <c r="S3306" s="30">
        <f>IF(P3306="","",IF(F3306="","ERRO: data prevista ausente ou inválida",IF(O3306=0,"Duplicada: contada uma vez",IF(N(G3306)=0,"ERRO: tarefa fora do Plano Mestre",IF(P3306=0,"Tarefa retirada do plano: não conta","OK")))))</f>
        <v/>
      </c>
    </row>
    <row r="3307">
      <c r="A3307" s="29" t="n"/>
      <c r="B3307" s="25" t="n"/>
      <c r="C3307" s="49" t="n"/>
      <c r="D3307" s="29" t="n"/>
      <c r="E3307" s="23">
        <f>IF(OR(A3307="",B3307=""),"",A3307&amp;"|"&amp;B3307)</f>
        <v/>
      </c>
      <c r="F3307" s="30">
        <f>IF(OR(E3307="",NOT(ISNUMBER(C3307))),"",E3307&amp;"|"&amp;YEAR(C3307)&amp;"-"&amp;RIGHT("0"&amp;MONTH(C3307),2)&amp;"-"&amp;RIGHT("0"&amp;DAY(C3307),2))</f>
        <v/>
      </c>
      <c r="G3307" s="26">
        <f>IF(E3307="","",IFERROR(MATCH(E3307,pl_chave,0),0))</f>
        <v/>
      </c>
      <c r="H3307" s="23">
        <f>IF(G3307="","",IF(G3307=0,"Tarefa fora do plano",INDEX(pl_tag,G3307)))</f>
        <v/>
      </c>
      <c r="I3307" s="30">
        <f>IF(N(G3307)=0,"",INDEX(pl_atividade,G3307))</f>
        <v/>
      </c>
      <c r="J3307" s="50">
        <f>IF(N(G3307)=0,"",INDEX(pl_especialidade,G3307))</f>
        <v/>
      </c>
      <c r="K3307" s="28">
        <f>IF(N(G3307)=0,"",INDEX(pl_duracao,G3307))</f>
        <v/>
      </c>
      <c r="L3307" s="39">
        <f>IF(ISNUMBER(C3307),YEAR(C3307),"")</f>
        <v/>
      </c>
      <c r="M3307" s="39">
        <f>IF(ISNUMBER(C3307),MONTH(C3307),"")</f>
        <v/>
      </c>
      <c r="N3307" s="23">
        <f>IF(L3307="","",IF(NOT(ISNUMBER(crono_ano)),"Informe o ano",IF(L3307&lt;crono_ano,"Antes do ano",IF(L3307&gt;crono_ano,"Depois do ano","No ano"))))</f>
        <v/>
      </c>
      <c r="O3307" s="39">
        <f>IF(F3307="","",IF(COUNTIF(F$7:F3307,F3307)=1,1,0))</f>
        <v/>
      </c>
      <c r="P3307" s="39">
        <f>IF(A3307&amp;B3307&amp;C3307="","",IF(AND(O3307=1,N(G3307)&gt;0),IF(INDEX(pl_ativa,MAX(1,N(G3307)))="Sim",1,0),0))</f>
        <v/>
      </c>
      <c r="Q3307" s="39">
        <f>IF(F3307="","",COUNTIFS(ex_chave_oc,F3307,ex_cancelada,"&lt;&gt;Sim"))</f>
        <v/>
      </c>
      <c r="R3307" s="51">
        <f>IF(P3307="","",IF(AND(P3307=1,N(Q3307)&gt;0),1,0))</f>
        <v/>
      </c>
      <c r="S3307" s="30">
        <f>IF(P3307="","",IF(F3307="","ERRO: data prevista ausente ou inválida",IF(O3307=0,"Duplicada: contada uma vez",IF(N(G3307)=0,"ERRO: tarefa fora do Plano Mestre",IF(P3307=0,"Tarefa retirada do plano: não conta","OK")))))</f>
        <v/>
      </c>
    </row>
    <row r="3308">
      <c r="A3308" s="29" t="n"/>
      <c r="B3308" s="25" t="n"/>
      <c r="C3308" s="49" t="n"/>
      <c r="D3308" s="29" t="n"/>
      <c r="E3308" s="23">
        <f>IF(OR(A3308="",B3308=""),"",A3308&amp;"|"&amp;B3308)</f>
        <v/>
      </c>
      <c r="F3308" s="30">
        <f>IF(OR(E3308="",NOT(ISNUMBER(C3308))),"",E3308&amp;"|"&amp;YEAR(C3308)&amp;"-"&amp;RIGHT("0"&amp;MONTH(C3308),2)&amp;"-"&amp;RIGHT("0"&amp;DAY(C3308),2))</f>
        <v/>
      </c>
      <c r="G3308" s="26">
        <f>IF(E3308="","",IFERROR(MATCH(E3308,pl_chave,0),0))</f>
        <v/>
      </c>
      <c r="H3308" s="23">
        <f>IF(G3308="","",IF(G3308=0,"Tarefa fora do plano",INDEX(pl_tag,G3308)))</f>
        <v/>
      </c>
      <c r="I3308" s="30">
        <f>IF(N(G3308)=0,"",INDEX(pl_atividade,G3308))</f>
        <v/>
      </c>
      <c r="J3308" s="50">
        <f>IF(N(G3308)=0,"",INDEX(pl_especialidade,G3308))</f>
        <v/>
      </c>
      <c r="K3308" s="28">
        <f>IF(N(G3308)=0,"",INDEX(pl_duracao,G3308))</f>
        <v/>
      </c>
      <c r="L3308" s="39">
        <f>IF(ISNUMBER(C3308),YEAR(C3308),"")</f>
        <v/>
      </c>
      <c r="M3308" s="39">
        <f>IF(ISNUMBER(C3308),MONTH(C3308),"")</f>
        <v/>
      </c>
      <c r="N3308" s="23">
        <f>IF(L3308="","",IF(NOT(ISNUMBER(crono_ano)),"Informe o ano",IF(L3308&lt;crono_ano,"Antes do ano",IF(L3308&gt;crono_ano,"Depois do ano","No ano"))))</f>
        <v/>
      </c>
      <c r="O3308" s="39">
        <f>IF(F3308="","",IF(COUNTIF(F$7:F3308,F3308)=1,1,0))</f>
        <v/>
      </c>
      <c r="P3308" s="39">
        <f>IF(A3308&amp;B3308&amp;C3308="","",IF(AND(O3308=1,N(G3308)&gt;0),IF(INDEX(pl_ativa,MAX(1,N(G3308)))="Sim",1,0),0))</f>
        <v/>
      </c>
      <c r="Q3308" s="39">
        <f>IF(F3308="","",COUNTIFS(ex_chave_oc,F3308,ex_cancelada,"&lt;&gt;Sim"))</f>
        <v/>
      </c>
      <c r="R3308" s="51">
        <f>IF(P3308="","",IF(AND(P3308=1,N(Q3308)&gt;0),1,0))</f>
        <v/>
      </c>
      <c r="S3308" s="30">
        <f>IF(P3308="","",IF(F3308="","ERRO: data prevista ausente ou inválida",IF(O3308=0,"Duplicada: contada uma vez",IF(N(G3308)=0,"ERRO: tarefa fora do Plano Mestre",IF(P3308=0,"Tarefa retirada do plano: não conta","OK")))))</f>
        <v/>
      </c>
    </row>
    <row r="3309">
      <c r="A3309" s="29" t="n"/>
      <c r="B3309" s="25" t="n"/>
      <c r="C3309" s="49" t="n"/>
      <c r="D3309" s="29" t="n"/>
      <c r="E3309" s="23">
        <f>IF(OR(A3309="",B3309=""),"",A3309&amp;"|"&amp;B3309)</f>
        <v/>
      </c>
      <c r="F3309" s="30">
        <f>IF(OR(E3309="",NOT(ISNUMBER(C3309))),"",E3309&amp;"|"&amp;YEAR(C3309)&amp;"-"&amp;RIGHT("0"&amp;MONTH(C3309),2)&amp;"-"&amp;RIGHT("0"&amp;DAY(C3309),2))</f>
        <v/>
      </c>
      <c r="G3309" s="26">
        <f>IF(E3309="","",IFERROR(MATCH(E3309,pl_chave,0),0))</f>
        <v/>
      </c>
      <c r="H3309" s="23">
        <f>IF(G3309="","",IF(G3309=0,"Tarefa fora do plano",INDEX(pl_tag,G3309)))</f>
        <v/>
      </c>
      <c r="I3309" s="30">
        <f>IF(N(G3309)=0,"",INDEX(pl_atividade,G3309))</f>
        <v/>
      </c>
      <c r="J3309" s="50">
        <f>IF(N(G3309)=0,"",INDEX(pl_especialidade,G3309))</f>
        <v/>
      </c>
      <c r="K3309" s="28">
        <f>IF(N(G3309)=0,"",INDEX(pl_duracao,G3309))</f>
        <v/>
      </c>
      <c r="L3309" s="39">
        <f>IF(ISNUMBER(C3309),YEAR(C3309),"")</f>
        <v/>
      </c>
      <c r="M3309" s="39">
        <f>IF(ISNUMBER(C3309),MONTH(C3309),"")</f>
        <v/>
      </c>
      <c r="N3309" s="23">
        <f>IF(L3309="","",IF(NOT(ISNUMBER(crono_ano)),"Informe o ano",IF(L3309&lt;crono_ano,"Antes do ano",IF(L3309&gt;crono_ano,"Depois do ano","No ano"))))</f>
        <v/>
      </c>
      <c r="O3309" s="39">
        <f>IF(F3309="","",IF(COUNTIF(F$7:F3309,F3309)=1,1,0))</f>
        <v/>
      </c>
      <c r="P3309" s="39">
        <f>IF(A3309&amp;B3309&amp;C3309="","",IF(AND(O3309=1,N(G3309)&gt;0),IF(INDEX(pl_ativa,MAX(1,N(G3309)))="Sim",1,0),0))</f>
        <v/>
      </c>
      <c r="Q3309" s="39">
        <f>IF(F3309="","",COUNTIFS(ex_chave_oc,F3309,ex_cancelada,"&lt;&gt;Sim"))</f>
        <v/>
      </c>
      <c r="R3309" s="51">
        <f>IF(P3309="","",IF(AND(P3309=1,N(Q3309)&gt;0),1,0))</f>
        <v/>
      </c>
      <c r="S3309" s="30">
        <f>IF(P3309="","",IF(F3309="","ERRO: data prevista ausente ou inválida",IF(O3309=0,"Duplicada: contada uma vez",IF(N(G3309)=0,"ERRO: tarefa fora do Plano Mestre",IF(P3309=0,"Tarefa retirada do plano: não conta","OK")))))</f>
        <v/>
      </c>
    </row>
    <row r="3310">
      <c r="A3310" s="29" t="n"/>
      <c r="B3310" s="25" t="n"/>
      <c r="C3310" s="49" t="n"/>
      <c r="D3310" s="29" t="n"/>
      <c r="E3310" s="23">
        <f>IF(OR(A3310="",B3310=""),"",A3310&amp;"|"&amp;B3310)</f>
        <v/>
      </c>
      <c r="F3310" s="30">
        <f>IF(OR(E3310="",NOT(ISNUMBER(C3310))),"",E3310&amp;"|"&amp;YEAR(C3310)&amp;"-"&amp;RIGHT("0"&amp;MONTH(C3310),2)&amp;"-"&amp;RIGHT("0"&amp;DAY(C3310),2))</f>
        <v/>
      </c>
      <c r="G3310" s="26">
        <f>IF(E3310="","",IFERROR(MATCH(E3310,pl_chave,0),0))</f>
        <v/>
      </c>
      <c r="H3310" s="23">
        <f>IF(G3310="","",IF(G3310=0,"Tarefa fora do plano",INDEX(pl_tag,G3310)))</f>
        <v/>
      </c>
      <c r="I3310" s="30">
        <f>IF(N(G3310)=0,"",INDEX(pl_atividade,G3310))</f>
        <v/>
      </c>
      <c r="J3310" s="50">
        <f>IF(N(G3310)=0,"",INDEX(pl_especialidade,G3310))</f>
        <v/>
      </c>
      <c r="K3310" s="28">
        <f>IF(N(G3310)=0,"",INDEX(pl_duracao,G3310))</f>
        <v/>
      </c>
      <c r="L3310" s="39">
        <f>IF(ISNUMBER(C3310),YEAR(C3310),"")</f>
        <v/>
      </c>
      <c r="M3310" s="39">
        <f>IF(ISNUMBER(C3310),MONTH(C3310),"")</f>
        <v/>
      </c>
      <c r="N3310" s="23">
        <f>IF(L3310="","",IF(NOT(ISNUMBER(crono_ano)),"Informe o ano",IF(L3310&lt;crono_ano,"Antes do ano",IF(L3310&gt;crono_ano,"Depois do ano","No ano"))))</f>
        <v/>
      </c>
      <c r="O3310" s="39">
        <f>IF(F3310="","",IF(COUNTIF(F$7:F3310,F3310)=1,1,0))</f>
        <v/>
      </c>
      <c r="P3310" s="39">
        <f>IF(A3310&amp;B3310&amp;C3310="","",IF(AND(O3310=1,N(G3310)&gt;0),IF(INDEX(pl_ativa,MAX(1,N(G3310)))="Sim",1,0),0))</f>
        <v/>
      </c>
      <c r="Q3310" s="39">
        <f>IF(F3310="","",COUNTIFS(ex_chave_oc,F3310,ex_cancelada,"&lt;&gt;Sim"))</f>
        <v/>
      </c>
      <c r="R3310" s="51">
        <f>IF(P3310="","",IF(AND(P3310=1,N(Q3310)&gt;0),1,0))</f>
        <v/>
      </c>
      <c r="S3310" s="30">
        <f>IF(P3310="","",IF(F3310="","ERRO: data prevista ausente ou inválida",IF(O3310=0,"Duplicada: contada uma vez",IF(N(G3310)=0,"ERRO: tarefa fora do Plano Mestre",IF(P3310=0,"Tarefa retirada do plano: não conta","OK")))))</f>
        <v/>
      </c>
    </row>
    <row r="3311">
      <c r="A3311" s="29" t="n"/>
      <c r="B3311" s="25" t="n"/>
      <c r="C3311" s="49" t="n"/>
      <c r="D3311" s="29" t="n"/>
      <c r="E3311" s="23">
        <f>IF(OR(A3311="",B3311=""),"",A3311&amp;"|"&amp;B3311)</f>
        <v/>
      </c>
      <c r="F3311" s="30">
        <f>IF(OR(E3311="",NOT(ISNUMBER(C3311))),"",E3311&amp;"|"&amp;YEAR(C3311)&amp;"-"&amp;RIGHT("0"&amp;MONTH(C3311),2)&amp;"-"&amp;RIGHT("0"&amp;DAY(C3311),2))</f>
        <v/>
      </c>
      <c r="G3311" s="26">
        <f>IF(E3311="","",IFERROR(MATCH(E3311,pl_chave,0),0))</f>
        <v/>
      </c>
      <c r="H3311" s="23">
        <f>IF(G3311="","",IF(G3311=0,"Tarefa fora do plano",INDEX(pl_tag,G3311)))</f>
        <v/>
      </c>
      <c r="I3311" s="30">
        <f>IF(N(G3311)=0,"",INDEX(pl_atividade,G3311))</f>
        <v/>
      </c>
      <c r="J3311" s="50">
        <f>IF(N(G3311)=0,"",INDEX(pl_especialidade,G3311))</f>
        <v/>
      </c>
      <c r="K3311" s="28">
        <f>IF(N(G3311)=0,"",INDEX(pl_duracao,G3311))</f>
        <v/>
      </c>
      <c r="L3311" s="39">
        <f>IF(ISNUMBER(C3311),YEAR(C3311),"")</f>
        <v/>
      </c>
      <c r="M3311" s="39">
        <f>IF(ISNUMBER(C3311),MONTH(C3311),"")</f>
        <v/>
      </c>
      <c r="N3311" s="23">
        <f>IF(L3311="","",IF(NOT(ISNUMBER(crono_ano)),"Informe o ano",IF(L3311&lt;crono_ano,"Antes do ano",IF(L3311&gt;crono_ano,"Depois do ano","No ano"))))</f>
        <v/>
      </c>
      <c r="O3311" s="39">
        <f>IF(F3311="","",IF(COUNTIF(F$7:F3311,F3311)=1,1,0))</f>
        <v/>
      </c>
      <c r="P3311" s="39">
        <f>IF(A3311&amp;B3311&amp;C3311="","",IF(AND(O3311=1,N(G3311)&gt;0),IF(INDEX(pl_ativa,MAX(1,N(G3311)))="Sim",1,0),0))</f>
        <v/>
      </c>
      <c r="Q3311" s="39">
        <f>IF(F3311="","",COUNTIFS(ex_chave_oc,F3311,ex_cancelada,"&lt;&gt;Sim"))</f>
        <v/>
      </c>
      <c r="R3311" s="51">
        <f>IF(P3311="","",IF(AND(P3311=1,N(Q3311)&gt;0),1,0))</f>
        <v/>
      </c>
      <c r="S3311" s="30">
        <f>IF(P3311="","",IF(F3311="","ERRO: data prevista ausente ou inválida",IF(O3311=0,"Duplicada: contada uma vez",IF(N(G3311)=0,"ERRO: tarefa fora do Plano Mestre",IF(P3311=0,"Tarefa retirada do plano: não conta","OK")))))</f>
        <v/>
      </c>
    </row>
    <row r="3312">
      <c r="A3312" s="29" t="n"/>
      <c r="B3312" s="25" t="n"/>
      <c r="C3312" s="49" t="n"/>
      <c r="D3312" s="29" t="n"/>
      <c r="E3312" s="23">
        <f>IF(OR(A3312="",B3312=""),"",A3312&amp;"|"&amp;B3312)</f>
        <v/>
      </c>
      <c r="F3312" s="30">
        <f>IF(OR(E3312="",NOT(ISNUMBER(C3312))),"",E3312&amp;"|"&amp;YEAR(C3312)&amp;"-"&amp;RIGHT("0"&amp;MONTH(C3312),2)&amp;"-"&amp;RIGHT("0"&amp;DAY(C3312),2))</f>
        <v/>
      </c>
      <c r="G3312" s="26">
        <f>IF(E3312="","",IFERROR(MATCH(E3312,pl_chave,0),0))</f>
        <v/>
      </c>
      <c r="H3312" s="23">
        <f>IF(G3312="","",IF(G3312=0,"Tarefa fora do plano",INDEX(pl_tag,G3312)))</f>
        <v/>
      </c>
      <c r="I3312" s="30">
        <f>IF(N(G3312)=0,"",INDEX(pl_atividade,G3312))</f>
        <v/>
      </c>
      <c r="J3312" s="50">
        <f>IF(N(G3312)=0,"",INDEX(pl_especialidade,G3312))</f>
        <v/>
      </c>
      <c r="K3312" s="28">
        <f>IF(N(G3312)=0,"",INDEX(pl_duracao,G3312))</f>
        <v/>
      </c>
      <c r="L3312" s="39">
        <f>IF(ISNUMBER(C3312),YEAR(C3312),"")</f>
        <v/>
      </c>
      <c r="M3312" s="39">
        <f>IF(ISNUMBER(C3312),MONTH(C3312),"")</f>
        <v/>
      </c>
      <c r="N3312" s="23">
        <f>IF(L3312="","",IF(NOT(ISNUMBER(crono_ano)),"Informe o ano",IF(L3312&lt;crono_ano,"Antes do ano",IF(L3312&gt;crono_ano,"Depois do ano","No ano"))))</f>
        <v/>
      </c>
      <c r="O3312" s="39">
        <f>IF(F3312="","",IF(COUNTIF(F$7:F3312,F3312)=1,1,0))</f>
        <v/>
      </c>
      <c r="P3312" s="39">
        <f>IF(A3312&amp;B3312&amp;C3312="","",IF(AND(O3312=1,N(G3312)&gt;0),IF(INDEX(pl_ativa,MAX(1,N(G3312)))="Sim",1,0),0))</f>
        <v/>
      </c>
      <c r="Q3312" s="39">
        <f>IF(F3312="","",COUNTIFS(ex_chave_oc,F3312,ex_cancelada,"&lt;&gt;Sim"))</f>
        <v/>
      </c>
      <c r="R3312" s="51">
        <f>IF(P3312="","",IF(AND(P3312=1,N(Q3312)&gt;0),1,0))</f>
        <v/>
      </c>
      <c r="S3312" s="30">
        <f>IF(P3312="","",IF(F3312="","ERRO: data prevista ausente ou inválida",IF(O3312=0,"Duplicada: contada uma vez",IF(N(G3312)=0,"ERRO: tarefa fora do Plano Mestre",IF(P3312=0,"Tarefa retirada do plano: não conta","OK")))))</f>
        <v/>
      </c>
    </row>
    <row r="3313">
      <c r="A3313" s="29" t="n"/>
      <c r="B3313" s="25" t="n"/>
      <c r="C3313" s="49" t="n"/>
      <c r="D3313" s="29" t="n"/>
      <c r="E3313" s="23">
        <f>IF(OR(A3313="",B3313=""),"",A3313&amp;"|"&amp;B3313)</f>
        <v/>
      </c>
      <c r="F3313" s="30">
        <f>IF(OR(E3313="",NOT(ISNUMBER(C3313))),"",E3313&amp;"|"&amp;YEAR(C3313)&amp;"-"&amp;RIGHT("0"&amp;MONTH(C3313),2)&amp;"-"&amp;RIGHT("0"&amp;DAY(C3313),2))</f>
        <v/>
      </c>
      <c r="G3313" s="26">
        <f>IF(E3313="","",IFERROR(MATCH(E3313,pl_chave,0),0))</f>
        <v/>
      </c>
      <c r="H3313" s="23">
        <f>IF(G3313="","",IF(G3313=0,"Tarefa fora do plano",INDEX(pl_tag,G3313)))</f>
        <v/>
      </c>
      <c r="I3313" s="30">
        <f>IF(N(G3313)=0,"",INDEX(pl_atividade,G3313))</f>
        <v/>
      </c>
      <c r="J3313" s="50">
        <f>IF(N(G3313)=0,"",INDEX(pl_especialidade,G3313))</f>
        <v/>
      </c>
      <c r="K3313" s="28">
        <f>IF(N(G3313)=0,"",INDEX(pl_duracao,G3313))</f>
        <v/>
      </c>
      <c r="L3313" s="39">
        <f>IF(ISNUMBER(C3313),YEAR(C3313),"")</f>
        <v/>
      </c>
      <c r="M3313" s="39">
        <f>IF(ISNUMBER(C3313),MONTH(C3313),"")</f>
        <v/>
      </c>
      <c r="N3313" s="23">
        <f>IF(L3313="","",IF(NOT(ISNUMBER(crono_ano)),"Informe o ano",IF(L3313&lt;crono_ano,"Antes do ano",IF(L3313&gt;crono_ano,"Depois do ano","No ano"))))</f>
        <v/>
      </c>
      <c r="O3313" s="39">
        <f>IF(F3313="","",IF(COUNTIF(F$7:F3313,F3313)=1,1,0))</f>
        <v/>
      </c>
      <c r="P3313" s="39">
        <f>IF(A3313&amp;B3313&amp;C3313="","",IF(AND(O3313=1,N(G3313)&gt;0),IF(INDEX(pl_ativa,MAX(1,N(G3313)))="Sim",1,0),0))</f>
        <v/>
      </c>
      <c r="Q3313" s="39">
        <f>IF(F3313="","",COUNTIFS(ex_chave_oc,F3313,ex_cancelada,"&lt;&gt;Sim"))</f>
        <v/>
      </c>
      <c r="R3313" s="51">
        <f>IF(P3313="","",IF(AND(P3313=1,N(Q3313)&gt;0),1,0))</f>
        <v/>
      </c>
      <c r="S3313" s="30">
        <f>IF(P3313="","",IF(F3313="","ERRO: data prevista ausente ou inválida",IF(O3313=0,"Duplicada: contada uma vez",IF(N(G3313)=0,"ERRO: tarefa fora do Plano Mestre",IF(P3313=0,"Tarefa retirada do plano: não conta","OK")))))</f>
        <v/>
      </c>
    </row>
    <row r="3314">
      <c r="A3314" s="29" t="n"/>
      <c r="B3314" s="25" t="n"/>
      <c r="C3314" s="49" t="n"/>
      <c r="D3314" s="29" t="n"/>
      <c r="E3314" s="23">
        <f>IF(OR(A3314="",B3314=""),"",A3314&amp;"|"&amp;B3314)</f>
        <v/>
      </c>
      <c r="F3314" s="30">
        <f>IF(OR(E3314="",NOT(ISNUMBER(C3314))),"",E3314&amp;"|"&amp;YEAR(C3314)&amp;"-"&amp;RIGHT("0"&amp;MONTH(C3314),2)&amp;"-"&amp;RIGHT("0"&amp;DAY(C3314),2))</f>
        <v/>
      </c>
      <c r="G3314" s="26">
        <f>IF(E3314="","",IFERROR(MATCH(E3314,pl_chave,0),0))</f>
        <v/>
      </c>
      <c r="H3314" s="23">
        <f>IF(G3314="","",IF(G3314=0,"Tarefa fora do plano",INDEX(pl_tag,G3314)))</f>
        <v/>
      </c>
      <c r="I3314" s="30">
        <f>IF(N(G3314)=0,"",INDEX(pl_atividade,G3314))</f>
        <v/>
      </c>
      <c r="J3314" s="50">
        <f>IF(N(G3314)=0,"",INDEX(pl_especialidade,G3314))</f>
        <v/>
      </c>
      <c r="K3314" s="28">
        <f>IF(N(G3314)=0,"",INDEX(pl_duracao,G3314))</f>
        <v/>
      </c>
      <c r="L3314" s="39">
        <f>IF(ISNUMBER(C3314),YEAR(C3314),"")</f>
        <v/>
      </c>
      <c r="M3314" s="39">
        <f>IF(ISNUMBER(C3314),MONTH(C3314),"")</f>
        <v/>
      </c>
      <c r="N3314" s="23">
        <f>IF(L3314="","",IF(NOT(ISNUMBER(crono_ano)),"Informe o ano",IF(L3314&lt;crono_ano,"Antes do ano",IF(L3314&gt;crono_ano,"Depois do ano","No ano"))))</f>
        <v/>
      </c>
      <c r="O3314" s="39">
        <f>IF(F3314="","",IF(COUNTIF(F$7:F3314,F3314)=1,1,0))</f>
        <v/>
      </c>
      <c r="P3314" s="39">
        <f>IF(A3314&amp;B3314&amp;C3314="","",IF(AND(O3314=1,N(G3314)&gt;0),IF(INDEX(pl_ativa,MAX(1,N(G3314)))="Sim",1,0),0))</f>
        <v/>
      </c>
      <c r="Q3314" s="39">
        <f>IF(F3314="","",COUNTIFS(ex_chave_oc,F3314,ex_cancelada,"&lt;&gt;Sim"))</f>
        <v/>
      </c>
      <c r="R3314" s="51">
        <f>IF(P3314="","",IF(AND(P3314=1,N(Q3314)&gt;0),1,0))</f>
        <v/>
      </c>
      <c r="S3314" s="30">
        <f>IF(P3314="","",IF(F3314="","ERRO: data prevista ausente ou inválida",IF(O3314=0,"Duplicada: contada uma vez",IF(N(G3314)=0,"ERRO: tarefa fora do Plano Mestre",IF(P3314=0,"Tarefa retirada do plano: não conta","OK")))))</f>
        <v/>
      </c>
    </row>
    <row r="3315">
      <c r="A3315" s="29" t="n"/>
      <c r="B3315" s="25" t="n"/>
      <c r="C3315" s="49" t="n"/>
      <c r="D3315" s="29" t="n"/>
      <c r="E3315" s="23">
        <f>IF(OR(A3315="",B3315=""),"",A3315&amp;"|"&amp;B3315)</f>
        <v/>
      </c>
      <c r="F3315" s="30">
        <f>IF(OR(E3315="",NOT(ISNUMBER(C3315))),"",E3315&amp;"|"&amp;YEAR(C3315)&amp;"-"&amp;RIGHT("0"&amp;MONTH(C3315),2)&amp;"-"&amp;RIGHT("0"&amp;DAY(C3315),2))</f>
        <v/>
      </c>
      <c r="G3315" s="26">
        <f>IF(E3315="","",IFERROR(MATCH(E3315,pl_chave,0),0))</f>
        <v/>
      </c>
      <c r="H3315" s="23">
        <f>IF(G3315="","",IF(G3315=0,"Tarefa fora do plano",INDEX(pl_tag,G3315)))</f>
        <v/>
      </c>
      <c r="I3315" s="30">
        <f>IF(N(G3315)=0,"",INDEX(pl_atividade,G3315))</f>
        <v/>
      </c>
      <c r="J3315" s="50">
        <f>IF(N(G3315)=0,"",INDEX(pl_especialidade,G3315))</f>
        <v/>
      </c>
      <c r="K3315" s="28">
        <f>IF(N(G3315)=0,"",INDEX(pl_duracao,G3315))</f>
        <v/>
      </c>
      <c r="L3315" s="39">
        <f>IF(ISNUMBER(C3315),YEAR(C3315),"")</f>
        <v/>
      </c>
      <c r="M3315" s="39">
        <f>IF(ISNUMBER(C3315),MONTH(C3315),"")</f>
        <v/>
      </c>
      <c r="N3315" s="23">
        <f>IF(L3315="","",IF(NOT(ISNUMBER(crono_ano)),"Informe o ano",IF(L3315&lt;crono_ano,"Antes do ano",IF(L3315&gt;crono_ano,"Depois do ano","No ano"))))</f>
        <v/>
      </c>
      <c r="O3315" s="39">
        <f>IF(F3315="","",IF(COUNTIF(F$7:F3315,F3315)=1,1,0))</f>
        <v/>
      </c>
      <c r="P3315" s="39">
        <f>IF(A3315&amp;B3315&amp;C3315="","",IF(AND(O3315=1,N(G3315)&gt;0),IF(INDEX(pl_ativa,MAX(1,N(G3315)))="Sim",1,0),0))</f>
        <v/>
      </c>
      <c r="Q3315" s="39">
        <f>IF(F3315="","",COUNTIFS(ex_chave_oc,F3315,ex_cancelada,"&lt;&gt;Sim"))</f>
        <v/>
      </c>
      <c r="R3315" s="51">
        <f>IF(P3315="","",IF(AND(P3315=1,N(Q3315)&gt;0),1,0))</f>
        <v/>
      </c>
      <c r="S3315" s="30">
        <f>IF(P3315="","",IF(F3315="","ERRO: data prevista ausente ou inválida",IF(O3315=0,"Duplicada: contada uma vez",IF(N(G3315)=0,"ERRO: tarefa fora do Plano Mestre",IF(P3315=0,"Tarefa retirada do plano: não conta","OK")))))</f>
        <v/>
      </c>
    </row>
    <row r="3316">
      <c r="A3316" s="29" t="n"/>
      <c r="B3316" s="25" t="n"/>
      <c r="C3316" s="49" t="n"/>
      <c r="D3316" s="29" t="n"/>
      <c r="E3316" s="23">
        <f>IF(OR(A3316="",B3316=""),"",A3316&amp;"|"&amp;B3316)</f>
        <v/>
      </c>
      <c r="F3316" s="30">
        <f>IF(OR(E3316="",NOT(ISNUMBER(C3316))),"",E3316&amp;"|"&amp;YEAR(C3316)&amp;"-"&amp;RIGHT("0"&amp;MONTH(C3316),2)&amp;"-"&amp;RIGHT("0"&amp;DAY(C3316),2))</f>
        <v/>
      </c>
      <c r="G3316" s="26">
        <f>IF(E3316="","",IFERROR(MATCH(E3316,pl_chave,0),0))</f>
        <v/>
      </c>
      <c r="H3316" s="23">
        <f>IF(G3316="","",IF(G3316=0,"Tarefa fora do plano",INDEX(pl_tag,G3316)))</f>
        <v/>
      </c>
      <c r="I3316" s="30">
        <f>IF(N(G3316)=0,"",INDEX(pl_atividade,G3316))</f>
        <v/>
      </c>
      <c r="J3316" s="50">
        <f>IF(N(G3316)=0,"",INDEX(pl_especialidade,G3316))</f>
        <v/>
      </c>
      <c r="K3316" s="28">
        <f>IF(N(G3316)=0,"",INDEX(pl_duracao,G3316))</f>
        <v/>
      </c>
      <c r="L3316" s="39">
        <f>IF(ISNUMBER(C3316),YEAR(C3316),"")</f>
        <v/>
      </c>
      <c r="M3316" s="39">
        <f>IF(ISNUMBER(C3316),MONTH(C3316),"")</f>
        <v/>
      </c>
      <c r="N3316" s="23">
        <f>IF(L3316="","",IF(NOT(ISNUMBER(crono_ano)),"Informe o ano",IF(L3316&lt;crono_ano,"Antes do ano",IF(L3316&gt;crono_ano,"Depois do ano","No ano"))))</f>
        <v/>
      </c>
      <c r="O3316" s="39">
        <f>IF(F3316="","",IF(COUNTIF(F$7:F3316,F3316)=1,1,0))</f>
        <v/>
      </c>
      <c r="P3316" s="39">
        <f>IF(A3316&amp;B3316&amp;C3316="","",IF(AND(O3316=1,N(G3316)&gt;0),IF(INDEX(pl_ativa,MAX(1,N(G3316)))="Sim",1,0),0))</f>
        <v/>
      </c>
      <c r="Q3316" s="39">
        <f>IF(F3316="","",COUNTIFS(ex_chave_oc,F3316,ex_cancelada,"&lt;&gt;Sim"))</f>
        <v/>
      </c>
      <c r="R3316" s="51">
        <f>IF(P3316="","",IF(AND(P3316=1,N(Q3316)&gt;0),1,0))</f>
        <v/>
      </c>
      <c r="S3316" s="30">
        <f>IF(P3316="","",IF(F3316="","ERRO: data prevista ausente ou inválida",IF(O3316=0,"Duplicada: contada uma vez",IF(N(G3316)=0,"ERRO: tarefa fora do Plano Mestre",IF(P3316=0,"Tarefa retirada do plano: não conta","OK")))))</f>
        <v/>
      </c>
    </row>
    <row r="3317">
      <c r="A3317" s="29" t="n"/>
      <c r="B3317" s="25" t="n"/>
      <c r="C3317" s="49" t="n"/>
      <c r="D3317" s="29" t="n"/>
      <c r="E3317" s="23">
        <f>IF(OR(A3317="",B3317=""),"",A3317&amp;"|"&amp;B3317)</f>
        <v/>
      </c>
      <c r="F3317" s="30">
        <f>IF(OR(E3317="",NOT(ISNUMBER(C3317))),"",E3317&amp;"|"&amp;YEAR(C3317)&amp;"-"&amp;RIGHT("0"&amp;MONTH(C3317),2)&amp;"-"&amp;RIGHT("0"&amp;DAY(C3317),2))</f>
        <v/>
      </c>
      <c r="G3317" s="26">
        <f>IF(E3317="","",IFERROR(MATCH(E3317,pl_chave,0),0))</f>
        <v/>
      </c>
      <c r="H3317" s="23">
        <f>IF(G3317="","",IF(G3317=0,"Tarefa fora do plano",INDEX(pl_tag,G3317)))</f>
        <v/>
      </c>
      <c r="I3317" s="30">
        <f>IF(N(G3317)=0,"",INDEX(pl_atividade,G3317))</f>
        <v/>
      </c>
      <c r="J3317" s="50">
        <f>IF(N(G3317)=0,"",INDEX(pl_especialidade,G3317))</f>
        <v/>
      </c>
      <c r="K3317" s="28">
        <f>IF(N(G3317)=0,"",INDEX(pl_duracao,G3317))</f>
        <v/>
      </c>
      <c r="L3317" s="39">
        <f>IF(ISNUMBER(C3317),YEAR(C3317),"")</f>
        <v/>
      </c>
      <c r="M3317" s="39">
        <f>IF(ISNUMBER(C3317),MONTH(C3317),"")</f>
        <v/>
      </c>
      <c r="N3317" s="23">
        <f>IF(L3317="","",IF(NOT(ISNUMBER(crono_ano)),"Informe o ano",IF(L3317&lt;crono_ano,"Antes do ano",IF(L3317&gt;crono_ano,"Depois do ano","No ano"))))</f>
        <v/>
      </c>
      <c r="O3317" s="39">
        <f>IF(F3317="","",IF(COUNTIF(F$7:F3317,F3317)=1,1,0))</f>
        <v/>
      </c>
      <c r="P3317" s="39">
        <f>IF(A3317&amp;B3317&amp;C3317="","",IF(AND(O3317=1,N(G3317)&gt;0),IF(INDEX(pl_ativa,MAX(1,N(G3317)))="Sim",1,0),0))</f>
        <v/>
      </c>
      <c r="Q3317" s="39">
        <f>IF(F3317="","",COUNTIFS(ex_chave_oc,F3317,ex_cancelada,"&lt;&gt;Sim"))</f>
        <v/>
      </c>
      <c r="R3317" s="51">
        <f>IF(P3317="","",IF(AND(P3317=1,N(Q3317)&gt;0),1,0))</f>
        <v/>
      </c>
      <c r="S3317" s="30">
        <f>IF(P3317="","",IF(F3317="","ERRO: data prevista ausente ou inválida",IF(O3317=0,"Duplicada: contada uma vez",IF(N(G3317)=0,"ERRO: tarefa fora do Plano Mestre",IF(P3317=0,"Tarefa retirada do plano: não conta","OK")))))</f>
        <v/>
      </c>
    </row>
    <row r="3318">
      <c r="A3318" s="29" t="n"/>
      <c r="B3318" s="25" t="n"/>
      <c r="C3318" s="49" t="n"/>
      <c r="D3318" s="29" t="n"/>
      <c r="E3318" s="23">
        <f>IF(OR(A3318="",B3318=""),"",A3318&amp;"|"&amp;B3318)</f>
        <v/>
      </c>
      <c r="F3318" s="30">
        <f>IF(OR(E3318="",NOT(ISNUMBER(C3318))),"",E3318&amp;"|"&amp;YEAR(C3318)&amp;"-"&amp;RIGHT("0"&amp;MONTH(C3318),2)&amp;"-"&amp;RIGHT("0"&amp;DAY(C3318),2))</f>
        <v/>
      </c>
      <c r="G3318" s="26">
        <f>IF(E3318="","",IFERROR(MATCH(E3318,pl_chave,0),0))</f>
        <v/>
      </c>
      <c r="H3318" s="23">
        <f>IF(G3318="","",IF(G3318=0,"Tarefa fora do plano",INDEX(pl_tag,G3318)))</f>
        <v/>
      </c>
      <c r="I3318" s="30">
        <f>IF(N(G3318)=0,"",INDEX(pl_atividade,G3318))</f>
        <v/>
      </c>
      <c r="J3318" s="50">
        <f>IF(N(G3318)=0,"",INDEX(pl_especialidade,G3318))</f>
        <v/>
      </c>
      <c r="K3318" s="28">
        <f>IF(N(G3318)=0,"",INDEX(pl_duracao,G3318))</f>
        <v/>
      </c>
      <c r="L3318" s="39">
        <f>IF(ISNUMBER(C3318),YEAR(C3318),"")</f>
        <v/>
      </c>
      <c r="M3318" s="39">
        <f>IF(ISNUMBER(C3318),MONTH(C3318),"")</f>
        <v/>
      </c>
      <c r="N3318" s="23">
        <f>IF(L3318="","",IF(NOT(ISNUMBER(crono_ano)),"Informe o ano",IF(L3318&lt;crono_ano,"Antes do ano",IF(L3318&gt;crono_ano,"Depois do ano","No ano"))))</f>
        <v/>
      </c>
      <c r="O3318" s="39">
        <f>IF(F3318="","",IF(COUNTIF(F$7:F3318,F3318)=1,1,0))</f>
        <v/>
      </c>
      <c r="P3318" s="39">
        <f>IF(A3318&amp;B3318&amp;C3318="","",IF(AND(O3318=1,N(G3318)&gt;0),IF(INDEX(pl_ativa,MAX(1,N(G3318)))="Sim",1,0),0))</f>
        <v/>
      </c>
      <c r="Q3318" s="39">
        <f>IF(F3318="","",COUNTIFS(ex_chave_oc,F3318,ex_cancelada,"&lt;&gt;Sim"))</f>
        <v/>
      </c>
      <c r="R3318" s="51">
        <f>IF(P3318="","",IF(AND(P3318=1,N(Q3318)&gt;0),1,0))</f>
        <v/>
      </c>
      <c r="S3318" s="30">
        <f>IF(P3318="","",IF(F3318="","ERRO: data prevista ausente ou inválida",IF(O3318=0,"Duplicada: contada uma vez",IF(N(G3318)=0,"ERRO: tarefa fora do Plano Mestre",IF(P3318=0,"Tarefa retirada do plano: não conta","OK")))))</f>
        <v/>
      </c>
    </row>
    <row r="3319">
      <c r="A3319" s="29" t="n"/>
      <c r="B3319" s="25" t="n"/>
      <c r="C3319" s="49" t="n"/>
      <c r="D3319" s="29" t="n"/>
      <c r="E3319" s="23">
        <f>IF(OR(A3319="",B3319=""),"",A3319&amp;"|"&amp;B3319)</f>
        <v/>
      </c>
      <c r="F3319" s="30">
        <f>IF(OR(E3319="",NOT(ISNUMBER(C3319))),"",E3319&amp;"|"&amp;YEAR(C3319)&amp;"-"&amp;RIGHT("0"&amp;MONTH(C3319),2)&amp;"-"&amp;RIGHT("0"&amp;DAY(C3319),2))</f>
        <v/>
      </c>
      <c r="G3319" s="26">
        <f>IF(E3319="","",IFERROR(MATCH(E3319,pl_chave,0),0))</f>
        <v/>
      </c>
      <c r="H3319" s="23">
        <f>IF(G3319="","",IF(G3319=0,"Tarefa fora do plano",INDEX(pl_tag,G3319)))</f>
        <v/>
      </c>
      <c r="I3319" s="30">
        <f>IF(N(G3319)=0,"",INDEX(pl_atividade,G3319))</f>
        <v/>
      </c>
      <c r="J3319" s="50">
        <f>IF(N(G3319)=0,"",INDEX(pl_especialidade,G3319))</f>
        <v/>
      </c>
      <c r="K3319" s="28">
        <f>IF(N(G3319)=0,"",INDEX(pl_duracao,G3319))</f>
        <v/>
      </c>
      <c r="L3319" s="39">
        <f>IF(ISNUMBER(C3319),YEAR(C3319),"")</f>
        <v/>
      </c>
      <c r="M3319" s="39">
        <f>IF(ISNUMBER(C3319),MONTH(C3319),"")</f>
        <v/>
      </c>
      <c r="N3319" s="23">
        <f>IF(L3319="","",IF(NOT(ISNUMBER(crono_ano)),"Informe o ano",IF(L3319&lt;crono_ano,"Antes do ano",IF(L3319&gt;crono_ano,"Depois do ano","No ano"))))</f>
        <v/>
      </c>
      <c r="O3319" s="39">
        <f>IF(F3319="","",IF(COUNTIF(F$7:F3319,F3319)=1,1,0))</f>
        <v/>
      </c>
      <c r="P3319" s="39">
        <f>IF(A3319&amp;B3319&amp;C3319="","",IF(AND(O3319=1,N(G3319)&gt;0),IF(INDEX(pl_ativa,MAX(1,N(G3319)))="Sim",1,0),0))</f>
        <v/>
      </c>
      <c r="Q3319" s="39">
        <f>IF(F3319="","",COUNTIFS(ex_chave_oc,F3319,ex_cancelada,"&lt;&gt;Sim"))</f>
        <v/>
      </c>
      <c r="R3319" s="51">
        <f>IF(P3319="","",IF(AND(P3319=1,N(Q3319)&gt;0),1,0))</f>
        <v/>
      </c>
      <c r="S3319" s="30">
        <f>IF(P3319="","",IF(F3319="","ERRO: data prevista ausente ou inválida",IF(O3319=0,"Duplicada: contada uma vez",IF(N(G3319)=0,"ERRO: tarefa fora do Plano Mestre",IF(P3319=0,"Tarefa retirada do plano: não conta","OK")))))</f>
        <v/>
      </c>
    </row>
    <row r="3320">
      <c r="A3320" s="29" t="n"/>
      <c r="B3320" s="25" t="n"/>
      <c r="C3320" s="49" t="n"/>
      <c r="D3320" s="29" t="n"/>
      <c r="E3320" s="23">
        <f>IF(OR(A3320="",B3320=""),"",A3320&amp;"|"&amp;B3320)</f>
        <v/>
      </c>
      <c r="F3320" s="30">
        <f>IF(OR(E3320="",NOT(ISNUMBER(C3320))),"",E3320&amp;"|"&amp;YEAR(C3320)&amp;"-"&amp;RIGHT("0"&amp;MONTH(C3320),2)&amp;"-"&amp;RIGHT("0"&amp;DAY(C3320),2))</f>
        <v/>
      </c>
      <c r="G3320" s="26">
        <f>IF(E3320="","",IFERROR(MATCH(E3320,pl_chave,0),0))</f>
        <v/>
      </c>
      <c r="H3320" s="23">
        <f>IF(G3320="","",IF(G3320=0,"Tarefa fora do plano",INDEX(pl_tag,G3320)))</f>
        <v/>
      </c>
      <c r="I3320" s="30">
        <f>IF(N(G3320)=0,"",INDEX(pl_atividade,G3320))</f>
        <v/>
      </c>
      <c r="J3320" s="50">
        <f>IF(N(G3320)=0,"",INDEX(pl_especialidade,G3320))</f>
        <v/>
      </c>
      <c r="K3320" s="28">
        <f>IF(N(G3320)=0,"",INDEX(pl_duracao,G3320))</f>
        <v/>
      </c>
      <c r="L3320" s="39">
        <f>IF(ISNUMBER(C3320),YEAR(C3320),"")</f>
        <v/>
      </c>
      <c r="M3320" s="39">
        <f>IF(ISNUMBER(C3320),MONTH(C3320),"")</f>
        <v/>
      </c>
      <c r="N3320" s="23">
        <f>IF(L3320="","",IF(NOT(ISNUMBER(crono_ano)),"Informe o ano",IF(L3320&lt;crono_ano,"Antes do ano",IF(L3320&gt;crono_ano,"Depois do ano","No ano"))))</f>
        <v/>
      </c>
      <c r="O3320" s="39">
        <f>IF(F3320="","",IF(COUNTIF(F$7:F3320,F3320)=1,1,0))</f>
        <v/>
      </c>
      <c r="P3320" s="39">
        <f>IF(A3320&amp;B3320&amp;C3320="","",IF(AND(O3320=1,N(G3320)&gt;0),IF(INDEX(pl_ativa,MAX(1,N(G3320)))="Sim",1,0),0))</f>
        <v/>
      </c>
      <c r="Q3320" s="39">
        <f>IF(F3320="","",COUNTIFS(ex_chave_oc,F3320,ex_cancelada,"&lt;&gt;Sim"))</f>
        <v/>
      </c>
      <c r="R3320" s="51">
        <f>IF(P3320="","",IF(AND(P3320=1,N(Q3320)&gt;0),1,0))</f>
        <v/>
      </c>
      <c r="S3320" s="30">
        <f>IF(P3320="","",IF(F3320="","ERRO: data prevista ausente ou inválida",IF(O3320=0,"Duplicada: contada uma vez",IF(N(G3320)=0,"ERRO: tarefa fora do Plano Mestre",IF(P3320=0,"Tarefa retirada do plano: não conta","OK")))))</f>
        <v/>
      </c>
    </row>
    <row r="3321">
      <c r="A3321" s="29" t="n"/>
      <c r="B3321" s="25" t="n"/>
      <c r="C3321" s="49" t="n"/>
      <c r="D3321" s="29" t="n"/>
      <c r="E3321" s="23">
        <f>IF(OR(A3321="",B3321=""),"",A3321&amp;"|"&amp;B3321)</f>
        <v/>
      </c>
      <c r="F3321" s="30">
        <f>IF(OR(E3321="",NOT(ISNUMBER(C3321))),"",E3321&amp;"|"&amp;YEAR(C3321)&amp;"-"&amp;RIGHT("0"&amp;MONTH(C3321),2)&amp;"-"&amp;RIGHT("0"&amp;DAY(C3321),2))</f>
        <v/>
      </c>
      <c r="G3321" s="26">
        <f>IF(E3321="","",IFERROR(MATCH(E3321,pl_chave,0),0))</f>
        <v/>
      </c>
      <c r="H3321" s="23">
        <f>IF(G3321="","",IF(G3321=0,"Tarefa fora do plano",INDEX(pl_tag,G3321)))</f>
        <v/>
      </c>
      <c r="I3321" s="30">
        <f>IF(N(G3321)=0,"",INDEX(pl_atividade,G3321))</f>
        <v/>
      </c>
      <c r="J3321" s="50">
        <f>IF(N(G3321)=0,"",INDEX(pl_especialidade,G3321))</f>
        <v/>
      </c>
      <c r="K3321" s="28">
        <f>IF(N(G3321)=0,"",INDEX(pl_duracao,G3321))</f>
        <v/>
      </c>
      <c r="L3321" s="39">
        <f>IF(ISNUMBER(C3321),YEAR(C3321),"")</f>
        <v/>
      </c>
      <c r="M3321" s="39">
        <f>IF(ISNUMBER(C3321),MONTH(C3321),"")</f>
        <v/>
      </c>
      <c r="N3321" s="23">
        <f>IF(L3321="","",IF(NOT(ISNUMBER(crono_ano)),"Informe o ano",IF(L3321&lt;crono_ano,"Antes do ano",IF(L3321&gt;crono_ano,"Depois do ano","No ano"))))</f>
        <v/>
      </c>
      <c r="O3321" s="39">
        <f>IF(F3321="","",IF(COUNTIF(F$7:F3321,F3321)=1,1,0))</f>
        <v/>
      </c>
      <c r="P3321" s="39">
        <f>IF(A3321&amp;B3321&amp;C3321="","",IF(AND(O3321=1,N(G3321)&gt;0),IF(INDEX(pl_ativa,MAX(1,N(G3321)))="Sim",1,0),0))</f>
        <v/>
      </c>
      <c r="Q3321" s="39">
        <f>IF(F3321="","",COUNTIFS(ex_chave_oc,F3321,ex_cancelada,"&lt;&gt;Sim"))</f>
        <v/>
      </c>
      <c r="R3321" s="51">
        <f>IF(P3321="","",IF(AND(P3321=1,N(Q3321)&gt;0),1,0))</f>
        <v/>
      </c>
      <c r="S3321" s="30">
        <f>IF(P3321="","",IF(F3321="","ERRO: data prevista ausente ou inválida",IF(O3321=0,"Duplicada: contada uma vez",IF(N(G3321)=0,"ERRO: tarefa fora do Plano Mestre",IF(P3321=0,"Tarefa retirada do plano: não conta","OK")))))</f>
        <v/>
      </c>
    </row>
    <row r="3322">
      <c r="A3322" s="29" t="n"/>
      <c r="B3322" s="25" t="n"/>
      <c r="C3322" s="49" t="n"/>
      <c r="D3322" s="29" t="n"/>
      <c r="E3322" s="23">
        <f>IF(OR(A3322="",B3322=""),"",A3322&amp;"|"&amp;B3322)</f>
        <v/>
      </c>
      <c r="F3322" s="30">
        <f>IF(OR(E3322="",NOT(ISNUMBER(C3322))),"",E3322&amp;"|"&amp;YEAR(C3322)&amp;"-"&amp;RIGHT("0"&amp;MONTH(C3322),2)&amp;"-"&amp;RIGHT("0"&amp;DAY(C3322),2))</f>
        <v/>
      </c>
      <c r="G3322" s="26">
        <f>IF(E3322="","",IFERROR(MATCH(E3322,pl_chave,0),0))</f>
        <v/>
      </c>
      <c r="H3322" s="23">
        <f>IF(G3322="","",IF(G3322=0,"Tarefa fora do plano",INDEX(pl_tag,G3322)))</f>
        <v/>
      </c>
      <c r="I3322" s="30">
        <f>IF(N(G3322)=0,"",INDEX(pl_atividade,G3322))</f>
        <v/>
      </c>
      <c r="J3322" s="50">
        <f>IF(N(G3322)=0,"",INDEX(pl_especialidade,G3322))</f>
        <v/>
      </c>
      <c r="K3322" s="28">
        <f>IF(N(G3322)=0,"",INDEX(pl_duracao,G3322))</f>
        <v/>
      </c>
      <c r="L3322" s="39">
        <f>IF(ISNUMBER(C3322),YEAR(C3322),"")</f>
        <v/>
      </c>
      <c r="M3322" s="39">
        <f>IF(ISNUMBER(C3322),MONTH(C3322),"")</f>
        <v/>
      </c>
      <c r="N3322" s="23">
        <f>IF(L3322="","",IF(NOT(ISNUMBER(crono_ano)),"Informe o ano",IF(L3322&lt;crono_ano,"Antes do ano",IF(L3322&gt;crono_ano,"Depois do ano","No ano"))))</f>
        <v/>
      </c>
      <c r="O3322" s="39">
        <f>IF(F3322="","",IF(COUNTIF(F$7:F3322,F3322)=1,1,0))</f>
        <v/>
      </c>
      <c r="P3322" s="39">
        <f>IF(A3322&amp;B3322&amp;C3322="","",IF(AND(O3322=1,N(G3322)&gt;0),IF(INDEX(pl_ativa,MAX(1,N(G3322)))="Sim",1,0),0))</f>
        <v/>
      </c>
      <c r="Q3322" s="39">
        <f>IF(F3322="","",COUNTIFS(ex_chave_oc,F3322,ex_cancelada,"&lt;&gt;Sim"))</f>
        <v/>
      </c>
      <c r="R3322" s="51">
        <f>IF(P3322="","",IF(AND(P3322=1,N(Q3322)&gt;0),1,0))</f>
        <v/>
      </c>
      <c r="S3322" s="30">
        <f>IF(P3322="","",IF(F3322="","ERRO: data prevista ausente ou inválida",IF(O3322=0,"Duplicada: contada uma vez",IF(N(G3322)=0,"ERRO: tarefa fora do Plano Mestre",IF(P3322=0,"Tarefa retirada do plano: não conta","OK")))))</f>
        <v/>
      </c>
    </row>
    <row r="3323">
      <c r="A3323" s="29" t="n"/>
      <c r="B3323" s="25" t="n"/>
      <c r="C3323" s="49" t="n"/>
      <c r="D3323" s="29" t="n"/>
      <c r="E3323" s="23">
        <f>IF(OR(A3323="",B3323=""),"",A3323&amp;"|"&amp;B3323)</f>
        <v/>
      </c>
      <c r="F3323" s="30">
        <f>IF(OR(E3323="",NOT(ISNUMBER(C3323))),"",E3323&amp;"|"&amp;YEAR(C3323)&amp;"-"&amp;RIGHT("0"&amp;MONTH(C3323),2)&amp;"-"&amp;RIGHT("0"&amp;DAY(C3323),2))</f>
        <v/>
      </c>
      <c r="G3323" s="26">
        <f>IF(E3323="","",IFERROR(MATCH(E3323,pl_chave,0),0))</f>
        <v/>
      </c>
      <c r="H3323" s="23">
        <f>IF(G3323="","",IF(G3323=0,"Tarefa fora do plano",INDEX(pl_tag,G3323)))</f>
        <v/>
      </c>
      <c r="I3323" s="30">
        <f>IF(N(G3323)=0,"",INDEX(pl_atividade,G3323))</f>
        <v/>
      </c>
      <c r="J3323" s="50">
        <f>IF(N(G3323)=0,"",INDEX(pl_especialidade,G3323))</f>
        <v/>
      </c>
      <c r="K3323" s="28">
        <f>IF(N(G3323)=0,"",INDEX(pl_duracao,G3323))</f>
        <v/>
      </c>
      <c r="L3323" s="39">
        <f>IF(ISNUMBER(C3323),YEAR(C3323),"")</f>
        <v/>
      </c>
      <c r="M3323" s="39">
        <f>IF(ISNUMBER(C3323),MONTH(C3323),"")</f>
        <v/>
      </c>
      <c r="N3323" s="23">
        <f>IF(L3323="","",IF(NOT(ISNUMBER(crono_ano)),"Informe o ano",IF(L3323&lt;crono_ano,"Antes do ano",IF(L3323&gt;crono_ano,"Depois do ano","No ano"))))</f>
        <v/>
      </c>
      <c r="O3323" s="39">
        <f>IF(F3323="","",IF(COUNTIF(F$7:F3323,F3323)=1,1,0))</f>
        <v/>
      </c>
      <c r="P3323" s="39">
        <f>IF(A3323&amp;B3323&amp;C3323="","",IF(AND(O3323=1,N(G3323)&gt;0),IF(INDEX(pl_ativa,MAX(1,N(G3323)))="Sim",1,0),0))</f>
        <v/>
      </c>
      <c r="Q3323" s="39">
        <f>IF(F3323="","",COUNTIFS(ex_chave_oc,F3323,ex_cancelada,"&lt;&gt;Sim"))</f>
        <v/>
      </c>
      <c r="R3323" s="51">
        <f>IF(P3323="","",IF(AND(P3323=1,N(Q3323)&gt;0),1,0))</f>
        <v/>
      </c>
      <c r="S3323" s="30">
        <f>IF(P3323="","",IF(F3323="","ERRO: data prevista ausente ou inválida",IF(O3323=0,"Duplicada: contada uma vez",IF(N(G3323)=0,"ERRO: tarefa fora do Plano Mestre",IF(P3323=0,"Tarefa retirada do plano: não conta","OK")))))</f>
        <v/>
      </c>
    </row>
    <row r="3324">
      <c r="A3324" s="29" t="n"/>
      <c r="B3324" s="25" t="n"/>
      <c r="C3324" s="49" t="n"/>
      <c r="D3324" s="29" t="n"/>
      <c r="E3324" s="23">
        <f>IF(OR(A3324="",B3324=""),"",A3324&amp;"|"&amp;B3324)</f>
        <v/>
      </c>
      <c r="F3324" s="30">
        <f>IF(OR(E3324="",NOT(ISNUMBER(C3324))),"",E3324&amp;"|"&amp;YEAR(C3324)&amp;"-"&amp;RIGHT("0"&amp;MONTH(C3324),2)&amp;"-"&amp;RIGHT("0"&amp;DAY(C3324),2))</f>
        <v/>
      </c>
      <c r="G3324" s="26">
        <f>IF(E3324="","",IFERROR(MATCH(E3324,pl_chave,0),0))</f>
        <v/>
      </c>
      <c r="H3324" s="23">
        <f>IF(G3324="","",IF(G3324=0,"Tarefa fora do plano",INDEX(pl_tag,G3324)))</f>
        <v/>
      </c>
      <c r="I3324" s="30">
        <f>IF(N(G3324)=0,"",INDEX(pl_atividade,G3324))</f>
        <v/>
      </c>
      <c r="J3324" s="50">
        <f>IF(N(G3324)=0,"",INDEX(pl_especialidade,G3324))</f>
        <v/>
      </c>
      <c r="K3324" s="28">
        <f>IF(N(G3324)=0,"",INDEX(pl_duracao,G3324))</f>
        <v/>
      </c>
      <c r="L3324" s="39">
        <f>IF(ISNUMBER(C3324),YEAR(C3324),"")</f>
        <v/>
      </c>
      <c r="M3324" s="39">
        <f>IF(ISNUMBER(C3324),MONTH(C3324),"")</f>
        <v/>
      </c>
      <c r="N3324" s="23">
        <f>IF(L3324="","",IF(NOT(ISNUMBER(crono_ano)),"Informe o ano",IF(L3324&lt;crono_ano,"Antes do ano",IF(L3324&gt;crono_ano,"Depois do ano","No ano"))))</f>
        <v/>
      </c>
      <c r="O3324" s="39">
        <f>IF(F3324="","",IF(COUNTIF(F$7:F3324,F3324)=1,1,0))</f>
        <v/>
      </c>
      <c r="P3324" s="39">
        <f>IF(A3324&amp;B3324&amp;C3324="","",IF(AND(O3324=1,N(G3324)&gt;0),IF(INDEX(pl_ativa,MAX(1,N(G3324)))="Sim",1,0),0))</f>
        <v/>
      </c>
      <c r="Q3324" s="39">
        <f>IF(F3324="","",COUNTIFS(ex_chave_oc,F3324,ex_cancelada,"&lt;&gt;Sim"))</f>
        <v/>
      </c>
      <c r="R3324" s="51">
        <f>IF(P3324="","",IF(AND(P3324=1,N(Q3324)&gt;0),1,0))</f>
        <v/>
      </c>
      <c r="S3324" s="30">
        <f>IF(P3324="","",IF(F3324="","ERRO: data prevista ausente ou inválida",IF(O3324=0,"Duplicada: contada uma vez",IF(N(G3324)=0,"ERRO: tarefa fora do Plano Mestre",IF(P3324=0,"Tarefa retirada do plano: não conta","OK")))))</f>
        <v/>
      </c>
    </row>
    <row r="3325">
      <c r="A3325" s="29" t="n"/>
      <c r="B3325" s="25" t="n"/>
      <c r="C3325" s="49" t="n"/>
      <c r="D3325" s="29" t="n"/>
      <c r="E3325" s="23">
        <f>IF(OR(A3325="",B3325=""),"",A3325&amp;"|"&amp;B3325)</f>
        <v/>
      </c>
      <c r="F3325" s="30">
        <f>IF(OR(E3325="",NOT(ISNUMBER(C3325))),"",E3325&amp;"|"&amp;YEAR(C3325)&amp;"-"&amp;RIGHT("0"&amp;MONTH(C3325),2)&amp;"-"&amp;RIGHT("0"&amp;DAY(C3325),2))</f>
        <v/>
      </c>
      <c r="G3325" s="26">
        <f>IF(E3325="","",IFERROR(MATCH(E3325,pl_chave,0),0))</f>
        <v/>
      </c>
      <c r="H3325" s="23">
        <f>IF(G3325="","",IF(G3325=0,"Tarefa fora do plano",INDEX(pl_tag,G3325)))</f>
        <v/>
      </c>
      <c r="I3325" s="30">
        <f>IF(N(G3325)=0,"",INDEX(pl_atividade,G3325))</f>
        <v/>
      </c>
      <c r="J3325" s="50">
        <f>IF(N(G3325)=0,"",INDEX(pl_especialidade,G3325))</f>
        <v/>
      </c>
      <c r="K3325" s="28">
        <f>IF(N(G3325)=0,"",INDEX(pl_duracao,G3325))</f>
        <v/>
      </c>
      <c r="L3325" s="39">
        <f>IF(ISNUMBER(C3325),YEAR(C3325),"")</f>
        <v/>
      </c>
      <c r="M3325" s="39">
        <f>IF(ISNUMBER(C3325),MONTH(C3325),"")</f>
        <v/>
      </c>
      <c r="N3325" s="23">
        <f>IF(L3325="","",IF(NOT(ISNUMBER(crono_ano)),"Informe o ano",IF(L3325&lt;crono_ano,"Antes do ano",IF(L3325&gt;crono_ano,"Depois do ano","No ano"))))</f>
        <v/>
      </c>
      <c r="O3325" s="39">
        <f>IF(F3325="","",IF(COUNTIF(F$7:F3325,F3325)=1,1,0))</f>
        <v/>
      </c>
      <c r="P3325" s="39">
        <f>IF(A3325&amp;B3325&amp;C3325="","",IF(AND(O3325=1,N(G3325)&gt;0),IF(INDEX(pl_ativa,MAX(1,N(G3325)))="Sim",1,0),0))</f>
        <v/>
      </c>
      <c r="Q3325" s="39">
        <f>IF(F3325="","",COUNTIFS(ex_chave_oc,F3325,ex_cancelada,"&lt;&gt;Sim"))</f>
        <v/>
      </c>
      <c r="R3325" s="51">
        <f>IF(P3325="","",IF(AND(P3325=1,N(Q3325)&gt;0),1,0))</f>
        <v/>
      </c>
      <c r="S3325" s="30">
        <f>IF(P3325="","",IF(F3325="","ERRO: data prevista ausente ou inválida",IF(O3325=0,"Duplicada: contada uma vez",IF(N(G3325)=0,"ERRO: tarefa fora do Plano Mestre",IF(P3325=0,"Tarefa retirada do plano: não conta","OK")))))</f>
        <v/>
      </c>
    </row>
    <row r="3326">
      <c r="A3326" s="29" t="n"/>
      <c r="B3326" s="25" t="n"/>
      <c r="C3326" s="49" t="n"/>
      <c r="D3326" s="29" t="n"/>
      <c r="E3326" s="23">
        <f>IF(OR(A3326="",B3326=""),"",A3326&amp;"|"&amp;B3326)</f>
        <v/>
      </c>
      <c r="F3326" s="30">
        <f>IF(OR(E3326="",NOT(ISNUMBER(C3326))),"",E3326&amp;"|"&amp;YEAR(C3326)&amp;"-"&amp;RIGHT("0"&amp;MONTH(C3326),2)&amp;"-"&amp;RIGHT("0"&amp;DAY(C3326),2))</f>
        <v/>
      </c>
      <c r="G3326" s="26">
        <f>IF(E3326="","",IFERROR(MATCH(E3326,pl_chave,0),0))</f>
        <v/>
      </c>
      <c r="H3326" s="23">
        <f>IF(G3326="","",IF(G3326=0,"Tarefa fora do plano",INDEX(pl_tag,G3326)))</f>
        <v/>
      </c>
      <c r="I3326" s="30">
        <f>IF(N(G3326)=0,"",INDEX(pl_atividade,G3326))</f>
        <v/>
      </c>
      <c r="J3326" s="50">
        <f>IF(N(G3326)=0,"",INDEX(pl_especialidade,G3326))</f>
        <v/>
      </c>
      <c r="K3326" s="28">
        <f>IF(N(G3326)=0,"",INDEX(pl_duracao,G3326))</f>
        <v/>
      </c>
      <c r="L3326" s="39">
        <f>IF(ISNUMBER(C3326),YEAR(C3326),"")</f>
        <v/>
      </c>
      <c r="M3326" s="39">
        <f>IF(ISNUMBER(C3326),MONTH(C3326),"")</f>
        <v/>
      </c>
      <c r="N3326" s="23">
        <f>IF(L3326="","",IF(NOT(ISNUMBER(crono_ano)),"Informe o ano",IF(L3326&lt;crono_ano,"Antes do ano",IF(L3326&gt;crono_ano,"Depois do ano","No ano"))))</f>
        <v/>
      </c>
      <c r="O3326" s="39">
        <f>IF(F3326="","",IF(COUNTIF(F$7:F3326,F3326)=1,1,0))</f>
        <v/>
      </c>
      <c r="P3326" s="39">
        <f>IF(A3326&amp;B3326&amp;C3326="","",IF(AND(O3326=1,N(G3326)&gt;0),IF(INDEX(pl_ativa,MAX(1,N(G3326)))="Sim",1,0),0))</f>
        <v/>
      </c>
      <c r="Q3326" s="39">
        <f>IF(F3326="","",COUNTIFS(ex_chave_oc,F3326,ex_cancelada,"&lt;&gt;Sim"))</f>
        <v/>
      </c>
      <c r="R3326" s="51">
        <f>IF(P3326="","",IF(AND(P3326=1,N(Q3326)&gt;0),1,0))</f>
        <v/>
      </c>
      <c r="S3326" s="30">
        <f>IF(P3326="","",IF(F3326="","ERRO: data prevista ausente ou inválida",IF(O3326=0,"Duplicada: contada uma vez",IF(N(G3326)=0,"ERRO: tarefa fora do Plano Mestre",IF(P3326=0,"Tarefa retirada do plano: não conta","OK")))))</f>
        <v/>
      </c>
    </row>
    <row r="3327">
      <c r="A3327" s="29" t="n"/>
      <c r="B3327" s="25" t="n"/>
      <c r="C3327" s="49" t="n"/>
      <c r="D3327" s="29" t="n"/>
      <c r="E3327" s="23">
        <f>IF(OR(A3327="",B3327=""),"",A3327&amp;"|"&amp;B3327)</f>
        <v/>
      </c>
      <c r="F3327" s="30">
        <f>IF(OR(E3327="",NOT(ISNUMBER(C3327))),"",E3327&amp;"|"&amp;YEAR(C3327)&amp;"-"&amp;RIGHT("0"&amp;MONTH(C3327),2)&amp;"-"&amp;RIGHT("0"&amp;DAY(C3327),2))</f>
        <v/>
      </c>
      <c r="G3327" s="26">
        <f>IF(E3327="","",IFERROR(MATCH(E3327,pl_chave,0),0))</f>
        <v/>
      </c>
      <c r="H3327" s="23">
        <f>IF(G3327="","",IF(G3327=0,"Tarefa fora do plano",INDEX(pl_tag,G3327)))</f>
        <v/>
      </c>
      <c r="I3327" s="30">
        <f>IF(N(G3327)=0,"",INDEX(pl_atividade,G3327))</f>
        <v/>
      </c>
      <c r="J3327" s="50">
        <f>IF(N(G3327)=0,"",INDEX(pl_especialidade,G3327))</f>
        <v/>
      </c>
      <c r="K3327" s="28">
        <f>IF(N(G3327)=0,"",INDEX(pl_duracao,G3327))</f>
        <v/>
      </c>
      <c r="L3327" s="39">
        <f>IF(ISNUMBER(C3327),YEAR(C3327),"")</f>
        <v/>
      </c>
      <c r="M3327" s="39">
        <f>IF(ISNUMBER(C3327),MONTH(C3327),"")</f>
        <v/>
      </c>
      <c r="N3327" s="23">
        <f>IF(L3327="","",IF(NOT(ISNUMBER(crono_ano)),"Informe o ano",IF(L3327&lt;crono_ano,"Antes do ano",IF(L3327&gt;crono_ano,"Depois do ano","No ano"))))</f>
        <v/>
      </c>
      <c r="O3327" s="39">
        <f>IF(F3327="","",IF(COUNTIF(F$7:F3327,F3327)=1,1,0))</f>
        <v/>
      </c>
      <c r="P3327" s="39">
        <f>IF(A3327&amp;B3327&amp;C3327="","",IF(AND(O3327=1,N(G3327)&gt;0),IF(INDEX(pl_ativa,MAX(1,N(G3327)))="Sim",1,0),0))</f>
        <v/>
      </c>
      <c r="Q3327" s="39">
        <f>IF(F3327="","",COUNTIFS(ex_chave_oc,F3327,ex_cancelada,"&lt;&gt;Sim"))</f>
        <v/>
      </c>
      <c r="R3327" s="51">
        <f>IF(P3327="","",IF(AND(P3327=1,N(Q3327)&gt;0),1,0))</f>
        <v/>
      </c>
      <c r="S3327" s="30">
        <f>IF(P3327="","",IF(F3327="","ERRO: data prevista ausente ou inválida",IF(O3327=0,"Duplicada: contada uma vez",IF(N(G3327)=0,"ERRO: tarefa fora do Plano Mestre",IF(P3327=0,"Tarefa retirada do plano: não conta","OK")))))</f>
        <v/>
      </c>
    </row>
    <row r="3328">
      <c r="A3328" s="29" t="n"/>
      <c r="B3328" s="25" t="n"/>
      <c r="C3328" s="49" t="n"/>
      <c r="D3328" s="29" t="n"/>
      <c r="E3328" s="23">
        <f>IF(OR(A3328="",B3328=""),"",A3328&amp;"|"&amp;B3328)</f>
        <v/>
      </c>
      <c r="F3328" s="30">
        <f>IF(OR(E3328="",NOT(ISNUMBER(C3328))),"",E3328&amp;"|"&amp;YEAR(C3328)&amp;"-"&amp;RIGHT("0"&amp;MONTH(C3328),2)&amp;"-"&amp;RIGHT("0"&amp;DAY(C3328),2))</f>
        <v/>
      </c>
      <c r="G3328" s="26">
        <f>IF(E3328="","",IFERROR(MATCH(E3328,pl_chave,0),0))</f>
        <v/>
      </c>
      <c r="H3328" s="23">
        <f>IF(G3328="","",IF(G3328=0,"Tarefa fora do plano",INDEX(pl_tag,G3328)))</f>
        <v/>
      </c>
      <c r="I3328" s="30">
        <f>IF(N(G3328)=0,"",INDEX(pl_atividade,G3328))</f>
        <v/>
      </c>
      <c r="J3328" s="50">
        <f>IF(N(G3328)=0,"",INDEX(pl_especialidade,G3328))</f>
        <v/>
      </c>
      <c r="K3328" s="28">
        <f>IF(N(G3328)=0,"",INDEX(pl_duracao,G3328))</f>
        <v/>
      </c>
      <c r="L3328" s="39">
        <f>IF(ISNUMBER(C3328),YEAR(C3328),"")</f>
        <v/>
      </c>
      <c r="M3328" s="39">
        <f>IF(ISNUMBER(C3328),MONTH(C3328),"")</f>
        <v/>
      </c>
      <c r="N3328" s="23">
        <f>IF(L3328="","",IF(NOT(ISNUMBER(crono_ano)),"Informe o ano",IF(L3328&lt;crono_ano,"Antes do ano",IF(L3328&gt;crono_ano,"Depois do ano","No ano"))))</f>
        <v/>
      </c>
      <c r="O3328" s="39">
        <f>IF(F3328="","",IF(COUNTIF(F$7:F3328,F3328)=1,1,0))</f>
        <v/>
      </c>
      <c r="P3328" s="39">
        <f>IF(A3328&amp;B3328&amp;C3328="","",IF(AND(O3328=1,N(G3328)&gt;0),IF(INDEX(pl_ativa,MAX(1,N(G3328)))="Sim",1,0),0))</f>
        <v/>
      </c>
      <c r="Q3328" s="39">
        <f>IF(F3328="","",COUNTIFS(ex_chave_oc,F3328,ex_cancelada,"&lt;&gt;Sim"))</f>
        <v/>
      </c>
      <c r="R3328" s="51">
        <f>IF(P3328="","",IF(AND(P3328=1,N(Q3328)&gt;0),1,0))</f>
        <v/>
      </c>
      <c r="S3328" s="30">
        <f>IF(P3328="","",IF(F3328="","ERRO: data prevista ausente ou inválida",IF(O3328=0,"Duplicada: contada uma vez",IF(N(G3328)=0,"ERRO: tarefa fora do Plano Mestre",IF(P3328=0,"Tarefa retirada do plano: não conta","OK")))))</f>
        <v/>
      </c>
    </row>
    <row r="3329">
      <c r="A3329" s="29" t="n"/>
      <c r="B3329" s="25" t="n"/>
      <c r="C3329" s="49" t="n"/>
      <c r="D3329" s="29" t="n"/>
      <c r="E3329" s="23">
        <f>IF(OR(A3329="",B3329=""),"",A3329&amp;"|"&amp;B3329)</f>
        <v/>
      </c>
      <c r="F3329" s="30">
        <f>IF(OR(E3329="",NOT(ISNUMBER(C3329))),"",E3329&amp;"|"&amp;YEAR(C3329)&amp;"-"&amp;RIGHT("0"&amp;MONTH(C3329),2)&amp;"-"&amp;RIGHT("0"&amp;DAY(C3329),2))</f>
        <v/>
      </c>
      <c r="G3329" s="26">
        <f>IF(E3329="","",IFERROR(MATCH(E3329,pl_chave,0),0))</f>
        <v/>
      </c>
      <c r="H3329" s="23">
        <f>IF(G3329="","",IF(G3329=0,"Tarefa fora do plano",INDEX(pl_tag,G3329)))</f>
        <v/>
      </c>
      <c r="I3329" s="30">
        <f>IF(N(G3329)=0,"",INDEX(pl_atividade,G3329))</f>
        <v/>
      </c>
      <c r="J3329" s="50">
        <f>IF(N(G3329)=0,"",INDEX(pl_especialidade,G3329))</f>
        <v/>
      </c>
      <c r="K3329" s="28">
        <f>IF(N(G3329)=0,"",INDEX(pl_duracao,G3329))</f>
        <v/>
      </c>
      <c r="L3329" s="39">
        <f>IF(ISNUMBER(C3329),YEAR(C3329),"")</f>
        <v/>
      </c>
      <c r="M3329" s="39">
        <f>IF(ISNUMBER(C3329),MONTH(C3329),"")</f>
        <v/>
      </c>
      <c r="N3329" s="23">
        <f>IF(L3329="","",IF(NOT(ISNUMBER(crono_ano)),"Informe o ano",IF(L3329&lt;crono_ano,"Antes do ano",IF(L3329&gt;crono_ano,"Depois do ano","No ano"))))</f>
        <v/>
      </c>
      <c r="O3329" s="39">
        <f>IF(F3329="","",IF(COUNTIF(F$7:F3329,F3329)=1,1,0))</f>
        <v/>
      </c>
      <c r="P3329" s="39">
        <f>IF(A3329&amp;B3329&amp;C3329="","",IF(AND(O3329=1,N(G3329)&gt;0),IF(INDEX(pl_ativa,MAX(1,N(G3329)))="Sim",1,0),0))</f>
        <v/>
      </c>
      <c r="Q3329" s="39">
        <f>IF(F3329="","",COUNTIFS(ex_chave_oc,F3329,ex_cancelada,"&lt;&gt;Sim"))</f>
        <v/>
      </c>
      <c r="R3329" s="51">
        <f>IF(P3329="","",IF(AND(P3329=1,N(Q3329)&gt;0),1,0))</f>
        <v/>
      </c>
      <c r="S3329" s="30">
        <f>IF(P3329="","",IF(F3329="","ERRO: data prevista ausente ou inválida",IF(O3329=0,"Duplicada: contada uma vez",IF(N(G3329)=0,"ERRO: tarefa fora do Plano Mestre",IF(P3329=0,"Tarefa retirada do plano: não conta","OK")))))</f>
        <v/>
      </c>
    </row>
    <row r="3330">
      <c r="A3330" s="29" t="n"/>
      <c r="B3330" s="25" t="n"/>
      <c r="C3330" s="49" t="n"/>
      <c r="D3330" s="29" t="n"/>
      <c r="E3330" s="23">
        <f>IF(OR(A3330="",B3330=""),"",A3330&amp;"|"&amp;B3330)</f>
        <v/>
      </c>
      <c r="F3330" s="30">
        <f>IF(OR(E3330="",NOT(ISNUMBER(C3330))),"",E3330&amp;"|"&amp;YEAR(C3330)&amp;"-"&amp;RIGHT("0"&amp;MONTH(C3330),2)&amp;"-"&amp;RIGHT("0"&amp;DAY(C3330),2))</f>
        <v/>
      </c>
      <c r="G3330" s="26">
        <f>IF(E3330="","",IFERROR(MATCH(E3330,pl_chave,0),0))</f>
        <v/>
      </c>
      <c r="H3330" s="23">
        <f>IF(G3330="","",IF(G3330=0,"Tarefa fora do plano",INDEX(pl_tag,G3330)))</f>
        <v/>
      </c>
      <c r="I3330" s="30">
        <f>IF(N(G3330)=0,"",INDEX(pl_atividade,G3330))</f>
        <v/>
      </c>
      <c r="J3330" s="50">
        <f>IF(N(G3330)=0,"",INDEX(pl_especialidade,G3330))</f>
        <v/>
      </c>
      <c r="K3330" s="28">
        <f>IF(N(G3330)=0,"",INDEX(pl_duracao,G3330))</f>
        <v/>
      </c>
      <c r="L3330" s="39">
        <f>IF(ISNUMBER(C3330),YEAR(C3330),"")</f>
        <v/>
      </c>
      <c r="M3330" s="39">
        <f>IF(ISNUMBER(C3330),MONTH(C3330),"")</f>
        <v/>
      </c>
      <c r="N3330" s="23">
        <f>IF(L3330="","",IF(NOT(ISNUMBER(crono_ano)),"Informe o ano",IF(L3330&lt;crono_ano,"Antes do ano",IF(L3330&gt;crono_ano,"Depois do ano","No ano"))))</f>
        <v/>
      </c>
      <c r="O3330" s="39">
        <f>IF(F3330="","",IF(COUNTIF(F$7:F3330,F3330)=1,1,0))</f>
        <v/>
      </c>
      <c r="P3330" s="39">
        <f>IF(A3330&amp;B3330&amp;C3330="","",IF(AND(O3330=1,N(G3330)&gt;0),IF(INDEX(pl_ativa,MAX(1,N(G3330)))="Sim",1,0),0))</f>
        <v/>
      </c>
      <c r="Q3330" s="39">
        <f>IF(F3330="","",COUNTIFS(ex_chave_oc,F3330,ex_cancelada,"&lt;&gt;Sim"))</f>
        <v/>
      </c>
      <c r="R3330" s="51">
        <f>IF(P3330="","",IF(AND(P3330=1,N(Q3330)&gt;0),1,0))</f>
        <v/>
      </c>
      <c r="S3330" s="30">
        <f>IF(P3330="","",IF(F3330="","ERRO: data prevista ausente ou inválida",IF(O3330=0,"Duplicada: contada uma vez",IF(N(G3330)=0,"ERRO: tarefa fora do Plano Mestre",IF(P3330=0,"Tarefa retirada do plano: não conta","OK")))))</f>
        <v/>
      </c>
    </row>
    <row r="3331">
      <c r="A3331" s="29" t="n"/>
      <c r="B3331" s="25" t="n"/>
      <c r="C3331" s="49" t="n"/>
      <c r="D3331" s="29" t="n"/>
      <c r="E3331" s="23">
        <f>IF(OR(A3331="",B3331=""),"",A3331&amp;"|"&amp;B3331)</f>
        <v/>
      </c>
      <c r="F3331" s="30">
        <f>IF(OR(E3331="",NOT(ISNUMBER(C3331))),"",E3331&amp;"|"&amp;YEAR(C3331)&amp;"-"&amp;RIGHT("0"&amp;MONTH(C3331),2)&amp;"-"&amp;RIGHT("0"&amp;DAY(C3331),2))</f>
        <v/>
      </c>
      <c r="G3331" s="26">
        <f>IF(E3331="","",IFERROR(MATCH(E3331,pl_chave,0),0))</f>
        <v/>
      </c>
      <c r="H3331" s="23">
        <f>IF(G3331="","",IF(G3331=0,"Tarefa fora do plano",INDEX(pl_tag,G3331)))</f>
        <v/>
      </c>
      <c r="I3331" s="30">
        <f>IF(N(G3331)=0,"",INDEX(pl_atividade,G3331))</f>
        <v/>
      </c>
      <c r="J3331" s="50">
        <f>IF(N(G3331)=0,"",INDEX(pl_especialidade,G3331))</f>
        <v/>
      </c>
      <c r="K3331" s="28">
        <f>IF(N(G3331)=0,"",INDEX(pl_duracao,G3331))</f>
        <v/>
      </c>
      <c r="L3331" s="39">
        <f>IF(ISNUMBER(C3331),YEAR(C3331),"")</f>
        <v/>
      </c>
      <c r="M3331" s="39">
        <f>IF(ISNUMBER(C3331),MONTH(C3331),"")</f>
        <v/>
      </c>
      <c r="N3331" s="23">
        <f>IF(L3331="","",IF(NOT(ISNUMBER(crono_ano)),"Informe o ano",IF(L3331&lt;crono_ano,"Antes do ano",IF(L3331&gt;crono_ano,"Depois do ano","No ano"))))</f>
        <v/>
      </c>
      <c r="O3331" s="39">
        <f>IF(F3331="","",IF(COUNTIF(F$7:F3331,F3331)=1,1,0))</f>
        <v/>
      </c>
      <c r="P3331" s="39">
        <f>IF(A3331&amp;B3331&amp;C3331="","",IF(AND(O3331=1,N(G3331)&gt;0),IF(INDEX(pl_ativa,MAX(1,N(G3331)))="Sim",1,0),0))</f>
        <v/>
      </c>
      <c r="Q3331" s="39">
        <f>IF(F3331="","",COUNTIFS(ex_chave_oc,F3331,ex_cancelada,"&lt;&gt;Sim"))</f>
        <v/>
      </c>
      <c r="R3331" s="51">
        <f>IF(P3331="","",IF(AND(P3331=1,N(Q3331)&gt;0),1,0))</f>
        <v/>
      </c>
      <c r="S3331" s="30">
        <f>IF(P3331="","",IF(F3331="","ERRO: data prevista ausente ou inválida",IF(O3331=0,"Duplicada: contada uma vez",IF(N(G3331)=0,"ERRO: tarefa fora do Plano Mestre",IF(P3331=0,"Tarefa retirada do plano: não conta","OK")))))</f>
        <v/>
      </c>
    </row>
    <row r="3332">
      <c r="A3332" s="29" t="n"/>
      <c r="B3332" s="25" t="n"/>
      <c r="C3332" s="49" t="n"/>
      <c r="D3332" s="29" t="n"/>
      <c r="E3332" s="23">
        <f>IF(OR(A3332="",B3332=""),"",A3332&amp;"|"&amp;B3332)</f>
        <v/>
      </c>
      <c r="F3332" s="30">
        <f>IF(OR(E3332="",NOT(ISNUMBER(C3332))),"",E3332&amp;"|"&amp;YEAR(C3332)&amp;"-"&amp;RIGHT("0"&amp;MONTH(C3332),2)&amp;"-"&amp;RIGHT("0"&amp;DAY(C3332),2))</f>
        <v/>
      </c>
      <c r="G3332" s="26">
        <f>IF(E3332="","",IFERROR(MATCH(E3332,pl_chave,0),0))</f>
        <v/>
      </c>
      <c r="H3332" s="23">
        <f>IF(G3332="","",IF(G3332=0,"Tarefa fora do plano",INDEX(pl_tag,G3332)))</f>
        <v/>
      </c>
      <c r="I3332" s="30">
        <f>IF(N(G3332)=0,"",INDEX(pl_atividade,G3332))</f>
        <v/>
      </c>
      <c r="J3332" s="50">
        <f>IF(N(G3332)=0,"",INDEX(pl_especialidade,G3332))</f>
        <v/>
      </c>
      <c r="K3332" s="28">
        <f>IF(N(G3332)=0,"",INDEX(pl_duracao,G3332))</f>
        <v/>
      </c>
      <c r="L3332" s="39">
        <f>IF(ISNUMBER(C3332),YEAR(C3332),"")</f>
        <v/>
      </c>
      <c r="M3332" s="39">
        <f>IF(ISNUMBER(C3332),MONTH(C3332),"")</f>
        <v/>
      </c>
      <c r="N3332" s="23">
        <f>IF(L3332="","",IF(NOT(ISNUMBER(crono_ano)),"Informe o ano",IF(L3332&lt;crono_ano,"Antes do ano",IF(L3332&gt;crono_ano,"Depois do ano","No ano"))))</f>
        <v/>
      </c>
      <c r="O3332" s="39">
        <f>IF(F3332="","",IF(COUNTIF(F$7:F3332,F3332)=1,1,0))</f>
        <v/>
      </c>
      <c r="P3332" s="39">
        <f>IF(A3332&amp;B3332&amp;C3332="","",IF(AND(O3332=1,N(G3332)&gt;0),IF(INDEX(pl_ativa,MAX(1,N(G3332)))="Sim",1,0),0))</f>
        <v/>
      </c>
      <c r="Q3332" s="39">
        <f>IF(F3332="","",COUNTIFS(ex_chave_oc,F3332,ex_cancelada,"&lt;&gt;Sim"))</f>
        <v/>
      </c>
      <c r="R3332" s="51">
        <f>IF(P3332="","",IF(AND(P3332=1,N(Q3332)&gt;0),1,0))</f>
        <v/>
      </c>
      <c r="S3332" s="30">
        <f>IF(P3332="","",IF(F3332="","ERRO: data prevista ausente ou inválida",IF(O3332=0,"Duplicada: contada uma vez",IF(N(G3332)=0,"ERRO: tarefa fora do Plano Mestre",IF(P3332=0,"Tarefa retirada do plano: não conta","OK")))))</f>
        <v/>
      </c>
    </row>
    <row r="3333">
      <c r="A3333" s="29" t="n"/>
      <c r="B3333" s="25" t="n"/>
      <c r="C3333" s="49" t="n"/>
      <c r="D3333" s="29" t="n"/>
      <c r="E3333" s="23">
        <f>IF(OR(A3333="",B3333=""),"",A3333&amp;"|"&amp;B3333)</f>
        <v/>
      </c>
      <c r="F3333" s="30">
        <f>IF(OR(E3333="",NOT(ISNUMBER(C3333))),"",E3333&amp;"|"&amp;YEAR(C3333)&amp;"-"&amp;RIGHT("0"&amp;MONTH(C3333),2)&amp;"-"&amp;RIGHT("0"&amp;DAY(C3333),2))</f>
        <v/>
      </c>
      <c r="G3333" s="26">
        <f>IF(E3333="","",IFERROR(MATCH(E3333,pl_chave,0),0))</f>
        <v/>
      </c>
      <c r="H3333" s="23">
        <f>IF(G3333="","",IF(G3333=0,"Tarefa fora do plano",INDEX(pl_tag,G3333)))</f>
        <v/>
      </c>
      <c r="I3333" s="30">
        <f>IF(N(G3333)=0,"",INDEX(pl_atividade,G3333))</f>
        <v/>
      </c>
      <c r="J3333" s="50">
        <f>IF(N(G3333)=0,"",INDEX(pl_especialidade,G3333))</f>
        <v/>
      </c>
      <c r="K3333" s="28">
        <f>IF(N(G3333)=0,"",INDEX(pl_duracao,G3333))</f>
        <v/>
      </c>
      <c r="L3333" s="39">
        <f>IF(ISNUMBER(C3333),YEAR(C3333),"")</f>
        <v/>
      </c>
      <c r="M3333" s="39">
        <f>IF(ISNUMBER(C3333),MONTH(C3333),"")</f>
        <v/>
      </c>
      <c r="N3333" s="23">
        <f>IF(L3333="","",IF(NOT(ISNUMBER(crono_ano)),"Informe o ano",IF(L3333&lt;crono_ano,"Antes do ano",IF(L3333&gt;crono_ano,"Depois do ano","No ano"))))</f>
        <v/>
      </c>
      <c r="O3333" s="39">
        <f>IF(F3333="","",IF(COUNTIF(F$7:F3333,F3333)=1,1,0))</f>
        <v/>
      </c>
      <c r="P3333" s="39">
        <f>IF(A3333&amp;B3333&amp;C3333="","",IF(AND(O3333=1,N(G3333)&gt;0),IF(INDEX(pl_ativa,MAX(1,N(G3333)))="Sim",1,0),0))</f>
        <v/>
      </c>
      <c r="Q3333" s="39">
        <f>IF(F3333="","",COUNTIFS(ex_chave_oc,F3333,ex_cancelada,"&lt;&gt;Sim"))</f>
        <v/>
      </c>
      <c r="R3333" s="51">
        <f>IF(P3333="","",IF(AND(P3333=1,N(Q3333)&gt;0),1,0))</f>
        <v/>
      </c>
      <c r="S3333" s="30">
        <f>IF(P3333="","",IF(F3333="","ERRO: data prevista ausente ou inválida",IF(O3333=0,"Duplicada: contada uma vez",IF(N(G3333)=0,"ERRO: tarefa fora do Plano Mestre",IF(P3333=0,"Tarefa retirada do plano: não conta","OK")))))</f>
        <v/>
      </c>
    </row>
    <row r="3334">
      <c r="A3334" s="29" t="n"/>
      <c r="B3334" s="25" t="n"/>
      <c r="C3334" s="49" t="n"/>
      <c r="D3334" s="29" t="n"/>
      <c r="E3334" s="23">
        <f>IF(OR(A3334="",B3334=""),"",A3334&amp;"|"&amp;B3334)</f>
        <v/>
      </c>
      <c r="F3334" s="30">
        <f>IF(OR(E3334="",NOT(ISNUMBER(C3334))),"",E3334&amp;"|"&amp;YEAR(C3334)&amp;"-"&amp;RIGHT("0"&amp;MONTH(C3334),2)&amp;"-"&amp;RIGHT("0"&amp;DAY(C3334),2))</f>
        <v/>
      </c>
      <c r="G3334" s="26">
        <f>IF(E3334="","",IFERROR(MATCH(E3334,pl_chave,0),0))</f>
        <v/>
      </c>
      <c r="H3334" s="23">
        <f>IF(G3334="","",IF(G3334=0,"Tarefa fora do plano",INDEX(pl_tag,G3334)))</f>
        <v/>
      </c>
      <c r="I3334" s="30">
        <f>IF(N(G3334)=0,"",INDEX(pl_atividade,G3334))</f>
        <v/>
      </c>
      <c r="J3334" s="50">
        <f>IF(N(G3334)=0,"",INDEX(pl_especialidade,G3334))</f>
        <v/>
      </c>
      <c r="K3334" s="28">
        <f>IF(N(G3334)=0,"",INDEX(pl_duracao,G3334))</f>
        <v/>
      </c>
      <c r="L3334" s="39">
        <f>IF(ISNUMBER(C3334),YEAR(C3334),"")</f>
        <v/>
      </c>
      <c r="M3334" s="39">
        <f>IF(ISNUMBER(C3334),MONTH(C3334),"")</f>
        <v/>
      </c>
      <c r="N3334" s="23">
        <f>IF(L3334="","",IF(NOT(ISNUMBER(crono_ano)),"Informe o ano",IF(L3334&lt;crono_ano,"Antes do ano",IF(L3334&gt;crono_ano,"Depois do ano","No ano"))))</f>
        <v/>
      </c>
      <c r="O3334" s="39">
        <f>IF(F3334="","",IF(COUNTIF(F$7:F3334,F3334)=1,1,0))</f>
        <v/>
      </c>
      <c r="P3334" s="39">
        <f>IF(A3334&amp;B3334&amp;C3334="","",IF(AND(O3334=1,N(G3334)&gt;0),IF(INDEX(pl_ativa,MAX(1,N(G3334)))="Sim",1,0),0))</f>
        <v/>
      </c>
      <c r="Q3334" s="39">
        <f>IF(F3334="","",COUNTIFS(ex_chave_oc,F3334,ex_cancelada,"&lt;&gt;Sim"))</f>
        <v/>
      </c>
      <c r="R3334" s="51">
        <f>IF(P3334="","",IF(AND(P3334=1,N(Q3334)&gt;0),1,0))</f>
        <v/>
      </c>
      <c r="S3334" s="30">
        <f>IF(P3334="","",IF(F3334="","ERRO: data prevista ausente ou inválida",IF(O3334=0,"Duplicada: contada uma vez",IF(N(G3334)=0,"ERRO: tarefa fora do Plano Mestre",IF(P3334=0,"Tarefa retirada do plano: não conta","OK")))))</f>
        <v/>
      </c>
    </row>
    <row r="3335">
      <c r="A3335" s="29" t="n"/>
      <c r="B3335" s="25" t="n"/>
      <c r="C3335" s="49" t="n"/>
      <c r="D3335" s="29" t="n"/>
      <c r="E3335" s="23">
        <f>IF(OR(A3335="",B3335=""),"",A3335&amp;"|"&amp;B3335)</f>
        <v/>
      </c>
      <c r="F3335" s="30">
        <f>IF(OR(E3335="",NOT(ISNUMBER(C3335))),"",E3335&amp;"|"&amp;YEAR(C3335)&amp;"-"&amp;RIGHT("0"&amp;MONTH(C3335),2)&amp;"-"&amp;RIGHT("0"&amp;DAY(C3335),2))</f>
        <v/>
      </c>
      <c r="G3335" s="26">
        <f>IF(E3335="","",IFERROR(MATCH(E3335,pl_chave,0),0))</f>
        <v/>
      </c>
      <c r="H3335" s="23">
        <f>IF(G3335="","",IF(G3335=0,"Tarefa fora do plano",INDEX(pl_tag,G3335)))</f>
        <v/>
      </c>
      <c r="I3335" s="30">
        <f>IF(N(G3335)=0,"",INDEX(pl_atividade,G3335))</f>
        <v/>
      </c>
      <c r="J3335" s="50">
        <f>IF(N(G3335)=0,"",INDEX(pl_especialidade,G3335))</f>
        <v/>
      </c>
      <c r="K3335" s="28">
        <f>IF(N(G3335)=0,"",INDEX(pl_duracao,G3335))</f>
        <v/>
      </c>
      <c r="L3335" s="39">
        <f>IF(ISNUMBER(C3335),YEAR(C3335),"")</f>
        <v/>
      </c>
      <c r="M3335" s="39">
        <f>IF(ISNUMBER(C3335),MONTH(C3335),"")</f>
        <v/>
      </c>
      <c r="N3335" s="23">
        <f>IF(L3335="","",IF(NOT(ISNUMBER(crono_ano)),"Informe o ano",IF(L3335&lt;crono_ano,"Antes do ano",IF(L3335&gt;crono_ano,"Depois do ano","No ano"))))</f>
        <v/>
      </c>
      <c r="O3335" s="39">
        <f>IF(F3335="","",IF(COUNTIF(F$7:F3335,F3335)=1,1,0))</f>
        <v/>
      </c>
      <c r="P3335" s="39">
        <f>IF(A3335&amp;B3335&amp;C3335="","",IF(AND(O3335=1,N(G3335)&gt;0),IF(INDEX(pl_ativa,MAX(1,N(G3335)))="Sim",1,0),0))</f>
        <v/>
      </c>
      <c r="Q3335" s="39">
        <f>IF(F3335="","",COUNTIFS(ex_chave_oc,F3335,ex_cancelada,"&lt;&gt;Sim"))</f>
        <v/>
      </c>
      <c r="R3335" s="51">
        <f>IF(P3335="","",IF(AND(P3335=1,N(Q3335)&gt;0),1,0))</f>
        <v/>
      </c>
      <c r="S3335" s="30">
        <f>IF(P3335="","",IF(F3335="","ERRO: data prevista ausente ou inválida",IF(O3335=0,"Duplicada: contada uma vez",IF(N(G3335)=0,"ERRO: tarefa fora do Plano Mestre",IF(P3335=0,"Tarefa retirada do plano: não conta","OK")))))</f>
        <v/>
      </c>
    </row>
    <row r="3336">
      <c r="A3336" s="29" t="n"/>
      <c r="B3336" s="25" t="n"/>
      <c r="C3336" s="49" t="n"/>
      <c r="D3336" s="29" t="n"/>
      <c r="E3336" s="23">
        <f>IF(OR(A3336="",B3336=""),"",A3336&amp;"|"&amp;B3336)</f>
        <v/>
      </c>
      <c r="F3336" s="30">
        <f>IF(OR(E3336="",NOT(ISNUMBER(C3336))),"",E3336&amp;"|"&amp;YEAR(C3336)&amp;"-"&amp;RIGHT("0"&amp;MONTH(C3336),2)&amp;"-"&amp;RIGHT("0"&amp;DAY(C3336),2))</f>
        <v/>
      </c>
      <c r="G3336" s="26">
        <f>IF(E3336="","",IFERROR(MATCH(E3336,pl_chave,0),0))</f>
        <v/>
      </c>
      <c r="H3336" s="23">
        <f>IF(G3336="","",IF(G3336=0,"Tarefa fora do plano",INDEX(pl_tag,G3336)))</f>
        <v/>
      </c>
      <c r="I3336" s="30">
        <f>IF(N(G3336)=0,"",INDEX(pl_atividade,G3336))</f>
        <v/>
      </c>
      <c r="J3336" s="50">
        <f>IF(N(G3336)=0,"",INDEX(pl_especialidade,G3336))</f>
        <v/>
      </c>
      <c r="K3336" s="28">
        <f>IF(N(G3336)=0,"",INDEX(pl_duracao,G3336))</f>
        <v/>
      </c>
      <c r="L3336" s="39">
        <f>IF(ISNUMBER(C3336),YEAR(C3336),"")</f>
        <v/>
      </c>
      <c r="M3336" s="39">
        <f>IF(ISNUMBER(C3336),MONTH(C3336),"")</f>
        <v/>
      </c>
      <c r="N3336" s="23">
        <f>IF(L3336="","",IF(NOT(ISNUMBER(crono_ano)),"Informe o ano",IF(L3336&lt;crono_ano,"Antes do ano",IF(L3336&gt;crono_ano,"Depois do ano","No ano"))))</f>
        <v/>
      </c>
      <c r="O3336" s="39">
        <f>IF(F3336="","",IF(COUNTIF(F$7:F3336,F3336)=1,1,0))</f>
        <v/>
      </c>
      <c r="P3336" s="39">
        <f>IF(A3336&amp;B3336&amp;C3336="","",IF(AND(O3336=1,N(G3336)&gt;0),IF(INDEX(pl_ativa,MAX(1,N(G3336)))="Sim",1,0),0))</f>
        <v/>
      </c>
      <c r="Q3336" s="39">
        <f>IF(F3336="","",COUNTIFS(ex_chave_oc,F3336,ex_cancelada,"&lt;&gt;Sim"))</f>
        <v/>
      </c>
      <c r="R3336" s="51">
        <f>IF(P3336="","",IF(AND(P3336=1,N(Q3336)&gt;0),1,0))</f>
        <v/>
      </c>
      <c r="S3336" s="30">
        <f>IF(P3336="","",IF(F3336="","ERRO: data prevista ausente ou inválida",IF(O3336=0,"Duplicada: contada uma vez",IF(N(G3336)=0,"ERRO: tarefa fora do Plano Mestre",IF(P3336=0,"Tarefa retirada do plano: não conta","OK")))))</f>
        <v/>
      </c>
    </row>
    <row r="3337">
      <c r="A3337" s="29" t="n"/>
      <c r="B3337" s="25" t="n"/>
      <c r="C3337" s="49" t="n"/>
      <c r="D3337" s="29" t="n"/>
      <c r="E3337" s="23">
        <f>IF(OR(A3337="",B3337=""),"",A3337&amp;"|"&amp;B3337)</f>
        <v/>
      </c>
      <c r="F3337" s="30">
        <f>IF(OR(E3337="",NOT(ISNUMBER(C3337))),"",E3337&amp;"|"&amp;YEAR(C3337)&amp;"-"&amp;RIGHT("0"&amp;MONTH(C3337),2)&amp;"-"&amp;RIGHT("0"&amp;DAY(C3337),2))</f>
        <v/>
      </c>
      <c r="G3337" s="26">
        <f>IF(E3337="","",IFERROR(MATCH(E3337,pl_chave,0),0))</f>
        <v/>
      </c>
      <c r="H3337" s="23">
        <f>IF(G3337="","",IF(G3337=0,"Tarefa fora do plano",INDEX(pl_tag,G3337)))</f>
        <v/>
      </c>
      <c r="I3337" s="30">
        <f>IF(N(G3337)=0,"",INDEX(pl_atividade,G3337))</f>
        <v/>
      </c>
      <c r="J3337" s="50">
        <f>IF(N(G3337)=0,"",INDEX(pl_especialidade,G3337))</f>
        <v/>
      </c>
      <c r="K3337" s="28">
        <f>IF(N(G3337)=0,"",INDEX(pl_duracao,G3337))</f>
        <v/>
      </c>
      <c r="L3337" s="39">
        <f>IF(ISNUMBER(C3337),YEAR(C3337),"")</f>
        <v/>
      </c>
      <c r="M3337" s="39">
        <f>IF(ISNUMBER(C3337),MONTH(C3337),"")</f>
        <v/>
      </c>
      <c r="N3337" s="23">
        <f>IF(L3337="","",IF(NOT(ISNUMBER(crono_ano)),"Informe o ano",IF(L3337&lt;crono_ano,"Antes do ano",IF(L3337&gt;crono_ano,"Depois do ano","No ano"))))</f>
        <v/>
      </c>
      <c r="O3337" s="39">
        <f>IF(F3337="","",IF(COUNTIF(F$7:F3337,F3337)=1,1,0))</f>
        <v/>
      </c>
      <c r="P3337" s="39">
        <f>IF(A3337&amp;B3337&amp;C3337="","",IF(AND(O3337=1,N(G3337)&gt;0),IF(INDEX(pl_ativa,MAX(1,N(G3337)))="Sim",1,0),0))</f>
        <v/>
      </c>
      <c r="Q3337" s="39">
        <f>IF(F3337="","",COUNTIFS(ex_chave_oc,F3337,ex_cancelada,"&lt;&gt;Sim"))</f>
        <v/>
      </c>
      <c r="R3337" s="51">
        <f>IF(P3337="","",IF(AND(P3337=1,N(Q3337)&gt;0),1,0))</f>
        <v/>
      </c>
      <c r="S3337" s="30">
        <f>IF(P3337="","",IF(F3337="","ERRO: data prevista ausente ou inválida",IF(O3337=0,"Duplicada: contada uma vez",IF(N(G3337)=0,"ERRO: tarefa fora do Plano Mestre",IF(P3337=0,"Tarefa retirada do plano: não conta","OK")))))</f>
        <v/>
      </c>
    </row>
    <row r="3338">
      <c r="A3338" s="29" t="n"/>
      <c r="B3338" s="25" t="n"/>
      <c r="C3338" s="49" t="n"/>
      <c r="D3338" s="29" t="n"/>
      <c r="E3338" s="23">
        <f>IF(OR(A3338="",B3338=""),"",A3338&amp;"|"&amp;B3338)</f>
        <v/>
      </c>
      <c r="F3338" s="30">
        <f>IF(OR(E3338="",NOT(ISNUMBER(C3338))),"",E3338&amp;"|"&amp;YEAR(C3338)&amp;"-"&amp;RIGHT("0"&amp;MONTH(C3338),2)&amp;"-"&amp;RIGHT("0"&amp;DAY(C3338),2))</f>
        <v/>
      </c>
      <c r="G3338" s="26">
        <f>IF(E3338="","",IFERROR(MATCH(E3338,pl_chave,0),0))</f>
        <v/>
      </c>
      <c r="H3338" s="23">
        <f>IF(G3338="","",IF(G3338=0,"Tarefa fora do plano",INDEX(pl_tag,G3338)))</f>
        <v/>
      </c>
      <c r="I3338" s="30">
        <f>IF(N(G3338)=0,"",INDEX(pl_atividade,G3338))</f>
        <v/>
      </c>
      <c r="J3338" s="50">
        <f>IF(N(G3338)=0,"",INDEX(pl_especialidade,G3338))</f>
        <v/>
      </c>
      <c r="K3338" s="28">
        <f>IF(N(G3338)=0,"",INDEX(pl_duracao,G3338))</f>
        <v/>
      </c>
      <c r="L3338" s="39">
        <f>IF(ISNUMBER(C3338),YEAR(C3338),"")</f>
        <v/>
      </c>
      <c r="M3338" s="39">
        <f>IF(ISNUMBER(C3338),MONTH(C3338),"")</f>
        <v/>
      </c>
      <c r="N3338" s="23">
        <f>IF(L3338="","",IF(NOT(ISNUMBER(crono_ano)),"Informe o ano",IF(L3338&lt;crono_ano,"Antes do ano",IF(L3338&gt;crono_ano,"Depois do ano","No ano"))))</f>
        <v/>
      </c>
      <c r="O3338" s="39">
        <f>IF(F3338="","",IF(COUNTIF(F$7:F3338,F3338)=1,1,0))</f>
        <v/>
      </c>
      <c r="P3338" s="39">
        <f>IF(A3338&amp;B3338&amp;C3338="","",IF(AND(O3338=1,N(G3338)&gt;0),IF(INDEX(pl_ativa,MAX(1,N(G3338)))="Sim",1,0),0))</f>
        <v/>
      </c>
      <c r="Q3338" s="39">
        <f>IF(F3338="","",COUNTIFS(ex_chave_oc,F3338,ex_cancelada,"&lt;&gt;Sim"))</f>
        <v/>
      </c>
      <c r="R3338" s="51">
        <f>IF(P3338="","",IF(AND(P3338=1,N(Q3338)&gt;0),1,0))</f>
        <v/>
      </c>
      <c r="S3338" s="30">
        <f>IF(P3338="","",IF(F3338="","ERRO: data prevista ausente ou inválida",IF(O3338=0,"Duplicada: contada uma vez",IF(N(G3338)=0,"ERRO: tarefa fora do Plano Mestre",IF(P3338=0,"Tarefa retirada do plano: não conta","OK")))))</f>
        <v/>
      </c>
    </row>
    <row r="3339">
      <c r="A3339" s="29" t="n"/>
      <c r="B3339" s="25" t="n"/>
      <c r="C3339" s="49" t="n"/>
      <c r="D3339" s="29" t="n"/>
      <c r="E3339" s="23">
        <f>IF(OR(A3339="",B3339=""),"",A3339&amp;"|"&amp;B3339)</f>
        <v/>
      </c>
      <c r="F3339" s="30">
        <f>IF(OR(E3339="",NOT(ISNUMBER(C3339))),"",E3339&amp;"|"&amp;YEAR(C3339)&amp;"-"&amp;RIGHT("0"&amp;MONTH(C3339),2)&amp;"-"&amp;RIGHT("0"&amp;DAY(C3339),2))</f>
        <v/>
      </c>
      <c r="G3339" s="26">
        <f>IF(E3339="","",IFERROR(MATCH(E3339,pl_chave,0),0))</f>
        <v/>
      </c>
      <c r="H3339" s="23">
        <f>IF(G3339="","",IF(G3339=0,"Tarefa fora do plano",INDEX(pl_tag,G3339)))</f>
        <v/>
      </c>
      <c r="I3339" s="30">
        <f>IF(N(G3339)=0,"",INDEX(pl_atividade,G3339))</f>
        <v/>
      </c>
      <c r="J3339" s="50">
        <f>IF(N(G3339)=0,"",INDEX(pl_especialidade,G3339))</f>
        <v/>
      </c>
      <c r="K3339" s="28">
        <f>IF(N(G3339)=0,"",INDEX(pl_duracao,G3339))</f>
        <v/>
      </c>
      <c r="L3339" s="39">
        <f>IF(ISNUMBER(C3339),YEAR(C3339),"")</f>
        <v/>
      </c>
      <c r="M3339" s="39">
        <f>IF(ISNUMBER(C3339),MONTH(C3339),"")</f>
        <v/>
      </c>
      <c r="N3339" s="23">
        <f>IF(L3339="","",IF(NOT(ISNUMBER(crono_ano)),"Informe o ano",IF(L3339&lt;crono_ano,"Antes do ano",IF(L3339&gt;crono_ano,"Depois do ano","No ano"))))</f>
        <v/>
      </c>
      <c r="O3339" s="39">
        <f>IF(F3339="","",IF(COUNTIF(F$7:F3339,F3339)=1,1,0))</f>
        <v/>
      </c>
      <c r="P3339" s="39">
        <f>IF(A3339&amp;B3339&amp;C3339="","",IF(AND(O3339=1,N(G3339)&gt;0),IF(INDEX(pl_ativa,MAX(1,N(G3339)))="Sim",1,0),0))</f>
        <v/>
      </c>
      <c r="Q3339" s="39">
        <f>IF(F3339="","",COUNTIFS(ex_chave_oc,F3339,ex_cancelada,"&lt;&gt;Sim"))</f>
        <v/>
      </c>
      <c r="R3339" s="51">
        <f>IF(P3339="","",IF(AND(P3339=1,N(Q3339)&gt;0),1,0))</f>
        <v/>
      </c>
      <c r="S3339" s="30">
        <f>IF(P3339="","",IF(F3339="","ERRO: data prevista ausente ou inválida",IF(O3339=0,"Duplicada: contada uma vez",IF(N(G3339)=0,"ERRO: tarefa fora do Plano Mestre",IF(P3339=0,"Tarefa retirada do plano: não conta","OK")))))</f>
        <v/>
      </c>
    </row>
    <row r="3340">
      <c r="A3340" s="29" t="n"/>
      <c r="B3340" s="25" t="n"/>
      <c r="C3340" s="49" t="n"/>
      <c r="D3340" s="29" t="n"/>
      <c r="E3340" s="23">
        <f>IF(OR(A3340="",B3340=""),"",A3340&amp;"|"&amp;B3340)</f>
        <v/>
      </c>
      <c r="F3340" s="30">
        <f>IF(OR(E3340="",NOT(ISNUMBER(C3340))),"",E3340&amp;"|"&amp;YEAR(C3340)&amp;"-"&amp;RIGHT("0"&amp;MONTH(C3340),2)&amp;"-"&amp;RIGHT("0"&amp;DAY(C3340),2))</f>
        <v/>
      </c>
      <c r="G3340" s="26">
        <f>IF(E3340="","",IFERROR(MATCH(E3340,pl_chave,0),0))</f>
        <v/>
      </c>
      <c r="H3340" s="23">
        <f>IF(G3340="","",IF(G3340=0,"Tarefa fora do plano",INDEX(pl_tag,G3340)))</f>
        <v/>
      </c>
      <c r="I3340" s="30">
        <f>IF(N(G3340)=0,"",INDEX(pl_atividade,G3340))</f>
        <v/>
      </c>
      <c r="J3340" s="50">
        <f>IF(N(G3340)=0,"",INDEX(pl_especialidade,G3340))</f>
        <v/>
      </c>
      <c r="K3340" s="28">
        <f>IF(N(G3340)=0,"",INDEX(pl_duracao,G3340))</f>
        <v/>
      </c>
      <c r="L3340" s="39">
        <f>IF(ISNUMBER(C3340),YEAR(C3340),"")</f>
        <v/>
      </c>
      <c r="M3340" s="39">
        <f>IF(ISNUMBER(C3340),MONTH(C3340),"")</f>
        <v/>
      </c>
      <c r="N3340" s="23">
        <f>IF(L3340="","",IF(NOT(ISNUMBER(crono_ano)),"Informe o ano",IF(L3340&lt;crono_ano,"Antes do ano",IF(L3340&gt;crono_ano,"Depois do ano","No ano"))))</f>
        <v/>
      </c>
      <c r="O3340" s="39">
        <f>IF(F3340="","",IF(COUNTIF(F$7:F3340,F3340)=1,1,0))</f>
        <v/>
      </c>
      <c r="P3340" s="39">
        <f>IF(A3340&amp;B3340&amp;C3340="","",IF(AND(O3340=1,N(G3340)&gt;0),IF(INDEX(pl_ativa,MAX(1,N(G3340)))="Sim",1,0),0))</f>
        <v/>
      </c>
      <c r="Q3340" s="39">
        <f>IF(F3340="","",COUNTIFS(ex_chave_oc,F3340,ex_cancelada,"&lt;&gt;Sim"))</f>
        <v/>
      </c>
      <c r="R3340" s="51">
        <f>IF(P3340="","",IF(AND(P3340=1,N(Q3340)&gt;0),1,0))</f>
        <v/>
      </c>
      <c r="S3340" s="30">
        <f>IF(P3340="","",IF(F3340="","ERRO: data prevista ausente ou inválida",IF(O3340=0,"Duplicada: contada uma vez",IF(N(G3340)=0,"ERRO: tarefa fora do Plano Mestre",IF(P3340=0,"Tarefa retirada do plano: não conta","OK")))))</f>
        <v/>
      </c>
    </row>
    <row r="3341">
      <c r="A3341" s="29" t="n"/>
      <c r="B3341" s="25" t="n"/>
      <c r="C3341" s="49" t="n"/>
      <c r="D3341" s="29" t="n"/>
      <c r="E3341" s="23">
        <f>IF(OR(A3341="",B3341=""),"",A3341&amp;"|"&amp;B3341)</f>
        <v/>
      </c>
      <c r="F3341" s="30">
        <f>IF(OR(E3341="",NOT(ISNUMBER(C3341))),"",E3341&amp;"|"&amp;YEAR(C3341)&amp;"-"&amp;RIGHT("0"&amp;MONTH(C3341),2)&amp;"-"&amp;RIGHT("0"&amp;DAY(C3341),2))</f>
        <v/>
      </c>
      <c r="G3341" s="26">
        <f>IF(E3341="","",IFERROR(MATCH(E3341,pl_chave,0),0))</f>
        <v/>
      </c>
      <c r="H3341" s="23">
        <f>IF(G3341="","",IF(G3341=0,"Tarefa fora do plano",INDEX(pl_tag,G3341)))</f>
        <v/>
      </c>
      <c r="I3341" s="30">
        <f>IF(N(G3341)=0,"",INDEX(pl_atividade,G3341))</f>
        <v/>
      </c>
      <c r="J3341" s="50">
        <f>IF(N(G3341)=0,"",INDEX(pl_especialidade,G3341))</f>
        <v/>
      </c>
      <c r="K3341" s="28">
        <f>IF(N(G3341)=0,"",INDEX(pl_duracao,G3341))</f>
        <v/>
      </c>
      <c r="L3341" s="39">
        <f>IF(ISNUMBER(C3341),YEAR(C3341),"")</f>
        <v/>
      </c>
      <c r="M3341" s="39">
        <f>IF(ISNUMBER(C3341),MONTH(C3341),"")</f>
        <v/>
      </c>
      <c r="N3341" s="23">
        <f>IF(L3341="","",IF(NOT(ISNUMBER(crono_ano)),"Informe o ano",IF(L3341&lt;crono_ano,"Antes do ano",IF(L3341&gt;crono_ano,"Depois do ano","No ano"))))</f>
        <v/>
      </c>
      <c r="O3341" s="39">
        <f>IF(F3341="","",IF(COUNTIF(F$7:F3341,F3341)=1,1,0))</f>
        <v/>
      </c>
      <c r="P3341" s="39">
        <f>IF(A3341&amp;B3341&amp;C3341="","",IF(AND(O3341=1,N(G3341)&gt;0),IF(INDEX(pl_ativa,MAX(1,N(G3341)))="Sim",1,0),0))</f>
        <v/>
      </c>
      <c r="Q3341" s="39">
        <f>IF(F3341="","",COUNTIFS(ex_chave_oc,F3341,ex_cancelada,"&lt;&gt;Sim"))</f>
        <v/>
      </c>
      <c r="R3341" s="51">
        <f>IF(P3341="","",IF(AND(P3341=1,N(Q3341)&gt;0),1,0))</f>
        <v/>
      </c>
      <c r="S3341" s="30">
        <f>IF(P3341="","",IF(F3341="","ERRO: data prevista ausente ou inválida",IF(O3341=0,"Duplicada: contada uma vez",IF(N(G3341)=0,"ERRO: tarefa fora do Plano Mestre",IF(P3341=0,"Tarefa retirada do plano: não conta","OK")))))</f>
        <v/>
      </c>
    </row>
    <row r="3342">
      <c r="A3342" s="29" t="n"/>
      <c r="B3342" s="25" t="n"/>
      <c r="C3342" s="49" t="n"/>
      <c r="D3342" s="29" t="n"/>
      <c r="E3342" s="23">
        <f>IF(OR(A3342="",B3342=""),"",A3342&amp;"|"&amp;B3342)</f>
        <v/>
      </c>
      <c r="F3342" s="30">
        <f>IF(OR(E3342="",NOT(ISNUMBER(C3342))),"",E3342&amp;"|"&amp;YEAR(C3342)&amp;"-"&amp;RIGHT("0"&amp;MONTH(C3342),2)&amp;"-"&amp;RIGHT("0"&amp;DAY(C3342),2))</f>
        <v/>
      </c>
      <c r="G3342" s="26">
        <f>IF(E3342="","",IFERROR(MATCH(E3342,pl_chave,0),0))</f>
        <v/>
      </c>
      <c r="H3342" s="23">
        <f>IF(G3342="","",IF(G3342=0,"Tarefa fora do plano",INDEX(pl_tag,G3342)))</f>
        <v/>
      </c>
      <c r="I3342" s="30">
        <f>IF(N(G3342)=0,"",INDEX(pl_atividade,G3342))</f>
        <v/>
      </c>
      <c r="J3342" s="50">
        <f>IF(N(G3342)=0,"",INDEX(pl_especialidade,G3342))</f>
        <v/>
      </c>
      <c r="K3342" s="28">
        <f>IF(N(G3342)=0,"",INDEX(pl_duracao,G3342))</f>
        <v/>
      </c>
      <c r="L3342" s="39">
        <f>IF(ISNUMBER(C3342),YEAR(C3342),"")</f>
        <v/>
      </c>
      <c r="M3342" s="39">
        <f>IF(ISNUMBER(C3342),MONTH(C3342),"")</f>
        <v/>
      </c>
      <c r="N3342" s="23">
        <f>IF(L3342="","",IF(NOT(ISNUMBER(crono_ano)),"Informe o ano",IF(L3342&lt;crono_ano,"Antes do ano",IF(L3342&gt;crono_ano,"Depois do ano","No ano"))))</f>
        <v/>
      </c>
      <c r="O3342" s="39">
        <f>IF(F3342="","",IF(COUNTIF(F$7:F3342,F3342)=1,1,0))</f>
        <v/>
      </c>
      <c r="P3342" s="39">
        <f>IF(A3342&amp;B3342&amp;C3342="","",IF(AND(O3342=1,N(G3342)&gt;0),IF(INDEX(pl_ativa,MAX(1,N(G3342)))="Sim",1,0),0))</f>
        <v/>
      </c>
      <c r="Q3342" s="39">
        <f>IF(F3342="","",COUNTIFS(ex_chave_oc,F3342,ex_cancelada,"&lt;&gt;Sim"))</f>
        <v/>
      </c>
      <c r="R3342" s="51">
        <f>IF(P3342="","",IF(AND(P3342=1,N(Q3342)&gt;0),1,0))</f>
        <v/>
      </c>
      <c r="S3342" s="30">
        <f>IF(P3342="","",IF(F3342="","ERRO: data prevista ausente ou inválida",IF(O3342=0,"Duplicada: contada uma vez",IF(N(G3342)=0,"ERRO: tarefa fora do Plano Mestre",IF(P3342=0,"Tarefa retirada do plano: não conta","OK")))))</f>
        <v/>
      </c>
    </row>
    <row r="3343">
      <c r="A3343" s="29" t="n"/>
      <c r="B3343" s="25" t="n"/>
      <c r="C3343" s="49" t="n"/>
      <c r="D3343" s="29" t="n"/>
      <c r="E3343" s="23">
        <f>IF(OR(A3343="",B3343=""),"",A3343&amp;"|"&amp;B3343)</f>
        <v/>
      </c>
      <c r="F3343" s="30">
        <f>IF(OR(E3343="",NOT(ISNUMBER(C3343))),"",E3343&amp;"|"&amp;YEAR(C3343)&amp;"-"&amp;RIGHT("0"&amp;MONTH(C3343),2)&amp;"-"&amp;RIGHT("0"&amp;DAY(C3343),2))</f>
        <v/>
      </c>
      <c r="G3343" s="26">
        <f>IF(E3343="","",IFERROR(MATCH(E3343,pl_chave,0),0))</f>
        <v/>
      </c>
      <c r="H3343" s="23">
        <f>IF(G3343="","",IF(G3343=0,"Tarefa fora do plano",INDEX(pl_tag,G3343)))</f>
        <v/>
      </c>
      <c r="I3343" s="30">
        <f>IF(N(G3343)=0,"",INDEX(pl_atividade,G3343))</f>
        <v/>
      </c>
      <c r="J3343" s="50">
        <f>IF(N(G3343)=0,"",INDEX(pl_especialidade,G3343))</f>
        <v/>
      </c>
      <c r="K3343" s="28">
        <f>IF(N(G3343)=0,"",INDEX(pl_duracao,G3343))</f>
        <v/>
      </c>
      <c r="L3343" s="39">
        <f>IF(ISNUMBER(C3343),YEAR(C3343),"")</f>
        <v/>
      </c>
      <c r="M3343" s="39">
        <f>IF(ISNUMBER(C3343),MONTH(C3343),"")</f>
        <v/>
      </c>
      <c r="N3343" s="23">
        <f>IF(L3343="","",IF(NOT(ISNUMBER(crono_ano)),"Informe o ano",IF(L3343&lt;crono_ano,"Antes do ano",IF(L3343&gt;crono_ano,"Depois do ano","No ano"))))</f>
        <v/>
      </c>
      <c r="O3343" s="39">
        <f>IF(F3343="","",IF(COUNTIF(F$7:F3343,F3343)=1,1,0))</f>
        <v/>
      </c>
      <c r="P3343" s="39">
        <f>IF(A3343&amp;B3343&amp;C3343="","",IF(AND(O3343=1,N(G3343)&gt;0),IF(INDEX(pl_ativa,MAX(1,N(G3343)))="Sim",1,0),0))</f>
        <v/>
      </c>
      <c r="Q3343" s="39">
        <f>IF(F3343="","",COUNTIFS(ex_chave_oc,F3343,ex_cancelada,"&lt;&gt;Sim"))</f>
        <v/>
      </c>
      <c r="R3343" s="51">
        <f>IF(P3343="","",IF(AND(P3343=1,N(Q3343)&gt;0),1,0))</f>
        <v/>
      </c>
      <c r="S3343" s="30">
        <f>IF(P3343="","",IF(F3343="","ERRO: data prevista ausente ou inválida",IF(O3343=0,"Duplicada: contada uma vez",IF(N(G3343)=0,"ERRO: tarefa fora do Plano Mestre",IF(P3343=0,"Tarefa retirada do plano: não conta","OK")))))</f>
        <v/>
      </c>
    </row>
    <row r="3344">
      <c r="A3344" s="29" t="n"/>
      <c r="B3344" s="25" t="n"/>
      <c r="C3344" s="49" t="n"/>
      <c r="D3344" s="29" t="n"/>
      <c r="E3344" s="23">
        <f>IF(OR(A3344="",B3344=""),"",A3344&amp;"|"&amp;B3344)</f>
        <v/>
      </c>
      <c r="F3344" s="30">
        <f>IF(OR(E3344="",NOT(ISNUMBER(C3344))),"",E3344&amp;"|"&amp;YEAR(C3344)&amp;"-"&amp;RIGHT("0"&amp;MONTH(C3344),2)&amp;"-"&amp;RIGHT("0"&amp;DAY(C3344),2))</f>
        <v/>
      </c>
      <c r="G3344" s="26">
        <f>IF(E3344="","",IFERROR(MATCH(E3344,pl_chave,0),0))</f>
        <v/>
      </c>
      <c r="H3344" s="23">
        <f>IF(G3344="","",IF(G3344=0,"Tarefa fora do plano",INDEX(pl_tag,G3344)))</f>
        <v/>
      </c>
      <c r="I3344" s="30">
        <f>IF(N(G3344)=0,"",INDEX(pl_atividade,G3344))</f>
        <v/>
      </c>
      <c r="J3344" s="50">
        <f>IF(N(G3344)=0,"",INDEX(pl_especialidade,G3344))</f>
        <v/>
      </c>
      <c r="K3344" s="28">
        <f>IF(N(G3344)=0,"",INDEX(pl_duracao,G3344))</f>
        <v/>
      </c>
      <c r="L3344" s="39">
        <f>IF(ISNUMBER(C3344),YEAR(C3344),"")</f>
        <v/>
      </c>
      <c r="M3344" s="39">
        <f>IF(ISNUMBER(C3344),MONTH(C3344),"")</f>
        <v/>
      </c>
      <c r="N3344" s="23">
        <f>IF(L3344="","",IF(NOT(ISNUMBER(crono_ano)),"Informe o ano",IF(L3344&lt;crono_ano,"Antes do ano",IF(L3344&gt;crono_ano,"Depois do ano","No ano"))))</f>
        <v/>
      </c>
      <c r="O3344" s="39">
        <f>IF(F3344="","",IF(COUNTIF(F$7:F3344,F3344)=1,1,0))</f>
        <v/>
      </c>
      <c r="P3344" s="39">
        <f>IF(A3344&amp;B3344&amp;C3344="","",IF(AND(O3344=1,N(G3344)&gt;0),IF(INDEX(pl_ativa,MAX(1,N(G3344)))="Sim",1,0),0))</f>
        <v/>
      </c>
      <c r="Q3344" s="39">
        <f>IF(F3344="","",COUNTIFS(ex_chave_oc,F3344,ex_cancelada,"&lt;&gt;Sim"))</f>
        <v/>
      </c>
      <c r="R3344" s="51">
        <f>IF(P3344="","",IF(AND(P3344=1,N(Q3344)&gt;0),1,0))</f>
        <v/>
      </c>
      <c r="S3344" s="30">
        <f>IF(P3344="","",IF(F3344="","ERRO: data prevista ausente ou inválida",IF(O3344=0,"Duplicada: contada uma vez",IF(N(G3344)=0,"ERRO: tarefa fora do Plano Mestre",IF(P3344=0,"Tarefa retirada do plano: não conta","OK")))))</f>
        <v/>
      </c>
    </row>
    <row r="3345">
      <c r="A3345" s="29" t="n"/>
      <c r="B3345" s="25" t="n"/>
      <c r="C3345" s="49" t="n"/>
      <c r="D3345" s="29" t="n"/>
      <c r="E3345" s="23">
        <f>IF(OR(A3345="",B3345=""),"",A3345&amp;"|"&amp;B3345)</f>
        <v/>
      </c>
      <c r="F3345" s="30">
        <f>IF(OR(E3345="",NOT(ISNUMBER(C3345))),"",E3345&amp;"|"&amp;YEAR(C3345)&amp;"-"&amp;RIGHT("0"&amp;MONTH(C3345),2)&amp;"-"&amp;RIGHT("0"&amp;DAY(C3345),2))</f>
        <v/>
      </c>
      <c r="G3345" s="26">
        <f>IF(E3345="","",IFERROR(MATCH(E3345,pl_chave,0),0))</f>
        <v/>
      </c>
      <c r="H3345" s="23">
        <f>IF(G3345="","",IF(G3345=0,"Tarefa fora do plano",INDEX(pl_tag,G3345)))</f>
        <v/>
      </c>
      <c r="I3345" s="30">
        <f>IF(N(G3345)=0,"",INDEX(pl_atividade,G3345))</f>
        <v/>
      </c>
      <c r="J3345" s="50">
        <f>IF(N(G3345)=0,"",INDEX(pl_especialidade,G3345))</f>
        <v/>
      </c>
      <c r="K3345" s="28">
        <f>IF(N(G3345)=0,"",INDEX(pl_duracao,G3345))</f>
        <v/>
      </c>
      <c r="L3345" s="39">
        <f>IF(ISNUMBER(C3345),YEAR(C3345),"")</f>
        <v/>
      </c>
      <c r="M3345" s="39">
        <f>IF(ISNUMBER(C3345),MONTH(C3345),"")</f>
        <v/>
      </c>
      <c r="N3345" s="23">
        <f>IF(L3345="","",IF(NOT(ISNUMBER(crono_ano)),"Informe o ano",IF(L3345&lt;crono_ano,"Antes do ano",IF(L3345&gt;crono_ano,"Depois do ano","No ano"))))</f>
        <v/>
      </c>
      <c r="O3345" s="39">
        <f>IF(F3345="","",IF(COUNTIF(F$7:F3345,F3345)=1,1,0))</f>
        <v/>
      </c>
      <c r="P3345" s="39">
        <f>IF(A3345&amp;B3345&amp;C3345="","",IF(AND(O3345=1,N(G3345)&gt;0),IF(INDEX(pl_ativa,MAX(1,N(G3345)))="Sim",1,0),0))</f>
        <v/>
      </c>
      <c r="Q3345" s="39">
        <f>IF(F3345="","",COUNTIFS(ex_chave_oc,F3345,ex_cancelada,"&lt;&gt;Sim"))</f>
        <v/>
      </c>
      <c r="R3345" s="51">
        <f>IF(P3345="","",IF(AND(P3345=1,N(Q3345)&gt;0),1,0))</f>
        <v/>
      </c>
      <c r="S3345" s="30">
        <f>IF(P3345="","",IF(F3345="","ERRO: data prevista ausente ou inválida",IF(O3345=0,"Duplicada: contada uma vez",IF(N(G3345)=0,"ERRO: tarefa fora do Plano Mestre",IF(P3345=0,"Tarefa retirada do plano: não conta","OK")))))</f>
        <v/>
      </c>
    </row>
    <row r="3346">
      <c r="A3346" s="29" t="n"/>
      <c r="B3346" s="25" t="n"/>
      <c r="C3346" s="49" t="n"/>
      <c r="D3346" s="29" t="n"/>
      <c r="E3346" s="23">
        <f>IF(OR(A3346="",B3346=""),"",A3346&amp;"|"&amp;B3346)</f>
        <v/>
      </c>
      <c r="F3346" s="30">
        <f>IF(OR(E3346="",NOT(ISNUMBER(C3346))),"",E3346&amp;"|"&amp;YEAR(C3346)&amp;"-"&amp;RIGHT("0"&amp;MONTH(C3346),2)&amp;"-"&amp;RIGHT("0"&amp;DAY(C3346),2))</f>
        <v/>
      </c>
      <c r="G3346" s="26">
        <f>IF(E3346="","",IFERROR(MATCH(E3346,pl_chave,0),0))</f>
        <v/>
      </c>
      <c r="H3346" s="23">
        <f>IF(G3346="","",IF(G3346=0,"Tarefa fora do plano",INDEX(pl_tag,G3346)))</f>
        <v/>
      </c>
      <c r="I3346" s="30">
        <f>IF(N(G3346)=0,"",INDEX(pl_atividade,G3346))</f>
        <v/>
      </c>
      <c r="J3346" s="50">
        <f>IF(N(G3346)=0,"",INDEX(pl_especialidade,G3346))</f>
        <v/>
      </c>
      <c r="K3346" s="28">
        <f>IF(N(G3346)=0,"",INDEX(pl_duracao,G3346))</f>
        <v/>
      </c>
      <c r="L3346" s="39">
        <f>IF(ISNUMBER(C3346),YEAR(C3346),"")</f>
        <v/>
      </c>
      <c r="M3346" s="39">
        <f>IF(ISNUMBER(C3346),MONTH(C3346),"")</f>
        <v/>
      </c>
      <c r="N3346" s="23">
        <f>IF(L3346="","",IF(NOT(ISNUMBER(crono_ano)),"Informe o ano",IF(L3346&lt;crono_ano,"Antes do ano",IF(L3346&gt;crono_ano,"Depois do ano","No ano"))))</f>
        <v/>
      </c>
      <c r="O3346" s="39">
        <f>IF(F3346="","",IF(COUNTIF(F$7:F3346,F3346)=1,1,0))</f>
        <v/>
      </c>
      <c r="P3346" s="39">
        <f>IF(A3346&amp;B3346&amp;C3346="","",IF(AND(O3346=1,N(G3346)&gt;0),IF(INDEX(pl_ativa,MAX(1,N(G3346)))="Sim",1,0),0))</f>
        <v/>
      </c>
      <c r="Q3346" s="39">
        <f>IF(F3346="","",COUNTIFS(ex_chave_oc,F3346,ex_cancelada,"&lt;&gt;Sim"))</f>
        <v/>
      </c>
      <c r="R3346" s="51">
        <f>IF(P3346="","",IF(AND(P3346=1,N(Q3346)&gt;0),1,0))</f>
        <v/>
      </c>
      <c r="S3346" s="30">
        <f>IF(P3346="","",IF(F3346="","ERRO: data prevista ausente ou inválida",IF(O3346=0,"Duplicada: contada uma vez",IF(N(G3346)=0,"ERRO: tarefa fora do Plano Mestre",IF(P3346=0,"Tarefa retirada do plano: não conta","OK")))))</f>
        <v/>
      </c>
    </row>
    <row r="3347">
      <c r="A3347" s="29" t="n"/>
      <c r="B3347" s="25" t="n"/>
      <c r="C3347" s="49" t="n"/>
      <c r="D3347" s="29" t="n"/>
      <c r="E3347" s="23">
        <f>IF(OR(A3347="",B3347=""),"",A3347&amp;"|"&amp;B3347)</f>
        <v/>
      </c>
      <c r="F3347" s="30">
        <f>IF(OR(E3347="",NOT(ISNUMBER(C3347))),"",E3347&amp;"|"&amp;YEAR(C3347)&amp;"-"&amp;RIGHT("0"&amp;MONTH(C3347),2)&amp;"-"&amp;RIGHT("0"&amp;DAY(C3347),2))</f>
        <v/>
      </c>
      <c r="G3347" s="26">
        <f>IF(E3347="","",IFERROR(MATCH(E3347,pl_chave,0),0))</f>
        <v/>
      </c>
      <c r="H3347" s="23">
        <f>IF(G3347="","",IF(G3347=0,"Tarefa fora do plano",INDEX(pl_tag,G3347)))</f>
        <v/>
      </c>
      <c r="I3347" s="30">
        <f>IF(N(G3347)=0,"",INDEX(pl_atividade,G3347))</f>
        <v/>
      </c>
      <c r="J3347" s="50">
        <f>IF(N(G3347)=0,"",INDEX(pl_especialidade,G3347))</f>
        <v/>
      </c>
      <c r="K3347" s="28">
        <f>IF(N(G3347)=0,"",INDEX(pl_duracao,G3347))</f>
        <v/>
      </c>
      <c r="L3347" s="39">
        <f>IF(ISNUMBER(C3347),YEAR(C3347),"")</f>
        <v/>
      </c>
      <c r="M3347" s="39">
        <f>IF(ISNUMBER(C3347),MONTH(C3347),"")</f>
        <v/>
      </c>
      <c r="N3347" s="23">
        <f>IF(L3347="","",IF(NOT(ISNUMBER(crono_ano)),"Informe o ano",IF(L3347&lt;crono_ano,"Antes do ano",IF(L3347&gt;crono_ano,"Depois do ano","No ano"))))</f>
        <v/>
      </c>
      <c r="O3347" s="39">
        <f>IF(F3347="","",IF(COUNTIF(F$7:F3347,F3347)=1,1,0))</f>
        <v/>
      </c>
      <c r="P3347" s="39">
        <f>IF(A3347&amp;B3347&amp;C3347="","",IF(AND(O3347=1,N(G3347)&gt;0),IF(INDEX(pl_ativa,MAX(1,N(G3347)))="Sim",1,0),0))</f>
        <v/>
      </c>
      <c r="Q3347" s="39">
        <f>IF(F3347="","",COUNTIFS(ex_chave_oc,F3347,ex_cancelada,"&lt;&gt;Sim"))</f>
        <v/>
      </c>
      <c r="R3347" s="51">
        <f>IF(P3347="","",IF(AND(P3347=1,N(Q3347)&gt;0),1,0))</f>
        <v/>
      </c>
      <c r="S3347" s="30">
        <f>IF(P3347="","",IF(F3347="","ERRO: data prevista ausente ou inválida",IF(O3347=0,"Duplicada: contada uma vez",IF(N(G3347)=0,"ERRO: tarefa fora do Plano Mestre",IF(P3347=0,"Tarefa retirada do plano: não conta","OK")))))</f>
        <v/>
      </c>
    </row>
    <row r="3348">
      <c r="A3348" s="29" t="n"/>
      <c r="B3348" s="25" t="n"/>
      <c r="C3348" s="49" t="n"/>
      <c r="D3348" s="29" t="n"/>
      <c r="E3348" s="23">
        <f>IF(OR(A3348="",B3348=""),"",A3348&amp;"|"&amp;B3348)</f>
        <v/>
      </c>
      <c r="F3348" s="30">
        <f>IF(OR(E3348="",NOT(ISNUMBER(C3348))),"",E3348&amp;"|"&amp;YEAR(C3348)&amp;"-"&amp;RIGHT("0"&amp;MONTH(C3348),2)&amp;"-"&amp;RIGHT("0"&amp;DAY(C3348),2))</f>
        <v/>
      </c>
      <c r="G3348" s="26">
        <f>IF(E3348="","",IFERROR(MATCH(E3348,pl_chave,0),0))</f>
        <v/>
      </c>
      <c r="H3348" s="23">
        <f>IF(G3348="","",IF(G3348=0,"Tarefa fora do plano",INDEX(pl_tag,G3348)))</f>
        <v/>
      </c>
      <c r="I3348" s="30">
        <f>IF(N(G3348)=0,"",INDEX(pl_atividade,G3348))</f>
        <v/>
      </c>
      <c r="J3348" s="50">
        <f>IF(N(G3348)=0,"",INDEX(pl_especialidade,G3348))</f>
        <v/>
      </c>
      <c r="K3348" s="28">
        <f>IF(N(G3348)=0,"",INDEX(pl_duracao,G3348))</f>
        <v/>
      </c>
      <c r="L3348" s="39">
        <f>IF(ISNUMBER(C3348),YEAR(C3348),"")</f>
        <v/>
      </c>
      <c r="M3348" s="39">
        <f>IF(ISNUMBER(C3348),MONTH(C3348),"")</f>
        <v/>
      </c>
      <c r="N3348" s="23">
        <f>IF(L3348="","",IF(NOT(ISNUMBER(crono_ano)),"Informe o ano",IF(L3348&lt;crono_ano,"Antes do ano",IF(L3348&gt;crono_ano,"Depois do ano","No ano"))))</f>
        <v/>
      </c>
      <c r="O3348" s="39">
        <f>IF(F3348="","",IF(COUNTIF(F$7:F3348,F3348)=1,1,0))</f>
        <v/>
      </c>
      <c r="P3348" s="39">
        <f>IF(A3348&amp;B3348&amp;C3348="","",IF(AND(O3348=1,N(G3348)&gt;0),IF(INDEX(pl_ativa,MAX(1,N(G3348)))="Sim",1,0),0))</f>
        <v/>
      </c>
      <c r="Q3348" s="39">
        <f>IF(F3348="","",COUNTIFS(ex_chave_oc,F3348,ex_cancelada,"&lt;&gt;Sim"))</f>
        <v/>
      </c>
      <c r="R3348" s="51">
        <f>IF(P3348="","",IF(AND(P3348=1,N(Q3348)&gt;0),1,0))</f>
        <v/>
      </c>
      <c r="S3348" s="30">
        <f>IF(P3348="","",IF(F3348="","ERRO: data prevista ausente ou inválida",IF(O3348=0,"Duplicada: contada uma vez",IF(N(G3348)=0,"ERRO: tarefa fora do Plano Mestre",IF(P3348=0,"Tarefa retirada do plano: não conta","OK")))))</f>
        <v/>
      </c>
    </row>
    <row r="3349">
      <c r="A3349" s="29" t="n"/>
      <c r="B3349" s="25" t="n"/>
      <c r="C3349" s="49" t="n"/>
      <c r="D3349" s="29" t="n"/>
      <c r="E3349" s="23">
        <f>IF(OR(A3349="",B3349=""),"",A3349&amp;"|"&amp;B3349)</f>
        <v/>
      </c>
      <c r="F3349" s="30">
        <f>IF(OR(E3349="",NOT(ISNUMBER(C3349))),"",E3349&amp;"|"&amp;YEAR(C3349)&amp;"-"&amp;RIGHT("0"&amp;MONTH(C3349),2)&amp;"-"&amp;RIGHT("0"&amp;DAY(C3349),2))</f>
        <v/>
      </c>
      <c r="G3349" s="26">
        <f>IF(E3349="","",IFERROR(MATCH(E3349,pl_chave,0),0))</f>
        <v/>
      </c>
      <c r="H3349" s="23">
        <f>IF(G3349="","",IF(G3349=0,"Tarefa fora do plano",INDEX(pl_tag,G3349)))</f>
        <v/>
      </c>
      <c r="I3349" s="30">
        <f>IF(N(G3349)=0,"",INDEX(pl_atividade,G3349))</f>
        <v/>
      </c>
      <c r="J3349" s="50">
        <f>IF(N(G3349)=0,"",INDEX(pl_especialidade,G3349))</f>
        <v/>
      </c>
      <c r="K3349" s="28">
        <f>IF(N(G3349)=0,"",INDEX(pl_duracao,G3349))</f>
        <v/>
      </c>
      <c r="L3349" s="39">
        <f>IF(ISNUMBER(C3349),YEAR(C3349),"")</f>
        <v/>
      </c>
      <c r="M3349" s="39">
        <f>IF(ISNUMBER(C3349),MONTH(C3349),"")</f>
        <v/>
      </c>
      <c r="N3349" s="23">
        <f>IF(L3349="","",IF(NOT(ISNUMBER(crono_ano)),"Informe o ano",IF(L3349&lt;crono_ano,"Antes do ano",IF(L3349&gt;crono_ano,"Depois do ano","No ano"))))</f>
        <v/>
      </c>
      <c r="O3349" s="39">
        <f>IF(F3349="","",IF(COUNTIF(F$7:F3349,F3349)=1,1,0))</f>
        <v/>
      </c>
      <c r="P3349" s="39">
        <f>IF(A3349&amp;B3349&amp;C3349="","",IF(AND(O3349=1,N(G3349)&gt;0),IF(INDEX(pl_ativa,MAX(1,N(G3349)))="Sim",1,0),0))</f>
        <v/>
      </c>
      <c r="Q3349" s="39">
        <f>IF(F3349="","",COUNTIFS(ex_chave_oc,F3349,ex_cancelada,"&lt;&gt;Sim"))</f>
        <v/>
      </c>
      <c r="R3349" s="51">
        <f>IF(P3349="","",IF(AND(P3349=1,N(Q3349)&gt;0),1,0))</f>
        <v/>
      </c>
      <c r="S3349" s="30">
        <f>IF(P3349="","",IF(F3349="","ERRO: data prevista ausente ou inválida",IF(O3349=0,"Duplicada: contada uma vez",IF(N(G3349)=0,"ERRO: tarefa fora do Plano Mestre",IF(P3349=0,"Tarefa retirada do plano: não conta","OK")))))</f>
        <v/>
      </c>
    </row>
    <row r="3350">
      <c r="A3350" s="29" t="n"/>
      <c r="B3350" s="25" t="n"/>
      <c r="C3350" s="49" t="n"/>
      <c r="D3350" s="29" t="n"/>
      <c r="E3350" s="23">
        <f>IF(OR(A3350="",B3350=""),"",A3350&amp;"|"&amp;B3350)</f>
        <v/>
      </c>
      <c r="F3350" s="30">
        <f>IF(OR(E3350="",NOT(ISNUMBER(C3350))),"",E3350&amp;"|"&amp;YEAR(C3350)&amp;"-"&amp;RIGHT("0"&amp;MONTH(C3350),2)&amp;"-"&amp;RIGHT("0"&amp;DAY(C3350),2))</f>
        <v/>
      </c>
      <c r="G3350" s="26">
        <f>IF(E3350="","",IFERROR(MATCH(E3350,pl_chave,0),0))</f>
        <v/>
      </c>
      <c r="H3350" s="23">
        <f>IF(G3350="","",IF(G3350=0,"Tarefa fora do plano",INDEX(pl_tag,G3350)))</f>
        <v/>
      </c>
      <c r="I3350" s="30">
        <f>IF(N(G3350)=0,"",INDEX(pl_atividade,G3350))</f>
        <v/>
      </c>
      <c r="J3350" s="50">
        <f>IF(N(G3350)=0,"",INDEX(pl_especialidade,G3350))</f>
        <v/>
      </c>
      <c r="K3350" s="28">
        <f>IF(N(G3350)=0,"",INDEX(pl_duracao,G3350))</f>
        <v/>
      </c>
      <c r="L3350" s="39">
        <f>IF(ISNUMBER(C3350),YEAR(C3350),"")</f>
        <v/>
      </c>
      <c r="M3350" s="39">
        <f>IF(ISNUMBER(C3350),MONTH(C3350),"")</f>
        <v/>
      </c>
      <c r="N3350" s="23">
        <f>IF(L3350="","",IF(NOT(ISNUMBER(crono_ano)),"Informe o ano",IF(L3350&lt;crono_ano,"Antes do ano",IF(L3350&gt;crono_ano,"Depois do ano","No ano"))))</f>
        <v/>
      </c>
      <c r="O3350" s="39">
        <f>IF(F3350="","",IF(COUNTIF(F$7:F3350,F3350)=1,1,0))</f>
        <v/>
      </c>
      <c r="P3350" s="39">
        <f>IF(A3350&amp;B3350&amp;C3350="","",IF(AND(O3350=1,N(G3350)&gt;0),IF(INDEX(pl_ativa,MAX(1,N(G3350)))="Sim",1,0),0))</f>
        <v/>
      </c>
      <c r="Q3350" s="39">
        <f>IF(F3350="","",COUNTIFS(ex_chave_oc,F3350,ex_cancelada,"&lt;&gt;Sim"))</f>
        <v/>
      </c>
      <c r="R3350" s="51">
        <f>IF(P3350="","",IF(AND(P3350=1,N(Q3350)&gt;0),1,0))</f>
        <v/>
      </c>
      <c r="S3350" s="30">
        <f>IF(P3350="","",IF(F3350="","ERRO: data prevista ausente ou inválida",IF(O3350=0,"Duplicada: contada uma vez",IF(N(G3350)=0,"ERRO: tarefa fora do Plano Mestre",IF(P3350=0,"Tarefa retirada do plano: não conta","OK")))))</f>
        <v/>
      </c>
    </row>
    <row r="3351">
      <c r="A3351" s="29" t="n"/>
      <c r="B3351" s="25" t="n"/>
      <c r="C3351" s="49" t="n"/>
      <c r="D3351" s="29" t="n"/>
      <c r="E3351" s="23">
        <f>IF(OR(A3351="",B3351=""),"",A3351&amp;"|"&amp;B3351)</f>
        <v/>
      </c>
      <c r="F3351" s="30">
        <f>IF(OR(E3351="",NOT(ISNUMBER(C3351))),"",E3351&amp;"|"&amp;YEAR(C3351)&amp;"-"&amp;RIGHT("0"&amp;MONTH(C3351),2)&amp;"-"&amp;RIGHT("0"&amp;DAY(C3351),2))</f>
        <v/>
      </c>
      <c r="G3351" s="26">
        <f>IF(E3351="","",IFERROR(MATCH(E3351,pl_chave,0),0))</f>
        <v/>
      </c>
      <c r="H3351" s="23">
        <f>IF(G3351="","",IF(G3351=0,"Tarefa fora do plano",INDEX(pl_tag,G3351)))</f>
        <v/>
      </c>
      <c r="I3351" s="30">
        <f>IF(N(G3351)=0,"",INDEX(pl_atividade,G3351))</f>
        <v/>
      </c>
      <c r="J3351" s="50">
        <f>IF(N(G3351)=0,"",INDEX(pl_especialidade,G3351))</f>
        <v/>
      </c>
      <c r="K3351" s="28">
        <f>IF(N(G3351)=0,"",INDEX(pl_duracao,G3351))</f>
        <v/>
      </c>
      <c r="L3351" s="39">
        <f>IF(ISNUMBER(C3351),YEAR(C3351),"")</f>
        <v/>
      </c>
      <c r="M3351" s="39">
        <f>IF(ISNUMBER(C3351),MONTH(C3351),"")</f>
        <v/>
      </c>
      <c r="N3351" s="23">
        <f>IF(L3351="","",IF(NOT(ISNUMBER(crono_ano)),"Informe o ano",IF(L3351&lt;crono_ano,"Antes do ano",IF(L3351&gt;crono_ano,"Depois do ano","No ano"))))</f>
        <v/>
      </c>
      <c r="O3351" s="39">
        <f>IF(F3351="","",IF(COUNTIF(F$7:F3351,F3351)=1,1,0))</f>
        <v/>
      </c>
      <c r="P3351" s="39">
        <f>IF(A3351&amp;B3351&amp;C3351="","",IF(AND(O3351=1,N(G3351)&gt;0),IF(INDEX(pl_ativa,MAX(1,N(G3351)))="Sim",1,0),0))</f>
        <v/>
      </c>
      <c r="Q3351" s="39">
        <f>IF(F3351="","",COUNTIFS(ex_chave_oc,F3351,ex_cancelada,"&lt;&gt;Sim"))</f>
        <v/>
      </c>
      <c r="R3351" s="51">
        <f>IF(P3351="","",IF(AND(P3351=1,N(Q3351)&gt;0),1,0))</f>
        <v/>
      </c>
      <c r="S3351" s="30">
        <f>IF(P3351="","",IF(F3351="","ERRO: data prevista ausente ou inválida",IF(O3351=0,"Duplicada: contada uma vez",IF(N(G3351)=0,"ERRO: tarefa fora do Plano Mestre",IF(P3351=0,"Tarefa retirada do plano: não conta","OK")))))</f>
        <v/>
      </c>
    </row>
    <row r="3352">
      <c r="A3352" s="29" t="n"/>
      <c r="B3352" s="25" t="n"/>
      <c r="C3352" s="49" t="n"/>
      <c r="D3352" s="29" t="n"/>
      <c r="E3352" s="23">
        <f>IF(OR(A3352="",B3352=""),"",A3352&amp;"|"&amp;B3352)</f>
        <v/>
      </c>
      <c r="F3352" s="30">
        <f>IF(OR(E3352="",NOT(ISNUMBER(C3352))),"",E3352&amp;"|"&amp;YEAR(C3352)&amp;"-"&amp;RIGHT("0"&amp;MONTH(C3352),2)&amp;"-"&amp;RIGHT("0"&amp;DAY(C3352),2))</f>
        <v/>
      </c>
      <c r="G3352" s="26">
        <f>IF(E3352="","",IFERROR(MATCH(E3352,pl_chave,0),0))</f>
        <v/>
      </c>
      <c r="H3352" s="23">
        <f>IF(G3352="","",IF(G3352=0,"Tarefa fora do plano",INDEX(pl_tag,G3352)))</f>
        <v/>
      </c>
      <c r="I3352" s="30">
        <f>IF(N(G3352)=0,"",INDEX(pl_atividade,G3352))</f>
        <v/>
      </c>
      <c r="J3352" s="50">
        <f>IF(N(G3352)=0,"",INDEX(pl_especialidade,G3352))</f>
        <v/>
      </c>
      <c r="K3352" s="28">
        <f>IF(N(G3352)=0,"",INDEX(pl_duracao,G3352))</f>
        <v/>
      </c>
      <c r="L3352" s="39">
        <f>IF(ISNUMBER(C3352),YEAR(C3352),"")</f>
        <v/>
      </c>
      <c r="M3352" s="39">
        <f>IF(ISNUMBER(C3352),MONTH(C3352),"")</f>
        <v/>
      </c>
      <c r="N3352" s="23">
        <f>IF(L3352="","",IF(NOT(ISNUMBER(crono_ano)),"Informe o ano",IF(L3352&lt;crono_ano,"Antes do ano",IF(L3352&gt;crono_ano,"Depois do ano","No ano"))))</f>
        <v/>
      </c>
      <c r="O3352" s="39">
        <f>IF(F3352="","",IF(COUNTIF(F$7:F3352,F3352)=1,1,0))</f>
        <v/>
      </c>
      <c r="P3352" s="39">
        <f>IF(A3352&amp;B3352&amp;C3352="","",IF(AND(O3352=1,N(G3352)&gt;0),IF(INDEX(pl_ativa,MAX(1,N(G3352)))="Sim",1,0),0))</f>
        <v/>
      </c>
      <c r="Q3352" s="39">
        <f>IF(F3352="","",COUNTIFS(ex_chave_oc,F3352,ex_cancelada,"&lt;&gt;Sim"))</f>
        <v/>
      </c>
      <c r="R3352" s="51">
        <f>IF(P3352="","",IF(AND(P3352=1,N(Q3352)&gt;0),1,0))</f>
        <v/>
      </c>
      <c r="S3352" s="30">
        <f>IF(P3352="","",IF(F3352="","ERRO: data prevista ausente ou inválida",IF(O3352=0,"Duplicada: contada uma vez",IF(N(G3352)=0,"ERRO: tarefa fora do Plano Mestre",IF(P3352=0,"Tarefa retirada do plano: não conta","OK")))))</f>
        <v/>
      </c>
    </row>
    <row r="3353">
      <c r="A3353" s="29" t="n"/>
      <c r="B3353" s="25" t="n"/>
      <c r="C3353" s="49" t="n"/>
      <c r="D3353" s="29" t="n"/>
      <c r="E3353" s="23">
        <f>IF(OR(A3353="",B3353=""),"",A3353&amp;"|"&amp;B3353)</f>
        <v/>
      </c>
      <c r="F3353" s="30">
        <f>IF(OR(E3353="",NOT(ISNUMBER(C3353))),"",E3353&amp;"|"&amp;YEAR(C3353)&amp;"-"&amp;RIGHT("0"&amp;MONTH(C3353),2)&amp;"-"&amp;RIGHT("0"&amp;DAY(C3353),2))</f>
        <v/>
      </c>
      <c r="G3353" s="26">
        <f>IF(E3353="","",IFERROR(MATCH(E3353,pl_chave,0),0))</f>
        <v/>
      </c>
      <c r="H3353" s="23">
        <f>IF(G3353="","",IF(G3353=0,"Tarefa fora do plano",INDEX(pl_tag,G3353)))</f>
        <v/>
      </c>
      <c r="I3353" s="30">
        <f>IF(N(G3353)=0,"",INDEX(pl_atividade,G3353))</f>
        <v/>
      </c>
      <c r="J3353" s="50">
        <f>IF(N(G3353)=0,"",INDEX(pl_especialidade,G3353))</f>
        <v/>
      </c>
      <c r="K3353" s="28">
        <f>IF(N(G3353)=0,"",INDEX(pl_duracao,G3353))</f>
        <v/>
      </c>
      <c r="L3353" s="39">
        <f>IF(ISNUMBER(C3353),YEAR(C3353),"")</f>
        <v/>
      </c>
      <c r="M3353" s="39">
        <f>IF(ISNUMBER(C3353),MONTH(C3353),"")</f>
        <v/>
      </c>
      <c r="N3353" s="23">
        <f>IF(L3353="","",IF(NOT(ISNUMBER(crono_ano)),"Informe o ano",IF(L3353&lt;crono_ano,"Antes do ano",IF(L3353&gt;crono_ano,"Depois do ano","No ano"))))</f>
        <v/>
      </c>
      <c r="O3353" s="39">
        <f>IF(F3353="","",IF(COUNTIF(F$7:F3353,F3353)=1,1,0))</f>
        <v/>
      </c>
      <c r="P3353" s="39">
        <f>IF(A3353&amp;B3353&amp;C3353="","",IF(AND(O3353=1,N(G3353)&gt;0),IF(INDEX(pl_ativa,MAX(1,N(G3353)))="Sim",1,0),0))</f>
        <v/>
      </c>
      <c r="Q3353" s="39">
        <f>IF(F3353="","",COUNTIFS(ex_chave_oc,F3353,ex_cancelada,"&lt;&gt;Sim"))</f>
        <v/>
      </c>
      <c r="R3353" s="51">
        <f>IF(P3353="","",IF(AND(P3353=1,N(Q3353)&gt;0),1,0))</f>
        <v/>
      </c>
      <c r="S3353" s="30">
        <f>IF(P3353="","",IF(F3353="","ERRO: data prevista ausente ou inválida",IF(O3353=0,"Duplicada: contada uma vez",IF(N(G3353)=0,"ERRO: tarefa fora do Plano Mestre",IF(P3353=0,"Tarefa retirada do plano: não conta","OK")))))</f>
        <v/>
      </c>
    </row>
    <row r="3354">
      <c r="A3354" s="29" t="n"/>
      <c r="B3354" s="25" t="n"/>
      <c r="C3354" s="49" t="n"/>
      <c r="D3354" s="29" t="n"/>
      <c r="E3354" s="23">
        <f>IF(OR(A3354="",B3354=""),"",A3354&amp;"|"&amp;B3354)</f>
        <v/>
      </c>
      <c r="F3354" s="30">
        <f>IF(OR(E3354="",NOT(ISNUMBER(C3354))),"",E3354&amp;"|"&amp;YEAR(C3354)&amp;"-"&amp;RIGHT("0"&amp;MONTH(C3354),2)&amp;"-"&amp;RIGHT("0"&amp;DAY(C3354),2))</f>
        <v/>
      </c>
      <c r="G3354" s="26">
        <f>IF(E3354="","",IFERROR(MATCH(E3354,pl_chave,0),0))</f>
        <v/>
      </c>
      <c r="H3354" s="23">
        <f>IF(G3354="","",IF(G3354=0,"Tarefa fora do plano",INDEX(pl_tag,G3354)))</f>
        <v/>
      </c>
      <c r="I3354" s="30">
        <f>IF(N(G3354)=0,"",INDEX(pl_atividade,G3354))</f>
        <v/>
      </c>
      <c r="J3354" s="50">
        <f>IF(N(G3354)=0,"",INDEX(pl_especialidade,G3354))</f>
        <v/>
      </c>
      <c r="K3354" s="28">
        <f>IF(N(G3354)=0,"",INDEX(pl_duracao,G3354))</f>
        <v/>
      </c>
      <c r="L3354" s="39">
        <f>IF(ISNUMBER(C3354),YEAR(C3354),"")</f>
        <v/>
      </c>
      <c r="M3354" s="39">
        <f>IF(ISNUMBER(C3354),MONTH(C3354),"")</f>
        <v/>
      </c>
      <c r="N3354" s="23">
        <f>IF(L3354="","",IF(NOT(ISNUMBER(crono_ano)),"Informe o ano",IF(L3354&lt;crono_ano,"Antes do ano",IF(L3354&gt;crono_ano,"Depois do ano","No ano"))))</f>
        <v/>
      </c>
      <c r="O3354" s="39">
        <f>IF(F3354="","",IF(COUNTIF(F$7:F3354,F3354)=1,1,0))</f>
        <v/>
      </c>
      <c r="P3354" s="39">
        <f>IF(A3354&amp;B3354&amp;C3354="","",IF(AND(O3354=1,N(G3354)&gt;0),IF(INDEX(pl_ativa,MAX(1,N(G3354)))="Sim",1,0),0))</f>
        <v/>
      </c>
      <c r="Q3354" s="39">
        <f>IF(F3354="","",COUNTIFS(ex_chave_oc,F3354,ex_cancelada,"&lt;&gt;Sim"))</f>
        <v/>
      </c>
      <c r="R3354" s="51">
        <f>IF(P3354="","",IF(AND(P3354=1,N(Q3354)&gt;0),1,0))</f>
        <v/>
      </c>
      <c r="S3354" s="30">
        <f>IF(P3354="","",IF(F3354="","ERRO: data prevista ausente ou inválida",IF(O3354=0,"Duplicada: contada uma vez",IF(N(G3354)=0,"ERRO: tarefa fora do Plano Mestre",IF(P3354=0,"Tarefa retirada do plano: não conta","OK")))))</f>
        <v/>
      </c>
    </row>
    <row r="3355">
      <c r="A3355" s="29" t="n"/>
      <c r="B3355" s="25" t="n"/>
      <c r="C3355" s="49" t="n"/>
      <c r="D3355" s="29" t="n"/>
      <c r="E3355" s="23">
        <f>IF(OR(A3355="",B3355=""),"",A3355&amp;"|"&amp;B3355)</f>
        <v/>
      </c>
      <c r="F3355" s="30">
        <f>IF(OR(E3355="",NOT(ISNUMBER(C3355))),"",E3355&amp;"|"&amp;YEAR(C3355)&amp;"-"&amp;RIGHT("0"&amp;MONTH(C3355),2)&amp;"-"&amp;RIGHT("0"&amp;DAY(C3355),2))</f>
        <v/>
      </c>
      <c r="G3355" s="26">
        <f>IF(E3355="","",IFERROR(MATCH(E3355,pl_chave,0),0))</f>
        <v/>
      </c>
      <c r="H3355" s="23">
        <f>IF(G3355="","",IF(G3355=0,"Tarefa fora do plano",INDEX(pl_tag,G3355)))</f>
        <v/>
      </c>
      <c r="I3355" s="30">
        <f>IF(N(G3355)=0,"",INDEX(pl_atividade,G3355))</f>
        <v/>
      </c>
      <c r="J3355" s="50">
        <f>IF(N(G3355)=0,"",INDEX(pl_especialidade,G3355))</f>
        <v/>
      </c>
      <c r="K3355" s="28">
        <f>IF(N(G3355)=0,"",INDEX(pl_duracao,G3355))</f>
        <v/>
      </c>
      <c r="L3355" s="39">
        <f>IF(ISNUMBER(C3355),YEAR(C3355),"")</f>
        <v/>
      </c>
      <c r="M3355" s="39">
        <f>IF(ISNUMBER(C3355),MONTH(C3355),"")</f>
        <v/>
      </c>
      <c r="N3355" s="23">
        <f>IF(L3355="","",IF(NOT(ISNUMBER(crono_ano)),"Informe o ano",IF(L3355&lt;crono_ano,"Antes do ano",IF(L3355&gt;crono_ano,"Depois do ano","No ano"))))</f>
        <v/>
      </c>
      <c r="O3355" s="39">
        <f>IF(F3355="","",IF(COUNTIF(F$7:F3355,F3355)=1,1,0))</f>
        <v/>
      </c>
      <c r="P3355" s="39">
        <f>IF(A3355&amp;B3355&amp;C3355="","",IF(AND(O3355=1,N(G3355)&gt;0),IF(INDEX(pl_ativa,MAX(1,N(G3355)))="Sim",1,0),0))</f>
        <v/>
      </c>
      <c r="Q3355" s="39">
        <f>IF(F3355="","",COUNTIFS(ex_chave_oc,F3355,ex_cancelada,"&lt;&gt;Sim"))</f>
        <v/>
      </c>
      <c r="R3355" s="51">
        <f>IF(P3355="","",IF(AND(P3355=1,N(Q3355)&gt;0),1,0))</f>
        <v/>
      </c>
      <c r="S3355" s="30">
        <f>IF(P3355="","",IF(F3355="","ERRO: data prevista ausente ou inválida",IF(O3355=0,"Duplicada: contada uma vez",IF(N(G3355)=0,"ERRO: tarefa fora do Plano Mestre",IF(P3355=0,"Tarefa retirada do plano: não conta","OK")))))</f>
        <v/>
      </c>
    </row>
    <row r="3356">
      <c r="A3356" s="29" t="n"/>
      <c r="B3356" s="25" t="n"/>
      <c r="C3356" s="49" t="n"/>
      <c r="D3356" s="29" t="n"/>
      <c r="E3356" s="23">
        <f>IF(OR(A3356="",B3356=""),"",A3356&amp;"|"&amp;B3356)</f>
        <v/>
      </c>
      <c r="F3356" s="30">
        <f>IF(OR(E3356="",NOT(ISNUMBER(C3356))),"",E3356&amp;"|"&amp;YEAR(C3356)&amp;"-"&amp;RIGHT("0"&amp;MONTH(C3356),2)&amp;"-"&amp;RIGHT("0"&amp;DAY(C3356),2))</f>
        <v/>
      </c>
      <c r="G3356" s="26">
        <f>IF(E3356="","",IFERROR(MATCH(E3356,pl_chave,0),0))</f>
        <v/>
      </c>
      <c r="H3356" s="23">
        <f>IF(G3356="","",IF(G3356=0,"Tarefa fora do plano",INDEX(pl_tag,G3356)))</f>
        <v/>
      </c>
      <c r="I3356" s="30">
        <f>IF(N(G3356)=0,"",INDEX(pl_atividade,G3356))</f>
        <v/>
      </c>
      <c r="J3356" s="50">
        <f>IF(N(G3356)=0,"",INDEX(pl_especialidade,G3356))</f>
        <v/>
      </c>
      <c r="K3356" s="28">
        <f>IF(N(G3356)=0,"",INDEX(pl_duracao,G3356))</f>
        <v/>
      </c>
      <c r="L3356" s="39">
        <f>IF(ISNUMBER(C3356),YEAR(C3356),"")</f>
        <v/>
      </c>
      <c r="M3356" s="39">
        <f>IF(ISNUMBER(C3356),MONTH(C3356),"")</f>
        <v/>
      </c>
      <c r="N3356" s="23">
        <f>IF(L3356="","",IF(NOT(ISNUMBER(crono_ano)),"Informe o ano",IF(L3356&lt;crono_ano,"Antes do ano",IF(L3356&gt;crono_ano,"Depois do ano","No ano"))))</f>
        <v/>
      </c>
      <c r="O3356" s="39">
        <f>IF(F3356="","",IF(COUNTIF(F$7:F3356,F3356)=1,1,0))</f>
        <v/>
      </c>
      <c r="P3356" s="39">
        <f>IF(A3356&amp;B3356&amp;C3356="","",IF(AND(O3356=1,N(G3356)&gt;0),IF(INDEX(pl_ativa,MAX(1,N(G3356)))="Sim",1,0),0))</f>
        <v/>
      </c>
      <c r="Q3356" s="39">
        <f>IF(F3356="","",COUNTIFS(ex_chave_oc,F3356,ex_cancelada,"&lt;&gt;Sim"))</f>
        <v/>
      </c>
      <c r="R3356" s="51">
        <f>IF(P3356="","",IF(AND(P3356=1,N(Q3356)&gt;0),1,0))</f>
        <v/>
      </c>
      <c r="S3356" s="30">
        <f>IF(P3356="","",IF(F3356="","ERRO: data prevista ausente ou inválida",IF(O3356=0,"Duplicada: contada uma vez",IF(N(G3356)=0,"ERRO: tarefa fora do Plano Mestre",IF(P3356=0,"Tarefa retirada do plano: não conta","OK")))))</f>
        <v/>
      </c>
    </row>
    <row r="3357">
      <c r="A3357" s="29" t="n"/>
      <c r="B3357" s="25" t="n"/>
      <c r="C3357" s="49" t="n"/>
      <c r="D3357" s="29" t="n"/>
      <c r="E3357" s="23">
        <f>IF(OR(A3357="",B3357=""),"",A3357&amp;"|"&amp;B3357)</f>
        <v/>
      </c>
      <c r="F3357" s="30">
        <f>IF(OR(E3357="",NOT(ISNUMBER(C3357))),"",E3357&amp;"|"&amp;YEAR(C3357)&amp;"-"&amp;RIGHT("0"&amp;MONTH(C3357),2)&amp;"-"&amp;RIGHT("0"&amp;DAY(C3357),2))</f>
        <v/>
      </c>
      <c r="G3357" s="26">
        <f>IF(E3357="","",IFERROR(MATCH(E3357,pl_chave,0),0))</f>
        <v/>
      </c>
      <c r="H3357" s="23">
        <f>IF(G3357="","",IF(G3357=0,"Tarefa fora do plano",INDEX(pl_tag,G3357)))</f>
        <v/>
      </c>
      <c r="I3357" s="30">
        <f>IF(N(G3357)=0,"",INDEX(pl_atividade,G3357))</f>
        <v/>
      </c>
      <c r="J3357" s="50">
        <f>IF(N(G3357)=0,"",INDEX(pl_especialidade,G3357))</f>
        <v/>
      </c>
      <c r="K3357" s="28">
        <f>IF(N(G3357)=0,"",INDEX(pl_duracao,G3357))</f>
        <v/>
      </c>
      <c r="L3357" s="39">
        <f>IF(ISNUMBER(C3357),YEAR(C3357),"")</f>
        <v/>
      </c>
      <c r="M3357" s="39">
        <f>IF(ISNUMBER(C3357),MONTH(C3357),"")</f>
        <v/>
      </c>
      <c r="N3357" s="23">
        <f>IF(L3357="","",IF(NOT(ISNUMBER(crono_ano)),"Informe o ano",IF(L3357&lt;crono_ano,"Antes do ano",IF(L3357&gt;crono_ano,"Depois do ano","No ano"))))</f>
        <v/>
      </c>
      <c r="O3357" s="39">
        <f>IF(F3357="","",IF(COUNTIF(F$7:F3357,F3357)=1,1,0))</f>
        <v/>
      </c>
      <c r="P3357" s="39">
        <f>IF(A3357&amp;B3357&amp;C3357="","",IF(AND(O3357=1,N(G3357)&gt;0),IF(INDEX(pl_ativa,MAX(1,N(G3357)))="Sim",1,0),0))</f>
        <v/>
      </c>
      <c r="Q3357" s="39">
        <f>IF(F3357="","",COUNTIFS(ex_chave_oc,F3357,ex_cancelada,"&lt;&gt;Sim"))</f>
        <v/>
      </c>
      <c r="R3357" s="51">
        <f>IF(P3357="","",IF(AND(P3357=1,N(Q3357)&gt;0),1,0))</f>
        <v/>
      </c>
      <c r="S3357" s="30">
        <f>IF(P3357="","",IF(F3357="","ERRO: data prevista ausente ou inválida",IF(O3357=0,"Duplicada: contada uma vez",IF(N(G3357)=0,"ERRO: tarefa fora do Plano Mestre",IF(P3357=0,"Tarefa retirada do plano: não conta","OK")))))</f>
        <v/>
      </c>
    </row>
    <row r="3358">
      <c r="A3358" s="29" t="n"/>
      <c r="B3358" s="25" t="n"/>
      <c r="C3358" s="49" t="n"/>
      <c r="D3358" s="29" t="n"/>
      <c r="E3358" s="23">
        <f>IF(OR(A3358="",B3358=""),"",A3358&amp;"|"&amp;B3358)</f>
        <v/>
      </c>
      <c r="F3358" s="30">
        <f>IF(OR(E3358="",NOT(ISNUMBER(C3358))),"",E3358&amp;"|"&amp;YEAR(C3358)&amp;"-"&amp;RIGHT("0"&amp;MONTH(C3358),2)&amp;"-"&amp;RIGHT("0"&amp;DAY(C3358),2))</f>
        <v/>
      </c>
      <c r="G3358" s="26">
        <f>IF(E3358="","",IFERROR(MATCH(E3358,pl_chave,0),0))</f>
        <v/>
      </c>
      <c r="H3358" s="23">
        <f>IF(G3358="","",IF(G3358=0,"Tarefa fora do plano",INDEX(pl_tag,G3358)))</f>
        <v/>
      </c>
      <c r="I3358" s="30">
        <f>IF(N(G3358)=0,"",INDEX(pl_atividade,G3358))</f>
        <v/>
      </c>
      <c r="J3358" s="50">
        <f>IF(N(G3358)=0,"",INDEX(pl_especialidade,G3358))</f>
        <v/>
      </c>
      <c r="K3358" s="28">
        <f>IF(N(G3358)=0,"",INDEX(pl_duracao,G3358))</f>
        <v/>
      </c>
      <c r="L3358" s="39">
        <f>IF(ISNUMBER(C3358),YEAR(C3358),"")</f>
        <v/>
      </c>
      <c r="M3358" s="39">
        <f>IF(ISNUMBER(C3358),MONTH(C3358),"")</f>
        <v/>
      </c>
      <c r="N3358" s="23">
        <f>IF(L3358="","",IF(NOT(ISNUMBER(crono_ano)),"Informe o ano",IF(L3358&lt;crono_ano,"Antes do ano",IF(L3358&gt;crono_ano,"Depois do ano","No ano"))))</f>
        <v/>
      </c>
      <c r="O3358" s="39">
        <f>IF(F3358="","",IF(COUNTIF(F$7:F3358,F3358)=1,1,0))</f>
        <v/>
      </c>
      <c r="P3358" s="39">
        <f>IF(A3358&amp;B3358&amp;C3358="","",IF(AND(O3358=1,N(G3358)&gt;0),IF(INDEX(pl_ativa,MAX(1,N(G3358)))="Sim",1,0),0))</f>
        <v/>
      </c>
      <c r="Q3358" s="39">
        <f>IF(F3358="","",COUNTIFS(ex_chave_oc,F3358,ex_cancelada,"&lt;&gt;Sim"))</f>
        <v/>
      </c>
      <c r="R3358" s="51">
        <f>IF(P3358="","",IF(AND(P3358=1,N(Q3358)&gt;0),1,0))</f>
        <v/>
      </c>
      <c r="S3358" s="30">
        <f>IF(P3358="","",IF(F3358="","ERRO: data prevista ausente ou inválida",IF(O3358=0,"Duplicada: contada uma vez",IF(N(G3358)=0,"ERRO: tarefa fora do Plano Mestre",IF(P3358=0,"Tarefa retirada do plano: não conta","OK")))))</f>
        <v/>
      </c>
    </row>
    <row r="3359">
      <c r="A3359" s="29" t="n"/>
      <c r="B3359" s="25" t="n"/>
      <c r="C3359" s="49" t="n"/>
      <c r="D3359" s="29" t="n"/>
      <c r="E3359" s="23">
        <f>IF(OR(A3359="",B3359=""),"",A3359&amp;"|"&amp;B3359)</f>
        <v/>
      </c>
      <c r="F3359" s="30">
        <f>IF(OR(E3359="",NOT(ISNUMBER(C3359))),"",E3359&amp;"|"&amp;YEAR(C3359)&amp;"-"&amp;RIGHT("0"&amp;MONTH(C3359),2)&amp;"-"&amp;RIGHT("0"&amp;DAY(C3359),2))</f>
        <v/>
      </c>
      <c r="G3359" s="26">
        <f>IF(E3359="","",IFERROR(MATCH(E3359,pl_chave,0),0))</f>
        <v/>
      </c>
      <c r="H3359" s="23">
        <f>IF(G3359="","",IF(G3359=0,"Tarefa fora do plano",INDEX(pl_tag,G3359)))</f>
        <v/>
      </c>
      <c r="I3359" s="30">
        <f>IF(N(G3359)=0,"",INDEX(pl_atividade,G3359))</f>
        <v/>
      </c>
      <c r="J3359" s="50">
        <f>IF(N(G3359)=0,"",INDEX(pl_especialidade,G3359))</f>
        <v/>
      </c>
      <c r="K3359" s="28">
        <f>IF(N(G3359)=0,"",INDEX(pl_duracao,G3359))</f>
        <v/>
      </c>
      <c r="L3359" s="39">
        <f>IF(ISNUMBER(C3359),YEAR(C3359),"")</f>
        <v/>
      </c>
      <c r="M3359" s="39">
        <f>IF(ISNUMBER(C3359),MONTH(C3359),"")</f>
        <v/>
      </c>
      <c r="N3359" s="23">
        <f>IF(L3359="","",IF(NOT(ISNUMBER(crono_ano)),"Informe o ano",IF(L3359&lt;crono_ano,"Antes do ano",IF(L3359&gt;crono_ano,"Depois do ano","No ano"))))</f>
        <v/>
      </c>
      <c r="O3359" s="39">
        <f>IF(F3359="","",IF(COUNTIF(F$7:F3359,F3359)=1,1,0))</f>
        <v/>
      </c>
      <c r="P3359" s="39">
        <f>IF(A3359&amp;B3359&amp;C3359="","",IF(AND(O3359=1,N(G3359)&gt;0),IF(INDEX(pl_ativa,MAX(1,N(G3359)))="Sim",1,0),0))</f>
        <v/>
      </c>
      <c r="Q3359" s="39">
        <f>IF(F3359="","",COUNTIFS(ex_chave_oc,F3359,ex_cancelada,"&lt;&gt;Sim"))</f>
        <v/>
      </c>
      <c r="R3359" s="51">
        <f>IF(P3359="","",IF(AND(P3359=1,N(Q3359)&gt;0),1,0))</f>
        <v/>
      </c>
      <c r="S3359" s="30">
        <f>IF(P3359="","",IF(F3359="","ERRO: data prevista ausente ou inválida",IF(O3359=0,"Duplicada: contada uma vez",IF(N(G3359)=0,"ERRO: tarefa fora do Plano Mestre",IF(P3359=0,"Tarefa retirada do plano: não conta","OK")))))</f>
        <v/>
      </c>
    </row>
    <row r="3360">
      <c r="A3360" s="29" t="n"/>
      <c r="B3360" s="25" t="n"/>
      <c r="C3360" s="49" t="n"/>
      <c r="D3360" s="29" t="n"/>
      <c r="E3360" s="23">
        <f>IF(OR(A3360="",B3360=""),"",A3360&amp;"|"&amp;B3360)</f>
        <v/>
      </c>
      <c r="F3360" s="30">
        <f>IF(OR(E3360="",NOT(ISNUMBER(C3360))),"",E3360&amp;"|"&amp;YEAR(C3360)&amp;"-"&amp;RIGHT("0"&amp;MONTH(C3360),2)&amp;"-"&amp;RIGHT("0"&amp;DAY(C3360),2))</f>
        <v/>
      </c>
      <c r="G3360" s="26">
        <f>IF(E3360="","",IFERROR(MATCH(E3360,pl_chave,0),0))</f>
        <v/>
      </c>
      <c r="H3360" s="23">
        <f>IF(G3360="","",IF(G3360=0,"Tarefa fora do plano",INDEX(pl_tag,G3360)))</f>
        <v/>
      </c>
      <c r="I3360" s="30">
        <f>IF(N(G3360)=0,"",INDEX(pl_atividade,G3360))</f>
        <v/>
      </c>
      <c r="J3360" s="50">
        <f>IF(N(G3360)=0,"",INDEX(pl_especialidade,G3360))</f>
        <v/>
      </c>
      <c r="K3360" s="28">
        <f>IF(N(G3360)=0,"",INDEX(pl_duracao,G3360))</f>
        <v/>
      </c>
      <c r="L3360" s="39">
        <f>IF(ISNUMBER(C3360),YEAR(C3360),"")</f>
        <v/>
      </c>
      <c r="M3360" s="39">
        <f>IF(ISNUMBER(C3360),MONTH(C3360),"")</f>
        <v/>
      </c>
      <c r="N3360" s="23">
        <f>IF(L3360="","",IF(NOT(ISNUMBER(crono_ano)),"Informe o ano",IF(L3360&lt;crono_ano,"Antes do ano",IF(L3360&gt;crono_ano,"Depois do ano","No ano"))))</f>
        <v/>
      </c>
      <c r="O3360" s="39">
        <f>IF(F3360="","",IF(COUNTIF(F$7:F3360,F3360)=1,1,0))</f>
        <v/>
      </c>
      <c r="P3360" s="39">
        <f>IF(A3360&amp;B3360&amp;C3360="","",IF(AND(O3360=1,N(G3360)&gt;0),IF(INDEX(pl_ativa,MAX(1,N(G3360)))="Sim",1,0),0))</f>
        <v/>
      </c>
      <c r="Q3360" s="39">
        <f>IF(F3360="","",COUNTIFS(ex_chave_oc,F3360,ex_cancelada,"&lt;&gt;Sim"))</f>
        <v/>
      </c>
      <c r="R3360" s="51">
        <f>IF(P3360="","",IF(AND(P3360=1,N(Q3360)&gt;0),1,0))</f>
        <v/>
      </c>
      <c r="S3360" s="30">
        <f>IF(P3360="","",IF(F3360="","ERRO: data prevista ausente ou inválida",IF(O3360=0,"Duplicada: contada uma vez",IF(N(G3360)=0,"ERRO: tarefa fora do Plano Mestre",IF(P3360=0,"Tarefa retirada do plano: não conta","OK")))))</f>
        <v/>
      </c>
    </row>
    <row r="3361">
      <c r="A3361" s="29" t="n"/>
      <c r="B3361" s="25" t="n"/>
      <c r="C3361" s="49" t="n"/>
      <c r="D3361" s="29" t="n"/>
      <c r="E3361" s="23">
        <f>IF(OR(A3361="",B3361=""),"",A3361&amp;"|"&amp;B3361)</f>
        <v/>
      </c>
      <c r="F3361" s="30">
        <f>IF(OR(E3361="",NOT(ISNUMBER(C3361))),"",E3361&amp;"|"&amp;YEAR(C3361)&amp;"-"&amp;RIGHT("0"&amp;MONTH(C3361),2)&amp;"-"&amp;RIGHT("0"&amp;DAY(C3361),2))</f>
        <v/>
      </c>
      <c r="G3361" s="26">
        <f>IF(E3361="","",IFERROR(MATCH(E3361,pl_chave,0),0))</f>
        <v/>
      </c>
      <c r="H3361" s="23">
        <f>IF(G3361="","",IF(G3361=0,"Tarefa fora do plano",INDEX(pl_tag,G3361)))</f>
        <v/>
      </c>
      <c r="I3361" s="30">
        <f>IF(N(G3361)=0,"",INDEX(pl_atividade,G3361))</f>
        <v/>
      </c>
      <c r="J3361" s="50">
        <f>IF(N(G3361)=0,"",INDEX(pl_especialidade,G3361))</f>
        <v/>
      </c>
      <c r="K3361" s="28">
        <f>IF(N(G3361)=0,"",INDEX(pl_duracao,G3361))</f>
        <v/>
      </c>
      <c r="L3361" s="39">
        <f>IF(ISNUMBER(C3361),YEAR(C3361),"")</f>
        <v/>
      </c>
      <c r="M3361" s="39">
        <f>IF(ISNUMBER(C3361),MONTH(C3361),"")</f>
        <v/>
      </c>
      <c r="N3361" s="23">
        <f>IF(L3361="","",IF(NOT(ISNUMBER(crono_ano)),"Informe o ano",IF(L3361&lt;crono_ano,"Antes do ano",IF(L3361&gt;crono_ano,"Depois do ano","No ano"))))</f>
        <v/>
      </c>
      <c r="O3361" s="39">
        <f>IF(F3361="","",IF(COUNTIF(F$7:F3361,F3361)=1,1,0))</f>
        <v/>
      </c>
      <c r="P3361" s="39">
        <f>IF(A3361&amp;B3361&amp;C3361="","",IF(AND(O3361=1,N(G3361)&gt;0),IF(INDEX(pl_ativa,MAX(1,N(G3361)))="Sim",1,0),0))</f>
        <v/>
      </c>
      <c r="Q3361" s="39">
        <f>IF(F3361="","",COUNTIFS(ex_chave_oc,F3361,ex_cancelada,"&lt;&gt;Sim"))</f>
        <v/>
      </c>
      <c r="R3361" s="51">
        <f>IF(P3361="","",IF(AND(P3361=1,N(Q3361)&gt;0),1,0))</f>
        <v/>
      </c>
      <c r="S3361" s="30">
        <f>IF(P3361="","",IF(F3361="","ERRO: data prevista ausente ou inválida",IF(O3361=0,"Duplicada: contada uma vez",IF(N(G3361)=0,"ERRO: tarefa fora do Plano Mestre",IF(P3361=0,"Tarefa retirada do plano: não conta","OK")))))</f>
        <v/>
      </c>
    </row>
    <row r="3362">
      <c r="A3362" s="29" t="n"/>
      <c r="B3362" s="25" t="n"/>
      <c r="C3362" s="49" t="n"/>
      <c r="D3362" s="29" t="n"/>
      <c r="E3362" s="23">
        <f>IF(OR(A3362="",B3362=""),"",A3362&amp;"|"&amp;B3362)</f>
        <v/>
      </c>
      <c r="F3362" s="30">
        <f>IF(OR(E3362="",NOT(ISNUMBER(C3362))),"",E3362&amp;"|"&amp;YEAR(C3362)&amp;"-"&amp;RIGHT("0"&amp;MONTH(C3362),2)&amp;"-"&amp;RIGHT("0"&amp;DAY(C3362),2))</f>
        <v/>
      </c>
      <c r="G3362" s="26">
        <f>IF(E3362="","",IFERROR(MATCH(E3362,pl_chave,0),0))</f>
        <v/>
      </c>
      <c r="H3362" s="23">
        <f>IF(G3362="","",IF(G3362=0,"Tarefa fora do plano",INDEX(pl_tag,G3362)))</f>
        <v/>
      </c>
      <c r="I3362" s="30">
        <f>IF(N(G3362)=0,"",INDEX(pl_atividade,G3362))</f>
        <v/>
      </c>
      <c r="J3362" s="50">
        <f>IF(N(G3362)=0,"",INDEX(pl_especialidade,G3362))</f>
        <v/>
      </c>
      <c r="K3362" s="28">
        <f>IF(N(G3362)=0,"",INDEX(pl_duracao,G3362))</f>
        <v/>
      </c>
      <c r="L3362" s="39">
        <f>IF(ISNUMBER(C3362),YEAR(C3362),"")</f>
        <v/>
      </c>
      <c r="M3362" s="39">
        <f>IF(ISNUMBER(C3362),MONTH(C3362),"")</f>
        <v/>
      </c>
      <c r="N3362" s="23">
        <f>IF(L3362="","",IF(NOT(ISNUMBER(crono_ano)),"Informe o ano",IF(L3362&lt;crono_ano,"Antes do ano",IF(L3362&gt;crono_ano,"Depois do ano","No ano"))))</f>
        <v/>
      </c>
      <c r="O3362" s="39">
        <f>IF(F3362="","",IF(COUNTIF(F$7:F3362,F3362)=1,1,0))</f>
        <v/>
      </c>
      <c r="P3362" s="39">
        <f>IF(A3362&amp;B3362&amp;C3362="","",IF(AND(O3362=1,N(G3362)&gt;0),IF(INDEX(pl_ativa,MAX(1,N(G3362)))="Sim",1,0),0))</f>
        <v/>
      </c>
      <c r="Q3362" s="39">
        <f>IF(F3362="","",COUNTIFS(ex_chave_oc,F3362,ex_cancelada,"&lt;&gt;Sim"))</f>
        <v/>
      </c>
      <c r="R3362" s="51">
        <f>IF(P3362="","",IF(AND(P3362=1,N(Q3362)&gt;0),1,0))</f>
        <v/>
      </c>
      <c r="S3362" s="30">
        <f>IF(P3362="","",IF(F3362="","ERRO: data prevista ausente ou inválida",IF(O3362=0,"Duplicada: contada uma vez",IF(N(G3362)=0,"ERRO: tarefa fora do Plano Mestre",IF(P3362=0,"Tarefa retirada do plano: não conta","OK")))))</f>
        <v/>
      </c>
    </row>
    <row r="3363">
      <c r="A3363" s="29" t="n"/>
      <c r="B3363" s="25" t="n"/>
      <c r="C3363" s="49" t="n"/>
      <c r="D3363" s="29" t="n"/>
      <c r="E3363" s="23">
        <f>IF(OR(A3363="",B3363=""),"",A3363&amp;"|"&amp;B3363)</f>
        <v/>
      </c>
      <c r="F3363" s="30">
        <f>IF(OR(E3363="",NOT(ISNUMBER(C3363))),"",E3363&amp;"|"&amp;YEAR(C3363)&amp;"-"&amp;RIGHT("0"&amp;MONTH(C3363),2)&amp;"-"&amp;RIGHT("0"&amp;DAY(C3363),2))</f>
        <v/>
      </c>
      <c r="G3363" s="26">
        <f>IF(E3363="","",IFERROR(MATCH(E3363,pl_chave,0),0))</f>
        <v/>
      </c>
      <c r="H3363" s="23">
        <f>IF(G3363="","",IF(G3363=0,"Tarefa fora do plano",INDEX(pl_tag,G3363)))</f>
        <v/>
      </c>
      <c r="I3363" s="30">
        <f>IF(N(G3363)=0,"",INDEX(pl_atividade,G3363))</f>
        <v/>
      </c>
      <c r="J3363" s="50">
        <f>IF(N(G3363)=0,"",INDEX(pl_especialidade,G3363))</f>
        <v/>
      </c>
      <c r="K3363" s="28">
        <f>IF(N(G3363)=0,"",INDEX(pl_duracao,G3363))</f>
        <v/>
      </c>
      <c r="L3363" s="39">
        <f>IF(ISNUMBER(C3363),YEAR(C3363),"")</f>
        <v/>
      </c>
      <c r="M3363" s="39">
        <f>IF(ISNUMBER(C3363),MONTH(C3363),"")</f>
        <v/>
      </c>
      <c r="N3363" s="23">
        <f>IF(L3363="","",IF(NOT(ISNUMBER(crono_ano)),"Informe o ano",IF(L3363&lt;crono_ano,"Antes do ano",IF(L3363&gt;crono_ano,"Depois do ano","No ano"))))</f>
        <v/>
      </c>
      <c r="O3363" s="39">
        <f>IF(F3363="","",IF(COUNTIF(F$7:F3363,F3363)=1,1,0))</f>
        <v/>
      </c>
      <c r="P3363" s="39">
        <f>IF(A3363&amp;B3363&amp;C3363="","",IF(AND(O3363=1,N(G3363)&gt;0),IF(INDEX(pl_ativa,MAX(1,N(G3363)))="Sim",1,0),0))</f>
        <v/>
      </c>
      <c r="Q3363" s="39">
        <f>IF(F3363="","",COUNTIFS(ex_chave_oc,F3363,ex_cancelada,"&lt;&gt;Sim"))</f>
        <v/>
      </c>
      <c r="R3363" s="51">
        <f>IF(P3363="","",IF(AND(P3363=1,N(Q3363)&gt;0),1,0))</f>
        <v/>
      </c>
      <c r="S3363" s="30">
        <f>IF(P3363="","",IF(F3363="","ERRO: data prevista ausente ou inválida",IF(O3363=0,"Duplicada: contada uma vez",IF(N(G3363)=0,"ERRO: tarefa fora do Plano Mestre",IF(P3363=0,"Tarefa retirada do plano: não conta","OK")))))</f>
        <v/>
      </c>
    </row>
    <row r="3364">
      <c r="A3364" s="29" t="n"/>
      <c r="B3364" s="25" t="n"/>
      <c r="C3364" s="49" t="n"/>
      <c r="D3364" s="29" t="n"/>
      <c r="E3364" s="23">
        <f>IF(OR(A3364="",B3364=""),"",A3364&amp;"|"&amp;B3364)</f>
        <v/>
      </c>
      <c r="F3364" s="30">
        <f>IF(OR(E3364="",NOT(ISNUMBER(C3364))),"",E3364&amp;"|"&amp;YEAR(C3364)&amp;"-"&amp;RIGHT("0"&amp;MONTH(C3364),2)&amp;"-"&amp;RIGHT("0"&amp;DAY(C3364),2))</f>
        <v/>
      </c>
      <c r="G3364" s="26">
        <f>IF(E3364="","",IFERROR(MATCH(E3364,pl_chave,0),0))</f>
        <v/>
      </c>
      <c r="H3364" s="23">
        <f>IF(G3364="","",IF(G3364=0,"Tarefa fora do plano",INDEX(pl_tag,G3364)))</f>
        <v/>
      </c>
      <c r="I3364" s="30">
        <f>IF(N(G3364)=0,"",INDEX(pl_atividade,G3364))</f>
        <v/>
      </c>
      <c r="J3364" s="50">
        <f>IF(N(G3364)=0,"",INDEX(pl_especialidade,G3364))</f>
        <v/>
      </c>
      <c r="K3364" s="28">
        <f>IF(N(G3364)=0,"",INDEX(pl_duracao,G3364))</f>
        <v/>
      </c>
      <c r="L3364" s="39">
        <f>IF(ISNUMBER(C3364),YEAR(C3364),"")</f>
        <v/>
      </c>
      <c r="M3364" s="39">
        <f>IF(ISNUMBER(C3364),MONTH(C3364),"")</f>
        <v/>
      </c>
      <c r="N3364" s="23">
        <f>IF(L3364="","",IF(NOT(ISNUMBER(crono_ano)),"Informe o ano",IF(L3364&lt;crono_ano,"Antes do ano",IF(L3364&gt;crono_ano,"Depois do ano","No ano"))))</f>
        <v/>
      </c>
      <c r="O3364" s="39">
        <f>IF(F3364="","",IF(COUNTIF(F$7:F3364,F3364)=1,1,0))</f>
        <v/>
      </c>
      <c r="P3364" s="39">
        <f>IF(A3364&amp;B3364&amp;C3364="","",IF(AND(O3364=1,N(G3364)&gt;0),IF(INDEX(pl_ativa,MAX(1,N(G3364)))="Sim",1,0),0))</f>
        <v/>
      </c>
      <c r="Q3364" s="39">
        <f>IF(F3364="","",COUNTIFS(ex_chave_oc,F3364,ex_cancelada,"&lt;&gt;Sim"))</f>
        <v/>
      </c>
      <c r="R3364" s="51">
        <f>IF(P3364="","",IF(AND(P3364=1,N(Q3364)&gt;0),1,0))</f>
        <v/>
      </c>
      <c r="S3364" s="30">
        <f>IF(P3364="","",IF(F3364="","ERRO: data prevista ausente ou inválida",IF(O3364=0,"Duplicada: contada uma vez",IF(N(G3364)=0,"ERRO: tarefa fora do Plano Mestre",IF(P3364=0,"Tarefa retirada do plano: não conta","OK")))))</f>
        <v/>
      </c>
    </row>
    <row r="3365">
      <c r="A3365" s="29" t="n"/>
      <c r="B3365" s="25" t="n"/>
      <c r="C3365" s="49" t="n"/>
      <c r="D3365" s="29" t="n"/>
      <c r="E3365" s="23">
        <f>IF(OR(A3365="",B3365=""),"",A3365&amp;"|"&amp;B3365)</f>
        <v/>
      </c>
      <c r="F3365" s="30">
        <f>IF(OR(E3365="",NOT(ISNUMBER(C3365))),"",E3365&amp;"|"&amp;YEAR(C3365)&amp;"-"&amp;RIGHT("0"&amp;MONTH(C3365),2)&amp;"-"&amp;RIGHT("0"&amp;DAY(C3365),2))</f>
        <v/>
      </c>
      <c r="G3365" s="26">
        <f>IF(E3365="","",IFERROR(MATCH(E3365,pl_chave,0),0))</f>
        <v/>
      </c>
      <c r="H3365" s="23">
        <f>IF(G3365="","",IF(G3365=0,"Tarefa fora do plano",INDEX(pl_tag,G3365)))</f>
        <v/>
      </c>
      <c r="I3365" s="30">
        <f>IF(N(G3365)=0,"",INDEX(pl_atividade,G3365))</f>
        <v/>
      </c>
      <c r="J3365" s="50">
        <f>IF(N(G3365)=0,"",INDEX(pl_especialidade,G3365))</f>
        <v/>
      </c>
      <c r="K3365" s="28">
        <f>IF(N(G3365)=0,"",INDEX(pl_duracao,G3365))</f>
        <v/>
      </c>
      <c r="L3365" s="39">
        <f>IF(ISNUMBER(C3365),YEAR(C3365),"")</f>
        <v/>
      </c>
      <c r="M3365" s="39">
        <f>IF(ISNUMBER(C3365),MONTH(C3365),"")</f>
        <v/>
      </c>
      <c r="N3365" s="23">
        <f>IF(L3365="","",IF(NOT(ISNUMBER(crono_ano)),"Informe o ano",IF(L3365&lt;crono_ano,"Antes do ano",IF(L3365&gt;crono_ano,"Depois do ano","No ano"))))</f>
        <v/>
      </c>
      <c r="O3365" s="39">
        <f>IF(F3365="","",IF(COUNTIF(F$7:F3365,F3365)=1,1,0))</f>
        <v/>
      </c>
      <c r="P3365" s="39">
        <f>IF(A3365&amp;B3365&amp;C3365="","",IF(AND(O3365=1,N(G3365)&gt;0),IF(INDEX(pl_ativa,MAX(1,N(G3365)))="Sim",1,0),0))</f>
        <v/>
      </c>
      <c r="Q3365" s="39">
        <f>IF(F3365="","",COUNTIFS(ex_chave_oc,F3365,ex_cancelada,"&lt;&gt;Sim"))</f>
        <v/>
      </c>
      <c r="R3365" s="51">
        <f>IF(P3365="","",IF(AND(P3365=1,N(Q3365)&gt;0),1,0))</f>
        <v/>
      </c>
      <c r="S3365" s="30">
        <f>IF(P3365="","",IF(F3365="","ERRO: data prevista ausente ou inválida",IF(O3365=0,"Duplicada: contada uma vez",IF(N(G3365)=0,"ERRO: tarefa fora do Plano Mestre",IF(P3365=0,"Tarefa retirada do plano: não conta","OK")))))</f>
        <v/>
      </c>
    </row>
    <row r="3366">
      <c r="A3366" s="29" t="n"/>
      <c r="B3366" s="25" t="n"/>
      <c r="C3366" s="49" t="n"/>
      <c r="D3366" s="29" t="n"/>
      <c r="E3366" s="23">
        <f>IF(OR(A3366="",B3366=""),"",A3366&amp;"|"&amp;B3366)</f>
        <v/>
      </c>
      <c r="F3366" s="30">
        <f>IF(OR(E3366="",NOT(ISNUMBER(C3366))),"",E3366&amp;"|"&amp;YEAR(C3366)&amp;"-"&amp;RIGHT("0"&amp;MONTH(C3366),2)&amp;"-"&amp;RIGHT("0"&amp;DAY(C3366),2))</f>
        <v/>
      </c>
      <c r="G3366" s="26">
        <f>IF(E3366="","",IFERROR(MATCH(E3366,pl_chave,0),0))</f>
        <v/>
      </c>
      <c r="H3366" s="23">
        <f>IF(G3366="","",IF(G3366=0,"Tarefa fora do plano",INDEX(pl_tag,G3366)))</f>
        <v/>
      </c>
      <c r="I3366" s="30">
        <f>IF(N(G3366)=0,"",INDEX(pl_atividade,G3366))</f>
        <v/>
      </c>
      <c r="J3366" s="50">
        <f>IF(N(G3366)=0,"",INDEX(pl_especialidade,G3366))</f>
        <v/>
      </c>
      <c r="K3366" s="28">
        <f>IF(N(G3366)=0,"",INDEX(pl_duracao,G3366))</f>
        <v/>
      </c>
      <c r="L3366" s="39">
        <f>IF(ISNUMBER(C3366),YEAR(C3366),"")</f>
        <v/>
      </c>
      <c r="M3366" s="39">
        <f>IF(ISNUMBER(C3366),MONTH(C3366),"")</f>
        <v/>
      </c>
      <c r="N3366" s="23">
        <f>IF(L3366="","",IF(NOT(ISNUMBER(crono_ano)),"Informe o ano",IF(L3366&lt;crono_ano,"Antes do ano",IF(L3366&gt;crono_ano,"Depois do ano","No ano"))))</f>
        <v/>
      </c>
      <c r="O3366" s="39">
        <f>IF(F3366="","",IF(COUNTIF(F$7:F3366,F3366)=1,1,0))</f>
        <v/>
      </c>
      <c r="P3366" s="39">
        <f>IF(A3366&amp;B3366&amp;C3366="","",IF(AND(O3366=1,N(G3366)&gt;0),IF(INDEX(pl_ativa,MAX(1,N(G3366)))="Sim",1,0),0))</f>
        <v/>
      </c>
      <c r="Q3366" s="39">
        <f>IF(F3366="","",COUNTIFS(ex_chave_oc,F3366,ex_cancelada,"&lt;&gt;Sim"))</f>
        <v/>
      </c>
      <c r="R3366" s="51">
        <f>IF(P3366="","",IF(AND(P3366=1,N(Q3366)&gt;0),1,0))</f>
        <v/>
      </c>
      <c r="S3366" s="30">
        <f>IF(P3366="","",IF(F3366="","ERRO: data prevista ausente ou inválida",IF(O3366=0,"Duplicada: contada uma vez",IF(N(G3366)=0,"ERRO: tarefa fora do Plano Mestre",IF(P3366=0,"Tarefa retirada do plano: não conta","OK")))))</f>
        <v/>
      </c>
    </row>
    <row r="3367">
      <c r="A3367" s="29" t="n"/>
      <c r="B3367" s="25" t="n"/>
      <c r="C3367" s="49" t="n"/>
      <c r="D3367" s="29" t="n"/>
      <c r="E3367" s="23">
        <f>IF(OR(A3367="",B3367=""),"",A3367&amp;"|"&amp;B3367)</f>
        <v/>
      </c>
      <c r="F3367" s="30">
        <f>IF(OR(E3367="",NOT(ISNUMBER(C3367))),"",E3367&amp;"|"&amp;YEAR(C3367)&amp;"-"&amp;RIGHT("0"&amp;MONTH(C3367),2)&amp;"-"&amp;RIGHT("0"&amp;DAY(C3367),2))</f>
        <v/>
      </c>
      <c r="G3367" s="26">
        <f>IF(E3367="","",IFERROR(MATCH(E3367,pl_chave,0),0))</f>
        <v/>
      </c>
      <c r="H3367" s="23">
        <f>IF(G3367="","",IF(G3367=0,"Tarefa fora do plano",INDEX(pl_tag,G3367)))</f>
        <v/>
      </c>
      <c r="I3367" s="30">
        <f>IF(N(G3367)=0,"",INDEX(pl_atividade,G3367))</f>
        <v/>
      </c>
      <c r="J3367" s="50">
        <f>IF(N(G3367)=0,"",INDEX(pl_especialidade,G3367))</f>
        <v/>
      </c>
      <c r="K3367" s="28">
        <f>IF(N(G3367)=0,"",INDEX(pl_duracao,G3367))</f>
        <v/>
      </c>
      <c r="L3367" s="39">
        <f>IF(ISNUMBER(C3367),YEAR(C3367),"")</f>
        <v/>
      </c>
      <c r="M3367" s="39">
        <f>IF(ISNUMBER(C3367),MONTH(C3367),"")</f>
        <v/>
      </c>
      <c r="N3367" s="23">
        <f>IF(L3367="","",IF(NOT(ISNUMBER(crono_ano)),"Informe o ano",IF(L3367&lt;crono_ano,"Antes do ano",IF(L3367&gt;crono_ano,"Depois do ano","No ano"))))</f>
        <v/>
      </c>
      <c r="O3367" s="39">
        <f>IF(F3367="","",IF(COUNTIF(F$7:F3367,F3367)=1,1,0))</f>
        <v/>
      </c>
      <c r="P3367" s="39">
        <f>IF(A3367&amp;B3367&amp;C3367="","",IF(AND(O3367=1,N(G3367)&gt;0),IF(INDEX(pl_ativa,MAX(1,N(G3367)))="Sim",1,0),0))</f>
        <v/>
      </c>
      <c r="Q3367" s="39">
        <f>IF(F3367="","",COUNTIFS(ex_chave_oc,F3367,ex_cancelada,"&lt;&gt;Sim"))</f>
        <v/>
      </c>
      <c r="R3367" s="51">
        <f>IF(P3367="","",IF(AND(P3367=1,N(Q3367)&gt;0),1,0))</f>
        <v/>
      </c>
      <c r="S3367" s="30">
        <f>IF(P3367="","",IF(F3367="","ERRO: data prevista ausente ou inválida",IF(O3367=0,"Duplicada: contada uma vez",IF(N(G3367)=0,"ERRO: tarefa fora do Plano Mestre",IF(P3367=0,"Tarefa retirada do plano: não conta","OK")))))</f>
        <v/>
      </c>
    </row>
    <row r="3368">
      <c r="A3368" s="29" t="n"/>
      <c r="B3368" s="25" t="n"/>
      <c r="C3368" s="49" t="n"/>
      <c r="D3368" s="29" t="n"/>
      <c r="E3368" s="23">
        <f>IF(OR(A3368="",B3368=""),"",A3368&amp;"|"&amp;B3368)</f>
        <v/>
      </c>
      <c r="F3368" s="30">
        <f>IF(OR(E3368="",NOT(ISNUMBER(C3368))),"",E3368&amp;"|"&amp;YEAR(C3368)&amp;"-"&amp;RIGHT("0"&amp;MONTH(C3368),2)&amp;"-"&amp;RIGHT("0"&amp;DAY(C3368),2))</f>
        <v/>
      </c>
      <c r="G3368" s="26">
        <f>IF(E3368="","",IFERROR(MATCH(E3368,pl_chave,0),0))</f>
        <v/>
      </c>
      <c r="H3368" s="23">
        <f>IF(G3368="","",IF(G3368=0,"Tarefa fora do plano",INDEX(pl_tag,G3368)))</f>
        <v/>
      </c>
      <c r="I3368" s="30">
        <f>IF(N(G3368)=0,"",INDEX(pl_atividade,G3368))</f>
        <v/>
      </c>
      <c r="J3368" s="50">
        <f>IF(N(G3368)=0,"",INDEX(pl_especialidade,G3368))</f>
        <v/>
      </c>
      <c r="K3368" s="28">
        <f>IF(N(G3368)=0,"",INDEX(pl_duracao,G3368))</f>
        <v/>
      </c>
      <c r="L3368" s="39">
        <f>IF(ISNUMBER(C3368),YEAR(C3368),"")</f>
        <v/>
      </c>
      <c r="M3368" s="39">
        <f>IF(ISNUMBER(C3368),MONTH(C3368),"")</f>
        <v/>
      </c>
      <c r="N3368" s="23">
        <f>IF(L3368="","",IF(NOT(ISNUMBER(crono_ano)),"Informe o ano",IF(L3368&lt;crono_ano,"Antes do ano",IF(L3368&gt;crono_ano,"Depois do ano","No ano"))))</f>
        <v/>
      </c>
      <c r="O3368" s="39">
        <f>IF(F3368="","",IF(COUNTIF(F$7:F3368,F3368)=1,1,0))</f>
        <v/>
      </c>
      <c r="P3368" s="39">
        <f>IF(A3368&amp;B3368&amp;C3368="","",IF(AND(O3368=1,N(G3368)&gt;0),IF(INDEX(pl_ativa,MAX(1,N(G3368)))="Sim",1,0),0))</f>
        <v/>
      </c>
      <c r="Q3368" s="39">
        <f>IF(F3368="","",COUNTIFS(ex_chave_oc,F3368,ex_cancelada,"&lt;&gt;Sim"))</f>
        <v/>
      </c>
      <c r="R3368" s="51">
        <f>IF(P3368="","",IF(AND(P3368=1,N(Q3368)&gt;0),1,0))</f>
        <v/>
      </c>
      <c r="S3368" s="30">
        <f>IF(P3368="","",IF(F3368="","ERRO: data prevista ausente ou inválida",IF(O3368=0,"Duplicada: contada uma vez",IF(N(G3368)=0,"ERRO: tarefa fora do Plano Mestre",IF(P3368=0,"Tarefa retirada do plano: não conta","OK")))))</f>
        <v/>
      </c>
    </row>
    <row r="3369">
      <c r="A3369" s="29" t="n"/>
      <c r="B3369" s="25" t="n"/>
      <c r="C3369" s="49" t="n"/>
      <c r="D3369" s="29" t="n"/>
      <c r="E3369" s="23">
        <f>IF(OR(A3369="",B3369=""),"",A3369&amp;"|"&amp;B3369)</f>
        <v/>
      </c>
      <c r="F3369" s="30">
        <f>IF(OR(E3369="",NOT(ISNUMBER(C3369))),"",E3369&amp;"|"&amp;YEAR(C3369)&amp;"-"&amp;RIGHT("0"&amp;MONTH(C3369),2)&amp;"-"&amp;RIGHT("0"&amp;DAY(C3369),2))</f>
        <v/>
      </c>
      <c r="G3369" s="26">
        <f>IF(E3369="","",IFERROR(MATCH(E3369,pl_chave,0),0))</f>
        <v/>
      </c>
      <c r="H3369" s="23">
        <f>IF(G3369="","",IF(G3369=0,"Tarefa fora do plano",INDEX(pl_tag,G3369)))</f>
        <v/>
      </c>
      <c r="I3369" s="30">
        <f>IF(N(G3369)=0,"",INDEX(pl_atividade,G3369))</f>
        <v/>
      </c>
      <c r="J3369" s="50">
        <f>IF(N(G3369)=0,"",INDEX(pl_especialidade,G3369))</f>
        <v/>
      </c>
      <c r="K3369" s="28">
        <f>IF(N(G3369)=0,"",INDEX(pl_duracao,G3369))</f>
        <v/>
      </c>
      <c r="L3369" s="39">
        <f>IF(ISNUMBER(C3369),YEAR(C3369),"")</f>
        <v/>
      </c>
      <c r="M3369" s="39">
        <f>IF(ISNUMBER(C3369),MONTH(C3369),"")</f>
        <v/>
      </c>
      <c r="N3369" s="23">
        <f>IF(L3369="","",IF(NOT(ISNUMBER(crono_ano)),"Informe o ano",IF(L3369&lt;crono_ano,"Antes do ano",IF(L3369&gt;crono_ano,"Depois do ano","No ano"))))</f>
        <v/>
      </c>
      <c r="O3369" s="39">
        <f>IF(F3369="","",IF(COUNTIF(F$7:F3369,F3369)=1,1,0))</f>
        <v/>
      </c>
      <c r="P3369" s="39">
        <f>IF(A3369&amp;B3369&amp;C3369="","",IF(AND(O3369=1,N(G3369)&gt;0),IF(INDEX(pl_ativa,MAX(1,N(G3369)))="Sim",1,0),0))</f>
        <v/>
      </c>
      <c r="Q3369" s="39">
        <f>IF(F3369="","",COUNTIFS(ex_chave_oc,F3369,ex_cancelada,"&lt;&gt;Sim"))</f>
        <v/>
      </c>
      <c r="R3369" s="51">
        <f>IF(P3369="","",IF(AND(P3369=1,N(Q3369)&gt;0),1,0))</f>
        <v/>
      </c>
      <c r="S3369" s="30">
        <f>IF(P3369="","",IF(F3369="","ERRO: data prevista ausente ou inválida",IF(O3369=0,"Duplicada: contada uma vez",IF(N(G3369)=0,"ERRO: tarefa fora do Plano Mestre",IF(P3369=0,"Tarefa retirada do plano: não conta","OK")))))</f>
        <v/>
      </c>
    </row>
    <row r="3370">
      <c r="A3370" s="29" t="n"/>
      <c r="B3370" s="25" t="n"/>
      <c r="C3370" s="49" t="n"/>
      <c r="D3370" s="29" t="n"/>
      <c r="E3370" s="23">
        <f>IF(OR(A3370="",B3370=""),"",A3370&amp;"|"&amp;B3370)</f>
        <v/>
      </c>
      <c r="F3370" s="30">
        <f>IF(OR(E3370="",NOT(ISNUMBER(C3370))),"",E3370&amp;"|"&amp;YEAR(C3370)&amp;"-"&amp;RIGHT("0"&amp;MONTH(C3370),2)&amp;"-"&amp;RIGHT("0"&amp;DAY(C3370),2))</f>
        <v/>
      </c>
      <c r="G3370" s="26">
        <f>IF(E3370="","",IFERROR(MATCH(E3370,pl_chave,0),0))</f>
        <v/>
      </c>
      <c r="H3370" s="23">
        <f>IF(G3370="","",IF(G3370=0,"Tarefa fora do plano",INDEX(pl_tag,G3370)))</f>
        <v/>
      </c>
      <c r="I3370" s="30">
        <f>IF(N(G3370)=0,"",INDEX(pl_atividade,G3370))</f>
        <v/>
      </c>
      <c r="J3370" s="50">
        <f>IF(N(G3370)=0,"",INDEX(pl_especialidade,G3370))</f>
        <v/>
      </c>
      <c r="K3370" s="28">
        <f>IF(N(G3370)=0,"",INDEX(pl_duracao,G3370))</f>
        <v/>
      </c>
      <c r="L3370" s="39">
        <f>IF(ISNUMBER(C3370),YEAR(C3370),"")</f>
        <v/>
      </c>
      <c r="M3370" s="39">
        <f>IF(ISNUMBER(C3370),MONTH(C3370),"")</f>
        <v/>
      </c>
      <c r="N3370" s="23">
        <f>IF(L3370="","",IF(NOT(ISNUMBER(crono_ano)),"Informe o ano",IF(L3370&lt;crono_ano,"Antes do ano",IF(L3370&gt;crono_ano,"Depois do ano","No ano"))))</f>
        <v/>
      </c>
      <c r="O3370" s="39">
        <f>IF(F3370="","",IF(COUNTIF(F$7:F3370,F3370)=1,1,0))</f>
        <v/>
      </c>
      <c r="P3370" s="39">
        <f>IF(A3370&amp;B3370&amp;C3370="","",IF(AND(O3370=1,N(G3370)&gt;0),IF(INDEX(pl_ativa,MAX(1,N(G3370)))="Sim",1,0),0))</f>
        <v/>
      </c>
      <c r="Q3370" s="39">
        <f>IF(F3370="","",COUNTIFS(ex_chave_oc,F3370,ex_cancelada,"&lt;&gt;Sim"))</f>
        <v/>
      </c>
      <c r="R3370" s="51">
        <f>IF(P3370="","",IF(AND(P3370=1,N(Q3370)&gt;0),1,0))</f>
        <v/>
      </c>
      <c r="S3370" s="30">
        <f>IF(P3370="","",IF(F3370="","ERRO: data prevista ausente ou inválida",IF(O3370=0,"Duplicada: contada uma vez",IF(N(G3370)=0,"ERRO: tarefa fora do Plano Mestre",IF(P3370=0,"Tarefa retirada do plano: não conta","OK")))))</f>
        <v/>
      </c>
    </row>
    <row r="3371">
      <c r="A3371" s="29" t="n"/>
      <c r="B3371" s="25" t="n"/>
      <c r="C3371" s="49" t="n"/>
      <c r="D3371" s="29" t="n"/>
      <c r="E3371" s="23">
        <f>IF(OR(A3371="",B3371=""),"",A3371&amp;"|"&amp;B3371)</f>
        <v/>
      </c>
      <c r="F3371" s="30">
        <f>IF(OR(E3371="",NOT(ISNUMBER(C3371))),"",E3371&amp;"|"&amp;YEAR(C3371)&amp;"-"&amp;RIGHT("0"&amp;MONTH(C3371),2)&amp;"-"&amp;RIGHT("0"&amp;DAY(C3371),2))</f>
        <v/>
      </c>
      <c r="G3371" s="26">
        <f>IF(E3371="","",IFERROR(MATCH(E3371,pl_chave,0),0))</f>
        <v/>
      </c>
      <c r="H3371" s="23">
        <f>IF(G3371="","",IF(G3371=0,"Tarefa fora do plano",INDEX(pl_tag,G3371)))</f>
        <v/>
      </c>
      <c r="I3371" s="30">
        <f>IF(N(G3371)=0,"",INDEX(pl_atividade,G3371))</f>
        <v/>
      </c>
      <c r="J3371" s="50">
        <f>IF(N(G3371)=0,"",INDEX(pl_especialidade,G3371))</f>
        <v/>
      </c>
      <c r="K3371" s="28">
        <f>IF(N(G3371)=0,"",INDEX(pl_duracao,G3371))</f>
        <v/>
      </c>
      <c r="L3371" s="39">
        <f>IF(ISNUMBER(C3371),YEAR(C3371),"")</f>
        <v/>
      </c>
      <c r="M3371" s="39">
        <f>IF(ISNUMBER(C3371),MONTH(C3371),"")</f>
        <v/>
      </c>
      <c r="N3371" s="23">
        <f>IF(L3371="","",IF(NOT(ISNUMBER(crono_ano)),"Informe o ano",IF(L3371&lt;crono_ano,"Antes do ano",IF(L3371&gt;crono_ano,"Depois do ano","No ano"))))</f>
        <v/>
      </c>
      <c r="O3371" s="39">
        <f>IF(F3371="","",IF(COUNTIF(F$7:F3371,F3371)=1,1,0))</f>
        <v/>
      </c>
      <c r="P3371" s="39">
        <f>IF(A3371&amp;B3371&amp;C3371="","",IF(AND(O3371=1,N(G3371)&gt;0),IF(INDEX(pl_ativa,MAX(1,N(G3371)))="Sim",1,0),0))</f>
        <v/>
      </c>
      <c r="Q3371" s="39">
        <f>IF(F3371="","",COUNTIFS(ex_chave_oc,F3371,ex_cancelada,"&lt;&gt;Sim"))</f>
        <v/>
      </c>
      <c r="R3371" s="51">
        <f>IF(P3371="","",IF(AND(P3371=1,N(Q3371)&gt;0),1,0))</f>
        <v/>
      </c>
      <c r="S3371" s="30">
        <f>IF(P3371="","",IF(F3371="","ERRO: data prevista ausente ou inválida",IF(O3371=0,"Duplicada: contada uma vez",IF(N(G3371)=0,"ERRO: tarefa fora do Plano Mestre",IF(P3371=0,"Tarefa retirada do plano: não conta","OK")))))</f>
        <v/>
      </c>
    </row>
    <row r="3372">
      <c r="A3372" s="29" t="n"/>
      <c r="B3372" s="25" t="n"/>
      <c r="C3372" s="49" t="n"/>
      <c r="D3372" s="29" t="n"/>
      <c r="E3372" s="23">
        <f>IF(OR(A3372="",B3372=""),"",A3372&amp;"|"&amp;B3372)</f>
        <v/>
      </c>
      <c r="F3372" s="30">
        <f>IF(OR(E3372="",NOT(ISNUMBER(C3372))),"",E3372&amp;"|"&amp;YEAR(C3372)&amp;"-"&amp;RIGHT("0"&amp;MONTH(C3372),2)&amp;"-"&amp;RIGHT("0"&amp;DAY(C3372),2))</f>
        <v/>
      </c>
      <c r="G3372" s="26">
        <f>IF(E3372="","",IFERROR(MATCH(E3372,pl_chave,0),0))</f>
        <v/>
      </c>
      <c r="H3372" s="23">
        <f>IF(G3372="","",IF(G3372=0,"Tarefa fora do plano",INDEX(pl_tag,G3372)))</f>
        <v/>
      </c>
      <c r="I3372" s="30">
        <f>IF(N(G3372)=0,"",INDEX(pl_atividade,G3372))</f>
        <v/>
      </c>
      <c r="J3372" s="50">
        <f>IF(N(G3372)=0,"",INDEX(pl_especialidade,G3372))</f>
        <v/>
      </c>
      <c r="K3372" s="28">
        <f>IF(N(G3372)=0,"",INDEX(pl_duracao,G3372))</f>
        <v/>
      </c>
      <c r="L3372" s="39">
        <f>IF(ISNUMBER(C3372),YEAR(C3372),"")</f>
        <v/>
      </c>
      <c r="M3372" s="39">
        <f>IF(ISNUMBER(C3372),MONTH(C3372),"")</f>
        <v/>
      </c>
      <c r="N3372" s="23">
        <f>IF(L3372="","",IF(NOT(ISNUMBER(crono_ano)),"Informe o ano",IF(L3372&lt;crono_ano,"Antes do ano",IF(L3372&gt;crono_ano,"Depois do ano","No ano"))))</f>
        <v/>
      </c>
      <c r="O3372" s="39">
        <f>IF(F3372="","",IF(COUNTIF(F$7:F3372,F3372)=1,1,0))</f>
        <v/>
      </c>
      <c r="P3372" s="39">
        <f>IF(A3372&amp;B3372&amp;C3372="","",IF(AND(O3372=1,N(G3372)&gt;0),IF(INDEX(pl_ativa,MAX(1,N(G3372)))="Sim",1,0),0))</f>
        <v/>
      </c>
      <c r="Q3372" s="39">
        <f>IF(F3372="","",COUNTIFS(ex_chave_oc,F3372,ex_cancelada,"&lt;&gt;Sim"))</f>
        <v/>
      </c>
      <c r="R3372" s="51">
        <f>IF(P3372="","",IF(AND(P3372=1,N(Q3372)&gt;0),1,0))</f>
        <v/>
      </c>
      <c r="S3372" s="30">
        <f>IF(P3372="","",IF(F3372="","ERRO: data prevista ausente ou inválida",IF(O3372=0,"Duplicada: contada uma vez",IF(N(G3372)=0,"ERRO: tarefa fora do Plano Mestre",IF(P3372=0,"Tarefa retirada do plano: não conta","OK")))))</f>
        <v/>
      </c>
    </row>
    <row r="3373">
      <c r="A3373" s="29" t="n"/>
      <c r="B3373" s="25" t="n"/>
      <c r="C3373" s="49" t="n"/>
      <c r="D3373" s="29" t="n"/>
      <c r="E3373" s="23">
        <f>IF(OR(A3373="",B3373=""),"",A3373&amp;"|"&amp;B3373)</f>
        <v/>
      </c>
      <c r="F3373" s="30">
        <f>IF(OR(E3373="",NOT(ISNUMBER(C3373))),"",E3373&amp;"|"&amp;YEAR(C3373)&amp;"-"&amp;RIGHT("0"&amp;MONTH(C3373),2)&amp;"-"&amp;RIGHT("0"&amp;DAY(C3373),2))</f>
        <v/>
      </c>
      <c r="G3373" s="26">
        <f>IF(E3373="","",IFERROR(MATCH(E3373,pl_chave,0),0))</f>
        <v/>
      </c>
      <c r="H3373" s="23">
        <f>IF(G3373="","",IF(G3373=0,"Tarefa fora do plano",INDEX(pl_tag,G3373)))</f>
        <v/>
      </c>
      <c r="I3373" s="30">
        <f>IF(N(G3373)=0,"",INDEX(pl_atividade,G3373))</f>
        <v/>
      </c>
      <c r="J3373" s="50">
        <f>IF(N(G3373)=0,"",INDEX(pl_especialidade,G3373))</f>
        <v/>
      </c>
      <c r="K3373" s="28">
        <f>IF(N(G3373)=0,"",INDEX(pl_duracao,G3373))</f>
        <v/>
      </c>
      <c r="L3373" s="39">
        <f>IF(ISNUMBER(C3373),YEAR(C3373),"")</f>
        <v/>
      </c>
      <c r="M3373" s="39">
        <f>IF(ISNUMBER(C3373),MONTH(C3373),"")</f>
        <v/>
      </c>
      <c r="N3373" s="23">
        <f>IF(L3373="","",IF(NOT(ISNUMBER(crono_ano)),"Informe o ano",IF(L3373&lt;crono_ano,"Antes do ano",IF(L3373&gt;crono_ano,"Depois do ano","No ano"))))</f>
        <v/>
      </c>
      <c r="O3373" s="39">
        <f>IF(F3373="","",IF(COUNTIF(F$7:F3373,F3373)=1,1,0))</f>
        <v/>
      </c>
      <c r="P3373" s="39">
        <f>IF(A3373&amp;B3373&amp;C3373="","",IF(AND(O3373=1,N(G3373)&gt;0),IF(INDEX(pl_ativa,MAX(1,N(G3373)))="Sim",1,0),0))</f>
        <v/>
      </c>
      <c r="Q3373" s="39">
        <f>IF(F3373="","",COUNTIFS(ex_chave_oc,F3373,ex_cancelada,"&lt;&gt;Sim"))</f>
        <v/>
      </c>
      <c r="R3373" s="51">
        <f>IF(P3373="","",IF(AND(P3373=1,N(Q3373)&gt;0),1,0))</f>
        <v/>
      </c>
      <c r="S3373" s="30">
        <f>IF(P3373="","",IF(F3373="","ERRO: data prevista ausente ou inválida",IF(O3373=0,"Duplicada: contada uma vez",IF(N(G3373)=0,"ERRO: tarefa fora do Plano Mestre",IF(P3373=0,"Tarefa retirada do plano: não conta","OK")))))</f>
        <v/>
      </c>
    </row>
    <row r="3374">
      <c r="A3374" s="29" t="n"/>
      <c r="B3374" s="25" t="n"/>
      <c r="C3374" s="49" t="n"/>
      <c r="D3374" s="29" t="n"/>
      <c r="E3374" s="23">
        <f>IF(OR(A3374="",B3374=""),"",A3374&amp;"|"&amp;B3374)</f>
        <v/>
      </c>
      <c r="F3374" s="30">
        <f>IF(OR(E3374="",NOT(ISNUMBER(C3374))),"",E3374&amp;"|"&amp;YEAR(C3374)&amp;"-"&amp;RIGHT("0"&amp;MONTH(C3374),2)&amp;"-"&amp;RIGHT("0"&amp;DAY(C3374),2))</f>
        <v/>
      </c>
      <c r="G3374" s="26">
        <f>IF(E3374="","",IFERROR(MATCH(E3374,pl_chave,0),0))</f>
        <v/>
      </c>
      <c r="H3374" s="23">
        <f>IF(G3374="","",IF(G3374=0,"Tarefa fora do plano",INDEX(pl_tag,G3374)))</f>
        <v/>
      </c>
      <c r="I3374" s="30">
        <f>IF(N(G3374)=0,"",INDEX(pl_atividade,G3374))</f>
        <v/>
      </c>
      <c r="J3374" s="50">
        <f>IF(N(G3374)=0,"",INDEX(pl_especialidade,G3374))</f>
        <v/>
      </c>
      <c r="K3374" s="28">
        <f>IF(N(G3374)=0,"",INDEX(pl_duracao,G3374))</f>
        <v/>
      </c>
      <c r="L3374" s="39">
        <f>IF(ISNUMBER(C3374),YEAR(C3374),"")</f>
        <v/>
      </c>
      <c r="M3374" s="39">
        <f>IF(ISNUMBER(C3374),MONTH(C3374),"")</f>
        <v/>
      </c>
      <c r="N3374" s="23">
        <f>IF(L3374="","",IF(NOT(ISNUMBER(crono_ano)),"Informe o ano",IF(L3374&lt;crono_ano,"Antes do ano",IF(L3374&gt;crono_ano,"Depois do ano","No ano"))))</f>
        <v/>
      </c>
      <c r="O3374" s="39">
        <f>IF(F3374="","",IF(COUNTIF(F$7:F3374,F3374)=1,1,0))</f>
        <v/>
      </c>
      <c r="P3374" s="39">
        <f>IF(A3374&amp;B3374&amp;C3374="","",IF(AND(O3374=1,N(G3374)&gt;0),IF(INDEX(pl_ativa,MAX(1,N(G3374)))="Sim",1,0),0))</f>
        <v/>
      </c>
      <c r="Q3374" s="39">
        <f>IF(F3374="","",COUNTIFS(ex_chave_oc,F3374,ex_cancelada,"&lt;&gt;Sim"))</f>
        <v/>
      </c>
      <c r="R3374" s="51">
        <f>IF(P3374="","",IF(AND(P3374=1,N(Q3374)&gt;0),1,0))</f>
        <v/>
      </c>
      <c r="S3374" s="30">
        <f>IF(P3374="","",IF(F3374="","ERRO: data prevista ausente ou inválida",IF(O3374=0,"Duplicada: contada uma vez",IF(N(G3374)=0,"ERRO: tarefa fora do Plano Mestre",IF(P3374=0,"Tarefa retirada do plano: não conta","OK")))))</f>
        <v/>
      </c>
    </row>
    <row r="3375">
      <c r="A3375" s="29" t="n"/>
      <c r="B3375" s="25" t="n"/>
      <c r="C3375" s="49" t="n"/>
      <c r="D3375" s="29" t="n"/>
      <c r="E3375" s="23">
        <f>IF(OR(A3375="",B3375=""),"",A3375&amp;"|"&amp;B3375)</f>
        <v/>
      </c>
      <c r="F3375" s="30">
        <f>IF(OR(E3375="",NOT(ISNUMBER(C3375))),"",E3375&amp;"|"&amp;YEAR(C3375)&amp;"-"&amp;RIGHT("0"&amp;MONTH(C3375),2)&amp;"-"&amp;RIGHT("0"&amp;DAY(C3375),2))</f>
        <v/>
      </c>
      <c r="G3375" s="26">
        <f>IF(E3375="","",IFERROR(MATCH(E3375,pl_chave,0),0))</f>
        <v/>
      </c>
      <c r="H3375" s="23">
        <f>IF(G3375="","",IF(G3375=0,"Tarefa fora do plano",INDEX(pl_tag,G3375)))</f>
        <v/>
      </c>
      <c r="I3375" s="30">
        <f>IF(N(G3375)=0,"",INDEX(pl_atividade,G3375))</f>
        <v/>
      </c>
      <c r="J3375" s="50">
        <f>IF(N(G3375)=0,"",INDEX(pl_especialidade,G3375))</f>
        <v/>
      </c>
      <c r="K3375" s="28">
        <f>IF(N(G3375)=0,"",INDEX(pl_duracao,G3375))</f>
        <v/>
      </c>
      <c r="L3375" s="39">
        <f>IF(ISNUMBER(C3375),YEAR(C3375),"")</f>
        <v/>
      </c>
      <c r="M3375" s="39">
        <f>IF(ISNUMBER(C3375),MONTH(C3375),"")</f>
        <v/>
      </c>
      <c r="N3375" s="23">
        <f>IF(L3375="","",IF(NOT(ISNUMBER(crono_ano)),"Informe o ano",IF(L3375&lt;crono_ano,"Antes do ano",IF(L3375&gt;crono_ano,"Depois do ano","No ano"))))</f>
        <v/>
      </c>
      <c r="O3375" s="39">
        <f>IF(F3375="","",IF(COUNTIF(F$7:F3375,F3375)=1,1,0))</f>
        <v/>
      </c>
      <c r="P3375" s="39">
        <f>IF(A3375&amp;B3375&amp;C3375="","",IF(AND(O3375=1,N(G3375)&gt;0),IF(INDEX(pl_ativa,MAX(1,N(G3375)))="Sim",1,0),0))</f>
        <v/>
      </c>
      <c r="Q3375" s="39">
        <f>IF(F3375="","",COUNTIFS(ex_chave_oc,F3375,ex_cancelada,"&lt;&gt;Sim"))</f>
        <v/>
      </c>
      <c r="R3375" s="51">
        <f>IF(P3375="","",IF(AND(P3375=1,N(Q3375)&gt;0),1,0))</f>
        <v/>
      </c>
      <c r="S3375" s="30">
        <f>IF(P3375="","",IF(F3375="","ERRO: data prevista ausente ou inválida",IF(O3375=0,"Duplicada: contada uma vez",IF(N(G3375)=0,"ERRO: tarefa fora do Plano Mestre",IF(P3375=0,"Tarefa retirada do plano: não conta","OK")))))</f>
        <v/>
      </c>
    </row>
    <row r="3376">
      <c r="A3376" s="29" t="n"/>
      <c r="B3376" s="25" t="n"/>
      <c r="C3376" s="49" t="n"/>
      <c r="D3376" s="29" t="n"/>
      <c r="E3376" s="23">
        <f>IF(OR(A3376="",B3376=""),"",A3376&amp;"|"&amp;B3376)</f>
        <v/>
      </c>
      <c r="F3376" s="30">
        <f>IF(OR(E3376="",NOT(ISNUMBER(C3376))),"",E3376&amp;"|"&amp;YEAR(C3376)&amp;"-"&amp;RIGHT("0"&amp;MONTH(C3376),2)&amp;"-"&amp;RIGHT("0"&amp;DAY(C3376),2))</f>
        <v/>
      </c>
      <c r="G3376" s="26">
        <f>IF(E3376="","",IFERROR(MATCH(E3376,pl_chave,0),0))</f>
        <v/>
      </c>
      <c r="H3376" s="23">
        <f>IF(G3376="","",IF(G3376=0,"Tarefa fora do plano",INDEX(pl_tag,G3376)))</f>
        <v/>
      </c>
      <c r="I3376" s="30">
        <f>IF(N(G3376)=0,"",INDEX(pl_atividade,G3376))</f>
        <v/>
      </c>
      <c r="J3376" s="50">
        <f>IF(N(G3376)=0,"",INDEX(pl_especialidade,G3376))</f>
        <v/>
      </c>
      <c r="K3376" s="28">
        <f>IF(N(G3376)=0,"",INDEX(pl_duracao,G3376))</f>
        <v/>
      </c>
      <c r="L3376" s="39">
        <f>IF(ISNUMBER(C3376),YEAR(C3376),"")</f>
        <v/>
      </c>
      <c r="M3376" s="39">
        <f>IF(ISNUMBER(C3376),MONTH(C3376),"")</f>
        <v/>
      </c>
      <c r="N3376" s="23">
        <f>IF(L3376="","",IF(NOT(ISNUMBER(crono_ano)),"Informe o ano",IF(L3376&lt;crono_ano,"Antes do ano",IF(L3376&gt;crono_ano,"Depois do ano","No ano"))))</f>
        <v/>
      </c>
      <c r="O3376" s="39">
        <f>IF(F3376="","",IF(COUNTIF(F$7:F3376,F3376)=1,1,0))</f>
        <v/>
      </c>
      <c r="P3376" s="39">
        <f>IF(A3376&amp;B3376&amp;C3376="","",IF(AND(O3376=1,N(G3376)&gt;0),IF(INDEX(pl_ativa,MAX(1,N(G3376)))="Sim",1,0),0))</f>
        <v/>
      </c>
      <c r="Q3376" s="39">
        <f>IF(F3376="","",COUNTIFS(ex_chave_oc,F3376,ex_cancelada,"&lt;&gt;Sim"))</f>
        <v/>
      </c>
      <c r="R3376" s="51">
        <f>IF(P3376="","",IF(AND(P3376=1,N(Q3376)&gt;0),1,0))</f>
        <v/>
      </c>
      <c r="S3376" s="30">
        <f>IF(P3376="","",IF(F3376="","ERRO: data prevista ausente ou inválida",IF(O3376=0,"Duplicada: contada uma vez",IF(N(G3376)=0,"ERRO: tarefa fora do Plano Mestre",IF(P3376=0,"Tarefa retirada do plano: não conta","OK")))))</f>
        <v/>
      </c>
    </row>
    <row r="3377">
      <c r="A3377" s="29" t="n"/>
      <c r="B3377" s="25" t="n"/>
      <c r="C3377" s="49" t="n"/>
      <c r="D3377" s="29" t="n"/>
      <c r="E3377" s="23">
        <f>IF(OR(A3377="",B3377=""),"",A3377&amp;"|"&amp;B3377)</f>
        <v/>
      </c>
      <c r="F3377" s="30">
        <f>IF(OR(E3377="",NOT(ISNUMBER(C3377))),"",E3377&amp;"|"&amp;YEAR(C3377)&amp;"-"&amp;RIGHT("0"&amp;MONTH(C3377),2)&amp;"-"&amp;RIGHT("0"&amp;DAY(C3377),2))</f>
        <v/>
      </c>
      <c r="G3377" s="26">
        <f>IF(E3377="","",IFERROR(MATCH(E3377,pl_chave,0),0))</f>
        <v/>
      </c>
      <c r="H3377" s="23">
        <f>IF(G3377="","",IF(G3377=0,"Tarefa fora do plano",INDEX(pl_tag,G3377)))</f>
        <v/>
      </c>
      <c r="I3377" s="30">
        <f>IF(N(G3377)=0,"",INDEX(pl_atividade,G3377))</f>
        <v/>
      </c>
      <c r="J3377" s="50">
        <f>IF(N(G3377)=0,"",INDEX(pl_especialidade,G3377))</f>
        <v/>
      </c>
      <c r="K3377" s="28">
        <f>IF(N(G3377)=0,"",INDEX(pl_duracao,G3377))</f>
        <v/>
      </c>
      <c r="L3377" s="39">
        <f>IF(ISNUMBER(C3377),YEAR(C3377),"")</f>
        <v/>
      </c>
      <c r="M3377" s="39">
        <f>IF(ISNUMBER(C3377),MONTH(C3377),"")</f>
        <v/>
      </c>
      <c r="N3377" s="23">
        <f>IF(L3377="","",IF(NOT(ISNUMBER(crono_ano)),"Informe o ano",IF(L3377&lt;crono_ano,"Antes do ano",IF(L3377&gt;crono_ano,"Depois do ano","No ano"))))</f>
        <v/>
      </c>
      <c r="O3377" s="39">
        <f>IF(F3377="","",IF(COUNTIF(F$7:F3377,F3377)=1,1,0))</f>
        <v/>
      </c>
      <c r="P3377" s="39">
        <f>IF(A3377&amp;B3377&amp;C3377="","",IF(AND(O3377=1,N(G3377)&gt;0),IF(INDEX(pl_ativa,MAX(1,N(G3377)))="Sim",1,0),0))</f>
        <v/>
      </c>
      <c r="Q3377" s="39">
        <f>IF(F3377="","",COUNTIFS(ex_chave_oc,F3377,ex_cancelada,"&lt;&gt;Sim"))</f>
        <v/>
      </c>
      <c r="R3377" s="51">
        <f>IF(P3377="","",IF(AND(P3377=1,N(Q3377)&gt;0),1,0))</f>
        <v/>
      </c>
      <c r="S3377" s="30">
        <f>IF(P3377="","",IF(F3377="","ERRO: data prevista ausente ou inválida",IF(O3377=0,"Duplicada: contada uma vez",IF(N(G3377)=0,"ERRO: tarefa fora do Plano Mestre",IF(P3377=0,"Tarefa retirada do plano: não conta","OK")))))</f>
        <v/>
      </c>
    </row>
    <row r="3378">
      <c r="A3378" s="29" t="n"/>
      <c r="B3378" s="25" t="n"/>
      <c r="C3378" s="49" t="n"/>
      <c r="D3378" s="29" t="n"/>
      <c r="E3378" s="23">
        <f>IF(OR(A3378="",B3378=""),"",A3378&amp;"|"&amp;B3378)</f>
        <v/>
      </c>
      <c r="F3378" s="30">
        <f>IF(OR(E3378="",NOT(ISNUMBER(C3378))),"",E3378&amp;"|"&amp;YEAR(C3378)&amp;"-"&amp;RIGHT("0"&amp;MONTH(C3378),2)&amp;"-"&amp;RIGHT("0"&amp;DAY(C3378),2))</f>
        <v/>
      </c>
      <c r="G3378" s="26">
        <f>IF(E3378="","",IFERROR(MATCH(E3378,pl_chave,0),0))</f>
        <v/>
      </c>
      <c r="H3378" s="23">
        <f>IF(G3378="","",IF(G3378=0,"Tarefa fora do plano",INDEX(pl_tag,G3378)))</f>
        <v/>
      </c>
      <c r="I3378" s="30">
        <f>IF(N(G3378)=0,"",INDEX(pl_atividade,G3378))</f>
        <v/>
      </c>
      <c r="J3378" s="50">
        <f>IF(N(G3378)=0,"",INDEX(pl_especialidade,G3378))</f>
        <v/>
      </c>
      <c r="K3378" s="28">
        <f>IF(N(G3378)=0,"",INDEX(pl_duracao,G3378))</f>
        <v/>
      </c>
      <c r="L3378" s="39">
        <f>IF(ISNUMBER(C3378),YEAR(C3378),"")</f>
        <v/>
      </c>
      <c r="M3378" s="39">
        <f>IF(ISNUMBER(C3378),MONTH(C3378),"")</f>
        <v/>
      </c>
      <c r="N3378" s="23">
        <f>IF(L3378="","",IF(NOT(ISNUMBER(crono_ano)),"Informe o ano",IF(L3378&lt;crono_ano,"Antes do ano",IF(L3378&gt;crono_ano,"Depois do ano","No ano"))))</f>
        <v/>
      </c>
      <c r="O3378" s="39">
        <f>IF(F3378="","",IF(COUNTIF(F$7:F3378,F3378)=1,1,0))</f>
        <v/>
      </c>
      <c r="P3378" s="39">
        <f>IF(A3378&amp;B3378&amp;C3378="","",IF(AND(O3378=1,N(G3378)&gt;0),IF(INDEX(pl_ativa,MAX(1,N(G3378)))="Sim",1,0),0))</f>
        <v/>
      </c>
      <c r="Q3378" s="39">
        <f>IF(F3378="","",COUNTIFS(ex_chave_oc,F3378,ex_cancelada,"&lt;&gt;Sim"))</f>
        <v/>
      </c>
      <c r="R3378" s="51">
        <f>IF(P3378="","",IF(AND(P3378=1,N(Q3378)&gt;0),1,0))</f>
        <v/>
      </c>
      <c r="S3378" s="30">
        <f>IF(P3378="","",IF(F3378="","ERRO: data prevista ausente ou inválida",IF(O3378=0,"Duplicada: contada uma vez",IF(N(G3378)=0,"ERRO: tarefa fora do Plano Mestre",IF(P3378=0,"Tarefa retirada do plano: não conta","OK")))))</f>
        <v/>
      </c>
    </row>
    <row r="3379">
      <c r="A3379" s="29" t="n"/>
      <c r="B3379" s="25" t="n"/>
      <c r="C3379" s="49" t="n"/>
      <c r="D3379" s="29" t="n"/>
      <c r="E3379" s="23">
        <f>IF(OR(A3379="",B3379=""),"",A3379&amp;"|"&amp;B3379)</f>
        <v/>
      </c>
      <c r="F3379" s="30">
        <f>IF(OR(E3379="",NOT(ISNUMBER(C3379))),"",E3379&amp;"|"&amp;YEAR(C3379)&amp;"-"&amp;RIGHT("0"&amp;MONTH(C3379),2)&amp;"-"&amp;RIGHT("0"&amp;DAY(C3379),2))</f>
        <v/>
      </c>
      <c r="G3379" s="26">
        <f>IF(E3379="","",IFERROR(MATCH(E3379,pl_chave,0),0))</f>
        <v/>
      </c>
      <c r="H3379" s="23">
        <f>IF(G3379="","",IF(G3379=0,"Tarefa fora do plano",INDEX(pl_tag,G3379)))</f>
        <v/>
      </c>
      <c r="I3379" s="30">
        <f>IF(N(G3379)=0,"",INDEX(pl_atividade,G3379))</f>
        <v/>
      </c>
      <c r="J3379" s="50">
        <f>IF(N(G3379)=0,"",INDEX(pl_especialidade,G3379))</f>
        <v/>
      </c>
      <c r="K3379" s="28">
        <f>IF(N(G3379)=0,"",INDEX(pl_duracao,G3379))</f>
        <v/>
      </c>
      <c r="L3379" s="39">
        <f>IF(ISNUMBER(C3379),YEAR(C3379),"")</f>
        <v/>
      </c>
      <c r="M3379" s="39">
        <f>IF(ISNUMBER(C3379),MONTH(C3379),"")</f>
        <v/>
      </c>
      <c r="N3379" s="23">
        <f>IF(L3379="","",IF(NOT(ISNUMBER(crono_ano)),"Informe o ano",IF(L3379&lt;crono_ano,"Antes do ano",IF(L3379&gt;crono_ano,"Depois do ano","No ano"))))</f>
        <v/>
      </c>
      <c r="O3379" s="39">
        <f>IF(F3379="","",IF(COUNTIF(F$7:F3379,F3379)=1,1,0))</f>
        <v/>
      </c>
      <c r="P3379" s="39">
        <f>IF(A3379&amp;B3379&amp;C3379="","",IF(AND(O3379=1,N(G3379)&gt;0),IF(INDEX(pl_ativa,MAX(1,N(G3379)))="Sim",1,0),0))</f>
        <v/>
      </c>
      <c r="Q3379" s="39">
        <f>IF(F3379="","",COUNTIFS(ex_chave_oc,F3379,ex_cancelada,"&lt;&gt;Sim"))</f>
        <v/>
      </c>
      <c r="R3379" s="51">
        <f>IF(P3379="","",IF(AND(P3379=1,N(Q3379)&gt;0),1,0))</f>
        <v/>
      </c>
      <c r="S3379" s="30">
        <f>IF(P3379="","",IF(F3379="","ERRO: data prevista ausente ou inválida",IF(O3379=0,"Duplicada: contada uma vez",IF(N(G3379)=0,"ERRO: tarefa fora do Plano Mestre",IF(P3379=0,"Tarefa retirada do plano: não conta","OK")))))</f>
        <v/>
      </c>
    </row>
    <row r="3380">
      <c r="A3380" s="29" t="n"/>
      <c r="B3380" s="25" t="n"/>
      <c r="C3380" s="49" t="n"/>
      <c r="D3380" s="29" t="n"/>
      <c r="E3380" s="23">
        <f>IF(OR(A3380="",B3380=""),"",A3380&amp;"|"&amp;B3380)</f>
        <v/>
      </c>
      <c r="F3380" s="30">
        <f>IF(OR(E3380="",NOT(ISNUMBER(C3380))),"",E3380&amp;"|"&amp;YEAR(C3380)&amp;"-"&amp;RIGHT("0"&amp;MONTH(C3380),2)&amp;"-"&amp;RIGHT("0"&amp;DAY(C3380),2))</f>
        <v/>
      </c>
      <c r="G3380" s="26">
        <f>IF(E3380="","",IFERROR(MATCH(E3380,pl_chave,0),0))</f>
        <v/>
      </c>
      <c r="H3380" s="23">
        <f>IF(G3380="","",IF(G3380=0,"Tarefa fora do plano",INDEX(pl_tag,G3380)))</f>
        <v/>
      </c>
      <c r="I3380" s="30">
        <f>IF(N(G3380)=0,"",INDEX(pl_atividade,G3380))</f>
        <v/>
      </c>
      <c r="J3380" s="50">
        <f>IF(N(G3380)=0,"",INDEX(pl_especialidade,G3380))</f>
        <v/>
      </c>
      <c r="K3380" s="28">
        <f>IF(N(G3380)=0,"",INDEX(pl_duracao,G3380))</f>
        <v/>
      </c>
      <c r="L3380" s="39">
        <f>IF(ISNUMBER(C3380),YEAR(C3380),"")</f>
        <v/>
      </c>
      <c r="M3380" s="39">
        <f>IF(ISNUMBER(C3380),MONTH(C3380),"")</f>
        <v/>
      </c>
      <c r="N3380" s="23">
        <f>IF(L3380="","",IF(NOT(ISNUMBER(crono_ano)),"Informe o ano",IF(L3380&lt;crono_ano,"Antes do ano",IF(L3380&gt;crono_ano,"Depois do ano","No ano"))))</f>
        <v/>
      </c>
      <c r="O3380" s="39">
        <f>IF(F3380="","",IF(COUNTIF(F$7:F3380,F3380)=1,1,0))</f>
        <v/>
      </c>
      <c r="P3380" s="39">
        <f>IF(A3380&amp;B3380&amp;C3380="","",IF(AND(O3380=1,N(G3380)&gt;0),IF(INDEX(pl_ativa,MAX(1,N(G3380)))="Sim",1,0),0))</f>
        <v/>
      </c>
      <c r="Q3380" s="39">
        <f>IF(F3380="","",COUNTIFS(ex_chave_oc,F3380,ex_cancelada,"&lt;&gt;Sim"))</f>
        <v/>
      </c>
      <c r="R3380" s="51">
        <f>IF(P3380="","",IF(AND(P3380=1,N(Q3380)&gt;0),1,0))</f>
        <v/>
      </c>
      <c r="S3380" s="30">
        <f>IF(P3380="","",IF(F3380="","ERRO: data prevista ausente ou inválida",IF(O3380=0,"Duplicada: contada uma vez",IF(N(G3380)=0,"ERRO: tarefa fora do Plano Mestre",IF(P3380=0,"Tarefa retirada do plano: não conta","OK")))))</f>
        <v/>
      </c>
    </row>
    <row r="3381">
      <c r="A3381" s="29" t="n"/>
      <c r="B3381" s="25" t="n"/>
      <c r="C3381" s="49" t="n"/>
      <c r="D3381" s="29" t="n"/>
      <c r="E3381" s="23">
        <f>IF(OR(A3381="",B3381=""),"",A3381&amp;"|"&amp;B3381)</f>
        <v/>
      </c>
      <c r="F3381" s="30">
        <f>IF(OR(E3381="",NOT(ISNUMBER(C3381))),"",E3381&amp;"|"&amp;YEAR(C3381)&amp;"-"&amp;RIGHT("0"&amp;MONTH(C3381),2)&amp;"-"&amp;RIGHT("0"&amp;DAY(C3381),2))</f>
        <v/>
      </c>
      <c r="G3381" s="26">
        <f>IF(E3381="","",IFERROR(MATCH(E3381,pl_chave,0),0))</f>
        <v/>
      </c>
      <c r="H3381" s="23">
        <f>IF(G3381="","",IF(G3381=0,"Tarefa fora do plano",INDEX(pl_tag,G3381)))</f>
        <v/>
      </c>
      <c r="I3381" s="30">
        <f>IF(N(G3381)=0,"",INDEX(pl_atividade,G3381))</f>
        <v/>
      </c>
      <c r="J3381" s="50">
        <f>IF(N(G3381)=0,"",INDEX(pl_especialidade,G3381))</f>
        <v/>
      </c>
      <c r="K3381" s="28">
        <f>IF(N(G3381)=0,"",INDEX(pl_duracao,G3381))</f>
        <v/>
      </c>
      <c r="L3381" s="39">
        <f>IF(ISNUMBER(C3381),YEAR(C3381),"")</f>
        <v/>
      </c>
      <c r="M3381" s="39">
        <f>IF(ISNUMBER(C3381),MONTH(C3381),"")</f>
        <v/>
      </c>
      <c r="N3381" s="23">
        <f>IF(L3381="","",IF(NOT(ISNUMBER(crono_ano)),"Informe o ano",IF(L3381&lt;crono_ano,"Antes do ano",IF(L3381&gt;crono_ano,"Depois do ano","No ano"))))</f>
        <v/>
      </c>
      <c r="O3381" s="39">
        <f>IF(F3381="","",IF(COUNTIF(F$7:F3381,F3381)=1,1,0))</f>
        <v/>
      </c>
      <c r="P3381" s="39">
        <f>IF(A3381&amp;B3381&amp;C3381="","",IF(AND(O3381=1,N(G3381)&gt;0),IF(INDEX(pl_ativa,MAX(1,N(G3381)))="Sim",1,0),0))</f>
        <v/>
      </c>
      <c r="Q3381" s="39">
        <f>IF(F3381="","",COUNTIFS(ex_chave_oc,F3381,ex_cancelada,"&lt;&gt;Sim"))</f>
        <v/>
      </c>
      <c r="R3381" s="51">
        <f>IF(P3381="","",IF(AND(P3381=1,N(Q3381)&gt;0),1,0))</f>
        <v/>
      </c>
      <c r="S3381" s="30">
        <f>IF(P3381="","",IF(F3381="","ERRO: data prevista ausente ou inválida",IF(O3381=0,"Duplicada: contada uma vez",IF(N(G3381)=0,"ERRO: tarefa fora do Plano Mestre",IF(P3381=0,"Tarefa retirada do plano: não conta","OK")))))</f>
        <v/>
      </c>
    </row>
    <row r="3382">
      <c r="A3382" s="29" t="n"/>
      <c r="B3382" s="25" t="n"/>
      <c r="C3382" s="49" t="n"/>
      <c r="D3382" s="29" t="n"/>
      <c r="E3382" s="23">
        <f>IF(OR(A3382="",B3382=""),"",A3382&amp;"|"&amp;B3382)</f>
        <v/>
      </c>
      <c r="F3382" s="30">
        <f>IF(OR(E3382="",NOT(ISNUMBER(C3382))),"",E3382&amp;"|"&amp;YEAR(C3382)&amp;"-"&amp;RIGHT("0"&amp;MONTH(C3382),2)&amp;"-"&amp;RIGHT("0"&amp;DAY(C3382),2))</f>
        <v/>
      </c>
      <c r="G3382" s="26">
        <f>IF(E3382="","",IFERROR(MATCH(E3382,pl_chave,0),0))</f>
        <v/>
      </c>
      <c r="H3382" s="23">
        <f>IF(G3382="","",IF(G3382=0,"Tarefa fora do plano",INDEX(pl_tag,G3382)))</f>
        <v/>
      </c>
      <c r="I3382" s="30">
        <f>IF(N(G3382)=0,"",INDEX(pl_atividade,G3382))</f>
        <v/>
      </c>
      <c r="J3382" s="50">
        <f>IF(N(G3382)=0,"",INDEX(pl_especialidade,G3382))</f>
        <v/>
      </c>
      <c r="K3382" s="28">
        <f>IF(N(G3382)=0,"",INDEX(pl_duracao,G3382))</f>
        <v/>
      </c>
      <c r="L3382" s="39">
        <f>IF(ISNUMBER(C3382),YEAR(C3382),"")</f>
        <v/>
      </c>
      <c r="M3382" s="39">
        <f>IF(ISNUMBER(C3382),MONTH(C3382),"")</f>
        <v/>
      </c>
      <c r="N3382" s="23">
        <f>IF(L3382="","",IF(NOT(ISNUMBER(crono_ano)),"Informe o ano",IF(L3382&lt;crono_ano,"Antes do ano",IF(L3382&gt;crono_ano,"Depois do ano","No ano"))))</f>
        <v/>
      </c>
      <c r="O3382" s="39">
        <f>IF(F3382="","",IF(COUNTIF(F$7:F3382,F3382)=1,1,0))</f>
        <v/>
      </c>
      <c r="P3382" s="39">
        <f>IF(A3382&amp;B3382&amp;C3382="","",IF(AND(O3382=1,N(G3382)&gt;0),IF(INDEX(pl_ativa,MAX(1,N(G3382)))="Sim",1,0),0))</f>
        <v/>
      </c>
      <c r="Q3382" s="39">
        <f>IF(F3382="","",COUNTIFS(ex_chave_oc,F3382,ex_cancelada,"&lt;&gt;Sim"))</f>
        <v/>
      </c>
      <c r="R3382" s="51">
        <f>IF(P3382="","",IF(AND(P3382=1,N(Q3382)&gt;0),1,0))</f>
        <v/>
      </c>
      <c r="S3382" s="30">
        <f>IF(P3382="","",IF(F3382="","ERRO: data prevista ausente ou inválida",IF(O3382=0,"Duplicada: contada uma vez",IF(N(G3382)=0,"ERRO: tarefa fora do Plano Mestre",IF(P3382=0,"Tarefa retirada do plano: não conta","OK")))))</f>
        <v/>
      </c>
    </row>
    <row r="3383">
      <c r="A3383" s="29" t="n"/>
      <c r="B3383" s="25" t="n"/>
      <c r="C3383" s="49" t="n"/>
      <c r="D3383" s="29" t="n"/>
      <c r="E3383" s="23">
        <f>IF(OR(A3383="",B3383=""),"",A3383&amp;"|"&amp;B3383)</f>
        <v/>
      </c>
      <c r="F3383" s="30">
        <f>IF(OR(E3383="",NOT(ISNUMBER(C3383))),"",E3383&amp;"|"&amp;YEAR(C3383)&amp;"-"&amp;RIGHT("0"&amp;MONTH(C3383),2)&amp;"-"&amp;RIGHT("0"&amp;DAY(C3383),2))</f>
        <v/>
      </c>
      <c r="G3383" s="26">
        <f>IF(E3383="","",IFERROR(MATCH(E3383,pl_chave,0),0))</f>
        <v/>
      </c>
      <c r="H3383" s="23">
        <f>IF(G3383="","",IF(G3383=0,"Tarefa fora do plano",INDEX(pl_tag,G3383)))</f>
        <v/>
      </c>
      <c r="I3383" s="30">
        <f>IF(N(G3383)=0,"",INDEX(pl_atividade,G3383))</f>
        <v/>
      </c>
      <c r="J3383" s="50">
        <f>IF(N(G3383)=0,"",INDEX(pl_especialidade,G3383))</f>
        <v/>
      </c>
      <c r="K3383" s="28">
        <f>IF(N(G3383)=0,"",INDEX(pl_duracao,G3383))</f>
        <v/>
      </c>
      <c r="L3383" s="39">
        <f>IF(ISNUMBER(C3383),YEAR(C3383),"")</f>
        <v/>
      </c>
      <c r="M3383" s="39">
        <f>IF(ISNUMBER(C3383),MONTH(C3383),"")</f>
        <v/>
      </c>
      <c r="N3383" s="23">
        <f>IF(L3383="","",IF(NOT(ISNUMBER(crono_ano)),"Informe o ano",IF(L3383&lt;crono_ano,"Antes do ano",IF(L3383&gt;crono_ano,"Depois do ano","No ano"))))</f>
        <v/>
      </c>
      <c r="O3383" s="39">
        <f>IF(F3383="","",IF(COUNTIF(F$7:F3383,F3383)=1,1,0))</f>
        <v/>
      </c>
      <c r="P3383" s="39">
        <f>IF(A3383&amp;B3383&amp;C3383="","",IF(AND(O3383=1,N(G3383)&gt;0),IF(INDEX(pl_ativa,MAX(1,N(G3383)))="Sim",1,0),0))</f>
        <v/>
      </c>
      <c r="Q3383" s="39">
        <f>IF(F3383="","",COUNTIFS(ex_chave_oc,F3383,ex_cancelada,"&lt;&gt;Sim"))</f>
        <v/>
      </c>
      <c r="R3383" s="51">
        <f>IF(P3383="","",IF(AND(P3383=1,N(Q3383)&gt;0),1,0))</f>
        <v/>
      </c>
      <c r="S3383" s="30">
        <f>IF(P3383="","",IF(F3383="","ERRO: data prevista ausente ou inválida",IF(O3383=0,"Duplicada: contada uma vez",IF(N(G3383)=0,"ERRO: tarefa fora do Plano Mestre",IF(P3383=0,"Tarefa retirada do plano: não conta","OK")))))</f>
        <v/>
      </c>
    </row>
    <row r="3384">
      <c r="A3384" s="29" t="n"/>
      <c r="B3384" s="25" t="n"/>
      <c r="C3384" s="49" t="n"/>
      <c r="D3384" s="29" t="n"/>
      <c r="E3384" s="23">
        <f>IF(OR(A3384="",B3384=""),"",A3384&amp;"|"&amp;B3384)</f>
        <v/>
      </c>
      <c r="F3384" s="30">
        <f>IF(OR(E3384="",NOT(ISNUMBER(C3384))),"",E3384&amp;"|"&amp;YEAR(C3384)&amp;"-"&amp;RIGHT("0"&amp;MONTH(C3384),2)&amp;"-"&amp;RIGHT("0"&amp;DAY(C3384),2))</f>
        <v/>
      </c>
      <c r="G3384" s="26">
        <f>IF(E3384="","",IFERROR(MATCH(E3384,pl_chave,0),0))</f>
        <v/>
      </c>
      <c r="H3384" s="23">
        <f>IF(G3384="","",IF(G3384=0,"Tarefa fora do plano",INDEX(pl_tag,G3384)))</f>
        <v/>
      </c>
      <c r="I3384" s="30">
        <f>IF(N(G3384)=0,"",INDEX(pl_atividade,G3384))</f>
        <v/>
      </c>
      <c r="J3384" s="50">
        <f>IF(N(G3384)=0,"",INDEX(pl_especialidade,G3384))</f>
        <v/>
      </c>
      <c r="K3384" s="28">
        <f>IF(N(G3384)=0,"",INDEX(pl_duracao,G3384))</f>
        <v/>
      </c>
      <c r="L3384" s="39">
        <f>IF(ISNUMBER(C3384),YEAR(C3384),"")</f>
        <v/>
      </c>
      <c r="M3384" s="39">
        <f>IF(ISNUMBER(C3384),MONTH(C3384),"")</f>
        <v/>
      </c>
      <c r="N3384" s="23">
        <f>IF(L3384="","",IF(NOT(ISNUMBER(crono_ano)),"Informe o ano",IF(L3384&lt;crono_ano,"Antes do ano",IF(L3384&gt;crono_ano,"Depois do ano","No ano"))))</f>
        <v/>
      </c>
      <c r="O3384" s="39">
        <f>IF(F3384="","",IF(COUNTIF(F$7:F3384,F3384)=1,1,0))</f>
        <v/>
      </c>
      <c r="P3384" s="39">
        <f>IF(A3384&amp;B3384&amp;C3384="","",IF(AND(O3384=1,N(G3384)&gt;0),IF(INDEX(pl_ativa,MAX(1,N(G3384)))="Sim",1,0),0))</f>
        <v/>
      </c>
      <c r="Q3384" s="39">
        <f>IF(F3384="","",COUNTIFS(ex_chave_oc,F3384,ex_cancelada,"&lt;&gt;Sim"))</f>
        <v/>
      </c>
      <c r="R3384" s="51">
        <f>IF(P3384="","",IF(AND(P3384=1,N(Q3384)&gt;0),1,0))</f>
        <v/>
      </c>
      <c r="S3384" s="30">
        <f>IF(P3384="","",IF(F3384="","ERRO: data prevista ausente ou inválida",IF(O3384=0,"Duplicada: contada uma vez",IF(N(G3384)=0,"ERRO: tarefa fora do Plano Mestre",IF(P3384=0,"Tarefa retirada do plano: não conta","OK")))))</f>
        <v/>
      </c>
    </row>
    <row r="3385">
      <c r="A3385" s="29" t="n"/>
      <c r="B3385" s="25" t="n"/>
      <c r="C3385" s="49" t="n"/>
      <c r="D3385" s="29" t="n"/>
      <c r="E3385" s="23">
        <f>IF(OR(A3385="",B3385=""),"",A3385&amp;"|"&amp;B3385)</f>
        <v/>
      </c>
      <c r="F3385" s="30">
        <f>IF(OR(E3385="",NOT(ISNUMBER(C3385))),"",E3385&amp;"|"&amp;YEAR(C3385)&amp;"-"&amp;RIGHT("0"&amp;MONTH(C3385),2)&amp;"-"&amp;RIGHT("0"&amp;DAY(C3385),2))</f>
        <v/>
      </c>
      <c r="G3385" s="26">
        <f>IF(E3385="","",IFERROR(MATCH(E3385,pl_chave,0),0))</f>
        <v/>
      </c>
      <c r="H3385" s="23">
        <f>IF(G3385="","",IF(G3385=0,"Tarefa fora do plano",INDEX(pl_tag,G3385)))</f>
        <v/>
      </c>
      <c r="I3385" s="30">
        <f>IF(N(G3385)=0,"",INDEX(pl_atividade,G3385))</f>
        <v/>
      </c>
      <c r="J3385" s="50">
        <f>IF(N(G3385)=0,"",INDEX(pl_especialidade,G3385))</f>
        <v/>
      </c>
      <c r="K3385" s="28">
        <f>IF(N(G3385)=0,"",INDEX(pl_duracao,G3385))</f>
        <v/>
      </c>
      <c r="L3385" s="39">
        <f>IF(ISNUMBER(C3385),YEAR(C3385),"")</f>
        <v/>
      </c>
      <c r="M3385" s="39">
        <f>IF(ISNUMBER(C3385),MONTH(C3385),"")</f>
        <v/>
      </c>
      <c r="N3385" s="23">
        <f>IF(L3385="","",IF(NOT(ISNUMBER(crono_ano)),"Informe o ano",IF(L3385&lt;crono_ano,"Antes do ano",IF(L3385&gt;crono_ano,"Depois do ano","No ano"))))</f>
        <v/>
      </c>
      <c r="O3385" s="39">
        <f>IF(F3385="","",IF(COUNTIF(F$7:F3385,F3385)=1,1,0))</f>
        <v/>
      </c>
      <c r="P3385" s="39">
        <f>IF(A3385&amp;B3385&amp;C3385="","",IF(AND(O3385=1,N(G3385)&gt;0),IF(INDEX(pl_ativa,MAX(1,N(G3385)))="Sim",1,0),0))</f>
        <v/>
      </c>
      <c r="Q3385" s="39">
        <f>IF(F3385="","",COUNTIFS(ex_chave_oc,F3385,ex_cancelada,"&lt;&gt;Sim"))</f>
        <v/>
      </c>
      <c r="R3385" s="51">
        <f>IF(P3385="","",IF(AND(P3385=1,N(Q3385)&gt;0),1,0))</f>
        <v/>
      </c>
      <c r="S3385" s="30">
        <f>IF(P3385="","",IF(F3385="","ERRO: data prevista ausente ou inválida",IF(O3385=0,"Duplicada: contada uma vez",IF(N(G3385)=0,"ERRO: tarefa fora do Plano Mestre",IF(P3385=0,"Tarefa retirada do plano: não conta","OK")))))</f>
        <v/>
      </c>
    </row>
    <row r="3386">
      <c r="A3386" s="29" t="n"/>
      <c r="B3386" s="25" t="n"/>
      <c r="C3386" s="49" t="n"/>
      <c r="D3386" s="29" t="n"/>
      <c r="E3386" s="23">
        <f>IF(OR(A3386="",B3386=""),"",A3386&amp;"|"&amp;B3386)</f>
        <v/>
      </c>
      <c r="F3386" s="30">
        <f>IF(OR(E3386="",NOT(ISNUMBER(C3386))),"",E3386&amp;"|"&amp;YEAR(C3386)&amp;"-"&amp;RIGHT("0"&amp;MONTH(C3386),2)&amp;"-"&amp;RIGHT("0"&amp;DAY(C3386),2))</f>
        <v/>
      </c>
      <c r="G3386" s="26">
        <f>IF(E3386="","",IFERROR(MATCH(E3386,pl_chave,0),0))</f>
        <v/>
      </c>
      <c r="H3386" s="23">
        <f>IF(G3386="","",IF(G3386=0,"Tarefa fora do plano",INDEX(pl_tag,G3386)))</f>
        <v/>
      </c>
      <c r="I3386" s="30">
        <f>IF(N(G3386)=0,"",INDEX(pl_atividade,G3386))</f>
        <v/>
      </c>
      <c r="J3386" s="50">
        <f>IF(N(G3386)=0,"",INDEX(pl_especialidade,G3386))</f>
        <v/>
      </c>
      <c r="K3386" s="28">
        <f>IF(N(G3386)=0,"",INDEX(pl_duracao,G3386))</f>
        <v/>
      </c>
      <c r="L3386" s="39">
        <f>IF(ISNUMBER(C3386),YEAR(C3386),"")</f>
        <v/>
      </c>
      <c r="M3386" s="39">
        <f>IF(ISNUMBER(C3386),MONTH(C3386),"")</f>
        <v/>
      </c>
      <c r="N3386" s="23">
        <f>IF(L3386="","",IF(NOT(ISNUMBER(crono_ano)),"Informe o ano",IF(L3386&lt;crono_ano,"Antes do ano",IF(L3386&gt;crono_ano,"Depois do ano","No ano"))))</f>
        <v/>
      </c>
      <c r="O3386" s="39">
        <f>IF(F3386="","",IF(COUNTIF(F$7:F3386,F3386)=1,1,0))</f>
        <v/>
      </c>
      <c r="P3386" s="39">
        <f>IF(A3386&amp;B3386&amp;C3386="","",IF(AND(O3386=1,N(G3386)&gt;0),IF(INDEX(pl_ativa,MAX(1,N(G3386)))="Sim",1,0),0))</f>
        <v/>
      </c>
      <c r="Q3386" s="39">
        <f>IF(F3386="","",COUNTIFS(ex_chave_oc,F3386,ex_cancelada,"&lt;&gt;Sim"))</f>
        <v/>
      </c>
      <c r="R3386" s="51">
        <f>IF(P3386="","",IF(AND(P3386=1,N(Q3386)&gt;0),1,0))</f>
        <v/>
      </c>
      <c r="S3386" s="30">
        <f>IF(P3386="","",IF(F3386="","ERRO: data prevista ausente ou inválida",IF(O3386=0,"Duplicada: contada uma vez",IF(N(G3386)=0,"ERRO: tarefa fora do Plano Mestre",IF(P3386=0,"Tarefa retirada do plano: não conta","OK")))))</f>
        <v/>
      </c>
    </row>
    <row r="3387">
      <c r="A3387" s="29" t="n"/>
      <c r="B3387" s="25" t="n"/>
      <c r="C3387" s="49" t="n"/>
      <c r="D3387" s="29" t="n"/>
      <c r="E3387" s="23">
        <f>IF(OR(A3387="",B3387=""),"",A3387&amp;"|"&amp;B3387)</f>
        <v/>
      </c>
      <c r="F3387" s="30">
        <f>IF(OR(E3387="",NOT(ISNUMBER(C3387))),"",E3387&amp;"|"&amp;YEAR(C3387)&amp;"-"&amp;RIGHT("0"&amp;MONTH(C3387),2)&amp;"-"&amp;RIGHT("0"&amp;DAY(C3387),2))</f>
        <v/>
      </c>
      <c r="G3387" s="26">
        <f>IF(E3387="","",IFERROR(MATCH(E3387,pl_chave,0),0))</f>
        <v/>
      </c>
      <c r="H3387" s="23">
        <f>IF(G3387="","",IF(G3387=0,"Tarefa fora do plano",INDEX(pl_tag,G3387)))</f>
        <v/>
      </c>
      <c r="I3387" s="30">
        <f>IF(N(G3387)=0,"",INDEX(pl_atividade,G3387))</f>
        <v/>
      </c>
      <c r="J3387" s="50">
        <f>IF(N(G3387)=0,"",INDEX(pl_especialidade,G3387))</f>
        <v/>
      </c>
      <c r="K3387" s="28">
        <f>IF(N(G3387)=0,"",INDEX(pl_duracao,G3387))</f>
        <v/>
      </c>
      <c r="L3387" s="39">
        <f>IF(ISNUMBER(C3387),YEAR(C3387),"")</f>
        <v/>
      </c>
      <c r="M3387" s="39">
        <f>IF(ISNUMBER(C3387),MONTH(C3387),"")</f>
        <v/>
      </c>
      <c r="N3387" s="23">
        <f>IF(L3387="","",IF(NOT(ISNUMBER(crono_ano)),"Informe o ano",IF(L3387&lt;crono_ano,"Antes do ano",IF(L3387&gt;crono_ano,"Depois do ano","No ano"))))</f>
        <v/>
      </c>
      <c r="O3387" s="39">
        <f>IF(F3387="","",IF(COUNTIF(F$7:F3387,F3387)=1,1,0))</f>
        <v/>
      </c>
      <c r="P3387" s="39">
        <f>IF(A3387&amp;B3387&amp;C3387="","",IF(AND(O3387=1,N(G3387)&gt;0),IF(INDEX(pl_ativa,MAX(1,N(G3387)))="Sim",1,0),0))</f>
        <v/>
      </c>
      <c r="Q3387" s="39">
        <f>IF(F3387="","",COUNTIFS(ex_chave_oc,F3387,ex_cancelada,"&lt;&gt;Sim"))</f>
        <v/>
      </c>
      <c r="R3387" s="51">
        <f>IF(P3387="","",IF(AND(P3387=1,N(Q3387)&gt;0),1,0))</f>
        <v/>
      </c>
      <c r="S3387" s="30">
        <f>IF(P3387="","",IF(F3387="","ERRO: data prevista ausente ou inválida",IF(O3387=0,"Duplicada: contada uma vez",IF(N(G3387)=0,"ERRO: tarefa fora do Plano Mestre",IF(P3387=0,"Tarefa retirada do plano: não conta","OK")))))</f>
        <v/>
      </c>
    </row>
    <row r="3388">
      <c r="A3388" s="29" t="n"/>
      <c r="B3388" s="25" t="n"/>
      <c r="C3388" s="49" t="n"/>
      <c r="D3388" s="29" t="n"/>
      <c r="E3388" s="23">
        <f>IF(OR(A3388="",B3388=""),"",A3388&amp;"|"&amp;B3388)</f>
        <v/>
      </c>
      <c r="F3388" s="30">
        <f>IF(OR(E3388="",NOT(ISNUMBER(C3388))),"",E3388&amp;"|"&amp;YEAR(C3388)&amp;"-"&amp;RIGHT("0"&amp;MONTH(C3388),2)&amp;"-"&amp;RIGHT("0"&amp;DAY(C3388),2))</f>
        <v/>
      </c>
      <c r="G3388" s="26">
        <f>IF(E3388="","",IFERROR(MATCH(E3388,pl_chave,0),0))</f>
        <v/>
      </c>
      <c r="H3388" s="23">
        <f>IF(G3388="","",IF(G3388=0,"Tarefa fora do plano",INDEX(pl_tag,G3388)))</f>
        <v/>
      </c>
      <c r="I3388" s="30">
        <f>IF(N(G3388)=0,"",INDEX(pl_atividade,G3388))</f>
        <v/>
      </c>
      <c r="J3388" s="50">
        <f>IF(N(G3388)=0,"",INDEX(pl_especialidade,G3388))</f>
        <v/>
      </c>
      <c r="K3388" s="28">
        <f>IF(N(G3388)=0,"",INDEX(pl_duracao,G3388))</f>
        <v/>
      </c>
      <c r="L3388" s="39">
        <f>IF(ISNUMBER(C3388),YEAR(C3388),"")</f>
        <v/>
      </c>
      <c r="M3388" s="39">
        <f>IF(ISNUMBER(C3388),MONTH(C3388),"")</f>
        <v/>
      </c>
      <c r="N3388" s="23">
        <f>IF(L3388="","",IF(NOT(ISNUMBER(crono_ano)),"Informe o ano",IF(L3388&lt;crono_ano,"Antes do ano",IF(L3388&gt;crono_ano,"Depois do ano","No ano"))))</f>
        <v/>
      </c>
      <c r="O3388" s="39">
        <f>IF(F3388="","",IF(COUNTIF(F$7:F3388,F3388)=1,1,0))</f>
        <v/>
      </c>
      <c r="P3388" s="39">
        <f>IF(A3388&amp;B3388&amp;C3388="","",IF(AND(O3388=1,N(G3388)&gt;0),IF(INDEX(pl_ativa,MAX(1,N(G3388)))="Sim",1,0),0))</f>
        <v/>
      </c>
      <c r="Q3388" s="39">
        <f>IF(F3388="","",COUNTIFS(ex_chave_oc,F3388,ex_cancelada,"&lt;&gt;Sim"))</f>
        <v/>
      </c>
      <c r="R3388" s="51">
        <f>IF(P3388="","",IF(AND(P3388=1,N(Q3388)&gt;0),1,0))</f>
        <v/>
      </c>
      <c r="S3388" s="30">
        <f>IF(P3388="","",IF(F3388="","ERRO: data prevista ausente ou inválida",IF(O3388=0,"Duplicada: contada uma vez",IF(N(G3388)=0,"ERRO: tarefa fora do Plano Mestre",IF(P3388=0,"Tarefa retirada do plano: não conta","OK")))))</f>
        <v/>
      </c>
    </row>
    <row r="3389">
      <c r="A3389" s="29" t="n"/>
      <c r="B3389" s="25" t="n"/>
      <c r="C3389" s="49" t="n"/>
      <c r="D3389" s="29" t="n"/>
      <c r="E3389" s="23">
        <f>IF(OR(A3389="",B3389=""),"",A3389&amp;"|"&amp;B3389)</f>
        <v/>
      </c>
      <c r="F3389" s="30">
        <f>IF(OR(E3389="",NOT(ISNUMBER(C3389))),"",E3389&amp;"|"&amp;YEAR(C3389)&amp;"-"&amp;RIGHT("0"&amp;MONTH(C3389),2)&amp;"-"&amp;RIGHT("0"&amp;DAY(C3389),2))</f>
        <v/>
      </c>
      <c r="G3389" s="26">
        <f>IF(E3389="","",IFERROR(MATCH(E3389,pl_chave,0),0))</f>
        <v/>
      </c>
      <c r="H3389" s="23">
        <f>IF(G3389="","",IF(G3389=0,"Tarefa fora do plano",INDEX(pl_tag,G3389)))</f>
        <v/>
      </c>
      <c r="I3389" s="30">
        <f>IF(N(G3389)=0,"",INDEX(pl_atividade,G3389))</f>
        <v/>
      </c>
      <c r="J3389" s="50">
        <f>IF(N(G3389)=0,"",INDEX(pl_especialidade,G3389))</f>
        <v/>
      </c>
      <c r="K3389" s="28">
        <f>IF(N(G3389)=0,"",INDEX(pl_duracao,G3389))</f>
        <v/>
      </c>
      <c r="L3389" s="39">
        <f>IF(ISNUMBER(C3389),YEAR(C3389),"")</f>
        <v/>
      </c>
      <c r="M3389" s="39">
        <f>IF(ISNUMBER(C3389),MONTH(C3389),"")</f>
        <v/>
      </c>
      <c r="N3389" s="23">
        <f>IF(L3389="","",IF(NOT(ISNUMBER(crono_ano)),"Informe o ano",IF(L3389&lt;crono_ano,"Antes do ano",IF(L3389&gt;crono_ano,"Depois do ano","No ano"))))</f>
        <v/>
      </c>
      <c r="O3389" s="39">
        <f>IF(F3389="","",IF(COUNTIF(F$7:F3389,F3389)=1,1,0))</f>
        <v/>
      </c>
      <c r="P3389" s="39">
        <f>IF(A3389&amp;B3389&amp;C3389="","",IF(AND(O3389=1,N(G3389)&gt;0),IF(INDEX(pl_ativa,MAX(1,N(G3389)))="Sim",1,0),0))</f>
        <v/>
      </c>
      <c r="Q3389" s="39">
        <f>IF(F3389="","",COUNTIFS(ex_chave_oc,F3389,ex_cancelada,"&lt;&gt;Sim"))</f>
        <v/>
      </c>
      <c r="R3389" s="51">
        <f>IF(P3389="","",IF(AND(P3389=1,N(Q3389)&gt;0),1,0))</f>
        <v/>
      </c>
      <c r="S3389" s="30">
        <f>IF(P3389="","",IF(F3389="","ERRO: data prevista ausente ou inválida",IF(O3389=0,"Duplicada: contada uma vez",IF(N(G3389)=0,"ERRO: tarefa fora do Plano Mestre",IF(P3389=0,"Tarefa retirada do plano: não conta","OK")))))</f>
        <v/>
      </c>
    </row>
    <row r="3390">
      <c r="A3390" s="29" t="n"/>
      <c r="B3390" s="25" t="n"/>
      <c r="C3390" s="49" t="n"/>
      <c r="D3390" s="29" t="n"/>
      <c r="E3390" s="23">
        <f>IF(OR(A3390="",B3390=""),"",A3390&amp;"|"&amp;B3390)</f>
        <v/>
      </c>
      <c r="F3390" s="30">
        <f>IF(OR(E3390="",NOT(ISNUMBER(C3390))),"",E3390&amp;"|"&amp;YEAR(C3390)&amp;"-"&amp;RIGHT("0"&amp;MONTH(C3390),2)&amp;"-"&amp;RIGHT("0"&amp;DAY(C3390),2))</f>
        <v/>
      </c>
      <c r="G3390" s="26">
        <f>IF(E3390="","",IFERROR(MATCH(E3390,pl_chave,0),0))</f>
        <v/>
      </c>
      <c r="H3390" s="23">
        <f>IF(G3390="","",IF(G3390=0,"Tarefa fora do plano",INDEX(pl_tag,G3390)))</f>
        <v/>
      </c>
      <c r="I3390" s="30">
        <f>IF(N(G3390)=0,"",INDEX(pl_atividade,G3390))</f>
        <v/>
      </c>
      <c r="J3390" s="50">
        <f>IF(N(G3390)=0,"",INDEX(pl_especialidade,G3390))</f>
        <v/>
      </c>
      <c r="K3390" s="28">
        <f>IF(N(G3390)=0,"",INDEX(pl_duracao,G3390))</f>
        <v/>
      </c>
      <c r="L3390" s="39">
        <f>IF(ISNUMBER(C3390),YEAR(C3390),"")</f>
        <v/>
      </c>
      <c r="M3390" s="39">
        <f>IF(ISNUMBER(C3390),MONTH(C3390),"")</f>
        <v/>
      </c>
      <c r="N3390" s="23">
        <f>IF(L3390="","",IF(NOT(ISNUMBER(crono_ano)),"Informe o ano",IF(L3390&lt;crono_ano,"Antes do ano",IF(L3390&gt;crono_ano,"Depois do ano","No ano"))))</f>
        <v/>
      </c>
      <c r="O3390" s="39">
        <f>IF(F3390="","",IF(COUNTIF(F$7:F3390,F3390)=1,1,0))</f>
        <v/>
      </c>
      <c r="P3390" s="39">
        <f>IF(A3390&amp;B3390&amp;C3390="","",IF(AND(O3390=1,N(G3390)&gt;0),IF(INDEX(pl_ativa,MAX(1,N(G3390)))="Sim",1,0),0))</f>
        <v/>
      </c>
      <c r="Q3390" s="39">
        <f>IF(F3390="","",COUNTIFS(ex_chave_oc,F3390,ex_cancelada,"&lt;&gt;Sim"))</f>
        <v/>
      </c>
      <c r="R3390" s="51">
        <f>IF(P3390="","",IF(AND(P3390=1,N(Q3390)&gt;0),1,0))</f>
        <v/>
      </c>
      <c r="S3390" s="30">
        <f>IF(P3390="","",IF(F3390="","ERRO: data prevista ausente ou inválida",IF(O3390=0,"Duplicada: contada uma vez",IF(N(G3390)=0,"ERRO: tarefa fora do Plano Mestre",IF(P3390=0,"Tarefa retirada do plano: não conta","OK")))))</f>
        <v/>
      </c>
    </row>
    <row r="3391">
      <c r="A3391" s="29" t="n"/>
      <c r="B3391" s="25" t="n"/>
      <c r="C3391" s="49" t="n"/>
      <c r="D3391" s="29" t="n"/>
      <c r="E3391" s="23">
        <f>IF(OR(A3391="",B3391=""),"",A3391&amp;"|"&amp;B3391)</f>
        <v/>
      </c>
      <c r="F3391" s="30">
        <f>IF(OR(E3391="",NOT(ISNUMBER(C3391))),"",E3391&amp;"|"&amp;YEAR(C3391)&amp;"-"&amp;RIGHT("0"&amp;MONTH(C3391),2)&amp;"-"&amp;RIGHT("0"&amp;DAY(C3391),2))</f>
        <v/>
      </c>
      <c r="G3391" s="26">
        <f>IF(E3391="","",IFERROR(MATCH(E3391,pl_chave,0),0))</f>
        <v/>
      </c>
      <c r="H3391" s="23">
        <f>IF(G3391="","",IF(G3391=0,"Tarefa fora do plano",INDEX(pl_tag,G3391)))</f>
        <v/>
      </c>
      <c r="I3391" s="30">
        <f>IF(N(G3391)=0,"",INDEX(pl_atividade,G3391))</f>
        <v/>
      </c>
      <c r="J3391" s="50">
        <f>IF(N(G3391)=0,"",INDEX(pl_especialidade,G3391))</f>
        <v/>
      </c>
      <c r="K3391" s="28">
        <f>IF(N(G3391)=0,"",INDEX(pl_duracao,G3391))</f>
        <v/>
      </c>
      <c r="L3391" s="39">
        <f>IF(ISNUMBER(C3391),YEAR(C3391),"")</f>
        <v/>
      </c>
      <c r="M3391" s="39">
        <f>IF(ISNUMBER(C3391),MONTH(C3391),"")</f>
        <v/>
      </c>
      <c r="N3391" s="23">
        <f>IF(L3391="","",IF(NOT(ISNUMBER(crono_ano)),"Informe o ano",IF(L3391&lt;crono_ano,"Antes do ano",IF(L3391&gt;crono_ano,"Depois do ano","No ano"))))</f>
        <v/>
      </c>
      <c r="O3391" s="39">
        <f>IF(F3391="","",IF(COUNTIF(F$7:F3391,F3391)=1,1,0))</f>
        <v/>
      </c>
      <c r="P3391" s="39">
        <f>IF(A3391&amp;B3391&amp;C3391="","",IF(AND(O3391=1,N(G3391)&gt;0),IF(INDEX(pl_ativa,MAX(1,N(G3391)))="Sim",1,0),0))</f>
        <v/>
      </c>
      <c r="Q3391" s="39">
        <f>IF(F3391="","",COUNTIFS(ex_chave_oc,F3391,ex_cancelada,"&lt;&gt;Sim"))</f>
        <v/>
      </c>
      <c r="R3391" s="51">
        <f>IF(P3391="","",IF(AND(P3391=1,N(Q3391)&gt;0),1,0))</f>
        <v/>
      </c>
      <c r="S3391" s="30">
        <f>IF(P3391="","",IF(F3391="","ERRO: data prevista ausente ou inválida",IF(O3391=0,"Duplicada: contada uma vez",IF(N(G3391)=0,"ERRO: tarefa fora do Plano Mestre",IF(P3391=0,"Tarefa retirada do plano: não conta","OK")))))</f>
        <v/>
      </c>
    </row>
    <row r="3392">
      <c r="A3392" s="29" t="n"/>
      <c r="B3392" s="25" t="n"/>
      <c r="C3392" s="49" t="n"/>
      <c r="D3392" s="29" t="n"/>
      <c r="E3392" s="23">
        <f>IF(OR(A3392="",B3392=""),"",A3392&amp;"|"&amp;B3392)</f>
        <v/>
      </c>
      <c r="F3392" s="30">
        <f>IF(OR(E3392="",NOT(ISNUMBER(C3392))),"",E3392&amp;"|"&amp;YEAR(C3392)&amp;"-"&amp;RIGHT("0"&amp;MONTH(C3392),2)&amp;"-"&amp;RIGHT("0"&amp;DAY(C3392),2))</f>
        <v/>
      </c>
      <c r="G3392" s="26">
        <f>IF(E3392="","",IFERROR(MATCH(E3392,pl_chave,0),0))</f>
        <v/>
      </c>
      <c r="H3392" s="23">
        <f>IF(G3392="","",IF(G3392=0,"Tarefa fora do plano",INDEX(pl_tag,G3392)))</f>
        <v/>
      </c>
      <c r="I3392" s="30">
        <f>IF(N(G3392)=0,"",INDEX(pl_atividade,G3392))</f>
        <v/>
      </c>
      <c r="J3392" s="50">
        <f>IF(N(G3392)=0,"",INDEX(pl_especialidade,G3392))</f>
        <v/>
      </c>
      <c r="K3392" s="28">
        <f>IF(N(G3392)=0,"",INDEX(pl_duracao,G3392))</f>
        <v/>
      </c>
      <c r="L3392" s="39">
        <f>IF(ISNUMBER(C3392),YEAR(C3392),"")</f>
        <v/>
      </c>
      <c r="M3392" s="39">
        <f>IF(ISNUMBER(C3392),MONTH(C3392),"")</f>
        <v/>
      </c>
      <c r="N3392" s="23">
        <f>IF(L3392="","",IF(NOT(ISNUMBER(crono_ano)),"Informe o ano",IF(L3392&lt;crono_ano,"Antes do ano",IF(L3392&gt;crono_ano,"Depois do ano","No ano"))))</f>
        <v/>
      </c>
      <c r="O3392" s="39">
        <f>IF(F3392="","",IF(COUNTIF(F$7:F3392,F3392)=1,1,0))</f>
        <v/>
      </c>
      <c r="P3392" s="39">
        <f>IF(A3392&amp;B3392&amp;C3392="","",IF(AND(O3392=1,N(G3392)&gt;0),IF(INDEX(pl_ativa,MAX(1,N(G3392)))="Sim",1,0),0))</f>
        <v/>
      </c>
      <c r="Q3392" s="39">
        <f>IF(F3392="","",COUNTIFS(ex_chave_oc,F3392,ex_cancelada,"&lt;&gt;Sim"))</f>
        <v/>
      </c>
      <c r="R3392" s="51">
        <f>IF(P3392="","",IF(AND(P3392=1,N(Q3392)&gt;0),1,0))</f>
        <v/>
      </c>
      <c r="S3392" s="30">
        <f>IF(P3392="","",IF(F3392="","ERRO: data prevista ausente ou inválida",IF(O3392=0,"Duplicada: contada uma vez",IF(N(G3392)=0,"ERRO: tarefa fora do Plano Mestre",IF(P3392=0,"Tarefa retirada do plano: não conta","OK")))))</f>
        <v/>
      </c>
    </row>
    <row r="3393">
      <c r="A3393" s="29" t="n"/>
      <c r="B3393" s="25" t="n"/>
      <c r="C3393" s="49" t="n"/>
      <c r="D3393" s="29" t="n"/>
      <c r="E3393" s="23">
        <f>IF(OR(A3393="",B3393=""),"",A3393&amp;"|"&amp;B3393)</f>
        <v/>
      </c>
      <c r="F3393" s="30">
        <f>IF(OR(E3393="",NOT(ISNUMBER(C3393))),"",E3393&amp;"|"&amp;YEAR(C3393)&amp;"-"&amp;RIGHT("0"&amp;MONTH(C3393),2)&amp;"-"&amp;RIGHT("0"&amp;DAY(C3393),2))</f>
        <v/>
      </c>
      <c r="G3393" s="26">
        <f>IF(E3393="","",IFERROR(MATCH(E3393,pl_chave,0),0))</f>
        <v/>
      </c>
      <c r="H3393" s="23">
        <f>IF(G3393="","",IF(G3393=0,"Tarefa fora do plano",INDEX(pl_tag,G3393)))</f>
        <v/>
      </c>
      <c r="I3393" s="30">
        <f>IF(N(G3393)=0,"",INDEX(pl_atividade,G3393))</f>
        <v/>
      </c>
      <c r="J3393" s="50">
        <f>IF(N(G3393)=0,"",INDEX(pl_especialidade,G3393))</f>
        <v/>
      </c>
      <c r="K3393" s="28">
        <f>IF(N(G3393)=0,"",INDEX(pl_duracao,G3393))</f>
        <v/>
      </c>
      <c r="L3393" s="39">
        <f>IF(ISNUMBER(C3393),YEAR(C3393),"")</f>
        <v/>
      </c>
      <c r="M3393" s="39">
        <f>IF(ISNUMBER(C3393),MONTH(C3393),"")</f>
        <v/>
      </c>
      <c r="N3393" s="23">
        <f>IF(L3393="","",IF(NOT(ISNUMBER(crono_ano)),"Informe o ano",IF(L3393&lt;crono_ano,"Antes do ano",IF(L3393&gt;crono_ano,"Depois do ano","No ano"))))</f>
        <v/>
      </c>
      <c r="O3393" s="39">
        <f>IF(F3393="","",IF(COUNTIF(F$7:F3393,F3393)=1,1,0))</f>
        <v/>
      </c>
      <c r="P3393" s="39">
        <f>IF(A3393&amp;B3393&amp;C3393="","",IF(AND(O3393=1,N(G3393)&gt;0),IF(INDEX(pl_ativa,MAX(1,N(G3393)))="Sim",1,0),0))</f>
        <v/>
      </c>
      <c r="Q3393" s="39">
        <f>IF(F3393="","",COUNTIFS(ex_chave_oc,F3393,ex_cancelada,"&lt;&gt;Sim"))</f>
        <v/>
      </c>
      <c r="R3393" s="51">
        <f>IF(P3393="","",IF(AND(P3393=1,N(Q3393)&gt;0),1,0))</f>
        <v/>
      </c>
      <c r="S3393" s="30">
        <f>IF(P3393="","",IF(F3393="","ERRO: data prevista ausente ou inválida",IF(O3393=0,"Duplicada: contada uma vez",IF(N(G3393)=0,"ERRO: tarefa fora do Plano Mestre",IF(P3393=0,"Tarefa retirada do plano: não conta","OK")))))</f>
        <v/>
      </c>
    </row>
    <row r="3394">
      <c r="A3394" s="29" t="n"/>
      <c r="B3394" s="25" t="n"/>
      <c r="C3394" s="49" t="n"/>
      <c r="D3394" s="29" t="n"/>
      <c r="E3394" s="23">
        <f>IF(OR(A3394="",B3394=""),"",A3394&amp;"|"&amp;B3394)</f>
        <v/>
      </c>
      <c r="F3394" s="30">
        <f>IF(OR(E3394="",NOT(ISNUMBER(C3394))),"",E3394&amp;"|"&amp;YEAR(C3394)&amp;"-"&amp;RIGHT("0"&amp;MONTH(C3394),2)&amp;"-"&amp;RIGHT("0"&amp;DAY(C3394),2))</f>
        <v/>
      </c>
      <c r="G3394" s="26">
        <f>IF(E3394="","",IFERROR(MATCH(E3394,pl_chave,0),0))</f>
        <v/>
      </c>
      <c r="H3394" s="23">
        <f>IF(G3394="","",IF(G3394=0,"Tarefa fora do plano",INDEX(pl_tag,G3394)))</f>
        <v/>
      </c>
      <c r="I3394" s="30">
        <f>IF(N(G3394)=0,"",INDEX(pl_atividade,G3394))</f>
        <v/>
      </c>
      <c r="J3394" s="50">
        <f>IF(N(G3394)=0,"",INDEX(pl_especialidade,G3394))</f>
        <v/>
      </c>
      <c r="K3394" s="28">
        <f>IF(N(G3394)=0,"",INDEX(pl_duracao,G3394))</f>
        <v/>
      </c>
      <c r="L3394" s="39">
        <f>IF(ISNUMBER(C3394),YEAR(C3394),"")</f>
        <v/>
      </c>
      <c r="M3394" s="39">
        <f>IF(ISNUMBER(C3394),MONTH(C3394),"")</f>
        <v/>
      </c>
      <c r="N3394" s="23">
        <f>IF(L3394="","",IF(NOT(ISNUMBER(crono_ano)),"Informe o ano",IF(L3394&lt;crono_ano,"Antes do ano",IF(L3394&gt;crono_ano,"Depois do ano","No ano"))))</f>
        <v/>
      </c>
      <c r="O3394" s="39">
        <f>IF(F3394="","",IF(COUNTIF(F$7:F3394,F3394)=1,1,0))</f>
        <v/>
      </c>
      <c r="P3394" s="39">
        <f>IF(A3394&amp;B3394&amp;C3394="","",IF(AND(O3394=1,N(G3394)&gt;0),IF(INDEX(pl_ativa,MAX(1,N(G3394)))="Sim",1,0),0))</f>
        <v/>
      </c>
      <c r="Q3394" s="39">
        <f>IF(F3394="","",COUNTIFS(ex_chave_oc,F3394,ex_cancelada,"&lt;&gt;Sim"))</f>
        <v/>
      </c>
      <c r="R3394" s="51">
        <f>IF(P3394="","",IF(AND(P3394=1,N(Q3394)&gt;0),1,0))</f>
        <v/>
      </c>
      <c r="S3394" s="30">
        <f>IF(P3394="","",IF(F3394="","ERRO: data prevista ausente ou inválida",IF(O3394=0,"Duplicada: contada uma vez",IF(N(G3394)=0,"ERRO: tarefa fora do Plano Mestre",IF(P3394=0,"Tarefa retirada do plano: não conta","OK")))))</f>
        <v/>
      </c>
    </row>
    <row r="3395">
      <c r="A3395" s="29" t="n"/>
      <c r="B3395" s="25" t="n"/>
      <c r="C3395" s="49" t="n"/>
      <c r="D3395" s="29" t="n"/>
      <c r="E3395" s="23">
        <f>IF(OR(A3395="",B3395=""),"",A3395&amp;"|"&amp;B3395)</f>
        <v/>
      </c>
      <c r="F3395" s="30">
        <f>IF(OR(E3395="",NOT(ISNUMBER(C3395))),"",E3395&amp;"|"&amp;YEAR(C3395)&amp;"-"&amp;RIGHT("0"&amp;MONTH(C3395),2)&amp;"-"&amp;RIGHT("0"&amp;DAY(C3395),2))</f>
        <v/>
      </c>
      <c r="G3395" s="26">
        <f>IF(E3395="","",IFERROR(MATCH(E3395,pl_chave,0),0))</f>
        <v/>
      </c>
      <c r="H3395" s="23">
        <f>IF(G3395="","",IF(G3395=0,"Tarefa fora do plano",INDEX(pl_tag,G3395)))</f>
        <v/>
      </c>
      <c r="I3395" s="30">
        <f>IF(N(G3395)=0,"",INDEX(pl_atividade,G3395))</f>
        <v/>
      </c>
      <c r="J3395" s="50">
        <f>IF(N(G3395)=0,"",INDEX(pl_especialidade,G3395))</f>
        <v/>
      </c>
      <c r="K3395" s="28">
        <f>IF(N(G3395)=0,"",INDEX(pl_duracao,G3395))</f>
        <v/>
      </c>
      <c r="L3395" s="39">
        <f>IF(ISNUMBER(C3395),YEAR(C3395),"")</f>
        <v/>
      </c>
      <c r="M3395" s="39">
        <f>IF(ISNUMBER(C3395),MONTH(C3395),"")</f>
        <v/>
      </c>
      <c r="N3395" s="23">
        <f>IF(L3395="","",IF(NOT(ISNUMBER(crono_ano)),"Informe o ano",IF(L3395&lt;crono_ano,"Antes do ano",IF(L3395&gt;crono_ano,"Depois do ano","No ano"))))</f>
        <v/>
      </c>
      <c r="O3395" s="39">
        <f>IF(F3395="","",IF(COUNTIF(F$7:F3395,F3395)=1,1,0))</f>
        <v/>
      </c>
      <c r="P3395" s="39">
        <f>IF(A3395&amp;B3395&amp;C3395="","",IF(AND(O3395=1,N(G3395)&gt;0),IF(INDEX(pl_ativa,MAX(1,N(G3395)))="Sim",1,0),0))</f>
        <v/>
      </c>
      <c r="Q3395" s="39">
        <f>IF(F3395="","",COUNTIFS(ex_chave_oc,F3395,ex_cancelada,"&lt;&gt;Sim"))</f>
        <v/>
      </c>
      <c r="R3395" s="51">
        <f>IF(P3395="","",IF(AND(P3395=1,N(Q3395)&gt;0),1,0))</f>
        <v/>
      </c>
      <c r="S3395" s="30">
        <f>IF(P3395="","",IF(F3395="","ERRO: data prevista ausente ou inválida",IF(O3395=0,"Duplicada: contada uma vez",IF(N(G3395)=0,"ERRO: tarefa fora do Plano Mestre",IF(P3395=0,"Tarefa retirada do plano: não conta","OK")))))</f>
        <v/>
      </c>
    </row>
    <row r="3396">
      <c r="A3396" s="29" t="n"/>
      <c r="B3396" s="25" t="n"/>
      <c r="C3396" s="49" t="n"/>
      <c r="D3396" s="29" t="n"/>
      <c r="E3396" s="23">
        <f>IF(OR(A3396="",B3396=""),"",A3396&amp;"|"&amp;B3396)</f>
        <v/>
      </c>
      <c r="F3396" s="30">
        <f>IF(OR(E3396="",NOT(ISNUMBER(C3396))),"",E3396&amp;"|"&amp;YEAR(C3396)&amp;"-"&amp;RIGHT("0"&amp;MONTH(C3396),2)&amp;"-"&amp;RIGHT("0"&amp;DAY(C3396),2))</f>
        <v/>
      </c>
      <c r="G3396" s="26">
        <f>IF(E3396="","",IFERROR(MATCH(E3396,pl_chave,0),0))</f>
        <v/>
      </c>
      <c r="H3396" s="23">
        <f>IF(G3396="","",IF(G3396=0,"Tarefa fora do plano",INDEX(pl_tag,G3396)))</f>
        <v/>
      </c>
      <c r="I3396" s="30">
        <f>IF(N(G3396)=0,"",INDEX(pl_atividade,G3396))</f>
        <v/>
      </c>
      <c r="J3396" s="50">
        <f>IF(N(G3396)=0,"",INDEX(pl_especialidade,G3396))</f>
        <v/>
      </c>
      <c r="K3396" s="28">
        <f>IF(N(G3396)=0,"",INDEX(pl_duracao,G3396))</f>
        <v/>
      </c>
      <c r="L3396" s="39">
        <f>IF(ISNUMBER(C3396),YEAR(C3396),"")</f>
        <v/>
      </c>
      <c r="M3396" s="39">
        <f>IF(ISNUMBER(C3396),MONTH(C3396),"")</f>
        <v/>
      </c>
      <c r="N3396" s="23">
        <f>IF(L3396="","",IF(NOT(ISNUMBER(crono_ano)),"Informe o ano",IF(L3396&lt;crono_ano,"Antes do ano",IF(L3396&gt;crono_ano,"Depois do ano","No ano"))))</f>
        <v/>
      </c>
      <c r="O3396" s="39">
        <f>IF(F3396="","",IF(COUNTIF(F$7:F3396,F3396)=1,1,0))</f>
        <v/>
      </c>
      <c r="P3396" s="39">
        <f>IF(A3396&amp;B3396&amp;C3396="","",IF(AND(O3396=1,N(G3396)&gt;0),IF(INDEX(pl_ativa,MAX(1,N(G3396)))="Sim",1,0),0))</f>
        <v/>
      </c>
      <c r="Q3396" s="39">
        <f>IF(F3396="","",COUNTIFS(ex_chave_oc,F3396,ex_cancelada,"&lt;&gt;Sim"))</f>
        <v/>
      </c>
      <c r="R3396" s="51">
        <f>IF(P3396="","",IF(AND(P3396=1,N(Q3396)&gt;0),1,0))</f>
        <v/>
      </c>
      <c r="S3396" s="30">
        <f>IF(P3396="","",IF(F3396="","ERRO: data prevista ausente ou inválida",IF(O3396=0,"Duplicada: contada uma vez",IF(N(G3396)=0,"ERRO: tarefa fora do Plano Mestre",IF(P3396=0,"Tarefa retirada do plano: não conta","OK")))))</f>
        <v/>
      </c>
    </row>
    <row r="3397">
      <c r="A3397" s="29" t="n"/>
      <c r="B3397" s="25" t="n"/>
      <c r="C3397" s="49" t="n"/>
      <c r="D3397" s="29" t="n"/>
      <c r="E3397" s="23">
        <f>IF(OR(A3397="",B3397=""),"",A3397&amp;"|"&amp;B3397)</f>
        <v/>
      </c>
      <c r="F3397" s="30">
        <f>IF(OR(E3397="",NOT(ISNUMBER(C3397))),"",E3397&amp;"|"&amp;YEAR(C3397)&amp;"-"&amp;RIGHT("0"&amp;MONTH(C3397),2)&amp;"-"&amp;RIGHT("0"&amp;DAY(C3397),2))</f>
        <v/>
      </c>
      <c r="G3397" s="26">
        <f>IF(E3397="","",IFERROR(MATCH(E3397,pl_chave,0),0))</f>
        <v/>
      </c>
      <c r="H3397" s="23">
        <f>IF(G3397="","",IF(G3397=0,"Tarefa fora do plano",INDEX(pl_tag,G3397)))</f>
        <v/>
      </c>
      <c r="I3397" s="30">
        <f>IF(N(G3397)=0,"",INDEX(pl_atividade,G3397))</f>
        <v/>
      </c>
      <c r="J3397" s="50">
        <f>IF(N(G3397)=0,"",INDEX(pl_especialidade,G3397))</f>
        <v/>
      </c>
      <c r="K3397" s="28">
        <f>IF(N(G3397)=0,"",INDEX(pl_duracao,G3397))</f>
        <v/>
      </c>
      <c r="L3397" s="39">
        <f>IF(ISNUMBER(C3397),YEAR(C3397),"")</f>
        <v/>
      </c>
      <c r="M3397" s="39">
        <f>IF(ISNUMBER(C3397),MONTH(C3397),"")</f>
        <v/>
      </c>
      <c r="N3397" s="23">
        <f>IF(L3397="","",IF(NOT(ISNUMBER(crono_ano)),"Informe o ano",IF(L3397&lt;crono_ano,"Antes do ano",IF(L3397&gt;crono_ano,"Depois do ano","No ano"))))</f>
        <v/>
      </c>
      <c r="O3397" s="39">
        <f>IF(F3397="","",IF(COUNTIF(F$7:F3397,F3397)=1,1,0))</f>
        <v/>
      </c>
      <c r="P3397" s="39">
        <f>IF(A3397&amp;B3397&amp;C3397="","",IF(AND(O3397=1,N(G3397)&gt;0),IF(INDEX(pl_ativa,MAX(1,N(G3397)))="Sim",1,0),0))</f>
        <v/>
      </c>
      <c r="Q3397" s="39">
        <f>IF(F3397="","",COUNTIFS(ex_chave_oc,F3397,ex_cancelada,"&lt;&gt;Sim"))</f>
        <v/>
      </c>
      <c r="R3397" s="51">
        <f>IF(P3397="","",IF(AND(P3397=1,N(Q3397)&gt;0),1,0))</f>
        <v/>
      </c>
      <c r="S3397" s="30">
        <f>IF(P3397="","",IF(F3397="","ERRO: data prevista ausente ou inválida",IF(O3397=0,"Duplicada: contada uma vez",IF(N(G3397)=0,"ERRO: tarefa fora do Plano Mestre",IF(P3397=0,"Tarefa retirada do plano: não conta","OK")))))</f>
        <v/>
      </c>
    </row>
    <row r="3398">
      <c r="A3398" s="29" t="n"/>
      <c r="B3398" s="25" t="n"/>
      <c r="C3398" s="49" t="n"/>
      <c r="D3398" s="29" t="n"/>
      <c r="E3398" s="23">
        <f>IF(OR(A3398="",B3398=""),"",A3398&amp;"|"&amp;B3398)</f>
        <v/>
      </c>
      <c r="F3398" s="30">
        <f>IF(OR(E3398="",NOT(ISNUMBER(C3398))),"",E3398&amp;"|"&amp;YEAR(C3398)&amp;"-"&amp;RIGHT("0"&amp;MONTH(C3398),2)&amp;"-"&amp;RIGHT("0"&amp;DAY(C3398),2))</f>
        <v/>
      </c>
      <c r="G3398" s="26">
        <f>IF(E3398="","",IFERROR(MATCH(E3398,pl_chave,0),0))</f>
        <v/>
      </c>
      <c r="H3398" s="23">
        <f>IF(G3398="","",IF(G3398=0,"Tarefa fora do plano",INDEX(pl_tag,G3398)))</f>
        <v/>
      </c>
      <c r="I3398" s="30">
        <f>IF(N(G3398)=0,"",INDEX(pl_atividade,G3398))</f>
        <v/>
      </c>
      <c r="J3398" s="50">
        <f>IF(N(G3398)=0,"",INDEX(pl_especialidade,G3398))</f>
        <v/>
      </c>
      <c r="K3398" s="28">
        <f>IF(N(G3398)=0,"",INDEX(pl_duracao,G3398))</f>
        <v/>
      </c>
      <c r="L3398" s="39">
        <f>IF(ISNUMBER(C3398),YEAR(C3398),"")</f>
        <v/>
      </c>
      <c r="M3398" s="39">
        <f>IF(ISNUMBER(C3398),MONTH(C3398),"")</f>
        <v/>
      </c>
      <c r="N3398" s="23">
        <f>IF(L3398="","",IF(NOT(ISNUMBER(crono_ano)),"Informe o ano",IF(L3398&lt;crono_ano,"Antes do ano",IF(L3398&gt;crono_ano,"Depois do ano","No ano"))))</f>
        <v/>
      </c>
      <c r="O3398" s="39">
        <f>IF(F3398="","",IF(COUNTIF(F$7:F3398,F3398)=1,1,0))</f>
        <v/>
      </c>
      <c r="P3398" s="39">
        <f>IF(A3398&amp;B3398&amp;C3398="","",IF(AND(O3398=1,N(G3398)&gt;0),IF(INDEX(pl_ativa,MAX(1,N(G3398)))="Sim",1,0),0))</f>
        <v/>
      </c>
      <c r="Q3398" s="39">
        <f>IF(F3398="","",COUNTIFS(ex_chave_oc,F3398,ex_cancelada,"&lt;&gt;Sim"))</f>
        <v/>
      </c>
      <c r="R3398" s="51">
        <f>IF(P3398="","",IF(AND(P3398=1,N(Q3398)&gt;0),1,0))</f>
        <v/>
      </c>
      <c r="S3398" s="30">
        <f>IF(P3398="","",IF(F3398="","ERRO: data prevista ausente ou inválida",IF(O3398=0,"Duplicada: contada uma vez",IF(N(G3398)=0,"ERRO: tarefa fora do Plano Mestre",IF(P3398=0,"Tarefa retirada do plano: não conta","OK")))))</f>
        <v/>
      </c>
    </row>
    <row r="3399">
      <c r="A3399" s="29" t="n"/>
      <c r="B3399" s="25" t="n"/>
      <c r="C3399" s="49" t="n"/>
      <c r="D3399" s="29" t="n"/>
      <c r="E3399" s="23">
        <f>IF(OR(A3399="",B3399=""),"",A3399&amp;"|"&amp;B3399)</f>
        <v/>
      </c>
      <c r="F3399" s="30">
        <f>IF(OR(E3399="",NOT(ISNUMBER(C3399))),"",E3399&amp;"|"&amp;YEAR(C3399)&amp;"-"&amp;RIGHT("0"&amp;MONTH(C3399),2)&amp;"-"&amp;RIGHT("0"&amp;DAY(C3399),2))</f>
        <v/>
      </c>
      <c r="G3399" s="26">
        <f>IF(E3399="","",IFERROR(MATCH(E3399,pl_chave,0),0))</f>
        <v/>
      </c>
      <c r="H3399" s="23">
        <f>IF(G3399="","",IF(G3399=0,"Tarefa fora do plano",INDEX(pl_tag,G3399)))</f>
        <v/>
      </c>
      <c r="I3399" s="30">
        <f>IF(N(G3399)=0,"",INDEX(pl_atividade,G3399))</f>
        <v/>
      </c>
      <c r="J3399" s="50">
        <f>IF(N(G3399)=0,"",INDEX(pl_especialidade,G3399))</f>
        <v/>
      </c>
      <c r="K3399" s="28">
        <f>IF(N(G3399)=0,"",INDEX(pl_duracao,G3399))</f>
        <v/>
      </c>
      <c r="L3399" s="39">
        <f>IF(ISNUMBER(C3399),YEAR(C3399),"")</f>
        <v/>
      </c>
      <c r="M3399" s="39">
        <f>IF(ISNUMBER(C3399),MONTH(C3399),"")</f>
        <v/>
      </c>
      <c r="N3399" s="23">
        <f>IF(L3399="","",IF(NOT(ISNUMBER(crono_ano)),"Informe o ano",IF(L3399&lt;crono_ano,"Antes do ano",IF(L3399&gt;crono_ano,"Depois do ano","No ano"))))</f>
        <v/>
      </c>
      <c r="O3399" s="39">
        <f>IF(F3399="","",IF(COUNTIF(F$7:F3399,F3399)=1,1,0))</f>
        <v/>
      </c>
      <c r="P3399" s="39">
        <f>IF(A3399&amp;B3399&amp;C3399="","",IF(AND(O3399=1,N(G3399)&gt;0),IF(INDEX(pl_ativa,MAX(1,N(G3399)))="Sim",1,0),0))</f>
        <v/>
      </c>
      <c r="Q3399" s="39">
        <f>IF(F3399="","",COUNTIFS(ex_chave_oc,F3399,ex_cancelada,"&lt;&gt;Sim"))</f>
        <v/>
      </c>
      <c r="R3399" s="51">
        <f>IF(P3399="","",IF(AND(P3399=1,N(Q3399)&gt;0),1,0))</f>
        <v/>
      </c>
      <c r="S3399" s="30">
        <f>IF(P3399="","",IF(F3399="","ERRO: data prevista ausente ou inválida",IF(O3399=0,"Duplicada: contada uma vez",IF(N(G3399)=0,"ERRO: tarefa fora do Plano Mestre",IF(P3399=0,"Tarefa retirada do plano: não conta","OK")))))</f>
        <v/>
      </c>
    </row>
    <row r="3400">
      <c r="A3400" s="29" t="n"/>
      <c r="B3400" s="25" t="n"/>
      <c r="C3400" s="49" t="n"/>
      <c r="D3400" s="29" t="n"/>
      <c r="E3400" s="23">
        <f>IF(OR(A3400="",B3400=""),"",A3400&amp;"|"&amp;B3400)</f>
        <v/>
      </c>
      <c r="F3400" s="30">
        <f>IF(OR(E3400="",NOT(ISNUMBER(C3400))),"",E3400&amp;"|"&amp;YEAR(C3400)&amp;"-"&amp;RIGHT("0"&amp;MONTH(C3400),2)&amp;"-"&amp;RIGHT("0"&amp;DAY(C3400),2))</f>
        <v/>
      </c>
      <c r="G3400" s="26">
        <f>IF(E3400="","",IFERROR(MATCH(E3400,pl_chave,0),0))</f>
        <v/>
      </c>
      <c r="H3400" s="23">
        <f>IF(G3400="","",IF(G3400=0,"Tarefa fora do plano",INDEX(pl_tag,G3400)))</f>
        <v/>
      </c>
      <c r="I3400" s="30">
        <f>IF(N(G3400)=0,"",INDEX(pl_atividade,G3400))</f>
        <v/>
      </c>
      <c r="J3400" s="50">
        <f>IF(N(G3400)=0,"",INDEX(pl_especialidade,G3400))</f>
        <v/>
      </c>
      <c r="K3400" s="28">
        <f>IF(N(G3400)=0,"",INDEX(pl_duracao,G3400))</f>
        <v/>
      </c>
      <c r="L3400" s="39">
        <f>IF(ISNUMBER(C3400),YEAR(C3400),"")</f>
        <v/>
      </c>
      <c r="M3400" s="39">
        <f>IF(ISNUMBER(C3400),MONTH(C3400),"")</f>
        <v/>
      </c>
      <c r="N3400" s="23">
        <f>IF(L3400="","",IF(NOT(ISNUMBER(crono_ano)),"Informe o ano",IF(L3400&lt;crono_ano,"Antes do ano",IF(L3400&gt;crono_ano,"Depois do ano","No ano"))))</f>
        <v/>
      </c>
      <c r="O3400" s="39">
        <f>IF(F3400="","",IF(COUNTIF(F$7:F3400,F3400)=1,1,0))</f>
        <v/>
      </c>
      <c r="P3400" s="39">
        <f>IF(A3400&amp;B3400&amp;C3400="","",IF(AND(O3400=1,N(G3400)&gt;0),IF(INDEX(pl_ativa,MAX(1,N(G3400)))="Sim",1,0),0))</f>
        <v/>
      </c>
      <c r="Q3400" s="39">
        <f>IF(F3400="","",COUNTIFS(ex_chave_oc,F3400,ex_cancelada,"&lt;&gt;Sim"))</f>
        <v/>
      </c>
      <c r="R3400" s="51">
        <f>IF(P3400="","",IF(AND(P3400=1,N(Q3400)&gt;0),1,0))</f>
        <v/>
      </c>
      <c r="S3400" s="30">
        <f>IF(P3400="","",IF(F3400="","ERRO: data prevista ausente ou inválida",IF(O3400=0,"Duplicada: contada uma vez",IF(N(G3400)=0,"ERRO: tarefa fora do Plano Mestre",IF(P3400=0,"Tarefa retirada do plano: não conta","OK")))))</f>
        <v/>
      </c>
    </row>
    <row r="3401">
      <c r="A3401" s="29" t="n"/>
      <c r="B3401" s="25" t="n"/>
      <c r="C3401" s="49" t="n"/>
      <c r="D3401" s="29" t="n"/>
      <c r="E3401" s="23">
        <f>IF(OR(A3401="",B3401=""),"",A3401&amp;"|"&amp;B3401)</f>
        <v/>
      </c>
      <c r="F3401" s="30">
        <f>IF(OR(E3401="",NOT(ISNUMBER(C3401))),"",E3401&amp;"|"&amp;YEAR(C3401)&amp;"-"&amp;RIGHT("0"&amp;MONTH(C3401),2)&amp;"-"&amp;RIGHT("0"&amp;DAY(C3401),2))</f>
        <v/>
      </c>
      <c r="G3401" s="26">
        <f>IF(E3401="","",IFERROR(MATCH(E3401,pl_chave,0),0))</f>
        <v/>
      </c>
      <c r="H3401" s="23">
        <f>IF(G3401="","",IF(G3401=0,"Tarefa fora do plano",INDEX(pl_tag,G3401)))</f>
        <v/>
      </c>
      <c r="I3401" s="30">
        <f>IF(N(G3401)=0,"",INDEX(pl_atividade,G3401))</f>
        <v/>
      </c>
      <c r="J3401" s="50">
        <f>IF(N(G3401)=0,"",INDEX(pl_especialidade,G3401))</f>
        <v/>
      </c>
      <c r="K3401" s="28">
        <f>IF(N(G3401)=0,"",INDEX(pl_duracao,G3401))</f>
        <v/>
      </c>
      <c r="L3401" s="39">
        <f>IF(ISNUMBER(C3401),YEAR(C3401),"")</f>
        <v/>
      </c>
      <c r="M3401" s="39">
        <f>IF(ISNUMBER(C3401),MONTH(C3401),"")</f>
        <v/>
      </c>
      <c r="N3401" s="23">
        <f>IF(L3401="","",IF(NOT(ISNUMBER(crono_ano)),"Informe o ano",IF(L3401&lt;crono_ano,"Antes do ano",IF(L3401&gt;crono_ano,"Depois do ano","No ano"))))</f>
        <v/>
      </c>
      <c r="O3401" s="39">
        <f>IF(F3401="","",IF(COUNTIF(F$7:F3401,F3401)=1,1,0))</f>
        <v/>
      </c>
      <c r="P3401" s="39">
        <f>IF(A3401&amp;B3401&amp;C3401="","",IF(AND(O3401=1,N(G3401)&gt;0),IF(INDEX(pl_ativa,MAX(1,N(G3401)))="Sim",1,0),0))</f>
        <v/>
      </c>
      <c r="Q3401" s="39">
        <f>IF(F3401="","",COUNTIFS(ex_chave_oc,F3401,ex_cancelada,"&lt;&gt;Sim"))</f>
        <v/>
      </c>
      <c r="R3401" s="51">
        <f>IF(P3401="","",IF(AND(P3401=1,N(Q3401)&gt;0),1,0))</f>
        <v/>
      </c>
      <c r="S3401" s="30">
        <f>IF(P3401="","",IF(F3401="","ERRO: data prevista ausente ou inválida",IF(O3401=0,"Duplicada: contada uma vez",IF(N(G3401)=0,"ERRO: tarefa fora do Plano Mestre",IF(P3401=0,"Tarefa retirada do plano: não conta","OK")))))</f>
        <v/>
      </c>
    </row>
    <row r="3402">
      <c r="A3402" s="29" t="n"/>
      <c r="B3402" s="25" t="n"/>
      <c r="C3402" s="49" t="n"/>
      <c r="D3402" s="29" t="n"/>
      <c r="E3402" s="23">
        <f>IF(OR(A3402="",B3402=""),"",A3402&amp;"|"&amp;B3402)</f>
        <v/>
      </c>
      <c r="F3402" s="30">
        <f>IF(OR(E3402="",NOT(ISNUMBER(C3402))),"",E3402&amp;"|"&amp;YEAR(C3402)&amp;"-"&amp;RIGHT("0"&amp;MONTH(C3402),2)&amp;"-"&amp;RIGHT("0"&amp;DAY(C3402),2))</f>
        <v/>
      </c>
      <c r="G3402" s="26">
        <f>IF(E3402="","",IFERROR(MATCH(E3402,pl_chave,0),0))</f>
        <v/>
      </c>
      <c r="H3402" s="23">
        <f>IF(G3402="","",IF(G3402=0,"Tarefa fora do plano",INDEX(pl_tag,G3402)))</f>
        <v/>
      </c>
      <c r="I3402" s="30">
        <f>IF(N(G3402)=0,"",INDEX(pl_atividade,G3402))</f>
        <v/>
      </c>
      <c r="J3402" s="50">
        <f>IF(N(G3402)=0,"",INDEX(pl_especialidade,G3402))</f>
        <v/>
      </c>
      <c r="K3402" s="28">
        <f>IF(N(G3402)=0,"",INDEX(pl_duracao,G3402))</f>
        <v/>
      </c>
      <c r="L3402" s="39">
        <f>IF(ISNUMBER(C3402),YEAR(C3402),"")</f>
        <v/>
      </c>
      <c r="M3402" s="39">
        <f>IF(ISNUMBER(C3402),MONTH(C3402),"")</f>
        <v/>
      </c>
      <c r="N3402" s="23">
        <f>IF(L3402="","",IF(NOT(ISNUMBER(crono_ano)),"Informe o ano",IF(L3402&lt;crono_ano,"Antes do ano",IF(L3402&gt;crono_ano,"Depois do ano","No ano"))))</f>
        <v/>
      </c>
      <c r="O3402" s="39">
        <f>IF(F3402="","",IF(COUNTIF(F$7:F3402,F3402)=1,1,0))</f>
        <v/>
      </c>
      <c r="P3402" s="39">
        <f>IF(A3402&amp;B3402&amp;C3402="","",IF(AND(O3402=1,N(G3402)&gt;0),IF(INDEX(pl_ativa,MAX(1,N(G3402)))="Sim",1,0),0))</f>
        <v/>
      </c>
      <c r="Q3402" s="39">
        <f>IF(F3402="","",COUNTIFS(ex_chave_oc,F3402,ex_cancelada,"&lt;&gt;Sim"))</f>
        <v/>
      </c>
      <c r="R3402" s="51">
        <f>IF(P3402="","",IF(AND(P3402=1,N(Q3402)&gt;0),1,0))</f>
        <v/>
      </c>
      <c r="S3402" s="30">
        <f>IF(P3402="","",IF(F3402="","ERRO: data prevista ausente ou inválida",IF(O3402=0,"Duplicada: contada uma vez",IF(N(G3402)=0,"ERRO: tarefa fora do Plano Mestre",IF(P3402=0,"Tarefa retirada do plano: não conta","OK")))))</f>
        <v/>
      </c>
    </row>
    <row r="3403">
      <c r="A3403" s="29" t="n"/>
      <c r="B3403" s="25" t="n"/>
      <c r="C3403" s="49" t="n"/>
      <c r="D3403" s="29" t="n"/>
      <c r="E3403" s="23">
        <f>IF(OR(A3403="",B3403=""),"",A3403&amp;"|"&amp;B3403)</f>
        <v/>
      </c>
      <c r="F3403" s="30">
        <f>IF(OR(E3403="",NOT(ISNUMBER(C3403))),"",E3403&amp;"|"&amp;YEAR(C3403)&amp;"-"&amp;RIGHT("0"&amp;MONTH(C3403),2)&amp;"-"&amp;RIGHT("0"&amp;DAY(C3403),2))</f>
        <v/>
      </c>
      <c r="G3403" s="26">
        <f>IF(E3403="","",IFERROR(MATCH(E3403,pl_chave,0),0))</f>
        <v/>
      </c>
      <c r="H3403" s="23">
        <f>IF(G3403="","",IF(G3403=0,"Tarefa fora do plano",INDEX(pl_tag,G3403)))</f>
        <v/>
      </c>
      <c r="I3403" s="30">
        <f>IF(N(G3403)=0,"",INDEX(pl_atividade,G3403))</f>
        <v/>
      </c>
      <c r="J3403" s="50">
        <f>IF(N(G3403)=0,"",INDEX(pl_especialidade,G3403))</f>
        <v/>
      </c>
      <c r="K3403" s="28">
        <f>IF(N(G3403)=0,"",INDEX(pl_duracao,G3403))</f>
        <v/>
      </c>
      <c r="L3403" s="39">
        <f>IF(ISNUMBER(C3403),YEAR(C3403),"")</f>
        <v/>
      </c>
      <c r="M3403" s="39">
        <f>IF(ISNUMBER(C3403),MONTH(C3403),"")</f>
        <v/>
      </c>
      <c r="N3403" s="23">
        <f>IF(L3403="","",IF(NOT(ISNUMBER(crono_ano)),"Informe o ano",IF(L3403&lt;crono_ano,"Antes do ano",IF(L3403&gt;crono_ano,"Depois do ano","No ano"))))</f>
        <v/>
      </c>
      <c r="O3403" s="39">
        <f>IF(F3403="","",IF(COUNTIF(F$7:F3403,F3403)=1,1,0))</f>
        <v/>
      </c>
      <c r="P3403" s="39">
        <f>IF(A3403&amp;B3403&amp;C3403="","",IF(AND(O3403=1,N(G3403)&gt;0),IF(INDEX(pl_ativa,MAX(1,N(G3403)))="Sim",1,0),0))</f>
        <v/>
      </c>
      <c r="Q3403" s="39">
        <f>IF(F3403="","",COUNTIFS(ex_chave_oc,F3403,ex_cancelada,"&lt;&gt;Sim"))</f>
        <v/>
      </c>
      <c r="R3403" s="51">
        <f>IF(P3403="","",IF(AND(P3403=1,N(Q3403)&gt;0),1,0))</f>
        <v/>
      </c>
      <c r="S3403" s="30">
        <f>IF(P3403="","",IF(F3403="","ERRO: data prevista ausente ou inválida",IF(O3403=0,"Duplicada: contada uma vez",IF(N(G3403)=0,"ERRO: tarefa fora do Plano Mestre",IF(P3403=0,"Tarefa retirada do plano: não conta","OK")))))</f>
        <v/>
      </c>
    </row>
    <row r="3404">
      <c r="A3404" s="29" t="n"/>
      <c r="B3404" s="25" t="n"/>
      <c r="C3404" s="49" t="n"/>
      <c r="D3404" s="29" t="n"/>
      <c r="E3404" s="23">
        <f>IF(OR(A3404="",B3404=""),"",A3404&amp;"|"&amp;B3404)</f>
        <v/>
      </c>
      <c r="F3404" s="30">
        <f>IF(OR(E3404="",NOT(ISNUMBER(C3404))),"",E3404&amp;"|"&amp;YEAR(C3404)&amp;"-"&amp;RIGHT("0"&amp;MONTH(C3404),2)&amp;"-"&amp;RIGHT("0"&amp;DAY(C3404),2))</f>
        <v/>
      </c>
      <c r="G3404" s="26">
        <f>IF(E3404="","",IFERROR(MATCH(E3404,pl_chave,0),0))</f>
        <v/>
      </c>
      <c r="H3404" s="23">
        <f>IF(G3404="","",IF(G3404=0,"Tarefa fora do plano",INDEX(pl_tag,G3404)))</f>
        <v/>
      </c>
      <c r="I3404" s="30">
        <f>IF(N(G3404)=0,"",INDEX(pl_atividade,G3404))</f>
        <v/>
      </c>
      <c r="J3404" s="50">
        <f>IF(N(G3404)=0,"",INDEX(pl_especialidade,G3404))</f>
        <v/>
      </c>
      <c r="K3404" s="28">
        <f>IF(N(G3404)=0,"",INDEX(pl_duracao,G3404))</f>
        <v/>
      </c>
      <c r="L3404" s="39">
        <f>IF(ISNUMBER(C3404),YEAR(C3404),"")</f>
        <v/>
      </c>
      <c r="M3404" s="39">
        <f>IF(ISNUMBER(C3404),MONTH(C3404),"")</f>
        <v/>
      </c>
      <c r="N3404" s="23">
        <f>IF(L3404="","",IF(NOT(ISNUMBER(crono_ano)),"Informe o ano",IF(L3404&lt;crono_ano,"Antes do ano",IF(L3404&gt;crono_ano,"Depois do ano","No ano"))))</f>
        <v/>
      </c>
      <c r="O3404" s="39">
        <f>IF(F3404="","",IF(COUNTIF(F$7:F3404,F3404)=1,1,0))</f>
        <v/>
      </c>
      <c r="P3404" s="39">
        <f>IF(A3404&amp;B3404&amp;C3404="","",IF(AND(O3404=1,N(G3404)&gt;0),IF(INDEX(pl_ativa,MAX(1,N(G3404)))="Sim",1,0),0))</f>
        <v/>
      </c>
      <c r="Q3404" s="39">
        <f>IF(F3404="","",COUNTIFS(ex_chave_oc,F3404,ex_cancelada,"&lt;&gt;Sim"))</f>
        <v/>
      </c>
      <c r="R3404" s="51">
        <f>IF(P3404="","",IF(AND(P3404=1,N(Q3404)&gt;0),1,0))</f>
        <v/>
      </c>
      <c r="S3404" s="30">
        <f>IF(P3404="","",IF(F3404="","ERRO: data prevista ausente ou inválida",IF(O3404=0,"Duplicada: contada uma vez",IF(N(G3404)=0,"ERRO: tarefa fora do Plano Mestre",IF(P3404=0,"Tarefa retirada do plano: não conta","OK")))))</f>
        <v/>
      </c>
    </row>
    <row r="3405">
      <c r="A3405" s="29" t="n"/>
      <c r="B3405" s="25" t="n"/>
      <c r="C3405" s="49" t="n"/>
      <c r="D3405" s="29" t="n"/>
      <c r="E3405" s="23">
        <f>IF(OR(A3405="",B3405=""),"",A3405&amp;"|"&amp;B3405)</f>
        <v/>
      </c>
      <c r="F3405" s="30">
        <f>IF(OR(E3405="",NOT(ISNUMBER(C3405))),"",E3405&amp;"|"&amp;YEAR(C3405)&amp;"-"&amp;RIGHT("0"&amp;MONTH(C3405),2)&amp;"-"&amp;RIGHT("0"&amp;DAY(C3405),2))</f>
        <v/>
      </c>
      <c r="G3405" s="26">
        <f>IF(E3405="","",IFERROR(MATCH(E3405,pl_chave,0),0))</f>
        <v/>
      </c>
      <c r="H3405" s="23">
        <f>IF(G3405="","",IF(G3405=0,"Tarefa fora do plano",INDEX(pl_tag,G3405)))</f>
        <v/>
      </c>
      <c r="I3405" s="30">
        <f>IF(N(G3405)=0,"",INDEX(pl_atividade,G3405))</f>
        <v/>
      </c>
      <c r="J3405" s="50">
        <f>IF(N(G3405)=0,"",INDEX(pl_especialidade,G3405))</f>
        <v/>
      </c>
      <c r="K3405" s="28">
        <f>IF(N(G3405)=0,"",INDEX(pl_duracao,G3405))</f>
        <v/>
      </c>
      <c r="L3405" s="39">
        <f>IF(ISNUMBER(C3405),YEAR(C3405),"")</f>
        <v/>
      </c>
      <c r="M3405" s="39">
        <f>IF(ISNUMBER(C3405),MONTH(C3405),"")</f>
        <v/>
      </c>
      <c r="N3405" s="23">
        <f>IF(L3405="","",IF(NOT(ISNUMBER(crono_ano)),"Informe o ano",IF(L3405&lt;crono_ano,"Antes do ano",IF(L3405&gt;crono_ano,"Depois do ano","No ano"))))</f>
        <v/>
      </c>
      <c r="O3405" s="39">
        <f>IF(F3405="","",IF(COUNTIF(F$7:F3405,F3405)=1,1,0))</f>
        <v/>
      </c>
      <c r="P3405" s="39">
        <f>IF(A3405&amp;B3405&amp;C3405="","",IF(AND(O3405=1,N(G3405)&gt;0),IF(INDEX(pl_ativa,MAX(1,N(G3405)))="Sim",1,0),0))</f>
        <v/>
      </c>
      <c r="Q3405" s="39">
        <f>IF(F3405="","",COUNTIFS(ex_chave_oc,F3405,ex_cancelada,"&lt;&gt;Sim"))</f>
        <v/>
      </c>
      <c r="R3405" s="51">
        <f>IF(P3405="","",IF(AND(P3405=1,N(Q3405)&gt;0),1,0))</f>
        <v/>
      </c>
      <c r="S3405" s="30">
        <f>IF(P3405="","",IF(F3405="","ERRO: data prevista ausente ou inválida",IF(O3405=0,"Duplicada: contada uma vez",IF(N(G3405)=0,"ERRO: tarefa fora do Plano Mestre",IF(P3405=0,"Tarefa retirada do plano: não conta","OK")))))</f>
        <v/>
      </c>
    </row>
    <row r="3406">
      <c r="A3406" s="29" t="n"/>
      <c r="B3406" s="25" t="n"/>
      <c r="C3406" s="49" t="n"/>
      <c r="D3406" s="29" t="n"/>
      <c r="E3406" s="23">
        <f>IF(OR(A3406="",B3406=""),"",A3406&amp;"|"&amp;B3406)</f>
        <v/>
      </c>
      <c r="F3406" s="30">
        <f>IF(OR(E3406="",NOT(ISNUMBER(C3406))),"",E3406&amp;"|"&amp;YEAR(C3406)&amp;"-"&amp;RIGHT("0"&amp;MONTH(C3406),2)&amp;"-"&amp;RIGHT("0"&amp;DAY(C3406),2))</f>
        <v/>
      </c>
      <c r="G3406" s="26">
        <f>IF(E3406="","",IFERROR(MATCH(E3406,pl_chave,0),0))</f>
        <v/>
      </c>
      <c r="H3406" s="23">
        <f>IF(G3406="","",IF(G3406=0,"Tarefa fora do plano",INDEX(pl_tag,G3406)))</f>
        <v/>
      </c>
      <c r="I3406" s="30">
        <f>IF(N(G3406)=0,"",INDEX(pl_atividade,G3406))</f>
        <v/>
      </c>
      <c r="J3406" s="50">
        <f>IF(N(G3406)=0,"",INDEX(pl_especialidade,G3406))</f>
        <v/>
      </c>
      <c r="K3406" s="28">
        <f>IF(N(G3406)=0,"",INDEX(pl_duracao,G3406))</f>
        <v/>
      </c>
      <c r="L3406" s="39">
        <f>IF(ISNUMBER(C3406),YEAR(C3406),"")</f>
        <v/>
      </c>
      <c r="M3406" s="39">
        <f>IF(ISNUMBER(C3406),MONTH(C3406),"")</f>
        <v/>
      </c>
      <c r="N3406" s="23">
        <f>IF(L3406="","",IF(NOT(ISNUMBER(crono_ano)),"Informe o ano",IF(L3406&lt;crono_ano,"Antes do ano",IF(L3406&gt;crono_ano,"Depois do ano","No ano"))))</f>
        <v/>
      </c>
      <c r="O3406" s="39">
        <f>IF(F3406="","",IF(COUNTIF(F$7:F3406,F3406)=1,1,0))</f>
        <v/>
      </c>
      <c r="P3406" s="39">
        <f>IF(A3406&amp;B3406&amp;C3406="","",IF(AND(O3406=1,N(G3406)&gt;0),IF(INDEX(pl_ativa,MAX(1,N(G3406)))="Sim",1,0),0))</f>
        <v/>
      </c>
      <c r="Q3406" s="39">
        <f>IF(F3406="","",COUNTIFS(ex_chave_oc,F3406,ex_cancelada,"&lt;&gt;Sim"))</f>
        <v/>
      </c>
      <c r="R3406" s="51">
        <f>IF(P3406="","",IF(AND(P3406=1,N(Q3406)&gt;0),1,0))</f>
        <v/>
      </c>
      <c r="S3406" s="30">
        <f>IF(P3406="","",IF(F3406="","ERRO: data prevista ausente ou inválida",IF(O3406=0,"Duplicada: contada uma vez",IF(N(G3406)=0,"ERRO: tarefa fora do Plano Mestre",IF(P3406=0,"Tarefa retirada do plano: não conta","OK")))))</f>
        <v/>
      </c>
    </row>
    <row r="3407">
      <c r="A3407" s="29" t="n"/>
      <c r="B3407" s="25" t="n"/>
      <c r="C3407" s="49" t="n"/>
      <c r="D3407" s="29" t="n"/>
      <c r="E3407" s="23">
        <f>IF(OR(A3407="",B3407=""),"",A3407&amp;"|"&amp;B3407)</f>
        <v/>
      </c>
      <c r="F3407" s="30">
        <f>IF(OR(E3407="",NOT(ISNUMBER(C3407))),"",E3407&amp;"|"&amp;YEAR(C3407)&amp;"-"&amp;RIGHT("0"&amp;MONTH(C3407),2)&amp;"-"&amp;RIGHT("0"&amp;DAY(C3407),2))</f>
        <v/>
      </c>
      <c r="G3407" s="26">
        <f>IF(E3407="","",IFERROR(MATCH(E3407,pl_chave,0),0))</f>
        <v/>
      </c>
      <c r="H3407" s="23">
        <f>IF(G3407="","",IF(G3407=0,"Tarefa fora do plano",INDEX(pl_tag,G3407)))</f>
        <v/>
      </c>
      <c r="I3407" s="30">
        <f>IF(N(G3407)=0,"",INDEX(pl_atividade,G3407))</f>
        <v/>
      </c>
      <c r="J3407" s="50">
        <f>IF(N(G3407)=0,"",INDEX(pl_especialidade,G3407))</f>
        <v/>
      </c>
      <c r="K3407" s="28">
        <f>IF(N(G3407)=0,"",INDEX(pl_duracao,G3407))</f>
        <v/>
      </c>
      <c r="L3407" s="39">
        <f>IF(ISNUMBER(C3407),YEAR(C3407),"")</f>
        <v/>
      </c>
      <c r="M3407" s="39">
        <f>IF(ISNUMBER(C3407),MONTH(C3407),"")</f>
        <v/>
      </c>
      <c r="N3407" s="23">
        <f>IF(L3407="","",IF(NOT(ISNUMBER(crono_ano)),"Informe o ano",IF(L3407&lt;crono_ano,"Antes do ano",IF(L3407&gt;crono_ano,"Depois do ano","No ano"))))</f>
        <v/>
      </c>
      <c r="O3407" s="39">
        <f>IF(F3407="","",IF(COUNTIF(F$7:F3407,F3407)=1,1,0))</f>
        <v/>
      </c>
      <c r="P3407" s="39">
        <f>IF(A3407&amp;B3407&amp;C3407="","",IF(AND(O3407=1,N(G3407)&gt;0),IF(INDEX(pl_ativa,MAX(1,N(G3407)))="Sim",1,0),0))</f>
        <v/>
      </c>
      <c r="Q3407" s="39">
        <f>IF(F3407="","",COUNTIFS(ex_chave_oc,F3407,ex_cancelada,"&lt;&gt;Sim"))</f>
        <v/>
      </c>
      <c r="R3407" s="51">
        <f>IF(P3407="","",IF(AND(P3407=1,N(Q3407)&gt;0),1,0))</f>
        <v/>
      </c>
      <c r="S3407" s="30">
        <f>IF(P3407="","",IF(F3407="","ERRO: data prevista ausente ou inválida",IF(O3407=0,"Duplicada: contada uma vez",IF(N(G3407)=0,"ERRO: tarefa fora do Plano Mestre",IF(P3407=0,"Tarefa retirada do plano: não conta","OK")))))</f>
        <v/>
      </c>
    </row>
    <row r="3408">
      <c r="A3408" s="29" t="n"/>
      <c r="B3408" s="25" t="n"/>
      <c r="C3408" s="49" t="n"/>
      <c r="D3408" s="29" t="n"/>
      <c r="E3408" s="23">
        <f>IF(OR(A3408="",B3408=""),"",A3408&amp;"|"&amp;B3408)</f>
        <v/>
      </c>
      <c r="F3408" s="30">
        <f>IF(OR(E3408="",NOT(ISNUMBER(C3408))),"",E3408&amp;"|"&amp;YEAR(C3408)&amp;"-"&amp;RIGHT("0"&amp;MONTH(C3408),2)&amp;"-"&amp;RIGHT("0"&amp;DAY(C3408),2))</f>
        <v/>
      </c>
      <c r="G3408" s="26">
        <f>IF(E3408="","",IFERROR(MATCH(E3408,pl_chave,0),0))</f>
        <v/>
      </c>
      <c r="H3408" s="23">
        <f>IF(G3408="","",IF(G3408=0,"Tarefa fora do plano",INDEX(pl_tag,G3408)))</f>
        <v/>
      </c>
      <c r="I3408" s="30">
        <f>IF(N(G3408)=0,"",INDEX(pl_atividade,G3408))</f>
        <v/>
      </c>
      <c r="J3408" s="50">
        <f>IF(N(G3408)=0,"",INDEX(pl_especialidade,G3408))</f>
        <v/>
      </c>
      <c r="K3408" s="28">
        <f>IF(N(G3408)=0,"",INDEX(pl_duracao,G3408))</f>
        <v/>
      </c>
      <c r="L3408" s="39">
        <f>IF(ISNUMBER(C3408),YEAR(C3408),"")</f>
        <v/>
      </c>
      <c r="M3408" s="39">
        <f>IF(ISNUMBER(C3408),MONTH(C3408),"")</f>
        <v/>
      </c>
      <c r="N3408" s="23">
        <f>IF(L3408="","",IF(NOT(ISNUMBER(crono_ano)),"Informe o ano",IF(L3408&lt;crono_ano,"Antes do ano",IF(L3408&gt;crono_ano,"Depois do ano","No ano"))))</f>
        <v/>
      </c>
      <c r="O3408" s="39">
        <f>IF(F3408="","",IF(COUNTIF(F$7:F3408,F3408)=1,1,0))</f>
        <v/>
      </c>
      <c r="P3408" s="39">
        <f>IF(A3408&amp;B3408&amp;C3408="","",IF(AND(O3408=1,N(G3408)&gt;0),IF(INDEX(pl_ativa,MAX(1,N(G3408)))="Sim",1,0),0))</f>
        <v/>
      </c>
      <c r="Q3408" s="39">
        <f>IF(F3408="","",COUNTIFS(ex_chave_oc,F3408,ex_cancelada,"&lt;&gt;Sim"))</f>
        <v/>
      </c>
      <c r="R3408" s="51">
        <f>IF(P3408="","",IF(AND(P3408=1,N(Q3408)&gt;0),1,0))</f>
        <v/>
      </c>
      <c r="S3408" s="30">
        <f>IF(P3408="","",IF(F3408="","ERRO: data prevista ausente ou inválida",IF(O3408=0,"Duplicada: contada uma vez",IF(N(G3408)=0,"ERRO: tarefa fora do Plano Mestre",IF(P3408=0,"Tarefa retirada do plano: não conta","OK")))))</f>
        <v/>
      </c>
    </row>
    <row r="3409">
      <c r="A3409" s="29" t="n"/>
      <c r="B3409" s="25" t="n"/>
      <c r="C3409" s="49" t="n"/>
      <c r="D3409" s="29" t="n"/>
      <c r="E3409" s="23">
        <f>IF(OR(A3409="",B3409=""),"",A3409&amp;"|"&amp;B3409)</f>
        <v/>
      </c>
      <c r="F3409" s="30">
        <f>IF(OR(E3409="",NOT(ISNUMBER(C3409))),"",E3409&amp;"|"&amp;YEAR(C3409)&amp;"-"&amp;RIGHT("0"&amp;MONTH(C3409),2)&amp;"-"&amp;RIGHT("0"&amp;DAY(C3409),2))</f>
        <v/>
      </c>
      <c r="G3409" s="26">
        <f>IF(E3409="","",IFERROR(MATCH(E3409,pl_chave,0),0))</f>
        <v/>
      </c>
      <c r="H3409" s="23">
        <f>IF(G3409="","",IF(G3409=0,"Tarefa fora do plano",INDEX(pl_tag,G3409)))</f>
        <v/>
      </c>
      <c r="I3409" s="30">
        <f>IF(N(G3409)=0,"",INDEX(pl_atividade,G3409))</f>
        <v/>
      </c>
      <c r="J3409" s="50">
        <f>IF(N(G3409)=0,"",INDEX(pl_especialidade,G3409))</f>
        <v/>
      </c>
      <c r="K3409" s="28">
        <f>IF(N(G3409)=0,"",INDEX(pl_duracao,G3409))</f>
        <v/>
      </c>
      <c r="L3409" s="39">
        <f>IF(ISNUMBER(C3409),YEAR(C3409),"")</f>
        <v/>
      </c>
      <c r="M3409" s="39">
        <f>IF(ISNUMBER(C3409),MONTH(C3409),"")</f>
        <v/>
      </c>
      <c r="N3409" s="23">
        <f>IF(L3409="","",IF(NOT(ISNUMBER(crono_ano)),"Informe o ano",IF(L3409&lt;crono_ano,"Antes do ano",IF(L3409&gt;crono_ano,"Depois do ano","No ano"))))</f>
        <v/>
      </c>
      <c r="O3409" s="39">
        <f>IF(F3409="","",IF(COUNTIF(F$7:F3409,F3409)=1,1,0))</f>
        <v/>
      </c>
      <c r="P3409" s="39">
        <f>IF(A3409&amp;B3409&amp;C3409="","",IF(AND(O3409=1,N(G3409)&gt;0),IF(INDEX(pl_ativa,MAX(1,N(G3409)))="Sim",1,0),0))</f>
        <v/>
      </c>
      <c r="Q3409" s="39">
        <f>IF(F3409="","",COUNTIFS(ex_chave_oc,F3409,ex_cancelada,"&lt;&gt;Sim"))</f>
        <v/>
      </c>
      <c r="R3409" s="51">
        <f>IF(P3409="","",IF(AND(P3409=1,N(Q3409)&gt;0),1,0))</f>
        <v/>
      </c>
      <c r="S3409" s="30">
        <f>IF(P3409="","",IF(F3409="","ERRO: data prevista ausente ou inválida",IF(O3409=0,"Duplicada: contada uma vez",IF(N(G3409)=0,"ERRO: tarefa fora do Plano Mestre",IF(P3409=0,"Tarefa retirada do plano: não conta","OK")))))</f>
        <v/>
      </c>
    </row>
    <row r="3410">
      <c r="A3410" s="29" t="n"/>
      <c r="B3410" s="25" t="n"/>
      <c r="C3410" s="49" t="n"/>
      <c r="D3410" s="29" t="n"/>
      <c r="E3410" s="23">
        <f>IF(OR(A3410="",B3410=""),"",A3410&amp;"|"&amp;B3410)</f>
        <v/>
      </c>
      <c r="F3410" s="30">
        <f>IF(OR(E3410="",NOT(ISNUMBER(C3410))),"",E3410&amp;"|"&amp;YEAR(C3410)&amp;"-"&amp;RIGHT("0"&amp;MONTH(C3410),2)&amp;"-"&amp;RIGHT("0"&amp;DAY(C3410),2))</f>
        <v/>
      </c>
      <c r="G3410" s="26">
        <f>IF(E3410="","",IFERROR(MATCH(E3410,pl_chave,0),0))</f>
        <v/>
      </c>
      <c r="H3410" s="23">
        <f>IF(G3410="","",IF(G3410=0,"Tarefa fora do plano",INDEX(pl_tag,G3410)))</f>
        <v/>
      </c>
      <c r="I3410" s="30">
        <f>IF(N(G3410)=0,"",INDEX(pl_atividade,G3410))</f>
        <v/>
      </c>
      <c r="J3410" s="50">
        <f>IF(N(G3410)=0,"",INDEX(pl_especialidade,G3410))</f>
        <v/>
      </c>
      <c r="K3410" s="28">
        <f>IF(N(G3410)=0,"",INDEX(pl_duracao,G3410))</f>
        <v/>
      </c>
      <c r="L3410" s="39">
        <f>IF(ISNUMBER(C3410),YEAR(C3410),"")</f>
        <v/>
      </c>
      <c r="M3410" s="39">
        <f>IF(ISNUMBER(C3410),MONTH(C3410),"")</f>
        <v/>
      </c>
      <c r="N3410" s="23">
        <f>IF(L3410="","",IF(NOT(ISNUMBER(crono_ano)),"Informe o ano",IF(L3410&lt;crono_ano,"Antes do ano",IF(L3410&gt;crono_ano,"Depois do ano","No ano"))))</f>
        <v/>
      </c>
      <c r="O3410" s="39">
        <f>IF(F3410="","",IF(COUNTIF(F$7:F3410,F3410)=1,1,0))</f>
        <v/>
      </c>
      <c r="P3410" s="39">
        <f>IF(A3410&amp;B3410&amp;C3410="","",IF(AND(O3410=1,N(G3410)&gt;0),IF(INDEX(pl_ativa,MAX(1,N(G3410)))="Sim",1,0),0))</f>
        <v/>
      </c>
      <c r="Q3410" s="39">
        <f>IF(F3410="","",COUNTIFS(ex_chave_oc,F3410,ex_cancelada,"&lt;&gt;Sim"))</f>
        <v/>
      </c>
      <c r="R3410" s="51">
        <f>IF(P3410="","",IF(AND(P3410=1,N(Q3410)&gt;0),1,0))</f>
        <v/>
      </c>
      <c r="S3410" s="30">
        <f>IF(P3410="","",IF(F3410="","ERRO: data prevista ausente ou inválida",IF(O3410=0,"Duplicada: contada uma vez",IF(N(G3410)=0,"ERRO: tarefa fora do Plano Mestre",IF(P3410=0,"Tarefa retirada do plano: não conta","OK")))))</f>
        <v/>
      </c>
    </row>
    <row r="3411">
      <c r="A3411" s="29" t="n"/>
      <c r="B3411" s="25" t="n"/>
      <c r="C3411" s="49" t="n"/>
      <c r="D3411" s="29" t="n"/>
      <c r="E3411" s="23">
        <f>IF(OR(A3411="",B3411=""),"",A3411&amp;"|"&amp;B3411)</f>
        <v/>
      </c>
      <c r="F3411" s="30">
        <f>IF(OR(E3411="",NOT(ISNUMBER(C3411))),"",E3411&amp;"|"&amp;YEAR(C3411)&amp;"-"&amp;RIGHT("0"&amp;MONTH(C3411),2)&amp;"-"&amp;RIGHT("0"&amp;DAY(C3411),2))</f>
        <v/>
      </c>
      <c r="G3411" s="26">
        <f>IF(E3411="","",IFERROR(MATCH(E3411,pl_chave,0),0))</f>
        <v/>
      </c>
      <c r="H3411" s="23">
        <f>IF(G3411="","",IF(G3411=0,"Tarefa fora do plano",INDEX(pl_tag,G3411)))</f>
        <v/>
      </c>
      <c r="I3411" s="30">
        <f>IF(N(G3411)=0,"",INDEX(pl_atividade,G3411))</f>
        <v/>
      </c>
      <c r="J3411" s="50">
        <f>IF(N(G3411)=0,"",INDEX(pl_especialidade,G3411))</f>
        <v/>
      </c>
      <c r="K3411" s="28">
        <f>IF(N(G3411)=0,"",INDEX(pl_duracao,G3411))</f>
        <v/>
      </c>
      <c r="L3411" s="39">
        <f>IF(ISNUMBER(C3411),YEAR(C3411),"")</f>
        <v/>
      </c>
      <c r="M3411" s="39">
        <f>IF(ISNUMBER(C3411),MONTH(C3411),"")</f>
        <v/>
      </c>
      <c r="N3411" s="23">
        <f>IF(L3411="","",IF(NOT(ISNUMBER(crono_ano)),"Informe o ano",IF(L3411&lt;crono_ano,"Antes do ano",IF(L3411&gt;crono_ano,"Depois do ano","No ano"))))</f>
        <v/>
      </c>
      <c r="O3411" s="39">
        <f>IF(F3411="","",IF(COUNTIF(F$7:F3411,F3411)=1,1,0))</f>
        <v/>
      </c>
      <c r="P3411" s="39">
        <f>IF(A3411&amp;B3411&amp;C3411="","",IF(AND(O3411=1,N(G3411)&gt;0),IF(INDEX(pl_ativa,MAX(1,N(G3411)))="Sim",1,0),0))</f>
        <v/>
      </c>
      <c r="Q3411" s="39">
        <f>IF(F3411="","",COUNTIFS(ex_chave_oc,F3411,ex_cancelada,"&lt;&gt;Sim"))</f>
        <v/>
      </c>
      <c r="R3411" s="51">
        <f>IF(P3411="","",IF(AND(P3411=1,N(Q3411)&gt;0),1,0))</f>
        <v/>
      </c>
      <c r="S3411" s="30">
        <f>IF(P3411="","",IF(F3411="","ERRO: data prevista ausente ou inválida",IF(O3411=0,"Duplicada: contada uma vez",IF(N(G3411)=0,"ERRO: tarefa fora do Plano Mestre",IF(P3411=0,"Tarefa retirada do plano: não conta","OK")))))</f>
        <v/>
      </c>
    </row>
    <row r="3412">
      <c r="A3412" s="29" t="n"/>
      <c r="B3412" s="25" t="n"/>
      <c r="C3412" s="49" t="n"/>
      <c r="D3412" s="29" t="n"/>
      <c r="E3412" s="23">
        <f>IF(OR(A3412="",B3412=""),"",A3412&amp;"|"&amp;B3412)</f>
        <v/>
      </c>
      <c r="F3412" s="30">
        <f>IF(OR(E3412="",NOT(ISNUMBER(C3412))),"",E3412&amp;"|"&amp;YEAR(C3412)&amp;"-"&amp;RIGHT("0"&amp;MONTH(C3412),2)&amp;"-"&amp;RIGHT("0"&amp;DAY(C3412),2))</f>
        <v/>
      </c>
      <c r="G3412" s="26">
        <f>IF(E3412="","",IFERROR(MATCH(E3412,pl_chave,0),0))</f>
        <v/>
      </c>
      <c r="H3412" s="23">
        <f>IF(G3412="","",IF(G3412=0,"Tarefa fora do plano",INDEX(pl_tag,G3412)))</f>
        <v/>
      </c>
      <c r="I3412" s="30">
        <f>IF(N(G3412)=0,"",INDEX(pl_atividade,G3412))</f>
        <v/>
      </c>
      <c r="J3412" s="50">
        <f>IF(N(G3412)=0,"",INDEX(pl_especialidade,G3412))</f>
        <v/>
      </c>
      <c r="K3412" s="28">
        <f>IF(N(G3412)=0,"",INDEX(pl_duracao,G3412))</f>
        <v/>
      </c>
      <c r="L3412" s="39">
        <f>IF(ISNUMBER(C3412),YEAR(C3412),"")</f>
        <v/>
      </c>
      <c r="M3412" s="39">
        <f>IF(ISNUMBER(C3412),MONTH(C3412),"")</f>
        <v/>
      </c>
      <c r="N3412" s="23">
        <f>IF(L3412="","",IF(NOT(ISNUMBER(crono_ano)),"Informe o ano",IF(L3412&lt;crono_ano,"Antes do ano",IF(L3412&gt;crono_ano,"Depois do ano","No ano"))))</f>
        <v/>
      </c>
      <c r="O3412" s="39">
        <f>IF(F3412="","",IF(COUNTIF(F$7:F3412,F3412)=1,1,0))</f>
        <v/>
      </c>
      <c r="P3412" s="39">
        <f>IF(A3412&amp;B3412&amp;C3412="","",IF(AND(O3412=1,N(G3412)&gt;0),IF(INDEX(pl_ativa,MAX(1,N(G3412)))="Sim",1,0),0))</f>
        <v/>
      </c>
      <c r="Q3412" s="39">
        <f>IF(F3412="","",COUNTIFS(ex_chave_oc,F3412,ex_cancelada,"&lt;&gt;Sim"))</f>
        <v/>
      </c>
      <c r="R3412" s="51">
        <f>IF(P3412="","",IF(AND(P3412=1,N(Q3412)&gt;0),1,0))</f>
        <v/>
      </c>
      <c r="S3412" s="30">
        <f>IF(P3412="","",IF(F3412="","ERRO: data prevista ausente ou inválida",IF(O3412=0,"Duplicada: contada uma vez",IF(N(G3412)=0,"ERRO: tarefa fora do Plano Mestre",IF(P3412=0,"Tarefa retirada do plano: não conta","OK")))))</f>
        <v/>
      </c>
    </row>
    <row r="3413">
      <c r="A3413" s="29" t="n"/>
      <c r="B3413" s="25" t="n"/>
      <c r="C3413" s="49" t="n"/>
      <c r="D3413" s="29" t="n"/>
      <c r="E3413" s="23">
        <f>IF(OR(A3413="",B3413=""),"",A3413&amp;"|"&amp;B3413)</f>
        <v/>
      </c>
      <c r="F3413" s="30">
        <f>IF(OR(E3413="",NOT(ISNUMBER(C3413))),"",E3413&amp;"|"&amp;YEAR(C3413)&amp;"-"&amp;RIGHT("0"&amp;MONTH(C3413),2)&amp;"-"&amp;RIGHT("0"&amp;DAY(C3413),2))</f>
        <v/>
      </c>
      <c r="G3413" s="26">
        <f>IF(E3413="","",IFERROR(MATCH(E3413,pl_chave,0),0))</f>
        <v/>
      </c>
      <c r="H3413" s="23">
        <f>IF(G3413="","",IF(G3413=0,"Tarefa fora do plano",INDEX(pl_tag,G3413)))</f>
        <v/>
      </c>
      <c r="I3413" s="30">
        <f>IF(N(G3413)=0,"",INDEX(pl_atividade,G3413))</f>
        <v/>
      </c>
      <c r="J3413" s="50">
        <f>IF(N(G3413)=0,"",INDEX(pl_especialidade,G3413))</f>
        <v/>
      </c>
      <c r="K3413" s="28">
        <f>IF(N(G3413)=0,"",INDEX(pl_duracao,G3413))</f>
        <v/>
      </c>
      <c r="L3413" s="39">
        <f>IF(ISNUMBER(C3413),YEAR(C3413),"")</f>
        <v/>
      </c>
      <c r="M3413" s="39">
        <f>IF(ISNUMBER(C3413),MONTH(C3413),"")</f>
        <v/>
      </c>
      <c r="N3413" s="23">
        <f>IF(L3413="","",IF(NOT(ISNUMBER(crono_ano)),"Informe o ano",IF(L3413&lt;crono_ano,"Antes do ano",IF(L3413&gt;crono_ano,"Depois do ano","No ano"))))</f>
        <v/>
      </c>
      <c r="O3413" s="39">
        <f>IF(F3413="","",IF(COUNTIF(F$7:F3413,F3413)=1,1,0))</f>
        <v/>
      </c>
      <c r="P3413" s="39">
        <f>IF(A3413&amp;B3413&amp;C3413="","",IF(AND(O3413=1,N(G3413)&gt;0),IF(INDEX(pl_ativa,MAX(1,N(G3413)))="Sim",1,0),0))</f>
        <v/>
      </c>
      <c r="Q3413" s="39">
        <f>IF(F3413="","",COUNTIFS(ex_chave_oc,F3413,ex_cancelada,"&lt;&gt;Sim"))</f>
        <v/>
      </c>
      <c r="R3413" s="51">
        <f>IF(P3413="","",IF(AND(P3413=1,N(Q3413)&gt;0),1,0))</f>
        <v/>
      </c>
      <c r="S3413" s="30">
        <f>IF(P3413="","",IF(F3413="","ERRO: data prevista ausente ou inválida",IF(O3413=0,"Duplicada: contada uma vez",IF(N(G3413)=0,"ERRO: tarefa fora do Plano Mestre",IF(P3413=0,"Tarefa retirada do plano: não conta","OK")))))</f>
        <v/>
      </c>
    </row>
    <row r="3414">
      <c r="A3414" s="29" t="n"/>
      <c r="B3414" s="25" t="n"/>
      <c r="C3414" s="49" t="n"/>
      <c r="D3414" s="29" t="n"/>
      <c r="E3414" s="23">
        <f>IF(OR(A3414="",B3414=""),"",A3414&amp;"|"&amp;B3414)</f>
        <v/>
      </c>
      <c r="F3414" s="30">
        <f>IF(OR(E3414="",NOT(ISNUMBER(C3414))),"",E3414&amp;"|"&amp;YEAR(C3414)&amp;"-"&amp;RIGHT("0"&amp;MONTH(C3414),2)&amp;"-"&amp;RIGHT("0"&amp;DAY(C3414),2))</f>
        <v/>
      </c>
      <c r="G3414" s="26">
        <f>IF(E3414="","",IFERROR(MATCH(E3414,pl_chave,0),0))</f>
        <v/>
      </c>
      <c r="H3414" s="23">
        <f>IF(G3414="","",IF(G3414=0,"Tarefa fora do plano",INDEX(pl_tag,G3414)))</f>
        <v/>
      </c>
      <c r="I3414" s="30">
        <f>IF(N(G3414)=0,"",INDEX(pl_atividade,G3414))</f>
        <v/>
      </c>
      <c r="J3414" s="50">
        <f>IF(N(G3414)=0,"",INDEX(pl_especialidade,G3414))</f>
        <v/>
      </c>
      <c r="K3414" s="28">
        <f>IF(N(G3414)=0,"",INDEX(pl_duracao,G3414))</f>
        <v/>
      </c>
      <c r="L3414" s="39">
        <f>IF(ISNUMBER(C3414),YEAR(C3414),"")</f>
        <v/>
      </c>
      <c r="M3414" s="39">
        <f>IF(ISNUMBER(C3414),MONTH(C3414),"")</f>
        <v/>
      </c>
      <c r="N3414" s="23">
        <f>IF(L3414="","",IF(NOT(ISNUMBER(crono_ano)),"Informe o ano",IF(L3414&lt;crono_ano,"Antes do ano",IF(L3414&gt;crono_ano,"Depois do ano","No ano"))))</f>
        <v/>
      </c>
      <c r="O3414" s="39">
        <f>IF(F3414="","",IF(COUNTIF(F$7:F3414,F3414)=1,1,0))</f>
        <v/>
      </c>
      <c r="P3414" s="39">
        <f>IF(A3414&amp;B3414&amp;C3414="","",IF(AND(O3414=1,N(G3414)&gt;0),IF(INDEX(pl_ativa,MAX(1,N(G3414)))="Sim",1,0),0))</f>
        <v/>
      </c>
      <c r="Q3414" s="39">
        <f>IF(F3414="","",COUNTIFS(ex_chave_oc,F3414,ex_cancelada,"&lt;&gt;Sim"))</f>
        <v/>
      </c>
      <c r="R3414" s="51">
        <f>IF(P3414="","",IF(AND(P3414=1,N(Q3414)&gt;0),1,0))</f>
        <v/>
      </c>
      <c r="S3414" s="30">
        <f>IF(P3414="","",IF(F3414="","ERRO: data prevista ausente ou inválida",IF(O3414=0,"Duplicada: contada uma vez",IF(N(G3414)=0,"ERRO: tarefa fora do Plano Mestre",IF(P3414=0,"Tarefa retirada do plano: não conta","OK")))))</f>
        <v/>
      </c>
    </row>
    <row r="3415">
      <c r="A3415" s="29" t="n"/>
      <c r="B3415" s="25" t="n"/>
      <c r="C3415" s="49" t="n"/>
      <c r="D3415" s="29" t="n"/>
      <c r="E3415" s="23">
        <f>IF(OR(A3415="",B3415=""),"",A3415&amp;"|"&amp;B3415)</f>
        <v/>
      </c>
      <c r="F3415" s="30">
        <f>IF(OR(E3415="",NOT(ISNUMBER(C3415))),"",E3415&amp;"|"&amp;YEAR(C3415)&amp;"-"&amp;RIGHT("0"&amp;MONTH(C3415),2)&amp;"-"&amp;RIGHT("0"&amp;DAY(C3415),2))</f>
        <v/>
      </c>
      <c r="G3415" s="26">
        <f>IF(E3415="","",IFERROR(MATCH(E3415,pl_chave,0),0))</f>
        <v/>
      </c>
      <c r="H3415" s="23">
        <f>IF(G3415="","",IF(G3415=0,"Tarefa fora do plano",INDEX(pl_tag,G3415)))</f>
        <v/>
      </c>
      <c r="I3415" s="30">
        <f>IF(N(G3415)=0,"",INDEX(pl_atividade,G3415))</f>
        <v/>
      </c>
      <c r="J3415" s="50">
        <f>IF(N(G3415)=0,"",INDEX(pl_especialidade,G3415))</f>
        <v/>
      </c>
      <c r="K3415" s="28">
        <f>IF(N(G3415)=0,"",INDEX(pl_duracao,G3415))</f>
        <v/>
      </c>
      <c r="L3415" s="39">
        <f>IF(ISNUMBER(C3415),YEAR(C3415),"")</f>
        <v/>
      </c>
      <c r="M3415" s="39">
        <f>IF(ISNUMBER(C3415),MONTH(C3415),"")</f>
        <v/>
      </c>
      <c r="N3415" s="23">
        <f>IF(L3415="","",IF(NOT(ISNUMBER(crono_ano)),"Informe o ano",IF(L3415&lt;crono_ano,"Antes do ano",IF(L3415&gt;crono_ano,"Depois do ano","No ano"))))</f>
        <v/>
      </c>
      <c r="O3415" s="39">
        <f>IF(F3415="","",IF(COUNTIF(F$7:F3415,F3415)=1,1,0))</f>
        <v/>
      </c>
      <c r="P3415" s="39">
        <f>IF(A3415&amp;B3415&amp;C3415="","",IF(AND(O3415=1,N(G3415)&gt;0),IF(INDEX(pl_ativa,MAX(1,N(G3415)))="Sim",1,0),0))</f>
        <v/>
      </c>
      <c r="Q3415" s="39">
        <f>IF(F3415="","",COUNTIFS(ex_chave_oc,F3415,ex_cancelada,"&lt;&gt;Sim"))</f>
        <v/>
      </c>
      <c r="R3415" s="51">
        <f>IF(P3415="","",IF(AND(P3415=1,N(Q3415)&gt;0),1,0))</f>
        <v/>
      </c>
      <c r="S3415" s="30">
        <f>IF(P3415="","",IF(F3415="","ERRO: data prevista ausente ou inválida",IF(O3415=0,"Duplicada: contada uma vez",IF(N(G3415)=0,"ERRO: tarefa fora do Plano Mestre",IF(P3415=0,"Tarefa retirada do plano: não conta","OK")))))</f>
        <v/>
      </c>
    </row>
    <row r="3416">
      <c r="A3416" s="29" t="n"/>
      <c r="B3416" s="25" t="n"/>
      <c r="C3416" s="49" t="n"/>
      <c r="D3416" s="29" t="n"/>
      <c r="E3416" s="23">
        <f>IF(OR(A3416="",B3416=""),"",A3416&amp;"|"&amp;B3416)</f>
        <v/>
      </c>
      <c r="F3416" s="30">
        <f>IF(OR(E3416="",NOT(ISNUMBER(C3416))),"",E3416&amp;"|"&amp;YEAR(C3416)&amp;"-"&amp;RIGHT("0"&amp;MONTH(C3416),2)&amp;"-"&amp;RIGHT("0"&amp;DAY(C3416),2))</f>
        <v/>
      </c>
      <c r="G3416" s="26">
        <f>IF(E3416="","",IFERROR(MATCH(E3416,pl_chave,0),0))</f>
        <v/>
      </c>
      <c r="H3416" s="23">
        <f>IF(G3416="","",IF(G3416=0,"Tarefa fora do plano",INDEX(pl_tag,G3416)))</f>
        <v/>
      </c>
      <c r="I3416" s="30">
        <f>IF(N(G3416)=0,"",INDEX(pl_atividade,G3416))</f>
        <v/>
      </c>
      <c r="J3416" s="50">
        <f>IF(N(G3416)=0,"",INDEX(pl_especialidade,G3416))</f>
        <v/>
      </c>
      <c r="K3416" s="28">
        <f>IF(N(G3416)=0,"",INDEX(pl_duracao,G3416))</f>
        <v/>
      </c>
      <c r="L3416" s="39">
        <f>IF(ISNUMBER(C3416),YEAR(C3416),"")</f>
        <v/>
      </c>
      <c r="M3416" s="39">
        <f>IF(ISNUMBER(C3416),MONTH(C3416),"")</f>
        <v/>
      </c>
      <c r="N3416" s="23">
        <f>IF(L3416="","",IF(NOT(ISNUMBER(crono_ano)),"Informe o ano",IF(L3416&lt;crono_ano,"Antes do ano",IF(L3416&gt;crono_ano,"Depois do ano","No ano"))))</f>
        <v/>
      </c>
      <c r="O3416" s="39">
        <f>IF(F3416="","",IF(COUNTIF(F$7:F3416,F3416)=1,1,0))</f>
        <v/>
      </c>
      <c r="P3416" s="39">
        <f>IF(A3416&amp;B3416&amp;C3416="","",IF(AND(O3416=1,N(G3416)&gt;0),IF(INDEX(pl_ativa,MAX(1,N(G3416)))="Sim",1,0),0))</f>
        <v/>
      </c>
      <c r="Q3416" s="39">
        <f>IF(F3416="","",COUNTIFS(ex_chave_oc,F3416,ex_cancelada,"&lt;&gt;Sim"))</f>
        <v/>
      </c>
      <c r="R3416" s="51">
        <f>IF(P3416="","",IF(AND(P3416=1,N(Q3416)&gt;0),1,0))</f>
        <v/>
      </c>
      <c r="S3416" s="30">
        <f>IF(P3416="","",IF(F3416="","ERRO: data prevista ausente ou inválida",IF(O3416=0,"Duplicada: contada uma vez",IF(N(G3416)=0,"ERRO: tarefa fora do Plano Mestre",IF(P3416=0,"Tarefa retirada do plano: não conta","OK")))))</f>
        <v/>
      </c>
    </row>
    <row r="3417">
      <c r="A3417" s="29" t="n"/>
      <c r="B3417" s="25" t="n"/>
      <c r="C3417" s="49" t="n"/>
      <c r="D3417" s="29" t="n"/>
      <c r="E3417" s="23">
        <f>IF(OR(A3417="",B3417=""),"",A3417&amp;"|"&amp;B3417)</f>
        <v/>
      </c>
      <c r="F3417" s="30">
        <f>IF(OR(E3417="",NOT(ISNUMBER(C3417))),"",E3417&amp;"|"&amp;YEAR(C3417)&amp;"-"&amp;RIGHT("0"&amp;MONTH(C3417),2)&amp;"-"&amp;RIGHT("0"&amp;DAY(C3417),2))</f>
        <v/>
      </c>
      <c r="G3417" s="26">
        <f>IF(E3417="","",IFERROR(MATCH(E3417,pl_chave,0),0))</f>
        <v/>
      </c>
      <c r="H3417" s="23">
        <f>IF(G3417="","",IF(G3417=0,"Tarefa fora do plano",INDEX(pl_tag,G3417)))</f>
        <v/>
      </c>
      <c r="I3417" s="30">
        <f>IF(N(G3417)=0,"",INDEX(pl_atividade,G3417))</f>
        <v/>
      </c>
      <c r="J3417" s="50">
        <f>IF(N(G3417)=0,"",INDEX(pl_especialidade,G3417))</f>
        <v/>
      </c>
      <c r="K3417" s="28">
        <f>IF(N(G3417)=0,"",INDEX(pl_duracao,G3417))</f>
        <v/>
      </c>
      <c r="L3417" s="39">
        <f>IF(ISNUMBER(C3417),YEAR(C3417),"")</f>
        <v/>
      </c>
      <c r="M3417" s="39">
        <f>IF(ISNUMBER(C3417),MONTH(C3417),"")</f>
        <v/>
      </c>
      <c r="N3417" s="23">
        <f>IF(L3417="","",IF(NOT(ISNUMBER(crono_ano)),"Informe o ano",IF(L3417&lt;crono_ano,"Antes do ano",IF(L3417&gt;crono_ano,"Depois do ano","No ano"))))</f>
        <v/>
      </c>
      <c r="O3417" s="39">
        <f>IF(F3417="","",IF(COUNTIF(F$7:F3417,F3417)=1,1,0))</f>
        <v/>
      </c>
      <c r="P3417" s="39">
        <f>IF(A3417&amp;B3417&amp;C3417="","",IF(AND(O3417=1,N(G3417)&gt;0),IF(INDEX(pl_ativa,MAX(1,N(G3417)))="Sim",1,0),0))</f>
        <v/>
      </c>
      <c r="Q3417" s="39">
        <f>IF(F3417="","",COUNTIFS(ex_chave_oc,F3417,ex_cancelada,"&lt;&gt;Sim"))</f>
        <v/>
      </c>
      <c r="R3417" s="51">
        <f>IF(P3417="","",IF(AND(P3417=1,N(Q3417)&gt;0),1,0))</f>
        <v/>
      </c>
      <c r="S3417" s="30">
        <f>IF(P3417="","",IF(F3417="","ERRO: data prevista ausente ou inválida",IF(O3417=0,"Duplicada: contada uma vez",IF(N(G3417)=0,"ERRO: tarefa fora do Plano Mestre",IF(P3417=0,"Tarefa retirada do plano: não conta","OK")))))</f>
        <v/>
      </c>
    </row>
    <row r="3418">
      <c r="A3418" s="29" t="n"/>
      <c r="B3418" s="25" t="n"/>
      <c r="C3418" s="49" t="n"/>
      <c r="D3418" s="29" t="n"/>
      <c r="E3418" s="23">
        <f>IF(OR(A3418="",B3418=""),"",A3418&amp;"|"&amp;B3418)</f>
        <v/>
      </c>
      <c r="F3418" s="30">
        <f>IF(OR(E3418="",NOT(ISNUMBER(C3418))),"",E3418&amp;"|"&amp;YEAR(C3418)&amp;"-"&amp;RIGHT("0"&amp;MONTH(C3418),2)&amp;"-"&amp;RIGHT("0"&amp;DAY(C3418),2))</f>
        <v/>
      </c>
      <c r="G3418" s="26">
        <f>IF(E3418="","",IFERROR(MATCH(E3418,pl_chave,0),0))</f>
        <v/>
      </c>
      <c r="H3418" s="23">
        <f>IF(G3418="","",IF(G3418=0,"Tarefa fora do plano",INDEX(pl_tag,G3418)))</f>
        <v/>
      </c>
      <c r="I3418" s="30">
        <f>IF(N(G3418)=0,"",INDEX(pl_atividade,G3418))</f>
        <v/>
      </c>
      <c r="J3418" s="50">
        <f>IF(N(G3418)=0,"",INDEX(pl_especialidade,G3418))</f>
        <v/>
      </c>
      <c r="K3418" s="28">
        <f>IF(N(G3418)=0,"",INDEX(pl_duracao,G3418))</f>
        <v/>
      </c>
      <c r="L3418" s="39">
        <f>IF(ISNUMBER(C3418),YEAR(C3418),"")</f>
        <v/>
      </c>
      <c r="M3418" s="39">
        <f>IF(ISNUMBER(C3418),MONTH(C3418),"")</f>
        <v/>
      </c>
      <c r="N3418" s="23">
        <f>IF(L3418="","",IF(NOT(ISNUMBER(crono_ano)),"Informe o ano",IF(L3418&lt;crono_ano,"Antes do ano",IF(L3418&gt;crono_ano,"Depois do ano","No ano"))))</f>
        <v/>
      </c>
      <c r="O3418" s="39">
        <f>IF(F3418="","",IF(COUNTIF(F$7:F3418,F3418)=1,1,0))</f>
        <v/>
      </c>
      <c r="P3418" s="39">
        <f>IF(A3418&amp;B3418&amp;C3418="","",IF(AND(O3418=1,N(G3418)&gt;0),IF(INDEX(pl_ativa,MAX(1,N(G3418)))="Sim",1,0),0))</f>
        <v/>
      </c>
      <c r="Q3418" s="39">
        <f>IF(F3418="","",COUNTIFS(ex_chave_oc,F3418,ex_cancelada,"&lt;&gt;Sim"))</f>
        <v/>
      </c>
      <c r="R3418" s="51">
        <f>IF(P3418="","",IF(AND(P3418=1,N(Q3418)&gt;0),1,0))</f>
        <v/>
      </c>
      <c r="S3418" s="30">
        <f>IF(P3418="","",IF(F3418="","ERRO: data prevista ausente ou inválida",IF(O3418=0,"Duplicada: contada uma vez",IF(N(G3418)=0,"ERRO: tarefa fora do Plano Mestre",IF(P3418=0,"Tarefa retirada do plano: não conta","OK")))))</f>
        <v/>
      </c>
    </row>
    <row r="3419">
      <c r="A3419" s="29" t="n"/>
      <c r="B3419" s="25" t="n"/>
      <c r="C3419" s="49" t="n"/>
      <c r="D3419" s="29" t="n"/>
      <c r="E3419" s="23">
        <f>IF(OR(A3419="",B3419=""),"",A3419&amp;"|"&amp;B3419)</f>
        <v/>
      </c>
      <c r="F3419" s="30">
        <f>IF(OR(E3419="",NOT(ISNUMBER(C3419))),"",E3419&amp;"|"&amp;YEAR(C3419)&amp;"-"&amp;RIGHT("0"&amp;MONTH(C3419),2)&amp;"-"&amp;RIGHT("0"&amp;DAY(C3419),2))</f>
        <v/>
      </c>
      <c r="G3419" s="26">
        <f>IF(E3419="","",IFERROR(MATCH(E3419,pl_chave,0),0))</f>
        <v/>
      </c>
      <c r="H3419" s="23">
        <f>IF(G3419="","",IF(G3419=0,"Tarefa fora do plano",INDEX(pl_tag,G3419)))</f>
        <v/>
      </c>
      <c r="I3419" s="30">
        <f>IF(N(G3419)=0,"",INDEX(pl_atividade,G3419))</f>
        <v/>
      </c>
      <c r="J3419" s="50">
        <f>IF(N(G3419)=0,"",INDEX(pl_especialidade,G3419))</f>
        <v/>
      </c>
      <c r="K3419" s="28">
        <f>IF(N(G3419)=0,"",INDEX(pl_duracao,G3419))</f>
        <v/>
      </c>
      <c r="L3419" s="39">
        <f>IF(ISNUMBER(C3419),YEAR(C3419),"")</f>
        <v/>
      </c>
      <c r="M3419" s="39">
        <f>IF(ISNUMBER(C3419),MONTH(C3419),"")</f>
        <v/>
      </c>
      <c r="N3419" s="23">
        <f>IF(L3419="","",IF(NOT(ISNUMBER(crono_ano)),"Informe o ano",IF(L3419&lt;crono_ano,"Antes do ano",IF(L3419&gt;crono_ano,"Depois do ano","No ano"))))</f>
        <v/>
      </c>
      <c r="O3419" s="39">
        <f>IF(F3419="","",IF(COUNTIF(F$7:F3419,F3419)=1,1,0))</f>
        <v/>
      </c>
      <c r="P3419" s="39">
        <f>IF(A3419&amp;B3419&amp;C3419="","",IF(AND(O3419=1,N(G3419)&gt;0),IF(INDEX(pl_ativa,MAX(1,N(G3419)))="Sim",1,0),0))</f>
        <v/>
      </c>
      <c r="Q3419" s="39">
        <f>IF(F3419="","",COUNTIFS(ex_chave_oc,F3419,ex_cancelada,"&lt;&gt;Sim"))</f>
        <v/>
      </c>
      <c r="R3419" s="51">
        <f>IF(P3419="","",IF(AND(P3419=1,N(Q3419)&gt;0),1,0))</f>
        <v/>
      </c>
      <c r="S3419" s="30">
        <f>IF(P3419="","",IF(F3419="","ERRO: data prevista ausente ou inválida",IF(O3419=0,"Duplicada: contada uma vez",IF(N(G3419)=0,"ERRO: tarefa fora do Plano Mestre",IF(P3419=0,"Tarefa retirada do plano: não conta","OK")))))</f>
        <v/>
      </c>
    </row>
    <row r="3420">
      <c r="A3420" s="29" t="n"/>
      <c r="B3420" s="25" t="n"/>
      <c r="C3420" s="49" t="n"/>
      <c r="D3420" s="29" t="n"/>
      <c r="E3420" s="23">
        <f>IF(OR(A3420="",B3420=""),"",A3420&amp;"|"&amp;B3420)</f>
        <v/>
      </c>
      <c r="F3420" s="30">
        <f>IF(OR(E3420="",NOT(ISNUMBER(C3420))),"",E3420&amp;"|"&amp;YEAR(C3420)&amp;"-"&amp;RIGHT("0"&amp;MONTH(C3420),2)&amp;"-"&amp;RIGHT("0"&amp;DAY(C3420),2))</f>
        <v/>
      </c>
      <c r="G3420" s="26">
        <f>IF(E3420="","",IFERROR(MATCH(E3420,pl_chave,0),0))</f>
        <v/>
      </c>
      <c r="H3420" s="23">
        <f>IF(G3420="","",IF(G3420=0,"Tarefa fora do plano",INDEX(pl_tag,G3420)))</f>
        <v/>
      </c>
      <c r="I3420" s="30">
        <f>IF(N(G3420)=0,"",INDEX(pl_atividade,G3420))</f>
        <v/>
      </c>
      <c r="J3420" s="50">
        <f>IF(N(G3420)=0,"",INDEX(pl_especialidade,G3420))</f>
        <v/>
      </c>
      <c r="K3420" s="28">
        <f>IF(N(G3420)=0,"",INDEX(pl_duracao,G3420))</f>
        <v/>
      </c>
      <c r="L3420" s="39">
        <f>IF(ISNUMBER(C3420),YEAR(C3420),"")</f>
        <v/>
      </c>
      <c r="M3420" s="39">
        <f>IF(ISNUMBER(C3420),MONTH(C3420),"")</f>
        <v/>
      </c>
      <c r="N3420" s="23">
        <f>IF(L3420="","",IF(NOT(ISNUMBER(crono_ano)),"Informe o ano",IF(L3420&lt;crono_ano,"Antes do ano",IF(L3420&gt;crono_ano,"Depois do ano","No ano"))))</f>
        <v/>
      </c>
      <c r="O3420" s="39">
        <f>IF(F3420="","",IF(COUNTIF(F$7:F3420,F3420)=1,1,0))</f>
        <v/>
      </c>
      <c r="P3420" s="39">
        <f>IF(A3420&amp;B3420&amp;C3420="","",IF(AND(O3420=1,N(G3420)&gt;0),IF(INDEX(pl_ativa,MAX(1,N(G3420)))="Sim",1,0),0))</f>
        <v/>
      </c>
      <c r="Q3420" s="39">
        <f>IF(F3420="","",COUNTIFS(ex_chave_oc,F3420,ex_cancelada,"&lt;&gt;Sim"))</f>
        <v/>
      </c>
      <c r="R3420" s="51">
        <f>IF(P3420="","",IF(AND(P3420=1,N(Q3420)&gt;0),1,0))</f>
        <v/>
      </c>
      <c r="S3420" s="30">
        <f>IF(P3420="","",IF(F3420="","ERRO: data prevista ausente ou inválida",IF(O3420=0,"Duplicada: contada uma vez",IF(N(G3420)=0,"ERRO: tarefa fora do Plano Mestre",IF(P3420=0,"Tarefa retirada do plano: não conta","OK")))))</f>
        <v/>
      </c>
    </row>
    <row r="3421">
      <c r="A3421" s="29" t="n"/>
      <c r="B3421" s="25" t="n"/>
      <c r="C3421" s="49" t="n"/>
      <c r="D3421" s="29" t="n"/>
      <c r="E3421" s="23">
        <f>IF(OR(A3421="",B3421=""),"",A3421&amp;"|"&amp;B3421)</f>
        <v/>
      </c>
      <c r="F3421" s="30">
        <f>IF(OR(E3421="",NOT(ISNUMBER(C3421))),"",E3421&amp;"|"&amp;YEAR(C3421)&amp;"-"&amp;RIGHT("0"&amp;MONTH(C3421),2)&amp;"-"&amp;RIGHT("0"&amp;DAY(C3421),2))</f>
        <v/>
      </c>
      <c r="G3421" s="26">
        <f>IF(E3421="","",IFERROR(MATCH(E3421,pl_chave,0),0))</f>
        <v/>
      </c>
      <c r="H3421" s="23">
        <f>IF(G3421="","",IF(G3421=0,"Tarefa fora do plano",INDEX(pl_tag,G3421)))</f>
        <v/>
      </c>
      <c r="I3421" s="30">
        <f>IF(N(G3421)=0,"",INDEX(pl_atividade,G3421))</f>
        <v/>
      </c>
      <c r="J3421" s="50">
        <f>IF(N(G3421)=0,"",INDEX(pl_especialidade,G3421))</f>
        <v/>
      </c>
      <c r="K3421" s="28">
        <f>IF(N(G3421)=0,"",INDEX(pl_duracao,G3421))</f>
        <v/>
      </c>
      <c r="L3421" s="39">
        <f>IF(ISNUMBER(C3421),YEAR(C3421),"")</f>
        <v/>
      </c>
      <c r="M3421" s="39">
        <f>IF(ISNUMBER(C3421),MONTH(C3421),"")</f>
        <v/>
      </c>
      <c r="N3421" s="23">
        <f>IF(L3421="","",IF(NOT(ISNUMBER(crono_ano)),"Informe o ano",IF(L3421&lt;crono_ano,"Antes do ano",IF(L3421&gt;crono_ano,"Depois do ano","No ano"))))</f>
        <v/>
      </c>
      <c r="O3421" s="39">
        <f>IF(F3421="","",IF(COUNTIF(F$7:F3421,F3421)=1,1,0))</f>
        <v/>
      </c>
      <c r="P3421" s="39">
        <f>IF(A3421&amp;B3421&amp;C3421="","",IF(AND(O3421=1,N(G3421)&gt;0),IF(INDEX(pl_ativa,MAX(1,N(G3421)))="Sim",1,0),0))</f>
        <v/>
      </c>
      <c r="Q3421" s="39">
        <f>IF(F3421="","",COUNTIFS(ex_chave_oc,F3421,ex_cancelada,"&lt;&gt;Sim"))</f>
        <v/>
      </c>
      <c r="R3421" s="51">
        <f>IF(P3421="","",IF(AND(P3421=1,N(Q3421)&gt;0),1,0))</f>
        <v/>
      </c>
      <c r="S3421" s="30">
        <f>IF(P3421="","",IF(F3421="","ERRO: data prevista ausente ou inválida",IF(O3421=0,"Duplicada: contada uma vez",IF(N(G3421)=0,"ERRO: tarefa fora do Plano Mestre",IF(P3421=0,"Tarefa retirada do plano: não conta","OK")))))</f>
        <v/>
      </c>
    </row>
    <row r="3422">
      <c r="A3422" s="29" t="n"/>
      <c r="B3422" s="25" t="n"/>
      <c r="C3422" s="49" t="n"/>
      <c r="D3422" s="29" t="n"/>
      <c r="E3422" s="23">
        <f>IF(OR(A3422="",B3422=""),"",A3422&amp;"|"&amp;B3422)</f>
        <v/>
      </c>
      <c r="F3422" s="30">
        <f>IF(OR(E3422="",NOT(ISNUMBER(C3422))),"",E3422&amp;"|"&amp;YEAR(C3422)&amp;"-"&amp;RIGHT("0"&amp;MONTH(C3422),2)&amp;"-"&amp;RIGHT("0"&amp;DAY(C3422),2))</f>
        <v/>
      </c>
      <c r="G3422" s="26">
        <f>IF(E3422="","",IFERROR(MATCH(E3422,pl_chave,0),0))</f>
        <v/>
      </c>
      <c r="H3422" s="23">
        <f>IF(G3422="","",IF(G3422=0,"Tarefa fora do plano",INDEX(pl_tag,G3422)))</f>
        <v/>
      </c>
      <c r="I3422" s="30">
        <f>IF(N(G3422)=0,"",INDEX(pl_atividade,G3422))</f>
        <v/>
      </c>
      <c r="J3422" s="50">
        <f>IF(N(G3422)=0,"",INDEX(pl_especialidade,G3422))</f>
        <v/>
      </c>
      <c r="K3422" s="28">
        <f>IF(N(G3422)=0,"",INDEX(pl_duracao,G3422))</f>
        <v/>
      </c>
      <c r="L3422" s="39">
        <f>IF(ISNUMBER(C3422),YEAR(C3422),"")</f>
        <v/>
      </c>
      <c r="M3422" s="39">
        <f>IF(ISNUMBER(C3422),MONTH(C3422),"")</f>
        <v/>
      </c>
      <c r="N3422" s="23">
        <f>IF(L3422="","",IF(NOT(ISNUMBER(crono_ano)),"Informe o ano",IF(L3422&lt;crono_ano,"Antes do ano",IF(L3422&gt;crono_ano,"Depois do ano","No ano"))))</f>
        <v/>
      </c>
      <c r="O3422" s="39">
        <f>IF(F3422="","",IF(COUNTIF(F$7:F3422,F3422)=1,1,0))</f>
        <v/>
      </c>
      <c r="P3422" s="39">
        <f>IF(A3422&amp;B3422&amp;C3422="","",IF(AND(O3422=1,N(G3422)&gt;0),IF(INDEX(pl_ativa,MAX(1,N(G3422)))="Sim",1,0),0))</f>
        <v/>
      </c>
      <c r="Q3422" s="39">
        <f>IF(F3422="","",COUNTIFS(ex_chave_oc,F3422,ex_cancelada,"&lt;&gt;Sim"))</f>
        <v/>
      </c>
      <c r="R3422" s="51">
        <f>IF(P3422="","",IF(AND(P3422=1,N(Q3422)&gt;0),1,0))</f>
        <v/>
      </c>
      <c r="S3422" s="30">
        <f>IF(P3422="","",IF(F3422="","ERRO: data prevista ausente ou inválida",IF(O3422=0,"Duplicada: contada uma vez",IF(N(G3422)=0,"ERRO: tarefa fora do Plano Mestre",IF(P3422=0,"Tarefa retirada do plano: não conta","OK")))))</f>
        <v/>
      </c>
    </row>
    <row r="3423">
      <c r="A3423" s="29" t="n"/>
      <c r="B3423" s="25" t="n"/>
      <c r="C3423" s="49" t="n"/>
      <c r="D3423" s="29" t="n"/>
      <c r="E3423" s="23">
        <f>IF(OR(A3423="",B3423=""),"",A3423&amp;"|"&amp;B3423)</f>
        <v/>
      </c>
      <c r="F3423" s="30">
        <f>IF(OR(E3423="",NOT(ISNUMBER(C3423))),"",E3423&amp;"|"&amp;YEAR(C3423)&amp;"-"&amp;RIGHT("0"&amp;MONTH(C3423),2)&amp;"-"&amp;RIGHT("0"&amp;DAY(C3423),2))</f>
        <v/>
      </c>
      <c r="G3423" s="26">
        <f>IF(E3423="","",IFERROR(MATCH(E3423,pl_chave,0),0))</f>
        <v/>
      </c>
      <c r="H3423" s="23">
        <f>IF(G3423="","",IF(G3423=0,"Tarefa fora do plano",INDEX(pl_tag,G3423)))</f>
        <v/>
      </c>
      <c r="I3423" s="30">
        <f>IF(N(G3423)=0,"",INDEX(pl_atividade,G3423))</f>
        <v/>
      </c>
      <c r="J3423" s="50">
        <f>IF(N(G3423)=0,"",INDEX(pl_especialidade,G3423))</f>
        <v/>
      </c>
      <c r="K3423" s="28">
        <f>IF(N(G3423)=0,"",INDEX(pl_duracao,G3423))</f>
        <v/>
      </c>
      <c r="L3423" s="39">
        <f>IF(ISNUMBER(C3423),YEAR(C3423),"")</f>
        <v/>
      </c>
      <c r="M3423" s="39">
        <f>IF(ISNUMBER(C3423),MONTH(C3423),"")</f>
        <v/>
      </c>
      <c r="N3423" s="23">
        <f>IF(L3423="","",IF(NOT(ISNUMBER(crono_ano)),"Informe o ano",IF(L3423&lt;crono_ano,"Antes do ano",IF(L3423&gt;crono_ano,"Depois do ano","No ano"))))</f>
        <v/>
      </c>
      <c r="O3423" s="39">
        <f>IF(F3423="","",IF(COUNTIF(F$7:F3423,F3423)=1,1,0))</f>
        <v/>
      </c>
      <c r="P3423" s="39">
        <f>IF(A3423&amp;B3423&amp;C3423="","",IF(AND(O3423=1,N(G3423)&gt;0),IF(INDEX(pl_ativa,MAX(1,N(G3423)))="Sim",1,0),0))</f>
        <v/>
      </c>
      <c r="Q3423" s="39">
        <f>IF(F3423="","",COUNTIFS(ex_chave_oc,F3423,ex_cancelada,"&lt;&gt;Sim"))</f>
        <v/>
      </c>
      <c r="R3423" s="51">
        <f>IF(P3423="","",IF(AND(P3423=1,N(Q3423)&gt;0),1,0))</f>
        <v/>
      </c>
      <c r="S3423" s="30">
        <f>IF(P3423="","",IF(F3423="","ERRO: data prevista ausente ou inválida",IF(O3423=0,"Duplicada: contada uma vez",IF(N(G3423)=0,"ERRO: tarefa fora do Plano Mestre",IF(P3423=0,"Tarefa retirada do plano: não conta","OK")))))</f>
        <v/>
      </c>
    </row>
    <row r="3424">
      <c r="A3424" s="29" t="n"/>
      <c r="B3424" s="25" t="n"/>
      <c r="C3424" s="49" t="n"/>
      <c r="D3424" s="29" t="n"/>
      <c r="E3424" s="23">
        <f>IF(OR(A3424="",B3424=""),"",A3424&amp;"|"&amp;B3424)</f>
        <v/>
      </c>
      <c r="F3424" s="30">
        <f>IF(OR(E3424="",NOT(ISNUMBER(C3424))),"",E3424&amp;"|"&amp;YEAR(C3424)&amp;"-"&amp;RIGHT("0"&amp;MONTH(C3424),2)&amp;"-"&amp;RIGHT("0"&amp;DAY(C3424),2))</f>
        <v/>
      </c>
      <c r="G3424" s="26">
        <f>IF(E3424="","",IFERROR(MATCH(E3424,pl_chave,0),0))</f>
        <v/>
      </c>
      <c r="H3424" s="23">
        <f>IF(G3424="","",IF(G3424=0,"Tarefa fora do plano",INDEX(pl_tag,G3424)))</f>
        <v/>
      </c>
      <c r="I3424" s="30">
        <f>IF(N(G3424)=0,"",INDEX(pl_atividade,G3424))</f>
        <v/>
      </c>
      <c r="J3424" s="50">
        <f>IF(N(G3424)=0,"",INDEX(pl_especialidade,G3424))</f>
        <v/>
      </c>
      <c r="K3424" s="28">
        <f>IF(N(G3424)=0,"",INDEX(pl_duracao,G3424))</f>
        <v/>
      </c>
      <c r="L3424" s="39">
        <f>IF(ISNUMBER(C3424),YEAR(C3424),"")</f>
        <v/>
      </c>
      <c r="M3424" s="39">
        <f>IF(ISNUMBER(C3424),MONTH(C3424),"")</f>
        <v/>
      </c>
      <c r="N3424" s="23">
        <f>IF(L3424="","",IF(NOT(ISNUMBER(crono_ano)),"Informe o ano",IF(L3424&lt;crono_ano,"Antes do ano",IF(L3424&gt;crono_ano,"Depois do ano","No ano"))))</f>
        <v/>
      </c>
      <c r="O3424" s="39">
        <f>IF(F3424="","",IF(COUNTIF(F$7:F3424,F3424)=1,1,0))</f>
        <v/>
      </c>
      <c r="P3424" s="39">
        <f>IF(A3424&amp;B3424&amp;C3424="","",IF(AND(O3424=1,N(G3424)&gt;0),IF(INDEX(pl_ativa,MAX(1,N(G3424)))="Sim",1,0),0))</f>
        <v/>
      </c>
      <c r="Q3424" s="39">
        <f>IF(F3424="","",COUNTIFS(ex_chave_oc,F3424,ex_cancelada,"&lt;&gt;Sim"))</f>
        <v/>
      </c>
      <c r="R3424" s="51">
        <f>IF(P3424="","",IF(AND(P3424=1,N(Q3424)&gt;0),1,0))</f>
        <v/>
      </c>
      <c r="S3424" s="30">
        <f>IF(P3424="","",IF(F3424="","ERRO: data prevista ausente ou inválida",IF(O3424=0,"Duplicada: contada uma vez",IF(N(G3424)=0,"ERRO: tarefa fora do Plano Mestre",IF(P3424=0,"Tarefa retirada do plano: não conta","OK")))))</f>
        <v/>
      </c>
    </row>
    <row r="3425">
      <c r="A3425" s="29" t="n"/>
      <c r="B3425" s="25" t="n"/>
      <c r="C3425" s="49" t="n"/>
      <c r="D3425" s="29" t="n"/>
      <c r="E3425" s="23">
        <f>IF(OR(A3425="",B3425=""),"",A3425&amp;"|"&amp;B3425)</f>
        <v/>
      </c>
      <c r="F3425" s="30">
        <f>IF(OR(E3425="",NOT(ISNUMBER(C3425))),"",E3425&amp;"|"&amp;YEAR(C3425)&amp;"-"&amp;RIGHT("0"&amp;MONTH(C3425),2)&amp;"-"&amp;RIGHT("0"&amp;DAY(C3425),2))</f>
        <v/>
      </c>
      <c r="G3425" s="26">
        <f>IF(E3425="","",IFERROR(MATCH(E3425,pl_chave,0),0))</f>
        <v/>
      </c>
      <c r="H3425" s="23">
        <f>IF(G3425="","",IF(G3425=0,"Tarefa fora do plano",INDEX(pl_tag,G3425)))</f>
        <v/>
      </c>
      <c r="I3425" s="30">
        <f>IF(N(G3425)=0,"",INDEX(pl_atividade,G3425))</f>
        <v/>
      </c>
      <c r="J3425" s="50">
        <f>IF(N(G3425)=0,"",INDEX(pl_especialidade,G3425))</f>
        <v/>
      </c>
      <c r="K3425" s="28">
        <f>IF(N(G3425)=0,"",INDEX(pl_duracao,G3425))</f>
        <v/>
      </c>
      <c r="L3425" s="39">
        <f>IF(ISNUMBER(C3425),YEAR(C3425),"")</f>
        <v/>
      </c>
      <c r="M3425" s="39">
        <f>IF(ISNUMBER(C3425),MONTH(C3425),"")</f>
        <v/>
      </c>
      <c r="N3425" s="23">
        <f>IF(L3425="","",IF(NOT(ISNUMBER(crono_ano)),"Informe o ano",IF(L3425&lt;crono_ano,"Antes do ano",IF(L3425&gt;crono_ano,"Depois do ano","No ano"))))</f>
        <v/>
      </c>
      <c r="O3425" s="39">
        <f>IF(F3425="","",IF(COUNTIF(F$7:F3425,F3425)=1,1,0))</f>
        <v/>
      </c>
      <c r="P3425" s="39">
        <f>IF(A3425&amp;B3425&amp;C3425="","",IF(AND(O3425=1,N(G3425)&gt;0),IF(INDEX(pl_ativa,MAX(1,N(G3425)))="Sim",1,0),0))</f>
        <v/>
      </c>
      <c r="Q3425" s="39">
        <f>IF(F3425="","",COUNTIFS(ex_chave_oc,F3425,ex_cancelada,"&lt;&gt;Sim"))</f>
        <v/>
      </c>
      <c r="R3425" s="51">
        <f>IF(P3425="","",IF(AND(P3425=1,N(Q3425)&gt;0),1,0))</f>
        <v/>
      </c>
      <c r="S3425" s="30">
        <f>IF(P3425="","",IF(F3425="","ERRO: data prevista ausente ou inválida",IF(O3425=0,"Duplicada: contada uma vez",IF(N(G3425)=0,"ERRO: tarefa fora do Plano Mestre",IF(P3425=0,"Tarefa retirada do plano: não conta","OK")))))</f>
        <v/>
      </c>
    </row>
    <row r="3426">
      <c r="A3426" s="29" t="n"/>
      <c r="B3426" s="25" t="n"/>
      <c r="C3426" s="49" t="n"/>
      <c r="D3426" s="29" t="n"/>
      <c r="E3426" s="23">
        <f>IF(OR(A3426="",B3426=""),"",A3426&amp;"|"&amp;B3426)</f>
        <v/>
      </c>
      <c r="F3426" s="30">
        <f>IF(OR(E3426="",NOT(ISNUMBER(C3426))),"",E3426&amp;"|"&amp;YEAR(C3426)&amp;"-"&amp;RIGHT("0"&amp;MONTH(C3426),2)&amp;"-"&amp;RIGHT("0"&amp;DAY(C3426),2))</f>
        <v/>
      </c>
      <c r="G3426" s="26">
        <f>IF(E3426="","",IFERROR(MATCH(E3426,pl_chave,0),0))</f>
        <v/>
      </c>
      <c r="H3426" s="23">
        <f>IF(G3426="","",IF(G3426=0,"Tarefa fora do plano",INDEX(pl_tag,G3426)))</f>
        <v/>
      </c>
      <c r="I3426" s="30">
        <f>IF(N(G3426)=0,"",INDEX(pl_atividade,G3426))</f>
        <v/>
      </c>
      <c r="J3426" s="50">
        <f>IF(N(G3426)=0,"",INDEX(pl_especialidade,G3426))</f>
        <v/>
      </c>
      <c r="K3426" s="28">
        <f>IF(N(G3426)=0,"",INDEX(pl_duracao,G3426))</f>
        <v/>
      </c>
      <c r="L3426" s="39">
        <f>IF(ISNUMBER(C3426),YEAR(C3426),"")</f>
        <v/>
      </c>
      <c r="M3426" s="39">
        <f>IF(ISNUMBER(C3426),MONTH(C3426),"")</f>
        <v/>
      </c>
      <c r="N3426" s="23">
        <f>IF(L3426="","",IF(NOT(ISNUMBER(crono_ano)),"Informe o ano",IF(L3426&lt;crono_ano,"Antes do ano",IF(L3426&gt;crono_ano,"Depois do ano","No ano"))))</f>
        <v/>
      </c>
      <c r="O3426" s="39">
        <f>IF(F3426="","",IF(COUNTIF(F$7:F3426,F3426)=1,1,0))</f>
        <v/>
      </c>
      <c r="P3426" s="39">
        <f>IF(A3426&amp;B3426&amp;C3426="","",IF(AND(O3426=1,N(G3426)&gt;0),IF(INDEX(pl_ativa,MAX(1,N(G3426)))="Sim",1,0),0))</f>
        <v/>
      </c>
      <c r="Q3426" s="39">
        <f>IF(F3426="","",COUNTIFS(ex_chave_oc,F3426,ex_cancelada,"&lt;&gt;Sim"))</f>
        <v/>
      </c>
      <c r="R3426" s="51">
        <f>IF(P3426="","",IF(AND(P3426=1,N(Q3426)&gt;0),1,0))</f>
        <v/>
      </c>
      <c r="S3426" s="30">
        <f>IF(P3426="","",IF(F3426="","ERRO: data prevista ausente ou inválida",IF(O3426=0,"Duplicada: contada uma vez",IF(N(G3426)=0,"ERRO: tarefa fora do Plano Mestre",IF(P3426=0,"Tarefa retirada do plano: não conta","OK")))))</f>
        <v/>
      </c>
    </row>
    <row r="3427">
      <c r="A3427" s="29" t="n"/>
      <c r="B3427" s="25" t="n"/>
      <c r="C3427" s="49" t="n"/>
      <c r="D3427" s="29" t="n"/>
      <c r="E3427" s="23">
        <f>IF(OR(A3427="",B3427=""),"",A3427&amp;"|"&amp;B3427)</f>
        <v/>
      </c>
      <c r="F3427" s="30">
        <f>IF(OR(E3427="",NOT(ISNUMBER(C3427))),"",E3427&amp;"|"&amp;YEAR(C3427)&amp;"-"&amp;RIGHT("0"&amp;MONTH(C3427),2)&amp;"-"&amp;RIGHT("0"&amp;DAY(C3427),2))</f>
        <v/>
      </c>
      <c r="G3427" s="26">
        <f>IF(E3427="","",IFERROR(MATCH(E3427,pl_chave,0),0))</f>
        <v/>
      </c>
      <c r="H3427" s="23">
        <f>IF(G3427="","",IF(G3427=0,"Tarefa fora do plano",INDEX(pl_tag,G3427)))</f>
        <v/>
      </c>
      <c r="I3427" s="30">
        <f>IF(N(G3427)=0,"",INDEX(pl_atividade,G3427))</f>
        <v/>
      </c>
      <c r="J3427" s="50">
        <f>IF(N(G3427)=0,"",INDEX(pl_especialidade,G3427))</f>
        <v/>
      </c>
      <c r="K3427" s="28">
        <f>IF(N(G3427)=0,"",INDEX(pl_duracao,G3427))</f>
        <v/>
      </c>
      <c r="L3427" s="39">
        <f>IF(ISNUMBER(C3427),YEAR(C3427),"")</f>
        <v/>
      </c>
      <c r="M3427" s="39">
        <f>IF(ISNUMBER(C3427),MONTH(C3427),"")</f>
        <v/>
      </c>
      <c r="N3427" s="23">
        <f>IF(L3427="","",IF(NOT(ISNUMBER(crono_ano)),"Informe o ano",IF(L3427&lt;crono_ano,"Antes do ano",IF(L3427&gt;crono_ano,"Depois do ano","No ano"))))</f>
        <v/>
      </c>
      <c r="O3427" s="39">
        <f>IF(F3427="","",IF(COUNTIF(F$7:F3427,F3427)=1,1,0))</f>
        <v/>
      </c>
      <c r="P3427" s="39">
        <f>IF(A3427&amp;B3427&amp;C3427="","",IF(AND(O3427=1,N(G3427)&gt;0),IF(INDEX(pl_ativa,MAX(1,N(G3427)))="Sim",1,0),0))</f>
        <v/>
      </c>
      <c r="Q3427" s="39">
        <f>IF(F3427="","",COUNTIFS(ex_chave_oc,F3427,ex_cancelada,"&lt;&gt;Sim"))</f>
        <v/>
      </c>
      <c r="R3427" s="51">
        <f>IF(P3427="","",IF(AND(P3427=1,N(Q3427)&gt;0),1,0))</f>
        <v/>
      </c>
      <c r="S3427" s="30">
        <f>IF(P3427="","",IF(F3427="","ERRO: data prevista ausente ou inválida",IF(O3427=0,"Duplicada: contada uma vez",IF(N(G3427)=0,"ERRO: tarefa fora do Plano Mestre",IF(P3427=0,"Tarefa retirada do plano: não conta","OK")))))</f>
        <v/>
      </c>
    </row>
    <row r="3428">
      <c r="A3428" s="29" t="n"/>
      <c r="B3428" s="25" t="n"/>
      <c r="C3428" s="49" t="n"/>
      <c r="D3428" s="29" t="n"/>
      <c r="E3428" s="23">
        <f>IF(OR(A3428="",B3428=""),"",A3428&amp;"|"&amp;B3428)</f>
        <v/>
      </c>
      <c r="F3428" s="30">
        <f>IF(OR(E3428="",NOT(ISNUMBER(C3428))),"",E3428&amp;"|"&amp;YEAR(C3428)&amp;"-"&amp;RIGHT("0"&amp;MONTH(C3428),2)&amp;"-"&amp;RIGHT("0"&amp;DAY(C3428),2))</f>
        <v/>
      </c>
      <c r="G3428" s="26">
        <f>IF(E3428="","",IFERROR(MATCH(E3428,pl_chave,0),0))</f>
        <v/>
      </c>
      <c r="H3428" s="23">
        <f>IF(G3428="","",IF(G3428=0,"Tarefa fora do plano",INDEX(pl_tag,G3428)))</f>
        <v/>
      </c>
      <c r="I3428" s="30">
        <f>IF(N(G3428)=0,"",INDEX(pl_atividade,G3428))</f>
        <v/>
      </c>
      <c r="J3428" s="50">
        <f>IF(N(G3428)=0,"",INDEX(pl_especialidade,G3428))</f>
        <v/>
      </c>
      <c r="K3428" s="28">
        <f>IF(N(G3428)=0,"",INDEX(pl_duracao,G3428))</f>
        <v/>
      </c>
      <c r="L3428" s="39">
        <f>IF(ISNUMBER(C3428),YEAR(C3428),"")</f>
        <v/>
      </c>
      <c r="M3428" s="39">
        <f>IF(ISNUMBER(C3428),MONTH(C3428),"")</f>
        <v/>
      </c>
      <c r="N3428" s="23">
        <f>IF(L3428="","",IF(NOT(ISNUMBER(crono_ano)),"Informe o ano",IF(L3428&lt;crono_ano,"Antes do ano",IF(L3428&gt;crono_ano,"Depois do ano","No ano"))))</f>
        <v/>
      </c>
      <c r="O3428" s="39">
        <f>IF(F3428="","",IF(COUNTIF(F$7:F3428,F3428)=1,1,0))</f>
        <v/>
      </c>
      <c r="P3428" s="39">
        <f>IF(A3428&amp;B3428&amp;C3428="","",IF(AND(O3428=1,N(G3428)&gt;0),IF(INDEX(pl_ativa,MAX(1,N(G3428)))="Sim",1,0),0))</f>
        <v/>
      </c>
      <c r="Q3428" s="39">
        <f>IF(F3428="","",COUNTIFS(ex_chave_oc,F3428,ex_cancelada,"&lt;&gt;Sim"))</f>
        <v/>
      </c>
      <c r="R3428" s="51">
        <f>IF(P3428="","",IF(AND(P3428=1,N(Q3428)&gt;0),1,0))</f>
        <v/>
      </c>
      <c r="S3428" s="30">
        <f>IF(P3428="","",IF(F3428="","ERRO: data prevista ausente ou inválida",IF(O3428=0,"Duplicada: contada uma vez",IF(N(G3428)=0,"ERRO: tarefa fora do Plano Mestre",IF(P3428=0,"Tarefa retirada do plano: não conta","OK")))))</f>
        <v/>
      </c>
    </row>
    <row r="3429">
      <c r="A3429" s="29" t="n"/>
      <c r="B3429" s="25" t="n"/>
      <c r="C3429" s="49" t="n"/>
      <c r="D3429" s="29" t="n"/>
      <c r="E3429" s="23">
        <f>IF(OR(A3429="",B3429=""),"",A3429&amp;"|"&amp;B3429)</f>
        <v/>
      </c>
      <c r="F3429" s="30">
        <f>IF(OR(E3429="",NOT(ISNUMBER(C3429))),"",E3429&amp;"|"&amp;YEAR(C3429)&amp;"-"&amp;RIGHT("0"&amp;MONTH(C3429),2)&amp;"-"&amp;RIGHT("0"&amp;DAY(C3429),2))</f>
        <v/>
      </c>
      <c r="G3429" s="26">
        <f>IF(E3429="","",IFERROR(MATCH(E3429,pl_chave,0),0))</f>
        <v/>
      </c>
      <c r="H3429" s="23">
        <f>IF(G3429="","",IF(G3429=0,"Tarefa fora do plano",INDEX(pl_tag,G3429)))</f>
        <v/>
      </c>
      <c r="I3429" s="30">
        <f>IF(N(G3429)=0,"",INDEX(pl_atividade,G3429))</f>
        <v/>
      </c>
      <c r="J3429" s="50">
        <f>IF(N(G3429)=0,"",INDEX(pl_especialidade,G3429))</f>
        <v/>
      </c>
      <c r="K3429" s="28">
        <f>IF(N(G3429)=0,"",INDEX(pl_duracao,G3429))</f>
        <v/>
      </c>
      <c r="L3429" s="39">
        <f>IF(ISNUMBER(C3429),YEAR(C3429),"")</f>
        <v/>
      </c>
      <c r="M3429" s="39">
        <f>IF(ISNUMBER(C3429),MONTH(C3429),"")</f>
        <v/>
      </c>
      <c r="N3429" s="23">
        <f>IF(L3429="","",IF(NOT(ISNUMBER(crono_ano)),"Informe o ano",IF(L3429&lt;crono_ano,"Antes do ano",IF(L3429&gt;crono_ano,"Depois do ano","No ano"))))</f>
        <v/>
      </c>
      <c r="O3429" s="39">
        <f>IF(F3429="","",IF(COUNTIF(F$7:F3429,F3429)=1,1,0))</f>
        <v/>
      </c>
      <c r="P3429" s="39">
        <f>IF(A3429&amp;B3429&amp;C3429="","",IF(AND(O3429=1,N(G3429)&gt;0),IF(INDEX(pl_ativa,MAX(1,N(G3429)))="Sim",1,0),0))</f>
        <v/>
      </c>
      <c r="Q3429" s="39">
        <f>IF(F3429="","",COUNTIFS(ex_chave_oc,F3429,ex_cancelada,"&lt;&gt;Sim"))</f>
        <v/>
      </c>
      <c r="R3429" s="51">
        <f>IF(P3429="","",IF(AND(P3429=1,N(Q3429)&gt;0),1,0))</f>
        <v/>
      </c>
      <c r="S3429" s="30">
        <f>IF(P3429="","",IF(F3429="","ERRO: data prevista ausente ou inválida",IF(O3429=0,"Duplicada: contada uma vez",IF(N(G3429)=0,"ERRO: tarefa fora do Plano Mestre",IF(P3429=0,"Tarefa retirada do plano: não conta","OK")))))</f>
        <v/>
      </c>
    </row>
    <row r="3430">
      <c r="A3430" s="29" t="n"/>
      <c r="B3430" s="25" t="n"/>
      <c r="C3430" s="49" t="n"/>
      <c r="D3430" s="29" t="n"/>
      <c r="E3430" s="23">
        <f>IF(OR(A3430="",B3430=""),"",A3430&amp;"|"&amp;B3430)</f>
        <v/>
      </c>
      <c r="F3430" s="30">
        <f>IF(OR(E3430="",NOT(ISNUMBER(C3430))),"",E3430&amp;"|"&amp;YEAR(C3430)&amp;"-"&amp;RIGHT("0"&amp;MONTH(C3430),2)&amp;"-"&amp;RIGHT("0"&amp;DAY(C3430),2))</f>
        <v/>
      </c>
      <c r="G3430" s="26">
        <f>IF(E3430="","",IFERROR(MATCH(E3430,pl_chave,0),0))</f>
        <v/>
      </c>
      <c r="H3430" s="23">
        <f>IF(G3430="","",IF(G3430=0,"Tarefa fora do plano",INDEX(pl_tag,G3430)))</f>
        <v/>
      </c>
      <c r="I3430" s="30">
        <f>IF(N(G3430)=0,"",INDEX(pl_atividade,G3430))</f>
        <v/>
      </c>
      <c r="J3430" s="50">
        <f>IF(N(G3430)=0,"",INDEX(pl_especialidade,G3430))</f>
        <v/>
      </c>
      <c r="K3430" s="28">
        <f>IF(N(G3430)=0,"",INDEX(pl_duracao,G3430))</f>
        <v/>
      </c>
      <c r="L3430" s="39">
        <f>IF(ISNUMBER(C3430),YEAR(C3430),"")</f>
        <v/>
      </c>
      <c r="M3430" s="39">
        <f>IF(ISNUMBER(C3430),MONTH(C3430),"")</f>
        <v/>
      </c>
      <c r="N3430" s="23">
        <f>IF(L3430="","",IF(NOT(ISNUMBER(crono_ano)),"Informe o ano",IF(L3430&lt;crono_ano,"Antes do ano",IF(L3430&gt;crono_ano,"Depois do ano","No ano"))))</f>
        <v/>
      </c>
      <c r="O3430" s="39">
        <f>IF(F3430="","",IF(COUNTIF(F$7:F3430,F3430)=1,1,0))</f>
        <v/>
      </c>
      <c r="P3430" s="39">
        <f>IF(A3430&amp;B3430&amp;C3430="","",IF(AND(O3430=1,N(G3430)&gt;0),IF(INDEX(pl_ativa,MAX(1,N(G3430)))="Sim",1,0),0))</f>
        <v/>
      </c>
      <c r="Q3430" s="39">
        <f>IF(F3430="","",COUNTIFS(ex_chave_oc,F3430,ex_cancelada,"&lt;&gt;Sim"))</f>
        <v/>
      </c>
      <c r="R3430" s="51">
        <f>IF(P3430="","",IF(AND(P3430=1,N(Q3430)&gt;0),1,0))</f>
        <v/>
      </c>
      <c r="S3430" s="30">
        <f>IF(P3430="","",IF(F3430="","ERRO: data prevista ausente ou inválida",IF(O3430=0,"Duplicada: contada uma vez",IF(N(G3430)=0,"ERRO: tarefa fora do Plano Mestre",IF(P3430=0,"Tarefa retirada do plano: não conta","OK")))))</f>
        <v/>
      </c>
    </row>
    <row r="3431">
      <c r="A3431" s="29" t="n"/>
      <c r="B3431" s="25" t="n"/>
      <c r="C3431" s="49" t="n"/>
      <c r="D3431" s="29" t="n"/>
      <c r="E3431" s="23">
        <f>IF(OR(A3431="",B3431=""),"",A3431&amp;"|"&amp;B3431)</f>
        <v/>
      </c>
      <c r="F3431" s="30">
        <f>IF(OR(E3431="",NOT(ISNUMBER(C3431))),"",E3431&amp;"|"&amp;YEAR(C3431)&amp;"-"&amp;RIGHT("0"&amp;MONTH(C3431),2)&amp;"-"&amp;RIGHT("0"&amp;DAY(C3431),2))</f>
        <v/>
      </c>
      <c r="G3431" s="26">
        <f>IF(E3431="","",IFERROR(MATCH(E3431,pl_chave,0),0))</f>
        <v/>
      </c>
      <c r="H3431" s="23">
        <f>IF(G3431="","",IF(G3431=0,"Tarefa fora do plano",INDEX(pl_tag,G3431)))</f>
        <v/>
      </c>
      <c r="I3431" s="30">
        <f>IF(N(G3431)=0,"",INDEX(pl_atividade,G3431))</f>
        <v/>
      </c>
      <c r="J3431" s="50">
        <f>IF(N(G3431)=0,"",INDEX(pl_especialidade,G3431))</f>
        <v/>
      </c>
      <c r="K3431" s="28">
        <f>IF(N(G3431)=0,"",INDEX(pl_duracao,G3431))</f>
        <v/>
      </c>
      <c r="L3431" s="39">
        <f>IF(ISNUMBER(C3431),YEAR(C3431),"")</f>
        <v/>
      </c>
      <c r="M3431" s="39">
        <f>IF(ISNUMBER(C3431),MONTH(C3431),"")</f>
        <v/>
      </c>
      <c r="N3431" s="23">
        <f>IF(L3431="","",IF(NOT(ISNUMBER(crono_ano)),"Informe o ano",IF(L3431&lt;crono_ano,"Antes do ano",IF(L3431&gt;crono_ano,"Depois do ano","No ano"))))</f>
        <v/>
      </c>
      <c r="O3431" s="39">
        <f>IF(F3431="","",IF(COUNTIF(F$7:F3431,F3431)=1,1,0))</f>
        <v/>
      </c>
      <c r="P3431" s="39">
        <f>IF(A3431&amp;B3431&amp;C3431="","",IF(AND(O3431=1,N(G3431)&gt;0),IF(INDEX(pl_ativa,MAX(1,N(G3431)))="Sim",1,0),0))</f>
        <v/>
      </c>
      <c r="Q3431" s="39">
        <f>IF(F3431="","",COUNTIFS(ex_chave_oc,F3431,ex_cancelada,"&lt;&gt;Sim"))</f>
        <v/>
      </c>
      <c r="R3431" s="51">
        <f>IF(P3431="","",IF(AND(P3431=1,N(Q3431)&gt;0),1,0))</f>
        <v/>
      </c>
      <c r="S3431" s="30">
        <f>IF(P3431="","",IF(F3431="","ERRO: data prevista ausente ou inválida",IF(O3431=0,"Duplicada: contada uma vez",IF(N(G3431)=0,"ERRO: tarefa fora do Plano Mestre",IF(P3431=0,"Tarefa retirada do plano: não conta","OK")))))</f>
        <v/>
      </c>
    </row>
    <row r="3432">
      <c r="A3432" s="29" t="n"/>
      <c r="B3432" s="25" t="n"/>
      <c r="C3432" s="49" t="n"/>
      <c r="D3432" s="29" t="n"/>
      <c r="E3432" s="23">
        <f>IF(OR(A3432="",B3432=""),"",A3432&amp;"|"&amp;B3432)</f>
        <v/>
      </c>
      <c r="F3432" s="30">
        <f>IF(OR(E3432="",NOT(ISNUMBER(C3432))),"",E3432&amp;"|"&amp;YEAR(C3432)&amp;"-"&amp;RIGHT("0"&amp;MONTH(C3432),2)&amp;"-"&amp;RIGHT("0"&amp;DAY(C3432),2))</f>
        <v/>
      </c>
      <c r="G3432" s="26">
        <f>IF(E3432="","",IFERROR(MATCH(E3432,pl_chave,0),0))</f>
        <v/>
      </c>
      <c r="H3432" s="23">
        <f>IF(G3432="","",IF(G3432=0,"Tarefa fora do plano",INDEX(pl_tag,G3432)))</f>
        <v/>
      </c>
      <c r="I3432" s="30">
        <f>IF(N(G3432)=0,"",INDEX(pl_atividade,G3432))</f>
        <v/>
      </c>
      <c r="J3432" s="50">
        <f>IF(N(G3432)=0,"",INDEX(pl_especialidade,G3432))</f>
        <v/>
      </c>
      <c r="K3432" s="28">
        <f>IF(N(G3432)=0,"",INDEX(pl_duracao,G3432))</f>
        <v/>
      </c>
      <c r="L3432" s="39">
        <f>IF(ISNUMBER(C3432),YEAR(C3432),"")</f>
        <v/>
      </c>
      <c r="M3432" s="39">
        <f>IF(ISNUMBER(C3432),MONTH(C3432),"")</f>
        <v/>
      </c>
      <c r="N3432" s="23">
        <f>IF(L3432="","",IF(NOT(ISNUMBER(crono_ano)),"Informe o ano",IF(L3432&lt;crono_ano,"Antes do ano",IF(L3432&gt;crono_ano,"Depois do ano","No ano"))))</f>
        <v/>
      </c>
      <c r="O3432" s="39">
        <f>IF(F3432="","",IF(COUNTIF(F$7:F3432,F3432)=1,1,0))</f>
        <v/>
      </c>
      <c r="P3432" s="39">
        <f>IF(A3432&amp;B3432&amp;C3432="","",IF(AND(O3432=1,N(G3432)&gt;0),IF(INDEX(pl_ativa,MAX(1,N(G3432)))="Sim",1,0),0))</f>
        <v/>
      </c>
      <c r="Q3432" s="39">
        <f>IF(F3432="","",COUNTIFS(ex_chave_oc,F3432,ex_cancelada,"&lt;&gt;Sim"))</f>
        <v/>
      </c>
      <c r="R3432" s="51">
        <f>IF(P3432="","",IF(AND(P3432=1,N(Q3432)&gt;0),1,0))</f>
        <v/>
      </c>
      <c r="S3432" s="30">
        <f>IF(P3432="","",IF(F3432="","ERRO: data prevista ausente ou inválida",IF(O3432=0,"Duplicada: contada uma vez",IF(N(G3432)=0,"ERRO: tarefa fora do Plano Mestre",IF(P3432=0,"Tarefa retirada do plano: não conta","OK")))))</f>
        <v/>
      </c>
    </row>
    <row r="3433">
      <c r="A3433" s="29" t="n"/>
      <c r="B3433" s="25" t="n"/>
      <c r="C3433" s="49" t="n"/>
      <c r="D3433" s="29" t="n"/>
      <c r="E3433" s="23">
        <f>IF(OR(A3433="",B3433=""),"",A3433&amp;"|"&amp;B3433)</f>
        <v/>
      </c>
      <c r="F3433" s="30">
        <f>IF(OR(E3433="",NOT(ISNUMBER(C3433))),"",E3433&amp;"|"&amp;YEAR(C3433)&amp;"-"&amp;RIGHT("0"&amp;MONTH(C3433),2)&amp;"-"&amp;RIGHT("0"&amp;DAY(C3433),2))</f>
        <v/>
      </c>
      <c r="G3433" s="26">
        <f>IF(E3433="","",IFERROR(MATCH(E3433,pl_chave,0),0))</f>
        <v/>
      </c>
      <c r="H3433" s="23">
        <f>IF(G3433="","",IF(G3433=0,"Tarefa fora do plano",INDEX(pl_tag,G3433)))</f>
        <v/>
      </c>
      <c r="I3433" s="30">
        <f>IF(N(G3433)=0,"",INDEX(pl_atividade,G3433))</f>
        <v/>
      </c>
      <c r="J3433" s="50">
        <f>IF(N(G3433)=0,"",INDEX(pl_especialidade,G3433))</f>
        <v/>
      </c>
      <c r="K3433" s="28">
        <f>IF(N(G3433)=0,"",INDEX(pl_duracao,G3433))</f>
        <v/>
      </c>
      <c r="L3433" s="39">
        <f>IF(ISNUMBER(C3433),YEAR(C3433),"")</f>
        <v/>
      </c>
      <c r="M3433" s="39">
        <f>IF(ISNUMBER(C3433),MONTH(C3433),"")</f>
        <v/>
      </c>
      <c r="N3433" s="23">
        <f>IF(L3433="","",IF(NOT(ISNUMBER(crono_ano)),"Informe o ano",IF(L3433&lt;crono_ano,"Antes do ano",IF(L3433&gt;crono_ano,"Depois do ano","No ano"))))</f>
        <v/>
      </c>
      <c r="O3433" s="39">
        <f>IF(F3433="","",IF(COUNTIF(F$7:F3433,F3433)=1,1,0))</f>
        <v/>
      </c>
      <c r="P3433" s="39">
        <f>IF(A3433&amp;B3433&amp;C3433="","",IF(AND(O3433=1,N(G3433)&gt;0),IF(INDEX(pl_ativa,MAX(1,N(G3433)))="Sim",1,0),0))</f>
        <v/>
      </c>
      <c r="Q3433" s="39">
        <f>IF(F3433="","",COUNTIFS(ex_chave_oc,F3433,ex_cancelada,"&lt;&gt;Sim"))</f>
        <v/>
      </c>
      <c r="R3433" s="51">
        <f>IF(P3433="","",IF(AND(P3433=1,N(Q3433)&gt;0),1,0))</f>
        <v/>
      </c>
      <c r="S3433" s="30">
        <f>IF(P3433="","",IF(F3433="","ERRO: data prevista ausente ou inválida",IF(O3433=0,"Duplicada: contada uma vez",IF(N(G3433)=0,"ERRO: tarefa fora do Plano Mestre",IF(P3433=0,"Tarefa retirada do plano: não conta","OK")))))</f>
        <v/>
      </c>
    </row>
    <row r="3434">
      <c r="A3434" s="29" t="n"/>
      <c r="B3434" s="25" t="n"/>
      <c r="C3434" s="49" t="n"/>
      <c r="D3434" s="29" t="n"/>
      <c r="E3434" s="23">
        <f>IF(OR(A3434="",B3434=""),"",A3434&amp;"|"&amp;B3434)</f>
        <v/>
      </c>
      <c r="F3434" s="30">
        <f>IF(OR(E3434="",NOT(ISNUMBER(C3434))),"",E3434&amp;"|"&amp;YEAR(C3434)&amp;"-"&amp;RIGHT("0"&amp;MONTH(C3434),2)&amp;"-"&amp;RIGHT("0"&amp;DAY(C3434),2))</f>
        <v/>
      </c>
      <c r="G3434" s="26">
        <f>IF(E3434="","",IFERROR(MATCH(E3434,pl_chave,0),0))</f>
        <v/>
      </c>
      <c r="H3434" s="23">
        <f>IF(G3434="","",IF(G3434=0,"Tarefa fora do plano",INDEX(pl_tag,G3434)))</f>
        <v/>
      </c>
      <c r="I3434" s="30">
        <f>IF(N(G3434)=0,"",INDEX(pl_atividade,G3434))</f>
        <v/>
      </c>
      <c r="J3434" s="50">
        <f>IF(N(G3434)=0,"",INDEX(pl_especialidade,G3434))</f>
        <v/>
      </c>
      <c r="K3434" s="28">
        <f>IF(N(G3434)=0,"",INDEX(pl_duracao,G3434))</f>
        <v/>
      </c>
      <c r="L3434" s="39">
        <f>IF(ISNUMBER(C3434),YEAR(C3434),"")</f>
        <v/>
      </c>
      <c r="M3434" s="39">
        <f>IF(ISNUMBER(C3434),MONTH(C3434),"")</f>
        <v/>
      </c>
      <c r="N3434" s="23">
        <f>IF(L3434="","",IF(NOT(ISNUMBER(crono_ano)),"Informe o ano",IF(L3434&lt;crono_ano,"Antes do ano",IF(L3434&gt;crono_ano,"Depois do ano","No ano"))))</f>
        <v/>
      </c>
      <c r="O3434" s="39">
        <f>IF(F3434="","",IF(COUNTIF(F$7:F3434,F3434)=1,1,0))</f>
        <v/>
      </c>
      <c r="P3434" s="39">
        <f>IF(A3434&amp;B3434&amp;C3434="","",IF(AND(O3434=1,N(G3434)&gt;0),IF(INDEX(pl_ativa,MAX(1,N(G3434)))="Sim",1,0),0))</f>
        <v/>
      </c>
      <c r="Q3434" s="39">
        <f>IF(F3434="","",COUNTIFS(ex_chave_oc,F3434,ex_cancelada,"&lt;&gt;Sim"))</f>
        <v/>
      </c>
      <c r="R3434" s="51">
        <f>IF(P3434="","",IF(AND(P3434=1,N(Q3434)&gt;0),1,0))</f>
        <v/>
      </c>
      <c r="S3434" s="30">
        <f>IF(P3434="","",IF(F3434="","ERRO: data prevista ausente ou inválida",IF(O3434=0,"Duplicada: contada uma vez",IF(N(G3434)=0,"ERRO: tarefa fora do Plano Mestre",IF(P3434=0,"Tarefa retirada do plano: não conta","OK")))))</f>
        <v/>
      </c>
    </row>
    <row r="3435">
      <c r="A3435" s="29" t="n"/>
      <c r="B3435" s="25" t="n"/>
      <c r="C3435" s="49" t="n"/>
      <c r="D3435" s="29" t="n"/>
      <c r="E3435" s="23">
        <f>IF(OR(A3435="",B3435=""),"",A3435&amp;"|"&amp;B3435)</f>
        <v/>
      </c>
      <c r="F3435" s="30">
        <f>IF(OR(E3435="",NOT(ISNUMBER(C3435))),"",E3435&amp;"|"&amp;YEAR(C3435)&amp;"-"&amp;RIGHT("0"&amp;MONTH(C3435),2)&amp;"-"&amp;RIGHT("0"&amp;DAY(C3435),2))</f>
        <v/>
      </c>
      <c r="G3435" s="26">
        <f>IF(E3435="","",IFERROR(MATCH(E3435,pl_chave,0),0))</f>
        <v/>
      </c>
      <c r="H3435" s="23">
        <f>IF(G3435="","",IF(G3435=0,"Tarefa fora do plano",INDEX(pl_tag,G3435)))</f>
        <v/>
      </c>
      <c r="I3435" s="30">
        <f>IF(N(G3435)=0,"",INDEX(pl_atividade,G3435))</f>
        <v/>
      </c>
      <c r="J3435" s="50">
        <f>IF(N(G3435)=0,"",INDEX(pl_especialidade,G3435))</f>
        <v/>
      </c>
      <c r="K3435" s="28">
        <f>IF(N(G3435)=0,"",INDEX(pl_duracao,G3435))</f>
        <v/>
      </c>
      <c r="L3435" s="39">
        <f>IF(ISNUMBER(C3435),YEAR(C3435),"")</f>
        <v/>
      </c>
      <c r="M3435" s="39">
        <f>IF(ISNUMBER(C3435),MONTH(C3435),"")</f>
        <v/>
      </c>
      <c r="N3435" s="23">
        <f>IF(L3435="","",IF(NOT(ISNUMBER(crono_ano)),"Informe o ano",IF(L3435&lt;crono_ano,"Antes do ano",IF(L3435&gt;crono_ano,"Depois do ano","No ano"))))</f>
        <v/>
      </c>
      <c r="O3435" s="39">
        <f>IF(F3435="","",IF(COUNTIF(F$7:F3435,F3435)=1,1,0))</f>
        <v/>
      </c>
      <c r="P3435" s="39">
        <f>IF(A3435&amp;B3435&amp;C3435="","",IF(AND(O3435=1,N(G3435)&gt;0),IF(INDEX(pl_ativa,MAX(1,N(G3435)))="Sim",1,0),0))</f>
        <v/>
      </c>
      <c r="Q3435" s="39">
        <f>IF(F3435="","",COUNTIFS(ex_chave_oc,F3435,ex_cancelada,"&lt;&gt;Sim"))</f>
        <v/>
      </c>
      <c r="R3435" s="51">
        <f>IF(P3435="","",IF(AND(P3435=1,N(Q3435)&gt;0),1,0))</f>
        <v/>
      </c>
      <c r="S3435" s="30">
        <f>IF(P3435="","",IF(F3435="","ERRO: data prevista ausente ou inválida",IF(O3435=0,"Duplicada: contada uma vez",IF(N(G3435)=0,"ERRO: tarefa fora do Plano Mestre",IF(P3435=0,"Tarefa retirada do plano: não conta","OK")))))</f>
        <v/>
      </c>
    </row>
    <row r="3436">
      <c r="A3436" s="29" t="n"/>
      <c r="B3436" s="25" t="n"/>
      <c r="C3436" s="49" t="n"/>
      <c r="D3436" s="29" t="n"/>
      <c r="E3436" s="23">
        <f>IF(OR(A3436="",B3436=""),"",A3436&amp;"|"&amp;B3436)</f>
        <v/>
      </c>
      <c r="F3436" s="30">
        <f>IF(OR(E3436="",NOT(ISNUMBER(C3436))),"",E3436&amp;"|"&amp;YEAR(C3436)&amp;"-"&amp;RIGHT("0"&amp;MONTH(C3436),2)&amp;"-"&amp;RIGHT("0"&amp;DAY(C3436),2))</f>
        <v/>
      </c>
      <c r="G3436" s="26">
        <f>IF(E3436="","",IFERROR(MATCH(E3436,pl_chave,0),0))</f>
        <v/>
      </c>
      <c r="H3436" s="23">
        <f>IF(G3436="","",IF(G3436=0,"Tarefa fora do plano",INDEX(pl_tag,G3436)))</f>
        <v/>
      </c>
      <c r="I3436" s="30">
        <f>IF(N(G3436)=0,"",INDEX(pl_atividade,G3436))</f>
        <v/>
      </c>
      <c r="J3436" s="50">
        <f>IF(N(G3436)=0,"",INDEX(pl_especialidade,G3436))</f>
        <v/>
      </c>
      <c r="K3436" s="28">
        <f>IF(N(G3436)=0,"",INDEX(pl_duracao,G3436))</f>
        <v/>
      </c>
      <c r="L3436" s="39">
        <f>IF(ISNUMBER(C3436),YEAR(C3436),"")</f>
        <v/>
      </c>
      <c r="M3436" s="39">
        <f>IF(ISNUMBER(C3436),MONTH(C3436),"")</f>
        <v/>
      </c>
      <c r="N3436" s="23">
        <f>IF(L3436="","",IF(NOT(ISNUMBER(crono_ano)),"Informe o ano",IF(L3436&lt;crono_ano,"Antes do ano",IF(L3436&gt;crono_ano,"Depois do ano","No ano"))))</f>
        <v/>
      </c>
      <c r="O3436" s="39">
        <f>IF(F3436="","",IF(COUNTIF(F$7:F3436,F3436)=1,1,0))</f>
        <v/>
      </c>
      <c r="P3436" s="39">
        <f>IF(A3436&amp;B3436&amp;C3436="","",IF(AND(O3436=1,N(G3436)&gt;0),IF(INDEX(pl_ativa,MAX(1,N(G3436)))="Sim",1,0),0))</f>
        <v/>
      </c>
      <c r="Q3436" s="39">
        <f>IF(F3436="","",COUNTIFS(ex_chave_oc,F3436,ex_cancelada,"&lt;&gt;Sim"))</f>
        <v/>
      </c>
      <c r="R3436" s="51">
        <f>IF(P3436="","",IF(AND(P3436=1,N(Q3436)&gt;0),1,0))</f>
        <v/>
      </c>
      <c r="S3436" s="30">
        <f>IF(P3436="","",IF(F3436="","ERRO: data prevista ausente ou inválida",IF(O3436=0,"Duplicada: contada uma vez",IF(N(G3436)=0,"ERRO: tarefa fora do Plano Mestre",IF(P3436=0,"Tarefa retirada do plano: não conta","OK")))))</f>
        <v/>
      </c>
    </row>
    <row r="3437">
      <c r="A3437" s="29" t="n"/>
      <c r="B3437" s="25" t="n"/>
      <c r="C3437" s="49" t="n"/>
      <c r="D3437" s="29" t="n"/>
      <c r="E3437" s="23">
        <f>IF(OR(A3437="",B3437=""),"",A3437&amp;"|"&amp;B3437)</f>
        <v/>
      </c>
      <c r="F3437" s="30">
        <f>IF(OR(E3437="",NOT(ISNUMBER(C3437))),"",E3437&amp;"|"&amp;YEAR(C3437)&amp;"-"&amp;RIGHT("0"&amp;MONTH(C3437),2)&amp;"-"&amp;RIGHT("0"&amp;DAY(C3437),2))</f>
        <v/>
      </c>
      <c r="G3437" s="26">
        <f>IF(E3437="","",IFERROR(MATCH(E3437,pl_chave,0),0))</f>
        <v/>
      </c>
      <c r="H3437" s="23">
        <f>IF(G3437="","",IF(G3437=0,"Tarefa fora do plano",INDEX(pl_tag,G3437)))</f>
        <v/>
      </c>
      <c r="I3437" s="30">
        <f>IF(N(G3437)=0,"",INDEX(pl_atividade,G3437))</f>
        <v/>
      </c>
      <c r="J3437" s="50">
        <f>IF(N(G3437)=0,"",INDEX(pl_especialidade,G3437))</f>
        <v/>
      </c>
      <c r="K3437" s="28">
        <f>IF(N(G3437)=0,"",INDEX(pl_duracao,G3437))</f>
        <v/>
      </c>
      <c r="L3437" s="39">
        <f>IF(ISNUMBER(C3437),YEAR(C3437),"")</f>
        <v/>
      </c>
      <c r="M3437" s="39">
        <f>IF(ISNUMBER(C3437),MONTH(C3437),"")</f>
        <v/>
      </c>
      <c r="N3437" s="23">
        <f>IF(L3437="","",IF(NOT(ISNUMBER(crono_ano)),"Informe o ano",IF(L3437&lt;crono_ano,"Antes do ano",IF(L3437&gt;crono_ano,"Depois do ano","No ano"))))</f>
        <v/>
      </c>
      <c r="O3437" s="39">
        <f>IF(F3437="","",IF(COUNTIF(F$7:F3437,F3437)=1,1,0))</f>
        <v/>
      </c>
      <c r="P3437" s="39">
        <f>IF(A3437&amp;B3437&amp;C3437="","",IF(AND(O3437=1,N(G3437)&gt;0),IF(INDEX(pl_ativa,MAX(1,N(G3437)))="Sim",1,0),0))</f>
        <v/>
      </c>
      <c r="Q3437" s="39">
        <f>IF(F3437="","",COUNTIFS(ex_chave_oc,F3437,ex_cancelada,"&lt;&gt;Sim"))</f>
        <v/>
      </c>
      <c r="R3437" s="51">
        <f>IF(P3437="","",IF(AND(P3437=1,N(Q3437)&gt;0),1,0))</f>
        <v/>
      </c>
      <c r="S3437" s="30">
        <f>IF(P3437="","",IF(F3437="","ERRO: data prevista ausente ou inválida",IF(O3437=0,"Duplicada: contada uma vez",IF(N(G3437)=0,"ERRO: tarefa fora do Plano Mestre",IF(P3437=0,"Tarefa retirada do plano: não conta","OK")))))</f>
        <v/>
      </c>
    </row>
    <row r="3438">
      <c r="A3438" s="29" t="n"/>
      <c r="B3438" s="25" t="n"/>
      <c r="C3438" s="49" t="n"/>
      <c r="D3438" s="29" t="n"/>
      <c r="E3438" s="23">
        <f>IF(OR(A3438="",B3438=""),"",A3438&amp;"|"&amp;B3438)</f>
        <v/>
      </c>
      <c r="F3438" s="30">
        <f>IF(OR(E3438="",NOT(ISNUMBER(C3438))),"",E3438&amp;"|"&amp;YEAR(C3438)&amp;"-"&amp;RIGHT("0"&amp;MONTH(C3438),2)&amp;"-"&amp;RIGHT("0"&amp;DAY(C3438),2))</f>
        <v/>
      </c>
      <c r="G3438" s="26">
        <f>IF(E3438="","",IFERROR(MATCH(E3438,pl_chave,0),0))</f>
        <v/>
      </c>
      <c r="H3438" s="23">
        <f>IF(G3438="","",IF(G3438=0,"Tarefa fora do plano",INDEX(pl_tag,G3438)))</f>
        <v/>
      </c>
      <c r="I3438" s="30">
        <f>IF(N(G3438)=0,"",INDEX(pl_atividade,G3438))</f>
        <v/>
      </c>
      <c r="J3438" s="50">
        <f>IF(N(G3438)=0,"",INDEX(pl_especialidade,G3438))</f>
        <v/>
      </c>
      <c r="K3438" s="28">
        <f>IF(N(G3438)=0,"",INDEX(pl_duracao,G3438))</f>
        <v/>
      </c>
      <c r="L3438" s="39">
        <f>IF(ISNUMBER(C3438),YEAR(C3438),"")</f>
        <v/>
      </c>
      <c r="M3438" s="39">
        <f>IF(ISNUMBER(C3438),MONTH(C3438),"")</f>
        <v/>
      </c>
      <c r="N3438" s="23">
        <f>IF(L3438="","",IF(NOT(ISNUMBER(crono_ano)),"Informe o ano",IF(L3438&lt;crono_ano,"Antes do ano",IF(L3438&gt;crono_ano,"Depois do ano","No ano"))))</f>
        <v/>
      </c>
      <c r="O3438" s="39">
        <f>IF(F3438="","",IF(COUNTIF(F$7:F3438,F3438)=1,1,0))</f>
        <v/>
      </c>
      <c r="P3438" s="39">
        <f>IF(A3438&amp;B3438&amp;C3438="","",IF(AND(O3438=1,N(G3438)&gt;0),IF(INDEX(pl_ativa,MAX(1,N(G3438)))="Sim",1,0),0))</f>
        <v/>
      </c>
      <c r="Q3438" s="39">
        <f>IF(F3438="","",COUNTIFS(ex_chave_oc,F3438,ex_cancelada,"&lt;&gt;Sim"))</f>
        <v/>
      </c>
      <c r="R3438" s="51">
        <f>IF(P3438="","",IF(AND(P3438=1,N(Q3438)&gt;0),1,0))</f>
        <v/>
      </c>
      <c r="S3438" s="30">
        <f>IF(P3438="","",IF(F3438="","ERRO: data prevista ausente ou inválida",IF(O3438=0,"Duplicada: contada uma vez",IF(N(G3438)=0,"ERRO: tarefa fora do Plano Mestre",IF(P3438=0,"Tarefa retirada do plano: não conta","OK")))))</f>
        <v/>
      </c>
    </row>
    <row r="3439">
      <c r="A3439" s="29" t="n"/>
      <c r="B3439" s="25" t="n"/>
      <c r="C3439" s="49" t="n"/>
      <c r="D3439" s="29" t="n"/>
      <c r="E3439" s="23">
        <f>IF(OR(A3439="",B3439=""),"",A3439&amp;"|"&amp;B3439)</f>
        <v/>
      </c>
      <c r="F3439" s="30">
        <f>IF(OR(E3439="",NOT(ISNUMBER(C3439))),"",E3439&amp;"|"&amp;YEAR(C3439)&amp;"-"&amp;RIGHT("0"&amp;MONTH(C3439),2)&amp;"-"&amp;RIGHT("0"&amp;DAY(C3439),2))</f>
        <v/>
      </c>
      <c r="G3439" s="26">
        <f>IF(E3439="","",IFERROR(MATCH(E3439,pl_chave,0),0))</f>
        <v/>
      </c>
      <c r="H3439" s="23">
        <f>IF(G3439="","",IF(G3439=0,"Tarefa fora do plano",INDEX(pl_tag,G3439)))</f>
        <v/>
      </c>
      <c r="I3439" s="30">
        <f>IF(N(G3439)=0,"",INDEX(pl_atividade,G3439))</f>
        <v/>
      </c>
      <c r="J3439" s="50">
        <f>IF(N(G3439)=0,"",INDEX(pl_especialidade,G3439))</f>
        <v/>
      </c>
      <c r="K3439" s="28">
        <f>IF(N(G3439)=0,"",INDEX(pl_duracao,G3439))</f>
        <v/>
      </c>
      <c r="L3439" s="39">
        <f>IF(ISNUMBER(C3439),YEAR(C3439),"")</f>
        <v/>
      </c>
      <c r="M3439" s="39">
        <f>IF(ISNUMBER(C3439),MONTH(C3439),"")</f>
        <v/>
      </c>
      <c r="N3439" s="23">
        <f>IF(L3439="","",IF(NOT(ISNUMBER(crono_ano)),"Informe o ano",IF(L3439&lt;crono_ano,"Antes do ano",IF(L3439&gt;crono_ano,"Depois do ano","No ano"))))</f>
        <v/>
      </c>
      <c r="O3439" s="39">
        <f>IF(F3439="","",IF(COUNTIF(F$7:F3439,F3439)=1,1,0))</f>
        <v/>
      </c>
      <c r="P3439" s="39">
        <f>IF(A3439&amp;B3439&amp;C3439="","",IF(AND(O3439=1,N(G3439)&gt;0),IF(INDEX(pl_ativa,MAX(1,N(G3439)))="Sim",1,0),0))</f>
        <v/>
      </c>
      <c r="Q3439" s="39">
        <f>IF(F3439="","",COUNTIFS(ex_chave_oc,F3439,ex_cancelada,"&lt;&gt;Sim"))</f>
        <v/>
      </c>
      <c r="R3439" s="51">
        <f>IF(P3439="","",IF(AND(P3439=1,N(Q3439)&gt;0),1,0))</f>
        <v/>
      </c>
      <c r="S3439" s="30">
        <f>IF(P3439="","",IF(F3439="","ERRO: data prevista ausente ou inválida",IF(O3439=0,"Duplicada: contada uma vez",IF(N(G3439)=0,"ERRO: tarefa fora do Plano Mestre",IF(P3439=0,"Tarefa retirada do plano: não conta","OK")))))</f>
        <v/>
      </c>
    </row>
    <row r="3440">
      <c r="A3440" s="29" t="n"/>
      <c r="B3440" s="25" t="n"/>
      <c r="C3440" s="49" t="n"/>
      <c r="D3440" s="29" t="n"/>
      <c r="E3440" s="23">
        <f>IF(OR(A3440="",B3440=""),"",A3440&amp;"|"&amp;B3440)</f>
        <v/>
      </c>
      <c r="F3440" s="30">
        <f>IF(OR(E3440="",NOT(ISNUMBER(C3440))),"",E3440&amp;"|"&amp;YEAR(C3440)&amp;"-"&amp;RIGHT("0"&amp;MONTH(C3440),2)&amp;"-"&amp;RIGHT("0"&amp;DAY(C3440),2))</f>
        <v/>
      </c>
      <c r="G3440" s="26">
        <f>IF(E3440="","",IFERROR(MATCH(E3440,pl_chave,0),0))</f>
        <v/>
      </c>
      <c r="H3440" s="23">
        <f>IF(G3440="","",IF(G3440=0,"Tarefa fora do plano",INDEX(pl_tag,G3440)))</f>
        <v/>
      </c>
      <c r="I3440" s="30">
        <f>IF(N(G3440)=0,"",INDEX(pl_atividade,G3440))</f>
        <v/>
      </c>
      <c r="J3440" s="50">
        <f>IF(N(G3440)=0,"",INDEX(pl_especialidade,G3440))</f>
        <v/>
      </c>
      <c r="K3440" s="28">
        <f>IF(N(G3440)=0,"",INDEX(pl_duracao,G3440))</f>
        <v/>
      </c>
      <c r="L3440" s="39">
        <f>IF(ISNUMBER(C3440),YEAR(C3440),"")</f>
        <v/>
      </c>
      <c r="M3440" s="39">
        <f>IF(ISNUMBER(C3440),MONTH(C3440),"")</f>
        <v/>
      </c>
      <c r="N3440" s="23">
        <f>IF(L3440="","",IF(NOT(ISNUMBER(crono_ano)),"Informe o ano",IF(L3440&lt;crono_ano,"Antes do ano",IF(L3440&gt;crono_ano,"Depois do ano","No ano"))))</f>
        <v/>
      </c>
      <c r="O3440" s="39">
        <f>IF(F3440="","",IF(COUNTIF(F$7:F3440,F3440)=1,1,0))</f>
        <v/>
      </c>
      <c r="P3440" s="39">
        <f>IF(A3440&amp;B3440&amp;C3440="","",IF(AND(O3440=1,N(G3440)&gt;0),IF(INDEX(pl_ativa,MAX(1,N(G3440)))="Sim",1,0),0))</f>
        <v/>
      </c>
      <c r="Q3440" s="39">
        <f>IF(F3440="","",COUNTIFS(ex_chave_oc,F3440,ex_cancelada,"&lt;&gt;Sim"))</f>
        <v/>
      </c>
      <c r="R3440" s="51">
        <f>IF(P3440="","",IF(AND(P3440=1,N(Q3440)&gt;0),1,0))</f>
        <v/>
      </c>
      <c r="S3440" s="30">
        <f>IF(P3440="","",IF(F3440="","ERRO: data prevista ausente ou inválida",IF(O3440=0,"Duplicada: contada uma vez",IF(N(G3440)=0,"ERRO: tarefa fora do Plano Mestre",IF(P3440=0,"Tarefa retirada do plano: não conta","OK")))))</f>
        <v/>
      </c>
    </row>
    <row r="3441">
      <c r="A3441" s="29" t="n"/>
      <c r="B3441" s="25" t="n"/>
      <c r="C3441" s="49" t="n"/>
      <c r="D3441" s="29" t="n"/>
      <c r="E3441" s="23">
        <f>IF(OR(A3441="",B3441=""),"",A3441&amp;"|"&amp;B3441)</f>
        <v/>
      </c>
      <c r="F3441" s="30">
        <f>IF(OR(E3441="",NOT(ISNUMBER(C3441))),"",E3441&amp;"|"&amp;YEAR(C3441)&amp;"-"&amp;RIGHT("0"&amp;MONTH(C3441),2)&amp;"-"&amp;RIGHT("0"&amp;DAY(C3441),2))</f>
        <v/>
      </c>
      <c r="G3441" s="26">
        <f>IF(E3441="","",IFERROR(MATCH(E3441,pl_chave,0),0))</f>
        <v/>
      </c>
      <c r="H3441" s="23">
        <f>IF(G3441="","",IF(G3441=0,"Tarefa fora do plano",INDEX(pl_tag,G3441)))</f>
        <v/>
      </c>
      <c r="I3441" s="30">
        <f>IF(N(G3441)=0,"",INDEX(pl_atividade,G3441))</f>
        <v/>
      </c>
      <c r="J3441" s="50">
        <f>IF(N(G3441)=0,"",INDEX(pl_especialidade,G3441))</f>
        <v/>
      </c>
      <c r="K3441" s="28">
        <f>IF(N(G3441)=0,"",INDEX(pl_duracao,G3441))</f>
        <v/>
      </c>
      <c r="L3441" s="39">
        <f>IF(ISNUMBER(C3441),YEAR(C3441),"")</f>
        <v/>
      </c>
      <c r="M3441" s="39">
        <f>IF(ISNUMBER(C3441),MONTH(C3441),"")</f>
        <v/>
      </c>
      <c r="N3441" s="23">
        <f>IF(L3441="","",IF(NOT(ISNUMBER(crono_ano)),"Informe o ano",IF(L3441&lt;crono_ano,"Antes do ano",IF(L3441&gt;crono_ano,"Depois do ano","No ano"))))</f>
        <v/>
      </c>
      <c r="O3441" s="39">
        <f>IF(F3441="","",IF(COUNTIF(F$7:F3441,F3441)=1,1,0))</f>
        <v/>
      </c>
      <c r="P3441" s="39">
        <f>IF(A3441&amp;B3441&amp;C3441="","",IF(AND(O3441=1,N(G3441)&gt;0),IF(INDEX(pl_ativa,MAX(1,N(G3441)))="Sim",1,0),0))</f>
        <v/>
      </c>
      <c r="Q3441" s="39">
        <f>IF(F3441="","",COUNTIFS(ex_chave_oc,F3441,ex_cancelada,"&lt;&gt;Sim"))</f>
        <v/>
      </c>
      <c r="R3441" s="51">
        <f>IF(P3441="","",IF(AND(P3441=1,N(Q3441)&gt;0),1,0))</f>
        <v/>
      </c>
      <c r="S3441" s="30">
        <f>IF(P3441="","",IF(F3441="","ERRO: data prevista ausente ou inválida",IF(O3441=0,"Duplicada: contada uma vez",IF(N(G3441)=0,"ERRO: tarefa fora do Plano Mestre",IF(P3441=0,"Tarefa retirada do plano: não conta","OK")))))</f>
        <v/>
      </c>
    </row>
    <row r="3442">
      <c r="A3442" s="29" t="n"/>
      <c r="B3442" s="25" t="n"/>
      <c r="C3442" s="49" t="n"/>
      <c r="D3442" s="29" t="n"/>
      <c r="E3442" s="23">
        <f>IF(OR(A3442="",B3442=""),"",A3442&amp;"|"&amp;B3442)</f>
        <v/>
      </c>
      <c r="F3442" s="30">
        <f>IF(OR(E3442="",NOT(ISNUMBER(C3442))),"",E3442&amp;"|"&amp;YEAR(C3442)&amp;"-"&amp;RIGHT("0"&amp;MONTH(C3442),2)&amp;"-"&amp;RIGHT("0"&amp;DAY(C3442),2))</f>
        <v/>
      </c>
      <c r="G3442" s="26">
        <f>IF(E3442="","",IFERROR(MATCH(E3442,pl_chave,0),0))</f>
        <v/>
      </c>
      <c r="H3442" s="23">
        <f>IF(G3442="","",IF(G3442=0,"Tarefa fora do plano",INDEX(pl_tag,G3442)))</f>
        <v/>
      </c>
      <c r="I3442" s="30">
        <f>IF(N(G3442)=0,"",INDEX(pl_atividade,G3442))</f>
        <v/>
      </c>
      <c r="J3442" s="50">
        <f>IF(N(G3442)=0,"",INDEX(pl_especialidade,G3442))</f>
        <v/>
      </c>
      <c r="K3442" s="28">
        <f>IF(N(G3442)=0,"",INDEX(pl_duracao,G3442))</f>
        <v/>
      </c>
      <c r="L3442" s="39">
        <f>IF(ISNUMBER(C3442),YEAR(C3442),"")</f>
        <v/>
      </c>
      <c r="M3442" s="39">
        <f>IF(ISNUMBER(C3442),MONTH(C3442),"")</f>
        <v/>
      </c>
      <c r="N3442" s="23">
        <f>IF(L3442="","",IF(NOT(ISNUMBER(crono_ano)),"Informe o ano",IF(L3442&lt;crono_ano,"Antes do ano",IF(L3442&gt;crono_ano,"Depois do ano","No ano"))))</f>
        <v/>
      </c>
      <c r="O3442" s="39">
        <f>IF(F3442="","",IF(COUNTIF(F$7:F3442,F3442)=1,1,0))</f>
        <v/>
      </c>
      <c r="P3442" s="39">
        <f>IF(A3442&amp;B3442&amp;C3442="","",IF(AND(O3442=1,N(G3442)&gt;0),IF(INDEX(pl_ativa,MAX(1,N(G3442)))="Sim",1,0),0))</f>
        <v/>
      </c>
      <c r="Q3442" s="39">
        <f>IF(F3442="","",COUNTIFS(ex_chave_oc,F3442,ex_cancelada,"&lt;&gt;Sim"))</f>
        <v/>
      </c>
      <c r="R3442" s="51">
        <f>IF(P3442="","",IF(AND(P3442=1,N(Q3442)&gt;0),1,0))</f>
        <v/>
      </c>
      <c r="S3442" s="30">
        <f>IF(P3442="","",IF(F3442="","ERRO: data prevista ausente ou inválida",IF(O3442=0,"Duplicada: contada uma vez",IF(N(G3442)=0,"ERRO: tarefa fora do Plano Mestre",IF(P3442=0,"Tarefa retirada do plano: não conta","OK")))))</f>
        <v/>
      </c>
    </row>
    <row r="3443">
      <c r="A3443" s="29" t="n"/>
      <c r="B3443" s="25" t="n"/>
      <c r="C3443" s="49" t="n"/>
      <c r="D3443" s="29" t="n"/>
      <c r="E3443" s="23">
        <f>IF(OR(A3443="",B3443=""),"",A3443&amp;"|"&amp;B3443)</f>
        <v/>
      </c>
      <c r="F3443" s="30">
        <f>IF(OR(E3443="",NOT(ISNUMBER(C3443))),"",E3443&amp;"|"&amp;YEAR(C3443)&amp;"-"&amp;RIGHT("0"&amp;MONTH(C3443),2)&amp;"-"&amp;RIGHT("0"&amp;DAY(C3443),2))</f>
        <v/>
      </c>
      <c r="G3443" s="26">
        <f>IF(E3443="","",IFERROR(MATCH(E3443,pl_chave,0),0))</f>
        <v/>
      </c>
      <c r="H3443" s="23">
        <f>IF(G3443="","",IF(G3443=0,"Tarefa fora do plano",INDEX(pl_tag,G3443)))</f>
        <v/>
      </c>
      <c r="I3443" s="30">
        <f>IF(N(G3443)=0,"",INDEX(pl_atividade,G3443))</f>
        <v/>
      </c>
      <c r="J3443" s="50">
        <f>IF(N(G3443)=0,"",INDEX(pl_especialidade,G3443))</f>
        <v/>
      </c>
      <c r="K3443" s="28">
        <f>IF(N(G3443)=0,"",INDEX(pl_duracao,G3443))</f>
        <v/>
      </c>
      <c r="L3443" s="39">
        <f>IF(ISNUMBER(C3443),YEAR(C3443),"")</f>
        <v/>
      </c>
      <c r="M3443" s="39">
        <f>IF(ISNUMBER(C3443),MONTH(C3443),"")</f>
        <v/>
      </c>
      <c r="N3443" s="23">
        <f>IF(L3443="","",IF(NOT(ISNUMBER(crono_ano)),"Informe o ano",IF(L3443&lt;crono_ano,"Antes do ano",IF(L3443&gt;crono_ano,"Depois do ano","No ano"))))</f>
        <v/>
      </c>
      <c r="O3443" s="39">
        <f>IF(F3443="","",IF(COUNTIF(F$7:F3443,F3443)=1,1,0))</f>
        <v/>
      </c>
      <c r="P3443" s="39">
        <f>IF(A3443&amp;B3443&amp;C3443="","",IF(AND(O3443=1,N(G3443)&gt;0),IF(INDEX(pl_ativa,MAX(1,N(G3443)))="Sim",1,0),0))</f>
        <v/>
      </c>
      <c r="Q3443" s="39">
        <f>IF(F3443="","",COUNTIFS(ex_chave_oc,F3443,ex_cancelada,"&lt;&gt;Sim"))</f>
        <v/>
      </c>
      <c r="R3443" s="51">
        <f>IF(P3443="","",IF(AND(P3443=1,N(Q3443)&gt;0),1,0))</f>
        <v/>
      </c>
      <c r="S3443" s="30">
        <f>IF(P3443="","",IF(F3443="","ERRO: data prevista ausente ou inválida",IF(O3443=0,"Duplicada: contada uma vez",IF(N(G3443)=0,"ERRO: tarefa fora do Plano Mestre",IF(P3443=0,"Tarefa retirada do plano: não conta","OK")))))</f>
        <v/>
      </c>
    </row>
    <row r="3444">
      <c r="A3444" s="29" t="n"/>
      <c r="B3444" s="25" t="n"/>
      <c r="C3444" s="49" t="n"/>
      <c r="D3444" s="29" t="n"/>
      <c r="E3444" s="23">
        <f>IF(OR(A3444="",B3444=""),"",A3444&amp;"|"&amp;B3444)</f>
        <v/>
      </c>
      <c r="F3444" s="30">
        <f>IF(OR(E3444="",NOT(ISNUMBER(C3444))),"",E3444&amp;"|"&amp;YEAR(C3444)&amp;"-"&amp;RIGHT("0"&amp;MONTH(C3444),2)&amp;"-"&amp;RIGHT("0"&amp;DAY(C3444),2))</f>
        <v/>
      </c>
      <c r="G3444" s="26">
        <f>IF(E3444="","",IFERROR(MATCH(E3444,pl_chave,0),0))</f>
        <v/>
      </c>
      <c r="H3444" s="23">
        <f>IF(G3444="","",IF(G3444=0,"Tarefa fora do plano",INDEX(pl_tag,G3444)))</f>
        <v/>
      </c>
      <c r="I3444" s="30">
        <f>IF(N(G3444)=0,"",INDEX(pl_atividade,G3444))</f>
        <v/>
      </c>
      <c r="J3444" s="50">
        <f>IF(N(G3444)=0,"",INDEX(pl_especialidade,G3444))</f>
        <v/>
      </c>
      <c r="K3444" s="28">
        <f>IF(N(G3444)=0,"",INDEX(pl_duracao,G3444))</f>
        <v/>
      </c>
      <c r="L3444" s="39">
        <f>IF(ISNUMBER(C3444),YEAR(C3444),"")</f>
        <v/>
      </c>
      <c r="M3444" s="39">
        <f>IF(ISNUMBER(C3444),MONTH(C3444),"")</f>
        <v/>
      </c>
      <c r="N3444" s="23">
        <f>IF(L3444="","",IF(NOT(ISNUMBER(crono_ano)),"Informe o ano",IF(L3444&lt;crono_ano,"Antes do ano",IF(L3444&gt;crono_ano,"Depois do ano","No ano"))))</f>
        <v/>
      </c>
      <c r="O3444" s="39">
        <f>IF(F3444="","",IF(COUNTIF(F$7:F3444,F3444)=1,1,0))</f>
        <v/>
      </c>
      <c r="P3444" s="39">
        <f>IF(A3444&amp;B3444&amp;C3444="","",IF(AND(O3444=1,N(G3444)&gt;0),IF(INDEX(pl_ativa,MAX(1,N(G3444)))="Sim",1,0),0))</f>
        <v/>
      </c>
      <c r="Q3444" s="39">
        <f>IF(F3444="","",COUNTIFS(ex_chave_oc,F3444,ex_cancelada,"&lt;&gt;Sim"))</f>
        <v/>
      </c>
      <c r="R3444" s="51">
        <f>IF(P3444="","",IF(AND(P3444=1,N(Q3444)&gt;0),1,0))</f>
        <v/>
      </c>
      <c r="S3444" s="30">
        <f>IF(P3444="","",IF(F3444="","ERRO: data prevista ausente ou inválida",IF(O3444=0,"Duplicada: contada uma vez",IF(N(G3444)=0,"ERRO: tarefa fora do Plano Mestre",IF(P3444=0,"Tarefa retirada do plano: não conta","OK")))))</f>
        <v/>
      </c>
    </row>
    <row r="3445">
      <c r="A3445" s="29" t="n"/>
      <c r="B3445" s="25" t="n"/>
      <c r="C3445" s="49" t="n"/>
      <c r="D3445" s="29" t="n"/>
      <c r="E3445" s="23">
        <f>IF(OR(A3445="",B3445=""),"",A3445&amp;"|"&amp;B3445)</f>
        <v/>
      </c>
      <c r="F3445" s="30">
        <f>IF(OR(E3445="",NOT(ISNUMBER(C3445))),"",E3445&amp;"|"&amp;YEAR(C3445)&amp;"-"&amp;RIGHT("0"&amp;MONTH(C3445),2)&amp;"-"&amp;RIGHT("0"&amp;DAY(C3445),2))</f>
        <v/>
      </c>
      <c r="G3445" s="26">
        <f>IF(E3445="","",IFERROR(MATCH(E3445,pl_chave,0),0))</f>
        <v/>
      </c>
      <c r="H3445" s="23">
        <f>IF(G3445="","",IF(G3445=0,"Tarefa fora do plano",INDEX(pl_tag,G3445)))</f>
        <v/>
      </c>
      <c r="I3445" s="30">
        <f>IF(N(G3445)=0,"",INDEX(pl_atividade,G3445))</f>
        <v/>
      </c>
      <c r="J3445" s="50">
        <f>IF(N(G3445)=0,"",INDEX(pl_especialidade,G3445))</f>
        <v/>
      </c>
      <c r="K3445" s="28">
        <f>IF(N(G3445)=0,"",INDEX(pl_duracao,G3445))</f>
        <v/>
      </c>
      <c r="L3445" s="39">
        <f>IF(ISNUMBER(C3445),YEAR(C3445),"")</f>
        <v/>
      </c>
      <c r="M3445" s="39">
        <f>IF(ISNUMBER(C3445),MONTH(C3445),"")</f>
        <v/>
      </c>
      <c r="N3445" s="23">
        <f>IF(L3445="","",IF(NOT(ISNUMBER(crono_ano)),"Informe o ano",IF(L3445&lt;crono_ano,"Antes do ano",IF(L3445&gt;crono_ano,"Depois do ano","No ano"))))</f>
        <v/>
      </c>
      <c r="O3445" s="39">
        <f>IF(F3445="","",IF(COUNTIF(F$7:F3445,F3445)=1,1,0))</f>
        <v/>
      </c>
      <c r="P3445" s="39">
        <f>IF(A3445&amp;B3445&amp;C3445="","",IF(AND(O3445=1,N(G3445)&gt;0),IF(INDEX(pl_ativa,MAX(1,N(G3445)))="Sim",1,0),0))</f>
        <v/>
      </c>
      <c r="Q3445" s="39">
        <f>IF(F3445="","",COUNTIFS(ex_chave_oc,F3445,ex_cancelada,"&lt;&gt;Sim"))</f>
        <v/>
      </c>
      <c r="R3445" s="51">
        <f>IF(P3445="","",IF(AND(P3445=1,N(Q3445)&gt;0),1,0))</f>
        <v/>
      </c>
      <c r="S3445" s="30">
        <f>IF(P3445="","",IF(F3445="","ERRO: data prevista ausente ou inválida",IF(O3445=0,"Duplicada: contada uma vez",IF(N(G3445)=0,"ERRO: tarefa fora do Plano Mestre",IF(P3445=0,"Tarefa retirada do plano: não conta","OK")))))</f>
        <v/>
      </c>
    </row>
    <row r="3446">
      <c r="A3446" s="29" t="n"/>
      <c r="B3446" s="25" t="n"/>
      <c r="C3446" s="49" t="n"/>
      <c r="D3446" s="29" t="n"/>
      <c r="E3446" s="23">
        <f>IF(OR(A3446="",B3446=""),"",A3446&amp;"|"&amp;B3446)</f>
        <v/>
      </c>
      <c r="F3446" s="30">
        <f>IF(OR(E3446="",NOT(ISNUMBER(C3446))),"",E3446&amp;"|"&amp;YEAR(C3446)&amp;"-"&amp;RIGHT("0"&amp;MONTH(C3446),2)&amp;"-"&amp;RIGHT("0"&amp;DAY(C3446),2))</f>
        <v/>
      </c>
      <c r="G3446" s="26">
        <f>IF(E3446="","",IFERROR(MATCH(E3446,pl_chave,0),0))</f>
        <v/>
      </c>
      <c r="H3446" s="23">
        <f>IF(G3446="","",IF(G3446=0,"Tarefa fora do plano",INDEX(pl_tag,G3446)))</f>
        <v/>
      </c>
      <c r="I3446" s="30">
        <f>IF(N(G3446)=0,"",INDEX(pl_atividade,G3446))</f>
        <v/>
      </c>
      <c r="J3446" s="50">
        <f>IF(N(G3446)=0,"",INDEX(pl_especialidade,G3446))</f>
        <v/>
      </c>
      <c r="K3446" s="28">
        <f>IF(N(G3446)=0,"",INDEX(pl_duracao,G3446))</f>
        <v/>
      </c>
      <c r="L3446" s="39">
        <f>IF(ISNUMBER(C3446),YEAR(C3446),"")</f>
        <v/>
      </c>
      <c r="M3446" s="39">
        <f>IF(ISNUMBER(C3446),MONTH(C3446),"")</f>
        <v/>
      </c>
      <c r="N3446" s="23">
        <f>IF(L3446="","",IF(NOT(ISNUMBER(crono_ano)),"Informe o ano",IF(L3446&lt;crono_ano,"Antes do ano",IF(L3446&gt;crono_ano,"Depois do ano","No ano"))))</f>
        <v/>
      </c>
      <c r="O3446" s="39">
        <f>IF(F3446="","",IF(COUNTIF(F$7:F3446,F3446)=1,1,0))</f>
        <v/>
      </c>
      <c r="P3446" s="39">
        <f>IF(A3446&amp;B3446&amp;C3446="","",IF(AND(O3446=1,N(G3446)&gt;0),IF(INDEX(pl_ativa,MAX(1,N(G3446)))="Sim",1,0),0))</f>
        <v/>
      </c>
      <c r="Q3446" s="39">
        <f>IF(F3446="","",COUNTIFS(ex_chave_oc,F3446,ex_cancelada,"&lt;&gt;Sim"))</f>
        <v/>
      </c>
      <c r="R3446" s="51">
        <f>IF(P3446="","",IF(AND(P3446=1,N(Q3446)&gt;0),1,0))</f>
        <v/>
      </c>
      <c r="S3446" s="30">
        <f>IF(P3446="","",IF(F3446="","ERRO: data prevista ausente ou inválida",IF(O3446=0,"Duplicada: contada uma vez",IF(N(G3446)=0,"ERRO: tarefa fora do Plano Mestre",IF(P3446=0,"Tarefa retirada do plano: não conta","OK")))))</f>
        <v/>
      </c>
    </row>
    <row r="3447">
      <c r="A3447" s="29" t="n"/>
      <c r="B3447" s="25" t="n"/>
      <c r="C3447" s="49" t="n"/>
      <c r="D3447" s="29" t="n"/>
      <c r="E3447" s="23">
        <f>IF(OR(A3447="",B3447=""),"",A3447&amp;"|"&amp;B3447)</f>
        <v/>
      </c>
      <c r="F3447" s="30">
        <f>IF(OR(E3447="",NOT(ISNUMBER(C3447))),"",E3447&amp;"|"&amp;YEAR(C3447)&amp;"-"&amp;RIGHT("0"&amp;MONTH(C3447),2)&amp;"-"&amp;RIGHT("0"&amp;DAY(C3447),2))</f>
        <v/>
      </c>
      <c r="G3447" s="26">
        <f>IF(E3447="","",IFERROR(MATCH(E3447,pl_chave,0),0))</f>
        <v/>
      </c>
      <c r="H3447" s="23">
        <f>IF(G3447="","",IF(G3447=0,"Tarefa fora do plano",INDEX(pl_tag,G3447)))</f>
        <v/>
      </c>
      <c r="I3447" s="30">
        <f>IF(N(G3447)=0,"",INDEX(pl_atividade,G3447))</f>
        <v/>
      </c>
      <c r="J3447" s="50">
        <f>IF(N(G3447)=0,"",INDEX(pl_especialidade,G3447))</f>
        <v/>
      </c>
      <c r="K3447" s="28">
        <f>IF(N(G3447)=0,"",INDEX(pl_duracao,G3447))</f>
        <v/>
      </c>
      <c r="L3447" s="39">
        <f>IF(ISNUMBER(C3447),YEAR(C3447),"")</f>
        <v/>
      </c>
      <c r="M3447" s="39">
        <f>IF(ISNUMBER(C3447),MONTH(C3447),"")</f>
        <v/>
      </c>
      <c r="N3447" s="23">
        <f>IF(L3447="","",IF(NOT(ISNUMBER(crono_ano)),"Informe o ano",IF(L3447&lt;crono_ano,"Antes do ano",IF(L3447&gt;crono_ano,"Depois do ano","No ano"))))</f>
        <v/>
      </c>
      <c r="O3447" s="39">
        <f>IF(F3447="","",IF(COUNTIF(F$7:F3447,F3447)=1,1,0))</f>
        <v/>
      </c>
      <c r="P3447" s="39">
        <f>IF(A3447&amp;B3447&amp;C3447="","",IF(AND(O3447=1,N(G3447)&gt;0),IF(INDEX(pl_ativa,MAX(1,N(G3447)))="Sim",1,0),0))</f>
        <v/>
      </c>
      <c r="Q3447" s="39">
        <f>IF(F3447="","",COUNTIFS(ex_chave_oc,F3447,ex_cancelada,"&lt;&gt;Sim"))</f>
        <v/>
      </c>
      <c r="R3447" s="51">
        <f>IF(P3447="","",IF(AND(P3447=1,N(Q3447)&gt;0),1,0))</f>
        <v/>
      </c>
      <c r="S3447" s="30">
        <f>IF(P3447="","",IF(F3447="","ERRO: data prevista ausente ou inválida",IF(O3447=0,"Duplicada: contada uma vez",IF(N(G3447)=0,"ERRO: tarefa fora do Plano Mestre",IF(P3447=0,"Tarefa retirada do plano: não conta","OK")))))</f>
        <v/>
      </c>
    </row>
    <row r="3448">
      <c r="A3448" s="29" t="n"/>
      <c r="B3448" s="25" t="n"/>
      <c r="C3448" s="49" t="n"/>
      <c r="D3448" s="29" t="n"/>
      <c r="E3448" s="23">
        <f>IF(OR(A3448="",B3448=""),"",A3448&amp;"|"&amp;B3448)</f>
        <v/>
      </c>
      <c r="F3448" s="30">
        <f>IF(OR(E3448="",NOT(ISNUMBER(C3448))),"",E3448&amp;"|"&amp;YEAR(C3448)&amp;"-"&amp;RIGHT("0"&amp;MONTH(C3448),2)&amp;"-"&amp;RIGHT("0"&amp;DAY(C3448),2))</f>
        <v/>
      </c>
      <c r="G3448" s="26">
        <f>IF(E3448="","",IFERROR(MATCH(E3448,pl_chave,0),0))</f>
        <v/>
      </c>
      <c r="H3448" s="23">
        <f>IF(G3448="","",IF(G3448=0,"Tarefa fora do plano",INDEX(pl_tag,G3448)))</f>
        <v/>
      </c>
      <c r="I3448" s="30">
        <f>IF(N(G3448)=0,"",INDEX(pl_atividade,G3448))</f>
        <v/>
      </c>
      <c r="J3448" s="50">
        <f>IF(N(G3448)=0,"",INDEX(pl_especialidade,G3448))</f>
        <v/>
      </c>
      <c r="K3448" s="28">
        <f>IF(N(G3448)=0,"",INDEX(pl_duracao,G3448))</f>
        <v/>
      </c>
      <c r="L3448" s="39">
        <f>IF(ISNUMBER(C3448),YEAR(C3448),"")</f>
        <v/>
      </c>
      <c r="M3448" s="39">
        <f>IF(ISNUMBER(C3448),MONTH(C3448),"")</f>
        <v/>
      </c>
      <c r="N3448" s="23">
        <f>IF(L3448="","",IF(NOT(ISNUMBER(crono_ano)),"Informe o ano",IF(L3448&lt;crono_ano,"Antes do ano",IF(L3448&gt;crono_ano,"Depois do ano","No ano"))))</f>
        <v/>
      </c>
      <c r="O3448" s="39">
        <f>IF(F3448="","",IF(COUNTIF(F$7:F3448,F3448)=1,1,0))</f>
        <v/>
      </c>
      <c r="P3448" s="39">
        <f>IF(A3448&amp;B3448&amp;C3448="","",IF(AND(O3448=1,N(G3448)&gt;0),IF(INDEX(pl_ativa,MAX(1,N(G3448)))="Sim",1,0),0))</f>
        <v/>
      </c>
      <c r="Q3448" s="39">
        <f>IF(F3448="","",COUNTIFS(ex_chave_oc,F3448,ex_cancelada,"&lt;&gt;Sim"))</f>
        <v/>
      </c>
      <c r="R3448" s="51">
        <f>IF(P3448="","",IF(AND(P3448=1,N(Q3448)&gt;0),1,0))</f>
        <v/>
      </c>
      <c r="S3448" s="30">
        <f>IF(P3448="","",IF(F3448="","ERRO: data prevista ausente ou inválida",IF(O3448=0,"Duplicada: contada uma vez",IF(N(G3448)=0,"ERRO: tarefa fora do Plano Mestre",IF(P3448=0,"Tarefa retirada do plano: não conta","OK")))))</f>
        <v/>
      </c>
    </row>
    <row r="3449">
      <c r="A3449" s="29" t="n"/>
      <c r="B3449" s="25" t="n"/>
      <c r="C3449" s="49" t="n"/>
      <c r="D3449" s="29" t="n"/>
      <c r="E3449" s="23">
        <f>IF(OR(A3449="",B3449=""),"",A3449&amp;"|"&amp;B3449)</f>
        <v/>
      </c>
      <c r="F3449" s="30">
        <f>IF(OR(E3449="",NOT(ISNUMBER(C3449))),"",E3449&amp;"|"&amp;YEAR(C3449)&amp;"-"&amp;RIGHT("0"&amp;MONTH(C3449),2)&amp;"-"&amp;RIGHT("0"&amp;DAY(C3449),2))</f>
        <v/>
      </c>
      <c r="G3449" s="26">
        <f>IF(E3449="","",IFERROR(MATCH(E3449,pl_chave,0),0))</f>
        <v/>
      </c>
      <c r="H3449" s="23">
        <f>IF(G3449="","",IF(G3449=0,"Tarefa fora do plano",INDEX(pl_tag,G3449)))</f>
        <v/>
      </c>
      <c r="I3449" s="30">
        <f>IF(N(G3449)=0,"",INDEX(pl_atividade,G3449))</f>
        <v/>
      </c>
      <c r="J3449" s="50">
        <f>IF(N(G3449)=0,"",INDEX(pl_especialidade,G3449))</f>
        <v/>
      </c>
      <c r="K3449" s="28">
        <f>IF(N(G3449)=0,"",INDEX(pl_duracao,G3449))</f>
        <v/>
      </c>
      <c r="L3449" s="39">
        <f>IF(ISNUMBER(C3449),YEAR(C3449),"")</f>
        <v/>
      </c>
      <c r="M3449" s="39">
        <f>IF(ISNUMBER(C3449),MONTH(C3449),"")</f>
        <v/>
      </c>
      <c r="N3449" s="23">
        <f>IF(L3449="","",IF(NOT(ISNUMBER(crono_ano)),"Informe o ano",IF(L3449&lt;crono_ano,"Antes do ano",IF(L3449&gt;crono_ano,"Depois do ano","No ano"))))</f>
        <v/>
      </c>
      <c r="O3449" s="39">
        <f>IF(F3449="","",IF(COUNTIF(F$7:F3449,F3449)=1,1,0))</f>
        <v/>
      </c>
      <c r="P3449" s="39">
        <f>IF(A3449&amp;B3449&amp;C3449="","",IF(AND(O3449=1,N(G3449)&gt;0),IF(INDEX(pl_ativa,MAX(1,N(G3449)))="Sim",1,0),0))</f>
        <v/>
      </c>
      <c r="Q3449" s="39">
        <f>IF(F3449="","",COUNTIFS(ex_chave_oc,F3449,ex_cancelada,"&lt;&gt;Sim"))</f>
        <v/>
      </c>
      <c r="R3449" s="51">
        <f>IF(P3449="","",IF(AND(P3449=1,N(Q3449)&gt;0),1,0))</f>
        <v/>
      </c>
      <c r="S3449" s="30">
        <f>IF(P3449="","",IF(F3449="","ERRO: data prevista ausente ou inválida",IF(O3449=0,"Duplicada: contada uma vez",IF(N(G3449)=0,"ERRO: tarefa fora do Plano Mestre",IF(P3449=0,"Tarefa retirada do plano: não conta","OK")))))</f>
        <v/>
      </c>
    </row>
    <row r="3450">
      <c r="A3450" s="29" t="n"/>
      <c r="B3450" s="25" t="n"/>
      <c r="C3450" s="49" t="n"/>
      <c r="D3450" s="29" t="n"/>
      <c r="E3450" s="23">
        <f>IF(OR(A3450="",B3450=""),"",A3450&amp;"|"&amp;B3450)</f>
        <v/>
      </c>
      <c r="F3450" s="30">
        <f>IF(OR(E3450="",NOT(ISNUMBER(C3450))),"",E3450&amp;"|"&amp;YEAR(C3450)&amp;"-"&amp;RIGHT("0"&amp;MONTH(C3450),2)&amp;"-"&amp;RIGHT("0"&amp;DAY(C3450),2))</f>
        <v/>
      </c>
      <c r="G3450" s="26">
        <f>IF(E3450="","",IFERROR(MATCH(E3450,pl_chave,0),0))</f>
        <v/>
      </c>
      <c r="H3450" s="23">
        <f>IF(G3450="","",IF(G3450=0,"Tarefa fora do plano",INDEX(pl_tag,G3450)))</f>
        <v/>
      </c>
      <c r="I3450" s="30">
        <f>IF(N(G3450)=0,"",INDEX(pl_atividade,G3450))</f>
        <v/>
      </c>
      <c r="J3450" s="50">
        <f>IF(N(G3450)=0,"",INDEX(pl_especialidade,G3450))</f>
        <v/>
      </c>
      <c r="K3450" s="28">
        <f>IF(N(G3450)=0,"",INDEX(pl_duracao,G3450))</f>
        <v/>
      </c>
      <c r="L3450" s="39">
        <f>IF(ISNUMBER(C3450),YEAR(C3450),"")</f>
        <v/>
      </c>
      <c r="M3450" s="39">
        <f>IF(ISNUMBER(C3450),MONTH(C3450),"")</f>
        <v/>
      </c>
      <c r="N3450" s="23">
        <f>IF(L3450="","",IF(NOT(ISNUMBER(crono_ano)),"Informe o ano",IF(L3450&lt;crono_ano,"Antes do ano",IF(L3450&gt;crono_ano,"Depois do ano","No ano"))))</f>
        <v/>
      </c>
      <c r="O3450" s="39">
        <f>IF(F3450="","",IF(COUNTIF(F$7:F3450,F3450)=1,1,0))</f>
        <v/>
      </c>
      <c r="P3450" s="39">
        <f>IF(A3450&amp;B3450&amp;C3450="","",IF(AND(O3450=1,N(G3450)&gt;0),IF(INDEX(pl_ativa,MAX(1,N(G3450)))="Sim",1,0),0))</f>
        <v/>
      </c>
      <c r="Q3450" s="39">
        <f>IF(F3450="","",COUNTIFS(ex_chave_oc,F3450,ex_cancelada,"&lt;&gt;Sim"))</f>
        <v/>
      </c>
      <c r="R3450" s="51">
        <f>IF(P3450="","",IF(AND(P3450=1,N(Q3450)&gt;0),1,0))</f>
        <v/>
      </c>
      <c r="S3450" s="30">
        <f>IF(P3450="","",IF(F3450="","ERRO: data prevista ausente ou inválida",IF(O3450=0,"Duplicada: contada uma vez",IF(N(G3450)=0,"ERRO: tarefa fora do Plano Mestre",IF(P3450=0,"Tarefa retirada do plano: não conta","OK")))))</f>
        <v/>
      </c>
    </row>
    <row r="3451">
      <c r="A3451" s="29" t="n"/>
      <c r="B3451" s="25" t="n"/>
      <c r="C3451" s="49" t="n"/>
      <c r="D3451" s="29" t="n"/>
      <c r="E3451" s="23">
        <f>IF(OR(A3451="",B3451=""),"",A3451&amp;"|"&amp;B3451)</f>
        <v/>
      </c>
      <c r="F3451" s="30">
        <f>IF(OR(E3451="",NOT(ISNUMBER(C3451))),"",E3451&amp;"|"&amp;YEAR(C3451)&amp;"-"&amp;RIGHT("0"&amp;MONTH(C3451),2)&amp;"-"&amp;RIGHT("0"&amp;DAY(C3451),2))</f>
        <v/>
      </c>
      <c r="G3451" s="26">
        <f>IF(E3451="","",IFERROR(MATCH(E3451,pl_chave,0),0))</f>
        <v/>
      </c>
      <c r="H3451" s="23">
        <f>IF(G3451="","",IF(G3451=0,"Tarefa fora do plano",INDEX(pl_tag,G3451)))</f>
        <v/>
      </c>
      <c r="I3451" s="30">
        <f>IF(N(G3451)=0,"",INDEX(pl_atividade,G3451))</f>
        <v/>
      </c>
      <c r="J3451" s="50">
        <f>IF(N(G3451)=0,"",INDEX(pl_especialidade,G3451))</f>
        <v/>
      </c>
      <c r="K3451" s="28">
        <f>IF(N(G3451)=0,"",INDEX(pl_duracao,G3451))</f>
        <v/>
      </c>
      <c r="L3451" s="39">
        <f>IF(ISNUMBER(C3451),YEAR(C3451),"")</f>
        <v/>
      </c>
      <c r="M3451" s="39">
        <f>IF(ISNUMBER(C3451),MONTH(C3451),"")</f>
        <v/>
      </c>
      <c r="N3451" s="23">
        <f>IF(L3451="","",IF(NOT(ISNUMBER(crono_ano)),"Informe o ano",IF(L3451&lt;crono_ano,"Antes do ano",IF(L3451&gt;crono_ano,"Depois do ano","No ano"))))</f>
        <v/>
      </c>
      <c r="O3451" s="39">
        <f>IF(F3451="","",IF(COUNTIF(F$7:F3451,F3451)=1,1,0))</f>
        <v/>
      </c>
      <c r="P3451" s="39">
        <f>IF(A3451&amp;B3451&amp;C3451="","",IF(AND(O3451=1,N(G3451)&gt;0),IF(INDEX(pl_ativa,MAX(1,N(G3451)))="Sim",1,0),0))</f>
        <v/>
      </c>
      <c r="Q3451" s="39">
        <f>IF(F3451="","",COUNTIFS(ex_chave_oc,F3451,ex_cancelada,"&lt;&gt;Sim"))</f>
        <v/>
      </c>
      <c r="R3451" s="51">
        <f>IF(P3451="","",IF(AND(P3451=1,N(Q3451)&gt;0),1,0))</f>
        <v/>
      </c>
      <c r="S3451" s="30">
        <f>IF(P3451="","",IF(F3451="","ERRO: data prevista ausente ou inválida",IF(O3451=0,"Duplicada: contada uma vez",IF(N(G3451)=0,"ERRO: tarefa fora do Plano Mestre",IF(P3451=0,"Tarefa retirada do plano: não conta","OK")))))</f>
        <v/>
      </c>
    </row>
    <row r="3452">
      <c r="A3452" s="29" t="n"/>
      <c r="B3452" s="25" t="n"/>
      <c r="C3452" s="49" t="n"/>
      <c r="D3452" s="29" t="n"/>
      <c r="E3452" s="23">
        <f>IF(OR(A3452="",B3452=""),"",A3452&amp;"|"&amp;B3452)</f>
        <v/>
      </c>
      <c r="F3452" s="30">
        <f>IF(OR(E3452="",NOT(ISNUMBER(C3452))),"",E3452&amp;"|"&amp;YEAR(C3452)&amp;"-"&amp;RIGHT("0"&amp;MONTH(C3452),2)&amp;"-"&amp;RIGHT("0"&amp;DAY(C3452),2))</f>
        <v/>
      </c>
      <c r="G3452" s="26">
        <f>IF(E3452="","",IFERROR(MATCH(E3452,pl_chave,0),0))</f>
        <v/>
      </c>
      <c r="H3452" s="23">
        <f>IF(G3452="","",IF(G3452=0,"Tarefa fora do plano",INDEX(pl_tag,G3452)))</f>
        <v/>
      </c>
      <c r="I3452" s="30">
        <f>IF(N(G3452)=0,"",INDEX(pl_atividade,G3452))</f>
        <v/>
      </c>
      <c r="J3452" s="50">
        <f>IF(N(G3452)=0,"",INDEX(pl_especialidade,G3452))</f>
        <v/>
      </c>
      <c r="K3452" s="28">
        <f>IF(N(G3452)=0,"",INDEX(pl_duracao,G3452))</f>
        <v/>
      </c>
      <c r="L3452" s="39">
        <f>IF(ISNUMBER(C3452),YEAR(C3452),"")</f>
        <v/>
      </c>
      <c r="M3452" s="39">
        <f>IF(ISNUMBER(C3452),MONTH(C3452),"")</f>
        <v/>
      </c>
      <c r="N3452" s="23">
        <f>IF(L3452="","",IF(NOT(ISNUMBER(crono_ano)),"Informe o ano",IF(L3452&lt;crono_ano,"Antes do ano",IF(L3452&gt;crono_ano,"Depois do ano","No ano"))))</f>
        <v/>
      </c>
      <c r="O3452" s="39">
        <f>IF(F3452="","",IF(COUNTIF(F$7:F3452,F3452)=1,1,0))</f>
        <v/>
      </c>
      <c r="P3452" s="39">
        <f>IF(A3452&amp;B3452&amp;C3452="","",IF(AND(O3452=1,N(G3452)&gt;0),IF(INDEX(pl_ativa,MAX(1,N(G3452)))="Sim",1,0),0))</f>
        <v/>
      </c>
      <c r="Q3452" s="39">
        <f>IF(F3452="","",COUNTIFS(ex_chave_oc,F3452,ex_cancelada,"&lt;&gt;Sim"))</f>
        <v/>
      </c>
      <c r="R3452" s="51">
        <f>IF(P3452="","",IF(AND(P3452=1,N(Q3452)&gt;0),1,0))</f>
        <v/>
      </c>
      <c r="S3452" s="30">
        <f>IF(P3452="","",IF(F3452="","ERRO: data prevista ausente ou inválida",IF(O3452=0,"Duplicada: contada uma vez",IF(N(G3452)=0,"ERRO: tarefa fora do Plano Mestre",IF(P3452=0,"Tarefa retirada do plano: não conta","OK")))))</f>
        <v/>
      </c>
    </row>
    <row r="3453">
      <c r="A3453" s="29" t="n"/>
      <c r="B3453" s="25" t="n"/>
      <c r="C3453" s="49" t="n"/>
      <c r="D3453" s="29" t="n"/>
      <c r="E3453" s="23">
        <f>IF(OR(A3453="",B3453=""),"",A3453&amp;"|"&amp;B3453)</f>
        <v/>
      </c>
      <c r="F3453" s="30">
        <f>IF(OR(E3453="",NOT(ISNUMBER(C3453))),"",E3453&amp;"|"&amp;YEAR(C3453)&amp;"-"&amp;RIGHT("0"&amp;MONTH(C3453),2)&amp;"-"&amp;RIGHT("0"&amp;DAY(C3453),2))</f>
        <v/>
      </c>
      <c r="G3453" s="26">
        <f>IF(E3453="","",IFERROR(MATCH(E3453,pl_chave,0),0))</f>
        <v/>
      </c>
      <c r="H3453" s="23">
        <f>IF(G3453="","",IF(G3453=0,"Tarefa fora do plano",INDEX(pl_tag,G3453)))</f>
        <v/>
      </c>
      <c r="I3453" s="30">
        <f>IF(N(G3453)=0,"",INDEX(pl_atividade,G3453))</f>
        <v/>
      </c>
      <c r="J3453" s="50">
        <f>IF(N(G3453)=0,"",INDEX(pl_especialidade,G3453))</f>
        <v/>
      </c>
      <c r="K3453" s="28">
        <f>IF(N(G3453)=0,"",INDEX(pl_duracao,G3453))</f>
        <v/>
      </c>
      <c r="L3453" s="39">
        <f>IF(ISNUMBER(C3453),YEAR(C3453),"")</f>
        <v/>
      </c>
      <c r="M3453" s="39">
        <f>IF(ISNUMBER(C3453),MONTH(C3453),"")</f>
        <v/>
      </c>
      <c r="N3453" s="23">
        <f>IF(L3453="","",IF(NOT(ISNUMBER(crono_ano)),"Informe o ano",IF(L3453&lt;crono_ano,"Antes do ano",IF(L3453&gt;crono_ano,"Depois do ano","No ano"))))</f>
        <v/>
      </c>
      <c r="O3453" s="39">
        <f>IF(F3453="","",IF(COUNTIF(F$7:F3453,F3453)=1,1,0))</f>
        <v/>
      </c>
      <c r="P3453" s="39">
        <f>IF(A3453&amp;B3453&amp;C3453="","",IF(AND(O3453=1,N(G3453)&gt;0),IF(INDEX(pl_ativa,MAX(1,N(G3453)))="Sim",1,0),0))</f>
        <v/>
      </c>
      <c r="Q3453" s="39">
        <f>IF(F3453="","",COUNTIFS(ex_chave_oc,F3453,ex_cancelada,"&lt;&gt;Sim"))</f>
        <v/>
      </c>
      <c r="R3453" s="51">
        <f>IF(P3453="","",IF(AND(P3453=1,N(Q3453)&gt;0),1,0))</f>
        <v/>
      </c>
      <c r="S3453" s="30">
        <f>IF(P3453="","",IF(F3453="","ERRO: data prevista ausente ou inválida",IF(O3453=0,"Duplicada: contada uma vez",IF(N(G3453)=0,"ERRO: tarefa fora do Plano Mestre",IF(P3453=0,"Tarefa retirada do plano: não conta","OK")))))</f>
        <v/>
      </c>
    </row>
    <row r="3454">
      <c r="A3454" s="29" t="n"/>
      <c r="B3454" s="25" t="n"/>
      <c r="C3454" s="49" t="n"/>
      <c r="D3454" s="29" t="n"/>
      <c r="E3454" s="23">
        <f>IF(OR(A3454="",B3454=""),"",A3454&amp;"|"&amp;B3454)</f>
        <v/>
      </c>
      <c r="F3454" s="30">
        <f>IF(OR(E3454="",NOT(ISNUMBER(C3454))),"",E3454&amp;"|"&amp;YEAR(C3454)&amp;"-"&amp;RIGHT("0"&amp;MONTH(C3454),2)&amp;"-"&amp;RIGHT("0"&amp;DAY(C3454),2))</f>
        <v/>
      </c>
      <c r="G3454" s="26">
        <f>IF(E3454="","",IFERROR(MATCH(E3454,pl_chave,0),0))</f>
        <v/>
      </c>
      <c r="H3454" s="23">
        <f>IF(G3454="","",IF(G3454=0,"Tarefa fora do plano",INDEX(pl_tag,G3454)))</f>
        <v/>
      </c>
      <c r="I3454" s="30">
        <f>IF(N(G3454)=0,"",INDEX(pl_atividade,G3454))</f>
        <v/>
      </c>
      <c r="J3454" s="50">
        <f>IF(N(G3454)=0,"",INDEX(pl_especialidade,G3454))</f>
        <v/>
      </c>
      <c r="K3454" s="28">
        <f>IF(N(G3454)=0,"",INDEX(pl_duracao,G3454))</f>
        <v/>
      </c>
      <c r="L3454" s="39">
        <f>IF(ISNUMBER(C3454),YEAR(C3454),"")</f>
        <v/>
      </c>
      <c r="M3454" s="39">
        <f>IF(ISNUMBER(C3454),MONTH(C3454),"")</f>
        <v/>
      </c>
      <c r="N3454" s="23">
        <f>IF(L3454="","",IF(NOT(ISNUMBER(crono_ano)),"Informe o ano",IF(L3454&lt;crono_ano,"Antes do ano",IF(L3454&gt;crono_ano,"Depois do ano","No ano"))))</f>
        <v/>
      </c>
      <c r="O3454" s="39">
        <f>IF(F3454="","",IF(COUNTIF(F$7:F3454,F3454)=1,1,0))</f>
        <v/>
      </c>
      <c r="P3454" s="39">
        <f>IF(A3454&amp;B3454&amp;C3454="","",IF(AND(O3454=1,N(G3454)&gt;0),IF(INDEX(pl_ativa,MAX(1,N(G3454)))="Sim",1,0),0))</f>
        <v/>
      </c>
      <c r="Q3454" s="39">
        <f>IF(F3454="","",COUNTIFS(ex_chave_oc,F3454,ex_cancelada,"&lt;&gt;Sim"))</f>
        <v/>
      </c>
      <c r="R3454" s="51">
        <f>IF(P3454="","",IF(AND(P3454=1,N(Q3454)&gt;0),1,0))</f>
        <v/>
      </c>
      <c r="S3454" s="30">
        <f>IF(P3454="","",IF(F3454="","ERRO: data prevista ausente ou inválida",IF(O3454=0,"Duplicada: contada uma vez",IF(N(G3454)=0,"ERRO: tarefa fora do Plano Mestre",IF(P3454=0,"Tarefa retirada do plano: não conta","OK")))))</f>
        <v/>
      </c>
    </row>
    <row r="3455">
      <c r="A3455" s="29" t="n"/>
      <c r="B3455" s="25" t="n"/>
      <c r="C3455" s="49" t="n"/>
      <c r="D3455" s="29" t="n"/>
      <c r="E3455" s="23">
        <f>IF(OR(A3455="",B3455=""),"",A3455&amp;"|"&amp;B3455)</f>
        <v/>
      </c>
      <c r="F3455" s="30">
        <f>IF(OR(E3455="",NOT(ISNUMBER(C3455))),"",E3455&amp;"|"&amp;YEAR(C3455)&amp;"-"&amp;RIGHT("0"&amp;MONTH(C3455),2)&amp;"-"&amp;RIGHT("0"&amp;DAY(C3455),2))</f>
        <v/>
      </c>
      <c r="G3455" s="26">
        <f>IF(E3455="","",IFERROR(MATCH(E3455,pl_chave,0),0))</f>
        <v/>
      </c>
      <c r="H3455" s="23">
        <f>IF(G3455="","",IF(G3455=0,"Tarefa fora do plano",INDEX(pl_tag,G3455)))</f>
        <v/>
      </c>
      <c r="I3455" s="30">
        <f>IF(N(G3455)=0,"",INDEX(pl_atividade,G3455))</f>
        <v/>
      </c>
      <c r="J3455" s="50">
        <f>IF(N(G3455)=0,"",INDEX(pl_especialidade,G3455))</f>
        <v/>
      </c>
      <c r="K3455" s="28">
        <f>IF(N(G3455)=0,"",INDEX(pl_duracao,G3455))</f>
        <v/>
      </c>
      <c r="L3455" s="39">
        <f>IF(ISNUMBER(C3455),YEAR(C3455),"")</f>
        <v/>
      </c>
      <c r="M3455" s="39">
        <f>IF(ISNUMBER(C3455),MONTH(C3455),"")</f>
        <v/>
      </c>
      <c r="N3455" s="23">
        <f>IF(L3455="","",IF(NOT(ISNUMBER(crono_ano)),"Informe o ano",IF(L3455&lt;crono_ano,"Antes do ano",IF(L3455&gt;crono_ano,"Depois do ano","No ano"))))</f>
        <v/>
      </c>
      <c r="O3455" s="39">
        <f>IF(F3455="","",IF(COUNTIF(F$7:F3455,F3455)=1,1,0))</f>
        <v/>
      </c>
      <c r="P3455" s="39">
        <f>IF(A3455&amp;B3455&amp;C3455="","",IF(AND(O3455=1,N(G3455)&gt;0),IF(INDEX(pl_ativa,MAX(1,N(G3455)))="Sim",1,0),0))</f>
        <v/>
      </c>
      <c r="Q3455" s="39">
        <f>IF(F3455="","",COUNTIFS(ex_chave_oc,F3455,ex_cancelada,"&lt;&gt;Sim"))</f>
        <v/>
      </c>
      <c r="R3455" s="51">
        <f>IF(P3455="","",IF(AND(P3455=1,N(Q3455)&gt;0),1,0))</f>
        <v/>
      </c>
      <c r="S3455" s="30">
        <f>IF(P3455="","",IF(F3455="","ERRO: data prevista ausente ou inválida",IF(O3455=0,"Duplicada: contada uma vez",IF(N(G3455)=0,"ERRO: tarefa fora do Plano Mestre",IF(P3455=0,"Tarefa retirada do plano: não conta","OK")))))</f>
        <v/>
      </c>
    </row>
    <row r="3456">
      <c r="A3456" s="29" t="n"/>
      <c r="B3456" s="25" t="n"/>
      <c r="C3456" s="49" t="n"/>
      <c r="D3456" s="29" t="n"/>
      <c r="E3456" s="23">
        <f>IF(OR(A3456="",B3456=""),"",A3456&amp;"|"&amp;B3456)</f>
        <v/>
      </c>
      <c r="F3456" s="30">
        <f>IF(OR(E3456="",NOT(ISNUMBER(C3456))),"",E3456&amp;"|"&amp;YEAR(C3456)&amp;"-"&amp;RIGHT("0"&amp;MONTH(C3456),2)&amp;"-"&amp;RIGHT("0"&amp;DAY(C3456),2))</f>
        <v/>
      </c>
      <c r="G3456" s="26">
        <f>IF(E3456="","",IFERROR(MATCH(E3456,pl_chave,0),0))</f>
        <v/>
      </c>
      <c r="H3456" s="23">
        <f>IF(G3456="","",IF(G3456=0,"Tarefa fora do plano",INDEX(pl_tag,G3456)))</f>
        <v/>
      </c>
      <c r="I3456" s="30">
        <f>IF(N(G3456)=0,"",INDEX(pl_atividade,G3456))</f>
        <v/>
      </c>
      <c r="J3456" s="50">
        <f>IF(N(G3456)=0,"",INDEX(pl_especialidade,G3456))</f>
        <v/>
      </c>
      <c r="K3456" s="28">
        <f>IF(N(G3456)=0,"",INDEX(pl_duracao,G3456))</f>
        <v/>
      </c>
      <c r="L3456" s="39">
        <f>IF(ISNUMBER(C3456),YEAR(C3456),"")</f>
        <v/>
      </c>
      <c r="M3456" s="39">
        <f>IF(ISNUMBER(C3456),MONTH(C3456),"")</f>
        <v/>
      </c>
      <c r="N3456" s="23">
        <f>IF(L3456="","",IF(NOT(ISNUMBER(crono_ano)),"Informe o ano",IF(L3456&lt;crono_ano,"Antes do ano",IF(L3456&gt;crono_ano,"Depois do ano","No ano"))))</f>
        <v/>
      </c>
      <c r="O3456" s="39">
        <f>IF(F3456="","",IF(COUNTIF(F$7:F3456,F3456)=1,1,0))</f>
        <v/>
      </c>
      <c r="P3456" s="39">
        <f>IF(A3456&amp;B3456&amp;C3456="","",IF(AND(O3456=1,N(G3456)&gt;0),IF(INDEX(pl_ativa,MAX(1,N(G3456)))="Sim",1,0),0))</f>
        <v/>
      </c>
      <c r="Q3456" s="39">
        <f>IF(F3456="","",COUNTIFS(ex_chave_oc,F3456,ex_cancelada,"&lt;&gt;Sim"))</f>
        <v/>
      </c>
      <c r="R3456" s="51">
        <f>IF(P3456="","",IF(AND(P3456=1,N(Q3456)&gt;0),1,0))</f>
        <v/>
      </c>
      <c r="S3456" s="30">
        <f>IF(P3456="","",IF(F3456="","ERRO: data prevista ausente ou inválida",IF(O3456=0,"Duplicada: contada uma vez",IF(N(G3456)=0,"ERRO: tarefa fora do Plano Mestre",IF(P3456=0,"Tarefa retirada do plano: não conta","OK")))))</f>
        <v/>
      </c>
    </row>
    <row r="3457">
      <c r="A3457" s="29" t="n"/>
      <c r="B3457" s="25" t="n"/>
      <c r="C3457" s="49" t="n"/>
      <c r="D3457" s="29" t="n"/>
      <c r="E3457" s="23">
        <f>IF(OR(A3457="",B3457=""),"",A3457&amp;"|"&amp;B3457)</f>
        <v/>
      </c>
      <c r="F3457" s="30">
        <f>IF(OR(E3457="",NOT(ISNUMBER(C3457))),"",E3457&amp;"|"&amp;YEAR(C3457)&amp;"-"&amp;RIGHT("0"&amp;MONTH(C3457),2)&amp;"-"&amp;RIGHT("0"&amp;DAY(C3457),2))</f>
        <v/>
      </c>
      <c r="G3457" s="26">
        <f>IF(E3457="","",IFERROR(MATCH(E3457,pl_chave,0),0))</f>
        <v/>
      </c>
      <c r="H3457" s="23">
        <f>IF(G3457="","",IF(G3457=0,"Tarefa fora do plano",INDEX(pl_tag,G3457)))</f>
        <v/>
      </c>
      <c r="I3457" s="30">
        <f>IF(N(G3457)=0,"",INDEX(pl_atividade,G3457))</f>
        <v/>
      </c>
      <c r="J3457" s="50">
        <f>IF(N(G3457)=0,"",INDEX(pl_especialidade,G3457))</f>
        <v/>
      </c>
      <c r="K3457" s="28">
        <f>IF(N(G3457)=0,"",INDEX(pl_duracao,G3457))</f>
        <v/>
      </c>
      <c r="L3457" s="39">
        <f>IF(ISNUMBER(C3457),YEAR(C3457),"")</f>
        <v/>
      </c>
      <c r="M3457" s="39">
        <f>IF(ISNUMBER(C3457),MONTH(C3457),"")</f>
        <v/>
      </c>
      <c r="N3457" s="23">
        <f>IF(L3457="","",IF(NOT(ISNUMBER(crono_ano)),"Informe o ano",IF(L3457&lt;crono_ano,"Antes do ano",IF(L3457&gt;crono_ano,"Depois do ano","No ano"))))</f>
        <v/>
      </c>
      <c r="O3457" s="39">
        <f>IF(F3457="","",IF(COUNTIF(F$7:F3457,F3457)=1,1,0))</f>
        <v/>
      </c>
      <c r="P3457" s="39">
        <f>IF(A3457&amp;B3457&amp;C3457="","",IF(AND(O3457=1,N(G3457)&gt;0),IF(INDEX(pl_ativa,MAX(1,N(G3457)))="Sim",1,0),0))</f>
        <v/>
      </c>
      <c r="Q3457" s="39">
        <f>IF(F3457="","",COUNTIFS(ex_chave_oc,F3457,ex_cancelada,"&lt;&gt;Sim"))</f>
        <v/>
      </c>
      <c r="R3457" s="51">
        <f>IF(P3457="","",IF(AND(P3457=1,N(Q3457)&gt;0),1,0))</f>
        <v/>
      </c>
      <c r="S3457" s="30">
        <f>IF(P3457="","",IF(F3457="","ERRO: data prevista ausente ou inválida",IF(O3457=0,"Duplicada: contada uma vez",IF(N(G3457)=0,"ERRO: tarefa fora do Plano Mestre",IF(P3457=0,"Tarefa retirada do plano: não conta","OK")))))</f>
        <v/>
      </c>
    </row>
    <row r="3458">
      <c r="A3458" s="29" t="n"/>
      <c r="B3458" s="25" t="n"/>
      <c r="C3458" s="49" t="n"/>
      <c r="D3458" s="29" t="n"/>
      <c r="E3458" s="23">
        <f>IF(OR(A3458="",B3458=""),"",A3458&amp;"|"&amp;B3458)</f>
        <v/>
      </c>
      <c r="F3458" s="30">
        <f>IF(OR(E3458="",NOT(ISNUMBER(C3458))),"",E3458&amp;"|"&amp;YEAR(C3458)&amp;"-"&amp;RIGHT("0"&amp;MONTH(C3458),2)&amp;"-"&amp;RIGHT("0"&amp;DAY(C3458),2))</f>
        <v/>
      </c>
      <c r="G3458" s="26">
        <f>IF(E3458="","",IFERROR(MATCH(E3458,pl_chave,0),0))</f>
        <v/>
      </c>
      <c r="H3458" s="23">
        <f>IF(G3458="","",IF(G3458=0,"Tarefa fora do plano",INDEX(pl_tag,G3458)))</f>
        <v/>
      </c>
      <c r="I3458" s="30">
        <f>IF(N(G3458)=0,"",INDEX(pl_atividade,G3458))</f>
        <v/>
      </c>
      <c r="J3458" s="50">
        <f>IF(N(G3458)=0,"",INDEX(pl_especialidade,G3458))</f>
        <v/>
      </c>
      <c r="K3458" s="28">
        <f>IF(N(G3458)=0,"",INDEX(pl_duracao,G3458))</f>
        <v/>
      </c>
      <c r="L3458" s="39">
        <f>IF(ISNUMBER(C3458),YEAR(C3458),"")</f>
        <v/>
      </c>
      <c r="M3458" s="39">
        <f>IF(ISNUMBER(C3458),MONTH(C3458),"")</f>
        <v/>
      </c>
      <c r="N3458" s="23">
        <f>IF(L3458="","",IF(NOT(ISNUMBER(crono_ano)),"Informe o ano",IF(L3458&lt;crono_ano,"Antes do ano",IF(L3458&gt;crono_ano,"Depois do ano","No ano"))))</f>
        <v/>
      </c>
      <c r="O3458" s="39">
        <f>IF(F3458="","",IF(COUNTIF(F$7:F3458,F3458)=1,1,0))</f>
        <v/>
      </c>
      <c r="P3458" s="39">
        <f>IF(A3458&amp;B3458&amp;C3458="","",IF(AND(O3458=1,N(G3458)&gt;0),IF(INDEX(pl_ativa,MAX(1,N(G3458)))="Sim",1,0),0))</f>
        <v/>
      </c>
      <c r="Q3458" s="39">
        <f>IF(F3458="","",COUNTIFS(ex_chave_oc,F3458,ex_cancelada,"&lt;&gt;Sim"))</f>
        <v/>
      </c>
      <c r="R3458" s="51">
        <f>IF(P3458="","",IF(AND(P3458=1,N(Q3458)&gt;0),1,0))</f>
        <v/>
      </c>
      <c r="S3458" s="30">
        <f>IF(P3458="","",IF(F3458="","ERRO: data prevista ausente ou inválida",IF(O3458=0,"Duplicada: contada uma vez",IF(N(G3458)=0,"ERRO: tarefa fora do Plano Mestre",IF(P3458=0,"Tarefa retirada do plano: não conta","OK")))))</f>
        <v/>
      </c>
    </row>
    <row r="3459">
      <c r="A3459" s="29" t="n"/>
      <c r="B3459" s="25" t="n"/>
      <c r="C3459" s="49" t="n"/>
      <c r="D3459" s="29" t="n"/>
      <c r="E3459" s="23">
        <f>IF(OR(A3459="",B3459=""),"",A3459&amp;"|"&amp;B3459)</f>
        <v/>
      </c>
      <c r="F3459" s="30">
        <f>IF(OR(E3459="",NOT(ISNUMBER(C3459))),"",E3459&amp;"|"&amp;YEAR(C3459)&amp;"-"&amp;RIGHT("0"&amp;MONTH(C3459),2)&amp;"-"&amp;RIGHT("0"&amp;DAY(C3459),2))</f>
        <v/>
      </c>
      <c r="G3459" s="26">
        <f>IF(E3459="","",IFERROR(MATCH(E3459,pl_chave,0),0))</f>
        <v/>
      </c>
      <c r="H3459" s="23">
        <f>IF(G3459="","",IF(G3459=0,"Tarefa fora do plano",INDEX(pl_tag,G3459)))</f>
        <v/>
      </c>
      <c r="I3459" s="30">
        <f>IF(N(G3459)=0,"",INDEX(pl_atividade,G3459))</f>
        <v/>
      </c>
      <c r="J3459" s="50">
        <f>IF(N(G3459)=0,"",INDEX(pl_especialidade,G3459))</f>
        <v/>
      </c>
      <c r="K3459" s="28">
        <f>IF(N(G3459)=0,"",INDEX(pl_duracao,G3459))</f>
        <v/>
      </c>
      <c r="L3459" s="39">
        <f>IF(ISNUMBER(C3459),YEAR(C3459),"")</f>
        <v/>
      </c>
      <c r="M3459" s="39">
        <f>IF(ISNUMBER(C3459),MONTH(C3459),"")</f>
        <v/>
      </c>
      <c r="N3459" s="23">
        <f>IF(L3459="","",IF(NOT(ISNUMBER(crono_ano)),"Informe o ano",IF(L3459&lt;crono_ano,"Antes do ano",IF(L3459&gt;crono_ano,"Depois do ano","No ano"))))</f>
        <v/>
      </c>
      <c r="O3459" s="39">
        <f>IF(F3459="","",IF(COUNTIF(F$7:F3459,F3459)=1,1,0))</f>
        <v/>
      </c>
      <c r="P3459" s="39">
        <f>IF(A3459&amp;B3459&amp;C3459="","",IF(AND(O3459=1,N(G3459)&gt;0),IF(INDEX(pl_ativa,MAX(1,N(G3459)))="Sim",1,0),0))</f>
        <v/>
      </c>
      <c r="Q3459" s="39">
        <f>IF(F3459="","",COUNTIFS(ex_chave_oc,F3459,ex_cancelada,"&lt;&gt;Sim"))</f>
        <v/>
      </c>
      <c r="R3459" s="51">
        <f>IF(P3459="","",IF(AND(P3459=1,N(Q3459)&gt;0),1,0))</f>
        <v/>
      </c>
      <c r="S3459" s="30">
        <f>IF(P3459="","",IF(F3459="","ERRO: data prevista ausente ou inválida",IF(O3459=0,"Duplicada: contada uma vez",IF(N(G3459)=0,"ERRO: tarefa fora do Plano Mestre",IF(P3459=0,"Tarefa retirada do plano: não conta","OK")))))</f>
        <v/>
      </c>
    </row>
    <row r="3460">
      <c r="A3460" s="29" t="n"/>
      <c r="B3460" s="25" t="n"/>
      <c r="C3460" s="49" t="n"/>
      <c r="D3460" s="29" t="n"/>
      <c r="E3460" s="23">
        <f>IF(OR(A3460="",B3460=""),"",A3460&amp;"|"&amp;B3460)</f>
        <v/>
      </c>
      <c r="F3460" s="30">
        <f>IF(OR(E3460="",NOT(ISNUMBER(C3460))),"",E3460&amp;"|"&amp;YEAR(C3460)&amp;"-"&amp;RIGHT("0"&amp;MONTH(C3460),2)&amp;"-"&amp;RIGHT("0"&amp;DAY(C3460),2))</f>
        <v/>
      </c>
      <c r="G3460" s="26">
        <f>IF(E3460="","",IFERROR(MATCH(E3460,pl_chave,0),0))</f>
        <v/>
      </c>
      <c r="H3460" s="23">
        <f>IF(G3460="","",IF(G3460=0,"Tarefa fora do plano",INDEX(pl_tag,G3460)))</f>
        <v/>
      </c>
      <c r="I3460" s="30">
        <f>IF(N(G3460)=0,"",INDEX(pl_atividade,G3460))</f>
        <v/>
      </c>
      <c r="J3460" s="50">
        <f>IF(N(G3460)=0,"",INDEX(pl_especialidade,G3460))</f>
        <v/>
      </c>
      <c r="K3460" s="28">
        <f>IF(N(G3460)=0,"",INDEX(pl_duracao,G3460))</f>
        <v/>
      </c>
      <c r="L3460" s="39">
        <f>IF(ISNUMBER(C3460),YEAR(C3460),"")</f>
        <v/>
      </c>
      <c r="M3460" s="39">
        <f>IF(ISNUMBER(C3460),MONTH(C3460),"")</f>
        <v/>
      </c>
      <c r="N3460" s="23">
        <f>IF(L3460="","",IF(NOT(ISNUMBER(crono_ano)),"Informe o ano",IF(L3460&lt;crono_ano,"Antes do ano",IF(L3460&gt;crono_ano,"Depois do ano","No ano"))))</f>
        <v/>
      </c>
      <c r="O3460" s="39">
        <f>IF(F3460="","",IF(COUNTIF(F$7:F3460,F3460)=1,1,0))</f>
        <v/>
      </c>
      <c r="P3460" s="39">
        <f>IF(A3460&amp;B3460&amp;C3460="","",IF(AND(O3460=1,N(G3460)&gt;0),IF(INDEX(pl_ativa,MAX(1,N(G3460)))="Sim",1,0),0))</f>
        <v/>
      </c>
      <c r="Q3460" s="39">
        <f>IF(F3460="","",COUNTIFS(ex_chave_oc,F3460,ex_cancelada,"&lt;&gt;Sim"))</f>
        <v/>
      </c>
      <c r="R3460" s="51">
        <f>IF(P3460="","",IF(AND(P3460=1,N(Q3460)&gt;0),1,0))</f>
        <v/>
      </c>
      <c r="S3460" s="30">
        <f>IF(P3460="","",IF(F3460="","ERRO: data prevista ausente ou inválida",IF(O3460=0,"Duplicada: contada uma vez",IF(N(G3460)=0,"ERRO: tarefa fora do Plano Mestre",IF(P3460=0,"Tarefa retirada do plano: não conta","OK")))))</f>
        <v/>
      </c>
    </row>
    <row r="3461">
      <c r="A3461" s="29" t="n"/>
      <c r="B3461" s="25" t="n"/>
      <c r="C3461" s="49" t="n"/>
      <c r="D3461" s="29" t="n"/>
      <c r="E3461" s="23">
        <f>IF(OR(A3461="",B3461=""),"",A3461&amp;"|"&amp;B3461)</f>
        <v/>
      </c>
      <c r="F3461" s="30">
        <f>IF(OR(E3461="",NOT(ISNUMBER(C3461))),"",E3461&amp;"|"&amp;YEAR(C3461)&amp;"-"&amp;RIGHT("0"&amp;MONTH(C3461),2)&amp;"-"&amp;RIGHT("0"&amp;DAY(C3461),2))</f>
        <v/>
      </c>
      <c r="G3461" s="26">
        <f>IF(E3461="","",IFERROR(MATCH(E3461,pl_chave,0),0))</f>
        <v/>
      </c>
      <c r="H3461" s="23">
        <f>IF(G3461="","",IF(G3461=0,"Tarefa fora do plano",INDEX(pl_tag,G3461)))</f>
        <v/>
      </c>
      <c r="I3461" s="30">
        <f>IF(N(G3461)=0,"",INDEX(pl_atividade,G3461))</f>
        <v/>
      </c>
      <c r="J3461" s="50">
        <f>IF(N(G3461)=0,"",INDEX(pl_especialidade,G3461))</f>
        <v/>
      </c>
      <c r="K3461" s="28">
        <f>IF(N(G3461)=0,"",INDEX(pl_duracao,G3461))</f>
        <v/>
      </c>
      <c r="L3461" s="39">
        <f>IF(ISNUMBER(C3461),YEAR(C3461),"")</f>
        <v/>
      </c>
      <c r="M3461" s="39">
        <f>IF(ISNUMBER(C3461),MONTH(C3461),"")</f>
        <v/>
      </c>
      <c r="N3461" s="23">
        <f>IF(L3461="","",IF(NOT(ISNUMBER(crono_ano)),"Informe o ano",IF(L3461&lt;crono_ano,"Antes do ano",IF(L3461&gt;crono_ano,"Depois do ano","No ano"))))</f>
        <v/>
      </c>
      <c r="O3461" s="39">
        <f>IF(F3461="","",IF(COUNTIF(F$7:F3461,F3461)=1,1,0))</f>
        <v/>
      </c>
      <c r="P3461" s="39">
        <f>IF(A3461&amp;B3461&amp;C3461="","",IF(AND(O3461=1,N(G3461)&gt;0),IF(INDEX(pl_ativa,MAX(1,N(G3461)))="Sim",1,0),0))</f>
        <v/>
      </c>
      <c r="Q3461" s="39">
        <f>IF(F3461="","",COUNTIFS(ex_chave_oc,F3461,ex_cancelada,"&lt;&gt;Sim"))</f>
        <v/>
      </c>
      <c r="R3461" s="51">
        <f>IF(P3461="","",IF(AND(P3461=1,N(Q3461)&gt;0),1,0))</f>
        <v/>
      </c>
      <c r="S3461" s="30">
        <f>IF(P3461="","",IF(F3461="","ERRO: data prevista ausente ou inválida",IF(O3461=0,"Duplicada: contada uma vez",IF(N(G3461)=0,"ERRO: tarefa fora do Plano Mestre",IF(P3461=0,"Tarefa retirada do plano: não conta","OK")))))</f>
        <v/>
      </c>
    </row>
    <row r="3462">
      <c r="A3462" s="29" t="n"/>
      <c r="B3462" s="25" t="n"/>
      <c r="C3462" s="49" t="n"/>
      <c r="D3462" s="29" t="n"/>
      <c r="E3462" s="23">
        <f>IF(OR(A3462="",B3462=""),"",A3462&amp;"|"&amp;B3462)</f>
        <v/>
      </c>
      <c r="F3462" s="30">
        <f>IF(OR(E3462="",NOT(ISNUMBER(C3462))),"",E3462&amp;"|"&amp;YEAR(C3462)&amp;"-"&amp;RIGHT("0"&amp;MONTH(C3462),2)&amp;"-"&amp;RIGHT("0"&amp;DAY(C3462),2))</f>
        <v/>
      </c>
      <c r="G3462" s="26">
        <f>IF(E3462="","",IFERROR(MATCH(E3462,pl_chave,0),0))</f>
        <v/>
      </c>
      <c r="H3462" s="23">
        <f>IF(G3462="","",IF(G3462=0,"Tarefa fora do plano",INDEX(pl_tag,G3462)))</f>
        <v/>
      </c>
      <c r="I3462" s="30">
        <f>IF(N(G3462)=0,"",INDEX(pl_atividade,G3462))</f>
        <v/>
      </c>
      <c r="J3462" s="50">
        <f>IF(N(G3462)=0,"",INDEX(pl_especialidade,G3462))</f>
        <v/>
      </c>
      <c r="K3462" s="28">
        <f>IF(N(G3462)=0,"",INDEX(pl_duracao,G3462))</f>
        <v/>
      </c>
      <c r="L3462" s="39">
        <f>IF(ISNUMBER(C3462),YEAR(C3462),"")</f>
        <v/>
      </c>
      <c r="M3462" s="39">
        <f>IF(ISNUMBER(C3462),MONTH(C3462),"")</f>
        <v/>
      </c>
      <c r="N3462" s="23">
        <f>IF(L3462="","",IF(NOT(ISNUMBER(crono_ano)),"Informe o ano",IF(L3462&lt;crono_ano,"Antes do ano",IF(L3462&gt;crono_ano,"Depois do ano","No ano"))))</f>
        <v/>
      </c>
      <c r="O3462" s="39">
        <f>IF(F3462="","",IF(COUNTIF(F$7:F3462,F3462)=1,1,0))</f>
        <v/>
      </c>
      <c r="P3462" s="39">
        <f>IF(A3462&amp;B3462&amp;C3462="","",IF(AND(O3462=1,N(G3462)&gt;0),IF(INDEX(pl_ativa,MAX(1,N(G3462)))="Sim",1,0),0))</f>
        <v/>
      </c>
      <c r="Q3462" s="39">
        <f>IF(F3462="","",COUNTIFS(ex_chave_oc,F3462,ex_cancelada,"&lt;&gt;Sim"))</f>
        <v/>
      </c>
      <c r="R3462" s="51">
        <f>IF(P3462="","",IF(AND(P3462=1,N(Q3462)&gt;0),1,0))</f>
        <v/>
      </c>
      <c r="S3462" s="30">
        <f>IF(P3462="","",IF(F3462="","ERRO: data prevista ausente ou inválida",IF(O3462=0,"Duplicada: contada uma vez",IF(N(G3462)=0,"ERRO: tarefa fora do Plano Mestre",IF(P3462=0,"Tarefa retirada do plano: não conta","OK")))))</f>
        <v/>
      </c>
    </row>
    <row r="3463">
      <c r="A3463" s="29" t="n"/>
      <c r="B3463" s="25" t="n"/>
      <c r="C3463" s="49" t="n"/>
      <c r="D3463" s="29" t="n"/>
      <c r="E3463" s="23">
        <f>IF(OR(A3463="",B3463=""),"",A3463&amp;"|"&amp;B3463)</f>
        <v/>
      </c>
      <c r="F3463" s="30">
        <f>IF(OR(E3463="",NOT(ISNUMBER(C3463))),"",E3463&amp;"|"&amp;YEAR(C3463)&amp;"-"&amp;RIGHT("0"&amp;MONTH(C3463),2)&amp;"-"&amp;RIGHT("0"&amp;DAY(C3463),2))</f>
        <v/>
      </c>
      <c r="G3463" s="26">
        <f>IF(E3463="","",IFERROR(MATCH(E3463,pl_chave,0),0))</f>
        <v/>
      </c>
      <c r="H3463" s="23">
        <f>IF(G3463="","",IF(G3463=0,"Tarefa fora do plano",INDEX(pl_tag,G3463)))</f>
        <v/>
      </c>
      <c r="I3463" s="30">
        <f>IF(N(G3463)=0,"",INDEX(pl_atividade,G3463))</f>
        <v/>
      </c>
      <c r="J3463" s="50">
        <f>IF(N(G3463)=0,"",INDEX(pl_especialidade,G3463))</f>
        <v/>
      </c>
      <c r="K3463" s="28">
        <f>IF(N(G3463)=0,"",INDEX(pl_duracao,G3463))</f>
        <v/>
      </c>
      <c r="L3463" s="39">
        <f>IF(ISNUMBER(C3463),YEAR(C3463),"")</f>
        <v/>
      </c>
      <c r="M3463" s="39">
        <f>IF(ISNUMBER(C3463),MONTH(C3463),"")</f>
        <v/>
      </c>
      <c r="N3463" s="23">
        <f>IF(L3463="","",IF(NOT(ISNUMBER(crono_ano)),"Informe o ano",IF(L3463&lt;crono_ano,"Antes do ano",IF(L3463&gt;crono_ano,"Depois do ano","No ano"))))</f>
        <v/>
      </c>
      <c r="O3463" s="39">
        <f>IF(F3463="","",IF(COUNTIF(F$7:F3463,F3463)=1,1,0))</f>
        <v/>
      </c>
      <c r="P3463" s="39">
        <f>IF(A3463&amp;B3463&amp;C3463="","",IF(AND(O3463=1,N(G3463)&gt;0),IF(INDEX(pl_ativa,MAX(1,N(G3463)))="Sim",1,0),0))</f>
        <v/>
      </c>
      <c r="Q3463" s="39">
        <f>IF(F3463="","",COUNTIFS(ex_chave_oc,F3463,ex_cancelada,"&lt;&gt;Sim"))</f>
        <v/>
      </c>
      <c r="R3463" s="51">
        <f>IF(P3463="","",IF(AND(P3463=1,N(Q3463)&gt;0),1,0))</f>
        <v/>
      </c>
      <c r="S3463" s="30">
        <f>IF(P3463="","",IF(F3463="","ERRO: data prevista ausente ou inválida",IF(O3463=0,"Duplicada: contada uma vez",IF(N(G3463)=0,"ERRO: tarefa fora do Plano Mestre",IF(P3463=0,"Tarefa retirada do plano: não conta","OK")))))</f>
        <v/>
      </c>
    </row>
    <row r="3464">
      <c r="A3464" s="29" t="n"/>
      <c r="B3464" s="25" t="n"/>
      <c r="C3464" s="49" t="n"/>
      <c r="D3464" s="29" t="n"/>
      <c r="E3464" s="23">
        <f>IF(OR(A3464="",B3464=""),"",A3464&amp;"|"&amp;B3464)</f>
        <v/>
      </c>
      <c r="F3464" s="30">
        <f>IF(OR(E3464="",NOT(ISNUMBER(C3464))),"",E3464&amp;"|"&amp;YEAR(C3464)&amp;"-"&amp;RIGHT("0"&amp;MONTH(C3464),2)&amp;"-"&amp;RIGHT("0"&amp;DAY(C3464),2))</f>
        <v/>
      </c>
      <c r="G3464" s="26">
        <f>IF(E3464="","",IFERROR(MATCH(E3464,pl_chave,0),0))</f>
        <v/>
      </c>
      <c r="H3464" s="23">
        <f>IF(G3464="","",IF(G3464=0,"Tarefa fora do plano",INDEX(pl_tag,G3464)))</f>
        <v/>
      </c>
      <c r="I3464" s="30">
        <f>IF(N(G3464)=0,"",INDEX(pl_atividade,G3464))</f>
        <v/>
      </c>
      <c r="J3464" s="50">
        <f>IF(N(G3464)=0,"",INDEX(pl_especialidade,G3464))</f>
        <v/>
      </c>
      <c r="K3464" s="28">
        <f>IF(N(G3464)=0,"",INDEX(pl_duracao,G3464))</f>
        <v/>
      </c>
      <c r="L3464" s="39">
        <f>IF(ISNUMBER(C3464),YEAR(C3464),"")</f>
        <v/>
      </c>
      <c r="M3464" s="39">
        <f>IF(ISNUMBER(C3464),MONTH(C3464),"")</f>
        <v/>
      </c>
      <c r="N3464" s="23">
        <f>IF(L3464="","",IF(NOT(ISNUMBER(crono_ano)),"Informe o ano",IF(L3464&lt;crono_ano,"Antes do ano",IF(L3464&gt;crono_ano,"Depois do ano","No ano"))))</f>
        <v/>
      </c>
      <c r="O3464" s="39">
        <f>IF(F3464="","",IF(COUNTIF(F$7:F3464,F3464)=1,1,0))</f>
        <v/>
      </c>
      <c r="P3464" s="39">
        <f>IF(A3464&amp;B3464&amp;C3464="","",IF(AND(O3464=1,N(G3464)&gt;0),IF(INDEX(pl_ativa,MAX(1,N(G3464)))="Sim",1,0),0))</f>
        <v/>
      </c>
      <c r="Q3464" s="39">
        <f>IF(F3464="","",COUNTIFS(ex_chave_oc,F3464,ex_cancelada,"&lt;&gt;Sim"))</f>
        <v/>
      </c>
      <c r="R3464" s="51">
        <f>IF(P3464="","",IF(AND(P3464=1,N(Q3464)&gt;0),1,0))</f>
        <v/>
      </c>
      <c r="S3464" s="30">
        <f>IF(P3464="","",IF(F3464="","ERRO: data prevista ausente ou inválida",IF(O3464=0,"Duplicada: contada uma vez",IF(N(G3464)=0,"ERRO: tarefa fora do Plano Mestre",IF(P3464=0,"Tarefa retirada do plano: não conta","OK")))))</f>
        <v/>
      </c>
    </row>
    <row r="3465">
      <c r="A3465" s="29" t="n"/>
      <c r="B3465" s="25" t="n"/>
      <c r="C3465" s="49" t="n"/>
      <c r="D3465" s="29" t="n"/>
      <c r="E3465" s="23">
        <f>IF(OR(A3465="",B3465=""),"",A3465&amp;"|"&amp;B3465)</f>
        <v/>
      </c>
      <c r="F3465" s="30">
        <f>IF(OR(E3465="",NOT(ISNUMBER(C3465))),"",E3465&amp;"|"&amp;YEAR(C3465)&amp;"-"&amp;RIGHT("0"&amp;MONTH(C3465),2)&amp;"-"&amp;RIGHT("0"&amp;DAY(C3465),2))</f>
        <v/>
      </c>
      <c r="G3465" s="26">
        <f>IF(E3465="","",IFERROR(MATCH(E3465,pl_chave,0),0))</f>
        <v/>
      </c>
      <c r="H3465" s="23">
        <f>IF(G3465="","",IF(G3465=0,"Tarefa fora do plano",INDEX(pl_tag,G3465)))</f>
        <v/>
      </c>
      <c r="I3465" s="30">
        <f>IF(N(G3465)=0,"",INDEX(pl_atividade,G3465))</f>
        <v/>
      </c>
      <c r="J3465" s="50">
        <f>IF(N(G3465)=0,"",INDEX(pl_especialidade,G3465))</f>
        <v/>
      </c>
      <c r="K3465" s="28">
        <f>IF(N(G3465)=0,"",INDEX(pl_duracao,G3465))</f>
        <v/>
      </c>
      <c r="L3465" s="39">
        <f>IF(ISNUMBER(C3465),YEAR(C3465),"")</f>
        <v/>
      </c>
      <c r="M3465" s="39">
        <f>IF(ISNUMBER(C3465),MONTH(C3465),"")</f>
        <v/>
      </c>
      <c r="N3465" s="23">
        <f>IF(L3465="","",IF(NOT(ISNUMBER(crono_ano)),"Informe o ano",IF(L3465&lt;crono_ano,"Antes do ano",IF(L3465&gt;crono_ano,"Depois do ano","No ano"))))</f>
        <v/>
      </c>
      <c r="O3465" s="39">
        <f>IF(F3465="","",IF(COUNTIF(F$7:F3465,F3465)=1,1,0))</f>
        <v/>
      </c>
      <c r="P3465" s="39">
        <f>IF(A3465&amp;B3465&amp;C3465="","",IF(AND(O3465=1,N(G3465)&gt;0),IF(INDEX(pl_ativa,MAX(1,N(G3465)))="Sim",1,0),0))</f>
        <v/>
      </c>
      <c r="Q3465" s="39">
        <f>IF(F3465="","",COUNTIFS(ex_chave_oc,F3465,ex_cancelada,"&lt;&gt;Sim"))</f>
        <v/>
      </c>
      <c r="R3465" s="51">
        <f>IF(P3465="","",IF(AND(P3465=1,N(Q3465)&gt;0),1,0))</f>
        <v/>
      </c>
      <c r="S3465" s="30">
        <f>IF(P3465="","",IF(F3465="","ERRO: data prevista ausente ou inválida",IF(O3465=0,"Duplicada: contada uma vez",IF(N(G3465)=0,"ERRO: tarefa fora do Plano Mestre",IF(P3465=0,"Tarefa retirada do plano: não conta","OK")))))</f>
        <v/>
      </c>
    </row>
    <row r="3466">
      <c r="A3466" s="29" t="n"/>
      <c r="B3466" s="25" t="n"/>
      <c r="C3466" s="49" t="n"/>
      <c r="D3466" s="29" t="n"/>
      <c r="E3466" s="23">
        <f>IF(OR(A3466="",B3466=""),"",A3466&amp;"|"&amp;B3466)</f>
        <v/>
      </c>
      <c r="F3466" s="30">
        <f>IF(OR(E3466="",NOT(ISNUMBER(C3466))),"",E3466&amp;"|"&amp;YEAR(C3466)&amp;"-"&amp;RIGHT("0"&amp;MONTH(C3466),2)&amp;"-"&amp;RIGHT("0"&amp;DAY(C3466),2))</f>
        <v/>
      </c>
      <c r="G3466" s="26">
        <f>IF(E3466="","",IFERROR(MATCH(E3466,pl_chave,0),0))</f>
        <v/>
      </c>
      <c r="H3466" s="23">
        <f>IF(G3466="","",IF(G3466=0,"Tarefa fora do plano",INDEX(pl_tag,G3466)))</f>
        <v/>
      </c>
      <c r="I3466" s="30">
        <f>IF(N(G3466)=0,"",INDEX(pl_atividade,G3466))</f>
        <v/>
      </c>
      <c r="J3466" s="50">
        <f>IF(N(G3466)=0,"",INDEX(pl_especialidade,G3466))</f>
        <v/>
      </c>
      <c r="K3466" s="28">
        <f>IF(N(G3466)=0,"",INDEX(pl_duracao,G3466))</f>
        <v/>
      </c>
      <c r="L3466" s="39">
        <f>IF(ISNUMBER(C3466),YEAR(C3466),"")</f>
        <v/>
      </c>
      <c r="M3466" s="39">
        <f>IF(ISNUMBER(C3466),MONTH(C3466),"")</f>
        <v/>
      </c>
      <c r="N3466" s="23">
        <f>IF(L3466="","",IF(NOT(ISNUMBER(crono_ano)),"Informe o ano",IF(L3466&lt;crono_ano,"Antes do ano",IF(L3466&gt;crono_ano,"Depois do ano","No ano"))))</f>
        <v/>
      </c>
      <c r="O3466" s="39">
        <f>IF(F3466="","",IF(COUNTIF(F$7:F3466,F3466)=1,1,0))</f>
        <v/>
      </c>
      <c r="P3466" s="39">
        <f>IF(A3466&amp;B3466&amp;C3466="","",IF(AND(O3466=1,N(G3466)&gt;0),IF(INDEX(pl_ativa,MAX(1,N(G3466)))="Sim",1,0),0))</f>
        <v/>
      </c>
      <c r="Q3466" s="39">
        <f>IF(F3466="","",COUNTIFS(ex_chave_oc,F3466,ex_cancelada,"&lt;&gt;Sim"))</f>
        <v/>
      </c>
      <c r="R3466" s="51">
        <f>IF(P3466="","",IF(AND(P3466=1,N(Q3466)&gt;0),1,0))</f>
        <v/>
      </c>
      <c r="S3466" s="30">
        <f>IF(P3466="","",IF(F3466="","ERRO: data prevista ausente ou inválida",IF(O3466=0,"Duplicada: contada uma vez",IF(N(G3466)=0,"ERRO: tarefa fora do Plano Mestre",IF(P3466=0,"Tarefa retirada do plano: não conta","OK")))))</f>
        <v/>
      </c>
    </row>
    <row r="3467">
      <c r="A3467" s="29" t="n"/>
      <c r="B3467" s="25" t="n"/>
      <c r="C3467" s="49" t="n"/>
      <c r="D3467" s="29" t="n"/>
      <c r="E3467" s="23">
        <f>IF(OR(A3467="",B3467=""),"",A3467&amp;"|"&amp;B3467)</f>
        <v/>
      </c>
      <c r="F3467" s="30">
        <f>IF(OR(E3467="",NOT(ISNUMBER(C3467))),"",E3467&amp;"|"&amp;YEAR(C3467)&amp;"-"&amp;RIGHT("0"&amp;MONTH(C3467),2)&amp;"-"&amp;RIGHT("0"&amp;DAY(C3467),2))</f>
        <v/>
      </c>
      <c r="G3467" s="26">
        <f>IF(E3467="","",IFERROR(MATCH(E3467,pl_chave,0),0))</f>
        <v/>
      </c>
      <c r="H3467" s="23">
        <f>IF(G3467="","",IF(G3467=0,"Tarefa fora do plano",INDEX(pl_tag,G3467)))</f>
        <v/>
      </c>
      <c r="I3467" s="30">
        <f>IF(N(G3467)=0,"",INDEX(pl_atividade,G3467))</f>
        <v/>
      </c>
      <c r="J3467" s="50">
        <f>IF(N(G3467)=0,"",INDEX(pl_especialidade,G3467))</f>
        <v/>
      </c>
      <c r="K3467" s="28">
        <f>IF(N(G3467)=0,"",INDEX(pl_duracao,G3467))</f>
        <v/>
      </c>
      <c r="L3467" s="39">
        <f>IF(ISNUMBER(C3467),YEAR(C3467),"")</f>
        <v/>
      </c>
      <c r="M3467" s="39">
        <f>IF(ISNUMBER(C3467),MONTH(C3467),"")</f>
        <v/>
      </c>
      <c r="N3467" s="23">
        <f>IF(L3467="","",IF(NOT(ISNUMBER(crono_ano)),"Informe o ano",IF(L3467&lt;crono_ano,"Antes do ano",IF(L3467&gt;crono_ano,"Depois do ano","No ano"))))</f>
        <v/>
      </c>
      <c r="O3467" s="39">
        <f>IF(F3467="","",IF(COUNTIF(F$7:F3467,F3467)=1,1,0))</f>
        <v/>
      </c>
      <c r="P3467" s="39">
        <f>IF(A3467&amp;B3467&amp;C3467="","",IF(AND(O3467=1,N(G3467)&gt;0),IF(INDEX(pl_ativa,MAX(1,N(G3467)))="Sim",1,0),0))</f>
        <v/>
      </c>
      <c r="Q3467" s="39">
        <f>IF(F3467="","",COUNTIFS(ex_chave_oc,F3467,ex_cancelada,"&lt;&gt;Sim"))</f>
        <v/>
      </c>
      <c r="R3467" s="51">
        <f>IF(P3467="","",IF(AND(P3467=1,N(Q3467)&gt;0),1,0))</f>
        <v/>
      </c>
      <c r="S3467" s="30">
        <f>IF(P3467="","",IF(F3467="","ERRO: data prevista ausente ou inválida",IF(O3467=0,"Duplicada: contada uma vez",IF(N(G3467)=0,"ERRO: tarefa fora do Plano Mestre",IF(P3467=0,"Tarefa retirada do plano: não conta","OK")))))</f>
        <v/>
      </c>
    </row>
    <row r="3468">
      <c r="A3468" s="29" t="n"/>
      <c r="B3468" s="25" t="n"/>
      <c r="C3468" s="49" t="n"/>
      <c r="D3468" s="29" t="n"/>
      <c r="E3468" s="23">
        <f>IF(OR(A3468="",B3468=""),"",A3468&amp;"|"&amp;B3468)</f>
        <v/>
      </c>
      <c r="F3468" s="30">
        <f>IF(OR(E3468="",NOT(ISNUMBER(C3468))),"",E3468&amp;"|"&amp;YEAR(C3468)&amp;"-"&amp;RIGHT("0"&amp;MONTH(C3468),2)&amp;"-"&amp;RIGHT("0"&amp;DAY(C3468),2))</f>
        <v/>
      </c>
      <c r="G3468" s="26">
        <f>IF(E3468="","",IFERROR(MATCH(E3468,pl_chave,0),0))</f>
        <v/>
      </c>
      <c r="H3468" s="23">
        <f>IF(G3468="","",IF(G3468=0,"Tarefa fora do plano",INDEX(pl_tag,G3468)))</f>
        <v/>
      </c>
      <c r="I3468" s="30">
        <f>IF(N(G3468)=0,"",INDEX(pl_atividade,G3468))</f>
        <v/>
      </c>
      <c r="J3468" s="50">
        <f>IF(N(G3468)=0,"",INDEX(pl_especialidade,G3468))</f>
        <v/>
      </c>
      <c r="K3468" s="28">
        <f>IF(N(G3468)=0,"",INDEX(pl_duracao,G3468))</f>
        <v/>
      </c>
      <c r="L3468" s="39">
        <f>IF(ISNUMBER(C3468),YEAR(C3468),"")</f>
        <v/>
      </c>
      <c r="M3468" s="39">
        <f>IF(ISNUMBER(C3468),MONTH(C3468),"")</f>
        <v/>
      </c>
      <c r="N3468" s="23">
        <f>IF(L3468="","",IF(NOT(ISNUMBER(crono_ano)),"Informe o ano",IF(L3468&lt;crono_ano,"Antes do ano",IF(L3468&gt;crono_ano,"Depois do ano","No ano"))))</f>
        <v/>
      </c>
      <c r="O3468" s="39">
        <f>IF(F3468="","",IF(COUNTIF(F$7:F3468,F3468)=1,1,0))</f>
        <v/>
      </c>
      <c r="P3468" s="39">
        <f>IF(A3468&amp;B3468&amp;C3468="","",IF(AND(O3468=1,N(G3468)&gt;0),IF(INDEX(pl_ativa,MAX(1,N(G3468)))="Sim",1,0),0))</f>
        <v/>
      </c>
      <c r="Q3468" s="39">
        <f>IF(F3468="","",COUNTIFS(ex_chave_oc,F3468,ex_cancelada,"&lt;&gt;Sim"))</f>
        <v/>
      </c>
      <c r="R3468" s="51">
        <f>IF(P3468="","",IF(AND(P3468=1,N(Q3468)&gt;0),1,0))</f>
        <v/>
      </c>
      <c r="S3468" s="30">
        <f>IF(P3468="","",IF(F3468="","ERRO: data prevista ausente ou inválida",IF(O3468=0,"Duplicada: contada uma vez",IF(N(G3468)=0,"ERRO: tarefa fora do Plano Mestre",IF(P3468=0,"Tarefa retirada do plano: não conta","OK")))))</f>
        <v/>
      </c>
    </row>
    <row r="3469">
      <c r="A3469" s="29" t="n"/>
      <c r="B3469" s="25" t="n"/>
      <c r="C3469" s="49" t="n"/>
      <c r="D3469" s="29" t="n"/>
      <c r="E3469" s="23">
        <f>IF(OR(A3469="",B3469=""),"",A3469&amp;"|"&amp;B3469)</f>
        <v/>
      </c>
      <c r="F3469" s="30">
        <f>IF(OR(E3469="",NOT(ISNUMBER(C3469))),"",E3469&amp;"|"&amp;YEAR(C3469)&amp;"-"&amp;RIGHT("0"&amp;MONTH(C3469),2)&amp;"-"&amp;RIGHT("0"&amp;DAY(C3469),2))</f>
        <v/>
      </c>
      <c r="G3469" s="26">
        <f>IF(E3469="","",IFERROR(MATCH(E3469,pl_chave,0),0))</f>
        <v/>
      </c>
      <c r="H3469" s="23">
        <f>IF(G3469="","",IF(G3469=0,"Tarefa fora do plano",INDEX(pl_tag,G3469)))</f>
        <v/>
      </c>
      <c r="I3469" s="30">
        <f>IF(N(G3469)=0,"",INDEX(pl_atividade,G3469))</f>
        <v/>
      </c>
      <c r="J3469" s="50">
        <f>IF(N(G3469)=0,"",INDEX(pl_especialidade,G3469))</f>
        <v/>
      </c>
      <c r="K3469" s="28">
        <f>IF(N(G3469)=0,"",INDEX(pl_duracao,G3469))</f>
        <v/>
      </c>
      <c r="L3469" s="39">
        <f>IF(ISNUMBER(C3469),YEAR(C3469),"")</f>
        <v/>
      </c>
      <c r="M3469" s="39">
        <f>IF(ISNUMBER(C3469),MONTH(C3469),"")</f>
        <v/>
      </c>
      <c r="N3469" s="23">
        <f>IF(L3469="","",IF(NOT(ISNUMBER(crono_ano)),"Informe o ano",IF(L3469&lt;crono_ano,"Antes do ano",IF(L3469&gt;crono_ano,"Depois do ano","No ano"))))</f>
        <v/>
      </c>
      <c r="O3469" s="39">
        <f>IF(F3469="","",IF(COUNTIF(F$7:F3469,F3469)=1,1,0))</f>
        <v/>
      </c>
      <c r="P3469" s="39">
        <f>IF(A3469&amp;B3469&amp;C3469="","",IF(AND(O3469=1,N(G3469)&gt;0),IF(INDEX(pl_ativa,MAX(1,N(G3469)))="Sim",1,0),0))</f>
        <v/>
      </c>
      <c r="Q3469" s="39">
        <f>IF(F3469="","",COUNTIFS(ex_chave_oc,F3469,ex_cancelada,"&lt;&gt;Sim"))</f>
        <v/>
      </c>
      <c r="R3469" s="51">
        <f>IF(P3469="","",IF(AND(P3469=1,N(Q3469)&gt;0),1,0))</f>
        <v/>
      </c>
      <c r="S3469" s="30">
        <f>IF(P3469="","",IF(F3469="","ERRO: data prevista ausente ou inválida",IF(O3469=0,"Duplicada: contada uma vez",IF(N(G3469)=0,"ERRO: tarefa fora do Plano Mestre",IF(P3469=0,"Tarefa retirada do plano: não conta","OK")))))</f>
        <v/>
      </c>
    </row>
    <row r="3470">
      <c r="A3470" s="29" t="n"/>
      <c r="B3470" s="25" t="n"/>
      <c r="C3470" s="49" t="n"/>
      <c r="D3470" s="29" t="n"/>
      <c r="E3470" s="23">
        <f>IF(OR(A3470="",B3470=""),"",A3470&amp;"|"&amp;B3470)</f>
        <v/>
      </c>
      <c r="F3470" s="30">
        <f>IF(OR(E3470="",NOT(ISNUMBER(C3470))),"",E3470&amp;"|"&amp;YEAR(C3470)&amp;"-"&amp;RIGHT("0"&amp;MONTH(C3470),2)&amp;"-"&amp;RIGHT("0"&amp;DAY(C3470),2))</f>
        <v/>
      </c>
      <c r="G3470" s="26">
        <f>IF(E3470="","",IFERROR(MATCH(E3470,pl_chave,0),0))</f>
        <v/>
      </c>
      <c r="H3470" s="23">
        <f>IF(G3470="","",IF(G3470=0,"Tarefa fora do plano",INDEX(pl_tag,G3470)))</f>
        <v/>
      </c>
      <c r="I3470" s="30">
        <f>IF(N(G3470)=0,"",INDEX(pl_atividade,G3470))</f>
        <v/>
      </c>
      <c r="J3470" s="50">
        <f>IF(N(G3470)=0,"",INDEX(pl_especialidade,G3470))</f>
        <v/>
      </c>
      <c r="K3470" s="28">
        <f>IF(N(G3470)=0,"",INDEX(pl_duracao,G3470))</f>
        <v/>
      </c>
      <c r="L3470" s="39">
        <f>IF(ISNUMBER(C3470),YEAR(C3470),"")</f>
        <v/>
      </c>
      <c r="M3470" s="39">
        <f>IF(ISNUMBER(C3470),MONTH(C3470),"")</f>
        <v/>
      </c>
      <c r="N3470" s="23">
        <f>IF(L3470="","",IF(NOT(ISNUMBER(crono_ano)),"Informe o ano",IF(L3470&lt;crono_ano,"Antes do ano",IF(L3470&gt;crono_ano,"Depois do ano","No ano"))))</f>
        <v/>
      </c>
      <c r="O3470" s="39">
        <f>IF(F3470="","",IF(COUNTIF(F$7:F3470,F3470)=1,1,0))</f>
        <v/>
      </c>
      <c r="P3470" s="39">
        <f>IF(A3470&amp;B3470&amp;C3470="","",IF(AND(O3470=1,N(G3470)&gt;0),IF(INDEX(pl_ativa,MAX(1,N(G3470)))="Sim",1,0),0))</f>
        <v/>
      </c>
      <c r="Q3470" s="39">
        <f>IF(F3470="","",COUNTIFS(ex_chave_oc,F3470,ex_cancelada,"&lt;&gt;Sim"))</f>
        <v/>
      </c>
      <c r="R3470" s="51">
        <f>IF(P3470="","",IF(AND(P3470=1,N(Q3470)&gt;0),1,0))</f>
        <v/>
      </c>
      <c r="S3470" s="30">
        <f>IF(P3470="","",IF(F3470="","ERRO: data prevista ausente ou inválida",IF(O3470=0,"Duplicada: contada uma vez",IF(N(G3470)=0,"ERRO: tarefa fora do Plano Mestre",IF(P3470=0,"Tarefa retirada do plano: não conta","OK")))))</f>
        <v/>
      </c>
    </row>
    <row r="3471">
      <c r="A3471" s="29" t="n"/>
      <c r="B3471" s="25" t="n"/>
      <c r="C3471" s="49" t="n"/>
      <c r="D3471" s="29" t="n"/>
      <c r="E3471" s="23">
        <f>IF(OR(A3471="",B3471=""),"",A3471&amp;"|"&amp;B3471)</f>
        <v/>
      </c>
      <c r="F3471" s="30">
        <f>IF(OR(E3471="",NOT(ISNUMBER(C3471))),"",E3471&amp;"|"&amp;YEAR(C3471)&amp;"-"&amp;RIGHT("0"&amp;MONTH(C3471),2)&amp;"-"&amp;RIGHT("0"&amp;DAY(C3471),2))</f>
        <v/>
      </c>
      <c r="G3471" s="26">
        <f>IF(E3471="","",IFERROR(MATCH(E3471,pl_chave,0),0))</f>
        <v/>
      </c>
      <c r="H3471" s="23">
        <f>IF(G3471="","",IF(G3471=0,"Tarefa fora do plano",INDEX(pl_tag,G3471)))</f>
        <v/>
      </c>
      <c r="I3471" s="30">
        <f>IF(N(G3471)=0,"",INDEX(pl_atividade,G3471))</f>
        <v/>
      </c>
      <c r="J3471" s="50">
        <f>IF(N(G3471)=0,"",INDEX(pl_especialidade,G3471))</f>
        <v/>
      </c>
      <c r="K3471" s="28">
        <f>IF(N(G3471)=0,"",INDEX(pl_duracao,G3471))</f>
        <v/>
      </c>
      <c r="L3471" s="39">
        <f>IF(ISNUMBER(C3471),YEAR(C3471),"")</f>
        <v/>
      </c>
      <c r="M3471" s="39">
        <f>IF(ISNUMBER(C3471),MONTH(C3471),"")</f>
        <v/>
      </c>
      <c r="N3471" s="23">
        <f>IF(L3471="","",IF(NOT(ISNUMBER(crono_ano)),"Informe o ano",IF(L3471&lt;crono_ano,"Antes do ano",IF(L3471&gt;crono_ano,"Depois do ano","No ano"))))</f>
        <v/>
      </c>
      <c r="O3471" s="39">
        <f>IF(F3471="","",IF(COUNTIF(F$7:F3471,F3471)=1,1,0))</f>
        <v/>
      </c>
      <c r="P3471" s="39">
        <f>IF(A3471&amp;B3471&amp;C3471="","",IF(AND(O3471=1,N(G3471)&gt;0),IF(INDEX(pl_ativa,MAX(1,N(G3471)))="Sim",1,0),0))</f>
        <v/>
      </c>
      <c r="Q3471" s="39">
        <f>IF(F3471="","",COUNTIFS(ex_chave_oc,F3471,ex_cancelada,"&lt;&gt;Sim"))</f>
        <v/>
      </c>
      <c r="R3471" s="51">
        <f>IF(P3471="","",IF(AND(P3471=1,N(Q3471)&gt;0),1,0))</f>
        <v/>
      </c>
      <c r="S3471" s="30">
        <f>IF(P3471="","",IF(F3471="","ERRO: data prevista ausente ou inválida",IF(O3471=0,"Duplicada: contada uma vez",IF(N(G3471)=0,"ERRO: tarefa fora do Plano Mestre",IF(P3471=0,"Tarefa retirada do plano: não conta","OK")))))</f>
        <v/>
      </c>
    </row>
    <row r="3472">
      <c r="A3472" s="29" t="n"/>
      <c r="B3472" s="25" t="n"/>
      <c r="C3472" s="49" t="n"/>
      <c r="D3472" s="29" t="n"/>
      <c r="E3472" s="23">
        <f>IF(OR(A3472="",B3472=""),"",A3472&amp;"|"&amp;B3472)</f>
        <v/>
      </c>
      <c r="F3472" s="30">
        <f>IF(OR(E3472="",NOT(ISNUMBER(C3472))),"",E3472&amp;"|"&amp;YEAR(C3472)&amp;"-"&amp;RIGHT("0"&amp;MONTH(C3472),2)&amp;"-"&amp;RIGHT("0"&amp;DAY(C3472),2))</f>
        <v/>
      </c>
      <c r="G3472" s="26">
        <f>IF(E3472="","",IFERROR(MATCH(E3472,pl_chave,0),0))</f>
        <v/>
      </c>
      <c r="H3472" s="23">
        <f>IF(G3472="","",IF(G3472=0,"Tarefa fora do plano",INDEX(pl_tag,G3472)))</f>
        <v/>
      </c>
      <c r="I3472" s="30">
        <f>IF(N(G3472)=0,"",INDEX(pl_atividade,G3472))</f>
        <v/>
      </c>
      <c r="J3472" s="50">
        <f>IF(N(G3472)=0,"",INDEX(pl_especialidade,G3472))</f>
        <v/>
      </c>
      <c r="K3472" s="28">
        <f>IF(N(G3472)=0,"",INDEX(pl_duracao,G3472))</f>
        <v/>
      </c>
      <c r="L3472" s="39">
        <f>IF(ISNUMBER(C3472),YEAR(C3472),"")</f>
        <v/>
      </c>
      <c r="M3472" s="39">
        <f>IF(ISNUMBER(C3472),MONTH(C3472),"")</f>
        <v/>
      </c>
      <c r="N3472" s="23">
        <f>IF(L3472="","",IF(NOT(ISNUMBER(crono_ano)),"Informe o ano",IF(L3472&lt;crono_ano,"Antes do ano",IF(L3472&gt;crono_ano,"Depois do ano","No ano"))))</f>
        <v/>
      </c>
      <c r="O3472" s="39">
        <f>IF(F3472="","",IF(COUNTIF(F$7:F3472,F3472)=1,1,0))</f>
        <v/>
      </c>
      <c r="P3472" s="39">
        <f>IF(A3472&amp;B3472&amp;C3472="","",IF(AND(O3472=1,N(G3472)&gt;0),IF(INDEX(pl_ativa,MAX(1,N(G3472)))="Sim",1,0),0))</f>
        <v/>
      </c>
      <c r="Q3472" s="39">
        <f>IF(F3472="","",COUNTIFS(ex_chave_oc,F3472,ex_cancelada,"&lt;&gt;Sim"))</f>
        <v/>
      </c>
      <c r="R3472" s="51">
        <f>IF(P3472="","",IF(AND(P3472=1,N(Q3472)&gt;0),1,0))</f>
        <v/>
      </c>
      <c r="S3472" s="30">
        <f>IF(P3472="","",IF(F3472="","ERRO: data prevista ausente ou inválida",IF(O3472=0,"Duplicada: contada uma vez",IF(N(G3472)=0,"ERRO: tarefa fora do Plano Mestre",IF(P3472=0,"Tarefa retirada do plano: não conta","OK")))))</f>
        <v/>
      </c>
    </row>
    <row r="3473">
      <c r="A3473" s="29" t="n"/>
      <c r="B3473" s="25" t="n"/>
      <c r="C3473" s="49" t="n"/>
      <c r="D3473" s="29" t="n"/>
      <c r="E3473" s="23">
        <f>IF(OR(A3473="",B3473=""),"",A3473&amp;"|"&amp;B3473)</f>
        <v/>
      </c>
      <c r="F3473" s="30">
        <f>IF(OR(E3473="",NOT(ISNUMBER(C3473))),"",E3473&amp;"|"&amp;YEAR(C3473)&amp;"-"&amp;RIGHT("0"&amp;MONTH(C3473),2)&amp;"-"&amp;RIGHT("0"&amp;DAY(C3473),2))</f>
        <v/>
      </c>
      <c r="G3473" s="26">
        <f>IF(E3473="","",IFERROR(MATCH(E3473,pl_chave,0),0))</f>
        <v/>
      </c>
      <c r="H3473" s="23">
        <f>IF(G3473="","",IF(G3473=0,"Tarefa fora do plano",INDEX(pl_tag,G3473)))</f>
        <v/>
      </c>
      <c r="I3473" s="30">
        <f>IF(N(G3473)=0,"",INDEX(pl_atividade,G3473))</f>
        <v/>
      </c>
      <c r="J3473" s="50">
        <f>IF(N(G3473)=0,"",INDEX(pl_especialidade,G3473))</f>
        <v/>
      </c>
      <c r="K3473" s="28">
        <f>IF(N(G3473)=0,"",INDEX(pl_duracao,G3473))</f>
        <v/>
      </c>
      <c r="L3473" s="39">
        <f>IF(ISNUMBER(C3473),YEAR(C3473),"")</f>
        <v/>
      </c>
      <c r="M3473" s="39">
        <f>IF(ISNUMBER(C3473),MONTH(C3473),"")</f>
        <v/>
      </c>
      <c r="N3473" s="23">
        <f>IF(L3473="","",IF(NOT(ISNUMBER(crono_ano)),"Informe o ano",IF(L3473&lt;crono_ano,"Antes do ano",IF(L3473&gt;crono_ano,"Depois do ano","No ano"))))</f>
        <v/>
      </c>
      <c r="O3473" s="39">
        <f>IF(F3473="","",IF(COUNTIF(F$7:F3473,F3473)=1,1,0))</f>
        <v/>
      </c>
      <c r="P3473" s="39">
        <f>IF(A3473&amp;B3473&amp;C3473="","",IF(AND(O3473=1,N(G3473)&gt;0),IF(INDEX(pl_ativa,MAX(1,N(G3473)))="Sim",1,0),0))</f>
        <v/>
      </c>
      <c r="Q3473" s="39">
        <f>IF(F3473="","",COUNTIFS(ex_chave_oc,F3473,ex_cancelada,"&lt;&gt;Sim"))</f>
        <v/>
      </c>
      <c r="R3473" s="51">
        <f>IF(P3473="","",IF(AND(P3473=1,N(Q3473)&gt;0),1,0))</f>
        <v/>
      </c>
      <c r="S3473" s="30">
        <f>IF(P3473="","",IF(F3473="","ERRO: data prevista ausente ou inválida",IF(O3473=0,"Duplicada: contada uma vez",IF(N(G3473)=0,"ERRO: tarefa fora do Plano Mestre",IF(P3473=0,"Tarefa retirada do plano: não conta","OK")))))</f>
        <v/>
      </c>
    </row>
    <row r="3474">
      <c r="A3474" s="29" t="n"/>
      <c r="B3474" s="25" t="n"/>
      <c r="C3474" s="49" t="n"/>
      <c r="D3474" s="29" t="n"/>
      <c r="E3474" s="23">
        <f>IF(OR(A3474="",B3474=""),"",A3474&amp;"|"&amp;B3474)</f>
        <v/>
      </c>
      <c r="F3474" s="30">
        <f>IF(OR(E3474="",NOT(ISNUMBER(C3474))),"",E3474&amp;"|"&amp;YEAR(C3474)&amp;"-"&amp;RIGHT("0"&amp;MONTH(C3474),2)&amp;"-"&amp;RIGHT("0"&amp;DAY(C3474),2))</f>
        <v/>
      </c>
      <c r="G3474" s="26">
        <f>IF(E3474="","",IFERROR(MATCH(E3474,pl_chave,0),0))</f>
        <v/>
      </c>
      <c r="H3474" s="23">
        <f>IF(G3474="","",IF(G3474=0,"Tarefa fora do plano",INDEX(pl_tag,G3474)))</f>
        <v/>
      </c>
      <c r="I3474" s="30">
        <f>IF(N(G3474)=0,"",INDEX(pl_atividade,G3474))</f>
        <v/>
      </c>
      <c r="J3474" s="50">
        <f>IF(N(G3474)=0,"",INDEX(pl_especialidade,G3474))</f>
        <v/>
      </c>
      <c r="K3474" s="28">
        <f>IF(N(G3474)=0,"",INDEX(pl_duracao,G3474))</f>
        <v/>
      </c>
      <c r="L3474" s="39">
        <f>IF(ISNUMBER(C3474),YEAR(C3474),"")</f>
        <v/>
      </c>
      <c r="M3474" s="39">
        <f>IF(ISNUMBER(C3474),MONTH(C3474),"")</f>
        <v/>
      </c>
      <c r="N3474" s="23">
        <f>IF(L3474="","",IF(NOT(ISNUMBER(crono_ano)),"Informe o ano",IF(L3474&lt;crono_ano,"Antes do ano",IF(L3474&gt;crono_ano,"Depois do ano","No ano"))))</f>
        <v/>
      </c>
      <c r="O3474" s="39">
        <f>IF(F3474="","",IF(COUNTIF(F$7:F3474,F3474)=1,1,0))</f>
        <v/>
      </c>
      <c r="P3474" s="39">
        <f>IF(A3474&amp;B3474&amp;C3474="","",IF(AND(O3474=1,N(G3474)&gt;0),IF(INDEX(pl_ativa,MAX(1,N(G3474)))="Sim",1,0),0))</f>
        <v/>
      </c>
      <c r="Q3474" s="39">
        <f>IF(F3474="","",COUNTIFS(ex_chave_oc,F3474,ex_cancelada,"&lt;&gt;Sim"))</f>
        <v/>
      </c>
      <c r="R3474" s="51">
        <f>IF(P3474="","",IF(AND(P3474=1,N(Q3474)&gt;0),1,0))</f>
        <v/>
      </c>
      <c r="S3474" s="30">
        <f>IF(P3474="","",IF(F3474="","ERRO: data prevista ausente ou inválida",IF(O3474=0,"Duplicada: contada uma vez",IF(N(G3474)=0,"ERRO: tarefa fora do Plano Mestre",IF(P3474=0,"Tarefa retirada do plano: não conta","OK")))))</f>
        <v/>
      </c>
    </row>
    <row r="3475">
      <c r="A3475" s="29" t="n"/>
      <c r="B3475" s="25" t="n"/>
      <c r="C3475" s="49" t="n"/>
      <c r="D3475" s="29" t="n"/>
      <c r="E3475" s="23">
        <f>IF(OR(A3475="",B3475=""),"",A3475&amp;"|"&amp;B3475)</f>
        <v/>
      </c>
      <c r="F3475" s="30">
        <f>IF(OR(E3475="",NOT(ISNUMBER(C3475))),"",E3475&amp;"|"&amp;YEAR(C3475)&amp;"-"&amp;RIGHT("0"&amp;MONTH(C3475),2)&amp;"-"&amp;RIGHT("0"&amp;DAY(C3475),2))</f>
        <v/>
      </c>
      <c r="G3475" s="26">
        <f>IF(E3475="","",IFERROR(MATCH(E3475,pl_chave,0),0))</f>
        <v/>
      </c>
      <c r="H3475" s="23">
        <f>IF(G3475="","",IF(G3475=0,"Tarefa fora do plano",INDEX(pl_tag,G3475)))</f>
        <v/>
      </c>
      <c r="I3475" s="30">
        <f>IF(N(G3475)=0,"",INDEX(pl_atividade,G3475))</f>
        <v/>
      </c>
      <c r="J3475" s="50">
        <f>IF(N(G3475)=0,"",INDEX(pl_especialidade,G3475))</f>
        <v/>
      </c>
      <c r="K3475" s="28">
        <f>IF(N(G3475)=0,"",INDEX(pl_duracao,G3475))</f>
        <v/>
      </c>
      <c r="L3475" s="39">
        <f>IF(ISNUMBER(C3475),YEAR(C3475),"")</f>
        <v/>
      </c>
      <c r="M3475" s="39">
        <f>IF(ISNUMBER(C3475),MONTH(C3475),"")</f>
        <v/>
      </c>
      <c r="N3475" s="23">
        <f>IF(L3475="","",IF(NOT(ISNUMBER(crono_ano)),"Informe o ano",IF(L3475&lt;crono_ano,"Antes do ano",IF(L3475&gt;crono_ano,"Depois do ano","No ano"))))</f>
        <v/>
      </c>
      <c r="O3475" s="39">
        <f>IF(F3475="","",IF(COUNTIF(F$7:F3475,F3475)=1,1,0))</f>
        <v/>
      </c>
      <c r="P3475" s="39">
        <f>IF(A3475&amp;B3475&amp;C3475="","",IF(AND(O3475=1,N(G3475)&gt;0),IF(INDEX(pl_ativa,MAX(1,N(G3475)))="Sim",1,0),0))</f>
        <v/>
      </c>
      <c r="Q3475" s="39">
        <f>IF(F3475="","",COUNTIFS(ex_chave_oc,F3475,ex_cancelada,"&lt;&gt;Sim"))</f>
        <v/>
      </c>
      <c r="R3475" s="51">
        <f>IF(P3475="","",IF(AND(P3475=1,N(Q3475)&gt;0),1,0))</f>
        <v/>
      </c>
      <c r="S3475" s="30">
        <f>IF(P3475="","",IF(F3475="","ERRO: data prevista ausente ou inválida",IF(O3475=0,"Duplicada: contada uma vez",IF(N(G3475)=0,"ERRO: tarefa fora do Plano Mestre",IF(P3475=0,"Tarefa retirada do plano: não conta","OK")))))</f>
        <v/>
      </c>
    </row>
    <row r="3476">
      <c r="A3476" s="29" t="n"/>
      <c r="B3476" s="25" t="n"/>
      <c r="C3476" s="49" t="n"/>
      <c r="D3476" s="29" t="n"/>
      <c r="E3476" s="23">
        <f>IF(OR(A3476="",B3476=""),"",A3476&amp;"|"&amp;B3476)</f>
        <v/>
      </c>
      <c r="F3476" s="30">
        <f>IF(OR(E3476="",NOT(ISNUMBER(C3476))),"",E3476&amp;"|"&amp;YEAR(C3476)&amp;"-"&amp;RIGHT("0"&amp;MONTH(C3476),2)&amp;"-"&amp;RIGHT("0"&amp;DAY(C3476),2))</f>
        <v/>
      </c>
      <c r="G3476" s="26">
        <f>IF(E3476="","",IFERROR(MATCH(E3476,pl_chave,0),0))</f>
        <v/>
      </c>
      <c r="H3476" s="23">
        <f>IF(G3476="","",IF(G3476=0,"Tarefa fora do plano",INDEX(pl_tag,G3476)))</f>
        <v/>
      </c>
      <c r="I3476" s="30">
        <f>IF(N(G3476)=0,"",INDEX(pl_atividade,G3476))</f>
        <v/>
      </c>
      <c r="J3476" s="50">
        <f>IF(N(G3476)=0,"",INDEX(pl_especialidade,G3476))</f>
        <v/>
      </c>
      <c r="K3476" s="28">
        <f>IF(N(G3476)=0,"",INDEX(pl_duracao,G3476))</f>
        <v/>
      </c>
      <c r="L3476" s="39">
        <f>IF(ISNUMBER(C3476),YEAR(C3476),"")</f>
        <v/>
      </c>
      <c r="M3476" s="39">
        <f>IF(ISNUMBER(C3476),MONTH(C3476),"")</f>
        <v/>
      </c>
      <c r="N3476" s="23">
        <f>IF(L3476="","",IF(NOT(ISNUMBER(crono_ano)),"Informe o ano",IF(L3476&lt;crono_ano,"Antes do ano",IF(L3476&gt;crono_ano,"Depois do ano","No ano"))))</f>
        <v/>
      </c>
      <c r="O3476" s="39">
        <f>IF(F3476="","",IF(COUNTIF(F$7:F3476,F3476)=1,1,0))</f>
        <v/>
      </c>
      <c r="P3476" s="39">
        <f>IF(A3476&amp;B3476&amp;C3476="","",IF(AND(O3476=1,N(G3476)&gt;0),IF(INDEX(pl_ativa,MAX(1,N(G3476)))="Sim",1,0),0))</f>
        <v/>
      </c>
      <c r="Q3476" s="39">
        <f>IF(F3476="","",COUNTIFS(ex_chave_oc,F3476,ex_cancelada,"&lt;&gt;Sim"))</f>
        <v/>
      </c>
      <c r="R3476" s="51">
        <f>IF(P3476="","",IF(AND(P3476=1,N(Q3476)&gt;0),1,0))</f>
        <v/>
      </c>
      <c r="S3476" s="30">
        <f>IF(P3476="","",IF(F3476="","ERRO: data prevista ausente ou inválida",IF(O3476=0,"Duplicada: contada uma vez",IF(N(G3476)=0,"ERRO: tarefa fora do Plano Mestre",IF(P3476=0,"Tarefa retirada do plano: não conta","OK")))))</f>
        <v/>
      </c>
    </row>
    <row r="3477">
      <c r="A3477" s="29" t="n"/>
      <c r="B3477" s="25" t="n"/>
      <c r="C3477" s="49" t="n"/>
      <c r="D3477" s="29" t="n"/>
      <c r="E3477" s="23">
        <f>IF(OR(A3477="",B3477=""),"",A3477&amp;"|"&amp;B3477)</f>
        <v/>
      </c>
      <c r="F3477" s="30">
        <f>IF(OR(E3477="",NOT(ISNUMBER(C3477))),"",E3477&amp;"|"&amp;YEAR(C3477)&amp;"-"&amp;RIGHT("0"&amp;MONTH(C3477),2)&amp;"-"&amp;RIGHT("0"&amp;DAY(C3477),2))</f>
        <v/>
      </c>
      <c r="G3477" s="26">
        <f>IF(E3477="","",IFERROR(MATCH(E3477,pl_chave,0),0))</f>
        <v/>
      </c>
      <c r="H3477" s="23">
        <f>IF(G3477="","",IF(G3477=0,"Tarefa fora do plano",INDEX(pl_tag,G3477)))</f>
        <v/>
      </c>
      <c r="I3477" s="30">
        <f>IF(N(G3477)=0,"",INDEX(pl_atividade,G3477))</f>
        <v/>
      </c>
      <c r="J3477" s="50">
        <f>IF(N(G3477)=0,"",INDEX(pl_especialidade,G3477))</f>
        <v/>
      </c>
      <c r="K3477" s="28">
        <f>IF(N(G3477)=0,"",INDEX(pl_duracao,G3477))</f>
        <v/>
      </c>
      <c r="L3477" s="39">
        <f>IF(ISNUMBER(C3477),YEAR(C3477),"")</f>
        <v/>
      </c>
      <c r="M3477" s="39">
        <f>IF(ISNUMBER(C3477),MONTH(C3477),"")</f>
        <v/>
      </c>
      <c r="N3477" s="23">
        <f>IF(L3477="","",IF(NOT(ISNUMBER(crono_ano)),"Informe o ano",IF(L3477&lt;crono_ano,"Antes do ano",IF(L3477&gt;crono_ano,"Depois do ano","No ano"))))</f>
        <v/>
      </c>
      <c r="O3477" s="39">
        <f>IF(F3477="","",IF(COUNTIF(F$7:F3477,F3477)=1,1,0))</f>
        <v/>
      </c>
      <c r="P3477" s="39">
        <f>IF(A3477&amp;B3477&amp;C3477="","",IF(AND(O3477=1,N(G3477)&gt;0),IF(INDEX(pl_ativa,MAX(1,N(G3477)))="Sim",1,0),0))</f>
        <v/>
      </c>
      <c r="Q3477" s="39">
        <f>IF(F3477="","",COUNTIFS(ex_chave_oc,F3477,ex_cancelada,"&lt;&gt;Sim"))</f>
        <v/>
      </c>
      <c r="R3477" s="51">
        <f>IF(P3477="","",IF(AND(P3477=1,N(Q3477)&gt;0),1,0))</f>
        <v/>
      </c>
      <c r="S3477" s="30">
        <f>IF(P3477="","",IF(F3477="","ERRO: data prevista ausente ou inválida",IF(O3477=0,"Duplicada: contada uma vez",IF(N(G3477)=0,"ERRO: tarefa fora do Plano Mestre",IF(P3477=0,"Tarefa retirada do plano: não conta","OK")))))</f>
        <v/>
      </c>
    </row>
    <row r="3478">
      <c r="A3478" s="29" t="n"/>
      <c r="B3478" s="25" t="n"/>
      <c r="C3478" s="49" t="n"/>
      <c r="D3478" s="29" t="n"/>
      <c r="E3478" s="23">
        <f>IF(OR(A3478="",B3478=""),"",A3478&amp;"|"&amp;B3478)</f>
        <v/>
      </c>
      <c r="F3478" s="30">
        <f>IF(OR(E3478="",NOT(ISNUMBER(C3478))),"",E3478&amp;"|"&amp;YEAR(C3478)&amp;"-"&amp;RIGHT("0"&amp;MONTH(C3478),2)&amp;"-"&amp;RIGHT("0"&amp;DAY(C3478),2))</f>
        <v/>
      </c>
      <c r="G3478" s="26">
        <f>IF(E3478="","",IFERROR(MATCH(E3478,pl_chave,0),0))</f>
        <v/>
      </c>
      <c r="H3478" s="23">
        <f>IF(G3478="","",IF(G3478=0,"Tarefa fora do plano",INDEX(pl_tag,G3478)))</f>
        <v/>
      </c>
      <c r="I3478" s="30">
        <f>IF(N(G3478)=0,"",INDEX(pl_atividade,G3478))</f>
        <v/>
      </c>
      <c r="J3478" s="50">
        <f>IF(N(G3478)=0,"",INDEX(pl_especialidade,G3478))</f>
        <v/>
      </c>
      <c r="K3478" s="28">
        <f>IF(N(G3478)=0,"",INDEX(pl_duracao,G3478))</f>
        <v/>
      </c>
      <c r="L3478" s="39">
        <f>IF(ISNUMBER(C3478),YEAR(C3478),"")</f>
        <v/>
      </c>
      <c r="M3478" s="39">
        <f>IF(ISNUMBER(C3478),MONTH(C3478),"")</f>
        <v/>
      </c>
      <c r="N3478" s="23">
        <f>IF(L3478="","",IF(NOT(ISNUMBER(crono_ano)),"Informe o ano",IF(L3478&lt;crono_ano,"Antes do ano",IF(L3478&gt;crono_ano,"Depois do ano","No ano"))))</f>
        <v/>
      </c>
      <c r="O3478" s="39">
        <f>IF(F3478="","",IF(COUNTIF(F$7:F3478,F3478)=1,1,0))</f>
        <v/>
      </c>
      <c r="P3478" s="39">
        <f>IF(A3478&amp;B3478&amp;C3478="","",IF(AND(O3478=1,N(G3478)&gt;0),IF(INDEX(pl_ativa,MAX(1,N(G3478)))="Sim",1,0),0))</f>
        <v/>
      </c>
      <c r="Q3478" s="39">
        <f>IF(F3478="","",COUNTIFS(ex_chave_oc,F3478,ex_cancelada,"&lt;&gt;Sim"))</f>
        <v/>
      </c>
      <c r="R3478" s="51">
        <f>IF(P3478="","",IF(AND(P3478=1,N(Q3478)&gt;0),1,0))</f>
        <v/>
      </c>
      <c r="S3478" s="30">
        <f>IF(P3478="","",IF(F3478="","ERRO: data prevista ausente ou inválida",IF(O3478=0,"Duplicada: contada uma vez",IF(N(G3478)=0,"ERRO: tarefa fora do Plano Mestre",IF(P3478=0,"Tarefa retirada do plano: não conta","OK")))))</f>
        <v/>
      </c>
    </row>
    <row r="3479">
      <c r="A3479" s="29" t="n"/>
      <c r="B3479" s="25" t="n"/>
      <c r="C3479" s="49" t="n"/>
      <c r="D3479" s="29" t="n"/>
      <c r="E3479" s="23">
        <f>IF(OR(A3479="",B3479=""),"",A3479&amp;"|"&amp;B3479)</f>
        <v/>
      </c>
      <c r="F3479" s="30">
        <f>IF(OR(E3479="",NOT(ISNUMBER(C3479))),"",E3479&amp;"|"&amp;YEAR(C3479)&amp;"-"&amp;RIGHT("0"&amp;MONTH(C3479),2)&amp;"-"&amp;RIGHT("0"&amp;DAY(C3479),2))</f>
        <v/>
      </c>
      <c r="G3479" s="26">
        <f>IF(E3479="","",IFERROR(MATCH(E3479,pl_chave,0),0))</f>
        <v/>
      </c>
      <c r="H3479" s="23">
        <f>IF(G3479="","",IF(G3479=0,"Tarefa fora do plano",INDEX(pl_tag,G3479)))</f>
        <v/>
      </c>
      <c r="I3479" s="30">
        <f>IF(N(G3479)=0,"",INDEX(pl_atividade,G3479))</f>
        <v/>
      </c>
      <c r="J3479" s="50">
        <f>IF(N(G3479)=0,"",INDEX(pl_especialidade,G3479))</f>
        <v/>
      </c>
      <c r="K3479" s="28">
        <f>IF(N(G3479)=0,"",INDEX(pl_duracao,G3479))</f>
        <v/>
      </c>
      <c r="L3479" s="39">
        <f>IF(ISNUMBER(C3479),YEAR(C3479),"")</f>
        <v/>
      </c>
      <c r="M3479" s="39">
        <f>IF(ISNUMBER(C3479),MONTH(C3479),"")</f>
        <v/>
      </c>
      <c r="N3479" s="23">
        <f>IF(L3479="","",IF(NOT(ISNUMBER(crono_ano)),"Informe o ano",IF(L3479&lt;crono_ano,"Antes do ano",IF(L3479&gt;crono_ano,"Depois do ano","No ano"))))</f>
        <v/>
      </c>
      <c r="O3479" s="39">
        <f>IF(F3479="","",IF(COUNTIF(F$7:F3479,F3479)=1,1,0))</f>
        <v/>
      </c>
      <c r="P3479" s="39">
        <f>IF(A3479&amp;B3479&amp;C3479="","",IF(AND(O3479=1,N(G3479)&gt;0),IF(INDEX(pl_ativa,MAX(1,N(G3479)))="Sim",1,0),0))</f>
        <v/>
      </c>
      <c r="Q3479" s="39">
        <f>IF(F3479="","",COUNTIFS(ex_chave_oc,F3479,ex_cancelada,"&lt;&gt;Sim"))</f>
        <v/>
      </c>
      <c r="R3479" s="51">
        <f>IF(P3479="","",IF(AND(P3479=1,N(Q3479)&gt;0),1,0))</f>
        <v/>
      </c>
      <c r="S3479" s="30">
        <f>IF(P3479="","",IF(F3479="","ERRO: data prevista ausente ou inválida",IF(O3479=0,"Duplicada: contada uma vez",IF(N(G3479)=0,"ERRO: tarefa fora do Plano Mestre",IF(P3479=0,"Tarefa retirada do plano: não conta","OK")))))</f>
        <v/>
      </c>
    </row>
    <row r="3480">
      <c r="A3480" s="29" t="n"/>
      <c r="B3480" s="25" t="n"/>
      <c r="C3480" s="49" t="n"/>
      <c r="D3480" s="29" t="n"/>
      <c r="E3480" s="23">
        <f>IF(OR(A3480="",B3480=""),"",A3480&amp;"|"&amp;B3480)</f>
        <v/>
      </c>
      <c r="F3480" s="30">
        <f>IF(OR(E3480="",NOT(ISNUMBER(C3480))),"",E3480&amp;"|"&amp;YEAR(C3480)&amp;"-"&amp;RIGHT("0"&amp;MONTH(C3480),2)&amp;"-"&amp;RIGHT("0"&amp;DAY(C3480),2))</f>
        <v/>
      </c>
      <c r="G3480" s="26">
        <f>IF(E3480="","",IFERROR(MATCH(E3480,pl_chave,0),0))</f>
        <v/>
      </c>
      <c r="H3480" s="23">
        <f>IF(G3480="","",IF(G3480=0,"Tarefa fora do plano",INDEX(pl_tag,G3480)))</f>
        <v/>
      </c>
      <c r="I3480" s="30">
        <f>IF(N(G3480)=0,"",INDEX(pl_atividade,G3480))</f>
        <v/>
      </c>
      <c r="J3480" s="50">
        <f>IF(N(G3480)=0,"",INDEX(pl_especialidade,G3480))</f>
        <v/>
      </c>
      <c r="K3480" s="28">
        <f>IF(N(G3480)=0,"",INDEX(pl_duracao,G3480))</f>
        <v/>
      </c>
      <c r="L3480" s="39">
        <f>IF(ISNUMBER(C3480),YEAR(C3480),"")</f>
        <v/>
      </c>
      <c r="M3480" s="39">
        <f>IF(ISNUMBER(C3480),MONTH(C3480),"")</f>
        <v/>
      </c>
      <c r="N3480" s="23">
        <f>IF(L3480="","",IF(NOT(ISNUMBER(crono_ano)),"Informe o ano",IF(L3480&lt;crono_ano,"Antes do ano",IF(L3480&gt;crono_ano,"Depois do ano","No ano"))))</f>
        <v/>
      </c>
      <c r="O3480" s="39">
        <f>IF(F3480="","",IF(COUNTIF(F$7:F3480,F3480)=1,1,0))</f>
        <v/>
      </c>
      <c r="P3480" s="39">
        <f>IF(A3480&amp;B3480&amp;C3480="","",IF(AND(O3480=1,N(G3480)&gt;0),IF(INDEX(pl_ativa,MAX(1,N(G3480)))="Sim",1,0),0))</f>
        <v/>
      </c>
      <c r="Q3480" s="39">
        <f>IF(F3480="","",COUNTIFS(ex_chave_oc,F3480,ex_cancelada,"&lt;&gt;Sim"))</f>
        <v/>
      </c>
      <c r="R3480" s="51">
        <f>IF(P3480="","",IF(AND(P3480=1,N(Q3480)&gt;0),1,0))</f>
        <v/>
      </c>
      <c r="S3480" s="30">
        <f>IF(P3480="","",IF(F3480="","ERRO: data prevista ausente ou inválida",IF(O3480=0,"Duplicada: contada uma vez",IF(N(G3480)=0,"ERRO: tarefa fora do Plano Mestre",IF(P3480=0,"Tarefa retirada do plano: não conta","OK")))))</f>
        <v/>
      </c>
    </row>
    <row r="3481">
      <c r="A3481" s="29" t="n"/>
      <c r="B3481" s="25" t="n"/>
      <c r="C3481" s="49" t="n"/>
      <c r="D3481" s="29" t="n"/>
      <c r="E3481" s="23">
        <f>IF(OR(A3481="",B3481=""),"",A3481&amp;"|"&amp;B3481)</f>
        <v/>
      </c>
      <c r="F3481" s="30">
        <f>IF(OR(E3481="",NOT(ISNUMBER(C3481))),"",E3481&amp;"|"&amp;YEAR(C3481)&amp;"-"&amp;RIGHT("0"&amp;MONTH(C3481),2)&amp;"-"&amp;RIGHT("0"&amp;DAY(C3481),2))</f>
        <v/>
      </c>
      <c r="G3481" s="26">
        <f>IF(E3481="","",IFERROR(MATCH(E3481,pl_chave,0),0))</f>
        <v/>
      </c>
      <c r="H3481" s="23">
        <f>IF(G3481="","",IF(G3481=0,"Tarefa fora do plano",INDEX(pl_tag,G3481)))</f>
        <v/>
      </c>
      <c r="I3481" s="30">
        <f>IF(N(G3481)=0,"",INDEX(pl_atividade,G3481))</f>
        <v/>
      </c>
      <c r="J3481" s="50">
        <f>IF(N(G3481)=0,"",INDEX(pl_especialidade,G3481))</f>
        <v/>
      </c>
      <c r="K3481" s="28">
        <f>IF(N(G3481)=0,"",INDEX(pl_duracao,G3481))</f>
        <v/>
      </c>
      <c r="L3481" s="39">
        <f>IF(ISNUMBER(C3481),YEAR(C3481),"")</f>
        <v/>
      </c>
      <c r="M3481" s="39">
        <f>IF(ISNUMBER(C3481),MONTH(C3481),"")</f>
        <v/>
      </c>
      <c r="N3481" s="23">
        <f>IF(L3481="","",IF(NOT(ISNUMBER(crono_ano)),"Informe o ano",IF(L3481&lt;crono_ano,"Antes do ano",IF(L3481&gt;crono_ano,"Depois do ano","No ano"))))</f>
        <v/>
      </c>
      <c r="O3481" s="39">
        <f>IF(F3481="","",IF(COUNTIF(F$7:F3481,F3481)=1,1,0))</f>
        <v/>
      </c>
      <c r="P3481" s="39">
        <f>IF(A3481&amp;B3481&amp;C3481="","",IF(AND(O3481=1,N(G3481)&gt;0),IF(INDEX(pl_ativa,MAX(1,N(G3481)))="Sim",1,0),0))</f>
        <v/>
      </c>
      <c r="Q3481" s="39">
        <f>IF(F3481="","",COUNTIFS(ex_chave_oc,F3481,ex_cancelada,"&lt;&gt;Sim"))</f>
        <v/>
      </c>
      <c r="R3481" s="51">
        <f>IF(P3481="","",IF(AND(P3481=1,N(Q3481)&gt;0),1,0))</f>
        <v/>
      </c>
      <c r="S3481" s="30">
        <f>IF(P3481="","",IF(F3481="","ERRO: data prevista ausente ou inválida",IF(O3481=0,"Duplicada: contada uma vez",IF(N(G3481)=0,"ERRO: tarefa fora do Plano Mestre",IF(P3481=0,"Tarefa retirada do plano: não conta","OK")))))</f>
        <v/>
      </c>
    </row>
    <row r="3482">
      <c r="A3482" s="29" t="n"/>
      <c r="B3482" s="25" t="n"/>
      <c r="C3482" s="49" t="n"/>
      <c r="D3482" s="29" t="n"/>
      <c r="E3482" s="23">
        <f>IF(OR(A3482="",B3482=""),"",A3482&amp;"|"&amp;B3482)</f>
        <v/>
      </c>
      <c r="F3482" s="30">
        <f>IF(OR(E3482="",NOT(ISNUMBER(C3482))),"",E3482&amp;"|"&amp;YEAR(C3482)&amp;"-"&amp;RIGHT("0"&amp;MONTH(C3482),2)&amp;"-"&amp;RIGHT("0"&amp;DAY(C3482),2))</f>
        <v/>
      </c>
      <c r="G3482" s="26">
        <f>IF(E3482="","",IFERROR(MATCH(E3482,pl_chave,0),0))</f>
        <v/>
      </c>
      <c r="H3482" s="23">
        <f>IF(G3482="","",IF(G3482=0,"Tarefa fora do plano",INDEX(pl_tag,G3482)))</f>
        <v/>
      </c>
      <c r="I3482" s="30">
        <f>IF(N(G3482)=0,"",INDEX(pl_atividade,G3482))</f>
        <v/>
      </c>
      <c r="J3482" s="50">
        <f>IF(N(G3482)=0,"",INDEX(pl_especialidade,G3482))</f>
        <v/>
      </c>
      <c r="K3482" s="28">
        <f>IF(N(G3482)=0,"",INDEX(pl_duracao,G3482))</f>
        <v/>
      </c>
      <c r="L3482" s="39">
        <f>IF(ISNUMBER(C3482),YEAR(C3482),"")</f>
        <v/>
      </c>
      <c r="M3482" s="39">
        <f>IF(ISNUMBER(C3482),MONTH(C3482),"")</f>
        <v/>
      </c>
      <c r="N3482" s="23">
        <f>IF(L3482="","",IF(NOT(ISNUMBER(crono_ano)),"Informe o ano",IF(L3482&lt;crono_ano,"Antes do ano",IF(L3482&gt;crono_ano,"Depois do ano","No ano"))))</f>
        <v/>
      </c>
      <c r="O3482" s="39">
        <f>IF(F3482="","",IF(COUNTIF(F$7:F3482,F3482)=1,1,0))</f>
        <v/>
      </c>
      <c r="P3482" s="39">
        <f>IF(A3482&amp;B3482&amp;C3482="","",IF(AND(O3482=1,N(G3482)&gt;0),IF(INDEX(pl_ativa,MAX(1,N(G3482)))="Sim",1,0),0))</f>
        <v/>
      </c>
      <c r="Q3482" s="39">
        <f>IF(F3482="","",COUNTIFS(ex_chave_oc,F3482,ex_cancelada,"&lt;&gt;Sim"))</f>
        <v/>
      </c>
      <c r="R3482" s="51">
        <f>IF(P3482="","",IF(AND(P3482=1,N(Q3482)&gt;0),1,0))</f>
        <v/>
      </c>
      <c r="S3482" s="30">
        <f>IF(P3482="","",IF(F3482="","ERRO: data prevista ausente ou inválida",IF(O3482=0,"Duplicada: contada uma vez",IF(N(G3482)=0,"ERRO: tarefa fora do Plano Mestre",IF(P3482=0,"Tarefa retirada do plano: não conta","OK")))))</f>
        <v/>
      </c>
    </row>
    <row r="3483">
      <c r="A3483" s="29" t="n"/>
      <c r="B3483" s="25" t="n"/>
      <c r="C3483" s="49" t="n"/>
      <c r="D3483" s="29" t="n"/>
      <c r="E3483" s="23">
        <f>IF(OR(A3483="",B3483=""),"",A3483&amp;"|"&amp;B3483)</f>
        <v/>
      </c>
      <c r="F3483" s="30">
        <f>IF(OR(E3483="",NOT(ISNUMBER(C3483))),"",E3483&amp;"|"&amp;YEAR(C3483)&amp;"-"&amp;RIGHT("0"&amp;MONTH(C3483),2)&amp;"-"&amp;RIGHT("0"&amp;DAY(C3483),2))</f>
        <v/>
      </c>
      <c r="G3483" s="26">
        <f>IF(E3483="","",IFERROR(MATCH(E3483,pl_chave,0),0))</f>
        <v/>
      </c>
      <c r="H3483" s="23">
        <f>IF(G3483="","",IF(G3483=0,"Tarefa fora do plano",INDEX(pl_tag,G3483)))</f>
        <v/>
      </c>
      <c r="I3483" s="30">
        <f>IF(N(G3483)=0,"",INDEX(pl_atividade,G3483))</f>
        <v/>
      </c>
      <c r="J3483" s="50">
        <f>IF(N(G3483)=0,"",INDEX(pl_especialidade,G3483))</f>
        <v/>
      </c>
      <c r="K3483" s="28">
        <f>IF(N(G3483)=0,"",INDEX(pl_duracao,G3483))</f>
        <v/>
      </c>
      <c r="L3483" s="39">
        <f>IF(ISNUMBER(C3483),YEAR(C3483),"")</f>
        <v/>
      </c>
      <c r="M3483" s="39">
        <f>IF(ISNUMBER(C3483),MONTH(C3483),"")</f>
        <v/>
      </c>
      <c r="N3483" s="23">
        <f>IF(L3483="","",IF(NOT(ISNUMBER(crono_ano)),"Informe o ano",IF(L3483&lt;crono_ano,"Antes do ano",IF(L3483&gt;crono_ano,"Depois do ano","No ano"))))</f>
        <v/>
      </c>
      <c r="O3483" s="39">
        <f>IF(F3483="","",IF(COUNTIF(F$7:F3483,F3483)=1,1,0))</f>
        <v/>
      </c>
      <c r="P3483" s="39">
        <f>IF(A3483&amp;B3483&amp;C3483="","",IF(AND(O3483=1,N(G3483)&gt;0),IF(INDEX(pl_ativa,MAX(1,N(G3483)))="Sim",1,0),0))</f>
        <v/>
      </c>
      <c r="Q3483" s="39">
        <f>IF(F3483="","",COUNTIFS(ex_chave_oc,F3483,ex_cancelada,"&lt;&gt;Sim"))</f>
        <v/>
      </c>
      <c r="R3483" s="51">
        <f>IF(P3483="","",IF(AND(P3483=1,N(Q3483)&gt;0),1,0))</f>
        <v/>
      </c>
      <c r="S3483" s="30">
        <f>IF(P3483="","",IF(F3483="","ERRO: data prevista ausente ou inválida",IF(O3483=0,"Duplicada: contada uma vez",IF(N(G3483)=0,"ERRO: tarefa fora do Plano Mestre",IF(P3483=0,"Tarefa retirada do plano: não conta","OK")))))</f>
        <v/>
      </c>
    </row>
    <row r="3484">
      <c r="A3484" s="29" t="n"/>
      <c r="B3484" s="25" t="n"/>
      <c r="C3484" s="49" t="n"/>
      <c r="D3484" s="29" t="n"/>
      <c r="E3484" s="23">
        <f>IF(OR(A3484="",B3484=""),"",A3484&amp;"|"&amp;B3484)</f>
        <v/>
      </c>
      <c r="F3484" s="30">
        <f>IF(OR(E3484="",NOT(ISNUMBER(C3484))),"",E3484&amp;"|"&amp;YEAR(C3484)&amp;"-"&amp;RIGHT("0"&amp;MONTH(C3484),2)&amp;"-"&amp;RIGHT("0"&amp;DAY(C3484),2))</f>
        <v/>
      </c>
      <c r="G3484" s="26">
        <f>IF(E3484="","",IFERROR(MATCH(E3484,pl_chave,0),0))</f>
        <v/>
      </c>
      <c r="H3484" s="23">
        <f>IF(G3484="","",IF(G3484=0,"Tarefa fora do plano",INDEX(pl_tag,G3484)))</f>
        <v/>
      </c>
      <c r="I3484" s="30">
        <f>IF(N(G3484)=0,"",INDEX(pl_atividade,G3484))</f>
        <v/>
      </c>
      <c r="J3484" s="50">
        <f>IF(N(G3484)=0,"",INDEX(pl_especialidade,G3484))</f>
        <v/>
      </c>
      <c r="K3484" s="28">
        <f>IF(N(G3484)=0,"",INDEX(pl_duracao,G3484))</f>
        <v/>
      </c>
      <c r="L3484" s="39">
        <f>IF(ISNUMBER(C3484),YEAR(C3484),"")</f>
        <v/>
      </c>
      <c r="M3484" s="39">
        <f>IF(ISNUMBER(C3484),MONTH(C3484),"")</f>
        <v/>
      </c>
      <c r="N3484" s="23">
        <f>IF(L3484="","",IF(NOT(ISNUMBER(crono_ano)),"Informe o ano",IF(L3484&lt;crono_ano,"Antes do ano",IF(L3484&gt;crono_ano,"Depois do ano","No ano"))))</f>
        <v/>
      </c>
      <c r="O3484" s="39">
        <f>IF(F3484="","",IF(COUNTIF(F$7:F3484,F3484)=1,1,0))</f>
        <v/>
      </c>
      <c r="P3484" s="39">
        <f>IF(A3484&amp;B3484&amp;C3484="","",IF(AND(O3484=1,N(G3484)&gt;0),IF(INDEX(pl_ativa,MAX(1,N(G3484)))="Sim",1,0),0))</f>
        <v/>
      </c>
      <c r="Q3484" s="39">
        <f>IF(F3484="","",COUNTIFS(ex_chave_oc,F3484,ex_cancelada,"&lt;&gt;Sim"))</f>
        <v/>
      </c>
      <c r="R3484" s="51">
        <f>IF(P3484="","",IF(AND(P3484=1,N(Q3484)&gt;0),1,0))</f>
        <v/>
      </c>
      <c r="S3484" s="30">
        <f>IF(P3484="","",IF(F3484="","ERRO: data prevista ausente ou inválida",IF(O3484=0,"Duplicada: contada uma vez",IF(N(G3484)=0,"ERRO: tarefa fora do Plano Mestre",IF(P3484=0,"Tarefa retirada do plano: não conta","OK")))))</f>
        <v/>
      </c>
    </row>
    <row r="3485">
      <c r="A3485" s="29" t="n"/>
      <c r="B3485" s="25" t="n"/>
      <c r="C3485" s="49" t="n"/>
      <c r="D3485" s="29" t="n"/>
      <c r="E3485" s="23">
        <f>IF(OR(A3485="",B3485=""),"",A3485&amp;"|"&amp;B3485)</f>
        <v/>
      </c>
      <c r="F3485" s="30">
        <f>IF(OR(E3485="",NOT(ISNUMBER(C3485))),"",E3485&amp;"|"&amp;YEAR(C3485)&amp;"-"&amp;RIGHT("0"&amp;MONTH(C3485),2)&amp;"-"&amp;RIGHT("0"&amp;DAY(C3485),2))</f>
        <v/>
      </c>
      <c r="G3485" s="26">
        <f>IF(E3485="","",IFERROR(MATCH(E3485,pl_chave,0),0))</f>
        <v/>
      </c>
      <c r="H3485" s="23">
        <f>IF(G3485="","",IF(G3485=0,"Tarefa fora do plano",INDEX(pl_tag,G3485)))</f>
        <v/>
      </c>
      <c r="I3485" s="30">
        <f>IF(N(G3485)=0,"",INDEX(pl_atividade,G3485))</f>
        <v/>
      </c>
      <c r="J3485" s="50">
        <f>IF(N(G3485)=0,"",INDEX(pl_especialidade,G3485))</f>
        <v/>
      </c>
      <c r="K3485" s="28">
        <f>IF(N(G3485)=0,"",INDEX(pl_duracao,G3485))</f>
        <v/>
      </c>
      <c r="L3485" s="39">
        <f>IF(ISNUMBER(C3485),YEAR(C3485),"")</f>
        <v/>
      </c>
      <c r="M3485" s="39">
        <f>IF(ISNUMBER(C3485),MONTH(C3485),"")</f>
        <v/>
      </c>
      <c r="N3485" s="23">
        <f>IF(L3485="","",IF(NOT(ISNUMBER(crono_ano)),"Informe o ano",IF(L3485&lt;crono_ano,"Antes do ano",IF(L3485&gt;crono_ano,"Depois do ano","No ano"))))</f>
        <v/>
      </c>
      <c r="O3485" s="39">
        <f>IF(F3485="","",IF(COUNTIF(F$7:F3485,F3485)=1,1,0))</f>
        <v/>
      </c>
      <c r="P3485" s="39">
        <f>IF(A3485&amp;B3485&amp;C3485="","",IF(AND(O3485=1,N(G3485)&gt;0),IF(INDEX(pl_ativa,MAX(1,N(G3485)))="Sim",1,0),0))</f>
        <v/>
      </c>
      <c r="Q3485" s="39">
        <f>IF(F3485="","",COUNTIFS(ex_chave_oc,F3485,ex_cancelada,"&lt;&gt;Sim"))</f>
        <v/>
      </c>
      <c r="R3485" s="51">
        <f>IF(P3485="","",IF(AND(P3485=1,N(Q3485)&gt;0),1,0))</f>
        <v/>
      </c>
      <c r="S3485" s="30">
        <f>IF(P3485="","",IF(F3485="","ERRO: data prevista ausente ou inválida",IF(O3485=0,"Duplicada: contada uma vez",IF(N(G3485)=0,"ERRO: tarefa fora do Plano Mestre",IF(P3485=0,"Tarefa retirada do plano: não conta","OK")))))</f>
        <v/>
      </c>
    </row>
    <row r="3486">
      <c r="A3486" s="29" t="n"/>
      <c r="B3486" s="25" t="n"/>
      <c r="C3486" s="49" t="n"/>
      <c r="D3486" s="29" t="n"/>
      <c r="E3486" s="23">
        <f>IF(OR(A3486="",B3486=""),"",A3486&amp;"|"&amp;B3486)</f>
        <v/>
      </c>
      <c r="F3486" s="30">
        <f>IF(OR(E3486="",NOT(ISNUMBER(C3486))),"",E3486&amp;"|"&amp;YEAR(C3486)&amp;"-"&amp;RIGHT("0"&amp;MONTH(C3486),2)&amp;"-"&amp;RIGHT("0"&amp;DAY(C3486),2))</f>
        <v/>
      </c>
      <c r="G3486" s="26">
        <f>IF(E3486="","",IFERROR(MATCH(E3486,pl_chave,0),0))</f>
        <v/>
      </c>
      <c r="H3486" s="23">
        <f>IF(G3486="","",IF(G3486=0,"Tarefa fora do plano",INDEX(pl_tag,G3486)))</f>
        <v/>
      </c>
      <c r="I3486" s="30">
        <f>IF(N(G3486)=0,"",INDEX(pl_atividade,G3486))</f>
        <v/>
      </c>
      <c r="J3486" s="50">
        <f>IF(N(G3486)=0,"",INDEX(pl_especialidade,G3486))</f>
        <v/>
      </c>
      <c r="K3486" s="28">
        <f>IF(N(G3486)=0,"",INDEX(pl_duracao,G3486))</f>
        <v/>
      </c>
      <c r="L3486" s="39">
        <f>IF(ISNUMBER(C3486),YEAR(C3486),"")</f>
        <v/>
      </c>
      <c r="M3486" s="39">
        <f>IF(ISNUMBER(C3486),MONTH(C3486),"")</f>
        <v/>
      </c>
      <c r="N3486" s="23">
        <f>IF(L3486="","",IF(NOT(ISNUMBER(crono_ano)),"Informe o ano",IF(L3486&lt;crono_ano,"Antes do ano",IF(L3486&gt;crono_ano,"Depois do ano","No ano"))))</f>
        <v/>
      </c>
      <c r="O3486" s="39">
        <f>IF(F3486="","",IF(COUNTIF(F$7:F3486,F3486)=1,1,0))</f>
        <v/>
      </c>
      <c r="P3486" s="39">
        <f>IF(A3486&amp;B3486&amp;C3486="","",IF(AND(O3486=1,N(G3486)&gt;0),IF(INDEX(pl_ativa,MAX(1,N(G3486)))="Sim",1,0),0))</f>
        <v/>
      </c>
      <c r="Q3486" s="39">
        <f>IF(F3486="","",COUNTIFS(ex_chave_oc,F3486,ex_cancelada,"&lt;&gt;Sim"))</f>
        <v/>
      </c>
      <c r="R3486" s="51">
        <f>IF(P3486="","",IF(AND(P3486=1,N(Q3486)&gt;0),1,0))</f>
        <v/>
      </c>
      <c r="S3486" s="30">
        <f>IF(P3486="","",IF(F3486="","ERRO: data prevista ausente ou inválida",IF(O3486=0,"Duplicada: contada uma vez",IF(N(G3486)=0,"ERRO: tarefa fora do Plano Mestre",IF(P3486=0,"Tarefa retirada do plano: não conta","OK")))))</f>
        <v/>
      </c>
    </row>
    <row r="3487">
      <c r="A3487" s="29" t="n"/>
      <c r="B3487" s="25" t="n"/>
      <c r="C3487" s="49" t="n"/>
      <c r="D3487" s="29" t="n"/>
      <c r="E3487" s="23">
        <f>IF(OR(A3487="",B3487=""),"",A3487&amp;"|"&amp;B3487)</f>
        <v/>
      </c>
      <c r="F3487" s="30">
        <f>IF(OR(E3487="",NOT(ISNUMBER(C3487))),"",E3487&amp;"|"&amp;YEAR(C3487)&amp;"-"&amp;RIGHT("0"&amp;MONTH(C3487),2)&amp;"-"&amp;RIGHT("0"&amp;DAY(C3487),2))</f>
        <v/>
      </c>
      <c r="G3487" s="26">
        <f>IF(E3487="","",IFERROR(MATCH(E3487,pl_chave,0),0))</f>
        <v/>
      </c>
      <c r="H3487" s="23">
        <f>IF(G3487="","",IF(G3487=0,"Tarefa fora do plano",INDEX(pl_tag,G3487)))</f>
        <v/>
      </c>
      <c r="I3487" s="30">
        <f>IF(N(G3487)=0,"",INDEX(pl_atividade,G3487))</f>
        <v/>
      </c>
      <c r="J3487" s="50">
        <f>IF(N(G3487)=0,"",INDEX(pl_especialidade,G3487))</f>
        <v/>
      </c>
      <c r="K3487" s="28">
        <f>IF(N(G3487)=0,"",INDEX(pl_duracao,G3487))</f>
        <v/>
      </c>
      <c r="L3487" s="39">
        <f>IF(ISNUMBER(C3487),YEAR(C3487),"")</f>
        <v/>
      </c>
      <c r="M3487" s="39">
        <f>IF(ISNUMBER(C3487),MONTH(C3487),"")</f>
        <v/>
      </c>
      <c r="N3487" s="23">
        <f>IF(L3487="","",IF(NOT(ISNUMBER(crono_ano)),"Informe o ano",IF(L3487&lt;crono_ano,"Antes do ano",IF(L3487&gt;crono_ano,"Depois do ano","No ano"))))</f>
        <v/>
      </c>
      <c r="O3487" s="39">
        <f>IF(F3487="","",IF(COUNTIF(F$7:F3487,F3487)=1,1,0))</f>
        <v/>
      </c>
      <c r="P3487" s="39">
        <f>IF(A3487&amp;B3487&amp;C3487="","",IF(AND(O3487=1,N(G3487)&gt;0),IF(INDEX(pl_ativa,MAX(1,N(G3487)))="Sim",1,0),0))</f>
        <v/>
      </c>
      <c r="Q3487" s="39">
        <f>IF(F3487="","",COUNTIFS(ex_chave_oc,F3487,ex_cancelada,"&lt;&gt;Sim"))</f>
        <v/>
      </c>
      <c r="R3487" s="51">
        <f>IF(P3487="","",IF(AND(P3487=1,N(Q3487)&gt;0),1,0))</f>
        <v/>
      </c>
      <c r="S3487" s="30">
        <f>IF(P3487="","",IF(F3487="","ERRO: data prevista ausente ou inválida",IF(O3487=0,"Duplicada: contada uma vez",IF(N(G3487)=0,"ERRO: tarefa fora do Plano Mestre",IF(P3487=0,"Tarefa retirada do plano: não conta","OK")))))</f>
        <v/>
      </c>
    </row>
    <row r="3488">
      <c r="A3488" s="29" t="n"/>
      <c r="B3488" s="25" t="n"/>
      <c r="C3488" s="49" t="n"/>
      <c r="D3488" s="29" t="n"/>
      <c r="E3488" s="23">
        <f>IF(OR(A3488="",B3488=""),"",A3488&amp;"|"&amp;B3488)</f>
        <v/>
      </c>
      <c r="F3488" s="30">
        <f>IF(OR(E3488="",NOT(ISNUMBER(C3488))),"",E3488&amp;"|"&amp;YEAR(C3488)&amp;"-"&amp;RIGHT("0"&amp;MONTH(C3488),2)&amp;"-"&amp;RIGHT("0"&amp;DAY(C3488),2))</f>
        <v/>
      </c>
      <c r="G3488" s="26">
        <f>IF(E3488="","",IFERROR(MATCH(E3488,pl_chave,0),0))</f>
        <v/>
      </c>
      <c r="H3488" s="23">
        <f>IF(G3488="","",IF(G3488=0,"Tarefa fora do plano",INDEX(pl_tag,G3488)))</f>
        <v/>
      </c>
      <c r="I3488" s="30">
        <f>IF(N(G3488)=0,"",INDEX(pl_atividade,G3488))</f>
        <v/>
      </c>
      <c r="J3488" s="50">
        <f>IF(N(G3488)=0,"",INDEX(pl_especialidade,G3488))</f>
        <v/>
      </c>
      <c r="K3488" s="28">
        <f>IF(N(G3488)=0,"",INDEX(pl_duracao,G3488))</f>
        <v/>
      </c>
      <c r="L3488" s="39">
        <f>IF(ISNUMBER(C3488),YEAR(C3488),"")</f>
        <v/>
      </c>
      <c r="M3488" s="39">
        <f>IF(ISNUMBER(C3488),MONTH(C3488),"")</f>
        <v/>
      </c>
      <c r="N3488" s="23">
        <f>IF(L3488="","",IF(NOT(ISNUMBER(crono_ano)),"Informe o ano",IF(L3488&lt;crono_ano,"Antes do ano",IF(L3488&gt;crono_ano,"Depois do ano","No ano"))))</f>
        <v/>
      </c>
      <c r="O3488" s="39">
        <f>IF(F3488="","",IF(COUNTIF(F$7:F3488,F3488)=1,1,0))</f>
        <v/>
      </c>
      <c r="P3488" s="39">
        <f>IF(A3488&amp;B3488&amp;C3488="","",IF(AND(O3488=1,N(G3488)&gt;0),IF(INDEX(pl_ativa,MAX(1,N(G3488)))="Sim",1,0),0))</f>
        <v/>
      </c>
      <c r="Q3488" s="39">
        <f>IF(F3488="","",COUNTIFS(ex_chave_oc,F3488,ex_cancelada,"&lt;&gt;Sim"))</f>
        <v/>
      </c>
      <c r="R3488" s="51">
        <f>IF(P3488="","",IF(AND(P3488=1,N(Q3488)&gt;0),1,0))</f>
        <v/>
      </c>
      <c r="S3488" s="30">
        <f>IF(P3488="","",IF(F3488="","ERRO: data prevista ausente ou inválida",IF(O3488=0,"Duplicada: contada uma vez",IF(N(G3488)=0,"ERRO: tarefa fora do Plano Mestre",IF(P3488=0,"Tarefa retirada do plano: não conta","OK")))))</f>
        <v/>
      </c>
    </row>
    <row r="3489">
      <c r="A3489" s="29" t="n"/>
      <c r="B3489" s="25" t="n"/>
      <c r="C3489" s="49" t="n"/>
      <c r="D3489" s="29" t="n"/>
      <c r="E3489" s="23">
        <f>IF(OR(A3489="",B3489=""),"",A3489&amp;"|"&amp;B3489)</f>
        <v/>
      </c>
      <c r="F3489" s="30">
        <f>IF(OR(E3489="",NOT(ISNUMBER(C3489))),"",E3489&amp;"|"&amp;YEAR(C3489)&amp;"-"&amp;RIGHT("0"&amp;MONTH(C3489),2)&amp;"-"&amp;RIGHT("0"&amp;DAY(C3489),2))</f>
        <v/>
      </c>
      <c r="G3489" s="26">
        <f>IF(E3489="","",IFERROR(MATCH(E3489,pl_chave,0),0))</f>
        <v/>
      </c>
      <c r="H3489" s="23">
        <f>IF(G3489="","",IF(G3489=0,"Tarefa fora do plano",INDEX(pl_tag,G3489)))</f>
        <v/>
      </c>
      <c r="I3489" s="30">
        <f>IF(N(G3489)=0,"",INDEX(pl_atividade,G3489))</f>
        <v/>
      </c>
      <c r="J3489" s="50">
        <f>IF(N(G3489)=0,"",INDEX(pl_especialidade,G3489))</f>
        <v/>
      </c>
      <c r="K3489" s="28">
        <f>IF(N(G3489)=0,"",INDEX(pl_duracao,G3489))</f>
        <v/>
      </c>
      <c r="L3489" s="39">
        <f>IF(ISNUMBER(C3489),YEAR(C3489),"")</f>
        <v/>
      </c>
      <c r="M3489" s="39">
        <f>IF(ISNUMBER(C3489),MONTH(C3489),"")</f>
        <v/>
      </c>
      <c r="N3489" s="23">
        <f>IF(L3489="","",IF(NOT(ISNUMBER(crono_ano)),"Informe o ano",IF(L3489&lt;crono_ano,"Antes do ano",IF(L3489&gt;crono_ano,"Depois do ano","No ano"))))</f>
        <v/>
      </c>
      <c r="O3489" s="39">
        <f>IF(F3489="","",IF(COUNTIF(F$7:F3489,F3489)=1,1,0))</f>
        <v/>
      </c>
      <c r="P3489" s="39">
        <f>IF(A3489&amp;B3489&amp;C3489="","",IF(AND(O3489=1,N(G3489)&gt;0),IF(INDEX(pl_ativa,MAX(1,N(G3489)))="Sim",1,0),0))</f>
        <v/>
      </c>
      <c r="Q3489" s="39">
        <f>IF(F3489="","",COUNTIFS(ex_chave_oc,F3489,ex_cancelada,"&lt;&gt;Sim"))</f>
        <v/>
      </c>
      <c r="R3489" s="51">
        <f>IF(P3489="","",IF(AND(P3489=1,N(Q3489)&gt;0),1,0))</f>
        <v/>
      </c>
      <c r="S3489" s="30">
        <f>IF(P3489="","",IF(F3489="","ERRO: data prevista ausente ou inválida",IF(O3489=0,"Duplicada: contada uma vez",IF(N(G3489)=0,"ERRO: tarefa fora do Plano Mestre",IF(P3489=0,"Tarefa retirada do plano: não conta","OK")))))</f>
        <v/>
      </c>
    </row>
    <row r="3490">
      <c r="A3490" s="29" t="n"/>
      <c r="B3490" s="25" t="n"/>
      <c r="C3490" s="49" t="n"/>
      <c r="D3490" s="29" t="n"/>
      <c r="E3490" s="23">
        <f>IF(OR(A3490="",B3490=""),"",A3490&amp;"|"&amp;B3490)</f>
        <v/>
      </c>
      <c r="F3490" s="30">
        <f>IF(OR(E3490="",NOT(ISNUMBER(C3490))),"",E3490&amp;"|"&amp;YEAR(C3490)&amp;"-"&amp;RIGHT("0"&amp;MONTH(C3490),2)&amp;"-"&amp;RIGHT("0"&amp;DAY(C3490),2))</f>
        <v/>
      </c>
      <c r="G3490" s="26">
        <f>IF(E3490="","",IFERROR(MATCH(E3490,pl_chave,0),0))</f>
        <v/>
      </c>
      <c r="H3490" s="23">
        <f>IF(G3490="","",IF(G3490=0,"Tarefa fora do plano",INDEX(pl_tag,G3490)))</f>
        <v/>
      </c>
      <c r="I3490" s="30">
        <f>IF(N(G3490)=0,"",INDEX(pl_atividade,G3490))</f>
        <v/>
      </c>
      <c r="J3490" s="50">
        <f>IF(N(G3490)=0,"",INDEX(pl_especialidade,G3490))</f>
        <v/>
      </c>
      <c r="K3490" s="28">
        <f>IF(N(G3490)=0,"",INDEX(pl_duracao,G3490))</f>
        <v/>
      </c>
      <c r="L3490" s="39">
        <f>IF(ISNUMBER(C3490),YEAR(C3490),"")</f>
        <v/>
      </c>
      <c r="M3490" s="39">
        <f>IF(ISNUMBER(C3490),MONTH(C3490),"")</f>
        <v/>
      </c>
      <c r="N3490" s="23">
        <f>IF(L3490="","",IF(NOT(ISNUMBER(crono_ano)),"Informe o ano",IF(L3490&lt;crono_ano,"Antes do ano",IF(L3490&gt;crono_ano,"Depois do ano","No ano"))))</f>
        <v/>
      </c>
      <c r="O3490" s="39">
        <f>IF(F3490="","",IF(COUNTIF(F$7:F3490,F3490)=1,1,0))</f>
        <v/>
      </c>
      <c r="P3490" s="39">
        <f>IF(A3490&amp;B3490&amp;C3490="","",IF(AND(O3490=1,N(G3490)&gt;0),IF(INDEX(pl_ativa,MAX(1,N(G3490)))="Sim",1,0),0))</f>
        <v/>
      </c>
      <c r="Q3490" s="39">
        <f>IF(F3490="","",COUNTIFS(ex_chave_oc,F3490,ex_cancelada,"&lt;&gt;Sim"))</f>
        <v/>
      </c>
      <c r="R3490" s="51">
        <f>IF(P3490="","",IF(AND(P3490=1,N(Q3490)&gt;0),1,0))</f>
        <v/>
      </c>
      <c r="S3490" s="30">
        <f>IF(P3490="","",IF(F3490="","ERRO: data prevista ausente ou inválida",IF(O3490=0,"Duplicada: contada uma vez",IF(N(G3490)=0,"ERRO: tarefa fora do Plano Mestre",IF(P3490=0,"Tarefa retirada do plano: não conta","OK")))))</f>
        <v/>
      </c>
    </row>
    <row r="3491">
      <c r="A3491" s="29" t="n"/>
      <c r="B3491" s="25" t="n"/>
      <c r="C3491" s="49" t="n"/>
      <c r="D3491" s="29" t="n"/>
      <c r="E3491" s="23">
        <f>IF(OR(A3491="",B3491=""),"",A3491&amp;"|"&amp;B3491)</f>
        <v/>
      </c>
      <c r="F3491" s="30">
        <f>IF(OR(E3491="",NOT(ISNUMBER(C3491))),"",E3491&amp;"|"&amp;YEAR(C3491)&amp;"-"&amp;RIGHT("0"&amp;MONTH(C3491),2)&amp;"-"&amp;RIGHT("0"&amp;DAY(C3491),2))</f>
        <v/>
      </c>
      <c r="G3491" s="26">
        <f>IF(E3491="","",IFERROR(MATCH(E3491,pl_chave,0),0))</f>
        <v/>
      </c>
      <c r="H3491" s="23">
        <f>IF(G3491="","",IF(G3491=0,"Tarefa fora do plano",INDEX(pl_tag,G3491)))</f>
        <v/>
      </c>
      <c r="I3491" s="30">
        <f>IF(N(G3491)=0,"",INDEX(pl_atividade,G3491))</f>
        <v/>
      </c>
      <c r="J3491" s="50">
        <f>IF(N(G3491)=0,"",INDEX(pl_especialidade,G3491))</f>
        <v/>
      </c>
      <c r="K3491" s="28">
        <f>IF(N(G3491)=0,"",INDEX(pl_duracao,G3491))</f>
        <v/>
      </c>
      <c r="L3491" s="39">
        <f>IF(ISNUMBER(C3491),YEAR(C3491),"")</f>
        <v/>
      </c>
      <c r="M3491" s="39">
        <f>IF(ISNUMBER(C3491),MONTH(C3491),"")</f>
        <v/>
      </c>
      <c r="N3491" s="23">
        <f>IF(L3491="","",IF(NOT(ISNUMBER(crono_ano)),"Informe o ano",IF(L3491&lt;crono_ano,"Antes do ano",IF(L3491&gt;crono_ano,"Depois do ano","No ano"))))</f>
        <v/>
      </c>
      <c r="O3491" s="39">
        <f>IF(F3491="","",IF(COUNTIF(F$7:F3491,F3491)=1,1,0))</f>
        <v/>
      </c>
      <c r="P3491" s="39">
        <f>IF(A3491&amp;B3491&amp;C3491="","",IF(AND(O3491=1,N(G3491)&gt;0),IF(INDEX(pl_ativa,MAX(1,N(G3491)))="Sim",1,0),0))</f>
        <v/>
      </c>
      <c r="Q3491" s="39">
        <f>IF(F3491="","",COUNTIFS(ex_chave_oc,F3491,ex_cancelada,"&lt;&gt;Sim"))</f>
        <v/>
      </c>
      <c r="R3491" s="51">
        <f>IF(P3491="","",IF(AND(P3491=1,N(Q3491)&gt;0),1,0))</f>
        <v/>
      </c>
      <c r="S3491" s="30">
        <f>IF(P3491="","",IF(F3491="","ERRO: data prevista ausente ou inválida",IF(O3491=0,"Duplicada: contada uma vez",IF(N(G3491)=0,"ERRO: tarefa fora do Plano Mestre",IF(P3491=0,"Tarefa retirada do plano: não conta","OK")))))</f>
        <v/>
      </c>
    </row>
    <row r="3492">
      <c r="A3492" s="29" t="n"/>
      <c r="B3492" s="25" t="n"/>
      <c r="C3492" s="49" t="n"/>
      <c r="D3492" s="29" t="n"/>
      <c r="E3492" s="23">
        <f>IF(OR(A3492="",B3492=""),"",A3492&amp;"|"&amp;B3492)</f>
        <v/>
      </c>
      <c r="F3492" s="30">
        <f>IF(OR(E3492="",NOT(ISNUMBER(C3492))),"",E3492&amp;"|"&amp;YEAR(C3492)&amp;"-"&amp;RIGHT("0"&amp;MONTH(C3492),2)&amp;"-"&amp;RIGHT("0"&amp;DAY(C3492),2))</f>
        <v/>
      </c>
      <c r="G3492" s="26">
        <f>IF(E3492="","",IFERROR(MATCH(E3492,pl_chave,0),0))</f>
        <v/>
      </c>
      <c r="H3492" s="23">
        <f>IF(G3492="","",IF(G3492=0,"Tarefa fora do plano",INDEX(pl_tag,G3492)))</f>
        <v/>
      </c>
      <c r="I3492" s="30">
        <f>IF(N(G3492)=0,"",INDEX(pl_atividade,G3492))</f>
        <v/>
      </c>
      <c r="J3492" s="50">
        <f>IF(N(G3492)=0,"",INDEX(pl_especialidade,G3492))</f>
        <v/>
      </c>
      <c r="K3492" s="28">
        <f>IF(N(G3492)=0,"",INDEX(pl_duracao,G3492))</f>
        <v/>
      </c>
      <c r="L3492" s="39">
        <f>IF(ISNUMBER(C3492),YEAR(C3492),"")</f>
        <v/>
      </c>
      <c r="M3492" s="39">
        <f>IF(ISNUMBER(C3492),MONTH(C3492),"")</f>
        <v/>
      </c>
      <c r="N3492" s="23">
        <f>IF(L3492="","",IF(NOT(ISNUMBER(crono_ano)),"Informe o ano",IF(L3492&lt;crono_ano,"Antes do ano",IF(L3492&gt;crono_ano,"Depois do ano","No ano"))))</f>
        <v/>
      </c>
      <c r="O3492" s="39">
        <f>IF(F3492="","",IF(COUNTIF(F$7:F3492,F3492)=1,1,0))</f>
        <v/>
      </c>
      <c r="P3492" s="39">
        <f>IF(A3492&amp;B3492&amp;C3492="","",IF(AND(O3492=1,N(G3492)&gt;0),IF(INDEX(pl_ativa,MAX(1,N(G3492)))="Sim",1,0),0))</f>
        <v/>
      </c>
      <c r="Q3492" s="39">
        <f>IF(F3492="","",COUNTIFS(ex_chave_oc,F3492,ex_cancelada,"&lt;&gt;Sim"))</f>
        <v/>
      </c>
      <c r="R3492" s="51">
        <f>IF(P3492="","",IF(AND(P3492=1,N(Q3492)&gt;0),1,0))</f>
        <v/>
      </c>
      <c r="S3492" s="30">
        <f>IF(P3492="","",IF(F3492="","ERRO: data prevista ausente ou inválida",IF(O3492=0,"Duplicada: contada uma vez",IF(N(G3492)=0,"ERRO: tarefa fora do Plano Mestre",IF(P3492=0,"Tarefa retirada do plano: não conta","OK")))))</f>
        <v/>
      </c>
    </row>
    <row r="3493">
      <c r="A3493" s="29" t="n"/>
      <c r="B3493" s="25" t="n"/>
      <c r="C3493" s="49" t="n"/>
      <c r="D3493" s="29" t="n"/>
      <c r="E3493" s="23">
        <f>IF(OR(A3493="",B3493=""),"",A3493&amp;"|"&amp;B3493)</f>
        <v/>
      </c>
      <c r="F3493" s="30">
        <f>IF(OR(E3493="",NOT(ISNUMBER(C3493))),"",E3493&amp;"|"&amp;YEAR(C3493)&amp;"-"&amp;RIGHT("0"&amp;MONTH(C3493),2)&amp;"-"&amp;RIGHT("0"&amp;DAY(C3493),2))</f>
        <v/>
      </c>
      <c r="G3493" s="26">
        <f>IF(E3493="","",IFERROR(MATCH(E3493,pl_chave,0),0))</f>
        <v/>
      </c>
      <c r="H3493" s="23">
        <f>IF(G3493="","",IF(G3493=0,"Tarefa fora do plano",INDEX(pl_tag,G3493)))</f>
        <v/>
      </c>
      <c r="I3493" s="30">
        <f>IF(N(G3493)=0,"",INDEX(pl_atividade,G3493))</f>
        <v/>
      </c>
      <c r="J3493" s="50">
        <f>IF(N(G3493)=0,"",INDEX(pl_especialidade,G3493))</f>
        <v/>
      </c>
      <c r="K3493" s="28">
        <f>IF(N(G3493)=0,"",INDEX(pl_duracao,G3493))</f>
        <v/>
      </c>
      <c r="L3493" s="39">
        <f>IF(ISNUMBER(C3493),YEAR(C3493),"")</f>
        <v/>
      </c>
      <c r="M3493" s="39">
        <f>IF(ISNUMBER(C3493),MONTH(C3493),"")</f>
        <v/>
      </c>
      <c r="N3493" s="23">
        <f>IF(L3493="","",IF(NOT(ISNUMBER(crono_ano)),"Informe o ano",IF(L3493&lt;crono_ano,"Antes do ano",IF(L3493&gt;crono_ano,"Depois do ano","No ano"))))</f>
        <v/>
      </c>
      <c r="O3493" s="39">
        <f>IF(F3493="","",IF(COUNTIF(F$7:F3493,F3493)=1,1,0))</f>
        <v/>
      </c>
      <c r="P3493" s="39">
        <f>IF(A3493&amp;B3493&amp;C3493="","",IF(AND(O3493=1,N(G3493)&gt;0),IF(INDEX(pl_ativa,MAX(1,N(G3493)))="Sim",1,0),0))</f>
        <v/>
      </c>
      <c r="Q3493" s="39">
        <f>IF(F3493="","",COUNTIFS(ex_chave_oc,F3493,ex_cancelada,"&lt;&gt;Sim"))</f>
        <v/>
      </c>
      <c r="R3493" s="51">
        <f>IF(P3493="","",IF(AND(P3493=1,N(Q3493)&gt;0),1,0))</f>
        <v/>
      </c>
      <c r="S3493" s="30">
        <f>IF(P3493="","",IF(F3493="","ERRO: data prevista ausente ou inválida",IF(O3493=0,"Duplicada: contada uma vez",IF(N(G3493)=0,"ERRO: tarefa fora do Plano Mestre",IF(P3493=0,"Tarefa retirada do plano: não conta","OK")))))</f>
        <v/>
      </c>
    </row>
    <row r="3494">
      <c r="A3494" s="29" t="n"/>
      <c r="B3494" s="25" t="n"/>
      <c r="C3494" s="49" t="n"/>
      <c r="D3494" s="29" t="n"/>
      <c r="E3494" s="23">
        <f>IF(OR(A3494="",B3494=""),"",A3494&amp;"|"&amp;B3494)</f>
        <v/>
      </c>
      <c r="F3494" s="30">
        <f>IF(OR(E3494="",NOT(ISNUMBER(C3494))),"",E3494&amp;"|"&amp;YEAR(C3494)&amp;"-"&amp;RIGHT("0"&amp;MONTH(C3494),2)&amp;"-"&amp;RIGHT("0"&amp;DAY(C3494),2))</f>
        <v/>
      </c>
      <c r="G3494" s="26">
        <f>IF(E3494="","",IFERROR(MATCH(E3494,pl_chave,0),0))</f>
        <v/>
      </c>
      <c r="H3494" s="23">
        <f>IF(G3494="","",IF(G3494=0,"Tarefa fora do plano",INDEX(pl_tag,G3494)))</f>
        <v/>
      </c>
      <c r="I3494" s="30">
        <f>IF(N(G3494)=0,"",INDEX(pl_atividade,G3494))</f>
        <v/>
      </c>
      <c r="J3494" s="50">
        <f>IF(N(G3494)=0,"",INDEX(pl_especialidade,G3494))</f>
        <v/>
      </c>
      <c r="K3494" s="28">
        <f>IF(N(G3494)=0,"",INDEX(pl_duracao,G3494))</f>
        <v/>
      </c>
      <c r="L3494" s="39">
        <f>IF(ISNUMBER(C3494),YEAR(C3494),"")</f>
        <v/>
      </c>
      <c r="M3494" s="39">
        <f>IF(ISNUMBER(C3494),MONTH(C3494),"")</f>
        <v/>
      </c>
      <c r="N3494" s="23">
        <f>IF(L3494="","",IF(NOT(ISNUMBER(crono_ano)),"Informe o ano",IF(L3494&lt;crono_ano,"Antes do ano",IF(L3494&gt;crono_ano,"Depois do ano","No ano"))))</f>
        <v/>
      </c>
      <c r="O3494" s="39">
        <f>IF(F3494="","",IF(COUNTIF(F$7:F3494,F3494)=1,1,0))</f>
        <v/>
      </c>
      <c r="P3494" s="39">
        <f>IF(A3494&amp;B3494&amp;C3494="","",IF(AND(O3494=1,N(G3494)&gt;0),IF(INDEX(pl_ativa,MAX(1,N(G3494)))="Sim",1,0),0))</f>
        <v/>
      </c>
      <c r="Q3494" s="39">
        <f>IF(F3494="","",COUNTIFS(ex_chave_oc,F3494,ex_cancelada,"&lt;&gt;Sim"))</f>
        <v/>
      </c>
      <c r="R3494" s="51">
        <f>IF(P3494="","",IF(AND(P3494=1,N(Q3494)&gt;0),1,0))</f>
        <v/>
      </c>
      <c r="S3494" s="30">
        <f>IF(P3494="","",IF(F3494="","ERRO: data prevista ausente ou inválida",IF(O3494=0,"Duplicada: contada uma vez",IF(N(G3494)=0,"ERRO: tarefa fora do Plano Mestre",IF(P3494=0,"Tarefa retirada do plano: não conta","OK")))))</f>
        <v/>
      </c>
    </row>
    <row r="3495">
      <c r="A3495" s="29" t="n"/>
      <c r="B3495" s="25" t="n"/>
      <c r="C3495" s="49" t="n"/>
      <c r="D3495" s="29" t="n"/>
      <c r="E3495" s="23">
        <f>IF(OR(A3495="",B3495=""),"",A3495&amp;"|"&amp;B3495)</f>
        <v/>
      </c>
      <c r="F3495" s="30">
        <f>IF(OR(E3495="",NOT(ISNUMBER(C3495))),"",E3495&amp;"|"&amp;YEAR(C3495)&amp;"-"&amp;RIGHT("0"&amp;MONTH(C3495),2)&amp;"-"&amp;RIGHT("0"&amp;DAY(C3495),2))</f>
        <v/>
      </c>
      <c r="G3495" s="26">
        <f>IF(E3495="","",IFERROR(MATCH(E3495,pl_chave,0),0))</f>
        <v/>
      </c>
      <c r="H3495" s="23">
        <f>IF(G3495="","",IF(G3495=0,"Tarefa fora do plano",INDEX(pl_tag,G3495)))</f>
        <v/>
      </c>
      <c r="I3495" s="30">
        <f>IF(N(G3495)=0,"",INDEX(pl_atividade,G3495))</f>
        <v/>
      </c>
      <c r="J3495" s="50">
        <f>IF(N(G3495)=0,"",INDEX(pl_especialidade,G3495))</f>
        <v/>
      </c>
      <c r="K3495" s="28">
        <f>IF(N(G3495)=0,"",INDEX(pl_duracao,G3495))</f>
        <v/>
      </c>
      <c r="L3495" s="39">
        <f>IF(ISNUMBER(C3495),YEAR(C3495),"")</f>
        <v/>
      </c>
      <c r="M3495" s="39">
        <f>IF(ISNUMBER(C3495),MONTH(C3495),"")</f>
        <v/>
      </c>
      <c r="N3495" s="23">
        <f>IF(L3495="","",IF(NOT(ISNUMBER(crono_ano)),"Informe o ano",IF(L3495&lt;crono_ano,"Antes do ano",IF(L3495&gt;crono_ano,"Depois do ano","No ano"))))</f>
        <v/>
      </c>
      <c r="O3495" s="39">
        <f>IF(F3495="","",IF(COUNTIF(F$7:F3495,F3495)=1,1,0))</f>
        <v/>
      </c>
      <c r="P3495" s="39">
        <f>IF(A3495&amp;B3495&amp;C3495="","",IF(AND(O3495=1,N(G3495)&gt;0),IF(INDEX(pl_ativa,MAX(1,N(G3495)))="Sim",1,0),0))</f>
        <v/>
      </c>
      <c r="Q3495" s="39">
        <f>IF(F3495="","",COUNTIFS(ex_chave_oc,F3495,ex_cancelada,"&lt;&gt;Sim"))</f>
        <v/>
      </c>
      <c r="R3495" s="51">
        <f>IF(P3495="","",IF(AND(P3495=1,N(Q3495)&gt;0),1,0))</f>
        <v/>
      </c>
      <c r="S3495" s="30">
        <f>IF(P3495="","",IF(F3495="","ERRO: data prevista ausente ou inválida",IF(O3495=0,"Duplicada: contada uma vez",IF(N(G3495)=0,"ERRO: tarefa fora do Plano Mestre",IF(P3495=0,"Tarefa retirada do plano: não conta","OK")))))</f>
        <v/>
      </c>
    </row>
    <row r="3496">
      <c r="A3496" s="29" t="n"/>
      <c r="B3496" s="25" t="n"/>
      <c r="C3496" s="49" t="n"/>
      <c r="D3496" s="29" t="n"/>
      <c r="E3496" s="23">
        <f>IF(OR(A3496="",B3496=""),"",A3496&amp;"|"&amp;B3496)</f>
        <v/>
      </c>
      <c r="F3496" s="30">
        <f>IF(OR(E3496="",NOT(ISNUMBER(C3496))),"",E3496&amp;"|"&amp;YEAR(C3496)&amp;"-"&amp;RIGHT("0"&amp;MONTH(C3496),2)&amp;"-"&amp;RIGHT("0"&amp;DAY(C3496),2))</f>
        <v/>
      </c>
      <c r="G3496" s="26">
        <f>IF(E3496="","",IFERROR(MATCH(E3496,pl_chave,0),0))</f>
        <v/>
      </c>
      <c r="H3496" s="23">
        <f>IF(G3496="","",IF(G3496=0,"Tarefa fora do plano",INDEX(pl_tag,G3496)))</f>
        <v/>
      </c>
      <c r="I3496" s="30">
        <f>IF(N(G3496)=0,"",INDEX(pl_atividade,G3496))</f>
        <v/>
      </c>
      <c r="J3496" s="50">
        <f>IF(N(G3496)=0,"",INDEX(pl_especialidade,G3496))</f>
        <v/>
      </c>
      <c r="K3496" s="28">
        <f>IF(N(G3496)=0,"",INDEX(pl_duracao,G3496))</f>
        <v/>
      </c>
      <c r="L3496" s="39">
        <f>IF(ISNUMBER(C3496),YEAR(C3496),"")</f>
        <v/>
      </c>
      <c r="M3496" s="39">
        <f>IF(ISNUMBER(C3496),MONTH(C3496),"")</f>
        <v/>
      </c>
      <c r="N3496" s="23">
        <f>IF(L3496="","",IF(NOT(ISNUMBER(crono_ano)),"Informe o ano",IF(L3496&lt;crono_ano,"Antes do ano",IF(L3496&gt;crono_ano,"Depois do ano","No ano"))))</f>
        <v/>
      </c>
      <c r="O3496" s="39">
        <f>IF(F3496="","",IF(COUNTIF(F$7:F3496,F3496)=1,1,0))</f>
        <v/>
      </c>
      <c r="P3496" s="39">
        <f>IF(A3496&amp;B3496&amp;C3496="","",IF(AND(O3496=1,N(G3496)&gt;0),IF(INDEX(pl_ativa,MAX(1,N(G3496)))="Sim",1,0),0))</f>
        <v/>
      </c>
      <c r="Q3496" s="39">
        <f>IF(F3496="","",COUNTIFS(ex_chave_oc,F3496,ex_cancelada,"&lt;&gt;Sim"))</f>
        <v/>
      </c>
      <c r="R3496" s="51">
        <f>IF(P3496="","",IF(AND(P3496=1,N(Q3496)&gt;0),1,0))</f>
        <v/>
      </c>
      <c r="S3496" s="30">
        <f>IF(P3496="","",IF(F3496="","ERRO: data prevista ausente ou inválida",IF(O3496=0,"Duplicada: contada uma vez",IF(N(G3496)=0,"ERRO: tarefa fora do Plano Mestre",IF(P3496=0,"Tarefa retirada do plano: não conta","OK")))))</f>
        <v/>
      </c>
    </row>
    <row r="3497">
      <c r="A3497" s="29" t="n"/>
      <c r="B3497" s="25" t="n"/>
      <c r="C3497" s="49" t="n"/>
      <c r="D3497" s="29" t="n"/>
      <c r="E3497" s="23">
        <f>IF(OR(A3497="",B3497=""),"",A3497&amp;"|"&amp;B3497)</f>
        <v/>
      </c>
      <c r="F3497" s="30">
        <f>IF(OR(E3497="",NOT(ISNUMBER(C3497))),"",E3497&amp;"|"&amp;YEAR(C3497)&amp;"-"&amp;RIGHT("0"&amp;MONTH(C3497),2)&amp;"-"&amp;RIGHT("0"&amp;DAY(C3497),2))</f>
        <v/>
      </c>
      <c r="G3497" s="26">
        <f>IF(E3497="","",IFERROR(MATCH(E3497,pl_chave,0),0))</f>
        <v/>
      </c>
      <c r="H3497" s="23">
        <f>IF(G3497="","",IF(G3497=0,"Tarefa fora do plano",INDEX(pl_tag,G3497)))</f>
        <v/>
      </c>
      <c r="I3497" s="30">
        <f>IF(N(G3497)=0,"",INDEX(pl_atividade,G3497))</f>
        <v/>
      </c>
      <c r="J3497" s="50">
        <f>IF(N(G3497)=0,"",INDEX(pl_especialidade,G3497))</f>
        <v/>
      </c>
      <c r="K3497" s="28">
        <f>IF(N(G3497)=0,"",INDEX(pl_duracao,G3497))</f>
        <v/>
      </c>
      <c r="L3497" s="39">
        <f>IF(ISNUMBER(C3497),YEAR(C3497),"")</f>
        <v/>
      </c>
      <c r="M3497" s="39">
        <f>IF(ISNUMBER(C3497),MONTH(C3497),"")</f>
        <v/>
      </c>
      <c r="N3497" s="23">
        <f>IF(L3497="","",IF(NOT(ISNUMBER(crono_ano)),"Informe o ano",IF(L3497&lt;crono_ano,"Antes do ano",IF(L3497&gt;crono_ano,"Depois do ano","No ano"))))</f>
        <v/>
      </c>
      <c r="O3497" s="39">
        <f>IF(F3497="","",IF(COUNTIF(F$7:F3497,F3497)=1,1,0))</f>
        <v/>
      </c>
      <c r="P3497" s="39">
        <f>IF(A3497&amp;B3497&amp;C3497="","",IF(AND(O3497=1,N(G3497)&gt;0),IF(INDEX(pl_ativa,MAX(1,N(G3497)))="Sim",1,0),0))</f>
        <v/>
      </c>
      <c r="Q3497" s="39">
        <f>IF(F3497="","",COUNTIFS(ex_chave_oc,F3497,ex_cancelada,"&lt;&gt;Sim"))</f>
        <v/>
      </c>
      <c r="R3497" s="51">
        <f>IF(P3497="","",IF(AND(P3497=1,N(Q3497)&gt;0),1,0))</f>
        <v/>
      </c>
      <c r="S3497" s="30">
        <f>IF(P3497="","",IF(F3497="","ERRO: data prevista ausente ou inválida",IF(O3497=0,"Duplicada: contada uma vez",IF(N(G3497)=0,"ERRO: tarefa fora do Plano Mestre",IF(P3497=0,"Tarefa retirada do plano: não conta","OK")))))</f>
        <v/>
      </c>
    </row>
    <row r="3498">
      <c r="A3498" s="29" t="n"/>
      <c r="B3498" s="25" t="n"/>
      <c r="C3498" s="49" t="n"/>
      <c r="D3498" s="29" t="n"/>
      <c r="E3498" s="23">
        <f>IF(OR(A3498="",B3498=""),"",A3498&amp;"|"&amp;B3498)</f>
        <v/>
      </c>
      <c r="F3498" s="30">
        <f>IF(OR(E3498="",NOT(ISNUMBER(C3498))),"",E3498&amp;"|"&amp;YEAR(C3498)&amp;"-"&amp;RIGHT("0"&amp;MONTH(C3498),2)&amp;"-"&amp;RIGHT("0"&amp;DAY(C3498),2))</f>
        <v/>
      </c>
      <c r="G3498" s="26">
        <f>IF(E3498="","",IFERROR(MATCH(E3498,pl_chave,0),0))</f>
        <v/>
      </c>
      <c r="H3498" s="23">
        <f>IF(G3498="","",IF(G3498=0,"Tarefa fora do plano",INDEX(pl_tag,G3498)))</f>
        <v/>
      </c>
      <c r="I3498" s="30">
        <f>IF(N(G3498)=0,"",INDEX(pl_atividade,G3498))</f>
        <v/>
      </c>
      <c r="J3498" s="50">
        <f>IF(N(G3498)=0,"",INDEX(pl_especialidade,G3498))</f>
        <v/>
      </c>
      <c r="K3498" s="28">
        <f>IF(N(G3498)=0,"",INDEX(pl_duracao,G3498))</f>
        <v/>
      </c>
      <c r="L3498" s="39">
        <f>IF(ISNUMBER(C3498),YEAR(C3498),"")</f>
        <v/>
      </c>
      <c r="M3498" s="39">
        <f>IF(ISNUMBER(C3498),MONTH(C3498),"")</f>
        <v/>
      </c>
      <c r="N3498" s="23">
        <f>IF(L3498="","",IF(NOT(ISNUMBER(crono_ano)),"Informe o ano",IF(L3498&lt;crono_ano,"Antes do ano",IF(L3498&gt;crono_ano,"Depois do ano","No ano"))))</f>
        <v/>
      </c>
      <c r="O3498" s="39">
        <f>IF(F3498="","",IF(COUNTIF(F$7:F3498,F3498)=1,1,0))</f>
        <v/>
      </c>
      <c r="P3498" s="39">
        <f>IF(A3498&amp;B3498&amp;C3498="","",IF(AND(O3498=1,N(G3498)&gt;0),IF(INDEX(pl_ativa,MAX(1,N(G3498)))="Sim",1,0),0))</f>
        <v/>
      </c>
      <c r="Q3498" s="39">
        <f>IF(F3498="","",COUNTIFS(ex_chave_oc,F3498,ex_cancelada,"&lt;&gt;Sim"))</f>
        <v/>
      </c>
      <c r="R3498" s="51">
        <f>IF(P3498="","",IF(AND(P3498=1,N(Q3498)&gt;0),1,0))</f>
        <v/>
      </c>
      <c r="S3498" s="30">
        <f>IF(P3498="","",IF(F3498="","ERRO: data prevista ausente ou inválida",IF(O3498=0,"Duplicada: contada uma vez",IF(N(G3498)=0,"ERRO: tarefa fora do Plano Mestre",IF(P3498=0,"Tarefa retirada do plano: não conta","OK")))))</f>
        <v/>
      </c>
    </row>
    <row r="3499">
      <c r="A3499" s="29" t="n"/>
      <c r="B3499" s="25" t="n"/>
      <c r="C3499" s="49" t="n"/>
      <c r="D3499" s="29" t="n"/>
      <c r="E3499" s="23">
        <f>IF(OR(A3499="",B3499=""),"",A3499&amp;"|"&amp;B3499)</f>
        <v/>
      </c>
      <c r="F3499" s="30">
        <f>IF(OR(E3499="",NOT(ISNUMBER(C3499))),"",E3499&amp;"|"&amp;YEAR(C3499)&amp;"-"&amp;RIGHT("0"&amp;MONTH(C3499),2)&amp;"-"&amp;RIGHT("0"&amp;DAY(C3499),2))</f>
        <v/>
      </c>
      <c r="G3499" s="26">
        <f>IF(E3499="","",IFERROR(MATCH(E3499,pl_chave,0),0))</f>
        <v/>
      </c>
      <c r="H3499" s="23">
        <f>IF(G3499="","",IF(G3499=0,"Tarefa fora do plano",INDEX(pl_tag,G3499)))</f>
        <v/>
      </c>
      <c r="I3499" s="30">
        <f>IF(N(G3499)=0,"",INDEX(pl_atividade,G3499))</f>
        <v/>
      </c>
      <c r="J3499" s="50">
        <f>IF(N(G3499)=0,"",INDEX(pl_especialidade,G3499))</f>
        <v/>
      </c>
      <c r="K3499" s="28">
        <f>IF(N(G3499)=0,"",INDEX(pl_duracao,G3499))</f>
        <v/>
      </c>
      <c r="L3499" s="39">
        <f>IF(ISNUMBER(C3499),YEAR(C3499),"")</f>
        <v/>
      </c>
      <c r="M3499" s="39">
        <f>IF(ISNUMBER(C3499),MONTH(C3499),"")</f>
        <v/>
      </c>
      <c r="N3499" s="23">
        <f>IF(L3499="","",IF(NOT(ISNUMBER(crono_ano)),"Informe o ano",IF(L3499&lt;crono_ano,"Antes do ano",IF(L3499&gt;crono_ano,"Depois do ano","No ano"))))</f>
        <v/>
      </c>
      <c r="O3499" s="39">
        <f>IF(F3499="","",IF(COUNTIF(F$7:F3499,F3499)=1,1,0))</f>
        <v/>
      </c>
      <c r="P3499" s="39">
        <f>IF(A3499&amp;B3499&amp;C3499="","",IF(AND(O3499=1,N(G3499)&gt;0),IF(INDEX(pl_ativa,MAX(1,N(G3499)))="Sim",1,0),0))</f>
        <v/>
      </c>
      <c r="Q3499" s="39">
        <f>IF(F3499="","",COUNTIFS(ex_chave_oc,F3499,ex_cancelada,"&lt;&gt;Sim"))</f>
        <v/>
      </c>
      <c r="R3499" s="51">
        <f>IF(P3499="","",IF(AND(P3499=1,N(Q3499)&gt;0),1,0))</f>
        <v/>
      </c>
      <c r="S3499" s="30">
        <f>IF(P3499="","",IF(F3499="","ERRO: data prevista ausente ou inválida",IF(O3499=0,"Duplicada: contada uma vez",IF(N(G3499)=0,"ERRO: tarefa fora do Plano Mestre",IF(P3499=0,"Tarefa retirada do plano: não conta","OK")))))</f>
        <v/>
      </c>
    </row>
    <row r="3500">
      <c r="A3500" s="29" t="n"/>
      <c r="B3500" s="25" t="n"/>
      <c r="C3500" s="49" t="n"/>
      <c r="D3500" s="29" t="n"/>
      <c r="E3500" s="23">
        <f>IF(OR(A3500="",B3500=""),"",A3500&amp;"|"&amp;B3500)</f>
        <v/>
      </c>
      <c r="F3500" s="30">
        <f>IF(OR(E3500="",NOT(ISNUMBER(C3500))),"",E3500&amp;"|"&amp;YEAR(C3500)&amp;"-"&amp;RIGHT("0"&amp;MONTH(C3500),2)&amp;"-"&amp;RIGHT("0"&amp;DAY(C3500),2))</f>
        <v/>
      </c>
      <c r="G3500" s="26">
        <f>IF(E3500="","",IFERROR(MATCH(E3500,pl_chave,0),0))</f>
        <v/>
      </c>
      <c r="H3500" s="23">
        <f>IF(G3500="","",IF(G3500=0,"Tarefa fora do plano",INDEX(pl_tag,G3500)))</f>
        <v/>
      </c>
      <c r="I3500" s="30">
        <f>IF(N(G3500)=0,"",INDEX(pl_atividade,G3500))</f>
        <v/>
      </c>
      <c r="J3500" s="50">
        <f>IF(N(G3500)=0,"",INDEX(pl_especialidade,G3500))</f>
        <v/>
      </c>
      <c r="K3500" s="28">
        <f>IF(N(G3500)=0,"",INDEX(pl_duracao,G3500))</f>
        <v/>
      </c>
      <c r="L3500" s="39">
        <f>IF(ISNUMBER(C3500),YEAR(C3500),"")</f>
        <v/>
      </c>
      <c r="M3500" s="39">
        <f>IF(ISNUMBER(C3500),MONTH(C3500),"")</f>
        <v/>
      </c>
      <c r="N3500" s="23">
        <f>IF(L3500="","",IF(NOT(ISNUMBER(crono_ano)),"Informe o ano",IF(L3500&lt;crono_ano,"Antes do ano",IF(L3500&gt;crono_ano,"Depois do ano","No ano"))))</f>
        <v/>
      </c>
      <c r="O3500" s="39">
        <f>IF(F3500="","",IF(COUNTIF(F$7:F3500,F3500)=1,1,0))</f>
        <v/>
      </c>
      <c r="P3500" s="39">
        <f>IF(A3500&amp;B3500&amp;C3500="","",IF(AND(O3500=1,N(G3500)&gt;0),IF(INDEX(pl_ativa,MAX(1,N(G3500)))="Sim",1,0),0))</f>
        <v/>
      </c>
      <c r="Q3500" s="39">
        <f>IF(F3500="","",COUNTIFS(ex_chave_oc,F3500,ex_cancelada,"&lt;&gt;Sim"))</f>
        <v/>
      </c>
      <c r="R3500" s="51">
        <f>IF(P3500="","",IF(AND(P3500=1,N(Q3500)&gt;0),1,0))</f>
        <v/>
      </c>
      <c r="S3500" s="30">
        <f>IF(P3500="","",IF(F3500="","ERRO: data prevista ausente ou inválida",IF(O3500=0,"Duplicada: contada uma vez",IF(N(G3500)=0,"ERRO: tarefa fora do Plano Mestre",IF(P3500=0,"Tarefa retirada do plano: não conta","OK")))))</f>
        <v/>
      </c>
    </row>
    <row r="3501">
      <c r="A3501" s="29" t="n"/>
      <c r="B3501" s="25" t="n"/>
      <c r="C3501" s="49" t="n"/>
      <c r="D3501" s="29" t="n"/>
      <c r="E3501" s="23">
        <f>IF(OR(A3501="",B3501=""),"",A3501&amp;"|"&amp;B3501)</f>
        <v/>
      </c>
      <c r="F3501" s="30">
        <f>IF(OR(E3501="",NOT(ISNUMBER(C3501))),"",E3501&amp;"|"&amp;YEAR(C3501)&amp;"-"&amp;RIGHT("0"&amp;MONTH(C3501),2)&amp;"-"&amp;RIGHT("0"&amp;DAY(C3501),2))</f>
        <v/>
      </c>
      <c r="G3501" s="26">
        <f>IF(E3501="","",IFERROR(MATCH(E3501,pl_chave,0),0))</f>
        <v/>
      </c>
      <c r="H3501" s="23">
        <f>IF(G3501="","",IF(G3501=0,"Tarefa fora do plano",INDEX(pl_tag,G3501)))</f>
        <v/>
      </c>
      <c r="I3501" s="30">
        <f>IF(N(G3501)=0,"",INDEX(pl_atividade,G3501))</f>
        <v/>
      </c>
      <c r="J3501" s="50">
        <f>IF(N(G3501)=0,"",INDEX(pl_especialidade,G3501))</f>
        <v/>
      </c>
      <c r="K3501" s="28">
        <f>IF(N(G3501)=0,"",INDEX(pl_duracao,G3501))</f>
        <v/>
      </c>
      <c r="L3501" s="39">
        <f>IF(ISNUMBER(C3501),YEAR(C3501),"")</f>
        <v/>
      </c>
      <c r="M3501" s="39">
        <f>IF(ISNUMBER(C3501),MONTH(C3501),"")</f>
        <v/>
      </c>
      <c r="N3501" s="23">
        <f>IF(L3501="","",IF(NOT(ISNUMBER(crono_ano)),"Informe o ano",IF(L3501&lt;crono_ano,"Antes do ano",IF(L3501&gt;crono_ano,"Depois do ano","No ano"))))</f>
        <v/>
      </c>
      <c r="O3501" s="39">
        <f>IF(F3501="","",IF(COUNTIF(F$7:F3501,F3501)=1,1,0))</f>
        <v/>
      </c>
      <c r="P3501" s="39">
        <f>IF(A3501&amp;B3501&amp;C3501="","",IF(AND(O3501=1,N(G3501)&gt;0),IF(INDEX(pl_ativa,MAX(1,N(G3501)))="Sim",1,0),0))</f>
        <v/>
      </c>
      <c r="Q3501" s="39">
        <f>IF(F3501="","",COUNTIFS(ex_chave_oc,F3501,ex_cancelada,"&lt;&gt;Sim"))</f>
        <v/>
      </c>
      <c r="R3501" s="51">
        <f>IF(P3501="","",IF(AND(P3501=1,N(Q3501)&gt;0),1,0))</f>
        <v/>
      </c>
      <c r="S3501" s="30">
        <f>IF(P3501="","",IF(F3501="","ERRO: data prevista ausente ou inválida",IF(O3501=0,"Duplicada: contada uma vez",IF(N(G3501)=0,"ERRO: tarefa fora do Plano Mestre",IF(P3501=0,"Tarefa retirada do plano: não conta","OK")))))</f>
        <v/>
      </c>
    </row>
    <row r="3502">
      <c r="A3502" s="29" t="n"/>
      <c r="B3502" s="25" t="n"/>
      <c r="C3502" s="49" t="n"/>
      <c r="D3502" s="29" t="n"/>
      <c r="E3502" s="23">
        <f>IF(OR(A3502="",B3502=""),"",A3502&amp;"|"&amp;B3502)</f>
        <v/>
      </c>
      <c r="F3502" s="30">
        <f>IF(OR(E3502="",NOT(ISNUMBER(C3502))),"",E3502&amp;"|"&amp;YEAR(C3502)&amp;"-"&amp;RIGHT("0"&amp;MONTH(C3502),2)&amp;"-"&amp;RIGHT("0"&amp;DAY(C3502),2))</f>
        <v/>
      </c>
      <c r="G3502" s="26">
        <f>IF(E3502="","",IFERROR(MATCH(E3502,pl_chave,0),0))</f>
        <v/>
      </c>
      <c r="H3502" s="23">
        <f>IF(G3502="","",IF(G3502=0,"Tarefa fora do plano",INDEX(pl_tag,G3502)))</f>
        <v/>
      </c>
      <c r="I3502" s="30">
        <f>IF(N(G3502)=0,"",INDEX(pl_atividade,G3502))</f>
        <v/>
      </c>
      <c r="J3502" s="50">
        <f>IF(N(G3502)=0,"",INDEX(pl_especialidade,G3502))</f>
        <v/>
      </c>
      <c r="K3502" s="28">
        <f>IF(N(G3502)=0,"",INDEX(pl_duracao,G3502))</f>
        <v/>
      </c>
      <c r="L3502" s="39">
        <f>IF(ISNUMBER(C3502),YEAR(C3502),"")</f>
        <v/>
      </c>
      <c r="M3502" s="39">
        <f>IF(ISNUMBER(C3502),MONTH(C3502),"")</f>
        <v/>
      </c>
      <c r="N3502" s="23">
        <f>IF(L3502="","",IF(NOT(ISNUMBER(crono_ano)),"Informe o ano",IF(L3502&lt;crono_ano,"Antes do ano",IF(L3502&gt;crono_ano,"Depois do ano","No ano"))))</f>
        <v/>
      </c>
      <c r="O3502" s="39">
        <f>IF(F3502="","",IF(COUNTIF(F$7:F3502,F3502)=1,1,0))</f>
        <v/>
      </c>
      <c r="P3502" s="39">
        <f>IF(A3502&amp;B3502&amp;C3502="","",IF(AND(O3502=1,N(G3502)&gt;0),IF(INDEX(pl_ativa,MAX(1,N(G3502)))="Sim",1,0),0))</f>
        <v/>
      </c>
      <c r="Q3502" s="39">
        <f>IF(F3502="","",COUNTIFS(ex_chave_oc,F3502,ex_cancelada,"&lt;&gt;Sim"))</f>
        <v/>
      </c>
      <c r="R3502" s="51">
        <f>IF(P3502="","",IF(AND(P3502=1,N(Q3502)&gt;0),1,0))</f>
        <v/>
      </c>
      <c r="S3502" s="30">
        <f>IF(P3502="","",IF(F3502="","ERRO: data prevista ausente ou inválida",IF(O3502=0,"Duplicada: contada uma vez",IF(N(G3502)=0,"ERRO: tarefa fora do Plano Mestre",IF(P3502=0,"Tarefa retirada do plano: não conta","OK")))))</f>
        <v/>
      </c>
    </row>
    <row r="3503">
      <c r="A3503" s="29" t="n"/>
      <c r="B3503" s="25" t="n"/>
      <c r="C3503" s="49" t="n"/>
      <c r="D3503" s="29" t="n"/>
      <c r="E3503" s="23">
        <f>IF(OR(A3503="",B3503=""),"",A3503&amp;"|"&amp;B3503)</f>
        <v/>
      </c>
      <c r="F3503" s="30">
        <f>IF(OR(E3503="",NOT(ISNUMBER(C3503))),"",E3503&amp;"|"&amp;YEAR(C3503)&amp;"-"&amp;RIGHT("0"&amp;MONTH(C3503),2)&amp;"-"&amp;RIGHT("0"&amp;DAY(C3503),2))</f>
        <v/>
      </c>
      <c r="G3503" s="26">
        <f>IF(E3503="","",IFERROR(MATCH(E3503,pl_chave,0),0))</f>
        <v/>
      </c>
      <c r="H3503" s="23">
        <f>IF(G3503="","",IF(G3503=0,"Tarefa fora do plano",INDEX(pl_tag,G3503)))</f>
        <v/>
      </c>
      <c r="I3503" s="30">
        <f>IF(N(G3503)=0,"",INDEX(pl_atividade,G3503))</f>
        <v/>
      </c>
      <c r="J3503" s="50">
        <f>IF(N(G3503)=0,"",INDEX(pl_especialidade,G3503))</f>
        <v/>
      </c>
      <c r="K3503" s="28">
        <f>IF(N(G3503)=0,"",INDEX(pl_duracao,G3503))</f>
        <v/>
      </c>
      <c r="L3503" s="39">
        <f>IF(ISNUMBER(C3503),YEAR(C3503),"")</f>
        <v/>
      </c>
      <c r="M3503" s="39">
        <f>IF(ISNUMBER(C3503),MONTH(C3503),"")</f>
        <v/>
      </c>
      <c r="N3503" s="23">
        <f>IF(L3503="","",IF(NOT(ISNUMBER(crono_ano)),"Informe o ano",IF(L3503&lt;crono_ano,"Antes do ano",IF(L3503&gt;crono_ano,"Depois do ano","No ano"))))</f>
        <v/>
      </c>
      <c r="O3503" s="39">
        <f>IF(F3503="","",IF(COUNTIF(F$7:F3503,F3503)=1,1,0))</f>
        <v/>
      </c>
      <c r="P3503" s="39">
        <f>IF(A3503&amp;B3503&amp;C3503="","",IF(AND(O3503=1,N(G3503)&gt;0),IF(INDEX(pl_ativa,MAX(1,N(G3503)))="Sim",1,0),0))</f>
        <v/>
      </c>
      <c r="Q3503" s="39">
        <f>IF(F3503="","",COUNTIFS(ex_chave_oc,F3503,ex_cancelada,"&lt;&gt;Sim"))</f>
        <v/>
      </c>
      <c r="R3503" s="51">
        <f>IF(P3503="","",IF(AND(P3503=1,N(Q3503)&gt;0),1,0))</f>
        <v/>
      </c>
      <c r="S3503" s="30">
        <f>IF(P3503="","",IF(F3503="","ERRO: data prevista ausente ou inválida",IF(O3503=0,"Duplicada: contada uma vez",IF(N(G3503)=0,"ERRO: tarefa fora do Plano Mestre",IF(P3503=0,"Tarefa retirada do plano: não conta","OK")))))</f>
        <v/>
      </c>
    </row>
    <row r="3504">
      <c r="A3504" s="29" t="n"/>
      <c r="B3504" s="25" t="n"/>
      <c r="C3504" s="49" t="n"/>
      <c r="D3504" s="29" t="n"/>
      <c r="E3504" s="23">
        <f>IF(OR(A3504="",B3504=""),"",A3504&amp;"|"&amp;B3504)</f>
        <v/>
      </c>
      <c r="F3504" s="30">
        <f>IF(OR(E3504="",NOT(ISNUMBER(C3504))),"",E3504&amp;"|"&amp;YEAR(C3504)&amp;"-"&amp;RIGHT("0"&amp;MONTH(C3504),2)&amp;"-"&amp;RIGHT("0"&amp;DAY(C3504),2))</f>
        <v/>
      </c>
      <c r="G3504" s="26">
        <f>IF(E3504="","",IFERROR(MATCH(E3504,pl_chave,0),0))</f>
        <v/>
      </c>
      <c r="H3504" s="23">
        <f>IF(G3504="","",IF(G3504=0,"Tarefa fora do plano",INDEX(pl_tag,G3504)))</f>
        <v/>
      </c>
      <c r="I3504" s="30">
        <f>IF(N(G3504)=0,"",INDEX(pl_atividade,G3504))</f>
        <v/>
      </c>
      <c r="J3504" s="50">
        <f>IF(N(G3504)=0,"",INDEX(pl_especialidade,G3504))</f>
        <v/>
      </c>
      <c r="K3504" s="28">
        <f>IF(N(G3504)=0,"",INDEX(pl_duracao,G3504))</f>
        <v/>
      </c>
      <c r="L3504" s="39">
        <f>IF(ISNUMBER(C3504),YEAR(C3504),"")</f>
        <v/>
      </c>
      <c r="M3504" s="39">
        <f>IF(ISNUMBER(C3504),MONTH(C3504),"")</f>
        <v/>
      </c>
      <c r="N3504" s="23">
        <f>IF(L3504="","",IF(NOT(ISNUMBER(crono_ano)),"Informe o ano",IF(L3504&lt;crono_ano,"Antes do ano",IF(L3504&gt;crono_ano,"Depois do ano","No ano"))))</f>
        <v/>
      </c>
      <c r="O3504" s="39">
        <f>IF(F3504="","",IF(COUNTIF(F$7:F3504,F3504)=1,1,0))</f>
        <v/>
      </c>
      <c r="P3504" s="39">
        <f>IF(A3504&amp;B3504&amp;C3504="","",IF(AND(O3504=1,N(G3504)&gt;0),IF(INDEX(pl_ativa,MAX(1,N(G3504)))="Sim",1,0),0))</f>
        <v/>
      </c>
      <c r="Q3504" s="39">
        <f>IF(F3504="","",COUNTIFS(ex_chave_oc,F3504,ex_cancelada,"&lt;&gt;Sim"))</f>
        <v/>
      </c>
      <c r="R3504" s="51">
        <f>IF(P3504="","",IF(AND(P3504=1,N(Q3504)&gt;0),1,0))</f>
        <v/>
      </c>
      <c r="S3504" s="30">
        <f>IF(P3504="","",IF(F3504="","ERRO: data prevista ausente ou inválida",IF(O3504=0,"Duplicada: contada uma vez",IF(N(G3504)=0,"ERRO: tarefa fora do Plano Mestre",IF(P3504=0,"Tarefa retirada do plano: não conta","OK")))))</f>
        <v/>
      </c>
    </row>
    <row r="3505">
      <c r="A3505" s="29" t="n"/>
      <c r="B3505" s="25" t="n"/>
      <c r="C3505" s="49" t="n"/>
      <c r="D3505" s="29" t="n"/>
      <c r="E3505" s="23">
        <f>IF(OR(A3505="",B3505=""),"",A3505&amp;"|"&amp;B3505)</f>
        <v/>
      </c>
      <c r="F3505" s="30">
        <f>IF(OR(E3505="",NOT(ISNUMBER(C3505))),"",E3505&amp;"|"&amp;YEAR(C3505)&amp;"-"&amp;RIGHT("0"&amp;MONTH(C3505),2)&amp;"-"&amp;RIGHT("0"&amp;DAY(C3505),2))</f>
        <v/>
      </c>
      <c r="G3505" s="26">
        <f>IF(E3505="","",IFERROR(MATCH(E3505,pl_chave,0),0))</f>
        <v/>
      </c>
      <c r="H3505" s="23">
        <f>IF(G3505="","",IF(G3505=0,"Tarefa fora do plano",INDEX(pl_tag,G3505)))</f>
        <v/>
      </c>
      <c r="I3505" s="30">
        <f>IF(N(G3505)=0,"",INDEX(pl_atividade,G3505))</f>
        <v/>
      </c>
      <c r="J3505" s="50">
        <f>IF(N(G3505)=0,"",INDEX(pl_especialidade,G3505))</f>
        <v/>
      </c>
      <c r="K3505" s="28">
        <f>IF(N(G3505)=0,"",INDEX(pl_duracao,G3505))</f>
        <v/>
      </c>
      <c r="L3505" s="39">
        <f>IF(ISNUMBER(C3505),YEAR(C3505),"")</f>
        <v/>
      </c>
      <c r="M3505" s="39">
        <f>IF(ISNUMBER(C3505),MONTH(C3505),"")</f>
        <v/>
      </c>
      <c r="N3505" s="23">
        <f>IF(L3505="","",IF(NOT(ISNUMBER(crono_ano)),"Informe o ano",IF(L3505&lt;crono_ano,"Antes do ano",IF(L3505&gt;crono_ano,"Depois do ano","No ano"))))</f>
        <v/>
      </c>
      <c r="O3505" s="39">
        <f>IF(F3505="","",IF(COUNTIF(F$7:F3505,F3505)=1,1,0))</f>
        <v/>
      </c>
      <c r="P3505" s="39">
        <f>IF(A3505&amp;B3505&amp;C3505="","",IF(AND(O3505=1,N(G3505)&gt;0),IF(INDEX(pl_ativa,MAX(1,N(G3505)))="Sim",1,0),0))</f>
        <v/>
      </c>
      <c r="Q3505" s="39">
        <f>IF(F3505="","",COUNTIFS(ex_chave_oc,F3505,ex_cancelada,"&lt;&gt;Sim"))</f>
        <v/>
      </c>
      <c r="R3505" s="51">
        <f>IF(P3505="","",IF(AND(P3505=1,N(Q3505)&gt;0),1,0))</f>
        <v/>
      </c>
      <c r="S3505" s="30">
        <f>IF(P3505="","",IF(F3505="","ERRO: data prevista ausente ou inválida",IF(O3505=0,"Duplicada: contada uma vez",IF(N(G3505)=0,"ERRO: tarefa fora do Plano Mestre",IF(P3505=0,"Tarefa retirada do plano: não conta","OK")))))</f>
        <v/>
      </c>
    </row>
    <row r="3506">
      <c r="A3506" s="29" t="n"/>
      <c r="B3506" s="25" t="n"/>
      <c r="C3506" s="49" t="n"/>
      <c r="D3506" s="29" t="n"/>
      <c r="E3506" s="23">
        <f>IF(OR(A3506="",B3506=""),"",A3506&amp;"|"&amp;B3506)</f>
        <v/>
      </c>
      <c r="F3506" s="30">
        <f>IF(OR(E3506="",NOT(ISNUMBER(C3506))),"",E3506&amp;"|"&amp;YEAR(C3506)&amp;"-"&amp;RIGHT("0"&amp;MONTH(C3506),2)&amp;"-"&amp;RIGHT("0"&amp;DAY(C3506),2))</f>
        <v/>
      </c>
      <c r="G3506" s="26">
        <f>IF(E3506="","",IFERROR(MATCH(E3506,pl_chave,0),0))</f>
        <v/>
      </c>
      <c r="H3506" s="23">
        <f>IF(G3506="","",IF(G3506=0,"Tarefa fora do plano",INDEX(pl_tag,G3506)))</f>
        <v/>
      </c>
      <c r="I3506" s="30">
        <f>IF(N(G3506)=0,"",INDEX(pl_atividade,G3506))</f>
        <v/>
      </c>
      <c r="J3506" s="50">
        <f>IF(N(G3506)=0,"",INDEX(pl_especialidade,G3506))</f>
        <v/>
      </c>
      <c r="K3506" s="28">
        <f>IF(N(G3506)=0,"",INDEX(pl_duracao,G3506))</f>
        <v/>
      </c>
      <c r="L3506" s="39">
        <f>IF(ISNUMBER(C3506),YEAR(C3506),"")</f>
        <v/>
      </c>
      <c r="M3506" s="39">
        <f>IF(ISNUMBER(C3506),MONTH(C3506),"")</f>
        <v/>
      </c>
      <c r="N3506" s="23">
        <f>IF(L3506="","",IF(NOT(ISNUMBER(crono_ano)),"Informe o ano",IF(L3506&lt;crono_ano,"Antes do ano",IF(L3506&gt;crono_ano,"Depois do ano","No ano"))))</f>
        <v/>
      </c>
      <c r="O3506" s="39">
        <f>IF(F3506="","",IF(COUNTIF(F$7:F3506,F3506)=1,1,0))</f>
        <v/>
      </c>
      <c r="P3506" s="39">
        <f>IF(A3506&amp;B3506&amp;C3506="","",IF(AND(O3506=1,N(G3506)&gt;0),IF(INDEX(pl_ativa,MAX(1,N(G3506)))="Sim",1,0),0))</f>
        <v/>
      </c>
      <c r="Q3506" s="39">
        <f>IF(F3506="","",COUNTIFS(ex_chave_oc,F3506,ex_cancelada,"&lt;&gt;Sim"))</f>
        <v/>
      </c>
      <c r="R3506" s="51">
        <f>IF(P3506="","",IF(AND(P3506=1,N(Q3506)&gt;0),1,0))</f>
        <v/>
      </c>
      <c r="S3506" s="30">
        <f>IF(P3506="","",IF(F3506="","ERRO: data prevista ausente ou inválida",IF(O3506=0,"Duplicada: contada uma vez",IF(N(G3506)=0,"ERRO: tarefa fora do Plano Mestre",IF(P3506=0,"Tarefa retirada do plano: não conta","OK")))))</f>
        <v/>
      </c>
    </row>
    <row r="3507">
      <c r="A3507" s="29" t="n"/>
      <c r="B3507" s="25" t="n"/>
      <c r="C3507" s="49" t="n"/>
      <c r="D3507" s="29" t="n"/>
      <c r="E3507" s="23">
        <f>IF(OR(A3507="",B3507=""),"",A3507&amp;"|"&amp;B3507)</f>
        <v/>
      </c>
      <c r="F3507" s="30">
        <f>IF(OR(E3507="",NOT(ISNUMBER(C3507))),"",E3507&amp;"|"&amp;YEAR(C3507)&amp;"-"&amp;RIGHT("0"&amp;MONTH(C3507),2)&amp;"-"&amp;RIGHT("0"&amp;DAY(C3507),2))</f>
        <v/>
      </c>
      <c r="G3507" s="26">
        <f>IF(E3507="","",IFERROR(MATCH(E3507,pl_chave,0),0))</f>
        <v/>
      </c>
      <c r="H3507" s="23">
        <f>IF(G3507="","",IF(G3507=0,"Tarefa fora do plano",INDEX(pl_tag,G3507)))</f>
        <v/>
      </c>
      <c r="I3507" s="30">
        <f>IF(N(G3507)=0,"",INDEX(pl_atividade,G3507))</f>
        <v/>
      </c>
      <c r="J3507" s="50">
        <f>IF(N(G3507)=0,"",INDEX(pl_especialidade,G3507))</f>
        <v/>
      </c>
      <c r="K3507" s="28">
        <f>IF(N(G3507)=0,"",INDEX(pl_duracao,G3507))</f>
        <v/>
      </c>
      <c r="L3507" s="39">
        <f>IF(ISNUMBER(C3507),YEAR(C3507),"")</f>
        <v/>
      </c>
      <c r="M3507" s="39">
        <f>IF(ISNUMBER(C3507),MONTH(C3507),"")</f>
        <v/>
      </c>
      <c r="N3507" s="23">
        <f>IF(L3507="","",IF(NOT(ISNUMBER(crono_ano)),"Informe o ano",IF(L3507&lt;crono_ano,"Antes do ano",IF(L3507&gt;crono_ano,"Depois do ano","No ano"))))</f>
        <v/>
      </c>
      <c r="O3507" s="39">
        <f>IF(F3507="","",IF(COUNTIF(F$7:F3507,F3507)=1,1,0))</f>
        <v/>
      </c>
      <c r="P3507" s="39">
        <f>IF(A3507&amp;B3507&amp;C3507="","",IF(AND(O3507=1,N(G3507)&gt;0),IF(INDEX(pl_ativa,MAX(1,N(G3507)))="Sim",1,0),0))</f>
        <v/>
      </c>
      <c r="Q3507" s="39">
        <f>IF(F3507="","",COUNTIFS(ex_chave_oc,F3507,ex_cancelada,"&lt;&gt;Sim"))</f>
        <v/>
      </c>
      <c r="R3507" s="51">
        <f>IF(P3507="","",IF(AND(P3507=1,N(Q3507)&gt;0),1,0))</f>
        <v/>
      </c>
      <c r="S3507" s="30">
        <f>IF(P3507="","",IF(F3507="","ERRO: data prevista ausente ou inválida",IF(O3507=0,"Duplicada: contada uma vez",IF(N(G3507)=0,"ERRO: tarefa fora do Plano Mestre",IF(P3507=0,"Tarefa retirada do plano: não conta","OK")))))</f>
        <v/>
      </c>
    </row>
    <row r="3508">
      <c r="A3508" s="29" t="n"/>
      <c r="B3508" s="25" t="n"/>
      <c r="C3508" s="49" t="n"/>
      <c r="D3508" s="29" t="n"/>
      <c r="E3508" s="23">
        <f>IF(OR(A3508="",B3508=""),"",A3508&amp;"|"&amp;B3508)</f>
        <v/>
      </c>
      <c r="F3508" s="30">
        <f>IF(OR(E3508="",NOT(ISNUMBER(C3508))),"",E3508&amp;"|"&amp;YEAR(C3508)&amp;"-"&amp;RIGHT("0"&amp;MONTH(C3508),2)&amp;"-"&amp;RIGHT("0"&amp;DAY(C3508),2))</f>
        <v/>
      </c>
      <c r="G3508" s="26">
        <f>IF(E3508="","",IFERROR(MATCH(E3508,pl_chave,0),0))</f>
        <v/>
      </c>
      <c r="H3508" s="23">
        <f>IF(G3508="","",IF(G3508=0,"Tarefa fora do plano",INDEX(pl_tag,G3508)))</f>
        <v/>
      </c>
      <c r="I3508" s="30">
        <f>IF(N(G3508)=0,"",INDEX(pl_atividade,G3508))</f>
        <v/>
      </c>
      <c r="J3508" s="50">
        <f>IF(N(G3508)=0,"",INDEX(pl_especialidade,G3508))</f>
        <v/>
      </c>
      <c r="K3508" s="28">
        <f>IF(N(G3508)=0,"",INDEX(pl_duracao,G3508))</f>
        <v/>
      </c>
      <c r="L3508" s="39">
        <f>IF(ISNUMBER(C3508),YEAR(C3508),"")</f>
        <v/>
      </c>
      <c r="M3508" s="39">
        <f>IF(ISNUMBER(C3508),MONTH(C3508),"")</f>
        <v/>
      </c>
      <c r="N3508" s="23">
        <f>IF(L3508="","",IF(NOT(ISNUMBER(crono_ano)),"Informe o ano",IF(L3508&lt;crono_ano,"Antes do ano",IF(L3508&gt;crono_ano,"Depois do ano","No ano"))))</f>
        <v/>
      </c>
      <c r="O3508" s="39">
        <f>IF(F3508="","",IF(COUNTIF(F$7:F3508,F3508)=1,1,0))</f>
        <v/>
      </c>
      <c r="P3508" s="39">
        <f>IF(A3508&amp;B3508&amp;C3508="","",IF(AND(O3508=1,N(G3508)&gt;0),IF(INDEX(pl_ativa,MAX(1,N(G3508)))="Sim",1,0),0))</f>
        <v/>
      </c>
      <c r="Q3508" s="39">
        <f>IF(F3508="","",COUNTIFS(ex_chave_oc,F3508,ex_cancelada,"&lt;&gt;Sim"))</f>
        <v/>
      </c>
      <c r="R3508" s="51">
        <f>IF(P3508="","",IF(AND(P3508=1,N(Q3508)&gt;0),1,0))</f>
        <v/>
      </c>
      <c r="S3508" s="30">
        <f>IF(P3508="","",IF(F3508="","ERRO: data prevista ausente ou inválida",IF(O3508=0,"Duplicada: contada uma vez",IF(N(G3508)=0,"ERRO: tarefa fora do Plano Mestre",IF(P3508=0,"Tarefa retirada do plano: não conta","OK")))))</f>
        <v/>
      </c>
    </row>
    <row r="3509">
      <c r="A3509" s="29" t="n"/>
      <c r="B3509" s="25" t="n"/>
      <c r="C3509" s="49" t="n"/>
      <c r="D3509" s="29" t="n"/>
      <c r="E3509" s="23">
        <f>IF(OR(A3509="",B3509=""),"",A3509&amp;"|"&amp;B3509)</f>
        <v/>
      </c>
      <c r="F3509" s="30">
        <f>IF(OR(E3509="",NOT(ISNUMBER(C3509))),"",E3509&amp;"|"&amp;YEAR(C3509)&amp;"-"&amp;RIGHT("0"&amp;MONTH(C3509),2)&amp;"-"&amp;RIGHT("0"&amp;DAY(C3509),2))</f>
        <v/>
      </c>
      <c r="G3509" s="26">
        <f>IF(E3509="","",IFERROR(MATCH(E3509,pl_chave,0),0))</f>
        <v/>
      </c>
      <c r="H3509" s="23">
        <f>IF(G3509="","",IF(G3509=0,"Tarefa fora do plano",INDEX(pl_tag,G3509)))</f>
        <v/>
      </c>
      <c r="I3509" s="30">
        <f>IF(N(G3509)=0,"",INDEX(pl_atividade,G3509))</f>
        <v/>
      </c>
      <c r="J3509" s="50">
        <f>IF(N(G3509)=0,"",INDEX(pl_especialidade,G3509))</f>
        <v/>
      </c>
      <c r="K3509" s="28">
        <f>IF(N(G3509)=0,"",INDEX(pl_duracao,G3509))</f>
        <v/>
      </c>
      <c r="L3509" s="39">
        <f>IF(ISNUMBER(C3509),YEAR(C3509),"")</f>
        <v/>
      </c>
      <c r="M3509" s="39">
        <f>IF(ISNUMBER(C3509),MONTH(C3509),"")</f>
        <v/>
      </c>
      <c r="N3509" s="23">
        <f>IF(L3509="","",IF(NOT(ISNUMBER(crono_ano)),"Informe o ano",IF(L3509&lt;crono_ano,"Antes do ano",IF(L3509&gt;crono_ano,"Depois do ano","No ano"))))</f>
        <v/>
      </c>
      <c r="O3509" s="39">
        <f>IF(F3509="","",IF(COUNTIF(F$7:F3509,F3509)=1,1,0))</f>
        <v/>
      </c>
      <c r="P3509" s="39">
        <f>IF(A3509&amp;B3509&amp;C3509="","",IF(AND(O3509=1,N(G3509)&gt;0),IF(INDEX(pl_ativa,MAX(1,N(G3509)))="Sim",1,0),0))</f>
        <v/>
      </c>
      <c r="Q3509" s="39">
        <f>IF(F3509="","",COUNTIFS(ex_chave_oc,F3509,ex_cancelada,"&lt;&gt;Sim"))</f>
        <v/>
      </c>
      <c r="R3509" s="51">
        <f>IF(P3509="","",IF(AND(P3509=1,N(Q3509)&gt;0),1,0))</f>
        <v/>
      </c>
      <c r="S3509" s="30">
        <f>IF(P3509="","",IF(F3509="","ERRO: data prevista ausente ou inválida",IF(O3509=0,"Duplicada: contada uma vez",IF(N(G3509)=0,"ERRO: tarefa fora do Plano Mestre",IF(P3509=0,"Tarefa retirada do plano: não conta","OK")))))</f>
        <v/>
      </c>
    </row>
    <row r="3510">
      <c r="A3510" s="29" t="n"/>
      <c r="B3510" s="25" t="n"/>
      <c r="C3510" s="49" t="n"/>
      <c r="D3510" s="29" t="n"/>
      <c r="E3510" s="23">
        <f>IF(OR(A3510="",B3510=""),"",A3510&amp;"|"&amp;B3510)</f>
        <v/>
      </c>
      <c r="F3510" s="30">
        <f>IF(OR(E3510="",NOT(ISNUMBER(C3510))),"",E3510&amp;"|"&amp;YEAR(C3510)&amp;"-"&amp;RIGHT("0"&amp;MONTH(C3510),2)&amp;"-"&amp;RIGHT("0"&amp;DAY(C3510),2))</f>
        <v/>
      </c>
      <c r="G3510" s="26">
        <f>IF(E3510="","",IFERROR(MATCH(E3510,pl_chave,0),0))</f>
        <v/>
      </c>
      <c r="H3510" s="23">
        <f>IF(G3510="","",IF(G3510=0,"Tarefa fora do plano",INDEX(pl_tag,G3510)))</f>
        <v/>
      </c>
      <c r="I3510" s="30">
        <f>IF(N(G3510)=0,"",INDEX(pl_atividade,G3510))</f>
        <v/>
      </c>
      <c r="J3510" s="50">
        <f>IF(N(G3510)=0,"",INDEX(pl_especialidade,G3510))</f>
        <v/>
      </c>
      <c r="K3510" s="28">
        <f>IF(N(G3510)=0,"",INDEX(pl_duracao,G3510))</f>
        <v/>
      </c>
      <c r="L3510" s="39">
        <f>IF(ISNUMBER(C3510),YEAR(C3510),"")</f>
        <v/>
      </c>
      <c r="M3510" s="39">
        <f>IF(ISNUMBER(C3510),MONTH(C3510),"")</f>
        <v/>
      </c>
      <c r="N3510" s="23">
        <f>IF(L3510="","",IF(NOT(ISNUMBER(crono_ano)),"Informe o ano",IF(L3510&lt;crono_ano,"Antes do ano",IF(L3510&gt;crono_ano,"Depois do ano","No ano"))))</f>
        <v/>
      </c>
      <c r="O3510" s="39">
        <f>IF(F3510="","",IF(COUNTIF(F$7:F3510,F3510)=1,1,0))</f>
        <v/>
      </c>
      <c r="P3510" s="39">
        <f>IF(A3510&amp;B3510&amp;C3510="","",IF(AND(O3510=1,N(G3510)&gt;0),IF(INDEX(pl_ativa,MAX(1,N(G3510)))="Sim",1,0),0))</f>
        <v/>
      </c>
      <c r="Q3510" s="39">
        <f>IF(F3510="","",COUNTIFS(ex_chave_oc,F3510,ex_cancelada,"&lt;&gt;Sim"))</f>
        <v/>
      </c>
      <c r="R3510" s="51">
        <f>IF(P3510="","",IF(AND(P3510=1,N(Q3510)&gt;0),1,0))</f>
        <v/>
      </c>
      <c r="S3510" s="30">
        <f>IF(P3510="","",IF(F3510="","ERRO: data prevista ausente ou inválida",IF(O3510=0,"Duplicada: contada uma vez",IF(N(G3510)=0,"ERRO: tarefa fora do Plano Mestre",IF(P3510=0,"Tarefa retirada do plano: não conta","OK")))))</f>
        <v/>
      </c>
    </row>
    <row r="3511">
      <c r="A3511" s="29" t="n"/>
      <c r="B3511" s="25" t="n"/>
      <c r="C3511" s="49" t="n"/>
      <c r="D3511" s="29" t="n"/>
      <c r="E3511" s="23">
        <f>IF(OR(A3511="",B3511=""),"",A3511&amp;"|"&amp;B3511)</f>
        <v/>
      </c>
      <c r="F3511" s="30">
        <f>IF(OR(E3511="",NOT(ISNUMBER(C3511))),"",E3511&amp;"|"&amp;YEAR(C3511)&amp;"-"&amp;RIGHT("0"&amp;MONTH(C3511),2)&amp;"-"&amp;RIGHT("0"&amp;DAY(C3511),2))</f>
        <v/>
      </c>
      <c r="G3511" s="26">
        <f>IF(E3511="","",IFERROR(MATCH(E3511,pl_chave,0),0))</f>
        <v/>
      </c>
      <c r="H3511" s="23">
        <f>IF(G3511="","",IF(G3511=0,"Tarefa fora do plano",INDEX(pl_tag,G3511)))</f>
        <v/>
      </c>
      <c r="I3511" s="30">
        <f>IF(N(G3511)=0,"",INDEX(pl_atividade,G3511))</f>
        <v/>
      </c>
      <c r="J3511" s="50">
        <f>IF(N(G3511)=0,"",INDEX(pl_especialidade,G3511))</f>
        <v/>
      </c>
      <c r="K3511" s="28">
        <f>IF(N(G3511)=0,"",INDEX(pl_duracao,G3511))</f>
        <v/>
      </c>
      <c r="L3511" s="39">
        <f>IF(ISNUMBER(C3511),YEAR(C3511),"")</f>
        <v/>
      </c>
      <c r="M3511" s="39">
        <f>IF(ISNUMBER(C3511),MONTH(C3511),"")</f>
        <v/>
      </c>
      <c r="N3511" s="23">
        <f>IF(L3511="","",IF(NOT(ISNUMBER(crono_ano)),"Informe o ano",IF(L3511&lt;crono_ano,"Antes do ano",IF(L3511&gt;crono_ano,"Depois do ano","No ano"))))</f>
        <v/>
      </c>
      <c r="O3511" s="39">
        <f>IF(F3511="","",IF(COUNTIF(F$7:F3511,F3511)=1,1,0))</f>
        <v/>
      </c>
      <c r="P3511" s="39">
        <f>IF(A3511&amp;B3511&amp;C3511="","",IF(AND(O3511=1,N(G3511)&gt;0),IF(INDEX(pl_ativa,MAX(1,N(G3511)))="Sim",1,0),0))</f>
        <v/>
      </c>
      <c r="Q3511" s="39">
        <f>IF(F3511="","",COUNTIFS(ex_chave_oc,F3511,ex_cancelada,"&lt;&gt;Sim"))</f>
        <v/>
      </c>
      <c r="R3511" s="51">
        <f>IF(P3511="","",IF(AND(P3511=1,N(Q3511)&gt;0),1,0))</f>
        <v/>
      </c>
      <c r="S3511" s="30">
        <f>IF(P3511="","",IF(F3511="","ERRO: data prevista ausente ou inválida",IF(O3511=0,"Duplicada: contada uma vez",IF(N(G3511)=0,"ERRO: tarefa fora do Plano Mestre",IF(P3511=0,"Tarefa retirada do plano: não conta","OK")))))</f>
        <v/>
      </c>
    </row>
    <row r="3512">
      <c r="A3512" s="29" t="n"/>
      <c r="B3512" s="25" t="n"/>
      <c r="C3512" s="49" t="n"/>
      <c r="D3512" s="29" t="n"/>
      <c r="E3512" s="23">
        <f>IF(OR(A3512="",B3512=""),"",A3512&amp;"|"&amp;B3512)</f>
        <v/>
      </c>
      <c r="F3512" s="30">
        <f>IF(OR(E3512="",NOT(ISNUMBER(C3512))),"",E3512&amp;"|"&amp;YEAR(C3512)&amp;"-"&amp;RIGHT("0"&amp;MONTH(C3512),2)&amp;"-"&amp;RIGHT("0"&amp;DAY(C3512),2))</f>
        <v/>
      </c>
      <c r="G3512" s="26">
        <f>IF(E3512="","",IFERROR(MATCH(E3512,pl_chave,0),0))</f>
        <v/>
      </c>
      <c r="H3512" s="23">
        <f>IF(G3512="","",IF(G3512=0,"Tarefa fora do plano",INDEX(pl_tag,G3512)))</f>
        <v/>
      </c>
      <c r="I3512" s="30">
        <f>IF(N(G3512)=0,"",INDEX(pl_atividade,G3512))</f>
        <v/>
      </c>
      <c r="J3512" s="50">
        <f>IF(N(G3512)=0,"",INDEX(pl_especialidade,G3512))</f>
        <v/>
      </c>
      <c r="K3512" s="28">
        <f>IF(N(G3512)=0,"",INDEX(pl_duracao,G3512))</f>
        <v/>
      </c>
      <c r="L3512" s="39">
        <f>IF(ISNUMBER(C3512),YEAR(C3512),"")</f>
        <v/>
      </c>
      <c r="M3512" s="39">
        <f>IF(ISNUMBER(C3512),MONTH(C3512),"")</f>
        <v/>
      </c>
      <c r="N3512" s="23">
        <f>IF(L3512="","",IF(NOT(ISNUMBER(crono_ano)),"Informe o ano",IF(L3512&lt;crono_ano,"Antes do ano",IF(L3512&gt;crono_ano,"Depois do ano","No ano"))))</f>
        <v/>
      </c>
      <c r="O3512" s="39">
        <f>IF(F3512="","",IF(COUNTIF(F$7:F3512,F3512)=1,1,0))</f>
        <v/>
      </c>
      <c r="P3512" s="39">
        <f>IF(A3512&amp;B3512&amp;C3512="","",IF(AND(O3512=1,N(G3512)&gt;0),IF(INDEX(pl_ativa,MAX(1,N(G3512)))="Sim",1,0),0))</f>
        <v/>
      </c>
      <c r="Q3512" s="39">
        <f>IF(F3512="","",COUNTIFS(ex_chave_oc,F3512,ex_cancelada,"&lt;&gt;Sim"))</f>
        <v/>
      </c>
      <c r="R3512" s="51">
        <f>IF(P3512="","",IF(AND(P3512=1,N(Q3512)&gt;0),1,0))</f>
        <v/>
      </c>
      <c r="S3512" s="30">
        <f>IF(P3512="","",IF(F3512="","ERRO: data prevista ausente ou inválida",IF(O3512=0,"Duplicada: contada uma vez",IF(N(G3512)=0,"ERRO: tarefa fora do Plano Mestre",IF(P3512=0,"Tarefa retirada do plano: não conta","OK")))))</f>
        <v/>
      </c>
    </row>
    <row r="3513">
      <c r="A3513" s="29" t="n"/>
      <c r="B3513" s="25" t="n"/>
      <c r="C3513" s="49" t="n"/>
      <c r="D3513" s="29" t="n"/>
      <c r="E3513" s="23">
        <f>IF(OR(A3513="",B3513=""),"",A3513&amp;"|"&amp;B3513)</f>
        <v/>
      </c>
      <c r="F3513" s="30">
        <f>IF(OR(E3513="",NOT(ISNUMBER(C3513))),"",E3513&amp;"|"&amp;YEAR(C3513)&amp;"-"&amp;RIGHT("0"&amp;MONTH(C3513),2)&amp;"-"&amp;RIGHT("0"&amp;DAY(C3513),2))</f>
        <v/>
      </c>
      <c r="G3513" s="26">
        <f>IF(E3513="","",IFERROR(MATCH(E3513,pl_chave,0),0))</f>
        <v/>
      </c>
      <c r="H3513" s="23">
        <f>IF(G3513="","",IF(G3513=0,"Tarefa fora do plano",INDEX(pl_tag,G3513)))</f>
        <v/>
      </c>
      <c r="I3513" s="30">
        <f>IF(N(G3513)=0,"",INDEX(pl_atividade,G3513))</f>
        <v/>
      </c>
      <c r="J3513" s="50">
        <f>IF(N(G3513)=0,"",INDEX(pl_especialidade,G3513))</f>
        <v/>
      </c>
      <c r="K3513" s="28">
        <f>IF(N(G3513)=0,"",INDEX(pl_duracao,G3513))</f>
        <v/>
      </c>
      <c r="L3513" s="39">
        <f>IF(ISNUMBER(C3513),YEAR(C3513),"")</f>
        <v/>
      </c>
      <c r="M3513" s="39">
        <f>IF(ISNUMBER(C3513),MONTH(C3513),"")</f>
        <v/>
      </c>
      <c r="N3513" s="23">
        <f>IF(L3513="","",IF(NOT(ISNUMBER(crono_ano)),"Informe o ano",IF(L3513&lt;crono_ano,"Antes do ano",IF(L3513&gt;crono_ano,"Depois do ano","No ano"))))</f>
        <v/>
      </c>
      <c r="O3513" s="39">
        <f>IF(F3513="","",IF(COUNTIF(F$7:F3513,F3513)=1,1,0))</f>
        <v/>
      </c>
      <c r="P3513" s="39">
        <f>IF(A3513&amp;B3513&amp;C3513="","",IF(AND(O3513=1,N(G3513)&gt;0),IF(INDEX(pl_ativa,MAX(1,N(G3513)))="Sim",1,0),0))</f>
        <v/>
      </c>
      <c r="Q3513" s="39">
        <f>IF(F3513="","",COUNTIFS(ex_chave_oc,F3513,ex_cancelada,"&lt;&gt;Sim"))</f>
        <v/>
      </c>
      <c r="R3513" s="51">
        <f>IF(P3513="","",IF(AND(P3513=1,N(Q3513)&gt;0),1,0))</f>
        <v/>
      </c>
      <c r="S3513" s="30">
        <f>IF(P3513="","",IF(F3513="","ERRO: data prevista ausente ou inválida",IF(O3513=0,"Duplicada: contada uma vez",IF(N(G3513)=0,"ERRO: tarefa fora do Plano Mestre",IF(P3513=0,"Tarefa retirada do plano: não conta","OK")))))</f>
        <v/>
      </c>
    </row>
    <row r="3514">
      <c r="A3514" s="29" t="n"/>
      <c r="B3514" s="25" t="n"/>
      <c r="C3514" s="49" t="n"/>
      <c r="D3514" s="29" t="n"/>
      <c r="E3514" s="23">
        <f>IF(OR(A3514="",B3514=""),"",A3514&amp;"|"&amp;B3514)</f>
        <v/>
      </c>
      <c r="F3514" s="30">
        <f>IF(OR(E3514="",NOT(ISNUMBER(C3514))),"",E3514&amp;"|"&amp;YEAR(C3514)&amp;"-"&amp;RIGHT("0"&amp;MONTH(C3514),2)&amp;"-"&amp;RIGHT("0"&amp;DAY(C3514),2))</f>
        <v/>
      </c>
      <c r="G3514" s="26">
        <f>IF(E3514="","",IFERROR(MATCH(E3514,pl_chave,0),0))</f>
        <v/>
      </c>
      <c r="H3514" s="23">
        <f>IF(G3514="","",IF(G3514=0,"Tarefa fora do plano",INDEX(pl_tag,G3514)))</f>
        <v/>
      </c>
      <c r="I3514" s="30">
        <f>IF(N(G3514)=0,"",INDEX(pl_atividade,G3514))</f>
        <v/>
      </c>
      <c r="J3514" s="50">
        <f>IF(N(G3514)=0,"",INDEX(pl_especialidade,G3514))</f>
        <v/>
      </c>
      <c r="K3514" s="28">
        <f>IF(N(G3514)=0,"",INDEX(pl_duracao,G3514))</f>
        <v/>
      </c>
      <c r="L3514" s="39">
        <f>IF(ISNUMBER(C3514),YEAR(C3514),"")</f>
        <v/>
      </c>
      <c r="M3514" s="39">
        <f>IF(ISNUMBER(C3514),MONTH(C3514),"")</f>
        <v/>
      </c>
      <c r="N3514" s="23">
        <f>IF(L3514="","",IF(NOT(ISNUMBER(crono_ano)),"Informe o ano",IF(L3514&lt;crono_ano,"Antes do ano",IF(L3514&gt;crono_ano,"Depois do ano","No ano"))))</f>
        <v/>
      </c>
      <c r="O3514" s="39">
        <f>IF(F3514="","",IF(COUNTIF(F$7:F3514,F3514)=1,1,0))</f>
        <v/>
      </c>
      <c r="P3514" s="39">
        <f>IF(A3514&amp;B3514&amp;C3514="","",IF(AND(O3514=1,N(G3514)&gt;0),IF(INDEX(pl_ativa,MAX(1,N(G3514)))="Sim",1,0),0))</f>
        <v/>
      </c>
      <c r="Q3514" s="39">
        <f>IF(F3514="","",COUNTIFS(ex_chave_oc,F3514,ex_cancelada,"&lt;&gt;Sim"))</f>
        <v/>
      </c>
      <c r="R3514" s="51">
        <f>IF(P3514="","",IF(AND(P3514=1,N(Q3514)&gt;0),1,0))</f>
        <v/>
      </c>
      <c r="S3514" s="30">
        <f>IF(P3514="","",IF(F3514="","ERRO: data prevista ausente ou inválida",IF(O3514=0,"Duplicada: contada uma vez",IF(N(G3514)=0,"ERRO: tarefa fora do Plano Mestre",IF(P3514=0,"Tarefa retirada do plano: não conta","OK")))))</f>
        <v/>
      </c>
    </row>
    <row r="3515">
      <c r="A3515" s="29" t="n"/>
      <c r="B3515" s="25" t="n"/>
      <c r="C3515" s="49" t="n"/>
      <c r="D3515" s="29" t="n"/>
      <c r="E3515" s="23">
        <f>IF(OR(A3515="",B3515=""),"",A3515&amp;"|"&amp;B3515)</f>
        <v/>
      </c>
      <c r="F3515" s="30">
        <f>IF(OR(E3515="",NOT(ISNUMBER(C3515))),"",E3515&amp;"|"&amp;YEAR(C3515)&amp;"-"&amp;RIGHT("0"&amp;MONTH(C3515),2)&amp;"-"&amp;RIGHT("0"&amp;DAY(C3515),2))</f>
        <v/>
      </c>
      <c r="G3515" s="26">
        <f>IF(E3515="","",IFERROR(MATCH(E3515,pl_chave,0),0))</f>
        <v/>
      </c>
      <c r="H3515" s="23">
        <f>IF(G3515="","",IF(G3515=0,"Tarefa fora do plano",INDEX(pl_tag,G3515)))</f>
        <v/>
      </c>
      <c r="I3515" s="30">
        <f>IF(N(G3515)=0,"",INDEX(pl_atividade,G3515))</f>
        <v/>
      </c>
      <c r="J3515" s="50">
        <f>IF(N(G3515)=0,"",INDEX(pl_especialidade,G3515))</f>
        <v/>
      </c>
      <c r="K3515" s="28">
        <f>IF(N(G3515)=0,"",INDEX(pl_duracao,G3515))</f>
        <v/>
      </c>
      <c r="L3515" s="39">
        <f>IF(ISNUMBER(C3515),YEAR(C3515),"")</f>
        <v/>
      </c>
      <c r="M3515" s="39">
        <f>IF(ISNUMBER(C3515),MONTH(C3515),"")</f>
        <v/>
      </c>
      <c r="N3515" s="23">
        <f>IF(L3515="","",IF(NOT(ISNUMBER(crono_ano)),"Informe o ano",IF(L3515&lt;crono_ano,"Antes do ano",IF(L3515&gt;crono_ano,"Depois do ano","No ano"))))</f>
        <v/>
      </c>
      <c r="O3515" s="39">
        <f>IF(F3515="","",IF(COUNTIF(F$7:F3515,F3515)=1,1,0))</f>
        <v/>
      </c>
      <c r="P3515" s="39">
        <f>IF(A3515&amp;B3515&amp;C3515="","",IF(AND(O3515=1,N(G3515)&gt;0),IF(INDEX(pl_ativa,MAX(1,N(G3515)))="Sim",1,0),0))</f>
        <v/>
      </c>
      <c r="Q3515" s="39">
        <f>IF(F3515="","",COUNTIFS(ex_chave_oc,F3515,ex_cancelada,"&lt;&gt;Sim"))</f>
        <v/>
      </c>
      <c r="R3515" s="51">
        <f>IF(P3515="","",IF(AND(P3515=1,N(Q3515)&gt;0),1,0))</f>
        <v/>
      </c>
      <c r="S3515" s="30">
        <f>IF(P3515="","",IF(F3515="","ERRO: data prevista ausente ou inválida",IF(O3515=0,"Duplicada: contada uma vez",IF(N(G3515)=0,"ERRO: tarefa fora do Plano Mestre",IF(P3515=0,"Tarefa retirada do plano: não conta","OK")))))</f>
        <v/>
      </c>
    </row>
    <row r="3516">
      <c r="A3516" s="29" t="n"/>
      <c r="B3516" s="25" t="n"/>
      <c r="C3516" s="49" t="n"/>
      <c r="D3516" s="29" t="n"/>
      <c r="E3516" s="23">
        <f>IF(OR(A3516="",B3516=""),"",A3516&amp;"|"&amp;B3516)</f>
        <v/>
      </c>
      <c r="F3516" s="30">
        <f>IF(OR(E3516="",NOT(ISNUMBER(C3516))),"",E3516&amp;"|"&amp;YEAR(C3516)&amp;"-"&amp;RIGHT("0"&amp;MONTH(C3516),2)&amp;"-"&amp;RIGHT("0"&amp;DAY(C3516),2))</f>
        <v/>
      </c>
      <c r="G3516" s="26">
        <f>IF(E3516="","",IFERROR(MATCH(E3516,pl_chave,0),0))</f>
        <v/>
      </c>
      <c r="H3516" s="23">
        <f>IF(G3516="","",IF(G3516=0,"Tarefa fora do plano",INDEX(pl_tag,G3516)))</f>
        <v/>
      </c>
      <c r="I3516" s="30">
        <f>IF(N(G3516)=0,"",INDEX(pl_atividade,G3516))</f>
        <v/>
      </c>
      <c r="J3516" s="50">
        <f>IF(N(G3516)=0,"",INDEX(pl_especialidade,G3516))</f>
        <v/>
      </c>
      <c r="K3516" s="28">
        <f>IF(N(G3516)=0,"",INDEX(pl_duracao,G3516))</f>
        <v/>
      </c>
      <c r="L3516" s="39">
        <f>IF(ISNUMBER(C3516),YEAR(C3516),"")</f>
        <v/>
      </c>
      <c r="M3516" s="39">
        <f>IF(ISNUMBER(C3516),MONTH(C3516),"")</f>
        <v/>
      </c>
      <c r="N3516" s="23">
        <f>IF(L3516="","",IF(NOT(ISNUMBER(crono_ano)),"Informe o ano",IF(L3516&lt;crono_ano,"Antes do ano",IF(L3516&gt;crono_ano,"Depois do ano","No ano"))))</f>
        <v/>
      </c>
      <c r="O3516" s="39">
        <f>IF(F3516="","",IF(COUNTIF(F$7:F3516,F3516)=1,1,0))</f>
        <v/>
      </c>
      <c r="P3516" s="39">
        <f>IF(A3516&amp;B3516&amp;C3516="","",IF(AND(O3516=1,N(G3516)&gt;0),IF(INDEX(pl_ativa,MAX(1,N(G3516)))="Sim",1,0),0))</f>
        <v/>
      </c>
      <c r="Q3516" s="39">
        <f>IF(F3516="","",COUNTIFS(ex_chave_oc,F3516,ex_cancelada,"&lt;&gt;Sim"))</f>
        <v/>
      </c>
      <c r="R3516" s="51">
        <f>IF(P3516="","",IF(AND(P3516=1,N(Q3516)&gt;0),1,0))</f>
        <v/>
      </c>
      <c r="S3516" s="30">
        <f>IF(P3516="","",IF(F3516="","ERRO: data prevista ausente ou inválida",IF(O3516=0,"Duplicada: contada uma vez",IF(N(G3516)=0,"ERRO: tarefa fora do Plano Mestre",IF(P3516=0,"Tarefa retirada do plano: não conta","OK")))))</f>
        <v/>
      </c>
    </row>
    <row r="3517">
      <c r="A3517" s="29" t="n"/>
      <c r="B3517" s="25" t="n"/>
      <c r="C3517" s="49" t="n"/>
      <c r="D3517" s="29" t="n"/>
      <c r="E3517" s="23">
        <f>IF(OR(A3517="",B3517=""),"",A3517&amp;"|"&amp;B3517)</f>
        <v/>
      </c>
      <c r="F3517" s="30">
        <f>IF(OR(E3517="",NOT(ISNUMBER(C3517))),"",E3517&amp;"|"&amp;YEAR(C3517)&amp;"-"&amp;RIGHT("0"&amp;MONTH(C3517),2)&amp;"-"&amp;RIGHT("0"&amp;DAY(C3517),2))</f>
        <v/>
      </c>
      <c r="G3517" s="26">
        <f>IF(E3517="","",IFERROR(MATCH(E3517,pl_chave,0),0))</f>
        <v/>
      </c>
      <c r="H3517" s="23">
        <f>IF(G3517="","",IF(G3517=0,"Tarefa fora do plano",INDEX(pl_tag,G3517)))</f>
        <v/>
      </c>
      <c r="I3517" s="30">
        <f>IF(N(G3517)=0,"",INDEX(pl_atividade,G3517))</f>
        <v/>
      </c>
      <c r="J3517" s="50">
        <f>IF(N(G3517)=0,"",INDEX(pl_especialidade,G3517))</f>
        <v/>
      </c>
      <c r="K3517" s="28">
        <f>IF(N(G3517)=0,"",INDEX(pl_duracao,G3517))</f>
        <v/>
      </c>
      <c r="L3517" s="39">
        <f>IF(ISNUMBER(C3517),YEAR(C3517),"")</f>
        <v/>
      </c>
      <c r="M3517" s="39">
        <f>IF(ISNUMBER(C3517),MONTH(C3517),"")</f>
        <v/>
      </c>
      <c r="N3517" s="23">
        <f>IF(L3517="","",IF(NOT(ISNUMBER(crono_ano)),"Informe o ano",IF(L3517&lt;crono_ano,"Antes do ano",IF(L3517&gt;crono_ano,"Depois do ano","No ano"))))</f>
        <v/>
      </c>
      <c r="O3517" s="39">
        <f>IF(F3517="","",IF(COUNTIF(F$7:F3517,F3517)=1,1,0))</f>
        <v/>
      </c>
      <c r="P3517" s="39">
        <f>IF(A3517&amp;B3517&amp;C3517="","",IF(AND(O3517=1,N(G3517)&gt;0),IF(INDEX(pl_ativa,MAX(1,N(G3517)))="Sim",1,0),0))</f>
        <v/>
      </c>
      <c r="Q3517" s="39">
        <f>IF(F3517="","",COUNTIFS(ex_chave_oc,F3517,ex_cancelada,"&lt;&gt;Sim"))</f>
        <v/>
      </c>
      <c r="R3517" s="51">
        <f>IF(P3517="","",IF(AND(P3517=1,N(Q3517)&gt;0),1,0))</f>
        <v/>
      </c>
      <c r="S3517" s="30">
        <f>IF(P3517="","",IF(F3517="","ERRO: data prevista ausente ou inválida",IF(O3517=0,"Duplicada: contada uma vez",IF(N(G3517)=0,"ERRO: tarefa fora do Plano Mestre",IF(P3517=0,"Tarefa retirada do plano: não conta","OK")))))</f>
        <v/>
      </c>
    </row>
    <row r="3518">
      <c r="A3518" s="29" t="n"/>
      <c r="B3518" s="25" t="n"/>
      <c r="C3518" s="49" t="n"/>
      <c r="D3518" s="29" t="n"/>
      <c r="E3518" s="23">
        <f>IF(OR(A3518="",B3518=""),"",A3518&amp;"|"&amp;B3518)</f>
        <v/>
      </c>
      <c r="F3518" s="30">
        <f>IF(OR(E3518="",NOT(ISNUMBER(C3518))),"",E3518&amp;"|"&amp;YEAR(C3518)&amp;"-"&amp;RIGHT("0"&amp;MONTH(C3518),2)&amp;"-"&amp;RIGHT("0"&amp;DAY(C3518),2))</f>
        <v/>
      </c>
      <c r="G3518" s="26">
        <f>IF(E3518="","",IFERROR(MATCH(E3518,pl_chave,0),0))</f>
        <v/>
      </c>
      <c r="H3518" s="23">
        <f>IF(G3518="","",IF(G3518=0,"Tarefa fora do plano",INDEX(pl_tag,G3518)))</f>
        <v/>
      </c>
      <c r="I3518" s="30">
        <f>IF(N(G3518)=0,"",INDEX(pl_atividade,G3518))</f>
        <v/>
      </c>
      <c r="J3518" s="50">
        <f>IF(N(G3518)=0,"",INDEX(pl_especialidade,G3518))</f>
        <v/>
      </c>
      <c r="K3518" s="28">
        <f>IF(N(G3518)=0,"",INDEX(pl_duracao,G3518))</f>
        <v/>
      </c>
      <c r="L3518" s="39">
        <f>IF(ISNUMBER(C3518),YEAR(C3518),"")</f>
        <v/>
      </c>
      <c r="M3518" s="39">
        <f>IF(ISNUMBER(C3518),MONTH(C3518),"")</f>
        <v/>
      </c>
      <c r="N3518" s="23">
        <f>IF(L3518="","",IF(NOT(ISNUMBER(crono_ano)),"Informe o ano",IF(L3518&lt;crono_ano,"Antes do ano",IF(L3518&gt;crono_ano,"Depois do ano","No ano"))))</f>
        <v/>
      </c>
      <c r="O3518" s="39">
        <f>IF(F3518="","",IF(COUNTIF(F$7:F3518,F3518)=1,1,0))</f>
        <v/>
      </c>
      <c r="P3518" s="39">
        <f>IF(A3518&amp;B3518&amp;C3518="","",IF(AND(O3518=1,N(G3518)&gt;0),IF(INDEX(pl_ativa,MAX(1,N(G3518)))="Sim",1,0),0))</f>
        <v/>
      </c>
      <c r="Q3518" s="39">
        <f>IF(F3518="","",COUNTIFS(ex_chave_oc,F3518,ex_cancelada,"&lt;&gt;Sim"))</f>
        <v/>
      </c>
      <c r="R3518" s="51">
        <f>IF(P3518="","",IF(AND(P3518=1,N(Q3518)&gt;0),1,0))</f>
        <v/>
      </c>
      <c r="S3518" s="30">
        <f>IF(P3518="","",IF(F3518="","ERRO: data prevista ausente ou inválida",IF(O3518=0,"Duplicada: contada uma vez",IF(N(G3518)=0,"ERRO: tarefa fora do Plano Mestre",IF(P3518=0,"Tarefa retirada do plano: não conta","OK")))))</f>
        <v/>
      </c>
    </row>
    <row r="3519">
      <c r="A3519" s="29" t="n"/>
      <c r="B3519" s="25" t="n"/>
      <c r="C3519" s="49" t="n"/>
      <c r="D3519" s="29" t="n"/>
      <c r="E3519" s="23">
        <f>IF(OR(A3519="",B3519=""),"",A3519&amp;"|"&amp;B3519)</f>
        <v/>
      </c>
      <c r="F3519" s="30">
        <f>IF(OR(E3519="",NOT(ISNUMBER(C3519))),"",E3519&amp;"|"&amp;YEAR(C3519)&amp;"-"&amp;RIGHT("0"&amp;MONTH(C3519),2)&amp;"-"&amp;RIGHT("0"&amp;DAY(C3519),2))</f>
        <v/>
      </c>
      <c r="G3519" s="26">
        <f>IF(E3519="","",IFERROR(MATCH(E3519,pl_chave,0),0))</f>
        <v/>
      </c>
      <c r="H3519" s="23">
        <f>IF(G3519="","",IF(G3519=0,"Tarefa fora do plano",INDEX(pl_tag,G3519)))</f>
        <v/>
      </c>
      <c r="I3519" s="30">
        <f>IF(N(G3519)=0,"",INDEX(pl_atividade,G3519))</f>
        <v/>
      </c>
      <c r="J3519" s="50">
        <f>IF(N(G3519)=0,"",INDEX(pl_especialidade,G3519))</f>
        <v/>
      </c>
      <c r="K3519" s="28">
        <f>IF(N(G3519)=0,"",INDEX(pl_duracao,G3519))</f>
        <v/>
      </c>
      <c r="L3519" s="39">
        <f>IF(ISNUMBER(C3519),YEAR(C3519),"")</f>
        <v/>
      </c>
      <c r="M3519" s="39">
        <f>IF(ISNUMBER(C3519),MONTH(C3519),"")</f>
        <v/>
      </c>
      <c r="N3519" s="23">
        <f>IF(L3519="","",IF(NOT(ISNUMBER(crono_ano)),"Informe o ano",IF(L3519&lt;crono_ano,"Antes do ano",IF(L3519&gt;crono_ano,"Depois do ano","No ano"))))</f>
        <v/>
      </c>
      <c r="O3519" s="39">
        <f>IF(F3519="","",IF(COUNTIF(F$7:F3519,F3519)=1,1,0))</f>
        <v/>
      </c>
      <c r="P3519" s="39">
        <f>IF(A3519&amp;B3519&amp;C3519="","",IF(AND(O3519=1,N(G3519)&gt;0),IF(INDEX(pl_ativa,MAX(1,N(G3519)))="Sim",1,0),0))</f>
        <v/>
      </c>
      <c r="Q3519" s="39">
        <f>IF(F3519="","",COUNTIFS(ex_chave_oc,F3519,ex_cancelada,"&lt;&gt;Sim"))</f>
        <v/>
      </c>
      <c r="R3519" s="51">
        <f>IF(P3519="","",IF(AND(P3519=1,N(Q3519)&gt;0),1,0))</f>
        <v/>
      </c>
      <c r="S3519" s="30">
        <f>IF(P3519="","",IF(F3519="","ERRO: data prevista ausente ou inválida",IF(O3519=0,"Duplicada: contada uma vez",IF(N(G3519)=0,"ERRO: tarefa fora do Plano Mestre",IF(P3519=0,"Tarefa retirada do plano: não conta","OK")))))</f>
        <v/>
      </c>
    </row>
    <row r="3520">
      <c r="A3520" s="29" t="n"/>
      <c r="B3520" s="25" t="n"/>
      <c r="C3520" s="49" t="n"/>
      <c r="D3520" s="29" t="n"/>
      <c r="E3520" s="23">
        <f>IF(OR(A3520="",B3520=""),"",A3520&amp;"|"&amp;B3520)</f>
        <v/>
      </c>
      <c r="F3520" s="30">
        <f>IF(OR(E3520="",NOT(ISNUMBER(C3520))),"",E3520&amp;"|"&amp;YEAR(C3520)&amp;"-"&amp;RIGHT("0"&amp;MONTH(C3520),2)&amp;"-"&amp;RIGHT("0"&amp;DAY(C3520),2))</f>
        <v/>
      </c>
      <c r="G3520" s="26">
        <f>IF(E3520="","",IFERROR(MATCH(E3520,pl_chave,0),0))</f>
        <v/>
      </c>
      <c r="H3520" s="23">
        <f>IF(G3520="","",IF(G3520=0,"Tarefa fora do plano",INDEX(pl_tag,G3520)))</f>
        <v/>
      </c>
      <c r="I3520" s="30">
        <f>IF(N(G3520)=0,"",INDEX(pl_atividade,G3520))</f>
        <v/>
      </c>
      <c r="J3520" s="50">
        <f>IF(N(G3520)=0,"",INDEX(pl_especialidade,G3520))</f>
        <v/>
      </c>
      <c r="K3520" s="28">
        <f>IF(N(G3520)=0,"",INDEX(pl_duracao,G3520))</f>
        <v/>
      </c>
      <c r="L3520" s="39">
        <f>IF(ISNUMBER(C3520),YEAR(C3520),"")</f>
        <v/>
      </c>
      <c r="M3520" s="39">
        <f>IF(ISNUMBER(C3520),MONTH(C3520),"")</f>
        <v/>
      </c>
      <c r="N3520" s="23">
        <f>IF(L3520="","",IF(NOT(ISNUMBER(crono_ano)),"Informe o ano",IF(L3520&lt;crono_ano,"Antes do ano",IF(L3520&gt;crono_ano,"Depois do ano","No ano"))))</f>
        <v/>
      </c>
      <c r="O3520" s="39">
        <f>IF(F3520="","",IF(COUNTIF(F$7:F3520,F3520)=1,1,0))</f>
        <v/>
      </c>
      <c r="P3520" s="39">
        <f>IF(A3520&amp;B3520&amp;C3520="","",IF(AND(O3520=1,N(G3520)&gt;0),IF(INDEX(pl_ativa,MAX(1,N(G3520)))="Sim",1,0),0))</f>
        <v/>
      </c>
      <c r="Q3520" s="39">
        <f>IF(F3520="","",COUNTIFS(ex_chave_oc,F3520,ex_cancelada,"&lt;&gt;Sim"))</f>
        <v/>
      </c>
      <c r="R3520" s="51">
        <f>IF(P3520="","",IF(AND(P3520=1,N(Q3520)&gt;0),1,0))</f>
        <v/>
      </c>
      <c r="S3520" s="30">
        <f>IF(P3520="","",IF(F3520="","ERRO: data prevista ausente ou inválida",IF(O3520=0,"Duplicada: contada uma vez",IF(N(G3520)=0,"ERRO: tarefa fora do Plano Mestre",IF(P3520=0,"Tarefa retirada do plano: não conta","OK")))))</f>
        <v/>
      </c>
    </row>
    <row r="3521">
      <c r="A3521" s="29" t="n"/>
      <c r="B3521" s="25" t="n"/>
      <c r="C3521" s="49" t="n"/>
      <c r="D3521" s="29" t="n"/>
      <c r="E3521" s="23">
        <f>IF(OR(A3521="",B3521=""),"",A3521&amp;"|"&amp;B3521)</f>
        <v/>
      </c>
      <c r="F3521" s="30">
        <f>IF(OR(E3521="",NOT(ISNUMBER(C3521))),"",E3521&amp;"|"&amp;YEAR(C3521)&amp;"-"&amp;RIGHT("0"&amp;MONTH(C3521),2)&amp;"-"&amp;RIGHT("0"&amp;DAY(C3521),2))</f>
        <v/>
      </c>
      <c r="G3521" s="26">
        <f>IF(E3521="","",IFERROR(MATCH(E3521,pl_chave,0),0))</f>
        <v/>
      </c>
      <c r="H3521" s="23">
        <f>IF(G3521="","",IF(G3521=0,"Tarefa fora do plano",INDEX(pl_tag,G3521)))</f>
        <v/>
      </c>
      <c r="I3521" s="30">
        <f>IF(N(G3521)=0,"",INDEX(pl_atividade,G3521))</f>
        <v/>
      </c>
      <c r="J3521" s="50">
        <f>IF(N(G3521)=0,"",INDEX(pl_especialidade,G3521))</f>
        <v/>
      </c>
      <c r="K3521" s="28">
        <f>IF(N(G3521)=0,"",INDEX(pl_duracao,G3521))</f>
        <v/>
      </c>
      <c r="L3521" s="39">
        <f>IF(ISNUMBER(C3521),YEAR(C3521),"")</f>
        <v/>
      </c>
      <c r="M3521" s="39">
        <f>IF(ISNUMBER(C3521),MONTH(C3521),"")</f>
        <v/>
      </c>
      <c r="N3521" s="23">
        <f>IF(L3521="","",IF(NOT(ISNUMBER(crono_ano)),"Informe o ano",IF(L3521&lt;crono_ano,"Antes do ano",IF(L3521&gt;crono_ano,"Depois do ano","No ano"))))</f>
        <v/>
      </c>
      <c r="O3521" s="39">
        <f>IF(F3521="","",IF(COUNTIF(F$7:F3521,F3521)=1,1,0))</f>
        <v/>
      </c>
      <c r="P3521" s="39">
        <f>IF(A3521&amp;B3521&amp;C3521="","",IF(AND(O3521=1,N(G3521)&gt;0),IF(INDEX(pl_ativa,MAX(1,N(G3521)))="Sim",1,0),0))</f>
        <v/>
      </c>
      <c r="Q3521" s="39">
        <f>IF(F3521="","",COUNTIFS(ex_chave_oc,F3521,ex_cancelada,"&lt;&gt;Sim"))</f>
        <v/>
      </c>
      <c r="R3521" s="51">
        <f>IF(P3521="","",IF(AND(P3521=1,N(Q3521)&gt;0),1,0))</f>
        <v/>
      </c>
      <c r="S3521" s="30">
        <f>IF(P3521="","",IF(F3521="","ERRO: data prevista ausente ou inválida",IF(O3521=0,"Duplicada: contada uma vez",IF(N(G3521)=0,"ERRO: tarefa fora do Plano Mestre",IF(P3521=0,"Tarefa retirada do plano: não conta","OK")))))</f>
        <v/>
      </c>
    </row>
    <row r="3522">
      <c r="A3522" s="29" t="n"/>
      <c r="B3522" s="25" t="n"/>
      <c r="C3522" s="49" t="n"/>
      <c r="D3522" s="29" t="n"/>
      <c r="E3522" s="23">
        <f>IF(OR(A3522="",B3522=""),"",A3522&amp;"|"&amp;B3522)</f>
        <v/>
      </c>
      <c r="F3522" s="30">
        <f>IF(OR(E3522="",NOT(ISNUMBER(C3522))),"",E3522&amp;"|"&amp;YEAR(C3522)&amp;"-"&amp;RIGHT("0"&amp;MONTH(C3522),2)&amp;"-"&amp;RIGHT("0"&amp;DAY(C3522),2))</f>
        <v/>
      </c>
      <c r="G3522" s="26">
        <f>IF(E3522="","",IFERROR(MATCH(E3522,pl_chave,0),0))</f>
        <v/>
      </c>
      <c r="H3522" s="23">
        <f>IF(G3522="","",IF(G3522=0,"Tarefa fora do plano",INDEX(pl_tag,G3522)))</f>
        <v/>
      </c>
      <c r="I3522" s="30">
        <f>IF(N(G3522)=0,"",INDEX(pl_atividade,G3522))</f>
        <v/>
      </c>
      <c r="J3522" s="50">
        <f>IF(N(G3522)=0,"",INDEX(pl_especialidade,G3522))</f>
        <v/>
      </c>
      <c r="K3522" s="28">
        <f>IF(N(G3522)=0,"",INDEX(pl_duracao,G3522))</f>
        <v/>
      </c>
      <c r="L3522" s="39">
        <f>IF(ISNUMBER(C3522),YEAR(C3522),"")</f>
        <v/>
      </c>
      <c r="M3522" s="39">
        <f>IF(ISNUMBER(C3522),MONTH(C3522),"")</f>
        <v/>
      </c>
      <c r="N3522" s="23">
        <f>IF(L3522="","",IF(NOT(ISNUMBER(crono_ano)),"Informe o ano",IF(L3522&lt;crono_ano,"Antes do ano",IF(L3522&gt;crono_ano,"Depois do ano","No ano"))))</f>
        <v/>
      </c>
      <c r="O3522" s="39">
        <f>IF(F3522="","",IF(COUNTIF(F$7:F3522,F3522)=1,1,0))</f>
        <v/>
      </c>
      <c r="P3522" s="39">
        <f>IF(A3522&amp;B3522&amp;C3522="","",IF(AND(O3522=1,N(G3522)&gt;0),IF(INDEX(pl_ativa,MAX(1,N(G3522)))="Sim",1,0),0))</f>
        <v/>
      </c>
      <c r="Q3522" s="39">
        <f>IF(F3522="","",COUNTIFS(ex_chave_oc,F3522,ex_cancelada,"&lt;&gt;Sim"))</f>
        <v/>
      </c>
      <c r="R3522" s="51">
        <f>IF(P3522="","",IF(AND(P3522=1,N(Q3522)&gt;0),1,0))</f>
        <v/>
      </c>
      <c r="S3522" s="30">
        <f>IF(P3522="","",IF(F3522="","ERRO: data prevista ausente ou inválida",IF(O3522=0,"Duplicada: contada uma vez",IF(N(G3522)=0,"ERRO: tarefa fora do Plano Mestre",IF(P3522=0,"Tarefa retirada do plano: não conta","OK")))))</f>
        <v/>
      </c>
    </row>
    <row r="3523">
      <c r="A3523" s="29" t="n"/>
      <c r="B3523" s="25" t="n"/>
      <c r="C3523" s="49" t="n"/>
      <c r="D3523" s="29" t="n"/>
      <c r="E3523" s="23">
        <f>IF(OR(A3523="",B3523=""),"",A3523&amp;"|"&amp;B3523)</f>
        <v/>
      </c>
      <c r="F3523" s="30">
        <f>IF(OR(E3523="",NOT(ISNUMBER(C3523))),"",E3523&amp;"|"&amp;YEAR(C3523)&amp;"-"&amp;RIGHT("0"&amp;MONTH(C3523),2)&amp;"-"&amp;RIGHT("0"&amp;DAY(C3523),2))</f>
        <v/>
      </c>
      <c r="G3523" s="26">
        <f>IF(E3523="","",IFERROR(MATCH(E3523,pl_chave,0),0))</f>
        <v/>
      </c>
      <c r="H3523" s="23">
        <f>IF(G3523="","",IF(G3523=0,"Tarefa fora do plano",INDEX(pl_tag,G3523)))</f>
        <v/>
      </c>
      <c r="I3523" s="30">
        <f>IF(N(G3523)=0,"",INDEX(pl_atividade,G3523))</f>
        <v/>
      </c>
      <c r="J3523" s="50">
        <f>IF(N(G3523)=0,"",INDEX(pl_especialidade,G3523))</f>
        <v/>
      </c>
      <c r="K3523" s="28">
        <f>IF(N(G3523)=0,"",INDEX(pl_duracao,G3523))</f>
        <v/>
      </c>
      <c r="L3523" s="39">
        <f>IF(ISNUMBER(C3523),YEAR(C3523),"")</f>
        <v/>
      </c>
      <c r="M3523" s="39">
        <f>IF(ISNUMBER(C3523),MONTH(C3523),"")</f>
        <v/>
      </c>
      <c r="N3523" s="23">
        <f>IF(L3523="","",IF(NOT(ISNUMBER(crono_ano)),"Informe o ano",IF(L3523&lt;crono_ano,"Antes do ano",IF(L3523&gt;crono_ano,"Depois do ano","No ano"))))</f>
        <v/>
      </c>
      <c r="O3523" s="39">
        <f>IF(F3523="","",IF(COUNTIF(F$7:F3523,F3523)=1,1,0))</f>
        <v/>
      </c>
      <c r="P3523" s="39">
        <f>IF(A3523&amp;B3523&amp;C3523="","",IF(AND(O3523=1,N(G3523)&gt;0),IF(INDEX(pl_ativa,MAX(1,N(G3523)))="Sim",1,0),0))</f>
        <v/>
      </c>
      <c r="Q3523" s="39">
        <f>IF(F3523="","",COUNTIFS(ex_chave_oc,F3523,ex_cancelada,"&lt;&gt;Sim"))</f>
        <v/>
      </c>
      <c r="R3523" s="51">
        <f>IF(P3523="","",IF(AND(P3523=1,N(Q3523)&gt;0),1,0))</f>
        <v/>
      </c>
      <c r="S3523" s="30">
        <f>IF(P3523="","",IF(F3523="","ERRO: data prevista ausente ou inválida",IF(O3523=0,"Duplicada: contada uma vez",IF(N(G3523)=0,"ERRO: tarefa fora do Plano Mestre",IF(P3523=0,"Tarefa retirada do plano: não conta","OK")))))</f>
        <v/>
      </c>
    </row>
    <row r="3524">
      <c r="A3524" s="29" t="n"/>
      <c r="B3524" s="25" t="n"/>
      <c r="C3524" s="49" t="n"/>
      <c r="D3524" s="29" t="n"/>
      <c r="E3524" s="23">
        <f>IF(OR(A3524="",B3524=""),"",A3524&amp;"|"&amp;B3524)</f>
        <v/>
      </c>
      <c r="F3524" s="30">
        <f>IF(OR(E3524="",NOT(ISNUMBER(C3524))),"",E3524&amp;"|"&amp;YEAR(C3524)&amp;"-"&amp;RIGHT("0"&amp;MONTH(C3524),2)&amp;"-"&amp;RIGHT("0"&amp;DAY(C3524),2))</f>
        <v/>
      </c>
      <c r="G3524" s="26">
        <f>IF(E3524="","",IFERROR(MATCH(E3524,pl_chave,0),0))</f>
        <v/>
      </c>
      <c r="H3524" s="23">
        <f>IF(G3524="","",IF(G3524=0,"Tarefa fora do plano",INDEX(pl_tag,G3524)))</f>
        <v/>
      </c>
      <c r="I3524" s="30">
        <f>IF(N(G3524)=0,"",INDEX(pl_atividade,G3524))</f>
        <v/>
      </c>
      <c r="J3524" s="50">
        <f>IF(N(G3524)=0,"",INDEX(pl_especialidade,G3524))</f>
        <v/>
      </c>
      <c r="K3524" s="28">
        <f>IF(N(G3524)=0,"",INDEX(pl_duracao,G3524))</f>
        <v/>
      </c>
      <c r="L3524" s="39">
        <f>IF(ISNUMBER(C3524),YEAR(C3524),"")</f>
        <v/>
      </c>
      <c r="M3524" s="39">
        <f>IF(ISNUMBER(C3524),MONTH(C3524),"")</f>
        <v/>
      </c>
      <c r="N3524" s="23">
        <f>IF(L3524="","",IF(NOT(ISNUMBER(crono_ano)),"Informe o ano",IF(L3524&lt;crono_ano,"Antes do ano",IF(L3524&gt;crono_ano,"Depois do ano","No ano"))))</f>
        <v/>
      </c>
      <c r="O3524" s="39">
        <f>IF(F3524="","",IF(COUNTIF(F$7:F3524,F3524)=1,1,0))</f>
        <v/>
      </c>
      <c r="P3524" s="39">
        <f>IF(A3524&amp;B3524&amp;C3524="","",IF(AND(O3524=1,N(G3524)&gt;0),IF(INDEX(pl_ativa,MAX(1,N(G3524)))="Sim",1,0),0))</f>
        <v/>
      </c>
      <c r="Q3524" s="39">
        <f>IF(F3524="","",COUNTIFS(ex_chave_oc,F3524,ex_cancelada,"&lt;&gt;Sim"))</f>
        <v/>
      </c>
      <c r="R3524" s="51">
        <f>IF(P3524="","",IF(AND(P3524=1,N(Q3524)&gt;0),1,0))</f>
        <v/>
      </c>
      <c r="S3524" s="30">
        <f>IF(P3524="","",IF(F3524="","ERRO: data prevista ausente ou inválida",IF(O3524=0,"Duplicada: contada uma vez",IF(N(G3524)=0,"ERRO: tarefa fora do Plano Mestre",IF(P3524=0,"Tarefa retirada do plano: não conta","OK")))))</f>
        <v/>
      </c>
    </row>
    <row r="3525">
      <c r="A3525" s="29" t="n"/>
      <c r="B3525" s="25" t="n"/>
      <c r="C3525" s="49" t="n"/>
      <c r="D3525" s="29" t="n"/>
      <c r="E3525" s="23">
        <f>IF(OR(A3525="",B3525=""),"",A3525&amp;"|"&amp;B3525)</f>
        <v/>
      </c>
      <c r="F3525" s="30">
        <f>IF(OR(E3525="",NOT(ISNUMBER(C3525))),"",E3525&amp;"|"&amp;YEAR(C3525)&amp;"-"&amp;RIGHT("0"&amp;MONTH(C3525),2)&amp;"-"&amp;RIGHT("0"&amp;DAY(C3525),2))</f>
        <v/>
      </c>
      <c r="G3525" s="26">
        <f>IF(E3525="","",IFERROR(MATCH(E3525,pl_chave,0),0))</f>
        <v/>
      </c>
      <c r="H3525" s="23">
        <f>IF(G3525="","",IF(G3525=0,"Tarefa fora do plano",INDEX(pl_tag,G3525)))</f>
        <v/>
      </c>
      <c r="I3525" s="30">
        <f>IF(N(G3525)=0,"",INDEX(pl_atividade,G3525))</f>
        <v/>
      </c>
      <c r="J3525" s="50">
        <f>IF(N(G3525)=0,"",INDEX(pl_especialidade,G3525))</f>
        <v/>
      </c>
      <c r="K3525" s="28">
        <f>IF(N(G3525)=0,"",INDEX(pl_duracao,G3525))</f>
        <v/>
      </c>
      <c r="L3525" s="39">
        <f>IF(ISNUMBER(C3525),YEAR(C3525),"")</f>
        <v/>
      </c>
      <c r="M3525" s="39">
        <f>IF(ISNUMBER(C3525),MONTH(C3525),"")</f>
        <v/>
      </c>
      <c r="N3525" s="23">
        <f>IF(L3525="","",IF(NOT(ISNUMBER(crono_ano)),"Informe o ano",IF(L3525&lt;crono_ano,"Antes do ano",IF(L3525&gt;crono_ano,"Depois do ano","No ano"))))</f>
        <v/>
      </c>
      <c r="O3525" s="39">
        <f>IF(F3525="","",IF(COUNTIF(F$7:F3525,F3525)=1,1,0))</f>
        <v/>
      </c>
      <c r="P3525" s="39">
        <f>IF(A3525&amp;B3525&amp;C3525="","",IF(AND(O3525=1,N(G3525)&gt;0),IF(INDEX(pl_ativa,MAX(1,N(G3525)))="Sim",1,0),0))</f>
        <v/>
      </c>
      <c r="Q3525" s="39">
        <f>IF(F3525="","",COUNTIFS(ex_chave_oc,F3525,ex_cancelada,"&lt;&gt;Sim"))</f>
        <v/>
      </c>
      <c r="R3525" s="51">
        <f>IF(P3525="","",IF(AND(P3525=1,N(Q3525)&gt;0),1,0))</f>
        <v/>
      </c>
      <c r="S3525" s="30">
        <f>IF(P3525="","",IF(F3525="","ERRO: data prevista ausente ou inválida",IF(O3525=0,"Duplicada: contada uma vez",IF(N(G3525)=0,"ERRO: tarefa fora do Plano Mestre",IF(P3525=0,"Tarefa retirada do plano: não conta","OK")))))</f>
        <v/>
      </c>
    </row>
    <row r="3526">
      <c r="A3526" s="29" t="n"/>
      <c r="B3526" s="25" t="n"/>
      <c r="C3526" s="49" t="n"/>
      <c r="D3526" s="29" t="n"/>
      <c r="E3526" s="23">
        <f>IF(OR(A3526="",B3526=""),"",A3526&amp;"|"&amp;B3526)</f>
        <v/>
      </c>
      <c r="F3526" s="30">
        <f>IF(OR(E3526="",NOT(ISNUMBER(C3526))),"",E3526&amp;"|"&amp;YEAR(C3526)&amp;"-"&amp;RIGHT("0"&amp;MONTH(C3526),2)&amp;"-"&amp;RIGHT("0"&amp;DAY(C3526),2))</f>
        <v/>
      </c>
      <c r="G3526" s="26">
        <f>IF(E3526="","",IFERROR(MATCH(E3526,pl_chave,0),0))</f>
        <v/>
      </c>
      <c r="H3526" s="23">
        <f>IF(G3526="","",IF(G3526=0,"Tarefa fora do plano",INDEX(pl_tag,G3526)))</f>
        <v/>
      </c>
      <c r="I3526" s="30">
        <f>IF(N(G3526)=0,"",INDEX(pl_atividade,G3526))</f>
        <v/>
      </c>
      <c r="J3526" s="50">
        <f>IF(N(G3526)=0,"",INDEX(pl_especialidade,G3526))</f>
        <v/>
      </c>
      <c r="K3526" s="28">
        <f>IF(N(G3526)=0,"",INDEX(pl_duracao,G3526))</f>
        <v/>
      </c>
      <c r="L3526" s="39">
        <f>IF(ISNUMBER(C3526),YEAR(C3526),"")</f>
        <v/>
      </c>
      <c r="M3526" s="39">
        <f>IF(ISNUMBER(C3526),MONTH(C3526),"")</f>
        <v/>
      </c>
      <c r="N3526" s="23">
        <f>IF(L3526="","",IF(NOT(ISNUMBER(crono_ano)),"Informe o ano",IF(L3526&lt;crono_ano,"Antes do ano",IF(L3526&gt;crono_ano,"Depois do ano","No ano"))))</f>
        <v/>
      </c>
      <c r="O3526" s="39">
        <f>IF(F3526="","",IF(COUNTIF(F$7:F3526,F3526)=1,1,0))</f>
        <v/>
      </c>
      <c r="P3526" s="39">
        <f>IF(A3526&amp;B3526&amp;C3526="","",IF(AND(O3526=1,N(G3526)&gt;0),IF(INDEX(pl_ativa,MAX(1,N(G3526)))="Sim",1,0),0))</f>
        <v/>
      </c>
      <c r="Q3526" s="39">
        <f>IF(F3526="","",COUNTIFS(ex_chave_oc,F3526,ex_cancelada,"&lt;&gt;Sim"))</f>
        <v/>
      </c>
      <c r="R3526" s="51">
        <f>IF(P3526="","",IF(AND(P3526=1,N(Q3526)&gt;0),1,0))</f>
        <v/>
      </c>
      <c r="S3526" s="30">
        <f>IF(P3526="","",IF(F3526="","ERRO: data prevista ausente ou inválida",IF(O3526=0,"Duplicada: contada uma vez",IF(N(G3526)=0,"ERRO: tarefa fora do Plano Mestre",IF(P3526=0,"Tarefa retirada do plano: não conta","OK")))))</f>
        <v/>
      </c>
    </row>
    <row r="3527">
      <c r="A3527" s="29" t="n"/>
      <c r="B3527" s="25" t="n"/>
      <c r="C3527" s="49" t="n"/>
      <c r="D3527" s="29" t="n"/>
      <c r="E3527" s="23">
        <f>IF(OR(A3527="",B3527=""),"",A3527&amp;"|"&amp;B3527)</f>
        <v/>
      </c>
      <c r="F3527" s="30">
        <f>IF(OR(E3527="",NOT(ISNUMBER(C3527))),"",E3527&amp;"|"&amp;YEAR(C3527)&amp;"-"&amp;RIGHT("0"&amp;MONTH(C3527),2)&amp;"-"&amp;RIGHT("0"&amp;DAY(C3527),2))</f>
        <v/>
      </c>
      <c r="G3527" s="26">
        <f>IF(E3527="","",IFERROR(MATCH(E3527,pl_chave,0),0))</f>
        <v/>
      </c>
      <c r="H3527" s="23">
        <f>IF(G3527="","",IF(G3527=0,"Tarefa fora do plano",INDEX(pl_tag,G3527)))</f>
        <v/>
      </c>
      <c r="I3527" s="30">
        <f>IF(N(G3527)=0,"",INDEX(pl_atividade,G3527))</f>
        <v/>
      </c>
      <c r="J3527" s="50">
        <f>IF(N(G3527)=0,"",INDEX(pl_especialidade,G3527))</f>
        <v/>
      </c>
      <c r="K3527" s="28">
        <f>IF(N(G3527)=0,"",INDEX(pl_duracao,G3527))</f>
        <v/>
      </c>
      <c r="L3527" s="39">
        <f>IF(ISNUMBER(C3527),YEAR(C3527),"")</f>
        <v/>
      </c>
      <c r="M3527" s="39">
        <f>IF(ISNUMBER(C3527),MONTH(C3527),"")</f>
        <v/>
      </c>
      <c r="N3527" s="23">
        <f>IF(L3527="","",IF(NOT(ISNUMBER(crono_ano)),"Informe o ano",IF(L3527&lt;crono_ano,"Antes do ano",IF(L3527&gt;crono_ano,"Depois do ano","No ano"))))</f>
        <v/>
      </c>
      <c r="O3527" s="39">
        <f>IF(F3527="","",IF(COUNTIF(F$7:F3527,F3527)=1,1,0))</f>
        <v/>
      </c>
      <c r="P3527" s="39">
        <f>IF(A3527&amp;B3527&amp;C3527="","",IF(AND(O3527=1,N(G3527)&gt;0),IF(INDEX(pl_ativa,MAX(1,N(G3527)))="Sim",1,0),0))</f>
        <v/>
      </c>
      <c r="Q3527" s="39">
        <f>IF(F3527="","",COUNTIFS(ex_chave_oc,F3527,ex_cancelada,"&lt;&gt;Sim"))</f>
        <v/>
      </c>
      <c r="R3527" s="51">
        <f>IF(P3527="","",IF(AND(P3527=1,N(Q3527)&gt;0),1,0))</f>
        <v/>
      </c>
      <c r="S3527" s="30">
        <f>IF(P3527="","",IF(F3527="","ERRO: data prevista ausente ou inválida",IF(O3527=0,"Duplicada: contada uma vez",IF(N(G3527)=0,"ERRO: tarefa fora do Plano Mestre",IF(P3527=0,"Tarefa retirada do plano: não conta","OK")))))</f>
        <v/>
      </c>
    </row>
    <row r="3528">
      <c r="A3528" s="29" t="n"/>
      <c r="B3528" s="25" t="n"/>
      <c r="C3528" s="49" t="n"/>
      <c r="D3528" s="29" t="n"/>
      <c r="E3528" s="23">
        <f>IF(OR(A3528="",B3528=""),"",A3528&amp;"|"&amp;B3528)</f>
        <v/>
      </c>
      <c r="F3528" s="30">
        <f>IF(OR(E3528="",NOT(ISNUMBER(C3528))),"",E3528&amp;"|"&amp;YEAR(C3528)&amp;"-"&amp;RIGHT("0"&amp;MONTH(C3528),2)&amp;"-"&amp;RIGHT("0"&amp;DAY(C3528),2))</f>
        <v/>
      </c>
      <c r="G3528" s="26">
        <f>IF(E3528="","",IFERROR(MATCH(E3528,pl_chave,0),0))</f>
        <v/>
      </c>
      <c r="H3528" s="23">
        <f>IF(G3528="","",IF(G3528=0,"Tarefa fora do plano",INDEX(pl_tag,G3528)))</f>
        <v/>
      </c>
      <c r="I3528" s="30">
        <f>IF(N(G3528)=0,"",INDEX(pl_atividade,G3528))</f>
        <v/>
      </c>
      <c r="J3528" s="50">
        <f>IF(N(G3528)=0,"",INDEX(pl_especialidade,G3528))</f>
        <v/>
      </c>
      <c r="K3528" s="28">
        <f>IF(N(G3528)=0,"",INDEX(pl_duracao,G3528))</f>
        <v/>
      </c>
      <c r="L3528" s="39">
        <f>IF(ISNUMBER(C3528),YEAR(C3528),"")</f>
        <v/>
      </c>
      <c r="M3528" s="39">
        <f>IF(ISNUMBER(C3528),MONTH(C3528),"")</f>
        <v/>
      </c>
      <c r="N3528" s="23">
        <f>IF(L3528="","",IF(NOT(ISNUMBER(crono_ano)),"Informe o ano",IF(L3528&lt;crono_ano,"Antes do ano",IF(L3528&gt;crono_ano,"Depois do ano","No ano"))))</f>
        <v/>
      </c>
      <c r="O3528" s="39">
        <f>IF(F3528="","",IF(COUNTIF(F$7:F3528,F3528)=1,1,0))</f>
        <v/>
      </c>
      <c r="P3528" s="39">
        <f>IF(A3528&amp;B3528&amp;C3528="","",IF(AND(O3528=1,N(G3528)&gt;0),IF(INDEX(pl_ativa,MAX(1,N(G3528)))="Sim",1,0),0))</f>
        <v/>
      </c>
      <c r="Q3528" s="39">
        <f>IF(F3528="","",COUNTIFS(ex_chave_oc,F3528,ex_cancelada,"&lt;&gt;Sim"))</f>
        <v/>
      </c>
      <c r="R3528" s="51">
        <f>IF(P3528="","",IF(AND(P3528=1,N(Q3528)&gt;0),1,0))</f>
        <v/>
      </c>
      <c r="S3528" s="30">
        <f>IF(P3528="","",IF(F3528="","ERRO: data prevista ausente ou inválida",IF(O3528=0,"Duplicada: contada uma vez",IF(N(G3528)=0,"ERRO: tarefa fora do Plano Mestre",IF(P3528=0,"Tarefa retirada do plano: não conta","OK")))))</f>
        <v/>
      </c>
    </row>
    <row r="3529">
      <c r="A3529" s="29" t="n"/>
      <c r="B3529" s="25" t="n"/>
      <c r="C3529" s="49" t="n"/>
      <c r="D3529" s="29" t="n"/>
      <c r="E3529" s="23">
        <f>IF(OR(A3529="",B3529=""),"",A3529&amp;"|"&amp;B3529)</f>
        <v/>
      </c>
      <c r="F3529" s="30">
        <f>IF(OR(E3529="",NOT(ISNUMBER(C3529))),"",E3529&amp;"|"&amp;YEAR(C3529)&amp;"-"&amp;RIGHT("0"&amp;MONTH(C3529),2)&amp;"-"&amp;RIGHT("0"&amp;DAY(C3529),2))</f>
        <v/>
      </c>
      <c r="G3529" s="26">
        <f>IF(E3529="","",IFERROR(MATCH(E3529,pl_chave,0),0))</f>
        <v/>
      </c>
      <c r="H3529" s="23">
        <f>IF(G3529="","",IF(G3529=0,"Tarefa fora do plano",INDEX(pl_tag,G3529)))</f>
        <v/>
      </c>
      <c r="I3529" s="30">
        <f>IF(N(G3529)=0,"",INDEX(pl_atividade,G3529))</f>
        <v/>
      </c>
      <c r="J3529" s="50">
        <f>IF(N(G3529)=0,"",INDEX(pl_especialidade,G3529))</f>
        <v/>
      </c>
      <c r="K3529" s="28">
        <f>IF(N(G3529)=0,"",INDEX(pl_duracao,G3529))</f>
        <v/>
      </c>
      <c r="L3529" s="39">
        <f>IF(ISNUMBER(C3529),YEAR(C3529),"")</f>
        <v/>
      </c>
      <c r="M3529" s="39">
        <f>IF(ISNUMBER(C3529),MONTH(C3529),"")</f>
        <v/>
      </c>
      <c r="N3529" s="23">
        <f>IF(L3529="","",IF(NOT(ISNUMBER(crono_ano)),"Informe o ano",IF(L3529&lt;crono_ano,"Antes do ano",IF(L3529&gt;crono_ano,"Depois do ano","No ano"))))</f>
        <v/>
      </c>
      <c r="O3529" s="39">
        <f>IF(F3529="","",IF(COUNTIF(F$7:F3529,F3529)=1,1,0))</f>
        <v/>
      </c>
      <c r="P3529" s="39">
        <f>IF(A3529&amp;B3529&amp;C3529="","",IF(AND(O3529=1,N(G3529)&gt;0),IF(INDEX(pl_ativa,MAX(1,N(G3529)))="Sim",1,0),0))</f>
        <v/>
      </c>
      <c r="Q3529" s="39">
        <f>IF(F3529="","",COUNTIFS(ex_chave_oc,F3529,ex_cancelada,"&lt;&gt;Sim"))</f>
        <v/>
      </c>
      <c r="R3529" s="51">
        <f>IF(P3529="","",IF(AND(P3529=1,N(Q3529)&gt;0),1,0))</f>
        <v/>
      </c>
      <c r="S3529" s="30">
        <f>IF(P3529="","",IF(F3529="","ERRO: data prevista ausente ou inválida",IF(O3529=0,"Duplicada: contada uma vez",IF(N(G3529)=0,"ERRO: tarefa fora do Plano Mestre",IF(P3529=0,"Tarefa retirada do plano: não conta","OK")))))</f>
        <v/>
      </c>
    </row>
    <row r="3530">
      <c r="A3530" s="29" t="n"/>
      <c r="B3530" s="25" t="n"/>
      <c r="C3530" s="49" t="n"/>
      <c r="D3530" s="29" t="n"/>
      <c r="E3530" s="23">
        <f>IF(OR(A3530="",B3530=""),"",A3530&amp;"|"&amp;B3530)</f>
        <v/>
      </c>
      <c r="F3530" s="30">
        <f>IF(OR(E3530="",NOT(ISNUMBER(C3530))),"",E3530&amp;"|"&amp;YEAR(C3530)&amp;"-"&amp;RIGHT("0"&amp;MONTH(C3530),2)&amp;"-"&amp;RIGHT("0"&amp;DAY(C3530),2))</f>
        <v/>
      </c>
      <c r="G3530" s="26">
        <f>IF(E3530="","",IFERROR(MATCH(E3530,pl_chave,0),0))</f>
        <v/>
      </c>
      <c r="H3530" s="23">
        <f>IF(G3530="","",IF(G3530=0,"Tarefa fora do plano",INDEX(pl_tag,G3530)))</f>
        <v/>
      </c>
      <c r="I3530" s="30">
        <f>IF(N(G3530)=0,"",INDEX(pl_atividade,G3530))</f>
        <v/>
      </c>
      <c r="J3530" s="50">
        <f>IF(N(G3530)=0,"",INDEX(pl_especialidade,G3530))</f>
        <v/>
      </c>
      <c r="K3530" s="28">
        <f>IF(N(G3530)=0,"",INDEX(pl_duracao,G3530))</f>
        <v/>
      </c>
      <c r="L3530" s="39">
        <f>IF(ISNUMBER(C3530),YEAR(C3530),"")</f>
        <v/>
      </c>
      <c r="M3530" s="39">
        <f>IF(ISNUMBER(C3530),MONTH(C3530),"")</f>
        <v/>
      </c>
      <c r="N3530" s="23">
        <f>IF(L3530="","",IF(NOT(ISNUMBER(crono_ano)),"Informe o ano",IF(L3530&lt;crono_ano,"Antes do ano",IF(L3530&gt;crono_ano,"Depois do ano","No ano"))))</f>
        <v/>
      </c>
      <c r="O3530" s="39">
        <f>IF(F3530="","",IF(COUNTIF(F$7:F3530,F3530)=1,1,0))</f>
        <v/>
      </c>
      <c r="P3530" s="39">
        <f>IF(A3530&amp;B3530&amp;C3530="","",IF(AND(O3530=1,N(G3530)&gt;0),IF(INDEX(pl_ativa,MAX(1,N(G3530)))="Sim",1,0),0))</f>
        <v/>
      </c>
      <c r="Q3530" s="39">
        <f>IF(F3530="","",COUNTIFS(ex_chave_oc,F3530,ex_cancelada,"&lt;&gt;Sim"))</f>
        <v/>
      </c>
      <c r="R3530" s="51">
        <f>IF(P3530="","",IF(AND(P3530=1,N(Q3530)&gt;0),1,0))</f>
        <v/>
      </c>
      <c r="S3530" s="30">
        <f>IF(P3530="","",IF(F3530="","ERRO: data prevista ausente ou inválida",IF(O3530=0,"Duplicada: contada uma vez",IF(N(G3530)=0,"ERRO: tarefa fora do Plano Mestre",IF(P3530=0,"Tarefa retirada do plano: não conta","OK")))))</f>
        <v/>
      </c>
    </row>
    <row r="3531">
      <c r="A3531" s="29" t="n"/>
      <c r="B3531" s="25" t="n"/>
      <c r="C3531" s="49" t="n"/>
      <c r="D3531" s="29" t="n"/>
      <c r="E3531" s="23">
        <f>IF(OR(A3531="",B3531=""),"",A3531&amp;"|"&amp;B3531)</f>
        <v/>
      </c>
      <c r="F3531" s="30">
        <f>IF(OR(E3531="",NOT(ISNUMBER(C3531))),"",E3531&amp;"|"&amp;YEAR(C3531)&amp;"-"&amp;RIGHT("0"&amp;MONTH(C3531),2)&amp;"-"&amp;RIGHT("0"&amp;DAY(C3531),2))</f>
        <v/>
      </c>
      <c r="G3531" s="26">
        <f>IF(E3531="","",IFERROR(MATCH(E3531,pl_chave,0),0))</f>
        <v/>
      </c>
      <c r="H3531" s="23">
        <f>IF(G3531="","",IF(G3531=0,"Tarefa fora do plano",INDEX(pl_tag,G3531)))</f>
        <v/>
      </c>
      <c r="I3531" s="30">
        <f>IF(N(G3531)=0,"",INDEX(pl_atividade,G3531))</f>
        <v/>
      </c>
      <c r="J3531" s="50">
        <f>IF(N(G3531)=0,"",INDEX(pl_especialidade,G3531))</f>
        <v/>
      </c>
      <c r="K3531" s="28">
        <f>IF(N(G3531)=0,"",INDEX(pl_duracao,G3531))</f>
        <v/>
      </c>
      <c r="L3531" s="39">
        <f>IF(ISNUMBER(C3531),YEAR(C3531),"")</f>
        <v/>
      </c>
      <c r="M3531" s="39">
        <f>IF(ISNUMBER(C3531),MONTH(C3531),"")</f>
        <v/>
      </c>
      <c r="N3531" s="23">
        <f>IF(L3531="","",IF(NOT(ISNUMBER(crono_ano)),"Informe o ano",IF(L3531&lt;crono_ano,"Antes do ano",IF(L3531&gt;crono_ano,"Depois do ano","No ano"))))</f>
        <v/>
      </c>
      <c r="O3531" s="39">
        <f>IF(F3531="","",IF(COUNTIF(F$7:F3531,F3531)=1,1,0))</f>
        <v/>
      </c>
      <c r="P3531" s="39">
        <f>IF(A3531&amp;B3531&amp;C3531="","",IF(AND(O3531=1,N(G3531)&gt;0),IF(INDEX(pl_ativa,MAX(1,N(G3531)))="Sim",1,0),0))</f>
        <v/>
      </c>
      <c r="Q3531" s="39">
        <f>IF(F3531="","",COUNTIFS(ex_chave_oc,F3531,ex_cancelada,"&lt;&gt;Sim"))</f>
        <v/>
      </c>
      <c r="R3531" s="51">
        <f>IF(P3531="","",IF(AND(P3531=1,N(Q3531)&gt;0),1,0))</f>
        <v/>
      </c>
      <c r="S3531" s="30">
        <f>IF(P3531="","",IF(F3531="","ERRO: data prevista ausente ou inválida",IF(O3531=0,"Duplicada: contada uma vez",IF(N(G3531)=0,"ERRO: tarefa fora do Plano Mestre",IF(P3531=0,"Tarefa retirada do plano: não conta","OK")))))</f>
        <v/>
      </c>
    </row>
    <row r="3532">
      <c r="A3532" s="29" t="n"/>
      <c r="B3532" s="25" t="n"/>
      <c r="C3532" s="49" t="n"/>
      <c r="D3532" s="29" t="n"/>
      <c r="E3532" s="23">
        <f>IF(OR(A3532="",B3532=""),"",A3532&amp;"|"&amp;B3532)</f>
        <v/>
      </c>
      <c r="F3532" s="30">
        <f>IF(OR(E3532="",NOT(ISNUMBER(C3532))),"",E3532&amp;"|"&amp;YEAR(C3532)&amp;"-"&amp;RIGHT("0"&amp;MONTH(C3532),2)&amp;"-"&amp;RIGHT("0"&amp;DAY(C3532),2))</f>
        <v/>
      </c>
      <c r="G3532" s="26">
        <f>IF(E3532="","",IFERROR(MATCH(E3532,pl_chave,0),0))</f>
        <v/>
      </c>
      <c r="H3532" s="23">
        <f>IF(G3532="","",IF(G3532=0,"Tarefa fora do plano",INDEX(pl_tag,G3532)))</f>
        <v/>
      </c>
      <c r="I3532" s="30">
        <f>IF(N(G3532)=0,"",INDEX(pl_atividade,G3532))</f>
        <v/>
      </c>
      <c r="J3532" s="50">
        <f>IF(N(G3532)=0,"",INDEX(pl_especialidade,G3532))</f>
        <v/>
      </c>
      <c r="K3532" s="28">
        <f>IF(N(G3532)=0,"",INDEX(pl_duracao,G3532))</f>
        <v/>
      </c>
      <c r="L3532" s="39">
        <f>IF(ISNUMBER(C3532),YEAR(C3532),"")</f>
        <v/>
      </c>
      <c r="M3532" s="39">
        <f>IF(ISNUMBER(C3532),MONTH(C3532),"")</f>
        <v/>
      </c>
      <c r="N3532" s="23">
        <f>IF(L3532="","",IF(NOT(ISNUMBER(crono_ano)),"Informe o ano",IF(L3532&lt;crono_ano,"Antes do ano",IF(L3532&gt;crono_ano,"Depois do ano","No ano"))))</f>
        <v/>
      </c>
      <c r="O3532" s="39">
        <f>IF(F3532="","",IF(COUNTIF(F$7:F3532,F3532)=1,1,0))</f>
        <v/>
      </c>
      <c r="P3532" s="39">
        <f>IF(A3532&amp;B3532&amp;C3532="","",IF(AND(O3532=1,N(G3532)&gt;0),IF(INDEX(pl_ativa,MAX(1,N(G3532)))="Sim",1,0),0))</f>
        <v/>
      </c>
      <c r="Q3532" s="39">
        <f>IF(F3532="","",COUNTIFS(ex_chave_oc,F3532,ex_cancelada,"&lt;&gt;Sim"))</f>
        <v/>
      </c>
      <c r="R3532" s="51">
        <f>IF(P3532="","",IF(AND(P3532=1,N(Q3532)&gt;0),1,0))</f>
        <v/>
      </c>
      <c r="S3532" s="30">
        <f>IF(P3532="","",IF(F3532="","ERRO: data prevista ausente ou inválida",IF(O3532=0,"Duplicada: contada uma vez",IF(N(G3532)=0,"ERRO: tarefa fora do Plano Mestre",IF(P3532=0,"Tarefa retirada do plano: não conta","OK")))))</f>
        <v/>
      </c>
    </row>
    <row r="3533">
      <c r="A3533" s="29" t="n"/>
      <c r="B3533" s="25" t="n"/>
      <c r="C3533" s="49" t="n"/>
      <c r="D3533" s="29" t="n"/>
      <c r="E3533" s="23">
        <f>IF(OR(A3533="",B3533=""),"",A3533&amp;"|"&amp;B3533)</f>
        <v/>
      </c>
      <c r="F3533" s="30">
        <f>IF(OR(E3533="",NOT(ISNUMBER(C3533))),"",E3533&amp;"|"&amp;YEAR(C3533)&amp;"-"&amp;RIGHT("0"&amp;MONTH(C3533),2)&amp;"-"&amp;RIGHT("0"&amp;DAY(C3533),2))</f>
        <v/>
      </c>
      <c r="G3533" s="26">
        <f>IF(E3533="","",IFERROR(MATCH(E3533,pl_chave,0),0))</f>
        <v/>
      </c>
      <c r="H3533" s="23">
        <f>IF(G3533="","",IF(G3533=0,"Tarefa fora do plano",INDEX(pl_tag,G3533)))</f>
        <v/>
      </c>
      <c r="I3533" s="30">
        <f>IF(N(G3533)=0,"",INDEX(pl_atividade,G3533))</f>
        <v/>
      </c>
      <c r="J3533" s="50">
        <f>IF(N(G3533)=0,"",INDEX(pl_especialidade,G3533))</f>
        <v/>
      </c>
      <c r="K3533" s="28">
        <f>IF(N(G3533)=0,"",INDEX(pl_duracao,G3533))</f>
        <v/>
      </c>
      <c r="L3533" s="39">
        <f>IF(ISNUMBER(C3533),YEAR(C3533),"")</f>
        <v/>
      </c>
      <c r="M3533" s="39">
        <f>IF(ISNUMBER(C3533),MONTH(C3533),"")</f>
        <v/>
      </c>
      <c r="N3533" s="23">
        <f>IF(L3533="","",IF(NOT(ISNUMBER(crono_ano)),"Informe o ano",IF(L3533&lt;crono_ano,"Antes do ano",IF(L3533&gt;crono_ano,"Depois do ano","No ano"))))</f>
        <v/>
      </c>
      <c r="O3533" s="39">
        <f>IF(F3533="","",IF(COUNTIF(F$7:F3533,F3533)=1,1,0))</f>
        <v/>
      </c>
      <c r="P3533" s="39">
        <f>IF(A3533&amp;B3533&amp;C3533="","",IF(AND(O3533=1,N(G3533)&gt;0),IF(INDEX(pl_ativa,MAX(1,N(G3533)))="Sim",1,0),0))</f>
        <v/>
      </c>
      <c r="Q3533" s="39">
        <f>IF(F3533="","",COUNTIFS(ex_chave_oc,F3533,ex_cancelada,"&lt;&gt;Sim"))</f>
        <v/>
      </c>
      <c r="R3533" s="51">
        <f>IF(P3533="","",IF(AND(P3533=1,N(Q3533)&gt;0),1,0))</f>
        <v/>
      </c>
      <c r="S3533" s="30">
        <f>IF(P3533="","",IF(F3533="","ERRO: data prevista ausente ou inválida",IF(O3533=0,"Duplicada: contada uma vez",IF(N(G3533)=0,"ERRO: tarefa fora do Plano Mestre",IF(P3533=0,"Tarefa retirada do plano: não conta","OK")))))</f>
        <v/>
      </c>
    </row>
    <row r="3534">
      <c r="A3534" s="29" t="n"/>
      <c r="B3534" s="25" t="n"/>
      <c r="C3534" s="49" t="n"/>
      <c r="D3534" s="29" t="n"/>
      <c r="E3534" s="23">
        <f>IF(OR(A3534="",B3534=""),"",A3534&amp;"|"&amp;B3534)</f>
        <v/>
      </c>
      <c r="F3534" s="30">
        <f>IF(OR(E3534="",NOT(ISNUMBER(C3534))),"",E3534&amp;"|"&amp;YEAR(C3534)&amp;"-"&amp;RIGHT("0"&amp;MONTH(C3534),2)&amp;"-"&amp;RIGHT("0"&amp;DAY(C3534),2))</f>
        <v/>
      </c>
      <c r="G3534" s="26">
        <f>IF(E3534="","",IFERROR(MATCH(E3534,pl_chave,0),0))</f>
        <v/>
      </c>
      <c r="H3534" s="23">
        <f>IF(G3534="","",IF(G3534=0,"Tarefa fora do plano",INDEX(pl_tag,G3534)))</f>
        <v/>
      </c>
      <c r="I3534" s="30">
        <f>IF(N(G3534)=0,"",INDEX(pl_atividade,G3534))</f>
        <v/>
      </c>
      <c r="J3534" s="50">
        <f>IF(N(G3534)=0,"",INDEX(pl_especialidade,G3534))</f>
        <v/>
      </c>
      <c r="K3534" s="28">
        <f>IF(N(G3534)=0,"",INDEX(pl_duracao,G3534))</f>
        <v/>
      </c>
      <c r="L3534" s="39">
        <f>IF(ISNUMBER(C3534),YEAR(C3534),"")</f>
        <v/>
      </c>
      <c r="M3534" s="39">
        <f>IF(ISNUMBER(C3534),MONTH(C3534),"")</f>
        <v/>
      </c>
      <c r="N3534" s="23">
        <f>IF(L3534="","",IF(NOT(ISNUMBER(crono_ano)),"Informe o ano",IF(L3534&lt;crono_ano,"Antes do ano",IF(L3534&gt;crono_ano,"Depois do ano","No ano"))))</f>
        <v/>
      </c>
      <c r="O3534" s="39">
        <f>IF(F3534="","",IF(COUNTIF(F$7:F3534,F3534)=1,1,0))</f>
        <v/>
      </c>
      <c r="P3534" s="39">
        <f>IF(A3534&amp;B3534&amp;C3534="","",IF(AND(O3534=1,N(G3534)&gt;0),IF(INDEX(pl_ativa,MAX(1,N(G3534)))="Sim",1,0),0))</f>
        <v/>
      </c>
      <c r="Q3534" s="39">
        <f>IF(F3534="","",COUNTIFS(ex_chave_oc,F3534,ex_cancelada,"&lt;&gt;Sim"))</f>
        <v/>
      </c>
      <c r="R3534" s="51">
        <f>IF(P3534="","",IF(AND(P3534=1,N(Q3534)&gt;0),1,0))</f>
        <v/>
      </c>
      <c r="S3534" s="30">
        <f>IF(P3534="","",IF(F3534="","ERRO: data prevista ausente ou inválida",IF(O3534=0,"Duplicada: contada uma vez",IF(N(G3534)=0,"ERRO: tarefa fora do Plano Mestre",IF(P3534=0,"Tarefa retirada do plano: não conta","OK")))))</f>
        <v/>
      </c>
    </row>
    <row r="3535">
      <c r="A3535" s="29" t="n"/>
      <c r="B3535" s="25" t="n"/>
      <c r="C3535" s="49" t="n"/>
      <c r="D3535" s="29" t="n"/>
      <c r="E3535" s="23">
        <f>IF(OR(A3535="",B3535=""),"",A3535&amp;"|"&amp;B3535)</f>
        <v/>
      </c>
      <c r="F3535" s="30">
        <f>IF(OR(E3535="",NOT(ISNUMBER(C3535))),"",E3535&amp;"|"&amp;YEAR(C3535)&amp;"-"&amp;RIGHT("0"&amp;MONTH(C3535),2)&amp;"-"&amp;RIGHT("0"&amp;DAY(C3535),2))</f>
        <v/>
      </c>
      <c r="G3535" s="26">
        <f>IF(E3535="","",IFERROR(MATCH(E3535,pl_chave,0),0))</f>
        <v/>
      </c>
      <c r="H3535" s="23">
        <f>IF(G3535="","",IF(G3535=0,"Tarefa fora do plano",INDEX(pl_tag,G3535)))</f>
        <v/>
      </c>
      <c r="I3535" s="30">
        <f>IF(N(G3535)=0,"",INDEX(pl_atividade,G3535))</f>
        <v/>
      </c>
      <c r="J3535" s="50">
        <f>IF(N(G3535)=0,"",INDEX(pl_especialidade,G3535))</f>
        <v/>
      </c>
      <c r="K3535" s="28">
        <f>IF(N(G3535)=0,"",INDEX(pl_duracao,G3535))</f>
        <v/>
      </c>
      <c r="L3535" s="39">
        <f>IF(ISNUMBER(C3535),YEAR(C3535),"")</f>
        <v/>
      </c>
      <c r="M3535" s="39">
        <f>IF(ISNUMBER(C3535),MONTH(C3535),"")</f>
        <v/>
      </c>
      <c r="N3535" s="23">
        <f>IF(L3535="","",IF(NOT(ISNUMBER(crono_ano)),"Informe o ano",IF(L3535&lt;crono_ano,"Antes do ano",IF(L3535&gt;crono_ano,"Depois do ano","No ano"))))</f>
        <v/>
      </c>
      <c r="O3535" s="39">
        <f>IF(F3535="","",IF(COUNTIF(F$7:F3535,F3535)=1,1,0))</f>
        <v/>
      </c>
      <c r="P3535" s="39">
        <f>IF(A3535&amp;B3535&amp;C3535="","",IF(AND(O3535=1,N(G3535)&gt;0),IF(INDEX(pl_ativa,MAX(1,N(G3535)))="Sim",1,0),0))</f>
        <v/>
      </c>
      <c r="Q3535" s="39">
        <f>IF(F3535="","",COUNTIFS(ex_chave_oc,F3535,ex_cancelada,"&lt;&gt;Sim"))</f>
        <v/>
      </c>
      <c r="R3535" s="51">
        <f>IF(P3535="","",IF(AND(P3535=1,N(Q3535)&gt;0),1,0))</f>
        <v/>
      </c>
      <c r="S3535" s="30">
        <f>IF(P3535="","",IF(F3535="","ERRO: data prevista ausente ou inválida",IF(O3535=0,"Duplicada: contada uma vez",IF(N(G3535)=0,"ERRO: tarefa fora do Plano Mestre",IF(P3535=0,"Tarefa retirada do plano: não conta","OK")))))</f>
        <v/>
      </c>
    </row>
    <row r="3536">
      <c r="A3536" s="29" t="n"/>
      <c r="B3536" s="25" t="n"/>
      <c r="C3536" s="49" t="n"/>
      <c r="D3536" s="29" t="n"/>
      <c r="E3536" s="23">
        <f>IF(OR(A3536="",B3536=""),"",A3536&amp;"|"&amp;B3536)</f>
        <v/>
      </c>
      <c r="F3536" s="30">
        <f>IF(OR(E3536="",NOT(ISNUMBER(C3536))),"",E3536&amp;"|"&amp;YEAR(C3536)&amp;"-"&amp;RIGHT("0"&amp;MONTH(C3536),2)&amp;"-"&amp;RIGHT("0"&amp;DAY(C3536),2))</f>
        <v/>
      </c>
      <c r="G3536" s="26">
        <f>IF(E3536="","",IFERROR(MATCH(E3536,pl_chave,0),0))</f>
        <v/>
      </c>
      <c r="H3536" s="23">
        <f>IF(G3536="","",IF(G3536=0,"Tarefa fora do plano",INDEX(pl_tag,G3536)))</f>
        <v/>
      </c>
      <c r="I3536" s="30">
        <f>IF(N(G3536)=0,"",INDEX(pl_atividade,G3536))</f>
        <v/>
      </c>
      <c r="J3536" s="50">
        <f>IF(N(G3536)=0,"",INDEX(pl_especialidade,G3536))</f>
        <v/>
      </c>
      <c r="K3536" s="28">
        <f>IF(N(G3536)=0,"",INDEX(pl_duracao,G3536))</f>
        <v/>
      </c>
      <c r="L3536" s="39">
        <f>IF(ISNUMBER(C3536),YEAR(C3536),"")</f>
        <v/>
      </c>
      <c r="M3536" s="39">
        <f>IF(ISNUMBER(C3536),MONTH(C3536),"")</f>
        <v/>
      </c>
      <c r="N3536" s="23">
        <f>IF(L3536="","",IF(NOT(ISNUMBER(crono_ano)),"Informe o ano",IF(L3536&lt;crono_ano,"Antes do ano",IF(L3536&gt;crono_ano,"Depois do ano","No ano"))))</f>
        <v/>
      </c>
      <c r="O3536" s="39">
        <f>IF(F3536="","",IF(COUNTIF(F$7:F3536,F3536)=1,1,0))</f>
        <v/>
      </c>
      <c r="P3536" s="39">
        <f>IF(A3536&amp;B3536&amp;C3536="","",IF(AND(O3536=1,N(G3536)&gt;0),IF(INDEX(pl_ativa,MAX(1,N(G3536)))="Sim",1,0),0))</f>
        <v/>
      </c>
      <c r="Q3536" s="39">
        <f>IF(F3536="","",COUNTIFS(ex_chave_oc,F3536,ex_cancelada,"&lt;&gt;Sim"))</f>
        <v/>
      </c>
      <c r="R3536" s="51">
        <f>IF(P3536="","",IF(AND(P3536=1,N(Q3536)&gt;0),1,0))</f>
        <v/>
      </c>
      <c r="S3536" s="30">
        <f>IF(P3536="","",IF(F3536="","ERRO: data prevista ausente ou inválida",IF(O3536=0,"Duplicada: contada uma vez",IF(N(G3536)=0,"ERRO: tarefa fora do Plano Mestre",IF(P3536=0,"Tarefa retirada do plano: não conta","OK")))))</f>
        <v/>
      </c>
    </row>
    <row r="3537">
      <c r="A3537" s="29" t="n"/>
      <c r="B3537" s="25" t="n"/>
      <c r="C3537" s="49" t="n"/>
      <c r="D3537" s="29" t="n"/>
      <c r="E3537" s="23">
        <f>IF(OR(A3537="",B3537=""),"",A3537&amp;"|"&amp;B3537)</f>
        <v/>
      </c>
      <c r="F3537" s="30">
        <f>IF(OR(E3537="",NOT(ISNUMBER(C3537))),"",E3537&amp;"|"&amp;YEAR(C3537)&amp;"-"&amp;RIGHT("0"&amp;MONTH(C3537),2)&amp;"-"&amp;RIGHT("0"&amp;DAY(C3537),2))</f>
        <v/>
      </c>
      <c r="G3537" s="26">
        <f>IF(E3537="","",IFERROR(MATCH(E3537,pl_chave,0),0))</f>
        <v/>
      </c>
      <c r="H3537" s="23">
        <f>IF(G3537="","",IF(G3537=0,"Tarefa fora do plano",INDEX(pl_tag,G3537)))</f>
        <v/>
      </c>
      <c r="I3537" s="30">
        <f>IF(N(G3537)=0,"",INDEX(pl_atividade,G3537))</f>
        <v/>
      </c>
      <c r="J3537" s="50">
        <f>IF(N(G3537)=0,"",INDEX(pl_especialidade,G3537))</f>
        <v/>
      </c>
      <c r="K3537" s="28">
        <f>IF(N(G3537)=0,"",INDEX(pl_duracao,G3537))</f>
        <v/>
      </c>
      <c r="L3537" s="39">
        <f>IF(ISNUMBER(C3537),YEAR(C3537),"")</f>
        <v/>
      </c>
      <c r="M3537" s="39">
        <f>IF(ISNUMBER(C3537),MONTH(C3537),"")</f>
        <v/>
      </c>
      <c r="N3537" s="23">
        <f>IF(L3537="","",IF(NOT(ISNUMBER(crono_ano)),"Informe o ano",IF(L3537&lt;crono_ano,"Antes do ano",IF(L3537&gt;crono_ano,"Depois do ano","No ano"))))</f>
        <v/>
      </c>
      <c r="O3537" s="39">
        <f>IF(F3537="","",IF(COUNTIF(F$7:F3537,F3537)=1,1,0))</f>
        <v/>
      </c>
      <c r="P3537" s="39">
        <f>IF(A3537&amp;B3537&amp;C3537="","",IF(AND(O3537=1,N(G3537)&gt;0),IF(INDEX(pl_ativa,MAX(1,N(G3537)))="Sim",1,0),0))</f>
        <v/>
      </c>
      <c r="Q3537" s="39">
        <f>IF(F3537="","",COUNTIFS(ex_chave_oc,F3537,ex_cancelada,"&lt;&gt;Sim"))</f>
        <v/>
      </c>
      <c r="R3537" s="51">
        <f>IF(P3537="","",IF(AND(P3537=1,N(Q3537)&gt;0),1,0))</f>
        <v/>
      </c>
      <c r="S3537" s="30">
        <f>IF(P3537="","",IF(F3537="","ERRO: data prevista ausente ou inválida",IF(O3537=0,"Duplicada: contada uma vez",IF(N(G3537)=0,"ERRO: tarefa fora do Plano Mestre",IF(P3537=0,"Tarefa retirada do plano: não conta","OK")))))</f>
        <v/>
      </c>
    </row>
    <row r="3538">
      <c r="A3538" s="29" t="n"/>
      <c r="B3538" s="25" t="n"/>
      <c r="C3538" s="49" t="n"/>
      <c r="D3538" s="29" t="n"/>
      <c r="E3538" s="23">
        <f>IF(OR(A3538="",B3538=""),"",A3538&amp;"|"&amp;B3538)</f>
        <v/>
      </c>
      <c r="F3538" s="30">
        <f>IF(OR(E3538="",NOT(ISNUMBER(C3538))),"",E3538&amp;"|"&amp;YEAR(C3538)&amp;"-"&amp;RIGHT("0"&amp;MONTH(C3538),2)&amp;"-"&amp;RIGHT("0"&amp;DAY(C3538),2))</f>
        <v/>
      </c>
      <c r="G3538" s="26">
        <f>IF(E3538="","",IFERROR(MATCH(E3538,pl_chave,0),0))</f>
        <v/>
      </c>
      <c r="H3538" s="23">
        <f>IF(G3538="","",IF(G3538=0,"Tarefa fora do plano",INDEX(pl_tag,G3538)))</f>
        <v/>
      </c>
      <c r="I3538" s="30">
        <f>IF(N(G3538)=0,"",INDEX(pl_atividade,G3538))</f>
        <v/>
      </c>
      <c r="J3538" s="50">
        <f>IF(N(G3538)=0,"",INDEX(pl_especialidade,G3538))</f>
        <v/>
      </c>
      <c r="K3538" s="28">
        <f>IF(N(G3538)=0,"",INDEX(pl_duracao,G3538))</f>
        <v/>
      </c>
      <c r="L3538" s="39">
        <f>IF(ISNUMBER(C3538),YEAR(C3538),"")</f>
        <v/>
      </c>
      <c r="M3538" s="39">
        <f>IF(ISNUMBER(C3538),MONTH(C3538),"")</f>
        <v/>
      </c>
      <c r="N3538" s="23">
        <f>IF(L3538="","",IF(NOT(ISNUMBER(crono_ano)),"Informe o ano",IF(L3538&lt;crono_ano,"Antes do ano",IF(L3538&gt;crono_ano,"Depois do ano","No ano"))))</f>
        <v/>
      </c>
      <c r="O3538" s="39">
        <f>IF(F3538="","",IF(COUNTIF(F$7:F3538,F3538)=1,1,0))</f>
        <v/>
      </c>
      <c r="P3538" s="39">
        <f>IF(A3538&amp;B3538&amp;C3538="","",IF(AND(O3538=1,N(G3538)&gt;0),IF(INDEX(pl_ativa,MAX(1,N(G3538)))="Sim",1,0),0))</f>
        <v/>
      </c>
      <c r="Q3538" s="39">
        <f>IF(F3538="","",COUNTIFS(ex_chave_oc,F3538,ex_cancelada,"&lt;&gt;Sim"))</f>
        <v/>
      </c>
      <c r="R3538" s="51">
        <f>IF(P3538="","",IF(AND(P3538=1,N(Q3538)&gt;0),1,0))</f>
        <v/>
      </c>
      <c r="S3538" s="30">
        <f>IF(P3538="","",IF(F3538="","ERRO: data prevista ausente ou inválida",IF(O3538=0,"Duplicada: contada uma vez",IF(N(G3538)=0,"ERRO: tarefa fora do Plano Mestre",IF(P3538=0,"Tarefa retirada do plano: não conta","OK")))))</f>
        <v/>
      </c>
    </row>
    <row r="3539">
      <c r="A3539" s="29" t="n"/>
      <c r="B3539" s="25" t="n"/>
      <c r="C3539" s="49" t="n"/>
      <c r="D3539" s="29" t="n"/>
      <c r="E3539" s="23">
        <f>IF(OR(A3539="",B3539=""),"",A3539&amp;"|"&amp;B3539)</f>
        <v/>
      </c>
      <c r="F3539" s="30">
        <f>IF(OR(E3539="",NOT(ISNUMBER(C3539))),"",E3539&amp;"|"&amp;YEAR(C3539)&amp;"-"&amp;RIGHT("0"&amp;MONTH(C3539),2)&amp;"-"&amp;RIGHT("0"&amp;DAY(C3539),2))</f>
        <v/>
      </c>
      <c r="G3539" s="26">
        <f>IF(E3539="","",IFERROR(MATCH(E3539,pl_chave,0),0))</f>
        <v/>
      </c>
      <c r="H3539" s="23">
        <f>IF(G3539="","",IF(G3539=0,"Tarefa fora do plano",INDEX(pl_tag,G3539)))</f>
        <v/>
      </c>
      <c r="I3539" s="30">
        <f>IF(N(G3539)=0,"",INDEX(pl_atividade,G3539))</f>
        <v/>
      </c>
      <c r="J3539" s="50">
        <f>IF(N(G3539)=0,"",INDEX(pl_especialidade,G3539))</f>
        <v/>
      </c>
      <c r="K3539" s="28">
        <f>IF(N(G3539)=0,"",INDEX(pl_duracao,G3539))</f>
        <v/>
      </c>
      <c r="L3539" s="39">
        <f>IF(ISNUMBER(C3539),YEAR(C3539),"")</f>
        <v/>
      </c>
      <c r="M3539" s="39">
        <f>IF(ISNUMBER(C3539),MONTH(C3539),"")</f>
        <v/>
      </c>
      <c r="N3539" s="23">
        <f>IF(L3539="","",IF(NOT(ISNUMBER(crono_ano)),"Informe o ano",IF(L3539&lt;crono_ano,"Antes do ano",IF(L3539&gt;crono_ano,"Depois do ano","No ano"))))</f>
        <v/>
      </c>
      <c r="O3539" s="39">
        <f>IF(F3539="","",IF(COUNTIF(F$7:F3539,F3539)=1,1,0))</f>
        <v/>
      </c>
      <c r="P3539" s="39">
        <f>IF(A3539&amp;B3539&amp;C3539="","",IF(AND(O3539=1,N(G3539)&gt;0),IF(INDEX(pl_ativa,MAX(1,N(G3539)))="Sim",1,0),0))</f>
        <v/>
      </c>
      <c r="Q3539" s="39">
        <f>IF(F3539="","",COUNTIFS(ex_chave_oc,F3539,ex_cancelada,"&lt;&gt;Sim"))</f>
        <v/>
      </c>
      <c r="R3539" s="51">
        <f>IF(P3539="","",IF(AND(P3539=1,N(Q3539)&gt;0),1,0))</f>
        <v/>
      </c>
      <c r="S3539" s="30">
        <f>IF(P3539="","",IF(F3539="","ERRO: data prevista ausente ou inválida",IF(O3539=0,"Duplicada: contada uma vez",IF(N(G3539)=0,"ERRO: tarefa fora do Plano Mestre",IF(P3539=0,"Tarefa retirada do plano: não conta","OK")))))</f>
        <v/>
      </c>
    </row>
    <row r="3540">
      <c r="A3540" s="29" t="n"/>
      <c r="B3540" s="25" t="n"/>
      <c r="C3540" s="49" t="n"/>
      <c r="D3540" s="29" t="n"/>
      <c r="E3540" s="23">
        <f>IF(OR(A3540="",B3540=""),"",A3540&amp;"|"&amp;B3540)</f>
        <v/>
      </c>
      <c r="F3540" s="30">
        <f>IF(OR(E3540="",NOT(ISNUMBER(C3540))),"",E3540&amp;"|"&amp;YEAR(C3540)&amp;"-"&amp;RIGHT("0"&amp;MONTH(C3540),2)&amp;"-"&amp;RIGHT("0"&amp;DAY(C3540),2))</f>
        <v/>
      </c>
      <c r="G3540" s="26">
        <f>IF(E3540="","",IFERROR(MATCH(E3540,pl_chave,0),0))</f>
        <v/>
      </c>
      <c r="H3540" s="23">
        <f>IF(G3540="","",IF(G3540=0,"Tarefa fora do plano",INDEX(pl_tag,G3540)))</f>
        <v/>
      </c>
      <c r="I3540" s="30">
        <f>IF(N(G3540)=0,"",INDEX(pl_atividade,G3540))</f>
        <v/>
      </c>
      <c r="J3540" s="50">
        <f>IF(N(G3540)=0,"",INDEX(pl_especialidade,G3540))</f>
        <v/>
      </c>
      <c r="K3540" s="28">
        <f>IF(N(G3540)=0,"",INDEX(pl_duracao,G3540))</f>
        <v/>
      </c>
      <c r="L3540" s="39">
        <f>IF(ISNUMBER(C3540),YEAR(C3540),"")</f>
        <v/>
      </c>
      <c r="M3540" s="39">
        <f>IF(ISNUMBER(C3540),MONTH(C3540),"")</f>
        <v/>
      </c>
      <c r="N3540" s="23">
        <f>IF(L3540="","",IF(NOT(ISNUMBER(crono_ano)),"Informe o ano",IF(L3540&lt;crono_ano,"Antes do ano",IF(L3540&gt;crono_ano,"Depois do ano","No ano"))))</f>
        <v/>
      </c>
      <c r="O3540" s="39">
        <f>IF(F3540="","",IF(COUNTIF(F$7:F3540,F3540)=1,1,0))</f>
        <v/>
      </c>
      <c r="P3540" s="39">
        <f>IF(A3540&amp;B3540&amp;C3540="","",IF(AND(O3540=1,N(G3540)&gt;0),IF(INDEX(pl_ativa,MAX(1,N(G3540)))="Sim",1,0),0))</f>
        <v/>
      </c>
      <c r="Q3540" s="39">
        <f>IF(F3540="","",COUNTIFS(ex_chave_oc,F3540,ex_cancelada,"&lt;&gt;Sim"))</f>
        <v/>
      </c>
      <c r="R3540" s="51">
        <f>IF(P3540="","",IF(AND(P3540=1,N(Q3540)&gt;0),1,0))</f>
        <v/>
      </c>
      <c r="S3540" s="30">
        <f>IF(P3540="","",IF(F3540="","ERRO: data prevista ausente ou inválida",IF(O3540=0,"Duplicada: contada uma vez",IF(N(G3540)=0,"ERRO: tarefa fora do Plano Mestre",IF(P3540=0,"Tarefa retirada do plano: não conta","OK")))))</f>
        <v/>
      </c>
    </row>
    <row r="3541">
      <c r="A3541" s="29" t="n"/>
      <c r="B3541" s="25" t="n"/>
      <c r="C3541" s="49" t="n"/>
      <c r="D3541" s="29" t="n"/>
      <c r="E3541" s="23">
        <f>IF(OR(A3541="",B3541=""),"",A3541&amp;"|"&amp;B3541)</f>
        <v/>
      </c>
      <c r="F3541" s="30">
        <f>IF(OR(E3541="",NOT(ISNUMBER(C3541))),"",E3541&amp;"|"&amp;YEAR(C3541)&amp;"-"&amp;RIGHT("0"&amp;MONTH(C3541),2)&amp;"-"&amp;RIGHT("0"&amp;DAY(C3541),2))</f>
        <v/>
      </c>
      <c r="G3541" s="26">
        <f>IF(E3541="","",IFERROR(MATCH(E3541,pl_chave,0),0))</f>
        <v/>
      </c>
      <c r="H3541" s="23">
        <f>IF(G3541="","",IF(G3541=0,"Tarefa fora do plano",INDEX(pl_tag,G3541)))</f>
        <v/>
      </c>
      <c r="I3541" s="30">
        <f>IF(N(G3541)=0,"",INDEX(pl_atividade,G3541))</f>
        <v/>
      </c>
      <c r="J3541" s="50">
        <f>IF(N(G3541)=0,"",INDEX(pl_especialidade,G3541))</f>
        <v/>
      </c>
      <c r="K3541" s="28">
        <f>IF(N(G3541)=0,"",INDEX(pl_duracao,G3541))</f>
        <v/>
      </c>
      <c r="L3541" s="39">
        <f>IF(ISNUMBER(C3541),YEAR(C3541),"")</f>
        <v/>
      </c>
      <c r="M3541" s="39">
        <f>IF(ISNUMBER(C3541),MONTH(C3541),"")</f>
        <v/>
      </c>
      <c r="N3541" s="23">
        <f>IF(L3541="","",IF(NOT(ISNUMBER(crono_ano)),"Informe o ano",IF(L3541&lt;crono_ano,"Antes do ano",IF(L3541&gt;crono_ano,"Depois do ano","No ano"))))</f>
        <v/>
      </c>
      <c r="O3541" s="39">
        <f>IF(F3541="","",IF(COUNTIF(F$7:F3541,F3541)=1,1,0))</f>
        <v/>
      </c>
      <c r="P3541" s="39">
        <f>IF(A3541&amp;B3541&amp;C3541="","",IF(AND(O3541=1,N(G3541)&gt;0),IF(INDEX(pl_ativa,MAX(1,N(G3541)))="Sim",1,0),0))</f>
        <v/>
      </c>
      <c r="Q3541" s="39">
        <f>IF(F3541="","",COUNTIFS(ex_chave_oc,F3541,ex_cancelada,"&lt;&gt;Sim"))</f>
        <v/>
      </c>
      <c r="R3541" s="51">
        <f>IF(P3541="","",IF(AND(P3541=1,N(Q3541)&gt;0),1,0))</f>
        <v/>
      </c>
      <c r="S3541" s="30">
        <f>IF(P3541="","",IF(F3541="","ERRO: data prevista ausente ou inválida",IF(O3541=0,"Duplicada: contada uma vez",IF(N(G3541)=0,"ERRO: tarefa fora do Plano Mestre",IF(P3541=0,"Tarefa retirada do plano: não conta","OK")))))</f>
        <v/>
      </c>
    </row>
    <row r="3542">
      <c r="A3542" s="29" t="n"/>
      <c r="B3542" s="25" t="n"/>
      <c r="C3542" s="49" t="n"/>
      <c r="D3542" s="29" t="n"/>
      <c r="E3542" s="23">
        <f>IF(OR(A3542="",B3542=""),"",A3542&amp;"|"&amp;B3542)</f>
        <v/>
      </c>
      <c r="F3542" s="30">
        <f>IF(OR(E3542="",NOT(ISNUMBER(C3542))),"",E3542&amp;"|"&amp;YEAR(C3542)&amp;"-"&amp;RIGHT("0"&amp;MONTH(C3542),2)&amp;"-"&amp;RIGHT("0"&amp;DAY(C3542),2))</f>
        <v/>
      </c>
      <c r="G3542" s="26">
        <f>IF(E3542="","",IFERROR(MATCH(E3542,pl_chave,0),0))</f>
        <v/>
      </c>
      <c r="H3542" s="23">
        <f>IF(G3542="","",IF(G3542=0,"Tarefa fora do plano",INDEX(pl_tag,G3542)))</f>
        <v/>
      </c>
      <c r="I3542" s="30">
        <f>IF(N(G3542)=0,"",INDEX(pl_atividade,G3542))</f>
        <v/>
      </c>
      <c r="J3542" s="50">
        <f>IF(N(G3542)=0,"",INDEX(pl_especialidade,G3542))</f>
        <v/>
      </c>
      <c r="K3542" s="28">
        <f>IF(N(G3542)=0,"",INDEX(pl_duracao,G3542))</f>
        <v/>
      </c>
      <c r="L3542" s="39">
        <f>IF(ISNUMBER(C3542),YEAR(C3542),"")</f>
        <v/>
      </c>
      <c r="M3542" s="39">
        <f>IF(ISNUMBER(C3542),MONTH(C3542),"")</f>
        <v/>
      </c>
      <c r="N3542" s="23">
        <f>IF(L3542="","",IF(NOT(ISNUMBER(crono_ano)),"Informe o ano",IF(L3542&lt;crono_ano,"Antes do ano",IF(L3542&gt;crono_ano,"Depois do ano","No ano"))))</f>
        <v/>
      </c>
      <c r="O3542" s="39">
        <f>IF(F3542="","",IF(COUNTIF(F$7:F3542,F3542)=1,1,0))</f>
        <v/>
      </c>
      <c r="P3542" s="39">
        <f>IF(A3542&amp;B3542&amp;C3542="","",IF(AND(O3542=1,N(G3542)&gt;0),IF(INDEX(pl_ativa,MAX(1,N(G3542)))="Sim",1,0),0))</f>
        <v/>
      </c>
      <c r="Q3542" s="39">
        <f>IF(F3542="","",COUNTIFS(ex_chave_oc,F3542,ex_cancelada,"&lt;&gt;Sim"))</f>
        <v/>
      </c>
      <c r="R3542" s="51">
        <f>IF(P3542="","",IF(AND(P3542=1,N(Q3542)&gt;0),1,0))</f>
        <v/>
      </c>
      <c r="S3542" s="30">
        <f>IF(P3542="","",IF(F3542="","ERRO: data prevista ausente ou inválida",IF(O3542=0,"Duplicada: contada uma vez",IF(N(G3542)=0,"ERRO: tarefa fora do Plano Mestre",IF(P3542=0,"Tarefa retirada do plano: não conta","OK")))))</f>
        <v/>
      </c>
    </row>
    <row r="3543">
      <c r="A3543" s="29" t="n"/>
      <c r="B3543" s="25" t="n"/>
      <c r="C3543" s="49" t="n"/>
      <c r="D3543" s="29" t="n"/>
      <c r="E3543" s="23">
        <f>IF(OR(A3543="",B3543=""),"",A3543&amp;"|"&amp;B3543)</f>
        <v/>
      </c>
      <c r="F3543" s="30">
        <f>IF(OR(E3543="",NOT(ISNUMBER(C3543))),"",E3543&amp;"|"&amp;YEAR(C3543)&amp;"-"&amp;RIGHT("0"&amp;MONTH(C3543),2)&amp;"-"&amp;RIGHT("0"&amp;DAY(C3543),2))</f>
        <v/>
      </c>
      <c r="G3543" s="26">
        <f>IF(E3543="","",IFERROR(MATCH(E3543,pl_chave,0),0))</f>
        <v/>
      </c>
      <c r="H3543" s="23">
        <f>IF(G3543="","",IF(G3543=0,"Tarefa fora do plano",INDEX(pl_tag,G3543)))</f>
        <v/>
      </c>
      <c r="I3543" s="30">
        <f>IF(N(G3543)=0,"",INDEX(pl_atividade,G3543))</f>
        <v/>
      </c>
      <c r="J3543" s="50">
        <f>IF(N(G3543)=0,"",INDEX(pl_especialidade,G3543))</f>
        <v/>
      </c>
      <c r="K3543" s="28">
        <f>IF(N(G3543)=0,"",INDEX(pl_duracao,G3543))</f>
        <v/>
      </c>
      <c r="L3543" s="39">
        <f>IF(ISNUMBER(C3543),YEAR(C3543),"")</f>
        <v/>
      </c>
      <c r="M3543" s="39">
        <f>IF(ISNUMBER(C3543),MONTH(C3543),"")</f>
        <v/>
      </c>
      <c r="N3543" s="23">
        <f>IF(L3543="","",IF(NOT(ISNUMBER(crono_ano)),"Informe o ano",IF(L3543&lt;crono_ano,"Antes do ano",IF(L3543&gt;crono_ano,"Depois do ano","No ano"))))</f>
        <v/>
      </c>
      <c r="O3543" s="39">
        <f>IF(F3543="","",IF(COUNTIF(F$7:F3543,F3543)=1,1,0))</f>
        <v/>
      </c>
      <c r="P3543" s="39">
        <f>IF(A3543&amp;B3543&amp;C3543="","",IF(AND(O3543=1,N(G3543)&gt;0),IF(INDEX(pl_ativa,MAX(1,N(G3543)))="Sim",1,0),0))</f>
        <v/>
      </c>
      <c r="Q3543" s="39">
        <f>IF(F3543="","",COUNTIFS(ex_chave_oc,F3543,ex_cancelada,"&lt;&gt;Sim"))</f>
        <v/>
      </c>
      <c r="R3543" s="51">
        <f>IF(P3543="","",IF(AND(P3543=1,N(Q3543)&gt;0),1,0))</f>
        <v/>
      </c>
      <c r="S3543" s="30">
        <f>IF(P3543="","",IF(F3543="","ERRO: data prevista ausente ou inválida",IF(O3543=0,"Duplicada: contada uma vez",IF(N(G3543)=0,"ERRO: tarefa fora do Plano Mestre",IF(P3543=0,"Tarefa retirada do plano: não conta","OK")))))</f>
        <v/>
      </c>
    </row>
    <row r="3544">
      <c r="A3544" s="29" t="n"/>
      <c r="B3544" s="25" t="n"/>
      <c r="C3544" s="49" t="n"/>
      <c r="D3544" s="29" t="n"/>
      <c r="E3544" s="23">
        <f>IF(OR(A3544="",B3544=""),"",A3544&amp;"|"&amp;B3544)</f>
        <v/>
      </c>
      <c r="F3544" s="30">
        <f>IF(OR(E3544="",NOT(ISNUMBER(C3544))),"",E3544&amp;"|"&amp;YEAR(C3544)&amp;"-"&amp;RIGHT("0"&amp;MONTH(C3544),2)&amp;"-"&amp;RIGHT("0"&amp;DAY(C3544),2))</f>
        <v/>
      </c>
      <c r="G3544" s="26">
        <f>IF(E3544="","",IFERROR(MATCH(E3544,pl_chave,0),0))</f>
        <v/>
      </c>
      <c r="H3544" s="23">
        <f>IF(G3544="","",IF(G3544=0,"Tarefa fora do plano",INDEX(pl_tag,G3544)))</f>
        <v/>
      </c>
      <c r="I3544" s="30">
        <f>IF(N(G3544)=0,"",INDEX(pl_atividade,G3544))</f>
        <v/>
      </c>
      <c r="J3544" s="50">
        <f>IF(N(G3544)=0,"",INDEX(pl_especialidade,G3544))</f>
        <v/>
      </c>
      <c r="K3544" s="28">
        <f>IF(N(G3544)=0,"",INDEX(pl_duracao,G3544))</f>
        <v/>
      </c>
      <c r="L3544" s="39">
        <f>IF(ISNUMBER(C3544),YEAR(C3544),"")</f>
        <v/>
      </c>
      <c r="M3544" s="39">
        <f>IF(ISNUMBER(C3544),MONTH(C3544),"")</f>
        <v/>
      </c>
      <c r="N3544" s="23">
        <f>IF(L3544="","",IF(NOT(ISNUMBER(crono_ano)),"Informe o ano",IF(L3544&lt;crono_ano,"Antes do ano",IF(L3544&gt;crono_ano,"Depois do ano","No ano"))))</f>
        <v/>
      </c>
      <c r="O3544" s="39">
        <f>IF(F3544="","",IF(COUNTIF(F$7:F3544,F3544)=1,1,0))</f>
        <v/>
      </c>
      <c r="P3544" s="39">
        <f>IF(A3544&amp;B3544&amp;C3544="","",IF(AND(O3544=1,N(G3544)&gt;0),IF(INDEX(pl_ativa,MAX(1,N(G3544)))="Sim",1,0),0))</f>
        <v/>
      </c>
      <c r="Q3544" s="39">
        <f>IF(F3544="","",COUNTIFS(ex_chave_oc,F3544,ex_cancelada,"&lt;&gt;Sim"))</f>
        <v/>
      </c>
      <c r="R3544" s="51">
        <f>IF(P3544="","",IF(AND(P3544=1,N(Q3544)&gt;0),1,0))</f>
        <v/>
      </c>
      <c r="S3544" s="30">
        <f>IF(P3544="","",IF(F3544="","ERRO: data prevista ausente ou inválida",IF(O3544=0,"Duplicada: contada uma vez",IF(N(G3544)=0,"ERRO: tarefa fora do Plano Mestre",IF(P3544=0,"Tarefa retirada do plano: não conta","OK")))))</f>
        <v/>
      </c>
    </row>
    <row r="3545">
      <c r="A3545" s="29" t="n"/>
      <c r="B3545" s="25" t="n"/>
      <c r="C3545" s="49" t="n"/>
      <c r="D3545" s="29" t="n"/>
      <c r="E3545" s="23">
        <f>IF(OR(A3545="",B3545=""),"",A3545&amp;"|"&amp;B3545)</f>
        <v/>
      </c>
      <c r="F3545" s="30">
        <f>IF(OR(E3545="",NOT(ISNUMBER(C3545))),"",E3545&amp;"|"&amp;YEAR(C3545)&amp;"-"&amp;RIGHT("0"&amp;MONTH(C3545),2)&amp;"-"&amp;RIGHT("0"&amp;DAY(C3545),2))</f>
        <v/>
      </c>
      <c r="G3545" s="26">
        <f>IF(E3545="","",IFERROR(MATCH(E3545,pl_chave,0),0))</f>
        <v/>
      </c>
      <c r="H3545" s="23">
        <f>IF(G3545="","",IF(G3545=0,"Tarefa fora do plano",INDEX(pl_tag,G3545)))</f>
        <v/>
      </c>
      <c r="I3545" s="30">
        <f>IF(N(G3545)=0,"",INDEX(pl_atividade,G3545))</f>
        <v/>
      </c>
      <c r="J3545" s="50">
        <f>IF(N(G3545)=0,"",INDEX(pl_especialidade,G3545))</f>
        <v/>
      </c>
      <c r="K3545" s="28">
        <f>IF(N(G3545)=0,"",INDEX(pl_duracao,G3545))</f>
        <v/>
      </c>
      <c r="L3545" s="39">
        <f>IF(ISNUMBER(C3545),YEAR(C3545),"")</f>
        <v/>
      </c>
      <c r="M3545" s="39">
        <f>IF(ISNUMBER(C3545),MONTH(C3545),"")</f>
        <v/>
      </c>
      <c r="N3545" s="23">
        <f>IF(L3545="","",IF(NOT(ISNUMBER(crono_ano)),"Informe o ano",IF(L3545&lt;crono_ano,"Antes do ano",IF(L3545&gt;crono_ano,"Depois do ano","No ano"))))</f>
        <v/>
      </c>
      <c r="O3545" s="39">
        <f>IF(F3545="","",IF(COUNTIF(F$7:F3545,F3545)=1,1,0))</f>
        <v/>
      </c>
      <c r="P3545" s="39">
        <f>IF(A3545&amp;B3545&amp;C3545="","",IF(AND(O3545=1,N(G3545)&gt;0),IF(INDEX(pl_ativa,MAX(1,N(G3545)))="Sim",1,0),0))</f>
        <v/>
      </c>
      <c r="Q3545" s="39">
        <f>IF(F3545="","",COUNTIFS(ex_chave_oc,F3545,ex_cancelada,"&lt;&gt;Sim"))</f>
        <v/>
      </c>
      <c r="R3545" s="51">
        <f>IF(P3545="","",IF(AND(P3545=1,N(Q3545)&gt;0),1,0))</f>
        <v/>
      </c>
      <c r="S3545" s="30">
        <f>IF(P3545="","",IF(F3545="","ERRO: data prevista ausente ou inválida",IF(O3545=0,"Duplicada: contada uma vez",IF(N(G3545)=0,"ERRO: tarefa fora do Plano Mestre",IF(P3545=0,"Tarefa retirada do plano: não conta","OK")))))</f>
        <v/>
      </c>
    </row>
    <row r="3546">
      <c r="A3546" s="29" t="n"/>
      <c r="B3546" s="25" t="n"/>
      <c r="C3546" s="49" t="n"/>
      <c r="D3546" s="29" t="n"/>
      <c r="E3546" s="23">
        <f>IF(OR(A3546="",B3546=""),"",A3546&amp;"|"&amp;B3546)</f>
        <v/>
      </c>
      <c r="F3546" s="30">
        <f>IF(OR(E3546="",NOT(ISNUMBER(C3546))),"",E3546&amp;"|"&amp;YEAR(C3546)&amp;"-"&amp;RIGHT("0"&amp;MONTH(C3546),2)&amp;"-"&amp;RIGHT("0"&amp;DAY(C3546),2))</f>
        <v/>
      </c>
      <c r="G3546" s="26">
        <f>IF(E3546="","",IFERROR(MATCH(E3546,pl_chave,0),0))</f>
        <v/>
      </c>
      <c r="H3546" s="23">
        <f>IF(G3546="","",IF(G3546=0,"Tarefa fora do plano",INDEX(pl_tag,G3546)))</f>
        <v/>
      </c>
      <c r="I3546" s="30">
        <f>IF(N(G3546)=0,"",INDEX(pl_atividade,G3546))</f>
        <v/>
      </c>
      <c r="J3546" s="50">
        <f>IF(N(G3546)=0,"",INDEX(pl_especialidade,G3546))</f>
        <v/>
      </c>
      <c r="K3546" s="28">
        <f>IF(N(G3546)=0,"",INDEX(pl_duracao,G3546))</f>
        <v/>
      </c>
      <c r="L3546" s="39">
        <f>IF(ISNUMBER(C3546),YEAR(C3546),"")</f>
        <v/>
      </c>
      <c r="M3546" s="39">
        <f>IF(ISNUMBER(C3546),MONTH(C3546),"")</f>
        <v/>
      </c>
      <c r="N3546" s="23">
        <f>IF(L3546="","",IF(NOT(ISNUMBER(crono_ano)),"Informe o ano",IF(L3546&lt;crono_ano,"Antes do ano",IF(L3546&gt;crono_ano,"Depois do ano","No ano"))))</f>
        <v/>
      </c>
      <c r="O3546" s="39">
        <f>IF(F3546="","",IF(COUNTIF(F$7:F3546,F3546)=1,1,0))</f>
        <v/>
      </c>
      <c r="P3546" s="39">
        <f>IF(A3546&amp;B3546&amp;C3546="","",IF(AND(O3546=1,N(G3546)&gt;0),IF(INDEX(pl_ativa,MAX(1,N(G3546)))="Sim",1,0),0))</f>
        <v/>
      </c>
      <c r="Q3546" s="39">
        <f>IF(F3546="","",COUNTIFS(ex_chave_oc,F3546,ex_cancelada,"&lt;&gt;Sim"))</f>
        <v/>
      </c>
      <c r="R3546" s="51">
        <f>IF(P3546="","",IF(AND(P3546=1,N(Q3546)&gt;0),1,0))</f>
        <v/>
      </c>
      <c r="S3546" s="30">
        <f>IF(P3546="","",IF(F3546="","ERRO: data prevista ausente ou inválida",IF(O3546=0,"Duplicada: contada uma vez",IF(N(G3546)=0,"ERRO: tarefa fora do Plano Mestre",IF(P3546=0,"Tarefa retirada do plano: não conta","OK")))))</f>
        <v/>
      </c>
    </row>
    <row r="3547">
      <c r="A3547" s="29" t="n"/>
      <c r="B3547" s="25" t="n"/>
      <c r="C3547" s="49" t="n"/>
      <c r="D3547" s="29" t="n"/>
      <c r="E3547" s="23">
        <f>IF(OR(A3547="",B3547=""),"",A3547&amp;"|"&amp;B3547)</f>
        <v/>
      </c>
      <c r="F3547" s="30">
        <f>IF(OR(E3547="",NOT(ISNUMBER(C3547))),"",E3547&amp;"|"&amp;YEAR(C3547)&amp;"-"&amp;RIGHT("0"&amp;MONTH(C3547),2)&amp;"-"&amp;RIGHT("0"&amp;DAY(C3547),2))</f>
        <v/>
      </c>
      <c r="G3547" s="26">
        <f>IF(E3547="","",IFERROR(MATCH(E3547,pl_chave,0),0))</f>
        <v/>
      </c>
      <c r="H3547" s="23">
        <f>IF(G3547="","",IF(G3547=0,"Tarefa fora do plano",INDEX(pl_tag,G3547)))</f>
        <v/>
      </c>
      <c r="I3547" s="30">
        <f>IF(N(G3547)=0,"",INDEX(pl_atividade,G3547))</f>
        <v/>
      </c>
      <c r="J3547" s="50">
        <f>IF(N(G3547)=0,"",INDEX(pl_especialidade,G3547))</f>
        <v/>
      </c>
      <c r="K3547" s="28">
        <f>IF(N(G3547)=0,"",INDEX(pl_duracao,G3547))</f>
        <v/>
      </c>
      <c r="L3547" s="39">
        <f>IF(ISNUMBER(C3547),YEAR(C3547),"")</f>
        <v/>
      </c>
      <c r="M3547" s="39">
        <f>IF(ISNUMBER(C3547),MONTH(C3547),"")</f>
        <v/>
      </c>
      <c r="N3547" s="23">
        <f>IF(L3547="","",IF(NOT(ISNUMBER(crono_ano)),"Informe o ano",IF(L3547&lt;crono_ano,"Antes do ano",IF(L3547&gt;crono_ano,"Depois do ano","No ano"))))</f>
        <v/>
      </c>
      <c r="O3547" s="39">
        <f>IF(F3547="","",IF(COUNTIF(F$7:F3547,F3547)=1,1,0))</f>
        <v/>
      </c>
      <c r="P3547" s="39">
        <f>IF(A3547&amp;B3547&amp;C3547="","",IF(AND(O3547=1,N(G3547)&gt;0),IF(INDEX(pl_ativa,MAX(1,N(G3547)))="Sim",1,0),0))</f>
        <v/>
      </c>
      <c r="Q3547" s="39">
        <f>IF(F3547="","",COUNTIFS(ex_chave_oc,F3547,ex_cancelada,"&lt;&gt;Sim"))</f>
        <v/>
      </c>
      <c r="R3547" s="51">
        <f>IF(P3547="","",IF(AND(P3547=1,N(Q3547)&gt;0),1,0))</f>
        <v/>
      </c>
      <c r="S3547" s="30">
        <f>IF(P3547="","",IF(F3547="","ERRO: data prevista ausente ou inválida",IF(O3547=0,"Duplicada: contada uma vez",IF(N(G3547)=0,"ERRO: tarefa fora do Plano Mestre",IF(P3547=0,"Tarefa retirada do plano: não conta","OK")))))</f>
        <v/>
      </c>
    </row>
    <row r="3548">
      <c r="A3548" s="29" t="n"/>
      <c r="B3548" s="25" t="n"/>
      <c r="C3548" s="49" t="n"/>
      <c r="D3548" s="29" t="n"/>
      <c r="E3548" s="23">
        <f>IF(OR(A3548="",B3548=""),"",A3548&amp;"|"&amp;B3548)</f>
        <v/>
      </c>
      <c r="F3548" s="30">
        <f>IF(OR(E3548="",NOT(ISNUMBER(C3548))),"",E3548&amp;"|"&amp;YEAR(C3548)&amp;"-"&amp;RIGHT("0"&amp;MONTH(C3548),2)&amp;"-"&amp;RIGHT("0"&amp;DAY(C3548),2))</f>
        <v/>
      </c>
      <c r="G3548" s="26">
        <f>IF(E3548="","",IFERROR(MATCH(E3548,pl_chave,0),0))</f>
        <v/>
      </c>
      <c r="H3548" s="23">
        <f>IF(G3548="","",IF(G3548=0,"Tarefa fora do plano",INDEX(pl_tag,G3548)))</f>
        <v/>
      </c>
      <c r="I3548" s="30">
        <f>IF(N(G3548)=0,"",INDEX(pl_atividade,G3548))</f>
        <v/>
      </c>
      <c r="J3548" s="50">
        <f>IF(N(G3548)=0,"",INDEX(pl_especialidade,G3548))</f>
        <v/>
      </c>
      <c r="K3548" s="28">
        <f>IF(N(G3548)=0,"",INDEX(pl_duracao,G3548))</f>
        <v/>
      </c>
      <c r="L3548" s="39">
        <f>IF(ISNUMBER(C3548),YEAR(C3548),"")</f>
        <v/>
      </c>
      <c r="M3548" s="39">
        <f>IF(ISNUMBER(C3548),MONTH(C3548),"")</f>
        <v/>
      </c>
      <c r="N3548" s="23">
        <f>IF(L3548="","",IF(NOT(ISNUMBER(crono_ano)),"Informe o ano",IF(L3548&lt;crono_ano,"Antes do ano",IF(L3548&gt;crono_ano,"Depois do ano","No ano"))))</f>
        <v/>
      </c>
      <c r="O3548" s="39">
        <f>IF(F3548="","",IF(COUNTIF(F$7:F3548,F3548)=1,1,0))</f>
        <v/>
      </c>
      <c r="P3548" s="39">
        <f>IF(A3548&amp;B3548&amp;C3548="","",IF(AND(O3548=1,N(G3548)&gt;0),IF(INDEX(pl_ativa,MAX(1,N(G3548)))="Sim",1,0),0))</f>
        <v/>
      </c>
      <c r="Q3548" s="39">
        <f>IF(F3548="","",COUNTIFS(ex_chave_oc,F3548,ex_cancelada,"&lt;&gt;Sim"))</f>
        <v/>
      </c>
      <c r="R3548" s="51">
        <f>IF(P3548="","",IF(AND(P3548=1,N(Q3548)&gt;0),1,0))</f>
        <v/>
      </c>
      <c r="S3548" s="30">
        <f>IF(P3548="","",IF(F3548="","ERRO: data prevista ausente ou inválida",IF(O3548=0,"Duplicada: contada uma vez",IF(N(G3548)=0,"ERRO: tarefa fora do Plano Mestre",IF(P3548=0,"Tarefa retirada do plano: não conta","OK")))))</f>
        <v/>
      </c>
    </row>
    <row r="3549">
      <c r="A3549" s="29" t="n"/>
      <c r="B3549" s="25" t="n"/>
      <c r="C3549" s="49" t="n"/>
      <c r="D3549" s="29" t="n"/>
      <c r="E3549" s="23">
        <f>IF(OR(A3549="",B3549=""),"",A3549&amp;"|"&amp;B3549)</f>
        <v/>
      </c>
      <c r="F3549" s="30">
        <f>IF(OR(E3549="",NOT(ISNUMBER(C3549))),"",E3549&amp;"|"&amp;YEAR(C3549)&amp;"-"&amp;RIGHT("0"&amp;MONTH(C3549),2)&amp;"-"&amp;RIGHT("0"&amp;DAY(C3549),2))</f>
        <v/>
      </c>
      <c r="G3549" s="26">
        <f>IF(E3549="","",IFERROR(MATCH(E3549,pl_chave,0),0))</f>
        <v/>
      </c>
      <c r="H3549" s="23">
        <f>IF(G3549="","",IF(G3549=0,"Tarefa fora do plano",INDEX(pl_tag,G3549)))</f>
        <v/>
      </c>
      <c r="I3549" s="30">
        <f>IF(N(G3549)=0,"",INDEX(pl_atividade,G3549))</f>
        <v/>
      </c>
      <c r="J3549" s="50">
        <f>IF(N(G3549)=0,"",INDEX(pl_especialidade,G3549))</f>
        <v/>
      </c>
      <c r="K3549" s="28">
        <f>IF(N(G3549)=0,"",INDEX(pl_duracao,G3549))</f>
        <v/>
      </c>
      <c r="L3549" s="39">
        <f>IF(ISNUMBER(C3549),YEAR(C3549),"")</f>
        <v/>
      </c>
      <c r="M3549" s="39">
        <f>IF(ISNUMBER(C3549),MONTH(C3549),"")</f>
        <v/>
      </c>
      <c r="N3549" s="23">
        <f>IF(L3549="","",IF(NOT(ISNUMBER(crono_ano)),"Informe o ano",IF(L3549&lt;crono_ano,"Antes do ano",IF(L3549&gt;crono_ano,"Depois do ano","No ano"))))</f>
        <v/>
      </c>
      <c r="O3549" s="39">
        <f>IF(F3549="","",IF(COUNTIF(F$7:F3549,F3549)=1,1,0))</f>
        <v/>
      </c>
      <c r="P3549" s="39">
        <f>IF(A3549&amp;B3549&amp;C3549="","",IF(AND(O3549=1,N(G3549)&gt;0),IF(INDEX(pl_ativa,MAX(1,N(G3549)))="Sim",1,0),0))</f>
        <v/>
      </c>
      <c r="Q3549" s="39">
        <f>IF(F3549="","",COUNTIFS(ex_chave_oc,F3549,ex_cancelada,"&lt;&gt;Sim"))</f>
        <v/>
      </c>
      <c r="R3549" s="51">
        <f>IF(P3549="","",IF(AND(P3549=1,N(Q3549)&gt;0),1,0))</f>
        <v/>
      </c>
      <c r="S3549" s="30">
        <f>IF(P3549="","",IF(F3549="","ERRO: data prevista ausente ou inválida",IF(O3549=0,"Duplicada: contada uma vez",IF(N(G3549)=0,"ERRO: tarefa fora do Plano Mestre",IF(P3549=0,"Tarefa retirada do plano: não conta","OK")))))</f>
        <v/>
      </c>
    </row>
    <row r="3550">
      <c r="A3550" s="29" t="n"/>
      <c r="B3550" s="25" t="n"/>
      <c r="C3550" s="49" t="n"/>
      <c r="D3550" s="29" t="n"/>
      <c r="E3550" s="23">
        <f>IF(OR(A3550="",B3550=""),"",A3550&amp;"|"&amp;B3550)</f>
        <v/>
      </c>
      <c r="F3550" s="30">
        <f>IF(OR(E3550="",NOT(ISNUMBER(C3550))),"",E3550&amp;"|"&amp;YEAR(C3550)&amp;"-"&amp;RIGHT("0"&amp;MONTH(C3550),2)&amp;"-"&amp;RIGHT("0"&amp;DAY(C3550),2))</f>
        <v/>
      </c>
      <c r="G3550" s="26">
        <f>IF(E3550="","",IFERROR(MATCH(E3550,pl_chave,0),0))</f>
        <v/>
      </c>
      <c r="H3550" s="23">
        <f>IF(G3550="","",IF(G3550=0,"Tarefa fora do plano",INDEX(pl_tag,G3550)))</f>
        <v/>
      </c>
      <c r="I3550" s="30">
        <f>IF(N(G3550)=0,"",INDEX(pl_atividade,G3550))</f>
        <v/>
      </c>
      <c r="J3550" s="50">
        <f>IF(N(G3550)=0,"",INDEX(pl_especialidade,G3550))</f>
        <v/>
      </c>
      <c r="K3550" s="28">
        <f>IF(N(G3550)=0,"",INDEX(pl_duracao,G3550))</f>
        <v/>
      </c>
      <c r="L3550" s="39">
        <f>IF(ISNUMBER(C3550),YEAR(C3550),"")</f>
        <v/>
      </c>
      <c r="M3550" s="39">
        <f>IF(ISNUMBER(C3550),MONTH(C3550),"")</f>
        <v/>
      </c>
      <c r="N3550" s="23">
        <f>IF(L3550="","",IF(NOT(ISNUMBER(crono_ano)),"Informe o ano",IF(L3550&lt;crono_ano,"Antes do ano",IF(L3550&gt;crono_ano,"Depois do ano","No ano"))))</f>
        <v/>
      </c>
      <c r="O3550" s="39">
        <f>IF(F3550="","",IF(COUNTIF(F$7:F3550,F3550)=1,1,0))</f>
        <v/>
      </c>
      <c r="P3550" s="39">
        <f>IF(A3550&amp;B3550&amp;C3550="","",IF(AND(O3550=1,N(G3550)&gt;0),IF(INDEX(pl_ativa,MAX(1,N(G3550)))="Sim",1,0),0))</f>
        <v/>
      </c>
      <c r="Q3550" s="39">
        <f>IF(F3550="","",COUNTIFS(ex_chave_oc,F3550,ex_cancelada,"&lt;&gt;Sim"))</f>
        <v/>
      </c>
      <c r="R3550" s="51">
        <f>IF(P3550="","",IF(AND(P3550=1,N(Q3550)&gt;0),1,0))</f>
        <v/>
      </c>
      <c r="S3550" s="30">
        <f>IF(P3550="","",IF(F3550="","ERRO: data prevista ausente ou inválida",IF(O3550=0,"Duplicada: contada uma vez",IF(N(G3550)=0,"ERRO: tarefa fora do Plano Mestre",IF(P3550=0,"Tarefa retirada do plano: não conta","OK")))))</f>
        <v/>
      </c>
    </row>
    <row r="3551">
      <c r="A3551" s="29" t="n"/>
      <c r="B3551" s="25" t="n"/>
      <c r="C3551" s="49" t="n"/>
      <c r="D3551" s="29" t="n"/>
      <c r="E3551" s="23">
        <f>IF(OR(A3551="",B3551=""),"",A3551&amp;"|"&amp;B3551)</f>
        <v/>
      </c>
      <c r="F3551" s="30">
        <f>IF(OR(E3551="",NOT(ISNUMBER(C3551))),"",E3551&amp;"|"&amp;YEAR(C3551)&amp;"-"&amp;RIGHT("0"&amp;MONTH(C3551),2)&amp;"-"&amp;RIGHT("0"&amp;DAY(C3551),2))</f>
        <v/>
      </c>
      <c r="G3551" s="26">
        <f>IF(E3551="","",IFERROR(MATCH(E3551,pl_chave,0),0))</f>
        <v/>
      </c>
      <c r="H3551" s="23">
        <f>IF(G3551="","",IF(G3551=0,"Tarefa fora do plano",INDEX(pl_tag,G3551)))</f>
        <v/>
      </c>
      <c r="I3551" s="30">
        <f>IF(N(G3551)=0,"",INDEX(pl_atividade,G3551))</f>
        <v/>
      </c>
      <c r="J3551" s="50">
        <f>IF(N(G3551)=0,"",INDEX(pl_especialidade,G3551))</f>
        <v/>
      </c>
      <c r="K3551" s="28">
        <f>IF(N(G3551)=0,"",INDEX(pl_duracao,G3551))</f>
        <v/>
      </c>
      <c r="L3551" s="39">
        <f>IF(ISNUMBER(C3551),YEAR(C3551),"")</f>
        <v/>
      </c>
      <c r="M3551" s="39">
        <f>IF(ISNUMBER(C3551),MONTH(C3551),"")</f>
        <v/>
      </c>
      <c r="N3551" s="23">
        <f>IF(L3551="","",IF(NOT(ISNUMBER(crono_ano)),"Informe o ano",IF(L3551&lt;crono_ano,"Antes do ano",IF(L3551&gt;crono_ano,"Depois do ano","No ano"))))</f>
        <v/>
      </c>
      <c r="O3551" s="39">
        <f>IF(F3551="","",IF(COUNTIF(F$7:F3551,F3551)=1,1,0))</f>
        <v/>
      </c>
      <c r="P3551" s="39">
        <f>IF(A3551&amp;B3551&amp;C3551="","",IF(AND(O3551=1,N(G3551)&gt;0),IF(INDEX(pl_ativa,MAX(1,N(G3551)))="Sim",1,0),0))</f>
        <v/>
      </c>
      <c r="Q3551" s="39">
        <f>IF(F3551="","",COUNTIFS(ex_chave_oc,F3551,ex_cancelada,"&lt;&gt;Sim"))</f>
        <v/>
      </c>
      <c r="R3551" s="51">
        <f>IF(P3551="","",IF(AND(P3551=1,N(Q3551)&gt;0),1,0))</f>
        <v/>
      </c>
      <c r="S3551" s="30">
        <f>IF(P3551="","",IF(F3551="","ERRO: data prevista ausente ou inválida",IF(O3551=0,"Duplicada: contada uma vez",IF(N(G3551)=0,"ERRO: tarefa fora do Plano Mestre",IF(P3551=0,"Tarefa retirada do plano: não conta","OK")))))</f>
        <v/>
      </c>
    </row>
    <row r="3552">
      <c r="A3552" s="29" t="n"/>
      <c r="B3552" s="25" t="n"/>
      <c r="C3552" s="49" t="n"/>
      <c r="D3552" s="29" t="n"/>
      <c r="E3552" s="23">
        <f>IF(OR(A3552="",B3552=""),"",A3552&amp;"|"&amp;B3552)</f>
        <v/>
      </c>
      <c r="F3552" s="30">
        <f>IF(OR(E3552="",NOT(ISNUMBER(C3552))),"",E3552&amp;"|"&amp;YEAR(C3552)&amp;"-"&amp;RIGHT("0"&amp;MONTH(C3552),2)&amp;"-"&amp;RIGHT("0"&amp;DAY(C3552),2))</f>
        <v/>
      </c>
      <c r="G3552" s="26">
        <f>IF(E3552="","",IFERROR(MATCH(E3552,pl_chave,0),0))</f>
        <v/>
      </c>
      <c r="H3552" s="23">
        <f>IF(G3552="","",IF(G3552=0,"Tarefa fora do plano",INDEX(pl_tag,G3552)))</f>
        <v/>
      </c>
      <c r="I3552" s="30">
        <f>IF(N(G3552)=0,"",INDEX(pl_atividade,G3552))</f>
        <v/>
      </c>
      <c r="J3552" s="50">
        <f>IF(N(G3552)=0,"",INDEX(pl_especialidade,G3552))</f>
        <v/>
      </c>
      <c r="K3552" s="28">
        <f>IF(N(G3552)=0,"",INDEX(pl_duracao,G3552))</f>
        <v/>
      </c>
      <c r="L3552" s="39">
        <f>IF(ISNUMBER(C3552),YEAR(C3552),"")</f>
        <v/>
      </c>
      <c r="M3552" s="39">
        <f>IF(ISNUMBER(C3552),MONTH(C3552),"")</f>
        <v/>
      </c>
      <c r="N3552" s="23">
        <f>IF(L3552="","",IF(NOT(ISNUMBER(crono_ano)),"Informe o ano",IF(L3552&lt;crono_ano,"Antes do ano",IF(L3552&gt;crono_ano,"Depois do ano","No ano"))))</f>
        <v/>
      </c>
      <c r="O3552" s="39">
        <f>IF(F3552="","",IF(COUNTIF(F$7:F3552,F3552)=1,1,0))</f>
        <v/>
      </c>
      <c r="P3552" s="39">
        <f>IF(A3552&amp;B3552&amp;C3552="","",IF(AND(O3552=1,N(G3552)&gt;0),IF(INDEX(pl_ativa,MAX(1,N(G3552)))="Sim",1,0),0))</f>
        <v/>
      </c>
      <c r="Q3552" s="39">
        <f>IF(F3552="","",COUNTIFS(ex_chave_oc,F3552,ex_cancelada,"&lt;&gt;Sim"))</f>
        <v/>
      </c>
      <c r="R3552" s="51">
        <f>IF(P3552="","",IF(AND(P3552=1,N(Q3552)&gt;0),1,0))</f>
        <v/>
      </c>
      <c r="S3552" s="30">
        <f>IF(P3552="","",IF(F3552="","ERRO: data prevista ausente ou inválida",IF(O3552=0,"Duplicada: contada uma vez",IF(N(G3552)=0,"ERRO: tarefa fora do Plano Mestre",IF(P3552=0,"Tarefa retirada do plano: não conta","OK")))))</f>
        <v/>
      </c>
    </row>
    <row r="3553">
      <c r="A3553" s="29" t="n"/>
      <c r="B3553" s="25" t="n"/>
      <c r="C3553" s="49" t="n"/>
      <c r="D3553" s="29" t="n"/>
      <c r="E3553" s="23">
        <f>IF(OR(A3553="",B3553=""),"",A3553&amp;"|"&amp;B3553)</f>
        <v/>
      </c>
      <c r="F3553" s="30">
        <f>IF(OR(E3553="",NOT(ISNUMBER(C3553))),"",E3553&amp;"|"&amp;YEAR(C3553)&amp;"-"&amp;RIGHT("0"&amp;MONTH(C3553),2)&amp;"-"&amp;RIGHT("0"&amp;DAY(C3553),2))</f>
        <v/>
      </c>
      <c r="G3553" s="26">
        <f>IF(E3553="","",IFERROR(MATCH(E3553,pl_chave,0),0))</f>
        <v/>
      </c>
      <c r="H3553" s="23">
        <f>IF(G3553="","",IF(G3553=0,"Tarefa fora do plano",INDEX(pl_tag,G3553)))</f>
        <v/>
      </c>
      <c r="I3553" s="30">
        <f>IF(N(G3553)=0,"",INDEX(pl_atividade,G3553))</f>
        <v/>
      </c>
      <c r="J3553" s="50">
        <f>IF(N(G3553)=0,"",INDEX(pl_especialidade,G3553))</f>
        <v/>
      </c>
      <c r="K3553" s="28">
        <f>IF(N(G3553)=0,"",INDEX(pl_duracao,G3553))</f>
        <v/>
      </c>
      <c r="L3553" s="39">
        <f>IF(ISNUMBER(C3553),YEAR(C3553),"")</f>
        <v/>
      </c>
      <c r="M3553" s="39">
        <f>IF(ISNUMBER(C3553),MONTH(C3553),"")</f>
        <v/>
      </c>
      <c r="N3553" s="23">
        <f>IF(L3553="","",IF(NOT(ISNUMBER(crono_ano)),"Informe o ano",IF(L3553&lt;crono_ano,"Antes do ano",IF(L3553&gt;crono_ano,"Depois do ano","No ano"))))</f>
        <v/>
      </c>
      <c r="O3553" s="39">
        <f>IF(F3553="","",IF(COUNTIF(F$7:F3553,F3553)=1,1,0))</f>
        <v/>
      </c>
      <c r="P3553" s="39">
        <f>IF(A3553&amp;B3553&amp;C3553="","",IF(AND(O3553=1,N(G3553)&gt;0),IF(INDEX(pl_ativa,MAX(1,N(G3553)))="Sim",1,0),0))</f>
        <v/>
      </c>
      <c r="Q3553" s="39">
        <f>IF(F3553="","",COUNTIFS(ex_chave_oc,F3553,ex_cancelada,"&lt;&gt;Sim"))</f>
        <v/>
      </c>
      <c r="R3553" s="51">
        <f>IF(P3553="","",IF(AND(P3553=1,N(Q3553)&gt;0),1,0))</f>
        <v/>
      </c>
      <c r="S3553" s="30">
        <f>IF(P3553="","",IF(F3553="","ERRO: data prevista ausente ou inválida",IF(O3553=0,"Duplicada: contada uma vez",IF(N(G3553)=0,"ERRO: tarefa fora do Plano Mestre",IF(P3553=0,"Tarefa retirada do plano: não conta","OK")))))</f>
        <v/>
      </c>
    </row>
    <row r="3554">
      <c r="A3554" s="29" t="n"/>
      <c r="B3554" s="25" t="n"/>
      <c r="C3554" s="49" t="n"/>
      <c r="D3554" s="29" t="n"/>
      <c r="E3554" s="23">
        <f>IF(OR(A3554="",B3554=""),"",A3554&amp;"|"&amp;B3554)</f>
        <v/>
      </c>
      <c r="F3554" s="30">
        <f>IF(OR(E3554="",NOT(ISNUMBER(C3554))),"",E3554&amp;"|"&amp;YEAR(C3554)&amp;"-"&amp;RIGHT("0"&amp;MONTH(C3554),2)&amp;"-"&amp;RIGHT("0"&amp;DAY(C3554),2))</f>
        <v/>
      </c>
      <c r="G3554" s="26">
        <f>IF(E3554="","",IFERROR(MATCH(E3554,pl_chave,0),0))</f>
        <v/>
      </c>
      <c r="H3554" s="23">
        <f>IF(G3554="","",IF(G3554=0,"Tarefa fora do plano",INDEX(pl_tag,G3554)))</f>
        <v/>
      </c>
      <c r="I3554" s="30">
        <f>IF(N(G3554)=0,"",INDEX(pl_atividade,G3554))</f>
        <v/>
      </c>
      <c r="J3554" s="50">
        <f>IF(N(G3554)=0,"",INDEX(pl_especialidade,G3554))</f>
        <v/>
      </c>
      <c r="K3554" s="28">
        <f>IF(N(G3554)=0,"",INDEX(pl_duracao,G3554))</f>
        <v/>
      </c>
      <c r="L3554" s="39">
        <f>IF(ISNUMBER(C3554),YEAR(C3554),"")</f>
        <v/>
      </c>
      <c r="M3554" s="39">
        <f>IF(ISNUMBER(C3554),MONTH(C3554),"")</f>
        <v/>
      </c>
      <c r="N3554" s="23">
        <f>IF(L3554="","",IF(NOT(ISNUMBER(crono_ano)),"Informe o ano",IF(L3554&lt;crono_ano,"Antes do ano",IF(L3554&gt;crono_ano,"Depois do ano","No ano"))))</f>
        <v/>
      </c>
      <c r="O3554" s="39">
        <f>IF(F3554="","",IF(COUNTIF(F$7:F3554,F3554)=1,1,0))</f>
        <v/>
      </c>
      <c r="P3554" s="39">
        <f>IF(A3554&amp;B3554&amp;C3554="","",IF(AND(O3554=1,N(G3554)&gt;0),IF(INDEX(pl_ativa,MAX(1,N(G3554)))="Sim",1,0),0))</f>
        <v/>
      </c>
      <c r="Q3554" s="39">
        <f>IF(F3554="","",COUNTIFS(ex_chave_oc,F3554,ex_cancelada,"&lt;&gt;Sim"))</f>
        <v/>
      </c>
      <c r="R3554" s="51">
        <f>IF(P3554="","",IF(AND(P3554=1,N(Q3554)&gt;0),1,0))</f>
        <v/>
      </c>
      <c r="S3554" s="30">
        <f>IF(P3554="","",IF(F3554="","ERRO: data prevista ausente ou inválida",IF(O3554=0,"Duplicada: contada uma vez",IF(N(G3554)=0,"ERRO: tarefa fora do Plano Mestre",IF(P3554=0,"Tarefa retirada do plano: não conta","OK")))))</f>
        <v/>
      </c>
    </row>
    <row r="3555">
      <c r="A3555" s="29" t="n"/>
      <c r="B3555" s="25" t="n"/>
      <c r="C3555" s="49" t="n"/>
      <c r="D3555" s="29" t="n"/>
      <c r="E3555" s="23">
        <f>IF(OR(A3555="",B3555=""),"",A3555&amp;"|"&amp;B3555)</f>
        <v/>
      </c>
      <c r="F3555" s="30">
        <f>IF(OR(E3555="",NOT(ISNUMBER(C3555))),"",E3555&amp;"|"&amp;YEAR(C3555)&amp;"-"&amp;RIGHT("0"&amp;MONTH(C3555),2)&amp;"-"&amp;RIGHT("0"&amp;DAY(C3555),2))</f>
        <v/>
      </c>
      <c r="G3555" s="26">
        <f>IF(E3555="","",IFERROR(MATCH(E3555,pl_chave,0),0))</f>
        <v/>
      </c>
      <c r="H3555" s="23">
        <f>IF(G3555="","",IF(G3555=0,"Tarefa fora do plano",INDEX(pl_tag,G3555)))</f>
        <v/>
      </c>
      <c r="I3555" s="30">
        <f>IF(N(G3555)=0,"",INDEX(pl_atividade,G3555))</f>
        <v/>
      </c>
      <c r="J3555" s="50">
        <f>IF(N(G3555)=0,"",INDEX(pl_especialidade,G3555))</f>
        <v/>
      </c>
      <c r="K3555" s="28">
        <f>IF(N(G3555)=0,"",INDEX(pl_duracao,G3555))</f>
        <v/>
      </c>
      <c r="L3555" s="39">
        <f>IF(ISNUMBER(C3555),YEAR(C3555),"")</f>
        <v/>
      </c>
      <c r="M3555" s="39">
        <f>IF(ISNUMBER(C3555),MONTH(C3555),"")</f>
        <v/>
      </c>
      <c r="N3555" s="23">
        <f>IF(L3555="","",IF(NOT(ISNUMBER(crono_ano)),"Informe o ano",IF(L3555&lt;crono_ano,"Antes do ano",IF(L3555&gt;crono_ano,"Depois do ano","No ano"))))</f>
        <v/>
      </c>
      <c r="O3555" s="39">
        <f>IF(F3555="","",IF(COUNTIF(F$7:F3555,F3555)=1,1,0))</f>
        <v/>
      </c>
      <c r="P3555" s="39">
        <f>IF(A3555&amp;B3555&amp;C3555="","",IF(AND(O3555=1,N(G3555)&gt;0),IF(INDEX(pl_ativa,MAX(1,N(G3555)))="Sim",1,0),0))</f>
        <v/>
      </c>
      <c r="Q3555" s="39">
        <f>IF(F3555="","",COUNTIFS(ex_chave_oc,F3555,ex_cancelada,"&lt;&gt;Sim"))</f>
        <v/>
      </c>
      <c r="R3555" s="51">
        <f>IF(P3555="","",IF(AND(P3555=1,N(Q3555)&gt;0),1,0))</f>
        <v/>
      </c>
      <c r="S3555" s="30">
        <f>IF(P3555="","",IF(F3555="","ERRO: data prevista ausente ou inválida",IF(O3555=0,"Duplicada: contada uma vez",IF(N(G3555)=0,"ERRO: tarefa fora do Plano Mestre",IF(P3555=0,"Tarefa retirada do plano: não conta","OK")))))</f>
        <v/>
      </c>
    </row>
    <row r="3556">
      <c r="A3556" s="29" t="n"/>
      <c r="B3556" s="25" t="n"/>
      <c r="C3556" s="49" t="n"/>
      <c r="D3556" s="29" t="n"/>
      <c r="E3556" s="23">
        <f>IF(OR(A3556="",B3556=""),"",A3556&amp;"|"&amp;B3556)</f>
        <v/>
      </c>
      <c r="F3556" s="30">
        <f>IF(OR(E3556="",NOT(ISNUMBER(C3556))),"",E3556&amp;"|"&amp;YEAR(C3556)&amp;"-"&amp;RIGHT("0"&amp;MONTH(C3556),2)&amp;"-"&amp;RIGHT("0"&amp;DAY(C3556),2))</f>
        <v/>
      </c>
      <c r="G3556" s="26">
        <f>IF(E3556="","",IFERROR(MATCH(E3556,pl_chave,0),0))</f>
        <v/>
      </c>
      <c r="H3556" s="23">
        <f>IF(G3556="","",IF(G3556=0,"Tarefa fora do plano",INDEX(pl_tag,G3556)))</f>
        <v/>
      </c>
      <c r="I3556" s="30">
        <f>IF(N(G3556)=0,"",INDEX(pl_atividade,G3556))</f>
        <v/>
      </c>
      <c r="J3556" s="50">
        <f>IF(N(G3556)=0,"",INDEX(pl_especialidade,G3556))</f>
        <v/>
      </c>
      <c r="K3556" s="28">
        <f>IF(N(G3556)=0,"",INDEX(pl_duracao,G3556))</f>
        <v/>
      </c>
      <c r="L3556" s="39">
        <f>IF(ISNUMBER(C3556),YEAR(C3556),"")</f>
        <v/>
      </c>
      <c r="M3556" s="39">
        <f>IF(ISNUMBER(C3556),MONTH(C3556),"")</f>
        <v/>
      </c>
      <c r="N3556" s="23">
        <f>IF(L3556="","",IF(NOT(ISNUMBER(crono_ano)),"Informe o ano",IF(L3556&lt;crono_ano,"Antes do ano",IF(L3556&gt;crono_ano,"Depois do ano","No ano"))))</f>
        <v/>
      </c>
      <c r="O3556" s="39">
        <f>IF(F3556="","",IF(COUNTIF(F$7:F3556,F3556)=1,1,0))</f>
        <v/>
      </c>
      <c r="P3556" s="39">
        <f>IF(A3556&amp;B3556&amp;C3556="","",IF(AND(O3556=1,N(G3556)&gt;0),IF(INDEX(pl_ativa,MAX(1,N(G3556)))="Sim",1,0),0))</f>
        <v/>
      </c>
      <c r="Q3556" s="39">
        <f>IF(F3556="","",COUNTIFS(ex_chave_oc,F3556,ex_cancelada,"&lt;&gt;Sim"))</f>
        <v/>
      </c>
      <c r="R3556" s="51">
        <f>IF(P3556="","",IF(AND(P3556=1,N(Q3556)&gt;0),1,0))</f>
        <v/>
      </c>
      <c r="S3556" s="30">
        <f>IF(P3556="","",IF(F3556="","ERRO: data prevista ausente ou inválida",IF(O3556=0,"Duplicada: contada uma vez",IF(N(G3556)=0,"ERRO: tarefa fora do Plano Mestre",IF(P3556=0,"Tarefa retirada do plano: não conta","OK")))))</f>
        <v/>
      </c>
    </row>
    <row r="3557">
      <c r="A3557" s="29" t="n"/>
      <c r="B3557" s="25" t="n"/>
      <c r="C3557" s="49" t="n"/>
      <c r="D3557" s="29" t="n"/>
      <c r="E3557" s="23">
        <f>IF(OR(A3557="",B3557=""),"",A3557&amp;"|"&amp;B3557)</f>
        <v/>
      </c>
      <c r="F3557" s="30">
        <f>IF(OR(E3557="",NOT(ISNUMBER(C3557))),"",E3557&amp;"|"&amp;YEAR(C3557)&amp;"-"&amp;RIGHT("0"&amp;MONTH(C3557),2)&amp;"-"&amp;RIGHT("0"&amp;DAY(C3557),2))</f>
        <v/>
      </c>
      <c r="G3557" s="26">
        <f>IF(E3557="","",IFERROR(MATCH(E3557,pl_chave,0),0))</f>
        <v/>
      </c>
      <c r="H3557" s="23">
        <f>IF(G3557="","",IF(G3557=0,"Tarefa fora do plano",INDEX(pl_tag,G3557)))</f>
        <v/>
      </c>
      <c r="I3557" s="30">
        <f>IF(N(G3557)=0,"",INDEX(pl_atividade,G3557))</f>
        <v/>
      </c>
      <c r="J3557" s="50">
        <f>IF(N(G3557)=0,"",INDEX(pl_especialidade,G3557))</f>
        <v/>
      </c>
      <c r="K3557" s="28">
        <f>IF(N(G3557)=0,"",INDEX(pl_duracao,G3557))</f>
        <v/>
      </c>
      <c r="L3557" s="39">
        <f>IF(ISNUMBER(C3557),YEAR(C3557),"")</f>
        <v/>
      </c>
      <c r="M3557" s="39">
        <f>IF(ISNUMBER(C3557),MONTH(C3557),"")</f>
        <v/>
      </c>
      <c r="N3557" s="23">
        <f>IF(L3557="","",IF(NOT(ISNUMBER(crono_ano)),"Informe o ano",IF(L3557&lt;crono_ano,"Antes do ano",IF(L3557&gt;crono_ano,"Depois do ano","No ano"))))</f>
        <v/>
      </c>
      <c r="O3557" s="39">
        <f>IF(F3557="","",IF(COUNTIF(F$7:F3557,F3557)=1,1,0))</f>
        <v/>
      </c>
      <c r="P3557" s="39">
        <f>IF(A3557&amp;B3557&amp;C3557="","",IF(AND(O3557=1,N(G3557)&gt;0),IF(INDEX(pl_ativa,MAX(1,N(G3557)))="Sim",1,0),0))</f>
        <v/>
      </c>
      <c r="Q3557" s="39">
        <f>IF(F3557="","",COUNTIFS(ex_chave_oc,F3557,ex_cancelada,"&lt;&gt;Sim"))</f>
        <v/>
      </c>
      <c r="R3557" s="51">
        <f>IF(P3557="","",IF(AND(P3557=1,N(Q3557)&gt;0),1,0))</f>
        <v/>
      </c>
      <c r="S3557" s="30">
        <f>IF(P3557="","",IF(F3557="","ERRO: data prevista ausente ou inválida",IF(O3557=0,"Duplicada: contada uma vez",IF(N(G3557)=0,"ERRO: tarefa fora do Plano Mestre",IF(P3557=0,"Tarefa retirada do plano: não conta","OK")))))</f>
        <v/>
      </c>
    </row>
    <row r="3558">
      <c r="A3558" s="29" t="n"/>
      <c r="B3558" s="25" t="n"/>
      <c r="C3558" s="49" t="n"/>
      <c r="D3558" s="29" t="n"/>
      <c r="E3558" s="23">
        <f>IF(OR(A3558="",B3558=""),"",A3558&amp;"|"&amp;B3558)</f>
        <v/>
      </c>
      <c r="F3558" s="30">
        <f>IF(OR(E3558="",NOT(ISNUMBER(C3558))),"",E3558&amp;"|"&amp;YEAR(C3558)&amp;"-"&amp;RIGHT("0"&amp;MONTH(C3558),2)&amp;"-"&amp;RIGHT("0"&amp;DAY(C3558),2))</f>
        <v/>
      </c>
      <c r="G3558" s="26">
        <f>IF(E3558="","",IFERROR(MATCH(E3558,pl_chave,0),0))</f>
        <v/>
      </c>
      <c r="H3558" s="23">
        <f>IF(G3558="","",IF(G3558=0,"Tarefa fora do plano",INDEX(pl_tag,G3558)))</f>
        <v/>
      </c>
      <c r="I3558" s="30">
        <f>IF(N(G3558)=0,"",INDEX(pl_atividade,G3558))</f>
        <v/>
      </c>
      <c r="J3558" s="50">
        <f>IF(N(G3558)=0,"",INDEX(pl_especialidade,G3558))</f>
        <v/>
      </c>
      <c r="K3558" s="28">
        <f>IF(N(G3558)=0,"",INDEX(pl_duracao,G3558))</f>
        <v/>
      </c>
      <c r="L3558" s="39">
        <f>IF(ISNUMBER(C3558),YEAR(C3558),"")</f>
        <v/>
      </c>
      <c r="M3558" s="39">
        <f>IF(ISNUMBER(C3558),MONTH(C3558),"")</f>
        <v/>
      </c>
      <c r="N3558" s="23">
        <f>IF(L3558="","",IF(NOT(ISNUMBER(crono_ano)),"Informe o ano",IF(L3558&lt;crono_ano,"Antes do ano",IF(L3558&gt;crono_ano,"Depois do ano","No ano"))))</f>
        <v/>
      </c>
      <c r="O3558" s="39">
        <f>IF(F3558="","",IF(COUNTIF(F$7:F3558,F3558)=1,1,0))</f>
        <v/>
      </c>
      <c r="P3558" s="39">
        <f>IF(A3558&amp;B3558&amp;C3558="","",IF(AND(O3558=1,N(G3558)&gt;0),IF(INDEX(pl_ativa,MAX(1,N(G3558)))="Sim",1,0),0))</f>
        <v/>
      </c>
      <c r="Q3558" s="39">
        <f>IF(F3558="","",COUNTIFS(ex_chave_oc,F3558,ex_cancelada,"&lt;&gt;Sim"))</f>
        <v/>
      </c>
      <c r="R3558" s="51">
        <f>IF(P3558="","",IF(AND(P3558=1,N(Q3558)&gt;0),1,0))</f>
        <v/>
      </c>
      <c r="S3558" s="30">
        <f>IF(P3558="","",IF(F3558="","ERRO: data prevista ausente ou inválida",IF(O3558=0,"Duplicada: contada uma vez",IF(N(G3558)=0,"ERRO: tarefa fora do Plano Mestre",IF(P3558=0,"Tarefa retirada do plano: não conta","OK")))))</f>
        <v/>
      </c>
    </row>
    <row r="3559">
      <c r="A3559" s="29" t="n"/>
      <c r="B3559" s="25" t="n"/>
      <c r="C3559" s="49" t="n"/>
      <c r="D3559" s="29" t="n"/>
      <c r="E3559" s="23">
        <f>IF(OR(A3559="",B3559=""),"",A3559&amp;"|"&amp;B3559)</f>
        <v/>
      </c>
      <c r="F3559" s="30">
        <f>IF(OR(E3559="",NOT(ISNUMBER(C3559))),"",E3559&amp;"|"&amp;YEAR(C3559)&amp;"-"&amp;RIGHT("0"&amp;MONTH(C3559),2)&amp;"-"&amp;RIGHT("0"&amp;DAY(C3559),2))</f>
        <v/>
      </c>
      <c r="G3559" s="26">
        <f>IF(E3559="","",IFERROR(MATCH(E3559,pl_chave,0),0))</f>
        <v/>
      </c>
      <c r="H3559" s="23">
        <f>IF(G3559="","",IF(G3559=0,"Tarefa fora do plano",INDEX(pl_tag,G3559)))</f>
        <v/>
      </c>
      <c r="I3559" s="30">
        <f>IF(N(G3559)=0,"",INDEX(pl_atividade,G3559))</f>
        <v/>
      </c>
      <c r="J3559" s="50">
        <f>IF(N(G3559)=0,"",INDEX(pl_especialidade,G3559))</f>
        <v/>
      </c>
      <c r="K3559" s="28">
        <f>IF(N(G3559)=0,"",INDEX(pl_duracao,G3559))</f>
        <v/>
      </c>
      <c r="L3559" s="39">
        <f>IF(ISNUMBER(C3559),YEAR(C3559),"")</f>
        <v/>
      </c>
      <c r="M3559" s="39">
        <f>IF(ISNUMBER(C3559),MONTH(C3559),"")</f>
        <v/>
      </c>
      <c r="N3559" s="23">
        <f>IF(L3559="","",IF(NOT(ISNUMBER(crono_ano)),"Informe o ano",IF(L3559&lt;crono_ano,"Antes do ano",IF(L3559&gt;crono_ano,"Depois do ano","No ano"))))</f>
        <v/>
      </c>
      <c r="O3559" s="39">
        <f>IF(F3559="","",IF(COUNTIF(F$7:F3559,F3559)=1,1,0))</f>
        <v/>
      </c>
      <c r="P3559" s="39">
        <f>IF(A3559&amp;B3559&amp;C3559="","",IF(AND(O3559=1,N(G3559)&gt;0),IF(INDEX(pl_ativa,MAX(1,N(G3559)))="Sim",1,0),0))</f>
        <v/>
      </c>
      <c r="Q3559" s="39">
        <f>IF(F3559="","",COUNTIFS(ex_chave_oc,F3559,ex_cancelada,"&lt;&gt;Sim"))</f>
        <v/>
      </c>
      <c r="R3559" s="51">
        <f>IF(P3559="","",IF(AND(P3559=1,N(Q3559)&gt;0),1,0))</f>
        <v/>
      </c>
      <c r="S3559" s="30">
        <f>IF(P3559="","",IF(F3559="","ERRO: data prevista ausente ou inválida",IF(O3559=0,"Duplicada: contada uma vez",IF(N(G3559)=0,"ERRO: tarefa fora do Plano Mestre",IF(P3559=0,"Tarefa retirada do plano: não conta","OK")))))</f>
        <v/>
      </c>
    </row>
    <row r="3560">
      <c r="A3560" s="29" t="n"/>
      <c r="B3560" s="25" t="n"/>
      <c r="C3560" s="49" t="n"/>
      <c r="D3560" s="29" t="n"/>
      <c r="E3560" s="23">
        <f>IF(OR(A3560="",B3560=""),"",A3560&amp;"|"&amp;B3560)</f>
        <v/>
      </c>
      <c r="F3560" s="30">
        <f>IF(OR(E3560="",NOT(ISNUMBER(C3560))),"",E3560&amp;"|"&amp;YEAR(C3560)&amp;"-"&amp;RIGHT("0"&amp;MONTH(C3560),2)&amp;"-"&amp;RIGHT("0"&amp;DAY(C3560),2))</f>
        <v/>
      </c>
      <c r="G3560" s="26">
        <f>IF(E3560="","",IFERROR(MATCH(E3560,pl_chave,0),0))</f>
        <v/>
      </c>
      <c r="H3560" s="23">
        <f>IF(G3560="","",IF(G3560=0,"Tarefa fora do plano",INDEX(pl_tag,G3560)))</f>
        <v/>
      </c>
      <c r="I3560" s="30">
        <f>IF(N(G3560)=0,"",INDEX(pl_atividade,G3560))</f>
        <v/>
      </c>
      <c r="J3560" s="50">
        <f>IF(N(G3560)=0,"",INDEX(pl_especialidade,G3560))</f>
        <v/>
      </c>
      <c r="K3560" s="28">
        <f>IF(N(G3560)=0,"",INDEX(pl_duracao,G3560))</f>
        <v/>
      </c>
      <c r="L3560" s="39">
        <f>IF(ISNUMBER(C3560),YEAR(C3560),"")</f>
        <v/>
      </c>
      <c r="M3560" s="39">
        <f>IF(ISNUMBER(C3560),MONTH(C3560),"")</f>
        <v/>
      </c>
      <c r="N3560" s="23">
        <f>IF(L3560="","",IF(NOT(ISNUMBER(crono_ano)),"Informe o ano",IF(L3560&lt;crono_ano,"Antes do ano",IF(L3560&gt;crono_ano,"Depois do ano","No ano"))))</f>
        <v/>
      </c>
      <c r="O3560" s="39">
        <f>IF(F3560="","",IF(COUNTIF(F$7:F3560,F3560)=1,1,0))</f>
        <v/>
      </c>
      <c r="P3560" s="39">
        <f>IF(A3560&amp;B3560&amp;C3560="","",IF(AND(O3560=1,N(G3560)&gt;0),IF(INDEX(pl_ativa,MAX(1,N(G3560)))="Sim",1,0),0))</f>
        <v/>
      </c>
      <c r="Q3560" s="39">
        <f>IF(F3560="","",COUNTIFS(ex_chave_oc,F3560,ex_cancelada,"&lt;&gt;Sim"))</f>
        <v/>
      </c>
      <c r="R3560" s="51">
        <f>IF(P3560="","",IF(AND(P3560=1,N(Q3560)&gt;0),1,0))</f>
        <v/>
      </c>
      <c r="S3560" s="30">
        <f>IF(P3560="","",IF(F3560="","ERRO: data prevista ausente ou inválida",IF(O3560=0,"Duplicada: contada uma vez",IF(N(G3560)=0,"ERRO: tarefa fora do Plano Mestre",IF(P3560=0,"Tarefa retirada do plano: não conta","OK")))))</f>
        <v/>
      </c>
    </row>
    <row r="3561">
      <c r="A3561" s="29" t="n"/>
      <c r="B3561" s="25" t="n"/>
      <c r="C3561" s="49" t="n"/>
      <c r="D3561" s="29" t="n"/>
      <c r="E3561" s="23">
        <f>IF(OR(A3561="",B3561=""),"",A3561&amp;"|"&amp;B3561)</f>
        <v/>
      </c>
      <c r="F3561" s="30">
        <f>IF(OR(E3561="",NOT(ISNUMBER(C3561))),"",E3561&amp;"|"&amp;YEAR(C3561)&amp;"-"&amp;RIGHT("0"&amp;MONTH(C3561),2)&amp;"-"&amp;RIGHT("0"&amp;DAY(C3561),2))</f>
        <v/>
      </c>
      <c r="G3561" s="26">
        <f>IF(E3561="","",IFERROR(MATCH(E3561,pl_chave,0),0))</f>
        <v/>
      </c>
      <c r="H3561" s="23">
        <f>IF(G3561="","",IF(G3561=0,"Tarefa fora do plano",INDEX(pl_tag,G3561)))</f>
        <v/>
      </c>
      <c r="I3561" s="30">
        <f>IF(N(G3561)=0,"",INDEX(pl_atividade,G3561))</f>
        <v/>
      </c>
      <c r="J3561" s="50">
        <f>IF(N(G3561)=0,"",INDEX(pl_especialidade,G3561))</f>
        <v/>
      </c>
      <c r="K3561" s="28">
        <f>IF(N(G3561)=0,"",INDEX(pl_duracao,G3561))</f>
        <v/>
      </c>
      <c r="L3561" s="39">
        <f>IF(ISNUMBER(C3561),YEAR(C3561),"")</f>
        <v/>
      </c>
      <c r="M3561" s="39">
        <f>IF(ISNUMBER(C3561),MONTH(C3561),"")</f>
        <v/>
      </c>
      <c r="N3561" s="23">
        <f>IF(L3561="","",IF(NOT(ISNUMBER(crono_ano)),"Informe o ano",IF(L3561&lt;crono_ano,"Antes do ano",IF(L3561&gt;crono_ano,"Depois do ano","No ano"))))</f>
        <v/>
      </c>
      <c r="O3561" s="39">
        <f>IF(F3561="","",IF(COUNTIF(F$7:F3561,F3561)=1,1,0))</f>
        <v/>
      </c>
      <c r="P3561" s="39">
        <f>IF(A3561&amp;B3561&amp;C3561="","",IF(AND(O3561=1,N(G3561)&gt;0),IF(INDEX(pl_ativa,MAX(1,N(G3561)))="Sim",1,0),0))</f>
        <v/>
      </c>
      <c r="Q3561" s="39">
        <f>IF(F3561="","",COUNTIFS(ex_chave_oc,F3561,ex_cancelada,"&lt;&gt;Sim"))</f>
        <v/>
      </c>
      <c r="R3561" s="51">
        <f>IF(P3561="","",IF(AND(P3561=1,N(Q3561)&gt;0),1,0))</f>
        <v/>
      </c>
      <c r="S3561" s="30">
        <f>IF(P3561="","",IF(F3561="","ERRO: data prevista ausente ou inválida",IF(O3561=0,"Duplicada: contada uma vez",IF(N(G3561)=0,"ERRO: tarefa fora do Plano Mestre",IF(P3561=0,"Tarefa retirada do plano: não conta","OK")))))</f>
        <v/>
      </c>
    </row>
    <row r="3562">
      <c r="A3562" s="29" t="n"/>
      <c r="B3562" s="25" t="n"/>
      <c r="C3562" s="49" t="n"/>
      <c r="D3562" s="29" t="n"/>
      <c r="E3562" s="23">
        <f>IF(OR(A3562="",B3562=""),"",A3562&amp;"|"&amp;B3562)</f>
        <v/>
      </c>
      <c r="F3562" s="30">
        <f>IF(OR(E3562="",NOT(ISNUMBER(C3562))),"",E3562&amp;"|"&amp;YEAR(C3562)&amp;"-"&amp;RIGHT("0"&amp;MONTH(C3562),2)&amp;"-"&amp;RIGHT("0"&amp;DAY(C3562),2))</f>
        <v/>
      </c>
      <c r="G3562" s="26">
        <f>IF(E3562="","",IFERROR(MATCH(E3562,pl_chave,0),0))</f>
        <v/>
      </c>
      <c r="H3562" s="23">
        <f>IF(G3562="","",IF(G3562=0,"Tarefa fora do plano",INDEX(pl_tag,G3562)))</f>
        <v/>
      </c>
      <c r="I3562" s="30">
        <f>IF(N(G3562)=0,"",INDEX(pl_atividade,G3562))</f>
        <v/>
      </c>
      <c r="J3562" s="50">
        <f>IF(N(G3562)=0,"",INDEX(pl_especialidade,G3562))</f>
        <v/>
      </c>
      <c r="K3562" s="28">
        <f>IF(N(G3562)=0,"",INDEX(pl_duracao,G3562))</f>
        <v/>
      </c>
      <c r="L3562" s="39">
        <f>IF(ISNUMBER(C3562),YEAR(C3562),"")</f>
        <v/>
      </c>
      <c r="M3562" s="39">
        <f>IF(ISNUMBER(C3562),MONTH(C3562),"")</f>
        <v/>
      </c>
      <c r="N3562" s="23">
        <f>IF(L3562="","",IF(NOT(ISNUMBER(crono_ano)),"Informe o ano",IF(L3562&lt;crono_ano,"Antes do ano",IF(L3562&gt;crono_ano,"Depois do ano","No ano"))))</f>
        <v/>
      </c>
      <c r="O3562" s="39">
        <f>IF(F3562="","",IF(COUNTIF(F$7:F3562,F3562)=1,1,0))</f>
        <v/>
      </c>
      <c r="P3562" s="39">
        <f>IF(A3562&amp;B3562&amp;C3562="","",IF(AND(O3562=1,N(G3562)&gt;0),IF(INDEX(pl_ativa,MAX(1,N(G3562)))="Sim",1,0),0))</f>
        <v/>
      </c>
      <c r="Q3562" s="39">
        <f>IF(F3562="","",COUNTIFS(ex_chave_oc,F3562,ex_cancelada,"&lt;&gt;Sim"))</f>
        <v/>
      </c>
      <c r="R3562" s="51">
        <f>IF(P3562="","",IF(AND(P3562=1,N(Q3562)&gt;0),1,0))</f>
        <v/>
      </c>
      <c r="S3562" s="30">
        <f>IF(P3562="","",IF(F3562="","ERRO: data prevista ausente ou inválida",IF(O3562=0,"Duplicada: contada uma vez",IF(N(G3562)=0,"ERRO: tarefa fora do Plano Mestre",IF(P3562=0,"Tarefa retirada do plano: não conta","OK")))))</f>
        <v/>
      </c>
    </row>
    <row r="3563">
      <c r="A3563" s="29" t="n"/>
      <c r="B3563" s="25" t="n"/>
      <c r="C3563" s="49" t="n"/>
      <c r="D3563" s="29" t="n"/>
      <c r="E3563" s="23">
        <f>IF(OR(A3563="",B3563=""),"",A3563&amp;"|"&amp;B3563)</f>
        <v/>
      </c>
      <c r="F3563" s="30">
        <f>IF(OR(E3563="",NOT(ISNUMBER(C3563))),"",E3563&amp;"|"&amp;YEAR(C3563)&amp;"-"&amp;RIGHT("0"&amp;MONTH(C3563),2)&amp;"-"&amp;RIGHT("0"&amp;DAY(C3563),2))</f>
        <v/>
      </c>
      <c r="G3563" s="26">
        <f>IF(E3563="","",IFERROR(MATCH(E3563,pl_chave,0),0))</f>
        <v/>
      </c>
      <c r="H3563" s="23">
        <f>IF(G3563="","",IF(G3563=0,"Tarefa fora do plano",INDEX(pl_tag,G3563)))</f>
        <v/>
      </c>
      <c r="I3563" s="30">
        <f>IF(N(G3563)=0,"",INDEX(pl_atividade,G3563))</f>
        <v/>
      </c>
      <c r="J3563" s="50">
        <f>IF(N(G3563)=0,"",INDEX(pl_especialidade,G3563))</f>
        <v/>
      </c>
      <c r="K3563" s="28">
        <f>IF(N(G3563)=0,"",INDEX(pl_duracao,G3563))</f>
        <v/>
      </c>
      <c r="L3563" s="39">
        <f>IF(ISNUMBER(C3563),YEAR(C3563),"")</f>
        <v/>
      </c>
      <c r="M3563" s="39">
        <f>IF(ISNUMBER(C3563),MONTH(C3563),"")</f>
        <v/>
      </c>
      <c r="N3563" s="23">
        <f>IF(L3563="","",IF(NOT(ISNUMBER(crono_ano)),"Informe o ano",IF(L3563&lt;crono_ano,"Antes do ano",IF(L3563&gt;crono_ano,"Depois do ano","No ano"))))</f>
        <v/>
      </c>
      <c r="O3563" s="39">
        <f>IF(F3563="","",IF(COUNTIF(F$7:F3563,F3563)=1,1,0))</f>
        <v/>
      </c>
      <c r="P3563" s="39">
        <f>IF(A3563&amp;B3563&amp;C3563="","",IF(AND(O3563=1,N(G3563)&gt;0),IF(INDEX(pl_ativa,MAX(1,N(G3563)))="Sim",1,0),0))</f>
        <v/>
      </c>
      <c r="Q3563" s="39">
        <f>IF(F3563="","",COUNTIFS(ex_chave_oc,F3563,ex_cancelada,"&lt;&gt;Sim"))</f>
        <v/>
      </c>
      <c r="R3563" s="51">
        <f>IF(P3563="","",IF(AND(P3563=1,N(Q3563)&gt;0),1,0))</f>
        <v/>
      </c>
      <c r="S3563" s="30">
        <f>IF(P3563="","",IF(F3563="","ERRO: data prevista ausente ou inválida",IF(O3563=0,"Duplicada: contada uma vez",IF(N(G3563)=0,"ERRO: tarefa fora do Plano Mestre",IF(P3563=0,"Tarefa retirada do plano: não conta","OK")))))</f>
        <v/>
      </c>
    </row>
    <row r="3564">
      <c r="A3564" s="29" t="n"/>
      <c r="B3564" s="25" t="n"/>
      <c r="C3564" s="49" t="n"/>
      <c r="D3564" s="29" t="n"/>
      <c r="E3564" s="23">
        <f>IF(OR(A3564="",B3564=""),"",A3564&amp;"|"&amp;B3564)</f>
        <v/>
      </c>
      <c r="F3564" s="30">
        <f>IF(OR(E3564="",NOT(ISNUMBER(C3564))),"",E3564&amp;"|"&amp;YEAR(C3564)&amp;"-"&amp;RIGHT("0"&amp;MONTH(C3564),2)&amp;"-"&amp;RIGHT("0"&amp;DAY(C3564),2))</f>
        <v/>
      </c>
      <c r="G3564" s="26">
        <f>IF(E3564="","",IFERROR(MATCH(E3564,pl_chave,0),0))</f>
        <v/>
      </c>
      <c r="H3564" s="23">
        <f>IF(G3564="","",IF(G3564=0,"Tarefa fora do plano",INDEX(pl_tag,G3564)))</f>
        <v/>
      </c>
      <c r="I3564" s="30">
        <f>IF(N(G3564)=0,"",INDEX(pl_atividade,G3564))</f>
        <v/>
      </c>
      <c r="J3564" s="50">
        <f>IF(N(G3564)=0,"",INDEX(pl_especialidade,G3564))</f>
        <v/>
      </c>
      <c r="K3564" s="28">
        <f>IF(N(G3564)=0,"",INDEX(pl_duracao,G3564))</f>
        <v/>
      </c>
      <c r="L3564" s="39">
        <f>IF(ISNUMBER(C3564),YEAR(C3564),"")</f>
        <v/>
      </c>
      <c r="M3564" s="39">
        <f>IF(ISNUMBER(C3564),MONTH(C3564),"")</f>
        <v/>
      </c>
      <c r="N3564" s="23">
        <f>IF(L3564="","",IF(NOT(ISNUMBER(crono_ano)),"Informe o ano",IF(L3564&lt;crono_ano,"Antes do ano",IF(L3564&gt;crono_ano,"Depois do ano","No ano"))))</f>
        <v/>
      </c>
      <c r="O3564" s="39">
        <f>IF(F3564="","",IF(COUNTIF(F$7:F3564,F3564)=1,1,0))</f>
        <v/>
      </c>
      <c r="P3564" s="39">
        <f>IF(A3564&amp;B3564&amp;C3564="","",IF(AND(O3564=1,N(G3564)&gt;0),IF(INDEX(pl_ativa,MAX(1,N(G3564)))="Sim",1,0),0))</f>
        <v/>
      </c>
      <c r="Q3564" s="39">
        <f>IF(F3564="","",COUNTIFS(ex_chave_oc,F3564,ex_cancelada,"&lt;&gt;Sim"))</f>
        <v/>
      </c>
      <c r="R3564" s="51">
        <f>IF(P3564="","",IF(AND(P3564=1,N(Q3564)&gt;0),1,0))</f>
        <v/>
      </c>
      <c r="S3564" s="30">
        <f>IF(P3564="","",IF(F3564="","ERRO: data prevista ausente ou inválida",IF(O3564=0,"Duplicada: contada uma vez",IF(N(G3564)=0,"ERRO: tarefa fora do Plano Mestre",IF(P3564=0,"Tarefa retirada do plano: não conta","OK")))))</f>
        <v/>
      </c>
    </row>
    <row r="3565">
      <c r="A3565" s="29" t="n"/>
      <c r="B3565" s="25" t="n"/>
      <c r="C3565" s="49" t="n"/>
      <c r="D3565" s="29" t="n"/>
      <c r="E3565" s="23">
        <f>IF(OR(A3565="",B3565=""),"",A3565&amp;"|"&amp;B3565)</f>
        <v/>
      </c>
      <c r="F3565" s="30">
        <f>IF(OR(E3565="",NOT(ISNUMBER(C3565))),"",E3565&amp;"|"&amp;YEAR(C3565)&amp;"-"&amp;RIGHT("0"&amp;MONTH(C3565),2)&amp;"-"&amp;RIGHT("0"&amp;DAY(C3565),2))</f>
        <v/>
      </c>
      <c r="G3565" s="26">
        <f>IF(E3565="","",IFERROR(MATCH(E3565,pl_chave,0),0))</f>
        <v/>
      </c>
      <c r="H3565" s="23">
        <f>IF(G3565="","",IF(G3565=0,"Tarefa fora do plano",INDEX(pl_tag,G3565)))</f>
        <v/>
      </c>
      <c r="I3565" s="30">
        <f>IF(N(G3565)=0,"",INDEX(pl_atividade,G3565))</f>
        <v/>
      </c>
      <c r="J3565" s="50">
        <f>IF(N(G3565)=0,"",INDEX(pl_especialidade,G3565))</f>
        <v/>
      </c>
      <c r="K3565" s="28">
        <f>IF(N(G3565)=0,"",INDEX(pl_duracao,G3565))</f>
        <v/>
      </c>
      <c r="L3565" s="39">
        <f>IF(ISNUMBER(C3565),YEAR(C3565),"")</f>
        <v/>
      </c>
      <c r="M3565" s="39">
        <f>IF(ISNUMBER(C3565),MONTH(C3565),"")</f>
        <v/>
      </c>
      <c r="N3565" s="23">
        <f>IF(L3565="","",IF(NOT(ISNUMBER(crono_ano)),"Informe o ano",IF(L3565&lt;crono_ano,"Antes do ano",IF(L3565&gt;crono_ano,"Depois do ano","No ano"))))</f>
        <v/>
      </c>
      <c r="O3565" s="39">
        <f>IF(F3565="","",IF(COUNTIF(F$7:F3565,F3565)=1,1,0))</f>
        <v/>
      </c>
      <c r="P3565" s="39">
        <f>IF(A3565&amp;B3565&amp;C3565="","",IF(AND(O3565=1,N(G3565)&gt;0),IF(INDEX(pl_ativa,MAX(1,N(G3565)))="Sim",1,0),0))</f>
        <v/>
      </c>
      <c r="Q3565" s="39">
        <f>IF(F3565="","",COUNTIFS(ex_chave_oc,F3565,ex_cancelada,"&lt;&gt;Sim"))</f>
        <v/>
      </c>
      <c r="R3565" s="51">
        <f>IF(P3565="","",IF(AND(P3565=1,N(Q3565)&gt;0),1,0))</f>
        <v/>
      </c>
      <c r="S3565" s="30">
        <f>IF(P3565="","",IF(F3565="","ERRO: data prevista ausente ou inválida",IF(O3565=0,"Duplicada: contada uma vez",IF(N(G3565)=0,"ERRO: tarefa fora do Plano Mestre",IF(P3565=0,"Tarefa retirada do plano: não conta","OK")))))</f>
        <v/>
      </c>
    </row>
    <row r="3566">
      <c r="A3566" s="29" t="n"/>
      <c r="B3566" s="25" t="n"/>
      <c r="C3566" s="49" t="n"/>
      <c r="D3566" s="29" t="n"/>
      <c r="E3566" s="23">
        <f>IF(OR(A3566="",B3566=""),"",A3566&amp;"|"&amp;B3566)</f>
        <v/>
      </c>
      <c r="F3566" s="30">
        <f>IF(OR(E3566="",NOT(ISNUMBER(C3566))),"",E3566&amp;"|"&amp;YEAR(C3566)&amp;"-"&amp;RIGHT("0"&amp;MONTH(C3566),2)&amp;"-"&amp;RIGHT("0"&amp;DAY(C3566),2))</f>
        <v/>
      </c>
      <c r="G3566" s="26">
        <f>IF(E3566="","",IFERROR(MATCH(E3566,pl_chave,0),0))</f>
        <v/>
      </c>
      <c r="H3566" s="23">
        <f>IF(G3566="","",IF(G3566=0,"Tarefa fora do plano",INDEX(pl_tag,G3566)))</f>
        <v/>
      </c>
      <c r="I3566" s="30">
        <f>IF(N(G3566)=0,"",INDEX(pl_atividade,G3566))</f>
        <v/>
      </c>
      <c r="J3566" s="50">
        <f>IF(N(G3566)=0,"",INDEX(pl_especialidade,G3566))</f>
        <v/>
      </c>
      <c r="K3566" s="28">
        <f>IF(N(G3566)=0,"",INDEX(pl_duracao,G3566))</f>
        <v/>
      </c>
      <c r="L3566" s="39">
        <f>IF(ISNUMBER(C3566),YEAR(C3566),"")</f>
        <v/>
      </c>
      <c r="M3566" s="39">
        <f>IF(ISNUMBER(C3566),MONTH(C3566),"")</f>
        <v/>
      </c>
      <c r="N3566" s="23">
        <f>IF(L3566="","",IF(NOT(ISNUMBER(crono_ano)),"Informe o ano",IF(L3566&lt;crono_ano,"Antes do ano",IF(L3566&gt;crono_ano,"Depois do ano","No ano"))))</f>
        <v/>
      </c>
      <c r="O3566" s="39">
        <f>IF(F3566="","",IF(COUNTIF(F$7:F3566,F3566)=1,1,0))</f>
        <v/>
      </c>
      <c r="P3566" s="39">
        <f>IF(A3566&amp;B3566&amp;C3566="","",IF(AND(O3566=1,N(G3566)&gt;0),IF(INDEX(pl_ativa,MAX(1,N(G3566)))="Sim",1,0),0))</f>
        <v/>
      </c>
      <c r="Q3566" s="39">
        <f>IF(F3566="","",COUNTIFS(ex_chave_oc,F3566,ex_cancelada,"&lt;&gt;Sim"))</f>
        <v/>
      </c>
      <c r="R3566" s="51">
        <f>IF(P3566="","",IF(AND(P3566=1,N(Q3566)&gt;0),1,0))</f>
        <v/>
      </c>
      <c r="S3566" s="30">
        <f>IF(P3566="","",IF(F3566="","ERRO: data prevista ausente ou inválida",IF(O3566=0,"Duplicada: contada uma vez",IF(N(G3566)=0,"ERRO: tarefa fora do Plano Mestre",IF(P3566=0,"Tarefa retirada do plano: não conta","OK")))))</f>
        <v/>
      </c>
    </row>
    <row r="3567">
      <c r="A3567" s="29" t="n"/>
      <c r="B3567" s="25" t="n"/>
      <c r="C3567" s="49" t="n"/>
      <c r="D3567" s="29" t="n"/>
      <c r="E3567" s="23">
        <f>IF(OR(A3567="",B3567=""),"",A3567&amp;"|"&amp;B3567)</f>
        <v/>
      </c>
      <c r="F3567" s="30">
        <f>IF(OR(E3567="",NOT(ISNUMBER(C3567))),"",E3567&amp;"|"&amp;YEAR(C3567)&amp;"-"&amp;RIGHT("0"&amp;MONTH(C3567),2)&amp;"-"&amp;RIGHT("0"&amp;DAY(C3567),2))</f>
        <v/>
      </c>
      <c r="G3567" s="26">
        <f>IF(E3567="","",IFERROR(MATCH(E3567,pl_chave,0),0))</f>
        <v/>
      </c>
      <c r="H3567" s="23">
        <f>IF(G3567="","",IF(G3567=0,"Tarefa fora do plano",INDEX(pl_tag,G3567)))</f>
        <v/>
      </c>
      <c r="I3567" s="30">
        <f>IF(N(G3567)=0,"",INDEX(pl_atividade,G3567))</f>
        <v/>
      </c>
      <c r="J3567" s="50">
        <f>IF(N(G3567)=0,"",INDEX(pl_especialidade,G3567))</f>
        <v/>
      </c>
      <c r="K3567" s="28">
        <f>IF(N(G3567)=0,"",INDEX(pl_duracao,G3567))</f>
        <v/>
      </c>
      <c r="L3567" s="39">
        <f>IF(ISNUMBER(C3567),YEAR(C3567),"")</f>
        <v/>
      </c>
      <c r="M3567" s="39">
        <f>IF(ISNUMBER(C3567),MONTH(C3567),"")</f>
        <v/>
      </c>
      <c r="N3567" s="23">
        <f>IF(L3567="","",IF(NOT(ISNUMBER(crono_ano)),"Informe o ano",IF(L3567&lt;crono_ano,"Antes do ano",IF(L3567&gt;crono_ano,"Depois do ano","No ano"))))</f>
        <v/>
      </c>
      <c r="O3567" s="39">
        <f>IF(F3567="","",IF(COUNTIF(F$7:F3567,F3567)=1,1,0))</f>
        <v/>
      </c>
      <c r="P3567" s="39">
        <f>IF(A3567&amp;B3567&amp;C3567="","",IF(AND(O3567=1,N(G3567)&gt;0),IF(INDEX(pl_ativa,MAX(1,N(G3567)))="Sim",1,0),0))</f>
        <v/>
      </c>
      <c r="Q3567" s="39">
        <f>IF(F3567="","",COUNTIFS(ex_chave_oc,F3567,ex_cancelada,"&lt;&gt;Sim"))</f>
        <v/>
      </c>
      <c r="R3567" s="51">
        <f>IF(P3567="","",IF(AND(P3567=1,N(Q3567)&gt;0),1,0))</f>
        <v/>
      </c>
      <c r="S3567" s="30">
        <f>IF(P3567="","",IF(F3567="","ERRO: data prevista ausente ou inválida",IF(O3567=0,"Duplicada: contada uma vez",IF(N(G3567)=0,"ERRO: tarefa fora do Plano Mestre",IF(P3567=0,"Tarefa retirada do plano: não conta","OK")))))</f>
        <v/>
      </c>
    </row>
    <row r="3568">
      <c r="A3568" s="29" t="n"/>
      <c r="B3568" s="25" t="n"/>
      <c r="C3568" s="49" t="n"/>
      <c r="D3568" s="29" t="n"/>
      <c r="E3568" s="23">
        <f>IF(OR(A3568="",B3568=""),"",A3568&amp;"|"&amp;B3568)</f>
        <v/>
      </c>
      <c r="F3568" s="30">
        <f>IF(OR(E3568="",NOT(ISNUMBER(C3568))),"",E3568&amp;"|"&amp;YEAR(C3568)&amp;"-"&amp;RIGHT("0"&amp;MONTH(C3568),2)&amp;"-"&amp;RIGHT("0"&amp;DAY(C3568),2))</f>
        <v/>
      </c>
      <c r="G3568" s="26">
        <f>IF(E3568="","",IFERROR(MATCH(E3568,pl_chave,0),0))</f>
        <v/>
      </c>
      <c r="H3568" s="23">
        <f>IF(G3568="","",IF(G3568=0,"Tarefa fora do plano",INDEX(pl_tag,G3568)))</f>
        <v/>
      </c>
      <c r="I3568" s="30">
        <f>IF(N(G3568)=0,"",INDEX(pl_atividade,G3568))</f>
        <v/>
      </c>
      <c r="J3568" s="50">
        <f>IF(N(G3568)=0,"",INDEX(pl_especialidade,G3568))</f>
        <v/>
      </c>
      <c r="K3568" s="28">
        <f>IF(N(G3568)=0,"",INDEX(pl_duracao,G3568))</f>
        <v/>
      </c>
      <c r="L3568" s="39">
        <f>IF(ISNUMBER(C3568),YEAR(C3568),"")</f>
        <v/>
      </c>
      <c r="M3568" s="39">
        <f>IF(ISNUMBER(C3568),MONTH(C3568),"")</f>
        <v/>
      </c>
      <c r="N3568" s="23">
        <f>IF(L3568="","",IF(NOT(ISNUMBER(crono_ano)),"Informe o ano",IF(L3568&lt;crono_ano,"Antes do ano",IF(L3568&gt;crono_ano,"Depois do ano","No ano"))))</f>
        <v/>
      </c>
      <c r="O3568" s="39">
        <f>IF(F3568="","",IF(COUNTIF(F$7:F3568,F3568)=1,1,0))</f>
        <v/>
      </c>
      <c r="P3568" s="39">
        <f>IF(A3568&amp;B3568&amp;C3568="","",IF(AND(O3568=1,N(G3568)&gt;0),IF(INDEX(pl_ativa,MAX(1,N(G3568)))="Sim",1,0),0))</f>
        <v/>
      </c>
      <c r="Q3568" s="39">
        <f>IF(F3568="","",COUNTIFS(ex_chave_oc,F3568,ex_cancelada,"&lt;&gt;Sim"))</f>
        <v/>
      </c>
      <c r="R3568" s="51">
        <f>IF(P3568="","",IF(AND(P3568=1,N(Q3568)&gt;0),1,0))</f>
        <v/>
      </c>
      <c r="S3568" s="30">
        <f>IF(P3568="","",IF(F3568="","ERRO: data prevista ausente ou inválida",IF(O3568=0,"Duplicada: contada uma vez",IF(N(G3568)=0,"ERRO: tarefa fora do Plano Mestre",IF(P3568=0,"Tarefa retirada do plano: não conta","OK")))))</f>
        <v/>
      </c>
    </row>
    <row r="3569">
      <c r="A3569" s="29" t="n"/>
      <c r="B3569" s="25" t="n"/>
      <c r="C3569" s="49" t="n"/>
      <c r="D3569" s="29" t="n"/>
      <c r="E3569" s="23">
        <f>IF(OR(A3569="",B3569=""),"",A3569&amp;"|"&amp;B3569)</f>
        <v/>
      </c>
      <c r="F3569" s="30">
        <f>IF(OR(E3569="",NOT(ISNUMBER(C3569))),"",E3569&amp;"|"&amp;YEAR(C3569)&amp;"-"&amp;RIGHT("0"&amp;MONTH(C3569),2)&amp;"-"&amp;RIGHT("0"&amp;DAY(C3569),2))</f>
        <v/>
      </c>
      <c r="G3569" s="26">
        <f>IF(E3569="","",IFERROR(MATCH(E3569,pl_chave,0),0))</f>
        <v/>
      </c>
      <c r="H3569" s="23">
        <f>IF(G3569="","",IF(G3569=0,"Tarefa fora do plano",INDEX(pl_tag,G3569)))</f>
        <v/>
      </c>
      <c r="I3569" s="30">
        <f>IF(N(G3569)=0,"",INDEX(pl_atividade,G3569))</f>
        <v/>
      </c>
      <c r="J3569" s="50">
        <f>IF(N(G3569)=0,"",INDEX(pl_especialidade,G3569))</f>
        <v/>
      </c>
      <c r="K3569" s="28">
        <f>IF(N(G3569)=0,"",INDEX(pl_duracao,G3569))</f>
        <v/>
      </c>
      <c r="L3569" s="39">
        <f>IF(ISNUMBER(C3569),YEAR(C3569),"")</f>
        <v/>
      </c>
      <c r="M3569" s="39">
        <f>IF(ISNUMBER(C3569),MONTH(C3569),"")</f>
        <v/>
      </c>
      <c r="N3569" s="23">
        <f>IF(L3569="","",IF(NOT(ISNUMBER(crono_ano)),"Informe o ano",IF(L3569&lt;crono_ano,"Antes do ano",IF(L3569&gt;crono_ano,"Depois do ano","No ano"))))</f>
        <v/>
      </c>
      <c r="O3569" s="39">
        <f>IF(F3569="","",IF(COUNTIF(F$7:F3569,F3569)=1,1,0))</f>
        <v/>
      </c>
      <c r="P3569" s="39">
        <f>IF(A3569&amp;B3569&amp;C3569="","",IF(AND(O3569=1,N(G3569)&gt;0),IF(INDEX(pl_ativa,MAX(1,N(G3569)))="Sim",1,0),0))</f>
        <v/>
      </c>
      <c r="Q3569" s="39">
        <f>IF(F3569="","",COUNTIFS(ex_chave_oc,F3569,ex_cancelada,"&lt;&gt;Sim"))</f>
        <v/>
      </c>
      <c r="R3569" s="51">
        <f>IF(P3569="","",IF(AND(P3569=1,N(Q3569)&gt;0),1,0))</f>
        <v/>
      </c>
      <c r="S3569" s="30">
        <f>IF(P3569="","",IF(F3569="","ERRO: data prevista ausente ou inválida",IF(O3569=0,"Duplicada: contada uma vez",IF(N(G3569)=0,"ERRO: tarefa fora do Plano Mestre",IF(P3569=0,"Tarefa retirada do plano: não conta","OK")))))</f>
        <v/>
      </c>
    </row>
    <row r="3570">
      <c r="A3570" s="29" t="n"/>
      <c r="B3570" s="25" t="n"/>
      <c r="C3570" s="49" t="n"/>
      <c r="D3570" s="29" t="n"/>
      <c r="E3570" s="23">
        <f>IF(OR(A3570="",B3570=""),"",A3570&amp;"|"&amp;B3570)</f>
        <v/>
      </c>
      <c r="F3570" s="30">
        <f>IF(OR(E3570="",NOT(ISNUMBER(C3570))),"",E3570&amp;"|"&amp;YEAR(C3570)&amp;"-"&amp;RIGHT("0"&amp;MONTH(C3570),2)&amp;"-"&amp;RIGHT("0"&amp;DAY(C3570),2))</f>
        <v/>
      </c>
      <c r="G3570" s="26">
        <f>IF(E3570="","",IFERROR(MATCH(E3570,pl_chave,0),0))</f>
        <v/>
      </c>
      <c r="H3570" s="23">
        <f>IF(G3570="","",IF(G3570=0,"Tarefa fora do plano",INDEX(pl_tag,G3570)))</f>
        <v/>
      </c>
      <c r="I3570" s="30">
        <f>IF(N(G3570)=0,"",INDEX(pl_atividade,G3570))</f>
        <v/>
      </c>
      <c r="J3570" s="50">
        <f>IF(N(G3570)=0,"",INDEX(pl_especialidade,G3570))</f>
        <v/>
      </c>
      <c r="K3570" s="28">
        <f>IF(N(G3570)=0,"",INDEX(pl_duracao,G3570))</f>
        <v/>
      </c>
      <c r="L3570" s="39">
        <f>IF(ISNUMBER(C3570),YEAR(C3570),"")</f>
        <v/>
      </c>
      <c r="M3570" s="39">
        <f>IF(ISNUMBER(C3570),MONTH(C3570),"")</f>
        <v/>
      </c>
      <c r="N3570" s="23">
        <f>IF(L3570="","",IF(NOT(ISNUMBER(crono_ano)),"Informe o ano",IF(L3570&lt;crono_ano,"Antes do ano",IF(L3570&gt;crono_ano,"Depois do ano","No ano"))))</f>
        <v/>
      </c>
      <c r="O3570" s="39">
        <f>IF(F3570="","",IF(COUNTIF(F$7:F3570,F3570)=1,1,0))</f>
        <v/>
      </c>
      <c r="P3570" s="39">
        <f>IF(A3570&amp;B3570&amp;C3570="","",IF(AND(O3570=1,N(G3570)&gt;0),IF(INDEX(pl_ativa,MAX(1,N(G3570)))="Sim",1,0),0))</f>
        <v/>
      </c>
      <c r="Q3570" s="39">
        <f>IF(F3570="","",COUNTIFS(ex_chave_oc,F3570,ex_cancelada,"&lt;&gt;Sim"))</f>
        <v/>
      </c>
      <c r="R3570" s="51">
        <f>IF(P3570="","",IF(AND(P3570=1,N(Q3570)&gt;0),1,0))</f>
        <v/>
      </c>
      <c r="S3570" s="30">
        <f>IF(P3570="","",IF(F3570="","ERRO: data prevista ausente ou inválida",IF(O3570=0,"Duplicada: contada uma vez",IF(N(G3570)=0,"ERRO: tarefa fora do Plano Mestre",IF(P3570=0,"Tarefa retirada do plano: não conta","OK")))))</f>
        <v/>
      </c>
    </row>
    <row r="3571">
      <c r="A3571" s="29" t="n"/>
      <c r="B3571" s="25" t="n"/>
      <c r="C3571" s="49" t="n"/>
      <c r="D3571" s="29" t="n"/>
      <c r="E3571" s="23">
        <f>IF(OR(A3571="",B3571=""),"",A3571&amp;"|"&amp;B3571)</f>
        <v/>
      </c>
      <c r="F3571" s="30">
        <f>IF(OR(E3571="",NOT(ISNUMBER(C3571))),"",E3571&amp;"|"&amp;YEAR(C3571)&amp;"-"&amp;RIGHT("0"&amp;MONTH(C3571),2)&amp;"-"&amp;RIGHT("0"&amp;DAY(C3571),2))</f>
        <v/>
      </c>
      <c r="G3571" s="26">
        <f>IF(E3571="","",IFERROR(MATCH(E3571,pl_chave,0),0))</f>
        <v/>
      </c>
      <c r="H3571" s="23">
        <f>IF(G3571="","",IF(G3571=0,"Tarefa fora do plano",INDEX(pl_tag,G3571)))</f>
        <v/>
      </c>
      <c r="I3571" s="30">
        <f>IF(N(G3571)=0,"",INDEX(pl_atividade,G3571))</f>
        <v/>
      </c>
      <c r="J3571" s="50">
        <f>IF(N(G3571)=0,"",INDEX(pl_especialidade,G3571))</f>
        <v/>
      </c>
      <c r="K3571" s="28">
        <f>IF(N(G3571)=0,"",INDEX(pl_duracao,G3571))</f>
        <v/>
      </c>
      <c r="L3571" s="39">
        <f>IF(ISNUMBER(C3571),YEAR(C3571),"")</f>
        <v/>
      </c>
      <c r="M3571" s="39">
        <f>IF(ISNUMBER(C3571),MONTH(C3571),"")</f>
        <v/>
      </c>
      <c r="N3571" s="23">
        <f>IF(L3571="","",IF(NOT(ISNUMBER(crono_ano)),"Informe o ano",IF(L3571&lt;crono_ano,"Antes do ano",IF(L3571&gt;crono_ano,"Depois do ano","No ano"))))</f>
        <v/>
      </c>
      <c r="O3571" s="39">
        <f>IF(F3571="","",IF(COUNTIF(F$7:F3571,F3571)=1,1,0))</f>
        <v/>
      </c>
      <c r="P3571" s="39">
        <f>IF(A3571&amp;B3571&amp;C3571="","",IF(AND(O3571=1,N(G3571)&gt;0),IF(INDEX(pl_ativa,MAX(1,N(G3571)))="Sim",1,0),0))</f>
        <v/>
      </c>
      <c r="Q3571" s="39">
        <f>IF(F3571="","",COUNTIFS(ex_chave_oc,F3571,ex_cancelada,"&lt;&gt;Sim"))</f>
        <v/>
      </c>
      <c r="R3571" s="51">
        <f>IF(P3571="","",IF(AND(P3571=1,N(Q3571)&gt;0),1,0))</f>
        <v/>
      </c>
      <c r="S3571" s="30">
        <f>IF(P3571="","",IF(F3571="","ERRO: data prevista ausente ou inválida",IF(O3571=0,"Duplicada: contada uma vez",IF(N(G3571)=0,"ERRO: tarefa fora do Plano Mestre",IF(P3571=0,"Tarefa retirada do plano: não conta","OK")))))</f>
        <v/>
      </c>
    </row>
    <row r="3572">
      <c r="A3572" s="29" t="n"/>
      <c r="B3572" s="25" t="n"/>
      <c r="C3572" s="49" t="n"/>
      <c r="D3572" s="29" t="n"/>
      <c r="E3572" s="23">
        <f>IF(OR(A3572="",B3572=""),"",A3572&amp;"|"&amp;B3572)</f>
        <v/>
      </c>
      <c r="F3572" s="30">
        <f>IF(OR(E3572="",NOT(ISNUMBER(C3572))),"",E3572&amp;"|"&amp;YEAR(C3572)&amp;"-"&amp;RIGHT("0"&amp;MONTH(C3572),2)&amp;"-"&amp;RIGHT("0"&amp;DAY(C3572),2))</f>
        <v/>
      </c>
      <c r="G3572" s="26">
        <f>IF(E3572="","",IFERROR(MATCH(E3572,pl_chave,0),0))</f>
        <v/>
      </c>
      <c r="H3572" s="23">
        <f>IF(G3572="","",IF(G3572=0,"Tarefa fora do plano",INDEX(pl_tag,G3572)))</f>
        <v/>
      </c>
      <c r="I3572" s="30">
        <f>IF(N(G3572)=0,"",INDEX(pl_atividade,G3572))</f>
        <v/>
      </c>
      <c r="J3572" s="50">
        <f>IF(N(G3572)=0,"",INDEX(pl_especialidade,G3572))</f>
        <v/>
      </c>
      <c r="K3572" s="28">
        <f>IF(N(G3572)=0,"",INDEX(pl_duracao,G3572))</f>
        <v/>
      </c>
      <c r="L3572" s="39">
        <f>IF(ISNUMBER(C3572),YEAR(C3572),"")</f>
        <v/>
      </c>
      <c r="M3572" s="39">
        <f>IF(ISNUMBER(C3572),MONTH(C3572),"")</f>
        <v/>
      </c>
      <c r="N3572" s="23">
        <f>IF(L3572="","",IF(NOT(ISNUMBER(crono_ano)),"Informe o ano",IF(L3572&lt;crono_ano,"Antes do ano",IF(L3572&gt;crono_ano,"Depois do ano","No ano"))))</f>
        <v/>
      </c>
      <c r="O3572" s="39">
        <f>IF(F3572="","",IF(COUNTIF(F$7:F3572,F3572)=1,1,0))</f>
        <v/>
      </c>
      <c r="P3572" s="39">
        <f>IF(A3572&amp;B3572&amp;C3572="","",IF(AND(O3572=1,N(G3572)&gt;0),IF(INDEX(pl_ativa,MAX(1,N(G3572)))="Sim",1,0),0))</f>
        <v/>
      </c>
      <c r="Q3572" s="39">
        <f>IF(F3572="","",COUNTIFS(ex_chave_oc,F3572,ex_cancelada,"&lt;&gt;Sim"))</f>
        <v/>
      </c>
      <c r="R3572" s="51">
        <f>IF(P3572="","",IF(AND(P3572=1,N(Q3572)&gt;0),1,0))</f>
        <v/>
      </c>
      <c r="S3572" s="30">
        <f>IF(P3572="","",IF(F3572="","ERRO: data prevista ausente ou inválida",IF(O3572=0,"Duplicada: contada uma vez",IF(N(G3572)=0,"ERRO: tarefa fora do Plano Mestre",IF(P3572=0,"Tarefa retirada do plano: não conta","OK")))))</f>
        <v/>
      </c>
    </row>
    <row r="3573">
      <c r="A3573" s="29" t="n"/>
      <c r="B3573" s="25" t="n"/>
      <c r="C3573" s="49" t="n"/>
      <c r="D3573" s="29" t="n"/>
      <c r="E3573" s="23">
        <f>IF(OR(A3573="",B3573=""),"",A3573&amp;"|"&amp;B3573)</f>
        <v/>
      </c>
      <c r="F3573" s="30">
        <f>IF(OR(E3573="",NOT(ISNUMBER(C3573))),"",E3573&amp;"|"&amp;YEAR(C3573)&amp;"-"&amp;RIGHT("0"&amp;MONTH(C3573),2)&amp;"-"&amp;RIGHT("0"&amp;DAY(C3573),2))</f>
        <v/>
      </c>
      <c r="G3573" s="26">
        <f>IF(E3573="","",IFERROR(MATCH(E3573,pl_chave,0),0))</f>
        <v/>
      </c>
      <c r="H3573" s="23">
        <f>IF(G3573="","",IF(G3573=0,"Tarefa fora do plano",INDEX(pl_tag,G3573)))</f>
        <v/>
      </c>
      <c r="I3573" s="30">
        <f>IF(N(G3573)=0,"",INDEX(pl_atividade,G3573))</f>
        <v/>
      </c>
      <c r="J3573" s="50">
        <f>IF(N(G3573)=0,"",INDEX(pl_especialidade,G3573))</f>
        <v/>
      </c>
      <c r="K3573" s="28">
        <f>IF(N(G3573)=0,"",INDEX(pl_duracao,G3573))</f>
        <v/>
      </c>
      <c r="L3573" s="39">
        <f>IF(ISNUMBER(C3573),YEAR(C3573),"")</f>
        <v/>
      </c>
      <c r="M3573" s="39">
        <f>IF(ISNUMBER(C3573),MONTH(C3573),"")</f>
        <v/>
      </c>
      <c r="N3573" s="23">
        <f>IF(L3573="","",IF(NOT(ISNUMBER(crono_ano)),"Informe o ano",IF(L3573&lt;crono_ano,"Antes do ano",IF(L3573&gt;crono_ano,"Depois do ano","No ano"))))</f>
        <v/>
      </c>
      <c r="O3573" s="39">
        <f>IF(F3573="","",IF(COUNTIF(F$7:F3573,F3573)=1,1,0))</f>
        <v/>
      </c>
      <c r="P3573" s="39">
        <f>IF(A3573&amp;B3573&amp;C3573="","",IF(AND(O3573=1,N(G3573)&gt;0),IF(INDEX(pl_ativa,MAX(1,N(G3573)))="Sim",1,0),0))</f>
        <v/>
      </c>
      <c r="Q3573" s="39">
        <f>IF(F3573="","",COUNTIFS(ex_chave_oc,F3573,ex_cancelada,"&lt;&gt;Sim"))</f>
        <v/>
      </c>
      <c r="R3573" s="51">
        <f>IF(P3573="","",IF(AND(P3573=1,N(Q3573)&gt;0),1,0))</f>
        <v/>
      </c>
      <c r="S3573" s="30">
        <f>IF(P3573="","",IF(F3573="","ERRO: data prevista ausente ou inválida",IF(O3573=0,"Duplicada: contada uma vez",IF(N(G3573)=0,"ERRO: tarefa fora do Plano Mestre",IF(P3573=0,"Tarefa retirada do plano: não conta","OK")))))</f>
        <v/>
      </c>
    </row>
    <row r="3574">
      <c r="A3574" s="29" t="n"/>
      <c r="B3574" s="25" t="n"/>
      <c r="C3574" s="49" t="n"/>
      <c r="D3574" s="29" t="n"/>
      <c r="E3574" s="23">
        <f>IF(OR(A3574="",B3574=""),"",A3574&amp;"|"&amp;B3574)</f>
        <v/>
      </c>
      <c r="F3574" s="30">
        <f>IF(OR(E3574="",NOT(ISNUMBER(C3574))),"",E3574&amp;"|"&amp;YEAR(C3574)&amp;"-"&amp;RIGHT("0"&amp;MONTH(C3574),2)&amp;"-"&amp;RIGHT("0"&amp;DAY(C3574),2))</f>
        <v/>
      </c>
      <c r="G3574" s="26">
        <f>IF(E3574="","",IFERROR(MATCH(E3574,pl_chave,0),0))</f>
        <v/>
      </c>
      <c r="H3574" s="23">
        <f>IF(G3574="","",IF(G3574=0,"Tarefa fora do plano",INDEX(pl_tag,G3574)))</f>
        <v/>
      </c>
      <c r="I3574" s="30">
        <f>IF(N(G3574)=0,"",INDEX(pl_atividade,G3574))</f>
        <v/>
      </c>
      <c r="J3574" s="50">
        <f>IF(N(G3574)=0,"",INDEX(pl_especialidade,G3574))</f>
        <v/>
      </c>
      <c r="K3574" s="28">
        <f>IF(N(G3574)=0,"",INDEX(pl_duracao,G3574))</f>
        <v/>
      </c>
      <c r="L3574" s="39">
        <f>IF(ISNUMBER(C3574),YEAR(C3574),"")</f>
        <v/>
      </c>
      <c r="M3574" s="39">
        <f>IF(ISNUMBER(C3574),MONTH(C3574),"")</f>
        <v/>
      </c>
      <c r="N3574" s="23">
        <f>IF(L3574="","",IF(NOT(ISNUMBER(crono_ano)),"Informe o ano",IF(L3574&lt;crono_ano,"Antes do ano",IF(L3574&gt;crono_ano,"Depois do ano","No ano"))))</f>
        <v/>
      </c>
      <c r="O3574" s="39">
        <f>IF(F3574="","",IF(COUNTIF(F$7:F3574,F3574)=1,1,0))</f>
        <v/>
      </c>
      <c r="P3574" s="39">
        <f>IF(A3574&amp;B3574&amp;C3574="","",IF(AND(O3574=1,N(G3574)&gt;0),IF(INDEX(pl_ativa,MAX(1,N(G3574)))="Sim",1,0),0))</f>
        <v/>
      </c>
      <c r="Q3574" s="39">
        <f>IF(F3574="","",COUNTIFS(ex_chave_oc,F3574,ex_cancelada,"&lt;&gt;Sim"))</f>
        <v/>
      </c>
      <c r="R3574" s="51">
        <f>IF(P3574="","",IF(AND(P3574=1,N(Q3574)&gt;0),1,0))</f>
        <v/>
      </c>
      <c r="S3574" s="30">
        <f>IF(P3574="","",IF(F3574="","ERRO: data prevista ausente ou inválida",IF(O3574=0,"Duplicada: contada uma vez",IF(N(G3574)=0,"ERRO: tarefa fora do Plano Mestre",IF(P3574=0,"Tarefa retirada do plano: não conta","OK")))))</f>
        <v/>
      </c>
    </row>
    <row r="3575">
      <c r="A3575" s="29" t="n"/>
      <c r="B3575" s="25" t="n"/>
      <c r="C3575" s="49" t="n"/>
      <c r="D3575" s="29" t="n"/>
      <c r="E3575" s="23">
        <f>IF(OR(A3575="",B3575=""),"",A3575&amp;"|"&amp;B3575)</f>
        <v/>
      </c>
      <c r="F3575" s="30">
        <f>IF(OR(E3575="",NOT(ISNUMBER(C3575))),"",E3575&amp;"|"&amp;YEAR(C3575)&amp;"-"&amp;RIGHT("0"&amp;MONTH(C3575),2)&amp;"-"&amp;RIGHT("0"&amp;DAY(C3575),2))</f>
        <v/>
      </c>
      <c r="G3575" s="26">
        <f>IF(E3575="","",IFERROR(MATCH(E3575,pl_chave,0),0))</f>
        <v/>
      </c>
      <c r="H3575" s="23">
        <f>IF(G3575="","",IF(G3575=0,"Tarefa fora do plano",INDEX(pl_tag,G3575)))</f>
        <v/>
      </c>
      <c r="I3575" s="30">
        <f>IF(N(G3575)=0,"",INDEX(pl_atividade,G3575))</f>
        <v/>
      </c>
      <c r="J3575" s="50">
        <f>IF(N(G3575)=0,"",INDEX(pl_especialidade,G3575))</f>
        <v/>
      </c>
      <c r="K3575" s="28">
        <f>IF(N(G3575)=0,"",INDEX(pl_duracao,G3575))</f>
        <v/>
      </c>
      <c r="L3575" s="39">
        <f>IF(ISNUMBER(C3575),YEAR(C3575),"")</f>
        <v/>
      </c>
      <c r="M3575" s="39">
        <f>IF(ISNUMBER(C3575),MONTH(C3575),"")</f>
        <v/>
      </c>
      <c r="N3575" s="23">
        <f>IF(L3575="","",IF(NOT(ISNUMBER(crono_ano)),"Informe o ano",IF(L3575&lt;crono_ano,"Antes do ano",IF(L3575&gt;crono_ano,"Depois do ano","No ano"))))</f>
        <v/>
      </c>
      <c r="O3575" s="39">
        <f>IF(F3575="","",IF(COUNTIF(F$7:F3575,F3575)=1,1,0))</f>
        <v/>
      </c>
      <c r="P3575" s="39">
        <f>IF(A3575&amp;B3575&amp;C3575="","",IF(AND(O3575=1,N(G3575)&gt;0),IF(INDEX(pl_ativa,MAX(1,N(G3575)))="Sim",1,0),0))</f>
        <v/>
      </c>
      <c r="Q3575" s="39">
        <f>IF(F3575="","",COUNTIFS(ex_chave_oc,F3575,ex_cancelada,"&lt;&gt;Sim"))</f>
        <v/>
      </c>
      <c r="R3575" s="51">
        <f>IF(P3575="","",IF(AND(P3575=1,N(Q3575)&gt;0),1,0))</f>
        <v/>
      </c>
      <c r="S3575" s="30">
        <f>IF(P3575="","",IF(F3575="","ERRO: data prevista ausente ou inválida",IF(O3575=0,"Duplicada: contada uma vez",IF(N(G3575)=0,"ERRO: tarefa fora do Plano Mestre",IF(P3575=0,"Tarefa retirada do plano: não conta","OK")))))</f>
        <v/>
      </c>
    </row>
    <row r="3576">
      <c r="A3576" s="29" t="n"/>
      <c r="B3576" s="25" t="n"/>
      <c r="C3576" s="49" t="n"/>
      <c r="D3576" s="29" t="n"/>
      <c r="E3576" s="23">
        <f>IF(OR(A3576="",B3576=""),"",A3576&amp;"|"&amp;B3576)</f>
        <v/>
      </c>
      <c r="F3576" s="30">
        <f>IF(OR(E3576="",NOT(ISNUMBER(C3576))),"",E3576&amp;"|"&amp;YEAR(C3576)&amp;"-"&amp;RIGHT("0"&amp;MONTH(C3576),2)&amp;"-"&amp;RIGHT("0"&amp;DAY(C3576),2))</f>
        <v/>
      </c>
      <c r="G3576" s="26">
        <f>IF(E3576="","",IFERROR(MATCH(E3576,pl_chave,0),0))</f>
        <v/>
      </c>
      <c r="H3576" s="23">
        <f>IF(G3576="","",IF(G3576=0,"Tarefa fora do plano",INDEX(pl_tag,G3576)))</f>
        <v/>
      </c>
      <c r="I3576" s="30">
        <f>IF(N(G3576)=0,"",INDEX(pl_atividade,G3576))</f>
        <v/>
      </c>
      <c r="J3576" s="50">
        <f>IF(N(G3576)=0,"",INDEX(pl_especialidade,G3576))</f>
        <v/>
      </c>
      <c r="K3576" s="28">
        <f>IF(N(G3576)=0,"",INDEX(pl_duracao,G3576))</f>
        <v/>
      </c>
      <c r="L3576" s="39">
        <f>IF(ISNUMBER(C3576),YEAR(C3576),"")</f>
        <v/>
      </c>
      <c r="M3576" s="39">
        <f>IF(ISNUMBER(C3576),MONTH(C3576),"")</f>
        <v/>
      </c>
      <c r="N3576" s="23">
        <f>IF(L3576="","",IF(NOT(ISNUMBER(crono_ano)),"Informe o ano",IF(L3576&lt;crono_ano,"Antes do ano",IF(L3576&gt;crono_ano,"Depois do ano","No ano"))))</f>
        <v/>
      </c>
      <c r="O3576" s="39">
        <f>IF(F3576="","",IF(COUNTIF(F$7:F3576,F3576)=1,1,0))</f>
        <v/>
      </c>
      <c r="P3576" s="39">
        <f>IF(A3576&amp;B3576&amp;C3576="","",IF(AND(O3576=1,N(G3576)&gt;0),IF(INDEX(pl_ativa,MAX(1,N(G3576)))="Sim",1,0),0))</f>
        <v/>
      </c>
      <c r="Q3576" s="39">
        <f>IF(F3576="","",COUNTIFS(ex_chave_oc,F3576,ex_cancelada,"&lt;&gt;Sim"))</f>
        <v/>
      </c>
      <c r="R3576" s="51">
        <f>IF(P3576="","",IF(AND(P3576=1,N(Q3576)&gt;0),1,0))</f>
        <v/>
      </c>
      <c r="S3576" s="30">
        <f>IF(P3576="","",IF(F3576="","ERRO: data prevista ausente ou inválida",IF(O3576=0,"Duplicada: contada uma vez",IF(N(G3576)=0,"ERRO: tarefa fora do Plano Mestre",IF(P3576=0,"Tarefa retirada do plano: não conta","OK")))))</f>
        <v/>
      </c>
    </row>
    <row r="3577">
      <c r="A3577" s="29" t="n"/>
      <c r="B3577" s="25" t="n"/>
      <c r="C3577" s="49" t="n"/>
      <c r="D3577" s="29" t="n"/>
      <c r="E3577" s="23">
        <f>IF(OR(A3577="",B3577=""),"",A3577&amp;"|"&amp;B3577)</f>
        <v/>
      </c>
      <c r="F3577" s="30">
        <f>IF(OR(E3577="",NOT(ISNUMBER(C3577))),"",E3577&amp;"|"&amp;YEAR(C3577)&amp;"-"&amp;RIGHT("0"&amp;MONTH(C3577),2)&amp;"-"&amp;RIGHT("0"&amp;DAY(C3577),2))</f>
        <v/>
      </c>
      <c r="G3577" s="26">
        <f>IF(E3577="","",IFERROR(MATCH(E3577,pl_chave,0),0))</f>
        <v/>
      </c>
      <c r="H3577" s="23">
        <f>IF(G3577="","",IF(G3577=0,"Tarefa fora do plano",INDEX(pl_tag,G3577)))</f>
        <v/>
      </c>
      <c r="I3577" s="30">
        <f>IF(N(G3577)=0,"",INDEX(pl_atividade,G3577))</f>
        <v/>
      </c>
      <c r="J3577" s="50">
        <f>IF(N(G3577)=0,"",INDEX(pl_especialidade,G3577))</f>
        <v/>
      </c>
      <c r="K3577" s="28">
        <f>IF(N(G3577)=0,"",INDEX(pl_duracao,G3577))</f>
        <v/>
      </c>
      <c r="L3577" s="39">
        <f>IF(ISNUMBER(C3577),YEAR(C3577),"")</f>
        <v/>
      </c>
      <c r="M3577" s="39">
        <f>IF(ISNUMBER(C3577),MONTH(C3577),"")</f>
        <v/>
      </c>
      <c r="N3577" s="23">
        <f>IF(L3577="","",IF(NOT(ISNUMBER(crono_ano)),"Informe o ano",IF(L3577&lt;crono_ano,"Antes do ano",IF(L3577&gt;crono_ano,"Depois do ano","No ano"))))</f>
        <v/>
      </c>
      <c r="O3577" s="39">
        <f>IF(F3577="","",IF(COUNTIF(F$7:F3577,F3577)=1,1,0))</f>
        <v/>
      </c>
      <c r="P3577" s="39">
        <f>IF(A3577&amp;B3577&amp;C3577="","",IF(AND(O3577=1,N(G3577)&gt;0),IF(INDEX(pl_ativa,MAX(1,N(G3577)))="Sim",1,0),0))</f>
        <v/>
      </c>
      <c r="Q3577" s="39">
        <f>IF(F3577="","",COUNTIFS(ex_chave_oc,F3577,ex_cancelada,"&lt;&gt;Sim"))</f>
        <v/>
      </c>
      <c r="R3577" s="51">
        <f>IF(P3577="","",IF(AND(P3577=1,N(Q3577)&gt;0),1,0))</f>
        <v/>
      </c>
      <c r="S3577" s="30">
        <f>IF(P3577="","",IF(F3577="","ERRO: data prevista ausente ou inválida",IF(O3577=0,"Duplicada: contada uma vez",IF(N(G3577)=0,"ERRO: tarefa fora do Plano Mestre",IF(P3577=0,"Tarefa retirada do plano: não conta","OK")))))</f>
        <v/>
      </c>
    </row>
    <row r="3578">
      <c r="A3578" s="29" t="n"/>
      <c r="B3578" s="25" t="n"/>
      <c r="C3578" s="49" t="n"/>
      <c r="D3578" s="29" t="n"/>
      <c r="E3578" s="23">
        <f>IF(OR(A3578="",B3578=""),"",A3578&amp;"|"&amp;B3578)</f>
        <v/>
      </c>
      <c r="F3578" s="30">
        <f>IF(OR(E3578="",NOT(ISNUMBER(C3578))),"",E3578&amp;"|"&amp;YEAR(C3578)&amp;"-"&amp;RIGHT("0"&amp;MONTH(C3578),2)&amp;"-"&amp;RIGHT("0"&amp;DAY(C3578),2))</f>
        <v/>
      </c>
      <c r="G3578" s="26">
        <f>IF(E3578="","",IFERROR(MATCH(E3578,pl_chave,0),0))</f>
        <v/>
      </c>
      <c r="H3578" s="23">
        <f>IF(G3578="","",IF(G3578=0,"Tarefa fora do plano",INDEX(pl_tag,G3578)))</f>
        <v/>
      </c>
      <c r="I3578" s="30">
        <f>IF(N(G3578)=0,"",INDEX(pl_atividade,G3578))</f>
        <v/>
      </c>
      <c r="J3578" s="50">
        <f>IF(N(G3578)=0,"",INDEX(pl_especialidade,G3578))</f>
        <v/>
      </c>
      <c r="K3578" s="28">
        <f>IF(N(G3578)=0,"",INDEX(pl_duracao,G3578))</f>
        <v/>
      </c>
      <c r="L3578" s="39">
        <f>IF(ISNUMBER(C3578),YEAR(C3578),"")</f>
        <v/>
      </c>
      <c r="M3578" s="39">
        <f>IF(ISNUMBER(C3578),MONTH(C3578),"")</f>
        <v/>
      </c>
      <c r="N3578" s="23">
        <f>IF(L3578="","",IF(NOT(ISNUMBER(crono_ano)),"Informe o ano",IF(L3578&lt;crono_ano,"Antes do ano",IF(L3578&gt;crono_ano,"Depois do ano","No ano"))))</f>
        <v/>
      </c>
      <c r="O3578" s="39">
        <f>IF(F3578="","",IF(COUNTIF(F$7:F3578,F3578)=1,1,0))</f>
        <v/>
      </c>
      <c r="P3578" s="39">
        <f>IF(A3578&amp;B3578&amp;C3578="","",IF(AND(O3578=1,N(G3578)&gt;0),IF(INDEX(pl_ativa,MAX(1,N(G3578)))="Sim",1,0),0))</f>
        <v/>
      </c>
      <c r="Q3578" s="39">
        <f>IF(F3578="","",COUNTIFS(ex_chave_oc,F3578,ex_cancelada,"&lt;&gt;Sim"))</f>
        <v/>
      </c>
      <c r="R3578" s="51">
        <f>IF(P3578="","",IF(AND(P3578=1,N(Q3578)&gt;0),1,0))</f>
        <v/>
      </c>
      <c r="S3578" s="30">
        <f>IF(P3578="","",IF(F3578="","ERRO: data prevista ausente ou inválida",IF(O3578=0,"Duplicada: contada uma vez",IF(N(G3578)=0,"ERRO: tarefa fora do Plano Mestre",IF(P3578=0,"Tarefa retirada do plano: não conta","OK")))))</f>
        <v/>
      </c>
    </row>
    <row r="3579">
      <c r="A3579" s="29" t="n"/>
      <c r="B3579" s="25" t="n"/>
      <c r="C3579" s="49" t="n"/>
      <c r="D3579" s="29" t="n"/>
      <c r="E3579" s="23">
        <f>IF(OR(A3579="",B3579=""),"",A3579&amp;"|"&amp;B3579)</f>
        <v/>
      </c>
      <c r="F3579" s="30">
        <f>IF(OR(E3579="",NOT(ISNUMBER(C3579))),"",E3579&amp;"|"&amp;YEAR(C3579)&amp;"-"&amp;RIGHT("0"&amp;MONTH(C3579),2)&amp;"-"&amp;RIGHT("0"&amp;DAY(C3579),2))</f>
        <v/>
      </c>
      <c r="G3579" s="26">
        <f>IF(E3579="","",IFERROR(MATCH(E3579,pl_chave,0),0))</f>
        <v/>
      </c>
      <c r="H3579" s="23">
        <f>IF(G3579="","",IF(G3579=0,"Tarefa fora do plano",INDEX(pl_tag,G3579)))</f>
        <v/>
      </c>
      <c r="I3579" s="30">
        <f>IF(N(G3579)=0,"",INDEX(pl_atividade,G3579))</f>
        <v/>
      </c>
      <c r="J3579" s="50">
        <f>IF(N(G3579)=0,"",INDEX(pl_especialidade,G3579))</f>
        <v/>
      </c>
      <c r="K3579" s="28">
        <f>IF(N(G3579)=0,"",INDEX(pl_duracao,G3579))</f>
        <v/>
      </c>
      <c r="L3579" s="39">
        <f>IF(ISNUMBER(C3579),YEAR(C3579),"")</f>
        <v/>
      </c>
      <c r="M3579" s="39">
        <f>IF(ISNUMBER(C3579),MONTH(C3579),"")</f>
        <v/>
      </c>
      <c r="N3579" s="23">
        <f>IF(L3579="","",IF(NOT(ISNUMBER(crono_ano)),"Informe o ano",IF(L3579&lt;crono_ano,"Antes do ano",IF(L3579&gt;crono_ano,"Depois do ano","No ano"))))</f>
        <v/>
      </c>
      <c r="O3579" s="39">
        <f>IF(F3579="","",IF(COUNTIF(F$7:F3579,F3579)=1,1,0))</f>
        <v/>
      </c>
      <c r="P3579" s="39">
        <f>IF(A3579&amp;B3579&amp;C3579="","",IF(AND(O3579=1,N(G3579)&gt;0),IF(INDEX(pl_ativa,MAX(1,N(G3579)))="Sim",1,0),0))</f>
        <v/>
      </c>
      <c r="Q3579" s="39">
        <f>IF(F3579="","",COUNTIFS(ex_chave_oc,F3579,ex_cancelada,"&lt;&gt;Sim"))</f>
        <v/>
      </c>
      <c r="R3579" s="51">
        <f>IF(P3579="","",IF(AND(P3579=1,N(Q3579)&gt;0),1,0))</f>
        <v/>
      </c>
      <c r="S3579" s="30">
        <f>IF(P3579="","",IF(F3579="","ERRO: data prevista ausente ou inválida",IF(O3579=0,"Duplicada: contada uma vez",IF(N(G3579)=0,"ERRO: tarefa fora do Plano Mestre",IF(P3579=0,"Tarefa retirada do plano: não conta","OK")))))</f>
        <v/>
      </c>
    </row>
    <row r="3580">
      <c r="A3580" s="29" t="n"/>
      <c r="B3580" s="25" t="n"/>
      <c r="C3580" s="49" t="n"/>
      <c r="D3580" s="29" t="n"/>
      <c r="E3580" s="23">
        <f>IF(OR(A3580="",B3580=""),"",A3580&amp;"|"&amp;B3580)</f>
        <v/>
      </c>
      <c r="F3580" s="30">
        <f>IF(OR(E3580="",NOT(ISNUMBER(C3580))),"",E3580&amp;"|"&amp;YEAR(C3580)&amp;"-"&amp;RIGHT("0"&amp;MONTH(C3580),2)&amp;"-"&amp;RIGHT("0"&amp;DAY(C3580),2))</f>
        <v/>
      </c>
      <c r="G3580" s="26">
        <f>IF(E3580="","",IFERROR(MATCH(E3580,pl_chave,0),0))</f>
        <v/>
      </c>
      <c r="H3580" s="23">
        <f>IF(G3580="","",IF(G3580=0,"Tarefa fora do plano",INDEX(pl_tag,G3580)))</f>
        <v/>
      </c>
      <c r="I3580" s="30">
        <f>IF(N(G3580)=0,"",INDEX(pl_atividade,G3580))</f>
        <v/>
      </c>
      <c r="J3580" s="50">
        <f>IF(N(G3580)=0,"",INDEX(pl_especialidade,G3580))</f>
        <v/>
      </c>
      <c r="K3580" s="28">
        <f>IF(N(G3580)=0,"",INDEX(pl_duracao,G3580))</f>
        <v/>
      </c>
      <c r="L3580" s="39">
        <f>IF(ISNUMBER(C3580),YEAR(C3580),"")</f>
        <v/>
      </c>
      <c r="M3580" s="39">
        <f>IF(ISNUMBER(C3580),MONTH(C3580),"")</f>
        <v/>
      </c>
      <c r="N3580" s="23">
        <f>IF(L3580="","",IF(NOT(ISNUMBER(crono_ano)),"Informe o ano",IF(L3580&lt;crono_ano,"Antes do ano",IF(L3580&gt;crono_ano,"Depois do ano","No ano"))))</f>
        <v/>
      </c>
      <c r="O3580" s="39">
        <f>IF(F3580="","",IF(COUNTIF(F$7:F3580,F3580)=1,1,0))</f>
        <v/>
      </c>
      <c r="P3580" s="39">
        <f>IF(A3580&amp;B3580&amp;C3580="","",IF(AND(O3580=1,N(G3580)&gt;0),IF(INDEX(pl_ativa,MAX(1,N(G3580)))="Sim",1,0),0))</f>
        <v/>
      </c>
      <c r="Q3580" s="39">
        <f>IF(F3580="","",COUNTIFS(ex_chave_oc,F3580,ex_cancelada,"&lt;&gt;Sim"))</f>
        <v/>
      </c>
      <c r="R3580" s="51">
        <f>IF(P3580="","",IF(AND(P3580=1,N(Q3580)&gt;0),1,0))</f>
        <v/>
      </c>
      <c r="S3580" s="30">
        <f>IF(P3580="","",IF(F3580="","ERRO: data prevista ausente ou inválida",IF(O3580=0,"Duplicada: contada uma vez",IF(N(G3580)=0,"ERRO: tarefa fora do Plano Mestre",IF(P3580=0,"Tarefa retirada do plano: não conta","OK")))))</f>
        <v/>
      </c>
    </row>
    <row r="3581">
      <c r="A3581" s="29" t="n"/>
      <c r="B3581" s="25" t="n"/>
      <c r="C3581" s="49" t="n"/>
      <c r="D3581" s="29" t="n"/>
      <c r="E3581" s="23">
        <f>IF(OR(A3581="",B3581=""),"",A3581&amp;"|"&amp;B3581)</f>
        <v/>
      </c>
      <c r="F3581" s="30">
        <f>IF(OR(E3581="",NOT(ISNUMBER(C3581))),"",E3581&amp;"|"&amp;YEAR(C3581)&amp;"-"&amp;RIGHT("0"&amp;MONTH(C3581),2)&amp;"-"&amp;RIGHT("0"&amp;DAY(C3581),2))</f>
        <v/>
      </c>
      <c r="G3581" s="26">
        <f>IF(E3581="","",IFERROR(MATCH(E3581,pl_chave,0),0))</f>
        <v/>
      </c>
      <c r="H3581" s="23">
        <f>IF(G3581="","",IF(G3581=0,"Tarefa fora do plano",INDEX(pl_tag,G3581)))</f>
        <v/>
      </c>
      <c r="I3581" s="30">
        <f>IF(N(G3581)=0,"",INDEX(pl_atividade,G3581))</f>
        <v/>
      </c>
      <c r="J3581" s="50">
        <f>IF(N(G3581)=0,"",INDEX(pl_especialidade,G3581))</f>
        <v/>
      </c>
      <c r="K3581" s="28">
        <f>IF(N(G3581)=0,"",INDEX(pl_duracao,G3581))</f>
        <v/>
      </c>
      <c r="L3581" s="39">
        <f>IF(ISNUMBER(C3581),YEAR(C3581),"")</f>
        <v/>
      </c>
      <c r="M3581" s="39">
        <f>IF(ISNUMBER(C3581),MONTH(C3581),"")</f>
        <v/>
      </c>
      <c r="N3581" s="23">
        <f>IF(L3581="","",IF(NOT(ISNUMBER(crono_ano)),"Informe o ano",IF(L3581&lt;crono_ano,"Antes do ano",IF(L3581&gt;crono_ano,"Depois do ano","No ano"))))</f>
        <v/>
      </c>
      <c r="O3581" s="39">
        <f>IF(F3581="","",IF(COUNTIF(F$7:F3581,F3581)=1,1,0))</f>
        <v/>
      </c>
      <c r="P3581" s="39">
        <f>IF(A3581&amp;B3581&amp;C3581="","",IF(AND(O3581=1,N(G3581)&gt;0),IF(INDEX(pl_ativa,MAX(1,N(G3581)))="Sim",1,0),0))</f>
        <v/>
      </c>
      <c r="Q3581" s="39">
        <f>IF(F3581="","",COUNTIFS(ex_chave_oc,F3581,ex_cancelada,"&lt;&gt;Sim"))</f>
        <v/>
      </c>
      <c r="R3581" s="51">
        <f>IF(P3581="","",IF(AND(P3581=1,N(Q3581)&gt;0),1,0))</f>
        <v/>
      </c>
      <c r="S3581" s="30">
        <f>IF(P3581="","",IF(F3581="","ERRO: data prevista ausente ou inválida",IF(O3581=0,"Duplicada: contada uma vez",IF(N(G3581)=0,"ERRO: tarefa fora do Plano Mestre",IF(P3581=0,"Tarefa retirada do plano: não conta","OK")))))</f>
        <v/>
      </c>
    </row>
    <row r="3582">
      <c r="A3582" s="29" t="n"/>
      <c r="B3582" s="25" t="n"/>
      <c r="C3582" s="49" t="n"/>
      <c r="D3582" s="29" t="n"/>
      <c r="E3582" s="23">
        <f>IF(OR(A3582="",B3582=""),"",A3582&amp;"|"&amp;B3582)</f>
        <v/>
      </c>
      <c r="F3582" s="30">
        <f>IF(OR(E3582="",NOT(ISNUMBER(C3582))),"",E3582&amp;"|"&amp;YEAR(C3582)&amp;"-"&amp;RIGHT("0"&amp;MONTH(C3582),2)&amp;"-"&amp;RIGHT("0"&amp;DAY(C3582),2))</f>
        <v/>
      </c>
      <c r="G3582" s="26">
        <f>IF(E3582="","",IFERROR(MATCH(E3582,pl_chave,0),0))</f>
        <v/>
      </c>
      <c r="H3582" s="23">
        <f>IF(G3582="","",IF(G3582=0,"Tarefa fora do plano",INDEX(pl_tag,G3582)))</f>
        <v/>
      </c>
      <c r="I3582" s="30">
        <f>IF(N(G3582)=0,"",INDEX(pl_atividade,G3582))</f>
        <v/>
      </c>
      <c r="J3582" s="50">
        <f>IF(N(G3582)=0,"",INDEX(pl_especialidade,G3582))</f>
        <v/>
      </c>
      <c r="K3582" s="28">
        <f>IF(N(G3582)=0,"",INDEX(pl_duracao,G3582))</f>
        <v/>
      </c>
      <c r="L3582" s="39">
        <f>IF(ISNUMBER(C3582),YEAR(C3582),"")</f>
        <v/>
      </c>
      <c r="M3582" s="39">
        <f>IF(ISNUMBER(C3582),MONTH(C3582),"")</f>
        <v/>
      </c>
      <c r="N3582" s="23">
        <f>IF(L3582="","",IF(NOT(ISNUMBER(crono_ano)),"Informe o ano",IF(L3582&lt;crono_ano,"Antes do ano",IF(L3582&gt;crono_ano,"Depois do ano","No ano"))))</f>
        <v/>
      </c>
      <c r="O3582" s="39">
        <f>IF(F3582="","",IF(COUNTIF(F$7:F3582,F3582)=1,1,0))</f>
        <v/>
      </c>
      <c r="P3582" s="39">
        <f>IF(A3582&amp;B3582&amp;C3582="","",IF(AND(O3582=1,N(G3582)&gt;0),IF(INDEX(pl_ativa,MAX(1,N(G3582)))="Sim",1,0),0))</f>
        <v/>
      </c>
      <c r="Q3582" s="39">
        <f>IF(F3582="","",COUNTIFS(ex_chave_oc,F3582,ex_cancelada,"&lt;&gt;Sim"))</f>
        <v/>
      </c>
      <c r="R3582" s="51">
        <f>IF(P3582="","",IF(AND(P3582=1,N(Q3582)&gt;0),1,0))</f>
        <v/>
      </c>
      <c r="S3582" s="30">
        <f>IF(P3582="","",IF(F3582="","ERRO: data prevista ausente ou inválida",IF(O3582=0,"Duplicada: contada uma vez",IF(N(G3582)=0,"ERRO: tarefa fora do Plano Mestre",IF(P3582=0,"Tarefa retirada do plano: não conta","OK")))))</f>
        <v/>
      </c>
    </row>
    <row r="3583">
      <c r="A3583" s="29" t="n"/>
      <c r="B3583" s="25" t="n"/>
      <c r="C3583" s="49" t="n"/>
      <c r="D3583" s="29" t="n"/>
      <c r="E3583" s="23">
        <f>IF(OR(A3583="",B3583=""),"",A3583&amp;"|"&amp;B3583)</f>
        <v/>
      </c>
      <c r="F3583" s="30">
        <f>IF(OR(E3583="",NOT(ISNUMBER(C3583))),"",E3583&amp;"|"&amp;YEAR(C3583)&amp;"-"&amp;RIGHT("0"&amp;MONTH(C3583),2)&amp;"-"&amp;RIGHT("0"&amp;DAY(C3583),2))</f>
        <v/>
      </c>
      <c r="G3583" s="26">
        <f>IF(E3583="","",IFERROR(MATCH(E3583,pl_chave,0),0))</f>
        <v/>
      </c>
      <c r="H3583" s="23">
        <f>IF(G3583="","",IF(G3583=0,"Tarefa fora do plano",INDEX(pl_tag,G3583)))</f>
        <v/>
      </c>
      <c r="I3583" s="30">
        <f>IF(N(G3583)=0,"",INDEX(pl_atividade,G3583))</f>
        <v/>
      </c>
      <c r="J3583" s="50">
        <f>IF(N(G3583)=0,"",INDEX(pl_especialidade,G3583))</f>
        <v/>
      </c>
      <c r="K3583" s="28">
        <f>IF(N(G3583)=0,"",INDEX(pl_duracao,G3583))</f>
        <v/>
      </c>
      <c r="L3583" s="39">
        <f>IF(ISNUMBER(C3583),YEAR(C3583),"")</f>
        <v/>
      </c>
      <c r="M3583" s="39">
        <f>IF(ISNUMBER(C3583),MONTH(C3583),"")</f>
        <v/>
      </c>
      <c r="N3583" s="23">
        <f>IF(L3583="","",IF(NOT(ISNUMBER(crono_ano)),"Informe o ano",IF(L3583&lt;crono_ano,"Antes do ano",IF(L3583&gt;crono_ano,"Depois do ano","No ano"))))</f>
        <v/>
      </c>
      <c r="O3583" s="39">
        <f>IF(F3583="","",IF(COUNTIF(F$7:F3583,F3583)=1,1,0))</f>
        <v/>
      </c>
      <c r="P3583" s="39">
        <f>IF(A3583&amp;B3583&amp;C3583="","",IF(AND(O3583=1,N(G3583)&gt;0),IF(INDEX(pl_ativa,MAX(1,N(G3583)))="Sim",1,0),0))</f>
        <v/>
      </c>
      <c r="Q3583" s="39">
        <f>IF(F3583="","",COUNTIFS(ex_chave_oc,F3583,ex_cancelada,"&lt;&gt;Sim"))</f>
        <v/>
      </c>
      <c r="R3583" s="51">
        <f>IF(P3583="","",IF(AND(P3583=1,N(Q3583)&gt;0),1,0))</f>
        <v/>
      </c>
      <c r="S3583" s="30">
        <f>IF(P3583="","",IF(F3583="","ERRO: data prevista ausente ou inválida",IF(O3583=0,"Duplicada: contada uma vez",IF(N(G3583)=0,"ERRO: tarefa fora do Plano Mestre",IF(P3583=0,"Tarefa retirada do plano: não conta","OK")))))</f>
        <v/>
      </c>
    </row>
    <row r="3584">
      <c r="A3584" s="29" t="n"/>
      <c r="B3584" s="25" t="n"/>
      <c r="C3584" s="49" t="n"/>
      <c r="D3584" s="29" t="n"/>
      <c r="E3584" s="23">
        <f>IF(OR(A3584="",B3584=""),"",A3584&amp;"|"&amp;B3584)</f>
        <v/>
      </c>
      <c r="F3584" s="30">
        <f>IF(OR(E3584="",NOT(ISNUMBER(C3584))),"",E3584&amp;"|"&amp;YEAR(C3584)&amp;"-"&amp;RIGHT("0"&amp;MONTH(C3584),2)&amp;"-"&amp;RIGHT("0"&amp;DAY(C3584),2))</f>
        <v/>
      </c>
      <c r="G3584" s="26">
        <f>IF(E3584="","",IFERROR(MATCH(E3584,pl_chave,0),0))</f>
        <v/>
      </c>
      <c r="H3584" s="23">
        <f>IF(G3584="","",IF(G3584=0,"Tarefa fora do plano",INDEX(pl_tag,G3584)))</f>
        <v/>
      </c>
      <c r="I3584" s="30">
        <f>IF(N(G3584)=0,"",INDEX(pl_atividade,G3584))</f>
        <v/>
      </c>
      <c r="J3584" s="50">
        <f>IF(N(G3584)=0,"",INDEX(pl_especialidade,G3584))</f>
        <v/>
      </c>
      <c r="K3584" s="28">
        <f>IF(N(G3584)=0,"",INDEX(pl_duracao,G3584))</f>
        <v/>
      </c>
      <c r="L3584" s="39">
        <f>IF(ISNUMBER(C3584),YEAR(C3584),"")</f>
        <v/>
      </c>
      <c r="M3584" s="39">
        <f>IF(ISNUMBER(C3584),MONTH(C3584),"")</f>
        <v/>
      </c>
      <c r="N3584" s="23">
        <f>IF(L3584="","",IF(NOT(ISNUMBER(crono_ano)),"Informe o ano",IF(L3584&lt;crono_ano,"Antes do ano",IF(L3584&gt;crono_ano,"Depois do ano","No ano"))))</f>
        <v/>
      </c>
      <c r="O3584" s="39">
        <f>IF(F3584="","",IF(COUNTIF(F$7:F3584,F3584)=1,1,0))</f>
        <v/>
      </c>
      <c r="P3584" s="39">
        <f>IF(A3584&amp;B3584&amp;C3584="","",IF(AND(O3584=1,N(G3584)&gt;0),IF(INDEX(pl_ativa,MAX(1,N(G3584)))="Sim",1,0),0))</f>
        <v/>
      </c>
      <c r="Q3584" s="39">
        <f>IF(F3584="","",COUNTIFS(ex_chave_oc,F3584,ex_cancelada,"&lt;&gt;Sim"))</f>
        <v/>
      </c>
      <c r="R3584" s="51">
        <f>IF(P3584="","",IF(AND(P3584=1,N(Q3584)&gt;0),1,0))</f>
        <v/>
      </c>
      <c r="S3584" s="30">
        <f>IF(P3584="","",IF(F3584="","ERRO: data prevista ausente ou inválida",IF(O3584=0,"Duplicada: contada uma vez",IF(N(G3584)=0,"ERRO: tarefa fora do Plano Mestre",IF(P3584=0,"Tarefa retirada do plano: não conta","OK")))))</f>
        <v/>
      </c>
    </row>
    <row r="3585">
      <c r="A3585" s="29" t="n"/>
      <c r="B3585" s="25" t="n"/>
      <c r="C3585" s="49" t="n"/>
      <c r="D3585" s="29" t="n"/>
      <c r="E3585" s="23">
        <f>IF(OR(A3585="",B3585=""),"",A3585&amp;"|"&amp;B3585)</f>
        <v/>
      </c>
      <c r="F3585" s="30">
        <f>IF(OR(E3585="",NOT(ISNUMBER(C3585))),"",E3585&amp;"|"&amp;YEAR(C3585)&amp;"-"&amp;RIGHT("0"&amp;MONTH(C3585),2)&amp;"-"&amp;RIGHT("0"&amp;DAY(C3585),2))</f>
        <v/>
      </c>
      <c r="G3585" s="26">
        <f>IF(E3585="","",IFERROR(MATCH(E3585,pl_chave,0),0))</f>
        <v/>
      </c>
      <c r="H3585" s="23">
        <f>IF(G3585="","",IF(G3585=0,"Tarefa fora do plano",INDEX(pl_tag,G3585)))</f>
        <v/>
      </c>
      <c r="I3585" s="30">
        <f>IF(N(G3585)=0,"",INDEX(pl_atividade,G3585))</f>
        <v/>
      </c>
      <c r="J3585" s="50">
        <f>IF(N(G3585)=0,"",INDEX(pl_especialidade,G3585))</f>
        <v/>
      </c>
      <c r="K3585" s="28">
        <f>IF(N(G3585)=0,"",INDEX(pl_duracao,G3585))</f>
        <v/>
      </c>
      <c r="L3585" s="39">
        <f>IF(ISNUMBER(C3585),YEAR(C3585),"")</f>
        <v/>
      </c>
      <c r="M3585" s="39">
        <f>IF(ISNUMBER(C3585),MONTH(C3585),"")</f>
        <v/>
      </c>
      <c r="N3585" s="23">
        <f>IF(L3585="","",IF(NOT(ISNUMBER(crono_ano)),"Informe o ano",IF(L3585&lt;crono_ano,"Antes do ano",IF(L3585&gt;crono_ano,"Depois do ano","No ano"))))</f>
        <v/>
      </c>
      <c r="O3585" s="39">
        <f>IF(F3585="","",IF(COUNTIF(F$7:F3585,F3585)=1,1,0))</f>
        <v/>
      </c>
      <c r="P3585" s="39">
        <f>IF(A3585&amp;B3585&amp;C3585="","",IF(AND(O3585=1,N(G3585)&gt;0),IF(INDEX(pl_ativa,MAX(1,N(G3585)))="Sim",1,0),0))</f>
        <v/>
      </c>
      <c r="Q3585" s="39">
        <f>IF(F3585="","",COUNTIFS(ex_chave_oc,F3585,ex_cancelada,"&lt;&gt;Sim"))</f>
        <v/>
      </c>
      <c r="R3585" s="51">
        <f>IF(P3585="","",IF(AND(P3585=1,N(Q3585)&gt;0),1,0))</f>
        <v/>
      </c>
      <c r="S3585" s="30">
        <f>IF(P3585="","",IF(F3585="","ERRO: data prevista ausente ou inválida",IF(O3585=0,"Duplicada: contada uma vez",IF(N(G3585)=0,"ERRO: tarefa fora do Plano Mestre",IF(P3585=0,"Tarefa retirada do plano: não conta","OK")))))</f>
        <v/>
      </c>
    </row>
    <row r="3586">
      <c r="A3586" s="29" t="n"/>
      <c r="B3586" s="25" t="n"/>
      <c r="C3586" s="49" t="n"/>
      <c r="D3586" s="29" t="n"/>
      <c r="E3586" s="23">
        <f>IF(OR(A3586="",B3586=""),"",A3586&amp;"|"&amp;B3586)</f>
        <v/>
      </c>
      <c r="F3586" s="30">
        <f>IF(OR(E3586="",NOT(ISNUMBER(C3586))),"",E3586&amp;"|"&amp;YEAR(C3586)&amp;"-"&amp;RIGHT("0"&amp;MONTH(C3586),2)&amp;"-"&amp;RIGHT("0"&amp;DAY(C3586),2))</f>
        <v/>
      </c>
      <c r="G3586" s="26">
        <f>IF(E3586="","",IFERROR(MATCH(E3586,pl_chave,0),0))</f>
        <v/>
      </c>
      <c r="H3586" s="23">
        <f>IF(G3586="","",IF(G3586=0,"Tarefa fora do plano",INDEX(pl_tag,G3586)))</f>
        <v/>
      </c>
      <c r="I3586" s="30">
        <f>IF(N(G3586)=0,"",INDEX(pl_atividade,G3586))</f>
        <v/>
      </c>
      <c r="J3586" s="50">
        <f>IF(N(G3586)=0,"",INDEX(pl_especialidade,G3586))</f>
        <v/>
      </c>
      <c r="K3586" s="28">
        <f>IF(N(G3586)=0,"",INDEX(pl_duracao,G3586))</f>
        <v/>
      </c>
      <c r="L3586" s="39">
        <f>IF(ISNUMBER(C3586),YEAR(C3586),"")</f>
        <v/>
      </c>
      <c r="M3586" s="39">
        <f>IF(ISNUMBER(C3586),MONTH(C3586),"")</f>
        <v/>
      </c>
      <c r="N3586" s="23">
        <f>IF(L3586="","",IF(NOT(ISNUMBER(crono_ano)),"Informe o ano",IF(L3586&lt;crono_ano,"Antes do ano",IF(L3586&gt;crono_ano,"Depois do ano","No ano"))))</f>
        <v/>
      </c>
      <c r="O3586" s="39">
        <f>IF(F3586="","",IF(COUNTIF(F$7:F3586,F3586)=1,1,0))</f>
        <v/>
      </c>
      <c r="P3586" s="39">
        <f>IF(A3586&amp;B3586&amp;C3586="","",IF(AND(O3586=1,N(G3586)&gt;0),IF(INDEX(pl_ativa,MAX(1,N(G3586)))="Sim",1,0),0))</f>
        <v/>
      </c>
      <c r="Q3586" s="39">
        <f>IF(F3586="","",COUNTIFS(ex_chave_oc,F3586,ex_cancelada,"&lt;&gt;Sim"))</f>
        <v/>
      </c>
      <c r="R3586" s="51">
        <f>IF(P3586="","",IF(AND(P3586=1,N(Q3586)&gt;0),1,0))</f>
        <v/>
      </c>
      <c r="S3586" s="30">
        <f>IF(P3586="","",IF(F3586="","ERRO: data prevista ausente ou inválida",IF(O3586=0,"Duplicada: contada uma vez",IF(N(G3586)=0,"ERRO: tarefa fora do Plano Mestre",IF(P3586=0,"Tarefa retirada do plano: não conta","OK")))))</f>
        <v/>
      </c>
    </row>
    <row r="3587">
      <c r="A3587" s="29" t="n"/>
      <c r="B3587" s="25" t="n"/>
      <c r="C3587" s="49" t="n"/>
      <c r="D3587" s="29" t="n"/>
      <c r="E3587" s="23">
        <f>IF(OR(A3587="",B3587=""),"",A3587&amp;"|"&amp;B3587)</f>
        <v/>
      </c>
      <c r="F3587" s="30">
        <f>IF(OR(E3587="",NOT(ISNUMBER(C3587))),"",E3587&amp;"|"&amp;YEAR(C3587)&amp;"-"&amp;RIGHT("0"&amp;MONTH(C3587),2)&amp;"-"&amp;RIGHT("0"&amp;DAY(C3587),2))</f>
        <v/>
      </c>
      <c r="G3587" s="26">
        <f>IF(E3587="","",IFERROR(MATCH(E3587,pl_chave,0),0))</f>
        <v/>
      </c>
      <c r="H3587" s="23">
        <f>IF(G3587="","",IF(G3587=0,"Tarefa fora do plano",INDEX(pl_tag,G3587)))</f>
        <v/>
      </c>
      <c r="I3587" s="30">
        <f>IF(N(G3587)=0,"",INDEX(pl_atividade,G3587))</f>
        <v/>
      </c>
      <c r="J3587" s="50">
        <f>IF(N(G3587)=0,"",INDEX(pl_especialidade,G3587))</f>
        <v/>
      </c>
      <c r="K3587" s="28">
        <f>IF(N(G3587)=0,"",INDEX(pl_duracao,G3587))</f>
        <v/>
      </c>
      <c r="L3587" s="39">
        <f>IF(ISNUMBER(C3587),YEAR(C3587),"")</f>
        <v/>
      </c>
      <c r="M3587" s="39">
        <f>IF(ISNUMBER(C3587),MONTH(C3587),"")</f>
        <v/>
      </c>
      <c r="N3587" s="23">
        <f>IF(L3587="","",IF(NOT(ISNUMBER(crono_ano)),"Informe o ano",IF(L3587&lt;crono_ano,"Antes do ano",IF(L3587&gt;crono_ano,"Depois do ano","No ano"))))</f>
        <v/>
      </c>
      <c r="O3587" s="39">
        <f>IF(F3587="","",IF(COUNTIF(F$7:F3587,F3587)=1,1,0))</f>
        <v/>
      </c>
      <c r="P3587" s="39">
        <f>IF(A3587&amp;B3587&amp;C3587="","",IF(AND(O3587=1,N(G3587)&gt;0),IF(INDEX(pl_ativa,MAX(1,N(G3587)))="Sim",1,0),0))</f>
        <v/>
      </c>
      <c r="Q3587" s="39">
        <f>IF(F3587="","",COUNTIFS(ex_chave_oc,F3587,ex_cancelada,"&lt;&gt;Sim"))</f>
        <v/>
      </c>
      <c r="R3587" s="51">
        <f>IF(P3587="","",IF(AND(P3587=1,N(Q3587)&gt;0),1,0))</f>
        <v/>
      </c>
      <c r="S3587" s="30">
        <f>IF(P3587="","",IF(F3587="","ERRO: data prevista ausente ou inválida",IF(O3587=0,"Duplicada: contada uma vez",IF(N(G3587)=0,"ERRO: tarefa fora do Plano Mestre",IF(P3587=0,"Tarefa retirada do plano: não conta","OK")))))</f>
        <v/>
      </c>
    </row>
    <row r="3588">
      <c r="A3588" s="29" t="n"/>
      <c r="B3588" s="25" t="n"/>
      <c r="C3588" s="49" t="n"/>
      <c r="D3588" s="29" t="n"/>
      <c r="E3588" s="23">
        <f>IF(OR(A3588="",B3588=""),"",A3588&amp;"|"&amp;B3588)</f>
        <v/>
      </c>
      <c r="F3588" s="30">
        <f>IF(OR(E3588="",NOT(ISNUMBER(C3588))),"",E3588&amp;"|"&amp;YEAR(C3588)&amp;"-"&amp;RIGHT("0"&amp;MONTH(C3588),2)&amp;"-"&amp;RIGHT("0"&amp;DAY(C3588),2))</f>
        <v/>
      </c>
      <c r="G3588" s="26">
        <f>IF(E3588="","",IFERROR(MATCH(E3588,pl_chave,0),0))</f>
        <v/>
      </c>
      <c r="H3588" s="23">
        <f>IF(G3588="","",IF(G3588=0,"Tarefa fora do plano",INDEX(pl_tag,G3588)))</f>
        <v/>
      </c>
      <c r="I3588" s="30">
        <f>IF(N(G3588)=0,"",INDEX(pl_atividade,G3588))</f>
        <v/>
      </c>
      <c r="J3588" s="50">
        <f>IF(N(G3588)=0,"",INDEX(pl_especialidade,G3588))</f>
        <v/>
      </c>
      <c r="K3588" s="28">
        <f>IF(N(G3588)=0,"",INDEX(pl_duracao,G3588))</f>
        <v/>
      </c>
      <c r="L3588" s="39">
        <f>IF(ISNUMBER(C3588),YEAR(C3588),"")</f>
        <v/>
      </c>
      <c r="M3588" s="39">
        <f>IF(ISNUMBER(C3588),MONTH(C3588),"")</f>
        <v/>
      </c>
      <c r="N3588" s="23">
        <f>IF(L3588="","",IF(NOT(ISNUMBER(crono_ano)),"Informe o ano",IF(L3588&lt;crono_ano,"Antes do ano",IF(L3588&gt;crono_ano,"Depois do ano","No ano"))))</f>
        <v/>
      </c>
      <c r="O3588" s="39">
        <f>IF(F3588="","",IF(COUNTIF(F$7:F3588,F3588)=1,1,0))</f>
        <v/>
      </c>
      <c r="P3588" s="39">
        <f>IF(A3588&amp;B3588&amp;C3588="","",IF(AND(O3588=1,N(G3588)&gt;0),IF(INDEX(pl_ativa,MAX(1,N(G3588)))="Sim",1,0),0))</f>
        <v/>
      </c>
      <c r="Q3588" s="39">
        <f>IF(F3588="","",COUNTIFS(ex_chave_oc,F3588,ex_cancelada,"&lt;&gt;Sim"))</f>
        <v/>
      </c>
      <c r="R3588" s="51">
        <f>IF(P3588="","",IF(AND(P3588=1,N(Q3588)&gt;0),1,0))</f>
        <v/>
      </c>
      <c r="S3588" s="30">
        <f>IF(P3588="","",IF(F3588="","ERRO: data prevista ausente ou inválida",IF(O3588=0,"Duplicada: contada uma vez",IF(N(G3588)=0,"ERRO: tarefa fora do Plano Mestre",IF(P3588=0,"Tarefa retirada do plano: não conta","OK")))))</f>
        <v/>
      </c>
    </row>
    <row r="3589">
      <c r="A3589" s="29" t="n"/>
      <c r="B3589" s="25" t="n"/>
      <c r="C3589" s="49" t="n"/>
      <c r="D3589" s="29" t="n"/>
      <c r="E3589" s="23">
        <f>IF(OR(A3589="",B3589=""),"",A3589&amp;"|"&amp;B3589)</f>
        <v/>
      </c>
      <c r="F3589" s="30">
        <f>IF(OR(E3589="",NOT(ISNUMBER(C3589))),"",E3589&amp;"|"&amp;YEAR(C3589)&amp;"-"&amp;RIGHT("0"&amp;MONTH(C3589),2)&amp;"-"&amp;RIGHT("0"&amp;DAY(C3589),2))</f>
        <v/>
      </c>
      <c r="G3589" s="26">
        <f>IF(E3589="","",IFERROR(MATCH(E3589,pl_chave,0),0))</f>
        <v/>
      </c>
      <c r="H3589" s="23">
        <f>IF(G3589="","",IF(G3589=0,"Tarefa fora do plano",INDEX(pl_tag,G3589)))</f>
        <v/>
      </c>
      <c r="I3589" s="30">
        <f>IF(N(G3589)=0,"",INDEX(pl_atividade,G3589))</f>
        <v/>
      </c>
      <c r="J3589" s="50">
        <f>IF(N(G3589)=0,"",INDEX(pl_especialidade,G3589))</f>
        <v/>
      </c>
      <c r="K3589" s="28">
        <f>IF(N(G3589)=0,"",INDEX(pl_duracao,G3589))</f>
        <v/>
      </c>
      <c r="L3589" s="39">
        <f>IF(ISNUMBER(C3589),YEAR(C3589),"")</f>
        <v/>
      </c>
      <c r="M3589" s="39">
        <f>IF(ISNUMBER(C3589),MONTH(C3589),"")</f>
        <v/>
      </c>
      <c r="N3589" s="23">
        <f>IF(L3589="","",IF(NOT(ISNUMBER(crono_ano)),"Informe o ano",IF(L3589&lt;crono_ano,"Antes do ano",IF(L3589&gt;crono_ano,"Depois do ano","No ano"))))</f>
        <v/>
      </c>
      <c r="O3589" s="39">
        <f>IF(F3589="","",IF(COUNTIF(F$7:F3589,F3589)=1,1,0))</f>
        <v/>
      </c>
      <c r="P3589" s="39">
        <f>IF(A3589&amp;B3589&amp;C3589="","",IF(AND(O3589=1,N(G3589)&gt;0),IF(INDEX(pl_ativa,MAX(1,N(G3589)))="Sim",1,0),0))</f>
        <v/>
      </c>
      <c r="Q3589" s="39">
        <f>IF(F3589="","",COUNTIFS(ex_chave_oc,F3589,ex_cancelada,"&lt;&gt;Sim"))</f>
        <v/>
      </c>
      <c r="R3589" s="51">
        <f>IF(P3589="","",IF(AND(P3589=1,N(Q3589)&gt;0),1,0))</f>
        <v/>
      </c>
      <c r="S3589" s="30">
        <f>IF(P3589="","",IF(F3589="","ERRO: data prevista ausente ou inválida",IF(O3589=0,"Duplicada: contada uma vez",IF(N(G3589)=0,"ERRO: tarefa fora do Plano Mestre",IF(P3589=0,"Tarefa retirada do plano: não conta","OK")))))</f>
        <v/>
      </c>
    </row>
    <row r="3590">
      <c r="A3590" s="29" t="n"/>
      <c r="B3590" s="25" t="n"/>
      <c r="C3590" s="49" t="n"/>
      <c r="D3590" s="29" t="n"/>
      <c r="E3590" s="23">
        <f>IF(OR(A3590="",B3590=""),"",A3590&amp;"|"&amp;B3590)</f>
        <v/>
      </c>
      <c r="F3590" s="30">
        <f>IF(OR(E3590="",NOT(ISNUMBER(C3590))),"",E3590&amp;"|"&amp;YEAR(C3590)&amp;"-"&amp;RIGHT("0"&amp;MONTH(C3590),2)&amp;"-"&amp;RIGHT("0"&amp;DAY(C3590),2))</f>
        <v/>
      </c>
      <c r="G3590" s="26">
        <f>IF(E3590="","",IFERROR(MATCH(E3590,pl_chave,0),0))</f>
        <v/>
      </c>
      <c r="H3590" s="23">
        <f>IF(G3590="","",IF(G3590=0,"Tarefa fora do plano",INDEX(pl_tag,G3590)))</f>
        <v/>
      </c>
      <c r="I3590" s="30">
        <f>IF(N(G3590)=0,"",INDEX(pl_atividade,G3590))</f>
        <v/>
      </c>
      <c r="J3590" s="50">
        <f>IF(N(G3590)=0,"",INDEX(pl_especialidade,G3590))</f>
        <v/>
      </c>
      <c r="K3590" s="28">
        <f>IF(N(G3590)=0,"",INDEX(pl_duracao,G3590))</f>
        <v/>
      </c>
      <c r="L3590" s="39">
        <f>IF(ISNUMBER(C3590),YEAR(C3590),"")</f>
        <v/>
      </c>
      <c r="M3590" s="39">
        <f>IF(ISNUMBER(C3590),MONTH(C3590),"")</f>
        <v/>
      </c>
      <c r="N3590" s="23">
        <f>IF(L3590="","",IF(NOT(ISNUMBER(crono_ano)),"Informe o ano",IF(L3590&lt;crono_ano,"Antes do ano",IF(L3590&gt;crono_ano,"Depois do ano","No ano"))))</f>
        <v/>
      </c>
      <c r="O3590" s="39">
        <f>IF(F3590="","",IF(COUNTIF(F$7:F3590,F3590)=1,1,0))</f>
        <v/>
      </c>
      <c r="P3590" s="39">
        <f>IF(A3590&amp;B3590&amp;C3590="","",IF(AND(O3590=1,N(G3590)&gt;0),IF(INDEX(pl_ativa,MAX(1,N(G3590)))="Sim",1,0),0))</f>
        <v/>
      </c>
      <c r="Q3590" s="39">
        <f>IF(F3590="","",COUNTIFS(ex_chave_oc,F3590,ex_cancelada,"&lt;&gt;Sim"))</f>
        <v/>
      </c>
      <c r="R3590" s="51">
        <f>IF(P3590="","",IF(AND(P3590=1,N(Q3590)&gt;0),1,0))</f>
        <v/>
      </c>
      <c r="S3590" s="30">
        <f>IF(P3590="","",IF(F3590="","ERRO: data prevista ausente ou inválida",IF(O3590=0,"Duplicada: contada uma vez",IF(N(G3590)=0,"ERRO: tarefa fora do Plano Mestre",IF(P3590=0,"Tarefa retirada do plano: não conta","OK")))))</f>
        <v/>
      </c>
    </row>
    <row r="3591">
      <c r="A3591" s="29" t="n"/>
      <c r="B3591" s="25" t="n"/>
      <c r="C3591" s="49" t="n"/>
      <c r="D3591" s="29" t="n"/>
      <c r="E3591" s="23">
        <f>IF(OR(A3591="",B3591=""),"",A3591&amp;"|"&amp;B3591)</f>
        <v/>
      </c>
      <c r="F3591" s="30">
        <f>IF(OR(E3591="",NOT(ISNUMBER(C3591))),"",E3591&amp;"|"&amp;YEAR(C3591)&amp;"-"&amp;RIGHT("0"&amp;MONTH(C3591),2)&amp;"-"&amp;RIGHT("0"&amp;DAY(C3591),2))</f>
        <v/>
      </c>
      <c r="G3591" s="26">
        <f>IF(E3591="","",IFERROR(MATCH(E3591,pl_chave,0),0))</f>
        <v/>
      </c>
      <c r="H3591" s="23">
        <f>IF(G3591="","",IF(G3591=0,"Tarefa fora do plano",INDEX(pl_tag,G3591)))</f>
        <v/>
      </c>
      <c r="I3591" s="30">
        <f>IF(N(G3591)=0,"",INDEX(pl_atividade,G3591))</f>
        <v/>
      </c>
      <c r="J3591" s="50">
        <f>IF(N(G3591)=0,"",INDEX(pl_especialidade,G3591))</f>
        <v/>
      </c>
      <c r="K3591" s="28">
        <f>IF(N(G3591)=0,"",INDEX(pl_duracao,G3591))</f>
        <v/>
      </c>
      <c r="L3591" s="39">
        <f>IF(ISNUMBER(C3591),YEAR(C3591),"")</f>
        <v/>
      </c>
      <c r="M3591" s="39">
        <f>IF(ISNUMBER(C3591),MONTH(C3591),"")</f>
        <v/>
      </c>
      <c r="N3591" s="23">
        <f>IF(L3591="","",IF(NOT(ISNUMBER(crono_ano)),"Informe o ano",IF(L3591&lt;crono_ano,"Antes do ano",IF(L3591&gt;crono_ano,"Depois do ano","No ano"))))</f>
        <v/>
      </c>
      <c r="O3591" s="39">
        <f>IF(F3591="","",IF(COUNTIF(F$7:F3591,F3591)=1,1,0))</f>
        <v/>
      </c>
      <c r="P3591" s="39">
        <f>IF(A3591&amp;B3591&amp;C3591="","",IF(AND(O3591=1,N(G3591)&gt;0),IF(INDEX(pl_ativa,MAX(1,N(G3591)))="Sim",1,0),0))</f>
        <v/>
      </c>
      <c r="Q3591" s="39">
        <f>IF(F3591="","",COUNTIFS(ex_chave_oc,F3591,ex_cancelada,"&lt;&gt;Sim"))</f>
        <v/>
      </c>
      <c r="R3591" s="51">
        <f>IF(P3591="","",IF(AND(P3591=1,N(Q3591)&gt;0),1,0))</f>
        <v/>
      </c>
      <c r="S3591" s="30">
        <f>IF(P3591="","",IF(F3591="","ERRO: data prevista ausente ou inválida",IF(O3591=0,"Duplicada: contada uma vez",IF(N(G3591)=0,"ERRO: tarefa fora do Plano Mestre",IF(P3591=0,"Tarefa retirada do plano: não conta","OK")))))</f>
        <v/>
      </c>
    </row>
    <row r="3592">
      <c r="A3592" s="29" t="n"/>
      <c r="B3592" s="25" t="n"/>
      <c r="C3592" s="49" t="n"/>
      <c r="D3592" s="29" t="n"/>
      <c r="E3592" s="23">
        <f>IF(OR(A3592="",B3592=""),"",A3592&amp;"|"&amp;B3592)</f>
        <v/>
      </c>
      <c r="F3592" s="30">
        <f>IF(OR(E3592="",NOT(ISNUMBER(C3592))),"",E3592&amp;"|"&amp;YEAR(C3592)&amp;"-"&amp;RIGHT("0"&amp;MONTH(C3592),2)&amp;"-"&amp;RIGHT("0"&amp;DAY(C3592),2))</f>
        <v/>
      </c>
      <c r="G3592" s="26">
        <f>IF(E3592="","",IFERROR(MATCH(E3592,pl_chave,0),0))</f>
        <v/>
      </c>
      <c r="H3592" s="23">
        <f>IF(G3592="","",IF(G3592=0,"Tarefa fora do plano",INDEX(pl_tag,G3592)))</f>
        <v/>
      </c>
      <c r="I3592" s="30">
        <f>IF(N(G3592)=0,"",INDEX(pl_atividade,G3592))</f>
        <v/>
      </c>
      <c r="J3592" s="50">
        <f>IF(N(G3592)=0,"",INDEX(pl_especialidade,G3592))</f>
        <v/>
      </c>
      <c r="K3592" s="28">
        <f>IF(N(G3592)=0,"",INDEX(pl_duracao,G3592))</f>
        <v/>
      </c>
      <c r="L3592" s="39">
        <f>IF(ISNUMBER(C3592),YEAR(C3592),"")</f>
        <v/>
      </c>
      <c r="M3592" s="39">
        <f>IF(ISNUMBER(C3592),MONTH(C3592),"")</f>
        <v/>
      </c>
      <c r="N3592" s="23">
        <f>IF(L3592="","",IF(NOT(ISNUMBER(crono_ano)),"Informe o ano",IF(L3592&lt;crono_ano,"Antes do ano",IF(L3592&gt;crono_ano,"Depois do ano","No ano"))))</f>
        <v/>
      </c>
      <c r="O3592" s="39">
        <f>IF(F3592="","",IF(COUNTIF(F$7:F3592,F3592)=1,1,0))</f>
        <v/>
      </c>
      <c r="P3592" s="39">
        <f>IF(A3592&amp;B3592&amp;C3592="","",IF(AND(O3592=1,N(G3592)&gt;0),IF(INDEX(pl_ativa,MAX(1,N(G3592)))="Sim",1,0),0))</f>
        <v/>
      </c>
      <c r="Q3592" s="39">
        <f>IF(F3592="","",COUNTIFS(ex_chave_oc,F3592,ex_cancelada,"&lt;&gt;Sim"))</f>
        <v/>
      </c>
      <c r="R3592" s="51">
        <f>IF(P3592="","",IF(AND(P3592=1,N(Q3592)&gt;0),1,0))</f>
        <v/>
      </c>
      <c r="S3592" s="30">
        <f>IF(P3592="","",IF(F3592="","ERRO: data prevista ausente ou inválida",IF(O3592=0,"Duplicada: contada uma vez",IF(N(G3592)=0,"ERRO: tarefa fora do Plano Mestre",IF(P3592=0,"Tarefa retirada do plano: não conta","OK")))))</f>
        <v/>
      </c>
    </row>
    <row r="3593">
      <c r="A3593" s="29" t="n"/>
      <c r="B3593" s="25" t="n"/>
      <c r="C3593" s="49" t="n"/>
      <c r="D3593" s="29" t="n"/>
      <c r="E3593" s="23">
        <f>IF(OR(A3593="",B3593=""),"",A3593&amp;"|"&amp;B3593)</f>
        <v/>
      </c>
      <c r="F3593" s="30">
        <f>IF(OR(E3593="",NOT(ISNUMBER(C3593))),"",E3593&amp;"|"&amp;YEAR(C3593)&amp;"-"&amp;RIGHT("0"&amp;MONTH(C3593),2)&amp;"-"&amp;RIGHT("0"&amp;DAY(C3593),2))</f>
        <v/>
      </c>
      <c r="G3593" s="26">
        <f>IF(E3593="","",IFERROR(MATCH(E3593,pl_chave,0),0))</f>
        <v/>
      </c>
      <c r="H3593" s="23">
        <f>IF(G3593="","",IF(G3593=0,"Tarefa fora do plano",INDEX(pl_tag,G3593)))</f>
        <v/>
      </c>
      <c r="I3593" s="30">
        <f>IF(N(G3593)=0,"",INDEX(pl_atividade,G3593))</f>
        <v/>
      </c>
      <c r="J3593" s="50">
        <f>IF(N(G3593)=0,"",INDEX(pl_especialidade,G3593))</f>
        <v/>
      </c>
      <c r="K3593" s="28">
        <f>IF(N(G3593)=0,"",INDEX(pl_duracao,G3593))</f>
        <v/>
      </c>
      <c r="L3593" s="39">
        <f>IF(ISNUMBER(C3593),YEAR(C3593),"")</f>
        <v/>
      </c>
      <c r="M3593" s="39">
        <f>IF(ISNUMBER(C3593),MONTH(C3593),"")</f>
        <v/>
      </c>
      <c r="N3593" s="23">
        <f>IF(L3593="","",IF(NOT(ISNUMBER(crono_ano)),"Informe o ano",IF(L3593&lt;crono_ano,"Antes do ano",IF(L3593&gt;crono_ano,"Depois do ano","No ano"))))</f>
        <v/>
      </c>
      <c r="O3593" s="39">
        <f>IF(F3593="","",IF(COUNTIF(F$7:F3593,F3593)=1,1,0))</f>
        <v/>
      </c>
      <c r="P3593" s="39">
        <f>IF(A3593&amp;B3593&amp;C3593="","",IF(AND(O3593=1,N(G3593)&gt;0),IF(INDEX(pl_ativa,MAX(1,N(G3593)))="Sim",1,0),0))</f>
        <v/>
      </c>
      <c r="Q3593" s="39">
        <f>IF(F3593="","",COUNTIFS(ex_chave_oc,F3593,ex_cancelada,"&lt;&gt;Sim"))</f>
        <v/>
      </c>
      <c r="R3593" s="51">
        <f>IF(P3593="","",IF(AND(P3593=1,N(Q3593)&gt;0),1,0))</f>
        <v/>
      </c>
      <c r="S3593" s="30">
        <f>IF(P3593="","",IF(F3593="","ERRO: data prevista ausente ou inválida",IF(O3593=0,"Duplicada: contada uma vez",IF(N(G3593)=0,"ERRO: tarefa fora do Plano Mestre",IF(P3593=0,"Tarefa retirada do plano: não conta","OK")))))</f>
        <v/>
      </c>
    </row>
    <row r="3594">
      <c r="A3594" s="29" t="n"/>
      <c r="B3594" s="25" t="n"/>
      <c r="C3594" s="49" t="n"/>
      <c r="D3594" s="29" t="n"/>
      <c r="E3594" s="23">
        <f>IF(OR(A3594="",B3594=""),"",A3594&amp;"|"&amp;B3594)</f>
        <v/>
      </c>
      <c r="F3594" s="30">
        <f>IF(OR(E3594="",NOT(ISNUMBER(C3594))),"",E3594&amp;"|"&amp;YEAR(C3594)&amp;"-"&amp;RIGHT("0"&amp;MONTH(C3594),2)&amp;"-"&amp;RIGHT("0"&amp;DAY(C3594),2))</f>
        <v/>
      </c>
      <c r="G3594" s="26">
        <f>IF(E3594="","",IFERROR(MATCH(E3594,pl_chave,0),0))</f>
        <v/>
      </c>
      <c r="H3594" s="23">
        <f>IF(G3594="","",IF(G3594=0,"Tarefa fora do plano",INDEX(pl_tag,G3594)))</f>
        <v/>
      </c>
      <c r="I3594" s="30">
        <f>IF(N(G3594)=0,"",INDEX(pl_atividade,G3594))</f>
        <v/>
      </c>
      <c r="J3594" s="50">
        <f>IF(N(G3594)=0,"",INDEX(pl_especialidade,G3594))</f>
        <v/>
      </c>
      <c r="K3594" s="28">
        <f>IF(N(G3594)=0,"",INDEX(pl_duracao,G3594))</f>
        <v/>
      </c>
      <c r="L3594" s="39">
        <f>IF(ISNUMBER(C3594),YEAR(C3594),"")</f>
        <v/>
      </c>
      <c r="M3594" s="39">
        <f>IF(ISNUMBER(C3594),MONTH(C3594),"")</f>
        <v/>
      </c>
      <c r="N3594" s="23">
        <f>IF(L3594="","",IF(NOT(ISNUMBER(crono_ano)),"Informe o ano",IF(L3594&lt;crono_ano,"Antes do ano",IF(L3594&gt;crono_ano,"Depois do ano","No ano"))))</f>
        <v/>
      </c>
      <c r="O3594" s="39">
        <f>IF(F3594="","",IF(COUNTIF(F$7:F3594,F3594)=1,1,0))</f>
        <v/>
      </c>
      <c r="P3594" s="39">
        <f>IF(A3594&amp;B3594&amp;C3594="","",IF(AND(O3594=1,N(G3594)&gt;0),IF(INDEX(pl_ativa,MAX(1,N(G3594)))="Sim",1,0),0))</f>
        <v/>
      </c>
      <c r="Q3594" s="39">
        <f>IF(F3594="","",COUNTIFS(ex_chave_oc,F3594,ex_cancelada,"&lt;&gt;Sim"))</f>
        <v/>
      </c>
      <c r="R3594" s="51">
        <f>IF(P3594="","",IF(AND(P3594=1,N(Q3594)&gt;0),1,0))</f>
        <v/>
      </c>
      <c r="S3594" s="30">
        <f>IF(P3594="","",IF(F3594="","ERRO: data prevista ausente ou inválida",IF(O3594=0,"Duplicada: contada uma vez",IF(N(G3594)=0,"ERRO: tarefa fora do Plano Mestre",IF(P3594=0,"Tarefa retirada do plano: não conta","OK")))))</f>
        <v/>
      </c>
    </row>
    <row r="3595">
      <c r="A3595" s="29" t="n"/>
      <c r="B3595" s="25" t="n"/>
      <c r="C3595" s="49" t="n"/>
      <c r="D3595" s="29" t="n"/>
      <c r="E3595" s="23">
        <f>IF(OR(A3595="",B3595=""),"",A3595&amp;"|"&amp;B3595)</f>
        <v/>
      </c>
      <c r="F3595" s="30">
        <f>IF(OR(E3595="",NOT(ISNUMBER(C3595))),"",E3595&amp;"|"&amp;YEAR(C3595)&amp;"-"&amp;RIGHT("0"&amp;MONTH(C3595),2)&amp;"-"&amp;RIGHT("0"&amp;DAY(C3595),2))</f>
        <v/>
      </c>
      <c r="G3595" s="26">
        <f>IF(E3595="","",IFERROR(MATCH(E3595,pl_chave,0),0))</f>
        <v/>
      </c>
      <c r="H3595" s="23">
        <f>IF(G3595="","",IF(G3595=0,"Tarefa fora do plano",INDEX(pl_tag,G3595)))</f>
        <v/>
      </c>
      <c r="I3595" s="30">
        <f>IF(N(G3595)=0,"",INDEX(pl_atividade,G3595))</f>
        <v/>
      </c>
      <c r="J3595" s="50">
        <f>IF(N(G3595)=0,"",INDEX(pl_especialidade,G3595))</f>
        <v/>
      </c>
      <c r="K3595" s="28">
        <f>IF(N(G3595)=0,"",INDEX(pl_duracao,G3595))</f>
        <v/>
      </c>
      <c r="L3595" s="39">
        <f>IF(ISNUMBER(C3595),YEAR(C3595),"")</f>
        <v/>
      </c>
      <c r="M3595" s="39">
        <f>IF(ISNUMBER(C3595),MONTH(C3595),"")</f>
        <v/>
      </c>
      <c r="N3595" s="23">
        <f>IF(L3595="","",IF(NOT(ISNUMBER(crono_ano)),"Informe o ano",IF(L3595&lt;crono_ano,"Antes do ano",IF(L3595&gt;crono_ano,"Depois do ano","No ano"))))</f>
        <v/>
      </c>
      <c r="O3595" s="39">
        <f>IF(F3595="","",IF(COUNTIF(F$7:F3595,F3595)=1,1,0))</f>
        <v/>
      </c>
      <c r="P3595" s="39">
        <f>IF(A3595&amp;B3595&amp;C3595="","",IF(AND(O3595=1,N(G3595)&gt;0),IF(INDEX(pl_ativa,MAX(1,N(G3595)))="Sim",1,0),0))</f>
        <v/>
      </c>
      <c r="Q3595" s="39">
        <f>IF(F3595="","",COUNTIFS(ex_chave_oc,F3595,ex_cancelada,"&lt;&gt;Sim"))</f>
        <v/>
      </c>
      <c r="R3595" s="51">
        <f>IF(P3595="","",IF(AND(P3595=1,N(Q3595)&gt;0),1,0))</f>
        <v/>
      </c>
      <c r="S3595" s="30">
        <f>IF(P3595="","",IF(F3595="","ERRO: data prevista ausente ou inválida",IF(O3595=0,"Duplicada: contada uma vez",IF(N(G3595)=0,"ERRO: tarefa fora do Plano Mestre",IF(P3595=0,"Tarefa retirada do plano: não conta","OK")))))</f>
        <v/>
      </c>
    </row>
    <row r="3596">
      <c r="A3596" s="29" t="n"/>
      <c r="B3596" s="25" t="n"/>
      <c r="C3596" s="49" t="n"/>
      <c r="D3596" s="29" t="n"/>
      <c r="E3596" s="23">
        <f>IF(OR(A3596="",B3596=""),"",A3596&amp;"|"&amp;B3596)</f>
        <v/>
      </c>
      <c r="F3596" s="30">
        <f>IF(OR(E3596="",NOT(ISNUMBER(C3596))),"",E3596&amp;"|"&amp;YEAR(C3596)&amp;"-"&amp;RIGHT("0"&amp;MONTH(C3596),2)&amp;"-"&amp;RIGHT("0"&amp;DAY(C3596),2))</f>
        <v/>
      </c>
      <c r="G3596" s="26">
        <f>IF(E3596="","",IFERROR(MATCH(E3596,pl_chave,0),0))</f>
        <v/>
      </c>
      <c r="H3596" s="23">
        <f>IF(G3596="","",IF(G3596=0,"Tarefa fora do plano",INDEX(pl_tag,G3596)))</f>
        <v/>
      </c>
      <c r="I3596" s="30">
        <f>IF(N(G3596)=0,"",INDEX(pl_atividade,G3596))</f>
        <v/>
      </c>
      <c r="J3596" s="50">
        <f>IF(N(G3596)=0,"",INDEX(pl_especialidade,G3596))</f>
        <v/>
      </c>
      <c r="K3596" s="28">
        <f>IF(N(G3596)=0,"",INDEX(pl_duracao,G3596))</f>
        <v/>
      </c>
      <c r="L3596" s="39">
        <f>IF(ISNUMBER(C3596),YEAR(C3596),"")</f>
        <v/>
      </c>
      <c r="M3596" s="39">
        <f>IF(ISNUMBER(C3596),MONTH(C3596),"")</f>
        <v/>
      </c>
      <c r="N3596" s="23">
        <f>IF(L3596="","",IF(NOT(ISNUMBER(crono_ano)),"Informe o ano",IF(L3596&lt;crono_ano,"Antes do ano",IF(L3596&gt;crono_ano,"Depois do ano","No ano"))))</f>
        <v/>
      </c>
      <c r="O3596" s="39">
        <f>IF(F3596="","",IF(COUNTIF(F$7:F3596,F3596)=1,1,0))</f>
        <v/>
      </c>
      <c r="P3596" s="39">
        <f>IF(A3596&amp;B3596&amp;C3596="","",IF(AND(O3596=1,N(G3596)&gt;0),IF(INDEX(pl_ativa,MAX(1,N(G3596)))="Sim",1,0),0))</f>
        <v/>
      </c>
      <c r="Q3596" s="39">
        <f>IF(F3596="","",COUNTIFS(ex_chave_oc,F3596,ex_cancelada,"&lt;&gt;Sim"))</f>
        <v/>
      </c>
      <c r="R3596" s="51">
        <f>IF(P3596="","",IF(AND(P3596=1,N(Q3596)&gt;0),1,0))</f>
        <v/>
      </c>
      <c r="S3596" s="30">
        <f>IF(P3596="","",IF(F3596="","ERRO: data prevista ausente ou inválida",IF(O3596=0,"Duplicada: contada uma vez",IF(N(G3596)=0,"ERRO: tarefa fora do Plano Mestre",IF(P3596=0,"Tarefa retirada do plano: não conta","OK")))))</f>
        <v/>
      </c>
    </row>
    <row r="3597">
      <c r="A3597" s="29" t="n"/>
      <c r="B3597" s="25" t="n"/>
      <c r="C3597" s="49" t="n"/>
      <c r="D3597" s="29" t="n"/>
      <c r="E3597" s="23">
        <f>IF(OR(A3597="",B3597=""),"",A3597&amp;"|"&amp;B3597)</f>
        <v/>
      </c>
      <c r="F3597" s="30">
        <f>IF(OR(E3597="",NOT(ISNUMBER(C3597))),"",E3597&amp;"|"&amp;YEAR(C3597)&amp;"-"&amp;RIGHT("0"&amp;MONTH(C3597),2)&amp;"-"&amp;RIGHT("0"&amp;DAY(C3597),2))</f>
        <v/>
      </c>
      <c r="G3597" s="26">
        <f>IF(E3597="","",IFERROR(MATCH(E3597,pl_chave,0),0))</f>
        <v/>
      </c>
      <c r="H3597" s="23">
        <f>IF(G3597="","",IF(G3597=0,"Tarefa fora do plano",INDEX(pl_tag,G3597)))</f>
        <v/>
      </c>
      <c r="I3597" s="30">
        <f>IF(N(G3597)=0,"",INDEX(pl_atividade,G3597))</f>
        <v/>
      </c>
      <c r="J3597" s="50">
        <f>IF(N(G3597)=0,"",INDEX(pl_especialidade,G3597))</f>
        <v/>
      </c>
      <c r="K3597" s="28">
        <f>IF(N(G3597)=0,"",INDEX(pl_duracao,G3597))</f>
        <v/>
      </c>
      <c r="L3597" s="39">
        <f>IF(ISNUMBER(C3597),YEAR(C3597),"")</f>
        <v/>
      </c>
      <c r="M3597" s="39">
        <f>IF(ISNUMBER(C3597),MONTH(C3597),"")</f>
        <v/>
      </c>
      <c r="N3597" s="23">
        <f>IF(L3597="","",IF(NOT(ISNUMBER(crono_ano)),"Informe o ano",IF(L3597&lt;crono_ano,"Antes do ano",IF(L3597&gt;crono_ano,"Depois do ano","No ano"))))</f>
        <v/>
      </c>
      <c r="O3597" s="39">
        <f>IF(F3597="","",IF(COUNTIF(F$7:F3597,F3597)=1,1,0))</f>
        <v/>
      </c>
      <c r="P3597" s="39">
        <f>IF(A3597&amp;B3597&amp;C3597="","",IF(AND(O3597=1,N(G3597)&gt;0),IF(INDEX(pl_ativa,MAX(1,N(G3597)))="Sim",1,0),0))</f>
        <v/>
      </c>
      <c r="Q3597" s="39">
        <f>IF(F3597="","",COUNTIFS(ex_chave_oc,F3597,ex_cancelada,"&lt;&gt;Sim"))</f>
        <v/>
      </c>
      <c r="R3597" s="51">
        <f>IF(P3597="","",IF(AND(P3597=1,N(Q3597)&gt;0),1,0))</f>
        <v/>
      </c>
      <c r="S3597" s="30">
        <f>IF(P3597="","",IF(F3597="","ERRO: data prevista ausente ou inválida",IF(O3597=0,"Duplicada: contada uma vez",IF(N(G3597)=0,"ERRO: tarefa fora do Plano Mestre",IF(P3597=0,"Tarefa retirada do plano: não conta","OK")))))</f>
        <v/>
      </c>
    </row>
    <row r="3598">
      <c r="A3598" s="29" t="n"/>
      <c r="B3598" s="25" t="n"/>
      <c r="C3598" s="49" t="n"/>
      <c r="D3598" s="29" t="n"/>
      <c r="E3598" s="23">
        <f>IF(OR(A3598="",B3598=""),"",A3598&amp;"|"&amp;B3598)</f>
        <v/>
      </c>
      <c r="F3598" s="30">
        <f>IF(OR(E3598="",NOT(ISNUMBER(C3598))),"",E3598&amp;"|"&amp;YEAR(C3598)&amp;"-"&amp;RIGHT("0"&amp;MONTH(C3598),2)&amp;"-"&amp;RIGHT("0"&amp;DAY(C3598),2))</f>
        <v/>
      </c>
      <c r="G3598" s="26">
        <f>IF(E3598="","",IFERROR(MATCH(E3598,pl_chave,0),0))</f>
        <v/>
      </c>
      <c r="H3598" s="23">
        <f>IF(G3598="","",IF(G3598=0,"Tarefa fora do plano",INDEX(pl_tag,G3598)))</f>
        <v/>
      </c>
      <c r="I3598" s="30">
        <f>IF(N(G3598)=0,"",INDEX(pl_atividade,G3598))</f>
        <v/>
      </c>
      <c r="J3598" s="50">
        <f>IF(N(G3598)=0,"",INDEX(pl_especialidade,G3598))</f>
        <v/>
      </c>
      <c r="K3598" s="28">
        <f>IF(N(G3598)=0,"",INDEX(pl_duracao,G3598))</f>
        <v/>
      </c>
      <c r="L3598" s="39">
        <f>IF(ISNUMBER(C3598),YEAR(C3598),"")</f>
        <v/>
      </c>
      <c r="M3598" s="39">
        <f>IF(ISNUMBER(C3598),MONTH(C3598),"")</f>
        <v/>
      </c>
      <c r="N3598" s="23">
        <f>IF(L3598="","",IF(NOT(ISNUMBER(crono_ano)),"Informe o ano",IF(L3598&lt;crono_ano,"Antes do ano",IF(L3598&gt;crono_ano,"Depois do ano","No ano"))))</f>
        <v/>
      </c>
      <c r="O3598" s="39">
        <f>IF(F3598="","",IF(COUNTIF(F$7:F3598,F3598)=1,1,0))</f>
        <v/>
      </c>
      <c r="P3598" s="39">
        <f>IF(A3598&amp;B3598&amp;C3598="","",IF(AND(O3598=1,N(G3598)&gt;0),IF(INDEX(pl_ativa,MAX(1,N(G3598)))="Sim",1,0),0))</f>
        <v/>
      </c>
      <c r="Q3598" s="39">
        <f>IF(F3598="","",COUNTIFS(ex_chave_oc,F3598,ex_cancelada,"&lt;&gt;Sim"))</f>
        <v/>
      </c>
      <c r="R3598" s="51">
        <f>IF(P3598="","",IF(AND(P3598=1,N(Q3598)&gt;0),1,0))</f>
        <v/>
      </c>
      <c r="S3598" s="30">
        <f>IF(P3598="","",IF(F3598="","ERRO: data prevista ausente ou inválida",IF(O3598=0,"Duplicada: contada uma vez",IF(N(G3598)=0,"ERRO: tarefa fora do Plano Mestre",IF(P3598=0,"Tarefa retirada do plano: não conta","OK")))))</f>
        <v/>
      </c>
    </row>
    <row r="3599">
      <c r="A3599" s="29" t="n"/>
      <c r="B3599" s="25" t="n"/>
      <c r="C3599" s="49" t="n"/>
      <c r="D3599" s="29" t="n"/>
      <c r="E3599" s="23">
        <f>IF(OR(A3599="",B3599=""),"",A3599&amp;"|"&amp;B3599)</f>
        <v/>
      </c>
      <c r="F3599" s="30">
        <f>IF(OR(E3599="",NOT(ISNUMBER(C3599))),"",E3599&amp;"|"&amp;YEAR(C3599)&amp;"-"&amp;RIGHT("0"&amp;MONTH(C3599),2)&amp;"-"&amp;RIGHT("0"&amp;DAY(C3599),2))</f>
        <v/>
      </c>
      <c r="G3599" s="26">
        <f>IF(E3599="","",IFERROR(MATCH(E3599,pl_chave,0),0))</f>
        <v/>
      </c>
      <c r="H3599" s="23">
        <f>IF(G3599="","",IF(G3599=0,"Tarefa fora do plano",INDEX(pl_tag,G3599)))</f>
        <v/>
      </c>
      <c r="I3599" s="30">
        <f>IF(N(G3599)=0,"",INDEX(pl_atividade,G3599))</f>
        <v/>
      </c>
      <c r="J3599" s="50">
        <f>IF(N(G3599)=0,"",INDEX(pl_especialidade,G3599))</f>
        <v/>
      </c>
      <c r="K3599" s="28">
        <f>IF(N(G3599)=0,"",INDEX(pl_duracao,G3599))</f>
        <v/>
      </c>
      <c r="L3599" s="39">
        <f>IF(ISNUMBER(C3599),YEAR(C3599),"")</f>
        <v/>
      </c>
      <c r="M3599" s="39">
        <f>IF(ISNUMBER(C3599),MONTH(C3599),"")</f>
        <v/>
      </c>
      <c r="N3599" s="23">
        <f>IF(L3599="","",IF(NOT(ISNUMBER(crono_ano)),"Informe o ano",IF(L3599&lt;crono_ano,"Antes do ano",IF(L3599&gt;crono_ano,"Depois do ano","No ano"))))</f>
        <v/>
      </c>
      <c r="O3599" s="39">
        <f>IF(F3599="","",IF(COUNTIF(F$7:F3599,F3599)=1,1,0))</f>
        <v/>
      </c>
      <c r="P3599" s="39">
        <f>IF(A3599&amp;B3599&amp;C3599="","",IF(AND(O3599=1,N(G3599)&gt;0),IF(INDEX(pl_ativa,MAX(1,N(G3599)))="Sim",1,0),0))</f>
        <v/>
      </c>
      <c r="Q3599" s="39">
        <f>IF(F3599="","",COUNTIFS(ex_chave_oc,F3599,ex_cancelada,"&lt;&gt;Sim"))</f>
        <v/>
      </c>
      <c r="R3599" s="51">
        <f>IF(P3599="","",IF(AND(P3599=1,N(Q3599)&gt;0),1,0))</f>
        <v/>
      </c>
      <c r="S3599" s="30">
        <f>IF(P3599="","",IF(F3599="","ERRO: data prevista ausente ou inválida",IF(O3599=0,"Duplicada: contada uma vez",IF(N(G3599)=0,"ERRO: tarefa fora do Plano Mestre",IF(P3599=0,"Tarefa retirada do plano: não conta","OK")))))</f>
        <v/>
      </c>
    </row>
    <row r="3600">
      <c r="A3600" s="29" t="n"/>
      <c r="B3600" s="25" t="n"/>
      <c r="C3600" s="49" t="n"/>
      <c r="D3600" s="29" t="n"/>
      <c r="E3600" s="23">
        <f>IF(OR(A3600="",B3600=""),"",A3600&amp;"|"&amp;B3600)</f>
        <v/>
      </c>
      <c r="F3600" s="30">
        <f>IF(OR(E3600="",NOT(ISNUMBER(C3600))),"",E3600&amp;"|"&amp;YEAR(C3600)&amp;"-"&amp;RIGHT("0"&amp;MONTH(C3600),2)&amp;"-"&amp;RIGHT("0"&amp;DAY(C3600),2))</f>
        <v/>
      </c>
      <c r="G3600" s="26">
        <f>IF(E3600="","",IFERROR(MATCH(E3600,pl_chave,0),0))</f>
        <v/>
      </c>
      <c r="H3600" s="23">
        <f>IF(G3600="","",IF(G3600=0,"Tarefa fora do plano",INDEX(pl_tag,G3600)))</f>
        <v/>
      </c>
      <c r="I3600" s="30">
        <f>IF(N(G3600)=0,"",INDEX(pl_atividade,G3600))</f>
        <v/>
      </c>
      <c r="J3600" s="50">
        <f>IF(N(G3600)=0,"",INDEX(pl_especialidade,G3600))</f>
        <v/>
      </c>
      <c r="K3600" s="28">
        <f>IF(N(G3600)=0,"",INDEX(pl_duracao,G3600))</f>
        <v/>
      </c>
      <c r="L3600" s="39">
        <f>IF(ISNUMBER(C3600),YEAR(C3600),"")</f>
        <v/>
      </c>
      <c r="M3600" s="39">
        <f>IF(ISNUMBER(C3600),MONTH(C3600),"")</f>
        <v/>
      </c>
      <c r="N3600" s="23">
        <f>IF(L3600="","",IF(NOT(ISNUMBER(crono_ano)),"Informe o ano",IF(L3600&lt;crono_ano,"Antes do ano",IF(L3600&gt;crono_ano,"Depois do ano","No ano"))))</f>
        <v/>
      </c>
      <c r="O3600" s="39">
        <f>IF(F3600="","",IF(COUNTIF(F$7:F3600,F3600)=1,1,0))</f>
        <v/>
      </c>
      <c r="P3600" s="39">
        <f>IF(A3600&amp;B3600&amp;C3600="","",IF(AND(O3600=1,N(G3600)&gt;0),IF(INDEX(pl_ativa,MAX(1,N(G3600)))="Sim",1,0),0))</f>
        <v/>
      </c>
      <c r="Q3600" s="39">
        <f>IF(F3600="","",COUNTIFS(ex_chave_oc,F3600,ex_cancelada,"&lt;&gt;Sim"))</f>
        <v/>
      </c>
      <c r="R3600" s="51">
        <f>IF(P3600="","",IF(AND(P3600=1,N(Q3600)&gt;0),1,0))</f>
        <v/>
      </c>
      <c r="S3600" s="30">
        <f>IF(P3600="","",IF(F3600="","ERRO: data prevista ausente ou inválida",IF(O3600=0,"Duplicada: contada uma vez",IF(N(G3600)=0,"ERRO: tarefa fora do Plano Mestre",IF(P3600=0,"Tarefa retirada do plano: não conta","OK")))))</f>
        <v/>
      </c>
    </row>
    <row r="3601">
      <c r="A3601" s="29" t="n"/>
      <c r="B3601" s="25" t="n"/>
      <c r="C3601" s="49" t="n"/>
      <c r="D3601" s="29" t="n"/>
      <c r="E3601" s="23">
        <f>IF(OR(A3601="",B3601=""),"",A3601&amp;"|"&amp;B3601)</f>
        <v/>
      </c>
      <c r="F3601" s="30">
        <f>IF(OR(E3601="",NOT(ISNUMBER(C3601))),"",E3601&amp;"|"&amp;YEAR(C3601)&amp;"-"&amp;RIGHT("0"&amp;MONTH(C3601),2)&amp;"-"&amp;RIGHT("0"&amp;DAY(C3601),2))</f>
        <v/>
      </c>
      <c r="G3601" s="26">
        <f>IF(E3601="","",IFERROR(MATCH(E3601,pl_chave,0),0))</f>
        <v/>
      </c>
      <c r="H3601" s="23">
        <f>IF(G3601="","",IF(G3601=0,"Tarefa fora do plano",INDEX(pl_tag,G3601)))</f>
        <v/>
      </c>
      <c r="I3601" s="30">
        <f>IF(N(G3601)=0,"",INDEX(pl_atividade,G3601))</f>
        <v/>
      </c>
      <c r="J3601" s="50">
        <f>IF(N(G3601)=0,"",INDEX(pl_especialidade,G3601))</f>
        <v/>
      </c>
      <c r="K3601" s="28">
        <f>IF(N(G3601)=0,"",INDEX(pl_duracao,G3601))</f>
        <v/>
      </c>
      <c r="L3601" s="39">
        <f>IF(ISNUMBER(C3601),YEAR(C3601),"")</f>
        <v/>
      </c>
      <c r="M3601" s="39">
        <f>IF(ISNUMBER(C3601),MONTH(C3601),"")</f>
        <v/>
      </c>
      <c r="N3601" s="23">
        <f>IF(L3601="","",IF(NOT(ISNUMBER(crono_ano)),"Informe o ano",IF(L3601&lt;crono_ano,"Antes do ano",IF(L3601&gt;crono_ano,"Depois do ano","No ano"))))</f>
        <v/>
      </c>
      <c r="O3601" s="39">
        <f>IF(F3601="","",IF(COUNTIF(F$7:F3601,F3601)=1,1,0))</f>
        <v/>
      </c>
      <c r="P3601" s="39">
        <f>IF(A3601&amp;B3601&amp;C3601="","",IF(AND(O3601=1,N(G3601)&gt;0),IF(INDEX(pl_ativa,MAX(1,N(G3601)))="Sim",1,0),0))</f>
        <v/>
      </c>
      <c r="Q3601" s="39">
        <f>IF(F3601="","",COUNTIFS(ex_chave_oc,F3601,ex_cancelada,"&lt;&gt;Sim"))</f>
        <v/>
      </c>
      <c r="R3601" s="51">
        <f>IF(P3601="","",IF(AND(P3601=1,N(Q3601)&gt;0),1,0))</f>
        <v/>
      </c>
      <c r="S3601" s="30">
        <f>IF(P3601="","",IF(F3601="","ERRO: data prevista ausente ou inválida",IF(O3601=0,"Duplicada: contada uma vez",IF(N(G3601)=0,"ERRO: tarefa fora do Plano Mestre",IF(P3601=0,"Tarefa retirada do plano: não conta","OK")))))</f>
        <v/>
      </c>
    </row>
    <row r="3602">
      <c r="A3602" s="29" t="n"/>
      <c r="B3602" s="25" t="n"/>
      <c r="C3602" s="49" t="n"/>
      <c r="D3602" s="29" t="n"/>
      <c r="E3602" s="23">
        <f>IF(OR(A3602="",B3602=""),"",A3602&amp;"|"&amp;B3602)</f>
        <v/>
      </c>
      <c r="F3602" s="30">
        <f>IF(OR(E3602="",NOT(ISNUMBER(C3602))),"",E3602&amp;"|"&amp;YEAR(C3602)&amp;"-"&amp;RIGHT("0"&amp;MONTH(C3602),2)&amp;"-"&amp;RIGHT("0"&amp;DAY(C3602),2))</f>
        <v/>
      </c>
      <c r="G3602" s="26">
        <f>IF(E3602="","",IFERROR(MATCH(E3602,pl_chave,0),0))</f>
        <v/>
      </c>
      <c r="H3602" s="23">
        <f>IF(G3602="","",IF(G3602=0,"Tarefa fora do plano",INDEX(pl_tag,G3602)))</f>
        <v/>
      </c>
      <c r="I3602" s="30">
        <f>IF(N(G3602)=0,"",INDEX(pl_atividade,G3602))</f>
        <v/>
      </c>
      <c r="J3602" s="50">
        <f>IF(N(G3602)=0,"",INDEX(pl_especialidade,G3602))</f>
        <v/>
      </c>
      <c r="K3602" s="28">
        <f>IF(N(G3602)=0,"",INDEX(pl_duracao,G3602))</f>
        <v/>
      </c>
      <c r="L3602" s="39">
        <f>IF(ISNUMBER(C3602),YEAR(C3602),"")</f>
        <v/>
      </c>
      <c r="M3602" s="39">
        <f>IF(ISNUMBER(C3602),MONTH(C3602),"")</f>
        <v/>
      </c>
      <c r="N3602" s="23">
        <f>IF(L3602="","",IF(NOT(ISNUMBER(crono_ano)),"Informe o ano",IF(L3602&lt;crono_ano,"Antes do ano",IF(L3602&gt;crono_ano,"Depois do ano","No ano"))))</f>
        <v/>
      </c>
      <c r="O3602" s="39">
        <f>IF(F3602="","",IF(COUNTIF(F$7:F3602,F3602)=1,1,0))</f>
        <v/>
      </c>
      <c r="P3602" s="39">
        <f>IF(A3602&amp;B3602&amp;C3602="","",IF(AND(O3602=1,N(G3602)&gt;0),IF(INDEX(pl_ativa,MAX(1,N(G3602)))="Sim",1,0),0))</f>
        <v/>
      </c>
      <c r="Q3602" s="39">
        <f>IF(F3602="","",COUNTIFS(ex_chave_oc,F3602,ex_cancelada,"&lt;&gt;Sim"))</f>
        <v/>
      </c>
      <c r="R3602" s="51">
        <f>IF(P3602="","",IF(AND(P3602=1,N(Q3602)&gt;0),1,0))</f>
        <v/>
      </c>
      <c r="S3602" s="30">
        <f>IF(P3602="","",IF(F3602="","ERRO: data prevista ausente ou inválida",IF(O3602=0,"Duplicada: contada uma vez",IF(N(G3602)=0,"ERRO: tarefa fora do Plano Mestre",IF(P3602=0,"Tarefa retirada do plano: não conta","OK")))))</f>
        <v/>
      </c>
    </row>
    <row r="3603">
      <c r="A3603" s="29" t="n"/>
      <c r="B3603" s="25" t="n"/>
      <c r="C3603" s="49" t="n"/>
      <c r="D3603" s="29" t="n"/>
      <c r="E3603" s="23">
        <f>IF(OR(A3603="",B3603=""),"",A3603&amp;"|"&amp;B3603)</f>
        <v/>
      </c>
      <c r="F3603" s="30">
        <f>IF(OR(E3603="",NOT(ISNUMBER(C3603))),"",E3603&amp;"|"&amp;YEAR(C3603)&amp;"-"&amp;RIGHT("0"&amp;MONTH(C3603),2)&amp;"-"&amp;RIGHT("0"&amp;DAY(C3603),2))</f>
        <v/>
      </c>
      <c r="G3603" s="26">
        <f>IF(E3603="","",IFERROR(MATCH(E3603,pl_chave,0),0))</f>
        <v/>
      </c>
      <c r="H3603" s="23">
        <f>IF(G3603="","",IF(G3603=0,"Tarefa fora do plano",INDEX(pl_tag,G3603)))</f>
        <v/>
      </c>
      <c r="I3603" s="30">
        <f>IF(N(G3603)=0,"",INDEX(pl_atividade,G3603))</f>
        <v/>
      </c>
      <c r="J3603" s="50">
        <f>IF(N(G3603)=0,"",INDEX(pl_especialidade,G3603))</f>
        <v/>
      </c>
      <c r="K3603" s="28">
        <f>IF(N(G3603)=0,"",INDEX(pl_duracao,G3603))</f>
        <v/>
      </c>
      <c r="L3603" s="39">
        <f>IF(ISNUMBER(C3603),YEAR(C3603),"")</f>
        <v/>
      </c>
      <c r="M3603" s="39">
        <f>IF(ISNUMBER(C3603),MONTH(C3603),"")</f>
        <v/>
      </c>
      <c r="N3603" s="23">
        <f>IF(L3603="","",IF(NOT(ISNUMBER(crono_ano)),"Informe o ano",IF(L3603&lt;crono_ano,"Antes do ano",IF(L3603&gt;crono_ano,"Depois do ano","No ano"))))</f>
        <v/>
      </c>
      <c r="O3603" s="39">
        <f>IF(F3603="","",IF(COUNTIF(F$7:F3603,F3603)=1,1,0))</f>
        <v/>
      </c>
      <c r="P3603" s="39">
        <f>IF(A3603&amp;B3603&amp;C3603="","",IF(AND(O3603=1,N(G3603)&gt;0),IF(INDEX(pl_ativa,MAX(1,N(G3603)))="Sim",1,0),0))</f>
        <v/>
      </c>
      <c r="Q3603" s="39">
        <f>IF(F3603="","",COUNTIFS(ex_chave_oc,F3603,ex_cancelada,"&lt;&gt;Sim"))</f>
        <v/>
      </c>
      <c r="R3603" s="51">
        <f>IF(P3603="","",IF(AND(P3603=1,N(Q3603)&gt;0),1,0))</f>
        <v/>
      </c>
      <c r="S3603" s="30">
        <f>IF(P3603="","",IF(F3603="","ERRO: data prevista ausente ou inválida",IF(O3603=0,"Duplicada: contada uma vez",IF(N(G3603)=0,"ERRO: tarefa fora do Plano Mestre",IF(P3603=0,"Tarefa retirada do plano: não conta","OK")))))</f>
        <v/>
      </c>
    </row>
    <row r="3604">
      <c r="A3604" s="29" t="n"/>
      <c r="B3604" s="25" t="n"/>
      <c r="C3604" s="49" t="n"/>
      <c r="D3604" s="29" t="n"/>
      <c r="E3604" s="23">
        <f>IF(OR(A3604="",B3604=""),"",A3604&amp;"|"&amp;B3604)</f>
        <v/>
      </c>
      <c r="F3604" s="30">
        <f>IF(OR(E3604="",NOT(ISNUMBER(C3604))),"",E3604&amp;"|"&amp;YEAR(C3604)&amp;"-"&amp;RIGHT("0"&amp;MONTH(C3604),2)&amp;"-"&amp;RIGHT("0"&amp;DAY(C3604),2))</f>
        <v/>
      </c>
      <c r="G3604" s="26">
        <f>IF(E3604="","",IFERROR(MATCH(E3604,pl_chave,0),0))</f>
        <v/>
      </c>
      <c r="H3604" s="23">
        <f>IF(G3604="","",IF(G3604=0,"Tarefa fora do plano",INDEX(pl_tag,G3604)))</f>
        <v/>
      </c>
      <c r="I3604" s="30">
        <f>IF(N(G3604)=0,"",INDEX(pl_atividade,G3604))</f>
        <v/>
      </c>
      <c r="J3604" s="50">
        <f>IF(N(G3604)=0,"",INDEX(pl_especialidade,G3604))</f>
        <v/>
      </c>
      <c r="K3604" s="28">
        <f>IF(N(G3604)=0,"",INDEX(pl_duracao,G3604))</f>
        <v/>
      </c>
      <c r="L3604" s="39">
        <f>IF(ISNUMBER(C3604),YEAR(C3604),"")</f>
        <v/>
      </c>
      <c r="M3604" s="39">
        <f>IF(ISNUMBER(C3604),MONTH(C3604),"")</f>
        <v/>
      </c>
      <c r="N3604" s="23">
        <f>IF(L3604="","",IF(NOT(ISNUMBER(crono_ano)),"Informe o ano",IF(L3604&lt;crono_ano,"Antes do ano",IF(L3604&gt;crono_ano,"Depois do ano","No ano"))))</f>
        <v/>
      </c>
      <c r="O3604" s="39">
        <f>IF(F3604="","",IF(COUNTIF(F$7:F3604,F3604)=1,1,0))</f>
        <v/>
      </c>
      <c r="P3604" s="39">
        <f>IF(A3604&amp;B3604&amp;C3604="","",IF(AND(O3604=1,N(G3604)&gt;0),IF(INDEX(pl_ativa,MAX(1,N(G3604)))="Sim",1,0),0))</f>
        <v/>
      </c>
      <c r="Q3604" s="39">
        <f>IF(F3604="","",COUNTIFS(ex_chave_oc,F3604,ex_cancelada,"&lt;&gt;Sim"))</f>
        <v/>
      </c>
      <c r="R3604" s="51">
        <f>IF(P3604="","",IF(AND(P3604=1,N(Q3604)&gt;0),1,0))</f>
        <v/>
      </c>
      <c r="S3604" s="30">
        <f>IF(P3604="","",IF(F3604="","ERRO: data prevista ausente ou inválida",IF(O3604=0,"Duplicada: contada uma vez",IF(N(G3604)=0,"ERRO: tarefa fora do Plano Mestre",IF(P3604=0,"Tarefa retirada do plano: não conta","OK")))))</f>
        <v/>
      </c>
    </row>
    <row r="3605">
      <c r="A3605" s="29" t="n"/>
      <c r="B3605" s="25" t="n"/>
      <c r="C3605" s="49" t="n"/>
      <c r="D3605" s="29" t="n"/>
      <c r="E3605" s="23">
        <f>IF(OR(A3605="",B3605=""),"",A3605&amp;"|"&amp;B3605)</f>
        <v/>
      </c>
      <c r="F3605" s="30">
        <f>IF(OR(E3605="",NOT(ISNUMBER(C3605))),"",E3605&amp;"|"&amp;YEAR(C3605)&amp;"-"&amp;RIGHT("0"&amp;MONTH(C3605),2)&amp;"-"&amp;RIGHT("0"&amp;DAY(C3605),2))</f>
        <v/>
      </c>
      <c r="G3605" s="26">
        <f>IF(E3605="","",IFERROR(MATCH(E3605,pl_chave,0),0))</f>
        <v/>
      </c>
      <c r="H3605" s="23">
        <f>IF(G3605="","",IF(G3605=0,"Tarefa fora do plano",INDEX(pl_tag,G3605)))</f>
        <v/>
      </c>
      <c r="I3605" s="30">
        <f>IF(N(G3605)=0,"",INDEX(pl_atividade,G3605))</f>
        <v/>
      </c>
      <c r="J3605" s="50">
        <f>IF(N(G3605)=0,"",INDEX(pl_especialidade,G3605))</f>
        <v/>
      </c>
      <c r="K3605" s="28">
        <f>IF(N(G3605)=0,"",INDEX(pl_duracao,G3605))</f>
        <v/>
      </c>
      <c r="L3605" s="39">
        <f>IF(ISNUMBER(C3605),YEAR(C3605),"")</f>
        <v/>
      </c>
      <c r="M3605" s="39">
        <f>IF(ISNUMBER(C3605),MONTH(C3605),"")</f>
        <v/>
      </c>
      <c r="N3605" s="23">
        <f>IF(L3605="","",IF(NOT(ISNUMBER(crono_ano)),"Informe o ano",IF(L3605&lt;crono_ano,"Antes do ano",IF(L3605&gt;crono_ano,"Depois do ano","No ano"))))</f>
        <v/>
      </c>
      <c r="O3605" s="39">
        <f>IF(F3605="","",IF(COUNTIF(F$7:F3605,F3605)=1,1,0))</f>
        <v/>
      </c>
      <c r="P3605" s="39">
        <f>IF(A3605&amp;B3605&amp;C3605="","",IF(AND(O3605=1,N(G3605)&gt;0),IF(INDEX(pl_ativa,MAX(1,N(G3605)))="Sim",1,0),0))</f>
        <v/>
      </c>
      <c r="Q3605" s="39">
        <f>IF(F3605="","",COUNTIFS(ex_chave_oc,F3605,ex_cancelada,"&lt;&gt;Sim"))</f>
        <v/>
      </c>
      <c r="R3605" s="51">
        <f>IF(P3605="","",IF(AND(P3605=1,N(Q3605)&gt;0),1,0))</f>
        <v/>
      </c>
      <c r="S3605" s="30">
        <f>IF(P3605="","",IF(F3605="","ERRO: data prevista ausente ou inválida",IF(O3605=0,"Duplicada: contada uma vez",IF(N(G3605)=0,"ERRO: tarefa fora do Plano Mestre",IF(P3605=0,"Tarefa retirada do plano: não conta","OK")))))</f>
        <v/>
      </c>
    </row>
    <row r="3606">
      <c r="A3606" s="29" t="n"/>
      <c r="B3606" s="25" t="n"/>
      <c r="C3606" s="49" t="n"/>
      <c r="D3606" s="29" t="n"/>
      <c r="E3606" s="23">
        <f>IF(OR(A3606="",B3606=""),"",A3606&amp;"|"&amp;B3606)</f>
        <v/>
      </c>
      <c r="F3606" s="30">
        <f>IF(OR(E3606="",NOT(ISNUMBER(C3606))),"",E3606&amp;"|"&amp;YEAR(C3606)&amp;"-"&amp;RIGHT("0"&amp;MONTH(C3606),2)&amp;"-"&amp;RIGHT("0"&amp;DAY(C3606),2))</f>
        <v/>
      </c>
      <c r="G3606" s="26">
        <f>IF(E3606="","",IFERROR(MATCH(E3606,pl_chave,0),0))</f>
        <v/>
      </c>
      <c r="H3606" s="23">
        <f>IF(G3606="","",IF(G3606=0,"Tarefa fora do plano",INDEX(pl_tag,G3606)))</f>
        <v/>
      </c>
      <c r="I3606" s="30">
        <f>IF(N(G3606)=0,"",INDEX(pl_atividade,G3606))</f>
        <v/>
      </c>
      <c r="J3606" s="50">
        <f>IF(N(G3606)=0,"",INDEX(pl_especialidade,G3606))</f>
        <v/>
      </c>
      <c r="K3606" s="28">
        <f>IF(N(G3606)=0,"",INDEX(pl_duracao,G3606))</f>
        <v/>
      </c>
      <c r="L3606" s="39">
        <f>IF(ISNUMBER(C3606),YEAR(C3606),"")</f>
        <v/>
      </c>
      <c r="M3606" s="39">
        <f>IF(ISNUMBER(C3606),MONTH(C3606),"")</f>
        <v/>
      </c>
      <c r="N3606" s="23">
        <f>IF(L3606="","",IF(NOT(ISNUMBER(crono_ano)),"Informe o ano",IF(L3606&lt;crono_ano,"Antes do ano",IF(L3606&gt;crono_ano,"Depois do ano","No ano"))))</f>
        <v/>
      </c>
      <c r="O3606" s="39">
        <f>IF(F3606="","",IF(COUNTIF(F$7:F3606,F3606)=1,1,0))</f>
        <v/>
      </c>
      <c r="P3606" s="39">
        <f>IF(A3606&amp;B3606&amp;C3606="","",IF(AND(O3606=1,N(G3606)&gt;0),IF(INDEX(pl_ativa,MAX(1,N(G3606)))="Sim",1,0),0))</f>
        <v/>
      </c>
      <c r="Q3606" s="39">
        <f>IF(F3606="","",COUNTIFS(ex_chave_oc,F3606,ex_cancelada,"&lt;&gt;Sim"))</f>
        <v/>
      </c>
      <c r="R3606" s="51">
        <f>IF(P3606="","",IF(AND(P3606=1,N(Q3606)&gt;0),1,0))</f>
        <v/>
      </c>
      <c r="S3606" s="30">
        <f>IF(P3606="","",IF(F3606="","ERRO: data prevista ausente ou inválida",IF(O3606=0,"Duplicada: contada uma vez",IF(N(G3606)=0,"ERRO: tarefa fora do Plano Mestre",IF(P3606=0,"Tarefa retirada do plano: não conta","OK")))))</f>
        <v/>
      </c>
    </row>
    <row r="3607">
      <c r="A3607" s="29" t="n"/>
      <c r="B3607" s="25" t="n"/>
      <c r="C3607" s="49" t="n"/>
      <c r="D3607" s="29" t="n"/>
      <c r="E3607" s="23">
        <f>IF(OR(A3607="",B3607=""),"",A3607&amp;"|"&amp;B3607)</f>
        <v/>
      </c>
      <c r="F3607" s="30">
        <f>IF(OR(E3607="",NOT(ISNUMBER(C3607))),"",E3607&amp;"|"&amp;YEAR(C3607)&amp;"-"&amp;RIGHT("0"&amp;MONTH(C3607),2)&amp;"-"&amp;RIGHT("0"&amp;DAY(C3607),2))</f>
        <v/>
      </c>
      <c r="G3607" s="26">
        <f>IF(E3607="","",IFERROR(MATCH(E3607,pl_chave,0),0))</f>
        <v/>
      </c>
      <c r="H3607" s="23">
        <f>IF(G3607="","",IF(G3607=0,"Tarefa fora do plano",INDEX(pl_tag,G3607)))</f>
        <v/>
      </c>
      <c r="I3607" s="30">
        <f>IF(N(G3607)=0,"",INDEX(pl_atividade,G3607))</f>
        <v/>
      </c>
      <c r="J3607" s="50">
        <f>IF(N(G3607)=0,"",INDEX(pl_especialidade,G3607))</f>
        <v/>
      </c>
      <c r="K3607" s="28">
        <f>IF(N(G3607)=0,"",INDEX(pl_duracao,G3607))</f>
        <v/>
      </c>
      <c r="L3607" s="39">
        <f>IF(ISNUMBER(C3607),YEAR(C3607),"")</f>
        <v/>
      </c>
      <c r="M3607" s="39">
        <f>IF(ISNUMBER(C3607),MONTH(C3607),"")</f>
        <v/>
      </c>
      <c r="N3607" s="23">
        <f>IF(L3607="","",IF(NOT(ISNUMBER(crono_ano)),"Informe o ano",IF(L3607&lt;crono_ano,"Antes do ano",IF(L3607&gt;crono_ano,"Depois do ano","No ano"))))</f>
        <v/>
      </c>
      <c r="O3607" s="39">
        <f>IF(F3607="","",IF(COUNTIF(F$7:F3607,F3607)=1,1,0))</f>
        <v/>
      </c>
      <c r="P3607" s="39">
        <f>IF(A3607&amp;B3607&amp;C3607="","",IF(AND(O3607=1,N(G3607)&gt;0),IF(INDEX(pl_ativa,MAX(1,N(G3607)))="Sim",1,0),0))</f>
        <v/>
      </c>
      <c r="Q3607" s="39">
        <f>IF(F3607="","",COUNTIFS(ex_chave_oc,F3607,ex_cancelada,"&lt;&gt;Sim"))</f>
        <v/>
      </c>
      <c r="R3607" s="51">
        <f>IF(P3607="","",IF(AND(P3607=1,N(Q3607)&gt;0),1,0))</f>
        <v/>
      </c>
      <c r="S3607" s="30">
        <f>IF(P3607="","",IF(F3607="","ERRO: data prevista ausente ou inválida",IF(O3607=0,"Duplicada: contada uma vez",IF(N(G3607)=0,"ERRO: tarefa fora do Plano Mestre",IF(P3607=0,"Tarefa retirada do plano: não conta","OK")))))</f>
        <v/>
      </c>
    </row>
    <row r="3608">
      <c r="A3608" s="29" t="n"/>
      <c r="B3608" s="25" t="n"/>
      <c r="C3608" s="49" t="n"/>
      <c r="D3608" s="29" t="n"/>
      <c r="E3608" s="23">
        <f>IF(OR(A3608="",B3608=""),"",A3608&amp;"|"&amp;B3608)</f>
        <v/>
      </c>
      <c r="F3608" s="30">
        <f>IF(OR(E3608="",NOT(ISNUMBER(C3608))),"",E3608&amp;"|"&amp;YEAR(C3608)&amp;"-"&amp;RIGHT("0"&amp;MONTH(C3608),2)&amp;"-"&amp;RIGHT("0"&amp;DAY(C3608),2))</f>
        <v/>
      </c>
      <c r="G3608" s="26">
        <f>IF(E3608="","",IFERROR(MATCH(E3608,pl_chave,0),0))</f>
        <v/>
      </c>
      <c r="H3608" s="23">
        <f>IF(G3608="","",IF(G3608=0,"Tarefa fora do plano",INDEX(pl_tag,G3608)))</f>
        <v/>
      </c>
      <c r="I3608" s="30">
        <f>IF(N(G3608)=0,"",INDEX(pl_atividade,G3608))</f>
        <v/>
      </c>
      <c r="J3608" s="50">
        <f>IF(N(G3608)=0,"",INDEX(pl_especialidade,G3608))</f>
        <v/>
      </c>
      <c r="K3608" s="28">
        <f>IF(N(G3608)=0,"",INDEX(pl_duracao,G3608))</f>
        <v/>
      </c>
      <c r="L3608" s="39">
        <f>IF(ISNUMBER(C3608),YEAR(C3608),"")</f>
        <v/>
      </c>
      <c r="M3608" s="39">
        <f>IF(ISNUMBER(C3608),MONTH(C3608),"")</f>
        <v/>
      </c>
      <c r="N3608" s="23">
        <f>IF(L3608="","",IF(NOT(ISNUMBER(crono_ano)),"Informe o ano",IF(L3608&lt;crono_ano,"Antes do ano",IF(L3608&gt;crono_ano,"Depois do ano","No ano"))))</f>
        <v/>
      </c>
      <c r="O3608" s="39">
        <f>IF(F3608="","",IF(COUNTIF(F$7:F3608,F3608)=1,1,0))</f>
        <v/>
      </c>
      <c r="P3608" s="39">
        <f>IF(A3608&amp;B3608&amp;C3608="","",IF(AND(O3608=1,N(G3608)&gt;0),IF(INDEX(pl_ativa,MAX(1,N(G3608)))="Sim",1,0),0))</f>
        <v/>
      </c>
      <c r="Q3608" s="39">
        <f>IF(F3608="","",COUNTIFS(ex_chave_oc,F3608,ex_cancelada,"&lt;&gt;Sim"))</f>
        <v/>
      </c>
      <c r="R3608" s="51">
        <f>IF(P3608="","",IF(AND(P3608=1,N(Q3608)&gt;0),1,0))</f>
        <v/>
      </c>
      <c r="S3608" s="30">
        <f>IF(P3608="","",IF(F3608="","ERRO: data prevista ausente ou inválida",IF(O3608=0,"Duplicada: contada uma vez",IF(N(G3608)=0,"ERRO: tarefa fora do Plano Mestre",IF(P3608=0,"Tarefa retirada do plano: não conta","OK")))))</f>
        <v/>
      </c>
    </row>
    <row r="3609">
      <c r="A3609" s="29" t="n"/>
      <c r="B3609" s="25" t="n"/>
      <c r="C3609" s="49" t="n"/>
      <c r="D3609" s="29" t="n"/>
      <c r="E3609" s="23">
        <f>IF(OR(A3609="",B3609=""),"",A3609&amp;"|"&amp;B3609)</f>
        <v/>
      </c>
      <c r="F3609" s="30">
        <f>IF(OR(E3609="",NOT(ISNUMBER(C3609))),"",E3609&amp;"|"&amp;YEAR(C3609)&amp;"-"&amp;RIGHT("0"&amp;MONTH(C3609),2)&amp;"-"&amp;RIGHT("0"&amp;DAY(C3609),2))</f>
        <v/>
      </c>
      <c r="G3609" s="26">
        <f>IF(E3609="","",IFERROR(MATCH(E3609,pl_chave,0),0))</f>
        <v/>
      </c>
      <c r="H3609" s="23">
        <f>IF(G3609="","",IF(G3609=0,"Tarefa fora do plano",INDEX(pl_tag,G3609)))</f>
        <v/>
      </c>
      <c r="I3609" s="30">
        <f>IF(N(G3609)=0,"",INDEX(pl_atividade,G3609))</f>
        <v/>
      </c>
      <c r="J3609" s="50">
        <f>IF(N(G3609)=0,"",INDEX(pl_especialidade,G3609))</f>
        <v/>
      </c>
      <c r="K3609" s="28">
        <f>IF(N(G3609)=0,"",INDEX(pl_duracao,G3609))</f>
        <v/>
      </c>
      <c r="L3609" s="39">
        <f>IF(ISNUMBER(C3609),YEAR(C3609),"")</f>
        <v/>
      </c>
      <c r="M3609" s="39">
        <f>IF(ISNUMBER(C3609),MONTH(C3609),"")</f>
        <v/>
      </c>
      <c r="N3609" s="23">
        <f>IF(L3609="","",IF(NOT(ISNUMBER(crono_ano)),"Informe o ano",IF(L3609&lt;crono_ano,"Antes do ano",IF(L3609&gt;crono_ano,"Depois do ano","No ano"))))</f>
        <v/>
      </c>
      <c r="O3609" s="39">
        <f>IF(F3609="","",IF(COUNTIF(F$7:F3609,F3609)=1,1,0))</f>
        <v/>
      </c>
      <c r="P3609" s="39">
        <f>IF(A3609&amp;B3609&amp;C3609="","",IF(AND(O3609=1,N(G3609)&gt;0),IF(INDEX(pl_ativa,MAX(1,N(G3609)))="Sim",1,0),0))</f>
        <v/>
      </c>
      <c r="Q3609" s="39">
        <f>IF(F3609="","",COUNTIFS(ex_chave_oc,F3609,ex_cancelada,"&lt;&gt;Sim"))</f>
        <v/>
      </c>
      <c r="R3609" s="51">
        <f>IF(P3609="","",IF(AND(P3609=1,N(Q3609)&gt;0),1,0))</f>
        <v/>
      </c>
      <c r="S3609" s="30">
        <f>IF(P3609="","",IF(F3609="","ERRO: data prevista ausente ou inválida",IF(O3609=0,"Duplicada: contada uma vez",IF(N(G3609)=0,"ERRO: tarefa fora do Plano Mestre",IF(P3609=0,"Tarefa retirada do plano: não conta","OK")))))</f>
        <v/>
      </c>
    </row>
    <row r="3610">
      <c r="A3610" s="29" t="n"/>
      <c r="B3610" s="25" t="n"/>
      <c r="C3610" s="49" t="n"/>
      <c r="D3610" s="29" t="n"/>
      <c r="E3610" s="23">
        <f>IF(OR(A3610="",B3610=""),"",A3610&amp;"|"&amp;B3610)</f>
        <v/>
      </c>
      <c r="F3610" s="30">
        <f>IF(OR(E3610="",NOT(ISNUMBER(C3610))),"",E3610&amp;"|"&amp;YEAR(C3610)&amp;"-"&amp;RIGHT("0"&amp;MONTH(C3610),2)&amp;"-"&amp;RIGHT("0"&amp;DAY(C3610),2))</f>
        <v/>
      </c>
      <c r="G3610" s="26">
        <f>IF(E3610="","",IFERROR(MATCH(E3610,pl_chave,0),0))</f>
        <v/>
      </c>
      <c r="H3610" s="23">
        <f>IF(G3610="","",IF(G3610=0,"Tarefa fora do plano",INDEX(pl_tag,G3610)))</f>
        <v/>
      </c>
      <c r="I3610" s="30">
        <f>IF(N(G3610)=0,"",INDEX(pl_atividade,G3610))</f>
        <v/>
      </c>
      <c r="J3610" s="50">
        <f>IF(N(G3610)=0,"",INDEX(pl_especialidade,G3610))</f>
        <v/>
      </c>
      <c r="K3610" s="28">
        <f>IF(N(G3610)=0,"",INDEX(pl_duracao,G3610))</f>
        <v/>
      </c>
      <c r="L3610" s="39">
        <f>IF(ISNUMBER(C3610),YEAR(C3610),"")</f>
        <v/>
      </c>
      <c r="M3610" s="39">
        <f>IF(ISNUMBER(C3610),MONTH(C3610),"")</f>
        <v/>
      </c>
      <c r="N3610" s="23">
        <f>IF(L3610="","",IF(NOT(ISNUMBER(crono_ano)),"Informe o ano",IF(L3610&lt;crono_ano,"Antes do ano",IF(L3610&gt;crono_ano,"Depois do ano","No ano"))))</f>
        <v/>
      </c>
      <c r="O3610" s="39">
        <f>IF(F3610="","",IF(COUNTIF(F$7:F3610,F3610)=1,1,0))</f>
        <v/>
      </c>
      <c r="P3610" s="39">
        <f>IF(A3610&amp;B3610&amp;C3610="","",IF(AND(O3610=1,N(G3610)&gt;0),IF(INDEX(pl_ativa,MAX(1,N(G3610)))="Sim",1,0),0))</f>
        <v/>
      </c>
      <c r="Q3610" s="39">
        <f>IF(F3610="","",COUNTIFS(ex_chave_oc,F3610,ex_cancelada,"&lt;&gt;Sim"))</f>
        <v/>
      </c>
      <c r="R3610" s="51">
        <f>IF(P3610="","",IF(AND(P3610=1,N(Q3610)&gt;0),1,0))</f>
        <v/>
      </c>
      <c r="S3610" s="30">
        <f>IF(P3610="","",IF(F3610="","ERRO: data prevista ausente ou inválida",IF(O3610=0,"Duplicada: contada uma vez",IF(N(G3610)=0,"ERRO: tarefa fora do Plano Mestre",IF(P3610=0,"Tarefa retirada do plano: não conta","OK")))))</f>
        <v/>
      </c>
    </row>
    <row r="3611">
      <c r="A3611" s="29" t="n"/>
      <c r="B3611" s="25" t="n"/>
      <c r="C3611" s="49" t="n"/>
      <c r="D3611" s="29" t="n"/>
      <c r="E3611" s="23">
        <f>IF(OR(A3611="",B3611=""),"",A3611&amp;"|"&amp;B3611)</f>
        <v/>
      </c>
      <c r="F3611" s="30">
        <f>IF(OR(E3611="",NOT(ISNUMBER(C3611))),"",E3611&amp;"|"&amp;YEAR(C3611)&amp;"-"&amp;RIGHT("0"&amp;MONTH(C3611),2)&amp;"-"&amp;RIGHT("0"&amp;DAY(C3611),2))</f>
        <v/>
      </c>
      <c r="G3611" s="26">
        <f>IF(E3611="","",IFERROR(MATCH(E3611,pl_chave,0),0))</f>
        <v/>
      </c>
      <c r="H3611" s="23">
        <f>IF(G3611="","",IF(G3611=0,"Tarefa fora do plano",INDEX(pl_tag,G3611)))</f>
        <v/>
      </c>
      <c r="I3611" s="30">
        <f>IF(N(G3611)=0,"",INDEX(pl_atividade,G3611))</f>
        <v/>
      </c>
      <c r="J3611" s="50">
        <f>IF(N(G3611)=0,"",INDEX(pl_especialidade,G3611))</f>
        <v/>
      </c>
      <c r="K3611" s="28">
        <f>IF(N(G3611)=0,"",INDEX(pl_duracao,G3611))</f>
        <v/>
      </c>
      <c r="L3611" s="39">
        <f>IF(ISNUMBER(C3611),YEAR(C3611),"")</f>
        <v/>
      </c>
      <c r="M3611" s="39">
        <f>IF(ISNUMBER(C3611),MONTH(C3611),"")</f>
        <v/>
      </c>
      <c r="N3611" s="23">
        <f>IF(L3611="","",IF(NOT(ISNUMBER(crono_ano)),"Informe o ano",IF(L3611&lt;crono_ano,"Antes do ano",IF(L3611&gt;crono_ano,"Depois do ano","No ano"))))</f>
        <v/>
      </c>
      <c r="O3611" s="39">
        <f>IF(F3611="","",IF(COUNTIF(F$7:F3611,F3611)=1,1,0))</f>
        <v/>
      </c>
      <c r="P3611" s="39">
        <f>IF(A3611&amp;B3611&amp;C3611="","",IF(AND(O3611=1,N(G3611)&gt;0),IF(INDEX(pl_ativa,MAX(1,N(G3611)))="Sim",1,0),0))</f>
        <v/>
      </c>
      <c r="Q3611" s="39">
        <f>IF(F3611="","",COUNTIFS(ex_chave_oc,F3611,ex_cancelada,"&lt;&gt;Sim"))</f>
        <v/>
      </c>
      <c r="R3611" s="51">
        <f>IF(P3611="","",IF(AND(P3611=1,N(Q3611)&gt;0),1,0))</f>
        <v/>
      </c>
      <c r="S3611" s="30">
        <f>IF(P3611="","",IF(F3611="","ERRO: data prevista ausente ou inválida",IF(O3611=0,"Duplicada: contada uma vez",IF(N(G3611)=0,"ERRO: tarefa fora do Plano Mestre",IF(P3611=0,"Tarefa retirada do plano: não conta","OK")))))</f>
        <v/>
      </c>
    </row>
    <row r="3612">
      <c r="A3612" s="29" t="n"/>
      <c r="B3612" s="25" t="n"/>
      <c r="C3612" s="49" t="n"/>
      <c r="D3612" s="29" t="n"/>
      <c r="E3612" s="23">
        <f>IF(OR(A3612="",B3612=""),"",A3612&amp;"|"&amp;B3612)</f>
        <v/>
      </c>
      <c r="F3612" s="30">
        <f>IF(OR(E3612="",NOT(ISNUMBER(C3612))),"",E3612&amp;"|"&amp;YEAR(C3612)&amp;"-"&amp;RIGHT("0"&amp;MONTH(C3612),2)&amp;"-"&amp;RIGHT("0"&amp;DAY(C3612),2))</f>
        <v/>
      </c>
      <c r="G3612" s="26">
        <f>IF(E3612="","",IFERROR(MATCH(E3612,pl_chave,0),0))</f>
        <v/>
      </c>
      <c r="H3612" s="23">
        <f>IF(G3612="","",IF(G3612=0,"Tarefa fora do plano",INDEX(pl_tag,G3612)))</f>
        <v/>
      </c>
      <c r="I3612" s="30">
        <f>IF(N(G3612)=0,"",INDEX(pl_atividade,G3612))</f>
        <v/>
      </c>
      <c r="J3612" s="50">
        <f>IF(N(G3612)=0,"",INDEX(pl_especialidade,G3612))</f>
        <v/>
      </c>
      <c r="K3612" s="28">
        <f>IF(N(G3612)=0,"",INDEX(pl_duracao,G3612))</f>
        <v/>
      </c>
      <c r="L3612" s="39">
        <f>IF(ISNUMBER(C3612),YEAR(C3612),"")</f>
        <v/>
      </c>
      <c r="M3612" s="39">
        <f>IF(ISNUMBER(C3612),MONTH(C3612),"")</f>
        <v/>
      </c>
      <c r="N3612" s="23">
        <f>IF(L3612="","",IF(NOT(ISNUMBER(crono_ano)),"Informe o ano",IF(L3612&lt;crono_ano,"Antes do ano",IF(L3612&gt;crono_ano,"Depois do ano","No ano"))))</f>
        <v/>
      </c>
      <c r="O3612" s="39">
        <f>IF(F3612="","",IF(COUNTIF(F$7:F3612,F3612)=1,1,0))</f>
        <v/>
      </c>
      <c r="P3612" s="39">
        <f>IF(A3612&amp;B3612&amp;C3612="","",IF(AND(O3612=1,N(G3612)&gt;0),IF(INDEX(pl_ativa,MAX(1,N(G3612)))="Sim",1,0),0))</f>
        <v/>
      </c>
      <c r="Q3612" s="39">
        <f>IF(F3612="","",COUNTIFS(ex_chave_oc,F3612,ex_cancelada,"&lt;&gt;Sim"))</f>
        <v/>
      </c>
      <c r="R3612" s="51">
        <f>IF(P3612="","",IF(AND(P3612=1,N(Q3612)&gt;0),1,0))</f>
        <v/>
      </c>
      <c r="S3612" s="30">
        <f>IF(P3612="","",IF(F3612="","ERRO: data prevista ausente ou inválida",IF(O3612=0,"Duplicada: contada uma vez",IF(N(G3612)=0,"ERRO: tarefa fora do Plano Mestre",IF(P3612=0,"Tarefa retirada do plano: não conta","OK")))))</f>
        <v/>
      </c>
    </row>
    <row r="3613">
      <c r="A3613" s="29" t="n"/>
      <c r="B3613" s="25" t="n"/>
      <c r="C3613" s="49" t="n"/>
      <c r="D3613" s="29" t="n"/>
      <c r="E3613" s="23">
        <f>IF(OR(A3613="",B3613=""),"",A3613&amp;"|"&amp;B3613)</f>
        <v/>
      </c>
      <c r="F3613" s="30">
        <f>IF(OR(E3613="",NOT(ISNUMBER(C3613))),"",E3613&amp;"|"&amp;YEAR(C3613)&amp;"-"&amp;RIGHT("0"&amp;MONTH(C3613),2)&amp;"-"&amp;RIGHT("0"&amp;DAY(C3613),2))</f>
        <v/>
      </c>
      <c r="G3613" s="26">
        <f>IF(E3613="","",IFERROR(MATCH(E3613,pl_chave,0),0))</f>
        <v/>
      </c>
      <c r="H3613" s="23">
        <f>IF(G3613="","",IF(G3613=0,"Tarefa fora do plano",INDEX(pl_tag,G3613)))</f>
        <v/>
      </c>
      <c r="I3613" s="30">
        <f>IF(N(G3613)=0,"",INDEX(pl_atividade,G3613))</f>
        <v/>
      </c>
      <c r="J3613" s="50">
        <f>IF(N(G3613)=0,"",INDEX(pl_especialidade,G3613))</f>
        <v/>
      </c>
      <c r="K3613" s="28">
        <f>IF(N(G3613)=0,"",INDEX(pl_duracao,G3613))</f>
        <v/>
      </c>
      <c r="L3613" s="39">
        <f>IF(ISNUMBER(C3613),YEAR(C3613),"")</f>
        <v/>
      </c>
      <c r="M3613" s="39">
        <f>IF(ISNUMBER(C3613),MONTH(C3613),"")</f>
        <v/>
      </c>
      <c r="N3613" s="23">
        <f>IF(L3613="","",IF(NOT(ISNUMBER(crono_ano)),"Informe o ano",IF(L3613&lt;crono_ano,"Antes do ano",IF(L3613&gt;crono_ano,"Depois do ano","No ano"))))</f>
        <v/>
      </c>
      <c r="O3613" s="39">
        <f>IF(F3613="","",IF(COUNTIF(F$7:F3613,F3613)=1,1,0))</f>
        <v/>
      </c>
      <c r="P3613" s="39">
        <f>IF(A3613&amp;B3613&amp;C3613="","",IF(AND(O3613=1,N(G3613)&gt;0),IF(INDEX(pl_ativa,MAX(1,N(G3613)))="Sim",1,0),0))</f>
        <v/>
      </c>
      <c r="Q3613" s="39">
        <f>IF(F3613="","",COUNTIFS(ex_chave_oc,F3613,ex_cancelada,"&lt;&gt;Sim"))</f>
        <v/>
      </c>
      <c r="R3613" s="51">
        <f>IF(P3613="","",IF(AND(P3613=1,N(Q3613)&gt;0),1,0))</f>
        <v/>
      </c>
      <c r="S3613" s="30">
        <f>IF(P3613="","",IF(F3613="","ERRO: data prevista ausente ou inválida",IF(O3613=0,"Duplicada: contada uma vez",IF(N(G3613)=0,"ERRO: tarefa fora do Plano Mestre",IF(P3613=0,"Tarefa retirada do plano: não conta","OK")))))</f>
        <v/>
      </c>
    </row>
    <row r="3614">
      <c r="A3614" s="29" t="n"/>
      <c r="B3614" s="25" t="n"/>
      <c r="C3614" s="49" t="n"/>
      <c r="D3614" s="29" t="n"/>
      <c r="E3614" s="23">
        <f>IF(OR(A3614="",B3614=""),"",A3614&amp;"|"&amp;B3614)</f>
        <v/>
      </c>
      <c r="F3614" s="30">
        <f>IF(OR(E3614="",NOT(ISNUMBER(C3614))),"",E3614&amp;"|"&amp;YEAR(C3614)&amp;"-"&amp;RIGHT("0"&amp;MONTH(C3614),2)&amp;"-"&amp;RIGHT("0"&amp;DAY(C3614),2))</f>
        <v/>
      </c>
      <c r="G3614" s="26">
        <f>IF(E3614="","",IFERROR(MATCH(E3614,pl_chave,0),0))</f>
        <v/>
      </c>
      <c r="H3614" s="23">
        <f>IF(G3614="","",IF(G3614=0,"Tarefa fora do plano",INDEX(pl_tag,G3614)))</f>
        <v/>
      </c>
      <c r="I3614" s="30">
        <f>IF(N(G3614)=0,"",INDEX(pl_atividade,G3614))</f>
        <v/>
      </c>
      <c r="J3614" s="50">
        <f>IF(N(G3614)=0,"",INDEX(pl_especialidade,G3614))</f>
        <v/>
      </c>
      <c r="K3614" s="28">
        <f>IF(N(G3614)=0,"",INDEX(pl_duracao,G3614))</f>
        <v/>
      </c>
      <c r="L3614" s="39">
        <f>IF(ISNUMBER(C3614),YEAR(C3614),"")</f>
        <v/>
      </c>
      <c r="M3614" s="39">
        <f>IF(ISNUMBER(C3614),MONTH(C3614),"")</f>
        <v/>
      </c>
      <c r="N3614" s="23">
        <f>IF(L3614="","",IF(NOT(ISNUMBER(crono_ano)),"Informe o ano",IF(L3614&lt;crono_ano,"Antes do ano",IF(L3614&gt;crono_ano,"Depois do ano","No ano"))))</f>
        <v/>
      </c>
      <c r="O3614" s="39">
        <f>IF(F3614="","",IF(COUNTIF(F$7:F3614,F3614)=1,1,0))</f>
        <v/>
      </c>
      <c r="P3614" s="39">
        <f>IF(A3614&amp;B3614&amp;C3614="","",IF(AND(O3614=1,N(G3614)&gt;0),IF(INDEX(pl_ativa,MAX(1,N(G3614)))="Sim",1,0),0))</f>
        <v/>
      </c>
      <c r="Q3614" s="39">
        <f>IF(F3614="","",COUNTIFS(ex_chave_oc,F3614,ex_cancelada,"&lt;&gt;Sim"))</f>
        <v/>
      </c>
      <c r="R3614" s="51">
        <f>IF(P3614="","",IF(AND(P3614=1,N(Q3614)&gt;0),1,0))</f>
        <v/>
      </c>
      <c r="S3614" s="30">
        <f>IF(P3614="","",IF(F3614="","ERRO: data prevista ausente ou inválida",IF(O3614=0,"Duplicada: contada uma vez",IF(N(G3614)=0,"ERRO: tarefa fora do Plano Mestre",IF(P3614=0,"Tarefa retirada do plano: não conta","OK")))))</f>
        <v/>
      </c>
    </row>
    <row r="3615">
      <c r="A3615" s="29" t="n"/>
      <c r="B3615" s="25" t="n"/>
      <c r="C3615" s="49" t="n"/>
      <c r="D3615" s="29" t="n"/>
      <c r="E3615" s="23">
        <f>IF(OR(A3615="",B3615=""),"",A3615&amp;"|"&amp;B3615)</f>
        <v/>
      </c>
      <c r="F3615" s="30">
        <f>IF(OR(E3615="",NOT(ISNUMBER(C3615))),"",E3615&amp;"|"&amp;YEAR(C3615)&amp;"-"&amp;RIGHT("0"&amp;MONTH(C3615),2)&amp;"-"&amp;RIGHT("0"&amp;DAY(C3615),2))</f>
        <v/>
      </c>
      <c r="G3615" s="26">
        <f>IF(E3615="","",IFERROR(MATCH(E3615,pl_chave,0),0))</f>
        <v/>
      </c>
      <c r="H3615" s="23">
        <f>IF(G3615="","",IF(G3615=0,"Tarefa fora do plano",INDEX(pl_tag,G3615)))</f>
        <v/>
      </c>
      <c r="I3615" s="30">
        <f>IF(N(G3615)=0,"",INDEX(pl_atividade,G3615))</f>
        <v/>
      </c>
      <c r="J3615" s="50">
        <f>IF(N(G3615)=0,"",INDEX(pl_especialidade,G3615))</f>
        <v/>
      </c>
      <c r="K3615" s="28">
        <f>IF(N(G3615)=0,"",INDEX(pl_duracao,G3615))</f>
        <v/>
      </c>
      <c r="L3615" s="39">
        <f>IF(ISNUMBER(C3615),YEAR(C3615),"")</f>
        <v/>
      </c>
      <c r="M3615" s="39">
        <f>IF(ISNUMBER(C3615),MONTH(C3615),"")</f>
        <v/>
      </c>
      <c r="N3615" s="23">
        <f>IF(L3615="","",IF(NOT(ISNUMBER(crono_ano)),"Informe o ano",IF(L3615&lt;crono_ano,"Antes do ano",IF(L3615&gt;crono_ano,"Depois do ano","No ano"))))</f>
        <v/>
      </c>
      <c r="O3615" s="39">
        <f>IF(F3615="","",IF(COUNTIF(F$7:F3615,F3615)=1,1,0))</f>
        <v/>
      </c>
      <c r="P3615" s="39">
        <f>IF(A3615&amp;B3615&amp;C3615="","",IF(AND(O3615=1,N(G3615)&gt;0),IF(INDEX(pl_ativa,MAX(1,N(G3615)))="Sim",1,0),0))</f>
        <v/>
      </c>
      <c r="Q3615" s="39">
        <f>IF(F3615="","",COUNTIFS(ex_chave_oc,F3615,ex_cancelada,"&lt;&gt;Sim"))</f>
        <v/>
      </c>
      <c r="R3615" s="51">
        <f>IF(P3615="","",IF(AND(P3615=1,N(Q3615)&gt;0),1,0))</f>
        <v/>
      </c>
      <c r="S3615" s="30">
        <f>IF(P3615="","",IF(F3615="","ERRO: data prevista ausente ou inválida",IF(O3615=0,"Duplicada: contada uma vez",IF(N(G3615)=0,"ERRO: tarefa fora do Plano Mestre",IF(P3615=0,"Tarefa retirada do plano: não conta","OK")))))</f>
        <v/>
      </c>
    </row>
    <row r="3616">
      <c r="A3616" s="29" t="n"/>
      <c r="B3616" s="25" t="n"/>
      <c r="C3616" s="49" t="n"/>
      <c r="D3616" s="29" t="n"/>
      <c r="E3616" s="23">
        <f>IF(OR(A3616="",B3616=""),"",A3616&amp;"|"&amp;B3616)</f>
        <v/>
      </c>
      <c r="F3616" s="30">
        <f>IF(OR(E3616="",NOT(ISNUMBER(C3616))),"",E3616&amp;"|"&amp;YEAR(C3616)&amp;"-"&amp;RIGHT("0"&amp;MONTH(C3616),2)&amp;"-"&amp;RIGHT("0"&amp;DAY(C3616),2))</f>
        <v/>
      </c>
      <c r="G3616" s="26">
        <f>IF(E3616="","",IFERROR(MATCH(E3616,pl_chave,0),0))</f>
        <v/>
      </c>
      <c r="H3616" s="23">
        <f>IF(G3616="","",IF(G3616=0,"Tarefa fora do plano",INDEX(pl_tag,G3616)))</f>
        <v/>
      </c>
      <c r="I3616" s="30">
        <f>IF(N(G3616)=0,"",INDEX(pl_atividade,G3616))</f>
        <v/>
      </c>
      <c r="J3616" s="50">
        <f>IF(N(G3616)=0,"",INDEX(pl_especialidade,G3616))</f>
        <v/>
      </c>
      <c r="K3616" s="28">
        <f>IF(N(G3616)=0,"",INDEX(pl_duracao,G3616))</f>
        <v/>
      </c>
      <c r="L3616" s="39">
        <f>IF(ISNUMBER(C3616),YEAR(C3616),"")</f>
        <v/>
      </c>
      <c r="M3616" s="39">
        <f>IF(ISNUMBER(C3616),MONTH(C3616),"")</f>
        <v/>
      </c>
      <c r="N3616" s="23">
        <f>IF(L3616="","",IF(NOT(ISNUMBER(crono_ano)),"Informe o ano",IF(L3616&lt;crono_ano,"Antes do ano",IF(L3616&gt;crono_ano,"Depois do ano","No ano"))))</f>
        <v/>
      </c>
      <c r="O3616" s="39">
        <f>IF(F3616="","",IF(COUNTIF(F$7:F3616,F3616)=1,1,0))</f>
        <v/>
      </c>
      <c r="P3616" s="39">
        <f>IF(A3616&amp;B3616&amp;C3616="","",IF(AND(O3616=1,N(G3616)&gt;0),IF(INDEX(pl_ativa,MAX(1,N(G3616)))="Sim",1,0),0))</f>
        <v/>
      </c>
      <c r="Q3616" s="39">
        <f>IF(F3616="","",COUNTIFS(ex_chave_oc,F3616,ex_cancelada,"&lt;&gt;Sim"))</f>
        <v/>
      </c>
      <c r="R3616" s="51">
        <f>IF(P3616="","",IF(AND(P3616=1,N(Q3616)&gt;0),1,0))</f>
        <v/>
      </c>
      <c r="S3616" s="30">
        <f>IF(P3616="","",IF(F3616="","ERRO: data prevista ausente ou inválida",IF(O3616=0,"Duplicada: contada uma vez",IF(N(G3616)=0,"ERRO: tarefa fora do Plano Mestre",IF(P3616=0,"Tarefa retirada do plano: não conta","OK")))))</f>
        <v/>
      </c>
    </row>
    <row r="3617">
      <c r="A3617" s="29" t="n"/>
      <c r="B3617" s="25" t="n"/>
      <c r="C3617" s="49" t="n"/>
      <c r="D3617" s="29" t="n"/>
      <c r="E3617" s="23">
        <f>IF(OR(A3617="",B3617=""),"",A3617&amp;"|"&amp;B3617)</f>
        <v/>
      </c>
      <c r="F3617" s="30">
        <f>IF(OR(E3617="",NOT(ISNUMBER(C3617))),"",E3617&amp;"|"&amp;YEAR(C3617)&amp;"-"&amp;RIGHT("0"&amp;MONTH(C3617),2)&amp;"-"&amp;RIGHT("0"&amp;DAY(C3617),2))</f>
        <v/>
      </c>
      <c r="G3617" s="26">
        <f>IF(E3617="","",IFERROR(MATCH(E3617,pl_chave,0),0))</f>
        <v/>
      </c>
      <c r="H3617" s="23">
        <f>IF(G3617="","",IF(G3617=0,"Tarefa fora do plano",INDEX(pl_tag,G3617)))</f>
        <v/>
      </c>
      <c r="I3617" s="30">
        <f>IF(N(G3617)=0,"",INDEX(pl_atividade,G3617))</f>
        <v/>
      </c>
      <c r="J3617" s="50">
        <f>IF(N(G3617)=0,"",INDEX(pl_especialidade,G3617))</f>
        <v/>
      </c>
      <c r="K3617" s="28">
        <f>IF(N(G3617)=0,"",INDEX(pl_duracao,G3617))</f>
        <v/>
      </c>
      <c r="L3617" s="39">
        <f>IF(ISNUMBER(C3617),YEAR(C3617),"")</f>
        <v/>
      </c>
      <c r="M3617" s="39">
        <f>IF(ISNUMBER(C3617),MONTH(C3617),"")</f>
        <v/>
      </c>
      <c r="N3617" s="23">
        <f>IF(L3617="","",IF(NOT(ISNUMBER(crono_ano)),"Informe o ano",IF(L3617&lt;crono_ano,"Antes do ano",IF(L3617&gt;crono_ano,"Depois do ano","No ano"))))</f>
        <v/>
      </c>
      <c r="O3617" s="39">
        <f>IF(F3617="","",IF(COUNTIF(F$7:F3617,F3617)=1,1,0))</f>
        <v/>
      </c>
      <c r="P3617" s="39">
        <f>IF(A3617&amp;B3617&amp;C3617="","",IF(AND(O3617=1,N(G3617)&gt;0),IF(INDEX(pl_ativa,MAX(1,N(G3617)))="Sim",1,0),0))</f>
        <v/>
      </c>
      <c r="Q3617" s="39">
        <f>IF(F3617="","",COUNTIFS(ex_chave_oc,F3617,ex_cancelada,"&lt;&gt;Sim"))</f>
        <v/>
      </c>
      <c r="R3617" s="51">
        <f>IF(P3617="","",IF(AND(P3617=1,N(Q3617)&gt;0),1,0))</f>
        <v/>
      </c>
      <c r="S3617" s="30">
        <f>IF(P3617="","",IF(F3617="","ERRO: data prevista ausente ou inválida",IF(O3617=0,"Duplicada: contada uma vez",IF(N(G3617)=0,"ERRO: tarefa fora do Plano Mestre",IF(P3617=0,"Tarefa retirada do plano: não conta","OK")))))</f>
        <v/>
      </c>
    </row>
    <row r="3618">
      <c r="A3618" s="29" t="n"/>
      <c r="B3618" s="25" t="n"/>
      <c r="C3618" s="49" t="n"/>
      <c r="D3618" s="29" t="n"/>
      <c r="E3618" s="23">
        <f>IF(OR(A3618="",B3618=""),"",A3618&amp;"|"&amp;B3618)</f>
        <v/>
      </c>
      <c r="F3618" s="30">
        <f>IF(OR(E3618="",NOT(ISNUMBER(C3618))),"",E3618&amp;"|"&amp;YEAR(C3618)&amp;"-"&amp;RIGHT("0"&amp;MONTH(C3618),2)&amp;"-"&amp;RIGHT("0"&amp;DAY(C3618),2))</f>
        <v/>
      </c>
      <c r="G3618" s="26">
        <f>IF(E3618="","",IFERROR(MATCH(E3618,pl_chave,0),0))</f>
        <v/>
      </c>
      <c r="H3618" s="23">
        <f>IF(G3618="","",IF(G3618=0,"Tarefa fora do plano",INDEX(pl_tag,G3618)))</f>
        <v/>
      </c>
      <c r="I3618" s="30">
        <f>IF(N(G3618)=0,"",INDEX(pl_atividade,G3618))</f>
        <v/>
      </c>
      <c r="J3618" s="50">
        <f>IF(N(G3618)=0,"",INDEX(pl_especialidade,G3618))</f>
        <v/>
      </c>
      <c r="K3618" s="28">
        <f>IF(N(G3618)=0,"",INDEX(pl_duracao,G3618))</f>
        <v/>
      </c>
      <c r="L3618" s="39">
        <f>IF(ISNUMBER(C3618),YEAR(C3618),"")</f>
        <v/>
      </c>
      <c r="M3618" s="39">
        <f>IF(ISNUMBER(C3618),MONTH(C3618),"")</f>
        <v/>
      </c>
      <c r="N3618" s="23">
        <f>IF(L3618="","",IF(NOT(ISNUMBER(crono_ano)),"Informe o ano",IF(L3618&lt;crono_ano,"Antes do ano",IF(L3618&gt;crono_ano,"Depois do ano","No ano"))))</f>
        <v/>
      </c>
      <c r="O3618" s="39">
        <f>IF(F3618="","",IF(COUNTIF(F$7:F3618,F3618)=1,1,0))</f>
        <v/>
      </c>
      <c r="P3618" s="39">
        <f>IF(A3618&amp;B3618&amp;C3618="","",IF(AND(O3618=1,N(G3618)&gt;0),IF(INDEX(pl_ativa,MAX(1,N(G3618)))="Sim",1,0),0))</f>
        <v/>
      </c>
      <c r="Q3618" s="39">
        <f>IF(F3618="","",COUNTIFS(ex_chave_oc,F3618,ex_cancelada,"&lt;&gt;Sim"))</f>
        <v/>
      </c>
      <c r="R3618" s="51">
        <f>IF(P3618="","",IF(AND(P3618=1,N(Q3618)&gt;0),1,0))</f>
        <v/>
      </c>
      <c r="S3618" s="30">
        <f>IF(P3618="","",IF(F3618="","ERRO: data prevista ausente ou inválida",IF(O3618=0,"Duplicada: contada uma vez",IF(N(G3618)=0,"ERRO: tarefa fora do Plano Mestre",IF(P3618=0,"Tarefa retirada do plano: não conta","OK")))))</f>
        <v/>
      </c>
    </row>
    <row r="3619">
      <c r="A3619" s="29" t="n"/>
      <c r="B3619" s="25" t="n"/>
      <c r="C3619" s="49" t="n"/>
      <c r="D3619" s="29" t="n"/>
      <c r="E3619" s="23">
        <f>IF(OR(A3619="",B3619=""),"",A3619&amp;"|"&amp;B3619)</f>
        <v/>
      </c>
      <c r="F3619" s="30">
        <f>IF(OR(E3619="",NOT(ISNUMBER(C3619))),"",E3619&amp;"|"&amp;YEAR(C3619)&amp;"-"&amp;RIGHT("0"&amp;MONTH(C3619),2)&amp;"-"&amp;RIGHT("0"&amp;DAY(C3619),2))</f>
        <v/>
      </c>
      <c r="G3619" s="26">
        <f>IF(E3619="","",IFERROR(MATCH(E3619,pl_chave,0),0))</f>
        <v/>
      </c>
      <c r="H3619" s="23">
        <f>IF(G3619="","",IF(G3619=0,"Tarefa fora do plano",INDEX(pl_tag,G3619)))</f>
        <v/>
      </c>
      <c r="I3619" s="30">
        <f>IF(N(G3619)=0,"",INDEX(pl_atividade,G3619))</f>
        <v/>
      </c>
      <c r="J3619" s="50">
        <f>IF(N(G3619)=0,"",INDEX(pl_especialidade,G3619))</f>
        <v/>
      </c>
      <c r="K3619" s="28">
        <f>IF(N(G3619)=0,"",INDEX(pl_duracao,G3619))</f>
        <v/>
      </c>
      <c r="L3619" s="39">
        <f>IF(ISNUMBER(C3619),YEAR(C3619),"")</f>
        <v/>
      </c>
      <c r="M3619" s="39">
        <f>IF(ISNUMBER(C3619),MONTH(C3619),"")</f>
        <v/>
      </c>
      <c r="N3619" s="23">
        <f>IF(L3619="","",IF(NOT(ISNUMBER(crono_ano)),"Informe o ano",IF(L3619&lt;crono_ano,"Antes do ano",IF(L3619&gt;crono_ano,"Depois do ano","No ano"))))</f>
        <v/>
      </c>
      <c r="O3619" s="39">
        <f>IF(F3619="","",IF(COUNTIF(F$7:F3619,F3619)=1,1,0))</f>
        <v/>
      </c>
      <c r="P3619" s="39">
        <f>IF(A3619&amp;B3619&amp;C3619="","",IF(AND(O3619=1,N(G3619)&gt;0),IF(INDEX(pl_ativa,MAX(1,N(G3619)))="Sim",1,0),0))</f>
        <v/>
      </c>
      <c r="Q3619" s="39">
        <f>IF(F3619="","",COUNTIFS(ex_chave_oc,F3619,ex_cancelada,"&lt;&gt;Sim"))</f>
        <v/>
      </c>
      <c r="R3619" s="51">
        <f>IF(P3619="","",IF(AND(P3619=1,N(Q3619)&gt;0),1,0))</f>
        <v/>
      </c>
      <c r="S3619" s="30">
        <f>IF(P3619="","",IF(F3619="","ERRO: data prevista ausente ou inválida",IF(O3619=0,"Duplicada: contada uma vez",IF(N(G3619)=0,"ERRO: tarefa fora do Plano Mestre",IF(P3619=0,"Tarefa retirada do plano: não conta","OK")))))</f>
        <v/>
      </c>
    </row>
    <row r="3620">
      <c r="A3620" s="29" t="n"/>
      <c r="B3620" s="25" t="n"/>
      <c r="C3620" s="49" t="n"/>
      <c r="D3620" s="29" t="n"/>
      <c r="E3620" s="23">
        <f>IF(OR(A3620="",B3620=""),"",A3620&amp;"|"&amp;B3620)</f>
        <v/>
      </c>
      <c r="F3620" s="30">
        <f>IF(OR(E3620="",NOT(ISNUMBER(C3620))),"",E3620&amp;"|"&amp;YEAR(C3620)&amp;"-"&amp;RIGHT("0"&amp;MONTH(C3620),2)&amp;"-"&amp;RIGHT("0"&amp;DAY(C3620),2))</f>
        <v/>
      </c>
      <c r="G3620" s="26">
        <f>IF(E3620="","",IFERROR(MATCH(E3620,pl_chave,0),0))</f>
        <v/>
      </c>
      <c r="H3620" s="23">
        <f>IF(G3620="","",IF(G3620=0,"Tarefa fora do plano",INDEX(pl_tag,G3620)))</f>
        <v/>
      </c>
      <c r="I3620" s="30">
        <f>IF(N(G3620)=0,"",INDEX(pl_atividade,G3620))</f>
        <v/>
      </c>
      <c r="J3620" s="50">
        <f>IF(N(G3620)=0,"",INDEX(pl_especialidade,G3620))</f>
        <v/>
      </c>
      <c r="K3620" s="28">
        <f>IF(N(G3620)=0,"",INDEX(pl_duracao,G3620))</f>
        <v/>
      </c>
      <c r="L3620" s="39">
        <f>IF(ISNUMBER(C3620),YEAR(C3620),"")</f>
        <v/>
      </c>
      <c r="M3620" s="39">
        <f>IF(ISNUMBER(C3620),MONTH(C3620),"")</f>
        <v/>
      </c>
      <c r="N3620" s="23">
        <f>IF(L3620="","",IF(NOT(ISNUMBER(crono_ano)),"Informe o ano",IF(L3620&lt;crono_ano,"Antes do ano",IF(L3620&gt;crono_ano,"Depois do ano","No ano"))))</f>
        <v/>
      </c>
      <c r="O3620" s="39">
        <f>IF(F3620="","",IF(COUNTIF(F$7:F3620,F3620)=1,1,0))</f>
        <v/>
      </c>
      <c r="P3620" s="39">
        <f>IF(A3620&amp;B3620&amp;C3620="","",IF(AND(O3620=1,N(G3620)&gt;0),IF(INDEX(pl_ativa,MAX(1,N(G3620)))="Sim",1,0),0))</f>
        <v/>
      </c>
      <c r="Q3620" s="39">
        <f>IF(F3620="","",COUNTIFS(ex_chave_oc,F3620,ex_cancelada,"&lt;&gt;Sim"))</f>
        <v/>
      </c>
      <c r="R3620" s="51">
        <f>IF(P3620="","",IF(AND(P3620=1,N(Q3620)&gt;0),1,0))</f>
        <v/>
      </c>
      <c r="S3620" s="30">
        <f>IF(P3620="","",IF(F3620="","ERRO: data prevista ausente ou inválida",IF(O3620=0,"Duplicada: contada uma vez",IF(N(G3620)=0,"ERRO: tarefa fora do Plano Mestre",IF(P3620=0,"Tarefa retirada do plano: não conta","OK")))))</f>
        <v/>
      </c>
    </row>
    <row r="3621">
      <c r="A3621" s="29" t="n"/>
      <c r="B3621" s="25" t="n"/>
      <c r="C3621" s="49" t="n"/>
      <c r="D3621" s="29" t="n"/>
      <c r="E3621" s="23">
        <f>IF(OR(A3621="",B3621=""),"",A3621&amp;"|"&amp;B3621)</f>
        <v/>
      </c>
      <c r="F3621" s="30">
        <f>IF(OR(E3621="",NOT(ISNUMBER(C3621))),"",E3621&amp;"|"&amp;YEAR(C3621)&amp;"-"&amp;RIGHT("0"&amp;MONTH(C3621),2)&amp;"-"&amp;RIGHT("0"&amp;DAY(C3621),2))</f>
        <v/>
      </c>
      <c r="G3621" s="26">
        <f>IF(E3621="","",IFERROR(MATCH(E3621,pl_chave,0),0))</f>
        <v/>
      </c>
      <c r="H3621" s="23">
        <f>IF(G3621="","",IF(G3621=0,"Tarefa fora do plano",INDEX(pl_tag,G3621)))</f>
        <v/>
      </c>
      <c r="I3621" s="30">
        <f>IF(N(G3621)=0,"",INDEX(pl_atividade,G3621))</f>
        <v/>
      </c>
      <c r="J3621" s="50">
        <f>IF(N(G3621)=0,"",INDEX(pl_especialidade,G3621))</f>
        <v/>
      </c>
      <c r="K3621" s="28">
        <f>IF(N(G3621)=0,"",INDEX(pl_duracao,G3621))</f>
        <v/>
      </c>
      <c r="L3621" s="39">
        <f>IF(ISNUMBER(C3621),YEAR(C3621),"")</f>
        <v/>
      </c>
      <c r="M3621" s="39">
        <f>IF(ISNUMBER(C3621),MONTH(C3621),"")</f>
        <v/>
      </c>
      <c r="N3621" s="23">
        <f>IF(L3621="","",IF(NOT(ISNUMBER(crono_ano)),"Informe o ano",IF(L3621&lt;crono_ano,"Antes do ano",IF(L3621&gt;crono_ano,"Depois do ano","No ano"))))</f>
        <v/>
      </c>
      <c r="O3621" s="39">
        <f>IF(F3621="","",IF(COUNTIF(F$7:F3621,F3621)=1,1,0))</f>
        <v/>
      </c>
      <c r="P3621" s="39">
        <f>IF(A3621&amp;B3621&amp;C3621="","",IF(AND(O3621=1,N(G3621)&gt;0),IF(INDEX(pl_ativa,MAX(1,N(G3621)))="Sim",1,0),0))</f>
        <v/>
      </c>
      <c r="Q3621" s="39">
        <f>IF(F3621="","",COUNTIFS(ex_chave_oc,F3621,ex_cancelada,"&lt;&gt;Sim"))</f>
        <v/>
      </c>
      <c r="R3621" s="51">
        <f>IF(P3621="","",IF(AND(P3621=1,N(Q3621)&gt;0),1,0))</f>
        <v/>
      </c>
      <c r="S3621" s="30">
        <f>IF(P3621="","",IF(F3621="","ERRO: data prevista ausente ou inválida",IF(O3621=0,"Duplicada: contada uma vez",IF(N(G3621)=0,"ERRO: tarefa fora do Plano Mestre",IF(P3621=0,"Tarefa retirada do plano: não conta","OK")))))</f>
        <v/>
      </c>
    </row>
    <row r="3622">
      <c r="A3622" s="29" t="n"/>
      <c r="B3622" s="25" t="n"/>
      <c r="C3622" s="49" t="n"/>
      <c r="D3622" s="29" t="n"/>
      <c r="E3622" s="23">
        <f>IF(OR(A3622="",B3622=""),"",A3622&amp;"|"&amp;B3622)</f>
        <v/>
      </c>
      <c r="F3622" s="30">
        <f>IF(OR(E3622="",NOT(ISNUMBER(C3622))),"",E3622&amp;"|"&amp;YEAR(C3622)&amp;"-"&amp;RIGHT("0"&amp;MONTH(C3622),2)&amp;"-"&amp;RIGHT("0"&amp;DAY(C3622),2))</f>
        <v/>
      </c>
      <c r="G3622" s="26">
        <f>IF(E3622="","",IFERROR(MATCH(E3622,pl_chave,0),0))</f>
        <v/>
      </c>
      <c r="H3622" s="23">
        <f>IF(G3622="","",IF(G3622=0,"Tarefa fora do plano",INDEX(pl_tag,G3622)))</f>
        <v/>
      </c>
      <c r="I3622" s="30">
        <f>IF(N(G3622)=0,"",INDEX(pl_atividade,G3622))</f>
        <v/>
      </c>
      <c r="J3622" s="50">
        <f>IF(N(G3622)=0,"",INDEX(pl_especialidade,G3622))</f>
        <v/>
      </c>
      <c r="K3622" s="28">
        <f>IF(N(G3622)=0,"",INDEX(pl_duracao,G3622))</f>
        <v/>
      </c>
      <c r="L3622" s="39">
        <f>IF(ISNUMBER(C3622),YEAR(C3622),"")</f>
        <v/>
      </c>
      <c r="M3622" s="39">
        <f>IF(ISNUMBER(C3622),MONTH(C3622),"")</f>
        <v/>
      </c>
      <c r="N3622" s="23">
        <f>IF(L3622="","",IF(NOT(ISNUMBER(crono_ano)),"Informe o ano",IF(L3622&lt;crono_ano,"Antes do ano",IF(L3622&gt;crono_ano,"Depois do ano","No ano"))))</f>
        <v/>
      </c>
      <c r="O3622" s="39">
        <f>IF(F3622="","",IF(COUNTIF(F$7:F3622,F3622)=1,1,0))</f>
        <v/>
      </c>
      <c r="P3622" s="39">
        <f>IF(A3622&amp;B3622&amp;C3622="","",IF(AND(O3622=1,N(G3622)&gt;0),IF(INDEX(pl_ativa,MAX(1,N(G3622)))="Sim",1,0),0))</f>
        <v/>
      </c>
      <c r="Q3622" s="39">
        <f>IF(F3622="","",COUNTIFS(ex_chave_oc,F3622,ex_cancelada,"&lt;&gt;Sim"))</f>
        <v/>
      </c>
      <c r="R3622" s="51">
        <f>IF(P3622="","",IF(AND(P3622=1,N(Q3622)&gt;0),1,0))</f>
        <v/>
      </c>
      <c r="S3622" s="30">
        <f>IF(P3622="","",IF(F3622="","ERRO: data prevista ausente ou inválida",IF(O3622=0,"Duplicada: contada uma vez",IF(N(G3622)=0,"ERRO: tarefa fora do Plano Mestre",IF(P3622=0,"Tarefa retirada do plano: não conta","OK")))))</f>
        <v/>
      </c>
    </row>
    <row r="3623">
      <c r="A3623" s="29" t="n"/>
      <c r="B3623" s="25" t="n"/>
      <c r="C3623" s="49" t="n"/>
      <c r="D3623" s="29" t="n"/>
      <c r="E3623" s="23">
        <f>IF(OR(A3623="",B3623=""),"",A3623&amp;"|"&amp;B3623)</f>
        <v/>
      </c>
      <c r="F3623" s="30">
        <f>IF(OR(E3623="",NOT(ISNUMBER(C3623))),"",E3623&amp;"|"&amp;YEAR(C3623)&amp;"-"&amp;RIGHT("0"&amp;MONTH(C3623),2)&amp;"-"&amp;RIGHT("0"&amp;DAY(C3623),2))</f>
        <v/>
      </c>
      <c r="G3623" s="26">
        <f>IF(E3623="","",IFERROR(MATCH(E3623,pl_chave,0),0))</f>
        <v/>
      </c>
      <c r="H3623" s="23">
        <f>IF(G3623="","",IF(G3623=0,"Tarefa fora do plano",INDEX(pl_tag,G3623)))</f>
        <v/>
      </c>
      <c r="I3623" s="30">
        <f>IF(N(G3623)=0,"",INDEX(pl_atividade,G3623))</f>
        <v/>
      </c>
      <c r="J3623" s="50">
        <f>IF(N(G3623)=0,"",INDEX(pl_especialidade,G3623))</f>
        <v/>
      </c>
      <c r="K3623" s="28">
        <f>IF(N(G3623)=0,"",INDEX(pl_duracao,G3623))</f>
        <v/>
      </c>
      <c r="L3623" s="39">
        <f>IF(ISNUMBER(C3623),YEAR(C3623),"")</f>
        <v/>
      </c>
      <c r="M3623" s="39">
        <f>IF(ISNUMBER(C3623),MONTH(C3623),"")</f>
        <v/>
      </c>
      <c r="N3623" s="23">
        <f>IF(L3623="","",IF(NOT(ISNUMBER(crono_ano)),"Informe o ano",IF(L3623&lt;crono_ano,"Antes do ano",IF(L3623&gt;crono_ano,"Depois do ano","No ano"))))</f>
        <v/>
      </c>
      <c r="O3623" s="39">
        <f>IF(F3623="","",IF(COUNTIF(F$7:F3623,F3623)=1,1,0))</f>
        <v/>
      </c>
      <c r="P3623" s="39">
        <f>IF(A3623&amp;B3623&amp;C3623="","",IF(AND(O3623=1,N(G3623)&gt;0),IF(INDEX(pl_ativa,MAX(1,N(G3623)))="Sim",1,0),0))</f>
        <v/>
      </c>
      <c r="Q3623" s="39">
        <f>IF(F3623="","",COUNTIFS(ex_chave_oc,F3623,ex_cancelada,"&lt;&gt;Sim"))</f>
        <v/>
      </c>
      <c r="R3623" s="51">
        <f>IF(P3623="","",IF(AND(P3623=1,N(Q3623)&gt;0),1,0))</f>
        <v/>
      </c>
      <c r="S3623" s="30">
        <f>IF(P3623="","",IF(F3623="","ERRO: data prevista ausente ou inválida",IF(O3623=0,"Duplicada: contada uma vez",IF(N(G3623)=0,"ERRO: tarefa fora do Plano Mestre",IF(P3623=0,"Tarefa retirada do plano: não conta","OK")))))</f>
        <v/>
      </c>
    </row>
    <row r="3624">
      <c r="A3624" s="29" t="n"/>
      <c r="B3624" s="25" t="n"/>
      <c r="C3624" s="49" t="n"/>
      <c r="D3624" s="29" t="n"/>
      <c r="E3624" s="23">
        <f>IF(OR(A3624="",B3624=""),"",A3624&amp;"|"&amp;B3624)</f>
        <v/>
      </c>
      <c r="F3624" s="30">
        <f>IF(OR(E3624="",NOT(ISNUMBER(C3624))),"",E3624&amp;"|"&amp;YEAR(C3624)&amp;"-"&amp;RIGHT("0"&amp;MONTH(C3624),2)&amp;"-"&amp;RIGHT("0"&amp;DAY(C3624),2))</f>
        <v/>
      </c>
      <c r="G3624" s="26">
        <f>IF(E3624="","",IFERROR(MATCH(E3624,pl_chave,0),0))</f>
        <v/>
      </c>
      <c r="H3624" s="23">
        <f>IF(G3624="","",IF(G3624=0,"Tarefa fora do plano",INDEX(pl_tag,G3624)))</f>
        <v/>
      </c>
      <c r="I3624" s="30">
        <f>IF(N(G3624)=0,"",INDEX(pl_atividade,G3624))</f>
        <v/>
      </c>
      <c r="J3624" s="50">
        <f>IF(N(G3624)=0,"",INDEX(pl_especialidade,G3624))</f>
        <v/>
      </c>
      <c r="K3624" s="28">
        <f>IF(N(G3624)=0,"",INDEX(pl_duracao,G3624))</f>
        <v/>
      </c>
      <c r="L3624" s="39">
        <f>IF(ISNUMBER(C3624),YEAR(C3624),"")</f>
        <v/>
      </c>
      <c r="M3624" s="39">
        <f>IF(ISNUMBER(C3624),MONTH(C3624),"")</f>
        <v/>
      </c>
      <c r="N3624" s="23">
        <f>IF(L3624="","",IF(NOT(ISNUMBER(crono_ano)),"Informe o ano",IF(L3624&lt;crono_ano,"Antes do ano",IF(L3624&gt;crono_ano,"Depois do ano","No ano"))))</f>
        <v/>
      </c>
      <c r="O3624" s="39">
        <f>IF(F3624="","",IF(COUNTIF(F$7:F3624,F3624)=1,1,0))</f>
        <v/>
      </c>
      <c r="P3624" s="39">
        <f>IF(A3624&amp;B3624&amp;C3624="","",IF(AND(O3624=1,N(G3624)&gt;0),IF(INDEX(pl_ativa,MAX(1,N(G3624)))="Sim",1,0),0))</f>
        <v/>
      </c>
      <c r="Q3624" s="39">
        <f>IF(F3624="","",COUNTIFS(ex_chave_oc,F3624,ex_cancelada,"&lt;&gt;Sim"))</f>
        <v/>
      </c>
      <c r="R3624" s="51">
        <f>IF(P3624="","",IF(AND(P3624=1,N(Q3624)&gt;0),1,0))</f>
        <v/>
      </c>
      <c r="S3624" s="30">
        <f>IF(P3624="","",IF(F3624="","ERRO: data prevista ausente ou inválida",IF(O3624=0,"Duplicada: contada uma vez",IF(N(G3624)=0,"ERRO: tarefa fora do Plano Mestre",IF(P3624=0,"Tarefa retirada do plano: não conta","OK")))))</f>
        <v/>
      </c>
    </row>
    <row r="3625">
      <c r="A3625" s="29" t="n"/>
      <c r="B3625" s="25" t="n"/>
      <c r="C3625" s="49" t="n"/>
      <c r="D3625" s="29" t="n"/>
      <c r="E3625" s="23">
        <f>IF(OR(A3625="",B3625=""),"",A3625&amp;"|"&amp;B3625)</f>
        <v/>
      </c>
      <c r="F3625" s="30">
        <f>IF(OR(E3625="",NOT(ISNUMBER(C3625))),"",E3625&amp;"|"&amp;YEAR(C3625)&amp;"-"&amp;RIGHT("0"&amp;MONTH(C3625),2)&amp;"-"&amp;RIGHT("0"&amp;DAY(C3625),2))</f>
        <v/>
      </c>
      <c r="G3625" s="26">
        <f>IF(E3625="","",IFERROR(MATCH(E3625,pl_chave,0),0))</f>
        <v/>
      </c>
      <c r="H3625" s="23">
        <f>IF(G3625="","",IF(G3625=0,"Tarefa fora do plano",INDEX(pl_tag,G3625)))</f>
        <v/>
      </c>
      <c r="I3625" s="30">
        <f>IF(N(G3625)=0,"",INDEX(pl_atividade,G3625))</f>
        <v/>
      </c>
      <c r="J3625" s="50">
        <f>IF(N(G3625)=0,"",INDEX(pl_especialidade,G3625))</f>
        <v/>
      </c>
      <c r="K3625" s="28">
        <f>IF(N(G3625)=0,"",INDEX(pl_duracao,G3625))</f>
        <v/>
      </c>
      <c r="L3625" s="39">
        <f>IF(ISNUMBER(C3625),YEAR(C3625),"")</f>
        <v/>
      </c>
      <c r="M3625" s="39">
        <f>IF(ISNUMBER(C3625),MONTH(C3625),"")</f>
        <v/>
      </c>
      <c r="N3625" s="23">
        <f>IF(L3625="","",IF(NOT(ISNUMBER(crono_ano)),"Informe o ano",IF(L3625&lt;crono_ano,"Antes do ano",IF(L3625&gt;crono_ano,"Depois do ano","No ano"))))</f>
        <v/>
      </c>
      <c r="O3625" s="39">
        <f>IF(F3625="","",IF(COUNTIF(F$7:F3625,F3625)=1,1,0))</f>
        <v/>
      </c>
      <c r="P3625" s="39">
        <f>IF(A3625&amp;B3625&amp;C3625="","",IF(AND(O3625=1,N(G3625)&gt;0),IF(INDEX(pl_ativa,MAX(1,N(G3625)))="Sim",1,0),0))</f>
        <v/>
      </c>
      <c r="Q3625" s="39">
        <f>IF(F3625="","",COUNTIFS(ex_chave_oc,F3625,ex_cancelada,"&lt;&gt;Sim"))</f>
        <v/>
      </c>
      <c r="R3625" s="51">
        <f>IF(P3625="","",IF(AND(P3625=1,N(Q3625)&gt;0),1,0))</f>
        <v/>
      </c>
      <c r="S3625" s="30">
        <f>IF(P3625="","",IF(F3625="","ERRO: data prevista ausente ou inválida",IF(O3625=0,"Duplicada: contada uma vez",IF(N(G3625)=0,"ERRO: tarefa fora do Plano Mestre",IF(P3625=0,"Tarefa retirada do plano: não conta","OK")))))</f>
        <v/>
      </c>
    </row>
    <row r="3626">
      <c r="A3626" s="29" t="n"/>
      <c r="B3626" s="25" t="n"/>
      <c r="C3626" s="49" t="n"/>
      <c r="D3626" s="29" t="n"/>
      <c r="E3626" s="23">
        <f>IF(OR(A3626="",B3626=""),"",A3626&amp;"|"&amp;B3626)</f>
        <v/>
      </c>
      <c r="F3626" s="30">
        <f>IF(OR(E3626="",NOT(ISNUMBER(C3626))),"",E3626&amp;"|"&amp;YEAR(C3626)&amp;"-"&amp;RIGHT("0"&amp;MONTH(C3626),2)&amp;"-"&amp;RIGHT("0"&amp;DAY(C3626),2))</f>
        <v/>
      </c>
      <c r="G3626" s="26">
        <f>IF(E3626="","",IFERROR(MATCH(E3626,pl_chave,0),0))</f>
        <v/>
      </c>
      <c r="H3626" s="23">
        <f>IF(G3626="","",IF(G3626=0,"Tarefa fora do plano",INDEX(pl_tag,G3626)))</f>
        <v/>
      </c>
      <c r="I3626" s="30">
        <f>IF(N(G3626)=0,"",INDEX(pl_atividade,G3626))</f>
        <v/>
      </c>
      <c r="J3626" s="50">
        <f>IF(N(G3626)=0,"",INDEX(pl_especialidade,G3626))</f>
        <v/>
      </c>
      <c r="K3626" s="28">
        <f>IF(N(G3626)=0,"",INDEX(pl_duracao,G3626))</f>
        <v/>
      </c>
      <c r="L3626" s="39">
        <f>IF(ISNUMBER(C3626),YEAR(C3626),"")</f>
        <v/>
      </c>
      <c r="M3626" s="39">
        <f>IF(ISNUMBER(C3626),MONTH(C3626),"")</f>
        <v/>
      </c>
      <c r="N3626" s="23">
        <f>IF(L3626="","",IF(NOT(ISNUMBER(crono_ano)),"Informe o ano",IF(L3626&lt;crono_ano,"Antes do ano",IF(L3626&gt;crono_ano,"Depois do ano","No ano"))))</f>
        <v/>
      </c>
      <c r="O3626" s="39">
        <f>IF(F3626="","",IF(COUNTIF(F$7:F3626,F3626)=1,1,0))</f>
        <v/>
      </c>
      <c r="P3626" s="39">
        <f>IF(A3626&amp;B3626&amp;C3626="","",IF(AND(O3626=1,N(G3626)&gt;0),IF(INDEX(pl_ativa,MAX(1,N(G3626)))="Sim",1,0),0))</f>
        <v/>
      </c>
      <c r="Q3626" s="39">
        <f>IF(F3626="","",COUNTIFS(ex_chave_oc,F3626,ex_cancelada,"&lt;&gt;Sim"))</f>
        <v/>
      </c>
      <c r="R3626" s="51">
        <f>IF(P3626="","",IF(AND(P3626=1,N(Q3626)&gt;0),1,0))</f>
        <v/>
      </c>
      <c r="S3626" s="30">
        <f>IF(P3626="","",IF(F3626="","ERRO: data prevista ausente ou inválida",IF(O3626=0,"Duplicada: contada uma vez",IF(N(G3626)=0,"ERRO: tarefa fora do Plano Mestre",IF(P3626=0,"Tarefa retirada do plano: não conta","OK")))))</f>
        <v/>
      </c>
    </row>
    <row r="3627">
      <c r="A3627" s="29" t="n"/>
      <c r="B3627" s="25" t="n"/>
      <c r="C3627" s="49" t="n"/>
      <c r="D3627" s="29" t="n"/>
      <c r="E3627" s="23">
        <f>IF(OR(A3627="",B3627=""),"",A3627&amp;"|"&amp;B3627)</f>
        <v/>
      </c>
      <c r="F3627" s="30">
        <f>IF(OR(E3627="",NOT(ISNUMBER(C3627))),"",E3627&amp;"|"&amp;YEAR(C3627)&amp;"-"&amp;RIGHT("0"&amp;MONTH(C3627),2)&amp;"-"&amp;RIGHT("0"&amp;DAY(C3627),2))</f>
        <v/>
      </c>
      <c r="G3627" s="26">
        <f>IF(E3627="","",IFERROR(MATCH(E3627,pl_chave,0),0))</f>
        <v/>
      </c>
      <c r="H3627" s="23">
        <f>IF(G3627="","",IF(G3627=0,"Tarefa fora do plano",INDEX(pl_tag,G3627)))</f>
        <v/>
      </c>
      <c r="I3627" s="30">
        <f>IF(N(G3627)=0,"",INDEX(pl_atividade,G3627))</f>
        <v/>
      </c>
      <c r="J3627" s="50">
        <f>IF(N(G3627)=0,"",INDEX(pl_especialidade,G3627))</f>
        <v/>
      </c>
      <c r="K3627" s="28">
        <f>IF(N(G3627)=0,"",INDEX(pl_duracao,G3627))</f>
        <v/>
      </c>
      <c r="L3627" s="39">
        <f>IF(ISNUMBER(C3627),YEAR(C3627),"")</f>
        <v/>
      </c>
      <c r="M3627" s="39">
        <f>IF(ISNUMBER(C3627),MONTH(C3627),"")</f>
        <v/>
      </c>
      <c r="N3627" s="23">
        <f>IF(L3627="","",IF(NOT(ISNUMBER(crono_ano)),"Informe o ano",IF(L3627&lt;crono_ano,"Antes do ano",IF(L3627&gt;crono_ano,"Depois do ano","No ano"))))</f>
        <v/>
      </c>
      <c r="O3627" s="39">
        <f>IF(F3627="","",IF(COUNTIF(F$7:F3627,F3627)=1,1,0))</f>
        <v/>
      </c>
      <c r="P3627" s="39">
        <f>IF(A3627&amp;B3627&amp;C3627="","",IF(AND(O3627=1,N(G3627)&gt;0),IF(INDEX(pl_ativa,MAX(1,N(G3627)))="Sim",1,0),0))</f>
        <v/>
      </c>
      <c r="Q3627" s="39">
        <f>IF(F3627="","",COUNTIFS(ex_chave_oc,F3627,ex_cancelada,"&lt;&gt;Sim"))</f>
        <v/>
      </c>
      <c r="R3627" s="51">
        <f>IF(P3627="","",IF(AND(P3627=1,N(Q3627)&gt;0),1,0))</f>
        <v/>
      </c>
      <c r="S3627" s="30">
        <f>IF(P3627="","",IF(F3627="","ERRO: data prevista ausente ou inválida",IF(O3627=0,"Duplicada: contada uma vez",IF(N(G3627)=0,"ERRO: tarefa fora do Plano Mestre",IF(P3627=0,"Tarefa retirada do plano: não conta","OK")))))</f>
        <v/>
      </c>
    </row>
    <row r="3628">
      <c r="A3628" s="29" t="n"/>
      <c r="B3628" s="25" t="n"/>
      <c r="C3628" s="49" t="n"/>
      <c r="D3628" s="29" t="n"/>
      <c r="E3628" s="23">
        <f>IF(OR(A3628="",B3628=""),"",A3628&amp;"|"&amp;B3628)</f>
        <v/>
      </c>
      <c r="F3628" s="30">
        <f>IF(OR(E3628="",NOT(ISNUMBER(C3628))),"",E3628&amp;"|"&amp;YEAR(C3628)&amp;"-"&amp;RIGHT("0"&amp;MONTH(C3628),2)&amp;"-"&amp;RIGHT("0"&amp;DAY(C3628),2))</f>
        <v/>
      </c>
      <c r="G3628" s="26">
        <f>IF(E3628="","",IFERROR(MATCH(E3628,pl_chave,0),0))</f>
        <v/>
      </c>
      <c r="H3628" s="23">
        <f>IF(G3628="","",IF(G3628=0,"Tarefa fora do plano",INDEX(pl_tag,G3628)))</f>
        <v/>
      </c>
      <c r="I3628" s="30">
        <f>IF(N(G3628)=0,"",INDEX(pl_atividade,G3628))</f>
        <v/>
      </c>
      <c r="J3628" s="50">
        <f>IF(N(G3628)=0,"",INDEX(pl_especialidade,G3628))</f>
        <v/>
      </c>
      <c r="K3628" s="28">
        <f>IF(N(G3628)=0,"",INDEX(pl_duracao,G3628))</f>
        <v/>
      </c>
      <c r="L3628" s="39">
        <f>IF(ISNUMBER(C3628),YEAR(C3628),"")</f>
        <v/>
      </c>
      <c r="M3628" s="39">
        <f>IF(ISNUMBER(C3628),MONTH(C3628),"")</f>
        <v/>
      </c>
      <c r="N3628" s="23">
        <f>IF(L3628="","",IF(NOT(ISNUMBER(crono_ano)),"Informe o ano",IF(L3628&lt;crono_ano,"Antes do ano",IF(L3628&gt;crono_ano,"Depois do ano","No ano"))))</f>
        <v/>
      </c>
      <c r="O3628" s="39">
        <f>IF(F3628="","",IF(COUNTIF(F$7:F3628,F3628)=1,1,0))</f>
        <v/>
      </c>
      <c r="P3628" s="39">
        <f>IF(A3628&amp;B3628&amp;C3628="","",IF(AND(O3628=1,N(G3628)&gt;0),IF(INDEX(pl_ativa,MAX(1,N(G3628)))="Sim",1,0),0))</f>
        <v/>
      </c>
      <c r="Q3628" s="39">
        <f>IF(F3628="","",COUNTIFS(ex_chave_oc,F3628,ex_cancelada,"&lt;&gt;Sim"))</f>
        <v/>
      </c>
      <c r="R3628" s="51">
        <f>IF(P3628="","",IF(AND(P3628=1,N(Q3628)&gt;0),1,0))</f>
        <v/>
      </c>
      <c r="S3628" s="30">
        <f>IF(P3628="","",IF(F3628="","ERRO: data prevista ausente ou inválida",IF(O3628=0,"Duplicada: contada uma vez",IF(N(G3628)=0,"ERRO: tarefa fora do Plano Mestre",IF(P3628=0,"Tarefa retirada do plano: não conta","OK")))))</f>
        <v/>
      </c>
    </row>
    <row r="3629">
      <c r="A3629" s="29" t="n"/>
      <c r="B3629" s="25" t="n"/>
      <c r="C3629" s="49" t="n"/>
      <c r="D3629" s="29" t="n"/>
      <c r="E3629" s="23">
        <f>IF(OR(A3629="",B3629=""),"",A3629&amp;"|"&amp;B3629)</f>
        <v/>
      </c>
      <c r="F3629" s="30">
        <f>IF(OR(E3629="",NOT(ISNUMBER(C3629))),"",E3629&amp;"|"&amp;YEAR(C3629)&amp;"-"&amp;RIGHT("0"&amp;MONTH(C3629),2)&amp;"-"&amp;RIGHT("0"&amp;DAY(C3629),2))</f>
        <v/>
      </c>
      <c r="G3629" s="26">
        <f>IF(E3629="","",IFERROR(MATCH(E3629,pl_chave,0),0))</f>
        <v/>
      </c>
      <c r="H3629" s="23">
        <f>IF(G3629="","",IF(G3629=0,"Tarefa fora do plano",INDEX(pl_tag,G3629)))</f>
        <v/>
      </c>
      <c r="I3629" s="30">
        <f>IF(N(G3629)=0,"",INDEX(pl_atividade,G3629))</f>
        <v/>
      </c>
      <c r="J3629" s="50">
        <f>IF(N(G3629)=0,"",INDEX(pl_especialidade,G3629))</f>
        <v/>
      </c>
      <c r="K3629" s="28">
        <f>IF(N(G3629)=0,"",INDEX(pl_duracao,G3629))</f>
        <v/>
      </c>
      <c r="L3629" s="39">
        <f>IF(ISNUMBER(C3629),YEAR(C3629),"")</f>
        <v/>
      </c>
      <c r="M3629" s="39">
        <f>IF(ISNUMBER(C3629),MONTH(C3629),"")</f>
        <v/>
      </c>
      <c r="N3629" s="23">
        <f>IF(L3629="","",IF(NOT(ISNUMBER(crono_ano)),"Informe o ano",IF(L3629&lt;crono_ano,"Antes do ano",IF(L3629&gt;crono_ano,"Depois do ano","No ano"))))</f>
        <v/>
      </c>
      <c r="O3629" s="39">
        <f>IF(F3629="","",IF(COUNTIF(F$7:F3629,F3629)=1,1,0))</f>
        <v/>
      </c>
      <c r="P3629" s="39">
        <f>IF(A3629&amp;B3629&amp;C3629="","",IF(AND(O3629=1,N(G3629)&gt;0),IF(INDEX(pl_ativa,MAX(1,N(G3629)))="Sim",1,0),0))</f>
        <v/>
      </c>
      <c r="Q3629" s="39">
        <f>IF(F3629="","",COUNTIFS(ex_chave_oc,F3629,ex_cancelada,"&lt;&gt;Sim"))</f>
        <v/>
      </c>
      <c r="R3629" s="51">
        <f>IF(P3629="","",IF(AND(P3629=1,N(Q3629)&gt;0),1,0))</f>
        <v/>
      </c>
      <c r="S3629" s="30">
        <f>IF(P3629="","",IF(F3629="","ERRO: data prevista ausente ou inválida",IF(O3629=0,"Duplicada: contada uma vez",IF(N(G3629)=0,"ERRO: tarefa fora do Plano Mestre",IF(P3629=0,"Tarefa retirada do plano: não conta","OK")))))</f>
        <v/>
      </c>
    </row>
    <row r="3630">
      <c r="A3630" s="29" t="n"/>
      <c r="B3630" s="25" t="n"/>
      <c r="C3630" s="49" t="n"/>
      <c r="D3630" s="29" t="n"/>
      <c r="E3630" s="23">
        <f>IF(OR(A3630="",B3630=""),"",A3630&amp;"|"&amp;B3630)</f>
        <v/>
      </c>
      <c r="F3630" s="30">
        <f>IF(OR(E3630="",NOT(ISNUMBER(C3630))),"",E3630&amp;"|"&amp;YEAR(C3630)&amp;"-"&amp;RIGHT("0"&amp;MONTH(C3630),2)&amp;"-"&amp;RIGHT("0"&amp;DAY(C3630),2))</f>
        <v/>
      </c>
      <c r="G3630" s="26">
        <f>IF(E3630="","",IFERROR(MATCH(E3630,pl_chave,0),0))</f>
        <v/>
      </c>
      <c r="H3630" s="23">
        <f>IF(G3630="","",IF(G3630=0,"Tarefa fora do plano",INDEX(pl_tag,G3630)))</f>
        <v/>
      </c>
      <c r="I3630" s="30">
        <f>IF(N(G3630)=0,"",INDEX(pl_atividade,G3630))</f>
        <v/>
      </c>
      <c r="J3630" s="50">
        <f>IF(N(G3630)=0,"",INDEX(pl_especialidade,G3630))</f>
        <v/>
      </c>
      <c r="K3630" s="28">
        <f>IF(N(G3630)=0,"",INDEX(pl_duracao,G3630))</f>
        <v/>
      </c>
      <c r="L3630" s="39">
        <f>IF(ISNUMBER(C3630),YEAR(C3630),"")</f>
        <v/>
      </c>
      <c r="M3630" s="39">
        <f>IF(ISNUMBER(C3630),MONTH(C3630),"")</f>
        <v/>
      </c>
      <c r="N3630" s="23">
        <f>IF(L3630="","",IF(NOT(ISNUMBER(crono_ano)),"Informe o ano",IF(L3630&lt;crono_ano,"Antes do ano",IF(L3630&gt;crono_ano,"Depois do ano","No ano"))))</f>
        <v/>
      </c>
      <c r="O3630" s="39">
        <f>IF(F3630="","",IF(COUNTIF(F$7:F3630,F3630)=1,1,0))</f>
        <v/>
      </c>
      <c r="P3630" s="39">
        <f>IF(A3630&amp;B3630&amp;C3630="","",IF(AND(O3630=1,N(G3630)&gt;0),IF(INDEX(pl_ativa,MAX(1,N(G3630)))="Sim",1,0),0))</f>
        <v/>
      </c>
      <c r="Q3630" s="39">
        <f>IF(F3630="","",COUNTIFS(ex_chave_oc,F3630,ex_cancelada,"&lt;&gt;Sim"))</f>
        <v/>
      </c>
      <c r="R3630" s="51">
        <f>IF(P3630="","",IF(AND(P3630=1,N(Q3630)&gt;0),1,0))</f>
        <v/>
      </c>
      <c r="S3630" s="30">
        <f>IF(P3630="","",IF(F3630="","ERRO: data prevista ausente ou inválida",IF(O3630=0,"Duplicada: contada uma vez",IF(N(G3630)=0,"ERRO: tarefa fora do Plano Mestre",IF(P3630=0,"Tarefa retirada do plano: não conta","OK")))))</f>
        <v/>
      </c>
    </row>
    <row r="3631">
      <c r="A3631" s="29" t="n"/>
      <c r="B3631" s="25" t="n"/>
      <c r="C3631" s="49" t="n"/>
      <c r="D3631" s="29" t="n"/>
      <c r="E3631" s="23">
        <f>IF(OR(A3631="",B3631=""),"",A3631&amp;"|"&amp;B3631)</f>
        <v/>
      </c>
      <c r="F3631" s="30">
        <f>IF(OR(E3631="",NOT(ISNUMBER(C3631))),"",E3631&amp;"|"&amp;YEAR(C3631)&amp;"-"&amp;RIGHT("0"&amp;MONTH(C3631),2)&amp;"-"&amp;RIGHT("0"&amp;DAY(C3631),2))</f>
        <v/>
      </c>
      <c r="G3631" s="26">
        <f>IF(E3631="","",IFERROR(MATCH(E3631,pl_chave,0),0))</f>
        <v/>
      </c>
      <c r="H3631" s="23">
        <f>IF(G3631="","",IF(G3631=0,"Tarefa fora do plano",INDEX(pl_tag,G3631)))</f>
        <v/>
      </c>
      <c r="I3631" s="30">
        <f>IF(N(G3631)=0,"",INDEX(pl_atividade,G3631))</f>
        <v/>
      </c>
      <c r="J3631" s="50">
        <f>IF(N(G3631)=0,"",INDEX(pl_especialidade,G3631))</f>
        <v/>
      </c>
      <c r="K3631" s="28">
        <f>IF(N(G3631)=0,"",INDEX(pl_duracao,G3631))</f>
        <v/>
      </c>
      <c r="L3631" s="39">
        <f>IF(ISNUMBER(C3631),YEAR(C3631),"")</f>
        <v/>
      </c>
      <c r="M3631" s="39">
        <f>IF(ISNUMBER(C3631),MONTH(C3631),"")</f>
        <v/>
      </c>
      <c r="N3631" s="23">
        <f>IF(L3631="","",IF(NOT(ISNUMBER(crono_ano)),"Informe o ano",IF(L3631&lt;crono_ano,"Antes do ano",IF(L3631&gt;crono_ano,"Depois do ano","No ano"))))</f>
        <v/>
      </c>
      <c r="O3631" s="39">
        <f>IF(F3631="","",IF(COUNTIF(F$7:F3631,F3631)=1,1,0))</f>
        <v/>
      </c>
      <c r="P3631" s="39">
        <f>IF(A3631&amp;B3631&amp;C3631="","",IF(AND(O3631=1,N(G3631)&gt;0),IF(INDEX(pl_ativa,MAX(1,N(G3631)))="Sim",1,0),0))</f>
        <v/>
      </c>
      <c r="Q3631" s="39">
        <f>IF(F3631="","",COUNTIFS(ex_chave_oc,F3631,ex_cancelada,"&lt;&gt;Sim"))</f>
        <v/>
      </c>
      <c r="R3631" s="51">
        <f>IF(P3631="","",IF(AND(P3631=1,N(Q3631)&gt;0),1,0))</f>
        <v/>
      </c>
      <c r="S3631" s="30">
        <f>IF(P3631="","",IF(F3631="","ERRO: data prevista ausente ou inválida",IF(O3631=0,"Duplicada: contada uma vez",IF(N(G3631)=0,"ERRO: tarefa fora do Plano Mestre",IF(P3631=0,"Tarefa retirada do plano: não conta","OK")))))</f>
        <v/>
      </c>
    </row>
    <row r="3632">
      <c r="A3632" s="29" t="n"/>
      <c r="B3632" s="25" t="n"/>
      <c r="C3632" s="49" t="n"/>
      <c r="D3632" s="29" t="n"/>
      <c r="E3632" s="23">
        <f>IF(OR(A3632="",B3632=""),"",A3632&amp;"|"&amp;B3632)</f>
        <v/>
      </c>
      <c r="F3632" s="30">
        <f>IF(OR(E3632="",NOT(ISNUMBER(C3632))),"",E3632&amp;"|"&amp;YEAR(C3632)&amp;"-"&amp;RIGHT("0"&amp;MONTH(C3632),2)&amp;"-"&amp;RIGHT("0"&amp;DAY(C3632),2))</f>
        <v/>
      </c>
      <c r="G3632" s="26">
        <f>IF(E3632="","",IFERROR(MATCH(E3632,pl_chave,0),0))</f>
        <v/>
      </c>
      <c r="H3632" s="23">
        <f>IF(G3632="","",IF(G3632=0,"Tarefa fora do plano",INDEX(pl_tag,G3632)))</f>
        <v/>
      </c>
      <c r="I3632" s="30">
        <f>IF(N(G3632)=0,"",INDEX(pl_atividade,G3632))</f>
        <v/>
      </c>
      <c r="J3632" s="50">
        <f>IF(N(G3632)=0,"",INDEX(pl_especialidade,G3632))</f>
        <v/>
      </c>
      <c r="K3632" s="28">
        <f>IF(N(G3632)=0,"",INDEX(pl_duracao,G3632))</f>
        <v/>
      </c>
      <c r="L3632" s="39">
        <f>IF(ISNUMBER(C3632),YEAR(C3632),"")</f>
        <v/>
      </c>
      <c r="M3632" s="39">
        <f>IF(ISNUMBER(C3632),MONTH(C3632),"")</f>
        <v/>
      </c>
      <c r="N3632" s="23">
        <f>IF(L3632="","",IF(NOT(ISNUMBER(crono_ano)),"Informe o ano",IF(L3632&lt;crono_ano,"Antes do ano",IF(L3632&gt;crono_ano,"Depois do ano","No ano"))))</f>
        <v/>
      </c>
      <c r="O3632" s="39">
        <f>IF(F3632="","",IF(COUNTIF(F$7:F3632,F3632)=1,1,0))</f>
        <v/>
      </c>
      <c r="P3632" s="39">
        <f>IF(A3632&amp;B3632&amp;C3632="","",IF(AND(O3632=1,N(G3632)&gt;0),IF(INDEX(pl_ativa,MAX(1,N(G3632)))="Sim",1,0),0))</f>
        <v/>
      </c>
      <c r="Q3632" s="39">
        <f>IF(F3632="","",COUNTIFS(ex_chave_oc,F3632,ex_cancelada,"&lt;&gt;Sim"))</f>
        <v/>
      </c>
      <c r="R3632" s="51">
        <f>IF(P3632="","",IF(AND(P3632=1,N(Q3632)&gt;0),1,0))</f>
        <v/>
      </c>
      <c r="S3632" s="30">
        <f>IF(P3632="","",IF(F3632="","ERRO: data prevista ausente ou inválida",IF(O3632=0,"Duplicada: contada uma vez",IF(N(G3632)=0,"ERRO: tarefa fora do Plano Mestre",IF(P3632=0,"Tarefa retirada do plano: não conta","OK")))))</f>
        <v/>
      </c>
    </row>
    <row r="3633">
      <c r="A3633" s="29" t="n"/>
      <c r="B3633" s="25" t="n"/>
      <c r="C3633" s="49" t="n"/>
      <c r="D3633" s="29" t="n"/>
      <c r="E3633" s="23">
        <f>IF(OR(A3633="",B3633=""),"",A3633&amp;"|"&amp;B3633)</f>
        <v/>
      </c>
      <c r="F3633" s="30">
        <f>IF(OR(E3633="",NOT(ISNUMBER(C3633))),"",E3633&amp;"|"&amp;YEAR(C3633)&amp;"-"&amp;RIGHT("0"&amp;MONTH(C3633),2)&amp;"-"&amp;RIGHT("0"&amp;DAY(C3633),2))</f>
        <v/>
      </c>
      <c r="G3633" s="26">
        <f>IF(E3633="","",IFERROR(MATCH(E3633,pl_chave,0),0))</f>
        <v/>
      </c>
      <c r="H3633" s="23">
        <f>IF(G3633="","",IF(G3633=0,"Tarefa fora do plano",INDEX(pl_tag,G3633)))</f>
        <v/>
      </c>
      <c r="I3633" s="30">
        <f>IF(N(G3633)=0,"",INDEX(pl_atividade,G3633))</f>
        <v/>
      </c>
      <c r="J3633" s="50">
        <f>IF(N(G3633)=0,"",INDEX(pl_especialidade,G3633))</f>
        <v/>
      </c>
      <c r="K3633" s="28">
        <f>IF(N(G3633)=0,"",INDEX(pl_duracao,G3633))</f>
        <v/>
      </c>
      <c r="L3633" s="39">
        <f>IF(ISNUMBER(C3633),YEAR(C3633),"")</f>
        <v/>
      </c>
      <c r="M3633" s="39">
        <f>IF(ISNUMBER(C3633),MONTH(C3633),"")</f>
        <v/>
      </c>
      <c r="N3633" s="23">
        <f>IF(L3633="","",IF(NOT(ISNUMBER(crono_ano)),"Informe o ano",IF(L3633&lt;crono_ano,"Antes do ano",IF(L3633&gt;crono_ano,"Depois do ano","No ano"))))</f>
        <v/>
      </c>
      <c r="O3633" s="39">
        <f>IF(F3633="","",IF(COUNTIF(F$7:F3633,F3633)=1,1,0))</f>
        <v/>
      </c>
      <c r="P3633" s="39">
        <f>IF(A3633&amp;B3633&amp;C3633="","",IF(AND(O3633=1,N(G3633)&gt;0),IF(INDEX(pl_ativa,MAX(1,N(G3633)))="Sim",1,0),0))</f>
        <v/>
      </c>
      <c r="Q3633" s="39">
        <f>IF(F3633="","",COUNTIFS(ex_chave_oc,F3633,ex_cancelada,"&lt;&gt;Sim"))</f>
        <v/>
      </c>
      <c r="R3633" s="51">
        <f>IF(P3633="","",IF(AND(P3633=1,N(Q3633)&gt;0),1,0))</f>
        <v/>
      </c>
      <c r="S3633" s="30">
        <f>IF(P3633="","",IF(F3633="","ERRO: data prevista ausente ou inválida",IF(O3633=0,"Duplicada: contada uma vez",IF(N(G3633)=0,"ERRO: tarefa fora do Plano Mestre",IF(P3633=0,"Tarefa retirada do plano: não conta","OK")))))</f>
        <v/>
      </c>
    </row>
    <row r="3634">
      <c r="A3634" s="29" t="n"/>
      <c r="B3634" s="25" t="n"/>
      <c r="C3634" s="49" t="n"/>
      <c r="D3634" s="29" t="n"/>
      <c r="E3634" s="23">
        <f>IF(OR(A3634="",B3634=""),"",A3634&amp;"|"&amp;B3634)</f>
        <v/>
      </c>
      <c r="F3634" s="30">
        <f>IF(OR(E3634="",NOT(ISNUMBER(C3634))),"",E3634&amp;"|"&amp;YEAR(C3634)&amp;"-"&amp;RIGHT("0"&amp;MONTH(C3634),2)&amp;"-"&amp;RIGHT("0"&amp;DAY(C3634),2))</f>
        <v/>
      </c>
      <c r="G3634" s="26">
        <f>IF(E3634="","",IFERROR(MATCH(E3634,pl_chave,0),0))</f>
        <v/>
      </c>
      <c r="H3634" s="23">
        <f>IF(G3634="","",IF(G3634=0,"Tarefa fora do plano",INDEX(pl_tag,G3634)))</f>
        <v/>
      </c>
      <c r="I3634" s="30">
        <f>IF(N(G3634)=0,"",INDEX(pl_atividade,G3634))</f>
        <v/>
      </c>
      <c r="J3634" s="50">
        <f>IF(N(G3634)=0,"",INDEX(pl_especialidade,G3634))</f>
        <v/>
      </c>
      <c r="K3634" s="28">
        <f>IF(N(G3634)=0,"",INDEX(pl_duracao,G3634))</f>
        <v/>
      </c>
      <c r="L3634" s="39">
        <f>IF(ISNUMBER(C3634),YEAR(C3634),"")</f>
        <v/>
      </c>
      <c r="M3634" s="39">
        <f>IF(ISNUMBER(C3634),MONTH(C3634),"")</f>
        <v/>
      </c>
      <c r="N3634" s="23">
        <f>IF(L3634="","",IF(NOT(ISNUMBER(crono_ano)),"Informe o ano",IF(L3634&lt;crono_ano,"Antes do ano",IF(L3634&gt;crono_ano,"Depois do ano","No ano"))))</f>
        <v/>
      </c>
      <c r="O3634" s="39">
        <f>IF(F3634="","",IF(COUNTIF(F$7:F3634,F3634)=1,1,0))</f>
        <v/>
      </c>
      <c r="P3634" s="39">
        <f>IF(A3634&amp;B3634&amp;C3634="","",IF(AND(O3634=1,N(G3634)&gt;0),IF(INDEX(pl_ativa,MAX(1,N(G3634)))="Sim",1,0),0))</f>
        <v/>
      </c>
      <c r="Q3634" s="39">
        <f>IF(F3634="","",COUNTIFS(ex_chave_oc,F3634,ex_cancelada,"&lt;&gt;Sim"))</f>
        <v/>
      </c>
      <c r="R3634" s="51">
        <f>IF(P3634="","",IF(AND(P3634=1,N(Q3634)&gt;0),1,0))</f>
        <v/>
      </c>
      <c r="S3634" s="30">
        <f>IF(P3634="","",IF(F3634="","ERRO: data prevista ausente ou inválida",IF(O3634=0,"Duplicada: contada uma vez",IF(N(G3634)=0,"ERRO: tarefa fora do Plano Mestre",IF(P3634=0,"Tarefa retirada do plano: não conta","OK")))))</f>
        <v/>
      </c>
    </row>
    <row r="3635">
      <c r="A3635" s="29" t="n"/>
      <c r="B3635" s="25" t="n"/>
      <c r="C3635" s="49" t="n"/>
      <c r="D3635" s="29" t="n"/>
      <c r="E3635" s="23">
        <f>IF(OR(A3635="",B3635=""),"",A3635&amp;"|"&amp;B3635)</f>
        <v/>
      </c>
      <c r="F3635" s="30">
        <f>IF(OR(E3635="",NOT(ISNUMBER(C3635))),"",E3635&amp;"|"&amp;YEAR(C3635)&amp;"-"&amp;RIGHT("0"&amp;MONTH(C3635),2)&amp;"-"&amp;RIGHT("0"&amp;DAY(C3635),2))</f>
        <v/>
      </c>
      <c r="G3635" s="26">
        <f>IF(E3635="","",IFERROR(MATCH(E3635,pl_chave,0),0))</f>
        <v/>
      </c>
      <c r="H3635" s="23">
        <f>IF(G3635="","",IF(G3635=0,"Tarefa fora do plano",INDEX(pl_tag,G3635)))</f>
        <v/>
      </c>
      <c r="I3635" s="30">
        <f>IF(N(G3635)=0,"",INDEX(pl_atividade,G3635))</f>
        <v/>
      </c>
      <c r="J3635" s="50">
        <f>IF(N(G3635)=0,"",INDEX(pl_especialidade,G3635))</f>
        <v/>
      </c>
      <c r="K3635" s="28">
        <f>IF(N(G3635)=0,"",INDEX(pl_duracao,G3635))</f>
        <v/>
      </c>
      <c r="L3635" s="39">
        <f>IF(ISNUMBER(C3635),YEAR(C3635),"")</f>
        <v/>
      </c>
      <c r="M3635" s="39">
        <f>IF(ISNUMBER(C3635),MONTH(C3635),"")</f>
        <v/>
      </c>
      <c r="N3635" s="23">
        <f>IF(L3635="","",IF(NOT(ISNUMBER(crono_ano)),"Informe o ano",IF(L3635&lt;crono_ano,"Antes do ano",IF(L3635&gt;crono_ano,"Depois do ano","No ano"))))</f>
        <v/>
      </c>
      <c r="O3635" s="39">
        <f>IF(F3635="","",IF(COUNTIF(F$7:F3635,F3635)=1,1,0))</f>
        <v/>
      </c>
      <c r="P3635" s="39">
        <f>IF(A3635&amp;B3635&amp;C3635="","",IF(AND(O3635=1,N(G3635)&gt;0),IF(INDEX(pl_ativa,MAX(1,N(G3635)))="Sim",1,0),0))</f>
        <v/>
      </c>
      <c r="Q3635" s="39">
        <f>IF(F3635="","",COUNTIFS(ex_chave_oc,F3635,ex_cancelada,"&lt;&gt;Sim"))</f>
        <v/>
      </c>
      <c r="R3635" s="51">
        <f>IF(P3635="","",IF(AND(P3635=1,N(Q3635)&gt;0),1,0))</f>
        <v/>
      </c>
      <c r="S3635" s="30">
        <f>IF(P3635="","",IF(F3635="","ERRO: data prevista ausente ou inválida",IF(O3635=0,"Duplicada: contada uma vez",IF(N(G3635)=0,"ERRO: tarefa fora do Plano Mestre",IF(P3635=0,"Tarefa retirada do plano: não conta","OK")))))</f>
        <v/>
      </c>
    </row>
    <row r="3636">
      <c r="A3636" s="29" t="n"/>
      <c r="B3636" s="25" t="n"/>
      <c r="C3636" s="49" t="n"/>
      <c r="D3636" s="29" t="n"/>
      <c r="E3636" s="23">
        <f>IF(OR(A3636="",B3636=""),"",A3636&amp;"|"&amp;B3636)</f>
        <v/>
      </c>
      <c r="F3636" s="30">
        <f>IF(OR(E3636="",NOT(ISNUMBER(C3636))),"",E3636&amp;"|"&amp;YEAR(C3636)&amp;"-"&amp;RIGHT("0"&amp;MONTH(C3636),2)&amp;"-"&amp;RIGHT("0"&amp;DAY(C3636),2))</f>
        <v/>
      </c>
      <c r="G3636" s="26">
        <f>IF(E3636="","",IFERROR(MATCH(E3636,pl_chave,0),0))</f>
        <v/>
      </c>
      <c r="H3636" s="23">
        <f>IF(G3636="","",IF(G3636=0,"Tarefa fora do plano",INDEX(pl_tag,G3636)))</f>
        <v/>
      </c>
      <c r="I3636" s="30">
        <f>IF(N(G3636)=0,"",INDEX(pl_atividade,G3636))</f>
        <v/>
      </c>
      <c r="J3636" s="50">
        <f>IF(N(G3636)=0,"",INDEX(pl_especialidade,G3636))</f>
        <v/>
      </c>
      <c r="K3636" s="28">
        <f>IF(N(G3636)=0,"",INDEX(pl_duracao,G3636))</f>
        <v/>
      </c>
      <c r="L3636" s="39">
        <f>IF(ISNUMBER(C3636),YEAR(C3636),"")</f>
        <v/>
      </c>
      <c r="M3636" s="39">
        <f>IF(ISNUMBER(C3636),MONTH(C3636),"")</f>
        <v/>
      </c>
      <c r="N3636" s="23">
        <f>IF(L3636="","",IF(NOT(ISNUMBER(crono_ano)),"Informe o ano",IF(L3636&lt;crono_ano,"Antes do ano",IF(L3636&gt;crono_ano,"Depois do ano","No ano"))))</f>
        <v/>
      </c>
      <c r="O3636" s="39">
        <f>IF(F3636="","",IF(COUNTIF(F$7:F3636,F3636)=1,1,0))</f>
        <v/>
      </c>
      <c r="P3636" s="39">
        <f>IF(A3636&amp;B3636&amp;C3636="","",IF(AND(O3636=1,N(G3636)&gt;0),IF(INDEX(pl_ativa,MAX(1,N(G3636)))="Sim",1,0),0))</f>
        <v/>
      </c>
      <c r="Q3636" s="39">
        <f>IF(F3636="","",COUNTIFS(ex_chave_oc,F3636,ex_cancelada,"&lt;&gt;Sim"))</f>
        <v/>
      </c>
      <c r="R3636" s="51">
        <f>IF(P3636="","",IF(AND(P3636=1,N(Q3636)&gt;0),1,0))</f>
        <v/>
      </c>
      <c r="S3636" s="30">
        <f>IF(P3636="","",IF(F3636="","ERRO: data prevista ausente ou inválida",IF(O3636=0,"Duplicada: contada uma vez",IF(N(G3636)=0,"ERRO: tarefa fora do Plano Mestre",IF(P3636=0,"Tarefa retirada do plano: não conta","OK")))))</f>
        <v/>
      </c>
    </row>
    <row r="3637">
      <c r="A3637" s="29" t="n"/>
      <c r="B3637" s="25" t="n"/>
      <c r="C3637" s="49" t="n"/>
      <c r="D3637" s="29" t="n"/>
      <c r="E3637" s="23">
        <f>IF(OR(A3637="",B3637=""),"",A3637&amp;"|"&amp;B3637)</f>
        <v/>
      </c>
      <c r="F3637" s="30">
        <f>IF(OR(E3637="",NOT(ISNUMBER(C3637))),"",E3637&amp;"|"&amp;YEAR(C3637)&amp;"-"&amp;RIGHT("0"&amp;MONTH(C3637),2)&amp;"-"&amp;RIGHT("0"&amp;DAY(C3637),2))</f>
        <v/>
      </c>
      <c r="G3637" s="26">
        <f>IF(E3637="","",IFERROR(MATCH(E3637,pl_chave,0),0))</f>
        <v/>
      </c>
      <c r="H3637" s="23">
        <f>IF(G3637="","",IF(G3637=0,"Tarefa fora do plano",INDEX(pl_tag,G3637)))</f>
        <v/>
      </c>
      <c r="I3637" s="30">
        <f>IF(N(G3637)=0,"",INDEX(pl_atividade,G3637))</f>
        <v/>
      </c>
      <c r="J3637" s="50">
        <f>IF(N(G3637)=0,"",INDEX(pl_especialidade,G3637))</f>
        <v/>
      </c>
      <c r="K3637" s="28">
        <f>IF(N(G3637)=0,"",INDEX(pl_duracao,G3637))</f>
        <v/>
      </c>
      <c r="L3637" s="39">
        <f>IF(ISNUMBER(C3637),YEAR(C3637),"")</f>
        <v/>
      </c>
      <c r="M3637" s="39">
        <f>IF(ISNUMBER(C3637),MONTH(C3637),"")</f>
        <v/>
      </c>
      <c r="N3637" s="23">
        <f>IF(L3637="","",IF(NOT(ISNUMBER(crono_ano)),"Informe o ano",IF(L3637&lt;crono_ano,"Antes do ano",IF(L3637&gt;crono_ano,"Depois do ano","No ano"))))</f>
        <v/>
      </c>
      <c r="O3637" s="39">
        <f>IF(F3637="","",IF(COUNTIF(F$7:F3637,F3637)=1,1,0))</f>
        <v/>
      </c>
      <c r="P3637" s="39">
        <f>IF(A3637&amp;B3637&amp;C3637="","",IF(AND(O3637=1,N(G3637)&gt;0),IF(INDEX(pl_ativa,MAX(1,N(G3637)))="Sim",1,0),0))</f>
        <v/>
      </c>
      <c r="Q3637" s="39">
        <f>IF(F3637="","",COUNTIFS(ex_chave_oc,F3637,ex_cancelada,"&lt;&gt;Sim"))</f>
        <v/>
      </c>
      <c r="R3637" s="51">
        <f>IF(P3637="","",IF(AND(P3637=1,N(Q3637)&gt;0),1,0))</f>
        <v/>
      </c>
      <c r="S3637" s="30">
        <f>IF(P3637="","",IF(F3637="","ERRO: data prevista ausente ou inválida",IF(O3637=0,"Duplicada: contada uma vez",IF(N(G3637)=0,"ERRO: tarefa fora do Plano Mestre",IF(P3637=0,"Tarefa retirada do plano: não conta","OK")))))</f>
        <v/>
      </c>
    </row>
    <row r="3638">
      <c r="A3638" s="29" t="n"/>
      <c r="B3638" s="25" t="n"/>
      <c r="C3638" s="49" t="n"/>
      <c r="D3638" s="29" t="n"/>
      <c r="E3638" s="23">
        <f>IF(OR(A3638="",B3638=""),"",A3638&amp;"|"&amp;B3638)</f>
        <v/>
      </c>
      <c r="F3638" s="30">
        <f>IF(OR(E3638="",NOT(ISNUMBER(C3638))),"",E3638&amp;"|"&amp;YEAR(C3638)&amp;"-"&amp;RIGHT("0"&amp;MONTH(C3638),2)&amp;"-"&amp;RIGHT("0"&amp;DAY(C3638),2))</f>
        <v/>
      </c>
      <c r="G3638" s="26">
        <f>IF(E3638="","",IFERROR(MATCH(E3638,pl_chave,0),0))</f>
        <v/>
      </c>
      <c r="H3638" s="23">
        <f>IF(G3638="","",IF(G3638=0,"Tarefa fora do plano",INDEX(pl_tag,G3638)))</f>
        <v/>
      </c>
      <c r="I3638" s="30">
        <f>IF(N(G3638)=0,"",INDEX(pl_atividade,G3638))</f>
        <v/>
      </c>
      <c r="J3638" s="50">
        <f>IF(N(G3638)=0,"",INDEX(pl_especialidade,G3638))</f>
        <v/>
      </c>
      <c r="K3638" s="28">
        <f>IF(N(G3638)=0,"",INDEX(pl_duracao,G3638))</f>
        <v/>
      </c>
      <c r="L3638" s="39">
        <f>IF(ISNUMBER(C3638),YEAR(C3638),"")</f>
        <v/>
      </c>
      <c r="M3638" s="39">
        <f>IF(ISNUMBER(C3638),MONTH(C3638),"")</f>
        <v/>
      </c>
      <c r="N3638" s="23">
        <f>IF(L3638="","",IF(NOT(ISNUMBER(crono_ano)),"Informe o ano",IF(L3638&lt;crono_ano,"Antes do ano",IF(L3638&gt;crono_ano,"Depois do ano","No ano"))))</f>
        <v/>
      </c>
      <c r="O3638" s="39">
        <f>IF(F3638="","",IF(COUNTIF(F$7:F3638,F3638)=1,1,0))</f>
        <v/>
      </c>
      <c r="P3638" s="39">
        <f>IF(A3638&amp;B3638&amp;C3638="","",IF(AND(O3638=1,N(G3638)&gt;0),IF(INDEX(pl_ativa,MAX(1,N(G3638)))="Sim",1,0),0))</f>
        <v/>
      </c>
      <c r="Q3638" s="39">
        <f>IF(F3638="","",COUNTIFS(ex_chave_oc,F3638,ex_cancelada,"&lt;&gt;Sim"))</f>
        <v/>
      </c>
      <c r="R3638" s="51">
        <f>IF(P3638="","",IF(AND(P3638=1,N(Q3638)&gt;0),1,0))</f>
        <v/>
      </c>
      <c r="S3638" s="30">
        <f>IF(P3638="","",IF(F3638="","ERRO: data prevista ausente ou inválida",IF(O3638=0,"Duplicada: contada uma vez",IF(N(G3638)=0,"ERRO: tarefa fora do Plano Mestre",IF(P3638=0,"Tarefa retirada do plano: não conta","OK")))))</f>
        <v/>
      </c>
    </row>
    <row r="3639">
      <c r="A3639" s="29" t="n"/>
      <c r="B3639" s="25" t="n"/>
      <c r="C3639" s="49" t="n"/>
      <c r="D3639" s="29" t="n"/>
      <c r="E3639" s="23">
        <f>IF(OR(A3639="",B3639=""),"",A3639&amp;"|"&amp;B3639)</f>
        <v/>
      </c>
      <c r="F3639" s="30">
        <f>IF(OR(E3639="",NOT(ISNUMBER(C3639))),"",E3639&amp;"|"&amp;YEAR(C3639)&amp;"-"&amp;RIGHT("0"&amp;MONTH(C3639),2)&amp;"-"&amp;RIGHT("0"&amp;DAY(C3639),2))</f>
        <v/>
      </c>
      <c r="G3639" s="26">
        <f>IF(E3639="","",IFERROR(MATCH(E3639,pl_chave,0),0))</f>
        <v/>
      </c>
      <c r="H3639" s="23">
        <f>IF(G3639="","",IF(G3639=0,"Tarefa fora do plano",INDEX(pl_tag,G3639)))</f>
        <v/>
      </c>
      <c r="I3639" s="30">
        <f>IF(N(G3639)=0,"",INDEX(pl_atividade,G3639))</f>
        <v/>
      </c>
      <c r="J3639" s="50">
        <f>IF(N(G3639)=0,"",INDEX(pl_especialidade,G3639))</f>
        <v/>
      </c>
      <c r="K3639" s="28">
        <f>IF(N(G3639)=0,"",INDEX(pl_duracao,G3639))</f>
        <v/>
      </c>
      <c r="L3639" s="39">
        <f>IF(ISNUMBER(C3639),YEAR(C3639),"")</f>
        <v/>
      </c>
      <c r="M3639" s="39">
        <f>IF(ISNUMBER(C3639),MONTH(C3639),"")</f>
        <v/>
      </c>
      <c r="N3639" s="23">
        <f>IF(L3639="","",IF(NOT(ISNUMBER(crono_ano)),"Informe o ano",IF(L3639&lt;crono_ano,"Antes do ano",IF(L3639&gt;crono_ano,"Depois do ano","No ano"))))</f>
        <v/>
      </c>
      <c r="O3639" s="39">
        <f>IF(F3639="","",IF(COUNTIF(F$7:F3639,F3639)=1,1,0))</f>
        <v/>
      </c>
      <c r="P3639" s="39">
        <f>IF(A3639&amp;B3639&amp;C3639="","",IF(AND(O3639=1,N(G3639)&gt;0),IF(INDEX(pl_ativa,MAX(1,N(G3639)))="Sim",1,0),0))</f>
        <v/>
      </c>
      <c r="Q3639" s="39">
        <f>IF(F3639="","",COUNTIFS(ex_chave_oc,F3639,ex_cancelada,"&lt;&gt;Sim"))</f>
        <v/>
      </c>
      <c r="R3639" s="51">
        <f>IF(P3639="","",IF(AND(P3639=1,N(Q3639)&gt;0),1,0))</f>
        <v/>
      </c>
      <c r="S3639" s="30">
        <f>IF(P3639="","",IF(F3639="","ERRO: data prevista ausente ou inválida",IF(O3639=0,"Duplicada: contada uma vez",IF(N(G3639)=0,"ERRO: tarefa fora do Plano Mestre",IF(P3639=0,"Tarefa retirada do plano: não conta","OK")))))</f>
        <v/>
      </c>
    </row>
    <row r="3640">
      <c r="A3640" s="29" t="n"/>
      <c r="B3640" s="25" t="n"/>
      <c r="C3640" s="49" t="n"/>
      <c r="D3640" s="29" t="n"/>
      <c r="E3640" s="23">
        <f>IF(OR(A3640="",B3640=""),"",A3640&amp;"|"&amp;B3640)</f>
        <v/>
      </c>
      <c r="F3640" s="30">
        <f>IF(OR(E3640="",NOT(ISNUMBER(C3640))),"",E3640&amp;"|"&amp;YEAR(C3640)&amp;"-"&amp;RIGHT("0"&amp;MONTH(C3640),2)&amp;"-"&amp;RIGHT("0"&amp;DAY(C3640),2))</f>
        <v/>
      </c>
      <c r="G3640" s="26">
        <f>IF(E3640="","",IFERROR(MATCH(E3640,pl_chave,0),0))</f>
        <v/>
      </c>
      <c r="H3640" s="23">
        <f>IF(G3640="","",IF(G3640=0,"Tarefa fora do plano",INDEX(pl_tag,G3640)))</f>
        <v/>
      </c>
      <c r="I3640" s="30">
        <f>IF(N(G3640)=0,"",INDEX(pl_atividade,G3640))</f>
        <v/>
      </c>
      <c r="J3640" s="50">
        <f>IF(N(G3640)=0,"",INDEX(pl_especialidade,G3640))</f>
        <v/>
      </c>
      <c r="K3640" s="28">
        <f>IF(N(G3640)=0,"",INDEX(pl_duracao,G3640))</f>
        <v/>
      </c>
      <c r="L3640" s="39">
        <f>IF(ISNUMBER(C3640),YEAR(C3640),"")</f>
        <v/>
      </c>
      <c r="M3640" s="39">
        <f>IF(ISNUMBER(C3640),MONTH(C3640),"")</f>
        <v/>
      </c>
      <c r="N3640" s="23">
        <f>IF(L3640="","",IF(NOT(ISNUMBER(crono_ano)),"Informe o ano",IF(L3640&lt;crono_ano,"Antes do ano",IF(L3640&gt;crono_ano,"Depois do ano","No ano"))))</f>
        <v/>
      </c>
      <c r="O3640" s="39">
        <f>IF(F3640="","",IF(COUNTIF(F$7:F3640,F3640)=1,1,0))</f>
        <v/>
      </c>
      <c r="P3640" s="39">
        <f>IF(A3640&amp;B3640&amp;C3640="","",IF(AND(O3640=1,N(G3640)&gt;0),IF(INDEX(pl_ativa,MAX(1,N(G3640)))="Sim",1,0),0))</f>
        <v/>
      </c>
      <c r="Q3640" s="39">
        <f>IF(F3640="","",COUNTIFS(ex_chave_oc,F3640,ex_cancelada,"&lt;&gt;Sim"))</f>
        <v/>
      </c>
      <c r="R3640" s="51">
        <f>IF(P3640="","",IF(AND(P3640=1,N(Q3640)&gt;0),1,0))</f>
        <v/>
      </c>
      <c r="S3640" s="30">
        <f>IF(P3640="","",IF(F3640="","ERRO: data prevista ausente ou inválida",IF(O3640=0,"Duplicada: contada uma vez",IF(N(G3640)=0,"ERRO: tarefa fora do Plano Mestre",IF(P3640=0,"Tarefa retirada do plano: não conta","OK")))))</f>
        <v/>
      </c>
    </row>
    <row r="3641">
      <c r="A3641" s="29" t="n"/>
      <c r="B3641" s="25" t="n"/>
      <c r="C3641" s="49" t="n"/>
      <c r="D3641" s="29" t="n"/>
      <c r="E3641" s="23">
        <f>IF(OR(A3641="",B3641=""),"",A3641&amp;"|"&amp;B3641)</f>
        <v/>
      </c>
      <c r="F3641" s="30">
        <f>IF(OR(E3641="",NOT(ISNUMBER(C3641))),"",E3641&amp;"|"&amp;YEAR(C3641)&amp;"-"&amp;RIGHT("0"&amp;MONTH(C3641),2)&amp;"-"&amp;RIGHT("0"&amp;DAY(C3641),2))</f>
        <v/>
      </c>
      <c r="G3641" s="26">
        <f>IF(E3641="","",IFERROR(MATCH(E3641,pl_chave,0),0))</f>
        <v/>
      </c>
      <c r="H3641" s="23">
        <f>IF(G3641="","",IF(G3641=0,"Tarefa fora do plano",INDEX(pl_tag,G3641)))</f>
        <v/>
      </c>
      <c r="I3641" s="30">
        <f>IF(N(G3641)=0,"",INDEX(pl_atividade,G3641))</f>
        <v/>
      </c>
      <c r="J3641" s="50">
        <f>IF(N(G3641)=0,"",INDEX(pl_especialidade,G3641))</f>
        <v/>
      </c>
      <c r="K3641" s="28">
        <f>IF(N(G3641)=0,"",INDEX(pl_duracao,G3641))</f>
        <v/>
      </c>
      <c r="L3641" s="39">
        <f>IF(ISNUMBER(C3641),YEAR(C3641),"")</f>
        <v/>
      </c>
      <c r="M3641" s="39">
        <f>IF(ISNUMBER(C3641),MONTH(C3641),"")</f>
        <v/>
      </c>
      <c r="N3641" s="23">
        <f>IF(L3641="","",IF(NOT(ISNUMBER(crono_ano)),"Informe o ano",IF(L3641&lt;crono_ano,"Antes do ano",IF(L3641&gt;crono_ano,"Depois do ano","No ano"))))</f>
        <v/>
      </c>
      <c r="O3641" s="39">
        <f>IF(F3641="","",IF(COUNTIF(F$7:F3641,F3641)=1,1,0))</f>
        <v/>
      </c>
      <c r="P3641" s="39">
        <f>IF(A3641&amp;B3641&amp;C3641="","",IF(AND(O3641=1,N(G3641)&gt;0),IF(INDEX(pl_ativa,MAX(1,N(G3641)))="Sim",1,0),0))</f>
        <v/>
      </c>
      <c r="Q3641" s="39">
        <f>IF(F3641="","",COUNTIFS(ex_chave_oc,F3641,ex_cancelada,"&lt;&gt;Sim"))</f>
        <v/>
      </c>
      <c r="R3641" s="51">
        <f>IF(P3641="","",IF(AND(P3641=1,N(Q3641)&gt;0),1,0))</f>
        <v/>
      </c>
      <c r="S3641" s="30">
        <f>IF(P3641="","",IF(F3641="","ERRO: data prevista ausente ou inválida",IF(O3641=0,"Duplicada: contada uma vez",IF(N(G3641)=0,"ERRO: tarefa fora do Plano Mestre",IF(P3641=0,"Tarefa retirada do plano: não conta","OK")))))</f>
        <v/>
      </c>
    </row>
    <row r="3642">
      <c r="A3642" s="29" t="n"/>
      <c r="B3642" s="25" t="n"/>
      <c r="C3642" s="49" t="n"/>
      <c r="D3642" s="29" t="n"/>
      <c r="E3642" s="23">
        <f>IF(OR(A3642="",B3642=""),"",A3642&amp;"|"&amp;B3642)</f>
        <v/>
      </c>
      <c r="F3642" s="30">
        <f>IF(OR(E3642="",NOT(ISNUMBER(C3642))),"",E3642&amp;"|"&amp;YEAR(C3642)&amp;"-"&amp;RIGHT("0"&amp;MONTH(C3642),2)&amp;"-"&amp;RIGHT("0"&amp;DAY(C3642),2))</f>
        <v/>
      </c>
      <c r="G3642" s="26">
        <f>IF(E3642="","",IFERROR(MATCH(E3642,pl_chave,0),0))</f>
        <v/>
      </c>
      <c r="H3642" s="23">
        <f>IF(G3642="","",IF(G3642=0,"Tarefa fora do plano",INDEX(pl_tag,G3642)))</f>
        <v/>
      </c>
      <c r="I3642" s="30">
        <f>IF(N(G3642)=0,"",INDEX(pl_atividade,G3642))</f>
        <v/>
      </c>
      <c r="J3642" s="50">
        <f>IF(N(G3642)=0,"",INDEX(pl_especialidade,G3642))</f>
        <v/>
      </c>
      <c r="K3642" s="28">
        <f>IF(N(G3642)=0,"",INDEX(pl_duracao,G3642))</f>
        <v/>
      </c>
      <c r="L3642" s="39">
        <f>IF(ISNUMBER(C3642),YEAR(C3642),"")</f>
        <v/>
      </c>
      <c r="M3642" s="39">
        <f>IF(ISNUMBER(C3642),MONTH(C3642),"")</f>
        <v/>
      </c>
      <c r="N3642" s="23">
        <f>IF(L3642="","",IF(NOT(ISNUMBER(crono_ano)),"Informe o ano",IF(L3642&lt;crono_ano,"Antes do ano",IF(L3642&gt;crono_ano,"Depois do ano","No ano"))))</f>
        <v/>
      </c>
      <c r="O3642" s="39">
        <f>IF(F3642="","",IF(COUNTIF(F$7:F3642,F3642)=1,1,0))</f>
        <v/>
      </c>
      <c r="P3642" s="39">
        <f>IF(A3642&amp;B3642&amp;C3642="","",IF(AND(O3642=1,N(G3642)&gt;0),IF(INDEX(pl_ativa,MAX(1,N(G3642)))="Sim",1,0),0))</f>
        <v/>
      </c>
      <c r="Q3642" s="39">
        <f>IF(F3642="","",COUNTIFS(ex_chave_oc,F3642,ex_cancelada,"&lt;&gt;Sim"))</f>
        <v/>
      </c>
      <c r="R3642" s="51">
        <f>IF(P3642="","",IF(AND(P3642=1,N(Q3642)&gt;0),1,0))</f>
        <v/>
      </c>
      <c r="S3642" s="30">
        <f>IF(P3642="","",IF(F3642="","ERRO: data prevista ausente ou inválida",IF(O3642=0,"Duplicada: contada uma vez",IF(N(G3642)=0,"ERRO: tarefa fora do Plano Mestre",IF(P3642=0,"Tarefa retirada do plano: não conta","OK")))))</f>
        <v/>
      </c>
    </row>
    <row r="3643">
      <c r="A3643" s="29" t="n"/>
      <c r="B3643" s="25" t="n"/>
      <c r="C3643" s="49" t="n"/>
      <c r="D3643" s="29" t="n"/>
      <c r="E3643" s="23">
        <f>IF(OR(A3643="",B3643=""),"",A3643&amp;"|"&amp;B3643)</f>
        <v/>
      </c>
      <c r="F3643" s="30">
        <f>IF(OR(E3643="",NOT(ISNUMBER(C3643))),"",E3643&amp;"|"&amp;YEAR(C3643)&amp;"-"&amp;RIGHT("0"&amp;MONTH(C3643),2)&amp;"-"&amp;RIGHT("0"&amp;DAY(C3643),2))</f>
        <v/>
      </c>
      <c r="G3643" s="26">
        <f>IF(E3643="","",IFERROR(MATCH(E3643,pl_chave,0),0))</f>
        <v/>
      </c>
      <c r="H3643" s="23">
        <f>IF(G3643="","",IF(G3643=0,"Tarefa fora do plano",INDEX(pl_tag,G3643)))</f>
        <v/>
      </c>
      <c r="I3643" s="30">
        <f>IF(N(G3643)=0,"",INDEX(pl_atividade,G3643))</f>
        <v/>
      </c>
      <c r="J3643" s="50">
        <f>IF(N(G3643)=0,"",INDEX(pl_especialidade,G3643))</f>
        <v/>
      </c>
      <c r="K3643" s="28">
        <f>IF(N(G3643)=0,"",INDEX(pl_duracao,G3643))</f>
        <v/>
      </c>
      <c r="L3643" s="39">
        <f>IF(ISNUMBER(C3643),YEAR(C3643),"")</f>
        <v/>
      </c>
      <c r="M3643" s="39">
        <f>IF(ISNUMBER(C3643),MONTH(C3643),"")</f>
        <v/>
      </c>
      <c r="N3643" s="23">
        <f>IF(L3643="","",IF(NOT(ISNUMBER(crono_ano)),"Informe o ano",IF(L3643&lt;crono_ano,"Antes do ano",IF(L3643&gt;crono_ano,"Depois do ano","No ano"))))</f>
        <v/>
      </c>
      <c r="O3643" s="39">
        <f>IF(F3643="","",IF(COUNTIF(F$7:F3643,F3643)=1,1,0))</f>
        <v/>
      </c>
      <c r="P3643" s="39">
        <f>IF(A3643&amp;B3643&amp;C3643="","",IF(AND(O3643=1,N(G3643)&gt;0),IF(INDEX(pl_ativa,MAX(1,N(G3643)))="Sim",1,0),0))</f>
        <v/>
      </c>
      <c r="Q3643" s="39">
        <f>IF(F3643="","",COUNTIFS(ex_chave_oc,F3643,ex_cancelada,"&lt;&gt;Sim"))</f>
        <v/>
      </c>
      <c r="R3643" s="51">
        <f>IF(P3643="","",IF(AND(P3643=1,N(Q3643)&gt;0),1,0))</f>
        <v/>
      </c>
      <c r="S3643" s="30">
        <f>IF(P3643="","",IF(F3643="","ERRO: data prevista ausente ou inválida",IF(O3643=0,"Duplicada: contada uma vez",IF(N(G3643)=0,"ERRO: tarefa fora do Plano Mestre",IF(P3643=0,"Tarefa retirada do plano: não conta","OK")))))</f>
        <v/>
      </c>
    </row>
    <row r="3644">
      <c r="A3644" s="29" t="n"/>
      <c r="B3644" s="25" t="n"/>
      <c r="C3644" s="49" t="n"/>
      <c r="D3644" s="29" t="n"/>
      <c r="E3644" s="23">
        <f>IF(OR(A3644="",B3644=""),"",A3644&amp;"|"&amp;B3644)</f>
        <v/>
      </c>
      <c r="F3644" s="30">
        <f>IF(OR(E3644="",NOT(ISNUMBER(C3644))),"",E3644&amp;"|"&amp;YEAR(C3644)&amp;"-"&amp;RIGHT("0"&amp;MONTH(C3644),2)&amp;"-"&amp;RIGHT("0"&amp;DAY(C3644),2))</f>
        <v/>
      </c>
      <c r="G3644" s="26">
        <f>IF(E3644="","",IFERROR(MATCH(E3644,pl_chave,0),0))</f>
        <v/>
      </c>
      <c r="H3644" s="23">
        <f>IF(G3644="","",IF(G3644=0,"Tarefa fora do plano",INDEX(pl_tag,G3644)))</f>
        <v/>
      </c>
      <c r="I3644" s="30">
        <f>IF(N(G3644)=0,"",INDEX(pl_atividade,G3644))</f>
        <v/>
      </c>
      <c r="J3644" s="50">
        <f>IF(N(G3644)=0,"",INDEX(pl_especialidade,G3644))</f>
        <v/>
      </c>
      <c r="K3644" s="28">
        <f>IF(N(G3644)=0,"",INDEX(pl_duracao,G3644))</f>
        <v/>
      </c>
      <c r="L3644" s="39">
        <f>IF(ISNUMBER(C3644),YEAR(C3644),"")</f>
        <v/>
      </c>
      <c r="M3644" s="39">
        <f>IF(ISNUMBER(C3644),MONTH(C3644),"")</f>
        <v/>
      </c>
      <c r="N3644" s="23">
        <f>IF(L3644="","",IF(NOT(ISNUMBER(crono_ano)),"Informe o ano",IF(L3644&lt;crono_ano,"Antes do ano",IF(L3644&gt;crono_ano,"Depois do ano","No ano"))))</f>
        <v/>
      </c>
      <c r="O3644" s="39">
        <f>IF(F3644="","",IF(COUNTIF(F$7:F3644,F3644)=1,1,0))</f>
        <v/>
      </c>
      <c r="P3644" s="39">
        <f>IF(A3644&amp;B3644&amp;C3644="","",IF(AND(O3644=1,N(G3644)&gt;0),IF(INDEX(pl_ativa,MAX(1,N(G3644)))="Sim",1,0),0))</f>
        <v/>
      </c>
      <c r="Q3644" s="39">
        <f>IF(F3644="","",COUNTIFS(ex_chave_oc,F3644,ex_cancelada,"&lt;&gt;Sim"))</f>
        <v/>
      </c>
      <c r="R3644" s="51">
        <f>IF(P3644="","",IF(AND(P3644=1,N(Q3644)&gt;0),1,0))</f>
        <v/>
      </c>
      <c r="S3644" s="30">
        <f>IF(P3644="","",IF(F3644="","ERRO: data prevista ausente ou inválida",IF(O3644=0,"Duplicada: contada uma vez",IF(N(G3644)=0,"ERRO: tarefa fora do Plano Mestre",IF(P3644=0,"Tarefa retirada do plano: não conta","OK")))))</f>
        <v/>
      </c>
    </row>
    <row r="3645">
      <c r="A3645" s="29" t="n"/>
      <c r="B3645" s="25" t="n"/>
      <c r="C3645" s="49" t="n"/>
      <c r="D3645" s="29" t="n"/>
      <c r="E3645" s="23">
        <f>IF(OR(A3645="",B3645=""),"",A3645&amp;"|"&amp;B3645)</f>
        <v/>
      </c>
      <c r="F3645" s="30">
        <f>IF(OR(E3645="",NOT(ISNUMBER(C3645))),"",E3645&amp;"|"&amp;YEAR(C3645)&amp;"-"&amp;RIGHT("0"&amp;MONTH(C3645),2)&amp;"-"&amp;RIGHT("0"&amp;DAY(C3645),2))</f>
        <v/>
      </c>
      <c r="G3645" s="26">
        <f>IF(E3645="","",IFERROR(MATCH(E3645,pl_chave,0),0))</f>
        <v/>
      </c>
      <c r="H3645" s="23">
        <f>IF(G3645="","",IF(G3645=0,"Tarefa fora do plano",INDEX(pl_tag,G3645)))</f>
        <v/>
      </c>
      <c r="I3645" s="30">
        <f>IF(N(G3645)=0,"",INDEX(pl_atividade,G3645))</f>
        <v/>
      </c>
      <c r="J3645" s="50">
        <f>IF(N(G3645)=0,"",INDEX(pl_especialidade,G3645))</f>
        <v/>
      </c>
      <c r="K3645" s="28">
        <f>IF(N(G3645)=0,"",INDEX(pl_duracao,G3645))</f>
        <v/>
      </c>
      <c r="L3645" s="39">
        <f>IF(ISNUMBER(C3645),YEAR(C3645),"")</f>
        <v/>
      </c>
      <c r="M3645" s="39">
        <f>IF(ISNUMBER(C3645),MONTH(C3645),"")</f>
        <v/>
      </c>
      <c r="N3645" s="23">
        <f>IF(L3645="","",IF(NOT(ISNUMBER(crono_ano)),"Informe o ano",IF(L3645&lt;crono_ano,"Antes do ano",IF(L3645&gt;crono_ano,"Depois do ano","No ano"))))</f>
        <v/>
      </c>
      <c r="O3645" s="39">
        <f>IF(F3645="","",IF(COUNTIF(F$7:F3645,F3645)=1,1,0))</f>
        <v/>
      </c>
      <c r="P3645" s="39">
        <f>IF(A3645&amp;B3645&amp;C3645="","",IF(AND(O3645=1,N(G3645)&gt;0),IF(INDEX(pl_ativa,MAX(1,N(G3645)))="Sim",1,0),0))</f>
        <v/>
      </c>
      <c r="Q3645" s="39">
        <f>IF(F3645="","",COUNTIFS(ex_chave_oc,F3645,ex_cancelada,"&lt;&gt;Sim"))</f>
        <v/>
      </c>
      <c r="R3645" s="51">
        <f>IF(P3645="","",IF(AND(P3645=1,N(Q3645)&gt;0),1,0))</f>
        <v/>
      </c>
      <c r="S3645" s="30">
        <f>IF(P3645="","",IF(F3645="","ERRO: data prevista ausente ou inválida",IF(O3645=0,"Duplicada: contada uma vez",IF(N(G3645)=0,"ERRO: tarefa fora do Plano Mestre",IF(P3645=0,"Tarefa retirada do plano: não conta","OK")))))</f>
        <v/>
      </c>
    </row>
    <row r="3646">
      <c r="A3646" s="29" t="n"/>
      <c r="B3646" s="25" t="n"/>
      <c r="C3646" s="49" t="n"/>
      <c r="D3646" s="29" t="n"/>
      <c r="E3646" s="23">
        <f>IF(OR(A3646="",B3646=""),"",A3646&amp;"|"&amp;B3646)</f>
        <v/>
      </c>
      <c r="F3646" s="30">
        <f>IF(OR(E3646="",NOT(ISNUMBER(C3646))),"",E3646&amp;"|"&amp;YEAR(C3646)&amp;"-"&amp;RIGHT("0"&amp;MONTH(C3646),2)&amp;"-"&amp;RIGHT("0"&amp;DAY(C3646),2))</f>
        <v/>
      </c>
      <c r="G3646" s="26">
        <f>IF(E3646="","",IFERROR(MATCH(E3646,pl_chave,0),0))</f>
        <v/>
      </c>
      <c r="H3646" s="23">
        <f>IF(G3646="","",IF(G3646=0,"Tarefa fora do plano",INDEX(pl_tag,G3646)))</f>
        <v/>
      </c>
      <c r="I3646" s="30">
        <f>IF(N(G3646)=0,"",INDEX(pl_atividade,G3646))</f>
        <v/>
      </c>
      <c r="J3646" s="50">
        <f>IF(N(G3646)=0,"",INDEX(pl_especialidade,G3646))</f>
        <v/>
      </c>
      <c r="K3646" s="28">
        <f>IF(N(G3646)=0,"",INDEX(pl_duracao,G3646))</f>
        <v/>
      </c>
      <c r="L3646" s="39">
        <f>IF(ISNUMBER(C3646),YEAR(C3646),"")</f>
        <v/>
      </c>
      <c r="M3646" s="39">
        <f>IF(ISNUMBER(C3646),MONTH(C3646),"")</f>
        <v/>
      </c>
      <c r="N3646" s="23">
        <f>IF(L3646="","",IF(NOT(ISNUMBER(crono_ano)),"Informe o ano",IF(L3646&lt;crono_ano,"Antes do ano",IF(L3646&gt;crono_ano,"Depois do ano","No ano"))))</f>
        <v/>
      </c>
      <c r="O3646" s="39">
        <f>IF(F3646="","",IF(COUNTIF(F$7:F3646,F3646)=1,1,0))</f>
        <v/>
      </c>
      <c r="P3646" s="39">
        <f>IF(A3646&amp;B3646&amp;C3646="","",IF(AND(O3646=1,N(G3646)&gt;0),IF(INDEX(pl_ativa,MAX(1,N(G3646)))="Sim",1,0),0))</f>
        <v/>
      </c>
      <c r="Q3646" s="39">
        <f>IF(F3646="","",COUNTIFS(ex_chave_oc,F3646,ex_cancelada,"&lt;&gt;Sim"))</f>
        <v/>
      </c>
      <c r="R3646" s="51">
        <f>IF(P3646="","",IF(AND(P3646=1,N(Q3646)&gt;0),1,0))</f>
        <v/>
      </c>
      <c r="S3646" s="30">
        <f>IF(P3646="","",IF(F3646="","ERRO: data prevista ausente ou inválida",IF(O3646=0,"Duplicada: contada uma vez",IF(N(G3646)=0,"ERRO: tarefa fora do Plano Mestre",IF(P3646=0,"Tarefa retirada do plano: não conta","OK")))))</f>
        <v/>
      </c>
    </row>
    <row r="3647">
      <c r="A3647" s="29" t="n"/>
      <c r="B3647" s="25" t="n"/>
      <c r="C3647" s="49" t="n"/>
      <c r="D3647" s="29" t="n"/>
      <c r="E3647" s="23">
        <f>IF(OR(A3647="",B3647=""),"",A3647&amp;"|"&amp;B3647)</f>
        <v/>
      </c>
      <c r="F3647" s="30">
        <f>IF(OR(E3647="",NOT(ISNUMBER(C3647))),"",E3647&amp;"|"&amp;YEAR(C3647)&amp;"-"&amp;RIGHT("0"&amp;MONTH(C3647),2)&amp;"-"&amp;RIGHT("0"&amp;DAY(C3647),2))</f>
        <v/>
      </c>
      <c r="G3647" s="26">
        <f>IF(E3647="","",IFERROR(MATCH(E3647,pl_chave,0),0))</f>
        <v/>
      </c>
      <c r="H3647" s="23">
        <f>IF(G3647="","",IF(G3647=0,"Tarefa fora do plano",INDEX(pl_tag,G3647)))</f>
        <v/>
      </c>
      <c r="I3647" s="30">
        <f>IF(N(G3647)=0,"",INDEX(pl_atividade,G3647))</f>
        <v/>
      </c>
      <c r="J3647" s="50">
        <f>IF(N(G3647)=0,"",INDEX(pl_especialidade,G3647))</f>
        <v/>
      </c>
      <c r="K3647" s="28">
        <f>IF(N(G3647)=0,"",INDEX(pl_duracao,G3647))</f>
        <v/>
      </c>
      <c r="L3647" s="39">
        <f>IF(ISNUMBER(C3647),YEAR(C3647),"")</f>
        <v/>
      </c>
      <c r="M3647" s="39">
        <f>IF(ISNUMBER(C3647),MONTH(C3647),"")</f>
        <v/>
      </c>
      <c r="N3647" s="23">
        <f>IF(L3647="","",IF(NOT(ISNUMBER(crono_ano)),"Informe o ano",IF(L3647&lt;crono_ano,"Antes do ano",IF(L3647&gt;crono_ano,"Depois do ano","No ano"))))</f>
        <v/>
      </c>
      <c r="O3647" s="39">
        <f>IF(F3647="","",IF(COUNTIF(F$7:F3647,F3647)=1,1,0))</f>
        <v/>
      </c>
      <c r="P3647" s="39">
        <f>IF(A3647&amp;B3647&amp;C3647="","",IF(AND(O3647=1,N(G3647)&gt;0),IF(INDEX(pl_ativa,MAX(1,N(G3647)))="Sim",1,0),0))</f>
        <v/>
      </c>
      <c r="Q3647" s="39">
        <f>IF(F3647="","",COUNTIFS(ex_chave_oc,F3647,ex_cancelada,"&lt;&gt;Sim"))</f>
        <v/>
      </c>
      <c r="R3647" s="51">
        <f>IF(P3647="","",IF(AND(P3647=1,N(Q3647)&gt;0),1,0))</f>
        <v/>
      </c>
      <c r="S3647" s="30">
        <f>IF(P3647="","",IF(F3647="","ERRO: data prevista ausente ou inválida",IF(O3647=0,"Duplicada: contada uma vez",IF(N(G3647)=0,"ERRO: tarefa fora do Plano Mestre",IF(P3647=0,"Tarefa retirada do plano: não conta","OK")))))</f>
        <v/>
      </c>
    </row>
    <row r="3648">
      <c r="A3648" s="29" t="n"/>
      <c r="B3648" s="25" t="n"/>
      <c r="C3648" s="49" t="n"/>
      <c r="D3648" s="29" t="n"/>
      <c r="E3648" s="23">
        <f>IF(OR(A3648="",B3648=""),"",A3648&amp;"|"&amp;B3648)</f>
        <v/>
      </c>
      <c r="F3648" s="30">
        <f>IF(OR(E3648="",NOT(ISNUMBER(C3648))),"",E3648&amp;"|"&amp;YEAR(C3648)&amp;"-"&amp;RIGHT("0"&amp;MONTH(C3648),2)&amp;"-"&amp;RIGHT("0"&amp;DAY(C3648),2))</f>
        <v/>
      </c>
      <c r="G3648" s="26">
        <f>IF(E3648="","",IFERROR(MATCH(E3648,pl_chave,0),0))</f>
        <v/>
      </c>
      <c r="H3648" s="23">
        <f>IF(G3648="","",IF(G3648=0,"Tarefa fora do plano",INDEX(pl_tag,G3648)))</f>
        <v/>
      </c>
      <c r="I3648" s="30">
        <f>IF(N(G3648)=0,"",INDEX(pl_atividade,G3648))</f>
        <v/>
      </c>
      <c r="J3648" s="50">
        <f>IF(N(G3648)=0,"",INDEX(pl_especialidade,G3648))</f>
        <v/>
      </c>
      <c r="K3648" s="28">
        <f>IF(N(G3648)=0,"",INDEX(pl_duracao,G3648))</f>
        <v/>
      </c>
      <c r="L3648" s="39">
        <f>IF(ISNUMBER(C3648),YEAR(C3648),"")</f>
        <v/>
      </c>
      <c r="M3648" s="39">
        <f>IF(ISNUMBER(C3648),MONTH(C3648),"")</f>
        <v/>
      </c>
      <c r="N3648" s="23">
        <f>IF(L3648="","",IF(NOT(ISNUMBER(crono_ano)),"Informe o ano",IF(L3648&lt;crono_ano,"Antes do ano",IF(L3648&gt;crono_ano,"Depois do ano","No ano"))))</f>
        <v/>
      </c>
      <c r="O3648" s="39">
        <f>IF(F3648="","",IF(COUNTIF(F$7:F3648,F3648)=1,1,0))</f>
        <v/>
      </c>
      <c r="P3648" s="39">
        <f>IF(A3648&amp;B3648&amp;C3648="","",IF(AND(O3648=1,N(G3648)&gt;0),IF(INDEX(pl_ativa,MAX(1,N(G3648)))="Sim",1,0),0))</f>
        <v/>
      </c>
      <c r="Q3648" s="39">
        <f>IF(F3648="","",COUNTIFS(ex_chave_oc,F3648,ex_cancelada,"&lt;&gt;Sim"))</f>
        <v/>
      </c>
      <c r="R3648" s="51">
        <f>IF(P3648="","",IF(AND(P3648=1,N(Q3648)&gt;0),1,0))</f>
        <v/>
      </c>
      <c r="S3648" s="30">
        <f>IF(P3648="","",IF(F3648="","ERRO: data prevista ausente ou inválida",IF(O3648=0,"Duplicada: contada uma vez",IF(N(G3648)=0,"ERRO: tarefa fora do Plano Mestre",IF(P3648=0,"Tarefa retirada do plano: não conta","OK")))))</f>
        <v/>
      </c>
    </row>
    <row r="3649">
      <c r="A3649" s="29" t="n"/>
      <c r="B3649" s="25" t="n"/>
      <c r="C3649" s="49" t="n"/>
      <c r="D3649" s="29" t="n"/>
      <c r="E3649" s="23">
        <f>IF(OR(A3649="",B3649=""),"",A3649&amp;"|"&amp;B3649)</f>
        <v/>
      </c>
      <c r="F3649" s="30">
        <f>IF(OR(E3649="",NOT(ISNUMBER(C3649))),"",E3649&amp;"|"&amp;YEAR(C3649)&amp;"-"&amp;RIGHT("0"&amp;MONTH(C3649),2)&amp;"-"&amp;RIGHT("0"&amp;DAY(C3649),2))</f>
        <v/>
      </c>
      <c r="G3649" s="26">
        <f>IF(E3649="","",IFERROR(MATCH(E3649,pl_chave,0),0))</f>
        <v/>
      </c>
      <c r="H3649" s="23">
        <f>IF(G3649="","",IF(G3649=0,"Tarefa fora do plano",INDEX(pl_tag,G3649)))</f>
        <v/>
      </c>
      <c r="I3649" s="30">
        <f>IF(N(G3649)=0,"",INDEX(pl_atividade,G3649))</f>
        <v/>
      </c>
      <c r="J3649" s="50">
        <f>IF(N(G3649)=0,"",INDEX(pl_especialidade,G3649))</f>
        <v/>
      </c>
      <c r="K3649" s="28">
        <f>IF(N(G3649)=0,"",INDEX(pl_duracao,G3649))</f>
        <v/>
      </c>
      <c r="L3649" s="39">
        <f>IF(ISNUMBER(C3649),YEAR(C3649),"")</f>
        <v/>
      </c>
      <c r="M3649" s="39">
        <f>IF(ISNUMBER(C3649),MONTH(C3649),"")</f>
        <v/>
      </c>
      <c r="N3649" s="23">
        <f>IF(L3649="","",IF(NOT(ISNUMBER(crono_ano)),"Informe o ano",IF(L3649&lt;crono_ano,"Antes do ano",IF(L3649&gt;crono_ano,"Depois do ano","No ano"))))</f>
        <v/>
      </c>
      <c r="O3649" s="39">
        <f>IF(F3649="","",IF(COUNTIF(F$7:F3649,F3649)=1,1,0))</f>
        <v/>
      </c>
      <c r="P3649" s="39">
        <f>IF(A3649&amp;B3649&amp;C3649="","",IF(AND(O3649=1,N(G3649)&gt;0),IF(INDEX(pl_ativa,MAX(1,N(G3649)))="Sim",1,0),0))</f>
        <v/>
      </c>
      <c r="Q3649" s="39">
        <f>IF(F3649="","",COUNTIFS(ex_chave_oc,F3649,ex_cancelada,"&lt;&gt;Sim"))</f>
        <v/>
      </c>
      <c r="R3649" s="51">
        <f>IF(P3649="","",IF(AND(P3649=1,N(Q3649)&gt;0),1,0))</f>
        <v/>
      </c>
      <c r="S3649" s="30">
        <f>IF(P3649="","",IF(F3649="","ERRO: data prevista ausente ou inválida",IF(O3649=0,"Duplicada: contada uma vez",IF(N(G3649)=0,"ERRO: tarefa fora do Plano Mestre",IF(P3649=0,"Tarefa retirada do plano: não conta","OK")))))</f>
        <v/>
      </c>
    </row>
    <row r="3650">
      <c r="A3650" s="29" t="n"/>
      <c r="B3650" s="25" t="n"/>
      <c r="C3650" s="49" t="n"/>
      <c r="D3650" s="29" t="n"/>
      <c r="E3650" s="23">
        <f>IF(OR(A3650="",B3650=""),"",A3650&amp;"|"&amp;B3650)</f>
        <v/>
      </c>
      <c r="F3650" s="30">
        <f>IF(OR(E3650="",NOT(ISNUMBER(C3650))),"",E3650&amp;"|"&amp;YEAR(C3650)&amp;"-"&amp;RIGHT("0"&amp;MONTH(C3650),2)&amp;"-"&amp;RIGHT("0"&amp;DAY(C3650),2))</f>
        <v/>
      </c>
      <c r="G3650" s="26">
        <f>IF(E3650="","",IFERROR(MATCH(E3650,pl_chave,0),0))</f>
        <v/>
      </c>
      <c r="H3650" s="23">
        <f>IF(G3650="","",IF(G3650=0,"Tarefa fora do plano",INDEX(pl_tag,G3650)))</f>
        <v/>
      </c>
      <c r="I3650" s="30">
        <f>IF(N(G3650)=0,"",INDEX(pl_atividade,G3650))</f>
        <v/>
      </c>
      <c r="J3650" s="50">
        <f>IF(N(G3650)=0,"",INDEX(pl_especialidade,G3650))</f>
        <v/>
      </c>
      <c r="K3650" s="28">
        <f>IF(N(G3650)=0,"",INDEX(pl_duracao,G3650))</f>
        <v/>
      </c>
      <c r="L3650" s="39">
        <f>IF(ISNUMBER(C3650),YEAR(C3650),"")</f>
        <v/>
      </c>
      <c r="M3650" s="39">
        <f>IF(ISNUMBER(C3650),MONTH(C3650),"")</f>
        <v/>
      </c>
      <c r="N3650" s="23">
        <f>IF(L3650="","",IF(NOT(ISNUMBER(crono_ano)),"Informe o ano",IF(L3650&lt;crono_ano,"Antes do ano",IF(L3650&gt;crono_ano,"Depois do ano","No ano"))))</f>
        <v/>
      </c>
      <c r="O3650" s="39">
        <f>IF(F3650="","",IF(COUNTIF(F$7:F3650,F3650)=1,1,0))</f>
        <v/>
      </c>
      <c r="P3650" s="39">
        <f>IF(A3650&amp;B3650&amp;C3650="","",IF(AND(O3650=1,N(G3650)&gt;0),IF(INDEX(pl_ativa,MAX(1,N(G3650)))="Sim",1,0),0))</f>
        <v/>
      </c>
      <c r="Q3650" s="39">
        <f>IF(F3650="","",COUNTIFS(ex_chave_oc,F3650,ex_cancelada,"&lt;&gt;Sim"))</f>
        <v/>
      </c>
      <c r="R3650" s="51">
        <f>IF(P3650="","",IF(AND(P3650=1,N(Q3650)&gt;0),1,0))</f>
        <v/>
      </c>
      <c r="S3650" s="30">
        <f>IF(P3650="","",IF(F3650="","ERRO: data prevista ausente ou inválida",IF(O3650=0,"Duplicada: contada uma vez",IF(N(G3650)=0,"ERRO: tarefa fora do Plano Mestre",IF(P3650=0,"Tarefa retirada do plano: não conta","OK")))))</f>
        <v/>
      </c>
    </row>
    <row r="3651">
      <c r="A3651" s="29" t="n"/>
      <c r="B3651" s="25" t="n"/>
      <c r="C3651" s="49" t="n"/>
      <c r="D3651" s="29" t="n"/>
      <c r="E3651" s="23">
        <f>IF(OR(A3651="",B3651=""),"",A3651&amp;"|"&amp;B3651)</f>
        <v/>
      </c>
      <c r="F3651" s="30">
        <f>IF(OR(E3651="",NOT(ISNUMBER(C3651))),"",E3651&amp;"|"&amp;YEAR(C3651)&amp;"-"&amp;RIGHT("0"&amp;MONTH(C3651),2)&amp;"-"&amp;RIGHT("0"&amp;DAY(C3651),2))</f>
        <v/>
      </c>
      <c r="G3651" s="26">
        <f>IF(E3651="","",IFERROR(MATCH(E3651,pl_chave,0),0))</f>
        <v/>
      </c>
      <c r="H3651" s="23">
        <f>IF(G3651="","",IF(G3651=0,"Tarefa fora do plano",INDEX(pl_tag,G3651)))</f>
        <v/>
      </c>
      <c r="I3651" s="30">
        <f>IF(N(G3651)=0,"",INDEX(pl_atividade,G3651))</f>
        <v/>
      </c>
      <c r="J3651" s="50">
        <f>IF(N(G3651)=0,"",INDEX(pl_especialidade,G3651))</f>
        <v/>
      </c>
      <c r="K3651" s="28">
        <f>IF(N(G3651)=0,"",INDEX(pl_duracao,G3651))</f>
        <v/>
      </c>
      <c r="L3651" s="39">
        <f>IF(ISNUMBER(C3651),YEAR(C3651),"")</f>
        <v/>
      </c>
      <c r="M3651" s="39">
        <f>IF(ISNUMBER(C3651),MONTH(C3651),"")</f>
        <v/>
      </c>
      <c r="N3651" s="23">
        <f>IF(L3651="","",IF(NOT(ISNUMBER(crono_ano)),"Informe o ano",IF(L3651&lt;crono_ano,"Antes do ano",IF(L3651&gt;crono_ano,"Depois do ano","No ano"))))</f>
        <v/>
      </c>
      <c r="O3651" s="39">
        <f>IF(F3651="","",IF(COUNTIF(F$7:F3651,F3651)=1,1,0))</f>
        <v/>
      </c>
      <c r="P3651" s="39">
        <f>IF(A3651&amp;B3651&amp;C3651="","",IF(AND(O3651=1,N(G3651)&gt;0),IF(INDEX(pl_ativa,MAX(1,N(G3651)))="Sim",1,0),0))</f>
        <v/>
      </c>
      <c r="Q3651" s="39">
        <f>IF(F3651="","",COUNTIFS(ex_chave_oc,F3651,ex_cancelada,"&lt;&gt;Sim"))</f>
        <v/>
      </c>
      <c r="R3651" s="51">
        <f>IF(P3651="","",IF(AND(P3651=1,N(Q3651)&gt;0),1,0))</f>
        <v/>
      </c>
      <c r="S3651" s="30">
        <f>IF(P3651="","",IF(F3651="","ERRO: data prevista ausente ou inválida",IF(O3651=0,"Duplicada: contada uma vez",IF(N(G3651)=0,"ERRO: tarefa fora do Plano Mestre",IF(P3651=0,"Tarefa retirada do plano: não conta","OK")))))</f>
        <v/>
      </c>
    </row>
    <row r="3652">
      <c r="A3652" s="29" t="n"/>
      <c r="B3652" s="25" t="n"/>
      <c r="C3652" s="49" t="n"/>
      <c r="D3652" s="29" t="n"/>
      <c r="E3652" s="23">
        <f>IF(OR(A3652="",B3652=""),"",A3652&amp;"|"&amp;B3652)</f>
        <v/>
      </c>
      <c r="F3652" s="30">
        <f>IF(OR(E3652="",NOT(ISNUMBER(C3652))),"",E3652&amp;"|"&amp;YEAR(C3652)&amp;"-"&amp;RIGHT("0"&amp;MONTH(C3652),2)&amp;"-"&amp;RIGHT("0"&amp;DAY(C3652),2))</f>
        <v/>
      </c>
      <c r="G3652" s="26">
        <f>IF(E3652="","",IFERROR(MATCH(E3652,pl_chave,0),0))</f>
        <v/>
      </c>
      <c r="H3652" s="23">
        <f>IF(G3652="","",IF(G3652=0,"Tarefa fora do plano",INDEX(pl_tag,G3652)))</f>
        <v/>
      </c>
      <c r="I3652" s="30">
        <f>IF(N(G3652)=0,"",INDEX(pl_atividade,G3652))</f>
        <v/>
      </c>
      <c r="J3652" s="50">
        <f>IF(N(G3652)=0,"",INDEX(pl_especialidade,G3652))</f>
        <v/>
      </c>
      <c r="K3652" s="28">
        <f>IF(N(G3652)=0,"",INDEX(pl_duracao,G3652))</f>
        <v/>
      </c>
      <c r="L3652" s="39">
        <f>IF(ISNUMBER(C3652),YEAR(C3652),"")</f>
        <v/>
      </c>
      <c r="M3652" s="39">
        <f>IF(ISNUMBER(C3652),MONTH(C3652),"")</f>
        <v/>
      </c>
      <c r="N3652" s="23">
        <f>IF(L3652="","",IF(NOT(ISNUMBER(crono_ano)),"Informe o ano",IF(L3652&lt;crono_ano,"Antes do ano",IF(L3652&gt;crono_ano,"Depois do ano","No ano"))))</f>
        <v/>
      </c>
      <c r="O3652" s="39">
        <f>IF(F3652="","",IF(COUNTIF(F$7:F3652,F3652)=1,1,0))</f>
        <v/>
      </c>
      <c r="P3652" s="39">
        <f>IF(A3652&amp;B3652&amp;C3652="","",IF(AND(O3652=1,N(G3652)&gt;0),IF(INDEX(pl_ativa,MAX(1,N(G3652)))="Sim",1,0),0))</f>
        <v/>
      </c>
      <c r="Q3652" s="39">
        <f>IF(F3652="","",COUNTIFS(ex_chave_oc,F3652,ex_cancelada,"&lt;&gt;Sim"))</f>
        <v/>
      </c>
      <c r="R3652" s="51">
        <f>IF(P3652="","",IF(AND(P3652=1,N(Q3652)&gt;0),1,0))</f>
        <v/>
      </c>
      <c r="S3652" s="30">
        <f>IF(P3652="","",IF(F3652="","ERRO: data prevista ausente ou inválida",IF(O3652=0,"Duplicada: contada uma vez",IF(N(G3652)=0,"ERRO: tarefa fora do Plano Mestre",IF(P3652=0,"Tarefa retirada do plano: não conta","OK")))))</f>
        <v/>
      </c>
    </row>
    <row r="3653">
      <c r="A3653" s="29" t="n"/>
      <c r="B3653" s="25" t="n"/>
      <c r="C3653" s="49" t="n"/>
      <c r="D3653" s="29" t="n"/>
      <c r="E3653" s="23">
        <f>IF(OR(A3653="",B3653=""),"",A3653&amp;"|"&amp;B3653)</f>
        <v/>
      </c>
      <c r="F3653" s="30">
        <f>IF(OR(E3653="",NOT(ISNUMBER(C3653))),"",E3653&amp;"|"&amp;YEAR(C3653)&amp;"-"&amp;RIGHT("0"&amp;MONTH(C3653),2)&amp;"-"&amp;RIGHT("0"&amp;DAY(C3653),2))</f>
        <v/>
      </c>
      <c r="G3653" s="26">
        <f>IF(E3653="","",IFERROR(MATCH(E3653,pl_chave,0),0))</f>
        <v/>
      </c>
      <c r="H3653" s="23">
        <f>IF(G3653="","",IF(G3653=0,"Tarefa fora do plano",INDEX(pl_tag,G3653)))</f>
        <v/>
      </c>
      <c r="I3653" s="30">
        <f>IF(N(G3653)=0,"",INDEX(pl_atividade,G3653))</f>
        <v/>
      </c>
      <c r="J3653" s="50">
        <f>IF(N(G3653)=0,"",INDEX(pl_especialidade,G3653))</f>
        <v/>
      </c>
      <c r="K3653" s="28">
        <f>IF(N(G3653)=0,"",INDEX(pl_duracao,G3653))</f>
        <v/>
      </c>
      <c r="L3653" s="39">
        <f>IF(ISNUMBER(C3653),YEAR(C3653),"")</f>
        <v/>
      </c>
      <c r="M3653" s="39">
        <f>IF(ISNUMBER(C3653),MONTH(C3653),"")</f>
        <v/>
      </c>
      <c r="N3653" s="23">
        <f>IF(L3653="","",IF(NOT(ISNUMBER(crono_ano)),"Informe o ano",IF(L3653&lt;crono_ano,"Antes do ano",IF(L3653&gt;crono_ano,"Depois do ano","No ano"))))</f>
        <v/>
      </c>
      <c r="O3653" s="39">
        <f>IF(F3653="","",IF(COUNTIF(F$7:F3653,F3653)=1,1,0))</f>
        <v/>
      </c>
      <c r="P3653" s="39">
        <f>IF(A3653&amp;B3653&amp;C3653="","",IF(AND(O3653=1,N(G3653)&gt;0),IF(INDEX(pl_ativa,MAX(1,N(G3653)))="Sim",1,0),0))</f>
        <v/>
      </c>
      <c r="Q3653" s="39">
        <f>IF(F3653="","",COUNTIFS(ex_chave_oc,F3653,ex_cancelada,"&lt;&gt;Sim"))</f>
        <v/>
      </c>
      <c r="R3653" s="51">
        <f>IF(P3653="","",IF(AND(P3653=1,N(Q3653)&gt;0),1,0))</f>
        <v/>
      </c>
      <c r="S3653" s="30">
        <f>IF(P3653="","",IF(F3653="","ERRO: data prevista ausente ou inválida",IF(O3653=0,"Duplicada: contada uma vez",IF(N(G3653)=0,"ERRO: tarefa fora do Plano Mestre",IF(P3653=0,"Tarefa retirada do plano: não conta","OK")))))</f>
        <v/>
      </c>
    </row>
    <row r="3654">
      <c r="A3654" s="29" t="n"/>
      <c r="B3654" s="25" t="n"/>
      <c r="C3654" s="49" t="n"/>
      <c r="D3654" s="29" t="n"/>
      <c r="E3654" s="23">
        <f>IF(OR(A3654="",B3654=""),"",A3654&amp;"|"&amp;B3654)</f>
        <v/>
      </c>
      <c r="F3654" s="30">
        <f>IF(OR(E3654="",NOT(ISNUMBER(C3654))),"",E3654&amp;"|"&amp;YEAR(C3654)&amp;"-"&amp;RIGHT("0"&amp;MONTH(C3654),2)&amp;"-"&amp;RIGHT("0"&amp;DAY(C3654),2))</f>
        <v/>
      </c>
      <c r="G3654" s="26">
        <f>IF(E3654="","",IFERROR(MATCH(E3654,pl_chave,0),0))</f>
        <v/>
      </c>
      <c r="H3654" s="23">
        <f>IF(G3654="","",IF(G3654=0,"Tarefa fora do plano",INDEX(pl_tag,G3654)))</f>
        <v/>
      </c>
      <c r="I3654" s="30">
        <f>IF(N(G3654)=0,"",INDEX(pl_atividade,G3654))</f>
        <v/>
      </c>
      <c r="J3654" s="50">
        <f>IF(N(G3654)=0,"",INDEX(pl_especialidade,G3654))</f>
        <v/>
      </c>
      <c r="K3654" s="28">
        <f>IF(N(G3654)=0,"",INDEX(pl_duracao,G3654))</f>
        <v/>
      </c>
      <c r="L3654" s="39">
        <f>IF(ISNUMBER(C3654),YEAR(C3654),"")</f>
        <v/>
      </c>
      <c r="M3654" s="39">
        <f>IF(ISNUMBER(C3654),MONTH(C3654),"")</f>
        <v/>
      </c>
      <c r="N3654" s="23">
        <f>IF(L3654="","",IF(NOT(ISNUMBER(crono_ano)),"Informe o ano",IF(L3654&lt;crono_ano,"Antes do ano",IF(L3654&gt;crono_ano,"Depois do ano","No ano"))))</f>
        <v/>
      </c>
      <c r="O3654" s="39">
        <f>IF(F3654="","",IF(COUNTIF(F$7:F3654,F3654)=1,1,0))</f>
        <v/>
      </c>
      <c r="P3654" s="39">
        <f>IF(A3654&amp;B3654&amp;C3654="","",IF(AND(O3654=1,N(G3654)&gt;0),IF(INDEX(pl_ativa,MAX(1,N(G3654)))="Sim",1,0),0))</f>
        <v/>
      </c>
      <c r="Q3654" s="39">
        <f>IF(F3654="","",COUNTIFS(ex_chave_oc,F3654,ex_cancelada,"&lt;&gt;Sim"))</f>
        <v/>
      </c>
      <c r="R3654" s="51">
        <f>IF(P3654="","",IF(AND(P3654=1,N(Q3654)&gt;0),1,0))</f>
        <v/>
      </c>
      <c r="S3654" s="30">
        <f>IF(P3654="","",IF(F3654="","ERRO: data prevista ausente ou inválida",IF(O3654=0,"Duplicada: contada uma vez",IF(N(G3654)=0,"ERRO: tarefa fora do Plano Mestre",IF(P3654=0,"Tarefa retirada do plano: não conta","OK")))))</f>
        <v/>
      </c>
    </row>
    <row r="3655">
      <c r="A3655" s="29" t="n"/>
      <c r="B3655" s="25" t="n"/>
      <c r="C3655" s="49" t="n"/>
      <c r="D3655" s="29" t="n"/>
      <c r="E3655" s="23">
        <f>IF(OR(A3655="",B3655=""),"",A3655&amp;"|"&amp;B3655)</f>
        <v/>
      </c>
      <c r="F3655" s="30">
        <f>IF(OR(E3655="",NOT(ISNUMBER(C3655))),"",E3655&amp;"|"&amp;YEAR(C3655)&amp;"-"&amp;RIGHT("0"&amp;MONTH(C3655),2)&amp;"-"&amp;RIGHT("0"&amp;DAY(C3655),2))</f>
        <v/>
      </c>
      <c r="G3655" s="26">
        <f>IF(E3655="","",IFERROR(MATCH(E3655,pl_chave,0),0))</f>
        <v/>
      </c>
      <c r="H3655" s="23">
        <f>IF(G3655="","",IF(G3655=0,"Tarefa fora do plano",INDEX(pl_tag,G3655)))</f>
        <v/>
      </c>
      <c r="I3655" s="30">
        <f>IF(N(G3655)=0,"",INDEX(pl_atividade,G3655))</f>
        <v/>
      </c>
      <c r="J3655" s="50">
        <f>IF(N(G3655)=0,"",INDEX(pl_especialidade,G3655))</f>
        <v/>
      </c>
      <c r="K3655" s="28">
        <f>IF(N(G3655)=0,"",INDEX(pl_duracao,G3655))</f>
        <v/>
      </c>
      <c r="L3655" s="39">
        <f>IF(ISNUMBER(C3655),YEAR(C3655),"")</f>
        <v/>
      </c>
      <c r="M3655" s="39">
        <f>IF(ISNUMBER(C3655),MONTH(C3655),"")</f>
        <v/>
      </c>
      <c r="N3655" s="23">
        <f>IF(L3655="","",IF(NOT(ISNUMBER(crono_ano)),"Informe o ano",IF(L3655&lt;crono_ano,"Antes do ano",IF(L3655&gt;crono_ano,"Depois do ano","No ano"))))</f>
        <v/>
      </c>
      <c r="O3655" s="39">
        <f>IF(F3655="","",IF(COUNTIF(F$7:F3655,F3655)=1,1,0))</f>
        <v/>
      </c>
      <c r="P3655" s="39">
        <f>IF(A3655&amp;B3655&amp;C3655="","",IF(AND(O3655=1,N(G3655)&gt;0),IF(INDEX(pl_ativa,MAX(1,N(G3655)))="Sim",1,0),0))</f>
        <v/>
      </c>
      <c r="Q3655" s="39">
        <f>IF(F3655="","",COUNTIFS(ex_chave_oc,F3655,ex_cancelada,"&lt;&gt;Sim"))</f>
        <v/>
      </c>
      <c r="R3655" s="51">
        <f>IF(P3655="","",IF(AND(P3655=1,N(Q3655)&gt;0),1,0))</f>
        <v/>
      </c>
      <c r="S3655" s="30">
        <f>IF(P3655="","",IF(F3655="","ERRO: data prevista ausente ou inválida",IF(O3655=0,"Duplicada: contada uma vez",IF(N(G3655)=0,"ERRO: tarefa fora do Plano Mestre",IF(P3655=0,"Tarefa retirada do plano: não conta","OK")))))</f>
        <v/>
      </c>
    </row>
    <row r="3656">
      <c r="A3656" s="29" t="n"/>
      <c r="B3656" s="25" t="n"/>
      <c r="C3656" s="49" t="n"/>
      <c r="D3656" s="29" t="n"/>
      <c r="E3656" s="23">
        <f>IF(OR(A3656="",B3656=""),"",A3656&amp;"|"&amp;B3656)</f>
        <v/>
      </c>
      <c r="F3656" s="30">
        <f>IF(OR(E3656="",NOT(ISNUMBER(C3656))),"",E3656&amp;"|"&amp;YEAR(C3656)&amp;"-"&amp;RIGHT("0"&amp;MONTH(C3656),2)&amp;"-"&amp;RIGHT("0"&amp;DAY(C3656),2))</f>
        <v/>
      </c>
      <c r="G3656" s="26">
        <f>IF(E3656="","",IFERROR(MATCH(E3656,pl_chave,0),0))</f>
        <v/>
      </c>
      <c r="H3656" s="23">
        <f>IF(G3656="","",IF(G3656=0,"Tarefa fora do plano",INDEX(pl_tag,G3656)))</f>
        <v/>
      </c>
      <c r="I3656" s="30">
        <f>IF(N(G3656)=0,"",INDEX(pl_atividade,G3656))</f>
        <v/>
      </c>
      <c r="J3656" s="50">
        <f>IF(N(G3656)=0,"",INDEX(pl_especialidade,G3656))</f>
        <v/>
      </c>
      <c r="K3656" s="28">
        <f>IF(N(G3656)=0,"",INDEX(pl_duracao,G3656))</f>
        <v/>
      </c>
      <c r="L3656" s="39">
        <f>IF(ISNUMBER(C3656),YEAR(C3656),"")</f>
        <v/>
      </c>
      <c r="M3656" s="39">
        <f>IF(ISNUMBER(C3656),MONTH(C3656),"")</f>
        <v/>
      </c>
      <c r="N3656" s="23">
        <f>IF(L3656="","",IF(NOT(ISNUMBER(crono_ano)),"Informe o ano",IF(L3656&lt;crono_ano,"Antes do ano",IF(L3656&gt;crono_ano,"Depois do ano","No ano"))))</f>
        <v/>
      </c>
      <c r="O3656" s="39">
        <f>IF(F3656="","",IF(COUNTIF(F$7:F3656,F3656)=1,1,0))</f>
        <v/>
      </c>
      <c r="P3656" s="39">
        <f>IF(A3656&amp;B3656&amp;C3656="","",IF(AND(O3656=1,N(G3656)&gt;0),IF(INDEX(pl_ativa,MAX(1,N(G3656)))="Sim",1,0),0))</f>
        <v/>
      </c>
      <c r="Q3656" s="39">
        <f>IF(F3656="","",COUNTIFS(ex_chave_oc,F3656,ex_cancelada,"&lt;&gt;Sim"))</f>
        <v/>
      </c>
      <c r="R3656" s="51">
        <f>IF(P3656="","",IF(AND(P3656=1,N(Q3656)&gt;0),1,0))</f>
        <v/>
      </c>
      <c r="S3656" s="30">
        <f>IF(P3656="","",IF(F3656="","ERRO: data prevista ausente ou inválida",IF(O3656=0,"Duplicada: contada uma vez",IF(N(G3656)=0,"ERRO: tarefa fora do Plano Mestre",IF(P3656=0,"Tarefa retirada do plano: não conta","OK")))))</f>
        <v/>
      </c>
    </row>
    <row r="3657">
      <c r="A3657" s="29" t="n"/>
      <c r="B3657" s="25" t="n"/>
      <c r="C3657" s="49" t="n"/>
      <c r="D3657" s="29" t="n"/>
      <c r="E3657" s="23">
        <f>IF(OR(A3657="",B3657=""),"",A3657&amp;"|"&amp;B3657)</f>
        <v/>
      </c>
      <c r="F3657" s="30">
        <f>IF(OR(E3657="",NOT(ISNUMBER(C3657))),"",E3657&amp;"|"&amp;YEAR(C3657)&amp;"-"&amp;RIGHT("0"&amp;MONTH(C3657),2)&amp;"-"&amp;RIGHT("0"&amp;DAY(C3657),2))</f>
        <v/>
      </c>
      <c r="G3657" s="26">
        <f>IF(E3657="","",IFERROR(MATCH(E3657,pl_chave,0),0))</f>
        <v/>
      </c>
      <c r="H3657" s="23">
        <f>IF(G3657="","",IF(G3657=0,"Tarefa fora do plano",INDEX(pl_tag,G3657)))</f>
        <v/>
      </c>
      <c r="I3657" s="30">
        <f>IF(N(G3657)=0,"",INDEX(pl_atividade,G3657))</f>
        <v/>
      </c>
      <c r="J3657" s="50">
        <f>IF(N(G3657)=0,"",INDEX(pl_especialidade,G3657))</f>
        <v/>
      </c>
      <c r="K3657" s="28">
        <f>IF(N(G3657)=0,"",INDEX(pl_duracao,G3657))</f>
        <v/>
      </c>
      <c r="L3657" s="39">
        <f>IF(ISNUMBER(C3657),YEAR(C3657),"")</f>
        <v/>
      </c>
      <c r="M3657" s="39">
        <f>IF(ISNUMBER(C3657),MONTH(C3657),"")</f>
        <v/>
      </c>
      <c r="N3657" s="23">
        <f>IF(L3657="","",IF(NOT(ISNUMBER(crono_ano)),"Informe o ano",IF(L3657&lt;crono_ano,"Antes do ano",IF(L3657&gt;crono_ano,"Depois do ano","No ano"))))</f>
        <v/>
      </c>
      <c r="O3657" s="39">
        <f>IF(F3657="","",IF(COUNTIF(F$7:F3657,F3657)=1,1,0))</f>
        <v/>
      </c>
      <c r="P3657" s="39">
        <f>IF(A3657&amp;B3657&amp;C3657="","",IF(AND(O3657=1,N(G3657)&gt;0),IF(INDEX(pl_ativa,MAX(1,N(G3657)))="Sim",1,0),0))</f>
        <v/>
      </c>
      <c r="Q3657" s="39">
        <f>IF(F3657="","",COUNTIFS(ex_chave_oc,F3657,ex_cancelada,"&lt;&gt;Sim"))</f>
        <v/>
      </c>
      <c r="R3657" s="51">
        <f>IF(P3657="","",IF(AND(P3657=1,N(Q3657)&gt;0),1,0))</f>
        <v/>
      </c>
      <c r="S3657" s="30">
        <f>IF(P3657="","",IF(F3657="","ERRO: data prevista ausente ou inválida",IF(O3657=0,"Duplicada: contada uma vez",IF(N(G3657)=0,"ERRO: tarefa fora do Plano Mestre",IF(P3657=0,"Tarefa retirada do plano: não conta","OK")))))</f>
        <v/>
      </c>
    </row>
    <row r="3658">
      <c r="A3658" s="29" t="n"/>
      <c r="B3658" s="25" t="n"/>
      <c r="C3658" s="49" t="n"/>
      <c r="D3658" s="29" t="n"/>
      <c r="E3658" s="23">
        <f>IF(OR(A3658="",B3658=""),"",A3658&amp;"|"&amp;B3658)</f>
        <v/>
      </c>
      <c r="F3658" s="30">
        <f>IF(OR(E3658="",NOT(ISNUMBER(C3658))),"",E3658&amp;"|"&amp;YEAR(C3658)&amp;"-"&amp;RIGHT("0"&amp;MONTH(C3658),2)&amp;"-"&amp;RIGHT("0"&amp;DAY(C3658),2))</f>
        <v/>
      </c>
      <c r="G3658" s="26">
        <f>IF(E3658="","",IFERROR(MATCH(E3658,pl_chave,0),0))</f>
        <v/>
      </c>
      <c r="H3658" s="23">
        <f>IF(G3658="","",IF(G3658=0,"Tarefa fora do plano",INDEX(pl_tag,G3658)))</f>
        <v/>
      </c>
      <c r="I3658" s="30">
        <f>IF(N(G3658)=0,"",INDEX(pl_atividade,G3658))</f>
        <v/>
      </c>
      <c r="J3658" s="50">
        <f>IF(N(G3658)=0,"",INDEX(pl_especialidade,G3658))</f>
        <v/>
      </c>
      <c r="K3658" s="28">
        <f>IF(N(G3658)=0,"",INDEX(pl_duracao,G3658))</f>
        <v/>
      </c>
      <c r="L3658" s="39">
        <f>IF(ISNUMBER(C3658),YEAR(C3658),"")</f>
        <v/>
      </c>
      <c r="M3658" s="39">
        <f>IF(ISNUMBER(C3658),MONTH(C3658),"")</f>
        <v/>
      </c>
      <c r="N3658" s="23">
        <f>IF(L3658="","",IF(NOT(ISNUMBER(crono_ano)),"Informe o ano",IF(L3658&lt;crono_ano,"Antes do ano",IF(L3658&gt;crono_ano,"Depois do ano","No ano"))))</f>
        <v/>
      </c>
      <c r="O3658" s="39">
        <f>IF(F3658="","",IF(COUNTIF(F$7:F3658,F3658)=1,1,0))</f>
        <v/>
      </c>
      <c r="P3658" s="39">
        <f>IF(A3658&amp;B3658&amp;C3658="","",IF(AND(O3658=1,N(G3658)&gt;0),IF(INDEX(pl_ativa,MAX(1,N(G3658)))="Sim",1,0),0))</f>
        <v/>
      </c>
      <c r="Q3658" s="39">
        <f>IF(F3658="","",COUNTIFS(ex_chave_oc,F3658,ex_cancelada,"&lt;&gt;Sim"))</f>
        <v/>
      </c>
      <c r="R3658" s="51">
        <f>IF(P3658="","",IF(AND(P3658=1,N(Q3658)&gt;0),1,0))</f>
        <v/>
      </c>
      <c r="S3658" s="30">
        <f>IF(P3658="","",IF(F3658="","ERRO: data prevista ausente ou inválida",IF(O3658=0,"Duplicada: contada uma vez",IF(N(G3658)=0,"ERRO: tarefa fora do Plano Mestre",IF(P3658=0,"Tarefa retirada do plano: não conta","OK")))))</f>
        <v/>
      </c>
    </row>
    <row r="3659">
      <c r="A3659" s="29" t="n"/>
      <c r="B3659" s="25" t="n"/>
      <c r="C3659" s="49" t="n"/>
      <c r="D3659" s="29" t="n"/>
      <c r="E3659" s="23">
        <f>IF(OR(A3659="",B3659=""),"",A3659&amp;"|"&amp;B3659)</f>
        <v/>
      </c>
      <c r="F3659" s="30">
        <f>IF(OR(E3659="",NOT(ISNUMBER(C3659))),"",E3659&amp;"|"&amp;YEAR(C3659)&amp;"-"&amp;RIGHT("0"&amp;MONTH(C3659),2)&amp;"-"&amp;RIGHT("0"&amp;DAY(C3659),2))</f>
        <v/>
      </c>
      <c r="G3659" s="26">
        <f>IF(E3659="","",IFERROR(MATCH(E3659,pl_chave,0),0))</f>
        <v/>
      </c>
      <c r="H3659" s="23">
        <f>IF(G3659="","",IF(G3659=0,"Tarefa fora do plano",INDEX(pl_tag,G3659)))</f>
        <v/>
      </c>
      <c r="I3659" s="30">
        <f>IF(N(G3659)=0,"",INDEX(pl_atividade,G3659))</f>
        <v/>
      </c>
      <c r="J3659" s="50">
        <f>IF(N(G3659)=0,"",INDEX(pl_especialidade,G3659))</f>
        <v/>
      </c>
      <c r="K3659" s="28">
        <f>IF(N(G3659)=0,"",INDEX(pl_duracao,G3659))</f>
        <v/>
      </c>
      <c r="L3659" s="39">
        <f>IF(ISNUMBER(C3659),YEAR(C3659),"")</f>
        <v/>
      </c>
      <c r="M3659" s="39">
        <f>IF(ISNUMBER(C3659),MONTH(C3659),"")</f>
        <v/>
      </c>
      <c r="N3659" s="23">
        <f>IF(L3659="","",IF(NOT(ISNUMBER(crono_ano)),"Informe o ano",IF(L3659&lt;crono_ano,"Antes do ano",IF(L3659&gt;crono_ano,"Depois do ano","No ano"))))</f>
        <v/>
      </c>
      <c r="O3659" s="39">
        <f>IF(F3659="","",IF(COUNTIF(F$7:F3659,F3659)=1,1,0))</f>
        <v/>
      </c>
      <c r="P3659" s="39">
        <f>IF(A3659&amp;B3659&amp;C3659="","",IF(AND(O3659=1,N(G3659)&gt;0),IF(INDEX(pl_ativa,MAX(1,N(G3659)))="Sim",1,0),0))</f>
        <v/>
      </c>
      <c r="Q3659" s="39">
        <f>IF(F3659="","",COUNTIFS(ex_chave_oc,F3659,ex_cancelada,"&lt;&gt;Sim"))</f>
        <v/>
      </c>
      <c r="R3659" s="51">
        <f>IF(P3659="","",IF(AND(P3659=1,N(Q3659)&gt;0),1,0))</f>
        <v/>
      </c>
      <c r="S3659" s="30">
        <f>IF(P3659="","",IF(F3659="","ERRO: data prevista ausente ou inválida",IF(O3659=0,"Duplicada: contada uma vez",IF(N(G3659)=0,"ERRO: tarefa fora do Plano Mestre",IF(P3659=0,"Tarefa retirada do plano: não conta","OK")))))</f>
        <v/>
      </c>
    </row>
    <row r="3660">
      <c r="A3660" s="29" t="n"/>
      <c r="B3660" s="25" t="n"/>
      <c r="C3660" s="49" t="n"/>
      <c r="D3660" s="29" t="n"/>
      <c r="E3660" s="23">
        <f>IF(OR(A3660="",B3660=""),"",A3660&amp;"|"&amp;B3660)</f>
        <v/>
      </c>
      <c r="F3660" s="30">
        <f>IF(OR(E3660="",NOT(ISNUMBER(C3660))),"",E3660&amp;"|"&amp;YEAR(C3660)&amp;"-"&amp;RIGHT("0"&amp;MONTH(C3660),2)&amp;"-"&amp;RIGHT("0"&amp;DAY(C3660),2))</f>
        <v/>
      </c>
      <c r="G3660" s="26">
        <f>IF(E3660="","",IFERROR(MATCH(E3660,pl_chave,0),0))</f>
        <v/>
      </c>
      <c r="H3660" s="23">
        <f>IF(G3660="","",IF(G3660=0,"Tarefa fora do plano",INDEX(pl_tag,G3660)))</f>
        <v/>
      </c>
      <c r="I3660" s="30">
        <f>IF(N(G3660)=0,"",INDEX(pl_atividade,G3660))</f>
        <v/>
      </c>
      <c r="J3660" s="50">
        <f>IF(N(G3660)=0,"",INDEX(pl_especialidade,G3660))</f>
        <v/>
      </c>
      <c r="K3660" s="28">
        <f>IF(N(G3660)=0,"",INDEX(pl_duracao,G3660))</f>
        <v/>
      </c>
      <c r="L3660" s="39">
        <f>IF(ISNUMBER(C3660),YEAR(C3660),"")</f>
        <v/>
      </c>
      <c r="M3660" s="39">
        <f>IF(ISNUMBER(C3660),MONTH(C3660),"")</f>
        <v/>
      </c>
      <c r="N3660" s="23">
        <f>IF(L3660="","",IF(NOT(ISNUMBER(crono_ano)),"Informe o ano",IF(L3660&lt;crono_ano,"Antes do ano",IF(L3660&gt;crono_ano,"Depois do ano","No ano"))))</f>
        <v/>
      </c>
      <c r="O3660" s="39">
        <f>IF(F3660="","",IF(COUNTIF(F$7:F3660,F3660)=1,1,0))</f>
        <v/>
      </c>
      <c r="P3660" s="39">
        <f>IF(A3660&amp;B3660&amp;C3660="","",IF(AND(O3660=1,N(G3660)&gt;0),IF(INDEX(pl_ativa,MAX(1,N(G3660)))="Sim",1,0),0))</f>
        <v/>
      </c>
      <c r="Q3660" s="39">
        <f>IF(F3660="","",COUNTIFS(ex_chave_oc,F3660,ex_cancelada,"&lt;&gt;Sim"))</f>
        <v/>
      </c>
      <c r="R3660" s="51">
        <f>IF(P3660="","",IF(AND(P3660=1,N(Q3660)&gt;0),1,0))</f>
        <v/>
      </c>
      <c r="S3660" s="30">
        <f>IF(P3660="","",IF(F3660="","ERRO: data prevista ausente ou inválida",IF(O3660=0,"Duplicada: contada uma vez",IF(N(G3660)=0,"ERRO: tarefa fora do Plano Mestre",IF(P3660=0,"Tarefa retirada do plano: não conta","OK")))))</f>
        <v/>
      </c>
    </row>
    <row r="3661">
      <c r="A3661" s="29" t="n"/>
      <c r="B3661" s="25" t="n"/>
      <c r="C3661" s="49" t="n"/>
      <c r="D3661" s="29" t="n"/>
      <c r="E3661" s="23">
        <f>IF(OR(A3661="",B3661=""),"",A3661&amp;"|"&amp;B3661)</f>
        <v/>
      </c>
      <c r="F3661" s="30">
        <f>IF(OR(E3661="",NOT(ISNUMBER(C3661))),"",E3661&amp;"|"&amp;YEAR(C3661)&amp;"-"&amp;RIGHT("0"&amp;MONTH(C3661),2)&amp;"-"&amp;RIGHT("0"&amp;DAY(C3661),2))</f>
        <v/>
      </c>
      <c r="G3661" s="26">
        <f>IF(E3661="","",IFERROR(MATCH(E3661,pl_chave,0),0))</f>
        <v/>
      </c>
      <c r="H3661" s="23">
        <f>IF(G3661="","",IF(G3661=0,"Tarefa fora do plano",INDEX(pl_tag,G3661)))</f>
        <v/>
      </c>
      <c r="I3661" s="30">
        <f>IF(N(G3661)=0,"",INDEX(pl_atividade,G3661))</f>
        <v/>
      </c>
      <c r="J3661" s="50">
        <f>IF(N(G3661)=0,"",INDEX(pl_especialidade,G3661))</f>
        <v/>
      </c>
      <c r="K3661" s="28">
        <f>IF(N(G3661)=0,"",INDEX(pl_duracao,G3661))</f>
        <v/>
      </c>
      <c r="L3661" s="39">
        <f>IF(ISNUMBER(C3661),YEAR(C3661),"")</f>
        <v/>
      </c>
      <c r="M3661" s="39">
        <f>IF(ISNUMBER(C3661),MONTH(C3661),"")</f>
        <v/>
      </c>
      <c r="N3661" s="23">
        <f>IF(L3661="","",IF(NOT(ISNUMBER(crono_ano)),"Informe o ano",IF(L3661&lt;crono_ano,"Antes do ano",IF(L3661&gt;crono_ano,"Depois do ano","No ano"))))</f>
        <v/>
      </c>
      <c r="O3661" s="39">
        <f>IF(F3661="","",IF(COUNTIF(F$7:F3661,F3661)=1,1,0))</f>
        <v/>
      </c>
      <c r="P3661" s="39">
        <f>IF(A3661&amp;B3661&amp;C3661="","",IF(AND(O3661=1,N(G3661)&gt;0),IF(INDEX(pl_ativa,MAX(1,N(G3661)))="Sim",1,0),0))</f>
        <v/>
      </c>
      <c r="Q3661" s="39">
        <f>IF(F3661="","",COUNTIFS(ex_chave_oc,F3661,ex_cancelada,"&lt;&gt;Sim"))</f>
        <v/>
      </c>
      <c r="R3661" s="51">
        <f>IF(P3661="","",IF(AND(P3661=1,N(Q3661)&gt;0),1,0))</f>
        <v/>
      </c>
      <c r="S3661" s="30">
        <f>IF(P3661="","",IF(F3661="","ERRO: data prevista ausente ou inválida",IF(O3661=0,"Duplicada: contada uma vez",IF(N(G3661)=0,"ERRO: tarefa fora do Plano Mestre",IF(P3661=0,"Tarefa retirada do plano: não conta","OK")))))</f>
        <v/>
      </c>
    </row>
    <row r="3662">
      <c r="A3662" s="29" t="n"/>
      <c r="B3662" s="25" t="n"/>
      <c r="C3662" s="49" t="n"/>
      <c r="D3662" s="29" t="n"/>
      <c r="E3662" s="23">
        <f>IF(OR(A3662="",B3662=""),"",A3662&amp;"|"&amp;B3662)</f>
        <v/>
      </c>
      <c r="F3662" s="30">
        <f>IF(OR(E3662="",NOT(ISNUMBER(C3662))),"",E3662&amp;"|"&amp;YEAR(C3662)&amp;"-"&amp;RIGHT("0"&amp;MONTH(C3662),2)&amp;"-"&amp;RIGHT("0"&amp;DAY(C3662),2))</f>
        <v/>
      </c>
      <c r="G3662" s="26">
        <f>IF(E3662="","",IFERROR(MATCH(E3662,pl_chave,0),0))</f>
        <v/>
      </c>
      <c r="H3662" s="23">
        <f>IF(G3662="","",IF(G3662=0,"Tarefa fora do plano",INDEX(pl_tag,G3662)))</f>
        <v/>
      </c>
      <c r="I3662" s="30">
        <f>IF(N(G3662)=0,"",INDEX(pl_atividade,G3662))</f>
        <v/>
      </c>
      <c r="J3662" s="50">
        <f>IF(N(G3662)=0,"",INDEX(pl_especialidade,G3662))</f>
        <v/>
      </c>
      <c r="K3662" s="28">
        <f>IF(N(G3662)=0,"",INDEX(pl_duracao,G3662))</f>
        <v/>
      </c>
      <c r="L3662" s="39">
        <f>IF(ISNUMBER(C3662),YEAR(C3662),"")</f>
        <v/>
      </c>
      <c r="M3662" s="39">
        <f>IF(ISNUMBER(C3662),MONTH(C3662),"")</f>
        <v/>
      </c>
      <c r="N3662" s="23">
        <f>IF(L3662="","",IF(NOT(ISNUMBER(crono_ano)),"Informe o ano",IF(L3662&lt;crono_ano,"Antes do ano",IF(L3662&gt;crono_ano,"Depois do ano","No ano"))))</f>
        <v/>
      </c>
      <c r="O3662" s="39">
        <f>IF(F3662="","",IF(COUNTIF(F$7:F3662,F3662)=1,1,0))</f>
        <v/>
      </c>
      <c r="P3662" s="39">
        <f>IF(A3662&amp;B3662&amp;C3662="","",IF(AND(O3662=1,N(G3662)&gt;0),IF(INDEX(pl_ativa,MAX(1,N(G3662)))="Sim",1,0),0))</f>
        <v/>
      </c>
      <c r="Q3662" s="39">
        <f>IF(F3662="","",COUNTIFS(ex_chave_oc,F3662,ex_cancelada,"&lt;&gt;Sim"))</f>
        <v/>
      </c>
      <c r="R3662" s="51">
        <f>IF(P3662="","",IF(AND(P3662=1,N(Q3662)&gt;0),1,0))</f>
        <v/>
      </c>
      <c r="S3662" s="30">
        <f>IF(P3662="","",IF(F3662="","ERRO: data prevista ausente ou inválida",IF(O3662=0,"Duplicada: contada uma vez",IF(N(G3662)=0,"ERRO: tarefa fora do Plano Mestre",IF(P3662=0,"Tarefa retirada do plano: não conta","OK")))))</f>
        <v/>
      </c>
    </row>
    <row r="3663">
      <c r="A3663" s="29" t="n"/>
      <c r="B3663" s="25" t="n"/>
      <c r="C3663" s="49" t="n"/>
      <c r="D3663" s="29" t="n"/>
      <c r="E3663" s="23">
        <f>IF(OR(A3663="",B3663=""),"",A3663&amp;"|"&amp;B3663)</f>
        <v/>
      </c>
      <c r="F3663" s="30">
        <f>IF(OR(E3663="",NOT(ISNUMBER(C3663))),"",E3663&amp;"|"&amp;YEAR(C3663)&amp;"-"&amp;RIGHT("0"&amp;MONTH(C3663),2)&amp;"-"&amp;RIGHT("0"&amp;DAY(C3663),2))</f>
        <v/>
      </c>
      <c r="G3663" s="26">
        <f>IF(E3663="","",IFERROR(MATCH(E3663,pl_chave,0),0))</f>
        <v/>
      </c>
      <c r="H3663" s="23">
        <f>IF(G3663="","",IF(G3663=0,"Tarefa fora do plano",INDEX(pl_tag,G3663)))</f>
        <v/>
      </c>
      <c r="I3663" s="30">
        <f>IF(N(G3663)=0,"",INDEX(pl_atividade,G3663))</f>
        <v/>
      </c>
      <c r="J3663" s="50">
        <f>IF(N(G3663)=0,"",INDEX(pl_especialidade,G3663))</f>
        <v/>
      </c>
      <c r="K3663" s="28">
        <f>IF(N(G3663)=0,"",INDEX(pl_duracao,G3663))</f>
        <v/>
      </c>
      <c r="L3663" s="39">
        <f>IF(ISNUMBER(C3663),YEAR(C3663),"")</f>
        <v/>
      </c>
      <c r="M3663" s="39">
        <f>IF(ISNUMBER(C3663),MONTH(C3663),"")</f>
        <v/>
      </c>
      <c r="N3663" s="23">
        <f>IF(L3663="","",IF(NOT(ISNUMBER(crono_ano)),"Informe o ano",IF(L3663&lt;crono_ano,"Antes do ano",IF(L3663&gt;crono_ano,"Depois do ano","No ano"))))</f>
        <v/>
      </c>
      <c r="O3663" s="39">
        <f>IF(F3663="","",IF(COUNTIF(F$7:F3663,F3663)=1,1,0))</f>
        <v/>
      </c>
      <c r="P3663" s="39">
        <f>IF(A3663&amp;B3663&amp;C3663="","",IF(AND(O3663=1,N(G3663)&gt;0),IF(INDEX(pl_ativa,MAX(1,N(G3663)))="Sim",1,0),0))</f>
        <v/>
      </c>
      <c r="Q3663" s="39">
        <f>IF(F3663="","",COUNTIFS(ex_chave_oc,F3663,ex_cancelada,"&lt;&gt;Sim"))</f>
        <v/>
      </c>
      <c r="R3663" s="51">
        <f>IF(P3663="","",IF(AND(P3663=1,N(Q3663)&gt;0),1,0))</f>
        <v/>
      </c>
      <c r="S3663" s="30">
        <f>IF(P3663="","",IF(F3663="","ERRO: data prevista ausente ou inválida",IF(O3663=0,"Duplicada: contada uma vez",IF(N(G3663)=0,"ERRO: tarefa fora do Plano Mestre",IF(P3663=0,"Tarefa retirada do plano: não conta","OK")))))</f>
        <v/>
      </c>
    </row>
    <row r="3664">
      <c r="A3664" s="29" t="n"/>
      <c r="B3664" s="25" t="n"/>
      <c r="C3664" s="49" t="n"/>
      <c r="D3664" s="29" t="n"/>
      <c r="E3664" s="23">
        <f>IF(OR(A3664="",B3664=""),"",A3664&amp;"|"&amp;B3664)</f>
        <v/>
      </c>
      <c r="F3664" s="30">
        <f>IF(OR(E3664="",NOT(ISNUMBER(C3664))),"",E3664&amp;"|"&amp;YEAR(C3664)&amp;"-"&amp;RIGHT("0"&amp;MONTH(C3664),2)&amp;"-"&amp;RIGHT("0"&amp;DAY(C3664),2))</f>
        <v/>
      </c>
      <c r="G3664" s="26">
        <f>IF(E3664="","",IFERROR(MATCH(E3664,pl_chave,0),0))</f>
        <v/>
      </c>
      <c r="H3664" s="23">
        <f>IF(G3664="","",IF(G3664=0,"Tarefa fora do plano",INDEX(pl_tag,G3664)))</f>
        <v/>
      </c>
      <c r="I3664" s="30">
        <f>IF(N(G3664)=0,"",INDEX(pl_atividade,G3664))</f>
        <v/>
      </c>
      <c r="J3664" s="50">
        <f>IF(N(G3664)=0,"",INDEX(pl_especialidade,G3664))</f>
        <v/>
      </c>
      <c r="K3664" s="28">
        <f>IF(N(G3664)=0,"",INDEX(pl_duracao,G3664))</f>
        <v/>
      </c>
      <c r="L3664" s="39">
        <f>IF(ISNUMBER(C3664),YEAR(C3664),"")</f>
        <v/>
      </c>
      <c r="M3664" s="39">
        <f>IF(ISNUMBER(C3664),MONTH(C3664),"")</f>
        <v/>
      </c>
      <c r="N3664" s="23">
        <f>IF(L3664="","",IF(NOT(ISNUMBER(crono_ano)),"Informe o ano",IF(L3664&lt;crono_ano,"Antes do ano",IF(L3664&gt;crono_ano,"Depois do ano","No ano"))))</f>
        <v/>
      </c>
      <c r="O3664" s="39">
        <f>IF(F3664="","",IF(COUNTIF(F$7:F3664,F3664)=1,1,0))</f>
        <v/>
      </c>
      <c r="P3664" s="39">
        <f>IF(A3664&amp;B3664&amp;C3664="","",IF(AND(O3664=1,N(G3664)&gt;0),IF(INDEX(pl_ativa,MAX(1,N(G3664)))="Sim",1,0),0))</f>
        <v/>
      </c>
      <c r="Q3664" s="39">
        <f>IF(F3664="","",COUNTIFS(ex_chave_oc,F3664,ex_cancelada,"&lt;&gt;Sim"))</f>
        <v/>
      </c>
      <c r="R3664" s="51">
        <f>IF(P3664="","",IF(AND(P3664=1,N(Q3664)&gt;0),1,0))</f>
        <v/>
      </c>
      <c r="S3664" s="30">
        <f>IF(P3664="","",IF(F3664="","ERRO: data prevista ausente ou inválida",IF(O3664=0,"Duplicada: contada uma vez",IF(N(G3664)=0,"ERRO: tarefa fora do Plano Mestre",IF(P3664=0,"Tarefa retirada do plano: não conta","OK")))))</f>
        <v/>
      </c>
    </row>
    <row r="3665">
      <c r="A3665" s="29" t="n"/>
      <c r="B3665" s="25" t="n"/>
      <c r="C3665" s="49" t="n"/>
      <c r="D3665" s="29" t="n"/>
      <c r="E3665" s="23">
        <f>IF(OR(A3665="",B3665=""),"",A3665&amp;"|"&amp;B3665)</f>
        <v/>
      </c>
      <c r="F3665" s="30">
        <f>IF(OR(E3665="",NOT(ISNUMBER(C3665))),"",E3665&amp;"|"&amp;YEAR(C3665)&amp;"-"&amp;RIGHT("0"&amp;MONTH(C3665),2)&amp;"-"&amp;RIGHT("0"&amp;DAY(C3665),2))</f>
        <v/>
      </c>
      <c r="G3665" s="26">
        <f>IF(E3665="","",IFERROR(MATCH(E3665,pl_chave,0),0))</f>
        <v/>
      </c>
      <c r="H3665" s="23">
        <f>IF(G3665="","",IF(G3665=0,"Tarefa fora do plano",INDEX(pl_tag,G3665)))</f>
        <v/>
      </c>
      <c r="I3665" s="30">
        <f>IF(N(G3665)=0,"",INDEX(pl_atividade,G3665))</f>
        <v/>
      </c>
      <c r="J3665" s="50">
        <f>IF(N(G3665)=0,"",INDEX(pl_especialidade,G3665))</f>
        <v/>
      </c>
      <c r="K3665" s="28">
        <f>IF(N(G3665)=0,"",INDEX(pl_duracao,G3665))</f>
        <v/>
      </c>
      <c r="L3665" s="39">
        <f>IF(ISNUMBER(C3665),YEAR(C3665),"")</f>
        <v/>
      </c>
      <c r="M3665" s="39">
        <f>IF(ISNUMBER(C3665),MONTH(C3665),"")</f>
        <v/>
      </c>
      <c r="N3665" s="23">
        <f>IF(L3665="","",IF(NOT(ISNUMBER(crono_ano)),"Informe o ano",IF(L3665&lt;crono_ano,"Antes do ano",IF(L3665&gt;crono_ano,"Depois do ano","No ano"))))</f>
        <v/>
      </c>
      <c r="O3665" s="39">
        <f>IF(F3665="","",IF(COUNTIF(F$7:F3665,F3665)=1,1,0))</f>
        <v/>
      </c>
      <c r="P3665" s="39">
        <f>IF(A3665&amp;B3665&amp;C3665="","",IF(AND(O3665=1,N(G3665)&gt;0),IF(INDEX(pl_ativa,MAX(1,N(G3665)))="Sim",1,0),0))</f>
        <v/>
      </c>
      <c r="Q3665" s="39">
        <f>IF(F3665="","",COUNTIFS(ex_chave_oc,F3665,ex_cancelada,"&lt;&gt;Sim"))</f>
        <v/>
      </c>
      <c r="R3665" s="51">
        <f>IF(P3665="","",IF(AND(P3665=1,N(Q3665)&gt;0),1,0))</f>
        <v/>
      </c>
      <c r="S3665" s="30">
        <f>IF(P3665="","",IF(F3665="","ERRO: data prevista ausente ou inválida",IF(O3665=0,"Duplicada: contada uma vez",IF(N(G3665)=0,"ERRO: tarefa fora do Plano Mestre",IF(P3665=0,"Tarefa retirada do plano: não conta","OK")))))</f>
        <v/>
      </c>
    </row>
    <row r="3666">
      <c r="A3666" s="29" t="n"/>
      <c r="B3666" s="25" t="n"/>
      <c r="C3666" s="49" t="n"/>
      <c r="D3666" s="29" t="n"/>
      <c r="E3666" s="23">
        <f>IF(OR(A3666="",B3666=""),"",A3666&amp;"|"&amp;B3666)</f>
        <v/>
      </c>
      <c r="F3666" s="30">
        <f>IF(OR(E3666="",NOT(ISNUMBER(C3666))),"",E3666&amp;"|"&amp;YEAR(C3666)&amp;"-"&amp;RIGHT("0"&amp;MONTH(C3666),2)&amp;"-"&amp;RIGHT("0"&amp;DAY(C3666),2))</f>
        <v/>
      </c>
      <c r="G3666" s="26">
        <f>IF(E3666="","",IFERROR(MATCH(E3666,pl_chave,0),0))</f>
        <v/>
      </c>
      <c r="H3666" s="23">
        <f>IF(G3666="","",IF(G3666=0,"Tarefa fora do plano",INDEX(pl_tag,G3666)))</f>
        <v/>
      </c>
      <c r="I3666" s="30">
        <f>IF(N(G3666)=0,"",INDEX(pl_atividade,G3666))</f>
        <v/>
      </c>
      <c r="J3666" s="50">
        <f>IF(N(G3666)=0,"",INDEX(pl_especialidade,G3666))</f>
        <v/>
      </c>
      <c r="K3666" s="28">
        <f>IF(N(G3666)=0,"",INDEX(pl_duracao,G3666))</f>
        <v/>
      </c>
      <c r="L3666" s="39">
        <f>IF(ISNUMBER(C3666),YEAR(C3666),"")</f>
        <v/>
      </c>
      <c r="M3666" s="39">
        <f>IF(ISNUMBER(C3666),MONTH(C3666),"")</f>
        <v/>
      </c>
      <c r="N3666" s="23">
        <f>IF(L3666="","",IF(NOT(ISNUMBER(crono_ano)),"Informe o ano",IF(L3666&lt;crono_ano,"Antes do ano",IF(L3666&gt;crono_ano,"Depois do ano","No ano"))))</f>
        <v/>
      </c>
      <c r="O3666" s="39">
        <f>IF(F3666="","",IF(COUNTIF(F$7:F3666,F3666)=1,1,0))</f>
        <v/>
      </c>
      <c r="P3666" s="39">
        <f>IF(A3666&amp;B3666&amp;C3666="","",IF(AND(O3666=1,N(G3666)&gt;0),IF(INDEX(pl_ativa,MAX(1,N(G3666)))="Sim",1,0),0))</f>
        <v/>
      </c>
      <c r="Q3666" s="39">
        <f>IF(F3666="","",COUNTIFS(ex_chave_oc,F3666,ex_cancelada,"&lt;&gt;Sim"))</f>
        <v/>
      </c>
      <c r="R3666" s="51">
        <f>IF(P3666="","",IF(AND(P3666=1,N(Q3666)&gt;0),1,0))</f>
        <v/>
      </c>
      <c r="S3666" s="30">
        <f>IF(P3666="","",IF(F3666="","ERRO: data prevista ausente ou inválida",IF(O3666=0,"Duplicada: contada uma vez",IF(N(G3666)=0,"ERRO: tarefa fora do Plano Mestre",IF(P3666=0,"Tarefa retirada do plano: não conta","OK")))))</f>
        <v/>
      </c>
    </row>
    <row r="3667">
      <c r="A3667" s="29" t="n"/>
      <c r="B3667" s="25" t="n"/>
      <c r="C3667" s="49" t="n"/>
      <c r="D3667" s="29" t="n"/>
      <c r="E3667" s="23">
        <f>IF(OR(A3667="",B3667=""),"",A3667&amp;"|"&amp;B3667)</f>
        <v/>
      </c>
      <c r="F3667" s="30">
        <f>IF(OR(E3667="",NOT(ISNUMBER(C3667))),"",E3667&amp;"|"&amp;YEAR(C3667)&amp;"-"&amp;RIGHT("0"&amp;MONTH(C3667),2)&amp;"-"&amp;RIGHT("0"&amp;DAY(C3667),2))</f>
        <v/>
      </c>
      <c r="G3667" s="26">
        <f>IF(E3667="","",IFERROR(MATCH(E3667,pl_chave,0),0))</f>
        <v/>
      </c>
      <c r="H3667" s="23">
        <f>IF(G3667="","",IF(G3667=0,"Tarefa fora do plano",INDEX(pl_tag,G3667)))</f>
        <v/>
      </c>
      <c r="I3667" s="30">
        <f>IF(N(G3667)=0,"",INDEX(pl_atividade,G3667))</f>
        <v/>
      </c>
      <c r="J3667" s="50">
        <f>IF(N(G3667)=0,"",INDEX(pl_especialidade,G3667))</f>
        <v/>
      </c>
      <c r="K3667" s="28">
        <f>IF(N(G3667)=0,"",INDEX(pl_duracao,G3667))</f>
        <v/>
      </c>
      <c r="L3667" s="39">
        <f>IF(ISNUMBER(C3667),YEAR(C3667),"")</f>
        <v/>
      </c>
      <c r="M3667" s="39">
        <f>IF(ISNUMBER(C3667),MONTH(C3667),"")</f>
        <v/>
      </c>
      <c r="N3667" s="23">
        <f>IF(L3667="","",IF(NOT(ISNUMBER(crono_ano)),"Informe o ano",IF(L3667&lt;crono_ano,"Antes do ano",IF(L3667&gt;crono_ano,"Depois do ano","No ano"))))</f>
        <v/>
      </c>
      <c r="O3667" s="39">
        <f>IF(F3667="","",IF(COUNTIF(F$7:F3667,F3667)=1,1,0))</f>
        <v/>
      </c>
      <c r="P3667" s="39">
        <f>IF(A3667&amp;B3667&amp;C3667="","",IF(AND(O3667=1,N(G3667)&gt;0),IF(INDEX(pl_ativa,MAX(1,N(G3667)))="Sim",1,0),0))</f>
        <v/>
      </c>
      <c r="Q3667" s="39">
        <f>IF(F3667="","",COUNTIFS(ex_chave_oc,F3667,ex_cancelada,"&lt;&gt;Sim"))</f>
        <v/>
      </c>
      <c r="R3667" s="51">
        <f>IF(P3667="","",IF(AND(P3667=1,N(Q3667)&gt;0),1,0))</f>
        <v/>
      </c>
      <c r="S3667" s="30">
        <f>IF(P3667="","",IF(F3667="","ERRO: data prevista ausente ou inválida",IF(O3667=0,"Duplicada: contada uma vez",IF(N(G3667)=0,"ERRO: tarefa fora do Plano Mestre",IF(P3667=0,"Tarefa retirada do plano: não conta","OK")))))</f>
        <v/>
      </c>
    </row>
    <row r="3668">
      <c r="A3668" s="29" t="n"/>
      <c r="B3668" s="25" t="n"/>
      <c r="C3668" s="49" t="n"/>
      <c r="D3668" s="29" t="n"/>
      <c r="E3668" s="23">
        <f>IF(OR(A3668="",B3668=""),"",A3668&amp;"|"&amp;B3668)</f>
        <v/>
      </c>
      <c r="F3668" s="30">
        <f>IF(OR(E3668="",NOT(ISNUMBER(C3668))),"",E3668&amp;"|"&amp;YEAR(C3668)&amp;"-"&amp;RIGHT("0"&amp;MONTH(C3668),2)&amp;"-"&amp;RIGHT("0"&amp;DAY(C3668),2))</f>
        <v/>
      </c>
      <c r="G3668" s="26">
        <f>IF(E3668="","",IFERROR(MATCH(E3668,pl_chave,0),0))</f>
        <v/>
      </c>
      <c r="H3668" s="23">
        <f>IF(G3668="","",IF(G3668=0,"Tarefa fora do plano",INDEX(pl_tag,G3668)))</f>
        <v/>
      </c>
      <c r="I3668" s="30">
        <f>IF(N(G3668)=0,"",INDEX(pl_atividade,G3668))</f>
        <v/>
      </c>
      <c r="J3668" s="50">
        <f>IF(N(G3668)=0,"",INDEX(pl_especialidade,G3668))</f>
        <v/>
      </c>
      <c r="K3668" s="28">
        <f>IF(N(G3668)=0,"",INDEX(pl_duracao,G3668))</f>
        <v/>
      </c>
      <c r="L3668" s="39">
        <f>IF(ISNUMBER(C3668),YEAR(C3668),"")</f>
        <v/>
      </c>
      <c r="M3668" s="39">
        <f>IF(ISNUMBER(C3668),MONTH(C3668),"")</f>
        <v/>
      </c>
      <c r="N3668" s="23">
        <f>IF(L3668="","",IF(NOT(ISNUMBER(crono_ano)),"Informe o ano",IF(L3668&lt;crono_ano,"Antes do ano",IF(L3668&gt;crono_ano,"Depois do ano","No ano"))))</f>
        <v/>
      </c>
      <c r="O3668" s="39">
        <f>IF(F3668="","",IF(COUNTIF(F$7:F3668,F3668)=1,1,0))</f>
        <v/>
      </c>
      <c r="P3668" s="39">
        <f>IF(A3668&amp;B3668&amp;C3668="","",IF(AND(O3668=1,N(G3668)&gt;0),IF(INDEX(pl_ativa,MAX(1,N(G3668)))="Sim",1,0),0))</f>
        <v/>
      </c>
      <c r="Q3668" s="39">
        <f>IF(F3668="","",COUNTIFS(ex_chave_oc,F3668,ex_cancelada,"&lt;&gt;Sim"))</f>
        <v/>
      </c>
      <c r="R3668" s="51">
        <f>IF(P3668="","",IF(AND(P3668=1,N(Q3668)&gt;0),1,0))</f>
        <v/>
      </c>
      <c r="S3668" s="30">
        <f>IF(P3668="","",IF(F3668="","ERRO: data prevista ausente ou inválida",IF(O3668=0,"Duplicada: contada uma vez",IF(N(G3668)=0,"ERRO: tarefa fora do Plano Mestre",IF(P3668=0,"Tarefa retirada do plano: não conta","OK")))))</f>
        <v/>
      </c>
    </row>
    <row r="3669">
      <c r="A3669" s="29" t="n"/>
      <c r="B3669" s="25" t="n"/>
      <c r="C3669" s="49" t="n"/>
      <c r="D3669" s="29" t="n"/>
      <c r="E3669" s="23">
        <f>IF(OR(A3669="",B3669=""),"",A3669&amp;"|"&amp;B3669)</f>
        <v/>
      </c>
      <c r="F3669" s="30">
        <f>IF(OR(E3669="",NOT(ISNUMBER(C3669))),"",E3669&amp;"|"&amp;YEAR(C3669)&amp;"-"&amp;RIGHT("0"&amp;MONTH(C3669),2)&amp;"-"&amp;RIGHT("0"&amp;DAY(C3669),2))</f>
        <v/>
      </c>
      <c r="G3669" s="26">
        <f>IF(E3669="","",IFERROR(MATCH(E3669,pl_chave,0),0))</f>
        <v/>
      </c>
      <c r="H3669" s="23">
        <f>IF(G3669="","",IF(G3669=0,"Tarefa fora do plano",INDEX(pl_tag,G3669)))</f>
        <v/>
      </c>
      <c r="I3669" s="30">
        <f>IF(N(G3669)=0,"",INDEX(pl_atividade,G3669))</f>
        <v/>
      </c>
      <c r="J3669" s="50">
        <f>IF(N(G3669)=0,"",INDEX(pl_especialidade,G3669))</f>
        <v/>
      </c>
      <c r="K3669" s="28">
        <f>IF(N(G3669)=0,"",INDEX(pl_duracao,G3669))</f>
        <v/>
      </c>
      <c r="L3669" s="39">
        <f>IF(ISNUMBER(C3669),YEAR(C3669),"")</f>
        <v/>
      </c>
      <c r="M3669" s="39">
        <f>IF(ISNUMBER(C3669),MONTH(C3669),"")</f>
        <v/>
      </c>
      <c r="N3669" s="23">
        <f>IF(L3669="","",IF(NOT(ISNUMBER(crono_ano)),"Informe o ano",IF(L3669&lt;crono_ano,"Antes do ano",IF(L3669&gt;crono_ano,"Depois do ano","No ano"))))</f>
        <v/>
      </c>
      <c r="O3669" s="39">
        <f>IF(F3669="","",IF(COUNTIF(F$7:F3669,F3669)=1,1,0))</f>
        <v/>
      </c>
      <c r="P3669" s="39">
        <f>IF(A3669&amp;B3669&amp;C3669="","",IF(AND(O3669=1,N(G3669)&gt;0),IF(INDEX(pl_ativa,MAX(1,N(G3669)))="Sim",1,0),0))</f>
        <v/>
      </c>
      <c r="Q3669" s="39">
        <f>IF(F3669="","",COUNTIFS(ex_chave_oc,F3669,ex_cancelada,"&lt;&gt;Sim"))</f>
        <v/>
      </c>
      <c r="R3669" s="51">
        <f>IF(P3669="","",IF(AND(P3669=1,N(Q3669)&gt;0),1,0))</f>
        <v/>
      </c>
      <c r="S3669" s="30">
        <f>IF(P3669="","",IF(F3669="","ERRO: data prevista ausente ou inválida",IF(O3669=0,"Duplicada: contada uma vez",IF(N(G3669)=0,"ERRO: tarefa fora do Plano Mestre",IF(P3669=0,"Tarefa retirada do plano: não conta","OK")))))</f>
        <v/>
      </c>
    </row>
    <row r="3670">
      <c r="A3670" s="29" t="n"/>
      <c r="B3670" s="25" t="n"/>
      <c r="C3670" s="49" t="n"/>
      <c r="D3670" s="29" t="n"/>
      <c r="E3670" s="23">
        <f>IF(OR(A3670="",B3670=""),"",A3670&amp;"|"&amp;B3670)</f>
        <v/>
      </c>
      <c r="F3670" s="30">
        <f>IF(OR(E3670="",NOT(ISNUMBER(C3670))),"",E3670&amp;"|"&amp;YEAR(C3670)&amp;"-"&amp;RIGHT("0"&amp;MONTH(C3670),2)&amp;"-"&amp;RIGHT("0"&amp;DAY(C3670),2))</f>
        <v/>
      </c>
      <c r="G3670" s="26">
        <f>IF(E3670="","",IFERROR(MATCH(E3670,pl_chave,0),0))</f>
        <v/>
      </c>
      <c r="H3670" s="23">
        <f>IF(G3670="","",IF(G3670=0,"Tarefa fora do plano",INDEX(pl_tag,G3670)))</f>
        <v/>
      </c>
      <c r="I3670" s="30">
        <f>IF(N(G3670)=0,"",INDEX(pl_atividade,G3670))</f>
        <v/>
      </c>
      <c r="J3670" s="50">
        <f>IF(N(G3670)=0,"",INDEX(pl_especialidade,G3670))</f>
        <v/>
      </c>
      <c r="K3670" s="28">
        <f>IF(N(G3670)=0,"",INDEX(pl_duracao,G3670))</f>
        <v/>
      </c>
      <c r="L3670" s="39">
        <f>IF(ISNUMBER(C3670),YEAR(C3670),"")</f>
        <v/>
      </c>
      <c r="M3670" s="39">
        <f>IF(ISNUMBER(C3670),MONTH(C3670),"")</f>
        <v/>
      </c>
      <c r="N3670" s="23">
        <f>IF(L3670="","",IF(NOT(ISNUMBER(crono_ano)),"Informe o ano",IF(L3670&lt;crono_ano,"Antes do ano",IF(L3670&gt;crono_ano,"Depois do ano","No ano"))))</f>
        <v/>
      </c>
      <c r="O3670" s="39">
        <f>IF(F3670="","",IF(COUNTIF(F$7:F3670,F3670)=1,1,0))</f>
        <v/>
      </c>
      <c r="P3670" s="39">
        <f>IF(A3670&amp;B3670&amp;C3670="","",IF(AND(O3670=1,N(G3670)&gt;0),IF(INDEX(pl_ativa,MAX(1,N(G3670)))="Sim",1,0),0))</f>
        <v/>
      </c>
      <c r="Q3670" s="39">
        <f>IF(F3670="","",COUNTIFS(ex_chave_oc,F3670,ex_cancelada,"&lt;&gt;Sim"))</f>
        <v/>
      </c>
      <c r="R3670" s="51">
        <f>IF(P3670="","",IF(AND(P3670=1,N(Q3670)&gt;0),1,0))</f>
        <v/>
      </c>
      <c r="S3670" s="30">
        <f>IF(P3670="","",IF(F3670="","ERRO: data prevista ausente ou inválida",IF(O3670=0,"Duplicada: contada uma vez",IF(N(G3670)=0,"ERRO: tarefa fora do Plano Mestre",IF(P3670=0,"Tarefa retirada do plano: não conta","OK")))))</f>
        <v/>
      </c>
    </row>
    <row r="3671">
      <c r="A3671" s="29" t="n"/>
      <c r="B3671" s="25" t="n"/>
      <c r="C3671" s="49" t="n"/>
      <c r="D3671" s="29" t="n"/>
      <c r="E3671" s="23">
        <f>IF(OR(A3671="",B3671=""),"",A3671&amp;"|"&amp;B3671)</f>
        <v/>
      </c>
      <c r="F3671" s="30">
        <f>IF(OR(E3671="",NOT(ISNUMBER(C3671))),"",E3671&amp;"|"&amp;YEAR(C3671)&amp;"-"&amp;RIGHT("0"&amp;MONTH(C3671),2)&amp;"-"&amp;RIGHT("0"&amp;DAY(C3671),2))</f>
        <v/>
      </c>
      <c r="G3671" s="26">
        <f>IF(E3671="","",IFERROR(MATCH(E3671,pl_chave,0),0))</f>
        <v/>
      </c>
      <c r="H3671" s="23">
        <f>IF(G3671="","",IF(G3671=0,"Tarefa fora do plano",INDEX(pl_tag,G3671)))</f>
        <v/>
      </c>
      <c r="I3671" s="30">
        <f>IF(N(G3671)=0,"",INDEX(pl_atividade,G3671))</f>
        <v/>
      </c>
      <c r="J3671" s="50">
        <f>IF(N(G3671)=0,"",INDEX(pl_especialidade,G3671))</f>
        <v/>
      </c>
      <c r="K3671" s="28">
        <f>IF(N(G3671)=0,"",INDEX(pl_duracao,G3671))</f>
        <v/>
      </c>
      <c r="L3671" s="39">
        <f>IF(ISNUMBER(C3671),YEAR(C3671),"")</f>
        <v/>
      </c>
      <c r="M3671" s="39">
        <f>IF(ISNUMBER(C3671),MONTH(C3671),"")</f>
        <v/>
      </c>
      <c r="N3671" s="23">
        <f>IF(L3671="","",IF(NOT(ISNUMBER(crono_ano)),"Informe o ano",IF(L3671&lt;crono_ano,"Antes do ano",IF(L3671&gt;crono_ano,"Depois do ano","No ano"))))</f>
        <v/>
      </c>
      <c r="O3671" s="39">
        <f>IF(F3671="","",IF(COUNTIF(F$7:F3671,F3671)=1,1,0))</f>
        <v/>
      </c>
      <c r="P3671" s="39">
        <f>IF(A3671&amp;B3671&amp;C3671="","",IF(AND(O3671=1,N(G3671)&gt;0),IF(INDEX(pl_ativa,MAX(1,N(G3671)))="Sim",1,0),0))</f>
        <v/>
      </c>
      <c r="Q3671" s="39">
        <f>IF(F3671="","",COUNTIFS(ex_chave_oc,F3671,ex_cancelada,"&lt;&gt;Sim"))</f>
        <v/>
      </c>
      <c r="R3671" s="51">
        <f>IF(P3671="","",IF(AND(P3671=1,N(Q3671)&gt;0),1,0))</f>
        <v/>
      </c>
      <c r="S3671" s="30">
        <f>IF(P3671="","",IF(F3671="","ERRO: data prevista ausente ou inválida",IF(O3671=0,"Duplicada: contada uma vez",IF(N(G3671)=0,"ERRO: tarefa fora do Plano Mestre",IF(P3671=0,"Tarefa retirada do plano: não conta","OK")))))</f>
        <v/>
      </c>
    </row>
    <row r="3672">
      <c r="A3672" s="29" t="n"/>
      <c r="B3672" s="25" t="n"/>
      <c r="C3672" s="49" t="n"/>
      <c r="D3672" s="29" t="n"/>
      <c r="E3672" s="23">
        <f>IF(OR(A3672="",B3672=""),"",A3672&amp;"|"&amp;B3672)</f>
        <v/>
      </c>
      <c r="F3672" s="30">
        <f>IF(OR(E3672="",NOT(ISNUMBER(C3672))),"",E3672&amp;"|"&amp;YEAR(C3672)&amp;"-"&amp;RIGHT("0"&amp;MONTH(C3672),2)&amp;"-"&amp;RIGHT("0"&amp;DAY(C3672),2))</f>
        <v/>
      </c>
      <c r="G3672" s="26">
        <f>IF(E3672="","",IFERROR(MATCH(E3672,pl_chave,0),0))</f>
        <v/>
      </c>
      <c r="H3672" s="23">
        <f>IF(G3672="","",IF(G3672=0,"Tarefa fora do plano",INDEX(pl_tag,G3672)))</f>
        <v/>
      </c>
      <c r="I3672" s="30">
        <f>IF(N(G3672)=0,"",INDEX(pl_atividade,G3672))</f>
        <v/>
      </c>
      <c r="J3672" s="50">
        <f>IF(N(G3672)=0,"",INDEX(pl_especialidade,G3672))</f>
        <v/>
      </c>
      <c r="K3672" s="28">
        <f>IF(N(G3672)=0,"",INDEX(pl_duracao,G3672))</f>
        <v/>
      </c>
      <c r="L3672" s="39">
        <f>IF(ISNUMBER(C3672),YEAR(C3672),"")</f>
        <v/>
      </c>
      <c r="M3672" s="39">
        <f>IF(ISNUMBER(C3672),MONTH(C3672),"")</f>
        <v/>
      </c>
      <c r="N3672" s="23">
        <f>IF(L3672="","",IF(NOT(ISNUMBER(crono_ano)),"Informe o ano",IF(L3672&lt;crono_ano,"Antes do ano",IF(L3672&gt;crono_ano,"Depois do ano","No ano"))))</f>
        <v/>
      </c>
      <c r="O3672" s="39">
        <f>IF(F3672="","",IF(COUNTIF(F$7:F3672,F3672)=1,1,0))</f>
        <v/>
      </c>
      <c r="P3672" s="39">
        <f>IF(A3672&amp;B3672&amp;C3672="","",IF(AND(O3672=1,N(G3672)&gt;0),IF(INDEX(pl_ativa,MAX(1,N(G3672)))="Sim",1,0),0))</f>
        <v/>
      </c>
      <c r="Q3672" s="39">
        <f>IF(F3672="","",COUNTIFS(ex_chave_oc,F3672,ex_cancelada,"&lt;&gt;Sim"))</f>
        <v/>
      </c>
      <c r="R3672" s="51">
        <f>IF(P3672="","",IF(AND(P3672=1,N(Q3672)&gt;0),1,0))</f>
        <v/>
      </c>
      <c r="S3672" s="30">
        <f>IF(P3672="","",IF(F3672="","ERRO: data prevista ausente ou inválida",IF(O3672=0,"Duplicada: contada uma vez",IF(N(G3672)=0,"ERRO: tarefa fora do Plano Mestre",IF(P3672=0,"Tarefa retirada do plano: não conta","OK")))))</f>
        <v/>
      </c>
    </row>
    <row r="3673">
      <c r="A3673" s="29" t="n"/>
      <c r="B3673" s="25" t="n"/>
      <c r="C3673" s="49" t="n"/>
      <c r="D3673" s="29" t="n"/>
      <c r="E3673" s="23">
        <f>IF(OR(A3673="",B3673=""),"",A3673&amp;"|"&amp;B3673)</f>
        <v/>
      </c>
      <c r="F3673" s="30">
        <f>IF(OR(E3673="",NOT(ISNUMBER(C3673))),"",E3673&amp;"|"&amp;YEAR(C3673)&amp;"-"&amp;RIGHT("0"&amp;MONTH(C3673),2)&amp;"-"&amp;RIGHT("0"&amp;DAY(C3673),2))</f>
        <v/>
      </c>
      <c r="G3673" s="26">
        <f>IF(E3673="","",IFERROR(MATCH(E3673,pl_chave,0),0))</f>
        <v/>
      </c>
      <c r="H3673" s="23">
        <f>IF(G3673="","",IF(G3673=0,"Tarefa fora do plano",INDEX(pl_tag,G3673)))</f>
        <v/>
      </c>
      <c r="I3673" s="30">
        <f>IF(N(G3673)=0,"",INDEX(pl_atividade,G3673))</f>
        <v/>
      </c>
      <c r="J3673" s="50">
        <f>IF(N(G3673)=0,"",INDEX(pl_especialidade,G3673))</f>
        <v/>
      </c>
      <c r="K3673" s="28">
        <f>IF(N(G3673)=0,"",INDEX(pl_duracao,G3673))</f>
        <v/>
      </c>
      <c r="L3673" s="39">
        <f>IF(ISNUMBER(C3673),YEAR(C3673),"")</f>
        <v/>
      </c>
      <c r="M3673" s="39">
        <f>IF(ISNUMBER(C3673),MONTH(C3673),"")</f>
        <v/>
      </c>
      <c r="N3673" s="23">
        <f>IF(L3673="","",IF(NOT(ISNUMBER(crono_ano)),"Informe o ano",IF(L3673&lt;crono_ano,"Antes do ano",IF(L3673&gt;crono_ano,"Depois do ano","No ano"))))</f>
        <v/>
      </c>
      <c r="O3673" s="39">
        <f>IF(F3673="","",IF(COUNTIF(F$7:F3673,F3673)=1,1,0))</f>
        <v/>
      </c>
      <c r="P3673" s="39">
        <f>IF(A3673&amp;B3673&amp;C3673="","",IF(AND(O3673=1,N(G3673)&gt;0),IF(INDEX(pl_ativa,MAX(1,N(G3673)))="Sim",1,0),0))</f>
        <v/>
      </c>
      <c r="Q3673" s="39">
        <f>IF(F3673="","",COUNTIFS(ex_chave_oc,F3673,ex_cancelada,"&lt;&gt;Sim"))</f>
        <v/>
      </c>
      <c r="R3673" s="51">
        <f>IF(P3673="","",IF(AND(P3673=1,N(Q3673)&gt;0),1,0))</f>
        <v/>
      </c>
      <c r="S3673" s="30">
        <f>IF(P3673="","",IF(F3673="","ERRO: data prevista ausente ou inválida",IF(O3673=0,"Duplicada: contada uma vez",IF(N(G3673)=0,"ERRO: tarefa fora do Plano Mestre",IF(P3673=0,"Tarefa retirada do plano: não conta","OK")))))</f>
        <v/>
      </c>
    </row>
    <row r="3674">
      <c r="A3674" s="29" t="n"/>
      <c r="B3674" s="25" t="n"/>
      <c r="C3674" s="49" t="n"/>
      <c r="D3674" s="29" t="n"/>
      <c r="E3674" s="23">
        <f>IF(OR(A3674="",B3674=""),"",A3674&amp;"|"&amp;B3674)</f>
        <v/>
      </c>
      <c r="F3674" s="30">
        <f>IF(OR(E3674="",NOT(ISNUMBER(C3674))),"",E3674&amp;"|"&amp;YEAR(C3674)&amp;"-"&amp;RIGHT("0"&amp;MONTH(C3674),2)&amp;"-"&amp;RIGHT("0"&amp;DAY(C3674),2))</f>
        <v/>
      </c>
      <c r="G3674" s="26">
        <f>IF(E3674="","",IFERROR(MATCH(E3674,pl_chave,0),0))</f>
        <v/>
      </c>
      <c r="H3674" s="23">
        <f>IF(G3674="","",IF(G3674=0,"Tarefa fora do plano",INDEX(pl_tag,G3674)))</f>
        <v/>
      </c>
      <c r="I3674" s="30">
        <f>IF(N(G3674)=0,"",INDEX(pl_atividade,G3674))</f>
        <v/>
      </c>
      <c r="J3674" s="50">
        <f>IF(N(G3674)=0,"",INDEX(pl_especialidade,G3674))</f>
        <v/>
      </c>
      <c r="K3674" s="28">
        <f>IF(N(G3674)=0,"",INDEX(pl_duracao,G3674))</f>
        <v/>
      </c>
      <c r="L3674" s="39">
        <f>IF(ISNUMBER(C3674),YEAR(C3674),"")</f>
        <v/>
      </c>
      <c r="M3674" s="39">
        <f>IF(ISNUMBER(C3674),MONTH(C3674),"")</f>
        <v/>
      </c>
      <c r="N3674" s="23">
        <f>IF(L3674="","",IF(NOT(ISNUMBER(crono_ano)),"Informe o ano",IF(L3674&lt;crono_ano,"Antes do ano",IF(L3674&gt;crono_ano,"Depois do ano","No ano"))))</f>
        <v/>
      </c>
      <c r="O3674" s="39">
        <f>IF(F3674="","",IF(COUNTIF(F$7:F3674,F3674)=1,1,0))</f>
        <v/>
      </c>
      <c r="P3674" s="39">
        <f>IF(A3674&amp;B3674&amp;C3674="","",IF(AND(O3674=1,N(G3674)&gt;0),IF(INDEX(pl_ativa,MAX(1,N(G3674)))="Sim",1,0),0))</f>
        <v/>
      </c>
      <c r="Q3674" s="39">
        <f>IF(F3674="","",COUNTIFS(ex_chave_oc,F3674,ex_cancelada,"&lt;&gt;Sim"))</f>
        <v/>
      </c>
      <c r="R3674" s="51">
        <f>IF(P3674="","",IF(AND(P3674=1,N(Q3674)&gt;0),1,0))</f>
        <v/>
      </c>
      <c r="S3674" s="30">
        <f>IF(P3674="","",IF(F3674="","ERRO: data prevista ausente ou inválida",IF(O3674=0,"Duplicada: contada uma vez",IF(N(G3674)=0,"ERRO: tarefa fora do Plano Mestre",IF(P3674=0,"Tarefa retirada do plano: não conta","OK")))))</f>
        <v/>
      </c>
    </row>
    <row r="3675">
      <c r="A3675" s="29" t="n"/>
      <c r="B3675" s="25" t="n"/>
      <c r="C3675" s="49" t="n"/>
      <c r="D3675" s="29" t="n"/>
      <c r="E3675" s="23">
        <f>IF(OR(A3675="",B3675=""),"",A3675&amp;"|"&amp;B3675)</f>
        <v/>
      </c>
      <c r="F3675" s="30">
        <f>IF(OR(E3675="",NOT(ISNUMBER(C3675))),"",E3675&amp;"|"&amp;YEAR(C3675)&amp;"-"&amp;RIGHT("0"&amp;MONTH(C3675),2)&amp;"-"&amp;RIGHT("0"&amp;DAY(C3675),2))</f>
        <v/>
      </c>
      <c r="G3675" s="26">
        <f>IF(E3675="","",IFERROR(MATCH(E3675,pl_chave,0),0))</f>
        <v/>
      </c>
      <c r="H3675" s="23">
        <f>IF(G3675="","",IF(G3675=0,"Tarefa fora do plano",INDEX(pl_tag,G3675)))</f>
        <v/>
      </c>
      <c r="I3675" s="30">
        <f>IF(N(G3675)=0,"",INDEX(pl_atividade,G3675))</f>
        <v/>
      </c>
      <c r="J3675" s="50">
        <f>IF(N(G3675)=0,"",INDEX(pl_especialidade,G3675))</f>
        <v/>
      </c>
      <c r="K3675" s="28">
        <f>IF(N(G3675)=0,"",INDEX(pl_duracao,G3675))</f>
        <v/>
      </c>
      <c r="L3675" s="39">
        <f>IF(ISNUMBER(C3675),YEAR(C3675),"")</f>
        <v/>
      </c>
      <c r="M3675" s="39">
        <f>IF(ISNUMBER(C3675),MONTH(C3675),"")</f>
        <v/>
      </c>
      <c r="N3675" s="23">
        <f>IF(L3675="","",IF(NOT(ISNUMBER(crono_ano)),"Informe o ano",IF(L3675&lt;crono_ano,"Antes do ano",IF(L3675&gt;crono_ano,"Depois do ano","No ano"))))</f>
        <v/>
      </c>
      <c r="O3675" s="39">
        <f>IF(F3675="","",IF(COUNTIF(F$7:F3675,F3675)=1,1,0))</f>
        <v/>
      </c>
      <c r="P3675" s="39">
        <f>IF(A3675&amp;B3675&amp;C3675="","",IF(AND(O3675=1,N(G3675)&gt;0),IF(INDEX(pl_ativa,MAX(1,N(G3675)))="Sim",1,0),0))</f>
        <v/>
      </c>
      <c r="Q3675" s="39">
        <f>IF(F3675="","",COUNTIFS(ex_chave_oc,F3675,ex_cancelada,"&lt;&gt;Sim"))</f>
        <v/>
      </c>
      <c r="R3675" s="51">
        <f>IF(P3675="","",IF(AND(P3675=1,N(Q3675)&gt;0),1,0))</f>
        <v/>
      </c>
      <c r="S3675" s="30">
        <f>IF(P3675="","",IF(F3675="","ERRO: data prevista ausente ou inválida",IF(O3675=0,"Duplicada: contada uma vez",IF(N(G3675)=0,"ERRO: tarefa fora do Plano Mestre",IF(P3675=0,"Tarefa retirada do plano: não conta","OK")))))</f>
        <v/>
      </c>
    </row>
    <row r="3676">
      <c r="A3676" s="29" t="n"/>
      <c r="B3676" s="25" t="n"/>
      <c r="C3676" s="49" t="n"/>
      <c r="D3676" s="29" t="n"/>
      <c r="E3676" s="23">
        <f>IF(OR(A3676="",B3676=""),"",A3676&amp;"|"&amp;B3676)</f>
        <v/>
      </c>
      <c r="F3676" s="30">
        <f>IF(OR(E3676="",NOT(ISNUMBER(C3676))),"",E3676&amp;"|"&amp;YEAR(C3676)&amp;"-"&amp;RIGHT("0"&amp;MONTH(C3676),2)&amp;"-"&amp;RIGHT("0"&amp;DAY(C3676),2))</f>
        <v/>
      </c>
      <c r="G3676" s="26">
        <f>IF(E3676="","",IFERROR(MATCH(E3676,pl_chave,0),0))</f>
        <v/>
      </c>
      <c r="H3676" s="23">
        <f>IF(G3676="","",IF(G3676=0,"Tarefa fora do plano",INDEX(pl_tag,G3676)))</f>
        <v/>
      </c>
      <c r="I3676" s="30">
        <f>IF(N(G3676)=0,"",INDEX(pl_atividade,G3676))</f>
        <v/>
      </c>
      <c r="J3676" s="50">
        <f>IF(N(G3676)=0,"",INDEX(pl_especialidade,G3676))</f>
        <v/>
      </c>
      <c r="K3676" s="28">
        <f>IF(N(G3676)=0,"",INDEX(pl_duracao,G3676))</f>
        <v/>
      </c>
      <c r="L3676" s="39">
        <f>IF(ISNUMBER(C3676),YEAR(C3676),"")</f>
        <v/>
      </c>
      <c r="M3676" s="39">
        <f>IF(ISNUMBER(C3676),MONTH(C3676),"")</f>
        <v/>
      </c>
      <c r="N3676" s="23">
        <f>IF(L3676="","",IF(NOT(ISNUMBER(crono_ano)),"Informe o ano",IF(L3676&lt;crono_ano,"Antes do ano",IF(L3676&gt;crono_ano,"Depois do ano","No ano"))))</f>
        <v/>
      </c>
      <c r="O3676" s="39">
        <f>IF(F3676="","",IF(COUNTIF(F$7:F3676,F3676)=1,1,0))</f>
        <v/>
      </c>
      <c r="P3676" s="39">
        <f>IF(A3676&amp;B3676&amp;C3676="","",IF(AND(O3676=1,N(G3676)&gt;0),IF(INDEX(pl_ativa,MAX(1,N(G3676)))="Sim",1,0),0))</f>
        <v/>
      </c>
      <c r="Q3676" s="39">
        <f>IF(F3676="","",COUNTIFS(ex_chave_oc,F3676,ex_cancelada,"&lt;&gt;Sim"))</f>
        <v/>
      </c>
      <c r="R3676" s="51">
        <f>IF(P3676="","",IF(AND(P3676=1,N(Q3676)&gt;0),1,0))</f>
        <v/>
      </c>
      <c r="S3676" s="30">
        <f>IF(P3676="","",IF(F3676="","ERRO: data prevista ausente ou inválida",IF(O3676=0,"Duplicada: contada uma vez",IF(N(G3676)=0,"ERRO: tarefa fora do Plano Mestre",IF(P3676=0,"Tarefa retirada do plano: não conta","OK")))))</f>
        <v/>
      </c>
    </row>
    <row r="3677">
      <c r="A3677" s="29" t="n"/>
      <c r="B3677" s="25" t="n"/>
      <c r="C3677" s="49" t="n"/>
      <c r="D3677" s="29" t="n"/>
      <c r="E3677" s="23">
        <f>IF(OR(A3677="",B3677=""),"",A3677&amp;"|"&amp;B3677)</f>
        <v/>
      </c>
      <c r="F3677" s="30">
        <f>IF(OR(E3677="",NOT(ISNUMBER(C3677))),"",E3677&amp;"|"&amp;YEAR(C3677)&amp;"-"&amp;RIGHT("0"&amp;MONTH(C3677),2)&amp;"-"&amp;RIGHT("0"&amp;DAY(C3677),2))</f>
        <v/>
      </c>
      <c r="G3677" s="26">
        <f>IF(E3677="","",IFERROR(MATCH(E3677,pl_chave,0),0))</f>
        <v/>
      </c>
      <c r="H3677" s="23">
        <f>IF(G3677="","",IF(G3677=0,"Tarefa fora do plano",INDEX(pl_tag,G3677)))</f>
        <v/>
      </c>
      <c r="I3677" s="30">
        <f>IF(N(G3677)=0,"",INDEX(pl_atividade,G3677))</f>
        <v/>
      </c>
      <c r="J3677" s="50">
        <f>IF(N(G3677)=0,"",INDEX(pl_especialidade,G3677))</f>
        <v/>
      </c>
      <c r="K3677" s="28">
        <f>IF(N(G3677)=0,"",INDEX(pl_duracao,G3677))</f>
        <v/>
      </c>
      <c r="L3677" s="39">
        <f>IF(ISNUMBER(C3677),YEAR(C3677),"")</f>
        <v/>
      </c>
      <c r="M3677" s="39">
        <f>IF(ISNUMBER(C3677),MONTH(C3677),"")</f>
        <v/>
      </c>
      <c r="N3677" s="23">
        <f>IF(L3677="","",IF(NOT(ISNUMBER(crono_ano)),"Informe o ano",IF(L3677&lt;crono_ano,"Antes do ano",IF(L3677&gt;crono_ano,"Depois do ano","No ano"))))</f>
        <v/>
      </c>
      <c r="O3677" s="39">
        <f>IF(F3677="","",IF(COUNTIF(F$7:F3677,F3677)=1,1,0))</f>
        <v/>
      </c>
      <c r="P3677" s="39">
        <f>IF(A3677&amp;B3677&amp;C3677="","",IF(AND(O3677=1,N(G3677)&gt;0),IF(INDEX(pl_ativa,MAX(1,N(G3677)))="Sim",1,0),0))</f>
        <v/>
      </c>
      <c r="Q3677" s="39">
        <f>IF(F3677="","",COUNTIFS(ex_chave_oc,F3677,ex_cancelada,"&lt;&gt;Sim"))</f>
        <v/>
      </c>
      <c r="R3677" s="51">
        <f>IF(P3677="","",IF(AND(P3677=1,N(Q3677)&gt;0),1,0))</f>
        <v/>
      </c>
      <c r="S3677" s="30">
        <f>IF(P3677="","",IF(F3677="","ERRO: data prevista ausente ou inválida",IF(O3677=0,"Duplicada: contada uma vez",IF(N(G3677)=0,"ERRO: tarefa fora do Plano Mestre",IF(P3677=0,"Tarefa retirada do plano: não conta","OK")))))</f>
        <v/>
      </c>
    </row>
    <row r="3678">
      <c r="A3678" s="29" t="n"/>
      <c r="B3678" s="25" t="n"/>
      <c r="C3678" s="49" t="n"/>
      <c r="D3678" s="29" t="n"/>
      <c r="E3678" s="23">
        <f>IF(OR(A3678="",B3678=""),"",A3678&amp;"|"&amp;B3678)</f>
        <v/>
      </c>
      <c r="F3678" s="30">
        <f>IF(OR(E3678="",NOT(ISNUMBER(C3678))),"",E3678&amp;"|"&amp;YEAR(C3678)&amp;"-"&amp;RIGHT("0"&amp;MONTH(C3678),2)&amp;"-"&amp;RIGHT("0"&amp;DAY(C3678),2))</f>
        <v/>
      </c>
      <c r="G3678" s="26">
        <f>IF(E3678="","",IFERROR(MATCH(E3678,pl_chave,0),0))</f>
        <v/>
      </c>
      <c r="H3678" s="23">
        <f>IF(G3678="","",IF(G3678=0,"Tarefa fora do plano",INDEX(pl_tag,G3678)))</f>
        <v/>
      </c>
      <c r="I3678" s="30">
        <f>IF(N(G3678)=0,"",INDEX(pl_atividade,G3678))</f>
        <v/>
      </c>
      <c r="J3678" s="50">
        <f>IF(N(G3678)=0,"",INDEX(pl_especialidade,G3678))</f>
        <v/>
      </c>
      <c r="K3678" s="28">
        <f>IF(N(G3678)=0,"",INDEX(pl_duracao,G3678))</f>
        <v/>
      </c>
      <c r="L3678" s="39">
        <f>IF(ISNUMBER(C3678),YEAR(C3678),"")</f>
        <v/>
      </c>
      <c r="M3678" s="39">
        <f>IF(ISNUMBER(C3678),MONTH(C3678),"")</f>
        <v/>
      </c>
      <c r="N3678" s="23">
        <f>IF(L3678="","",IF(NOT(ISNUMBER(crono_ano)),"Informe o ano",IF(L3678&lt;crono_ano,"Antes do ano",IF(L3678&gt;crono_ano,"Depois do ano","No ano"))))</f>
        <v/>
      </c>
      <c r="O3678" s="39">
        <f>IF(F3678="","",IF(COUNTIF(F$7:F3678,F3678)=1,1,0))</f>
        <v/>
      </c>
      <c r="P3678" s="39">
        <f>IF(A3678&amp;B3678&amp;C3678="","",IF(AND(O3678=1,N(G3678)&gt;0),IF(INDEX(pl_ativa,MAX(1,N(G3678)))="Sim",1,0),0))</f>
        <v/>
      </c>
      <c r="Q3678" s="39">
        <f>IF(F3678="","",COUNTIFS(ex_chave_oc,F3678,ex_cancelada,"&lt;&gt;Sim"))</f>
        <v/>
      </c>
      <c r="R3678" s="51">
        <f>IF(P3678="","",IF(AND(P3678=1,N(Q3678)&gt;0),1,0))</f>
        <v/>
      </c>
      <c r="S3678" s="30">
        <f>IF(P3678="","",IF(F3678="","ERRO: data prevista ausente ou inválida",IF(O3678=0,"Duplicada: contada uma vez",IF(N(G3678)=0,"ERRO: tarefa fora do Plano Mestre",IF(P3678=0,"Tarefa retirada do plano: não conta","OK")))))</f>
        <v/>
      </c>
    </row>
    <row r="3679">
      <c r="A3679" s="29" t="n"/>
      <c r="B3679" s="25" t="n"/>
      <c r="C3679" s="49" t="n"/>
      <c r="D3679" s="29" t="n"/>
      <c r="E3679" s="23">
        <f>IF(OR(A3679="",B3679=""),"",A3679&amp;"|"&amp;B3679)</f>
        <v/>
      </c>
      <c r="F3679" s="30">
        <f>IF(OR(E3679="",NOT(ISNUMBER(C3679))),"",E3679&amp;"|"&amp;YEAR(C3679)&amp;"-"&amp;RIGHT("0"&amp;MONTH(C3679),2)&amp;"-"&amp;RIGHT("0"&amp;DAY(C3679),2))</f>
        <v/>
      </c>
      <c r="G3679" s="26">
        <f>IF(E3679="","",IFERROR(MATCH(E3679,pl_chave,0),0))</f>
        <v/>
      </c>
      <c r="H3679" s="23">
        <f>IF(G3679="","",IF(G3679=0,"Tarefa fora do plano",INDEX(pl_tag,G3679)))</f>
        <v/>
      </c>
      <c r="I3679" s="30">
        <f>IF(N(G3679)=0,"",INDEX(pl_atividade,G3679))</f>
        <v/>
      </c>
      <c r="J3679" s="50">
        <f>IF(N(G3679)=0,"",INDEX(pl_especialidade,G3679))</f>
        <v/>
      </c>
      <c r="K3679" s="28">
        <f>IF(N(G3679)=0,"",INDEX(pl_duracao,G3679))</f>
        <v/>
      </c>
      <c r="L3679" s="39">
        <f>IF(ISNUMBER(C3679),YEAR(C3679),"")</f>
        <v/>
      </c>
      <c r="M3679" s="39">
        <f>IF(ISNUMBER(C3679),MONTH(C3679),"")</f>
        <v/>
      </c>
      <c r="N3679" s="23">
        <f>IF(L3679="","",IF(NOT(ISNUMBER(crono_ano)),"Informe o ano",IF(L3679&lt;crono_ano,"Antes do ano",IF(L3679&gt;crono_ano,"Depois do ano","No ano"))))</f>
        <v/>
      </c>
      <c r="O3679" s="39">
        <f>IF(F3679="","",IF(COUNTIF(F$7:F3679,F3679)=1,1,0))</f>
        <v/>
      </c>
      <c r="P3679" s="39">
        <f>IF(A3679&amp;B3679&amp;C3679="","",IF(AND(O3679=1,N(G3679)&gt;0),IF(INDEX(pl_ativa,MAX(1,N(G3679)))="Sim",1,0),0))</f>
        <v/>
      </c>
      <c r="Q3679" s="39">
        <f>IF(F3679="","",COUNTIFS(ex_chave_oc,F3679,ex_cancelada,"&lt;&gt;Sim"))</f>
        <v/>
      </c>
      <c r="R3679" s="51">
        <f>IF(P3679="","",IF(AND(P3679=1,N(Q3679)&gt;0),1,0))</f>
        <v/>
      </c>
      <c r="S3679" s="30">
        <f>IF(P3679="","",IF(F3679="","ERRO: data prevista ausente ou inválida",IF(O3679=0,"Duplicada: contada uma vez",IF(N(G3679)=0,"ERRO: tarefa fora do Plano Mestre",IF(P3679=0,"Tarefa retirada do plano: não conta","OK")))))</f>
        <v/>
      </c>
    </row>
    <row r="3680">
      <c r="A3680" s="29" t="n"/>
      <c r="B3680" s="25" t="n"/>
      <c r="C3680" s="49" t="n"/>
      <c r="D3680" s="29" t="n"/>
      <c r="E3680" s="23">
        <f>IF(OR(A3680="",B3680=""),"",A3680&amp;"|"&amp;B3680)</f>
        <v/>
      </c>
      <c r="F3680" s="30">
        <f>IF(OR(E3680="",NOT(ISNUMBER(C3680))),"",E3680&amp;"|"&amp;YEAR(C3680)&amp;"-"&amp;RIGHT("0"&amp;MONTH(C3680),2)&amp;"-"&amp;RIGHT("0"&amp;DAY(C3680),2))</f>
        <v/>
      </c>
      <c r="G3680" s="26">
        <f>IF(E3680="","",IFERROR(MATCH(E3680,pl_chave,0),0))</f>
        <v/>
      </c>
      <c r="H3680" s="23">
        <f>IF(G3680="","",IF(G3680=0,"Tarefa fora do plano",INDEX(pl_tag,G3680)))</f>
        <v/>
      </c>
      <c r="I3680" s="30">
        <f>IF(N(G3680)=0,"",INDEX(pl_atividade,G3680))</f>
        <v/>
      </c>
      <c r="J3680" s="50">
        <f>IF(N(G3680)=0,"",INDEX(pl_especialidade,G3680))</f>
        <v/>
      </c>
      <c r="K3680" s="28">
        <f>IF(N(G3680)=0,"",INDEX(pl_duracao,G3680))</f>
        <v/>
      </c>
      <c r="L3680" s="39">
        <f>IF(ISNUMBER(C3680),YEAR(C3680),"")</f>
        <v/>
      </c>
      <c r="M3680" s="39">
        <f>IF(ISNUMBER(C3680),MONTH(C3680),"")</f>
        <v/>
      </c>
      <c r="N3680" s="23">
        <f>IF(L3680="","",IF(NOT(ISNUMBER(crono_ano)),"Informe o ano",IF(L3680&lt;crono_ano,"Antes do ano",IF(L3680&gt;crono_ano,"Depois do ano","No ano"))))</f>
        <v/>
      </c>
      <c r="O3680" s="39">
        <f>IF(F3680="","",IF(COUNTIF(F$7:F3680,F3680)=1,1,0))</f>
        <v/>
      </c>
      <c r="P3680" s="39">
        <f>IF(A3680&amp;B3680&amp;C3680="","",IF(AND(O3680=1,N(G3680)&gt;0),IF(INDEX(pl_ativa,MAX(1,N(G3680)))="Sim",1,0),0))</f>
        <v/>
      </c>
      <c r="Q3680" s="39">
        <f>IF(F3680="","",COUNTIFS(ex_chave_oc,F3680,ex_cancelada,"&lt;&gt;Sim"))</f>
        <v/>
      </c>
      <c r="R3680" s="51">
        <f>IF(P3680="","",IF(AND(P3680=1,N(Q3680)&gt;0),1,0))</f>
        <v/>
      </c>
      <c r="S3680" s="30">
        <f>IF(P3680="","",IF(F3680="","ERRO: data prevista ausente ou inválida",IF(O3680=0,"Duplicada: contada uma vez",IF(N(G3680)=0,"ERRO: tarefa fora do Plano Mestre",IF(P3680=0,"Tarefa retirada do plano: não conta","OK")))))</f>
        <v/>
      </c>
    </row>
    <row r="3681">
      <c r="A3681" s="29" t="n"/>
      <c r="B3681" s="25" t="n"/>
      <c r="C3681" s="49" t="n"/>
      <c r="D3681" s="29" t="n"/>
      <c r="E3681" s="23">
        <f>IF(OR(A3681="",B3681=""),"",A3681&amp;"|"&amp;B3681)</f>
        <v/>
      </c>
      <c r="F3681" s="30">
        <f>IF(OR(E3681="",NOT(ISNUMBER(C3681))),"",E3681&amp;"|"&amp;YEAR(C3681)&amp;"-"&amp;RIGHT("0"&amp;MONTH(C3681),2)&amp;"-"&amp;RIGHT("0"&amp;DAY(C3681),2))</f>
        <v/>
      </c>
      <c r="G3681" s="26">
        <f>IF(E3681="","",IFERROR(MATCH(E3681,pl_chave,0),0))</f>
        <v/>
      </c>
      <c r="H3681" s="23">
        <f>IF(G3681="","",IF(G3681=0,"Tarefa fora do plano",INDEX(pl_tag,G3681)))</f>
        <v/>
      </c>
      <c r="I3681" s="30">
        <f>IF(N(G3681)=0,"",INDEX(pl_atividade,G3681))</f>
        <v/>
      </c>
      <c r="J3681" s="50">
        <f>IF(N(G3681)=0,"",INDEX(pl_especialidade,G3681))</f>
        <v/>
      </c>
      <c r="K3681" s="28">
        <f>IF(N(G3681)=0,"",INDEX(pl_duracao,G3681))</f>
        <v/>
      </c>
      <c r="L3681" s="39">
        <f>IF(ISNUMBER(C3681),YEAR(C3681),"")</f>
        <v/>
      </c>
      <c r="M3681" s="39">
        <f>IF(ISNUMBER(C3681),MONTH(C3681),"")</f>
        <v/>
      </c>
      <c r="N3681" s="23">
        <f>IF(L3681="","",IF(NOT(ISNUMBER(crono_ano)),"Informe o ano",IF(L3681&lt;crono_ano,"Antes do ano",IF(L3681&gt;crono_ano,"Depois do ano","No ano"))))</f>
        <v/>
      </c>
      <c r="O3681" s="39">
        <f>IF(F3681="","",IF(COUNTIF(F$7:F3681,F3681)=1,1,0))</f>
        <v/>
      </c>
      <c r="P3681" s="39">
        <f>IF(A3681&amp;B3681&amp;C3681="","",IF(AND(O3681=1,N(G3681)&gt;0),IF(INDEX(pl_ativa,MAX(1,N(G3681)))="Sim",1,0),0))</f>
        <v/>
      </c>
      <c r="Q3681" s="39">
        <f>IF(F3681="","",COUNTIFS(ex_chave_oc,F3681,ex_cancelada,"&lt;&gt;Sim"))</f>
        <v/>
      </c>
      <c r="R3681" s="51">
        <f>IF(P3681="","",IF(AND(P3681=1,N(Q3681)&gt;0),1,0))</f>
        <v/>
      </c>
      <c r="S3681" s="30">
        <f>IF(P3681="","",IF(F3681="","ERRO: data prevista ausente ou inválida",IF(O3681=0,"Duplicada: contada uma vez",IF(N(G3681)=0,"ERRO: tarefa fora do Plano Mestre",IF(P3681=0,"Tarefa retirada do plano: não conta","OK")))))</f>
        <v/>
      </c>
    </row>
    <row r="3682">
      <c r="A3682" s="29" t="n"/>
      <c r="B3682" s="25" t="n"/>
      <c r="C3682" s="49" t="n"/>
      <c r="D3682" s="29" t="n"/>
      <c r="E3682" s="23">
        <f>IF(OR(A3682="",B3682=""),"",A3682&amp;"|"&amp;B3682)</f>
        <v/>
      </c>
      <c r="F3682" s="30">
        <f>IF(OR(E3682="",NOT(ISNUMBER(C3682))),"",E3682&amp;"|"&amp;YEAR(C3682)&amp;"-"&amp;RIGHT("0"&amp;MONTH(C3682),2)&amp;"-"&amp;RIGHT("0"&amp;DAY(C3682),2))</f>
        <v/>
      </c>
      <c r="G3682" s="26">
        <f>IF(E3682="","",IFERROR(MATCH(E3682,pl_chave,0),0))</f>
        <v/>
      </c>
      <c r="H3682" s="23">
        <f>IF(G3682="","",IF(G3682=0,"Tarefa fora do plano",INDEX(pl_tag,G3682)))</f>
        <v/>
      </c>
      <c r="I3682" s="30">
        <f>IF(N(G3682)=0,"",INDEX(pl_atividade,G3682))</f>
        <v/>
      </c>
      <c r="J3682" s="50">
        <f>IF(N(G3682)=0,"",INDEX(pl_especialidade,G3682))</f>
        <v/>
      </c>
      <c r="K3682" s="28">
        <f>IF(N(G3682)=0,"",INDEX(pl_duracao,G3682))</f>
        <v/>
      </c>
      <c r="L3682" s="39">
        <f>IF(ISNUMBER(C3682),YEAR(C3682),"")</f>
        <v/>
      </c>
      <c r="M3682" s="39">
        <f>IF(ISNUMBER(C3682),MONTH(C3682),"")</f>
        <v/>
      </c>
      <c r="N3682" s="23">
        <f>IF(L3682="","",IF(NOT(ISNUMBER(crono_ano)),"Informe o ano",IF(L3682&lt;crono_ano,"Antes do ano",IF(L3682&gt;crono_ano,"Depois do ano","No ano"))))</f>
        <v/>
      </c>
      <c r="O3682" s="39">
        <f>IF(F3682="","",IF(COUNTIF(F$7:F3682,F3682)=1,1,0))</f>
        <v/>
      </c>
      <c r="P3682" s="39">
        <f>IF(A3682&amp;B3682&amp;C3682="","",IF(AND(O3682=1,N(G3682)&gt;0),IF(INDEX(pl_ativa,MAX(1,N(G3682)))="Sim",1,0),0))</f>
        <v/>
      </c>
      <c r="Q3682" s="39">
        <f>IF(F3682="","",COUNTIFS(ex_chave_oc,F3682,ex_cancelada,"&lt;&gt;Sim"))</f>
        <v/>
      </c>
      <c r="R3682" s="51">
        <f>IF(P3682="","",IF(AND(P3682=1,N(Q3682)&gt;0),1,0))</f>
        <v/>
      </c>
      <c r="S3682" s="30">
        <f>IF(P3682="","",IF(F3682="","ERRO: data prevista ausente ou inválida",IF(O3682=0,"Duplicada: contada uma vez",IF(N(G3682)=0,"ERRO: tarefa fora do Plano Mestre",IF(P3682=0,"Tarefa retirada do plano: não conta","OK")))))</f>
        <v/>
      </c>
    </row>
    <row r="3683">
      <c r="A3683" s="29" t="n"/>
      <c r="B3683" s="25" t="n"/>
      <c r="C3683" s="49" t="n"/>
      <c r="D3683" s="29" t="n"/>
      <c r="E3683" s="23">
        <f>IF(OR(A3683="",B3683=""),"",A3683&amp;"|"&amp;B3683)</f>
        <v/>
      </c>
      <c r="F3683" s="30">
        <f>IF(OR(E3683="",NOT(ISNUMBER(C3683))),"",E3683&amp;"|"&amp;YEAR(C3683)&amp;"-"&amp;RIGHT("0"&amp;MONTH(C3683),2)&amp;"-"&amp;RIGHT("0"&amp;DAY(C3683),2))</f>
        <v/>
      </c>
      <c r="G3683" s="26">
        <f>IF(E3683="","",IFERROR(MATCH(E3683,pl_chave,0),0))</f>
        <v/>
      </c>
      <c r="H3683" s="23">
        <f>IF(G3683="","",IF(G3683=0,"Tarefa fora do plano",INDEX(pl_tag,G3683)))</f>
        <v/>
      </c>
      <c r="I3683" s="30">
        <f>IF(N(G3683)=0,"",INDEX(pl_atividade,G3683))</f>
        <v/>
      </c>
      <c r="J3683" s="50">
        <f>IF(N(G3683)=0,"",INDEX(pl_especialidade,G3683))</f>
        <v/>
      </c>
      <c r="K3683" s="28">
        <f>IF(N(G3683)=0,"",INDEX(pl_duracao,G3683))</f>
        <v/>
      </c>
      <c r="L3683" s="39">
        <f>IF(ISNUMBER(C3683),YEAR(C3683),"")</f>
        <v/>
      </c>
      <c r="M3683" s="39">
        <f>IF(ISNUMBER(C3683),MONTH(C3683),"")</f>
        <v/>
      </c>
      <c r="N3683" s="23">
        <f>IF(L3683="","",IF(NOT(ISNUMBER(crono_ano)),"Informe o ano",IF(L3683&lt;crono_ano,"Antes do ano",IF(L3683&gt;crono_ano,"Depois do ano","No ano"))))</f>
        <v/>
      </c>
      <c r="O3683" s="39">
        <f>IF(F3683="","",IF(COUNTIF(F$7:F3683,F3683)=1,1,0))</f>
        <v/>
      </c>
      <c r="P3683" s="39">
        <f>IF(A3683&amp;B3683&amp;C3683="","",IF(AND(O3683=1,N(G3683)&gt;0),IF(INDEX(pl_ativa,MAX(1,N(G3683)))="Sim",1,0),0))</f>
        <v/>
      </c>
      <c r="Q3683" s="39">
        <f>IF(F3683="","",COUNTIFS(ex_chave_oc,F3683,ex_cancelada,"&lt;&gt;Sim"))</f>
        <v/>
      </c>
      <c r="R3683" s="51">
        <f>IF(P3683="","",IF(AND(P3683=1,N(Q3683)&gt;0),1,0))</f>
        <v/>
      </c>
      <c r="S3683" s="30">
        <f>IF(P3683="","",IF(F3683="","ERRO: data prevista ausente ou inválida",IF(O3683=0,"Duplicada: contada uma vez",IF(N(G3683)=0,"ERRO: tarefa fora do Plano Mestre",IF(P3683=0,"Tarefa retirada do plano: não conta","OK")))))</f>
        <v/>
      </c>
    </row>
    <row r="3684">
      <c r="A3684" s="29" t="n"/>
      <c r="B3684" s="25" t="n"/>
      <c r="C3684" s="49" t="n"/>
      <c r="D3684" s="29" t="n"/>
      <c r="E3684" s="23">
        <f>IF(OR(A3684="",B3684=""),"",A3684&amp;"|"&amp;B3684)</f>
        <v/>
      </c>
      <c r="F3684" s="30">
        <f>IF(OR(E3684="",NOT(ISNUMBER(C3684))),"",E3684&amp;"|"&amp;YEAR(C3684)&amp;"-"&amp;RIGHT("0"&amp;MONTH(C3684),2)&amp;"-"&amp;RIGHT("0"&amp;DAY(C3684),2))</f>
        <v/>
      </c>
      <c r="G3684" s="26">
        <f>IF(E3684="","",IFERROR(MATCH(E3684,pl_chave,0),0))</f>
        <v/>
      </c>
      <c r="H3684" s="23">
        <f>IF(G3684="","",IF(G3684=0,"Tarefa fora do plano",INDEX(pl_tag,G3684)))</f>
        <v/>
      </c>
      <c r="I3684" s="30">
        <f>IF(N(G3684)=0,"",INDEX(pl_atividade,G3684))</f>
        <v/>
      </c>
      <c r="J3684" s="50">
        <f>IF(N(G3684)=0,"",INDEX(pl_especialidade,G3684))</f>
        <v/>
      </c>
      <c r="K3684" s="28">
        <f>IF(N(G3684)=0,"",INDEX(pl_duracao,G3684))</f>
        <v/>
      </c>
      <c r="L3684" s="39">
        <f>IF(ISNUMBER(C3684),YEAR(C3684),"")</f>
        <v/>
      </c>
      <c r="M3684" s="39">
        <f>IF(ISNUMBER(C3684),MONTH(C3684),"")</f>
        <v/>
      </c>
      <c r="N3684" s="23">
        <f>IF(L3684="","",IF(NOT(ISNUMBER(crono_ano)),"Informe o ano",IF(L3684&lt;crono_ano,"Antes do ano",IF(L3684&gt;crono_ano,"Depois do ano","No ano"))))</f>
        <v/>
      </c>
      <c r="O3684" s="39">
        <f>IF(F3684="","",IF(COUNTIF(F$7:F3684,F3684)=1,1,0))</f>
        <v/>
      </c>
      <c r="P3684" s="39">
        <f>IF(A3684&amp;B3684&amp;C3684="","",IF(AND(O3684=1,N(G3684)&gt;0),IF(INDEX(pl_ativa,MAX(1,N(G3684)))="Sim",1,0),0))</f>
        <v/>
      </c>
      <c r="Q3684" s="39">
        <f>IF(F3684="","",COUNTIFS(ex_chave_oc,F3684,ex_cancelada,"&lt;&gt;Sim"))</f>
        <v/>
      </c>
      <c r="R3684" s="51">
        <f>IF(P3684="","",IF(AND(P3684=1,N(Q3684)&gt;0),1,0))</f>
        <v/>
      </c>
      <c r="S3684" s="30">
        <f>IF(P3684="","",IF(F3684="","ERRO: data prevista ausente ou inválida",IF(O3684=0,"Duplicada: contada uma vez",IF(N(G3684)=0,"ERRO: tarefa fora do Plano Mestre",IF(P3684=0,"Tarefa retirada do plano: não conta","OK")))))</f>
        <v/>
      </c>
    </row>
    <row r="3685">
      <c r="A3685" s="29" t="n"/>
      <c r="B3685" s="25" t="n"/>
      <c r="C3685" s="49" t="n"/>
      <c r="D3685" s="29" t="n"/>
      <c r="E3685" s="23">
        <f>IF(OR(A3685="",B3685=""),"",A3685&amp;"|"&amp;B3685)</f>
        <v/>
      </c>
      <c r="F3685" s="30">
        <f>IF(OR(E3685="",NOT(ISNUMBER(C3685))),"",E3685&amp;"|"&amp;YEAR(C3685)&amp;"-"&amp;RIGHT("0"&amp;MONTH(C3685),2)&amp;"-"&amp;RIGHT("0"&amp;DAY(C3685),2))</f>
        <v/>
      </c>
      <c r="G3685" s="26">
        <f>IF(E3685="","",IFERROR(MATCH(E3685,pl_chave,0),0))</f>
        <v/>
      </c>
      <c r="H3685" s="23">
        <f>IF(G3685="","",IF(G3685=0,"Tarefa fora do plano",INDEX(pl_tag,G3685)))</f>
        <v/>
      </c>
      <c r="I3685" s="30">
        <f>IF(N(G3685)=0,"",INDEX(pl_atividade,G3685))</f>
        <v/>
      </c>
      <c r="J3685" s="50">
        <f>IF(N(G3685)=0,"",INDEX(pl_especialidade,G3685))</f>
        <v/>
      </c>
      <c r="K3685" s="28">
        <f>IF(N(G3685)=0,"",INDEX(pl_duracao,G3685))</f>
        <v/>
      </c>
      <c r="L3685" s="39">
        <f>IF(ISNUMBER(C3685),YEAR(C3685),"")</f>
        <v/>
      </c>
      <c r="M3685" s="39">
        <f>IF(ISNUMBER(C3685),MONTH(C3685),"")</f>
        <v/>
      </c>
      <c r="N3685" s="23">
        <f>IF(L3685="","",IF(NOT(ISNUMBER(crono_ano)),"Informe o ano",IF(L3685&lt;crono_ano,"Antes do ano",IF(L3685&gt;crono_ano,"Depois do ano","No ano"))))</f>
        <v/>
      </c>
      <c r="O3685" s="39">
        <f>IF(F3685="","",IF(COUNTIF(F$7:F3685,F3685)=1,1,0))</f>
        <v/>
      </c>
      <c r="P3685" s="39">
        <f>IF(A3685&amp;B3685&amp;C3685="","",IF(AND(O3685=1,N(G3685)&gt;0),IF(INDEX(pl_ativa,MAX(1,N(G3685)))="Sim",1,0),0))</f>
        <v/>
      </c>
      <c r="Q3685" s="39">
        <f>IF(F3685="","",COUNTIFS(ex_chave_oc,F3685,ex_cancelada,"&lt;&gt;Sim"))</f>
        <v/>
      </c>
      <c r="R3685" s="51">
        <f>IF(P3685="","",IF(AND(P3685=1,N(Q3685)&gt;0),1,0))</f>
        <v/>
      </c>
      <c r="S3685" s="30">
        <f>IF(P3685="","",IF(F3685="","ERRO: data prevista ausente ou inválida",IF(O3685=0,"Duplicada: contada uma vez",IF(N(G3685)=0,"ERRO: tarefa fora do Plano Mestre",IF(P3685=0,"Tarefa retirada do plano: não conta","OK")))))</f>
        <v/>
      </c>
    </row>
    <row r="3686">
      <c r="A3686" s="29" t="n"/>
      <c r="B3686" s="25" t="n"/>
      <c r="C3686" s="49" t="n"/>
      <c r="D3686" s="29" t="n"/>
      <c r="E3686" s="23">
        <f>IF(OR(A3686="",B3686=""),"",A3686&amp;"|"&amp;B3686)</f>
        <v/>
      </c>
      <c r="F3686" s="30">
        <f>IF(OR(E3686="",NOT(ISNUMBER(C3686))),"",E3686&amp;"|"&amp;YEAR(C3686)&amp;"-"&amp;RIGHT("0"&amp;MONTH(C3686),2)&amp;"-"&amp;RIGHT("0"&amp;DAY(C3686),2))</f>
        <v/>
      </c>
      <c r="G3686" s="26">
        <f>IF(E3686="","",IFERROR(MATCH(E3686,pl_chave,0),0))</f>
        <v/>
      </c>
      <c r="H3686" s="23">
        <f>IF(G3686="","",IF(G3686=0,"Tarefa fora do plano",INDEX(pl_tag,G3686)))</f>
        <v/>
      </c>
      <c r="I3686" s="30">
        <f>IF(N(G3686)=0,"",INDEX(pl_atividade,G3686))</f>
        <v/>
      </c>
      <c r="J3686" s="50">
        <f>IF(N(G3686)=0,"",INDEX(pl_especialidade,G3686))</f>
        <v/>
      </c>
      <c r="K3686" s="28">
        <f>IF(N(G3686)=0,"",INDEX(pl_duracao,G3686))</f>
        <v/>
      </c>
      <c r="L3686" s="39">
        <f>IF(ISNUMBER(C3686),YEAR(C3686),"")</f>
        <v/>
      </c>
      <c r="M3686" s="39">
        <f>IF(ISNUMBER(C3686),MONTH(C3686),"")</f>
        <v/>
      </c>
      <c r="N3686" s="23">
        <f>IF(L3686="","",IF(NOT(ISNUMBER(crono_ano)),"Informe o ano",IF(L3686&lt;crono_ano,"Antes do ano",IF(L3686&gt;crono_ano,"Depois do ano","No ano"))))</f>
        <v/>
      </c>
      <c r="O3686" s="39">
        <f>IF(F3686="","",IF(COUNTIF(F$7:F3686,F3686)=1,1,0))</f>
        <v/>
      </c>
      <c r="P3686" s="39">
        <f>IF(A3686&amp;B3686&amp;C3686="","",IF(AND(O3686=1,N(G3686)&gt;0),IF(INDEX(pl_ativa,MAX(1,N(G3686)))="Sim",1,0),0))</f>
        <v/>
      </c>
      <c r="Q3686" s="39">
        <f>IF(F3686="","",COUNTIFS(ex_chave_oc,F3686,ex_cancelada,"&lt;&gt;Sim"))</f>
        <v/>
      </c>
      <c r="R3686" s="51">
        <f>IF(P3686="","",IF(AND(P3686=1,N(Q3686)&gt;0),1,0))</f>
        <v/>
      </c>
      <c r="S3686" s="30">
        <f>IF(P3686="","",IF(F3686="","ERRO: data prevista ausente ou inválida",IF(O3686=0,"Duplicada: contada uma vez",IF(N(G3686)=0,"ERRO: tarefa fora do Plano Mestre",IF(P3686=0,"Tarefa retirada do plano: não conta","OK")))))</f>
        <v/>
      </c>
    </row>
    <row r="3687">
      <c r="A3687" s="29" t="n"/>
      <c r="B3687" s="25" t="n"/>
      <c r="C3687" s="49" t="n"/>
      <c r="D3687" s="29" t="n"/>
      <c r="E3687" s="23">
        <f>IF(OR(A3687="",B3687=""),"",A3687&amp;"|"&amp;B3687)</f>
        <v/>
      </c>
      <c r="F3687" s="30">
        <f>IF(OR(E3687="",NOT(ISNUMBER(C3687))),"",E3687&amp;"|"&amp;YEAR(C3687)&amp;"-"&amp;RIGHT("0"&amp;MONTH(C3687),2)&amp;"-"&amp;RIGHT("0"&amp;DAY(C3687),2))</f>
        <v/>
      </c>
      <c r="G3687" s="26">
        <f>IF(E3687="","",IFERROR(MATCH(E3687,pl_chave,0),0))</f>
        <v/>
      </c>
      <c r="H3687" s="23">
        <f>IF(G3687="","",IF(G3687=0,"Tarefa fora do plano",INDEX(pl_tag,G3687)))</f>
        <v/>
      </c>
      <c r="I3687" s="30">
        <f>IF(N(G3687)=0,"",INDEX(pl_atividade,G3687))</f>
        <v/>
      </c>
      <c r="J3687" s="50">
        <f>IF(N(G3687)=0,"",INDEX(pl_especialidade,G3687))</f>
        <v/>
      </c>
      <c r="K3687" s="28">
        <f>IF(N(G3687)=0,"",INDEX(pl_duracao,G3687))</f>
        <v/>
      </c>
      <c r="L3687" s="39">
        <f>IF(ISNUMBER(C3687),YEAR(C3687),"")</f>
        <v/>
      </c>
      <c r="M3687" s="39">
        <f>IF(ISNUMBER(C3687),MONTH(C3687),"")</f>
        <v/>
      </c>
      <c r="N3687" s="23">
        <f>IF(L3687="","",IF(NOT(ISNUMBER(crono_ano)),"Informe o ano",IF(L3687&lt;crono_ano,"Antes do ano",IF(L3687&gt;crono_ano,"Depois do ano","No ano"))))</f>
        <v/>
      </c>
      <c r="O3687" s="39">
        <f>IF(F3687="","",IF(COUNTIF(F$7:F3687,F3687)=1,1,0))</f>
        <v/>
      </c>
      <c r="P3687" s="39">
        <f>IF(A3687&amp;B3687&amp;C3687="","",IF(AND(O3687=1,N(G3687)&gt;0),IF(INDEX(pl_ativa,MAX(1,N(G3687)))="Sim",1,0),0))</f>
        <v/>
      </c>
      <c r="Q3687" s="39">
        <f>IF(F3687="","",COUNTIFS(ex_chave_oc,F3687,ex_cancelada,"&lt;&gt;Sim"))</f>
        <v/>
      </c>
      <c r="R3687" s="51">
        <f>IF(P3687="","",IF(AND(P3687=1,N(Q3687)&gt;0),1,0))</f>
        <v/>
      </c>
      <c r="S3687" s="30">
        <f>IF(P3687="","",IF(F3687="","ERRO: data prevista ausente ou inválida",IF(O3687=0,"Duplicada: contada uma vez",IF(N(G3687)=0,"ERRO: tarefa fora do Plano Mestre",IF(P3687=0,"Tarefa retirada do plano: não conta","OK")))))</f>
        <v/>
      </c>
    </row>
    <row r="3688">
      <c r="A3688" s="29" t="n"/>
      <c r="B3688" s="25" t="n"/>
      <c r="C3688" s="49" t="n"/>
      <c r="D3688" s="29" t="n"/>
      <c r="E3688" s="23">
        <f>IF(OR(A3688="",B3688=""),"",A3688&amp;"|"&amp;B3688)</f>
        <v/>
      </c>
      <c r="F3688" s="30">
        <f>IF(OR(E3688="",NOT(ISNUMBER(C3688))),"",E3688&amp;"|"&amp;YEAR(C3688)&amp;"-"&amp;RIGHT("0"&amp;MONTH(C3688),2)&amp;"-"&amp;RIGHT("0"&amp;DAY(C3688),2))</f>
        <v/>
      </c>
      <c r="G3688" s="26">
        <f>IF(E3688="","",IFERROR(MATCH(E3688,pl_chave,0),0))</f>
        <v/>
      </c>
      <c r="H3688" s="23">
        <f>IF(G3688="","",IF(G3688=0,"Tarefa fora do plano",INDEX(pl_tag,G3688)))</f>
        <v/>
      </c>
      <c r="I3688" s="30">
        <f>IF(N(G3688)=0,"",INDEX(pl_atividade,G3688))</f>
        <v/>
      </c>
      <c r="J3688" s="50">
        <f>IF(N(G3688)=0,"",INDEX(pl_especialidade,G3688))</f>
        <v/>
      </c>
      <c r="K3688" s="28">
        <f>IF(N(G3688)=0,"",INDEX(pl_duracao,G3688))</f>
        <v/>
      </c>
      <c r="L3688" s="39">
        <f>IF(ISNUMBER(C3688),YEAR(C3688),"")</f>
        <v/>
      </c>
      <c r="M3688" s="39">
        <f>IF(ISNUMBER(C3688),MONTH(C3688),"")</f>
        <v/>
      </c>
      <c r="N3688" s="23">
        <f>IF(L3688="","",IF(NOT(ISNUMBER(crono_ano)),"Informe o ano",IF(L3688&lt;crono_ano,"Antes do ano",IF(L3688&gt;crono_ano,"Depois do ano","No ano"))))</f>
        <v/>
      </c>
      <c r="O3688" s="39">
        <f>IF(F3688="","",IF(COUNTIF(F$7:F3688,F3688)=1,1,0))</f>
        <v/>
      </c>
      <c r="P3688" s="39">
        <f>IF(A3688&amp;B3688&amp;C3688="","",IF(AND(O3688=1,N(G3688)&gt;0),IF(INDEX(pl_ativa,MAX(1,N(G3688)))="Sim",1,0),0))</f>
        <v/>
      </c>
      <c r="Q3688" s="39">
        <f>IF(F3688="","",COUNTIFS(ex_chave_oc,F3688,ex_cancelada,"&lt;&gt;Sim"))</f>
        <v/>
      </c>
      <c r="R3688" s="51">
        <f>IF(P3688="","",IF(AND(P3688=1,N(Q3688)&gt;0),1,0))</f>
        <v/>
      </c>
      <c r="S3688" s="30">
        <f>IF(P3688="","",IF(F3688="","ERRO: data prevista ausente ou inválida",IF(O3688=0,"Duplicada: contada uma vez",IF(N(G3688)=0,"ERRO: tarefa fora do Plano Mestre",IF(P3688=0,"Tarefa retirada do plano: não conta","OK")))))</f>
        <v/>
      </c>
    </row>
    <row r="3689">
      <c r="A3689" s="29" t="n"/>
      <c r="B3689" s="25" t="n"/>
      <c r="C3689" s="49" t="n"/>
      <c r="D3689" s="29" t="n"/>
      <c r="E3689" s="23">
        <f>IF(OR(A3689="",B3689=""),"",A3689&amp;"|"&amp;B3689)</f>
        <v/>
      </c>
      <c r="F3689" s="30">
        <f>IF(OR(E3689="",NOT(ISNUMBER(C3689))),"",E3689&amp;"|"&amp;YEAR(C3689)&amp;"-"&amp;RIGHT("0"&amp;MONTH(C3689),2)&amp;"-"&amp;RIGHT("0"&amp;DAY(C3689),2))</f>
        <v/>
      </c>
      <c r="G3689" s="26">
        <f>IF(E3689="","",IFERROR(MATCH(E3689,pl_chave,0),0))</f>
        <v/>
      </c>
      <c r="H3689" s="23">
        <f>IF(G3689="","",IF(G3689=0,"Tarefa fora do plano",INDEX(pl_tag,G3689)))</f>
        <v/>
      </c>
      <c r="I3689" s="30">
        <f>IF(N(G3689)=0,"",INDEX(pl_atividade,G3689))</f>
        <v/>
      </c>
      <c r="J3689" s="50">
        <f>IF(N(G3689)=0,"",INDEX(pl_especialidade,G3689))</f>
        <v/>
      </c>
      <c r="K3689" s="28">
        <f>IF(N(G3689)=0,"",INDEX(pl_duracao,G3689))</f>
        <v/>
      </c>
      <c r="L3689" s="39">
        <f>IF(ISNUMBER(C3689),YEAR(C3689),"")</f>
        <v/>
      </c>
      <c r="M3689" s="39">
        <f>IF(ISNUMBER(C3689),MONTH(C3689),"")</f>
        <v/>
      </c>
      <c r="N3689" s="23">
        <f>IF(L3689="","",IF(NOT(ISNUMBER(crono_ano)),"Informe o ano",IF(L3689&lt;crono_ano,"Antes do ano",IF(L3689&gt;crono_ano,"Depois do ano","No ano"))))</f>
        <v/>
      </c>
      <c r="O3689" s="39">
        <f>IF(F3689="","",IF(COUNTIF(F$7:F3689,F3689)=1,1,0))</f>
        <v/>
      </c>
      <c r="P3689" s="39">
        <f>IF(A3689&amp;B3689&amp;C3689="","",IF(AND(O3689=1,N(G3689)&gt;0),IF(INDEX(pl_ativa,MAX(1,N(G3689)))="Sim",1,0),0))</f>
        <v/>
      </c>
      <c r="Q3689" s="39">
        <f>IF(F3689="","",COUNTIFS(ex_chave_oc,F3689,ex_cancelada,"&lt;&gt;Sim"))</f>
        <v/>
      </c>
      <c r="R3689" s="51">
        <f>IF(P3689="","",IF(AND(P3689=1,N(Q3689)&gt;0),1,0))</f>
        <v/>
      </c>
      <c r="S3689" s="30">
        <f>IF(P3689="","",IF(F3689="","ERRO: data prevista ausente ou inválida",IF(O3689=0,"Duplicada: contada uma vez",IF(N(G3689)=0,"ERRO: tarefa fora do Plano Mestre",IF(P3689=0,"Tarefa retirada do plano: não conta","OK")))))</f>
        <v/>
      </c>
    </row>
    <row r="3690">
      <c r="A3690" s="29" t="n"/>
      <c r="B3690" s="25" t="n"/>
      <c r="C3690" s="49" t="n"/>
      <c r="D3690" s="29" t="n"/>
      <c r="E3690" s="23">
        <f>IF(OR(A3690="",B3690=""),"",A3690&amp;"|"&amp;B3690)</f>
        <v/>
      </c>
      <c r="F3690" s="30">
        <f>IF(OR(E3690="",NOT(ISNUMBER(C3690))),"",E3690&amp;"|"&amp;YEAR(C3690)&amp;"-"&amp;RIGHT("0"&amp;MONTH(C3690),2)&amp;"-"&amp;RIGHT("0"&amp;DAY(C3690),2))</f>
        <v/>
      </c>
      <c r="G3690" s="26">
        <f>IF(E3690="","",IFERROR(MATCH(E3690,pl_chave,0),0))</f>
        <v/>
      </c>
      <c r="H3690" s="23">
        <f>IF(G3690="","",IF(G3690=0,"Tarefa fora do plano",INDEX(pl_tag,G3690)))</f>
        <v/>
      </c>
      <c r="I3690" s="30">
        <f>IF(N(G3690)=0,"",INDEX(pl_atividade,G3690))</f>
        <v/>
      </c>
      <c r="J3690" s="50">
        <f>IF(N(G3690)=0,"",INDEX(pl_especialidade,G3690))</f>
        <v/>
      </c>
      <c r="K3690" s="28">
        <f>IF(N(G3690)=0,"",INDEX(pl_duracao,G3690))</f>
        <v/>
      </c>
      <c r="L3690" s="39">
        <f>IF(ISNUMBER(C3690),YEAR(C3690),"")</f>
        <v/>
      </c>
      <c r="M3690" s="39">
        <f>IF(ISNUMBER(C3690),MONTH(C3690),"")</f>
        <v/>
      </c>
      <c r="N3690" s="23">
        <f>IF(L3690="","",IF(NOT(ISNUMBER(crono_ano)),"Informe o ano",IF(L3690&lt;crono_ano,"Antes do ano",IF(L3690&gt;crono_ano,"Depois do ano","No ano"))))</f>
        <v/>
      </c>
      <c r="O3690" s="39">
        <f>IF(F3690="","",IF(COUNTIF(F$7:F3690,F3690)=1,1,0))</f>
        <v/>
      </c>
      <c r="P3690" s="39">
        <f>IF(A3690&amp;B3690&amp;C3690="","",IF(AND(O3690=1,N(G3690)&gt;0),IF(INDEX(pl_ativa,MAX(1,N(G3690)))="Sim",1,0),0))</f>
        <v/>
      </c>
      <c r="Q3690" s="39">
        <f>IF(F3690="","",COUNTIFS(ex_chave_oc,F3690,ex_cancelada,"&lt;&gt;Sim"))</f>
        <v/>
      </c>
      <c r="R3690" s="51">
        <f>IF(P3690="","",IF(AND(P3690=1,N(Q3690)&gt;0),1,0))</f>
        <v/>
      </c>
      <c r="S3690" s="30">
        <f>IF(P3690="","",IF(F3690="","ERRO: data prevista ausente ou inválida",IF(O3690=0,"Duplicada: contada uma vez",IF(N(G3690)=0,"ERRO: tarefa fora do Plano Mestre",IF(P3690=0,"Tarefa retirada do plano: não conta","OK")))))</f>
        <v/>
      </c>
    </row>
    <row r="3691">
      <c r="A3691" s="29" t="n"/>
      <c r="B3691" s="25" t="n"/>
      <c r="C3691" s="49" t="n"/>
      <c r="D3691" s="29" t="n"/>
      <c r="E3691" s="23">
        <f>IF(OR(A3691="",B3691=""),"",A3691&amp;"|"&amp;B3691)</f>
        <v/>
      </c>
      <c r="F3691" s="30">
        <f>IF(OR(E3691="",NOT(ISNUMBER(C3691))),"",E3691&amp;"|"&amp;YEAR(C3691)&amp;"-"&amp;RIGHT("0"&amp;MONTH(C3691),2)&amp;"-"&amp;RIGHT("0"&amp;DAY(C3691),2))</f>
        <v/>
      </c>
      <c r="G3691" s="26">
        <f>IF(E3691="","",IFERROR(MATCH(E3691,pl_chave,0),0))</f>
        <v/>
      </c>
      <c r="H3691" s="23">
        <f>IF(G3691="","",IF(G3691=0,"Tarefa fora do plano",INDEX(pl_tag,G3691)))</f>
        <v/>
      </c>
      <c r="I3691" s="30">
        <f>IF(N(G3691)=0,"",INDEX(pl_atividade,G3691))</f>
        <v/>
      </c>
      <c r="J3691" s="50">
        <f>IF(N(G3691)=0,"",INDEX(pl_especialidade,G3691))</f>
        <v/>
      </c>
      <c r="K3691" s="28">
        <f>IF(N(G3691)=0,"",INDEX(pl_duracao,G3691))</f>
        <v/>
      </c>
      <c r="L3691" s="39">
        <f>IF(ISNUMBER(C3691),YEAR(C3691),"")</f>
        <v/>
      </c>
      <c r="M3691" s="39">
        <f>IF(ISNUMBER(C3691),MONTH(C3691),"")</f>
        <v/>
      </c>
      <c r="N3691" s="23">
        <f>IF(L3691="","",IF(NOT(ISNUMBER(crono_ano)),"Informe o ano",IF(L3691&lt;crono_ano,"Antes do ano",IF(L3691&gt;crono_ano,"Depois do ano","No ano"))))</f>
        <v/>
      </c>
      <c r="O3691" s="39">
        <f>IF(F3691="","",IF(COUNTIF(F$7:F3691,F3691)=1,1,0))</f>
        <v/>
      </c>
      <c r="P3691" s="39">
        <f>IF(A3691&amp;B3691&amp;C3691="","",IF(AND(O3691=1,N(G3691)&gt;0),IF(INDEX(pl_ativa,MAX(1,N(G3691)))="Sim",1,0),0))</f>
        <v/>
      </c>
      <c r="Q3691" s="39">
        <f>IF(F3691="","",COUNTIFS(ex_chave_oc,F3691,ex_cancelada,"&lt;&gt;Sim"))</f>
        <v/>
      </c>
      <c r="R3691" s="51">
        <f>IF(P3691="","",IF(AND(P3691=1,N(Q3691)&gt;0),1,0))</f>
        <v/>
      </c>
      <c r="S3691" s="30">
        <f>IF(P3691="","",IF(F3691="","ERRO: data prevista ausente ou inválida",IF(O3691=0,"Duplicada: contada uma vez",IF(N(G3691)=0,"ERRO: tarefa fora do Plano Mestre",IF(P3691=0,"Tarefa retirada do plano: não conta","OK")))))</f>
        <v/>
      </c>
    </row>
    <row r="3692">
      <c r="A3692" s="29" t="n"/>
      <c r="B3692" s="25" t="n"/>
      <c r="C3692" s="49" t="n"/>
      <c r="D3692" s="29" t="n"/>
      <c r="E3692" s="23">
        <f>IF(OR(A3692="",B3692=""),"",A3692&amp;"|"&amp;B3692)</f>
        <v/>
      </c>
      <c r="F3692" s="30">
        <f>IF(OR(E3692="",NOT(ISNUMBER(C3692))),"",E3692&amp;"|"&amp;YEAR(C3692)&amp;"-"&amp;RIGHT("0"&amp;MONTH(C3692),2)&amp;"-"&amp;RIGHT("0"&amp;DAY(C3692),2))</f>
        <v/>
      </c>
      <c r="G3692" s="26">
        <f>IF(E3692="","",IFERROR(MATCH(E3692,pl_chave,0),0))</f>
        <v/>
      </c>
      <c r="H3692" s="23">
        <f>IF(G3692="","",IF(G3692=0,"Tarefa fora do plano",INDEX(pl_tag,G3692)))</f>
        <v/>
      </c>
      <c r="I3692" s="30">
        <f>IF(N(G3692)=0,"",INDEX(pl_atividade,G3692))</f>
        <v/>
      </c>
      <c r="J3692" s="50">
        <f>IF(N(G3692)=0,"",INDEX(pl_especialidade,G3692))</f>
        <v/>
      </c>
      <c r="K3692" s="28">
        <f>IF(N(G3692)=0,"",INDEX(pl_duracao,G3692))</f>
        <v/>
      </c>
      <c r="L3692" s="39">
        <f>IF(ISNUMBER(C3692),YEAR(C3692),"")</f>
        <v/>
      </c>
      <c r="M3692" s="39">
        <f>IF(ISNUMBER(C3692),MONTH(C3692),"")</f>
        <v/>
      </c>
      <c r="N3692" s="23">
        <f>IF(L3692="","",IF(NOT(ISNUMBER(crono_ano)),"Informe o ano",IF(L3692&lt;crono_ano,"Antes do ano",IF(L3692&gt;crono_ano,"Depois do ano","No ano"))))</f>
        <v/>
      </c>
      <c r="O3692" s="39">
        <f>IF(F3692="","",IF(COUNTIF(F$7:F3692,F3692)=1,1,0))</f>
        <v/>
      </c>
      <c r="P3692" s="39">
        <f>IF(A3692&amp;B3692&amp;C3692="","",IF(AND(O3692=1,N(G3692)&gt;0),IF(INDEX(pl_ativa,MAX(1,N(G3692)))="Sim",1,0),0))</f>
        <v/>
      </c>
      <c r="Q3692" s="39">
        <f>IF(F3692="","",COUNTIFS(ex_chave_oc,F3692,ex_cancelada,"&lt;&gt;Sim"))</f>
        <v/>
      </c>
      <c r="R3692" s="51">
        <f>IF(P3692="","",IF(AND(P3692=1,N(Q3692)&gt;0),1,0))</f>
        <v/>
      </c>
      <c r="S3692" s="30">
        <f>IF(P3692="","",IF(F3692="","ERRO: data prevista ausente ou inválida",IF(O3692=0,"Duplicada: contada uma vez",IF(N(G3692)=0,"ERRO: tarefa fora do Plano Mestre",IF(P3692=0,"Tarefa retirada do plano: não conta","OK")))))</f>
        <v/>
      </c>
    </row>
    <row r="3693">
      <c r="A3693" s="29" t="n"/>
      <c r="B3693" s="25" t="n"/>
      <c r="C3693" s="49" t="n"/>
      <c r="D3693" s="29" t="n"/>
      <c r="E3693" s="23">
        <f>IF(OR(A3693="",B3693=""),"",A3693&amp;"|"&amp;B3693)</f>
        <v/>
      </c>
      <c r="F3693" s="30">
        <f>IF(OR(E3693="",NOT(ISNUMBER(C3693))),"",E3693&amp;"|"&amp;YEAR(C3693)&amp;"-"&amp;RIGHT("0"&amp;MONTH(C3693),2)&amp;"-"&amp;RIGHT("0"&amp;DAY(C3693),2))</f>
        <v/>
      </c>
      <c r="G3693" s="26">
        <f>IF(E3693="","",IFERROR(MATCH(E3693,pl_chave,0),0))</f>
        <v/>
      </c>
      <c r="H3693" s="23">
        <f>IF(G3693="","",IF(G3693=0,"Tarefa fora do plano",INDEX(pl_tag,G3693)))</f>
        <v/>
      </c>
      <c r="I3693" s="30">
        <f>IF(N(G3693)=0,"",INDEX(pl_atividade,G3693))</f>
        <v/>
      </c>
      <c r="J3693" s="50">
        <f>IF(N(G3693)=0,"",INDEX(pl_especialidade,G3693))</f>
        <v/>
      </c>
      <c r="K3693" s="28">
        <f>IF(N(G3693)=0,"",INDEX(pl_duracao,G3693))</f>
        <v/>
      </c>
      <c r="L3693" s="39">
        <f>IF(ISNUMBER(C3693),YEAR(C3693),"")</f>
        <v/>
      </c>
      <c r="M3693" s="39">
        <f>IF(ISNUMBER(C3693),MONTH(C3693),"")</f>
        <v/>
      </c>
      <c r="N3693" s="23">
        <f>IF(L3693="","",IF(NOT(ISNUMBER(crono_ano)),"Informe o ano",IF(L3693&lt;crono_ano,"Antes do ano",IF(L3693&gt;crono_ano,"Depois do ano","No ano"))))</f>
        <v/>
      </c>
      <c r="O3693" s="39">
        <f>IF(F3693="","",IF(COUNTIF(F$7:F3693,F3693)=1,1,0))</f>
        <v/>
      </c>
      <c r="P3693" s="39">
        <f>IF(A3693&amp;B3693&amp;C3693="","",IF(AND(O3693=1,N(G3693)&gt;0),IF(INDEX(pl_ativa,MAX(1,N(G3693)))="Sim",1,0),0))</f>
        <v/>
      </c>
      <c r="Q3693" s="39">
        <f>IF(F3693="","",COUNTIFS(ex_chave_oc,F3693,ex_cancelada,"&lt;&gt;Sim"))</f>
        <v/>
      </c>
      <c r="R3693" s="51">
        <f>IF(P3693="","",IF(AND(P3693=1,N(Q3693)&gt;0),1,0))</f>
        <v/>
      </c>
      <c r="S3693" s="30">
        <f>IF(P3693="","",IF(F3693="","ERRO: data prevista ausente ou inválida",IF(O3693=0,"Duplicada: contada uma vez",IF(N(G3693)=0,"ERRO: tarefa fora do Plano Mestre",IF(P3693=0,"Tarefa retirada do plano: não conta","OK")))))</f>
        <v/>
      </c>
    </row>
    <row r="3694">
      <c r="A3694" s="29" t="n"/>
      <c r="B3694" s="25" t="n"/>
      <c r="C3694" s="49" t="n"/>
      <c r="D3694" s="29" t="n"/>
      <c r="E3694" s="23">
        <f>IF(OR(A3694="",B3694=""),"",A3694&amp;"|"&amp;B3694)</f>
        <v/>
      </c>
      <c r="F3694" s="30">
        <f>IF(OR(E3694="",NOT(ISNUMBER(C3694))),"",E3694&amp;"|"&amp;YEAR(C3694)&amp;"-"&amp;RIGHT("0"&amp;MONTH(C3694),2)&amp;"-"&amp;RIGHT("0"&amp;DAY(C3694),2))</f>
        <v/>
      </c>
      <c r="G3694" s="26">
        <f>IF(E3694="","",IFERROR(MATCH(E3694,pl_chave,0),0))</f>
        <v/>
      </c>
      <c r="H3694" s="23">
        <f>IF(G3694="","",IF(G3694=0,"Tarefa fora do plano",INDEX(pl_tag,G3694)))</f>
        <v/>
      </c>
      <c r="I3694" s="30">
        <f>IF(N(G3694)=0,"",INDEX(pl_atividade,G3694))</f>
        <v/>
      </c>
      <c r="J3694" s="50">
        <f>IF(N(G3694)=0,"",INDEX(pl_especialidade,G3694))</f>
        <v/>
      </c>
      <c r="K3694" s="28">
        <f>IF(N(G3694)=0,"",INDEX(pl_duracao,G3694))</f>
        <v/>
      </c>
      <c r="L3694" s="39">
        <f>IF(ISNUMBER(C3694),YEAR(C3694),"")</f>
        <v/>
      </c>
      <c r="M3694" s="39">
        <f>IF(ISNUMBER(C3694),MONTH(C3694),"")</f>
        <v/>
      </c>
      <c r="N3694" s="23">
        <f>IF(L3694="","",IF(NOT(ISNUMBER(crono_ano)),"Informe o ano",IF(L3694&lt;crono_ano,"Antes do ano",IF(L3694&gt;crono_ano,"Depois do ano","No ano"))))</f>
        <v/>
      </c>
      <c r="O3694" s="39">
        <f>IF(F3694="","",IF(COUNTIF(F$7:F3694,F3694)=1,1,0))</f>
        <v/>
      </c>
      <c r="P3694" s="39">
        <f>IF(A3694&amp;B3694&amp;C3694="","",IF(AND(O3694=1,N(G3694)&gt;0),IF(INDEX(pl_ativa,MAX(1,N(G3694)))="Sim",1,0),0))</f>
        <v/>
      </c>
      <c r="Q3694" s="39">
        <f>IF(F3694="","",COUNTIFS(ex_chave_oc,F3694,ex_cancelada,"&lt;&gt;Sim"))</f>
        <v/>
      </c>
      <c r="R3694" s="51">
        <f>IF(P3694="","",IF(AND(P3694=1,N(Q3694)&gt;0),1,0))</f>
        <v/>
      </c>
      <c r="S3694" s="30">
        <f>IF(P3694="","",IF(F3694="","ERRO: data prevista ausente ou inválida",IF(O3694=0,"Duplicada: contada uma vez",IF(N(G3694)=0,"ERRO: tarefa fora do Plano Mestre",IF(P3694=0,"Tarefa retirada do plano: não conta","OK")))))</f>
        <v/>
      </c>
    </row>
    <row r="3695">
      <c r="A3695" s="29" t="n"/>
      <c r="B3695" s="25" t="n"/>
      <c r="C3695" s="49" t="n"/>
      <c r="D3695" s="29" t="n"/>
      <c r="E3695" s="23">
        <f>IF(OR(A3695="",B3695=""),"",A3695&amp;"|"&amp;B3695)</f>
        <v/>
      </c>
      <c r="F3695" s="30">
        <f>IF(OR(E3695="",NOT(ISNUMBER(C3695))),"",E3695&amp;"|"&amp;YEAR(C3695)&amp;"-"&amp;RIGHT("0"&amp;MONTH(C3695),2)&amp;"-"&amp;RIGHT("0"&amp;DAY(C3695),2))</f>
        <v/>
      </c>
      <c r="G3695" s="26">
        <f>IF(E3695="","",IFERROR(MATCH(E3695,pl_chave,0),0))</f>
        <v/>
      </c>
      <c r="H3695" s="23">
        <f>IF(G3695="","",IF(G3695=0,"Tarefa fora do plano",INDEX(pl_tag,G3695)))</f>
        <v/>
      </c>
      <c r="I3695" s="30">
        <f>IF(N(G3695)=0,"",INDEX(pl_atividade,G3695))</f>
        <v/>
      </c>
      <c r="J3695" s="50">
        <f>IF(N(G3695)=0,"",INDEX(pl_especialidade,G3695))</f>
        <v/>
      </c>
      <c r="K3695" s="28">
        <f>IF(N(G3695)=0,"",INDEX(pl_duracao,G3695))</f>
        <v/>
      </c>
      <c r="L3695" s="39">
        <f>IF(ISNUMBER(C3695),YEAR(C3695),"")</f>
        <v/>
      </c>
      <c r="M3695" s="39">
        <f>IF(ISNUMBER(C3695),MONTH(C3695),"")</f>
        <v/>
      </c>
      <c r="N3695" s="23">
        <f>IF(L3695="","",IF(NOT(ISNUMBER(crono_ano)),"Informe o ano",IF(L3695&lt;crono_ano,"Antes do ano",IF(L3695&gt;crono_ano,"Depois do ano","No ano"))))</f>
        <v/>
      </c>
      <c r="O3695" s="39">
        <f>IF(F3695="","",IF(COUNTIF(F$7:F3695,F3695)=1,1,0))</f>
        <v/>
      </c>
      <c r="P3695" s="39">
        <f>IF(A3695&amp;B3695&amp;C3695="","",IF(AND(O3695=1,N(G3695)&gt;0),IF(INDEX(pl_ativa,MAX(1,N(G3695)))="Sim",1,0),0))</f>
        <v/>
      </c>
      <c r="Q3695" s="39">
        <f>IF(F3695="","",COUNTIFS(ex_chave_oc,F3695,ex_cancelada,"&lt;&gt;Sim"))</f>
        <v/>
      </c>
      <c r="R3695" s="51">
        <f>IF(P3695="","",IF(AND(P3695=1,N(Q3695)&gt;0),1,0))</f>
        <v/>
      </c>
      <c r="S3695" s="30">
        <f>IF(P3695="","",IF(F3695="","ERRO: data prevista ausente ou inválida",IF(O3695=0,"Duplicada: contada uma vez",IF(N(G3695)=0,"ERRO: tarefa fora do Plano Mestre",IF(P3695=0,"Tarefa retirada do plano: não conta","OK")))))</f>
        <v/>
      </c>
    </row>
    <row r="3696">
      <c r="A3696" s="29" t="n"/>
      <c r="B3696" s="25" t="n"/>
      <c r="C3696" s="49" t="n"/>
      <c r="D3696" s="29" t="n"/>
      <c r="E3696" s="23">
        <f>IF(OR(A3696="",B3696=""),"",A3696&amp;"|"&amp;B3696)</f>
        <v/>
      </c>
      <c r="F3696" s="30">
        <f>IF(OR(E3696="",NOT(ISNUMBER(C3696))),"",E3696&amp;"|"&amp;YEAR(C3696)&amp;"-"&amp;RIGHT("0"&amp;MONTH(C3696),2)&amp;"-"&amp;RIGHT("0"&amp;DAY(C3696),2))</f>
        <v/>
      </c>
      <c r="G3696" s="26">
        <f>IF(E3696="","",IFERROR(MATCH(E3696,pl_chave,0),0))</f>
        <v/>
      </c>
      <c r="H3696" s="23">
        <f>IF(G3696="","",IF(G3696=0,"Tarefa fora do plano",INDEX(pl_tag,G3696)))</f>
        <v/>
      </c>
      <c r="I3696" s="30">
        <f>IF(N(G3696)=0,"",INDEX(pl_atividade,G3696))</f>
        <v/>
      </c>
      <c r="J3696" s="50">
        <f>IF(N(G3696)=0,"",INDEX(pl_especialidade,G3696))</f>
        <v/>
      </c>
      <c r="K3696" s="28">
        <f>IF(N(G3696)=0,"",INDEX(pl_duracao,G3696))</f>
        <v/>
      </c>
      <c r="L3696" s="39">
        <f>IF(ISNUMBER(C3696),YEAR(C3696),"")</f>
        <v/>
      </c>
      <c r="M3696" s="39">
        <f>IF(ISNUMBER(C3696),MONTH(C3696),"")</f>
        <v/>
      </c>
      <c r="N3696" s="23">
        <f>IF(L3696="","",IF(NOT(ISNUMBER(crono_ano)),"Informe o ano",IF(L3696&lt;crono_ano,"Antes do ano",IF(L3696&gt;crono_ano,"Depois do ano","No ano"))))</f>
        <v/>
      </c>
      <c r="O3696" s="39">
        <f>IF(F3696="","",IF(COUNTIF(F$7:F3696,F3696)=1,1,0))</f>
        <v/>
      </c>
      <c r="P3696" s="39">
        <f>IF(A3696&amp;B3696&amp;C3696="","",IF(AND(O3696=1,N(G3696)&gt;0),IF(INDEX(pl_ativa,MAX(1,N(G3696)))="Sim",1,0),0))</f>
        <v/>
      </c>
      <c r="Q3696" s="39">
        <f>IF(F3696="","",COUNTIFS(ex_chave_oc,F3696,ex_cancelada,"&lt;&gt;Sim"))</f>
        <v/>
      </c>
      <c r="R3696" s="51">
        <f>IF(P3696="","",IF(AND(P3696=1,N(Q3696)&gt;0),1,0))</f>
        <v/>
      </c>
      <c r="S3696" s="30">
        <f>IF(P3696="","",IF(F3696="","ERRO: data prevista ausente ou inválida",IF(O3696=0,"Duplicada: contada uma vez",IF(N(G3696)=0,"ERRO: tarefa fora do Plano Mestre",IF(P3696=0,"Tarefa retirada do plano: não conta","OK")))))</f>
        <v/>
      </c>
    </row>
    <row r="3697">
      <c r="A3697" s="29" t="n"/>
      <c r="B3697" s="25" t="n"/>
      <c r="C3697" s="49" t="n"/>
      <c r="D3697" s="29" t="n"/>
      <c r="E3697" s="23">
        <f>IF(OR(A3697="",B3697=""),"",A3697&amp;"|"&amp;B3697)</f>
        <v/>
      </c>
      <c r="F3697" s="30">
        <f>IF(OR(E3697="",NOT(ISNUMBER(C3697))),"",E3697&amp;"|"&amp;YEAR(C3697)&amp;"-"&amp;RIGHT("0"&amp;MONTH(C3697),2)&amp;"-"&amp;RIGHT("0"&amp;DAY(C3697),2))</f>
        <v/>
      </c>
      <c r="G3697" s="26">
        <f>IF(E3697="","",IFERROR(MATCH(E3697,pl_chave,0),0))</f>
        <v/>
      </c>
      <c r="H3697" s="23">
        <f>IF(G3697="","",IF(G3697=0,"Tarefa fora do plano",INDEX(pl_tag,G3697)))</f>
        <v/>
      </c>
      <c r="I3697" s="30">
        <f>IF(N(G3697)=0,"",INDEX(pl_atividade,G3697))</f>
        <v/>
      </c>
      <c r="J3697" s="50">
        <f>IF(N(G3697)=0,"",INDEX(pl_especialidade,G3697))</f>
        <v/>
      </c>
      <c r="K3697" s="28">
        <f>IF(N(G3697)=0,"",INDEX(pl_duracao,G3697))</f>
        <v/>
      </c>
      <c r="L3697" s="39">
        <f>IF(ISNUMBER(C3697),YEAR(C3697),"")</f>
        <v/>
      </c>
      <c r="M3697" s="39">
        <f>IF(ISNUMBER(C3697),MONTH(C3697),"")</f>
        <v/>
      </c>
      <c r="N3697" s="23">
        <f>IF(L3697="","",IF(NOT(ISNUMBER(crono_ano)),"Informe o ano",IF(L3697&lt;crono_ano,"Antes do ano",IF(L3697&gt;crono_ano,"Depois do ano","No ano"))))</f>
        <v/>
      </c>
      <c r="O3697" s="39">
        <f>IF(F3697="","",IF(COUNTIF(F$7:F3697,F3697)=1,1,0))</f>
        <v/>
      </c>
      <c r="P3697" s="39">
        <f>IF(A3697&amp;B3697&amp;C3697="","",IF(AND(O3697=1,N(G3697)&gt;0),IF(INDEX(pl_ativa,MAX(1,N(G3697)))="Sim",1,0),0))</f>
        <v/>
      </c>
      <c r="Q3697" s="39">
        <f>IF(F3697="","",COUNTIFS(ex_chave_oc,F3697,ex_cancelada,"&lt;&gt;Sim"))</f>
        <v/>
      </c>
      <c r="R3697" s="51">
        <f>IF(P3697="","",IF(AND(P3697=1,N(Q3697)&gt;0),1,0))</f>
        <v/>
      </c>
      <c r="S3697" s="30">
        <f>IF(P3697="","",IF(F3697="","ERRO: data prevista ausente ou inválida",IF(O3697=0,"Duplicada: contada uma vez",IF(N(G3697)=0,"ERRO: tarefa fora do Plano Mestre",IF(P3697=0,"Tarefa retirada do plano: não conta","OK")))))</f>
        <v/>
      </c>
    </row>
    <row r="3698">
      <c r="A3698" s="29" t="n"/>
      <c r="B3698" s="25" t="n"/>
      <c r="C3698" s="49" t="n"/>
      <c r="D3698" s="29" t="n"/>
      <c r="E3698" s="23">
        <f>IF(OR(A3698="",B3698=""),"",A3698&amp;"|"&amp;B3698)</f>
        <v/>
      </c>
      <c r="F3698" s="30">
        <f>IF(OR(E3698="",NOT(ISNUMBER(C3698))),"",E3698&amp;"|"&amp;YEAR(C3698)&amp;"-"&amp;RIGHT("0"&amp;MONTH(C3698),2)&amp;"-"&amp;RIGHT("0"&amp;DAY(C3698),2))</f>
        <v/>
      </c>
      <c r="G3698" s="26">
        <f>IF(E3698="","",IFERROR(MATCH(E3698,pl_chave,0),0))</f>
        <v/>
      </c>
      <c r="H3698" s="23">
        <f>IF(G3698="","",IF(G3698=0,"Tarefa fora do plano",INDEX(pl_tag,G3698)))</f>
        <v/>
      </c>
      <c r="I3698" s="30">
        <f>IF(N(G3698)=0,"",INDEX(pl_atividade,G3698))</f>
        <v/>
      </c>
      <c r="J3698" s="50">
        <f>IF(N(G3698)=0,"",INDEX(pl_especialidade,G3698))</f>
        <v/>
      </c>
      <c r="K3698" s="28">
        <f>IF(N(G3698)=0,"",INDEX(pl_duracao,G3698))</f>
        <v/>
      </c>
      <c r="L3698" s="39">
        <f>IF(ISNUMBER(C3698),YEAR(C3698),"")</f>
        <v/>
      </c>
      <c r="M3698" s="39">
        <f>IF(ISNUMBER(C3698),MONTH(C3698),"")</f>
        <v/>
      </c>
      <c r="N3698" s="23">
        <f>IF(L3698="","",IF(NOT(ISNUMBER(crono_ano)),"Informe o ano",IF(L3698&lt;crono_ano,"Antes do ano",IF(L3698&gt;crono_ano,"Depois do ano","No ano"))))</f>
        <v/>
      </c>
      <c r="O3698" s="39">
        <f>IF(F3698="","",IF(COUNTIF(F$7:F3698,F3698)=1,1,0))</f>
        <v/>
      </c>
      <c r="P3698" s="39">
        <f>IF(A3698&amp;B3698&amp;C3698="","",IF(AND(O3698=1,N(G3698)&gt;0),IF(INDEX(pl_ativa,MAX(1,N(G3698)))="Sim",1,0),0))</f>
        <v/>
      </c>
      <c r="Q3698" s="39">
        <f>IF(F3698="","",COUNTIFS(ex_chave_oc,F3698,ex_cancelada,"&lt;&gt;Sim"))</f>
        <v/>
      </c>
      <c r="R3698" s="51">
        <f>IF(P3698="","",IF(AND(P3698=1,N(Q3698)&gt;0),1,0))</f>
        <v/>
      </c>
      <c r="S3698" s="30">
        <f>IF(P3698="","",IF(F3698="","ERRO: data prevista ausente ou inválida",IF(O3698=0,"Duplicada: contada uma vez",IF(N(G3698)=0,"ERRO: tarefa fora do Plano Mestre",IF(P3698=0,"Tarefa retirada do plano: não conta","OK")))))</f>
        <v/>
      </c>
    </row>
    <row r="3699">
      <c r="A3699" s="29" t="n"/>
      <c r="B3699" s="25" t="n"/>
      <c r="C3699" s="49" t="n"/>
      <c r="D3699" s="29" t="n"/>
      <c r="E3699" s="23">
        <f>IF(OR(A3699="",B3699=""),"",A3699&amp;"|"&amp;B3699)</f>
        <v/>
      </c>
      <c r="F3699" s="30">
        <f>IF(OR(E3699="",NOT(ISNUMBER(C3699))),"",E3699&amp;"|"&amp;YEAR(C3699)&amp;"-"&amp;RIGHT("0"&amp;MONTH(C3699),2)&amp;"-"&amp;RIGHT("0"&amp;DAY(C3699),2))</f>
        <v/>
      </c>
      <c r="G3699" s="26">
        <f>IF(E3699="","",IFERROR(MATCH(E3699,pl_chave,0),0))</f>
        <v/>
      </c>
      <c r="H3699" s="23">
        <f>IF(G3699="","",IF(G3699=0,"Tarefa fora do plano",INDEX(pl_tag,G3699)))</f>
        <v/>
      </c>
      <c r="I3699" s="30">
        <f>IF(N(G3699)=0,"",INDEX(pl_atividade,G3699))</f>
        <v/>
      </c>
      <c r="J3699" s="50">
        <f>IF(N(G3699)=0,"",INDEX(pl_especialidade,G3699))</f>
        <v/>
      </c>
      <c r="K3699" s="28">
        <f>IF(N(G3699)=0,"",INDEX(pl_duracao,G3699))</f>
        <v/>
      </c>
      <c r="L3699" s="39">
        <f>IF(ISNUMBER(C3699),YEAR(C3699),"")</f>
        <v/>
      </c>
      <c r="M3699" s="39">
        <f>IF(ISNUMBER(C3699),MONTH(C3699),"")</f>
        <v/>
      </c>
      <c r="N3699" s="23">
        <f>IF(L3699="","",IF(NOT(ISNUMBER(crono_ano)),"Informe o ano",IF(L3699&lt;crono_ano,"Antes do ano",IF(L3699&gt;crono_ano,"Depois do ano","No ano"))))</f>
        <v/>
      </c>
      <c r="O3699" s="39">
        <f>IF(F3699="","",IF(COUNTIF(F$7:F3699,F3699)=1,1,0))</f>
        <v/>
      </c>
      <c r="P3699" s="39">
        <f>IF(A3699&amp;B3699&amp;C3699="","",IF(AND(O3699=1,N(G3699)&gt;0),IF(INDEX(pl_ativa,MAX(1,N(G3699)))="Sim",1,0),0))</f>
        <v/>
      </c>
      <c r="Q3699" s="39">
        <f>IF(F3699="","",COUNTIFS(ex_chave_oc,F3699,ex_cancelada,"&lt;&gt;Sim"))</f>
        <v/>
      </c>
      <c r="R3699" s="51">
        <f>IF(P3699="","",IF(AND(P3699=1,N(Q3699)&gt;0),1,0))</f>
        <v/>
      </c>
      <c r="S3699" s="30">
        <f>IF(P3699="","",IF(F3699="","ERRO: data prevista ausente ou inválida",IF(O3699=0,"Duplicada: contada uma vez",IF(N(G3699)=0,"ERRO: tarefa fora do Plano Mestre",IF(P3699=0,"Tarefa retirada do plano: não conta","OK")))))</f>
        <v/>
      </c>
    </row>
    <row r="3700">
      <c r="A3700" s="29" t="n"/>
      <c r="B3700" s="25" t="n"/>
      <c r="C3700" s="49" t="n"/>
      <c r="D3700" s="29" t="n"/>
      <c r="E3700" s="23">
        <f>IF(OR(A3700="",B3700=""),"",A3700&amp;"|"&amp;B3700)</f>
        <v/>
      </c>
      <c r="F3700" s="30">
        <f>IF(OR(E3700="",NOT(ISNUMBER(C3700))),"",E3700&amp;"|"&amp;YEAR(C3700)&amp;"-"&amp;RIGHT("0"&amp;MONTH(C3700),2)&amp;"-"&amp;RIGHT("0"&amp;DAY(C3700),2))</f>
        <v/>
      </c>
      <c r="G3700" s="26">
        <f>IF(E3700="","",IFERROR(MATCH(E3700,pl_chave,0),0))</f>
        <v/>
      </c>
      <c r="H3700" s="23">
        <f>IF(G3700="","",IF(G3700=0,"Tarefa fora do plano",INDEX(pl_tag,G3700)))</f>
        <v/>
      </c>
      <c r="I3700" s="30">
        <f>IF(N(G3700)=0,"",INDEX(pl_atividade,G3700))</f>
        <v/>
      </c>
      <c r="J3700" s="50">
        <f>IF(N(G3700)=0,"",INDEX(pl_especialidade,G3700))</f>
        <v/>
      </c>
      <c r="K3700" s="28">
        <f>IF(N(G3700)=0,"",INDEX(pl_duracao,G3700))</f>
        <v/>
      </c>
      <c r="L3700" s="39">
        <f>IF(ISNUMBER(C3700),YEAR(C3700),"")</f>
        <v/>
      </c>
      <c r="M3700" s="39">
        <f>IF(ISNUMBER(C3700),MONTH(C3700),"")</f>
        <v/>
      </c>
      <c r="N3700" s="23">
        <f>IF(L3700="","",IF(NOT(ISNUMBER(crono_ano)),"Informe o ano",IF(L3700&lt;crono_ano,"Antes do ano",IF(L3700&gt;crono_ano,"Depois do ano","No ano"))))</f>
        <v/>
      </c>
      <c r="O3700" s="39">
        <f>IF(F3700="","",IF(COUNTIF(F$7:F3700,F3700)=1,1,0))</f>
        <v/>
      </c>
      <c r="P3700" s="39">
        <f>IF(A3700&amp;B3700&amp;C3700="","",IF(AND(O3700=1,N(G3700)&gt;0),IF(INDEX(pl_ativa,MAX(1,N(G3700)))="Sim",1,0),0))</f>
        <v/>
      </c>
      <c r="Q3700" s="39">
        <f>IF(F3700="","",COUNTIFS(ex_chave_oc,F3700,ex_cancelada,"&lt;&gt;Sim"))</f>
        <v/>
      </c>
      <c r="R3700" s="51">
        <f>IF(P3700="","",IF(AND(P3700=1,N(Q3700)&gt;0),1,0))</f>
        <v/>
      </c>
      <c r="S3700" s="30">
        <f>IF(P3700="","",IF(F3700="","ERRO: data prevista ausente ou inválida",IF(O3700=0,"Duplicada: contada uma vez",IF(N(G3700)=0,"ERRO: tarefa fora do Plano Mestre",IF(P3700=0,"Tarefa retirada do plano: não conta","OK")))))</f>
        <v/>
      </c>
    </row>
    <row r="3701">
      <c r="A3701" s="29" t="n"/>
      <c r="B3701" s="25" t="n"/>
      <c r="C3701" s="49" t="n"/>
      <c r="D3701" s="29" t="n"/>
      <c r="E3701" s="23">
        <f>IF(OR(A3701="",B3701=""),"",A3701&amp;"|"&amp;B3701)</f>
        <v/>
      </c>
      <c r="F3701" s="30">
        <f>IF(OR(E3701="",NOT(ISNUMBER(C3701))),"",E3701&amp;"|"&amp;YEAR(C3701)&amp;"-"&amp;RIGHT("0"&amp;MONTH(C3701),2)&amp;"-"&amp;RIGHT("0"&amp;DAY(C3701),2))</f>
        <v/>
      </c>
      <c r="G3701" s="26">
        <f>IF(E3701="","",IFERROR(MATCH(E3701,pl_chave,0),0))</f>
        <v/>
      </c>
      <c r="H3701" s="23">
        <f>IF(G3701="","",IF(G3701=0,"Tarefa fora do plano",INDEX(pl_tag,G3701)))</f>
        <v/>
      </c>
      <c r="I3701" s="30">
        <f>IF(N(G3701)=0,"",INDEX(pl_atividade,G3701))</f>
        <v/>
      </c>
      <c r="J3701" s="50">
        <f>IF(N(G3701)=0,"",INDEX(pl_especialidade,G3701))</f>
        <v/>
      </c>
      <c r="K3701" s="28">
        <f>IF(N(G3701)=0,"",INDEX(pl_duracao,G3701))</f>
        <v/>
      </c>
      <c r="L3701" s="39">
        <f>IF(ISNUMBER(C3701),YEAR(C3701),"")</f>
        <v/>
      </c>
      <c r="M3701" s="39">
        <f>IF(ISNUMBER(C3701),MONTH(C3701),"")</f>
        <v/>
      </c>
      <c r="N3701" s="23">
        <f>IF(L3701="","",IF(NOT(ISNUMBER(crono_ano)),"Informe o ano",IF(L3701&lt;crono_ano,"Antes do ano",IF(L3701&gt;crono_ano,"Depois do ano","No ano"))))</f>
        <v/>
      </c>
      <c r="O3701" s="39">
        <f>IF(F3701="","",IF(COUNTIF(F$7:F3701,F3701)=1,1,0))</f>
        <v/>
      </c>
      <c r="P3701" s="39">
        <f>IF(A3701&amp;B3701&amp;C3701="","",IF(AND(O3701=1,N(G3701)&gt;0),IF(INDEX(pl_ativa,MAX(1,N(G3701)))="Sim",1,0),0))</f>
        <v/>
      </c>
      <c r="Q3701" s="39">
        <f>IF(F3701="","",COUNTIFS(ex_chave_oc,F3701,ex_cancelada,"&lt;&gt;Sim"))</f>
        <v/>
      </c>
      <c r="R3701" s="51">
        <f>IF(P3701="","",IF(AND(P3701=1,N(Q3701)&gt;0),1,0))</f>
        <v/>
      </c>
      <c r="S3701" s="30">
        <f>IF(P3701="","",IF(F3701="","ERRO: data prevista ausente ou inválida",IF(O3701=0,"Duplicada: contada uma vez",IF(N(G3701)=0,"ERRO: tarefa fora do Plano Mestre",IF(P3701=0,"Tarefa retirada do plano: não conta","OK")))))</f>
        <v/>
      </c>
    </row>
    <row r="3702">
      <c r="A3702" s="29" t="n"/>
      <c r="B3702" s="25" t="n"/>
      <c r="C3702" s="49" t="n"/>
      <c r="D3702" s="29" t="n"/>
      <c r="E3702" s="23">
        <f>IF(OR(A3702="",B3702=""),"",A3702&amp;"|"&amp;B3702)</f>
        <v/>
      </c>
      <c r="F3702" s="30">
        <f>IF(OR(E3702="",NOT(ISNUMBER(C3702))),"",E3702&amp;"|"&amp;YEAR(C3702)&amp;"-"&amp;RIGHT("0"&amp;MONTH(C3702),2)&amp;"-"&amp;RIGHT("0"&amp;DAY(C3702),2))</f>
        <v/>
      </c>
      <c r="G3702" s="26">
        <f>IF(E3702="","",IFERROR(MATCH(E3702,pl_chave,0),0))</f>
        <v/>
      </c>
      <c r="H3702" s="23">
        <f>IF(G3702="","",IF(G3702=0,"Tarefa fora do plano",INDEX(pl_tag,G3702)))</f>
        <v/>
      </c>
      <c r="I3702" s="30">
        <f>IF(N(G3702)=0,"",INDEX(pl_atividade,G3702))</f>
        <v/>
      </c>
      <c r="J3702" s="50">
        <f>IF(N(G3702)=0,"",INDEX(pl_especialidade,G3702))</f>
        <v/>
      </c>
      <c r="K3702" s="28">
        <f>IF(N(G3702)=0,"",INDEX(pl_duracao,G3702))</f>
        <v/>
      </c>
      <c r="L3702" s="39">
        <f>IF(ISNUMBER(C3702),YEAR(C3702),"")</f>
        <v/>
      </c>
      <c r="M3702" s="39">
        <f>IF(ISNUMBER(C3702),MONTH(C3702),"")</f>
        <v/>
      </c>
      <c r="N3702" s="23">
        <f>IF(L3702="","",IF(NOT(ISNUMBER(crono_ano)),"Informe o ano",IF(L3702&lt;crono_ano,"Antes do ano",IF(L3702&gt;crono_ano,"Depois do ano","No ano"))))</f>
        <v/>
      </c>
      <c r="O3702" s="39">
        <f>IF(F3702="","",IF(COUNTIF(F$7:F3702,F3702)=1,1,0))</f>
        <v/>
      </c>
      <c r="P3702" s="39">
        <f>IF(A3702&amp;B3702&amp;C3702="","",IF(AND(O3702=1,N(G3702)&gt;0),IF(INDEX(pl_ativa,MAX(1,N(G3702)))="Sim",1,0),0))</f>
        <v/>
      </c>
      <c r="Q3702" s="39">
        <f>IF(F3702="","",COUNTIFS(ex_chave_oc,F3702,ex_cancelada,"&lt;&gt;Sim"))</f>
        <v/>
      </c>
      <c r="R3702" s="51">
        <f>IF(P3702="","",IF(AND(P3702=1,N(Q3702)&gt;0),1,0))</f>
        <v/>
      </c>
      <c r="S3702" s="30">
        <f>IF(P3702="","",IF(F3702="","ERRO: data prevista ausente ou inválida",IF(O3702=0,"Duplicada: contada uma vez",IF(N(G3702)=0,"ERRO: tarefa fora do Plano Mestre",IF(P3702=0,"Tarefa retirada do plano: não conta","OK")))))</f>
        <v/>
      </c>
    </row>
    <row r="3703">
      <c r="A3703" s="29" t="n"/>
      <c r="B3703" s="25" t="n"/>
      <c r="C3703" s="49" t="n"/>
      <c r="D3703" s="29" t="n"/>
      <c r="E3703" s="23">
        <f>IF(OR(A3703="",B3703=""),"",A3703&amp;"|"&amp;B3703)</f>
        <v/>
      </c>
      <c r="F3703" s="30">
        <f>IF(OR(E3703="",NOT(ISNUMBER(C3703))),"",E3703&amp;"|"&amp;YEAR(C3703)&amp;"-"&amp;RIGHT("0"&amp;MONTH(C3703),2)&amp;"-"&amp;RIGHT("0"&amp;DAY(C3703),2))</f>
        <v/>
      </c>
      <c r="G3703" s="26">
        <f>IF(E3703="","",IFERROR(MATCH(E3703,pl_chave,0),0))</f>
        <v/>
      </c>
      <c r="H3703" s="23">
        <f>IF(G3703="","",IF(G3703=0,"Tarefa fora do plano",INDEX(pl_tag,G3703)))</f>
        <v/>
      </c>
      <c r="I3703" s="30">
        <f>IF(N(G3703)=0,"",INDEX(pl_atividade,G3703))</f>
        <v/>
      </c>
      <c r="J3703" s="50">
        <f>IF(N(G3703)=0,"",INDEX(pl_especialidade,G3703))</f>
        <v/>
      </c>
      <c r="K3703" s="28">
        <f>IF(N(G3703)=0,"",INDEX(pl_duracao,G3703))</f>
        <v/>
      </c>
      <c r="L3703" s="39">
        <f>IF(ISNUMBER(C3703),YEAR(C3703),"")</f>
        <v/>
      </c>
      <c r="M3703" s="39">
        <f>IF(ISNUMBER(C3703),MONTH(C3703),"")</f>
        <v/>
      </c>
      <c r="N3703" s="23">
        <f>IF(L3703="","",IF(NOT(ISNUMBER(crono_ano)),"Informe o ano",IF(L3703&lt;crono_ano,"Antes do ano",IF(L3703&gt;crono_ano,"Depois do ano","No ano"))))</f>
        <v/>
      </c>
      <c r="O3703" s="39">
        <f>IF(F3703="","",IF(COUNTIF(F$7:F3703,F3703)=1,1,0))</f>
        <v/>
      </c>
      <c r="P3703" s="39">
        <f>IF(A3703&amp;B3703&amp;C3703="","",IF(AND(O3703=1,N(G3703)&gt;0),IF(INDEX(pl_ativa,MAX(1,N(G3703)))="Sim",1,0),0))</f>
        <v/>
      </c>
      <c r="Q3703" s="39">
        <f>IF(F3703="","",COUNTIFS(ex_chave_oc,F3703,ex_cancelada,"&lt;&gt;Sim"))</f>
        <v/>
      </c>
      <c r="R3703" s="51">
        <f>IF(P3703="","",IF(AND(P3703=1,N(Q3703)&gt;0),1,0))</f>
        <v/>
      </c>
      <c r="S3703" s="30">
        <f>IF(P3703="","",IF(F3703="","ERRO: data prevista ausente ou inválida",IF(O3703=0,"Duplicada: contada uma vez",IF(N(G3703)=0,"ERRO: tarefa fora do Plano Mestre",IF(P3703=0,"Tarefa retirada do plano: não conta","OK")))))</f>
        <v/>
      </c>
    </row>
    <row r="3704">
      <c r="A3704" s="29" t="n"/>
      <c r="B3704" s="25" t="n"/>
      <c r="C3704" s="49" t="n"/>
      <c r="D3704" s="29" t="n"/>
      <c r="E3704" s="23">
        <f>IF(OR(A3704="",B3704=""),"",A3704&amp;"|"&amp;B3704)</f>
        <v/>
      </c>
      <c r="F3704" s="30">
        <f>IF(OR(E3704="",NOT(ISNUMBER(C3704))),"",E3704&amp;"|"&amp;YEAR(C3704)&amp;"-"&amp;RIGHT("0"&amp;MONTH(C3704),2)&amp;"-"&amp;RIGHT("0"&amp;DAY(C3704),2))</f>
        <v/>
      </c>
      <c r="G3704" s="26">
        <f>IF(E3704="","",IFERROR(MATCH(E3704,pl_chave,0),0))</f>
        <v/>
      </c>
      <c r="H3704" s="23">
        <f>IF(G3704="","",IF(G3704=0,"Tarefa fora do plano",INDEX(pl_tag,G3704)))</f>
        <v/>
      </c>
      <c r="I3704" s="30">
        <f>IF(N(G3704)=0,"",INDEX(pl_atividade,G3704))</f>
        <v/>
      </c>
      <c r="J3704" s="50">
        <f>IF(N(G3704)=0,"",INDEX(pl_especialidade,G3704))</f>
        <v/>
      </c>
      <c r="K3704" s="28">
        <f>IF(N(G3704)=0,"",INDEX(pl_duracao,G3704))</f>
        <v/>
      </c>
      <c r="L3704" s="39">
        <f>IF(ISNUMBER(C3704),YEAR(C3704),"")</f>
        <v/>
      </c>
      <c r="M3704" s="39">
        <f>IF(ISNUMBER(C3704),MONTH(C3704),"")</f>
        <v/>
      </c>
      <c r="N3704" s="23">
        <f>IF(L3704="","",IF(NOT(ISNUMBER(crono_ano)),"Informe o ano",IF(L3704&lt;crono_ano,"Antes do ano",IF(L3704&gt;crono_ano,"Depois do ano","No ano"))))</f>
        <v/>
      </c>
      <c r="O3704" s="39">
        <f>IF(F3704="","",IF(COUNTIF(F$7:F3704,F3704)=1,1,0))</f>
        <v/>
      </c>
      <c r="P3704" s="39">
        <f>IF(A3704&amp;B3704&amp;C3704="","",IF(AND(O3704=1,N(G3704)&gt;0),IF(INDEX(pl_ativa,MAX(1,N(G3704)))="Sim",1,0),0))</f>
        <v/>
      </c>
      <c r="Q3704" s="39">
        <f>IF(F3704="","",COUNTIFS(ex_chave_oc,F3704,ex_cancelada,"&lt;&gt;Sim"))</f>
        <v/>
      </c>
      <c r="R3704" s="51">
        <f>IF(P3704="","",IF(AND(P3704=1,N(Q3704)&gt;0),1,0))</f>
        <v/>
      </c>
      <c r="S3704" s="30">
        <f>IF(P3704="","",IF(F3704="","ERRO: data prevista ausente ou inválida",IF(O3704=0,"Duplicada: contada uma vez",IF(N(G3704)=0,"ERRO: tarefa fora do Plano Mestre",IF(P3704=0,"Tarefa retirada do plano: não conta","OK")))))</f>
        <v/>
      </c>
    </row>
    <row r="3705">
      <c r="A3705" s="29" t="n"/>
      <c r="B3705" s="25" t="n"/>
      <c r="C3705" s="49" t="n"/>
      <c r="D3705" s="29" t="n"/>
      <c r="E3705" s="23">
        <f>IF(OR(A3705="",B3705=""),"",A3705&amp;"|"&amp;B3705)</f>
        <v/>
      </c>
      <c r="F3705" s="30">
        <f>IF(OR(E3705="",NOT(ISNUMBER(C3705))),"",E3705&amp;"|"&amp;YEAR(C3705)&amp;"-"&amp;RIGHT("0"&amp;MONTH(C3705),2)&amp;"-"&amp;RIGHT("0"&amp;DAY(C3705),2))</f>
        <v/>
      </c>
      <c r="G3705" s="26">
        <f>IF(E3705="","",IFERROR(MATCH(E3705,pl_chave,0),0))</f>
        <v/>
      </c>
      <c r="H3705" s="23">
        <f>IF(G3705="","",IF(G3705=0,"Tarefa fora do plano",INDEX(pl_tag,G3705)))</f>
        <v/>
      </c>
      <c r="I3705" s="30">
        <f>IF(N(G3705)=0,"",INDEX(pl_atividade,G3705))</f>
        <v/>
      </c>
      <c r="J3705" s="50">
        <f>IF(N(G3705)=0,"",INDEX(pl_especialidade,G3705))</f>
        <v/>
      </c>
      <c r="K3705" s="28">
        <f>IF(N(G3705)=0,"",INDEX(pl_duracao,G3705))</f>
        <v/>
      </c>
      <c r="L3705" s="39">
        <f>IF(ISNUMBER(C3705),YEAR(C3705),"")</f>
        <v/>
      </c>
      <c r="M3705" s="39">
        <f>IF(ISNUMBER(C3705),MONTH(C3705),"")</f>
        <v/>
      </c>
      <c r="N3705" s="23">
        <f>IF(L3705="","",IF(NOT(ISNUMBER(crono_ano)),"Informe o ano",IF(L3705&lt;crono_ano,"Antes do ano",IF(L3705&gt;crono_ano,"Depois do ano","No ano"))))</f>
        <v/>
      </c>
      <c r="O3705" s="39">
        <f>IF(F3705="","",IF(COUNTIF(F$7:F3705,F3705)=1,1,0))</f>
        <v/>
      </c>
      <c r="P3705" s="39">
        <f>IF(A3705&amp;B3705&amp;C3705="","",IF(AND(O3705=1,N(G3705)&gt;0),IF(INDEX(pl_ativa,MAX(1,N(G3705)))="Sim",1,0),0))</f>
        <v/>
      </c>
      <c r="Q3705" s="39">
        <f>IF(F3705="","",COUNTIFS(ex_chave_oc,F3705,ex_cancelada,"&lt;&gt;Sim"))</f>
        <v/>
      </c>
      <c r="R3705" s="51">
        <f>IF(P3705="","",IF(AND(P3705=1,N(Q3705)&gt;0),1,0))</f>
        <v/>
      </c>
      <c r="S3705" s="30">
        <f>IF(P3705="","",IF(F3705="","ERRO: data prevista ausente ou inválida",IF(O3705=0,"Duplicada: contada uma vez",IF(N(G3705)=0,"ERRO: tarefa fora do Plano Mestre",IF(P3705=0,"Tarefa retirada do plano: não conta","OK")))))</f>
        <v/>
      </c>
    </row>
    <row r="3706">
      <c r="A3706" s="29" t="n"/>
      <c r="B3706" s="25" t="n"/>
      <c r="C3706" s="49" t="n"/>
      <c r="D3706" s="29" t="n"/>
      <c r="E3706" s="23">
        <f>IF(OR(A3706="",B3706=""),"",A3706&amp;"|"&amp;B3706)</f>
        <v/>
      </c>
      <c r="F3706" s="30">
        <f>IF(OR(E3706="",NOT(ISNUMBER(C3706))),"",E3706&amp;"|"&amp;YEAR(C3706)&amp;"-"&amp;RIGHT("0"&amp;MONTH(C3706),2)&amp;"-"&amp;RIGHT("0"&amp;DAY(C3706),2))</f>
        <v/>
      </c>
      <c r="G3706" s="26">
        <f>IF(E3706="","",IFERROR(MATCH(E3706,pl_chave,0),0))</f>
        <v/>
      </c>
      <c r="H3706" s="23">
        <f>IF(G3706="","",IF(G3706=0,"Tarefa fora do plano",INDEX(pl_tag,G3706)))</f>
        <v/>
      </c>
      <c r="I3706" s="30">
        <f>IF(N(G3706)=0,"",INDEX(pl_atividade,G3706))</f>
        <v/>
      </c>
      <c r="J3706" s="50">
        <f>IF(N(G3706)=0,"",INDEX(pl_especialidade,G3706))</f>
        <v/>
      </c>
      <c r="K3706" s="28">
        <f>IF(N(G3706)=0,"",INDEX(pl_duracao,G3706))</f>
        <v/>
      </c>
      <c r="L3706" s="39">
        <f>IF(ISNUMBER(C3706),YEAR(C3706),"")</f>
        <v/>
      </c>
      <c r="M3706" s="39">
        <f>IF(ISNUMBER(C3706),MONTH(C3706),"")</f>
        <v/>
      </c>
      <c r="N3706" s="23">
        <f>IF(L3706="","",IF(NOT(ISNUMBER(crono_ano)),"Informe o ano",IF(L3706&lt;crono_ano,"Antes do ano",IF(L3706&gt;crono_ano,"Depois do ano","No ano"))))</f>
        <v/>
      </c>
      <c r="O3706" s="39">
        <f>IF(F3706="","",IF(COUNTIF(F$7:F3706,F3706)=1,1,0))</f>
        <v/>
      </c>
      <c r="P3706" s="39">
        <f>IF(A3706&amp;B3706&amp;C3706="","",IF(AND(O3706=1,N(G3706)&gt;0),IF(INDEX(pl_ativa,MAX(1,N(G3706)))="Sim",1,0),0))</f>
        <v/>
      </c>
      <c r="Q3706" s="39">
        <f>IF(F3706="","",COUNTIFS(ex_chave_oc,F3706,ex_cancelada,"&lt;&gt;Sim"))</f>
        <v/>
      </c>
      <c r="R3706" s="51">
        <f>IF(P3706="","",IF(AND(P3706=1,N(Q3706)&gt;0),1,0))</f>
        <v/>
      </c>
      <c r="S3706" s="30">
        <f>IF(P3706="","",IF(F3706="","ERRO: data prevista ausente ou inválida",IF(O3706=0,"Duplicada: contada uma vez",IF(N(G3706)=0,"ERRO: tarefa fora do Plano Mestre",IF(P3706=0,"Tarefa retirada do plano: não conta","OK")))))</f>
        <v/>
      </c>
    </row>
    <row r="3707">
      <c r="A3707" s="29" t="n"/>
      <c r="B3707" s="25" t="n"/>
      <c r="C3707" s="49" t="n"/>
      <c r="D3707" s="29" t="n"/>
      <c r="E3707" s="23">
        <f>IF(OR(A3707="",B3707=""),"",A3707&amp;"|"&amp;B3707)</f>
        <v/>
      </c>
      <c r="F3707" s="30">
        <f>IF(OR(E3707="",NOT(ISNUMBER(C3707))),"",E3707&amp;"|"&amp;YEAR(C3707)&amp;"-"&amp;RIGHT("0"&amp;MONTH(C3707),2)&amp;"-"&amp;RIGHT("0"&amp;DAY(C3707),2))</f>
        <v/>
      </c>
      <c r="G3707" s="26">
        <f>IF(E3707="","",IFERROR(MATCH(E3707,pl_chave,0),0))</f>
        <v/>
      </c>
      <c r="H3707" s="23">
        <f>IF(G3707="","",IF(G3707=0,"Tarefa fora do plano",INDEX(pl_tag,G3707)))</f>
        <v/>
      </c>
      <c r="I3707" s="30">
        <f>IF(N(G3707)=0,"",INDEX(pl_atividade,G3707))</f>
        <v/>
      </c>
      <c r="J3707" s="50">
        <f>IF(N(G3707)=0,"",INDEX(pl_especialidade,G3707))</f>
        <v/>
      </c>
      <c r="K3707" s="28">
        <f>IF(N(G3707)=0,"",INDEX(pl_duracao,G3707))</f>
        <v/>
      </c>
      <c r="L3707" s="39">
        <f>IF(ISNUMBER(C3707),YEAR(C3707),"")</f>
        <v/>
      </c>
      <c r="M3707" s="39">
        <f>IF(ISNUMBER(C3707),MONTH(C3707),"")</f>
        <v/>
      </c>
      <c r="N3707" s="23">
        <f>IF(L3707="","",IF(NOT(ISNUMBER(crono_ano)),"Informe o ano",IF(L3707&lt;crono_ano,"Antes do ano",IF(L3707&gt;crono_ano,"Depois do ano","No ano"))))</f>
        <v/>
      </c>
      <c r="O3707" s="39">
        <f>IF(F3707="","",IF(COUNTIF(F$7:F3707,F3707)=1,1,0))</f>
        <v/>
      </c>
      <c r="P3707" s="39">
        <f>IF(A3707&amp;B3707&amp;C3707="","",IF(AND(O3707=1,N(G3707)&gt;0),IF(INDEX(pl_ativa,MAX(1,N(G3707)))="Sim",1,0),0))</f>
        <v/>
      </c>
      <c r="Q3707" s="39">
        <f>IF(F3707="","",COUNTIFS(ex_chave_oc,F3707,ex_cancelada,"&lt;&gt;Sim"))</f>
        <v/>
      </c>
      <c r="R3707" s="51">
        <f>IF(P3707="","",IF(AND(P3707=1,N(Q3707)&gt;0),1,0))</f>
        <v/>
      </c>
      <c r="S3707" s="30">
        <f>IF(P3707="","",IF(F3707="","ERRO: data prevista ausente ou inválida",IF(O3707=0,"Duplicada: contada uma vez",IF(N(G3707)=0,"ERRO: tarefa fora do Plano Mestre",IF(P3707=0,"Tarefa retirada do plano: não conta","OK")))))</f>
        <v/>
      </c>
    </row>
    <row r="3708">
      <c r="A3708" s="29" t="n"/>
      <c r="B3708" s="25" t="n"/>
      <c r="C3708" s="49" t="n"/>
      <c r="D3708" s="29" t="n"/>
      <c r="E3708" s="23">
        <f>IF(OR(A3708="",B3708=""),"",A3708&amp;"|"&amp;B3708)</f>
        <v/>
      </c>
      <c r="F3708" s="30">
        <f>IF(OR(E3708="",NOT(ISNUMBER(C3708))),"",E3708&amp;"|"&amp;YEAR(C3708)&amp;"-"&amp;RIGHT("0"&amp;MONTH(C3708),2)&amp;"-"&amp;RIGHT("0"&amp;DAY(C3708),2))</f>
        <v/>
      </c>
      <c r="G3708" s="26">
        <f>IF(E3708="","",IFERROR(MATCH(E3708,pl_chave,0),0))</f>
        <v/>
      </c>
      <c r="H3708" s="23">
        <f>IF(G3708="","",IF(G3708=0,"Tarefa fora do plano",INDEX(pl_tag,G3708)))</f>
        <v/>
      </c>
      <c r="I3708" s="30">
        <f>IF(N(G3708)=0,"",INDEX(pl_atividade,G3708))</f>
        <v/>
      </c>
      <c r="J3708" s="50">
        <f>IF(N(G3708)=0,"",INDEX(pl_especialidade,G3708))</f>
        <v/>
      </c>
      <c r="K3708" s="28">
        <f>IF(N(G3708)=0,"",INDEX(pl_duracao,G3708))</f>
        <v/>
      </c>
      <c r="L3708" s="39">
        <f>IF(ISNUMBER(C3708),YEAR(C3708),"")</f>
        <v/>
      </c>
      <c r="M3708" s="39">
        <f>IF(ISNUMBER(C3708),MONTH(C3708),"")</f>
        <v/>
      </c>
      <c r="N3708" s="23">
        <f>IF(L3708="","",IF(NOT(ISNUMBER(crono_ano)),"Informe o ano",IF(L3708&lt;crono_ano,"Antes do ano",IF(L3708&gt;crono_ano,"Depois do ano","No ano"))))</f>
        <v/>
      </c>
      <c r="O3708" s="39">
        <f>IF(F3708="","",IF(COUNTIF(F$7:F3708,F3708)=1,1,0))</f>
        <v/>
      </c>
      <c r="P3708" s="39">
        <f>IF(A3708&amp;B3708&amp;C3708="","",IF(AND(O3708=1,N(G3708)&gt;0),IF(INDEX(pl_ativa,MAX(1,N(G3708)))="Sim",1,0),0))</f>
        <v/>
      </c>
      <c r="Q3708" s="39">
        <f>IF(F3708="","",COUNTIFS(ex_chave_oc,F3708,ex_cancelada,"&lt;&gt;Sim"))</f>
        <v/>
      </c>
      <c r="R3708" s="51">
        <f>IF(P3708="","",IF(AND(P3708=1,N(Q3708)&gt;0),1,0))</f>
        <v/>
      </c>
      <c r="S3708" s="30">
        <f>IF(P3708="","",IF(F3708="","ERRO: data prevista ausente ou inválida",IF(O3708=0,"Duplicada: contada uma vez",IF(N(G3708)=0,"ERRO: tarefa fora do Plano Mestre",IF(P3708=0,"Tarefa retirada do plano: não conta","OK")))))</f>
        <v/>
      </c>
    </row>
    <row r="3709">
      <c r="A3709" s="29" t="n"/>
      <c r="B3709" s="25" t="n"/>
      <c r="C3709" s="49" t="n"/>
      <c r="D3709" s="29" t="n"/>
      <c r="E3709" s="23">
        <f>IF(OR(A3709="",B3709=""),"",A3709&amp;"|"&amp;B3709)</f>
        <v/>
      </c>
      <c r="F3709" s="30">
        <f>IF(OR(E3709="",NOT(ISNUMBER(C3709))),"",E3709&amp;"|"&amp;YEAR(C3709)&amp;"-"&amp;RIGHT("0"&amp;MONTH(C3709),2)&amp;"-"&amp;RIGHT("0"&amp;DAY(C3709),2))</f>
        <v/>
      </c>
      <c r="G3709" s="26">
        <f>IF(E3709="","",IFERROR(MATCH(E3709,pl_chave,0),0))</f>
        <v/>
      </c>
      <c r="H3709" s="23">
        <f>IF(G3709="","",IF(G3709=0,"Tarefa fora do plano",INDEX(pl_tag,G3709)))</f>
        <v/>
      </c>
      <c r="I3709" s="30">
        <f>IF(N(G3709)=0,"",INDEX(pl_atividade,G3709))</f>
        <v/>
      </c>
      <c r="J3709" s="50">
        <f>IF(N(G3709)=0,"",INDEX(pl_especialidade,G3709))</f>
        <v/>
      </c>
      <c r="K3709" s="28">
        <f>IF(N(G3709)=0,"",INDEX(pl_duracao,G3709))</f>
        <v/>
      </c>
      <c r="L3709" s="39">
        <f>IF(ISNUMBER(C3709),YEAR(C3709),"")</f>
        <v/>
      </c>
      <c r="M3709" s="39">
        <f>IF(ISNUMBER(C3709),MONTH(C3709),"")</f>
        <v/>
      </c>
      <c r="N3709" s="23">
        <f>IF(L3709="","",IF(NOT(ISNUMBER(crono_ano)),"Informe o ano",IF(L3709&lt;crono_ano,"Antes do ano",IF(L3709&gt;crono_ano,"Depois do ano","No ano"))))</f>
        <v/>
      </c>
      <c r="O3709" s="39">
        <f>IF(F3709="","",IF(COUNTIF(F$7:F3709,F3709)=1,1,0))</f>
        <v/>
      </c>
      <c r="P3709" s="39">
        <f>IF(A3709&amp;B3709&amp;C3709="","",IF(AND(O3709=1,N(G3709)&gt;0),IF(INDEX(pl_ativa,MAX(1,N(G3709)))="Sim",1,0),0))</f>
        <v/>
      </c>
      <c r="Q3709" s="39">
        <f>IF(F3709="","",COUNTIFS(ex_chave_oc,F3709,ex_cancelada,"&lt;&gt;Sim"))</f>
        <v/>
      </c>
      <c r="R3709" s="51">
        <f>IF(P3709="","",IF(AND(P3709=1,N(Q3709)&gt;0),1,0))</f>
        <v/>
      </c>
      <c r="S3709" s="30">
        <f>IF(P3709="","",IF(F3709="","ERRO: data prevista ausente ou inválida",IF(O3709=0,"Duplicada: contada uma vez",IF(N(G3709)=0,"ERRO: tarefa fora do Plano Mestre",IF(P3709=0,"Tarefa retirada do plano: não conta","OK")))))</f>
        <v/>
      </c>
    </row>
    <row r="3710">
      <c r="A3710" s="29" t="n"/>
      <c r="B3710" s="25" t="n"/>
      <c r="C3710" s="49" t="n"/>
      <c r="D3710" s="29" t="n"/>
      <c r="E3710" s="23">
        <f>IF(OR(A3710="",B3710=""),"",A3710&amp;"|"&amp;B3710)</f>
        <v/>
      </c>
      <c r="F3710" s="30">
        <f>IF(OR(E3710="",NOT(ISNUMBER(C3710))),"",E3710&amp;"|"&amp;YEAR(C3710)&amp;"-"&amp;RIGHT("0"&amp;MONTH(C3710),2)&amp;"-"&amp;RIGHT("0"&amp;DAY(C3710),2))</f>
        <v/>
      </c>
      <c r="G3710" s="26">
        <f>IF(E3710="","",IFERROR(MATCH(E3710,pl_chave,0),0))</f>
        <v/>
      </c>
      <c r="H3710" s="23">
        <f>IF(G3710="","",IF(G3710=0,"Tarefa fora do plano",INDEX(pl_tag,G3710)))</f>
        <v/>
      </c>
      <c r="I3710" s="30">
        <f>IF(N(G3710)=0,"",INDEX(pl_atividade,G3710))</f>
        <v/>
      </c>
      <c r="J3710" s="50">
        <f>IF(N(G3710)=0,"",INDEX(pl_especialidade,G3710))</f>
        <v/>
      </c>
      <c r="K3710" s="28">
        <f>IF(N(G3710)=0,"",INDEX(pl_duracao,G3710))</f>
        <v/>
      </c>
      <c r="L3710" s="39">
        <f>IF(ISNUMBER(C3710),YEAR(C3710),"")</f>
        <v/>
      </c>
      <c r="M3710" s="39">
        <f>IF(ISNUMBER(C3710),MONTH(C3710),"")</f>
        <v/>
      </c>
      <c r="N3710" s="23">
        <f>IF(L3710="","",IF(NOT(ISNUMBER(crono_ano)),"Informe o ano",IF(L3710&lt;crono_ano,"Antes do ano",IF(L3710&gt;crono_ano,"Depois do ano","No ano"))))</f>
        <v/>
      </c>
      <c r="O3710" s="39">
        <f>IF(F3710="","",IF(COUNTIF(F$7:F3710,F3710)=1,1,0))</f>
        <v/>
      </c>
      <c r="P3710" s="39">
        <f>IF(A3710&amp;B3710&amp;C3710="","",IF(AND(O3710=1,N(G3710)&gt;0),IF(INDEX(pl_ativa,MAX(1,N(G3710)))="Sim",1,0),0))</f>
        <v/>
      </c>
      <c r="Q3710" s="39">
        <f>IF(F3710="","",COUNTIFS(ex_chave_oc,F3710,ex_cancelada,"&lt;&gt;Sim"))</f>
        <v/>
      </c>
      <c r="R3710" s="51">
        <f>IF(P3710="","",IF(AND(P3710=1,N(Q3710)&gt;0),1,0))</f>
        <v/>
      </c>
      <c r="S3710" s="30">
        <f>IF(P3710="","",IF(F3710="","ERRO: data prevista ausente ou inválida",IF(O3710=0,"Duplicada: contada uma vez",IF(N(G3710)=0,"ERRO: tarefa fora do Plano Mestre",IF(P3710=0,"Tarefa retirada do plano: não conta","OK")))))</f>
        <v/>
      </c>
    </row>
    <row r="3711">
      <c r="A3711" s="29" t="n"/>
      <c r="B3711" s="25" t="n"/>
      <c r="C3711" s="49" t="n"/>
      <c r="D3711" s="29" t="n"/>
      <c r="E3711" s="23">
        <f>IF(OR(A3711="",B3711=""),"",A3711&amp;"|"&amp;B3711)</f>
        <v/>
      </c>
      <c r="F3711" s="30">
        <f>IF(OR(E3711="",NOT(ISNUMBER(C3711))),"",E3711&amp;"|"&amp;YEAR(C3711)&amp;"-"&amp;RIGHT("0"&amp;MONTH(C3711),2)&amp;"-"&amp;RIGHT("0"&amp;DAY(C3711),2))</f>
        <v/>
      </c>
      <c r="G3711" s="26">
        <f>IF(E3711="","",IFERROR(MATCH(E3711,pl_chave,0),0))</f>
        <v/>
      </c>
      <c r="H3711" s="23">
        <f>IF(G3711="","",IF(G3711=0,"Tarefa fora do plano",INDEX(pl_tag,G3711)))</f>
        <v/>
      </c>
      <c r="I3711" s="30">
        <f>IF(N(G3711)=0,"",INDEX(pl_atividade,G3711))</f>
        <v/>
      </c>
      <c r="J3711" s="50">
        <f>IF(N(G3711)=0,"",INDEX(pl_especialidade,G3711))</f>
        <v/>
      </c>
      <c r="K3711" s="28">
        <f>IF(N(G3711)=0,"",INDEX(pl_duracao,G3711))</f>
        <v/>
      </c>
      <c r="L3711" s="39">
        <f>IF(ISNUMBER(C3711),YEAR(C3711),"")</f>
        <v/>
      </c>
      <c r="M3711" s="39">
        <f>IF(ISNUMBER(C3711),MONTH(C3711),"")</f>
        <v/>
      </c>
      <c r="N3711" s="23">
        <f>IF(L3711="","",IF(NOT(ISNUMBER(crono_ano)),"Informe o ano",IF(L3711&lt;crono_ano,"Antes do ano",IF(L3711&gt;crono_ano,"Depois do ano","No ano"))))</f>
        <v/>
      </c>
      <c r="O3711" s="39">
        <f>IF(F3711="","",IF(COUNTIF(F$7:F3711,F3711)=1,1,0))</f>
        <v/>
      </c>
      <c r="P3711" s="39">
        <f>IF(A3711&amp;B3711&amp;C3711="","",IF(AND(O3711=1,N(G3711)&gt;0),IF(INDEX(pl_ativa,MAX(1,N(G3711)))="Sim",1,0),0))</f>
        <v/>
      </c>
      <c r="Q3711" s="39">
        <f>IF(F3711="","",COUNTIFS(ex_chave_oc,F3711,ex_cancelada,"&lt;&gt;Sim"))</f>
        <v/>
      </c>
      <c r="R3711" s="51">
        <f>IF(P3711="","",IF(AND(P3711=1,N(Q3711)&gt;0),1,0))</f>
        <v/>
      </c>
      <c r="S3711" s="30">
        <f>IF(P3711="","",IF(F3711="","ERRO: data prevista ausente ou inválida",IF(O3711=0,"Duplicada: contada uma vez",IF(N(G3711)=0,"ERRO: tarefa fora do Plano Mestre",IF(P3711=0,"Tarefa retirada do plano: não conta","OK")))))</f>
        <v/>
      </c>
    </row>
    <row r="3712">
      <c r="A3712" s="29" t="n"/>
      <c r="B3712" s="25" t="n"/>
      <c r="C3712" s="49" t="n"/>
      <c r="D3712" s="29" t="n"/>
      <c r="E3712" s="23">
        <f>IF(OR(A3712="",B3712=""),"",A3712&amp;"|"&amp;B3712)</f>
        <v/>
      </c>
      <c r="F3712" s="30">
        <f>IF(OR(E3712="",NOT(ISNUMBER(C3712))),"",E3712&amp;"|"&amp;YEAR(C3712)&amp;"-"&amp;RIGHT("0"&amp;MONTH(C3712),2)&amp;"-"&amp;RIGHT("0"&amp;DAY(C3712),2))</f>
        <v/>
      </c>
      <c r="G3712" s="26">
        <f>IF(E3712="","",IFERROR(MATCH(E3712,pl_chave,0),0))</f>
        <v/>
      </c>
      <c r="H3712" s="23">
        <f>IF(G3712="","",IF(G3712=0,"Tarefa fora do plano",INDEX(pl_tag,G3712)))</f>
        <v/>
      </c>
      <c r="I3712" s="30">
        <f>IF(N(G3712)=0,"",INDEX(pl_atividade,G3712))</f>
        <v/>
      </c>
      <c r="J3712" s="50">
        <f>IF(N(G3712)=0,"",INDEX(pl_especialidade,G3712))</f>
        <v/>
      </c>
      <c r="K3712" s="28">
        <f>IF(N(G3712)=0,"",INDEX(pl_duracao,G3712))</f>
        <v/>
      </c>
      <c r="L3712" s="39">
        <f>IF(ISNUMBER(C3712),YEAR(C3712),"")</f>
        <v/>
      </c>
      <c r="M3712" s="39">
        <f>IF(ISNUMBER(C3712),MONTH(C3712),"")</f>
        <v/>
      </c>
      <c r="N3712" s="23">
        <f>IF(L3712="","",IF(NOT(ISNUMBER(crono_ano)),"Informe o ano",IF(L3712&lt;crono_ano,"Antes do ano",IF(L3712&gt;crono_ano,"Depois do ano","No ano"))))</f>
        <v/>
      </c>
      <c r="O3712" s="39">
        <f>IF(F3712="","",IF(COUNTIF(F$7:F3712,F3712)=1,1,0))</f>
        <v/>
      </c>
      <c r="P3712" s="39">
        <f>IF(A3712&amp;B3712&amp;C3712="","",IF(AND(O3712=1,N(G3712)&gt;0),IF(INDEX(pl_ativa,MAX(1,N(G3712)))="Sim",1,0),0))</f>
        <v/>
      </c>
      <c r="Q3712" s="39">
        <f>IF(F3712="","",COUNTIFS(ex_chave_oc,F3712,ex_cancelada,"&lt;&gt;Sim"))</f>
        <v/>
      </c>
      <c r="R3712" s="51">
        <f>IF(P3712="","",IF(AND(P3712=1,N(Q3712)&gt;0),1,0))</f>
        <v/>
      </c>
      <c r="S3712" s="30">
        <f>IF(P3712="","",IF(F3712="","ERRO: data prevista ausente ou inválida",IF(O3712=0,"Duplicada: contada uma vez",IF(N(G3712)=0,"ERRO: tarefa fora do Plano Mestre",IF(P3712=0,"Tarefa retirada do plano: não conta","OK")))))</f>
        <v/>
      </c>
    </row>
    <row r="3713">
      <c r="A3713" s="29" t="n"/>
      <c r="B3713" s="25" t="n"/>
      <c r="C3713" s="49" t="n"/>
      <c r="D3713" s="29" t="n"/>
      <c r="E3713" s="23">
        <f>IF(OR(A3713="",B3713=""),"",A3713&amp;"|"&amp;B3713)</f>
        <v/>
      </c>
      <c r="F3713" s="30">
        <f>IF(OR(E3713="",NOT(ISNUMBER(C3713))),"",E3713&amp;"|"&amp;YEAR(C3713)&amp;"-"&amp;RIGHT("0"&amp;MONTH(C3713),2)&amp;"-"&amp;RIGHT("0"&amp;DAY(C3713),2))</f>
        <v/>
      </c>
      <c r="G3713" s="26">
        <f>IF(E3713="","",IFERROR(MATCH(E3713,pl_chave,0),0))</f>
        <v/>
      </c>
      <c r="H3713" s="23">
        <f>IF(G3713="","",IF(G3713=0,"Tarefa fora do plano",INDEX(pl_tag,G3713)))</f>
        <v/>
      </c>
      <c r="I3713" s="30">
        <f>IF(N(G3713)=0,"",INDEX(pl_atividade,G3713))</f>
        <v/>
      </c>
      <c r="J3713" s="50">
        <f>IF(N(G3713)=0,"",INDEX(pl_especialidade,G3713))</f>
        <v/>
      </c>
      <c r="K3713" s="28">
        <f>IF(N(G3713)=0,"",INDEX(pl_duracao,G3713))</f>
        <v/>
      </c>
      <c r="L3713" s="39">
        <f>IF(ISNUMBER(C3713),YEAR(C3713),"")</f>
        <v/>
      </c>
      <c r="M3713" s="39">
        <f>IF(ISNUMBER(C3713),MONTH(C3713),"")</f>
        <v/>
      </c>
      <c r="N3713" s="23">
        <f>IF(L3713="","",IF(NOT(ISNUMBER(crono_ano)),"Informe o ano",IF(L3713&lt;crono_ano,"Antes do ano",IF(L3713&gt;crono_ano,"Depois do ano","No ano"))))</f>
        <v/>
      </c>
      <c r="O3713" s="39">
        <f>IF(F3713="","",IF(COUNTIF(F$7:F3713,F3713)=1,1,0))</f>
        <v/>
      </c>
      <c r="P3713" s="39">
        <f>IF(A3713&amp;B3713&amp;C3713="","",IF(AND(O3713=1,N(G3713)&gt;0),IF(INDEX(pl_ativa,MAX(1,N(G3713)))="Sim",1,0),0))</f>
        <v/>
      </c>
      <c r="Q3713" s="39">
        <f>IF(F3713="","",COUNTIFS(ex_chave_oc,F3713,ex_cancelada,"&lt;&gt;Sim"))</f>
        <v/>
      </c>
      <c r="R3713" s="51">
        <f>IF(P3713="","",IF(AND(P3713=1,N(Q3713)&gt;0),1,0))</f>
        <v/>
      </c>
      <c r="S3713" s="30">
        <f>IF(P3713="","",IF(F3713="","ERRO: data prevista ausente ou inválida",IF(O3713=0,"Duplicada: contada uma vez",IF(N(G3713)=0,"ERRO: tarefa fora do Plano Mestre",IF(P3713=0,"Tarefa retirada do plano: não conta","OK")))))</f>
        <v/>
      </c>
    </row>
    <row r="3714">
      <c r="A3714" s="29" t="n"/>
      <c r="B3714" s="25" t="n"/>
      <c r="C3714" s="49" t="n"/>
      <c r="D3714" s="29" t="n"/>
      <c r="E3714" s="23">
        <f>IF(OR(A3714="",B3714=""),"",A3714&amp;"|"&amp;B3714)</f>
        <v/>
      </c>
      <c r="F3714" s="30">
        <f>IF(OR(E3714="",NOT(ISNUMBER(C3714))),"",E3714&amp;"|"&amp;YEAR(C3714)&amp;"-"&amp;RIGHT("0"&amp;MONTH(C3714),2)&amp;"-"&amp;RIGHT("0"&amp;DAY(C3714),2))</f>
        <v/>
      </c>
      <c r="G3714" s="26">
        <f>IF(E3714="","",IFERROR(MATCH(E3714,pl_chave,0),0))</f>
        <v/>
      </c>
      <c r="H3714" s="23">
        <f>IF(G3714="","",IF(G3714=0,"Tarefa fora do plano",INDEX(pl_tag,G3714)))</f>
        <v/>
      </c>
      <c r="I3714" s="30">
        <f>IF(N(G3714)=0,"",INDEX(pl_atividade,G3714))</f>
        <v/>
      </c>
      <c r="J3714" s="50">
        <f>IF(N(G3714)=0,"",INDEX(pl_especialidade,G3714))</f>
        <v/>
      </c>
      <c r="K3714" s="28">
        <f>IF(N(G3714)=0,"",INDEX(pl_duracao,G3714))</f>
        <v/>
      </c>
      <c r="L3714" s="39">
        <f>IF(ISNUMBER(C3714),YEAR(C3714),"")</f>
        <v/>
      </c>
      <c r="M3714" s="39">
        <f>IF(ISNUMBER(C3714),MONTH(C3714),"")</f>
        <v/>
      </c>
      <c r="N3714" s="23">
        <f>IF(L3714="","",IF(NOT(ISNUMBER(crono_ano)),"Informe o ano",IF(L3714&lt;crono_ano,"Antes do ano",IF(L3714&gt;crono_ano,"Depois do ano","No ano"))))</f>
        <v/>
      </c>
      <c r="O3714" s="39">
        <f>IF(F3714="","",IF(COUNTIF(F$7:F3714,F3714)=1,1,0))</f>
        <v/>
      </c>
      <c r="P3714" s="39">
        <f>IF(A3714&amp;B3714&amp;C3714="","",IF(AND(O3714=1,N(G3714)&gt;0),IF(INDEX(pl_ativa,MAX(1,N(G3714)))="Sim",1,0),0))</f>
        <v/>
      </c>
      <c r="Q3714" s="39">
        <f>IF(F3714="","",COUNTIFS(ex_chave_oc,F3714,ex_cancelada,"&lt;&gt;Sim"))</f>
        <v/>
      </c>
      <c r="R3714" s="51">
        <f>IF(P3714="","",IF(AND(P3714=1,N(Q3714)&gt;0),1,0))</f>
        <v/>
      </c>
      <c r="S3714" s="30">
        <f>IF(P3714="","",IF(F3714="","ERRO: data prevista ausente ou inválida",IF(O3714=0,"Duplicada: contada uma vez",IF(N(G3714)=0,"ERRO: tarefa fora do Plano Mestre",IF(P3714=0,"Tarefa retirada do plano: não conta","OK")))))</f>
        <v/>
      </c>
    </row>
    <row r="3715">
      <c r="A3715" s="29" t="n"/>
      <c r="B3715" s="25" t="n"/>
      <c r="C3715" s="49" t="n"/>
      <c r="D3715" s="29" t="n"/>
      <c r="E3715" s="23">
        <f>IF(OR(A3715="",B3715=""),"",A3715&amp;"|"&amp;B3715)</f>
        <v/>
      </c>
      <c r="F3715" s="30">
        <f>IF(OR(E3715="",NOT(ISNUMBER(C3715))),"",E3715&amp;"|"&amp;YEAR(C3715)&amp;"-"&amp;RIGHT("0"&amp;MONTH(C3715),2)&amp;"-"&amp;RIGHT("0"&amp;DAY(C3715),2))</f>
        <v/>
      </c>
      <c r="G3715" s="26">
        <f>IF(E3715="","",IFERROR(MATCH(E3715,pl_chave,0),0))</f>
        <v/>
      </c>
      <c r="H3715" s="23">
        <f>IF(G3715="","",IF(G3715=0,"Tarefa fora do plano",INDEX(pl_tag,G3715)))</f>
        <v/>
      </c>
      <c r="I3715" s="30">
        <f>IF(N(G3715)=0,"",INDEX(pl_atividade,G3715))</f>
        <v/>
      </c>
      <c r="J3715" s="50">
        <f>IF(N(G3715)=0,"",INDEX(pl_especialidade,G3715))</f>
        <v/>
      </c>
      <c r="K3715" s="28">
        <f>IF(N(G3715)=0,"",INDEX(pl_duracao,G3715))</f>
        <v/>
      </c>
      <c r="L3715" s="39">
        <f>IF(ISNUMBER(C3715),YEAR(C3715),"")</f>
        <v/>
      </c>
      <c r="M3715" s="39">
        <f>IF(ISNUMBER(C3715),MONTH(C3715),"")</f>
        <v/>
      </c>
      <c r="N3715" s="23">
        <f>IF(L3715="","",IF(NOT(ISNUMBER(crono_ano)),"Informe o ano",IF(L3715&lt;crono_ano,"Antes do ano",IF(L3715&gt;crono_ano,"Depois do ano","No ano"))))</f>
        <v/>
      </c>
      <c r="O3715" s="39">
        <f>IF(F3715="","",IF(COUNTIF(F$7:F3715,F3715)=1,1,0))</f>
        <v/>
      </c>
      <c r="P3715" s="39">
        <f>IF(A3715&amp;B3715&amp;C3715="","",IF(AND(O3715=1,N(G3715)&gt;0),IF(INDEX(pl_ativa,MAX(1,N(G3715)))="Sim",1,0),0))</f>
        <v/>
      </c>
      <c r="Q3715" s="39">
        <f>IF(F3715="","",COUNTIFS(ex_chave_oc,F3715,ex_cancelada,"&lt;&gt;Sim"))</f>
        <v/>
      </c>
      <c r="R3715" s="51">
        <f>IF(P3715="","",IF(AND(P3715=1,N(Q3715)&gt;0),1,0))</f>
        <v/>
      </c>
      <c r="S3715" s="30">
        <f>IF(P3715="","",IF(F3715="","ERRO: data prevista ausente ou inválida",IF(O3715=0,"Duplicada: contada uma vez",IF(N(G3715)=0,"ERRO: tarefa fora do Plano Mestre",IF(P3715=0,"Tarefa retirada do plano: não conta","OK")))))</f>
        <v/>
      </c>
    </row>
    <row r="3716">
      <c r="A3716" s="29" t="n"/>
      <c r="B3716" s="25" t="n"/>
      <c r="C3716" s="49" t="n"/>
      <c r="D3716" s="29" t="n"/>
      <c r="E3716" s="23">
        <f>IF(OR(A3716="",B3716=""),"",A3716&amp;"|"&amp;B3716)</f>
        <v/>
      </c>
      <c r="F3716" s="30">
        <f>IF(OR(E3716="",NOT(ISNUMBER(C3716))),"",E3716&amp;"|"&amp;YEAR(C3716)&amp;"-"&amp;RIGHT("0"&amp;MONTH(C3716),2)&amp;"-"&amp;RIGHT("0"&amp;DAY(C3716),2))</f>
        <v/>
      </c>
      <c r="G3716" s="26">
        <f>IF(E3716="","",IFERROR(MATCH(E3716,pl_chave,0),0))</f>
        <v/>
      </c>
      <c r="H3716" s="23">
        <f>IF(G3716="","",IF(G3716=0,"Tarefa fora do plano",INDEX(pl_tag,G3716)))</f>
        <v/>
      </c>
      <c r="I3716" s="30">
        <f>IF(N(G3716)=0,"",INDEX(pl_atividade,G3716))</f>
        <v/>
      </c>
      <c r="J3716" s="50">
        <f>IF(N(G3716)=0,"",INDEX(pl_especialidade,G3716))</f>
        <v/>
      </c>
      <c r="K3716" s="28">
        <f>IF(N(G3716)=0,"",INDEX(pl_duracao,G3716))</f>
        <v/>
      </c>
      <c r="L3716" s="39">
        <f>IF(ISNUMBER(C3716),YEAR(C3716),"")</f>
        <v/>
      </c>
      <c r="M3716" s="39">
        <f>IF(ISNUMBER(C3716),MONTH(C3716),"")</f>
        <v/>
      </c>
      <c r="N3716" s="23">
        <f>IF(L3716="","",IF(NOT(ISNUMBER(crono_ano)),"Informe o ano",IF(L3716&lt;crono_ano,"Antes do ano",IF(L3716&gt;crono_ano,"Depois do ano","No ano"))))</f>
        <v/>
      </c>
      <c r="O3716" s="39">
        <f>IF(F3716="","",IF(COUNTIF(F$7:F3716,F3716)=1,1,0))</f>
        <v/>
      </c>
      <c r="P3716" s="39">
        <f>IF(A3716&amp;B3716&amp;C3716="","",IF(AND(O3716=1,N(G3716)&gt;0),IF(INDEX(pl_ativa,MAX(1,N(G3716)))="Sim",1,0),0))</f>
        <v/>
      </c>
      <c r="Q3716" s="39">
        <f>IF(F3716="","",COUNTIFS(ex_chave_oc,F3716,ex_cancelada,"&lt;&gt;Sim"))</f>
        <v/>
      </c>
      <c r="R3716" s="51">
        <f>IF(P3716="","",IF(AND(P3716=1,N(Q3716)&gt;0),1,0))</f>
        <v/>
      </c>
      <c r="S3716" s="30">
        <f>IF(P3716="","",IF(F3716="","ERRO: data prevista ausente ou inválida",IF(O3716=0,"Duplicada: contada uma vez",IF(N(G3716)=0,"ERRO: tarefa fora do Plano Mestre",IF(P3716=0,"Tarefa retirada do plano: não conta","OK")))))</f>
        <v/>
      </c>
    </row>
    <row r="3717">
      <c r="A3717" s="29" t="n"/>
      <c r="B3717" s="25" t="n"/>
      <c r="C3717" s="49" t="n"/>
      <c r="D3717" s="29" t="n"/>
      <c r="E3717" s="23">
        <f>IF(OR(A3717="",B3717=""),"",A3717&amp;"|"&amp;B3717)</f>
        <v/>
      </c>
      <c r="F3717" s="30">
        <f>IF(OR(E3717="",NOT(ISNUMBER(C3717))),"",E3717&amp;"|"&amp;YEAR(C3717)&amp;"-"&amp;RIGHT("0"&amp;MONTH(C3717),2)&amp;"-"&amp;RIGHT("0"&amp;DAY(C3717),2))</f>
        <v/>
      </c>
      <c r="G3717" s="26">
        <f>IF(E3717="","",IFERROR(MATCH(E3717,pl_chave,0),0))</f>
        <v/>
      </c>
      <c r="H3717" s="23">
        <f>IF(G3717="","",IF(G3717=0,"Tarefa fora do plano",INDEX(pl_tag,G3717)))</f>
        <v/>
      </c>
      <c r="I3717" s="30">
        <f>IF(N(G3717)=0,"",INDEX(pl_atividade,G3717))</f>
        <v/>
      </c>
      <c r="J3717" s="50">
        <f>IF(N(G3717)=0,"",INDEX(pl_especialidade,G3717))</f>
        <v/>
      </c>
      <c r="K3717" s="28">
        <f>IF(N(G3717)=0,"",INDEX(pl_duracao,G3717))</f>
        <v/>
      </c>
      <c r="L3717" s="39">
        <f>IF(ISNUMBER(C3717),YEAR(C3717),"")</f>
        <v/>
      </c>
      <c r="M3717" s="39">
        <f>IF(ISNUMBER(C3717),MONTH(C3717),"")</f>
        <v/>
      </c>
      <c r="N3717" s="23">
        <f>IF(L3717="","",IF(NOT(ISNUMBER(crono_ano)),"Informe o ano",IF(L3717&lt;crono_ano,"Antes do ano",IF(L3717&gt;crono_ano,"Depois do ano","No ano"))))</f>
        <v/>
      </c>
      <c r="O3717" s="39">
        <f>IF(F3717="","",IF(COUNTIF(F$7:F3717,F3717)=1,1,0))</f>
        <v/>
      </c>
      <c r="P3717" s="39">
        <f>IF(A3717&amp;B3717&amp;C3717="","",IF(AND(O3717=1,N(G3717)&gt;0),IF(INDEX(pl_ativa,MAX(1,N(G3717)))="Sim",1,0),0))</f>
        <v/>
      </c>
      <c r="Q3717" s="39">
        <f>IF(F3717="","",COUNTIFS(ex_chave_oc,F3717,ex_cancelada,"&lt;&gt;Sim"))</f>
        <v/>
      </c>
      <c r="R3717" s="51">
        <f>IF(P3717="","",IF(AND(P3717=1,N(Q3717)&gt;0),1,0))</f>
        <v/>
      </c>
      <c r="S3717" s="30">
        <f>IF(P3717="","",IF(F3717="","ERRO: data prevista ausente ou inválida",IF(O3717=0,"Duplicada: contada uma vez",IF(N(G3717)=0,"ERRO: tarefa fora do Plano Mestre",IF(P3717=0,"Tarefa retirada do plano: não conta","OK")))))</f>
        <v/>
      </c>
    </row>
    <row r="3718">
      <c r="A3718" s="29" t="n"/>
      <c r="B3718" s="25" t="n"/>
      <c r="C3718" s="49" t="n"/>
      <c r="D3718" s="29" t="n"/>
      <c r="E3718" s="23">
        <f>IF(OR(A3718="",B3718=""),"",A3718&amp;"|"&amp;B3718)</f>
        <v/>
      </c>
      <c r="F3718" s="30">
        <f>IF(OR(E3718="",NOT(ISNUMBER(C3718))),"",E3718&amp;"|"&amp;YEAR(C3718)&amp;"-"&amp;RIGHT("0"&amp;MONTH(C3718),2)&amp;"-"&amp;RIGHT("0"&amp;DAY(C3718),2))</f>
        <v/>
      </c>
      <c r="G3718" s="26">
        <f>IF(E3718="","",IFERROR(MATCH(E3718,pl_chave,0),0))</f>
        <v/>
      </c>
      <c r="H3718" s="23">
        <f>IF(G3718="","",IF(G3718=0,"Tarefa fora do plano",INDEX(pl_tag,G3718)))</f>
        <v/>
      </c>
      <c r="I3718" s="30">
        <f>IF(N(G3718)=0,"",INDEX(pl_atividade,G3718))</f>
        <v/>
      </c>
      <c r="J3718" s="50">
        <f>IF(N(G3718)=0,"",INDEX(pl_especialidade,G3718))</f>
        <v/>
      </c>
      <c r="K3718" s="28">
        <f>IF(N(G3718)=0,"",INDEX(pl_duracao,G3718))</f>
        <v/>
      </c>
      <c r="L3718" s="39">
        <f>IF(ISNUMBER(C3718),YEAR(C3718),"")</f>
        <v/>
      </c>
      <c r="M3718" s="39">
        <f>IF(ISNUMBER(C3718),MONTH(C3718),"")</f>
        <v/>
      </c>
      <c r="N3718" s="23">
        <f>IF(L3718="","",IF(NOT(ISNUMBER(crono_ano)),"Informe o ano",IF(L3718&lt;crono_ano,"Antes do ano",IF(L3718&gt;crono_ano,"Depois do ano","No ano"))))</f>
        <v/>
      </c>
      <c r="O3718" s="39">
        <f>IF(F3718="","",IF(COUNTIF(F$7:F3718,F3718)=1,1,0))</f>
        <v/>
      </c>
      <c r="P3718" s="39">
        <f>IF(A3718&amp;B3718&amp;C3718="","",IF(AND(O3718=1,N(G3718)&gt;0),IF(INDEX(pl_ativa,MAX(1,N(G3718)))="Sim",1,0),0))</f>
        <v/>
      </c>
      <c r="Q3718" s="39">
        <f>IF(F3718="","",COUNTIFS(ex_chave_oc,F3718,ex_cancelada,"&lt;&gt;Sim"))</f>
        <v/>
      </c>
      <c r="R3718" s="51">
        <f>IF(P3718="","",IF(AND(P3718=1,N(Q3718)&gt;0),1,0))</f>
        <v/>
      </c>
      <c r="S3718" s="30">
        <f>IF(P3718="","",IF(F3718="","ERRO: data prevista ausente ou inválida",IF(O3718=0,"Duplicada: contada uma vez",IF(N(G3718)=0,"ERRO: tarefa fora do Plano Mestre",IF(P3718=0,"Tarefa retirada do plano: não conta","OK")))))</f>
        <v/>
      </c>
    </row>
    <row r="3719">
      <c r="A3719" s="29" t="n"/>
      <c r="B3719" s="25" t="n"/>
      <c r="C3719" s="49" t="n"/>
      <c r="D3719" s="29" t="n"/>
      <c r="E3719" s="23">
        <f>IF(OR(A3719="",B3719=""),"",A3719&amp;"|"&amp;B3719)</f>
        <v/>
      </c>
      <c r="F3719" s="30">
        <f>IF(OR(E3719="",NOT(ISNUMBER(C3719))),"",E3719&amp;"|"&amp;YEAR(C3719)&amp;"-"&amp;RIGHT("0"&amp;MONTH(C3719),2)&amp;"-"&amp;RIGHT("0"&amp;DAY(C3719),2))</f>
        <v/>
      </c>
      <c r="G3719" s="26">
        <f>IF(E3719="","",IFERROR(MATCH(E3719,pl_chave,0),0))</f>
        <v/>
      </c>
      <c r="H3719" s="23">
        <f>IF(G3719="","",IF(G3719=0,"Tarefa fora do plano",INDEX(pl_tag,G3719)))</f>
        <v/>
      </c>
      <c r="I3719" s="30">
        <f>IF(N(G3719)=0,"",INDEX(pl_atividade,G3719))</f>
        <v/>
      </c>
      <c r="J3719" s="50">
        <f>IF(N(G3719)=0,"",INDEX(pl_especialidade,G3719))</f>
        <v/>
      </c>
      <c r="K3719" s="28">
        <f>IF(N(G3719)=0,"",INDEX(pl_duracao,G3719))</f>
        <v/>
      </c>
      <c r="L3719" s="39">
        <f>IF(ISNUMBER(C3719),YEAR(C3719),"")</f>
        <v/>
      </c>
      <c r="M3719" s="39">
        <f>IF(ISNUMBER(C3719),MONTH(C3719),"")</f>
        <v/>
      </c>
      <c r="N3719" s="23">
        <f>IF(L3719="","",IF(NOT(ISNUMBER(crono_ano)),"Informe o ano",IF(L3719&lt;crono_ano,"Antes do ano",IF(L3719&gt;crono_ano,"Depois do ano","No ano"))))</f>
        <v/>
      </c>
      <c r="O3719" s="39">
        <f>IF(F3719="","",IF(COUNTIF(F$7:F3719,F3719)=1,1,0))</f>
        <v/>
      </c>
      <c r="P3719" s="39">
        <f>IF(A3719&amp;B3719&amp;C3719="","",IF(AND(O3719=1,N(G3719)&gt;0),IF(INDEX(pl_ativa,MAX(1,N(G3719)))="Sim",1,0),0))</f>
        <v/>
      </c>
      <c r="Q3719" s="39">
        <f>IF(F3719="","",COUNTIFS(ex_chave_oc,F3719,ex_cancelada,"&lt;&gt;Sim"))</f>
        <v/>
      </c>
      <c r="R3719" s="51">
        <f>IF(P3719="","",IF(AND(P3719=1,N(Q3719)&gt;0),1,0))</f>
        <v/>
      </c>
      <c r="S3719" s="30">
        <f>IF(P3719="","",IF(F3719="","ERRO: data prevista ausente ou inválida",IF(O3719=0,"Duplicada: contada uma vez",IF(N(G3719)=0,"ERRO: tarefa fora do Plano Mestre",IF(P3719=0,"Tarefa retirada do plano: não conta","OK")))))</f>
        <v/>
      </c>
    </row>
    <row r="3720">
      <c r="A3720" s="29" t="n"/>
      <c r="B3720" s="25" t="n"/>
      <c r="C3720" s="49" t="n"/>
      <c r="D3720" s="29" t="n"/>
      <c r="E3720" s="23">
        <f>IF(OR(A3720="",B3720=""),"",A3720&amp;"|"&amp;B3720)</f>
        <v/>
      </c>
      <c r="F3720" s="30">
        <f>IF(OR(E3720="",NOT(ISNUMBER(C3720))),"",E3720&amp;"|"&amp;YEAR(C3720)&amp;"-"&amp;RIGHT("0"&amp;MONTH(C3720),2)&amp;"-"&amp;RIGHT("0"&amp;DAY(C3720),2))</f>
        <v/>
      </c>
      <c r="G3720" s="26">
        <f>IF(E3720="","",IFERROR(MATCH(E3720,pl_chave,0),0))</f>
        <v/>
      </c>
      <c r="H3720" s="23">
        <f>IF(G3720="","",IF(G3720=0,"Tarefa fora do plano",INDEX(pl_tag,G3720)))</f>
        <v/>
      </c>
      <c r="I3720" s="30">
        <f>IF(N(G3720)=0,"",INDEX(pl_atividade,G3720))</f>
        <v/>
      </c>
      <c r="J3720" s="50">
        <f>IF(N(G3720)=0,"",INDEX(pl_especialidade,G3720))</f>
        <v/>
      </c>
      <c r="K3720" s="28">
        <f>IF(N(G3720)=0,"",INDEX(pl_duracao,G3720))</f>
        <v/>
      </c>
      <c r="L3720" s="39">
        <f>IF(ISNUMBER(C3720),YEAR(C3720),"")</f>
        <v/>
      </c>
      <c r="M3720" s="39">
        <f>IF(ISNUMBER(C3720),MONTH(C3720),"")</f>
        <v/>
      </c>
      <c r="N3720" s="23">
        <f>IF(L3720="","",IF(NOT(ISNUMBER(crono_ano)),"Informe o ano",IF(L3720&lt;crono_ano,"Antes do ano",IF(L3720&gt;crono_ano,"Depois do ano","No ano"))))</f>
        <v/>
      </c>
      <c r="O3720" s="39">
        <f>IF(F3720="","",IF(COUNTIF(F$7:F3720,F3720)=1,1,0))</f>
        <v/>
      </c>
      <c r="P3720" s="39">
        <f>IF(A3720&amp;B3720&amp;C3720="","",IF(AND(O3720=1,N(G3720)&gt;0),IF(INDEX(pl_ativa,MAX(1,N(G3720)))="Sim",1,0),0))</f>
        <v/>
      </c>
      <c r="Q3720" s="39">
        <f>IF(F3720="","",COUNTIFS(ex_chave_oc,F3720,ex_cancelada,"&lt;&gt;Sim"))</f>
        <v/>
      </c>
      <c r="R3720" s="51">
        <f>IF(P3720="","",IF(AND(P3720=1,N(Q3720)&gt;0),1,0))</f>
        <v/>
      </c>
      <c r="S3720" s="30">
        <f>IF(P3720="","",IF(F3720="","ERRO: data prevista ausente ou inválida",IF(O3720=0,"Duplicada: contada uma vez",IF(N(G3720)=0,"ERRO: tarefa fora do Plano Mestre",IF(P3720=0,"Tarefa retirada do plano: não conta","OK")))))</f>
        <v/>
      </c>
    </row>
    <row r="3721">
      <c r="A3721" s="29" t="n"/>
      <c r="B3721" s="25" t="n"/>
      <c r="C3721" s="49" t="n"/>
      <c r="D3721" s="29" t="n"/>
      <c r="E3721" s="23">
        <f>IF(OR(A3721="",B3721=""),"",A3721&amp;"|"&amp;B3721)</f>
        <v/>
      </c>
      <c r="F3721" s="30">
        <f>IF(OR(E3721="",NOT(ISNUMBER(C3721))),"",E3721&amp;"|"&amp;YEAR(C3721)&amp;"-"&amp;RIGHT("0"&amp;MONTH(C3721),2)&amp;"-"&amp;RIGHT("0"&amp;DAY(C3721),2))</f>
        <v/>
      </c>
      <c r="G3721" s="26">
        <f>IF(E3721="","",IFERROR(MATCH(E3721,pl_chave,0),0))</f>
        <v/>
      </c>
      <c r="H3721" s="23">
        <f>IF(G3721="","",IF(G3721=0,"Tarefa fora do plano",INDEX(pl_tag,G3721)))</f>
        <v/>
      </c>
      <c r="I3721" s="30">
        <f>IF(N(G3721)=0,"",INDEX(pl_atividade,G3721))</f>
        <v/>
      </c>
      <c r="J3721" s="50">
        <f>IF(N(G3721)=0,"",INDEX(pl_especialidade,G3721))</f>
        <v/>
      </c>
      <c r="K3721" s="28">
        <f>IF(N(G3721)=0,"",INDEX(pl_duracao,G3721))</f>
        <v/>
      </c>
      <c r="L3721" s="39">
        <f>IF(ISNUMBER(C3721),YEAR(C3721),"")</f>
        <v/>
      </c>
      <c r="M3721" s="39">
        <f>IF(ISNUMBER(C3721),MONTH(C3721),"")</f>
        <v/>
      </c>
      <c r="N3721" s="23">
        <f>IF(L3721="","",IF(NOT(ISNUMBER(crono_ano)),"Informe o ano",IF(L3721&lt;crono_ano,"Antes do ano",IF(L3721&gt;crono_ano,"Depois do ano","No ano"))))</f>
        <v/>
      </c>
      <c r="O3721" s="39">
        <f>IF(F3721="","",IF(COUNTIF(F$7:F3721,F3721)=1,1,0))</f>
        <v/>
      </c>
      <c r="P3721" s="39">
        <f>IF(A3721&amp;B3721&amp;C3721="","",IF(AND(O3721=1,N(G3721)&gt;0),IF(INDEX(pl_ativa,MAX(1,N(G3721)))="Sim",1,0),0))</f>
        <v/>
      </c>
      <c r="Q3721" s="39">
        <f>IF(F3721="","",COUNTIFS(ex_chave_oc,F3721,ex_cancelada,"&lt;&gt;Sim"))</f>
        <v/>
      </c>
      <c r="R3721" s="51">
        <f>IF(P3721="","",IF(AND(P3721=1,N(Q3721)&gt;0),1,0))</f>
        <v/>
      </c>
      <c r="S3721" s="30">
        <f>IF(P3721="","",IF(F3721="","ERRO: data prevista ausente ou inválida",IF(O3721=0,"Duplicada: contada uma vez",IF(N(G3721)=0,"ERRO: tarefa fora do Plano Mestre",IF(P3721=0,"Tarefa retirada do plano: não conta","OK")))))</f>
        <v/>
      </c>
    </row>
    <row r="3722">
      <c r="A3722" s="29" t="n"/>
      <c r="B3722" s="25" t="n"/>
      <c r="C3722" s="49" t="n"/>
      <c r="D3722" s="29" t="n"/>
      <c r="E3722" s="23">
        <f>IF(OR(A3722="",B3722=""),"",A3722&amp;"|"&amp;B3722)</f>
        <v/>
      </c>
      <c r="F3722" s="30">
        <f>IF(OR(E3722="",NOT(ISNUMBER(C3722))),"",E3722&amp;"|"&amp;YEAR(C3722)&amp;"-"&amp;RIGHT("0"&amp;MONTH(C3722),2)&amp;"-"&amp;RIGHT("0"&amp;DAY(C3722),2))</f>
        <v/>
      </c>
      <c r="G3722" s="26">
        <f>IF(E3722="","",IFERROR(MATCH(E3722,pl_chave,0),0))</f>
        <v/>
      </c>
      <c r="H3722" s="23">
        <f>IF(G3722="","",IF(G3722=0,"Tarefa fora do plano",INDEX(pl_tag,G3722)))</f>
        <v/>
      </c>
      <c r="I3722" s="30">
        <f>IF(N(G3722)=0,"",INDEX(pl_atividade,G3722))</f>
        <v/>
      </c>
      <c r="J3722" s="50">
        <f>IF(N(G3722)=0,"",INDEX(pl_especialidade,G3722))</f>
        <v/>
      </c>
      <c r="K3722" s="28">
        <f>IF(N(G3722)=0,"",INDEX(pl_duracao,G3722))</f>
        <v/>
      </c>
      <c r="L3722" s="39">
        <f>IF(ISNUMBER(C3722),YEAR(C3722),"")</f>
        <v/>
      </c>
      <c r="M3722" s="39">
        <f>IF(ISNUMBER(C3722),MONTH(C3722),"")</f>
        <v/>
      </c>
      <c r="N3722" s="23">
        <f>IF(L3722="","",IF(NOT(ISNUMBER(crono_ano)),"Informe o ano",IF(L3722&lt;crono_ano,"Antes do ano",IF(L3722&gt;crono_ano,"Depois do ano","No ano"))))</f>
        <v/>
      </c>
      <c r="O3722" s="39">
        <f>IF(F3722="","",IF(COUNTIF(F$7:F3722,F3722)=1,1,0))</f>
        <v/>
      </c>
      <c r="P3722" s="39">
        <f>IF(A3722&amp;B3722&amp;C3722="","",IF(AND(O3722=1,N(G3722)&gt;0),IF(INDEX(pl_ativa,MAX(1,N(G3722)))="Sim",1,0),0))</f>
        <v/>
      </c>
      <c r="Q3722" s="39">
        <f>IF(F3722="","",COUNTIFS(ex_chave_oc,F3722,ex_cancelada,"&lt;&gt;Sim"))</f>
        <v/>
      </c>
      <c r="R3722" s="51">
        <f>IF(P3722="","",IF(AND(P3722=1,N(Q3722)&gt;0),1,0))</f>
        <v/>
      </c>
      <c r="S3722" s="30">
        <f>IF(P3722="","",IF(F3722="","ERRO: data prevista ausente ou inválida",IF(O3722=0,"Duplicada: contada uma vez",IF(N(G3722)=0,"ERRO: tarefa fora do Plano Mestre",IF(P3722=0,"Tarefa retirada do plano: não conta","OK")))))</f>
        <v/>
      </c>
    </row>
    <row r="3723">
      <c r="A3723" s="29" t="n"/>
      <c r="B3723" s="25" t="n"/>
      <c r="C3723" s="49" t="n"/>
      <c r="D3723" s="29" t="n"/>
      <c r="E3723" s="23">
        <f>IF(OR(A3723="",B3723=""),"",A3723&amp;"|"&amp;B3723)</f>
        <v/>
      </c>
      <c r="F3723" s="30">
        <f>IF(OR(E3723="",NOT(ISNUMBER(C3723))),"",E3723&amp;"|"&amp;YEAR(C3723)&amp;"-"&amp;RIGHT("0"&amp;MONTH(C3723),2)&amp;"-"&amp;RIGHT("0"&amp;DAY(C3723),2))</f>
        <v/>
      </c>
      <c r="G3723" s="26">
        <f>IF(E3723="","",IFERROR(MATCH(E3723,pl_chave,0),0))</f>
        <v/>
      </c>
      <c r="H3723" s="23">
        <f>IF(G3723="","",IF(G3723=0,"Tarefa fora do plano",INDEX(pl_tag,G3723)))</f>
        <v/>
      </c>
      <c r="I3723" s="30">
        <f>IF(N(G3723)=0,"",INDEX(pl_atividade,G3723))</f>
        <v/>
      </c>
      <c r="J3723" s="50">
        <f>IF(N(G3723)=0,"",INDEX(pl_especialidade,G3723))</f>
        <v/>
      </c>
      <c r="K3723" s="28">
        <f>IF(N(G3723)=0,"",INDEX(pl_duracao,G3723))</f>
        <v/>
      </c>
      <c r="L3723" s="39">
        <f>IF(ISNUMBER(C3723),YEAR(C3723),"")</f>
        <v/>
      </c>
      <c r="M3723" s="39">
        <f>IF(ISNUMBER(C3723),MONTH(C3723),"")</f>
        <v/>
      </c>
      <c r="N3723" s="23">
        <f>IF(L3723="","",IF(NOT(ISNUMBER(crono_ano)),"Informe o ano",IF(L3723&lt;crono_ano,"Antes do ano",IF(L3723&gt;crono_ano,"Depois do ano","No ano"))))</f>
        <v/>
      </c>
      <c r="O3723" s="39">
        <f>IF(F3723="","",IF(COUNTIF(F$7:F3723,F3723)=1,1,0))</f>
        <v/>
      </c>
      <c r="P3723" s="39">
        <f>IF(A3723&amp;B3723&amp;C3723="","",IF(AND(O3723=1,N(G3723)&gt;0),IF(INDEX(pl_ativa,MAX(1,N(G3723)))="Sim",1,0),0))</f>
        <v/>
      </c>
      <c r="Q3723" s="39">
        <f>IF(F3723="","",COUNTIFS(ex_chave_oc,F3723,ex_cancelada,"&lt;&gt;Sim"))</f>
        <v/>
      </c>
      <c r="R3723" s="51">
        <f>IF(P3723="","",IF(AND(P3723=1,N(Q3723)&gt;0),1,0))</f>
        <v/>
      </c>
      <c r="S3723" s="30">
        <f>IF(P3723="","",IF(F3723="","ERRO: data prevista ausente ou inválida",IF(O3723=0,"Duplicada: contada uma vez",IF(N(G3723)=0,"ERRO: tarefa fora do Plano Mestre",IF(P3723=0,"Tarefa retirada do plano: não conta","OK")))))</f>
        <v/>
      </c>
    </row>
    <row r="3724">
      <c r="A3724" s="29" t="n"/>
      <c r="B3724" s="25" t="n"/>
      <c r="C3724" s="49" t="n"/>
      <c r="D3724" s="29" t="n"/>
      <c r="E3724" s="23">
        <f>IF(OR(A3724="",B3724=""),"",A3724&amp;"|"&amp;B3724)</f>
        <v/>
      </c>
      <c r="F3724" s="30">
        <f>IF(OR(E3724="",NOT(ISNUMBER(C3724))),"",E3724&amp;"|"&amp;YEAR(C3724)&amp;"-"&amp;RIGHT("0"&amp;MONTH(C3724),2)&amp;"-"&amp;RIGHT("0"&amp;DAY(C3724),2))</f>
        <v/>
      </c>
      <c r="G3724" s="26">
        <f>IF(E3724="","",IFERROR(MATCH(E3724,pl_chave,0),0))</f>
        <v/>
      </c>
      <c r="H3724" s="23">
        <f>IF(G3724="","",IF(G3724=0,"Tarefa fora do plano",INDEX(pl_tag,G3724)))</f>
        <v/>
      </c>
      <c r="I3724" s="30">
        <f>IF(N(G3724)=0,"",INDEX(pl_atividade,G3724))</f>
        <v/>
      </c>
      <c r="J3724" s="50">
        <f>IF(N(G3724)=0,"",INDEX(pl_especialidade,G3724))</f>
        <v/>
      </c>
      <c r="K3724" s="28">
        <f>IF(N(G3724)=0,"",INDEX(pl_duracao,G3724))</f>
        <v/>
      </c>
      <c r="L3724" s="39">
        <f>IF(ISNUMBER(C3724),YEAR(C3724),"")</f>
        <v/>
      </c>
      <c r="M3724" s="39">
        <f>IF(ISNUMBER(C3724),MONTH(C3724),"")</f>
        <v/>
      </c>
      <c r="N3724" s="23">
        <f>IF(L3724="","",IF(NOT(ISNUMBER(crono_ano)),"Informe o ano",IF(L3724&lt;crono_ano,"Antes do ano",IF(L3724&gt;crono_ano,"Depois do ano","No ano"))))</f>
        <v/>
      </c>
      <c r="O3724" s="39">
        <f>IF(F3724="","",IF(COUNTIF(F$7:F3724,F3724)=1,1,0))</f>
        <v/>
      </c>
      <c r="P3724" s="39">
        <f>IF(A3724&amp;B3724&amp;C3724="","",IF(AND(O3724=1,N(G3724)&gt;0),IF(INDEX(pl_ativa,MAX(1,N(G3724)))="Sim",1,0),0))</f>
        <v/>
      </c>
      <c r="Q3724" s="39">
        <f>IF(F3724="","",COUNTIFS(ex_chave_oc,F3724,ex_cancelada,"&lt;&gt;Sim"))</f>
        <v/>
      </c>
      <c r="R3724" s="51">
        <f>IF(P3724="","",IF(AND(P3724=1,N(Q3724)&gt;0),1,0))</f>
        <v/>
      </c>
      <c r="S3724" s="30">
        <f>IF(P3724="","",IF(F3724="","ERRO: data prevista ausente ou inválida",IF(O3724=0,"Duplicada: contada uma vez",IF(N(G3724)=0,"ERRO: tarefa fora do Plano Mestre",IF(P3724=0,"Tarefa retirada do plano: não conta","OK")))))</f>
        <v/>
      </c>
    </row>
    <row r="3725">
      <c r="A3725" s="29" t="n"/>
      <c r="B3725" s="25" t="n"/>
      <c r="C3725" s="49" t="n"/>
      <c r="D3725" s="29" t="n"/>
      <c r="E3725" s="23">
        <f>IF(OR(A3725="",B3725=""),"",A3725&amp;"|"&amp;B3725)</f>
        <v/>
      </c>
      <c r="F3725" s="30">
        <f>IF(OR(E3725="",NOT(ISNUMBER(C3725))),"",E3725&amp;"|"&amp;YEAR(C3725)&amp;"-"&amp;RIGHT("0"&amp;MONTH(C3725),2)&amp;"-"&amp;RIGHT("0"&amp;DAY(C3725),2))</f>
        <v/>
      </c>
      <c r="G3725" s="26">
        <f>IF(E3725="","",IFERROR(MATCH(E3725,pl_chave,0),0))</f>
        <v/>
      </c>
      <c r="H3725" s="23">
        <f>IF(G3725="","",IF(G3725=0,"Tarefa fora do plano",INDEX(pl_tag,G3725)))</f>
        <v/>
      </c>
      <c r="I3725" s="30">
        <f>IF(N(G3725)=0,"",INDEX(pl_atividade,G3725))</f>
        <v/>
      </c>
      <c r="J3725" s="50">
        <f>IF(N(G3725)=0,"",INDEX(pl_especialidade,G3725))</f>
        <v/>
      </c>
      <c r="K3725" s="28">
        <f>IF(N(G3725)=0,"",INDEX(pl_duracao,G3725))</f>
        <v/>
      </c>
      <c r="L3725" s="39">
        <f>IF(ISNUMBER(C3725),YEAR(C3725),"")</f>
        <v/>
      </c>
      <c r="M3725" s="39">
        <f>IF(ISNUMBER(C3725),MONTH(C3725),"")</f>
        <v/>
      </c>
      <c r="N3725" s="23">
        <f>IF(L3725="","",IF(NOT(ISNUMBER(crono_ano)),"Informe o ano",IF(L3725&lt;crono_ano,"Antes do ano",IF(L3725&gt;crono_ano,"Depois do ano","No ano"))))</f>
        <v/>
      </c>
      <c r="O3725" s="39">
        <f>IF(F3725="","",IF(COUNTIF(F$7:F3725,F3725)=1,1,0))</f>
        <v/>
      </c>
      <c r="P3725" s="39">
        <f>IF(A3725&amp;B3725&amp;C3725="","",IF(AND(O3725=1,N(G3725)&gt;0),IF(INDEX(pl_ativa,MAX(1,N(G3725)))="Sim",1,0),0))</f>
        <v/>
      </c>
      <c r="Q3725" s="39">
        <f>IF(F3725="","",COUNTIFS(ex_chave_oc,F3725,ex_cancelada,"&lt;&gt;Sim"))</f>
        <v/>
      </c>
      <c r="R3725" s="51">
        <f>IF(P3725="","",IF(AND(P3725=1,N(Q3725)&gt;0),1,0))</f>
        <v/>
      </c>
      <c r="S3725" s="30">
        <f>IF(P3725="","",IF(F3725="","ERRO: data prevista ausente ou inválida",IF(O3725=0,"Duplicada: contada uma vez",IF(N(G3725)=0,"ERRO: tarefa fora do Plano Mestre",IF(P3725=0,"Tarefa retirada do plano: não conta","OK")))))</f>
        <v/>
      </c>
    </row>
    <row r="3726">
      <c r="A3726" s="29" t="n"/>
      <c r="B3726" s="25" t="n"/>
      <c r="C3726" s="49" t="n"/>
      <c r="D3726" s="29" t="n"/>
      <c r="E3726" s="23">
        <f>IF(OR(A3726="",B3726=""),"",A3726&amp;"|"&amp;B3726)</f>
        <v/>
      </c>
      <c r="F3726" s="30">
        <f>IF(OR(E3726="",NOT(ISNUMBER(C3726))),"",E3726&amp;"|"&amp;YEAR(C3726)&amp;"-"&amp;RIGHT("0"&amp;MONTH(C3726),2)&amp;"-"&amp;RIGHT("0"&amp;DAY(C3726),2))</f>
        <v/>
      </c>
      <c r="G3726" s="26">
        <f>IF(E3726="","",IFERROR(MATCH(E3726,pl_chave,0),0))</f>
        <v/>
      </c>
      <c r="H3726" s="23">
        <f>IF(G3726="","",IF(G3726=0,"Tarefa fora do plano",INDEX(pl_tag,G3726)))</f>
        <v/>
      </c>
      <c r="I3726" s="30">
        <f>IF(N(G3726)=0,"",INDEX(pl_atividade,G3726))</f>
        <v/>
      </c>
      <c r="J3726" s="50">
        <f>IF(N(G3726)=0,"",INDEX(pl_especialidade,G3726))</f>
        <v/>
      </c>
      <c r="K3726" s="28">
        <f>IF(N(G3726)=0,"",INDEX(pl_duracao,G3726))</f>
        <v/>
      </c>
      <c r="L3726" s="39">
        <f>IF(ISNUMBER(C3726),YEAR(C3726),"")</f>
        <v/>
      </c>
      <c r="M3726" s="39">
        <f>IF(ISNUMBER(C3726),MONTH(C3726),"")</f>
        <v/>
      </c>
      <c r="N3726" s="23">
        <f>IF(L3726="","",IF(NOT(ISNUMBER(crono_ano)),"Informe o ano",IF(L3726&lt;crono_ano,"Antes do ano",IF(L3726&gt;crono_ano,"Depois do ano","No ano"))))</f>
        <v/>
      </c>
      <c r="O3726" s="39">
        <f>IF(F3726="","",IF(COUNTIF(F$7:F3726,F3726)=1,1,0))</f>
        <v/>
      </c>
      <c r="P3726" s="39">
        <f>IF(A3726&amp;B3726&amp;C3726="","",IF(AND(O3726=1,N(G3726)&gt;0),IF(INDEX(pl_ativa,MAX(1,N(G3726)))="Sim",1,0),0))</f>
        <v/>
      </c>
      <c r="Q3726" s="39">
        <f>IF(F3726="","",COUNTIFS(ex_chave_oc,F3726,ex_cancelada,"&lt;&gt;Sim"))</f>
        <v/>
      </c>
      <c r="R3726" s="51">
        <f>IF(P3726="","",IF(AND(P3726=1,N(Q3726)&gt;0),1,0))</f>
        <v/>
      </c>
      <c r="S3726" s="30">
        <f>IF(P3726="","",IF(F3726="","ERRO: data prevista ausente ou inválida",IF(O3726=0,"Duplicada: contada uma vez",IF(N(G3726)=0,"ERRO: tarefa fora do Plano Mestre",IF(P3726=0,"Tarefa retirada do plano: não conta","OK")))))</f>
        <v/>
      </c>
    </row>
    <row r="3727">
      <c r="A3727" s="29" t="n"/>
      <c r="B3727" s="25" t="n"/>
      <c r="C3727" s="49" t="n"/>
      <c r="D3727" s="29" t="n"/>
      <c r="E3727" s="23">
        <f>IF(OR(A3727="",B3727=""),"",A3727&amp;"|"&amp;B3727)</f>
        <v/>
      </c>
      <c r="F3727" s="30">
        <f>IF(OR(E3727="",NOT(ISNUMBER(C3727))),"",E3727&amp;"|"&amp;YEAR(C3727)&amp;"-"&amp;RIGHT("0"&amp;MONTH(C3727),2)&amp;"-"&amp;RIGHT("0"&amp;DAY(C3727),2))</f>
        <v/>
      </c>
      <c r="G3727" s="26">
        <f>IF(E3727="","",IFERROR(MATCH(E3727,pl_chave,0),0))</f>
        <v/>
      </c>
      <c r="H3727" s="23">
        <f>IF(G3727="","",IF(G3727=0,"Tarefa fora do plano",INDEX(pl_tag,G3727)))</f>
        <v/>
      </c>
      <c r="I3727" s="30">
        <f>IF(N(G3727)=0,"",INDEX(pl_atividade,G3727))</f>
        <v/>
      </c>
      <c r="J3727" s="50">
        <f>IF(N(G3727)=0,"",INDEX(pl_especialidade,G3727))</f>
        <v/>
      </c>
      <c r="K3727" s="28">
        <f>IF(N(G3727)=0,"",INDEX(pl_duracao,G3727))</f>
        <v/>
      </c>
      <c r="L3727" s="39">
        <f>IF(ISNUMBER(C3727),YEAR(C3727),"")</f>
        <v/>
      </c>
      <c r="M3727" s="39">
        <f>IF(ISNUMBER(C3727),MONTH(C3727),"")</f>
        <v/>
      </c>
      <c r="N3727" s="23">
        <f>IF(L3727="","",IF(NOT(ISNUMBER(crono_ano)),"Informe o ano",IF(L3727&lt;crono_ano,"Antes do ano",IF(L3727&gt;crono_ano,"Depois do ano","No ano"))))</f>
        <v/>
      </c>
      <c r="O3727" s="39">
        <f>IF(F3727="","",IF(COUNTIF(F$7:F3727,F3727)=1,1,0))</f>
        <v/>
      </c>
      <c r="P3727" s="39">
        <f>IF(A3727&amp;B3727&amp;C3727="","",IF(AND(O3727=1,N(G3727)&gt;0),IF(INDEX(pl_ativa,MAX(1,N(G3727)))="Sim",1,0),0))</f>
        <v/>
      </c>
      <c r="Q3727" s="39">
        <f>IF(F3727="","",COUNTIFS(ex_chave_oc,F3727,ex_cancelada,"&lt;&gt;Sim"))</f>
        <v/>
      </c>
      <c r="R3727" s="51">
        <f>IF(P3727="","",IF(AND(P3727=1,N(Q3727)&gt;0),1,0))</f>
        <v/>
      </c>
      <c r="S3727" s="30">
        <f>IF(P3727="","",IF(F3727="","ERRO: data prevista ausente ou inválida",IF(O3727=0,"Duplicada: contada uma vez",IF(N(G3727)=0,"ERRO: tarefa fora do Plano Mestre",IF(P3727=0,"Tarefa retirada do plano: não conta","OK")))))</f>
        <v/>
      </c>
    </row>
    <row r="3728">
      <c r="A3728" s="29" t="n"/>
      <c r="B3728" s="25" t="n"/>
      <c r="C3728" s="49" t="n"/>
      <c r="D3728" s="29" t="n"/>
      <c r="E3728" s="23">
        <f>IF(OR(A3728="",B3728=""),"",A3728&amp;"|"&amp;B3728)</f>
        <v/>
      </c>
      <c r="F3728" s="30">
        <f>IF(OR(E3728="",NOT(ISNUMBER(C3728))),"",E3728&amp;"|"&amp;YEAR(C3728)&amp;"-"&amp;RIGHT("0"&amp;MONTH(C3728),2)&amp;"-"&amp;RIGHT("0"&amp;DAY(C3728),2))</f>
        <v/>
      </c>
      <c r="G3728" s="26">
        <f>IF(E3728="","",IFERROR(MATCH(E3728,pl_chave,0),0))</f>
        <v/>
      </c>
      <c r="H3728" s="23">
        <f>IF(G3728="","",IF(G3728=0,"Tarefa fora do plano",INDEX(pl_tag,G3728)))</f>
        <v/>
      </c>
      <c r="I3728" s="30">
        <f>IF(N(G3728)=0,"",INDEX(pl_atividade,G3728))</f>
        <v/>
      </c>
      <c r="J3728" s="50">
        <f>IF(N(G3728)=0,"",INDEX(pl_especialidade,G3728))</f>
        <v/>
      </c>
      <c r="K3728" s="28">
        <f>IF(N(G3728)=0,"",INDEX(pl_duracao,G3728))</f>
        <v/>
      </c>
      <c r="L3728" s="39">
        <f>IF(ISNUMBER(C3728),YEAR(C3728),"")</f>
        <v/>
      </c>
      <c r="M3728" s="39">
        <f>IF(ISNUMBER(C3728),MONTH(C3728),"")</f>
        <v/>
      </c>
      <c r="N3728" s="23">
        <f>IF(L3728="","",IF(NOT(ISNUMBER(crono_ano)),"Informe o ano",IF(L3728&lt;crono_ano,"Antes do ano",IF(L3728&gt;crono_ano,"Depois do ano","No ano"))))</f>
        <v/>
      </c>
      <c r="O3728" s="39">
        <f>IF(F3728="","",IF(COUNTIF(F$7:F3728,F3728)=1,1,0))</f>
        <v/>
      </c>
      <c r="P3728" s="39">
        <f>IF(A3728&amp;B3728&amp;C3728="","",IF(AND(O3728=1,N(G3728)&gt;0),IF(INDEX(pl_ativa,MAX(1,N(G3728)))="Sim",1,0),0))</f>
        <v/>
      </c>
      <c r="Q3728" s="39">
        <f>IF(F3728="","",COUNTIFS(ex_chave_oc,F3728,ex_cancelada,"&lt;&gt;Sim"))</f>
        <v/>
      </c>
      <c r="R3728" s="51">
        <f>IF(P3728="","",IF(AND(P3728=1,N(Q3728)&gt;0),1,0))</f>
        <v/>
      </c>
      <c r="S3728" s="30">
        <f>IF(P3728="","",IF(F3728="","ERRO: data prevista ausente ou inválida",IF(O3728=0,"Duplicada: contada uma vez",IF(N(G3728)=0,"ERRO: tarefa fora do Plano Mestre",IF(P3728=0,"Tarefa retirada do plano: não conta","OK")))))</f>
        <v/>
      </c>
    </row>
    <row r="3729">
      <c r="A3729" s="29" t="n"/>
      <c r="B3729" s="25" t="n"/>
      <c r="C3729" s="49" t="n"/>
      <c r="D3729" s="29" t="n"/>
      <c r="E3729" s="23">
        <f>IF(OR(A3729="",B3729=""),"",A3729&amp;"|"&amp;B3729)</f>
        <v/>
      </c>
      <c r="F3729" s="30">
        <f>IF(OR(E3729="",NOT(ISNUMBER(C3729))),"",E3729&amp;"|"&amp;YEAR(C3729)&amp;"-"&amp;RIGHT("0"&amp;MONTH(C3729),2)&amp;"-"&amp;RIGHT("0"&amp;DAY(C3729),2))</f>
        <v/>
      </c>
      <c r="G3729" s="26">
        <f>IF(E3729="","",IFERROR(MATCH(E3729,pl_chave,0),0))</f>
        <v/>
      </c>
      <c r="H3729" s="23">
        <f>IF(G3729="","",IF(G3729=0,"Tarefa fora do plano",INDEX(pl_tag,G3729)))</f>
        <v/>
      </c>
      <c r="I3729" s="30">
        <f>IF(N(G3729)=0,"",INDEX(pl_atividade,G3729))</f>
        <v/>
      </c>
      <c r="J3729" s="50">
        <f>IF(N(G3729)=0,"",INDEX(pl_especialidade,G3729))</f>
        <v/>
      </c>
      <c r="K3729" s="28">
        <f>IF(N(G3729)=0,"",INDEX(pl_duracao,G3729))</f>
        <v/>
      </c>
      <c r="L3729" s="39">
        <f>IF(ISNUMBER(C3729),YEAR(C3729),"")</f>
        <v/>
      </c>
      <c r="M3729" s="39">
        <f>IF(ISNUMBER(C3729),MONTH(C3729),"")</f>
        <v/>
      </c>
      <c r="N3729" s="23">
        <f>IF(L3729="","",IF(NOT(ISNUMBER(crono_ano)),"Informe o ano",IF(L3729&lt;crono_ano,"Antes do ano",IF(L3729&gt;crono_ano,"Depois do ano","No ano"))))</f>
        <v/>
      </c>
      <c r="O3729" s="39">
        <f>IF(F3729="","",IF(COUNTIF(F$7:F3729,F3729)=1,1,0))</f>
        <v/>
      </c>
      <c r="P3729" s="39">
        <f>IF(A3729&amp;B3729&amp;C3729="","",IF(AND(O3729=1,N(G3729)&gt;0),IF(INDEX(pl_ativa,MAX(1,N(G3729)))="Sim",1,0),0))</f>
        <v/>
      </c>
      <c r="Q3729" s="39">
        <f>IF(F3729="","",COUNTIFS(ex_chave_oc,F3729,ex_cancelada,"&lt;&gt;Sim"))</f>
        <v/>
      </c>
      <c r="R3729" s="51">
        <f>IF(P3729="","",IF(AND(P3729=1,N(Q3729)&gt;0),1,0))</f>
        <v/>
      </c>
      <c r="S3729" s="30">
        <f>IF(P3729="","",IF(F3729="","ERRO: data prevista ausente ou inválida",IF(O3729=0,"Duplicada: contada uma vez",IF(N(G3729)=0,"ERRO: tarefa fora do Plano Mestre",IF(P3729=0,"Tarefa retirada do plano: não conta","OK")))))</f>
        <v/>
      </c>
    </row>
    <row r="3730">
      <c r="A3730" s="29" t="n"/>
      <c r="B3730" s="25" t="n"/>
      <c r="C3730" s="49" t="n"/>
      <c r="D3730" s="29" t="n"/>
      <c r="E3730" s="23">
        <f>IF(OR(A3730="",B3730=""),"",A3730&amp;"|"&amp;B3730)</f>
        <v/>
      </c>
      <c r="F3730" s="30">
        <f>IF(OR(E3730="",NOT(ISNUMBER(C3730))),"",E3730&amp;"|"&amp;YEAR(C3730)&amp;"-"&amp;RIGHT("0"&amp;MONTH(C3730),2)&amp;"-"&amp;RIGHT("0"&amp;DAY(C3730),2))</f>
        <v/>
      </c>
      <c r="G3730" s="26">
        <f>IF(E3730="","",IFERROR(MATCH(E3730,pl_chave,0),0))</f>
        <v/>
      </c>
      <c r="H3730" s="23">
        <f>IF(G3730="","",IF(G3730=0,"Tarefa fora do plano",INDEX(pl_tag,G3730)))</f>
        <v/>
      </c>
      <c r="I3730" s="30">
        <f>IF(N(G3730)=0,"",INDEX(pl_atividade,G3730))</f>
        <v/>
      </c>
      <c r="J3730" s="50">
        <f>IF(N(G3730)=0,"",INDEX(pl_especialidade,G3730))</f>
        <v/>
      </c>
      <c r="K3730" s="28">
        <f>IF(N(G3730)=0,"",INDEX(pl_duracao,G3730))</f>
        <v/>
      </c>
      <c r="L3730" s="39">
        <f>IF(ISNUMBER(C3730),YEAR(C3730),"")</f>
        <v/>
      </c>
      <c r="M3730" s="39">
        <f>IF(ISNUMBER(C3730),MONTH(C3730),"")</f>
        <v/>
      </c>
      <c r="N3730" s="23">
        <f>IF(L3730="","",IF(NOT(ISNUMBER(crono_ano)),"Informe o ano",IF(L3730&lt;crono_ano,"Antes do ano",IF(L3730&gt;crono_ano,"Depois do ano","No ano"))))</f>
        <v/>
      </c>
      <c r="O3730" s="39">
        <f>IF(F3730="","",IF(COUNTIF(F$7:F3730,F3730)=1,1,0))</f>
        <v/>
      </c>
      <c r="P3730" s="39">
        <f>IF(A3730&amp;B3730&amp;C3730="","",IF(AND(O3730=1,N(G3730)&gt;0),IF(INDEX(pl_ativa,MAX(1,N(G3730)))="Sim",1,0),0))</f>
        <v/>
      </c>
      <c r="Q3730" s="39">
        <f>IF(F3730="","",COUNTIFS(ex_chave_oc,F3730,ex_cancelada,"&lt;&gt;Sim"))</f>
        <v/>
      </c>
      <c r="R3730" s="51">
        <f>IF(P3730="","",IF(AND(P3730=1,N(Q3730)&gt;0),1,0))</f>
        <v/>
      </c>
      <c r="S3730" s="30">
        <f>IF(P3730="","",IF(F3730="","ERRO: data prevista ausente ou inválida",IF(O3730=0,"Duplicada: contada uma vez",IF(N(G3730)=0,"ERRO: tarefa fora do Plano Mestre",IF(P3730=0,"Tarefa retirada do plano: não conta","OK")))))</f>
        <v/>
      </c>
    </row>
    <row r="3731">
      <c r="A3731" s="29" t="n"/>
      <c r="B3731" s="25" t="n"/>
      <c r="C3731" s="49" t="n"/>
      <c r="D3731" s="29" t="n"/>
      <c r="E3731" s="23">
        <f>IF(OR(A3731="",B3731=""),"",A3731&amp;"|"&amp;B3731)</f>
        <v/>
      </c>
      <c r="F3731" s="30">
        <f>IF(OR(E3731="",NOT(ISNUMBER(C3731))),"",E3731&amp;"|"&amp;YEAR(C3731)&amp;"-"&amp;RIGHT("0"&amp;MONTH(C3731),2)&amp;"-"&amp;RIGHT("0"&amp;DAY(C3731),2))</f>
        <v/>
      </c>
      <c r="G3731" s="26">
        <f>IF(E3731="","",IFERROR(MATCH(E3731,pl_chave,0),0))</f>
        <v/>
      </c>
      <c r="H3731" s="23">
        <f>IF(G3731="","",IF(G3731=0,"Tarefa fora do plano",INDEX(pl_tag,G3731)))</f>
        <v/>
      </c>
      <c r="I3731" s="30">
        <f>IF(N(G3731)=0,"",INDEX(pl_atividade,G3731))</f>
        <v/>
      </c>
      <c r="J3731" s="50">
        <f>IF(N(G3731)=0,"",INDEX(pl_especialidade,G3731))</f>
        <v/>
      </c>
      <c r="K3731" s="28">
        <f>IF(N(G3731)=0,"",INDEX(pl_duracao,G3731))</f>
        <v/>
      </c>
      <c r="L3731" s="39">
        <f>IF(ISNUMBER(C3731),YEAR(C3731),"")</f>
        <v/>
      </c>
      <c r="M3731" s="39">
        <f>IF(ISNUMBER(C3731),MONTH(C3731),"")</f>
        <v/>
      </c>
      <c r="N3731" s="23">
        <f>IF(L3731="","",IF(NOT(ISNUMBER(crono_ano)),"Informe o ano",IF(L3731&lt;crono_ano,"Antes do ano",IF(L3731&gt;crono_ano,"Depois do ano","No ano"))))</f>
        <v/>
      </c>
      <c r="O3731" s="39">
        <f>IF(F3731="","",IF(COUNTIF(F$7:F3731,F3731)=1,1,0))</f>
        <v/>
      </c>
      <c r="P3731" s="39">
        <f>IF(A3731&amp;B3731&amp;C3731="","",IF(AND(O3731=1,N(G3731)&gt;0),IF(INDEX(pl_ativa,MAX(1,N(G3731)))="Sim",1,0),0))</f>
        <v/>
      </c>
      <c r="Q3731" s="39">
        <f>IF(F3731="","",COUNTIFS(ex_chave_oc,F3731,ex_cancelada,"&lt;&gt;Sim"))</f>
        <v/>
      </c>
      <c r="R3731" s="51">
        <f>IF(P3731="","",IF(AND(P3731=1,N(Q3731)&gt;0),1,0))</f>
        <v/>
      </c>
      <c r="S3731" s="30">
        <f>IF(P3731="","",IF(F3731="","ERRO: data prevista ausente ou inválida",IF(O3731=0,"Duplicada: contada uma vez",IF(N(G3731)=0,"ERRO: tarefa fora do Plano Mestre",IF(P3731=0,"Tarefa retirada do plano: não conta","OK")))))</f>
        <v/>
      </c>
    </row>
    <row r="3732">
      <c r="A3732" s="29" t="n"/>
      <c r="B3732" s="25" t="n"/>
      <c r="C3732" s="49" t="n"/>
      <c r="D3732" s="29" t="n"/>
      <c r="E3732" s="23">
        <f>IF(OR(A3732="",B3732=""),"",A3732&amp;"|"&amp;B3732)</f>
        <v/>
      </c>
      <c r="F3732" s="30">
        <f>IF(OR(E3732="",NOT(ISNUMBER(C3732))),"",E3732&amp;"|"&amp;YEAR(C3732)&amp;"-"&amp;RIGHT("0"&amp;MONTH(C3732),2)&amp;"-"&amp;RIGHT("0"&amp;DAY(C3732),2))</f>
        <v/>
      </c>
      <c r="G3732" s="26">
        <f>IF(E3732="","",IFERROR(MATCH(E3732,pl_chave,0),0))</f>
        <v/>
      </c>
      <c r="H3732" s="23">
        <f>IF(G3732="","",IF(G3732=0,"Tarefa fora do plano",INDEX(pl_tag,G3732)))</f>
        <v/>
      </c>
      <c r="I3732" s="30">
        <f>IF(N(G3732)=0,"",INDEX(pl_atividade,G3732))</f>
        <v/>
      </c>
      <c r="J3732" s="50">
        <f>IF(N(G3732)=0,"",INDEX(pl_especialidade,G3732))</f>
        <v/>
      </c>
      <c r="K3732" s="28">
        <f>IF(N(G3732)=0,"",INDEX(pl_duracao,G3732))</f>
        <v/>
      </c>
      <c r="L3732" s="39">
        <f>IF(ISNUMBER(C3732),YEAR(C3732),"")</f>
        <v/>
      </c>
      <c r="M3732" s="39">
        <f>IF(ISNUMBER(C3732),MONTH(C3732),"")</f>
        <v/>
      </c>
      <c r="N3732" s="23">
        <f>IF(L3732="","",IF(NOT(ISNUMBER(crono_ano)),"Informe o ano",IF(L3732&lt;crono_ano,"Antes do ano",IF(L3732&gt;crono_ano,"Depois do ano","No ano"))))</f>
        <v/>
      </c>
      <c r="O3732" s="39">
        <f>IF(F3732="","",IF(COUNTIF(F$7:F3732,F3732)=1,1,0))</f>
        <v/>
      </c>
      <c r="P3732" s="39">
        <f>IF(A3732&amp;B3732&amp;C3732="","",IF(AND(O3732=1,N(G3732)&gt;0),IF(INDEX(pl_ativa,MAX(1,N(G3732)))="Sim",1,0),0))</f>
        <v/>
      </c>
      <c r="Q3732" s="39">
        <f>IF(F3732="","",COUNTIFS(ex_chave_oc,F3732,ex_cancelada,"&lt;&gt;Sim"))</f>
        <v/>
      </c>
      <c r="R3732" s="51">
        <f>IF(P3732="","",IF(AND(P3732=1,N(Q3732)&gt;0),1,0))</f>
        <v/>
      </c>
      <c r="S3732" s="30">
        <f>IF(P3732="","",IF(F3732="","ERRO: data prevista ausente ou inválida",IF(O3732=0,"Duplicada: contada uma vez",IF(N(G3732)=0,"ERRO: tarefa fora do Plano Mestre",IF(P3732=0,"Tarefa retirada do plano: não conta","OK")))))</f>
        <v/>
      </c>
    </row>
    <row r="3733">
      <c r="A3733" s="29" t="n"/>
      <c r="B3733" s="25" t="n"/>
      <c r="C3733" s="49" t="n"/>
      <c r="D3733" s="29" t="n"/>
      <c r="E3733" s="23">
        <f>IF(OR(A3733="",B3733=""),"",A3733&amp;"|"&amp;B3733)</f>
        <v/>
      </c>
      <c r="F3733" s="30">
        <f>IF(OR(E3733="",NOT(ISNUMBER(C3733))),"",E3733&amp;"|"&amp;YEAR(C3733)&amp;"-"&amp;RIGHT("0"&amp;MONTH(C3733),2)&amp;"-"&amp;RIGHT("0"&amp;DAY(C3733),2))</f>
        <v/>
      </c>
      <c r="G3733" s="26">
        <f>IF(E3733="","",IFERROR(MATCH(E3733,pl_chave,0),0))</f>
        <v/>
      </c>
      <c r="H3733" s="23">
        <f>IF(G3733="","",IF(G3733=0,"Tarefa fora do plano",INDEX(pl_tag,G3733)))</f>
        <v/>
      </c>
      <c r="I3733" s="30">
        <f>IF(N(G3733)=0,"",INDEX(pl_atividade,G3733))</f>
        <v/>
      </c>
      <c r="J3733" s="50">
        <f>IF(N(G3733)=0,"",INDEX(pl_especialidade,G3733))</f>
        <v/>
      </c>
      <c r="K3733" s="28">
        <f>IF(N(G3733)=0,"",INDEX(pl_duracao,G3733))</f>
        <v/>
      </c>
      <c r="L3733" s="39">
        <f>IF(ISNUMBER(C3733),YEAR(C3733),"")</f>
        <v/>
      </c>
      <c r="M3733" s="39">
        <f>IF(ISNUMBER(C3733),MONTH(C3733),"")</f>
        <v/>
      </c>
      <c r="N3733" s="23">
        <f>IF(L3733="","",IF(NOT(ISNUMBER(crono_ano)),"Informe o ano",IF(L3733&lt;crono_ano,"Antes do ano",IF(L3733&gt;crono_ano,"Depois do ano","No ano"))))</f>
        <v/>
      </c>
      <c r="O3733" s="39">
        <f>IF(F3733="","",IF(COUNTIF(F$7:F3733,F3733)=1,1,0))</f>
        <v/>
      </c>
      <c r="P3733" s="39">
        <f>IF(A3733&amp;B3733&amp;C3733="","",IF(AND(O3733=1,N(G3733)&gt;0),IF(INDEX(pl_ativa,MAX(1,N(G3733)))="Sim",1,0),0))</f>
        <v/>
      </c>
      <c r="Q3733" s="39">
        <f>IF(F3733="","",COUNTIFS(ex_chave_oc,F3733,ex_cancelada,"&lt;&gt;Sim"))</f>
        <v/>
      </c>
      <c r="R3733" s="51">
        <f>IF(P3733="","",IF(AND(P3733=1,N(Q3733)&gt;0),1,0))</f>
        <v/>
      </c>
      <c r="S3733" s="30">
        <f>IF(P3733="","",IF(F3733="","ERRO: data prevista ausente ou inválida",IF(O3733=0,"Duplicada: contada uma vez",IF(N(G3733)=0,"ERRO: tarefa fora do Plano Mestre",IF(P3733=0,"Tarefa retirada do plano: não conta","OK")))))</f>
        <v/>
      </c>
    </row>
    <row r="3734">
      <c r="A3734" s="29" t="n"/>
      <c r="B3734" s="25" t="n"/>
      <c r="C3734" s="49" t="n"/>
      <c r="D3734" s="29" t="n"/>
      <c r="E3734" s="23">
        <f>IF(OR(A3734="",B3734=""),"",A3734&amp;"|"&amp;B3734)</f>
        <v/>
      </c>
      <c r="F3734" s="30">
        <f>IF(OR(E3734="",NOT(ISNUMBER(C3734))),"",E3734&amp;"|"&amp;YEAR(C3734)&amp;"-"&amp;RIGHT("0"&amp;MONTH(C3734),2)&amp;"-"&amp;RIGHT("0"&amp;DAY(C3734),2))</f>
        <v/>
      </c>
      <c r="G3734" s="26">
        <f>IF(E3734="","",IFERROR(MATCH(E3734,pl_chave,0),0))</f>
        <v/>
      </c>
      <c r="H3734" s="23">
        <f>IF(G3734="","",IF(G3734=0,"Tarefa fora do plano",INDEX(pl_tag,G3734)))</f>
        <v/>
      </c>
      <c r="I3734" s="30">
        <f>IF(N(G3734)=0,"",INDEX(pl_atividade,G3734))</f>
        <v/>
      </c>
      <c r="J3734" s="50">
        <f>IF(N(G3734)=0,"",INDEX(pl_especialidade,G3734))</f>
        <v/>
      </c>
      <c r="K3734" s="28">
        <f>IF(N(G3734)=0,"",INDEX(pl_duracao,G3734))</f>
        <v/>
      </c>
      <c r="L3734" s="39">
        <f>IF(ISNUMBER(C3734),YEAR(C3734),"")</f>
        <v/>
      </c>
      <c r="M3734" s="39">
        <f>IF(ISNUMBER(C3734),MONTH(C3734),"")</f>
        <v/>
      </c>
      <c r="N3734" s="23">
        <f>IF(L3734="","",IF(NOT(ISNUMBER(crono_ano)),"Informe o ano",IF(L3734&lt;crono_ano,"Antes do ano",IF(L3734&gt;crono_ano,"Depois do ano","No ano"))))</f>
        <v/>
      </c>
      <c r="O3734" s="39">
        <f>IF(F3734="","",IF(COUNTIF(F$7:F3734,F3734)=1,1,0))</f>
        <v/>
      </c>
      <c r="P3734" s="39">
        <f>IF(A3734&amp;B3734&amp;C3734="","",IF(AND(O3734=1,N(G3734)&gt;0),IF(INDEX(pl_ativa,MAX(1,N(G3734)))="Sim",1,0),0))</f>
        <v/>
      </c>
      <c r="Q3734" s="39">
        <f>IF(F3734="","",COUNTIFS(ex_chave_oc,F3734,ex_cancelada,"&lt;&gt;Sim"))</f>
        <v/>
      </c>
      <c r="R3734" s="51">
        <f>IF(P3734="","",IF(AND(P3734=1,N(Q3734)&gt;0),1,0))</f>
        <v/>
      </c>
      <c r="S3734" s="30">
        <f>IF(P3734="","",IF(F3734="","ERRO: data prevista ausente ou inválida",IF(O3734=0,"Duplicada: contada uma vez",IF(N(G3734)=0,"ERRO: tarefa fora do Plano Mestre",IF(P3734=0,"Tarefa retirada do plano: não conta","OK")))))</f>
        <v/>
      </c>
    </row>
    <row r="3735">
      <c r="A3735" s="29" t="n"/>
      <c r="B3735" s="25" t="n"/>
      <c r="C3735" s="49" t="n"/>
      <c r="D3735" s="29" t="n"/>
      <c r="E3735" s="23">
        <f>IF(OR(A3735="",B3735=""),"",A3735&amp;"|"&amp;B3735)</f>
        <v/>
      </c>
      <c r="F3735" s="30">
        <f>IF(OR(E3735="",NOT(ISNUMBER(C3735))),"",E3735&amp;"|"&amp;YEAR(C3735)&amp;"-"&amp;RIGHT("0"&amp;MONTH(C3735),2)&amp;"-"&amp;RIGHT("0"&amp;DAY(C3735),2))</f>
        <v/>
      </c>
      <c r="G3735" s="26">
        <f>IF(E3735="","",IFERROR(MATCH(E3735,pl_chave,0),0))</f>
        <v/>
      </c>
      <c r="H3735" s="23">
        <f>IF(G3735="","",IF(G3735=0,"Tarefa fora do plano",INDEX(pl_tag,G3735)))</f>
        <v/>
      </c>
      <c r="I3735" s="30">
        <f>IF(N(G3735)=0,"",INDEX(pl_atividade,G3735))</f>
        <v/>
      </c>
      <c r="J3735" s="50">
        <f>IF(N(G3735)=0,"",INDEX(pl_especialidade,G3735))</f>
        <v/>
      </c>
      <c r="K3735" s="28">
        <f>IF(N(G3735)=0,"",INDEX(pl_duracao,G3735))</f>
        <v/>
      </c>
      <c r="L3735" s="39">
        <f>IF(ISNUMBER(C3735),YEAR(C3735),"")</f>
        <v/>
      </c>
      <c r="M3735" s="39">
        <f>IF(ISNUMBER(C3735),MONTH(C3735),"")</f>
        <v/>
      </c>
      <c r="N3735" s="23">
        <f>IF(L3735="","",IF(NOT(ISNUMBER(crono_ano)),"Informe o ano",IF(L3735&lt;crono_ano,"Antes do ano",IF(L3735&gt;crono_ano,"Depois do ano","No ano"))))</f>
        <v/>
      </c>
      <c r="O3735" s="39">
        <f>IF(F3735="","",IF(COUNTIF(F$7:F3735,F3735)=1,1,0))</f>
        <v/>
      </c>
      <c r="P3735" s="39">
        <f>IF(A3735&amp;B3735&amp;C3735="","",IF(AND(O3735=1,N(G3735)&gt;0),IF(INDEX(pl_ativa,MAX(1,N(G3735)))="Sim",1,0),0))</f>
        <v/>
      </c>
      <c r="Q3735" s="39">
        <f>IF(F3735="","",COUNTIFS(ex_chave_oc,F3735,ex_cancelada,"&lt;&gt;Sim"))</f>
        <v/>
      </c>
      <c r="R3735" s="51">
        <f>IF(P3735="","",IF(AND(P3735=1,N(Q3735)&gt;0),1,0))</f>
        <v/>
      </c>
      <c r="S3735" s="30">
        <f>IF(P3735="","",IF(F3735="","ERRO: data prevista ausente ou inválida",IF(O3735=0,"Duplicada: contada uma vez",IF(N(G3735)=0,"ERRO: tarefa fora do Plano Mestre",IF(P3735=0,"Tarefa retirada do plano: não conta","OK")))))</f>
        <v/>
      </c>
    </row>
    <row r="3736">
      <c r="A3736" s="29" t="n"/>
      <c r="B3736" s="25" t="n"/>
      <c r="C3736" s="49" t="n"/>
      <c r="D3736" s="29" t="n"/>
      <c r="E3736" s="23">
        <f>IF(OR(A3736="",B3736=""),"",A3736&amp;"|"&amp;B3736)</f>
        <v/>
      </c>
      <c r="F3736" s="30">
        <f>IF(OR(E3736="",NOT(ISNUMBER(C3736))),"",E3736&amp;"|"&amp;YEAR(C3736)&amp;"-"&amp;RIGHT("0"&amp;MONTH(C3736),2)&amp;"-"&amp;RIGHT("0"&amp;DAY(C3736),2))</f>
        <v/>
      </c>
      <c r="G3736" s="26">
        <f>IF(E3736="","",IFERROR(MATCH(E3736,pl_chave,0),0))</f>
        <v/>
      </c>
      <c r="H3736" s="23">
        <f>IF(G3736="","",IF(G3736=0,"Tarefa fora do plano",INDEX(pl_tag,G3736)))</f>
        <v/>
      </c>
      <c r="I3736" s="30">
        <f>IF(N(G3736)=0,"",INDEX(pl_atividade,G3736))</f>
        <v/>
      </c>
      <c r="J3736" s="50">
        <f>IF(N(G3736)=0,"",INDEX(pl_especialidade,G3736))</f>
        <v/>
      </c>
      <c r="K3736" s="28">
        <f>IF(N(G3736)=0,"",INDEX(pl_duracao,G3736))</f>
        <v/>
      </c>
      <c r="L3736" s="39">
        <f>IF(ISNUMBER(C3736),YEAR(C3736),"")</f>
        <v/>
      </c>
      <c r="M3736" s="39">
        <f>IF(ISNUMBER(C3736),MONTH(C3736),"")</f>
        <v/>
      </c>
      <c r="N3736" s="23">
        <f>IF(L3736="","",IF(NOT(ISNUMBER(crono_ano)),"Informe o ano",IF(L3736&lt;crono_ano,"Antes do ano",IF(L3736&gt;crono_ano,"Depois do ano","No ano"))))</f>
        <v/>
      </c>
      <c r="O3736" s="39">
        <f>IF(F3736="","",IF(COUNTIF(F$7:F3736,F3736)=1,1,0))</f>
        <v/>
      </c>
      <c r="P3736" s="39">
        <f>IF(A3736&amp;B3736&amp;C3736="","",IF(AND(O3736=1,N(G3736)&gt;0),IF(INDEX(pl_ativa,MAX(1,N(G3736)))="Sim",1,0),0))</f>
        <v/>
      </c>
      <c r="Q3736" s="39">
        <f>IF(F3736="","",COUNTIFS(ex_chave_oc,F3736,ex_cancelada,"&lt;&gt;Sim"))</f>
        <v/>
      </c>
      <c r="R3736" s="51">
        <f>IF(P3736="","",IF(AND(P3736=1,N(Q3736)&gt;0),1,0))</f>
        <v/>
      </c>
      <c r="S3736" s="30">
        <f>IF(P3736="","",IF(F3736="","ERRO: data prevista ausente ou inválida",IF(O3736=0,"Duplicada: contada uma vez",IF(N(G3736)=0,"ERRO: tarefa fora do Plano Mestre",IF(P3736=0,"Tarefa retirada do plano: não conta","OK")))))</f>
        <v/>
      </c>
    </row>
    <row r="3737">
      <c r="A3737" s="29" t="n"/>
      <c r="B3737" s="25" t="n"/>
      <c r="C3737" s="49" t="n"/>
      <c r="D3737" s="29" t="n"/>
      <c r="E3737" s="23">
        <f>IF(OR(A3737="",B3737=""),"",A3737&amp;"|"&amp;B3737)</f>
        <v/>
      </c>
      <c r="F3737" s="30">
        <f>IF(OR(E3737="",NOT(ISNUMBER(C3737))),"",E3737&amp;"|"&amp;YEAR(C3737)&amp;"-"&amp;RIGHT("0"&amp;MONTH(C3737),2)&amp;"-"&amp;RIGHT("0"&amp;DAY(C3737),2))</f>
        <v/>
      </c>
      <c r="G3737" s="26">
        <f>IF(E3737="","",IFERROR(MATCH(E3737,pl_chave,0),0))</f>
        <v/>
      </c>
      <c r="H3737" s="23">
        <f>IF(G3737="","",IF(G3737=0,"Tarefa fora do plano",INDEX(pl_tag,G3737)))</f>
        <v/>
      </c>
      <c r="I3737" s="30">
        <f>IF(N(G3737)=0,"",INDEX(pl_atividade,G3737))</f>
        <v/>
      </c>
      <c r="J3737" s="50">
        <f>IF(N(G3737)=0,"",INDEX(pl_especialidade,G3737))</f>
        <v/>
      </c>
      <c r="K3737" s="28">
        <f>IF(N(G3737)=0,"",INDEX(pl_duracao,G3737))</f>
        <v/>
      </c>
      <c r="L3737" s="39">
        <f>IF(ISNUMBER(C3737),YEAR(C3737),"")</f>
        <v/>
      </c>
      <c r="M3737" s="39">
        <f>IF(ISNUMBER(C3737),MONTH(C3737),"")</f>
        <v/>
      </c>
      <c r="N3737" s="23">
        <f>IF(L3737="","",IF(NOT(ISNUMBER(crono_ano)),"Informe o ano",IF(L3737&lt;crono_ano,"Antes do ano",IF(L3737&gt;crono_ano,"Depois do ano","No ano"))))</f>
        <v/>
      </c>
      <c r="O3737" s="39">
        <f>IF(F3737="","",IF(COUNTIF(F$7:F3737,F3737)=1,1,0))</f>
        <v/>
      </c>
      <c r="P3737" s="39">
        <f>IF(A3737&amp;B3737&amp;C3737="","",IF(AND(O3737=1,N(G3737)&gt;0),IF(INDEX(pl_ativa,MAX(1,N(G3737)))="Sim",1,0),0))</f>
        <v/>
      </c>
      <c r="Q3737" s="39">
        <f>IF(F3737="","",COUNTIFS(ex_chave_oc,F3737,ex_cancelada,"&lt;&gt;Sim"))</f>
        <v/>
      </c>
      <c r="R3737" s="51">
        <f>IF(P3737="","",IF(AND(P3737=1,N(Q3737)&gt;0),1,0))</f>
        <v/>
      </c>
      <c r="S3737" s="30">
        <f>IF(P3737="","",IF(F3737="","ERRO: data prevista ausente ou inválida",IF(O3737=0,"Duplicada: contada uma vez",IF(N(G3737)=0,"ERRO: tarefa fora do Plano Mestre",IF(P3737=0,"Tarefa retirada do plano: não conta","OK")))))</f>
        <v/>
      </c>
    </row>
    <row r="3738">
      <c r="A3738" s="29" t="n"/>
      <c r="B3738" s="25" t="n"/>
      <c r="C3738" s="49" t="n"/>
      <c r="D3738" s="29" t="n"/>
      <c r="E3738" s="23">
        <f>IF(OR(A3738="",B3738=""),"",A3738&amp;"|"&amp;B3738)</f>
        <v/>
      </c>
      <c r="F3738" s="30">
        <f>IF(OR(E3738="",NOT(ISNUMBER(C3738))),"",E3738&amp;"|"&amp;YEAR(C3738)&amp;"-"&amp;RIGHT("0"&amp;MONTH(C3738),2)&amp;"-"&amp;RIGHT("0"&amp;DAY(C3738),2))</f>
        <v/>
      </c>
      <c r="G3738" s="26">
        <f>IF(E3738="","",IFERROR(MATCH(E3738,pl_chave,0),0))</f>
        <v/>
      </c>
      <c r="H3738" s="23">
        <f>IF(G3738="","",IF(G3738=0,"Tarefa fora do plano",INDEX(pl_tag,G3738)))</f>
        <v/>
      </c>
      <c r="I3738" s="30">
        <f>IF(N(G3738)=0,"",INDEX(pl_atividade,G3738))</f>
        <v/>
      </c>
      <c r="J3738" s="50">
        <f>IF(N(G3738)=0,"",INDEX(pl_especialidade,G3738))</f>
        <v/>
      </c>
      <c r="K3738" s="28">
        <f>IF(N(G3738)=0,"",INDEX(pl_duracao,G3738))</f>
        <v/>
      </c>
      <c r="L3738" s="39">
        <f>IF(ISNUMBER(C3738),YEAR(C3738),"")</f>
        <v/>
      </c>
      <c r="M3738" s="39">
        <f>IF(ISNUMBER(C3738),MONTH(C3738),"")</f>
        <v/>
      </c>
      <c r="N3738" s="23">
        <f>IF(L3738="","",IF(NOT(ISNUMBER(crono_ano)),"Informe o ano",IF(L3738&lt;crono_ano,"Antes do ano",IF(L3738&gt;crono_ano,"Depois do ano","No ano"))))</f>
        <v/>
      </c>
      <c r="O3738" s="39">
        <f>IF(F3738="","",IF(COUNTIF(F$7:F3738,F3738)=1,1,0))</f>
        <v/>
      </c>
      <c r="P3738" s="39">
        <f>IF(A3738&amp;B3738&amp;C3738="","",IF(AND(O3738=1,N(G3738)&gt;0),IF(INDEX(pl_ativa,MAX(1,N(G3738)))="Sim",1,0),0))</f>
        <v/>
      </c>
      <c r="Q3738" s="39">
        <f>IF(F3738="","",COUNTIFS(ex_chave_oc,F3738,ex_cancelada,"&lt;&gt;Sim"))</f>
        <v/>
      </c>
      <c r="R3738" s="51">
        <f>IF(P3738="","",IF(AND(P3738=1,N(Q3738)&gt;0),1,0))</f>
        <v/>
      </c>
      <c r="S3738" s="30">
        <f>IF(P3738="","",IF(F3738="","ERRO: data prevista ausente ou inválida",IF(O3738=0,"Duplicada: contada uma vez",IF(N(G3738)=0,"ERRO: tarefa fora do Plano Mestre",IF(P3738=0,"Tarefa retirada do plano: não conta","OK")))))</f>
        <v/>
      </c>
    </row>
    <row r="3739">
      <c r="A3739" s="29" t="n"/>
      <c r="B3739" s="25" t="n"/>
      <c r="C3739" s="49" t="n"/>
      <c r="D3739" s="29" t="n"/>
      <c r="E3739" s="23">
        <f>IF(OR(A3739="",B3739=""),"",A3739&amp;"|"&amp;B3739)</f>
        <v/>
      </c>
      <c r="F3739" s="30">
        <f>IF(OR(E3739="",NOT(ISNUMBER(C3739))),"",E3739&amp;"|"&amp;YEAR(C3739)&amp;"-"&amp;RIGHT("0"&amp;MONTH(C3739),2)&amp;"-"&amp;RIGHT("0"&amp;DAY(C3739),2))</f>
        <v/>
      </c>
      <c r="G3739" s="26">
        <f>IF(E3739="","",IFERROR(MATCH(E3739,pl_chave,0),0))</f>
        <v/>
      </c>
      <c r="H3739" s="23">
        <f>IF(G3739="","",IF(G3739=0,"Tarefa fora do plano",INDEX(pl_tag,G3739)))</f>
        <v/>
      </c>
      <c r="I3739" s="30">
        <f>IF(N(G3739)=0,"",INDEX(pl_atividade,G3739))</f>
        <v/>
      </c>
      <c r="J3739" s="50">
        <f>IF(N(G3739)=0,"",INDEX(pl_especialidade,G3739))</f>
        <v/>
      </c>
      <c r="K3739" s="28">
        <f>IF(N(G3739)=0,"",INDEX(pl_duracao,G3739))</f>
        <v/>
      </c>
      <c r="L3739" s="39">
        <f>IF(ISNUMBER(C3739),YEAR(C3739),"")</f>
        <v/>
      </c>
      <c r="M3739" s="39">
        <f>IF(ISNUMBER(C3739),MONTH(C3739),"")</f>
        <v/>
      </c>
      <c r="N3739" s="23">
        <f>IF(L3739="","",IF(NOT(ISNUMBER(crono_ano)),"Informe o ano",IF(L3739&lt;crono_ano,"Antes do ano",IF(L3739&gt;crono_ano,"Depois do ano","No ano"))))</f>
        <v/>
      </c>
      <c r="O3739" s="39">
        <f>IF(F3739="","",IF(COUNTIF(F$7:F3739,F3739)=1,1,0))</f>
        <v/>
      </c>
      <c r="P3739" s="39">
        <f>IF(A3739&amp;B3739&amp;C3739="","",IF(AND(O3739=1,N(G3739)&gt;0),IF(INDEX(pl_ativa,MAX(1,N(G3739)))="Sim",1,0),0))</f>
        <v/>
      </c>
      <c r="Q3739" s="39">
        <f>IF(F3739="","",COUNTIFS(ex_chave_oc,F3739,ex_cancelada,"&lt;&gt;Sim"))</f>
        <v/>
      </c>
      <c r="R3739" s="51">
        <f>IF(P3739="","",IF(AND(P3739=1,N(Q3739)&gt;0),1,0))</f>
        <v/>
      </c>
      <c r="S3739" s="30">
        <f>IF(P3739="","",IF(F3739="","ERRO: data prevista ausente ou inválida",IF(O3739=0,"Duplicada: contada uma vez",IF(N(G3739)=0,"ERRO: tarefa fora do Plano Mestre",IF(P3739=0,"Tarefa retirada do plano: não conta","OK")))))</f>
        <v/>
      </c>
    </row>
    <row r="3740">
      <c r="A3740" s="29" t="n"/>
      <c r="B3740" s="25" t="n"/>
      <c r="C3740" s="49" t="n"/>
      <c r="D3740" s="29" t="n"/>
      <c r="E3740" s="23">
        <f>IF(OR(A3740="",B3740=""),"",A3740&amp;"|"&amp;B3740)</f>
        <v/>
      </c>
      <c r="F3740" s="30">
        <f>IF(OR(E3740="",NOT(ISNUMBER(C3740))),"",E3740&amp;"|"&amp;YEAR(C3740)&amp;"-"&amp;RIGHT("0"&amp;MONTH(C3740),2)&amp;"-"&amp;RIGHT("0"&amp;DAY(C3740),2))</f>
        <v/>
      </c>
      <c r="G3740" s="26">
        <f>IF(E3740="","",IFERROR(MATCH(E3740,pl_chave,0),0))</f>
        <v/>
      </c>
      <c r="H3740" s="23">
        <f>IF(G3740="","",IF(G3740=0,"Tarefa fora do plano",INDEX(pl_tag,G3740)))</f>
        <v/>
      </c>
      <c r="I3740" s="30">
        <f>IF(N(G3740)=0,"",INDEX(pl_atividade,G3740))</f>
        <v/>
      </c>
      <c r="J3740" s="50">
        <f>IF(N(G3740)=0,"",INDEX(pl_especialidade,G3740))</f>
        <v/>
      </c>
      <c r="K3740" s="28">
        <f>IF(N(G3740)=0,"",INDEX(pl_duracao,G3740))</f>
        <v/>
      </c>
      <c r="L3740" s="39">
        <f>IF(ISNUMBER(C3740),YEAR(C3740),"")</f>
        <v/>
      </c>
      <c r="M3740" s="39">
        <f>IF(ISNUMBER(C3740),MONTH(C3740),"")</f>
        <v/>
      </c>
      <c r="N3740" s="23">
        <f>IF(L3740="","",IF(NOT(ISNUMBER(crono_ano)),"Informe o ano",IF(L3740&lt;crono_ano,"Antes do ano",IF(L3740&gt;crono_ano,"Depois do ano","No ano"))))</f>
        <v/>
      </c>
      <c r="O3740" s="39">
        <f>IF(F3740="","",IF(COUNTIF(F$7:F3740,F3740)=1,1,0))</f>
        <v/>
      </c>
      <c r="P3740" s="39">
        <f>IF(A3740&amp;B3740&amp;C3740="","",IF(AND(O3740=1,N(G3740)&gt;0),IF(INDEX(pl_ativa,MAX(1,N(G3740)))="Sim",1,0),0))</f>
        <v/>
      </c>
      <c r="Q3740" s="39">
        <f>IF(F3740="","",COUNTIFS(ex_chave_oc,F3740,ex_cancelada,"&lt;&gt;Sim"))</f>
        <v/>
      </c>
      <c r="R3740" s="51">
        <f>IF(P3740="","",IF(AND(P3740=1,N(Q3740)&gt;0),1,0))</f>
        <v/>
      </c>
      <c r="S3740" s="30">
        <f>IF(P3740="","",IF(F3740="","ERRO: data prevista ausente ou inválida",IF(O3740=0,"Duplicada: contada uma vez",IF(N(G3740)=0,"ERRO: tarefa fora do Plano Mestre",IF(P3740=0,"Tarefa retirada do plano: não conta","OK")))))</f>
        <v/>
      </c>
    </row>
    <row r="3741">
      <c r="A3741" s="29" t="n"/>
      <c r="B3741" s="25" t="n"/>
      <c r="C3741" s="49" t="n"/>
      <c r="D3741" s="29" t="n"/>
      <c r="E3741" s="23">
        <f>IF(OR(A3741="",B3741=""),"",A3741&amp;"|"&amp;B3741)</f>
        <v/>
      </c>
      <c r="F3741" s="30">
        <f>IF(OR(E3741="",NOT(ISNUMBER(C3741))),"",E3741&amp;"|"&amp;YEAR(C3741)&amp;"-"&amp;RIGHT("0"&amp;MONTH(C3741),2)&amp;"-"&amp;RIGHT("0"&amp;DAY(C3741),2))</f>
        <v/>
      </c>
      <c r="G3741" s="26">
        <f>IF(E3741="","",IFERROR(MATCH(E3741,pl_chave,0),0))</f>
        <v/>
      </c>
      <c r="H3741" s="23">
        <f>IF(G3741="","",IF(G3741=0,"Tarefa fora do plano",INDEX(pl_tag,G3741)))</f>
        <v/>
      </c>
      <c r="I3741" s="30">
        <f>IF(N(G3741)=0,"",INDEX(pl_atividade,G3741))</f>
        <v/>
      </c>
      <c r="J3741" s="50">
        <f>IF(N(G3741)=0,"",INDEX(pl_especialidade,G3741))</f>
        <v/>
      </c>
      <c r="K3741" s="28">
        <f>IF(N(G3741)=0,"",INDEX(pl_duracao,G3741))</f>
        <v/>
      </c>
      <c r="L3741" s="39">
        <f>IF(ISNUMBER(C3741),YEAR(C3741),"")</f>
        <v/>
      </c>
      <c r="M3741" s="39">
        <f>IF(ISNUMBER(C3741),MONTH(C3741),"")</f>
        <v/>
      </c>
      <c r="N3741" s="23">
        <f>IF(L3741="","",IF(NOT(ISNUMBER(crono_ano)),"Informe o ano",IF(L3741&lt;crono_ano,"Antes do ano",IF(L3741&gt;crono_ano,"Depois do ano","No ano"))))</f>
        <v/>
      </c>
      <c r="O3741" s="39">
        <f>IF(F3741="","",IF(COUNTIF(F$7:F3741,F3741)=1,1,0))</f>
        <v/>
      </c>
      <c r="P3741" s="39">
        <f>IF(A3741&amp;B3741&amp;C3741="","",IF(AND(O3741=1,N(G3741)&gt;0),IF(INDEX(pl_ativa,MAX(1,N(G3741)))="Sim",1,0),0))</f>
        <v/>
      </c>
      <c r="Q3741" s="39">
        <f>IF(F3741="","",COUNTIFS(ex_chave_oc,F3741,ex_cancelada,"&lt;&gt;Sim"))</f>
        <v/>
      </c>
      <c r="R3741" s="51">
        <f>IF(P3741="","",IF(AND(P3741=1,N(Q3741)&gt;0),1,0))</f>
        <v/>
      </c>
      <c r="S3741" s="30">
        <f>IF(P3741="","",IF(F3741="","ERRO: data prevista ausente ou inválida",IF(O3741=0,"Duplicada: contada uma vez",IF(N(G3741)=0,"ERRO: tarefa fora do Plano Mestre",IF(P3741=0,"Tarefa retirada do plano: não conta","OK")))))</f>
        <v/>
      </c>
    </row>
    <row r="3742">
      <c r="A3742" s="29" t="n"/>
      <c r="B3742" s="25" t="n"/>
      <c r="C3742" s="49" t="n"/>
      <c r="D3742" s="29" t="n"/>
      <c r="E3742" s="23">
        <f>IF(OR(A3742="",B3742=""),"",A3742&amp;"|"&amp;B3742)</f>
        <v/>
      </c>
      <c r="F3742" s="30">
        <f>IF(OR(E3742="",NOT(ISNUMBER(C3742))),"",E3742&amp;"|"&amp;YEAR(C3742)&amp;"-"&amp;RIGHT("0"&amp;MONTH(C3742),2)&amp;"-"&amp;RIGHT("0"&amp;DAY(C3742),2))</f>
        <v/>
      </c>
      <c r="G3742" s="26">
        <f>IF(E3742="","",IFERROR(MATCH(E3742,pl_chave,0),0))</f>
        <v/>
      </c>
      <c r="H3742" s="23">
        <f>IF(G3742="","",IF(G3742=0,"Tarefa fora do plano",INDEX(pl_tag,G3742)))</f>
        <v/>
      </c>
      <c r="I3742" s="30">
        <f>IF(N(G3742)=0,"",INDEX(pl_atividade,G3742))</f>
        <v/>
      </c>
      <c r="J3742" s="50">
        <f>IF(N(G3742)=0,"",INDEX(pl_especialidade,G3742))</f>
        <v/>
      </c>
      <c r="K3742" s="28">
        <f>IF(N(G3742)=0,"",INDEX(pl_duracao,G3742))</f>
        <v/>
      </c>
      <c r="L3742" s="39">
        <f>IF(ISNUMBER(C3742),YEAR(C3742),"")</f>
        <v/>
      </c>
      <c r="M3742" s="39">
        <f>IF(ISNUMBER(C3742),MONTH(C3742),"")</f>
        <v/>
      </c>
      <c r="N3742" s="23">
        <f>IF(L3742="","",IF(NOT(ISNUMBER(crono_ano)),"Informe o ano",IF(L3742&lt;crono_ano,"Antes do ano",IF(L3742&gt;crono_ano,"Depois do ano","No ano"))))</f>
        <v/>
      </c>
      <c r="O3742" s="39">
        <f>IF(F3742="","",IF(COUNTIF(F$7:F3742,F3742)=1,1,0))</f>
        <v/>
      </c>
      <c r="P3742" s="39">
        <f>IF(A3742&amp;B3742&amp;C3742="","",IF(AND(O3742=1,N(G3742)&gt;0),IF(INDEX(pl_ativa,MAX(1,N(G3742)))="Sim",1,0),0))</f>
        <v/>
      </c>
      <c r="Q3742" s="39">
        <f>IF(F3742="","",COUNTIFS(ex_chave_oc,F3742,ex_cancelada,"&lt;&gt;Sim"))</f>
        <v/>
      </c>
      <c r="R3742" s="51">
        <f>IF(P3742="","",IF(AND(P3742=1,N(Q3742)&gt;0),1,0))</f>
        <v/>
      </c>
      <c r="S3742" s="30">
        <f>IF(P3742="","",IF(F3742="","ERRO: data prevista ausente ou inválida",IF(O3742=0,"Duplicada: contada uma vez",IF(N(G3742)=0,"ERRO: tarefa fora do Plano Mestre",IF(P3742=0,"Tarefa retirada do plano: não conta","OK")))))</f>
        <v/>
      </c>
    </row>
    <row r="3743">
      <c r="A3743" s="29" t="n"/>
      <c r="B3743" s="25" t="n"/>
      <c r="C3743" s="49" t="n"/>
      <c r="D3743" s="29" t="n"/>
      <c r="E3743" s="23">
        <f>IF(OR(A3743="",B3743=""),"",A3743&amp;"|"&amp;B3743)</f>
        <v/>
      </c>
      <c r="F3743" s="30">
        <f>IF(OR(E3743="",NOT(ISNUMBER(C3743))),"",E3743&amp;"|"&amp;YEAR(C3743)&amp;"-"&amp;RIGHT("0"&amp;MONTH(C3743),2)&amp;"-"&amp;RIGHT("0"&amp;DAY(C3743),2))</f>
        <v/>
      </c>
      <c r="G3743" s="26">
        <f>IF(E3743="","",IFERROR(MATCH(E3743,pl_chave,0),0))</f>
        <v/>
      </c>
      <c r="H3743" s="23">
        <f>IF(G3743="","",IF(G3743=0,"Tarefa fora do plano",INDEX(pl_tag,G3743)))</f>
        <v/>
      </c>
      <c r="I3743" s="30">
        <f>IF(N(G3743)=0,"",INDEX(pl_atividade,G3743))</f>
        <v/>
      </c>
      <c r="J3743" s="50">
        <f>IF(N(G3743)=0,"",INDEX(pl_especialidade,G3743))</f>
        <v/>
      </c>
      <c r="K3743" s="28">
        <f>IF(N(G3743)=0,"",INDEX(pl_duracao,G3743))</f>
        <v/>
      </c>
      <c r="L3743" s="39">
        <f>IF(ISNUMBER(C3743),YEAR(C3743),"")</f>
        <v/>
      </c>
      <c r="M3743" s="39">
        <f>IF(ISNUMBER(C3743),MONTH(C3743),"")</f>
        <v/>
      </c>
      <c r="N3743" s="23">
        <f>IF(L3743="","",IF(NOT(ISNUMBER(crono_ano)),"Informe o ano",IF(L3743&lt;crono_ano,"Antes do ano",IF(L3743&gt;crono_ano,"Depois do ano","No ano"))))</f>
        <v/>
      </c>
      <c r="O3743" s="39">
        <f>IF(F3743="","",IF(COUNTIF(F$7:F3743,F3743)=1,1,0))</f>
        <v/>
      </c>
      <c r="P3743" s="39">
        <f>IF(A3743&amp;B3743&amp;C3743="","",IF(AND(O3743=1,N(G3743)&gt;0),IF(INDEX(pl_ativa,MAX(1,N(G3743)))="Sim",1,0),0))</f>
        <v/>
      </c>
      <c r="Q3743" s="39">
        <f>IF(F3743="","",COUNTIFS(ex_chave_oc,F3743,ex_cancelada,"&lt;&gt;Sim"))</f>
        <v/>
      </c>
      <c r="R3743" s="51">
        <f>IF(P3743="","",IF(AND(P3743=1,N(Q3743)&gt;0),1,0))</f>
        <v/>
      </c>
      <c r="S3743" s="30">
        <f>IF(P3743="","",IF(F3743="","ERRO: data prevista ausente ou inválida",IF(O3743=0,"Duplicada: contada uma vez",IF(N(G3743)=0,"ERRO: tarefa fora do Plano Mestre",IF(P3743=0,"Tarefa retirada do plano: não conta","OK")))))</f>
        <v/>
      </c>
    </row>
    <row r="3744">
      <c r="A3744" s="29" t="n"/>
      <c r="B3744" s="25" t="n"/>
      <c r="C3744" s="49" t="n"/>
      <c r="D3744" s="29" t="n"/>
      <c r="E3744" s="23">
        <f>IF(OR(A3744="",B3744=""),"",A3744&amp;"|"&amp;B3744)</f>
        <v/>
      </c>
      <c r="F3744" s="30">
        <f>IF(OR(E3744="",NOT(ISNUMBER(C3744))),"",E3744&amp;"|"&amp;YEAR(C3744)&amp;"-"&amp;RIGHT("0"&amp;MONTH(C3744),2)&amp;"-"&amp;RIGHT("0"&amp;DAY(C3744),2))</f>
        <v/>
      </c>
      <c r="G3744" s="26">
        <f>IF(E3744="","",IFERROR(MATCH(E3744,pl_chave,0),0))</f>
        <v/>
      </c>
      <c r="H3744" s="23">
        <f>IF(G3744="","",IF(G3744=0,"Tarefa fora do plano",INDEX(pl_tag,G3744)))</f>
        <v/>
      </c>
      <c r="I3744" s="30">
        <f>IF(N(G3744)=0,"",INDEX(pl_atividade,G3744))</f>
        <v/>
      </c>
      <c r="J3744" s="50">
        <f>IF(N(G3744)=0,"",INDEX(pl_especialidade,G3744))</f>
        <v/>
      </c>
      <c r="K3744" s="28">
        <f>IF(N(G3744)=0,"",INDEX(pl_duracao,G3744))</f>
        <v/>
      </c>
      <c r="L3744" s="39">
        <f>IF(ISNUMBER(C3744),YEAR(C3744),"")</f>
        <v/>
      </c>
      <c r="M3744" s="39">
        <f>IF(ISNUMBER(C3744),MONTH(C3744),"")</f>
        <v/>
      </c>
      <c r="N3744" s="23">
        <f>IF(L3744="","",IF(NOT(ISNUMBER(crono_ano)),"Informe o ano",IF(L3744&lt;crono_ano,"Antes do ano",IF(L3744&gt;crono_ano,"Depois do ano","No ano"))))</f>
        <v/>
      </c>
      <c r="O3744" s="39">
        <f>IF(F3744="","",IF(COUNTIF(F$7:F3744,F3744)=1,1,0))</f>
        <v/>
      </c>
      <c r="P3744" s="39">
        <f>IF(A3744&amp;B3744&amp;C3744="","",IF(AND(O3744=1,N(G3744)&gt;0),IF(INDEX(pl_ativa,MAX(1,N(G3744)))="Sim",1,0),0))</f>
        <v/>
      </c>
      <c r="Q3744" s="39">
        <f>IF(F3744="","",COUNTIFS(ex_chave_oc,F3744,ex_cancelada,"&lt;&gt;Sim"))</f>
        <v/>
      </c>
      <c r="R3744" s="51">
        <f>IF(P3744="","",IF(AND(P3744=1,N(Q3744)&gt;0),1,0))</f>
        <v/>
      </c>
      <c r="S3744" s="30">
        <f>IF(P3744="","",IF(F3744="","ERRO: data prevista ausente ou inválida",IF(O3744=0,"Duplicada: contada uma vez",IF(N(G3744)=0,"ERRO: tarefa fora do Plano Mestre",IF(P3744=0,"Tarefa retirada do plano: não conta","OK")))))</f>
        <v/>
      </c>
    </row>
    <row r="3745">
      <c r="A3745" s="29" t="n"/>
      <c r="B3745" s="25" t="n"/>
      <c r="C3745" s="49" t="n"/>
      <c r="D3745" s="29" t="n"/>
      <c r="E3745" s="23">
        <f>IF(OR(A3745="",B3745=""),"",A3745&amp;"|"&amp;B3745)</f>
        <v/>
      </c>
      <c r="F3745" s="30">
        <f>IF(OR(E3745="",NOT(ISNUMBER(C3745))),"",E3745&amp;"|"&amp;YEAR(C3745)&amp;"-"&amp;RIGHT("0"&amp;MONTH(C3745),2)&amp;"-"&amp;RIGHT("0"&amp;DAY(C3745),2))</f>
        <v/>
      </c>
      <c r="G3745" s="26">
        <f>IF(E3745="","",IFERROR(MATCH(E3745,pl_chave,0),0))</f>
        <v/>
      </c>
      <c r="H3745" s="23">
        <f>IF(G3745="","",IF(G3745=0,"Tarefa fora do plano",INDEX(pl_tag,G3745)))</f>
        <v/>
      </c>
      <c r="I3745" s="30">
        <f>IF(N(G3745)=0,"",INDEX(pl_atividade,G3745))</f>
        <v/>
      </c>
      <c r="J3745" s="50">
        <f>IF(N(G3745)=0,"",INDEX(pl_especialidade,G3745))</f>
        <v/>
      </c>
      <c r="K3745" s="28">
        <f>IF(N(G3745)=0,"",INDEX(pl_duracao,G3745))</f>
        <v/>
      </c>
      <c r="L3745" s="39">
        <f>IF(ISNUMBER(C3745),YEAR(C3745),"")</f>
        <v/>
      </c>
      <c r="M3745" s="39">
        <f>IF(ISNUMBER(C3745),MONTH(C3745),"")</f>
        <v/>
      </c>
      <c r="N3745" s="23">
        <f>IF(L3745="","",IF(NOT(ISNUMBER(crono_ano)),"Informe o ano",IF(L3745&lt;crono_ano,"Antes do ano",IF(L3745&gt;crono_ano,"Depois do ano","No ano"))))</f>
        <v/>
      </c>
      <c r="O3745" s="39">
        <f>IF(F3745="","",IF(COUNTIF(F$7:F3745,F3745)=1,1,0))</f>
        <v/>
      </c>
      <c r="P3745" s="39">
        <f>IF(A3745&amp;B3745&amp;C3745="","",IF(AND(O3745=1,N(G3745)&gt;0),IF(INDEX(pl_ativa,MAX(1,N(G3745)))="Sim",1,0),0))</f>
        <v/>
      </c>
      <c r="Q3745" s="39">
        <f>IF(F3745="","",COUNTIFS(ex_chave_oc,F3745,ex_cancelada,"&lt;&gt;Sim"))</f>
        <v/>
      </c>
      <c r="R3745" s="51">
        <f>IF(P3745="","",IF(AND(P3745=1,N(Q3745)&gt;0),1,0))</f>
        <v/>
      </c>
      <c r="S3745" s="30">
        <f>IF(P3745="","",IF(F3745="","ERRO: data prevista ausente ou inválida",IF(O3745=0,"Duplicada: contada uma vez",IF(N(G3745)=0,"ERRO: tarefa fora do Plano Mestre",IF(P3745=0,"Tarefa retirada do plano: não conta","OK")))))</f>
        <v/>
      </c>
    </row>
    <row r="3746">
      <c r="A3746" s="29" t="n"/>
      <c r="B3746" s="25" t="n"/>
      <c r="C3746" s="49" t="n"/>
      <c r="D3746" s="29" t="n"/>
      <c r="E3746" s="23">
        <f>IF(OR(A3746="",B3746=""),"",A3746&amp;"|"&amp;B3746)</f>
        <v/>
      </c>
      <c r="F3746" s="30">
        <f>IF(OR(E3746="",NOT(ISNUMBER(C3746))),"",E3746&amp;"|"&amp;YEAR(C3746)&amp;"-"&amp;RIGHT("0"&amp;MONTH(C3746),2)&amp;"-"&amp;RIGHT("0"&amp;DAY(C3746),2))</f>
        <v/>
      </c>
      <c r="G3746" s="26">
        <f>IF(E3746="","",IFERROR(MATCH(E3746,pl_chave,0),0))</f>
        <v/>
      </c>
      <c r="H3746" s="23">
        <f>IF(G3746="","",IF(G3746=0,"Tarefa fora do plano",INDEX(pl_tag,G3746)))</f>
        <v/>
      </c>
      <c r="I3746" s="30">
        <f>IF(N(G3746)=0,"",INDEX(pl_atividade,G3746))</f>
        <v/>
      </c>
      <c r="J3746" s="50">
        <f>IF(N(G3746)=0,"",INDEX(pl_especialidade,G3746))</f>
        <v/>
      </c>
      <c r="K3746" s="28">
        <f>IF(N(G3746)=0,"",INDEX(pl_duracao,G3746))</f>
        <v/>
      </c>
      <c r="L3746" s="39">
        <f>IF(ISNUMBER(C3746),YEAR(C3746),"")</f>
        <v/>
      </c>
      <c r="M3746" s="39">
        <f>IF(ISNUMBER(C3746),MONTH(C3746),"")</f>
        <v/>
      </c>
      <c r="N3746" s="23">
        <f>IF(L3746="","",IF(NOT(ISNUMBER(crono_ano)),"Informe o ano",IF(L3746&lt;crono_ano,"Antes do ano",IF(L3746&gt;crono_ano,"Depois do ano","No ano"))))</f>
        <v/>
      </c>
      <c r="O3746" s="39">
        <f>IF(F3746="","",IF(COUNTIF(F$7:F3746,F3746)=1,1,0))</f>
        <v/>
      </c>
      <c r="P3746" s="39">
        <f>IF(A3746&amp;B3746&amp;C3746="","",IF(AND(O3746=1,N(G3746)&gt;0),IF(INDEX(pl_ativa,MAX(1,N(G3746)))="Sim",1,0),0))</f>
        <v/>
      </c>
      <c r="Q3746" s="39">
        <f>IF(F3746="","",COUNTIFS(ex_chave_oc,F3746,ex_cancelada,"&lt;&gt;Sim"))</f>
        <v/>
      </c>
      <c r="R3746" s="51">
        <f>IF(P3746="","",IF(AND(P3746=1,N(Q3746)&gt;0),1,0))</f>
        <v/>
      </c>
      <c r="S3746" s="30">
        <f>IF(P3746="","",IF(F3746="","ERRO: data prevista ausente ou inválida",IF(O3746=0,"Duplicada: contada uma vez",IF(N(G3746)=0,"ERRO: tarefa fora do Plano Mestre",IF(P3746=0,"Tarefa retirada do plano: não conta","OK")))))</f>
        <v/>
      </c>
    </row>
    <row r="3747">
      <c r="A3747" s="29" t="n"/>
      <c r="B3747" s="25" t="n"/>
      <c r="C3747" s="49" t="n"/>
      <c r="D3747" s="29" t="n"/>
      <c r="E3747" s="23">
        <f>IF(OR(A3747="",B3747=""),"",A3747&amp;"|"&amp;B3747)</f>
        <v/>
      </c>
      <c r="F3747" s="30">
        <f>IF(OR(E3747="",NOT(ISNUMBER(C3747))),"",E3747&amp;"|"&amp;YEAR(C3747)&amp;"-"&amp;RIGHT("0"&amp;MONTH(C3747),2)&amp;"-"&amp;RIGHT("0"&amp;DAY(C3747),2))</f>
        <v/>
      </c>
      <c r="G3747" s="26">
        <f>IF(E3747="","",IFERROR(MATCH(E3747,pl_chave,0),0))</f>
        <v/>
      </c>
      <c r="H3747" s="23">
        <f>IF(G3747="","",IF(G3747=0,"Tarefa fora do plano",INDEX(pl_tag,G3747)))</f>
        <v/>
      </c>
      <c r="I3747" s="30">
        <f>IF(N(G3747)=0,"",INDEX(pl_atividade,G3747))</f>
        <v/>
      </c>
      <c r="J3747" s="50">
        <f>IF(N(G3747)=0,"",INDEX(pl_especialidade,G3747))</f>
        <v/>
      </c>
      <c r="K3747" s="28">
        <f>IF(N(G3747)=0,"",INDEX(pl_duracao,G3747))</f>
        <v/>
      </c>
      <c r="L3747" s="39">
        <f>IF(ISNUMBER(C3747),YEAR(C3747),"")</f>
        <v/>
      </c>
      <c r="M3747" s="39">
        <f>IF(ISNUMBER(C3747),MONTH(C3747),"")</f>
        <v/>
      </c>
      <c r="N3747" s="23">
        <f>IF(L3747="","",IF(NOT(ISNUMBER(crono_ano)),"Informe o ano",IF(L3747&lt;crono_ano,"Antes do ano",IF(L3747&gt;crono_ano,"Depois do ano","No ano"))))</f>
        <v/>
      </c>
      <c r="O3747" s="39">
        <f>IF(F3747="","",IF(COUNTIF(F$7:F3747,F3747)=1,1,0))</f>
        <v/>
      </c>
      <c r="P3747" s="39">
        <f>IF(A3747&amp;B3747&amp;C3747="","",IF(AND(O3747=1,N(G3747)&gt;0),IF(INDEX(pl_ativa,MAX(1,N(G3747)))="Sim",1,0),0))</f>
        <v/>
      </c>
      <c r="Q3747" s="39">
        <f>IF(F3747="","",COUNTIFS(ex_chave_oc,F3747,ex_cancelada,"&lt;&gt;Sim"))</f>
        <v/>
      </c>
      <c r="R3747" s="51">
        <f>IF(P3747="","",IF(AND(P3747=1,N(Q3747)&gt;0),1,0))</f>
        <v/>
      </c>
      <c r="S3747" s="30">
        <f>IF(P3747="","",IF(F3747="","ERRO: data prevista ausente ou inválida",IF(O3747=0,"Duplicada: contada uma vez",IF(N(G3747)=0,"ERRO: tarefa fora do Plano Mestre",IF(P3747=0,"Tarefa retirada do plano: não conta","OK")))))</f>
        <v/>
      </c>
    </row>
    <row r="3748">
      <c r="A3748" s="29" t="n"/>
      <c r="B3748" s="25" t="n"/>
      <c r="C3748" s="49" t="n"/>
      <c r="D3748" s="29" t="n"/>
      <c r="E3748" s="23">
        <f>IF(OR(A3748="",B3748=""),"",A3748&amp;"|"&amp;B3748)</f>
        <v/>
      </c>
      <c r="F3748" s="30">
        <f>IF(OR(E3748="",NOT(ISNUMBER(C3748))),"",E3748&amp;"|"&amp;YEAR(C3748)&amp;"-"&amp;RIGHT("0"&amp;MONTH(C3748),2)&amp;"-"&amp;RIGHT("0"&amp;DAY(C3748),2))</f>
        <v/>
      </c>
      <c r="G3748" s="26">
        <f>IF(E3748="","",IFERROR(MATCH(E3748,pl_chave,0),0))</f>
        <v/>
      </c>
      <c r="H3748" s="23">
        <f>IF(G3748="","",IF(G3748=0,"Tarefa fora do plano",INDEX(pl_tag,G3748)))</f>
        <v/>
      </c>
      <c r="I3748" s="30">
        <f>IF(N(G3748)=0,"",INDEX(pl_atividade,G3748))</f>
        <v/>
      </c>
      <c r="J3748" s="50">
        <f>IF(N(G3748)=0,"",INDEX(pl_especialidade,G3748))</f>
        <v/>
      </c>
      <c r="K3748" s="28">
        <f>IF(N(G3748)=0,"",INDEX(pl_duracao,G3748))</f>
        <v/>
      </c>
      <c r="L3748" s="39">
        <f>IF(ISNUMBER(C3748),YEAR(C3748),"")</f>
        <v/>
      </c>
      <c r="M3748" s="39">
        <f>IF(ISNUMBER(C3748),MONTH(C3748),"")</f>
        <v/>
      </c>
      <c r="N3748" s="23">
        <f>IF(L3748="","",IF(NOT(ISNUMBER(crono_ano)),"Informe o ano",IF(L3748&lt;crono_ano,"Antes do ano",IF(L3748&gt;crono_ano,"Depois do ano","No ano"))))</f>
        <v/>
      </c>
      <c r="O3748" s="39">
        <f>IF(F3748="","",IF(COUNTIF(F$7:F3748,F3748)=1,1,0))</f>
        <v/>
      </c>
      <c r="P3748" s="39">
        <f>IF(A3748&amp;B3748&amp;C3748="","",IF(AND(O3748=1,N(G3748)&gt;0),IF(INDEX(pl_ativa,MAX(1,N(G3748)))="Sim",1,0),0))</f>
        <v/>
      </c>
      <c r="Q3748" s="39">
        <f>IF(F3748="","",COUNTIFS(ex_chave_oc,F3748,ex_cancelada,"&lt;&gt;Sim"))</f>
        <v/>
      </c>
      <c r="R3748" s="51">
        <f>IF(P3748="","",IF(AND(P3748=1,N(Q3748)&gt;0),1,0))</f>
        <v/>
      </c>
      <c r="S3748" s="30">
        <f>IF(P3748="","",IF(F3748="","ERRO: data prevista ausente ou inválida",IF(O3748=0,"Duplicada: contada uma vez",IF(N(G3748)=0,"ERRO: tarefa fora do Plano Mestre",IF(P3748=0,"Tarefa retirada do plano: não conta","OK")))))</f>
        <v/>
      </c>
    </row>
    <row r="3749">
      <c r="A3749" s="29" t="n"/>
      <c r="B3749" s="25" t="n"/>
      <c r="C3749" s="49" t="n"/>
      <c r="D3749" s="29" t="n"/>
      <c r="E3749" s="23">
        <f>IF(OR(A3749="",B3749=""),"",A3749&amp;"|"&amp;B3749)</f>
        <v/>
      </c>
      <c r="F3749" s="30">
        <f>IF(OR(E3749="",NOT(ISNUMBER(C3749))),"",E3749&amp;"|"&amp;YEAR(C3749)&amp;"-"&amp;RIGHT("0"&amp;MONTH(C3749),2)&amp;"-"&amp;RIGHT("0"&amp;DAY(C3749),2))</f>
        <v/>
      </c>
      <c r="G3749" s="26">
        <f>IF(E3749="","",IFERROR(MATCH(E3749,pl_chave,0),0))</f>
        <v/>
      </c>
      <c r="H3749" s="23">
        <f>IF(G3749="","",IF(G3749=0,"Tarefa fora do plano",INDEX(pl_tag,G3749)))</f>
        <v/>
      </c>
      <c r="I3749" s="30">
        <f>IF(N(G3749)=0,"",INDEX(pl_atividade,G3749))</f>
        <v/>
      </c>
      <c r="J3749" s="50">
        <f>IF(N(G3749)=0,"",INDEX(pl_especialidade,G3749))</f>
        <v/>
      </c>
      <c r="K3749" s="28">
        <f>IF(N(G3749)=0,"",INDEX(pl_duracao,G3749))</f>
        <v/>
      </c>
      <c r="L3749" s="39">
        <f>IF(ISNUMBER(C3749),YEAR(C3749),"")</f>
        <v/>
      </c>
      <c r="M3749" s="39">
        <f>IF(ISNUMBER(C3749),MONTH(C3749),"")</f>
        <v/>
      </c>
      <c r="N3749" s="23">
        <f>IF(L3749="","",IF(NOT(ISNUMBER(crono_ano)),"Informe o ano",IF(L3749&lt;crono_ano,"Antes do ano",IF(L3749&gt;crono_ano,"Depois do ano","No ano"))))</f>
        <v/>
      </c>
      <c r="O3749" s="39">
        <f>IF(F3749="","",IF(COUNTIF(F$7:F3749,F3749)=1,1,0))</f>
        <v/>
      </c>
      <c r="P3749" s="39">
        <f>IF(A3749&amp;B3749&amp;C3749="","",IF(AND(O3749=1,N(G3749)&gt;0),IF(INDEX(pl_ativa,MAX(1,N(G3749)))="Sim",1,0),0))</f>
        <v/>
      </c>
      <c r="Q3749" s="39">
        <f>IF(F3749="","",COUNTIFS(ex_chave_oc,F3749,ex_cancelada,"&lt;&gt;Sim"))</f>
        <v/>
      </c>
      <c r="R3749" s="51">
        <f>IF(P3749="","",IF(AND(P3749=1,N(Q3749)&gt;0),1,0))</f>
        <v/>
      </c>
      <c r="S3749" s="30">
        <f>IF(P3749="","",IF(F3749="","ERRO: data prevista ausente ou inválida",IF(O3749=0,"Duplicada: contada uma vez",IF(N(G3749)=0,"ERRO: tarefa fora do Plano Mestre",IF(P3749=0,"Tarefa retirada do plano: não conta","OK")))))</f>
        <v/>
      </c>
    </row>
    <row r="3750">
      <c r="A3750" s="29" t="n"/>
      <c r="B3750" s="25" t="n"/>
      <c r="C3750" s="49" t="n"/>
      <c r="D3750" s="29" t="n"/>
      <c r="E3750" s="23">
        <f>IF(OR(A3750="",B3750=""),"",A3750&amp;"|"&amp;B3750)</f>
        <v/>
      </c>
      <c r="F3750" s="30">
        <f>IF(OR(E3750="",NOT(ISNUMBER(C3750))),"",E3750&amp;"|"&amp;YEAR(C3750)&amp;"-"&amp;RIGHT("0"&amp;MONTH(C3750),2)&amp;"-"&amp;RIGHT("0"&amp;DAY(C3750),2))</f>
        <v/>
      </c>
      <c r="G3750" s="26">
        <f>IF(E3750="","",IFERROR(MATCH(E3750,pl_chave,0),0))</f>
        <v/>
      </c>
      <c r="H3750" s="23">
        <f>IF(G3750="","",IF(G3750=0,"Tarefa fora do plano",INDEX(pl_tag,G3750)))</f>
        <v/>
      </c>
      <c r="I3750" s="30">
        <f>IF(N(G3750)=0,"",INDEX(pl_atividade,G3750))</f>
        <v/>
      </c>
      <c r="J3750" s="50">
        <f>IF(N(G3750)=0,"",INDEX(pl_especialidade,G3750))</f>
        <v/>
      </c>
      <c r="K3750" s="28">
        <f>IF(N(G3750)=0,"",INDEX(pl_duracao,G3750))</f>
        <v/>
      </c>
      <c r="L3750" s="39">
        <f>IF(ISNUMBER(C3750),YEAR(C3750),"")</f>
        <v/>
      </c>
      <c r="M3750" s="39">
        <f>IF(ISNUMBER(C3750),MONTH(C3750),"")</f>
        <v/>
      </c>
      <c r="N3750" s="23">
        <f>IF(L3750="","",IF(NOT(ISNUMBER(crono_ano)),"Informe o ano",IF(L3750&lt;crono_ano,"Antes do ano",IF(L3750&gt;crono_ano,"Depois do ano","No ano"))))</f>
        <v/>
      </c>
      <c r="O3750" s="39">
        <f>IF(F3750="","",IF(COUNTIF(F$7:F3750,F3750)=1,1,0))</f>
        <v/>
      </c>
      <c r="P3750" s="39">
        <f>IF(A3750&amp;B3750&amp;C3750="","",IF(AND(O3750=1,N(G3750)&gt;0),IF(INDEX(pl_ativa,MAX(1,N(G3750)))="Sim",1,0),0))</f>
        <v/>
      </c>
      <c r="Q3750" s="39">
        <f>IF(F3750="","",COUNTIFS(ex_chave_oc,F3750,ex_cancelada,"&lt;&gt;Sim"))</f>
        <v/>
      </c>
      <c r="R3750" s="51">
        <f>IF(P3750="","",IF(AND(P3750=1,N(Q3750)&gt;0),1,0))</f>
        <v/>
      </c>
      <c r="S3750" s="30">
        <f>IF(P3750="","",IF(F3750="","ERRO: data prevista ausente ou inválida",IF(O3750=0,"Duplicada: contada uma vez",IF(N(G3750)=0,"ERRO: tarefa fora do Plano Mestre",IF(P3750=0,"Tarefa retirada do plano: não conta","OK")))))</f>
        <v/>
      </c>
    </row>
    <row r="3751">
      <c r="A3751" s="29" t="n"/>
      <c r="B3751" s="25" t="n"/>
      <c r="C3751" s="49" t="n"/>
      <c r="D3751" s="29" t="n"/>
      <c r="E3751" s="23">
        <f>IF(OR(A3751="",B3751=""),"",A3751&amp;"|"&amp;B3751)</f>
        <v/>
      </c>
      <c r="F3751" s="30">
        <f>IF(OR(E3751="",NOT(ISNUMBER(C3751))),"",E3751&amp;"|"&amp;YEAR(C3751)&amp;"-"&amp;RIGHT("0"&amp;MONTH(C3751),2)&amp;"-"&amp;RIGHT("0"&amp;DAY(C3751),2))</f>
        <v/>
      </c>
      <c r="G3751" s="26">
        <f>IF(E3751="","",IFERROR(MATCH(E3751,pl_chave,0),0))</f>
        <v/>
      </c>
      <c r="H3751" s="23">
        <f>IF(G3751="","",IF(G3751=0,"Tarefa fora do plano",INDEX(pl_tag,G3751)))</f>
        <v/>
      </c>
      <c r="I3751" s="30">
        <f>IF(N(G3751)=0,"",INDEX(pl_atividade,G3751))</f>
        <v/>
      </c>
      <c r="J3751" s="50">
        <f>IF(N(G3751)=0,"",INDEX(pl_especialidade,G3751))</f>
        <v/>
      </c>
      <c r="K3751" s="28">
        <f>IF(N(G3751)=0,"",INDEX(pl_duracao,G3751))</f>
        <v/>
      </c>
      <c r="L3751" s="39">
        <f>IF(ISNUMBER(C3751),YEAR(C3751),"")</f>
        <v/>
      </c>
      <c r="M3751" s="39">
        <f>IF(ISNUMBER(C3751),MONTH(C3751),"")</f>
        <v/>
      </c>
      <c r="N3751" s="23">
        <f>IF(L3751="","",IF(NOT(ISNUMBER(crono_ano)),"Informe o ano",IF(L3751&lt;crono_ano,"Antes do ano",IF(L3751&gt;crono_ano,"Depois do ano","No ano"))))</f>
        <v/>
      </c>
      <c r="O3751" s="39">
        <f>IF(F3751="","",IF(COUNTIF(F$7:F3751,F3751)=1,1,0))</f>
        <v/>
      </c>
      <c r="P3751" s="39">
        <f>IF(A3751&amp;B3751&amp;C3751="","",IF(AND(O3751=1,N(G3751)&gt;0),IF(INDEX(pl_ativa,MAX(1,N(G3751)))="Sim",1,0),0))</f>
        <v/>
      </c>
      <c r="Q3751" s="39">
        <f>IF(F3751="","",COUNTIFS(ex_chave_oc,F3751,ex_cancelada,"&lt;&gt;Sim"))</f>
        <v/>
      </c>
      <c r="R3751" s="51">
        <f>IF(P3751="","",IF(AND(P3751=1,N(Q3751)&gt;0),1,0))</f>
        <v/>
      </c>
      <c r="S3751" s="30">
        <f>IF(P3751="","",IF(F3751="","ERRO: data prevista ausente ou inválida",IF(O3751=0,"Duplicada: contada uma vez",IF(N(G3751)=0,"ERRO: tarefa fora do Plano Mestre",IF(P3751=0,"Tarefa retirada do plano: não conta","OK")))))</f>
        <v/>
      </c>
    </row>
    <row r="3752">
      <c r="A3752" s="29" t="n"/>
      <c r="B3752" s="25" t="n"/>
      <c r="C3752" s="49" t="n"/>
      <c r="D3752" s="29" t="n"/>
      <c r="E3752" s="23">
        <f>IF(OR(A3752="",B3752=""),"",A3752&amp;"|"&amp;B3752)</f>
        <v/>
      </c>
      <c r="F3752" s="30">
        <f>IF(OR(E3752="",NOT(ISNUMBER(C3752))),"",E3752&amp;"|"&amp;YEAR(C3752)&amp;"-"&amp;RIGHT("0"&amp;MONTH(C3752),2)&amp;"-"&amp;RIGHT("0"&amp;DAY(C3752),2))</f>
        <v/>
      </c>
      <c r="G3752" s="26">
        <f>IF(E3752="","",IFERROR(MATCH(E3752,pl_chave,0),0))</f>
        <v/>
      </c>
      <c r="H3752" s="23">
        <f>IF(G3752="","",IF(G3752=0,"Tarefa fora do plano",INDEX(pl_tag,G3752)))</f>
        <v/>
      </c>
      <c r="I3752" s="30">
        <f>IF(N(G3752)=0,"",INDEX(pl_atividade,G3752))</f>
        <v/>
      </c>
      <c r="J3752" s="50">
        <f>IF(N(G3752)=0,"",INDEX(pl_especialidade,G3752))</f>
        <v/>
      </c>
      <c r="K3752" s="28">
        <f>IF(N(G3752)=0,"",INDEX(pl_duracao,G3752))</f>
        <v/>
      </c>
      <c r="L3752" s="39">
        <f>IF(ISNUMBER(C3752),YEAR(C3752),"")</f>
        <v/>
      </c>
      <c r="M3752" s="39">
        <f>IF(ISNUMBER(C3752),MONTH(C3752),"")</f>
        <v/>
      </c>
      <c r="N3752" s="23">
        <f>IF(L3752="","",IF(NOT(ISNUMBER(crono_ano)),"Informe o ano",IF(L3752&lt;crono_ano,"Antes do ano",IF(L3752&gt;crono_ano,"Depois do ano","No ano"))))</f>
        <v/>
      </c>
      <c r="O3752" s="39">
        <f>IF(F3752="","",IF(COUNTIF(F$7:F3752,F3752)=1,1,0))</f>
        <v/>
      </c>
      <c r="P3752" s="39">
        <f>IF(A3752&amp;B3752&amp;C3752="","",IF(AND(O3752=1,N(G3752)&gt;0),IF(INDEX(pl_ativa,MAX(1,N(G3752)))="Sim",1,0),0))</f>
        <v/>
      </c>
      <c r="Q3752" s="39">
        <f>IF(F3752="","",COUNTIFS(ex_chave_oc,F3752,ex_cancelada,"&lt;&gt;Sim"))</f>
        <v/>
      </c>
      <c r="R3752" s="51">
        <f>IF(P3752="","",IF(AND(P3752=1,N(Q3752)&gt;0),1,0))</f>
        <v/>
      </c>
      <c r="S3752" s="30">
        <f>IF(P3752="","",IF(F3752="","ERRO: data prevista ausente ou inválida",IF(O3752=0,"Duplicada: contada uma vez",IF(N(G3752)=0,"ERRO: tarefa fora do Plano Mestre",IF(P3752=0,"Tarefa retirada do plano: não conta","OK")))))</f>
        <v/>
      </c>
    </row>
    <row r="3753">
      <c r="A3753" s="29" t="n"/>
      <c r="B3753" s="25" t="n"/>
      <c r="C3753" s="49" t="n"/>
      <c r="D3753" s="29" t="n"/>
      <c r="E3753" s="23">
        <f>IF(OR(A3753="",B3753=""),"",A3753&amp;"|"&amp;B3753)</f>
        <v/>
      </c>
      <c r="F3753" s="30">
        <f>IF(OR(E3753="",NOT(ISNUMBER(C3753))),"",E3753&amp;"|"&amp;YEAR(C3753)&amp;"-"&amp;RIGHT("0"&amp;MONTH(C3753),2)&amp;"-"&amp;RIGHT("0"&amp;DAY(C3753),2))</f>
        <v/>
      </c>
      <c r="G3753" s="26">
        <f>IF(E3753="","",IFERROR(MATCH(E3753,pl_chave,0),0))</f>
        <v/>
      </c>
      <c r="H3753" s="23">
        <f>IF(G3753="","",IF(G3753=0,"Tarefa fora do plano",INDEX(pl_tag,G3753)))</f>
        <v/>
      </c>
      <c r="I3753" s="30">
        <f>IF(N(G3753)=0,"",INDEX(pl_atividade,G3753))</f>
        <v/>
      </c>
      <c r="J3753" s="50">
        <f>IF(N(G3753)=0,"",INDEX(pl_especialidade,G3753))</f>
        <v/>
      </c>
      <c r="K3753" s="28">
        <f>IF(N(G3753)=0,"",INDEX(pl_duracao,G3753))</f>
        <v/>
      </c>
      <c r="L3753" s="39">
        <f>IF(ISNUMBER(C3753),YEAR(C3753),"")</f>
        <v/>
      </c>
      <c r="M3753" s="39">
        <f>IF(ISNUMBER(C3753),MONTH(C3753),"")</f>
        <v/>
      </c>
      <c r="N3753" s="23">
        <f>IF(L3753="","",IF(NOT(ISNUMBER(crono_ano)),"Informe o ano",IF(L3753&lt;crono_ano,"Antes do ano",IF(L3753&gt;crono_ano,"Depois do ano","No ano"))))</f>
        <v/>
      </c>
      <c r="O3753" s="39">
        <f>IF(F3753="","",IF(COUNTIF(F$7:F3753,F3753)=1,1,0))</f>
        <v/>
      </c>
      <c r="P3753" s="39">
        <f>IF(A3753&amp;B3753&amp;C3753="","",IF(AND(O3753=1,N(G3753)&gt;0),IF(INDEX(pl_ativa,MAX(1,N(G3753)))="Sim",1,0),0))</f>
        <v/>
      </c>
      <c r="Q3753" s="39">
        <f>IF(F3753="","",COUNTIFS(ex_chave_oc,F3753,ex_cancelada,"&lt;&gt;Sim"))</f>
        <v/>
      </c>
      <c r="R3753" s="51">
        <f>IF(P3753="","",IF(AND(P3753=1,N(Q3753)&gt;0),1,0))</f>
        <v/>
      </c>
      <c r="S3753" s="30">
        <f>IF(P3753="","",IF(F3753="","ERRO: data prevista ausente ou inválida",IF(O3753=0,"Duplicada: contada uma vez",IF(N(G3753)=0,"ERRO: tarefa fora do Plano Mestre",IF(P3753=0,"Tarefa retirada do plano: não conta","OK")))))</f>
        <v/>
      </c>
    </row>
    <row r="3754">
      <c r="A3754" s="29" t="n"/>
      <c r="B3754" s="25" t="n"/>
      <c r="C3754" s="49" t="n"/>
      <c r="D3754" s="29" t="n"/>
      <c r="E3754" s="23">
        <f>IF(OR(A3754="",B3754=""),"",A3754&amp;"|"&amp;B3754)</f>
        <v/>
      </c>
      <c r="F3754" s="30">
        <f>IF(OR(E3754="",NOT(ISNUMBER(C3754))),"",E3754&amp;"|"&amp;YEAR(C3754)&amp;"-"&amp;RIGHT("0"&amp;MONTH(C3754),2)&amp;"-"&amp;RIGHT("0"&amp;DAY(C3754),2))</f>
        <v/>
      </c>
      <c r="G3754" s="26">
        <f>IF(E3754="","",IFERROR(MATCH(E3754,pl_chave,0),0))</f>
        <v/>
      </c>
      <c r="H3754" s="23">
        <f>IF(G3754="","",IF(G3754=0,"Tarefa fora do plano",INDEX(pl_tag,G3754)))</f>
        <v/>
      </c>
      <c r="I3754" s="30">
        <f>IF(N(G3754)=0,"",INDEX(pl_atividade,G3754))</f>
        <v/>
      </c>
      <c r="J3754" s="50">
        <f>IF(N(G3754)=0,"",INDEX(pl_especialidade,G3754))</f>
        <v/>
      </c>
      <c r="K3754" s="28">
        <f>IF(N(G3754)=0,"",INDEX(pl_duracao,G3754))</f>
        <v/>
      </c>
      <c r="L3754" s="39">
        <f>IF(ISNUMBER(C3754),YEAR(C3754),"")</f>
        <v/>
      </c>
      <c r="M3754" s="39">
        <f>IF(ISNUMBER(C3754),MONTH(C3754),"")</f>
        <v/>
      </c>
      <c r="N3754" s="23">
        <f>IF(L3754="","",IF(NOT(ISNUMBER(crono_ano)),"Informe o ano",IF(L3754&lt;crono_ano,"Antes do ano",IF(L3754&gt;crono_ano,"Depois do ano","No ano"))))</f>
        <v/>
      </c>
      <c r="O3754" s="39">
        <f>IF(F3754="","",IF(COUNTIF(F$7:F3754,F3754)=1,1,0))</f>
        <v/>
      </c>
      <c r="P3754" s="39">
        <f>IF(A3754&amp;B3754&amp;C3754="","",IF(AND(O3754=1,N(G3754)&gt;0),IF(INDEX(pl_ativa,MAX(1,N(G3754)))="Sim",1,0),0))</f>
        <v/>
      </c>
      <c r="Q3754" s="39">
        <f>IF(F3754="","",COUNTIFS(ex_chave_oc,F3754,ex_cancelada,"&lt;&gt;Sim"))</f>
        <v/>
      </c>
      <c r="R3754" s="51">
        <f>IF(P3754="","",IF(AND(P3754=1,N(Q3754)&gt;0),1,0))</f>
        <v/>
      </c>
      <c r="S3754" s="30">
        <f>IF(P3754="","",IF(F3754="","ERRO: data prevista ausente ou inválida",IF(O3754=0,"Duplicada: contada uma vez",IF(N(G3754)=0,"ERRO: tarefa fora do Plano Mestre",IF(P3754=0,"Tarefa retirada do plano: não conta","OK")))))</f>
        <v/>
      </c>
    </row>
    <row r="3755">
      <c r="A3755" s="29" t="n"/>
      <c r="B3755" s="25" t="n"/>
      <c r="C3755" s="49" t="n"/>
      <c r="D3755" s="29" t="n"/>
      <c r="E3755" s="23">
        <f>IF(OR(A3755="",B3755=""),"",A3755&amp;"|"&amp;B3755)</f>
        <v/>
      </c>
      <c r="F3755" s="30">
        <f>IF(OR(E3755="",NOT(ISNUMBER(C3755))),"",E3755&amp;"|"&amp;YEAR(C3755)&amp;"-"&amp;RIGHT("0"&amp;MONTH(C3755),2)&amp;"-"&amp;RIGHT("0"&amp;DAY(C3755),2))</f>
        <v/>
      </c>
      <c r="G3755" s="26">
        <f>IF(E3755="","",IFERROR(MATCH(E3755,pl_chave,0),0))</f>
        <v/>
      </c>
      <c r="H3755" s="23">
        <f>IF(G3755="","",IF(G3755=0,"Tarefa fora do plano",INDEX(pl_tag,G3755)))</f>
        <v/>
      </c>
      <c r="I3755" s="30">
        <f>IF(N(G3755)=0,"",INDEX(pl_atividade,G3755))</f>
        <v/>
      </c>
      <c r="J3755" s="50">
        <f>IF(N(G3755)=0,"",INDEX(pl_especialidade,G3755))</f>
        <v/>
      </c>
      <c r="K3755" s="28">
        <f>IF(N(G3755)=0,"",INDEX(pl_duracao,G3755))</f>
        <v/>
      </c>
      <c r="L3755" s="39">
        <f>IF(ISNUMBER(C3755),YEAR(C3755),"")</f>
        <v/>
      </c>
      <c r="M3755" s="39">
        <f>IF(ISNUMBER(C3755),MONTH(C3755),"")</f>
        <v/>
      </c>
      <c r="N3755" s="23">
        <f>IF(L3755="","",IF(NOT(ISNUMBER(crono_ano)),"Informe o ano",IF(L3755&lt;crono_ano,"Antes do ano",IF(L3755&gt;crono_ano,"Depois do ano","No ano"))))</f>
        <v/>
      </c>
      <c r="O3755" s="39">
        <f>IF(F3755="","",IF(COUNTIF(F$7:F3755,F3755)=1,1,0))</f>
        <v/>
      </c>
      <c r="P3755" s="39">
        <f>IF(A3755&amp;B3755&amp;C3755="","",IF(AND(O3755=1,N(G3755)&gt;0),IF(INDEX(pl_ativa,MAX(1,N(G3755)))="Sim",1,0),0))</f>
        <v/>
      </c>
      <c r="Q3755" s="39">
        <f>IF(F3755="","",COUNTIFS(ex_chave_oc,F3755,ex_cancelada,"&lt;&gt;Sim"))</f>
        <v/>
      </c>
      <c r="R3755" s="51">
        <f>IF(P3755="","",IF(AND(P3755=1,N(Q3755)&gt;0),1,0))</f>
        <v/>
      </c>
      <c r="S3755" s="30">
        <f>IF(P3755="","",IF(F3755="","ERRO: data prevista ausente ou inválida",IF(O3755=0,"Duplicada: contada uma vez",IF(N(G3755)=0,"ERRO: tarefa fora do Plano Mestre",IF(P3755=0,"Tarefa retirada do plano: não conta","OK")))))</f>
        <v/>
      </c>
    </row>
    <row r="3756">
      <c r="A3756" s="29" t="n"/>
      <c r="B3756" s="25" t="n"/>
      <c r="C3756" s="49" t="n"/>
      <c r="D3756" s="29" t="n"/>
      <c r="E3756" s="23">
        <f>IF(OR(A3756="",B3756=""),"",A3756&amp;"|"&amp;B3756)</f>
        <v/>
      </c>
      <c r="F3756" s="30">
        <f>IF(OR(E3756="",NOT(ISNUMBER(C3756))),"",E3756&amp;"|"&amp;YEAR(C3756)&amp;"-"&amp;RIGHT("0"&amp;MONTH(C3756),2)&amp;"-"&amp;RIGHT("0"&amp;DAY(C3756),2))</f>
        <v/>
      </c>
      <c r="G3756" s="26">
        <f>IF(E3756="","",IFERROR(MATCH(E3756,pl_chave,0),0))</f>
        <v/>
      </c>
      <c r="H3756" s="23">
        <f>IF(G3756="","",IF(G3756=0,"Tarefa fora do plano",INDEX(pl_tag,G3756)))</f>
        <v/>
      </c>
      <c r="I3756" s="30">
        <f>IF(N(G3756)=0,"",INDEX(pl_atividade,G3756))</f>
        <v/>
      </c>
      <c r="J3756" s="50">
        <f>IF(N(G3756)=0,"",INDEX(pl_especialidade,G3756))</f>
        <v/>
      </c>
      <c r="K3756" s="28">
        <f>IF(N(G3756)=0,"",INDEX(pl_duracao,G3756))</f>
        <v/>
      </c>
      <c r="L3756" s="39">
        <f>IF(ISNUMBER(C3756),YEAR(C3756),"")</f>
        <v/>
      </c>
      <c r="M3756" s="39">
        <f>IF(ISNUMBER(C3756),MONTH(C3756),"")</f>
        <v/>
      </c>
      <c r="N3756" s="23">
        <f>IF(L3756="","",IF(NOT(ISNUMBER(crono_ano)),"Informe o ano",IF(L3756&lt;crono_ano,"Antes do ano",IF(L3756&gt;crono_ano,"Depois do ano","No ano"))))</f>
        <v/>
      </c>
      <c r="O3756" s="39">
        <f>IF(F3756="","",IF(COUNTIF(F$7:F3756,F3756)=1,1,0))</f>
        <v/>
      </c>
      <c r="P3756" s="39">
        <f>IF(A3756&amp;B3756&amp;C3756="","",IF(AND(O3756=1,N(G3756)&gt;0),IF(INDEX(pl_ativa,MAX(1,N(G3756)))="Sim",1,0),0))</f>
        <v/>
      </c>
      <c r="Q3756" s="39">
        <f>IF(F3756="","",COUNTIFS(ex_chave_oc,F3756,ex_cancelada,"&lt;&gt;Sim"))</f>
        <v/>
      </c>
      <c r="R3756" s="51">
        <f>IF(P3756="","",IF(AND(P3756=1,N(Q3756)&gt;0),1,0))</f>
        <v/>
      </c>
      <c r="S3756" s="30">
        <f>IF(P3756="","",IF(F3756="","ERRO: data prevista ausente ou inválida",IF(O3756=0,"Duplicada: contada uma vez",IF(N(G3756)=0,"ERRO: tarefa fora do Plano Mestre",IF(P3756=0,"Tarefa retirada do plano: não conta","OK")))))</f>
        <v/>
      </c>
    </row>
    <row r="3757">
      <c r="A3757" s="29" t="n"/>
      <c r="B3757" s="25" t="n"/>
      <c r="C3757" s="49" t="n"/>
      <c r="D3757" s="29" t="n"/>
      <c r="E3757" s="23">
        <f>IF(OR(A3757="",B3757=""),"",A3757&amp;"|"&amp;B3757)</f>
        <v/>
      </c>
      <c r="F3757" s="30">
        <f>IF(OR(E3757="",NOT(ISNUMBER(C3757))),"",E3757&amp;"|"&amp;YEAR(C3757)&amp;"-"&amp;RIGHT("0"&amp;MONTH(C3757),2)&amp;"-"&amp;RIGHT("0"&amp;DAY(C3757),2))</f>
        <v/>
      </c>
      <c r="G3757" s="26">
        <f>IF(E3757="","",IFERROR(MATCH(E3757,pl_chave,0),0))</f>
        <v/>
      </c>
      <c r="H3757" s="23">
        <f>IF(G3757="","",IF(G3757=0,"Tarefa fora do plano",INDEX(pl_tag,G3757)))</f>
        <v/>
      </c>
      <c r="I3757" s="30">
        <f>IF(N(G3757)=0,"",INDEX(pl_atividade,G3757))</f>
        <v/>
      </c>
      <c r="J3757" s="50">
        <f>IF(N(G3757)=0,"",INDEX(pl_especialidade,G3757))</f>
        <v/>
      </c>
      <c r="K3757" s="28">
        <f>IF(N(G3757)=0,"",INDEX(pl_duracao,G3757))</f>
        <v/>
      </c>
      <c r="L3757" s="39">
        <f>IF(ISNUMBER(C3757),YEAR(C3757),"")</f>
        <v/>
      </c>
      <c r="M3757" s="39">
        <f>IF(ISNUMBER(C3757),MONTH(C3757),"")</f>
        <v/>
      </c>
      <c r="N3757" s="23">
        <f>IF(L3757="","",IF(NOT(ISNUMBER(crono_ano)),"Informe o ano",IF(L3757&lt;crono_ano,"Antes do ano",IF(L3757&gt;crono_ano,"Depois do ano","No ano"))))</f>
        <v/>
      </c>
      <c r="O3757" s="39">
        <f>IF(F3757="","",IF(COUNTIF(F$7:F3757,F3757)=1,1,0))</f>
        <v/>
      </c>
      <c r="P3757" s="39">
        <f>IF(A3757&amp;B3757&amp;C3757="","",IF(AND(O3757=1,N(G3757)&gt;0),IF(INDEX(pl_ativa,MAX(1,N(G3757)))="Sim",1,0),0))</f>
        <v/>
      </c>
      <c r="Q3757" s="39">
        <f>IF(F3757="","",COUNTIFS(ex_chave_oc,F3757,ex_cancelada,"&lt;&gt;Sim"))</f>
        <v/>
      </c>
      <c r="R3757" s="51">
        <f>IF(P3757="","",IF(AND(P3757=1,N(Q3757)&gt;0),1,0))</f>
        <v/>
      </c>
      <c r="S3757" s="30">
        <f>IF(P3757="","",IF(F3757="","ERRO: data prevista ausente ou inválida",IF(O3757=0,"Duplicada: contada uma vez",IF(N(G3757)=0,"ERRO: tarefa fora do Plano Mestre",IF(P3757=0,"Tarefa retirada do plano: não conta","OK")))))</f>
        <v/>
      </c>
    </row>
    <row r="3758">
      <c r="A3758" s="29" t="n"/>
      <c r="B3758" s="25" t="n"/>
      <c r="C3758" s="49" t="n"/>
      <c r="D3758" s="29" t="n"/>
      <c r="E3758" s="23">
        <f>IF(OR(A3758="",B3758=""),"",A3758&amp;"|"&amp;B3758)</f>
        <v/>
      </c>
      <c r="F3758" s="30">
        <f>IF(OR(E3758="",NOT(ISNUMBER(C3758))),"",E3758&amp;"|"&amp;YEAR(C3758)&amp;"-"&amp;RIGHT("0"&amp;MONTH(C3758),2)&amp;"-"&amp;RIGHT("0"&amp;DAY(C3758),2))</f>
        <v/>
      </c>
      <c r="G3758" s="26">
        <f>IF(E3758="","",IFERROR(MATCH(E3758,pl_chave,0),0))</f>
        <v/>
      </c>
      <c r="H3758" s="23">
        <f>IF(G3758="","",IF(G3758=0,"Tarefa fora do plano",INDEX(pl_tag,G3758)))</f>
        <v/>
      </c>
      <c r="I3758" s="30">
        <f>IF(N(G3758)=0,"",INDEX(pl_atividade,G3758))</f>
        <v/>
      </c>
      <c r="J3758" s="50">
        <f>IF(N(G3758)=0,"",INDEX(pl_especialidade,G3758))</f>
        <v/>
      </c>
      <c r="K3758" s="28">
        <f>IF(N(G3758)=0,"",INDEX(pl_duracao,G3758))</f>
        <v/>
      </c>
      <c r="L3758" s="39">
        <f>IF(ISNUMBER(C3758),YEAR(C3758),"")</f>
        <v/>
      </c>
      <c r="M3758" s="39">
        <f>IF(ISNUMBER(C3758),MONTH(C3758),"")</f>
        <v/>
      </c>
      <c r="N3758" s="23">
        <f>IF(L3758="","",IF(NOT(ISNUMBER(crono_ano)),"Informe o ano",IF(L3758&lt;crono_ano,"Antes do ano",IF(L3758&gt;crono_ano,"Depois do ano","No ano"))))</f>
        <v/>
      </c>
      <c r="O3758" s="39">
        <f>IF(F3758="","",IF(COUNTIF(F$7:F3758,F3758)=1,1,0))</f>
        <v/>
      </c>
      <c r="P3758" s="39">
        <f>IF(A3758&amp;B3758&amp;C3758="","",IF(AND(O3758=1,N(G3758)&gt;0),IF(INDEX(pl_ativa,MAX(1,N(G3758)))="Sim",1,0),0))</f>
        <v/>
      </c>
      <c r="Q3758" s="39">
        <f>IF(F3758="","",COUNTIFS(ex_chave_oc,F3758,ex_cancelada,"&lt;&gt;Sim"))</f>
        <v/>
      </c>
      <c r="R3758" s="51">
        <f>IF(P3758="","",IF(AND(P3758=1,N(Q3758)&gt;0),1,0))</f>
        <v/>
      </c>
      <c r="S3758" s="30">
        <f>IF(P3758="","",IF(F3758="","ERRO: data prevista ausente ou inválida",IF(O3758=0,"Duplicada: contada uma vez",IF(N(G3758)=0,"ERRO: tarefa fora do Plano Mestre",IF(P3758=0,"Tarefa retirada do plano: não conta","OK")))))</f>
        <v/>
      </c>
    </row>
    <row r="3759">
      <c r="A3759" s="29" t="n"/>
      <c r="B3759" s="25" t="n"/>
      <c r="C3759" s="49" t="n"/>
      <c r="D3759" s="29" t="n"/>
      <c r="E3759" s="23">
        <f>IF(OR(A3759="",B3759=""),"",A3759&amp;"|"&amp;B3759)</f>
        <v/>
      </c>
      <c r="F3759" s="30">
        <f>IF(OR(E3759="",NOT(ISNUMBER(C3759))),"",E3759&amp;"|"&amp;YEAR(C3759)&amp;"-"&amp;RIGHT("0"&amp;MONTH(C3759),2)&amp;"-"&amp;RIGHT("0"&amp;DAY(C3759),2))</f>
        <v/>
      </c>
      <c r="G3759" s="26">
        <f>IF(E3759="","",IFERROR(MATCH(E3759,pl_chave,0),0))</f>
        <v/>
      </c>
      <c r="H3759" s="23">
        <f>IF(G3759="","",IF(G3759=0,"Tarefa fora do plano",INDEX(pl_tag,G3759)))</f>
        <v/>
      </c>
      <c r="I3759" s="30">
        <f>IF(N(G3759)=0,"",INDEX(pl_atividade,G3759))</f>
        <v/>
      </c>
      <c r="J3759" s="50">
        <f>IF(N(G3759)=0,"",INDEX(pl_especialidade,G3759))</f>
        <v/>
      </c>
      <c r="K3759" s="28">
        <f>IF(N(G3759)=0,"",INDEX(pl_duracao,G3759))</f>
        <v/>
      </c>
      <c r="L3759" s="39">
        <f>IF(ISNUMBER(C3759),YEAR(C3759),"")</f>
        <v/>
      </c>
      <c r="M3759" s="39">
        <f>IF(ISNUMBER(C3759),MONTH(C3759),"")</f>
        <v/>
      </c>
      <c r="N3759" s="23">
        <f>IF(L3759="","",IF(NOT(ISNUMBER(crono_ano)),"Informe o ano",IF(L3759&lt;crono_ano,"Antes do ano",IF(L3759&gt;crono_ano,"Depois do ano","No ano"))))</f>
        <v/>
      </c>
      <c r="O3759" s="39">
        <f>IF(F3759="","",IF(COUNTIF(F$7:F3759,F3759)=1,1,0))</f>
        <v/>
      </c>
      <c r="P3759" s="39">
        <f>IF(A3759&amp;B3759&amp;C3759="","",IF(AND(O3759=1,N(G3759)&gt;0),IF(INDEX(pl_ativa,MAX(1,N(G3759)))="Sim",1,0),0))</f>
        <v/>
      </c>
      <c r="Q3759" s="39">
        <f>IF(F3759="","",COUNTIFS(ex_chave_oc,F3759,ex_cancelada,"&lt;&gt;Sim"))</f>
        <v/>
      </c>
      <c r="R3759" s="51">
        <f>IF(P3759="","",IF(AND(P3759=1,N(Q3759)&gt;0),1,0))</f>
        <v/>
      </c>
      <c r="S3759" s="30">
        <f>IF(P3759="","",IF(F3759="","ERRO: data prevista ausente ou inválida",IF(O3759=0,"Duplicada: contada uma vez",IF(N(G3759)=0,"ERRO: tarefa fora do Plano Mestre",IF(P3759=0,"Tarefa retirada do plano: não conta","OK")))))</f>
        <v/>
      </c>
    </row>
    <row r="3760">
      <c r="A3760" s="29" t="n"/>
      <c r="B3760" s="25" t="n"/>
      <c r="C3760" s="49" t="n"/>
      <c r="D3760" s="29" t="n"/>
      <c r="E3760" s="23">
        <f>IF(OR(A3760="",B3760=""),"",A3760&amp;"|"&amp;B3760)</f>
        <v/>
      </c>
      <c r="F3760" s="30">
        <f>IF(OR(E3760="",NOT(ISNUMBER(C3760))),"",E3760&amp;"|"&amp;YEAR(C3760)&amp;"-"&amp;RIGHT("0"&amp;MONTH(C3760),2)&amp;"-"&amp;RIGHT("0"&amp;DAY(C3760),2))</f>
        <v/>
      </c>
      <c r="G3760" s="26">
        <f>IF(E3760="","",IFERROR(MATCH(E3760,pl_chave,0),0))</f>
        <v/>
      </c>
      <c r="H3760" s="23">
        <f>IF(G3760="","",IF(G3760=0,"Tarefa fora do plano",INDEX(pl_tag,G3760)))</f>
        <v/>
      </c>
      <c r="I3760" s="30">
        <f>IF(N(G3760)=0,"",INDEX(pl_atividade,G3760))</f>
        <v/>
      </c>
      <c r="J3760" s="50">
        <f>IF(N(G3760)=0,"",INDEX(pl_especialidade,G3760))</f>
        <v/>
      </c>
      <c r="K3760" s="28">
        <f>IF(N(G3760)=0,"",INDEX(pl_duracao,G3760))</f>
        <v/>
      </c>
      <c r="L3760" s="39">
        <f>IF(ISNUMBER(C3760),YEAR(C3760),"")</f>
        <v/>
      </c>
      <c r="M3760" s="39">
        <f>IF(ISNUMBER(C3760),MONTH(C3760),"")</f>
        <v/>
      </c>
      <c r="N3760" s="23">
        <f>IF(L3760="","",IF(NOT(ISNUMBER(crono_ano)),"Informe o ano",IF(L3760&lt;crono_ano,"Antes do ano",IF(L3760&gt;crono_ano,"Depois do ano","No ano"))))</f>
        <v/>
      </c>
      <c r="O3760" s="39">
        <f>IF(F3760="","",IF(COUNTIF(F$7:F3760,F3760)=1,1,0))</f>
        <v/>
      </c>
      <c r="P3760" s="39">
        <f>IF(A3760&amp;B3760&amp;C3760="","",IF(AND(O3760=1,N(G3760)&gt;0),IF(INDEX(pl_ativa,MAX(1,N(G3760)))="Sim",1,0),0))</f>
        <v/>
      </c>
      <c r="Q3760" s="39">
        <f>IF(F3760="","",COUNTIFS(ex_chave_oc,F3760,ex_cancelada,"&lt;&gt;Sim"))</f>
        <v/>
      </c>
      <c r="R3760" s="51">
        <f>IF(P3760="","",IF(AND(P3760=1,N(Q3760)&gt;0),1,0))</f>
        <v/>
      </c>
      <c r="S3760" s="30">
        <f>IF(P3760="","",IF(F3760="","ERRO: data prevista ausente ou inválida",IF(O3760=0,"Duplicada: contada uma vez",IF(N(G3760)=0,"ERRO: tarefa fora do Plano Mestre",IF(P3760=0,"Tarefa retirada do plano: não conta","OK")))))</f>
        <v/>
      </c>
    </row>
    <row r="3761">
      <c r="A3761" s="29" t="n"/>
      <c r="B3761" s="25" t="n"/>
      <c r="C3761" s="49" t="n"/>
      <c r="D3761" s="29" t="n"/>
      <c r="E3761" s="23">
        <f>IF(OR(A3761="",B3761=""),"",A3761&amp;"|"&amp;B3761)</f>
        <v/>
      </c>
      <c r="F3761" s="30">
        <f>IF(OR(E3761="",NOT(ISNUMBER(C3761))),"",E3761&amp;"|"&amp;YEAR(C3761)&amp;"-"&amp;RIGHT("0"&amp;MONTH(C3761),2)&amp;"-"&amp;RIGHT("0"&amp;DAY(C3761),2))</f>
        <v/>
      </c>
      <c r="G3761" s="26">
        <f>IF(E3761="","",IFERROR(MATCH(E3761,pl_chave,0),0))</f>
        <v/>
      </c>
      <c r="H3761" s="23">
        <f>IF(G3761="","",IF(G3761=0,"Tarefa fora do plano",INDEX(pl_tag,G3761)))</f>
        <v/>
      </c>
      <c r="I3761" s="30">
        <f>IF(N(G3761)=0,"",INDEX(pl_atividade,G3761))</f>
        <v/>
      </c>
      <c r="J3761" s="50">
        <f>IF(N(G3761)=0,"",INDEX(pl_especialidade,G3761))</f>
        <v/>
      </c>
      <c r="K3761" s="28">
        <f>IF(N(G3761)=0,"",INDEX(pl_duracao,G3761))</f>
        <v/>
      </c>
      <c r="L3761" s="39">
        <f>IF(ISNUMBER(C3761),YEAR(C3761),"")</f>
        <v/>
      </c>
      <c r="M3761" s="39">
        <f>IF(ISNUMBER(C3761),MONTH(C3761),"")</f>
        <v/>
      </c>
      <c r="N3761" s="23">
        <f>IF(L3761="","",IF(NOT(ISNUMBER(crono_ano)),"Informe o ano",IF(L3761&lt;crono_ano,"Antes do ano",IF(L3761&gt;crono_ano,"Depois do ano","No ano"))))</f>
        <v/>
      </c>
      <c r="O3761" s="39">
        <f>IF(F3761="","",IF(COUNTIF(F$7:F3761,F3761)=1,1,0))</f>
        <v/>
      </c>
      <c r="P3761" s="39">
        <f>IF(A3761&amp;B3761&amp;C3761="","",IF(AND(O3761=1,N(G3761)&gt;0),IF(INDEX(pl_ativa,MAX(1,N(G3761)))="Sim",1,0),0))</f>
        <v/>
      </c>
      <c r="Q3761" s="39">
        <f>IF(F3761="","",COUNTIFS(ex_chave_oc,F3761,ex_cancelada,"&lt;&gt;Sim"))</f>
        <v/>
      </c>
      <c r="R3761" s="51">
        <f>IF(P3761="","",IF(AND(P3761=1,N(Q3761)&gt;0),1,0))</f>
        <v/>
      </c>
      <c r="S3761" s="30">
        <f>IF(P3761="","",IF(F3761="","ERRO: data prevista ausente ou inválida",IF(O3761=0,"Duplicada: contada uma vez",IF(N(G3761)=0,"ERRO: tarefa fora do Plano Mestre",IF(P3761=0,"Tarefa retirada do plano: não conta","OK")))))</f>
        <v/>
      </c>
    </row>
    <row r="3762">
      <c r="A3762" s="29" t="n"/>
      <c r="B3762" s="25" t="n"/>
      <c r="C3762" s="49" t="n"/>
      <c r="D3762" s="29" t="n"/>
      <c r="E3762" s="23">
        <f>IF(OR(A3762="",B3762=""),"",A3762&amp;"|"&amp;B3762)</f>
        <v/>
      </c>
      <c r="F3762" s="30">
        <f>IF(OR(E3762="",NOT(ISNUMBER(C3762))),"",E3762&amp;"|"&amp;YEAR(C3762)&amp;"-"&amp;RIGHT("0"&amp;MONTH(C3762),2)&amp;"-"&amp;RIGHT("0"&amp;DAY(C3762),2))</f>
        <v/>
      </c>
      <c r="G3762" s="26">
        <f>IF(E3762="","",IFERROR(MATCH(E3762,pl_chave,0),0))</f>
        <v/>
      </c>
      <c r="H3762" s="23">
        <f>IF(G3762="","",IF(G3762=0,"Tarefa fora do plano",INDEX(pl_tag,G3762)))</f>
        <v/>
      </c>
      <c r="I3762" s="30">
        <f>IF(N(G3762)=0,"",INDEX(pl_atividade,G3762))</f>
        <v/>
      </c>
      <c r="J3762" s="50">
        <f>IF(N(G3762)=0,"",INDEX(pl_especialidade,G3762))</f>
        <v/>
      </c>
      <c r="K3762" s="28">
        <f>IF(N(G3762)=0,"",INDEX(pl_duracao,G3762))</f>
        <v/>
      </c>
      <c r="L3762" s="39">
        <f>IF(ISNUMBER(C3762),YEAR(C3762),"")</f>
        <v/>
      </c>
      <c r="M3762" s="39">
        <f>IF(ISNUMBER(C3762),MONTH(C3762),"")</f>
        <v/>
      </c>
      <c r="N3762" s="23">
        <f>IF(L3762="","",IF(NOT(ISNUMBER(crono_ano)),"Informe o ano",IF(L3762&lt;crono_ano,"Antes do ano",IF(L3762&gt;crono_ano,"Depois do ano","No ano"))))</f>
        <v/>
      </c>
      <c r="O3762" s="39">
        <f>IF(F3762="","",IF(COUNTIF(F$7:F3762,F3762)=1,1,0))</f>
        <v/>
      </c>
      <c r="P3762" s="39">
        <f>IF(A3762&amp;B3762&amp;C3762="","",IF(AND(O3762=1,N(G3762)&gt;0),IF(INDEX(pl_ativa,MAX(1,N(G3762)))="Sim",1,0),0))</f>
        <v/>
      </c>
      <c r="Q3762" s="39">
        <f>IF(F3762="","",COUNTIFS(ex_chave_oc,F3762,ex_cancelada,"&lt;&gt;Sim"))</f>
        <v/>
      </c>
      <c r="R3762" s="51">
        <f>IF(P3762="","",IF(AND(P3762=1,N(Q3762)&gt;0),1,0))</f>
        <v/>
      </c>
      <c r="S3762" s="30">
        <f>IF(P3762="","",IF(F3762="","ERRO: data prevista ausente ou inválida",IF(O3762=0,"Duplicada: contada uma vez",IF(N(G3762)=0,"ERRO: tarefa fora do Plano Mestre",IF(P3762=0,"Tarefa retirada do plano: não conta","OK")))))</f>
        <v/>
      </c>
    </row>
    <row r="3763">
      <c r="A3763" s="29" t="n"/>
      <c r="B3763" s="25" t="n"/>
      <c r="C3763" s="49" t="n"/>
      <c r="D3763" s="29" t="n"/>
      <c r="E3763" s="23">
        <f>IF(OR(A3763="",B3763=""),"",A3763&amp;"|"&amp;B3763)</f>
        <v/>
      </c>
      <c r="F3763" s="30">
        <f>IF(OR(E3763="",NOT(ISNUMBER(C3763))),"",E3763&amp;"|"&amp;YEAR(C3763)&amp;"-"&amp;RIGHT("0"&amp;MONTH(C3763),2)&amp;"-"&amp;RIGHT("0"&amp;DAY(C3763),2))</f>
        <v/>
      </c>
      <c r="G3763" s="26">
        <f>IF(E3763="","",IFERROR(MATCH(E3763,pl_chave,0),0))</f>
        <v/>
      </c>
      <c r="H3763" s="23">
        <f>IF(G3763="","",IF(G3763=0,"Tarefa fora do plano",INDEX(pl_tag,G3763)))</f>
        <v/>
      </c>
      <c r="I3763" s="30">
        <f>IF(N(G3763)=0,"",INDEX(pl_atividade,G3763))</f>
        <v/>
      </c>
      <c r="J3763" s="50">
        <f>IF(N(G3763)=0,"",INDEX(pl_especialidade,G3763))</f>
        <v/>
      </c>
      <c r="K3763" s="28">
        <f>IF(N(G3763)=0,"",INDEX(pl_duracao,G3763))</f>
        <v/>
      </c>
      <c r="L3763" s="39">
        <f>IF(ISNUMBER(C3763),YEAR(C3763),"")</f>
        <v/>
      </c>
      <c r="M3763" s="39">
        <f>IF(ISNUMBER(C3763),MONTH(C3763),"")</f>
        <v/>
      </c>
      <c r="N3763" s="23">
        <f>IF(L3763="","",IF(NOT(ISNUMBER(crono_ano)),"Informe o ano",IF(L3763&lt;crono_ano,"Antes do ano",IF(L3763&gt;crono_ano,"Depois do ano","No ano"))))</f>
        <v/>
      </c>
      <c r="O3763" s="39">
        <f>IF(F3763="","",IF(COUNTIF(F$7:F3763,F3763)=1,1,0))</f>
        <v/>
      </c>
      <c r="P3763" s="39">
        <f>IF(A3763&amp;B3763&amp;C3763="","",IF(AND(O3763=1,N(G3763)&gt;0),IF(INDEX(pl_ativa,MAX(1,N(G3763)))="Sim",1,0),0))</f>
        <v/>
      </c>
      <c r="Q3763" s="39">
        <f>IF(F3763="","",COUNTIFS(ex_chave_oc,F3763,ex_cancelada,"&lt;&gt;Sim"))</f>
        <v/>
      </c>
      <c r="R3763" s="51">
        <f>IF(P3763="","",IF(AND(P3763=1,N(Q3763)&gt;0),1,0))</f>
        <v/>
      </c>
      <c r="S3763" s="30">
        <f>IF(P3763="","",IF(F3763="","ERRO: data prevista ausente ou inválida",IF(O3763=0,"Duplicada: contada uma vez",IF(N(G3763)=0,"ERRO: tarefa fora do Plano Mestre",IF(P3763=0,"Tarefa retirada do plano: não conta","OK")))))</f>
        <v/>
      </c>
    </row>
    <row r="3764">
      <c r="A3764" s="29" t="n"/>
      <c r="B3764" s="25" t="n"/>
      <c r="C3764" s="49" t="n"/>
      <c r="D3764" s="29" t="n"/>
      <c r="E3764" s="23">
        <f>IF(OR(A3764="",B3764=""),"",A3764&amp;"|"&amp;B3764)</f>
        <v/>
      </c>
      <c r="F3764" s="30">
        <f>IF(OR(E3764="",NOT(ISNUMBER(C3764))),"",E3764&amp;"|"&amp;YEAR(C3764)&amp;"-"&amp;RIGHT("0"&amp;MONTH(C3764),2)&amp;"-"&amp;RIGHT("0"&amp;DAY(C3764),2))</f>
        <v/>
      </c>
      <c r="G3764" s="26">
        <f>IF(E3764="","",IFERROR(MATCH(E3764,pl_chave,0),0))</f>
        <v/>
      </c>
      <c r="H3764" s="23">
        <f>IF(G3764="","",IF(G3764=0,"Tarefa fora do plano",INDEX(pl_tag,G3764)))</f>
        <v/>
      </c>
      <c r="I3764" s="30">
        <f>IF(N(G3764)=0,"",INDEX(pl_atividade,G3764))</f>
        <v/>
      </c>
      <c r="J3764" s="50">
        <f>IF(N(G3764)=0,"",INDEX(pl_especialidade,G3764))</f>
        <v/>
      </c>
      <c r="K3764" s="28">
        <f>IF(N(G3764)=0,"",INDEX(pl_duracao,G3764))</f>
        <v/>
      </c>
      <c r="L3764" s="39">
        <f>IF(ISNUMBER(C3764),YEAR(C3764),"")</f>
        <v/>
      </c>
      <c r="M3764" s="39">
        <f>IF(ISNUMBER(C3764),MONTH(C3764),"")</f>
        <v/>
      </c>
      <c r="N3764" s="23">
        <f>IF(L3764="","",IF(NOT(ISNUMBER(crono_ano)),"Informe o ano",IF(L3764&lt;crono_ano,"Antes do ano",IF(L3764&gt;crono_ano,"Depois do ano","No ano"))))</f>
        <v/>
      </c>
      <c r="O3764" s="39">
        <f>IF(F3764="","",IF(COUNTIF(F$7:F3764,F3764)=1,1,0))</f>
        <v/>
      </c>
      <c r="P3764" s="39">
        <f>IF(A3764&amp;B3764&amp;C3764="","",IF(AND(O3764=1,N(G3764)&gt;0),IF(INDEX(pl_ativa,MAX(1,N(G3764)))="Sim",1,0),0))</f>
        <v/>
      </c>
      <c r="Q3764" s="39">
        <f>IF(F3764="","",COUNTIFS(ex_chave_oc,F3764,ex_cancelada,"&lt;&gt;Sim"))</f>
        <v/>
      </c>
      <c r="R3764" s="51">
        <f>IF(P3764="","",IF(AND(P3764=1,N(Q3764)&gt;0),1,0))</f>
        <v/>
      </c>
      <c r="S3764" s="30">
        <f>IF(P3764="","",IF(F3764="","ERRO: data prevista ausente ou inválida",IF(O3764=0,"Duplicada: contada uma vez",IF(N(G3764)=0,"ERRO: tarefa fora do Plano Mestre",IF(P3764=0,"Tarefa retirada do plano: não conta","OK")))))</f>
        <v/>
      </c>
    </row>
    <row r="3765">
      <c r="A3765" s="29" t="n"/>
      <c r="B3765" s="25" t="n"/>
      <c r="C3765" s="49" t="n"/>
      <c r="D3765" s="29" t="n"/>
      <c r="E3765" s="23">
        <f>IF(OR(A3765="",B3765=""),"",A3765&amp;"|"&amp;B3765)</f>
        <v/>
      </c>
      <c r="F3765" s="30">
        <f>IF(OR(E3765="",NOT(ISNUMBER(C3765))),"",E3765&amp;"|"&amp;YEAR(C3765)&amp;"-"&amp;RIGHT("0"&amp;MONTH(C3765),2)&amp;"-"&amp;RIGHT("0"&amp;DAY(C3765),2))</f>
        <v/>
      </c>
      <c r="G3765" s="26">
        <f>IF(E3765="","",IFERROR(MATCH(E3765,pl_chave,0),0))</f>
        <v/>
      </c>
      <c r="H3765" s="23">
        <f>IF(G3765="","",IF(G3765=0,"Tarefa fora do plano",INDEX(pl_tag,G3765)))</f>
        <v/>
      </c>
      <c r="I3765" s="30">
        <f>IF(N(G3765)=0,"",INDEX(pl_atividade,G3765))</f>
        <v/>
      </c>
      <c r="J3765" s="50">
        <f>IF(N(G3765)=0,"",INDEX(pl_especialidade,G3765))</f>
        <v/>
      </c>
      <c r="K3765" s="28">
        <f>IF(N(G3765)=0,"",INDEX(pl_duracao,G3765))</f>
        <v/>
      </c>
      <c r="L3765" s="39">
        <f>IF(ISNUMBER(C3765),YEAR(C3765),"")</f>
        <v/>
      </c>
      <c r="M3765" s="39">
        <f>IF(ISNUMBER(C3765),MONTH(C3765),"")</f>
        <v/>
      </c>
      <c r="N3765" s="23">
        <f>IF(L3765="","",IF(NOT(ISNUMBER(crono_ano)),"Informe o ano",IF(L3765&lt;crono_ano,"Antes do ano",IF(L3765&gt;crono_ano,"Depois do ano","No ano"))))</f>
        <v/>
      </c>
      <c r="O3765" s="39">
        <f>IF(F3765="","",IF(COUNTIF(F$7:F3765,F3765)=1,1,0))</f>
        <v/>
      </c>
      <c r="P3765" s="39">
        <f>IF(A3765&amp;B3765&amp;C3765="","",IF(AND(O3765=1,N(G3765)&gt;0),IF(INDEX(pl_ativa,MAX(1,N(G3765)))="Sim",1,0),0))</f>
        <v/>
      </c>
      <c r="Q3765" s="39">
        <f>IF(F3765="","",COUNTIFS(ex_chave_oc,F3765,ex_cancelada,"&lt;&gt;Sim"))</f>
        <v/>
      </c>
      <c r="R3765" s="51">
        <f>IF(P3765="","",IF(AND(P3765=1,N(Q3765)&gt;0),1,0))</f>
        <v/>
      </c>
      <c r="S3765" s="30">
        <f>IF(P3765="","",IF(F3765="","ERRO: data prevista ausente ou inválida",IF(O3765=0,"Duplicada: contada uma vez",IF(N(G3765)=0,"ERRO: tarefa fora do Plano Mestre",IF(P3765=0,"Tarefa retirada do plano: não conta","OK")))))</f>
        <v/>
      </c>
    </row>
    <row r="3766">
      <c r="A3766" s="29" t="n"/>
      <c r="B3766" s="25" t="n"/>
      <c r="C3766" s="49" t="n"/>
      <c r="D3766" s="29" t="n"/>
      <c r="E3766" s="23">
        <f>IF(OR(A3766="",B3766=""),"",A3766&amp;"|"&amp;B3766)</f>
        <v/>
      </c>
      <c r="F3766" s="30">
        <f>IF(OR(E3766="",NOT(ISNUMBER(C3766))),"",E3766&amp;"|"&amp;YEAR(C3766)&amp;"-"&amp;RIGHT("0"&amp;MONTH(C3766),2)&amp;"-"&amp;RIGHT("0"&amp;DAY(C3766),2))</f>
        <v/>
      </c>
      <c r="G3766" s="26">
        <f>IF(E3766="","",IFERROR(MATCH(E3766,pl_chave,0),0))</f>
        <v/>
      </c>
      <c r="H3766" s="23">
        <f>IF(G3766="","",IF(G3766=0,"Tarefa fora do plano",INDEX(pl_tag,G3766)))</f>
        <v/>
      </c>
      <c r="I3766" s="30">
        <f>IF(N(G3766)=0,"",INDEX(pl_atividade,G3766))</f>
        <v/>
      </c>
      <c r="J3766" s="50">
        <f>IF(N(G3766)=0,"",INDEX(pl_especialidade,G3766))</f>
        <v/>
      </c>
      <c r="K3766" s="28">
        <f>IF(N(G3766)=0,"",INDEX(pl_duracao,G3766))</f>
        <v/>
      </c>
      <c r="L3766" s="39">
        <f>IF(ISNUMBER(C3766),YEAR(C3766),"")</f>
        <v/>
      </c>
      <c r="M3766" s="39">
        <f>IF(ISNUMBER(C3766),MONTH(C3766),"")</f>
        <v/>
      </c>
      <c r="N3766" s="23">
        <f>IF(L3766="","",IF(NOT(ISNUMBER(crono_ano)),"Informe o ano",IF(L3766&lt;crono_ano,"Antes do ano",IF(L3766&gt;crono_ano,"Depois do ano","No ano"))))</f>
        <v/>
      </c>
      <c r="O3766" s="39">
        <f>IF(F3766="","",IF(COUNTIF(F$7:F3766,F3766)=1,1,0))</f>
        <v/>
      </c>
      <c r="P3766" s="39">
        <f>IF(A3766&amp;B3766&amp;C3766="","",IF(AND(O3766=1,N(G3766)&gt;0),IF(INDEX(pl_ativa,MAX(1,N(G3766)))="Sim",1,0),0))</f>
        <v/>
      </c>
      <c r="Q3766" s="39">
        <f>IF(F3766="","",COUNTIFS(ex_chave_oc,F3766,ex_cancelada,"&lt;&gt;Sim"))</f>
        <v/>
      </c>
      <c r="R3766" s="51">
        <f>IF(P3766="","",IF(AND(P3766=1,N(Q3766)&gt;0),1,0))</f>
        <v/>
      </c>
      <c r="S3766" s="30">
        <f>IF(P3766="","",IF(F3766="","ERRO: data prevista ausente ou inválida",IF(O3766=0,"Duplicada: contada uma vez",IF(N(G3766)=0,"ERRO: tarefa fora do Plano Mestre",IF(P3766=0,"Tarefa retirada do plano: não conta","OK")))))</f>
        <v/>
      </c>
    </row>
    <row r="3767">
      <c r="A3767" s="29" t="n"/>
      <c r="B3767" s="25" t="n"/>
      <c r="C3767" s="49" t="n"/>
      <c r="D3767" s="29" t="n"/>
      <c r="E3767" s="23">
        <f>IF(OR(A3767="",B3767=""),"",A3767&amp;"|"&amp;B3767)</f>
        <v/>
      </c>
      <c r="F3767" s="30">
        <f>IF(OR(E3767="",NOT(ISNUMBER(C3767))),"",E3767&amp;"|"&amp;YEAR(C3767)&amp;"-"&amp;RIGHT("0"&amp;MONTH(C3767),2)&amp;"-"&amp;RIGHT("0"&amp;DAY(C3767),2))</f>
        <v/>
      </c>
      <c r="G3767" s="26">
        <f>IF(E3767="","",IFERROR(MATCH(E3767,pl_chave,0),0))</f>
        <v/>
      </c>
      <c r="H3767" s="23">
        <f>IF(G3767="","",IF(G3767=0,"Tarefa fora do plano",INDEX(pl_tag,G3767)))</f>
        <v/>
      </c>
      <c r="I3767" s="30">
        <f>IF(N(G3767)=0,"",INDEX(pl_atividade,G3767))</f>
        <v/>
      </c>
      <c r="J3767" s="50">
        <f>IF(N(G3767)=0,"",INDEX(pl_especialidade,G3767))</f>
        <v/>
      </c>
      <c r="K3767" s="28">
        <f>IF(N(G3767)=0,"",INDEX(pl_duracao,G3767))</f>
        <v/>
      </c>
      <c r="L3767" s="39">
        <f>IF(ISNUMBER(C3767),YEAR(C3767),"")</f>
        <v/>
      </c>
      <c r="M3767" s="39">
        <f>IF(ISNUMBER(C3767),MONTH(C3767),"")</f>
        <v/>
      </c>
      <c r="N3767" s="23">
        <f>IF(L3767="","",IF(NOT(ISNUMBER(crono_ano)),"Informe o ano",IF(L3767&lt;crono_ano,"Antes do ano",IF(L3767&gt;crono_ano,"Depois do ano","No ano"))))</f>
        <v/>
      </c>
      <c r="O3767" s="39">
        <f>IF(F3767="","",IF(COUNTIF(F$7:F3767,F3767)=1,1,0))</f>
        <v/>
      </c>
      <c r="P3767" s="39">
        <f>IF(A3767&amp;B3767&amp;C3767="","",IF(AND(O3767=1,N(G3767)&gt;0),IF(INDEX(pl_ativa,MAX(1,N(G3767)))="Sim",1,0),0))</f>
        <v/>
      </c>
      <c r="Q3767" s="39">
        <f>IF(F3767="","",COUNTIFS(ex_chave_oc,F3767,ex_cancelada,"&lt;&gt;Sim"))</f>
        <v/>
      </c>
      <c r="R3767" s="51">
        <f>IF(P3767="","",IF(AND(P3767=1,N(Q3767)&gt;0),1,0))</f>
        <v/>
      </c>
      <c r="S3767" s="30">
        <f>IF(P3767="","",IF(F3767="","ERRO: data prevista ausente ou inválida",IF(O3767=0,"Duplicada: contada uma vez",IF(N(G3767)=0,"ERRO: tarefa fora do Plano Mestre",IF(P3767=0,"Tarefa retirada do plano: não conta","OK")))))</f>
        <v/>
      </c>
    </row>
    <row r="3768">
      <c r="A3768" s="29" t="n"/>
      <c r="B3768" s="25" t="n"/>
      <c r="C3768" s="49" t="n"/>
      <c r="D3768" s="29" t="n"/>
      <c r="E3768" s="23">
        <f>IF(OR(A3768="",B3768=""),"",A3768&amp;"|"&amp;B3768)</f>
        <v/>
      </c>
      <c r="F3768" s="30">
        <f>IF(OR(E3768="",NOT(ISNUMBER(C3768))),"",E3768&amp;"|"&amp;YEAR(C3768)&amp;"-"&amp;RIGHT("0"&amp;MONTH(C3768),2)&amp;"-"&amp;RIGHT("0"&amp;DAY(C3768),2))</f>
        <v/>
      </c>
      <c r="G3768" s="26">
        <f>IF(E3768="","",IFERROR(MATCH(E3768,pl_chave,0),0))</f>
        <v/>
      </c>
      <c r="H3768" s="23">
        <f>IF(G3768="","",IF(G3768=0,"Tarefa fora do plano",INDEX(pl_tag,G3768)))</f>
        <v/>
      </c>
      <c r="I3768" s="30">
        <f>IF(N(G3768)=0,"",INDEX(pl_atividade,G3768))</f>
        <v/>
      </c>
      <c r="J3768" s="50">
        <f>IF(N(G3768)=0,"",INDEX(pl_especialidade,G3768))</f>
        <v/>
      </c>
      <c r="K3768" s="28">
        <f>IF(N(G3768)=0,"",INDEX(pl_duracao,G3768))</f>
        <v/>
      </c>
      <c r="L3768" s="39">
        <f>IF(ISNUMBER(C3768),YEAR(C3768),"")</f>
        <v/>
      </c>
      <c r="M3768" s="39">
        <f>IF(ISNUMBER(C3768),MONTH(C3768),"")</f>
        <v/>
      </c>
      <c r="N3768" s="23">
        <f>IF(L3768="","",IF(NOT(ISNUMBER(crono_ano)),"Informe o ano",IF(L3768&lt;crono_ano,"Antes do ano",IF(L3768&gt;crono_ano,"Depois do ano","No ano"))))</f>
        <v/>
      </c>
      <c r="O3768" s="39">
        <f>IF(F3768="","",IF(COUNTIF(F$7:F3768,F3768)=1,1,0))</f>
        <v/>
      </c>
      <c r="P3768" s="39">
        <f>IF(A3768&amp;B3768&amp;C3768="","",IF(AND(O3768=1,N(G3768)&gt;0),IF(INDEX(pl_ativa,MAX(1,N(G3768)))="Sim",1,0),0))</f>
        <v/>
      </c>
      <c r="Q3768" s="39">
        <f>IF(F3768="","",COUNTIFS(ex_chave_oc,F3768,ex_cancelada,"&lt;&gt;Sim"))</f>
        <v/>
      </c>
      <c r="R3768" s="51">
        <f>IF(P3768="","",IF(AND(P3768=1,N(Q3768)&gt;0),1,0))</f>
        <v/>
      </c>
      <c r="S3768" s="30">
        <f>IF(P3768="","",IF(F3768="","ERRO: data prevista ausente ou inválida",IF(O3768=0,"Duplicada: contada uma vez",IF(N(G3768)=0,"ERRO: tarefa fora do Plano Mestre",IF(P3768=0,"Tarefa retirada do plano: não conta","OK")))))</f>
        <v/>
      </c>
    </row>
    <row r="3769">
      <c r="A3769" s="29" t="n"/>
      <c r="B3769" s="25" t="n"/>
      <c r="C3769" s="49" t="n"/>
      <c r="D3769" s="29" t="n"/>
      <c r="E3769" s="23">
        <f>IF(OR(A3769="",B3769=""),"",A3769&amp;"|"&amp;B3769)</f>
        <v/>
      </c>
      <c r="F3769" s="30">
        <f>IF(OR(E3769="",NOT(ISNUMBER(C3769))),"",E3769&amp;"|"&amp;YEAR(C3769)&amp;"-"&amp;RIGHT("0"&amp;MONTH(C3769),2)&amp;"-"&amp;RIGHT("0"&amp;DAY(C3769),2))</f>
        <v/>
      </c>
      <c r="G3769" s="26">
        <f>IF(E3769="","",IFERROR(MATCH(E3769,pl_chave,0),0))</f>
        <v/>
      </c>
      <c r="H3769" s="23">
        <f>IF(G3769="","",IF(G3769=0,"Tarefa fora do plano",INDEX(pl_tag,G3769)))</f>
        <v/>
      </c>
      <c r="I3769" s="30">
        <f>IF(N(G3769)=0,"",INDEX(pl_atividade,G3769))</f>
        <v/>
      </c>
      <c r="J3769" s="50">
        <f>IF(N(G3769)=0,"",INDEX(pl_especialidade,G3769))</f>
        <v/>
      </c>
      <c r="K3769" s="28">
        <f>IF(N(G3769)=0,"",INDEX(pl_duracao,G3769))</f>
        <v/>
      </c>
      <c r="L3769" s="39">
        <f>IF(ISNUMBER(C3769),YEAR(C3769),"")</f>
        <v/>
      </c>
      <c r="M3769" s="39">
        <f>IF(ISNUMBER(C3769),MONTH(C3769),"")</f>
        <v/>
      </c>
      <c r="N3769" s="23">
        <f>IF(L3769="","",IF(NOT(ISNUMBER(crono_ano)),"Informe o ano",IF(L3769&lt;crono_ano,"Antes do ano",IF(L3769&gt;crono_ano,"Depois do ano","No ano"))))</f>
        <v/>
      </c>
      <c r="O3769" s="39">
        <f>IF(F3769="","",IF(COUNTIF(F$7:F3769,F3769)=1,1,0))</f>
        <v/>
      </c>
      <c r="P3769" s="39">
        <f>IF(A3769&amp;B3769&amp;C3769="","",IF(AND(O3769=1,N(G3769)&gt;0),IF(INDEX(pl_ativa,MAX(1,N(G3769)))="Sim",1,0),0))</f>
        <v/>
      </c>
      <c r="Q3769" s="39">
        <f>IF(F3769="","",COUNTIFS(ex_chave_oc,F3769,ex_cancelada,"&lt;&gt;Sim"))</f>
        <v/>
      </c>
      <c r="R3769" s="51">
        <f>IF(P3769="","",IF(AND(P3769=1,N(Q3769)&gt;0),1,0))</f>
        <v/>
      </c>
      <c r="S3769" s="30">
        <f>IF(P3769="","",IF(F3769="","ERRO: data prevista ausente ou inválida",IF(O3769=0,"Duplicada: contada uma vez",IF(N(G3769)=0,"ERRO: tarefa fora do Plano Mestre",IF(P3769=0,"Tarefa retirada do plano: não conta","OK")))))</f>
        <v/>
      </c>
    </row>
    <row r="3770">
      <c r="A3770" s="29" t="n"/>
      <c r="B3770" s="25" t="n"/>
      <c r="C3770" s="49" t="n"/>
      <c r="D3770" s="29" t="n"/>
      <c r="E3770" s="23">
        <f>IF(OR(A3770="",B3770=""),"",A3770&amp;"|"&amp;B3770)</f>
        <v/>
      </c>
      <c r="F3770" s="30">
        <f>IF(OR(E3770="",NOT(ISNUMBER(C3770))),"",E3770&amp;"|"&amp;YEAR(C3770)&amp;"-"&amp;RIGHT("0"&amp;MONTH(C3770),2)&amp;"-"&amp;RIGHT("0"&amp;DAY(C3770),2))</f>
        <v/>
      </c>
      <c r="G3770" s="26">
        <f>IF(E3770="","",IFERROR(MATCH(E3770,pl_chave,0),0))</f>
        <v/>
      </c>
      <c r="H3770" s="23">
        <f>IF(G3770="","",IF(G3770=0,"Tarefa fora do plano",INDEX(pl_tag,G3770)))</f>
        <v/>
      </c>
      <c r="I3770" s="30">
        <f>IF(N(G3770)=0,"",INDEX(pl_atividade,G3770))</f>
        <v/>
      </c>
      <c r="J3770" s="50">
        <f>IF(N(G3770)=0,"",INDEX(pl_especialidade,G3770))</f>
        <v/>
      </c>
      <c r="K3770" s="28">
        <f>IF(N(G3770)=0,"",INDEX(pl_duracao,G3770))</f>
        <v/>
      </c>
      <c r="L3770" s="39">
        <f>IF(ISNUMBER(C3770),YEAR(C3770),"")</f>
        <v/>
      </c>
      <c r="M3770" s="39">
        <f>IF(ISNUMBER(C3770),MONTH(C3770),"")</f>
        <v/>
      </c>
      <c r="N3770" s="23">
        <f>IF(L3770="","",IF(NOT(ISNUMBER(crono_ano)),"Informe o ano",IF(L3770&lt;crono_ano,"Antes do ano",IF(L3770&gt;crono_ano,"Depois do ano","No ano"))))</f>
        <v/>
      </c>
      <c r="O3770" s="39">
        <f>IF(F3770="","",IF(COUNTIF(F$7:F3770,F3770)=1,1,0))</f>
        <v/>
      </c>
      <c r="P3770" s="39">
        <f>IF(A3770&amp;B3770&amp;C3770="","",IF(AND(O3770=1,N(G3770)&gt;0),IF(INDEX(pl_ativa,MAX(1,N(G3770)))="Sim",1,0),0))</f>
        <v/>
      </c>
      <c r="Q3770" s="39">
        <f>IF(F3770="","",COUNTIFS(ex_chave_oc,F3770,ex_cancelada,"&lt;&gt;Sim"))</f>
        <v/>
      </c>
      <c r="R3770" s="51">
        <f>IF(P3770="","",IF(AND(P3770=1,N(Q3770)&gt;0),1,0))</f>
        <v/>
      </c>
      <c r="S3770" s="30">
        <f>IF(P3770="","",IF(F3770="","ERRO: data prevista ausente ou inválida",IF(O3770=0,"Duplicada: contada uma vez",IF(N(G3770)=0,"ERRO: tarefa fora do Plano Mestre",IF(P3770=0,"Tarefa retirada do plano: não conta","OK")))))</f>
        <v/>
      </c>
    </row>
    <row r="3771">
      <c r="A3771" s="29" t="n"/>
      <c r="B3771" s="25" t="n"/>
      <c r="C3771" s="49" t="n"/>
      <c r="D3771" s="29" t="n"/>
      <c r="E3771" s="23">
        <f>IF(OR(A3771="",B3771=""),"",A3771&amp;"|"&amp;B3771)</f>
        <v/>
      </c>
      <c r="F3771" s="30">
        <f>IF(OR(E3771="",NOT(ISNUMBER(C3771))),"",E3771&amp;"|"&amp;YEAR(C3771)&amp;"-"&amp;RIGHT("0"&amp;MONTH(C3771),2)&amp;"-"&amp;RIGHT("0"&amp;DAY(C3771),2))</f>
        <v/>
      </c>
      <c r="G3771" s="26">
        <f>IF(E3771="","",IFERROR(MATCH(E3771,pl_chave,0),0))</f>
        <v/>
      </c>
      <c r="H3771" s="23">
        <f>IF(G3771="","",IF(G3771=0,"Tarefa fora do plano",INDEX(pl_tag,G3771)))</f>
        <v/>
      </c>
      <c r="I3771" s="30">
        <f>IF(N(G3771)=0,"",INDEX(pl_atividade,G3771))</f>
        <v/>
      </c>
      <c r="J3771" s="50">
        <f>IF(N(G3771)=0,"",INDEX(pl_especialidade,G3771))</f>
        <v/>
      </c>
      <c r="K3771" s="28">
        <f>IF(N(G3771)=0,"",INDEX(pl_duracao,G3771))</f>
        <v/>
      </c>
      <c r="L3771" s="39">
        <f>IF(ISNUMBER(C3771),YEAR(C3771),"")</f>
        <v/>
      </c>
      <c r="M3771" s="39">
        <f>IF(ISNUMBER(C3771),MONTH(C3771),"")</f>
        <v/>
      </c>
      <c r="N3771" s="23">
        <f>IF(L3771="","",IF(NOT(ISNUMBER(crono_ano)),"Informe o ano",IF(L3771&lt;crono_ano,"Antes do ano",IF(L3771&gt;crono_ano,"Depois do ano","No ano"))))</f>
        <v/>
      </c>
      <c r="O3771" s="39">
        <f>IF(F3771="","",IF(COUNTIF(F$7:F3771,F3771)=1,1,0))</f>
        <v/>
      </c>
      <c r="P3771" s="39">
        <f>IF(A3771&amp;B3771&amp;C3771="","",IF(AND(O3771=1,N(G3771)&gt;0),IF(INDEX(pl_ativa,MAX(1,N(G3771)))="Sim",1,0),0))</f>
        <v/>
      </c>
      <c r="Q3771" s="39">
        <f>IF(F3771="","",COUNTIFS(ex_chave_oc,F3771,ex_cancelada,"&lt;&gt;Sim"))</f>
        <v/>
      </c>
      <c r="R3771" s="51">
        <f>IF(P3771="","",IF(AND(P3771=1,N(Q3771)&gt;0),1,0))</f>
        <v/>
      </c>
      <c r="S3771" s="30">
        <f>IF(P3771="","",IF(F3771="","ERRO: data prevista ausente ou inválida",IF(O3771=0,"Duplicada: contada uma vez",IF(N(G3771)=0,"ERRO: tarefa fora do Plano Mestre",IF(P3771=0,"Tarefa retirada do plano: não conta","OK")))))</f>
        <v/>
      </c>
    </row>
    <row r="3772">
      <c r="A3772" s="29" t="n"/>
      <c r="B3772" s="25" t="n"/>
      <c r="C3772" s="49" t="n"/>
      <c r="D3772" s="29" t="n"/>
      <c r="E3772" s="23">
        <f>IF(OR(A3772="",B3772=""),"",A3772&amp;"|"&amp;B3772)</f>
        <v/>
      </c>
      <c r="F3772" s="30">
        <f>IF(OR(E3772="",NOT(ISNUMBER(C3772))),"",E3772&amp;"|"&amp;YEAR(C3772)&amp;"-"&amp;RIGHT("0"&amp;MONTH(C3772),2)&amp;"-"&amp;RIGHT("0"&amp;DAY(C3772),2))</f>
        <v/>
      </c>
      <c r="G3772" s="26">
        <f>IF(E3772="","",IFERROR(MATCH(E3772,pl_chave,0),0))</f>
        <v/>
      </c>
      <c r="H3772" s="23">
        <f>IF(G3772="","",IF(G3772=0,"Tarefa fora do plano",INDEX(pl_tag,G3772)))</f>
        <v/>
      </c>
      <c r="I3772" s="30">
        <f>IF(N(G3772)=0,"",INDEX(pl_atividade,G3772))</f>
        <v/>
      </c>
      <c r="J3772" s="50">
        <f>IF(N(G3772)=0,"",INDEX(pl_especialidade,G3772))</f>
        <v/>
      </c>
      <c r="K3772" s="28">
        <f>IF(N(G3772)=0,"",INDEX(pl_duracao,G3772))</f>
        <v/>
      </c>
      <c r="L3772" s="39">
        <f>IF(ISNUMBER(C3772),YEAR(C3772),"")</f>
        <v/>
      </c>
      <c r="M3772" s="39">
        <f>IF(ISNUMBER(C3772),MONTH(C3772),"")</f>
        <v/>
      </c>
      <c r="N3772" s="23">
        <f>IF(L3772="","",IF(NOT(ISNUMBER(crono_ano)),"Informe o ano",IF(L3772&lt;crono_ano,"Antes do ano",IF(L3772&gt;crono_ano,"Depois do ano","No ano"))))</f>
        <v/>
      </c>
      <c r="O3772" s="39">
        <f>IF(F3772="","",IF(COUNTIF(F$7:F3772,F3772)=1,1,0))</f>
        <v/>
      </c>
      <c r="P3772" s="39">
        <f>IF(A3772&amp;B3772&amp;C3772="","",IF(AND(O3772=1,N(G3772)&gt;0),IF(INDEX(pl_ativa,MAX(1,N(G3772)))="Sim",1,0),0))</f>
        <v/>
      </c>
      <c r="Q3772" s="39">
        <f>IF(F3772="","",COUNTIFS(ex_chave_oc,F3772,ex_cancelada,"&lt;&gt;Sim"))</f>
        <v/>
      </c>
      <c r="R3772" s="51">
        <f>IF(P3772="","",IF(AND(P3772=1,N(Q3772)&gt;0),1,0))</f>
        <v/>
      </c>
      <c r="S3772" s="30">
        <f>IF(P3772="","",IF(F3772="","ERRO: data prevista ausente ou inválida",IF(O3772=0,"Duplicada: contada uma vez",IF(N(G3772)=0,"ERRO: tarefa fora do Plano Mestre",IF(P3772=0,"Tarefa retirada do plano: não conta","OK")))))</f>
        <v/>
      </c>
    </row>
    <row r="3773">
      <c r="A3773" s="29" t="n"/>
      <c r="B3773" s="25" t="n"/>
      <c r="C3773" s="49" t="n"/>
      <c r="D3773" s="29" t="n"/>
      <c r="E3773" s="23">
        <f>IF(OR(A3773="",B3773=""),"",A3773&amp;"|"&amp;B3773)</f>
        <v/>
      </c>
      <c r="F3773" s="30">
        <f>IF(OR(E3773="",NOT(ISNUMBER(C3773))),"",E3773&amp;"|"&amp;YEAR(C3773)&amp;"-"&amp;RIGHT("0"&amp;MONTH(C3773),2)&amp;"-"&amp;RIGHT("0"&amp;DAY(C3773),2))</f>
        <v/>
      </c>
      <c r="G3773" s="26">
        <f>IF(E3773="","",IFERROR(MATCH(E3773,pl_chave,0),0))</f>
        <v/>
      </c>
      <c r="H3773" s="23">
        <f>IF(G3773="","",IF(G3773=0,"Tarefa fora do plano",INDEX(pl_tag,G3773)))</f>
        <v/>
      </c>
      <c r="I3773" s="30">
        <f>IF(N(G3773)=0,"",INDEX(pl_atividade,G3773))</f>
        <v/>
      </c>
      <c r="J3773" s="50">
        <f>IF(N(G3773)=0,"",INDEX(pl_especialidade,G3773))</f>
        <v/>
      </c>
      <c r="K3773" s="28">
        <f>IF(N(G3773)=0,"",INDEX(pl_duracao,G3773))</f>
        <v/>
      </c>
      <c r="L3773" s="39">
        <f>IF(ISNUMBER(C3773),YEAR(C3773),"")</f>
        <v/>
      </c>
      <c r="M3773" s="39">
        <f>IF(ISNUMBER(C3773),MONTH(C3773),"")</f>
        <v/>
      </c>
      <c r="N3773" s="23">
        <f>IF(L3773="","",IF(NOT(ISNUMBER(crono_ano)),"Informe o ano",IF(L3773&lt;crono_ano,"Antes do ano",IF(L3773&gt;crono_ano,"Depois do ano","No ano"))))</f>
        <v/>
      </c>
      <c r="O3773" s="39">
        <f>IF(F3773="","",IF(COUNTIF(F$7:F3773,F3773)=1,1,0))</f>
        <v/>
      </c>
      <c r="P3773" s="39">
        <f>IF(A3773&amp;B3773&amp;C3773="","",IF(AND(O3773=1,N(G3773)&gt;0),IF(INDEX(pl_ativa,MAX(1,N(G3773)))="Sim",1,0),0))</f>
        <v/>
      </c>
      <c r="Q3773" s="39">
        <f>IF(F3773="","",COUNTIFS(ex_chave_oc,F3773,ex_cancelada,"&lt;&gt;Sim"))</f>
        <v/>
      </c>
      <c r="R3773" s="51">
        <f>IF(P3773="","",IF(AND(P3773=1,N(Q3773)&gt;0),1,0))</f>
        <v/>
      </c>
      <c r="S3773" s="30">
        <f>IF(P3773="","",IF(F3773="","ERRO: data prevista ausente ou inválida",IF(O3773=0,"Duplicada: contada uma vez",IF(N(G3773)=0,"ERRO: tarefa fora do Plano Mestre",IF(P3773=0,"Tarefa retirada do plano: não conta","OK")))))</f>
        <v/>
      </c>
    </row>
    <row r="3774">
      <c r="A3774" s="29" t="n"/>
      <c r="B3774" s="25" t="n"/>
      <c r="C3774" s="49" t="n"/>
      <c r="D3774" s="29" t="n"/>
      <c r="E3774" s="23">
        <f>IF(OR(A3774="",B3774=""),"",A3774&amp;"|"&amp;B3774)</f>
        <v/>
      </c>
      <c r="F3774" s="30">
        <f>IF(OR(E3774="",NOT(ISNUMBER(C3774))),"",E3774&amp;"|"&amp;YEAR(C3774)&amp;"-"&amp;RIGHT("0"&amp;MONTH(C3774),2)&amp;"-"&amp;RIGHT("0"&amp;DAY(C3774),2))</f>
        <v/>
      </c>
      <c r="G3774" s="26">
        <f>IF(E3774="","",IFERROR(MATCH(E3774,pl_chave,0),0))</f>
        <v/>
      </c>
      <c r="H3774" s="23">
        <f>IF(G3774="","",IF(G3774=0,"Tarefa fora do plano",INDEX(pl_tag,G3774)))</f>
        <v/>
      </c>
      <c r="I3774" s="30">
        <f>IF(N(G3774)=0,"",INDEX(pl_atividade,G3774))</f>
        <v/>
      </c>
      <c r="J3774" s="50">
        <f>IF(N(G3774)=0,"",INDEX(pl_especialidade,G3774))</f>
        <v/>
      </c>
      <c r="K3774" s="28">
        <f>IF(N(G3774)=0,"",INDEX(pl_duracao,G3774))</f>
        <v/>
      </c>
      <c r="L3774" s="39">
        <f>IF(ISNUMBER(C3774),YEAR(C3774),"")</f>
        <v/>
      </c>
      <c r="M3774" s="39">
        <f>IF(ISNUMBER(C3774),MONTH(C3774),"")</f>
        <v/>
      </c>
      <c r="N3774" s="23">
        <f>IF(L3774="","",IF(NOT(ISNUMBER(crono_ano)),"Informe o ano",IF(L3774&lt;crono_ano,"Antes do ano",IF(L3774&gt;crono_ano,"Depois do ano","No ano"))))</f>
        <v/>
      </c>
      <c r="O3774" s="39">
        <f>IF(F3774="","",IF(COUNTIF(F$7:F3774,F3774)=1,1,0))</f>
        <v/>
      </c>
      <c r="P3774" s="39">
        <f>IF(A3774&amp;B3774&amp;C3774="","",IF(AND(O3774=1,N(G3774)&gt;0),IF(INDEX(pl_ativa,MAX(1,N(G3774)))="Sim",1,0),0))</f>
        <v/>
      </c>
      <c r="Q3774" s="39">
        <f>IF(F3774="","",COUNTIFS(ex_chave_oc,F3774,ex_cancelada,"&lt;&gt;Sim"))</f>
        <v/>
      </c>
      <c r="R3774" s="51">
        <f>IF(P3774="","",IF(AND(P3774=1,N(Q3774)&gt;0),1,0))</f>
        <v/>
      </c>
      <c r="S3774" s="30">
        <f>IF(P3774="","",IF(F3774="","ERRO: data prevista ausente ou inválida",IF(O3774=0,"Duplicada: contada uma vez",IF(N(G3774)=0,"ERRO: tarefa fora do Plano Mestre",IF(P3774=0,"Tarefa retirada do plano: não conta","OK")))))</f>
        <v/>
      </c>
    </row>
    <row r="3775">
      <c r="A3775" s="29" t="n"/>
      <c r="B3775" s="25" t="n"/>
      <c r="C3775" s="49" t="n"/>
      <c r="D3775" s="29" t="n"/>
      <c r="E3775" s="23">
        <f>IF(OR(A3775="",B3775=""),"",A3775&amp;"|"&amp;B3775)</f>
        <v/>
      </c>
      <c r="F3775" s="30">
        <f>IF(OR(E3775="",NOT(ISNUMBER(C3775))),"",E3775&amp;"|"&amp;YEAR(C3775)&amp;"-"&amp;RIGHT("0"&amp;MONTH(C3775),2)&amp;"-"&amp;RIGHT("0"&amp;DAY(C3775),2))</f>
        <v/>
      </c>
      <c r="G3775" s="26">
        <f>IF(E3775="","",IFERROR(MATCH(E3775,pl_chave,0),0))</f>
        <v/>
      </c>
      <c r="H3775" s="23">
        <f>IF(G3775="","",IF(G3775=0,"Tarefa fora do plano",INDEX(pl_tag,G3775)))</f>
        <v/>
      </c>
      <c r="I3775" s="30">
        <f>IF(N(G3775)=0,"",INDEX(pl_atividade,G3775))</f>
        <v/>
      </c>
      <c r="J3775" s="50">
        <f>IF(N(G3775)=0,"",INDEX(pl_especialidade,G3775))</f>
        <v/>
      </c>
      <c r="K3775" s="28">
        <f>IF(N(G3775)=0,"",INDEX(pl_duracao,G3775))</f>
        <v/>
      </c>
      <c r="L3775" s="39">
        <f>IF(ISNUMBER(C3775),YEAR(C3775),"")</f>
        <v/>
      </c>
      <c r="M3775" s="39">
        <f>IF(ISNUMBER(C3775),MONTH(C3775),"")</f>
        <v/>
      </c>
      <c r="N3775" s="23">
        <f>IF(L3775="","",IF(NOT(ISNUMBER(crono_ano)),"Informe o ano",IF(L3775&lt;crono_ano,"Antes do ano",IF(L3775&gt;crono_ano,"Depois do ano","No ano"))))</f>
        <v/>
      </c>
      <c r="O3775" s="39">
        <f>IF(F3775="","",IF(COUNTIF(F$7:F3775,F3775)=1,1,0))</f>
        <v/>
      </c>
      <c r="P3775" s="39">
        <f>IF(A3775&amp;B3775&amp;C3775="","",IF(AND(O3775=1,N(G3775)&gt;0),IF(INDEX(pl_ativa,MAX(1,N(G3775)))="Sim",1,0),0))</f>
        <v/>
      </c>
      <c r="Q3775" s="39">
        <f>IF(F3775="","",COUNTIFS(ex_chave_oc,F3775,ex_cancelada,"&lt;&gt;Sim"))</f>
        <v/>
      </c>
      <c r="R3775" s="51">
        <f>IF(P3775="","",IF(AND(P3775=1,N(Q3775)&gt;0),1,0))</f>
        <v/>
      </c>
      <c r="S3775" s="30">
        <f>IF(P3775="","",IF(F3775="","ERRO: data prevista ausente ou inválida",IF(O3775=0,"Duplicada: contada uma vez",IF(N(G3775)=0,"ERRO: tarefa fora do Plano Mestre",IF(P3775=0,"Tarefa retirada do plano: não conta","OK")))))</f>
        <v/>
      </c>
    </row>
    <row r="3776">
      <c r="A3776" s="29" t="n"/>
      <c r="B3776" s="25" t="n"/>
      <c r="C3776" s="49" t="n"/>
      <c r="D3776" s="29" t="n"/>
      <c r="E3776" s="23">
        <f>IF(OR(A3776="",B3776=""),"",A3776&amp;"|"&amp;B3776)</f>
        <v/>
      </c>
      <c r="F3776" s="30">
        <f>IF(OR(E3776="",NOT(ISNUMBER(C3776))),"",E3776&amp;"|"&amp;YEAR(C3776)&amp;"-"&amp;RIGHT("0"&amp;MONTH(C3776),2)&amp;"-"&amp;RIGHT("0"&amp;DAY(C3776),2))</f>
        <v/>
      </c>
      <c r="G3776" s="26">
        <f>IF(E3776="","",IFERROR(MATCH(E3776,pl_chave,0),0))</f>
        <v/>
      </c>
      <c r="H3776" s="23">
        <f>IF(G3776="","",IF(G3776=0,"Tarefa fora do plano",INDEX(pl_tag,G3776)))</f>
        <v/>
      </c>
      <c r="I3776" s="30">
        <f>IF(N(G3776)=0,"",INDEX(pl_atividade,G3776))</f>
        <v/>
      </c>
      <c r="J3776" s="50">
        <f>IF(N(G3776)=0,"",INDEX(pl_especialidade,G3776))</f>
        <v/>
      </c>
      <c r="K3776" s="28">
        <f>IF(N(G3776)=0,"",INDEX(pl_duracao,G3776))</f>
        <v/>
      </c>
      <c r="L3776" s="39">
        <f>IF(ISNUMBER(C3776),YEAR(C3776),"")</f>
        <v/>
      </c>
      <c r="M3776" s="39">
        <f>IF(ISNUMBER(C3776),MONTH(C3776),"")</f>
        <v/>
      </c>
      <c r="N3776" s="23">
        <f>IF(L3776="","",IF(NOT(ISNUMBER(crono_ano)),"Informe o ano",IF(L3776&lt;crono_ano,"Antes do ano",IF(L3776&gt;crono_ano,"Depois do ano","No ano"))))</f>
        <v/>
      </c>
      <c r="O3776" s="39">
        <f>IF(F3776="","",IF(COUNTIF(F$7:F3776,F3776)=1,1,0))</f>
        <v/>
      </c>
      <c r="P3776" s="39">
        <f>IF(A3776&amp;B3776&amp;C3776="","",IF(AND(O3776=1,N(G3776)&gt;0),IF(INDEX(pl_ativa,MAX(1,N(G3776)))="Sim",1,0),0))</f>
        <v/>
      </c>
      <c r="Q3776" s="39">
        <f>IF(F3776="","",COUNTIFS(ex_chave_oc,F3776,ex_cancelada,"&lt;&gt;Sim"))</f>
        <v/>
      </c>
      <c r="R3776" s="51">
        <f>IF(P3776="","",IF(AND(P3776=1,N(Q3776)&gt;0),1,0))</f>
        <v/>
      </c>
      <c r="S3776" s="30">
        <f>IF(P3776="","",IF(F3776="","ERRO: data prevista ausente ou inválida",IF(O3776=0,"Duplicada: contada uma vez",IF(N(G3776)=0,"ERRO: tarefa fora do Plano Mestre",IF(P3776=0,"Tarefa retirada do plano: não conta","OK")))))</f>
        <v/>
      </c>
    </row>
    <row r="3777">
      <c r="A3777" s="29" t="n"/>
      <c r="B3777" s="25" t="n"/>
      <c r="C3777" s="49" t="n"/>
      <c r="D3777" s="29" t="n"/>
      <c r="E3777" s="23">
        <f>IF(OR(A3777="",B3777=""),"",A3777&amp;"|"&amp;B3777)</f>
        <v/>
      </c>
      <c r="F3777" s="30">
        <f>IF(OR(E3777="",NOT(ISNUMBER(C3777))),"",E3777&amp;"|"&amp;YEAR(C3777)&amp;"-"&amp;RIGHT("0"&amp;MONTH(C3777),2)&amp;"-"&amp;RIGHT("0"&amp;DAY(C3777),2))</f>
        <v/>
      </c>
      <c r="G3777" s="26">
        <f>IF(E3777="","",IFERROR(MATCH(E3777,pl_chave,0),0))</f>
        <v/>
      </c>
      <c r="H3777" s="23">
        <f>IF(G3777="","",IF(G3777=0,"Tarefa fora do plano",INDEX(pl_tag,G3777)))</f>
        <v/>
      </c>
      <c r="I3777" s="30">
        <f>IF(N(G3777)=0,"",INDEX(pl_atividade,G3777))</f>
        <v/>
      </c>
      <c r="J3777" s="50">
        <f>IF(N(G3777)=0,"",INDEX(pl_especialidade,G3777))</f>
        <v/>
      </c>
      <c r="K3777" s="28">
        <f>IF(N(G3777)=0,"",INDEX(pl_duracao,G3777))</f>
        <v/>
      </c>
      <c r="L3777" s="39">
        <f>IF(ISNUMBER(C3777),YEAR(C3777),"")</f>
        <v/>
      </c>
      <c r="M3777" s="39">
        <f>IF(ISNUMBER(C3777),MONTH(C3777),"")</f>
        <v/>
      </c>
      <c r="N3777" s="23">
        <f>IF(L3777="","",IF(NOT(ISNUMBER(crono_ano)),"Informe o ano",IF(L3777&lt;crono_ano,"Antes do ano",IF(L3777&gt;crono_ano,"Depois do ano","No ano"))))</f>
        <v/>
      </c>
      <c r="O3777" s="39">
        <f>IF(F3777="","",IF(COUNTIF(F$7:F3777,F3777)=1,1,0))</f>
        <v/>
      </c>
      <c r="P3777" s="39">
        <f>IF(A3777&amp;B3777&amp;C3777="","",IF(AND(O3777=1,N(G3777)&gt;0),IF(INDEX(pl_ativa,MAX(1,N(G3777)))="Sim",1,0),0))</f>
        <v/>
      </c>
      <c r="Q3777" s="39">
        <f>IF(F3777="","",COUNTIFS(ex_chave_oc,F3777,ex_cancelada,"&lt;&gt;Sim"))</f>
        <v/>
      </c>
      <c r="R3777" s="51">
        <f>IF(P3777="","",IF(AND(P3777=1,N(Q3777)&gt;0),1,0))</f>
        <v/>
      </c>
      <c r="S3777" s="30">
        <f>IF(P3777="","",IF(F3777="","ERRO: data prevista ausente ou inválida",IF(O3777=0,"Duplicada: contada uma vez",IF(N(G3777)=0,"ERRO: tarefa fora do Plano Mestre",IF(P3777=0,"Tarefa retirada do plano: não conta","OK")))))</f>
        <v/>
      </c>
    </row>
    <row r="3778">
      <c r="A3778" s="29" t="n"/>
      <c r="B3778" s="25" t="n"/>
      <c r="C3778" s="49" t="n"/>
      <c r="D3778" s="29" t="n"/>
      <c r="E3778" s="23">
        <f>IF(OR(A3778="",B3778=""),"",A3778&amp;"|"&amp;B3778)</f>
        <v/>
      </c>
      <c r="F3778" s="30">
        <f>IF(OR(E3778="",NOT(ISNUMBER(C3778))),"",E3778&amp;"|"&amp;YEAR(C3778)&amp;"-"&amp;RIGHT("0"&amp;MONTH(C3778),2)&amp;"-"&amp;RIGHT("0"&amp;DAY(C3778),2))</f>
        <v/>
      </c>
      <c r="G3778" s="26">
        <f>IF(E3778="","",IFERROR(MATCH(E3778,pl_chave,0),0))</f>
        <v/>
      </c>
      <c r="H3778" s="23">
        <f>IF(G3778="","",IF(G3778=0,"Tarefa fora do plano",INDEX(pl_tag,G3778)))</f>
        <v/>
      </c>
      <c r="I3778" s="30">
        <f>IF(N(G3778)=0,"",INDEX(pl_atividade,G3778))</f>
        <v/>
      </c>
      <c r="J3778" s="50">
        <f>IF(N(G3778)=0,"",INDEX(pl_especialidade,G3778))</f>
        <v/>
      </c>
      <c r="K3778" s="28">
        <f>IF(N(G3778)=0,"",INDEX(pl_duracao,G3778))</f>
        <v/>
      </c>
      <c r="L3778" s="39">
        <f>IF(ISNUMBER(C3778),YEAR(C3778),"")</f>
        <v/>
      </c>
      <c r="M3778" s="39">
        <f>IF(ISNUMBER(C3778),MONTH(C3778),"")</f>
        <v/>
      </c>
      <c r="N3778" s="23">
        <f>IF(L3778="","",IF(NOT(ISNUMBER(crono_ano)),"Informe o ano",IF(L3778&lt;crono_ano,"Antes do ano",IF(L3778&gt;crono_ano,"Depois do ano","No ano"))))</f>
        <v/>
      </c>
      <c r="O3778" s="39">
        <f>IF(F3778="","",IF(COUNTIF(F$7:F3778,F3778)=1,1,0))</f>
        <v/>
      </c>
      <c r="P3778" s="39">
        <f>IF(A3778&amp;B3778&amp;C3778="","",IF(AND(O3778=1,N(G3778)&gt;0),IF(INDEX(pl_ativa,MAX(1,N(G3778)))="Sim",1,0),0))</f>
        <v/>
      </c>
      <c r="Q3778" s="39">
        <f>IF(F3778="","",COUNTIFS(ex_chave_oc,F3778,ex_cancelada,"&lt;&gt;Sim"))</f>
        <v/>
      </c>
      <c r="R3778" s="51">
        <f>IF(P3778="","",IF(AND(P3778=1,N(Q3778)&gt;0),1,0))</f>
        <v/>
      </c>
      <c r="S3778" s="30">
        <f>IF(P3778="","",IF(F3778="","ERRO: data prevista ausente ou inválida",IF(O3778=0,"Duplicada: contada uma vez",IF(N(G3778)=0,"ERRO: tarefa fora do Plano Mestre",IF(P3778=0,"Tarefa retirada do plano: não conta","OK")))))</f>
        <v/>
      </c>
    </row>
    <row r="3779">
      <c r="A3779" s="29" t="n"/>
      <c r="B3779" s="25" t="n"/>
      <c r="C3779" s="49" t="n"/>
      <c r="D3779" s="29" t="n"/>
      <c r="E3779" s="23">
        <f>IF(OR(A3779="",B3779=""),"",A3779&amp;"|"&amp;B3779)</f>
        <v/>
      </c>
      <c r="F3779" s="30">
        <f>IF(OR(E3779="",NOT(ISNUMBER(C3779))),"",E3779&amp;"|"&amp;YEAR(C3779)&amp;"-"&amp;RIGHT("0"&amp;MONTH(C3779),2)&amp;"-"&amp;RIGHT("0"&amp;DAY(C3779),2))</f>
        <v/>
      </c>
      <c r="G3779" s="26">
        <f>IF(E3779="","",IFERROR(MATCH(E3779,pl_chave,0),0))</f>
        <v/>
      </c>
      <c r="H3779" s="23">
        <f>IF(G3779="","",IF(G3779=0,"Tarefa fora do plano",INDEX(pl_tag,G3779)))</f>
        <v/>
      </c>
      <c r="I3779" s="30">
        <f>IF(N(G3779)=0,"",INDEX(pl_atividade,G3779))</f>
        <v/>
      </c>
      <c r="J3779" s="50">
        <f>IF(N(G3779)=0,"",INDEX(pl_especialidade,G3779))</f>
        <v/>
      </c>
      <c r="K3779" s="28">
        <f>IF(N(G3779)=0,"",INDEX(pl_duracao,G3779))</f>
        <v/>
      </c>
      <c r="L3779" s="39">
        <f>IF(ISNUMBER(C3779),YEAR(C3779),"")</f>
        <v/>
      </c>
      <c r="M3779" s="39">
        <f>IF(ISNUMBER(C3779),MONTH(C3779),"")</f>
        <v/>
      </c>
      <c r="N3779" s="23">
        <f>IF(L3779="","",IF(NOT(ISNUMBER(crono_ano)),"Informe o ano",IF(L3779&lt;crono_ano,"Antes do ano",IF(L3779&gt;crono_ano,"Depois do ano","No ano"))))</f>
        <v/>
      </c>
      <c r="O3779" s="39">
        <f>IF(F3779="","",IF(COUNTIF(F$7:F3779,F3779)=1,1,0))</f>
        <v/>
      </c>
      <c r="P3779" s="39">
        <f>IF(A3779&amp;B3779&amp;C3779="","",IF(AND(O3779=1,N(G3779)&gt;0),IF(INDEX(pl_ativa,MAX(1,N(G3779)))="Sim",1,0),0))</f>
        <v/>
      </c>
      <c r="Q3779" s="39">
        <f>IF(F3779="","",COUNTIFS(ex_chave_oc,F3779,ex_cancelada,"&lt;&gt;Sim"))</f>
        <v/>
      </c>
      <c r="R3779" s="51">
        <f>IF(P3779="","",IF(AND(P3779=1,N(Q3779)&gt;0),1,0))</f>
        <v/>
      </c>
      <c r="S3779" s="30">
        <f>IF(P3779="","",IF(F3779="","ERRO: data prevista ausente ou inválida",IF(O3779=0,"Duplicada: contada uma vez",IF(N(G3779)=0,"ERRO: tarefa fora do Plano Mestre",IF(P3779=0,"Tarefa retirada do plano: não conta","OK")))))</f>
        <v/>
      </c>
    </row>
    <row r="3780">
      <c r="A3780" s="29" t="n"/>
      <c r="B3780" s="25" t="n"/>
      <c r="C3780" s="49" t="n"/>
      <c r="D3780" s="29" t="n"/>
      <c r="E3780" s="23">
        <f>IF(OR(A3780="",B3780=""),"",A3780&amp;"|"&amp;B3780)</f>
        <v/>
      </c>
      <c r="F3780" s="30">
        <f>IF(OR(E3780="",NOT(ISNUMBER(C3780))),"",E3780&amp;"|"&amp;YEAR(C3780)&amp;"-"&amp;RIGHT("0"&amp;MONTH(C3780),2)&amp;"-"&amp;RIGHT("0"&amp;DAY(C3780),2))</f>
        <v/>
      </c>
      <c r="G3780" s="26">
        <f>IF(E3780="","",IFERROR(MATCH(E3780,pl_chave,0),0))</f>
        <v/>
      </c>
      <c r="H3780" s="23">
        <f>IF(G3780="","",IF(G3780=0,"Tarefa fora do plano",INDEX(pl_tag,G3780)))</f>
        <v/>
      </c>
      <c r="I3780" s="30">
        <f>IF(N(G3780)=0,"",INDEX(pl_atividade,G3780))</f>
        <v/>
      </c>
      <c r="J3780" s="50">
        <f>IF(N(G3780)=0,"",INDEX(pl_especialidade,G3780))</f>
        <v/>
      </c>
      <c r="K3780" s="28">
        <f>IF(N(G3780)=0,"",INDEX(pl_duracao,G3780))</f>
        <v/>
      </c>
      <c r="L3780" s="39">
        <f>IF(ISNUMBER(C3780),YEAR(C3780),"")</f>
        <v/>
      </c>
      <c r="M3780" s="39">
        <f>IF(ISNUMBER(C3780),MONTH(C3780),"")</f>
        <v/>
      </c>
      <c r="N3780" s="23">
        <f>IF(L3780="","",IF(NOT(ISNUMBER(crono_ano)),"Informe o ano",IF(L3780&lt;crono_ano,"Antes do ano",IF(L3780&gt;crono_ano,"Depois do ano","No ano"))))</f>
        <v/>
      </c>
      <c r="O3780" s="39">
        <f>IF(F3780="","",IF(COUNTIF(F$7:F3780,F3780)=1,1,0))</f>
        <v/>
      </c>
      <c r="P3780" s="39">
        <f>IF(A3780&amp;B3780&amp;C3780="","",IF(AND(O3780=1,N(G3780)&gt;0),IF(INDEX(pl_ativa,MAX(1,N(G3780)))="Sim",1,0),0))</f>
        <v/>
      </c>
      <c r="Q3780" s="39">
        <f>IF(F3780="","",COUNTIFS(ex_chave_oc,F3780,ex_cancelada,"&lt;&gt;Sim"))</f>
        <v/>
      </c>
      <c r="R3780" s="51">
        <f>IF(P3780="","",IF(AND(P3780=1,N(Q3780)&gt;0),1,0))</f>
        <v/>
      </c>
      <c r="S3780" s="30">
        <f>IF(P3780="","",IF(F3780="","ERRO: data prevista ausente ou inválida",IF(O3780=0,"Duplicada: contada uma vez",IF(N(G3780)=0,"ERRO: tarefa fora do Plano Mestre",IF(P3780=0,"Tarefa retirada do plano: não conta","OK")))))</f>
        <v/>
      </c>
    </row>
    <row r="3781">
      <c r="A3781" s="29" t="n"/>
      <c r="B3781" s="25" t="n"/>
      <c r="C3781" s="49" t="n"/>
      <c r="D3781" s="29" t="n"/>
      <c r="E3781" s="23">
        <f>IF(OR(A3781="",B3781=""),"",A3781&amp;"|"&amp;B3781)</f>
        <v/>
      </c>
      <c r="F3781" s="30">
        <f>IF(OR(E3781="",NOT(ISNUMBER(C3781))),"",E3781&amp;"|"&amp;YEAR(C3781)&amp;"-"&amp;RIGHT("0"&amp;MONTH(C3781),2)&amp;"-"&amp;RIGHT("0"&amp;DAY(C3781),2))</f>
        <v/>
      </c>
      <c r="G3781" s="26">
        <f>IF(E3781="","",IFERROR(MATCH(E3781,pl_chave,0),0))</f>
        <v/>
      </c>
      <c r="H3781" s="23">
        <f>IF(G3781="","",IF(G3781=0,"Tarefa fora do plano",INDEX(pl_tag,G3781)))</f>
        <v/>
      </c>
      <c r="I3781" s="30">
        <f>IF(N(G3781)=0,"",INDEX(pl_atividade,G3781))</f>
        <v/>
      </c>
      <c r="J3781" s="50">
        <f>IF(N(G3781)=0,"",INDEX(pl_especialidade,G3781))</f>
        <v/>
      </c>
      <c r="K3781" s="28">
        <f>IF(N(G3781)=0,"",INDEX(pl_duracao,G3781))</f>
        <v/>
      </c>
      <c r="L3781" s="39">
        <f>IF(ISNUMBER(C3781),YEAR(C3781),"")</f>
        <v/>
      </c>
      <c r="M3781" s="39">
        <f>IF(ISNUMBER(C3781),MONTH(C3781),"")</f>
        <v/>
      </c>
      <c r="N3781" s="23">
        <f>IF(L3781="","",IF(NOT(ISNUMBER(crono_ano)),"Informe o ano",IF(L3781&lt;crono_ano,"Antes do ano",IF(L3781&gt;crono_ano,"Depois do ano","No ano"))))</f>
        <v/>
      </c>
      <c r="O3781" s="39">
        <f>IF(F3781="","",IF(COUNTIF(F$7:F3781,F3781)=1,1,0))</f>
        <v/>
      </c>
      <c r="P3781" s="39">
        <f>IF(A3781&amp;B3781&amp;C3781="","",IF(AND(O3781=1,N(G3781)&gt;0),IF(INDEX(pl_ativa,MAX(1,N(G3781)))="Sim",1,0),0))</f>
        <v/>
      </c>
      <c r="Q3781" s="39">
        <f>IF(F3781="","",COUNTIFS(ex_chave_oc,F3781,ex_cancelada,"&lt;&gt;Sim"))</f>
        <v/>
      </c>
      <c r="R3781" s="51">
        <f>IF(P3781="","",IF(AND(P3781=1,N(Q3781)&gt;0),1,0))</f>
        <v/>
      </c>
      <c r="S3781" s="30">
        <f>IF(P3781="","",IF(F3781="","ERRO: data prevista ausente ou inválida",IF(O3781=0,"Duplicada: contada uma vez",IF(N(G3781)=0,"ERRO: tarefa fora do Plano Mestre",IF(P3781=0,"Tarefa retirada do plano: não conta","OK")))))</f>
        <v/>
      </c>
    </row>
    <row r="3782">
      <c r="A3782" s="29" t="n"/>
      <c r="B3782" s="25" t="n"/>
      <c r="C3782" s="49" t="n"/>
      <c r="D3782" s="29" t="n"/>
      <c r="E3782" s="23">
        <f>IF(OR(A3782="",B3782=""),"",A3782&amp;"|"&amp;B3782)</f>
        <v/>
      </c>
      <c r="F3782" s="30">
        <f>IF(OR(E3782="",NOT(ISNUMBER(C3782))),"",E3782&amp;"|"&amp;YEAR(C3782)&amp;"-"&amp;RIGHT("0"&amp;MONTH(C3782),2)&amp;"-"&amp;RIGHT("0"&amp;DAY(C3782),2))</f>
        <v/>
      </c>
      <c r="G3782" s="26">
        <f>IF(E3782="","",IFERROR(MATCH(E3782,pl_chave,0),0))</f>
        <v/>
      </c>
      <c r="H3782" s="23">
        <f>IF(G3782="","",IF(G3782=0,"Tarefa fora do plano",INDEX(pl_tag,G3782)))</f>
        <v/>
      </c>
      <c r="I3782" s="30">
        <f>IF(N(G3782)=0,"",INDEX(pl_atividade,G3782))</f>
        <v/>
      </c>
      <c r="J3782" s="50">
        <f>IF(N(G3782)=0,"",INDEX(pl_especialidade,G3782))</f>
        <v/>
      </c>
      <c r="K3782" s="28">
        <f>IF(N(G3782)=0,"",INDEX(pl_duracao,G3782))</f>
        <v/>
      </c>
      <c r="L3782" s="39">
        <f>IF(ISNUMBER(C3782),YEAR(C3782),"")</f>
        <v/>
      </c>
      <c r="M3782" s="39">
        <f>IF(ISNUMBER(C3782),MONTH(C3782),"")</f>
        <v/>
      </c>
      <c r="N3782" s="23">
        <f>IF(L3782="","",IF(NOT(ISNUMBER(crono_ano)),"Informe o ano",IF(L3782&lt;crono_ano,"Antes do ano",IF(L3782&gt;crono_ano,"Depois do ano","No ano"))))</f>
        <v/>
      </c>
      <c r="O3782" s="39">
        <f>IF(F3782="","",IF(COUNTIF(F$7:F3782,F3782)=1,1,0))</f>
        <v/>
      </c>
      <c r="P3782" s="39">
        <f>IF(A3782&amp;B3782&amp;C3782="","",IF(AND(O3782=1,N(G3782)&gt;0),IF(INDEX(pl_ativa,MAX(1,N(G3782)))="Sim",1,0),0))</f>
        <v/>
      </c>
      <c r="Q3782" s="39">
        <f>IF(F3782="","",COUNTIFS(ex_chave_oc,F3782,ex_cancelada,"&lt;&gt;Sim"))</f>
        <v/>
      </c>
      <c r="R3782" s="51">
        <f>IF(P3782="","",IF(AND(P3782=1,N(Q3782)&gt;0),1,0))</f>
        <v/>
      </c>
      <c r="S3782" s="30">
        <f>IF(P3782="","",IF(F3782="","ERRO: data prevista ausente ou inválida",IF(O3782=0,"Duplicada: contada uma vez",IF(N(G3782)=0,"ERRO: tarefa fora do Plano Mestre",IF(P3782=0,"Tarefa retirada do plano: não conta","OK")))))</f>
        <v/>
      </c>
    </row>
    <row r="3783">
      <c r="A3783" s="29" t="n"/>
      <c r="B3783" s="25" t="n"/>
      <c r="C3783" s="49" t="n"/>
      <c r="D3783" s="29" t="n"/>
      <c r="E3783" s="23">
        <f>IF(OR(A3783="",B3783=""),"",A3783&amp;"|"&amp;B3783)</f>
        <v/>
      </c>
      <c r="F3783" s="30">
        <f>IF(OR(E3783="",NOT(ISNUMBER(C3783))),"",E3783&amp;"|"&amp;YEAR(C3783)&amp;"-"&amp;RIGHT("0"&amp;MONTH(C3783),2)&amp;"-"&amp;RIGHT("0"&amp;DAY(C3783),2))</f>
        <v/>
      </c>
      <c r="G3783" s="26">
        <f>IF(E3783="","",IFERROR(MATCH(E3783,pl_chave,0),0))</f>
        <v/>
      </c>
      <c r="H3783" s="23">
        <f>IF(G3783="","",IF(G3783=0,"Tarefa fora do plano",INDEX(pl_tag,G3783)))</f>
        <v/>
      </c>
      <c r="I3783" s="30">
        <f>IF(N(G3783)=0,"",INDEX(pl_atividade,G3783))</f>
        <v/>
      </c>
      <c r="J3783" s="50">
        <f>IF(N(G3783)=0,"",INDEX(pl_especialidade,G3783))</f>
        <v/>
      </c>
      <c r="K3783" s="28">
        <f>IF(N(G3783)=0,"",INDEX(pl_duracao,G3783))</f>
        <v/>
      </c>
      <c r="L3783" s="39">
        <f>IF(ISNUMBER(C3783),YEAR(C3783),"")</f>
        <v/>
      </c>
      <c r="M3783" s="39">
        <f>IF(ISNUMBER(C3783),MONTH(C3783),"")</f>
        <v/>
      </c>
      <c r="N3783" s="23">
        <f>IF(L3783="","",IF(NOT(ISNUMBER(crono_ano)),"Informe o ano",IF(L3783&lt;crono_ano,"Antes do ano",IF(L3783&gt;crono_ano,"Depois do ano","No ano"))))</f>
        <v/>
      </c>
      <c r="O3783" s="39">
        <f>IF(F3783="","",IF(COUNTIF(F$7:F3783,F3783)=1,1,0))</f>
        <v/>
      </c>
      <c r="P3783" s="39">
        <f>IF(A3783&amp;B3783&amp;C3783="","",IF(AND(O3783=1,N(G3783)&gt;0),IF(INDEX(pl_ativa,MAX(1,N(G3783)))="Sim",1,0),0))</f>
        <v/>
      </c>
      <c r="Q3783" s="39">
        <f>IF(F3783="","",COUNTIFS(ex_chave_oc,F3783,ex_cancelada,"&lt;&gt;Sim"))</f>
        <v/>
      </c>
      <c r="R3783" s="51">
        <f>IF(P3783="","",IF(AND(P3783=1,N(Q3783)&gt;0),1,0))</f>
        <v/>
      </c>
      <c r="S3783" s="30">
        <f>IF(P3783="","",IF(F3783="","ERRO: data prevista ausente ou inválida",IF(O3783=0,"Duplicada: contada uma vez",IF(N(G3783)=0,"ERRO: tarefa fora do Plano Mestre",IF(P3783=0,"Tarefa retirada do plano: não conta","OK")))))</f>
        <v/>
      </c>
    </row>
    <row r="3784">
      <c r="A3784" s="29" t="n"/>
      <c r="B3784" s="25" t="n"/>
      <c r="C3784" s="49" t="n"/>
      <c r="D3784" s="29" t="n"/>
      <c r="E3784" s="23">
        <f>IF(OR(A3784="",B3784=""),"",A3784&amp;"|"&amp;B3784)</f>
        <v/>
      </c>
      <c r="F3784" s="30">
        <f>IF(OR(E3784="",NOT(ISNUMBER(C3784))),"",E3784&amp;"|"&amp;YEAR(C3784)&amp;"-"&amp;RIGHT("0"&amp;MONTH(C3784),2)&amp;"-"&amp;RIGHT("0"&amp;DAY(C3784),2))</f>
        <v/>
      </c>
      <c r="G3784" s="26">
        <f>IF(E3784="","",IFERROR(MATCH(E3784,pl_chave,0),0))</f>
        <v/>
      </c>
      <c r="H3784" s="23">
        <f>IF(G3784="","",IF(G3784=0,"Tarefa fora do plano",INDEX(pl_tag,G3784)))</f>
        <v/>
      </c>
      <c r="I3784" s="30">
        <f>IF(N(G3784)=0,"",INDEX(pl_atividade,G3784))</f>
        <v/>
      </c>
      <c r="J3784" s="50">
        <f>IF(N(G3784)=0,"",INDEX(pl_especialidade,G3784))</f>
        <v/>
      </c>
      <c r="K3784" s="28">
        <f>IF(N(G3784)=0,"",INDEX(pl_duracao,G3784))</f>
        <v/>
      </c>
      <c r="L3784" s="39">
        <f>IF(ISNUMBER(C3784),YEAR(C3784),"")</f>
        <v/>
      </c>
      <c r="M3784" s="39">
        <f>IF(ISNUMBER(C3784),MONTH(C3784),"")</f>
        <v/>
      </c>
      <c r="N3784" s="23">
        <f>IF(L3784="","",IF(NOT(ISNUMBER(crono_ano)),"Informe o ano",IF(L3784&lt;crono_ano,"Antes do ano",IF(L3784&gt;crono_ano,"Depois do ano","No ano"))))</f>
        <v/>
      </c>
      <c r="O3784" s="39">
        <f>IF(F3784="","",IF(COUNTIF(F$7:F3784,F3784)=1,1,0))</f>
        <v/>
      </c>
      <c r="P3784" s="39">
        <f>IF(A3784&amp;B3784&amp;C3784="","",IF(AND(O3784=1,N(G3784)&gt;0),IF(INDEX(pl_ativa,MAX(1,N(G3784)))="Sim",1,0),0))</f>
        <v/>
      </c>
      <c r="Q3784" s="39">
        <f>IF(F3784="","",COUNTIFS(ex_chave_oc,F3784,ex_cancelada,"&lt;&gt;Sim"))</f>
        <v/>
      </c>
      <c r="R3784" s="51">
        <f>IF(P3784="","",IF(AND(P3784=1,N(Q3784)&gt;0),1,0))</f>
        <v/>
      </c>
      <c r="S3784" s="30">
        <f>IF(P3784="","",IF(F3784="","ERRO: data prevista ausente ou inválida",IF(O3784=0,"Duplicada: contada uma vez",IF(N(G3784)=0,"ERRO: tarefa fora do Plano Mestre",IF(P3784=0,"Tarefa retirada do plano: não conta","OK")))))</f>
        <v/>
      </c>
    </row>
    <row r="3785">
      <c r="A3785" s="29" t="n"/>
      <c r="B3785" s="25" t="n"/>
      <c r="C3785" s="49" t="n"/>
      <c r="D3785" s="29" t="n"/>
      <c r="E3785" s="23">
        <f>IF(OR(A3785="",B3785=""),"",A3785&amp;"|"&amp;B3785)</f>
        <v/>
      </c>
      <c r="F3785" s="30">
        <f>IF(OR(E3785="",NOT(ISNUMBER(C3785))),"",E3785&amp;"|"&amp;YEAR(C3785)&amp;"-"&amp;RIGHT("0"&amp;MONTH(C3785),2)&amp;"-"&amp;RIGHT("0"&amp;DAY(C3785),2))</f>
        <v/>
      </c>
      <c r="G3785" s="26">
        <f>IF(E3785="","",IFERROR(MATCH(E3785,pl_chave,0),0))</f>
        <v/>
      </c>
      <c r="H3785" s="23">
        <f>IF(G3785="","",IF(G3785=0,"Tarefa fora do plano",INDEX(pl_tag,G3785)))</f>
        <v/>
      </c>
      <c r="I3785" s="30">
        <f>IF(N(G3785)=0,"",INDEX(pl_atividade,G3785))</f>
        <v/>
      </c>
      <c r="J3785" s="50">
        <f>IF(N(G3785)=0,"",INDEX(pl_especialidade,G3785))</f>
        <v/>
      </c>
      <c r="K3785" s="28">
        <f>IF(N(G3785)=0,"",INDEX(pl_duracao,G3785))</f>
        <v/>
      </c>
      <c r="L3785" s="39">
        <f>IF(ISNUMBER(C3785),YEAR(C3785),"")</f>
        <v/>
      </c>
      <c r="M3785" s="39">
        <f>IF(ISNUMBER(C3785),MONTH(C3785),"")</f>
        <v/>
      </c>
      <c r="N3785" s="23">
        <f>IF(L3785="","",IF(NOT(ISNUMBER(crono_ano)),"Informe o ano",IF(L3785&lt;crono_ano,"Antes do ano",IF(L3785&gt;crono_ano,"Depois do ano","No ano"))))</f>
        <v/>
      </c>
      <c r="O3785" s="39">
        <f>IF(F3785="","",IF(COUNTIF(F$7:F3785,F3785)=1,1,0))</f>
        <v/>
      </c>
      <c r="P3785" s="39">
        <f>IF(A3785&amp;B3785&amp;C3785="","",IF(AND(O3785=1,N(G3785)&gt;0),IF(INDEX(pl_ativa,MAX(1,N(G3785)))="Sim",1,0),0))</f>
        <v/>
      </c>
      <c r="Q3785" s="39">
        <f>IF(F3785="","",COUNTIFS(ex_chave_oc,F3785,ex_cancelada,"&lt;&gt;Sim"))</f>
        <v/>
      </c>
      <c r="R3785" s="51">
        <f>IF(P3785="","",IF(AND(P3785=1,N(Q3785)&gt;0),1,0))</f>
        <v/>
      </c>
      <c r="S3785" s="30">
        <f>IF(P3785="","",IF(F3785="","ERRO: data prevista ausente ou inválida",IF(O3785=0,"Duplicada: contada uma vez",IF(N(G3785)=0,"ERRO: tarefa fora do Plano Mestre",IF(P3785=0,"Tarefa retirada do plano: não conta","OK")))))</f>
        <v/>
      </c>
    </row>
    <row r="3786">
      <c r="A3786" s="29" t="n"/>
      <c r="B3786" s="25" t="n"/>
      <c r="C3786" s="49" t="n"/>
      <c r="D3786" s="29" t="n"/>
      <c r="E3786" s="23">
        <f>IF(OR(A3786="",B3786=""),"",A3786&amp;"|"&amp;B3786)</f>
        <v/>
      </c>
      <c r="F3786" s="30">
        <f>IF(OR(E3786="",NOT(ISNUMBER(C3786))),"",E3786&amp;"|"&amp;YEAR(C3786)&amp;"-"&amp;RIGHT("0"&amp;MONTH(C3786),2)&amp;"-"&amp;RIGHT("0"&amp;DAY(C3786),2))</f>
        <v/>
      </c>
      <c r="G3786" s="26">
        <f>IF(E3786="","",IFERROR(MATCH(E3786,pl_chave,0),0))</f>
        <v/>
      </c>
      <c r="H3786" s="23">
        <f>IF(G3786="","",IF(G3786=0,"Tarefa fora do plano",INDEX(pl_tag,G3786)))</f>
        <v/>
      </c>
      <c r="I3786" s="30">
        <f>IF(N(G3786)=0,"",INDEX(pl_atividade,G3786))</f>
        <v/>
      </c>
      <c r="J3786" s="50">
        <f>IF(N(G3786)=0,"",INDEX(pl_especialidade,G3786))</f>
        <v/>
      </c>
      <c r="K3786" s="28">
        <f>IF(N(G3786)=0,"",INDEX(pl_duracao,G3786))</f>
        <v/>
      </c>
      <c r="L3786" s="39">
        <f>IF(ISNUMBER(C3786),YEAR(C3786),"")</f>
        <v/>
      </c>
      <c r="M3786" s="39">
        <f>IF(ISNUMBER(C3786),MONTH(C3786),"")</f>
        <v/>
      </c>
      <c r="N3786" s="23">
        <f>IF(L3786="","",IF(NOT(ISNUMBER(crono_ano)),"Informe o ano",IF(L3786&lt;crono_ano,"Antes do ano",IF(L3786&gt;crono_ano,"Depois do ano","No ano"))))</f>
        <v/>
      </c>
      <c r="O3786" s="39">
        <f>IF(F3786="","",IF(COUNTIF(F$7:F3786,F3786)=1,1,0))</f>
        <v/>
      </c>
      <c r="P3786" s="39">
        <f>IF(A3786&amp;B3786&amp;C3786="","",IF(AND(O3786=1,N(G3786)&gt;0),IF(INDEX(pl_ativa,MAX(1,N(G3786)))="Sim",1,0),0))</f>
        <v/>
      </c>
      <c r="Q3786" s="39">
        <f>IF(F3786="","",COUNTIFS(ex_chave_oc,F3786,ex_cancelada,"&lt;&gt;Sim"))</f>
        <v/>
      </c>
      <c r="R3786" s="51">
        <f>IF(P3786="","",IF(AND(P3786=1,N(Q3786)&gt;0),1,0))</f>
        <v/>
      </c>
      <c r="S3786" s="30">
        <f>IF(P3786="","",IF(F3786="","ERRO: data prevista ausente ou inválida",IF(O3786=0,"Duplicada: contada uma vez",IF(N(G3786)=0,"ERRO: tarefa fora do Plano Mestre",IF(P3786=0,"Tarefa retirada do plano: não conta","OK")))))</f>
        <v/>
      </c>
    </row>
    <row r="3787">
      <c r="A3787" s="29" t="n"/>
      <c r="B3787" s="25" t="n"/>
      <c r="C3787" s="49" t="n"/>
      <c r="D3787" s="29" t="n"/>
      <c r="E3787" s="23">
        <f>IF(OR(A3787="",B3787=""),"",A3787&amp;"|"&amp;B3787)</f>
        <v/>
      </c>
      <c r="F3787" s="30">
        <f>IF(OR(E3787="",NOT(ISNUMBER(C3787))),"",E3787&amp;"|"&amp;YEAR(C3787)&amp;"-"&amp;RIGHT("0"&amp;MONTH(C3787),2)&amp;"-"&amp;RIGHT("0"&amp;DAY(C3787),2))</f>
        <v/>
      </c>
      <c r="G3787" s="26">
        <f>IF(E3787="","",IFERROR(MATCH(E3787,pl_chave,0),0))</f>
        <v/>
      </c>
      <c r="H3787" s="23">
        <f>IF(G3787="","",IF(G3787=0,"Tarefa fora do plano",INDEX(pl_tag,G3787)))</f>
        <v/>
      </c>
      <c r="I3787" s="30">
        <f>IF(N(G3787)=0,"",INDEX(pl_atividade,G3787))</f>
        <v/>
      </c>
      <c r="J3787" s="50">
        <f>IF(N(G3787)=0,"",INDEX(pl_especialidade,G3787))</f>
        <v/>
      </c>
      <c r="K3787" s="28">
        <f>IF(N(G3787)=0,"",INDEX(pl_duracao,G3787))</f>
        <v/>
      </c>
      <c r="L3787" s="39">
        <f>IF(ISNUMBER(C3787),YEAR(C3787),"")</f>
        <v/>
      </c>
      <c r="M3787" s="39">
        <f>IF(ISNUMBER(C3787),MONTH(C3787),"")</f>
        <v/>
      </c>
      <c r="N3787" s="23">
        <f>IF(L3787="","",IF(NOT(ISNUMBER(crono_ano)),"Informe o ano",IF(L3787&lt;crono_ano,"Antes do ano",IF(L3787&gt;crono_ano,"Depois do ano","No ano"))))</f>
        <v/>
      </c>
      <c r="O3787" s="39">
        <f>IF(F3787="","",IF(COUNTIF(F$7:F3787,F3787)=1,1,0))</f>
        <v/>
      </c>
      <c r="P3787" s="39">
        <f>IF(A3787&amp;B3787&amp;C3787="","",IF(AND(O3787=1,N(G3787)&gt;0),IF(INDEX(pl_ativa,MAX(1,N(G3787)))="Sim",1,0),0))</f>
        <v/>
      </c>
      <c r="Q3787" s="39">
        <f>IF(F3787="","",COUNTIFS(ex_chave_oc,F3787,ex_cancelada,"&lt;&gt;Sim"))</f>
        <v/>
      </c>
      <c r="R3787" s="51">
        <f>IF(P3787="","",IF(AND(P3787=1,N(Q3787)&gt;0),1,0))</f>
        <v/>
      </c>
      <c r="S3787" s="30">
        <f>IF(P3787="","",IF(F3787="","ERRO: data prevista ausente ou inválida",IF(O3787=0,"Duplicada: contada uma vez",IF(N(G3787)=0,"ERRO: tarefa fora do Plano Mestre",IF(P3787=0,"Tarefa retirada do plano: não conta","OK")))))</f>
        <v/>
      </c>
    </row>
    <row r="3788">
      <c r="A3788" s="29" t="n"/>
      <c r="B3788" s="25" t="n"/>
      <c r="C3788" s="49" t="n"/>
      <c r="D3788" s="29" t="n"/>
      <c r="E3788" s="23">
        <f>IF(OR(A3788="",B3788=""),"",A3788&amp;"|"&amp;B3788)</f>
        <v/>
      </c>
      <c r="F3788" s="30">
        <f>IF(OR(E3788="",NOT(ISNUMBER(C3788))),"",E3788&amp;"|"&amp;YEAR(C3788)&amp;"-"&amp;RIGHT("0"&amp;MONTH(C3788),2)&amp;"-"&amp;RIGHT("0"&amp;DAY(C3788),2))</f>
        <v/>
      </c>
      <c r="G3788" s="26">
        <f>IF(E3788="","",IFERROR(MATCH(E3788,pl_chave,0),0))</f>
        <v/>
      </c>
      <c r="H3788" s="23">
        <f>IF(G3788="","",IF(G3788=0,"Tarefa fora do plano",INDEX(pl_tag,G3788)))</f>
        <v/>
      </c>
      <c r="I3788" s="30">
        <f>IF(N(G3788)=0,"",INDEX(pl_atividade,G3788))</f>
        <v/>
      </c>
      <c r="J3788" s="50">
        <f>IF(N(G3788)=0,"",INDEX(pl_especialidade,G3788))</f>
        <v/>
      </c>
      <c r="K3788" s="28">
        <f>IF(N(G3788)=0,"",INDEX(pl_duracao,G3788))</f>
        <v/>
      </c>
      <c r="L3788" s="39">
        <f>IF(ISNUMBER(C3788),YEAR(C3788),"")</f>
        <v/>
      </c>
      <c r="M3788" s="39">
        <f>IF(ISNUMBER(C3788),MONTH(C3788),"")</f>
        <v/>
      </c>
      <c r="N3788" s="23">
        <f>IF(L3788="","",IF(NOT(ISNUMBER(crono_ano)),"Informe o ano",IF(L3788&lt;crono_ano,"Antes do ano",IF(L3788&gt;crono_ano,"Depois do ano","No ano"))))</f>
        <v/>
      </c>
      <c r="O3788" s="39">
        <f>IF(F3788="","",IF(COUNTIF(F$7:F3788,F3788)=1,1,0))</f>
        <v/>
      </c>
      <c r="P3788" s="39">
        <f>IF(A3788&amp;B3788&amp;C3788="","",IF(AND(O3788=1,N(G3788)&gt;0),IF(INDEX(pl_ativa,MAX(1,N(G3788)))="Sim",1,0),0))</f>
        <v/>
      </c>
      <c r="Q3788" s="39">
        <f>IF(F3788="","",COUNTIFS(ex_chave_oc,F3788,ex_cancelada,"&lt;&gt;Sim"))</f>
        <v/>
      </c>
      <c r="R3788" s="51">
        <f>IF(P3788="","",IF(AND(P3788=1,N(Q3788)&gt;0),1,0))</f>
        <v/>
      </c>
      <c r="S3788" s="30">
        <f>IF(P3788="","",IF(F3788="","ERRO: data prevista ausente ou inválida",IF(O3788=0,"Duplicada: contada uma vez",IF(N(G3788)=0,"ERRO: tarefa fora do Plano Mestre",IF(P3788=0,"Tarefa retirada do plano: não conta","OK")))))</f>
        <v/>
      </c>
    </row>
    <row r="3789">
      <c r="A3789" s="29" t="n"/>
      <c r="B3789" s="25" t="n"/>
      <c r="C3789" s="49" t="n"/>
      <c r="D3789" s="29" t="n"/>
      <c r="E3789" s="23">
        <f>IF(OR(A3789="",B3789=""),"",A3789&amp;"|"&amp;B3789)</f>
        <v/>
      </c>
      <c r="F3789" s="30">
        <f>IF(OR(E3789="",NOT(ISNUMBER(C3789))),"",E3789&amp;"|"&amp;YEAR(C3789)&amp;"-"&amp;RIGHT("0"&amp;MONTH(C3789),2)&amp;"-"&amp;RIGHT("0"&amp;DAY(C3789),2))</f>
        <v/>
      </c>
      <c r="G3789" s="26">
        <f>IF(E3789="","",IFERROR(MATCH(E3789,pl_chave,0),0))</f>
        <v/>
      </c>
      <c r="H3789" s="23">
        <f>IF(G3789="","",IF(G3789=0,"Tarefa fora do plano",INDEX(pl_tag,G3789)))</f>
        <v/>
      </c>
      <c r="I3789" s="30">
        <f>IF(N(G3789)=0,"",INDEX(pl_atividade,G3789))</f>
        <v/>
      </c>
      <c r="J3789" s="50">
        <f>IF(N(G3789)=0,"",INDEX(pl_especialidade,G3789))</f>
        <v/>
      </c>
      <c r="K3789" s="28">
        <f>IF(N(G3789)=0,"",INDEX(pl_duracao,G3789))</f>
        <v/>
      </c>
      <c r="L3789" s="39">
        <f>IF(ISNUMBER(C3789),YEAR(C3789),"")</f>
        <v/>
      </c>
      <c r="M3789" s="39">
        <f>IF(ISNUMBER(C3789),MONTH(C3789),"")</f>
        <v/>
      </c>
      <c r="N3789" s="23">
        <f>IF(L3789="","",IF(NOT(ISNUMBER(crono_ano)),"Informe o ano",IF(L3789&lt;crono_ano,"Antes do ano",IF(L3789&gt;crono_ano,"Depois do ano","No ano"))))</f>
        <v/>
      </c>
      <c r="O3789" s="39">
        <f>IF(F3789="","",IF(COUNTIF(F$7:F3789,F3789)=1,1,0))</f>
        <v/>
      </c>
      <c r="P3789" s="39">
        <f>IF(A3789&amp;B3789&amp;C3789="","",IF(AND(O3789=1,N(G3789)&gt;0),IF(INDEX(pl_ativa,MAX(1,N(G3789)))="Sim",1,0),0))</f>
        <v/>
      </c>
      <c r="Q3789" s="39">
        <f>IF(F3789="","",COUNTIFS(ex_chave_oc,F3789,ex_cancelada,"&lt;&gt;Sim"))</f>
        <v/>
      </c>
      <c r="R3789" s="51">
        <f>IF(P3789="","",IF(AND(P3789=1,N(Q3789)&gt;0),1,0))</f>
        <v/>
      </c>
      <c r="S3789" s="30">
        <f>IF(P3789="","",IF(F3789="","ERRO: data prevista ausente ou inválida",IF(O3789=0,"Duplicada: contada uma vez",IF(N(G3789)=0,"ERRO: tarefa fora do Plano Mestre",IF(P3789=0,"Tarefa retirada do plano: não conta","OK")))))</f>
        <v/>
      </c>
    </row>
    <row r="3790">
      <c r="A3790" s="29" t="n"/>
      <c r="B3790" s="25" t="n"/>
      <c r="C3790" s="49" t="n"/>
      <c r="D3790" s="29" t="n"/>
      <c r="E3790" s="23">
        <f>IF(OR(A3790="",B3790=""),"",A3790&amp;"|"&amp;B3790)</f>
        <v/>
      </c>
      <c r="F3790" s="30">
        <f>IF(OR(E3790="",NOT(ISNUMBER(C3790))),"",E3790&amp;"|"&amp;YEAR(C3790)&amp;"-"&amp;RIGHT("0"&amp;MONTH(C3790),2)&amp;"-"&amp;RIGHT("0"&amp;DAY(C3790),2))</f>
        <v/>
      </c>
      <c r="G3790" s="26">
        <f>IF(E3790="","",IFERROR(MATCH(E3790,pl_chave,0),0))</f>
        <v/>
      </c>
      <c r="H3790" s="23">
        <f>IF(G3790="","",IF(G3790=0,"Tarefa fora do plano",INDEX(pl_tag,G3790)))</f>
        <v/>
      </c>
      <c r="I3790" s="30">
        <f>IF(N(G3790)=0,"",INDEX(pl_atividade,G3790))</f>
        <v/>
      </c>
      <c r="J3790" s="50">
        <f>IF(N(G3790)=0,"",INDEX(pl_especialidade,G3790))</f>
        <v/>
      </c>
      <c r="K3790" s="28">
        <f>IF(N(G3790)=0,"",INDEX(pl_duracao,G3790))</f>
        <v/>
      </c>
      <c r="L3790" s="39">
        <f>IF(ISNUMBER(C3790),YEAR(C3790),"")</f>
        <v/>
      </c>
      <c r="M3790" s="39">
        <f>IF(ISNUMBER(C3790),MONTH(C3790),"")</f>
        <v/>
      </c>
      <c r="N3790" s="23">
        <f>IF(L3790="","",IF(NOT(ISNUMBER(crono_ano)),"Informe o ano",IF(L3790&lt;crono_ano,"Antes do ano",IF(L3790&gt;crono_ano,"Depois do ano","No ano"))))</f>
        <v/>
      </c>
      <c r="O3790" s="39">
        <f>IF(F3790="","",IF(COUNTIF(F$7:F3790,F3790)=1,1,0))</f>
        <v/>
      </c>
      <c r="P3790" s="39">
        <f>IF(A3790&amp;B3790&amp;C3790="","",IF(AND(O3790=1,N(G3790)&gt;0),IF(INDEX(pl_ativa,MAX(1,N(G3790)))="Sim",1,0),0))</f>
        <v/>
      </c>
      <c r="Q3790" s="39">
        <f>IF(F3790="","",COUNTIFS(ex_chave_oc,F3790,ex_cancelada,"&lt;&gt;Sim"))</f>
        <v/>
      </c>
      <c r="R3790" s="51">
        <f>IF(P3790="","",IF(AND(P3790=1,N(Q3790)&gt;0),1,0))</f>
        <v/>
      </c>
      <c r="S3790" s="30">
        <f>IF(P3790="","",IF(F3790="","ERRO: data prevista ausente ou inválida",IF(O3790=0,"Duplicada: contada uma vez",IF(N(G3790)=0,"ERRO: tarefa fora do Plano Mestre",IF(P3790=0,"Tarefa retirada do plano: não conta","OK")))))</f>
        <v/>
      </c>
    </row>
    <row r="3791">
      <c r="A3791" s="29" t="n"/>
      <c r="B3791" s="25" t="n"/>
      <c r="C3791" s="49" t="n"/>
      <c r="D3791" s="29" t="n"/>
      <c r="E3791" s="23">
        <f>IF(OR(A3791="",B3791=""),"",A3791&amp;"|"&amp;B3791)</f>
        <v/>
      </c>
      <c r="F3791" s="30">
        <f>IF(OR(E3791="",NOT(ISNUMBER(C3791))),"",E3791&amp;"|"&amp;YEAR(C3791)&amp;"-"&amp;RIGHT("0"&amp;MONTH(C3791),2)&amp;"-"&amp;RIGHT("0"&amp;DAY(C3791),2))</f>
        <v/>
      </c>
      <c r="G3791" s="26">
        <f>IF(E3791="","",IFERROR(MATCH(E3791,pl_chave,0),0))</f>
        <v/>
      </c>
      <c r="H3791" s="23">
        <f>IF(G3791="","",IF(G3791=0,"Tarefa fora do plano",INDEX(pl_tag,G3791)))</f>
        <v/>
      </c>
      <c r="I3791" s="30">
        <f>IF(N(G3791)=0,"",INDEX(pl_atividade,G3791))</f>
        <v/>
      </c>
      <c r="J3791" s="50">
        <f>IF(N(G3791)=0,"",INDEX(pl_especialidade,G3791))</f>
        <v/>
      </c>
      <c r="K3791" s="28">
        <f>IF(N(G3791)=0,"",INDEX(pl_duracao,G3791))</f>
        <v/>
      </c>
      <c r="L3791" s="39">
        <f>IF(ISNUMBER(C3791),YEAR(C3791),"")</f>
        <v/>
      </c>
      <c r="M3791" s="39">
        <f>IF(ISNUMBER(C3791),MONTH(C3791),"")</f>
        <v/>
      </c>
      <c r="N3791" s="23">
        <f>IF(L3791="","",IF(NOT(ISNUMBER(crono_ano)),"Informe o ano",IF(L3791&lt;crono_ano,"Antes do ano",IF(L3791&gt;crono_ano,"Depois do ano","No ano"))))</f>
        <v/>
      </c>
      <c r="O3791" s="39">
        <f>IF(F3791="","",IF(COUNTIF(F$7:F3791,F3791)=1,1,0))</f>
        <v/>
      </c>
      <c r="P3791" s="39">
        <f>IF(A3791&amp;B3791&amp;C3791="","",IF(AND(O3791=1,N(G3791)&gt;0),IF(INDEX(pl_ativa,MAX(1,N(G3791)))="Sim",1,0),0))</f>
        <v/>
      </c>
      <c r="Q3791" s="39">
        <f>IF(F3791="","",COUNTIFS(ex_chave_oc,F3791,ex_cancelada,"&lt;&gt;Sim"))</f>
        <v/>
      </c>
      <c r="R3791" s="51">
        <f>IF(P3791="","",IF(AND(P3791=1,N(Q3791)&gt;0),1,0))</f>
        <v/>
      </c>
      <c r="S3791" s="30">
        <f>IF(P3791="","",IF(F3791="","ERRO: data prevista ausente ou inválida",IF(O3791=0,"Duplicada: contada uma vez",IF(N(G3791)=0,"ERRO: tarefa fora do Plano Mestre",IF(P3791=0,"Tarefa retirada do plano: não conta","OK")))))</f>
        <v/>
      </c>
    </row>
    <row r="3792">
      <c r="A3792" s="29" t="n"/>
      <c r="B3792" s="25" t="n"/>
      <c r="C3792" s="49" t="n"/>
      <c r="D3792" s="29" t="n"/>
      <c r="E3792" s="23">
        <f>IF(OR(A3792="",B3792=""),"",A3792&amp;"|"&amp;B3792)</f>
        <v/>
      </c>
      <c r="F3792" s="30">
        <f>IF(OR(E3792="",NOT(ISNUMBER(C3792))),"",E3792&amp;"|"&amp;YEAR(C3792)&amp;"-"&amp;RIGHT("0"&amp;MONTH(C3792),2)&amp;"-"&amp;RIGHT("0"&amp;DAY(C3792),2))</f>
        <v/>
      </c>
      <c r="G3792" s="26">
        <f>IF(E3792="","",IFERROR(MATCH(E3792,pl_chave,0),0))</f>
        <v/>
      </c>
      <c r="H3792" s="23">
        <f>IF(G3792="","",IF(G3792=0,"Tarefa fora do plano",INDEX(pl_tag,G3792)))</f>
        <v/>
      </c>
      <c r="I3792" s="30">
        <f>IF(N(G3792)=0,"",INDEX(pl_atividade,G3792))</f>
        <v/>
      </c>
      <c r="J3792" s="50">
        <f>IF(N(G3792)=0,"",INDEX(pl_especialidade,G3792))</f>
        <v/>
      </c>
      <c r="K3792" s="28">
        <f>IF(N(G3792)=0,"",INDEX(pl_duracao,G3792))</f>
        <v/>
      </c>
      <c r="L3792" s="39">
        <f>IF(ISNUMBER(C3792),YEAR(C3792),"")</f>
        <v/>
      </c>
      <c r="M3792" s="39">
        <f>IF(ISNUMBER(C3792),MONTH(C3792),"")</f>
        <v/>
      </c>
      <c r="N3792" s="23">
        <f>IF(L3792="","",IF(NOT(ISNUMBER(crono_ano)),"Informe o ano",IF(L3792&lt;crono_ano,"Antes do ano",IF(L3792&gt;crono_ano,"Depois do ano","No ano"))))</f>
        <v/>
      </c>
      <c r="O3792" s="39">
        <f>IF(F3792="","",IF(COUNTIF(F$7:F3792,F3792)=1,1,0))</f>
        <v/>
      </c>
      <c r="P3792" s="39">
        <f>IF(A3792&amp;B3792&amp;C3792="","",IF(AND(O3792=1,N(G3792)&gt;0),IF(INDEX(pl_ativa,MAX(1,N(G3792)))="Sim",1,0),0))</f>
        <v/>
      </c>
      <c r="Q3792" s="39">
        <f>IF(F3792="","",COUNTIFS(ex_chave_oc,F3792,ex_cancelada,"&lt;&gt;Sim"))</f>
        <v/>
      </c>
      <c r="R3792" s="51">
        <f>IF(P3792="","",IF(AND(P3792=1,N(Q3792)&gt;0),1,0))</f>
        <v/>
      </c>
      <c r="S3792" s="30">
        <f>IF(P3792="","",IF(F3792="","ERRO: data prevista ausente ou inválida",IF(O3792=0,"Duplicada: contada uma vez",IF(N(G3792)=0,"ERRO: tarefa fora do Plano Mestre",IF(P3792=0,"Tarefa retirada do plano: não conta","OK")))))</f>
        <v/>
      </c>
    </row>
    <row r="3793">
      <c r="A3793" s="29" t="n"/>
      <c r="B3793" s="25" t="n"/>
      <c r="C3793" s="49" t="n"/>
      <c r="D3793" s="29" t="n"/>
      <c r="E3793" s="23">
        <f>IF(OR(A3793="",B3793=""),"",A3793&amp;"|"&amp;B3793)</f>
        <v/>
      </c>
      <c r="F3793" s="30">
        <f>IF(OR(E3793="",NOT(ISNUMBER(C3793))),"",E3793&amp;"|"&amp;YEAR(C3793)&amp;"-"&amp;RIGHT("0"&amp;MONTH(C3793),2)&amp;"-"&amp;RIGHT("0"&amp;DAY(C3793),2))</f>
        <v/>
      </c>
      <c r="G3793" s="26">
        <f>IF(E3793="","",IFERROR(MATCH(E3793,pl_chave,0),0))</f>
        <v/>
      </c>
      <c r="H3793" s="23">
        <f>IF(G3793="","",IF(G3793=0,"Tarefa fora do plano",INDEX(pl_tag,G3793)))</f>
        <v/>
      </c>
      <c r="I3793" s="30">
        <f>IF(N(G3793)=0,"",INDEX(pl_atividade,G3793))</f>
        <v/>
      </c>
      <c r="J3793" s="50">
        <f>IF(N(G3793)=0,"",INDEX(pl_especialidade,G3793))</f>
        <v/>
      </c>
      <c r="K3793" s="28">
        <f>IF(N(G3793)=0,"",INDEX(pl_duracao,G3793))</f>
        <v/>
      </c>
      <c r="L3793" s="39">
        <f>IF(ISNUMBER(C3793),YEAR(C3793),"")</f>
        <v/>
      </c>
      <c r="M3793" s="39">
        <f>IF(ISNUMBER(C3793),MONTH(C3793),"")</f>
        <v/>
      </c>
      <c r="N3793" s="23">
        <f>IF(L3793="","",IF(NOT(ISNUMBER(crono_ano)),"Informe o ano",IF(L3793&lt;crono_ano,"Antes do ano",IF(L3793&gt;crono_ano,"Depois do ano","No ano"))))</f>
        <v/>
      </c>
      <c r="O3793" s="39">
        <f>IF(F3793="","",IF(COUNTIF(F$7:F3793,F3793)=1,1,0))</f>
        <v/>
      </c>
      <c r="P3793" s="39">
        <f>IF(A3793&amp;B3793&amp;C3793="","",IF(AND(O3793=1,N(G3793)&gt;0),IF(INDEX(pl_ativa,MAX(1,N(G3793)))="Sim",1,0),0))</f>
        <v/>
      </c>
      <c r="Q3793" s="39">
        <f>IF(F3793="","",COUNTIFS(ex_chave_oc,F3793,ex_cancelada,"&lt;&gt;Sim"))</f>
        <v/>
      </c>
      <c r="R3793" s="51">
        <f>IF(P3793="","",IF(AND(P3793=1,N(Q3793)&gt;0),1,0))</f>
        <v/>
      </c>
      <c r="S3793" s="30">
        <f>IF(P3793="","",IF(F3793="","ERRO: data prevista ausente ou inválida",IF(O3793=0,"Duplicada: contada uma vez",IF(N(G3793)=0,"ERRO: tarefa fora do Plano Mestre",IF(P3793=0,"Tarefa retirada do plano: não conta","OK")))))</f>
        <v/>
      </c>
    </row>
    <row r="3794">
      <c r="A3794" s="29" t="n"/>
      <c r="B3794" s="25" t="n"/>
      <c r="C3794" s="49" t="n"/>
      <c r="D3794" s="29" t="n"/>
      <c r="E3794" s="23">
        <f>IF(OR(A3794="",B3794=""),"",A3794&amp;"|"&amp;B3794)</f>
        <v/>
      </c>
      <c r="F3794" s="30">
        <f>IF(OR(E3794="",NOT(ISNUMBER(C3794))),"",E3794&amp;"|"&amp;YEAR(C3794)&amp;"-"&amp;RIGHT("0"&amp;MONTH(C3794),2)&amp;"-"&amp;RIGHT("0"&amp;DAY(C3794),2))</f>
        <v/>
      </c>
      <c r="G3794" s="26">
        <f>IF(E3794="","",IFERROR(MATCH(E3794,pl_chave,0),0))</f>
        <v/>
      </c>
      <c r="H3794" s="23">
        <f>IF(G3794="","",IF(G3794=0,"Tarefa fora do plano",INDEX(pl_tag,G3794)))</f>
        <v/>
      </c>
      <c r="I3794" s="30">
        <f>IF(N(G3794)=0,"",INDEX(pl_atividade,G3794))</f>
        <v/>
      </c>
      <c r="J3794" s="50">
        <f>IF(N(G3794)=0,"",INDEX(pl_especialidade,G3794))</f>
        <v/>
      </c>
      <c r="K3794" s="28">
        <f>IF(N(G3794)=0,"",INDEX(pl_duracao,G3794))</f>
        <v/>
      </c>
      <c r="L3794" s="39">
        <f>IF(ISNUMBER(C3794),YEAR(C3794),"")</f>
        <v/>
      </c>
      <c r="M3794" s="39">
        <f>IF(ISNUMBER(C3794),MONTH(C3794),"")</f>
        <v/>
      </c>
      <c r="N3794" s="23">
        <f>IF(L3794="","",IF(NOT(ISNUMBER(crono_ano)),"Informe o ano",IF(L3794&lt;crono_ano,"Antes do ano",IF(L3794&gt;crono_ano,"Depois do ano","No ano"))))</f>
        <v/>
      </c>
      <c r="O3794" s="39">
        <f>IF(F3794="","",IF(COUNTIF(F$7:F3794,F3794)=1,1,0))</f>
        <v/>
      </c>
      <c r="P3794" s="39">
        <f>IF(A3794&amp;B3794&amp;C3794="","",IF(AND(O3794=1,N(G3794)&gt;0),IF(INDEX(pl_ativa,MAX(1,N(G3794)))="Sim",1,0),0))</f>
        <v/>
      </c>
      <c r="Q3794" s="39">
        <f>IF(F3794="","",COUNTIFS(ex_chave_oc,F3794,ex_cancelada,"&lt;&gt;Sim"))</f>
        <v/>
      </c>
      <c r="R3794" s="51">
        <f>IF(P3794="","",IF(AND(P3794=1,N(Q3794)&gt;0),1,0))</f>
        <v/>
      </c>
      <c r="S3794" s="30">
        <f>IF(P3794="","",IF(F3794="","ERRO: data prevista ausente ou inválida",IF(O3794=0,"Duplicada: contada uma vez",IF(N(G3794)=0,"ERRO: tarefa fora do Plano Mestre",IF(P3794=0,"Tarefa retirada do plano: não conta","OK")))))</f>
        <v/>
      </c>
    </row>
    <row r="3795">
      <c r="A3795" s="29" t="n"/>
      <c r="B3795" s="25" t="n"/>
      <c r="C3795" s="49" t="n"/>
      <c r="D3795" s="29" t="n"/>
      <c r="E3795" s="23">
        <f>IF(OR(A3795="",B3795=""),"",A3795&amp;"|"&amp;B3795)</f>
        <v/>
      </c>
      <c r="F3795" s="30">
        <f>IF(OR(E3795="",NOT(ISNUMBER(C3795))),"",E3795&amp;"|"&amp;YEAR(C3795)&amp;"-"&amp;RIGHT("0"&amp;MONTH(C3795),2)&amp;"-"&amp;RIGHT("0"&amp;DAY(C3795),2))</f>
        <v/>
      </c>
      <c r="G3795" s="26">
        <f>IF(E3795="","",IFERROR(MATCH(E3795,pl_chave,0),0))</f>
        <v/>
      </c>
      <c r="H3795" s="23">
        <f>IF(G3795="","",IF(G3795=0,"Tarefa fora do plano",INDEX(pl_tag,G3795)))</f>
        <v/>
      </c>
      <c r="I3795" s="30">
        <f>IF(N(G3795)=0,"",INDEX(pl_atividade,G3795))</f>
        <v/>
      </c>
      <c r="J3795" s="50">
        <f>IF(N(G3795)=0,"",INDEX(pl_especialidade,G3795))</f>
        <v/>
      </c>
      <c r="K3795" s="28">
        <f>IF(N(G3795)=0,"",INDEX(pl_duracao,G3795))</f>
        <v/>
      </c>
      <c r="L3795" s="39">
        <f>IF(ISNUMBER(C3795),YEAR(C3795),"")</f>
        <v/>
      </c>
      <c r="M3795" s="39">
        <f>IF(ISNUMBER(C3795),MONTH(C3795),"")</f>
        <v/>
      </c>
      <c r="N3795" s="23">
        <f>IF(L3795="","",IF(NOT(ISNUMBER(crono_ano)),"Informe o ano",IF(L3795&lt;crono_ano,"Antes do ano",IF(L3795&gt;crono_ano,"Depois do ano","No ano"))))</f>
        <v/>
      </c>
      <c r="O3795" s="39">
        <f>IF(F3795="","",IF(COUNTIF(F$7:F3795,F3795)=1,1,0))</f>
        <v/>
      </c>
      <c r="P3795" s="39">
        <f>IF(A3795&amp;B3795&amp;C3795="","",IF(AND(O3795=1,N(G3795)&gt;0),IF(INDEX(pl_ativa,MAX(1,N(G3795)))="Sim",1,0),0))</f>
        <v/>
      </c>
      <c r="Q3795" s="39">
        <f>IF(F3795="","",COUNTIFS(ex_chave_oc,F3795,ex_cancelada,"&lt;&gt;Sim"))</f>
        <v/>
      </c>
      <c r="R3795" s="51">
        <f>IF(P3795="","",IF(AND(P3795=1,N(Q3795)&gt;0),1,0))</f>
        <v/>
      </c>
      <c r="S3795" s="30">
        <f>IF(P3795="","",IF(F3795="","ERRO: data prevista ausente ou inválida",IF(O3795=0,"Duplicada: contada uma vez",IF(N(G3795)=0,"ERRO: tarefa fora do Plano Mestre",IF(P3795=0,"Tarefa retirada do plano: não conta","OK")))))</f>
        <v/>
      </c>
    </row>
    <row r="3796">
      <c r="A3796" s="29" t="n"/>
      <c r="B3796" s="25" t="n"/>
      <c r="C3796" s="49" t="n"/>
      <c r="D3796" s="29" t="n"/>
      <c r="E3796" s="23">
        <f>IF(OR(A3796="",B3796=""),"",A3796&amp;"|"&amp;B3796)</f>
        <v/>
      </c>
      <c r="F3796" s="30">
        <f>IF(OR(E3796="",NOT(ISNUMBER(C3796))),"",E3796&amp;"|"&amp;YEAR(C3796)&amp;"-"&amp;RIGHT("0"&amp;MONTH(C3796),2)&amp;"-"&amp;RIGHT("0"&amp;DAY(C3796),2))</f>
        <v/>
      </c>
      <c r="G3796" s="26">
        <f>IF(E3796="","",IFERROR(MATCH(E3796,pl_chave,0),0))</f>
        <v/>
      </c>
      <c r="H3796" s="23">
        <f>IF(G3796="","",IF(G3796=0,"Tarefa fora do plano",INDEX(pl_tag,G3796)))</f>
        <v/>
      </c>
      <c r="I3796" s="30">
        <f>IF(N(G3796)=0,"",INDEX(pl_atividade,G3796))</f>
        <v/>
      </c>
      <c r="J3796" s="50">
        <f>IF(N(G3796)=0,"",INDEX(pl_especialidade,G3796))</f>
        <v/>
      </c>
      <c r="K3796" s="28">
        <f>IF(N(G3796)=0,"",INDEX(pl_duracao,G3796))</f>
        <v/>
      </c>
      <c r="L3796" s="39">
        <f>IF(ISNUMBER(C3796),YEAR(C3796),"")</f>
        <v/>
      </c>
      <c r="M3796" s="39">
        <f>IF(ISNUMBER(C3796),MONTH(C3796),"")</f>
        <v/>
      </c>
      <c r="N3796" s="23">
        <f>IF(L3796="","",IF(NOT(ISNUMBER(crono_ano)),"Informe o ano",IF(L3796&lt;crono_ano,"Antes do ano",IF(L3796&gt;crono_ano,"Depois do ano","No ano"))))</f>
        <v/>
      </c>
      <c r="O3796" s="39">
        <f>IF(F3796="","",IF(COUNTIF(F$7:F3796,F3796)=1,1,0))</f>
        <v/>
      </c>
      <c r="P3796" s="39">
        <f>IF(A3796&amp;B3796&amp;C3796="","",IF(AND(O3796=1,N(G3796)&gt;0),IF(INDEX(pl_ativa,MAX(1,N(G3796)))="Sim",1,0),0))</f>
        <v/>
      </c>
      <c r="Q3796" s="39">
        <f>IF(F3796="","",COUNTIFS(ex_chave_oc,F3796,ex_cancelada,"&lt;&gt;Sim"))</f>
        <v/>
      </c>
      <c r="R3796" s="51">
        <f>IF(P3796="","",IF(AND(P3796=1,N(Q3796)&gt;0),1,0))</f>
        <v/>
      </c>
      <c r="S3796" s="30">
        <f>IF(P3796="","",IF(F3796="","ERRO: data prevista ausente ou inválida",IF(O3796=0,"Duplicada: contada uma vez",IF(N(G3796)=0,"ERRO: tarefa fora do Plano Mestre",IF(P3796=0,"Tarefa retirada do plano: não conta","OK")))))</f>
        <v/>
      </c>
    </row>
    <row r="3797">
      <c r="A3797" s="29" t="n"/>
      <c r="B3797" s="25" t="n"/>
      <c r="C3797" s="49" t="n"/>
      <c r="D3797" s="29" t="n"/>
      <c r="E3797" s="23">
        <f>IF(OR(A3797="",B3797=""),"",A3797&amp;"|"&amp;B3797)</f>
        <v/>
      </c>
      <c r="F3797" s="30">
        <f>IF(OR(E3797="",NOT(ISNUMBER(C3797))),"",E3797&amp;"|"&amp;YEAR(C3797)&amp;"-"&amp;RIGHT("0"&amp;MONTH(C3797),2)&amp;"-"&amp;RIGHT("0"&amp;DAY(C3797),2))</f>
        <v/>
      </c>
      <c r="G3797" s="26">
        <f>IF(E3797="","",IFERROR(MATCH(E3797,pl_chave,0),0))</f>
        <v/>
      </c>
      <c r="H3797" s="23">
        <f>IF(G3797="","",IF(G3797=0,"Tarefa fora do plano",INDEX(pl_tag,G3797)))</f>
        <v/>
      </c>
      <c r="I3797" s="30">
        <f>IF(N(G3797)=0,"",INDEX(pl_atividade,G3797))</f>
        <v/>
      </c>
      <c r="J3797" s="50">
        <f>IF(N(G3797)=0,"",INDEX(pl_especialidade,G3797))</f>
        <v/>
      </c>
      <c r="K3797" s="28">
        <f>IF(N(G3797)=0,"",INDEX(pl_duracao,G3797))</f>
        <v/>
      </c>
      <c r="L3797" s="39">
        <f>IF(ISNUMBER(C3797),YEAR(C3797),"")</f>
        <v/>
      </c>
      <c r="M3797" s="39">
        <f>IF(ISNUMBER(C3797),MONTH(C3797),"")</f>
        <v/>
      </c>
      <c r="N3797" s="23">
        <f>IF(L3797="","",IF(NOT(ISNUMBER(crono_ano)),"Informe o ano",IF(L3797&lt;crono_ano,"Antes do ano",IF(L3797&gt;crono_ano,"Depois do ano","No ano"))))</f>
        <v/>
      </c>
      <c r="O3797" s="39">
        <f>IF(F3797="","",IF(COUNTIF(F$7:F3797,F3797)=1,1,0))</f>
        <v/>
      </c>
      <c r="P3797" s="39">
        <f>IF(A3797&amp;B3797&amp;C3797="","",IF(AND(O3797=1,N(G3797)&gt;0),IF(INDEX(pl_ativa,MAX(1,N(G3797)))="Sim",1,0),0))</f>
        <v/>
      </c>
      <c r="Q3797" s="39">
        <f>IF(F3797="","",COUNTIFS(ex_chave_oc,F3797,ex_cancelada,"&lt;&gt;Sim"))</f>
        <v/>
      </c>
      <c r="R3797" s="51">
        <f>IF(P3797="","",IF(AND(P3797=1,N(Q3797)&gt;0),1,0))</f>
        <v/>
      </c>
      <c r="S3797" s="30">
        <f>IF(P3797="","",IF(F3797="","ERRO: data prevista ausente ou inválida",IF(O3797=0,"Duplicada: contada uma vez",IF(N(G3797)=0,"ERRO: tarefa fora do Plano Mestre",IF(P3797=0,"Tarefa retirada do plano: não conta","OK")))))</f>
        <v/>
      </c>
    </row>
    <row r="3798">
      <c r="A3798" s="29" t="n"/>
      <c r="B3798" s="25" t="n"/>
      <c r="C3798" s="49" t="n"/>
      <c r="D3798" s="29" t="n"/>
      <c r="E3798" s="23">
        <f>IF(OR(A3798="",B3798=""),"",A3798&amp;"|"&amp;B3798)</f>
        <v/>
      </c>
      <c r="F3798" s="30">
        <f>IF(OR(E3798="",NOT(ISNUMBER(C3798))),"",E3798&amp;"|"&amp;YEAR(C3798)&amp;"-"&amp;RIGHT("0"&amp;MONTH(C3798),2)&amp;"-"&amp;RIGHT("0"&amp;DAY(C3798),2))</f>
        <v/>
      </c>
      <c r="G3798" s="26">
        <f>IF(E3798="","",IFERROR(MATCH(E3798,pl_chave,0),0))</f>
        <v/>
      </c>
      <c r="H3798" s="23">
        <f>IF(G3798="","",IF(G3798=0,"Tarefa fora do plano",INDEX(pl_tag,G3798)))</f>
        <v/>
      </c>
      <c r="I3798" s="30">
        <f>IF(N(G3798)=0,"",INDEX(pl_atividade,G3798))</f>
        <v/>
      </c>
      <c r="J3798" s="50">
        <f>IF(N(G3798)=0,"",INDEX(pl_especialidade,G3798))</f>
        <v/>
      </c>
      <c r="K3798" s="28">
        <f>IF(N(G3798)=0,"",INDEX(pl_duracao,G3798))</f>
        <v/>
      </c>
      <c r="L3798" s="39">
        <f>IF(ISNUMBER(C3798),YEAR(C3798),"")</f>
        <v/>
      </c>
      <c r="M3798" s="39">
        <f>IF(ISNUMBER(C3798),MONTH(C3798),"")</f>
        <v/>
      </c>
      <c r="N3798" s="23">
        <f>IF(L3798="","",IF(NOT(ISNUMBER(crono_ano)),"Informe o ano",IF(L3798&lt;crono_ano,"Antes do ano",IF(L3798&gt;crono_ano,"Depois do ano","No ano"))))</f>
        <v/>
      </c>
      <c r="O3798" s="39">
        <f>IF(F3798="","",IF(COUNTIF(F$7:F3798,F3798)=1,1,0))</f>
        <v/>
      </c>
      <c r="P3798" s="39">
        <f>IF(A3798&amp;B3798&amp;C3798="","",IF(AND(O3798=1,N(G3798)&gt;0),IF(INDEX(pl_ativa,MAX(1,N(G3798)))="Sim",1,0),0))</f>
        <v/>
      </c>
      <c r="Q3798" s="39">
        <f>IF(F3798="","",COUNTIFS(ex_chave_oc,F3798,ex_cancelada,"&lt;&gt;Sim"))</f>
        <v/>
      </c>
      <c r="R3798" s="51">
        <f>IF(P3798="","",IF(AND(P3798=1,N(Q3798)&gt;0),1,0))</f>
        <v/>
      </c>
      <c r="S3798" s="30">
        <f>IF(P3798="","",IF(F3798="","ERRO: data prevista ausente ou inválida",IF(O3798=0,"Duplicada: contada uma vez",IF(N(G3798)=0,"ERRO: tarefa fora do Plano Mestre",IF(P3798=0,"Tarefa retirada do plano: não conta","OK")))))</f>
        <v/>
      </c>
    </row>
    <row r="3799">
      <c r="A3799" s="29" t="n"/>
      <c r="B3799" s="25" t="n"/>
      <c r="C3799" s="49" t="n"/>
      <c r="D3799" s="29" t="n"/>
      <c r="E3799" s="23">
        <f>IF(OR(A3799="",B3799=""),"",A3799&amp;"|"&amp;B3799)</f>
        <v/>
      </c>
      <c r="F3799" s="30">
        <f>IF(OR(E3799="",NOT(ISNUMBER(C3799))),"",E3799&amp;"|"&amp;YEAR(C3799)&amp;"-"&amp;RIGHT("0"&amp;MONTH(C3799),2)&amp;"-"&amp;RIGHT("0"&amp;DAY(C3799),2))</f>
        <v/>
      </c>
      <c r="G3799" s="26">
        <f>IF(E3799="","",IFERROR(MATCH(E3799,pl_chave,0),0))</f>
        <v/>
      </c>
      <c r="H3799" s="23">
        <f>IF(G3799="","",IF(G3799=0,"Tarefa fora do plano",INDEX(pl_tag,G3799)))</f>
        <v/>
      </c>
      <c r="I3799" s="30">
        <f>IF(N(G3799)=0,"",INDEX(pl_atividade,G3799))</f>
        <v/>
      </c>
      <c r="J3799" s="50">
        <f>IF(N(G3799)=0,"",INDEX(pl_especialidade,G3799))</f>
        <v/>
      </c>
      <c r="K3799" s="28">
        <f>IF(N(G3799)=0,"",INDEX(pl_duracao,G3799))</f>
        <v/>
      </c>
      <c r="L3799" s="39">
        <f>IF(ISNUMBER(C3799),YEAR(C3799),"")</f>
        <v/>
      </c>
      <c r="M3799" s="39">
        <f>IF(ISNUMBER(C3799),MONTH(C3799),"")</f>
        <v/>
      </c>
      <c r="N3799" s="23">
        <f>IF(L3799="","",IF(NOT(ISNUMBER(crono_ano)),"Informe o ano",IF(L3799&lt;crono_ano,"Antes do ano",IF(L3799&gt;crono_ano,"Depois do ano","No ano"))))</f>
        <v/>
      </c>
      <c r="O3799" s="39">
        <f>IF(F3799="","",IF(COUNTIF(F$7:F3799,F3799)=1,1,0))</f>
        <v/>
      </c>
      <c r="P3799" s="39">
        <f>IF(A3799&amp;B3799&amp;C3799="","",IF(AND(O3799=1,N(G3799)&gt;0),IF(INDEX(pl_ativa,MAX(1,N(G3799)))="Sim",1,0),0))</f>
        <v/>
      </c>
      <c r="Q3799" s="39">
        <f>IF(F3799="","",COUNTIFS(ex_chave_oc,F3799,ex_cancelada,"&lt;&gt;Sim"))</f>
        <v/>
      </c>
      <c r="R3799" s="51">
        <f>IF(P3799="","",IF(AND(P3799=1,N(Q3799)&gt;0),1,0))</f>
        <v/>
      </c>
      <c r="S3799" s="30">
        <f>IF(P3799="","",IF(F3799="","ERRO: data prevista ausente ou inválida",IF(O3799=0,"Duplicada: contada uma vez",IF(N(G3799)=0,"ERRO: tarefa fora do Plano Mestre",IF(P3799=0,"Tarefa retirada do plano: não conta","OK")))))</f>
        <v/>
      </c>
    </row>
    <row r="3800">
      <c r="A3800" s="29" t="n"/>
      <c r="B3800" s="25" t="n"/>
      <c r="C3800" s="49" t="n"/>
      <c r="D3800" s="29" t="n"/>
      <c r="E3800" s="23">
        <f>IF(OR(A3800="",B3800=""),"",A3800&amp;"|"&amp;B3800)</f>
        <v/>
      </c>
      <c r="F3800" s="30">
        <f>IF(OR(E3800="",NOT(ISNUMBER(C3800))),"",E3800&amp;"|"&amp;YEAR(C3800)&amp;"-"&amp;RIGHT("0"&amp;MONTH(C3800),2)&amp;"-"&amp;RIGHT("0"&amp;DAY(C3800),2))</f>
        <v/>
      </c>
      <c r="G3800" s="26">
        <f>IF(E3800="","",IFERROR(MATCH(E3800,pl_chave,0),0))</f>
        <v/>
      </c>
      <c r="H3800" s="23">
        <f>IF(G3800="","",IF(G3800=0,"Tarefa fora do plano",INDEX(pl_tag,G3800)))</f>
        <v/>
      </c>
      <c r="I3800" s="30">
        <f>IF(N(G3800)=0,"",INDEX(pl_atividade,G3800))</f>
        <v/>
      </c>
      <c r="J3800" s="50">
        <f>IF(N(G3800)=0,"",INDEX(pl_especialidade,G3800))</f>
        <v/>
      </c>
      <c r="K3800" s="28">
        <f>IF(N(G3800)=0,"",INDEX(pl_duracao,G3800))</f>
        <v/>
      </c>
      <c r="L3800" s="39">
        <f>IF(ISNUMBER(C3800),YEAR(C3800),"")</f>
        <v/>
      </c>
      <c r="M3800" s="39">
        <f>IF(ISNUMBER(C3800),MONTH(C3800),"")</f>
        <v/>
      </c>
      <c r="N3800" s="23">
        <f>IF(L3800="","",IF(NOT(ISNUMBER(crono_ano)),"Informe o ano",IF(L3800&lt;crono_ano,"Antes do ano",IF(L3800&gt;crono_ano,"Depois do ano","No ano"))))</f>
        <v/>
      </c>
      <c r="O3800" s="39">
        <f>IF(F3800="","",IF(COUNTIF(F$7:F3800,F3800)=1,1,0))</f>
        <v/>
      </c>
      <c r="P3800" s="39">
        <f>IF(A3800&amp;B3800&amp;C3800="","",IF(AND(O3800=1,N(G3800)&gt;0),IF(INDEX(pl_ativa,MAX(1,N(G3800)))="Sim",1,0),0))</f>
        <v/>
      </c>
      <c r="Q3800" s="39">
        <f>IF(F3800="","",COUNTIFS(ex_chave_oc,F3800,ex_cancelada,"&lt;&gt;Sim"))</f>
        <v/>
      </c>
      <c r="R3800" s="51">
        <f>IF(P3800="","",IF(AND(P3800=1,N(Q3800)&gt;0),1,0))</f>
        <v/>
      </c>
      <c r="S3800" s="30">
        <f>IF(P3800="","",IF(F3800="","ERRO: data prevista ausente ou inválida",IF(O3800=0,"Duplicada: contada uma vez",IF(N(G3800)=0,"ERRO: tarefa fora do Plano Mestre",IF(P3800=0,"Tarefa retirada do plano: não conta","OK")))))</f>
        <v/>
      </c>
    </row>
    <row r="3801">
      <c r="A3801" s="29" t="n"/>
      <c r="B3801" s="25" t="n"/>
      <c r="C3801" s="49" t="n"/>
      <c r="D3801" s="29" t="n"/>
      <c r="E3801" s="23">
        <f>IF(OR(A3801="",B3801=""),"",A3801&amp;"|"&amp;B3801)</f>
        <v/>
      </c>
      <c r="F3801" s="30">
        <f>IF(OR(E3801="",NOT(ISNUMBER(C3801))),"",E3801&amp;"|"&amp;YEAR(C3801)&amp;"-"&amp;RIGHT("0"&amp;MONTH(C3801),2)&amp;"-"&amp;RIGHT("0"&amp;DAY(C3801),2))</f>
        <v/>
      </c>
      <c r="G3801" s="26">
        <f>IF(E3801="","",IFERROR(MATCH(E3801,pl_chave,0),0))</f>
        <v/>
      </c>
      <c r="H3801" s="23">
        <f>IF(G3801="","",IF(G3801=0,"Tarefa fora do plano",INDEX(pl_tag,G3801)))</f>
        <v/>
      </c>
      <c r="I3801" s="30">
        <f>IF(N(G3801)=0,"",INDEX(pl_atividade,G3801))</f>
        <v/>
      </c>
      <c r="J3801" s="50">
        <f>IF(N(G3801)=0,"",INDEX(pl_especialidade,G3801))</f>
        <v/>
      </c>
      <c r="K3801" s="28">
        <f>IF(N(G3801)=0,"",INDEX(pl_duracao,G3801))</f>
        <v/>
      </c>
      <c r="L3801" s="39">
        <f>IF(ISNUMBER(C3801),YEAR(C3801),"")</f>
        <v/>
      </c>
      <c r="M3801" s="39">
        <f>IF(ISNUMBER(C3801),MONTH(C3801),"")</f>
        <v/>
      </c>
      <c r="N3801" s="23">
        <f>IF(L3801="","",IF(NOT(ISNUMBER(crono_ano)),"Informe o ano",IF(L3801&lt;crono_ano,"Antes do ano",IF(L3801&gt;crono_ano,"Depois do ano","No ano"))))</f>
        <v/>
      </c>
      <c r="O3801" s="39">
        <f>IF(F3801="","",IF(COUNTIF(F$7:F3801,F3801)=1,1,0))</f>
        <v/>
      </c>
      <c r="P3801" s="39">
        <f>IF(A3801&amp;B3801&amp;C3801="","",IF(AND(O3801=1,N(G3801)&gt;0),IF(INDEX(pl_ativa,MAX(1,N(G3801)))="Sim",1,0),0))</f>
        <v/>
      </c>
      <c r="Q3801" s="39">
        <f>IF(F3801="","",COUNTIFS(ex_chave_oc,F3801,ex_cancelada,"&lt;&gt;Sim"))</f>
        <v/>
      </c>
      <c r="R3801" s="51">
        <f>IF(P3801="","",IF(AND(P3801=1,N(Q3801)&gt;0),1,0))</f>
        <v/>
      </c>
      <c r="S3801" s="30">
        <f>IF(P3801="","",IF(F3801="","ERRO: data prevista ausente ou inválida",IF(O3801=0,"Duplicada: contada uma vez",IF(N(G3801)=0,"ERRO: tarefa fora do Plano Mestre",IF(P3801=0,"Tarefa retirada do plano: não conta","OK")))))</f>
        <v/>
      </c>
    </row>
    <row r="3802">
      <c r="A3802" s="29" t="n"/>
      <c r="B3802" s="25" t="n"/>
      <c r="C3802" s="49" t="n"/>
      <c r="D3802" s="29" t="n"/>
      <c r="E3802" s="23">
        <f>IF(OR(A3802="",B3802=""),"",A3802&amp;"|"&amp;B3802)</f>
        <v/>
      </c>
      <c r="F3802" s="30">
        <f>IF(OR(E3802="",NOT(ISNUMBER(C3802))),"",E3802&amp;"|"&amp;YEAR(C3802)&amp;"-"&amp;RIGHT("0"&amp;MONTH(C3802),2)&amp;"-"&amp;RIGHT("0"&amp;DAY(C3802),2))</f>
        <v/>
      </c>
      <c r="G3802" s="26">
        <f>IF(E3802="","",IFERROR(MATCH(E3802,pl_chave,0),0))</f>
        <v/>
      </c>
      <c r="H3802" s="23">
        <f>IF(G3802="","",IF(G3802=0,"Tarefa fora do plano",INDEX(pl_tag,G3802)))</f>
        <v/>
      </c>
      <c r="I3802" s="30">
        <f>IF(N(G3802)=0,"",INDEX(pl_atividade,G3802))</f>
        <v/>
      </c>
      <c r="J3802" s="50">
        <f>IF(N(G3802)=0,"",INDEX(pl_especialidade,G3802))</f>
        <v/>
      </c>
      <c r="K3802" s="28">
        <f>IF(N(G3802)=0,"",INDEX(pl_duracao,G3802))</f>
        <v/>
      </c>
      <c r="L3802" s="39">
        <f>IF(ISNUMBER(C3802),YEAR(C3802),"")</f>
        <v/>
      </c>
      <c r="M3802" s="39">
        <f>IF(ISNUMBER(C3802),MONTH(C3802),"")</f>
        <v/>
      </c>
      <c r="N3802" s="23">
        <f>IF(L3802="","",IF(NOT(ISNUMBER(crono_ano)),"Informe o ano",IF(L3802&lt;crono_ano,"Antes do ano",IF(L3802&gt;crono_ano,"Depois do ano","No ano"))))</f>
        <v/>
      </c>
      <c r="O3802" s="39">
        <f>IF(F3802="","",IF(COUNTIF(F$7:F3802,F3802)=1,1,0))</f>
        <v/>
      </c>
      <c r="P3802" s="39">
        <f>IF(A3802&amp;B3802&amp;C3802="","",IF(AND(O3802=1,N(G3802)&gt;0),IF(INDEX(pl_ativa,MAX(1,N(G3802)))="Sim",1,0),0))</f>
        <v/>
      </c>
      <c r="Q3802" s="39">
        <f>IF(F3802="","",COUNTIFS(ex_chave_oc,F3802,ex_cancelada,"&lt;&gt;Sim"))</f>
        <v/>
      </c>
      <c r="R3802" s="51">
        <f>IF(P3802="","",IF(AND(P3802=1,N(Q3802)&gt;0),1,0))</f>
        <v/>
      </c>
      <c r="S3802" s="30">
        <f>IF(P3802="","",IF(F3802="","ERRO: data prevista ausente ou inválida",IF(O3802=0,"Duplicada: contada uma vez",IF(N(G3802)=0,"ERRO: tarefa fora do Plano Mestre",IF(P3802=0,"Tarefa retirada do plano: não conta","OK")))))</f>
        <v/>
      </c>
    </row>
    <row r="3803">
      <c r="A3803" s="29" t="n"/>
      <c r="B3803" s="25" t="n"/>
      <c r="C3803" s="49" t="n"/>
      <c r="D3803" s="29" t="n"/>
      <c r="E3803" s="23">
        <f>IF(OR(A3803="",B3803=""),"",A3803&amp;"|"&amp;B3803)</f>
        <v/>
      </c>
      <c r="F3803" s="30">
        <f>IF(OR(E3803="",NOT(ISNUMBER(C3803))),"",E3803&amp;"|"&amp;YEAR(C3803)&amp;"-"&amp;RIGHT("0"&amp;MONTH(C3803),2)&amp;"-"&amp;RIGHT("0"&amp;DAY(C3803),2))</f>
        <v/>
      </c>
      <c r="G3803" s="26">
        <f>IF(E3803="","",IFERROR(MATCH(E3803,pl_chave,0),0))</f>
        <v/>
      </c>
      <c r="H3803" s="23">
        <f>IF(G3803="","",IF(G3803=0,"Tarefa fora do plano",INDEX(pl_tag,G3803)))</f>
        <v/>
      </c>
      <c r="I3803" s="30">
        <f>IF(N(G3803)=0,"",INDEX(pl_atividade,G3803))</f>
        <v/>
      </c>
      <c r="J3803" s="50">
        <f>IF(N(G3803)=0,"",INDEX(pl_especialidade,G3803))</f>
        <v/>
      </c>
      <c r="K3803" s="28">
        <f>IF(N(G3803)=0,"",INDEX(pl_duracao,G3803))</f>
        <v/>
      </c>
      <c r="L3803" s="39">
        <f>IF(ISNUMBER(C3803),YEAR(C3803),"")</f>
        <v/>
      </c>
      <c r="M3803" s="39">
        <f>IF(ISNUMBER(C3803),MONTH(C3803),"")</f>
        <v/>
      </c>
      <c r="N3803" s="23">
        <f>IF(L3803="","",IF(NOT(ISNUMBER(crono_ano)),"Informe o ano",IF(L3803&lt;crono_ano,"Antes do ano",IF(L3803&gt;crono_ano,"Depois do ano","No ano"))))</f>
        <v/>
      </c>
      <c r="O3803" s="39">
        <f>IF(F3803="","",IF(COUNTIF(F$7:F3803,F3803)=1,1,0))</f>
        <v/>
      </c>
      <c r="P3803" s="39">
        <f>IF(A3803&amp;B3803&amp;C3803="","",IF(AND(O3803=1,N(G3803)&gt;0),IF(INDEX(pl_ativa,MAX(1,N(G3803)))="Sim",1,0),0))</f>
        <v/>
      </c>
      <c r="Q3803" s="39">
        <f>IF(F3803="","",COUNTIFS(ex_chave_oc,F3803,ex_cancelada,"&lt;&gt;Sim"))</f>
        <v/>
      </c>
      <c r="R3803" s="51">
        <f>IF(P3803="","",IF(AND(P3803=1,N(Q3803)&gt;0),1,0))</f>
        <v/>
      </c>
      <c r="S3803" s="30">
        <f>IF(P3803="","",IF(F3803="","ERRO: data prevista ausente ou inválida",IF(O3803=0,"Duplicada: contada uma vez",IF(N(G3803)=0,"ERRO: tarefa fora do Plano Mestre",IF(P3803=0,"Tarefa retirada do plano: não conta","OK")))))</f>
        <v/>
      </c>
    </row>
    <row r="3804">
      <c r="A3804" s="29" t="n"/>
      <c r="B3804" s="25" t="n"/>
      <c r="C3804" s="49" t="n"/>
      <c r="D3804" s="29" t="n"/>
      <c r="E3804" s="23">
        <f>IF(OR(A3804="",B3804=""),"",A3804&amp;"|"&amp;B3804)</f>
        <v/>
      </c>
      <c r="F3804" s="30">
        <f>IF(OR(E3804="",NOT(ISNUMBER(C3804))),"",E3804&amp;"|"&amp;YEAR(C3804)&amp;"-"&amp;RIGHT("0"&amp;MONTH(C3804),2)&amp;"-"&amp;RIGHT("0"&amp;DAY(C3804),2))</f>
        <v/>
      </c>
      <c r="G3804" s="26">
        <f>IF(E3804="","",IFERROR(MATCH(E3804,pl_chave,0),0))</f>
        <v/>
      </c>
      <c r="H3804" s="23">
        <f>IF(G3804="","",IF(G3804=0,"Tarefa fora do plano",INDEX(pl_tag,G3804)))</f>
        <v/>
      </c>
      <c r="I3804" s="30">
        <f>IF(N(G3804)=0,"",INDEX(pl_atividade,G3804))</f>
        <v/>
      </c>
      <c r="J3804" s="50">
        <f>IF(N(G3804)=0,"",INDEX(pl_especialidade,G3804))</f>
        <v/>
      </c>
      <c r="K3804" s="28">
        <f>IF(N(G3804)=0,"",INDEX(pl_duracao,G3804))</f>
        <v/>
      </c>
      <c r="L3804" s="39">
        <f>IF(ISNUMBER(C3804),YEAR(C3804),"")</f>
        <v/>
      </c>
      <c r="M3804" s="39">
        <f>IF(ISNUMBER(C3804),MONTH(C3804),"")</f>
        <v/>
      </c>
      <c r="N3804" s="23">
        <f>IF(L3804="","",IF(NOT(ISNUMBER(crono_ano)),"Informe o ano",IF(L3804&lt;crono_ano,"Antes do ano",IF(L3804&gt;crono_ano,"Depois do ano","No ano"))))</f>
        <v/>
      </c>
      <c r="O3804" s="39">
        <f>IF(F3804="","",IF(COUNTIF(F$7:F3804,F3804)=1,1,0))</f>
        <v/>
      </c>
      <c r="P3804" s="39">
        <f>IF(A3804&amp;B3804&amp;C3804="","",IF(AND(O3804=1,N(G3804)&gt;0),IF(INDEX(pl_ativa,MAX(1,N(G3804)))="Sim",1,0),0))</f>
        <v/>
      </c>
      <c r="Q3804" s="39">
        <f>IF(F3804="","",COUNTIFS(ex_chave_oc,F3804,ex_cancelada,"&lt;&gt;Sim"))</f>
        <v/>
      </c>
      <c r="R3804" s="51">
        <f>IF(P3804="","",IF(AND(P3804=1,N(Q3804)&gt;0),1,0))</f>
        <v/>
      </c>
      <c r="S3804" s="30">
        <f>IF(P3804="","",IF(F3804="","ERRO: data prevista ausente ou inválida",IF(O3804=0,"Duplicada: contada uma vez",IF(N(G3804)=0,"ERRO: tarefa fora do Plano Mestre",IF(P3804=0,"Tarefa retirada do plano: não conta","OK")))))</f>
        <v/>
      </c>
    </row>
    <row r="3805">
      <c r="A3805" s="29" t="n"/>
      <c r="B3805" s="25" t="n"/>
      <c r="C3805" s="49" t="n"/>
      <c r="D3805" s="29" t="n"/>
      <c r="E3805" s="23">
        <f>IF(OR(A3805="",B3805=""),"",A3805&amp;"|"&amp;B3805)</f>
        <v/>
      </c>
      <c r="F3805" s="30">
        <f>IF(OR(E3805="",NOT(ISNUMBER(C3805))),"",E3805&amp;"|"&amp;YEAR(C3805)&amp;"-"&amp;RIGHT("0"&amp;MONTH(C3805),2)&amp;"-"&amp;RIGHT("0"&amp;DAY(C3805),2))</f>
        <v/>
      </c>
      <c r="G3805" s="26">
        <f>IF(E3805="","",IFERROR(MATCH(E3805,pl_chave,0),0))</f>
        <v/>
      </c>
      <c r="H3805" s="23">
        <f>IF(G3805="","",IF(G3805=0,"Tarefa fora do plano",INDEX(pl_tag,G3805)))</f>
        <v/>
      </c>
      <c r="I3805" s="30">
        <f>IF(N(G3805)=0,"",INDEX(pl_atividade,G3805))</f>
        <v/>
      </c>
      <c r="J3805" s="50">
        <f>IF(N(G3805)=0,"",INDEX(pl_especialidade,G3805))</f>
        <v/>
      </c>
      <c r="K3805" s="28">
        <f>IF(N(G3805)=0,"",INDEX(pl_duracao,G3805))</f>
        <v/>
      </c>
      <c r="L3805" s="39">
        <f>IF(ISNUMBER(C3805),YEAR(C3805),"")</f>
        <v/>
      </c>
      <c r="M3805" s="39">
        <f>IF(ISNUMBER(C3805),MONTH(C3805),"")</f>
        <v/>
      </c>
      <c r="N3805" s="23">
        <f>IF(L3805="","",IF(NOT(ISNUMBER(crono_ano)),"Informe o ano",IF(L3805&lt;crono_ano,"Antes do ano",IF(L3805&gt;crono_ano,"Depois do ano","No ano"))))</f>
        <v/>
      </c>
      <c r="O3805" s="39">
        <f>IF(F3805="","",IF(COUNTIF(F$7:F3805,F3805)=1,1,0))</f>
        <v/>
      </c>
      <c r="P3805" s="39">
        <f>IF(A3805&amp;B3805&amp;C3805="","",IF(AND(O3805=1,N(G3805)&gt;0),IF(INDEX(pl_ativa,MAX(1,N(G3805)))="Sim",1,0),0))</f>
        <v/>
      </c>
      <c r="Q3805" s="39">
        <f>IF(F3805="","",COUNTIFS(ex_chave_oc,F3805,ex_cancelada,"&lt;&gt;Sim"))</f>
        <v/>
      </c>
      <c r="R3805" s="51">
        <f>IF(P3805="","",IF(AND(P3805=1,N(Q3805)&gt;0),1,0))</f>
        <v/>
      </c>
      <c r="S3805" s="30">
        <f>IF(P3805="","",IF(F3805="","ERRO: data prevista ausente ou inválida",IF(O3805=0,"Duplicada: contada uma vez",IF(N(G3805)=0,"ERRO: tarefa fora do Plano Mestre",IF(P3805=0,"Tarefa retirada do plano: não conta","OK")))))</f>
        <v/>
      </c>
    </row>
    <row r="3806">
      <c r="A3806" s="29" t="n"/>
      <c r="B3806" s="25" t="n"/>
      <c r="C3806" s="49" t="n"/>
      <c r="D3806" s="29" t="n"/>
      <c r="E3806" s="23">
        <f>IF(OR(A3806="",B3806=""),"",A3806&amp;"|"&amp;B3806)</f>
        <v/>
      </c>
      <c r="F3806" s="30">
        <f>IF(OR(E3806="",NOT(ISNUMBER(C3806))),"",E3806&amp;"|"&amp;YEAR(C3806)&amp;"-"&amp;RIGHT("0"&amp;MONTH(C3806),2)&amp;"-"&amp;RIGHT("0"&amp;DAY(C3806),2))</f>
        <v/>
      </c>
      <c r="G3806" s="26">
        <f>IF(E3806="","",IFERROR(MATCH(E3806,pl_chave,0),0))</f>
        <v/>
      </c>
      <c r="H3806" s="23">
        <f>IF(G3806="","",IF(G3806=0,"Tarefa fora do plano",INDEX(pl_tag,G3806)))</f>
        <v/>
      </c>
      <c r="I3806" s="30">
        <f>IF(N(G3806)=0,"",INDEX(pl_atividade,G3806))</f>
        <v/>
      </c>
      <c r="J3806" s="50">
        <f>IF(N(G3806)=0,"",INDEX(pl_especialidade,G3806))</f>
        <v/>
      </c>
      <c r="K3806" s="28">
        <f>IF(N(G3806)=0,"",INDEX(pl_duracao,G3806))</f>
        <v/>
      </c>
      <c r="L3806" s="39">
        <f>IF(ISNUMBER(C3806),YEAR(C3806),"")</f>
        <v/>
      </c>
      <c r="M3806" s="39">
        <f>IF(ISNUMBER(C3806),MONTH(C3806),"")</f>
        <v/>
      </c>
      <c r="N3806" s="23">
        <f>IF(L3806="","",IF(NOT(ISNUMBER(crono_ano)),"Informe o ano",IF(L3806&lt;crono_ano,"Antes do ano",IF(L3806&gt;crono_ano,"Depois do ano","No ano"))))</f>
        <v/>
      </c>
      <c r="O3806" s="39">
        <f>IF(F3806="","",IF(COUNTIF(F$7:F3806,F3806)=1,1,0))</f>
        <v/>
      </c>
      <c r="P3806" s="39">
        <f>IF(A3806&amp;B3806&amp;C3806="","",IF(AND(O3806=1,N(G3806)&gt;0),IF(INDEX(pl_ativa,MAX(1,N(G3806)))="Sim",1,0),0))</f>
        <v/>
      </c>
      <c r="Q3806" s="39">
        <f>IF(F3806="","",COUNTIFS(ex_chave_oc,F3806,ex_cancelada,"&lt;&gt;Sim"))</f>
        <v/>
      </c>
      <c r="R3806" s="51">
        <f>IF(P3806="","",IF(AND(P3806=1,N(Q3806)&gt;0),1,0))</f>
        <v/>
      </c>
      <c r="S3806" s="30">
        <f>IF(P3806="","",IF(F3806="","ERRO: data prevista ausente ou inválida",IF(O3806=0,"Duplicada: contada uma vez",IF(N(G3806)=0,"ERRO: tarefa fora do Plano Mestre",IF(P3806=0,"Tarefa retirada do plano: não conta","OK")))))</f>
        <v/>
      </c>
    </row>
    <row r="3807">
      <c r="A3807" s="29" t="n"/>
      <c r="B3807" s="25" t="n"/>
      <c r="C3807" s="49" t="n"/>
      <c r="D3807" s="29" t="n"/>
      <c r="E3807" s="23">
        <f>IF(OR(A3807="",B3807=""),"",A3807&amp;"|"&amp;B3807)</f>
        <v/>
      </c>
      <c r="F3807" s="30">
        <f>IF(OR(E3807="",NOT(ISNUMBER(C3807))),"",E3807&amp;"|"&amp;YEAR(C3807)&amp;"-"&amp;RIGHT("0"&amp;MONTH(C3807),2)&amp;"-"&amp;RIGHT("0"&amp;DAY(C3807),2))</f>
        <v/>
      </c>
      <c r="G3807" s="26">
        <f>IF(E3807="","",IFERROR(MATCH(E3807,pl_chave,0),0))</f>
        <v/>
      </c>
      <c r="H3807" s="23">
        <f>IF(G3807="","",IF(G3807=0,"Tarefa fora do plano",INDEX(pl_tag,G3807)))</f>
        <v/>
      </c>
      <c r="I3807" s="30">
        <f>IF(N(G3807)=0,"",INDEX(pl_atividade,G3807))</f>
        <v/>
      </c>
      <c r="J3807" s="50">
        <f>IF(N(G3807)=0,"",INDEX(pl_especialidade,G3807))</f>
        <v/>
      </c>
      <c r="K3807" s="28">
        <f>IF(N(G3807)=0,"",INDEX(pl_duracao,G3807))</f>
        <v/>
      </c>
      <c r="L3807" s="39">
        <f>IF(ISNUMBER(C3807),YEAR(C3807),"")</f>
        <v/>
      </c>
      <c r="M3807" s="39">
        <f>IF(ISNUMBER(C3807),MONTH(C3807),"")</f>
        <v/>
      </c>
      <c r="N3807" s="23">
        <f>IF(L3807="","",IF(NOT(ISNUMBER(crono_ano)),"Informe o ano",IF(L3807&lt;crono_ano,"Antes do ano",IF(L3807&gt;crono_ano,"Depois do ano","No ano"))))</f>
        <v/>
      </c>
      <c r="O3807" s="39">
        <f>IF(F3807="","",IF(COUNTIF(F$7:F3807,F3807)=1,1,0))</f>
        <v/>
      </c>
      <c r="P3807" s="39">
        <f>IF(A3807&amp;B3807&amp;C3807="","",IF(AND(O3807=1,N(G3807)&gt;0),IF(INDEX(pl_ativa,MAX(1,N(G3807)))="Sim",1,0),0))</f>
        <v/>
      </c>
      <c r="Q3807" s="39">
        <f>IF(F3807="","",COUNTIFS(ex_chave_oc,F3807,ex_cancelada,"&lt;&gt;Sim"))</f>
        <v/>
      </c>
      <c r="R3807" s="51">
        <f>IF(P3807="","",IF(AND(P3807=1,N(Q3807)&gt;0),1,0))</f>
        <v/>
      </c>
      <c r="S3807" s="30">
        <f>IF(P3807="","",IF(F3807="","ERRO: data prevista ausente ou inválida",IF(O3807=0,"Duplicada: contada uma vez",IF(N(G3807)=0,"ERRO: tarefa fora do Plano Mestre",IF(P3807=0,"Tarefa retirada do plano: não conta","OK")))))</f>
        <v/>
      </c>
    </row>
    <row r="3808">
      <c r="A3808" s="29" t="n"/>
      <c r="B3808" s="25" t="n"/>
      <c r="C3808" s="49" t="n"/>
      <c r="D3808" s="29" t="n"/>
      <c r="E3808" s="23">
        <f>IF(OR(A3808="",B3808=""),"",A3808&amp;"|"&amp;B3808)</f>
        <v/>
      </c>
      <c r="F3808" s="30">
        <f>IF(OR(E3808="",NOT(ISNUMBER(C3808))),"",E3808&amp;"|"&amp;YEAR(C3808)&amp;"-"&amp;RIGHT("0"&amp;MONTH(C3808),2)&amp;"-"&amp;RIGHT("0"&amp;DAY(C3808),2))</f>
        <v/>
      </c>
      <c r="G3808" s="26">
        <f>IF(E3808="","",IFERROR(MATCH(E3808,pl_chave,0),0))</f>
        <v/>
      </c>
      <c r="H3808" s="23">
        <f>IF(G3808="","",IF(G3808=0,"Tarefa fora do plano",INDEX(pl_tag,G3808)))</f>
        <v/>
      </c>
      <c r="I3808" s="30">
        <f>IF(N(G3808)=0,"",INDEX(pl_atividade,G3808))</f>
        <v/>
      </c>
      <c r="J3808" s="50">
        <f>IF(N(G3808)=0,"",INDEX(pl_especialidade,G3808))</f>
        <v/>
      </c>
      <c r="K3808" s="28">
        <f>IF(N(G3808)=0,"",INDEX(pl_duracao,G3808))</f>
        <v/>
      </c>
      <c r="L3808" s="39">
        <f>IF(ISNUMBER(C3808),YEAR(C3808),"")</f>
        <v/>
      </c>
      <c r="M3808" s="39">
        <f>IF(ISNUMBER(C3808),MONTH(C3808),"")</f>
        <v/>
      </c>
      <c r="N3808" s="23">
        <f>IF(L3808="","",IF(NOT(ISNUMBER(crono_ano)),"Informe o ano",IF(L3808&lt;crono_ano,"Antes do ano",IF(L3808&gt;crono_ano,"Depois do ano","No ano"))))</f>
        <v/>
      </c>
      <c r="O3808" s="39">
        <f>IF(F3808="","",IF(COUNTIF(F$7:F3808,F3808)=1,1,0))</f>
        <v/>
      </c>
      <c r="P3808" s="39">
        <f>IF(A3808&amp;B3808&amp;C3808="","",IF(AND(O3808=1,N(G3808)&gt;0),IF(INDEX(pl_ativa,MAX(1,N(G3808)))="Sim",1,0),0))</f>
        <v/>
      </c>
      <c r="Q3808" s="39">
        <f>IF(F3808="","",COUNTIFS(ex_chave_oc,F3808,ex_cancelada,"&lt;&gt;Sim"))</f>
        <v/>
      </c>
      <c r="R3808" s="51">
        <f>IF(P3808="","",IF(AND(P3808=1,N(Q3808)&gt;0),1,0))</f>
        <v/>
      </c>
      <c r="S3808" s="30">
        <f>IF(P3808="","",IF(F3808="","ERRO: data prevista ausente ou inválida",IF(O3808=0,"Duplicada: contada uma vez",IF(N(G3808)=0,"ERRO: tarefa fora do Plano Mestre",IF(P3808=0,"Tarefa retirada do plano: não conta","OK")))))</f>
        <v/>
      </c>
    </row>
    <row r="3809">
      <c r="A3809" s="29" t="n"/>
      <c r="B3809" s="25" t="n"/>
      <c r="C3809" s="49" t="n"/>
      <c r="D3809" s="29" t="n"/>
      <c r="E3809" s="23">
        <f>IF(OR(A3809="",B3809=""),"",A3809&amp;"|"&amp;B3809)</f>
        <v/>
      </c>
      <c r="F3809" s="30">
        <f>IF(OR(E3809="",NOT(ISNUMBER(C3809))),"",E3809&amp;"|"&amp;YEAR(C3809)&amp;"-"&amp;RIGHT("0"&amp;MONTH(C3809),2)&amp;"-"&amp;RIGHT("0"&amp;DAY(C3809),2))</f>
        <v/>
      </c>
      <c r="G3809" s="26">
        <f>IF(E3809="","",IFERROR(MATCH(E3809,pl_chave,0),0))</f>
        <v/>
      </c>
      <c r="H3809" s="23">
        <f>IF(G3809="","",IF(G3809=0,"Tarefa fora do plano",INDEX(pl_tag,G3809)))</f>
        <v/>
      </c>
      <c r="I3809" s="30">
        <f>IF(N(G3809)=0,"",INDEX(pl_atividade,G3809))</f>
        <v/>
      </c>
      <c r="J3809" s="50">
        <f>IF(N(G3809)=0,"",INDEX(pl_especialidade,G3809))</f>
        <v/>
      </c>
      <c r="K3809" s="28">
        <f>IF(N(G3809)=0,"",INDEX(pl_duracao,G3809))</f>
        <v/>
      </c>
      <c r="L3809" s="39">
        <f>IF(ISNUMBER(C3809),YEAR(C3809),"")</f>
        <v/>
      </c>
      <c r="M3809" s="39">
        <f>IF(ISNUMBER(C3809),MONTH(C3809),"")</f>
        <v/>
      </c>
      <c r="N3809" s="23">
        <f>IF(L3809="","",IF(NOT(ISNUMBER(crono_ano)),"Informe o ano",IF(L3809&lt;crono_ano,"Antes do ano",IF(L3809&gt;crono_ano,"Depois do ano","No ano"))))</f>
        <v/>
      </c>
      <c r="O3809" s="39">
        <f>IF(F3809="","",IF(COUNTIF(F$7:F3809,F3809)=1,1,0))</f>
        <v/>
      </c>
      <c r="P3809" s="39">
        <f>IF(A3809&amp;B3809&amp;C3809="","",IF(AND(O3809=1,N(G3809)&gt;0),IF(INDEX(pl_ativa,MAX(1,N(G3809)))="Sim",1,0),0))</f>
        <v/>
      </c>
      <c r="Q3809" s="39">
        <f>IF(F3809="","",COUNTIFS(ex_chave_oc,F3809,ex_cancelada,"&lt;&gt;Sim"))</f>
        <v/>
      </c>
      <c r="R3809" s="51">
        <f>IF(P3809="","",IF(AND(P3809=1,N(Q3809)&gt;0),1,0))</f>
        <v/>
      </c>
      <c r="S3809" s="30">
        <f>IF(P3809="","",IF(F3809="","ERRO: data prevista ausente ou inválida",IF(O3809=0,"Duplicada: contada uma vez",IF(N(G3809)=0,"ERRO: tarefa fora do Plano Mestre",IF(P3809=0,"Tarefa retirada do plano: não conta","OK")))))</f>
        <v/>
      </c>
    </row>
    <row r="3810">
      <c r="A3810" s="29" t="n"/>
      <c r="B3810" s="25" t="n"/>
      <c r="C3810" s="49" t="n"/>
      <c r="D3810" s="29" t="n"/>
      <c r="E3810" s="23">
        <f>IF(OR(A3810="",B3810=""),"",A3810&amp;"|"&amp;B3810)</f>
        <v/>
      </c>
      <c r="F3810" s="30">
        <f>IF(OR(E3810="",NOT(ISNUMBER(C3810))),"",E3810&amp;"|"&amp;YEAR(C3810)&amp;"-"&amp;RIGHT("0"&amp;MONTH(C3810),2)&amp;"-"&amp;RIGHT("0"&amp;DAY(C3810),2))</f>
        <v/>
      </c>
      <c r="G3810" s="26">
        <f>IF(E3810="","",IFERROR(MATCH(E3810,pl_chave,0),0))</f>
        <v/>
      </c>
      <c r="H3810" s="23">
        <f>IF(G3810="","",IF(G3810=0,"Tarefa fora do plano",INDEX(pl_tag,G3810)))</f>
        <v/>
      </c>
      <c r="I3810" s="30">
        <f>IF(N(G3810)=0,"",INDEX(pl_atividade,G3810))</f>
        <v/>
      </c>
      <c r="J3810" s="50">
        <f>IF(N(G3810)=0,"",INDEX(pl_especialidade,G3810))</f>
        <v/>
      </c>
      <c r="K3810" s="28">
        <f>IF(N(G3810)=0,"",INDEX(pl_duracao,G3810))</f>
        <v/>
      </c>
      <c r="L3810" s="39">
        <f>IF(ISNUMBER(C3810),YEAR(C3810),"")</f>
        <v/>
      </c>
      <c r="M3810" s="39">
        <f>IF(ISNUMBER(C3810),MONTH(C3810),"")</f>
        <v/>
      </c>
      <c r="N3810" s="23">
        <f>IF(L3810="","",IF(NOT(ISNUMBER(crono_ano)),"Informe o ano",IF(L3810&lt;crono_ano,"Antes do ano",IF(L3810&gt;crono_ano,"Depois do ano","No ano"))))</f>
        <v/>
      </c>
      <c r="O3810" s="39">
        <f>IF(F3810="","",IF(COUNTIF(F$7:F3810,F3810)=1,1,0))</f>
        <v/>
      </c>
      <c r="P3810" s="39">
        <f>IF(A3810&amp;B3810&amp;C3810="","",IF(AND(O3810=1,N(G3810)&gt;0),IF(INDEX(pl_ativa,MAX(1,N(G3810)))="Sim",1,0),0))</f>
        <v/>
      </c>
      <c r="Q3810" s="39">
        <f>IF(F3810="","",COUNTIFS(ex_chave_oc,F3810,ex_cancelada,"&lt;&gt;Sim"))</f>
        <v/>
      </c>
      <c r="R3810" s="51">
        <f>IF(P3810="","",IF(AND(P3810=1,N(Q3810)&gt;0),1,0))</f>
        <v/>
      </c>
      <c r="S3810" s="30">
        <f>IF(P3810="","",IF(F3810="","ERRO: data prevista ausente ou inválida",IF(O3810=0,"Duplicada: contada uma vez",IF(N(G3810)=0,"ERRO: tarefa fora do Plano Mestre",IF(P3810=0,"Tarefa retirada do plano: não conta","OK")))))</f>
        <v/>
      </c>
    </row>
    <row r="3811">
      <c r="A3811" s="29" t="n"/>
      <c r="B3811" s="25" t="n"/>
      <c r="C3811" s="49" t="n"/>
      <c r="D3811" s="29" t="n"/>
      <c r="E3811" s="23">
        <f>IF(OR(A3811="",B3811=""),"",A3811&amp;"|"&amp;B3811)</f>
        <v/>
      </c>
      <c r="F3811" s="30">
        <f>IF(OR(E3811="",NOT(ISNUMBER(C3811))),"",E3811&amp;"|"&amp;YEAR(C3811)&amp;"-"&amp;RIGHT("0"&amp;MONTH(C3811),2)&amp;"-"&amp;RIGHT("0"&amp;DAY(C3811),2))</f>
        <v/>
      </c>
      <c r="G3811" s="26">
        <f>IF(E3811="","",IFERROR(MATCH(E3811,pl_chave,0),0))</f>
        <v/>
      </c>
      <c r="H3811" s="23">
        <f>IF(G3811="","",IF(G3811=0,"Tarefa fora do plano",INDEX(pl_tag,G3811)))</f>
        <v/>
      </c>
      <c r="I3811" s="30">
        <f>IF(N(G3811)=0,"",INDEX(pl_atividade,G3811))</f>
        <v/>
      </c>
      <c r="J3811" s="50">
        <f>IF(N(G3811)=0,"",INDEX(pl_especialidade,G3811))</f>
        <v/>
      </c>
      <c r="K3811" s="28">
        <f>IF(N(G3811)=0,"",INDEX(pl_duracao,G3811))</f>
        <v/>
      </c>
      <c r="L3811" s="39">
        <f>IF(ISNUMBER(C3811),YEAR(C3811),"")</f>
        <v/>
      </c>
      <c r="M3811" s="39">
        <f>IF(ISNUMBER(C3811),MONTH(C3811),"")</f>
        <v/>
      </c>
      <c r="N3811" s="23">
        <f>IF(L3811="","",IF(NOT(ISNUMBER(crono_ano)),"Informe o ano",IF(L3811&lt;crono_ano,"Antes do ano",IF(L3811&gt;crono_ano,"Depois do ano","No ano"))))</f>
        <v/>
      </c>
      <c r="O3811" s="39">
        <f>IF(F3811="","",IF(COUNTIF(F$7:F3811,F3811)=1,1,0))</f>
        <v/>
      </c>
      <c r="P3811" s="39">
        <f>IF(A3811&amp;B3811&amp;C3811="","",IF(AND(O3811=1,N(G3811)&gt;0),IF(INDEX(pl_ativa,MAX(1,N(G3811)))="Sim",1,0),0))</f>
        <v/>
      </c>
      <c r="Q3811" s="39">
        <f>IF(F3811="","",COUNTIFS(ex_chave_oc,F3811,ex_cancelada,"&lt;&gt;Sim"))</f>
        <v/>
      </c>
      <c r="R3811" s="51">
        <f>IF(P3811="","",IF(AND(P3811=1,N(Q3811)&gt;0),1,0))</f>
        <v/>
      </c>
      <c r="S3811" s="30">
        <f>IF(P3811="","",IF(F3811="","ERRO: data prevista ausente ou inválida",IF(O3811=0,"Duplicada: contada uma vez",IF(N(G3811)=0,"ERRO: tarefa fora do Plano Mestre",IF(P3811=0,"Tarefa retirada do plano: não conta","OK")))))</f>
        <v/>
      </c>
    </row>
    <row r="3812">
      <c r="A3812" s="29" t="n"/>
      <c r="B3812" s="25" t="n"/>
      <c r="C3812" s="49" t="n"/>
      <c r="D3812" s="29" t="n"/>
      <c r="E3812" s="23">
        <f>IF(OR(A3812="",B3812=""),"",A3812&amp;"|"&amp;B3812)</f>
        <v/>
      </c>
      <c r="F3812" s="30">
        <f>IF(OR(E3812="",NOT(ISNUMBER(C3812))),"",E3812&amp;"|"&amp;YEAR(C3812)&amp;"-"&amp;RIGHT("0"&amp;MONTH(C3812),2)&amp;"-"&amp;RIGHT("0"&amp;DAY(C3812),2))</f>
        <v/>
      </c>
      <c r="G3812" s="26">
        <f>IF(E3812="","",IFERROR(MATCH(E3812,pl_chave,0),0))</f>
        <v/>
      </c>
      <c r="H3812" s="23">
        <f>IF(G3812="","",IF(G3812=0,"Tarefa fora do plano",INDEX(pl_tag,G3812)))</f>
        <v/>
      </c>
      <c r="I3812" s="30">
        <f>IF(N(G3812)=0,"",INDEX(pl_atividade,G3812))</f>
        <v/>
      </c>
      <c r="J3812" s="50">
        <f>IF(N(G3812)=0,"",INDEX(pl_especialidade,G3812))</f>
        <v/>
      </c>
      <c r="K3812" s="28">
        <f>IF(N(G3812)=0,"",INDEX(pl_duracao,G3812))</f>
        <v/>
      </c>
      <c r="L3812" s="39">
        <f>IF(ISNUMBER(C3812),YEAR(C3812),"")</f>
        <v/>
      </c>
      <c r="M3812" s="39">
        <f>IF(ISNUMBER(C3812),MONTH(C3812),"")</f>
        <v/>
      </c>
      <c r="N3812" s="23">
        <f>IF(L3812="","",IF(NOT(ISNUMBER(crono_ano)),"Informe o ano",IF(L3812&lt;crono_ano,"Antes do ano",IF(L3812&gt;crono_ano,"Depois do ano","No ano"))))</f>
        <v/>
      </c>
      <c r="O3812" s="39">
        <f>IF(F3812="","",IF(COUNTIF(F$7:F3812,F3812)=1,1,0))</f>
        <v/>
      </c>
      <c r="P3812" s="39">
        <f>IF(A3812&amp;B3812&amp;C3812="","",IF(AND(O3812=1,N(G3812)&gt;0),IF(INDEX(pl_ativa,MAX(1,N(G3812)))="Sim",1,0),0))</f>
        <v/>
      </c>
      <c r="Q3812" s="39">
        <f>IF(F3812="","",COUNTIFS(ex_chave_oc,F3812,ex_cancelada,"&lt;&gt;Sim"))</f>
        <v/>
      </c>
      <c r="R3812" s="51">
        <f>IF(P3812="","",IF(AND(P3812=1,N(Q3812)&gt;0),1,0))</f>
        <v/>
      </c>
      <c r="S3812" s="30">
        <f>IF(P3812="","",IF(F3812="","ERRO: data prevista ausente ou inválida",IF(O3812=0,"Duplicada: contada uma vez",IF(N(G3812)=0,"ERRO: tarefa fora do Plano Mestre",IF(P3812=0,"Tarefa retirada do plano: não conta","OK")))))</f>
        <v/>
      </c>
    </row>
    <row r="3813">
      <c r="A3813" s="29" t="n"/>
      <c r="B3813" s="25" t="n"/>
      <c r="C3813" s="49" t="n"/>
      <c r="D3813" s="29" t="n"/>
      <c r="E3813" s="23">
        <f>IF(OR(A3813="",B3813=""),"",A3813&amp;"|"&amp;B3813)</f>
        <v/>
      </c>
      <c r="F3813" s="30">
        <f>IF(OR(E3813="",NOT(ISNUMBER(C3813))),"",E3813&amp;"|"&amp;YEAR(C3813)&amp;"-"&amp;RIGHT("0"&amp;MONTH(C3813),2)&amp;"-"&amp;RIGHT("0"&amp;DAY(C3813),2))</f>
        <v/>
      </c>
      <c r="G3813" s="26">
        <f>IF(E3813="","",IFERROR(MATCH(E3813,pl_chave,0),0))</f>
        <v/>
      </c>
      <c r="H3813" s="23">
        <f>IF(G3813="","",IF(G3813=0,"Tarefa fora do plano",INDEX(pl_tag,G3813)))</f>
        <v/>
      </c>
      <c r="I3813" s="30">
        <f>IF(N(G3813)=0,"",INDEX(pl_atividade,G3813))</f>
        <v/>
      </c>
      <c r="J3813" s="50">
        <f>IF(N(G3813)=0,"",INDEX(pl_especialidade,G3813))</f>
        <v/>
      </c>
      <c r="K3813" s="28">
        <f>IF(N(G3813)=0,"",INDEX(pl_duracao,G3813))</f>
        <v/>
      </c>
      <c r="L3813" s="39">
        <f>IF(ISNUMBER(C3813),YEAR(C3813),"")</f>
        <v/>
      </c>
      <c r="M3813" s="39">
        <f>IF(ISNUMBER(C3813),MONTH(C3813),"")</f>
        <v/>
      </c>
      <c r="N3813" s="23">
        <f>IF(L3813="","",IF(NOT(ISNUMBER(crono_ano)),"Informe o ano",IF(L3813&lt;crono_ano,"Antes do ano",IF(L3813&gt;crono_ano,"Depois do ano","No ano"))))</f>
        <v/>
      </c>
      <c r="O3813" s="39">
        <f>IF(F3813="","",IF(COUNTIF(F$7:F3813,F3813)=1,1,0))</f>
        <v/>
      </c>
      <c r="P3813" s="39">
        <f>IF(A3813&amp;B3813&amp;C3813="","",IF(AND(O3813=1,N(G3813)&gt;0),IF(INDEX(pl_ativa,MAX(1,N(G3813)))="Sim",1,0),0))</f>
        <v/>
      </c>
      <c r="Q3813" s="39">
        <f>IF(F3813="","",COUNTIFS(ex_chave_oc,F3813,ex_cancelada,"&lt;&gt;Sim"))</f>
        <v/>
      </c>
      <c r="R3813" s="51">
        <f>IF(P3813="","",IF(AND(P3813=1,N(Q3813)&gt;0),1,0))</f>
        <v/>
      </c>
      <c r="S3813" s="30">
        <f>IF(P3813="","",IF(F3813="","ERRO: data prevista ausente ou inválida",IF(O3813=0,"Duplicada: contada uma vez",IF(N(G3813)=0,"ERRO: tarefa fora do Plano Mestre",IF(P3813=0,"Tarefa retirada do plano: não conta","OK")))))</f>
        <v/>
      </c>
    </row>
    <row r="3814">
      <c r="A3814" s="29" t="n"/>
      <c r="B3814" s="25" t="n"/>
      <c r="C3814" s="49" t="n"/>
      <c r="D3814" s="29" t="n"/>
      <c r="E3814" s="23">
        <f>IF(OR(A3814="",B3814=""),"",A3814&amp;"|"&amp;B3814)</f>
        <v/>
      </c>
      <c r="F3814" s="30">
        <f>IF(OR(E3814="",NOT(ISNUMBER(C3814))),"",E3814&amp;"|"&amp;YEAR(C3814)&amp;"-"&amp;RIGHT("0"&amp;MONTH(C3814),2)&amp;"-"&amp;RIGHT("0"&amp;DAY(C3814),2))</f>
        <v/>
      </c>
      <c r="G3814" s="26">
        <f>IF(E3814="","",IFERROR(MATCH(E3814,pl_chave,0),0))</f>
        <v/>
      </c>
      <c r="H3814" s="23">
        <f>IF(G3814="","",IF(G3814=0,"Tarefa fora do plano",INDEX(pl_tag,G3814)))</f>
        <v/>
      </c>
      <c r="I3814" s="30">
        <f>IF(N(G3814)=0,"",INDEX(pl_atividade,G3814))</f>
        <v/>
      </c>
      <c r="J3814" s="50">
        <f>IF(N(G3814)=0,"",INDEX(pl_especialidade,G3814))</f>
        <v/>
      </c>
      <c r="K3814" s="28">
        <f>IF(N(G3814)=0,"",INDEX(pl_duracao,G3814))</f>
        <v/>
      </c>
      <c r="L3814" s="39">
        <f>IF(ISNUMBER(C3814),YEAR(C3814),"")</f>
        <v/>
      </c>
      <c r="M3814" s="39">
        <f>IF(ISNUMBER(C3814),MONTH(C3814),"")</f>
        <v/>
      </c>
      <c r="N3814" s="23">
        <f>IF(L3814="","",IF(NOT(ISNUMBER(crono_ano)),"Informe o ano",IF(L3814&lt;crono_ano,"Antes do ano",IF(L3814&gt;crono_ano,"Depois do ano","No ano"))))</f>
        <v/>
      </c>
      <c r="O3814" s="39">
        <f>IF(F3814="","",IF(COUNTIF(F$7:F3814,F3814)=1,1,0))</f>
        <v/>
      </c>
      <c r="P3814" s="39">
        <f>IF(A3814&amp;B3814&amp;C3814="","",IF(AND(O3814=1,N(G3814)&gt;0),IF(INDEX(pl_ativa,MAX(1,N(G3814)))="Sim",1,0),0))</f>
        <v/>
      </c>
      <c r="Q3814" s="39">
        <f>IF(F3814="","",COUNTIFS(ex_chave_oc,F3814,ex_cancelada,"&lt;&gt;Sim"))</f>
        <v/>
      </c>
      <c r="R3814" s="51">
        <f>IF(P3814="","",IF(AND(P3814=1,N(Q3814)&gt;0),1,0))</f>
        <v/>
      </c>
      <c r="S3814" s="30">
        <f>IF(P3814="","",IF(F3814="","ERRO: data prevista ausente ou inválida",IF(O3814=0,"Duplicada: contada uma vez",IF(N(G3814)=0,"ERRO: tarefa fora do Plano Mestre",IF(P3814=0,"Tarefa retirada do plano: não conta","OK")))))</f>
        <v/>
      </c>
    </row>
    <row r="3815">
      <c r="A3815" s="29" t="n"/>
      <c r="B3815" s="25" t="n"/>
      <c r="C3815" s="49" t="n"/>
      <c r="D3815" s="29" t="n"/>
      <c r="E3815" s="23">
        <f>IF(OR(A3815="",B3815=""),"",A3815&amp;"|"&amp;B3815)</f>
        <v/>
      </c>
      <c r="F3815" s="30">
        <f>IF(OR(E3815="",NOT(ISNUMBER(C3815))),"",E3815&amp;"|"&amp;YEAR(C3815)&amp;"-"&amp;RIGHT("0"&amp;MONTH(C3815),2)&amp;"-"&amp;RIGHT("0"&amp;DAY(C3815),2))</f>
        <v/>
      </c>
      <c r="G3815" s="26">
        <f>IF(E3815="","",IFERROR(MATCH(E3815,pl_chave,0),0))</f>
        <v/>
      </c>
      <c r="H3815" s="23">
        <f>IF(G3815="","",IF(G3815=0,"Tarefa fora do plano",INDEX(pl_tag,G3815)))</f>
        <v/>
      </c>
      <c r="I3815" s="30">
        <f>IF(N(G3815)=0,"",INDEX(pl_atividade,G3815))</f>
        <v/>
      </c>
      <c r="J3815" s="50">
        <f>IF(N(G3815)=0,"",INDEX(pl_especialidade,G3815))</f>
        <v/>
      </c>
      <c r="K3815" s="28">
        <f>IF(N(G3815)=0,"",INDEX(pl_duracao,G3815))</f>
        <v/>
      </c>
      <c r="L3815" s="39">
        <f>IF(ISNUMBER(C3815),YEAR(C3815),"")</f>
        <v/>
      </c>
      <c r="M3815" s="39">
        <f>IF(ISNUMBER(C3815),MONTH(C3815),"")</f>
        <v/>
      </c>
      <c r="N3815" s="23">
        <f>IF(L3815="","",IF(NOT(ISNUMBER(crono_ano)),"Informe o ano",IF(L3815&lt;crono_ano,"Antes do ano",IF(L3815&gt;crono_ano,"Depois do ano","No ano"))))</f>
        <v/>
      </c>
      <c r="O3815" s="39">
        <f>IF(F3815="","",IF(COUNTIF(F$7:F3815,F3815)=1,1,0))</f>
        <v/>
      </c>
      <c r="P3815" s="39">
        <f>IF(A3815&amp;B3815&amp;C3815="","",IF(AND(O3815=1,N(G3815)&gt;0),IF(INDEX(pl_ativa,MAX(1,N(G3815)))="Sim",1,0),0))</f>
        <v/>
      </c>
      <c r="Q3815" s="39">
        <f>IF(F3815="","",COUNTIFS(ex_chave_oc,F3815,ex_cancelada,"&lt;&gt;Sim"))</f>
        <v/>
      </c>
      <c r="R3815" s="51">
        <f>IF(P3815="","",IF(AND(P3815=1,N(Q3815)&gt;0),1,0))</f>
        <v/>
      </c>
      <c r="S3815" s="30">
        <f>IF(P3815="","",IF(F3815="","ERRO: data prevista ausente ou inválida",IF(O3815=0,"Duplicada: contada uma vez",IF(N(G3815)=0,"ERRO: tarefa fora do Plano Mestre",IF(P3815=0,"Tarefa retirada do plano: não conta","OK")))))</f>
        <v/>
      </c>
    </row>
    <row r="3816">
      <c r="A3816" s="29" t="n"/>
      <c r="B3816" s="25" t="n"/>
      <c r="C3816" s="49" t="n"/>
      <c r="D3816" s="29" t="n"/>
      <c r="E3816" s="23">
        <f>IF(OR(A3816="",B3816=""),"",A3816&amp;"|"&amp;B3816)</f>
        <v/>
      </c>
      <c r="F3816" s="30">
        <f>IF(OR(E3816="",NOT(ISNUMBER(C3816))),"",E3816&amp;"|"&amp;YEAR(C3816)&amp;"-"&amp;RIGHT("0"&amp;MONTH(C3816),2)&amp;"-"&amp;RIGHT("0"&amp;DAY(C3816),2))</f>
        <v/>
      </c>
      <c r="G3816" s="26">
        <f>IF(E3816="","",IFERROR(MATCH(E3816,pl_chave,0),0))</f>
        <v/>
      </c>
      <c r="H3816" s="23">
        <f>IF(G3816="","",IF(G3816=0,"Tarefa fora do plano",INDEX(pl_tag,G3816)))</f>
        <v/>
      </c>
      <c r="I3816" s="30">
        <f>IF(N(G3816)=0,"",INDEX(pl_atividade,G3816))</f>
        <v/>
      </c>
      <c r="J3816" s="50">
        <f>IF(N(G3816)=0,"",INDEX(pl_especialidade,G3816))</f>
        <v/>
      </c>
      <c r="K3816" s="28">
        <f>IF(N(G3816)=0,"",INDEX(pl_duracao,G3816))</f>
        <v/>
      </c>
      <c r="L3816" s="39">
        <f>IF(ISNUMBER(C3816),YEAR(C3816),"")</f>
        <v/>
      </c>
      <c r="M3816" s="39">
        <f>IF(ISNUMBER(C3816),MONTH(C3816),"")</f>
        <v/>
      </c>
      <c r="N3816" s="23">
        <f>IF(L3816="","",IF(NOT(ISNUMBER(crono_ano)),"Informe o ano",IF(L3816&lt;crono_ano,"Antes do ano",IF(L3816&gt;crono_ano,"Depois do ano","No ano"))))</f>
        <v/>
      </c>
      <c r="O3816" s="39">
        <f>IF(F3816="","",IF(COUNTIF(F$7:F3816,F3816)=1,1,0))</f>
        <v/>
      </c>
      <c r="P3816" s="39">
        <f>IF(A3816&amp;B3816&amp;C3816="","",IF(AND(O3816=1,N(G3816)&gt;0),IF(INDEX(pl_ativa,MAX(1,N(G3816)))="Sim",1,0),0))</f>
        <v/>
      </c>
      <c r="Q3816" s="39">
        <f>IF(F3816="","",COUNTIFS(ex_chave_oc,F3816,ex_cancelada,"&lt;&gt;Sim"))</f>
        <v/>
      </c>
      <c r="R3816" s="51">
        <f>IF(P3816="","",IF(AND(P3816=1,N(Q3816)&gt;0),1,0))</f>
        <v/>
      </c>
      <c r="S3816" s="30">
        <f>IF(P3816="","",IF(F3816="","ERRO: data prevista ausente ou inválida",IF(O3816=0,"Duplicada: contada uma vez",IF(N(G3816)=0,"ERRO: tarefa fora do Plano Mestre",IF(P3816=0,"Tarefa retirada do plano: não conta","OK")))))</f>
        <v/>
      </c>
    </row>
    <row r="3817">
      <c r="A3817" s="29" t="n"/>
      <c r="B3817" s="25" t="n"/>
      <c r="C3817" s="49" t="n"/>
      <c r="D3817" s="29" t="n"/>
      <c r="E3817" s="23">
        <f>IF(OR(A3817="",B3817=""),"",A3817&amp;"|"&amp;B3817)</f>
        <v/>
      </c>
      <c r="F3817" s="30">
        <f>IF(OR(E3817="",NOT(ISNUMBER(C3817))),"",E3817&amp;"|"&amp;YEAR(C3817)&amp;"-"&amp;RIGHT("0"&amp;MONTH(C3817),2)&amp;"-"&amp;RIGHT("0"&amp;DAY(C3817),2))</f>
        <v/>
      </c>
      <c r="G3817" s="26">
        <f>IF(E3817="","",IFERROR(MATCH(E3817,pl_chave,0),0))</f>
        <v/>
      </c>
      <c r="H3817" s="23">
        <f>IF(G3817="","",IF(G3817=0,"Tarefa fora do plano",INDEX(pl_tag,G3817)))</f>
        <v/>
      </c>
      <c r="I3817" s="30">
        <f>IF(N(G3817)=0,"",INDEX(pl_atividade,G3817))</f>
        <v/>
      </c>
      <c r="J3817" s="50">
        <f>IF(N(G3817)=0,"",INDEX(pl_especialidade,G3817))</f>
        <v/>
      </c>
      <c r="K3817" s="28">
        <f>IF(N(G3817)=0,"",INDEX(pl_duracao,G3817))</f>
        <v/>
      </c>
      <c r="L3817" s="39">
        <f>IF(ISNUMBER(C3817),YEAR(C3817),"")</f>
        <v/>
      </c>
      <c r="M3817" s="39">
        <f>IF(ISNUMBER(C3817),MONTH(C3817),"")</f>
        <v/>
      </c>
      <c r="N3817" s="23">
        <f>IF(L3817="","",IF(NOT(ISNUMBER(crono_ano)),"Informe o ano",IF(L3817&lt;crono_ano,"Antes do ano",IF(L3817&gt;crono_ano,"Depois do ano","No ano"))))</f>
        <v/>
      </c>
      <c r="O3817" s="39">
        <f>IF(F3817="","",IF(COUNTIF(F$7:F3817,F3817)=1,1,0))</f>
        <v/>
      </c>
      <c r="P3817" s="39">
        <f>IF(A3817&amp;B3817&amp;C3817="","",IF(AND(O3817=1,N(G3817)&gt;0),IF(INDEX(pl_ativa,MAX(1,N(G3817)))="Sim",1,0),0))</f>
        <v/>
      </c>
      <c r="Q3817" s="39">
        <f>IF(F3817="","",COUNTIFS(ex_chave_oc,F3817,ex_cancelada,"&lt;&gt;Sim"))</f>
        <v/>
      </c>
      <c r="R3817" s="51">
        <f>IF(P3817="","",IF(AND(P3817=1,N(Q3817)&gt;0),1,0))</f>
        <v/>
      </c>
      <c r="S3817" s="30">
        <f>IF(P3817="","",IF(F3817="","ERRO: data prevista ausente ou inválida",IF(O3817=0,"Duplicada: contada uma vez",IF(N(G3817)=0,"ERRO: tarefa fora do Plano Mestre",IF(P3817=0,"Tarefa retirada do plano: não conta","OK")))))</f>
        <v/>
      </c>
    </row>
    <row r="3818">
      <c r="A3818" s="29" t="n"/>
      <c r="B3818" s="25" t="n"/>
      <c r="C3818" s="49" t="n"/>
      <c r="D3818" s="29" t="n"/>
      <c r="E3818" s="23">
        <f>IF(OR(A3818="",B3818=""),"",A3818&amp;"|"&amp;B3818)</f>
        <v/>
      </c>
      <c r="F3818" s="30">
        <f>IF(OR(E3818="",NOT(ISNUMBER(C3818))),"",E3818&amp;"|"&amp;YEAR(C3818)&amp;"-"&amp;RIGHT("0"&amp;MONTH(C3818),2)&amp;"-"&amp;RIGHT("0"&amp;DAY(C3818),2))</f>
        <v/>
      </c>
      <c r="G3818" s="26">
        <f>IF(E3818="","",IFERROR(MATCH(E3818,pl_chave,0),0))</f>
        <v/>
      </c>
      <c r="H3818" s="23">
        <f>IF(G3818="","",IF(G3818=0,"Tarefa fora do plano",INDEX(pl_tag,G3818)))</f>
        <v/>
      </c>
      <c r="I3818" s="30">
        <f>IF(N(G3818)=0,"",INDEX(pl_atividade,G3818))</f>
        <v/>
      </c>
      <c r="J3818" s="50">
        <f>IF(N(G3818)=0,"",INDEX(pl_especialidade,G3818))</f>
        <v/>
      </c>
      <c r="K3818" s="28">
        <f>IF(N(G3818)=0,"",INDEX(pl_duracao,G3818))</f>
        <v/>
      </c>
      <c r="L3818" s="39">
        <f>IF(ISNUMBER(C3818),YEAR(C3818),"")</f>
        <v/>
      </c>
      <c r="M3818" s="39">
        <f>IF(ISNUMBER(C3818),MONTH(C3818),"")</f>
        <v/>
      </c>
      <c r="N3818" s="23">
        <f>IF(L3818="","",IF(NOT(ISNUMBER(crono_ano)),"Informe o ano",IF(L3818&lt;crono_ano,"Antes do ano",IF(L3818&gt;crono_ano,"Depois do ano","No ano"))))</f>
        <v/>
      </c>
      <c r="O3818" s="39">
        <f>IF(F3818="","",IF(COUNTIF(F$7:F3818,F3818)=1,1,0))</f>
        <v/>
      </c>
      <c r="P3818" s="39">
        <f>IF(A3818&amp;B3818&amp;C3818="","",IF(AND(O3818=1,N(G3818)&gt;0),IF(INDEX(pl_ativa,MAX(1,N(G3818)))="Sim",1,0),0))</f>
        <v/>
      </c>
      <c r="Q3818" s="39">
        <f>IF(F3818="","",COUNTIFS(ex_chave_oc,F3818,ex_cancelada,"&lt;&gt;Sim"))</f>
        <v/>
      </c>
      <c r="R3818" s="51">
        <f>IF(P3818="","",IF(AND(P3818=1,N(Q3818)&gt;0),1,0))</f>
        <v/>
      </c>
      <c r="S3818" s="30">
        <f>IF(P3818="","",IF(F3818="","ERRO: data prevista ausente ou inválida",IF(O3818=0,"Duplicada: contada uma vez",IF(N(G3818)=0,"ERRO: tarefa fora do Plano Mestre",IF(P3818=0,"Tarefa retirada do plano: não conta","OK")))))</f>
        <v/>
      </c>
    </row>
    <row r="3819">
      <c r="A3819" s="29" t="n"/>
      <c r="B3819" s="25" t="n"/>
      <c r="C3819" s="49" t="n"/>
      <c r="D3819" s="29" t="n"/>
      <c r="E3819" s="23">
        <f>IF(OR(A3819="",B3819=""),"",A3819&amp;"|"&amp;B3819)</f>
        <v/>
      </c>
      <c r="F3819" s="30">
        <f>IF(OR(E3819="",NOT(ISNUMBER(C3819))),"",E3819&amp;"|"&amp;YEAR(C3819)&amp;"-"&amp;RIGHT("0"&amp;MONTH(C3819),2)&amp;"-"&amp;RIGHT("0"&amp;DAY(C3819),2))</f>
        <v/>
      </c>
      <c r="G3819" s="26">
        <f>IF(E3819="","",IFERROR(MATCH(E3819,pl_chave,0),0))</f>
        <v/>
      </c>
      <c r="H3819" s="23">
        <f>IF(G3819="","",IF(G3819=0,"Tarefa fora do plano",INDEX(pl_tag,G3819)))</f>
        <v/>
      </c>
      <c r="I3819" s="30">
        <f>IF(N(G3819)=0,"",INDEX(pl_atividade,G3819))</f>
        <v/>
      </c>
      <c r="J3819" s="50">
        <f>IF(N(G3819)=0,"",INDEX(pl_especialidade,G3819))</f>
        <v/>
      </c>
      <c r="K3819" s="28">
        <f>IF(N(G3819)=0,"",INDEX(pl_duracao,G3819))</f>
        <v/>
      </c>
      <c r="L3819" s="39">
        <f>IF(ISNUMBER(C3819),YEAR(C3819),"")</f>
        <v/>
      </c>
      <c r="M3819" s="39">
        <f>IF(ISNUMBER(C3819),MONTH(C3819),"")</f>
        <v/>
      </c>
      <c r="N3819" s="23">
        <f>IF(L3819="","",IF(NOT(ISNUMBER(crono_ano)),"Informe o ano",IF(L3819&lt;crono_ano,"Antes do ano",IF(L3819&gt;crono_ano,"Depois do ano","No ano"))))</f>
        <v/>
      </c>
      <c r="O3819" s="39">
        <f>IF(F3819="","",IF(COUNTIF(F$7:F3819,F3819)=1,1,0))</f>
        <v/>
      </c>
      <c r="P3819" s="39">
        <f>IF(A3819&amp;B3819&amp;C3819="","",IF(AND(O3819=1,N(G3819)&gt;0),IF(INDEX(pl_ativa,MAX(1,N(G3819)))="Sim",1,0),0))</f>
        <v/>
      </c>
      <c r="Q3819" s="39">
        <f>IF(F3819="","",COUNTIFS(ex_chave_oc,F3819,ex_cancelada,"&lt;&gt;Sim"))</f>
        <v/>
      </c>
      <c r="R3819" s="51">
        <f>IF(P3819="","",IF(AND(P3819=1,N(Q3819)&gt;0),1,0))</f>
        <v/>
      </c>
      <c r="S3819" s="30">
        <f>IF(P3819="","",IF(F3819="","ERRO: data prevista ausente ou inválida",IF(O3819=0,"Duplicada: contada uma vez",IF(N(G3819)=0,"ERRO: tarefa fora do Plano Mestre",IF(P3819=0,"Tarefa retirada do plano: não conta","OK")))))</f>
        <v/>
      </c>
    </row>
    <row r="3820">
      <c r="A3820" s="29" t="n"/>
      <c r="B3820" s="25" t="n"/>
      <c r="C3820" s="49" t="n"/>
      <c r="D3820" s="29" t="n"/>
      <c r="E3820" s="23">
        <f>IF(OR(A3820="",B3820=""),"",A3820&amp;"|"&amp;B3820)</f>
        <v/>
      </c>
      <c r="F3820" s="30">
        <f>IF(OR(E3820="",NOT(ISNUMBER(C3820))),"",E3820&amp;"|"&amp;YEAR(C3820)&amp;"-"&amp;RIGHT("0"&amp;MONTH(C3820),2)&amp;"-"&amp;RIGHT("0"&amp;DAY(C3820),2))</f>
        <v/>
      </c>
      <c r="G3820" s="26">
        <f>IF(E3820="","",IFERROR(MATCH(E3820,pl_chave,0),0))</f>
        <v/>
      </c>
      <c r="H3820" s="23">
        <f>IF(G3820="","",IF(G3820=0,"Tarefa fora do plano",INDEX(pl_tag,G3820)))</f>
        <v/>
      </c>
      <c r="I3820" s="30">
        <f>IF(N(G3820)=0,"",INDEX(pl_atividade,G3820))</f>
        <v/>
      </c>
      <c r="J3820" s="50">
        <f>IF(N(G3820)=0,"",INDEX(pl_especialidade,G3820))</f>
        <v/>
      </c>
      <c r="K3820" s="28">
        <f>IF(N(G3820)=0,"",INDEX(pl_duracao,G3820))</f>
        <v/>
      </c>
      <c r="L3820" s="39">
        <f>IF(ISNUMBER(C3820),YEAR(C3820),"")</f>
        <v/>
      </c>
      <c r="M3820" s="39">
        <f>IF(ISNUMBER(C3820),MONTH(C3820),"")</f>
        <v/>
      </c>
      <c r="N3820" s="23">
        <f>IF(L3820="","",IF(NOT(ISNUMBER(crono_ano)),"Informe o ano",IF(L3820&lt;crono_ano,"Antes do ano",IF(L3820&gt;crono_ano,"Depois do ano","No ano"))))</f>
        <v/>
      </c>
      <c r="O3820" s="39">
        <f>IF(F3820="","",IF(COUNTIF(F$7:F3820,F3820)=1,1,0))</f>
        <v/>
      </c>
      <c r="P3820" s="39">
        <f>IF(A3820&amp;B3820&amp;C3820="","",IF(AND(O3820=1,N(G3820)&gt;0),IF(INDEX(pl_ativa,MAX(1,N(G3820)))="Sim",1,0),0))</f>
        <v/>
      </c>
      <c r="Q3820" s="39">
        <f>IF(F3820="","",COUNTIFS(ex_chave_oc,F3820,ex_cancelada,"&lt;&gt;Sim"))</f>
        <v/>
      </c>
      <c r="R3820" s="51">
        <f>IF(P3820="","",IF(AND(P3820=1,N(Q3820)&gt;0),1,0))</f>
        <v/>
      </c>
      <c r="S3820" s="30">
        <f>IF(P3820="","",IF(F3820="","ERRO: data prevista ausente ou inválida",IF(O3820=0,"Duplicada: contada uma vez",IF(N(G3820)=0,"ERRO: tarefa fora do Plano Mestre",IF(P3820=0,"Tarefa retirada do plano: não conta","OK")))))</f>
        <v/>
      </c>
    </row>
    <row r="3821">
      <c r="A3821" s="29" t="n"/>
      <c r="B3821" s="25" t="n"/>
      <c r="C3821" s="49" t="n"/>
      <c r="D3821" s="29" t="n"/>
      <c r="E3821" s="23">
        <f>IF(OR(A3821="",B3821=""),"",A3821&amp;"|"&amp;B3821)</f>
        <v/>
      </c>
      <c r="F3821" s="30">
        <f>IF(OR(E3821="",NOT(ISNUMBER(C3821))),"",E3821&amp;"|"&amp;YEAR(C3821)&amp;"-"&amp;RIGHT("0"&amp;MONTH(C3821),2)&amp;"-"&amp;RIGHT("0"&amp;DAY(C3821),2))</f>
        <v/>
      </c>
      <c r="G3821" s="26">
        <f>IF(E3821="","",IFERROR(MATCH(E3821,pl_chave,0),0))</f>
        <v/>
      </c>
      <c r="H3821" s="23">
        <f>IF(G3821="","",IF(G3821=0,"Tarefa fora do plano",INDEX(pl_tag,G3821)))</f>
        <v/>
      </c>
      <c r="I3821" s="30">
        <f>IF(N(G3821)=0,"",INDEX(pl_atividade,G3821))</f>
        <v/>
      </c>
      <c r="J3821" s="50">
        <f>IF(N(G3821)=0,"",INDEX(pl_especialidade,G3821))</f>
        <v/>
      </c>
      <c r="K3821" s="28">
        <f>IF(N(G3821)=0,"",INDEX(pl_duracao,G3821))</f>
        <v/>
      </c>
      <c r="L3821" s="39">
        <f>IF(ISNUMBER(C3821),YEAR(C3821),"")</f>
        <v/>
      </c>
      <c r="M3821" s="39">
        <f>IF(ISNUMBER(C3821),MONTH(C3821),"")</f>
        <v/>
      </c>
      <c r="N3821" s="23">
        <f>IF(L3821="","",IF(NOT(ISNUMBER(crono_ano)),"Informe o ano",IF(L3821&lt;crono_ano,"Antes do ano",IF(L3821&gt;crono_ano,"Depois do ano","No ano"))))</f>
        <v/>
      </c>
      <c r="O3821" s="39">
        <f>IF(F3821="","",IF(COUNTIF(F$7:F3821,F3821)=1,1,0))</f>
        <v/>
      </c>
      <c r="P3821" s="39">
        <f>IF(A3821&amp;B3821&amp;C3821="","",IF(AND(O3821=1,N(G3821)&gt;0),IF(INDEX(pl_ativa,MAX(1,N(G3821)))="Sim",1,0),0))</f>
        <v/>
      </c>
      <c r="Q3821" s="39">
        <f>IF(F3821="","",COUNTIFS(ex_chave_oc,F3821,ex_cancelada,"&lt;&gt;Sim"))</f>
        <v/>
      </c>
      <c r="R3821" s="51">
        <f>IF(P3821="","",IF(AND(P3821=1,N(Q3821)&gt;0),1,0))</f>
        <v/>
      </c>
      <c r="S3821" s="30">
        <f>IF(P3821="","",IF(F3821="","ERRO: data prevista ausente ou inválida",IF(O3821=0,"Duplicada: contada uma vez",IF(N(G3821)=0,"ERRO: tarefa fora do Plano Mestre",IF(P3821=0,"Tarefa retirada do plano: não conta","OK")))))</f>
        <v/>
      </c>
    </row>
    <row r="3822">
      <c r="A3822" s="29" t="n"/>
      <c r="B3822" s="25" t="n"/>
      <c r="C3822" s="49" t="n"/>
      <c r="D3822" s="29" t="n"/>
      <c r="E3822" s="23">
        <f>IF(OR(A3822="",B3822=""),"",A3822&amp;"|"&amp;B3822)</f>
        <v/>
      </c>
      <c r="F3822" s="30">
        <f>IF(OR(E3822="",NOT(ISNUMBER(C3822))),"",E3822&amp;"|"&amp;YEAR(C3822)&amp;"-"&amp;RIGHT("0"&amp;MONTH(C3822),2)&amp;"-"&amp;RIGHT("0"&amp;DAY(C3822),2))</f>
        <v/>
      </c>
      <c r="G3822" s="26">
        <f>IF(E3822="","",IFERROR(MATCH(E3822,pl_chave,0),0))</f>
        <v/>
      </c>
      <c r="H3822" s="23">
        <f>IF(G3822="","",IF(G3822=0,"Tarefa fora do plano",INDEX(pl_tag,G3822)))</f>
        <v/>
      </c>
      <c r="I3822" s="30">
        <f>IF(N(G3822)=0,"",INDEX(pl_atividade,G3822))</f>
        <v/>
      </c>
      <c r="J3822" s="50">
        <f>IF(N(G3822)=0,"",INDEX(pl_especialidade,G3822))</f>
        <v/>
      </c>
      <c r="K3822" s="28">
        <f>IF(N(G3822)=0,"",INDEX(pl_duracao,G3822))</f>
        <v/>
      </c>
      <c r="L3822" s="39">
        <f>IF(ISNUMBER(C3822),YEAR(C3822),"")</f>
        <v/>
      </c>
      <c r="M3822" s="39">
        <f>IF(ISNUMBER(C3822),MONTH(C3822),"")</f>
        <v/>
      </c>
      <c r="N3822" s="23">
        <f>IF(L3822="","",IF(NOT(ISNUMBER(crono_ano)),"Informe o ano",IF(L3822&lt;crono_ano,"Antes do ano",IF(L3822&gt;crono_ano,"Depois do ano","No ano"))))</f>
        <v/>
      </c>
      <c r="O3822" s="39">
        <f>IF(F3822="","",IF(COUNTIF(F$7:F3822,F3822)=1,1,0))</f>
        <v/>
      </c>
      <c r="P3822" s="39">
        <f>IF(A3822&amp;B3822&amp;C3822="","",IF(AND(O3822=1,N(G3822)&gt;0),IF(INDEX(pl_ativa,MAX(1,N(G3822)))="Sim",1,0),0))</f>
        <v/>
      </c>
      <c r="Q3822" s="39">
        <f>IF(F3822="","",COUNTIFS(ex_chave_oc,F3822,ex_cancelada,"&lt;&gt;Sim"))</f>
        <v/>
      </c>
      <c r="R3822" s="51">
        <f>IF(P3822="","",IF(AND(P3822=1,N(Q3822)&gt;0),1,0))</f>
        <v/>
      </c>
      <c r="S3822" s="30">
        <f>IF(P3822="","",IF(F3822="","ERRO: data prevista ausente ou inválida",IF(O3822=0,"Duplicada: contada uma vez",IF(N(G3822)=0,"ERRO: tarefa fora do Plano Mestre",IF(P3822=0,"Tarefa retirada do plano: não conta","OK")))))</f>
        <v/>
      </c>
    </row>
    <row r="3823">
      <c r="A3823" s="29" t="n"/>
      <c r="B3823" s="25" t="n"/>
      <c r="C3823" s="49" t="n"/>
      <c r="D3823" s="29" t="n"/>
      <c r="E3823" s="23">
        <f>IF(OR(A3823="",B3823=""),"",A3823&amp;"|"&amp;B3823)</f>
        <v/>
      </c>
      <c r="F3823" s="30">
        <f>IF(OR(E3823="",NOT(ISNUMBER(C3823))),"",E3823&amp;"|"&amp;YEAR(C3823)&amp;"-"&amp;RIGHT("0"&amp;MONTH(C3823),2)&amp;"-"&amp;RIGHT("0"&amp;DAY(C3823),2))</f>
        <v/>
      </c>
      <c r="G3823" s="26">
        <f>IF(E3823="","",IFERROR(MATCH(E3823,pl_chave,0),0))</f>
        <v/>
      </c>
      <c r="H3823" s="23">
        <f>IF(G3823="","",IF(G3823=0,"Tarefa fora do plano",INDEX(pl_tag,G3823)))</f>
        <v/>
      </c>
      <c r="I3823" s="30">
        <f>IF(N(G3823)=0,"",INDEX(pl_atividade,G3823))</f>
        <v/>
      </c>
      <c r="J3823" s="50">
        <f>IF(N(G3823)=0,"",INDEX(pl_especialidade,G3823))</f>
        <v/>
      </c>
      <c r="K3823" s="28">
        <f>IF(N(G3823)=0,"",INDEX(pl_duracao,G3823))</f>
        <v/>
      </c>
      <c r="L3823" s="39">
        <f>IF(ISNUMBER(C3823),YEAR(C3823),"")</f>
        <v/>
      </c>
      <c r="M3823" s="39">
        <f>IF(ISNUMBER(C3823),MONTH(C3823),"")</f>
        <v/>
      </c>
      <c r="N3823" s="23">
        <f>IF(L3823="","",IF(NOT(ISNUMBER(crono_ano)),"Informe o ano",IF(L3823&lt;crono_ano,"Antes do ano",IF(L3823&gt;crono_ano,"Depois do ano","No ano"))))</f>
        <v/>
      </c>
      <c r="O3823" s="39">
        <f>IF(F3823="","",IF(COUNTIF(F$7:F3823,F3823)=1,1,0))</f>
        <v/>
      </c>
      <c r="P3823" s="39">
        <f>IF(A3823&amp;B3823&amp;C3823="","",IF(AND(O3823=1,N(G3823)&gt;0),IF(INDEX(pl_ativa,MAX(1,N(G3823)))="Sim",1,0),0))</f>
        <v/>
      </c>
      <c r="Q3823" s="39">
        <f>IF(F3823="","",COUNTIFS(ex_chave_oc,F3823,ex_cancelada,"&lt;&gt;Sim"))</f>
        <v/>
      </c>
      <c r="R3823" s="51">
        <f>IF(P3823="","",IF(AND(P3823=1,N(Q3823)&gt;0),1,0))</f>
        <v/>
      </c>
      <c r="S3823" s="30">
        <f>IF(P3823="","",IF(F3823="","ERRO: data prevista ausente ou inválida",IF(O3823=0,"Duplicada: contada uma vez",IF(N(G3823)=0,"ERRO: tarefa fora do Plano Mestre",IF(P3823=0,"Tarefa retirada do plano: não conta","OK")))))</f>
        <v/>
      </c>
    </row>
    <row r="3824">
      <c r="A3824" s="29" t="n"/>
      <c r="B3824" s="25" t="n"/>
      <c r="C3824" s="49" t="n"/>
      <c r="D3824" s="29" t="n"/>
      <c r="E3824" s="23">
        <f>IF(OR(A3824="",B3824=""),"",A3824&amp;"|"&amp;B3824)</f>
        <v/>
      </c>
      <c r="F3824" s="30">
        <f>IF(OR(E3824="",NOT(ISNUMBER(C3824))),"",E3824&amp;"|"&amp;YEAR(C3824)&amp;"-"&amp;RIGHT("0"&amp;MONTH(C3824),2)&amp;"-"&amp;RIGHT("0"&amp;DAY(C3824),2))</f>
        <v/>
      </c>
      <c r="G3824" s="26">
        <f>IF(E3824="","",IFERROR(MATCH(E3824,pl_chave,0),0))</f>
        <v/>
      </c>
      <c r="H3824" s="23">
        <f>IF(G3824="","",IF(G3824=0,"Tarefa fora do plano",INDEX(pl_tag,G3824)))</f>
        <v/>
      </c>
      <c r="I3824" s="30">
        <f>IF(N(G3824)=0,"",INDEX(pl_atividade,G3824))</f>
        <v/>
      </c>
      <c r="J3824" s="50">
        <f>IF(N(G3824)=0,"",INDEX(pl_especialidade,G3824))</f>
        <v/>
      </c>
      <c r="K3824" s="28">
        <f>IF(N(G3824)=0,"",INDEX(pl_duracao,G3824))</f>
        <v/>
      </c>
      <c r="L3824" s="39">
        <f>IF(ISNUMBER(C3824),YEAR(C3824),"")</f>
        <v/>
      </c>
      <c r="M3824" s="39">
        <f>IF(ISNUMBER(C3824),MONTH(C3824),"")</f>
        <v/>
      </c>
      <c r="N3824" s="23">
        <f>IF(L3824="","",IF(NOT(ISNUMBER(crono_ano)),"Informe o ano",IF(L3824&lt;crono_ano,"Antes do ano",IF(L3824&gt;crono_ano,"Depois do ano","No ano"))))</f>
        <v/>
      </c>
      <c r="O3824" s="39">
        <f>IF(F3824="","",IF(COUNTIF(F$7:F3824,F3824)=1,1,0))</f>
        <v/>
      </c>
      <c r="P3824" s="39">
        <f>IF(A3824&amp;B3824&amp;C3824="","",IF(AND(O3824=1,N(G3824)&gt;0),IF(INDEX(pl_ativa,MAX(1,N(G3824)))="Sim",1,0),0))</f>
        <v/>
      </c>
      <c r="Q3824" s="39">
        <f>IF(F3824="","",COUNTIFS(ex_chave_oc,F3824,ex_cancelada,"&lt;&gt;Sim"))</f>
        <v/>
      </c>
      <c r="R3824" s="51">
        <f>IF(P3824="","",IF(AND(P3824=1,N(Q3824)&gt;0),1,0))</f>
        <v/>
      </c>
      <c r="S3824" s="30">
        <f>IF(P3824="","",IF(F3824="","ERRO: data prevista ausente ou inválida",IF(O3824=0,"Duplicada: contada uma vez",IF(N(G3824)=0,"ERRO: tarefa fora do Plano Mestre",IF(P3824=0,"Tarefa retirada do plano: não conta","OK")))))</f>
        <v/>
      </c>
    </row>
    <row r="3825">
      <c r="A3825" s="29" t="n"/>
      <c r="B3825" s="25" t="n"/>
      <c r="C3825" s="49" t="n"/>
      <c r="D3825" s="29" t="n"/>
      <c r="E3825" s="23">
        <f>IF(OR(A3825="",B3825=""),"",A3825&amp;"|"&amp;B3825)</f>
        <v/>
      </c>
      <c r="F3825" s="30">
        <f>IF(OR(E3825="",NOT(ISNUMBER(C3825))),"",E3825&amp;"|"&amp;YEAR(C3825)&amp;"-"&amp;RIGHT("0"&amp;MONTH(C3825),2)&amp;"-"&amp;RIGHT("0"&amp;DAY(C3825),2))</f>
        <v/>
      </c>
      <c r="G3825" s="26">
        <f>IF(E3825="","",IFERROR(MATCH(E3825,pl_chave,0),0))</f>
        <v/>
      </c>
      <c r="H3825" s="23">
        <f>IF(G3825="","",IF(G3825=0,"Tarefa fora do plano",INDEX(pl_tag,G3825)))</f>
        <v/>
      </c>
      <c r="I3825" s="30">
        <f>IF(N(G3825)=0,"",INDEX(pl_atividade,G3825))</f>
        <v/>
      </c>
      <c r="J3825" s="50">
        <f>IF(N(G3825)=0,"",INDEX(pl_especialidade,G3825))</f>
        <v/>
      </c>
      <c r="K3825" s="28">
        <f>IF(N(G3825)=0,"",INDEX(pl_duracao,G3825))</f>
        <v/>
      </c>
      <c r="L3825" s="39">
        <f>IF(ISNUMBER(C3825),YEAR(C3825),"")</f>
        <v/>
      </c>
      <c r="M3825" s="39">
        <f>IF(ISNUMBER(C3825),MONTH(C3825),"")</f>
        <v/>
      </c>
      <c r="N3825" s="23">
        <f>IF(L3825="","",IF(NOT(ISNUMBER(crono_ano)),"Informe o ano",IF(L3825&lt;crono_ano,"Antes do ano",IF(L3825&gt;crono_ano,"Depois do ano","No ano"))))</f>
        <v/>
      </c>
      <c r="O3825" s="39">
        <f>IF(F3825="","",IF(COUNTIF(F$7:F3825,F3825)=1,1,0))</f>
        <v/>
      </c>
      <c r="P3825" s="39">
        <f>IF(A3825&amp;B3825&amp;C3825="","",IF(AND(O3825=1,N(G3825)&gt;0),IF(INDEX(pl_ativa,MAX(1,N(G3825)))="Sim",1,0),0))</f>
        <v/>
      </c>
      <c r="Q3825" s="39">
        <f>IF(F3825="","",COUNTIFS(ex_chave_oc,F3825,ex_cancelada,"&lt;&gt;Sim"))</f>
        <v/>
      </c>
      <c r="R3825" s="51">
        <f>IF(P3825="","",IF(AND(P3825=1,N(Q3825)&gt;0),1,0))</f>
        <v/>
      </c>
      <c r="S3825" s="30">
        <f>IF(P3825="","",IF(F3825="","ERRO: data prevista ausente ou inválida",IF(O3825=0,"Duplicada: contada uma vez",IF(N(G3825)=0,"ERRO: tarefa fora do Plano Mestre",IF(P3825=0,"Tarefa retirada do plano: não conta","OK")))))</f>
        <v/>
      </c>
    </row>
    <row r="3826">
      <c r="A3826" s="29" t="n"/>
      <c r="B3826" s="25" t="n"/>
      <c r="C3826" s="49" t="n"/>
      <c r="D3826" s="29" t="n"/>
      <c r="E3826" s="23">
        <f>IF(OR(A3826="",B3826=""),"",A3826&amp;"|"&amp;B3826)</f>
        <v/>
      </c>
      <c r="F3826" s="30">
        <f>IF(OR(E3826="",NOT(ISNUMBER(C3826))),"",E3826&amp;"|"&amp;YEAR(C3826)&amp;"-"&amp;RIGHT("0"&amp;MONTH(C3826),2)&amp;"-"&amp;RIGHT("0"&amp;DAY(C3826),2))</f>
        <v/>
      </c>
      <c r="G3826" s="26">
        <f>IF(E3826="","",IFERROR(MATCH(E3826,pl_chave,0),0))</f>
        <v/>
      </c>
      <c r="H3826" s="23">
        <f>IF(G3826="","",IF(G3826=0,"Tarefa fora do plano",INDEX(pl_tag,G3826)))</f>
        <v/>
      </c>
      <c r="I3826" s="30">
        <f>IF(N(G3826)=0,"",INDEX(pl_atividade,G3826))</f>
        <v/>
      </c>
      <c r="J3826" s="50">
        <f>IF(N(G3826)=0,"",INDEX(pl_especialidade,G3826))</f>
        <v/>
      </c>
      <c r="K3826" s="28">
        <f>IF(N(G3826)=0,"",INDEX(pl_duracao,G3826))</f>
        <v/>
      </c>
      <c r="L3826" s="39">
        <f>IF(ISNUMBER(C3826),YEAR(C3826),"")</f>
        <v/>
      </c>
      <c r="M3826" s="39">
        <f>IF(ISNUMBER(C3826),MONTH(C3826),"")</f>
        <v/>
      </c>
      <c r="N3826" s="23">
        <f>IF(L3826="","",IF(NOT(ISNUMBER(crono_ano)),"Informe o ano",IF(L3826&lt;crono_ano,"Antes do ano",IF(L3826&gt;crono_ano,"Depois do ano","No ano"))))</f>
        <v/>
      </c>
      <c r="O3826" s="39">
        <f>IF(F3826="","",IF(COUNTIF(F$7:F3826,F3826)=1,1,0))</f>
        <v/>
      </c>
      <c r="P3826" s="39">
        <f>IF(A3826&amp;B3826&amp;C3826="","",IF(AND(O3826=1,N(G3826)&gt;0),IF(INDEX(pl_ativa,MAX(1,N(G3826)))="Sim",1,0),0))</f>
        <v/>
      </c>
      <c r="Q3826" s="39">
        <f>IF(F3826="","",COUNTIFS(ex_chave_oc,F3826,ex_cancelada,"&lt;&gt;Sim"))</f>
        <v/>
      </c>
      <c r="R3826" s="51">
        <f>IF(P3826="","",IF(AND(P3826=1,N(Q3826)&gt;0),1,0))</f>
        <v/>
      </c>
      <c r="S3826" s="30">
        <f>IF(P3826="","",IF(F3826="","ERRO: data prevista ausente ou inválida",IF(O3826=0,"Duplicada: contada uma vez",IF(N(G3826)=0,"ERRO: tarefa fora do Plano Mestre",IF(P3826=0,"Tarefa retirada do plano: não conta","OK")))))</f>
        <v/>
      </c>
    </row>
    <row r="3827">
      <c r="A3827" s="29" t="n"/>
      <c r="B3827" s="25" t="n"/>
      <c r="C3827" s="49" t="n"/>
      <c r="D3827" s="29" t="n"/>
      <c r="E3827" s="23">
        <f>IF(OR(A3827="",B3827=""),"",A3827&amp;"|"&amp;B3827)</f>
        <v/>
      </c>
      <c r="F3827" s="30">
        <f>IF(OR(E3827="",NOT(ISNUMBER(C3827))),"",E3827&amp;"|"&amp;YEAR(C3827)&amp;"-"&amp;RIGHT("0"&amp;MONTH(C3827),2)&amp;"-"&amp;RIGHT("0"&amp;DAY(C3827),2))</f>
        <v/>
      </c>
      <c r="G3827" s="26">
        <f>IF(E3827="","",IFERROR(MATCH(E3827,pl_chave,0),0))</f>
        <v/>
      </c>
      <c r="H3827" s="23">
        <f>IF(G3827="","",IF(G3827=0,"Tarefa fora do plano",INDEX(pl_tag,G3827)))</f>
        <v/>
      </c>
      <c r="I3827" s="30">
        <f>IF(N(G3827)=0,"",INDEX(pl_atividade,G3827))</f>
        <v/>
      </c>
      <c r="J3827" s="50">
        <f>IF(N(G3827)=0,"",INDEX(pl_especialidade,G3827))</f>
        <v/>
      </c>
      <c r="K3827" s="28">
        <f>IF(N(G3827)=0,"",INDEX(pl_duracao,G3827))</f>
        <v/>
      </c>
      <c r="L3827" s="39">
        <f>IF(ISNUMBER(C3827),YEAR(C3827),"")</f>
        <v/>
      </c>
      <c r="M3827" s="39">
        <f>IF(ISNUMBER(C3827),MONTH(C3827),"")</f>
        <v/>
      </c>
      <c r="N3827" s="23">
        <f>IF(L3827="","",IF(NOT(ISNUMBER(crono_ano)),"Informe o ano",IF(L3827&lt;crono_ano,"Antes do ano",IF(L3827&gt;crono_ano,"Depois do ano","No ano"))))</f>
        <v/>
      </c>
      <c r="O3827" s="39">
        <f>IF(F3827="","",IF(COUNTIF(F$7:F3827,F3827)=1,1,0))</f>
        <v/>
      </c>
      <c r="P3827" s="39">
        <f>IF(A3827&amp;B3827&amp;C3827="","",IF(AND(O3827=1,N(G3827)&gt;0),IF(INDEX(pl_ativa,MAX(1,N(G3827)))="Sim",1,0),0))</f>
        <v/>
      </c>
      <c r="Q3827" s="39">
        <f>IF(F3827="","",COUNTIFS(ex_chave_oc,F3827,ex_cancelada,"&lt;&gt;Sim"))</f>
        <v/>
      </c>
      <c r="R3827" s="51">
        <f>IF(P3827="","",IF(AND(P3827=1,N(Q3827)&gt;0),1,0))</f>
        <v/>
      </c>
      <c r="S3827" s="30">
        <f>IF(P3827="","",IF(F3827="","ERRO: data prevista ausente ou inválida",IF(O3827=0,"Duplicada: contada uma vez",IF(N(G3827)=0,"ERRO: tarefa fora do Plano Mestre",IF(P3827=0,"Tarefa retirada do plano: não conta","OK")))))</f>
        <v/>
      </c>
    </row>
    <row r="3828">
      <c r="A3828" s="29" t="n"/>
      <c r="B3828" s="25" t="n"/>
      <c r="C3828" s="49" t="n"/>
      <c r="D3828" s="29" t="n"/>
      <c r="E3828" s="23">
        <f>IF(OR(A3828="",B3828=""),"",A3828&amp;"|"&amp;B3828)</f>
        <v/>
      </c>
      <c r="F3828" s="30">
        <f>IF(OR(E3828="",NOT(ISNUMBER(C3828))),"",E3828&amp;"|"&amp;YEAR(C3828)&amp;"-"&amp;RIGHT("0"&amp;MONTH(C3828),2)&amp;"-"&amp;RIGHT("0"&amp;DAY(C3828),2))</f>
        <v/>
      </c>
      <c r="G3828" s="26">
        <f>IF(E3828="","",IFERROR(MATCH(E3828,pl_chave,0),0))</f>
        <v/>
      </c>
      <c r="H3828" s="23">
        <f>IF(G3828="","",IF(G3828=0,"Tarefa fora do plano",INDEX(pl_tag,G3828)))</f>
        <v/>
      </c>
      <c r="I3828" s="30">
        <f>IF(N(G3828)=0,"",INDEX(pl_atividade,G3828))</f>
        <v/>
      </c>
      <c r="J3828" s="50">
        <f>IF(N(G3828)=0,"",INDEX(pl_especialidade,G3828))</f>
        <v/>
      </c>
      <c r="K3828" s="28">
        <f>IF(N(G3828)=0,"",INDEX(pl_duracao,G3828))</f>
        <v/>
      </c>
      <c r="L3828" s="39">
        <f>IF(ISNUMBER(C3828),YEAR(C3828),"")</f>
        <v/>
      </c>
      <c r="M3828" s="39">
        <f>IF(ISNUMBER(C3828),MONTH(C3828),"")</f>
        <v/>
      </c>
      <c r="N3828" s="23">
        <f>IF(L3828="","",IF(NOT(ISNUMBER(crono_ano)),"Informe o ano",IF(L3828&lt;crono_ano,"Antes do ano",IF(L3828&gt;crono_ano,"Depois do ano","No ano"))))</f>
        <v/>
      </c>
      <c r="O3828" s="39">
        <f>IF(F3828="","",IF(COUNTIF(F$7:F3828,F3828)=1,1,0))</f>
        <v/>
      </c>
      <c r="P3828" s="39">
        <f>IF(A3828&amp;B3828&amp;C3828="","",IF(AND(O3828=1,N(G3828)&gt;0),IF(INDEX(pl_ativa,MAX(1,N(G3828)))="Sim",1,0),0))</f>
        <v/>
      </c>
      <c r="Q3828" s="39">
        <f>IF(F3828="","",COUNTIFS(ex_chave_oc,F3828,ex_cancelada,"&lt;&gt;Sim"))</f>
        <v/>
      </c>
      <c r="R3828" s="51">
        <f>IF(P3828="","",IF(AND(P3828=1,N(Q3828)&gt;0),1,0))</f>
        <v/>
      </c>
      <c r="S3828" s="30">
        <f>IF(P3828="","",IF(F3828="","ERRO: data prevista ausente ou inválida",IF(O3828=0,"Duplicada: contada uma vez",IF(N(G3828)=0,"ERRO: tarefa fora do Plano Mestre",IF(P3828=0,"Tarefa retirada do plano: não conta","OK")))))</f>
        <v/>
      </c>
    </row>
    <row r="3829">
      <c r="A3829" s="29" t="n"/>
      <c r="B3829" s="25" t="n"/>
      <c r="C3829" s="49" t="n"/>
      <c r="D3829" s="29" t="n"/>
      <c r="E3829" s="23">
        <f>IF(OR(A3829="",B3829=""),"",A3829&amp;"|"&amp;B3829)</f>
        <v/>
      </c>
      <c r="F3829" s="30">
        <f>IF(OR(E3829="",NOT(ISNUMBER(C3829))),"",E3829&amp;"|"&amp;YEAR(C3829)&amp;"-"&amp;RIGHT("0"&amp;MONTH(C3829),2)&amp;"-"&amp;RIGHT("0"&amp;DAY(C3829),2))</f>
        <v/>
      </c>
      <c r="G3829" s="26">
        <f>IF(E3829="","",IFERROR(MATCH(E3829,pl_chave,0),0))</f>
        <v/>
      </c>
      <c r="H3829" s="23">
        <f>IF(G3829="","",IF(G3829=0,"Tarefa fora do plano",INDEX(pl_tag,G3829)))</f>
        <v/>
      </c>
      <c r="I3829" s="30">
        <f>IF(N(G3829)=0,"",INDEX(pl_atividade,G3829))</f>
        <v/>
      </c>
      <c r="J3829" s="50">
        <f>IF(N(G3829)=0,"",INDEX(pl_especialidade,G3829))</f>
        <v/>
      </c>
      <c r="K3829" s="28">
        <f>IF(N(G3829)=0,"",INDEX(pl_duracao,G3829))</f>
        <v/>
      </c>
      <c r="L3829" s="39">
        <f>IF(ISNUMBER(C3829),YEAR(C3829),"")</f>
        <v/>
      </c>
      <c r="M3829" s="39">
        <f>IF(ISNUMBER(C3829),MONTH(C3829),"")</f>
        <v/>
      </c>
      <c r="N3829" s="23">
        <f>IF(L3829="","",IF(NOT(ISNUMBER(crono_ano)),"Informe o ano",IF(L3829&lt;crono_ano,"Antes do ano",IF(L3829&gt;crono_ano,"Depois do ano","No ano"))))</f>
        <v/>
      </c>
      <c r="O3829" s="39">
        <f>IF(F3829="","",IF(COUNTIF(F$7:F3829,F3829)=1,1,0))</f>
        <v/>
      </c>
      <c r="P3829" s="39">
        <f>IF(A3829&amp;B3829&amp;C3829="","",IF(AND(O3829=1,N(G3829)&gt;0),IF(INDEX(pl_ativa,MAX(1,N(G3829)))="Sim",1,0),0))</f>
        <v/>
      </c>
      <c r="Q3829" s="39">
        <f>IF(F3829="","",COUNTIFS(ex_chave_oc,F3829,ex_cancelada,"&lt;&gt;Sim"))</f>
        <v/>
      </c>
      <c r="R3829" s="51">
        <f>IF(P3829="","",IF(AND(P3829=1,N(Q3829)&gt;0),1,0))</f>
        <v/>
      </c>
      <c r="S3829" s="30">
        <f>IF(P3829="","",IF(F3829="","ERRO: data prevista ausente ou inválida",IF(O3829=0,"Duplicada: contada uma vez",IF(N(G3829)=0,"ERRO: tarefa fora do Plano Mestre",IF(P3829=0,"Tarefa retirada do plano: não conta","OK")))))</f>
        <v/>
      </c>
    </row>
    <row r="3830">
      <c r="A3830" s="29" t="n"/>
      <c r="B3830" s="25" t="n"/>
      <c r="C3830" s="49" t="n"/>
      <c r="D3830" s="29" t="n"/>
      <c r="E3830" s="23">
        <f>IF(OR(A3830="",B3830=""),"",A3830&amp;"|"&amp;B3830)</f>
        <v/>
      </c>
      <c r="F3830" s="30">
        <f>IF(OR(E3830="",NOT(ISNUMBER(C3830))),"",E3830&amp;"|"&amp;YEAR(C3830)&amp;"-"&amp;RIGHT("0"&amp;MONTH(C3830),2)&amp;"-"&amp;RIGHT("0"&amp;DAY(C3830),2))</f>
        <v/>
      </c>
      <c r="G3830" s="26">
        <f>IF(E3830="","",IFERROR(MATCH(E3830,pl_chave,0),0))</f>
        <v/>
      </c>
      <c r="H3830" s="23">
        <f>IF(G3830="","",IF(G3830=0,"Tarefa fora do plano",INDEX(pl_tag,G3830)))</f>
        <v/>
      </c>
      <c r="I3830" s="30">
        <f>IF(N(G3830)=0,"",INDEX(pl_atividade,G3830))</f>
        <v/>
      </c>
      <c r="J3830" s="50">
        <f>IF(N(G3830)=0,"",INDEX(pl_especialidade,G3830))</f>
        <v/>
      </c>
      <c r="K3830" s="28">
        <f>IF(N(G3830)=0,"",INDEX(pl_duracao,G3830))</f>
        <v/>
      </c>
      <c r="L3830" s="39">
        <f>IF(ISNUMBER(C3830),YEAR(C3830),"")</f>
        <v/>
      </c>
      <c r="M3830" s="39">
        <f>IF(ISNUMBER(C3830),MONTH(C3830),"")</f>
        <v/>
      </c>
      <c r="N3830" s="23">
        <f>IF(L3830="","",IF(NOT(ISNUMBER(crono_ano)),"Informe o ano",IF(L3830&lt;crono_ano,"Antes do ano",IF(L3830&gt;crono_ano,"Depois do ano","No ano"))))</f>
        <v/>
      </c>
      <c r="O3830" s="39">
        <f>IF(F3830="","",IF(COUNTIF(F$7:F3830,F3830)=1,1,0))</f>
        <v/>
      </c>
      <c r="P3830" s="39">
        <f>IF(A3830&amp;B3830&amp;C3830="","",IF(AND(O3830=1,N(G3830)&gt;0),IF(INDEX(pl_ativa,MAX(1,N(G3830)))="Sim",1,0),0))</f>
        <v/>
      </c>
      <c r="Q3830" s="39">
        <f>IF(F3830="","",COUNTIFS(ex_chave_oc,F3830,ex_cancelada,"&lt;&gt;Sim"))</f>
        <v/>
      </c>
      <c r="R3830" s="51">
        <f>IF(P3830="","",IF(AND(P3830=1,N(Q3830)&gt;0),1,0))</f>
        <v/>
      </c>
      <c r="S3830" s="30">
        <f>IF(P3830="","",IF(F3830="","ERRO: data prevista ausente ou inválida",IF(O3830=0,"Duplicada: contada uma vez",IF(N(G3830)=0,"ERRO: tarefa fora do Plano Mestre",IF(P3830=0,"Tarefa retirada do plano: não conta","OK")))))</f>
        <v/>
      </c>
    </row>
    <row r="3831">
      <c r="A3831" s="29" t="n"/>
      <c r="B3831" s="25" t="n"/>
      <c r="C3831" s="49" t="n"/>
      <c r="D3831" s="29" t="n"/>
      <c r="E3831" s="23">
        <f>IF(OR(A3831="",B3831=""),"",A3831&amp;"|"&amp;B3831)</f>
        <v/>
      </c>
      <c r="F3831" s="30">
        <f>IF(OR(E3831="",NOT(ISNUMBER(C3831))),"",E3831&amp;"|"&amp;YEAR(C3831)&amp;"-"&amp;RIGHT("0"&amp;MONTH(C3831),2)&amp;"-"&amp;RIGHT("0"&amp;DAY(C3831),2))</f>
        <v/>
      </c>
      <c r="G3831" s="26">
        <f>IF(E3831="","",IFERROR(MATCH(E3831,pl_chave,0),0))</f>
        <v/>
      </c>
      <c r="H3831" s="23">
        <f>IF(G3831="","",IF(G3831=0,"Tarefa fora do plano",INDEX(pl_tag,G3831)))</f>
        <v/>
      </c>
      <c r="I3831" s="30">
        <f>IF(N(G3831)=0,"",INDEX(pl_atividade,G3831))</f>
        <v/>
      </c>
      <c r="J3831" s="50">
        <f>IF(N(G3831)=0,"",INDEX(pl_especialidade,G3831))</f>
        <v/>
      </c>
      <c r="K3831" s="28">
        <f>IF(N(G3831)=0,"",INDEX(pl_duracao,G3831))</f>
        <v/>
      </c>
      <c r="L3831" s="39">
        <f>IF(ISNUMBER(C3831),YEAR(C3831),"")</f>
        <v/>
      </c>
      <c r="M3831" s="39">
        <f>IF(ISNUMBER(C3831),MONTH(C3831),"")</f>
        <v/>
      </c>
      <c r="N3831" s="23">
        <f>IF(L3831="","",IF(NOT(ISNUMBER(crono_ano)),"Informe o ano",IF(L3831&lt;crono_ano,"Antes do ano",IF(L3831&gt;crono_ano,"Depois do ano","No ano"))))</f>
        <v/>
      </c>
      <c r="O3831" s="39">
        <f>IF(F3831="","",IF(COUNTIF(F$7:F3831,F3831)=1,1,0))</f>
        <v/>
      </c>
      <c r="P3831" s="39">
        <f>IF(A3831&amp;B3831&amp;C3831="","",IF(AND(O3831=1,N(G3831)&gt;0),IF(INDEX(pl_ativa,MAX(1,N(G3831)))="Sim",1,0),0))</f>
        <v/>
      </c>
      <c r="Q3831" s="39">
        <f>IF(F3831="","",COUNTIFS(ex_chave_oc,F3831,ex_cancelada,"&lt;&gt;Sim"))</f>
        <v/>
      </c>
      <c r="R3831" s="51">
        <f>IF(P3831="","",IF(AND(P3831=1,N(Q3831)&gt;0),1,0))</f>
        <v/>
      </c>
      <c r="S3831" s="30">
        <f>IF(P3831="","",IF(F3831="","ERRO: data prevista ausente ou inválida",IF(O3831=0,"Duplicada: contada uma vez",IF(N(G3831)=0,"ERRO: tarefa fora do Plano Mestre",IF(P3831=0,"Tarefa retirada do plano: não conta","OK")))))</f>
        <v/>
      </c>
    </row>
    <row r="3832">
      <c r="A3832" s="29" t="n"/>
      <c r="B3832" s="25" t="n"/>
      <c r="C3832" s="49" t="n"/>
      <c r="D3832" s="29" t="n"/>
      <c r="E3832" s="23">
        <f>IF(OR(A3832="",B3832=""),"",A3832&amp;"|"&amp;B3832)</f>
        <v/>
      </c>
      <c r="F3832" s="30">
        <f>IF(OR(E3832="",NOT(ISNUMBER(C3832))),"",E3832&amp;"|"&amp;YEAR(C3832)&amp;"-"&amp;RIGHT("0"&amp;MONTH(C3832),2)&amp;"-"&amp;RIGHT("0"&amp;DAY(C3832),2))</f>
        <v/>
      </c>
      <c r="G3832" s="26">
        <f>IF(E3832="","",IFERROR(MATCH(E3832,pl_chave,0),0))</f>
        <v/>
      </c>
      <c r="H3832" s="23">
        <f>IF(G3832="","",IF(G3832=0,"Tarefa fora do plano",INDEX(pl_tag,G3832)))</f>
        <v/>
      </c>
      <c r="I3832" s="30">
        <f>IF(N(G3832)=0,"",INDEX(pl_atividade,G3832))</f>
        <v/>
      </c>
      <c r="J3832" s="50">
        <f>IF(N(G3832)=0,"",INDEX(pl_especialidade,G3832))</f>
        <v/>
      </c>
      <c r="K3832" s="28">
        <f>IF(N(G3832)=0,"",INDEX(pl_duracao,G3832))</f>
        <v/>
      </c>
      <c r="L3832" s="39">
        <f>IF(ISNUMBER(C3832),YEAR(C3832),"")</f>
        <v/>
      </c>
      <c r="M3832" s="39">
        <f>IF(ISNUMBER(C3832),MONTH(C3832),"")</f>
        <v/>
      </c>
      <c r="N3832" s="23">
        <f>IF(L3832="","",IF(NOT(ISNUMBER(crono_ano)),"Informe o ano",IF(L3832&lt;crono_ano,"Antes do ano",IF(L3832&gt;crono_ano,"Depois do ano","No ano"))))</f>
        <v/>
      </c>
      <c r="O3832" s="39">
        <f>IF(F3832="","",IF(COUNTIF(F$7:F3832,F3832)=1,1,0))</f>
        <v/>
      </c>
      <c r="P3832" s="39">
        <f>IF(A3832&amp;B3832&amp;C3832="","",IF(AND(O3832=1,N(G3832)&gt;0),IF(INDEX(pl_ativa,MAX(1,N(G3832)))="Sim",1,0),0))</f>
        <v/>
      </c>
      <c r="Q3832" s="39">
        <f>IF(F3832="","",COUNTIFS(ex_chave_oc,F3832,ex_cancelada,"&lt;&gt;Sim"))</f>
        <v/>
      </c>
      <c r="R3832" s="51">
        <f>IF(P3832="","",IF(AND(P3832=1,N(Q3832)&gt;0),1,0))</f>
        <v/>
      </c>
      <c r="S3832" s="30">
        <f>IF(P3832="","",IF(F3832="","ERRO: data prevista ausente ou inválida",IF(O3832=0,"Duplicada: contada uma vez",IF(N(G3832)=0,"ERRO: tarefa fora do Plano Mestre",IF(P3832=0,"Tarefa retirada do plano: não conta","OK")))))</f>
        <v/>
      </c>
    </row>
    <row r="3833">
      <c r="A3833" s="29" t="n"/>
      <c r="B3833" s="25" t="n"/>
      <c r="C3833" s="49" t="n"/>
      <c r="D3833" s="29" t="n"/>
      <c r="E3833" s="23">
        <f>IF(OR(A3833="",B3833=""),"",A3833&amp;"|"&amp;B3833)</f>
        <v/>
      </c>
      <c r="F3833" s="30">
        <f>IF(OR(E3833="",NOT(ISNUMBER(C3833))),"",E3833&amp;"|"&amp;YEAR(C3833)&amp;"-"&amp;RIGHT("0"&amp;MONTH(C3833),2)&amp;"-"&amp;RIGHT("0"&amp;DAY(C3833),2))</f>
        <v/>
      </c>
      <c r="G3833" s="26">
        <f>IF(E3833="","",IFERROR(MATCH(E3833,pl_chave,0),0))</f>
        <v/>
      </c>
      <c r="H3833" s="23">
        <f>IF(G3833="","",IF(G3833=0,"Tarefa fora do plano",INDEX(pl_tag,G3833)))</f>
        <v/>
      </c>
      <c r="I3833" s="30">
        <f>IF(N(G3833)=0,"",INDEX(pl_atividade,G3833))</f>
        <v/>
      </c>
      <c r="J3833" s="50">
        <f>IF(N(G3833)=0,"",INDEX(pl_especialidade,G3833))</f>
        <v/>
      </c>
      <c r="K3833" s="28">
        <f>IF(N(G3833)=0,"",INDEX(pl_duracao,G3833))</f>
        <v/>
      </c>
      <c r="L3833" s="39">
        <f>IF(ISNUMBER(C3833),YEAR(C3833),"")</f>
        <v/>
      </c>
      <c r="M3833" s="39">
        <f>IF(ISNUMBER(C3833),MONTH(C3833),"")</f>
        <v/>
      </c>
      <c r="N3833" s="23">
        <f>IF(L3833="","",IF(NOT(ISNUMBER(crono_ano)),"Informe o ano",IF(L3833&lt;crono_ano,"Antes do ano",IF(L3833&gt;crono_ano,"Depois do ano","No ano"))))</f>
        <v/>
      </c>
      <c r="O3833" s="39">
        <f>IF(F3833="","",IF(COUNTIF(F$7:F3833,F3833)=1,1,0))</f>
        <v/>
      </c>
      <c r="P3833" s="39">
        <f>IF(A3833&amp;B3833&amp;C3833="","",IF(AND(O3833=1,N(G3833)&gt;0),IF(INDEX(pl_ativa,MAX(1,N(G3833)))="Sim",1,0),0))</f>
        <v/>
      </c>
      <c r="Q3833" s="39">
        <f>IF(F3833="","",COUNTIFS(ex_chave_oc,F3833,ex_cancelada,"&lt;&gt;Sim"))</f>
        <v/>
      </c>
      <c r="R3833" s="51">
        <f>IF(P3833="","",IF(AND(P3833=1,N(Q3833)&gt;0),1,0))</f>
        <v/>
      </c>
      <c r="S3833" s="30">
        <f>IF(P3833="","",IF(F3833="","ERRO: data prevista ausente ou inválida",IF(O3833=0,"Duplicada: contada uma vez",IF(N(G3833)=0,"ERRO: tarefa fora do Plano Mestre",IF(P3833=0,"Tarefa retirada do plano: não conta","OK")))))</f>
        <v/>
      </c>
    </row>
    <row r="3834">
      <c r="A3834" s="29" t="n"/>
      <c r="B3834" s="25" t="n"/>
      <c r="C3834" s="49" t="n"/>
      <c r="D3834" s="29" t="n"/>
      <c r="E3834" s="23">
        <f>IF(OR(A3834="",B3834=""),"",A3834&amp;"|"&amp;B3834)</f>
        <v/>
      </c>
      <c r="F3834" s="30">
        <f>IF(OR(E3834="",NOT(ISNUMBER(C3834))),"",E3834&amp;"|"&amp;YEAR(C3834)&amp;"-"&amp;RIGHT("0"&amp;MONTH(C3834),2)&amp;"-"&amp;RIGHT("0"&amp;DAY(C3834),2))</f>
        <v/>
      </c>
      <c r="G3834" s="26">
        <f>IF(E3834="","",IFERROR(MATCH(E3834,pl_chave,0),0))</f>
        <v/>
      </c>
      <c r="H3834" s="23">
        <f>IF(G3834="","",IF(G3834=0,"Tarefa fora do plano",INDEX(pl_tag,G3834)))</f>
        <v/>
      </c>
      <c r="I3834" s="30">
        <f>IF(N(G3834)=0,"",INDEX(pl_atividade,G3834))</f>
        <v/>
      </c>
      <c r="J3834" s="50">
        <f>IF(N(G3834)=0,"",INDEX(pl_especialidade,G3834))</f>
        <v/>
      </c>
      <c r="K3834" s="28">
        <f>IF(N(G3834)=0,"",INDEX(pl_duracao,G3834))</f>
        <v/>
      </c>
      <c r="L3834" s="39">
        <f>IF(ISNUMBER(C3834),YEAR(C3834),"")</f>
        <v/>
      </c>
      <c r="M3834" s="39">
        <f>IF(ISNUMBER(C3834),MONTH(C3834),"")</f>
        <v/>
      </c>
      <c r="N3834" s="23">
        <f>IF(L3834="","",IF(NOT(ISNUMBER(crono_ano)),"Informe o ano",IF(L3834&lt;crono_ano,"Antes do ano",IF(L3834&gt;crono_ano,"Depois do ano","No ano"))))</f>
        <v/>
      </c>
      <c r="O3834" s="39">
        <f>IF(F3834="","",IF(COUNTIF(F$7:F3834,F3834)=1,1,0))</f>
        <v/>
      </c>
      <c r="P3834" s="39">
        <f>IF(A3834&amp;B3834&amp;C3834="","",IF(AND(O3834=1,N(G3834)&gt;0),IF(INDEX(pl_ativa,MAX(1,N(G3834)))="Sim",1,0),0))</f>
        <v/>
      </c>
      <c r="Q3834" s="39">
        <f>IF(F3834="","",COUNTIFS(ex_chave_oc,F3834,ex_cancelada,"&lt;&gt;Sim"))</f>
        <v/>
      </c>
      <c r="R3834" s="51">
        <f>IF(P3834="","",IF(AND(P3834=1,N(Q3834)&gt;0),1,0))</f>
        <v/>
      </c>
      <c r="S3834" s="30">
        <f>IF(P3834="","",IF(F3834="","ERRO: data prevista ausente ou inválida",IF(O3834=0,"Duplicada: contada uma vez",IF(N(G3834)=0,"ERRO: tarefa fora do Plano Mestre",IF(P3834=0,"Tarefa retirada do plano: não conta","OK")))))</f>
        <v/>
      </c>
    </row>
    <row r="3835">
      <c r="A3835" s="29" t="n"/>
      <c r="B3835" s="25" t="n"/>
      <c r="C3835" s="49" t="n"/>
      <c r="D3835" s="29" t="n"/>
      <c r="E3835" s="23">
        <f>IF(OR(A3835="",B3835=""),"",A3835&amp;"|"&amp;B3835)</f>
        <v/>
      </c>
      <c r="F3835" s="30">
        <f>IF(OR(E3835="",NOT(ISNUMBER(C3835))),"",E3835&amp;"|"&amp;YEAR(C3835)&amp;"-"&amp;RIGHT("0"&amp;MONTH(C3835),2)&amp;"-"&amp;RIGHT("0"&amp;DAY(C3835),2))</f>
        <v/>
      </c>
      <c r="G3835" s="26">
        <f>IF(E3835="","",IFERROR(MATCH(E3835,pl_chave,0),0))</f>
        <v/>
      </c>
      <c r="H3835" s="23">
        <f>IF(G3835="","",IF(G3835=0,"Tarefa fora do plano",INDEX(pl_tag,G3835)))</f>
        <v/>
      </c>
      <c r="I3835" s="30">
        <f>IF(N(G3835)=0,"",INDEX(pl_atividade,G3835))</f>
        <v/>
      </c>
      <c r="J3835" s="50">
        <f>IF(N(G3835)=0,"",INDEX(pl_especialidade,G3835))</f>
        <v/>
      </c>
      <c r="K3835" s="28">
        <f>IF(N(G3835)=0,"",INDEX(pl_duracao,G3835))</f>
        <v/>
      </c>
      <c r="L3835" s="39">
        <f>IF(ISNUMBER(C3835),YEAR(C3835),"")</f>
        <v/>
      </c>
      <c r="M3835" s="39">
        <f>IF(ISNUMBER(C3835),MONTH(C3835),"")</f>
        <v/>
      </c>
      <c r="N3835" s="23">
        <f>IF(L3835="","",IF(NOT(ISNUMBER(crono_ano)),"Informe o ano",IF(L3835&lt;crono_ano,"Antes do ano",IF(L3835&gt;crono_ano,"Depois do ano","No ano"))))</f>
        <v/>
      </c>
      <c r="O3835" s="39">
        <f>IF(F3835="","",IF(COUNTIF(F$7:F3835,F3835)=1,1,0))</f>
        <v/>
      </c>
      <c r="P3835" s="39">
        <f>IF(A3835&amp;B3835&amp;C3835="","",IF(AND(O3835=1,N(G3835)&gt;0),IF(INDEX(pl_ativa,MAX(1,N(G3835)))="Sim",1,0),0))</f>
        <v/>
      </c>
      <c r="Q3835" s="39">
        <f>IF(F3835="","",COUNTIFS(ex_chave_oc,F3835,ex_cancelada,"&lt;&gt;Sim"))</f>
        <v/>
      </c>
      <c r="R3835" s="51">
        <f>IF(P3835="","",IF(AND(P3835=1,N(Q3835)&gt;0),1,0))</f>
        <v/>
      </c>
      <c r="S3835" s="30">
        <f>IF(P3835="","",IF(F3835="","ERRO: data prevista ausente ou inválida",IF(O3835=0,"Duplicada: contada uma vez",IF(N(G3835)=0,"ERRO: tarefa fora do Plano Mestre",IF(P3835=0,"Tarefa retirada do plano: não conta","OK")))))</f>
        <v/>
      </c>
    </row>
    <row r="3836">
      <c r="A3836" s="29" t="n"/>
      <c r="B3836" s="25" t="n"/>
      <c r="C3836" s="49" t="n"/>
      <c r="D3836" s="29" t="n"/>
      <c r="E3836" s="23">
        <f>IF(OR(A3836="",B3836=""),"",A3836&amp;"|"&amp;B3836)</f>
        <v/>
      </c>
      <c r="F3836" s="30">
        <f>IF(OR(E3836="",NOT(ISNUMBER(C3836))),"",E3836&amp;"|"&amp;YEAR(C3836)&amp;"-"&amp;RIGHT("0"&amp;MONTH(C3836),2)&amp;"-"&amp;RIGHT("0"&amp;DAY(C3836),2))</f>
        <v/>
      </c>
      <c r="G3836" s="26">
        <f>IF(E3836="","",IFERROR(MATCH(E3836,pl_chave,0),0))</f>
        <v/>
      </c>
      <c r="H3836" s="23">
        <f>IF(G3836="","",IF(G3836=0,"Tarefa fora do plano",INDEX(pl_tag,G3836)))</f>
        <v/>
      </c>
      <c r="I3836" s="30">
        <f>IF(N(G3836)=0,"",INDEX(pl_atividade,G3836))</f>
        <v/>
      </c>
      <c r="J3836" s="50">
        <f>IF(N(G3836)=0,"",INDEX(pl_especialidade,G3836))</f>
        <v/>
      </c>
      <c r="K3836" s="28">
        <f>IF(N(G3836)=0,"",INDEX(pl_duracao,G3836))</f>
        <v/>
      </c>
      <c r="L3836" s="39">
        <f>IF(ISNUMBER(C3836),YEAR(C3836),"")</f>
        <v/>
      </c>
      <c r="M3836" s="39">
        <f>IF(ISNUMBER(C3836),MONTH(C3836),"")</f>
        <v/>
      </c>
      <c r="N3836" s="23">
        <f>IF(L3836="","",IF(NOT(ISNUMBER(crono_ano)),"Informe o ano",IF(L3836&lt;crono_ano,"Antes do ano",IF(L3836&gt;crono_ano,"Depois do ano","No ano"))))</f>
        <v/>
      </c>
      <c r="O3836" s="39">
        <f>IF(F3836="","",IF(COUNTIF(F$7:F3836,F3836)=1,1,0))</f>
        <v/>
      </c>
      <c r="P3836" s="39">
        <f>IF(A3836&amp;B3836&amp;C3836="","",IF(AND(O3836=1,N(G3836)&gt;0),IF(INDEX(pl_ativa,MAX(1,N(G3836)))="Sim",1,0),0))</f>
        <v/>
      </c>
      <c r="Q3836" s="39">
        <f>IF(F3836="","",COUNTIFS(ex_chave_oc,F3836,ex_cancelada,"&lt;&gt;Sim"))</f>
        <v/>
      </c>
      <c r="R3836" s="51">
        <f>IF(P3836="","",IF(AND(P3836=1,N(Q3836)&gt;0),1,0))</f>
        <v/>
      </c>
      <c r="S3836" s="30">
        <f>IF(P3836="","",IF(F3836="","ERRO: data prevista ausente ou inválida",IF(O3836=0,"Duplicada: contada uma vez",IF(N(G3836)=0,"ERRO: tarefa fora do Plano Mestre",IF(P3836=0,"Tarefa retirada do plano: não conta","OK")))))</f>
        <v/>
      </c>
    </row>
    <row r="3837">
      <c r="A3837" s="29" t="n"/>
      <c r="B3837" s="25" t="n"/>
      <c r="C3837" s="49" t="n"/>
      <c r="D3837" s="29" t="n"/>
      <c r="E3837" s="23">
        <f>IF(OR(A3837="",B3837=""),"",A3837&amp;"|"&amp;B3837)</f>
        <v/>
      </c>
      <c r="F3837" s="30">
        <f>IF(OR(E3837="",NOT(ISNUMBER(C3837))),"",E3837&amp;"|"&amp;YEAR(C3837)&amp;"-"&amp;RIGHT("0"&amp;MONTH(C3837),2)&amp;"-"&amp;RIGHT("0"&amp;DAY(C3837),2))</f>
        <v/>
      </c>
      <c r="G3837" s="26">
        <f>IF(E3837="","",IFERROR(MATCH(E3837,pl_chave,0),0))</f>
        <v/>
      </c>
      <c r="H3837" s="23">
        <f>IF(G3837="","",IF(G3837=0,"Tarefa fora do plano",INDEX(pl_tag,G3837)))</f>
        <v/>
      </c>
      <c r="I3837" s="30">
        <f>IF(N(G3837)=0,"",INDEX(pl_atividade,G3837))</f>
        <v/>
      </c>
      <c r="J3837" s="50">
        <f>IF(N(G3837)=0,"",INDEX(pl_especialidade,G3837))</f>
        <v/>
      </c>
      <c r="K3837" s="28">
        <f>IF(N(G3837)=0,"",INDEX(pl_duracao,G3837))</f>
        <v/>
      </c>
      <c r="L3837" s="39">
        <f>IF(ISNUMBER(C3837),YEAR(C3837),"")</f>
        <v/>
      </c>
      <c r="M3837" s="39">
        <f>IF(ISNUMBER(C3837),MONTH(C3837),"")</f>
        <v/>
      </c>
      <c r="N3837" s="23">
        <f>IF(L3837="","",IF(NOT(ISNUMBER(crono_ano)),"Informe o ano",IF(L3837&lt;crono_ano,"Antes do ano",IF(L3837&gt;crono_ano,"Depois do ano","No ano"))))</f>
        <v/>
      </c>
      <c r="O3837" s="39">
        <f>IF(F3837="","",IF(COUNTIF(F$7:F3837,F3837)=1,1,0))</f>
        <v/>
      </c>
      <c r="P3837" s="39">
        <f>IF(A3837&amp;B3837&amp;C3837="","",IF(AND(O3837=1,N(G3837)&gt;0),IF(INDEX(pl_ativa,MAX(1,N(G3837)))="Sim",1,0),0))</f>
        <v/>
      </c>
      <c r="Q3837" s="39">
        <f>IF(F3837="","",COUNTIFS(ex_chave_oc,F3837,ex_cancelada,"&lt;&gt;Sim"))</f>
        <v/>
      </c>
      <c r="R3837" s="51">
        <f>IF(P3837="","",IF(AND(P3837=1,N(Q3837)&gt;0),1,0))</f>
        <v/>
      </c>
      <c r="S3837" s="30">
        <f>IF(P3837="","",IF(F3837="","ERRO: data prevista ausente ou inválida",IF(O3837=0,"Duplicada: contada uma vez",IF(N(G3837)=0,"ERRO: tarefa fora do Plano Mestre",IF(P3837=0,"Tarefa retirada do plano: não conta","OK")))))</f>
        <v/>
      </c>
    </row>
    <row r="3838">
      <c r="A3838" s="29" t="n"/>
      <c r="B3838" s="25" t="n"/>
      <c r="C3838" s="49" t="n"/>
      <c r="D3838" s="29" t="n"/>
      <c r="E3838" s="23">
        <f>IF(OR(A3838="",B3838=""),"",A3838&amp;"|"&amp;B3838)</f>
        <v/>
      </c>
      <c r="F3838" s="30">
        <f>IF(OR(E3838="",NOT(ISNUMBER(C3838))),"",E3838&amp;"|"&amp;YEAR(C3838)&amp;"-"&amp;RIGHT("0"&amp;MONTH(C3838),2)&amp;"-"&amp;RIGHT("0"&amp;DAY(C3838),2))</f>
        <v/>
      </c>
      <c r="G3838" s="26">
        <f>IF(E3838="","",IFERROR(MATCH(E3838,pl_chave,0),0))</f>
        <v/>
      </c>
      <c r="H3838" s="23">
        <f>IF(G3838="","",IF(G3838=0,"Tarefa fora do plano",INDEX(pl_tag,G3838)))</f>
        <v/>
      </c>
      <c r="I3838" s="30">
        <f>IF(N(G3838)=0,"",INDEX(pl_atividade,G3838))</f>
        <v/>
      </c>
      <c r="J3838" s="50">
        <f>IF(N(G3838)=0,"",INDEX(pl_especialidade,G3838))</f>
        <v/>
      </c>
      <c r="K3838" s="28">
        <f>IF(N(G3838)=0,"",INDEX(pl_duracao,G3838))</f>
        <v/>
      </c>
      <c r="L3838" s="39">
        <f>IF(ISNUMBER(C3838),YEAR(C3838),"")</f>
        <v/>
      </c>
      <c r="M3838" s="39">
        <f>IF(ISNUMBER(C3838),MONTH(C3838),"")</f>
        <v/>
      </c>
      <c r="N3838" s="23">
        <f>IF(L3838="","",IF(NOT(ISNUMBER(crono_ano)),"Informe o ano",IF(L3838&lt;crono_ano,"Antes do ano",IF(L3838&gt;crono_ano,"Depois do ano","No ano"))))</f>
        <v/>
      </c>
      <c r="O3838" s="39">
        <f>IF(F3838="","",IF(COUNTIF(F$7:F3838,F3838)=1,1,0))</f>
        <v/>
      </c>
      <c r="P3838" s="39">
        <f>IF(A3838&amp;B3838&amp;C3838="","",IF(AND(O3838=1,N(G3838)&gt;0),IF(INDEX(pl_ativa,MAX(1,N(G3838)))="Sim",1,0),0))</f>
        <v/>
      </c>
      <c r="Q3838" s="39">
        <f>IF(F3838="","",COUNTIFS(ex_chave_oc,F3838,ex_cancelada,"&lt;&gt;Sim"))</f>
        <v/>
      </c>
      <c r="R3838" s="51">
        <f>IF(P3838="","",IF(AND(P3838=1,N(Q3838)&gt;0),1,0))</f>
        <v/>
      </c>
      <c r="S3838" s="30">
        <f>IF(P3838="","",IF(F3838="","ERRO: data prevista ausente ou inválida",IF(O3838=0,"Duplicada: contada uma vez",IF(N(G3838)=0,"ERRO: tarefa fora do Plano Mestre",IF(P3838=0,"Tarefa retirada do plano: não conta","OK")))))</f>
        <v/>
      </c>
    </row>
    <row r="3839">
      <c r="A3839" s="29" t="n"/>
      <c r="B3839" s="25" t="n"/>
      <c r="C3839" s="49" t="n"/>
      <c r="D3839" s="29" t="n"/>
      <c r="E3839" s="23">
        <f>IF(OR(A3839="",B3839=""),"",A3839&amp;"|"&amp;B3839)</f>
        <v/>
      </c>
      <c r="F3839" s="30">
        <f>IF(OR(E3839="",NOT(ISNUMBER(C3839))),"",E3839&amp;"|"&amp;YEAR(C3839)&amp;"-"&amp;RIGHT("0"&amp;MONTH(C3839),2)&amp;"-"&amp;RIGHT("0"&amp;DAY(C3839),2))</f>
        <v/>
      </c>
      <c r="G3839" s="26">
        <f>IF(E3839="","",IFERROR(MATCH(E3839,pl_chave,0),0))</f>
        <v/>
      </c>
      <c r="H3839" s="23">
        <f>IF(G3839="","",IF(G3839=0,"Tarefa fora do plano",INDEX(pl_tag,G3839)))</f>
        <v/>
      </c>
      <c r="I3839" s="30">
        <f>IF(N(G3839)=0,"",INDEX(pl_atividade,G3839))</f>
        <v/>
      </c>
      <c r="J3839" s="50">
        <f>IF(N(G3839)=0,"",INDEX(pl_especialidade,G3839))</f>
        <v/>
      </c>
      <c r="K3839" s="28">
        <f>IF(N(G3839)=0,"",INDEX(pl_duracao,G3839))</f>
        <v/>
      </c>
      <c r="L3839" s="39">
        <f>IF(ISNUMBER(C3839),YEAR(C3839),"")</f>
        <v/>
      </c>
      <c r="M3839" s="39">
        <f>IF(ISNUMBER(C3839),MONTH(C3839),"")</f>
        <v/>
      </c>
      <c r="N3839" s="23">
        <f>IF(L3839="","",IF(NOT(ISNUMBER(crono_ano)),"Informe o ano",IF(L3839&lt;crono_ano,"Antes do ano",IF(L3839&gt;crono_ano,"Depois do ano","No ano"))))</f>
        <v/>
      </c>
      <c r="O3839" s="39">
        <f>IF(F3839="","",IF(COUNTIF(F$7:F3839,F3839)=1,1,0))</f>
        <v/>
      </c>
      <c r="P3839" s="39">
        <f>IF(A3839&amp;B3839&amp;C3839="","",IF(AND(O3839=1,N(G3839)&gt;0),IF(INDEX(pl_ativa,MAX(1,N(G3839)))="Sim",1,0),0))</f>
        <v/>
      </c>
      <c r="Q3839" s="39">
        <f>IF(F3839="","",COUNTIFS(ex_chave_oc,F3839,ex_cancelada,"&lt;&gt;Sim"))</f>
        <v/>
      </c>
      <c r="R3839" s="51">
        <f>IF(P3839="","",IF(AND(P3839=1,N(Q3839)&gt;0),1,0))</f>
        <v/>
      </c>
      <c r="S3839" s="30">
        <f>IF(P3839="","",IF(F3839="","ERRO: data prevista ausente ou inválida",IF(O3839=0,"Duplicada: contada uma vez",IF(N(G3839)=0,"ERRO: tarefa fora do Plano Mestre",IF(P3839=0,"Tarefa retirada do plano: não conta","OK")))))</f>
        <v/>
      </c>
    </row>
    <row r="3840">
      <c r="A3840" s="29" t="n"/>
      <c r="B3840" s="25" t="n"/>
      <c r="C3840" s="49" t="n"/>
      <c r="D3840" s="29" t="n"/>
      <c r="E3840" s="23">
        <f>IF(OR(A3840="",B3840=""),"",A3840&amp;"|"&amp;B3840)</f>
        <v/>
      </c>
      <c r="F3840" s="30">
        <f>IF(OR(E3840="",NOT(ISNUMBER(C3840))),"",E3840&amp;"|"&amp;YEAR(C3840)&amp;"-"&amp;RIGHT("0"&amp;MONTH(C3840),2)&amp;"-"&amp;RIGHT("0"&amp;DAY(C3840),2))</f>
        <v/>
      </c>
      <c r="G3840" s="26">
        <f>IF(E3840="","",IFERROR(MATCH(E3840,pl_chave,0),0))</f>
        <v/>
      </c>
      <c r="H3840" s="23">
        <f>IF(G3840="","",IF(G3840=0,"Tarefa fora do plano",INDEX(pl_tag,G3840)))</f>
        <v/>
      </c>
      <c r="I3840" s="30">
        <f>IF(N(G3840)=0,"",INDEX(pl_atividade,G3840))</f>
        <v/>
      </c>
      <c r="J3840" s="50">
        <f>IF(N(G3840)=0,"",INDEX(pl_especialidade,G3840))</f>
        <v/>
      </c>
      <c r="K3840" s="28">
        <f>IF(N(G3840)=0,"",INDEX(pl_duracao,G3840))</f>
        <v/>
      </c>
      <c r="L3840" s="39">
        <f>IF(ISNUMBER(C3840),YEAR(C3840),"")</f>
        <v/>
      </c>
      <c r="M3840" s="39">
        <f>IF(ISNUMBER(C3840),MONTH(C3840),"")</f>
        <v/>
      </c>
      <c r="N3840" s="23">
        <f>IF(L3840="","",IF(NOT(ISNUMBER(crono_ano)),"Informe o ano",IF(L3840&lt;crono_ano,"Antes do ano",IF(L3840&gt;crono_ano,"Depois do ano","No ano"))))</f>
        <v/>
      </c>
      <c r="O3840" s="39">
        <f>IF(F3840="","",IF(COUNTIF(F$7:F3840,F3840)=1,1,0))</f>
        <v/>
      </c>
      <c r="P3840" s="39">
        <f>IF(A3840&amp;B3840&amp;C3840="","",IF(AND(O3840=1,N(G3840)&gt;0),IF(INDEX(pl_ativa,MAX(1,N(G3840)))="Sim",1,0),0))</f>
        <v/>
      </c>
      <c r="Q3840" s="39">
        <f>IF(F3840="","",COUNTIFS(ex_chave_oc,F3840,ex_cancelada,"&lt;&gt;Sim"))</f>
        <v/>
      </c>
      <c r="R3840" s="51">
        <f>IF(P3840="","",IF(AND(P3840=1,N(Q3840)&gt;0),1,0))</f>
        <v/>
      </c>
      <c r="S3840" s="30">
        <f>IF(P3840="","",IF(F3840="","ERRO: data prevista ausente ou inválida",IF(O3840=0,"Duplicada: contada uma vez",IF(N(G3840)=0,"ERRO: tarefa fora do Plano Mestre",IF(P3840=0,"Tarefa retirada do plano: não conta","OK")))))</f>
        <v/>
      </c>
    </row>
    <row r="3841">
      <c r="A3841" s="29" t="n"/>
      <c r="B3841" s="25" t="n"/>
      <c r="C3841" s="49" t="n"/>
      <c r="D3841" s="29" t="n"/>
      <c r="E3841" s="23">
        <f>IF(OR(A3841="",B3841=""),"",A3841&amp;"|"&amp;B3841)</f>
        <v/>
      </c>
      <c r="F3841" s="30">
        <f>IF(OR(E3841="",NOT(ISNUMBER(C3841))),"",E3841&amp;"|"&amp;YEAR(C3841)&amp;"-"&amp;RIGHT("0"&amp;MONTH(C3841),2)&amp;"-"&amp;RIGHT("0"&amp;DAY(C3841),2))</f>
        <v/>
      </c>
      <c r="G3841" s="26">
        <f>IF(E3841="","",IFERROR(MATCH(E3841,pl_chave,0),0))</f>
        <v/>
      </c>
      <c r="H3841" s="23">
        <f>IF(G3841="","",IF(G3841=0,"Tarefa fora do plano",INDEX(pl_tag,G3841)))</f>
        <v/>
      </c>
      <c r="I3841" s="30">
        <f>IF(N(G3841)=0,"",INDEX(pl_atividade,G3841))</f>
        <v/>
      </c>
      <c r="J3841" s="50">
        <f>IF(N(G3841)=0,"",INDEX(pl_especialidade,G3841))</f>
        <v/>
      </c>
      <c r="K3841" s="28">
        <f>IF(N(G3841)=0,"",INDEX(pl_duracao,G3841))</f>
        <v/>
      </c>
      <c r="L3841" s="39">
        <f>IF(ISNUMBER(C3841),YEAR(C3841),"")</f>
        <v/>
      </c>
      <c r="M3841" s="39">
        <f>IF(ISNUMBER(C3841),MONTH(C3841),"")</f>
        <v/>
      </c>
      <c r="N3841" s="23">
        <f>IF(L3841="","",IF(NOT(ISNUMBER(crono_ano)),"Informe o ano",IF(L3841&lt;crono_ano,"Antes do ano",IF(L3841&gt;crono_ano,"Depois do ano","No ano"))))</f>
        <v/>
      </c>
      <c r="O3841" s="39">
        <f>IF(F3841="","",IF(COUNTIF(F$7:F3841,F3841)=1,1,0))</f>
        <v/>
      </c>
      <c r="P3841" s="39">
        <f>IF(A3841&amp;B3841&amp;C3841="","",IF(AND(O3841=1,N(G3841)&gt;0),IF(INDEX(pl_ativa,MAX(1,N(G3841)))="Sim",1,0),0))</f>
        <v/>
      </c>
      <c r="Q3841" s="39">
        <f>IF(F3841="","",COUNTIFS(ex_chave_oc,F3841,ex_cancelada,"&lt;&gt;Sim"))</f>
        <v/>
      </c>
      <c r="R3841" s="51">
        <f>IF(P3841="","",IF(AND(P3841=1,N(Q3841)&gt;0),1,0))</f>
        <v/>
      </c>
      <c r="S3841" s="30">
        <f>IF(P3841="","",IF(F3841="","ERRO: data prevista ausente ou inválida",IF(O3841=0,"Duplicada: contada uma vez",IF(N(G3841)=0,"ERRO: tarefa fora do Plano Mestre",IF(P3841=0,"Tarefa retirada do plano: não conta","OK")))))</f>
        <v/>
      </c>
    </row>
    <row r="3842">
      <c r="A3842" s="29" t="n"/>
      <c r="B3842" s="25" t="n"/>
      <c r="C3842" s="49" t="n"/>
      <c r="D3842" s="29" t="n"/>
      <c r="E3842" s="23">
        <f>IF(OR(A3842="",B3842=""),"",A3842&amp;"|"&amp;B3842)</f>
        <v/>
      </c>
      <c r="F3842" s="30">
        <f>IF(OR(E3842="",NOT(ISNUMBER(C3842))),"",E3842&amp;"|"&amp;YEAR(C3842)&amp;"-"&amp;RIGHT("0"&amp;MONTH(C3842),2)&amp;"-"&amp;RIGHT("0"&amp;DAY(C3842),2))</f>
        <v/>
      </c>
      <c r="G3842" s="26">
        <f>IF(E3842="","",IFERROR(MATCH(E3842,pl_chave,0),0))</f>
        <v/>
      </c>
      <c r="H3842" s="23">
        <f>IF(G3842="","",IF(G3842=0,"Tarefa fora do plano",INDEX(pl_tag,G3842)))</f>
        <v/>
      </c>
      <c r="I3842" s="30">
        <f>IF(N(G3842)=0,"",INDEX(pl_atividade,G3842))</f>
        <v/>
      </c>
      <c r="J3842" s="50">
        <f>IF(N(G3842)=0,"",INDEX(pl_especialidade,G3842))</f>
        <v/>
      </c>
      <c r="K3842" s="28">
        <f>IF(N(G3842)=0,"",INDEX(pl_duracao,G3842))</f>
        <v/>
      </c>
      <c r="L3842" s="39">
        <f>IF(ISNUMBER(C3842),YEAR(C3842),"")</f>
        <v/>
      </c>
      <c r="M3842" s="39">
        <f>IF(ISNUMBER(C3842),MONTH(C3842),"")</f>
        <v/>
      </c>
      <c r="N3842" s="23">
        <f>IF(L3842="","",IF(NOT(ISNUMBER(crono_ano)),"Informe o ano",IF(L3842&lt;crono_ano,"Antes do ano",IF(L3842&gt;crono_ano,"Depois do ano","No ano"))))</f>
        <v/>
      </c>
      <c r="O3842" s="39">
        <f>IF(F3842="","",IF(COUNTIF(F$7:F3842,F3842)=1,1,0))</f>
        <v/>
      </c>
      <c r="P3842" s="39">
        <f>IF(A3842&amp;B3842&amp;C3842="","",IF(AND(O3842=1,N(G3842)&gt;0),IF(INDEX(pl_ativa,MAX(1,N(G3842)))="Sim",1,0),0))</f>
        <v/>
      </c>
      <c r="Q3842" s="39">
        <f>IF(F3842="","",COUNTIFS(ex_chave_oc,F3842,ex_cancelada,"&lt;&gt;Sim"))</f>
        <v/>
      </c>
      <c r="R3842" s="51">
        <f>IF(P3842="","",IF(AND(P3842=1,N(Q3842)&gt;0),1,0))</f>
        <v/>
      </c>
      <c r="S3842" s="30">
        <f>IF(P3842="","",IF(F3842="","ERRO: data prevista ausente ou inválida",IF(O3842=0,"Duplicada: contada uma vez",IF(N(G3842)=0,"ERRO: tarefa fora do Plano Mestre",IF(P3842=0,"Tarefa retirada do plano: não conta","OK")))))</f>
        <v/>
      </c>
    </row>
    <row r="3843">
      <c r="A3843" s="29" t="n"/>
      <c r="B3843" s="25" t="n"/>
      <c r="C3843" s="49" t="n"/>
      <c r="D3843" s="29" t="n"/>
      <c r="E3843" s="23">
        <f>IF(OR(A3843="",B3843=""),"",A3843&amp;"|"&amp;B3843)</f>
        <v/>
      </c>
      <c r="F3843" s="30">
        <f>IF(OR(E3843="",NOT(ISNUMBER(C3843))),"",E3843&amp;"|"&amp;YEAR(C3843)&amp;"-"&amp;RIGHT("0"&amp;MONTH(C3843),2)&amp;"-"&amp;RIGHT("0"&amp;DAY(C3843),2))</f>
        <v/>
      </c>
      <c r="G3843" s="26">
        <f>IF(E3843="","",IFERROR(MATCH(E3843,pl_chave,0),0))</f>
        <v/>
      </c>
      <c r="H3843" s="23">
        <f>IF(G3843="","",IF(G3843=0,"Tarefa fora do plano",INDEX(pl_tag,G3843)))</f>
        <v/>
      </c>
      <c r="I3843" s="30">
        <f>IF(N(G3843)=0,"",INDEX(pl_atividade,G3843))</f>
        <v/>
      </c>
      <c r="J3843" s="50">
        <f>IF(N(G3843)=0,"",INDEX(pl_especialidade,G3843))</f>
        <v/>
      </c>
      <c r="K3843" s="28">
        <f>IF(N(G3843)=0,"",INDEX(pl_duracao,G3843))</f>
        <v/>
      </c>
      <c r="L3843" s="39">
        <f>IF(ISNUMBER(C3843),YEAR(C3843),"")</f>
        <v/>
      </c>
      <c r="M3843" s="39">
        <f>IF(ISNUMBER(C3843),MONTH(C3843),"")</f>
        <v/>
      </c>
      <c r="N3843" s="23">
        <f>IF(L3843="","",IF(NOT(ISNUMBER(crono_ano)),"Informe o ano",IF(L3843&lt;crono_ano,"Antes do ano",IF(L3843&gt;crono_ano,"Depois do ano","No ano"))))</f>
        <v/>
      </c>
      <c r="O3843" s="39">
        <f>IF(F3843="","",IF(COUNTIF(F$7:F3843,F3843)=1,1,0))</f>
        <v/>
      </c>
      <c r="P3843" s="39">
        <f>IF(A3843&amp;B3843&amp;C3843="","",IF(AND(O3843=1,N(G3843)&gt;0),IF(INDEX(pl_ativa,MAX(1,N(G3843)))="Sim",1,0),0))</f>
        <v/>
      </c>
      <c r="Q3843" s="39">
        <f>IF(F3843="","",COUNTIFS(ex_chave_oc,F3843,ex_cancelada,"&lt;&gt;Sim"))</f>
        <v/>
      </c>
      <c r="R3843" s="51">
        <f>IF(P3843="","",IF(AND(P3843=1,N(Q3843)&gt;0),1,0))</f>
        <v/>
      </c>
      <c r="S3843" s="30">
        <f>IF(P3843="","",IF(F3843="","ERRO: data prevista ausente ou inválida",IF(O3843=0,"Duplicada: contada uma vez",IF(N(G3843)=0,"ERRO: tarefa fora do Plano Mestre",IF(P3843=0,"Tarefa retirada do plano: não conta","OK")))))</f>
        <v/>
      </c>
    </row>
    <row r="3844">
      <c r="A3844" s="29" t="n"/>
      <c r="B3844" s="25" t="n"/>
      <c r="C3844" s="49" t="n"/>
      <c r="D3844" s="29" t="n"/>
      <c r="E3844" s="23">
        <f>IF(OR(A3844="",B3844=""),"",A3844&amp;"|"&amp;B3844)</f>
        <v/>
      </c>
      <c r="F3844" s="30">
        <f>IF(OR(E3844="",NOT(ISNUMBER(C3844))),"",E3844&amp;"|"&amp;YEAR(C3844)&amp;"-"&amp;RIGHT("0"&amp;MONTH(C3844),2)&amp;"-"&amp;RIGHT("0"&amp;DAY(C3844),2))</f>
        <v/>
      </c>
      <c r="G3844" s="26">
        <f>IF(E3844="","",IFERROR(MATCH(E3844,pl_chave,0),0))</f>
        <v/>
      </c>
      <c r="H3844" s="23">
        <f>IF(G3844="","",IF(G3844=0,"Tarefa fora do plano",INDEX(pl_tag,G3844)))</f>
        <v/>
      </c>
      <c r="I3844" s="30">
        <f>IF(N(G3844)=0,"",INDEX(pl_atividade,G3844))</f>
        <v/>
      </c>
      <c r="J3844" s="50">
        <f>IF(N(G3844)=0,"",INDEX(pl_especialidade,G3844))</f>
        <v/>
      </c>
      <c r="K3844" s="28">
        <f>IF(N(G3844)=0,"",INDEX(pl_duracao,G3844))</f>
        <v/>
      </c>
      <c r="L3844" s="39">
        <f>IF(ISNUMBER(C3844),YEAR(C3844),"")</f>
        <v/>
      </c>
      <c r="M3844" s="39">
        <f>IF(ISNUMBER(C3844),MONTH(C3844),"")</f>
        <v/>
      </c>
      <c r="N3844" s="23">
        <f>IF(L3844="","",IF(NOT(ISNUMBER(crono_ano)),"Informe o ano",IF(L3844&lt;crono_ano,"Antes do ano",IF(L3844&gt;crono_ano,"Depois do ano","No ano"))))</f>
        <v/>
      </c>
      <c r="O3844" s="39">
        <f>IF(F3844="","",IF(COUNTIF(F$7:F3844,F3844)=1,1,0))</f>
        <v/>
      </c>
      <c r="P3844" s="39">
        <f>IF(A3844&amp;B3844&amp;C3844="","",IF(AND(O3844=1,N(G3844)&gt;0),IF(INDEX(pl_ativa,MAX(1,N(G3844)))="Sim",1,0),0))</f>
        <v/>
      </c>
      <c r="Q3844" s="39">
        <f>IF(F3844="","",COUNTIFS(ex_chave_oc,F3844,ex_cancelada,"&lt;&gt;Sim"))</f>
        <v/>
      </c>
      <c r="R3844" s="51">
        <f>IF(P3844="","",IF(AND(P3844=1,N(Q3844)&gt;0),1,0))</f>
        <v/>
      </c>
      <c r="S3844" s="30">
        <f>IF(P3844="","",IF(F3844="","ERRO: data prevista ausente ou inválida",IF(O3844=0,"Duplicada: contada uma vez",IF(N(G3844)=0,"ERRO: tarefa fora do Plano Mestre",IF(P3844=0,"Tarefa retirada do plano: não conta","OK")))))</f>
        <v/>
      </c>
    </row>
    <row r="3845">
      <c r="A3845" s="29" t="n"/>
      <c r="B3845" s="25" t="n"/>
      <c r="C3845" s="49" t="n"/>
      <c r="D3845" s="29" t="n"/>
      <c r="E3845" s="23">
        <f>IF(OR(A3845="",B3845=""),"",A3845&amp;"|"&amp;B3845)</f>
        <v/>
      </c>
      <c r="F3845" s="30">
        <f>IF(OR(E3845="",NOT(ISNUMBER(C3845))),"",E3845&amp;"|"&amp;YEAR(C3845)&amp;"-"&amp;RIGHT("0"&amp;MONTH(C3845),2)&amp;"-"&amp;RIGHT("0"&amp;DAY(C3845),2))</f>
        <v/>
      </c>
      <c r="G3845" s="26">
        <f>IF(E3845="","",IFERROR(MATCH(E3845,pl_chave,0),0))</f>
        <v/>
      </c>
      <c r="H3845" s="23">
        <f>IF(G3845="","",IF(G3845=0,"Tarefa fora do plano",INDEX(pl_tag,G3845)))</f>
        <v/>
      </c>
      <c r="I3845" s="30">
        <f>IF(N(G3845)=0,"",INDEX(pl_atividade,G3845))</f>
        <v/>
      </c>
      <c r="J3845" s="50">
        <f>IF(N(G3845)=0,"",INDEX(pl_especialidade,G3845))</f>
        <v/>
      </c>
      <c r="K3845" s="28">
        <f>IF(N(G3845)=0,"",INDEX(pl_duracao,G3845))</f>
        <v/>
      </c>
      <c r="L3845" s="39">
        <f>IF(ISNUMBER(C3845),YEAR(C3845),"")</f>
        <v/>
      </c>
      <c r="M3845" s="39">
        <f>IF(ISNUMBER(C3845),MONTH(C3845),"")</f>
        <v/>
      </c>
      <c r="N3845" s="23">
        <f>IF(L3845="","",IF(NOT(ISNUMBER(crono_ano)),"Informe o ano",IF(L3845&lt;crono_ano,"Antes do ano",IF(L3845&gt;crono_ano,"Depois do ano","No ano"))))</f>
        <v/>
      </c>
      <c r="O3845" s="39">
        <f>IF(F3845="","",IF(COUNTIF(F$7:F3845,F3845)=1,1,0))</f>
        <v/>
      </c>
      <c r="P3845" s="39">
        <f>IF(A3845&amp;B3845&amp;C3845="","",IF(AND(O3845=1,N(G3845)&gt;0),IF(INDEX(pl_ativa,MAX(1,N(G3845)))="Sim",1,0),0))</f>
        <v/>
      </c>
      <c r="Q3845" s="39">
        <f>IF(F3845="","",COUNTIFS(ex_chave_oc,F3845,ex_cancelada,"&lt;&gt;Sim"))</f>
        <v/>
      </c>
      <c r="R3845" s="51">
        <f>IF(P3845="","",IF(AND(P3845=1,N(Q3845)&gt;0),1,0))</f>
        <v/>
      </c>
      <c r="S3845" s="30">
        <f>IF(P3845="","",IF(F3845="","ERRO: data prevista ausente ou inválida",IF(O3845=0,"Duplicada: contada uma vez",IF(N(G3845)=0,"ERRO: tarefa fora do Plano Mestre",IF(P3845=0,"Tarefa retirada do plano: não conta","OK")))))</f>
        <v/>
      </c>
    </row>
    <row r="3846">
      <c r="A3846" s="29" t="n"/>
      <c r="B3846" s="25" t="n"/>
      <c r="C3846" s="49" t="n"/>
      <c r="D3846" s="29" t="n"/>
      <c r="E3846" s="23">
        <f>IF(OR(A3846="",B3846=""),"",A3846&amp;"|"&amp;B3846)</f>
        <v/>
      </c>
      <c r="F3846" s="30">
        <f>IF(OR(E3846="",NOT(ISNUMBER(C3846))),"",E3846&amp;"|"&amp;YEAR(C3846)&amp;"-"&amp;RIGHT("0"&amp;MONTH(C3846),2)&amp;"-"&amp;RIGHT("0"&amp;DAY(C3846),2))</f>
        <v/>
      </c>
      <c r="G3846" s="26">
        <f>IF(E3846="","",IFERROR(MATCH(E3846,pl_chave,0),0))</f>
        <v/>
      </c>
      <c r="H3846" s="23">
        <f>IF(G3846="","",IF(G3846=0,"Tarefa fora do plano",INDEX(pl_tag,G3846)))</f>
        <v/>
      </c>
      <c r="I3846" s="30">
        <f>IF(N(G3846)=0,"",INDEX(pl_atividade,G3846))</f>
        <v/>
      </c>
      <c r="J3846" s="50">
        <f>IF(N(G3846)=0,"",INDEX(pl_especialidade,G3846))</f>
        <v/>
      </c>
      <c r="K3846" s="28">
        <f>IF(N(G3846)=0,"",INDEX(pl_duracao,G3846))</f>
        <v/>
      </c>
      <c r="L3846" s="39">
        <f>IF(ISNUMBER(C3846),YEAR(C3846),"")</f>
        <v/>
      </c>
      <c r="M3846" s="39">
        <f>IF(ISNUMBER(C3846),MONTH(C3846),"")</f>
        <v/>
      </c>
      <c r="N3846" s="23">
        <f>IF(L3846="","",IF(NOT(ISNUMBER(crono_ano)),"Informe o ano",IF(L3846&lt;crono_ano,"Antes do ano",IF(L3846&gt;crono_ano,"Depois do ano","No ano"))))</f>
        <v/>
      </c>
      <c r="O3846" s="39">
        <f>IF(F3846="","",IF(COUNTIF(F$7:F3846,F3846)=1,1,0))</f>
        <v/>
      </c>
      <c r="P3846" s="39">
        <f>IF(A3846&amp;B3846&amp;C3846="","",IF(AND(O3846=1,N(G3846)&gt;0),IF(INDEX(pl_ativa,MAX(1,N(G3846)))="Sim",1,0),0))</f>
        <v/>
      </c>
      <c r="Q3846" s="39">
        <f>IF(F3846="","",COUNTIFS(ex_chave_oc,F3846,ex_cancelada,"&lt;&gt;Sim"))</f>
        <v/>
      </c>
      <c r="R3846" s="51">
        <f>IF(P3846="","",IF(AND(P3846=1,N(Q3846)&gt;0),1,0))</f>
        <v/>
      </c>
      <c r="S3846" s="30">
        <f>IF(P3846="","",IF(F3846="","ERRO: data prevista ausente ou inválida",IF(O3846=0,"Duplicada: contada uma vez",IF(N(G3846)=0,"ERRO: tarefa fora do Plano Mestre",IF(P3846=0,"Tarefa retirada do plano: não conta","OK")))))</f>
        <v/>
      </c>
    </row>
    <row r="3847">
      <c r="A3847" s="29" t="n"/>
      <c r="B3847" s="25" t="n"/>
      <c r="C3847" s="49" t="n"/>
      <c r="D3847" s="29" t="n"/>
      <c r="E3847" s="23">
        <f>IF(OR(A3847="",B3847=""),"",A3847&amp;"|"&amp;B3847)</f>
        <v/>
      </c>
      <c r="F3847" s="30">
        <f>IF(OR(E3847="",NOT(ISNUMBER(C3847))),"",E3847&amp;"|"&amp;YEAR(C3847)&amp;"-"&amp;RIGHT("0"&amp;MONTH(C3847),2)&amp;"-"&amp;RIGHT("0"&amp;DAY(C3847),2))</f>
        <v/>
      </c>
      <c r="G3847" s="26">
        <f>IF(E3847="","",IFERROR(MATCH(E3847,pl_chave,0),0))</f>
        <v/>
      </c>
      <c r="H3847" s="23">
        <f>IF(G3847="","",IF(G3847=0,"Tarefa fora do plano",INDEX(pl_tag,G3847)))</f>
        <v/>
      </c>
      <c r="I3847" s="30">
        <f>IF(N(G3847)=0,"",INDEX(pl_atividade,G3847))</f>
        <v/>
      </c>
      <c r="J3847" s="50">
        <f>IF(N(G3847)=0,"",INDEX(pl_especialidade,G3847))</f>
        <v/>
      </c>
      <c r="K3847" s="28">
        <f>IF(N(G3847)=0,"",INDEX(pl_duracao,G3847))</f>
        <v/>
      </c>
      <c r="L3847" s="39">
        <f>IF(ISNUMBER(C3847),YEAR(C3847),"")</f>
        <v/>
      </c>
      <c r="M3847" s="39">
        <f>IF(ISNUMBER(C3847),MONTH(C3847),"")</f>
        <v/>
      </c>
      <c r="N3847" s="23">
        <f>IF(L3847="","",IF(NOT(ISNUMBER(crono_ano)),"Informe o ano",IF(L3847&lt;crono_ano,"Antes do ano",IF(L3847&gt;crono_ano,"Depois do ano","No ano"))))</f>
        <v/>
      </c>
      <c r="O3847" s="39">
        <f>IF(F3847="","",IF(COUNTIF(F$7:F3847,F3847)=1,1,0))</f>
        <v/>
      </c>
      <c r="P3847" s="39">
        <f>IF(A3847&amp;B3847&amp;C3847="","",IF(AND(O3847=1,N(G3847)&gt;0),IF(INDEX(pl_ativa,MAX(1,N(G3847)))="Sim",1,0),0))</f>
        <v/>
      </c>
      <c r="Q3847" s="39">
        <f>IF(F3847="","",COUNTIFS(ex_chave_oc,F3847,ex_cancelada,"&lt;&gt;Sim"))</f>
        <v/>
      </c>
      <c r="R3847" s="51">
        <f>IF(P3847="","",IF(AND(P3847=1,N(Q3847)&gt;0),1,0))</f>
        <v/>
      </c>
      <c r="S3847" s="30">
        <f>IF(P3847="","",IF(F3847="","ERRO: data prevista ausente ou inválida",IF(O3847=0,"Duplicada: contada uma vez",IF(N(G3847)=0,"ERRO: tarefa fora do Plano Mestre",IF(P3847=0,"Tarefa retirada do plano: não conta","OK")))))</f>
        <v/>
      </c>
    </row>
    <row r="3848">
      <c r="A3848" s="29" t="n"/>
      <c r="B3848" s="25" t="n"/>
      <c r="C3848" s="49" t="n"/>
      <c r="D3848" s="29" t="n"/>
      <c r="E3848" s="23">
        <f>IF(OR(A3848="",B3848=""),"",A3848&amp;"|"&amp;B3848)</f>
        <v/>
      </c>
      <c r="F3848" s="30">
        <f>IF(OR(E3848="",NOT(ISNUMBER(C3848))),"",E3848&amp;"|"&amp;YEAR(C3848)&amp;"-"&amp;RIGHT("0"&amp;MONTH(C3848),2)&amp;"-"&amp;RIGHT("0"&amp;DAY(C3848),2))</f>
        <v/>
      </c>
      <c r="G3848" s="26">
        <f>IF(E3848="","",IFERROR(MATCH(E3848,pl_chave,0),0))</f>
        <v/>
      </c>
      <c r="H3848" s="23">
        <f>IF(G3848="","",IF(G3848=0,"Tarefa fora do plano",INDEX(pl_tag,G3848)))</f>
        <v/>
      </c>
      <c r="I3848" s="30">
        <f>IF(N(G3848)=0,"",INDEX(pl_atividade,G3848))</f>
        <v/>
      </c>
      <c r="J3848" s="50">
        <f>IF(N(G3848)=0,"",INDEX(pl_especialidade,G3848))</f>
        <v/>
      </c>
      <c r="K3848" s="28">
        <f>IF(N(G3848)=0,"",INDEX(pl_duracao,G3848))</f>
        <v/>
      </c>
      <c r="L3848" s="39">
        <f>IF(ISNUMBER(C3848),YEAR(C3848),"")</f>
        <v/>
      </c>
      <c r="M3848" s="39">
        <f>IF(ISNUMBER(C3848),MONTH(C3848),"")</f>
        <v/>
      </c>
      <c r="N3848" s="23">
        <f>IF(L3848="","",IF(NOT(ISNUMBER(crono_ano)),"Informe o ano",IF(L3848&lt;crono_ano,"Antes do ano",IF(L3848&gt;crono_ano,"Depois do ano","No ano"))))</f>
        <v/>
      </c>
      <c r="O3848" s="39">
        <f>IF(F3848="","",IF(COUNTIF(F$7:F3848,F3848)=1,1,0))</f>
        <v/>
      </c>
      <c r="P3848" s="39">
        <f>IF(A3848&amp;B3848&amp;C3848="","",IF(AND(O3848=1,N(G3848)&gt;0),IF(INDEX(pl_ativa,MAX(1,N(G3848)))="Sim",1,0),0))</f>
        <v/>
      </c>
      <c r="Q3848" s="39">
        <f>IF(F3848="","",COUNTIFS(ex_chave_oc,F3848,ex_cancelada,"&lt;&gt;Sim"))</f>
        <v/>
      </c>
      <c r="R3848" s="51">
        <f>IF(P3848="","",IF(AND(P3848=1,N(Q3848)&gt;0),1,0))</f>
        <v/>
      </c>
      <c r="S3848" s="30">
        <f>IF(P3848="","",IF(F3848="","ERRO: data prevista ausente ou inválida",IF(O3848=0,"Duplicada: contada uma vez",IF(N(G3848)=0,"ERRO: tarefa fora do Plano Mestre",IF(P3848=0,"Tarefa retirada do plano: não conta","OK")))))</f>
        <v/>
      </c>
    </row>
    <row r="3849">
      <c r="A3849" s="29" t="n"/>
      <c r="B3849" s="25" t="n"/>
      <c r="C3849" s="49" t="n"/>
      <c r="D3849" s="29" t="n"/>
      <c r="E3849" s="23">
        <f>IF(OR(A3849="",B3849=""),"",A3849&amp;"|"&amp;B3849)</f>
        <v/>
      </c>
      <c r="F3849" s="30">
        <f>IF(OR(E3849="",NOT(ISNUMBER(C3849))),"",E3849&amp;"|"&amp;YEAR(C3849)&amp;"-"&amp;RIGHT("0"&amp;MONTH(C3849),2)&amp;"-"&amp;RIGHT("0"&amp;DAY(C3849),2))</f>
        <v/>
      </c>
      <c r="G3849" s="26">
        <f>IF(E3849="","",IFERROR(MATCH(E3849,pl_chave,0),0))</f>
        <v/>
      </c>
      <c r="H3849" s="23">
        <f>IF(G3849="","",IF(G3849=0,"Tarefa fora do plano",INDEX(pl_tag,G3849)))</f>
        <v/>
      </c>
      <c r="I3849" s="30">
        <f>IF(N(G3849)=0,"",INDEX(pl_atividade,G3849))</f>
        <v/>
      </c>
      <c r="J3849" s="50">
        <f>IF(N(G3849)=0,"",INDEX(pl_especialidade,G3849))</f>
        <v/>
      </c>
      <c r="K3849" s="28">
        <f>IF(N(G3849)=0,"",INDEX(pl_duracao,G3849))</f>
        <v/>
      </c>
      <c r="L3849" s="39">
        <f>IF(ISNUMBER(C3849),YEAR(C3849),"")</f>
        <v/>
      </c>
      <c r="M3849" s="39">
        <f>IF(ISNUMBER(C3849),MONTH(C3849),"")</f>
        <v/>
      </c>
      <c r="N3849" s="23">
        <f>IF(L3849="","",IF(NOT(ISNUMBER(crono_ano)),"Informe o ano",IF(L3849&lt;crono_ano,"Antes do ano",IF(L3849&gt;crono_ano,"Depois do ano","No ano"))))</f>
        <v/>
      </c>
      <c r="O3849" s="39">
        <f>IF(F3849="","",IF(COUNTIF(F$7:F3849,F3849)=1,1,0))</f>
        <v/>
      </c>
      <c r="P3849" s="39">
        <f>IF(A3849&amp;B3849&amp;C3849="","",IF(AND(O3849=1,N(G3849)&gt;0),IF(INDEX(pl_ativa,MAX(1,N(G3849)))="Sim",1,0),0))</f>
        <v/>
      </c>
      <c r="Q3849" s="39">
        <f>IF(F3849="","",COUNTIFS(ex_chave_oc,F3849,ex_cancelada,"&lt;&gt;Sim"))</f>
        <v/>
      </c>
      <c r="R3849" s="51">
        <f>IF(P3849="","",IF(AND(P3849=1,N(Q3849)&gt;0),1,0))</f>
        <v/>
      </c>
      <c r="S3849" s="30">
        <f>IF(P3849="","",IF(F3849="","ERRO: data prevista ausente ou inválida",IF(O3849=0,"Duplicada: contada uma vez",IF(N(G3849)=0,"ERRO: tarefa fora do Plano Mestre",IF(P3849=0,"Tarefa retirada do plano: não conta","OK")))))</f>
        <v/>
      </c>
    </row>
    <row r="3850">
      <c r="A3850" s="29" t="n"/>
      <c r="B3850" s="25" t="n"/>
      <c r="C3850" s="49" t="n"/>
      <c r="D3850" s="29" t="n"/>
      <c r="E3850" s="23">
        <f>IF(OR(A3850="",B3850=""),"",A3850&amp;"|"&amp;B3850)</f>
        <v/>
      </c>
      <c r="F3850" s="30">
        <f>IF(OR(E3850="",NOT(ISNUMBER(C3850))),"",E3850&amp;"|"&amp;YEAR(C3850)&amp;"-"&amp;RIGHT("0"&amp;MONTH(C3850),2)&amp;"-"&amp;RIGHT("0"&amp;DAY(C3850),2))</f>
        <v/>
      </c>
      <c r="G3850" s="26">
        <f>IF(E3850="","",IFERROR(MATCH(E3850,pl_chave,0),0))</f>
        <v/>
      </c>
      <c r="H3850" s="23">
        <f>IF(G3850="","",IF(G3850=0,"Tarefa fora do plano",INDEX(pl_tag,G3850)))</f>
        <v/>
      </c>
      <c r="I3850" s="30">
        <f>IF(N(G3850)=0,"",INDEX(pl_atividade,G3850))</f>
        <v/>
      </c>
      <c r="J3850" s="50">
        <f>IF(N(G3850)=0,"",INDEX(pl_especialidade,G3850))</f>
        <v/>
      </c>
      <c r="K3850" s="28">
        <f>IF(N(G3850)=0,"",INDEX(pl_duracao,G3850))</f>
        <v/>
      </c>
      <c r="L3850" s="39">
        <f>IF(ISNUMBER(C3850),YEAR(C3850),"")</f>
        <v/>
      </c>
      <c r="M3850" s="39">
        <f>IF(ISNUMBER(C3850),MONTH(C3850),"")</f>
        <v/>
      </c>
      <c r="N3850" s="23">
        <f>IF(L3850="","",IF(NOT(ISNUMBER(crono_ano)),"Informe o ano",IF(L3850&lt;crono_ano,"Antes do ano",IF(L3850&gt;crono_ano,"Depois do ano","No ano"))))</f>
        <v/>
      </c>
      <c r="O3850" s="39">
        <f>IF(F3850="","",IF(COUNTIF(F$7:F3850,F3850)=1,1,0))</f>
        <v/>
      </c>
      <c r="P3850" s="39">
        <f>IF(A3850&amp;B3850&amp;C3850="","",IF(AND(O3850=1,N(G3850)&gt;0),IF(INDEX(pl_ativa,MAX(1,N(G3850)))="Sim",1,0),0))</f>
        <v/>
      </c>
      <c r="Q3850" s="39">
        <f>IF(F3850="","",COUNTIFS(ex_chave_oc,F3850,ex_cancelada,"&lt;&gt;Sim"))</f>
        <v/>
      </c>
      <c r="R3850" s="51">
        <f>IF(P3850="","",IF(AND(P3850=1,N(Q3850)&gt;0),1,0))</f>
        <v/>
      </c>
      <c r="S3850" s="30">
        <f>IF(P3850="","",IF(F3850="","ERRO: data prevista ausente ou inválida",IF(O3850=0,"Duplicada: contada uma vez",IF(N(G3850)=0,"ERRO: tarefa fora do Plano Mestre",IF(P3850=0,"Tarefa retirada do plano: não conta","OK")))))</f>
        <v/>
      </c>
    </row>
    <row r="3851">
      <c r="A3851" s="29" t="n"/>
      <c r="B3851" s="25" t="n"/>
      <c r="C3851" s="49" t="n"/>
      <c r="D3851" s="29" t="n"/>
      <c r="E3851" s="23">
        <f>IF(OR(A3851="",B3851=""),"",A3851&amp;"|"&amp;B3851)</f>
        <v/>
      </c>
      <c r="F3851" s="30">
        <f>IF(OR(E3851="",NOT(ISNUMBER(C3851))),"",E3851&amp;"|"&amp;YEAR(C3851)&amp;"-"&amp;RIGHT("0"&amp;MONTH(C3851),2)&amp;"-"&amp;RIGHT("0"&amp;DAY(C3851),2))</f>
        <v/>
      </c>
      <c r="G3851" s="26">
        <f>IF(E3851="","",IFERROR(MATCH(E3851,pl_chave,0),0))</f>
        <v/>
      </c>
      <c r="H3851" s="23">
        <f>IF(G3851="","",IF(G3851=0,"Tarefa fora do plano",INDEX(pl_tag,G3851)))</f>
        <v/>
      </c>
      <c r="I3851" s="30">
        <f>IF(N(G3851)=0,"",INDEX(pl_atividade,G3851))</f>
        <v/>
      </c>
      <c r="J3851" s="50">
        <f>IF(N(G3851)=0,"",INDEX(pl_especialidade,G3851))</f>
        <v/>
      </c>
      <c r="K3851" s="28">
        <f>IF(N(G3851)=0,"",INDEX(pl_duracao,G3851))</f>
        <v/>
      </c>
      <c r="L3851" s="39">
        <f>IF(ISNUMBER(C3851),YEAR(C3851),"")</f>
        <v/>
      </c>
      <c r="M3851" s="39">
        <f>IF(ISNUMBER(C3851),MONTH(C3851),"")</f>
        <v/>
      </c>
      <c r="N3851" s="23">
        <f>IF(L3851="","",IF(NOT(ISNUMBER(crono_ano)),"Informe o ano",IF(L3851&lt;crono_ano,"Antes do ano",IF(L3851&gt;crono_ano,"Depois do ano","No ano"))))</f>
        <v/>
      </c>
      <c r="O3851" s="39">
        <f>IF(F3851="","",IF(COUNTIF(F$7:F3851,F3851)=1,1,0))</f>
        <v/>
      </c>
      <c r="P3851" s="39">
        <f>IF(A3851&amp;B3851&amp;C3851="","",IF(AND(O3851=1,N(G3851)&gt;0),IF(INDEX(pl_ativa,MAX(1,N(G3851)))="Sim",1,0),0))</f>
        <v/>
      </c>
      <c r="Q3851" s="39">
        <f>IF(F3851="","",COUNTIFS(ex_chave_oc,F3851,ex_cancelada,"&lt;&gt;Sim"))</f>
        <v/>
      </c>
      <c r="R3851" s="51">
        <f>IF(P3851="","",IF(AND(P3851=1,N(Q3851)&gt;0),1,0))</f>
        <v/>
      </c>
      <c r="S3851" s="30">
        <f>IF(P3851="","",IF(F3851="","ERRO: data prevista ausente ou inválida",IF(O3851=0,"Duplicada: contada uma vez",IF(N(G3851)=0,"ERRO: tarefa fora do Plano Mestre",IF(P3851=0,"Tarefa retirada do plano: não conta","OK")))))</f>
        <v/>
      </c>
    </row>
    <row r="3852">
      <c r="A3852" s="29" t="n"/>
      <c r="B3852" s="25" t="n"/>
      <c r="C3852" s="49" t="n"/>
      <c r="D3852" s="29" t="n"/>
      <c r="E3852" s="23">
        <f>IF(OR(A3852="",B3852=""),"",A3852&amp;"|"&amp;B3852)</f>
        <v/>
      </c>
      <c r="F3852" s="30">
        <f>IF(OR(E3852="",NOT(ISNUMBER(C3852))),"",E3852&amp;"|"&amp;YEAR(C3852)&amp;"-"&amp;RIGHT("0"&amp;MONTH(C3852),2)&amp;"-"&amp;RIGHT("0"&amp;DAY(C3852),2))</f>
        <v/>
      </c>
      <c r="G3852" s="26">
        <f>IF(E3852="","",IFERROR(MATCH(E3852,pl_chave,0),0))</f>
        <v/>
      </c>
      <c r="H3852" s="23">
        <f>IF(G3852="","",IF(G3852=0,"Tarefa fora do plano",INDEX(pl_tag,G3852)))</f>
        <v/>
      </c>
      <c r="I3852" s="30">
        <f>IF(N(G3852)=0,"",INDEX(pl_atividade,G3852))</f>
        <v/>
      </c>
      <c r="J3852" s="50">
        <f>IF(N(G3852)=0,"",INDEX(pl_especialidade,G3852))</f>
        <v/>
      </c>
      <c r="K3852" s="28">
        <f>IF(N(G3852)=0,"",INDEX(pl_duracao,G3852))</f>
        <v/>
      </c>
      <c r="L3852" s="39">
        <f>IF(ISNUMBER(C3852),YEAR(C3852),"")</f>
        <v/>
      </c>
      <c r="M3852" s="39">
        <f>IF(ISNUMBER(C3852),MONTH(C3852),"")</f>
        <v/>
      </c>
      <c r="N3852" s="23">
        <f>IF(L3852="","",IF(NOT(ISNUMBER(crono_ano)),"Informe o ano",IF(L3852&lt;crono_ano,"Antes do ano",IF(L3852&gt;crono_ano,"Depois do ano","No ano"))))</f>
        <v/>
      </c>
      <c r="O3852" s="39">
        <f>IF(F3852="","",IF(COUNTIF(F$7:F3852,F3852)=1,1,0))</f>
        <v/>
      </c>
      <c r="P3852" s="39">
        <f>IF(A3852&amp;B3852&amp;C3852="","",IF(AND(O3852=1,N(G3852)&gt;0),IF(INDEX(pl_ativa,MAX(1,N(G3852)))="Sim",1,0),0))</f>
        <v/>
      </c>
      <c r="Q3852" s="39">
        <f>IF(F3852="","",COUNTIFS(ex_chave_oc,F3852,ex_cancelada,"&lt;&gt;Sim"))</f>
        <v/>
      </c>
      <c r="R3852" s="51">
        <f>IF(P3852="","",IF(AND(P3852=1,N(Q3852)&gt;0),1,0))</f>
        <v/>
      </c>
      <c r="S3852" s="30">
        <f>IF(P3852="","",IF(F3852="","ERRO: data prevista ausente ou inválida",IF(O3852=0,"Duplicada: contada uma vez",IF(N(G3852)=0,"ERRO: tarefa fora do Plano Mestre",IF(P3852=0,"Tarefa retirada do plano: não conta","OK")))))</f>
        <v/>
      </c>
    </row>
    <row r="3853">
      <c r="A3853" s="29" t="n"/>
      <c r="B3853" s="25" t="n"/>
      <c r="C3853" s="49" t="n"/>
      <c r="D3853" s="29" t="n"/>
      <c r="E3853" s="23">
        <f>IF(OR(A3853="",B3853=""),"",A3853&amp;"|"&amp;B3853)</f>
        <v/>
      </c>
      <c r="F3853" s="30">
        <f>IF(OR(E3853="",NOT(ISNUMBER(C3853))),"",E3853&amp;"|"&amp;YEAR(C3853)&amp;"-"&amp;RIGHT("0"&amp;MONTH(C3853),2)&amp;"-"&amp;RIGHT("0"&amp;DAY(C3853),2))</f>
        <v/>
      </c>
      <c r="G3853" s="26">
        <f>IF(E3853="","",IFERROR(MATCH(E3853,pl_chave,0),0))</f>
        <v/>
      </c>
      <c r="H3853" s="23">
        <f>IF(G3853="","",IF(G3853=0,"Tarefa fora do plano",INDEX(pl_tag,G3853)))</f>
        <v/>
      </c>
      <c r="I3853" s="30">
        <f>IF(N(G3853)=0,"",INDEX(pl_atividade,G3853))</f>
        <v/>
      </c>
      <c r="J3853" s="50">
        <f>IF(N(G3853)=0,"",INDEX(pl_especialidade,G3853))</f>
        <v/>
      </c>
      <c r="K3853" s="28">
        <f>IF(N(G3853)=0,"",INDEX(pl_duracao,G3853))</f>
        <v/>
      </c>
      <c r="L3853" s="39">
        <f>IF(ISNUMBER(C3853),YEAR(C3853),"")</f>
        <v/>
      </c>
      <c r="M3853" s="39">
        <f>IF(ISNUMBER(C3853),MONTH(C3853),"")</f>
        <v/>
      </c>
      <c r="N3853" s="23">
        <f>IF(L3853="","",IF(NOT(ISNUMBER(crono_ano)),"Informe o ano",IF(L3853&lt;crono_ano,"Antes do ano",IF(L3853&gt;crono_ano,"Depois do ano","No ano"))))</f>
        <v/>
      </c>
      <c r="O3853" s="39">
        <f>IF(F3853="","",IF(COUNTIF(F$7:F3853,F3853)=1,1,0))</f>
        <v/>
      </c>
      <c r="P3853" s="39">
        <f>IF(A3853&amp;B3853&amp;C3853="","",IF(AND(O3853=1,N(G3853)&gt;0),IF(INDEX(pl_ativa,MAX(1,N(G3853)))="Sim",1,0),0))</f>
        <v/>
      </c>
      <c r="Q3853" s="39">
        <f>IF(F3853="","",COUNTIFS(ex_chave_oc,F3853,ex_cancelada,"&lt;&gt;Sim"))</f>
        <v/>
      </c>
      <c r="R3853" s="51">
        <f>IF(P3853="","",IF(AND(P3853=1,N(Q3853)&gt;0),1,0))</f>
        <v/>
      </c>
      <c r="S3853" s="30">
        <f>IF(P3853="","",IF(F3853="","ERRO: data prevista ausente ou inválida",IF(O3853=0,"Duplicada: contada uma vez",IF(N(G3853)=0,"ERRO: tarefa fora do Plano Mestre",IF(P3853=0,"Tarefa retirada do plano: não conta","OK")))))</f>
        <v/>
      </c>
    </row>
    <row r="3854">
      <c r="A3854" s="29" t="n"/>
      <c r="B3854" s="25" t="n"/>
      <c r="C3854" s="49" t="n"/>
      <c r="D3854" s="29" t="n"/>
      <c r="E3854" s="23">
        <f>IF(OR(A3854="",B3854=""),"",A3854&amp;"|"&amp;B3854)</f>
        <v/>
      </c>
      <c r="F3854" s="30">
        <f>IF(OR(E3854="",NOT(ISNUMBER(C3854))),"",E3854&amp;"|"&amp;YEAR(C3854)&amp;"-"&amp;RIGHT("0"&amp;MONTH(C3854),2)&amp;"-"&amp;RIGHT("0"&amp;DAY(C3854),2))</f>
        <v/>
      </c>
      <c r="G3854" s="26">
        <f>IF(E3854="","",IFERROR(MATCH(E3854,pl_chave,0),0))</f>
        <v/>
      </c>
      <c r="H3854" s="23">
        <f>IF(G3854="","",IF(G3854=0,"Tarefa fora do plano",INDEX(pl_tag,G3854)))</f>
        <v/>
      </c>
      <c r="I3854" s="30">
        <f>IF(N(G3854)=0,"",INDEX(pl_atividade,G3854))</f>
        <v/>
      </c>
      <c r="J3854" s="50">
        <f>IF(N(G3854)=0,"",INDEX(pl_especialidade,G3854))</f>
        <v/>
      </c>
      <c r="K3854" s="28">
        <f>IF(N(G3854)=0,"",INDEX(pl_duracao,G3854))</f>
        <v/>
      </c>
      <c r="L3854" s="39">
        <f>IF(ISNUMBER(C3854),YEAR(C3854),"")</f>
        <v/>
      </c>
      <c r="M3854" s="39">
        <f>IF(ISNUMBER(C3854),MONTH(C3854),"")</f>
        <v/>
      </c>
      <c r="N3854" s="23">
        <f>IF(L3854="","",IF(NOT(ISNUMBER(crono_ano)),"Informe o ano",IF(L3854&lt;crono_ano,"Antes do ano",IF(L3854&gt;crono_ano,"Depois do ano","No ano"))))</f>
        <v/>
      </c>
      <c r="O3854" s="39">
        <f>IF(F3854="","",IF(COUNTIF(F$7:F3854,F3854)=1,1,0))</f>
        <v/>
      </c>
      <c r="P3854" s="39">
        <f>IF(A3854&amp;B3854&amp;C3854="","",IF(AND(O3854=1,N(G3854)&gt;0),IF(INDEX(pl_ativa,MAX(1,N(G3854)))="Sim",1,0),0))</f>
        <v/>
      </c>
      <c r="Q3854" s="39">
        <f>IF(F3854="","",COUNTIFS(ex_chave_oc,F3854,ex_cancelada,"&lt;&gt;Sim"))</f>
        <v/>
      </c>
      <c r="R3854" s="51">
        <f>IF(P3854="","",IF(AND(P3854=1,N(Q3854)&gt;0),1,0))</f>
        <v/>
      </c>
      <c r="S3854" s="30">
        <f>IF(P3854="","",IF(F3854="","ERRO: data prevista ausente ou inválida",IF(O3854=0,"Duplicada: contada uma vez",IF(N(G3854)=0,"ERRO: tarefa fora do Plano Mestre",IF(P3854=0,"Tarefa retirada do plano: não conta","OK")))))</f>
        <v/>
      </c>
    </row>
    <row r="3855">
      <c r="A3855" s="29" t="n"/>
      <c r="B3855" s="25" t="n"/>
      <c r="C3855" s="49" t="n"/>
      <c r="D3855" s="29" t="n"/>
      <c r="E3855" s="23">
        <f>IF(OR(A3855="",B3855=""),"",A3855&amp;"|"&amp;B3855)</f>
        <v/>
      </c>
      <c r="F3855" s="30">
        <f>IF(OR(E3855="",NOT(ISNUMBER(C3855))),"",E3855&amp;"|"&amp;YEAR(C3855)&amp;"-"&amp;RIGHT("0"&amp;MONTH(C3855),2)&amp;"-"&amp;RIGHT("0"&amp;DAY(C3855),2))</f>
        <v/>
      </c>
      <c r="G3855" s="26">
        <f>IF(E3855="","",IFERROR(MATCH(E3855,pl_chave,0),0))</f>
        <v/>
      </c>
      <c r="H3855" s="23">
        <f>IF(G3855="","",IF(G3855=0,"Tarefa fora do plano",INDEX(pl_tag,G3855)))</f>
        <v/>
      </c>
      <c r="I3855" s="30">
        <f>IF(N(G3855)=0,"",INDEX(pl_atividade,G3855))</f>
        <v/>
      </c>
      <c r="J3855" s="50">
        <f>IF(N(G3855)=0,"",INDEX(pl_especialidade,G3855))</f>
        <v/>
      </c>
      <c r="K3855" s="28">
        <f>IF(N(G3855)=0,"",INDEX(pl_duracao,G3855))</f>
        <v/>
      </c>
      <c r="L3855" s="39">
        <f>IF(ISNUMBER(C3855),YEAR(C3855),"")</f>
        <v/>
      </c>
      <c r="M3855" s="39">
        <f>IF(ISNUMBER(C3855),MONTH(C3855),"")</f>
        <v/>
      </c>
      <c r="N3855" s="23">
        <f>IF(L3855="","",IF(NOT(ISNUMBER(crono_ano)),"Informe o ano",IF(L3855&lt;crono_ano,"Antes do ano",IF(L3855&gt;crono_ano,"Depois do ano","No ano"))))</f>
        <v/>
      </c>
      <c r="O3855" s="39">
        <f>IF(F3855="","",IF(COUNTIF(F$7:F3855,F3855)=1,1,0))</f>
        <v/>
      </c>
      <c r="P3855" s="39">
        <f>IF(A3855&amp;B3855&amp;C3855="","",IF(AND(O3855=1,N(G3855)&gt;0),IF(INDEX(pl_ativa,MAX(1,N(G3855)))="Sim",1,0),0))</f>
        <v/>
      </c>
      <c r="Q3855" s="39">
        <f>IF(F3855="","",COUNTIFS(ex_chave_oc,F3855,ex_cancelada,"&lt;&gt;Sim"))</f>
        <v/>
      </c>
      <c r="R3855" s="51">
        <f>IF(P3855="","",IF(AND(P3855=1,N(Q3855)&gt;0),1,0))</f>
        <v/>
      </c>
      <c r="S3855" s="30">
        <f>IF(P3855="","",IF(F3855="","ERRO: data prevista ausente ou inválida",IF(O3855=0,"Duplicada: contada uma vez",IF(N(G3855)=0,"ERRO: tarefa fora do Plano Mestre",IF(P3855=0,"Tarefa retirada do plano: não conta","OK")))))</f>
        <v/>
      </c>
    </row>
    <row r="3856">
      <c r="A3856" s="29" t="n"/>
      <c r="B3856" s="25" t="n"/>
      <c r="C3856" s="49" t="n"/>
      <c r="D3856" s="29" t="n"/>
      <c r="E3856" s="23">
        <f>IF(OR(A3856="",B3856=""),"",A3856&amp;"|"&amp;B3856)</f>
        <v/>
      </c>
      <c r="F3856" s="30">
        <f>IF(OR(E3856="",NOT(ISNUMBER(C3856))),"",E3856&amp;"|"&amp;YEAR(C3856)&amp;"-"&amp;RIGHT("0"&amp;MONTH(C3856),2)&amp;"-"&amp;RIGHT("0"&amp;DAY(C3856),2))</f>
        <v/>
      </c>
      <c r="G3856" s="26">
        <f>IF(E3856="","",IFERROR(MATCH(E3856,pl_chave,0),0))</f>
        <v/>
      </c>
      <c r="H3856" s="23">
        <f>IF(G3856="","",IF(G3856=0,"Tarefa fora do plano",INDEX(pl_tag,G3856)))</f>
        <v/>
      </c>
      <c r="I3856" s="30">
        <f>IF(N(G3856)=0,"",INDEX(pl_atividade,G3856))</f>
        <v/>
      </c>
      <c r="J3856" s="50">
        <f>IF(N(G3856)=0,"",INDEX(pl_especialidade,G3856))</f>
        <v/>
      </c>
      <c r="K3856" s="28">
        <f>IF(N(G3856)=0,"",INDEX(pl_duracao,G3856))</f>
        <v/>
      </c>
      <c r="L3856" s="39">
        <f>IF(ISNUMBER(C3856),YEAR(C3856),"")</f>
        <v/>
      </c>
      <c r="M3856" s="39">
        <f>IF(ISNUMBER(C3856),MONTH(C3856),"")</f>
        <v/>
      </c>
      <c r="N3856" s="23">
        <f>IF(L3856="","",IF(NOT(ISNUMBER(crono_ano)),"Informe o ano",IF(L3856&lt;crono_ano,"Antes do ano",IF(L3856&gt;crono_ano,"Depois do ano","No ano"))))</f>
        <v/>
      </c>
      <c r="O3856" s="39">
        <f>IF(F3856="","",IF(COUNTIF(F$7:F3856,F3856)=1,1,0))</f>
        <v/>
      </c>
      <c r="P3856" s="39">
        <f>IF(A3856&amp;B3856&amp;C3856="","",IF(AND(O3856=1,N(G3856)&gt;0),IF(INDEX(pl_ativa,MAX(1,N(G3856)))="Sim",1,0),0))</f>
        <v/>
      </c>
      <c r="Q3856" s="39">
        <f>IF(F3856="","",COUNTIFS(ex_chave_oc,F3856,ex_cancelada,"&lt;&gt;Sim"))</f>
        <v/>
      </c>
      <c r="R3856" s="51">
        <f>IF(P3856="","",IF(AND(P3856=1,N(Q3856)&gt;0),1,0))</f>
        <v/>
      </c>
      <c r="S3856" s="30">
        <f>IF(P3856="","",IF(F3856="","ERRO: data prevista ausente ou inválida",IF(O3856=0,"Duplicada: contada uma vez",IF(N(G3856)=0,"ERRO: tarefa fora do Plano Mestre",IF(P3856=0,"Tarefa retirada do plano: não conta","OK")))))</f>
        <v/>
      </c>
    </row>
    <row r="3857">
      <c r="A3857" s="29" t="n"/>
      <c r="B3857" s="25" t="n"/>
      <c r="C3857" s="49" t="n"/>
      <c r="D3857" s="29" t="n"/>
      <c r="E3857" s="23">
        <f>IF(OR(A3857="",B3857=""),"",A3857&amp;"|"&amp;B3857)</f>
        <v/>
      </c>
      <c r="F3857" s="30">
        <f>IF(OR(E3857="",NOT(ISNUMBER(C3857))),"",E3857&amp;"|"&amp;YEAR(C3857)&amp;"-"&amp;RIGHT("0"&amp;MONTH(C3857),2)&amp;"-"&amp;RIGHT("0"&amp;DAY(C3857),2))</f>
        <v/>
      </c>
      <c r="G3857" s="26">
        <f>IF(E3857="","",IFERROR(MATCH(E3857,pl_chave,0),0))</f>
        <v/>
      </c>
      <c r="H3857" s="23">
        <f>IF(G3857="","",IF(G3857=0,"Tarefa fora do plano",INDEX(pl_tag,G3857)))</f>
        <v/>
      </c>
      <c r="I3857" s="30">
        <f>IF(N(G3857)=0,"",INDEX(pl_atividade,G3857))</f>
        <v/>
      </c>
      <c r="J3857" s="50">
        <f>IF(N(G3857)=0,"",INDEX(pl_especialidade,G3857))</f>
        <v/>
      </c>
      <c r="K3857" s="28">
        <f>IF(N(G3857)=0,"",INDEX(pl_duracao,G3857))</f>
        <v/>
      </c>
      <c r="L3857" s="39">
        <f>IF(ISNUMBER(C3857),YEAR(C3857),"")</f>
        <v/>
      </c>
      <c r="M3857" s="39">
        <f>IF(ISNUMBER(C3857),MONTH(C3857),"")</f>
        <v/>
      </c>
      <c r="N3857" s="23">
        <f>IF(L3857="","",IF(NOT(ISNUMBER(crono_ano)),"Informe o ano",IF(L3857&lt;crono_ano,"Antes do ano",IF(L3857&gt;crono_ano,"Depois do ano","No ano"))))</f>
        <v/>
      </c>
      <c r="O3857" s="39">
        <f>IF(F3857="","",IF(COUNTIF(F$7:F3857,F3857)=1,1,0))</f>
        <v/>
      </c>
      <c r="P3857" s="39">
        <f>IF(A3857&amp;B3857&amp;C3857="","",IF(AND(O3857=1,N(G3857)&gt;0),IF(INDEX(pl_ativa,MAX(1,N(G3857)))="Sim",1,0),0))</f>
        <v/>
      </c>
      <c r="Q3857" s="39">
        <f>IF(F3857="","",COUNTIFS(ex_chave_oc,F3857,ex_cancelada,"&lt;&gt;Sim"))</f>
        <v/>
      </c>
      <c r="R3857" s="51">
        <f>IF(P3857="","",IF(AND(P3857=1,N(Q3857)&gt;0),1,0))</f>
        <v/>
      </c>
      <c r="S3857" s="30">
        <f>IF(P3857="","",IF(F3857="","ERRO: data prevista ausente ou inválida",IF(O3857=0,"Duplicada: contada uma vez",IF(N(G3857)=0,"ERRO: tarefa fora do Plano Mestre",IF(P3857=0,"Tarefa retirada do plano: não conta","OK")))))</f>
        <v/>
      </c>
    </row>
    <row r="3858">
      <c r="A3858" s="29" t="n"/>
      <c r="B3858" s="25" t="n"/>
      <c r="C3858" s="49" t="n"/>
      <c r="D3858" s="29" t="n"/>
      <c r="E3858" s="23">
        <f>IF(OR(A3858="",B3858=""),"",A3858&amp;"|"&amp;B3858)</f>
        <v/>
      </c>
      <c r="F3858" s="30">
        <f>IF(OR(E3858="",NOT(ISNUMBER(C3858))),"",E3858&amp;"|"&amp;YEAR(C3858)&amp;"-"&amp;RIGHT("0"&amp;MONTH(C3858),2)&amp;"-"&amp;RIGHT("0"&amp;DAY(C3858),2))</f>
        <v/>
      </c>
      <c r="G3858" s="26">
        <f>IF(E3858="","",IFERROR(MATCH(E3858,pl_chave,0),0))</f>
        <v/>
      </c>
      <c r="H3858" s="23">
        <f>IF(G3858="","",IF(G3858=0,"Tarefa fora do plano",INDEX(pl_tag,G3858)))</f>
        <v/>
      </c>
      <c r="I3858" s="30">
        <f>IF(N(G3858)=0,"",INDEX(pl_atividade,G3858))</f>
        <v/>
      </c>
      <c r="J3858" s="50">
        <f>IF(N(G3858)=0,"",INDEX(pl_especialidade,G3858))</f>
        <v/>
      </c>
      <c r="K3858" s="28">
        <f>IF(N(G3858)=0,"",INDEX(pl_duracao,G3858))</f>
        <v/>
      </c>
      <c r="L3858" s="39">
        <f>IF(ISNUMBER(C3858),YEAR(C3858),"")</f>
        <v/>
      </c>
      <c r="M3858" s="39">
        <f>IF(ISNUMBER(C3858),MONTH(C3858),"")</f>
        <v/>
      </c>
      <c r="N3858" s="23">
        <f>IF(L3858="","",IF(NOT(ISNUMBER(crono_ano)),"Informe o ano",IF(L3858&lt;crono_ano,"Antes do ano",IF(L3858&gt;crono_ano,"Depois do ano","No ano"))))</f>
        <v/>
      </c>
      <c r="O3858" s="39">
        <f>IF(F3858="","",IF(COUNTIF(F$7:F3858,F3858)=1,1,0))</f>
        <v/>
      </c>
      <c r="P3858" s="39">
        <f>IF(A3858&amp;B3858&amp;C3858="","",IF(AND(O3858=1,N(G3858)&gt;0),IF(INDEX(pl_ativa,MAX(1,N(G3858)))="Sim",1,0),0))</f>
        <v/>
      </c>
      <c r="Q3858" s="39">
        <f>IF(F3858="","",COUNTIFS(ex_chave_oc,F3858,ex_cancelada,"&lt;&gt;Sim"))</f>
        <v/>
      </c>
      <c r="R3858" s="51">
        <f>IF(P3858="","",IF(AND(P3858=1,N(Q3858)&gt;0),1,0))</f>
        <v/>
      </c>
      <c r="S3858" s="30">
        <f>IF(P3858="","",IF(F3858="","ERRO: data prevista ausente ou inválida",IF(O3858=0,"Duplicada: contada uma vez",IF(N(G3858)=0,"ERRO: tarefa fora do Plano Mestre",IF(P3858=0,"Tarefa retirada do plano: não conta","OK")))))</f>
        <v/>
      </c>
    </row>
    <row r="3859">
      <c r="A3859" s="29" t="n"/>
      <c r="B3859" s="25" t="n"/>
      <c r="C3859" s="49" t="n"/>
      <c r="D3859" s="29" t="n"/>
      <c r="E3859" s="23">
        <f>IF(OR(A3859="",B3859=""),"",A3859&amp;"|"&amp;B3859)</f>
        <v/>
      </c>
      <c r="F3859" s="30">
        <f>IF(OR(E3859="",NOT(ISNUMBER(C3859))),"",E3859&amp;"|"&amp;YEAR(C3859)&amp;"-"&amp;RIGHT("0"&amp;MONTH(C3859),2)&amp;"-"&amp;RIGHT("0"&amp;DAY(C3859),2))</f>
        <v/>
      </c>
      <c r="G3859" s="26">
        <f>IF(E3859="","",IFERROR(MATCH(E3859,pl_chave,0),0))</f>
        <v/>
      </c>
      <c r="H3859" s="23">
        <f>IF(G3859="","",IF(G3859=0,"Tarefa fora do plano",INDEX(pl_tag,G3859)))</f>
        <v/>
      </c>
      <c r="I3859" s="30">
        <f>IF(N(G3859)=0,"",INDEX(pl_atividade,G3859))</f>
        <v/>
      </c>
      <c r="J3859" s="50">
        <f>IF(N(G3859)=0,"",INDEX(pl_especialidade,G3859))</f>
        <v/>
      </c>
      <c r="K3859" s="28">
        <f>IF(N(G3859)=0,"",INDEX(pl_duracao,G3859))</f>
        <v/>
      </c>
      <c r="L3859" s="39">
        <f>IF(ISNUMBER(C3859),YEAR(C3859),"")</f>
        <v/>
      </c>
      <c r="M3859" s="39">
        <f>IF(ISNUMBER(C3859),MONTH(C3859),"")</f>
        <v/>
      </c>
      <c r="N3859" s="23">
        <f>IF(L3859="","",IF(NOT(ISNUMBER(crono_ano)),"Informe o ano",IF(L3859&lt;crono_ano,"Antes do ano",IF(L3859&gt;crono_ano,"Depois do ano","No ano"))))</f>
        <v/>
      </c>
      <c r="O3859" s="39">
        <f>IF(F3859="","",IF(COUNTIF(F$7:F3859,F3859)=1,1,0))</f>
        <v/>
      </c>
      <c r="P3859" s="39">
        <f>IF(A3859&amp;B3859&amp;C3859="","",IF(AND(O3859=1,N(G3859)&gt;0),IF(INDEX(pl_ativa,MAX(1,N(G3859)))="Sim",1,0),0))</f>
        <v/>
      </c>
      <c r="Q3859" s="39">
        <f>IF(F3859="","",COUNTIFS(ex_chave_oc,F3859,ex_cancelada,"&lt;&gt;Sim"))</f>
        <v/>
      </c>
      <c r="R3859" s="51">
        <f>IF(P3859="","",IF(AND(P3859=1,N(Q3859)&gt;0),1,0))</f>
        <v/>
      </c>
      <c r="S3859" s="30">
        <f>IF(P3859="","",IF(F3859="","ERRO: data prevista ausente ou inválida",IF(O3859=0,"Duplicada: contada uma vez",IF(N(G3859)=0,"ERRO: tarefa fora do Plano Mestre",IF(P3859=0,"Tarefa retirada do plano: não conta","OK")))))</f>
        <v/>
      </c>
    </row>
    <row r="3860">
      <c r="A3860" s="29" t="n"/>
      <c r="B3860" s="25" t="n"/>
      <c r="C3860" s="49" t="n"/>
      <c r="D3860" s="29" t="n"/>
      <c r="E3860" s="23">
        <f>IF(OR(A3860="",B3860=""),"",A3860&amp;"|"&amp;B3860)</f>
        <v/>
      </c>
      <c r="F3860" s="30">
        <f>IF(OR(E3860="",NOT(ISNUMBER(C3860))),"",E3860&amp;"|"&amp;YEAR(C3860)&amp;"-"&amp;RIGHT("0"&amp;MONTH(C3860),2)&amp;"-"&amp;RIGHT("0"&amp;DAY(C3860),2))</f>
        <v/>
      </c>
      <c r="G3860" s="26">
        <f>IF(E3860="","",IFERROR(MATCH(E3860,pl_chave,0),0))</f>
        <v/>
      </c>
      <c r="H3860" s="23">
        <f>IF(G3860="","",IF(G3860=0,"Tarefa fora do plano",INDEX(pl_tag,G3860)))</f>
        <v/>
      </c>
      <c r="I3860" s="30">
        <f>IF(N(G3860)=0,"",INDEX(pl_atividade,G3860))</f>
        <v/>
      </c>
      <c r="J3860" s="50">
        <f>IF(N(G3860)=0,"",INDEX(pl_especialidade,G3860))</f>
        <v/>
      </c>
      <c r="K3860" s="28">
        <f>IF(N(G3860)=0,"",INDEX(pl_duracao,G3860))</f>
        <v/>
      </c>
      <c r="L3860" s="39">
        <f>IF(ISNUMBER(C3860),YEAR(C3860),"")</f>
        <v/>
      </c>
      <c r="M3860" s="39">
        <f>IF(ISNUMBER(C3860),MONTH(C3860),"")</f>
        <v/>
      </c>
      <c r="N3860" s="23">
        <f>IF(L3860="","",IF(NOT(ISNUMBER(crono_ano)),"Informe o ano",IF(L3860&lt;crono_ano,"Antes do ano",IF(L3860&gt;crono_ano,"Depois do ano","No ano"))))</f>
        <v/>
      </c>
      <c r="O3860" s="39">
        <f>IF(F3860="","",IF(COUNTIF(F$7:F3860,F3860)=1,1,0))</f>
        <v/>
      </c>
      <c r="P3860" s="39">
        <f>IF(A3860&amp;B3860&amp;C3860="","",IF(AND(O3860=1,N(G3860)&gt;0),IF(INDEX(pl_ativa,MAX(1,N(G3860)))="Sim",1,0),0))</f>
        <v/>
      </c>
      <c r="Q3860" s="39">
        <f>IF(F3860="","",COUNTIFS(ex_chave_oc,F3860,ex_cancelada,"&lt;&gt;Sim"))</f>
        <v/>
      </c>
      <c r="R3860" s="51">
        <f>IF(P3860="","",IF(AND(P3860=1,N(Q3860)&gt;0),1,0))</f>
        <v/>
      </c>
      <c r="S3860" s="30">
        <f>IF(P3860="","",IF(F3860="","ERRO: data prevista ausente ou inválida",IF(O3860=0,"Duplicada: contada uma vez",IF(N(G3860)=0,"ERRO: tarefa fora do Plano Mestre",IF(P3860=0,"Tarefa retirada do plano: não conta","OK")))))</f>
        <v/>
      </c>
    </row>
    <row r="3861">
      <c r="A3861" s="29" t="n"/>
      <c r="B3861" s="25" t="n"/>
      <c r="C3861" s="49" t="n"/>
      <c r="D3861" s="29" t="n"/>
      <c r="E3861" s="23">
        <f>IF(OR(A3861="",B3861=""),"",A3861&amp;"|"&amp;B3861)</f>
        <v/>
      </c>
      <c r="F3861" s="30">
        <f>IF(OR(E3861="",NOT(ISNUMBER(C3861))),"",E3861&amp;"|"&amp;YEAR(C3861)&amp;"-"&amp;RIGHT("0"&amp;MONTH(C3861),2)&amp;"-"&amp;RIGHT("0"&amp;DAY(C3861),2))</f>
        <v/>
      </c>
      <c r="G3861" s="26">
        <f>IF(E3861="","",IFERROR(MATCH(E3861,pl_chave,0),0))</f>
        <v/>
      </c>
      <c r="H3861" s="23">
        <f>IF(G3861="","",IF(G3861=0,"Tarefa fora do plano",INDEX(pl_tag,G3861)))</f>
        <v/>
      </c>
      <c r="I3861" s="30">
        <f>IF(N(G3861)=0,"",INDEX(pl_atividade,G3861))</f>
        <v/>
      </c>
      <c r="J3861" s="50">
        <f>IF(N(G3861)=0,"",INDEX(pl_especialidade,G3861))</f>
        <v/>
      </c>
      <c r="K3861" s="28">
        <f>IF(N(G3861)=0,"",INDEX(pl_duracao,G3861))</f>
        <v/>
      </c>
      <c r="L3861" s="39">
        <f>IF(ISNUMBER(C3861),YEAR(C3861),"")</f>
        <v/>
      </c>
      <c r="M3861" s="39">
        <f>IF(ISNUMBER(C3861),MONTH(C3861),"")</f>
        <v/>
      </c>
      <c r="N3861" s="23">
        <f>IF(L3861="","",IF(NOT(ISNUMBER(crono_ano)),"Informe o ano",IF(L3861&lt;crono_ano,"Antes do ano",IF(L3861&gt;crono_ano,"Depois do ano","No ano"))))</f>
        <v/>
      </c>
      <c r="O3861" s="39">
        <f>IF(F3861="","",IF(COUNTIF(F$7:F3861,F3861)=1,1,0))</f>
        <v/>
      </c>
      <c r="P3861" s="39">
        <f>IF(A3861&amp;B3861&amp;C3861="","",IF(AND(O3861=1,N(G3861)&gt;0),IF(INDEX(pl_ativa,MAX(1,N(G3861)))="Sim",1,0),0))</f>
        <v/>
      </c>
      <c r="Q3861" s="39">
        <f>IF(F3861="","",COUNTIFS(ex_chave_oc,F3861,ex_cancelada,"&lt;&gt;Sim"))</f>
        <v/>
      </c>
      <c r="R3861" s="51">
        <f>IF(P3861="","",IF(AND(P3861=1,N(Q3861)&gt;0),1,0))</f>
        <v/>
      </c>
      <c r="S3861" s="30">
        <f>IF(P3861="","",IF(F3861="","ERRO: data prevista ausente ou inválida",IF(O3861=0,"Duplicada: contada uma vez",IF(N(G3861)=0,"ERRO: tarefa fora do Plano Mestre",IF(P3861=0,"Tarefa retirada do plano: não conta","OK")))))</f>
        <v/>
      </c>
    </row>
    <row r="3862">
      <c r="A3862" s="29" t="n"/>
      <c r="B3862" s="25" t="n"/>
      <c r="C3862" s="49" t="n"/>
      <c r="D3862" s="29" t="n"/>
      <c r="E3862" s="23">
        <f>IF(OR(A3862="",B3862=""),"",A3862&amp;"|"&amp;B3862)</f>
        <v/>
      </c>
      <c r="F3862" s="30">
        <f>IF(OR(E3862="",NOT(ISNUMBER(C3862))),"",E3862&amp;"|"&amp;YEAR(C3862)&amp;"-"&amp;RIGHT("0"&amp;MONTH(C3862),2)&amp;"-"&amp;RIGHT("0"&amp;DAY(C3862),2))</f>
        <v/>
      </c>
      <c r="G3862" s="26">
        <f>IF(E3862="","",IFERROR(MATCH(E3862,pl_chave,0),0))</f>
        <v/>
      </c>
      <c r="H3862" s="23">
        <f>IF(G3862="","",IF(G3862=0,"Tarefa fora do plano",INDEX(pl_tag,G3862)))</f>
        <v/>
      </c>
      <c r="I3862" s="30">
        <f>IF(N(G3862)=0,"",INDEX(pl_atividade,G3862))</f>
        <v/>
      </c>
      <c r="J3862" s="50">
        <f>IF(N(G3862)=0,"",INDEX(pl_especialidade,G3862))</f>
        <v/>
      </c>
      <c r="K3862" s="28">
        <f>IF(N(G3862)=0,"",INDEX(pl_duracao,G3862))</f>
        <v/>
      </c>
      <c r="L3862" s="39">
        <f>IF(ISNUMBER(C3862),YEAR(C3862),"")</f>
        <v/>
      </c>
      <c r="M3862" s="39">
        <f>IF(ISNUMBER(C3862),MONTH(C3862),"")</f>
        <v/>
      </c>
      <c r="N3862" s="23">
        <f>IF(L3862="","",IF(NOT(ISNUMBER(crono_ano)),"Informe o ano",IF(L3862&lt;crono_ano,"Antes do ano",IF(L3862&gt;crono_ano,"Depois do ano","No ano"))))</f>
        <v/>
      </c>
      <c r="O3862" s="39">
        <f>IF(F3862="","",IF(COUNTIF(F$7:F3862,F3862)=1,1,0))</f>
        <v/>
      </c>
      <c r="P3862" s="39">
        <f>IF(A3862&amp;B3862&amp;C3862="","",IF(AND(O3862=1,N(G3862)&gt;0),IF(INDEX(pl_ativa,MAX(1,N(G3862)))="Sim",1,0),0))</f>
        <v/>
      </c>
      <c r="Q3862" s="39">
        <f>IF(F3862="","",COUNTIFS(ex_chave_oc,F3862,ex_cancelada,"&lt;&gt;Sim"))</f>
        <v/>
      </c>
      <c r="R3862" s="51">
        <f>IF(P3862="","",IF(AND(P3862=1,N(Q3862)&gt;0),1,0))</f>
        <v/>
      </c>
      <c r="S3862" s="30">
        <f>IF(P3862="","",IF(F3862="","ERRO: data prevista ausente ou inválida",IF(O3862=0,"Duplicada: contada uma vez",IF(N(G3862)=0,"ERRO: tarefa fora do Plano Mestre",IF(P3862=0,"Tarefa retirada do plano: não conta","OK")))))</f>
        <v/>
      </c>
    </row>
    <row r="3863">
      <c r="A3863" s="29" t="n"/>
      <c r="B3863" s="25" t="n"/>
      <c r="C3863" s="49" t="n"/>
      <c r="D3863" s="29" t="n"/>
      <c r="E3863" s="23">
        <f>IF(OR(A3863="",B3863=""),"",A3863&amp;"|"&amp;B3863)</f>
        <v/>
      </c>
      <c r="F3863" s="30">
        <f>IF(OR(E3863="",NOT(ISNUMBER(C3863))),"",E3863&amp;"|"&amp;YEAR(C3863)&amp;"-"&amp;RIGHT("0"&amp;MONTH(C3863),2)&amp;"-"&amp;RIGHT("0"&amp;DAY(C3863),2))</f>
        <v/>
      </c>
      <c r="G3863" s="26">
        <f>IF(E3863="","",IFERROR(MATCH(E3863,pl_chave,0),0))</f>
        <v/>
      </c>
      <c r="H3863" s="23">
        <f>IF(G3863="","",IF(G3863=0,"Tarefa fora do plano",INDEX(pl_tag,G3863)))</f>
        <v/>
      </c>
      <c r="I3863" s="30">
        <f>IF(N(G3863)=0,"",INDEX(pl_atividade,G3863))</f>
        <v/>
      </c>
      <c r="J3863" s="50">
        <f>IF(N(G3863)=0,"",INDEX(pl_especialidade,G3863))</f>
        <v/>
      </c>
      <c r="K3863" s="28">
        <f>IF(N(G3863)=0,"",INDEX(pl_duracao,G3863))</f>
        <v/>
      </c>
      <c r="L3863" s="39">
        <f>IF(ISNUMBER(C3863),YEAR(C3863),"")</f>
        <v/>
      </c>
      <c r="M3863" s="39">
        <f>IF(ISNUMBER(C3863),MONTH(C3863),"")</f>
        <v/>
      </c>
      <c r="N3863" s="23">
        <f>IF(L3863="","",IF(NOT(ISNUMBER(crono_ano)),"Informe o ano",IF(L3863&lt;crono_ano,"Antes do ano",IF(L3863&gt;crono_ano,"Depois do ano","No ano"))))</f>
        <v/>
      </c>
      <c r="O3863" s="39">
        <f>IF(F3863="","",IF(COUNTIF(F$7:F3863,F3863)=1,1,0))</f>
        <v/>
      </c>
      <c r="P3863" s="39">
        <f>IF(A3863&amp;B3863&amp;C3863="","",IF(AND(O3863=1,N(G3863)&gt;0),IF(INDEX(pl_ativa,MAX(1,N(G3863)))="Sim",1,0),0))</f>
        <v/>
      </c>
      <c r="Q3863" s="39">
        <f>IF(F3863="","",COUNTIFS(ex_chave_oc,F3863,ex_cancelada,"&lt;&gt;Sim"))</f>
        <v/>
      </c>
      <c r="R3863" s="51">
        <f>IF(P3863="","",IF(AND(P3863=1,N(Q3863)&gt;0),1,0))</f>
        <v/>
      </c>
      <c r="S3863" s="30">
        <f>IF(P3863="","",IF(F3863="","ERRO: data prevista ausente ou inválida",IF(O3863=0,"Duplicada: contada uma vez",IF(N(G3863)=0,"ERRO: tarefa fora do Plano Mestre",IF(P3863=0,"Tarefa retirada do plano: não conta","OK")))))</f>
        <v/>
      </c>
    </row>
    <row r="3864">
      <c r="A3864" s="29" t="n"/>
      <c r="B3864" s="25" t="n"/>
      <c r="C3864" s="49" t="n"/>
      <c r="D3864" s="29" t="n"/>
      <c r="E3864" s="23">
        <f>IF(OR(A3864="",B3864=""),"",A3864&amp;"|"&amp;B3864)</f>
        <v/>
      </c>
      <c r="F3864" s="30">
        <f>IF(OR(E3864="",NOT(ISNUMBER(C3864))),"",E3864&amp;"|"&amp;YEAR(C3864)&amp;"-"&amp;RIGHT("0"&amp;MONTH(C3864),2)&amp;"-"&amp;RIGHT("0"&amp;DAY(C3864),2))</f>
        <v/>
      </c>
      <c r="G3864" s="26">
        <f>IF(E3864="","",IFERROR(MATCH(E3864,pl_chave,0),0))</f>
        <v/>
      </c>
      <c r="H3864" s="23">
        <f>IF(G3864="","",IF(G3864=0,"Tarefa fora do plano",INDEX(pl_tag,G3864)))</f>
        <v/>
      </c>
      <c r="I3864" s="30">
        <f>IF(N(G3864)=0,"",INDEX(pl_atividade,G3864))</f>
        <v/>
      </c>
      <c r="J3864" s="50">
        <f>IF(N(G3864)=0,"",INDEX(pl_especialidade,G3864))</f>
        <v/>
      </c>
      <c r="K3864" s="28">
        <f>IF(N(G3864)=0,"",INDEX(pl_duracao,G3864))</f>
        <v/>
      </c>
      <c r="L3864" s="39">
        <f>IF(ISNUMBER(C3864),YEAR(C3864),"")</f>
        <v/>
      </c>
      <c r="M3864" s="39">
        <f>IF(ISNUMBER(C3864),MONTH(C3864),"")</f>
        <v/>
      </c>
      <c r="N3864" s="23">
        <f>IF(L3864="","",IF(NOT(ISNUMBER(crono_ano)),"Informe o ano",IF(L3864&lt;crono_ano,"Antes do ano",IF(L3864&gt;crono_ano,"Depois do ano","No ano"))))</f>
        <v/>
      </c>
      <c r="O3864" s="39">
        <f>IF(F3864="","",IF(COUNTIF(F$7:F3864,F3864)=1,1,0))</f>
        <v/>
      </c>
      <c r="P3864" s="39">
        <f>IF(A3864&amp;B3864&amp;C3864="","",IF(AND(O3864=1,N(G3864)&gt;0),IF(INDEX(pl_ativa,MAX(1,N(G3864)))="Sim",1,0),0))</f>
        <v/>
      </c>
      <c r="Q3864" s="39">
        <f>IF(F3864="","",COUNTIFS(ex_chave_oc,F3864,ex_cancelada,"&lt;&gt;Sim"))</f>
        <v/>
      </c>
      <c r="R3864" s="51">
        <f>IF(P3864="","",IF(AND(P3864=1,N(Q3864)&gt;0),1,0))</f>
        <v/>
      </c>
      <c r="S3864" s="30">
        <f>IF(P3864="","",IF(F3864="","ERRO: data prevista ausente ou inválida",IF(O3864=0,"Duplicada: contada uma vez",IF(N(G3864)=0,"ERRO: tarefa fora do Plano Mestre",IF(P3864=0,"Tarefa retirada do plano: não conta","OK")))))</f>
        <v/>
      </c>
    </row>
    <row r="3865">
      <c r="A3865" s="29" t="n"/>
      <c r="B3865" s="25" t="n"/>
      <c r="C3865" s="49" t="n"/>
      <c r="D3865" s="29" t="n"/>
      <c r="E3865" s="23">
        <f>IF(OR(A3865="",B3865=""),"",A3865&amp;"|"&amp;B3865)</f>
        <v/>
      </c>
      <c r="F3865" s="30">
        <f>IF(OR(E3865="",NOT(ISNUMBER(C3865))),"",E3865&amp;"|"&amp;YEAR(C3865)&amp;"-"&amp;RIGHT("0"&amp;MONTH(C3865),2)&amp;"-"&amp;RIGHT("0"&amp;DAY(C3865),2))</f>
        <v/>
      </c>
      <c r="G3865" s="26">
        <f>IF(E3865="","",IFERROR(MATCH(E3865,pl_chave,0),0))</f>
        <v/>
      </c>
      <c r="H3865" s="23">
        <f>IF(G3865="","",IF(G3865=0,"Tarefa fora do plano",INDEX(pl_tag,G3865)))</f>
        <v/>
      </c>
      <c r="I3865" s="30">
        <f>IF(N(G3865)=0,"",INDEX(pl_atividade,G3865))</f>
        <v/>
      </c>
      <c r="J3865" s="50">
        <f>IF(N(G3865)=0,"",INDEX(pl_especialidade,G3865))</f>
        <v/>
      </c>
      <c r="K3865" s="28">
        <f>IF(N(G3865)=0,"",INDEX(pl_duracao,G3865))</f>
        <v/>
      </c>
      <c r="L3865" s="39">
        <f>IF(ISNUMBER(C3865),YEAR(C3865),"")</f>
        <v/>
      </c>
      <c r="M3865" s="39">
        <f>IF(ISNUMBER(C3865),MONTH(C3865),"")</f>
        <v/>
      </c>
      <c r="N3865" s="23">
        <f>IF(L3865="","",IF(NOT(ISNUMBER(crono_ano)),"Informe o ano",IF(L3865&lt;crono_ano,"Antes do ano",IF(L3865&gt;crono_ano,"Depois do ano","No ano"))))</f>
        <v/>
      </c>
      <c r="O3865" s="39">
        <f>IF(F3865="","",IF(COUNTIF(F$7:F3865,F3865)=1,1,0))</f>
        <v/>
      </c>
      <c r="P3865" s="39">
        <f>IF(A3865&amp;B3865&amp;C3865="","",IF(AND(O3865=1,N(G3865)&gt;0),IF(INDEX(pl_ativa,MAX(1,N(G3865)))="Sim",1,0),0))</f>
        <v/>
      </c>
      <c r="Q3865" s="39">
        <f>IF(F3865="","",COUNTIFS(ex_chave_oc,F3865,ex_cancelada,"&lt;&gt;Sim"))</f>
        <v/>
      </c>
      <c r="R3865" s="51">
        <f>IF(P3865="","",IF(AND(P3865=1,N(Q3865)&gt;0),1,0))</f>
        <v/>
      </c>
      <c r="S3865" s="30">
        <f>IF(P3865="","",IF(F3865="","ERRO: data prevista ausente ou inválida",IF(O3865=0,"Duplicada: contada uma vez",IF(N(G3865)=0,"ERRO: tarefa fora do Plano Mestre",IF(P3865=0,"Tarefa retirada do plano: não conta","OK")))))</f>
        <v/>
      </c>
    </row>
    <row r="3866">
      <c r="A3866" s="29" t="n"/>
      <c r="B3866" s="25" t="n"/>
      <c r="C3866" s="49" t="n"/>
      <c r="D3866" s="29" t="n"/>
      <c r="E3866" s="23">
        <f>IF(OR(A3866="",B3866=""),"",A3866&amp;"|"&amp;B3866)</f>
        <v/>
      </c>
      <c r="F3866" s="30">
        <f>IF(OR(E3866="",NOT(ISNUMBER(C3866))),"",E3866&amp;"|"&amp;YEAR(C3866)&amp;"-"&amp;RIGHT("0"&amp;MONTH(C3866),2)&amp;"-"&amp;RIGHT("0"&amp;DAY(C3866),2))</f>
        <v/>
      </c>
      <c r="G3866" s="26">
        <f>IF(E3866="","",IFERROR(MATCH(E3866,pl_chave,0),0))</f>
        <v/>
      </c>
      <c r="H3866" s="23">
        <f>IF(G3866="","",IF(G3866=0,"Tarefa fora do plano",INDEX(pl_tag,G3866)))</f>
        <v/>
      </c>
      <c r="I3866" s="30">
        <f>IF(N(G3866)=0,"",INDEX(pl_atividade,G3866))</f>
        <v/>
      </c>
      <c r="J3866" s="50">
        <f>IF(N(G3866)=0,"",INDEX(pl_especialidade,G3866))</f>
        <v/>
      </c>
      <c r="K3866" s="28">
        <f>IF(N(G3866)=0,"",INDEX(pl_duracao,G3866))</f>
        <v/>
      </c>
      <c r="L3866" s="39">
        <f>IF(ISNUMBER(C3866),YEAR(C3866),"")</f>
        <v/>
      </c>
      <c r="M3866" s="39">
        <f>IF(ISNUMBER(C3866),MONTH(C3866),"")</f>
        <v/>
      </c>
      <c r="N3866" s="23">
        <f>IF(L3866="","",IF(NOT(ISNUMBER(crono_ano)),"Informe o ano",IF(L3866&lt;crono_ano,"Antes do ano",IF(L3866&gt;crono_ano,"Depois do ano","No ano"))))</f>
        <v/>
      </c>
      <c r="O3866" s="39">
        <f>IF(F3866="","",IF(COUNTIF(F$7:F3866,F3866)=1,1,0))</f>
        <v/>
      </c>
      <c r="P3866" s="39">
        <f>IF(A3866&amp;B3866&amp;C3866="","",IF(AND(O3866=1,N(G3866)&gt;0),IF(INDEX(pl_ativa,MAX(1,N(G3866)))="Sim",1,0),0))</f>
        <v/>
      </c>
      <c r="Q3866" s="39">
        <f>IF(F3866="","",COUNTIFS(ex_chave_oc,F3866,ex_cancelada,"&lt;&gt;Sim"))</f>
        <v/>
      </c>
      <c r="R3866" s="51">
        <f>IF(P3866="","",IF(AND(P3866=1,N(Q3866)&gt;0),1,0))</f>
        <v/>
      </c>
      <c r="S3866" s="30">
        <f>IF(P3866="","",IF(F3866="","ERRO: data prevista ausente ou inválida",IF(O3866=0,"Duplicada: contada uma vez",IF(N(G3866)=0,"ERRO: tarefa fora do Plano Mestre",IF(P3866=0,"Tarefa retirada do plano: não conta","OK")))))</f>
        <v/>
      </c>
    </row>
    <row r="3867">
      <c r="A3867" s="29" t="n"/>
      <c r="B3867" s="25" t="n"/>
      <c r="C3867" s="49" t="n"/>
      <c r="D3867" s="29" t="n"/>
      <c r="E3867" s="23">
        <f>IF(OR(A3867="",B3867=""),"",A3867&amp;"|"&amp;B3867)</f>
        <v/>
      </c>
      <c r="F3867" s="30">
        <f>IF(OR(E3867="",NOT(ISNUMBER(C3867))),"",E3867&amp;"|"&amp;YEAR(C3867)&amp;"-"&amp;RIGHT("0"&amp;MONTH(C3867),2)&amp;"-"&amp;RIGHT("0"&amp;DAY(C3867),2))</f>
        <v/>
      </c>
      <c r="G3867" s="26">
        <f>IF(E3867="","",IFERROR(MATCH(E3867,pl_chave,0),0))</f>
        <v/>
      </c>
      <c r="H3867" s="23">
        <f>IF(G3867="","",IF(G3867=0,"Tarefa fora do plano",INDEX(pl_tag,G3867)))</f>
        <v/>
      </c>
      <c r="I3867" s="30">
        <f>IF(N(G3867)=0,"",INDEX(pl_atividade,G3867))</f>
        <v/>
      </c>
      <c r="J3867" s="50">
        <f>IF(N(G3867)=0,"",INDEX(pl_especialidade,G3867))</f>
        <v/>
      </c>
      <c r="K3867" s="28">
        <f>IF(N(G3867)=0,"",INDEX(pl_duracao,G3867))</f>
        <v/>
      </c>
      <c r="L3867" s="39">
        <f>IF(ISNUMBER(C3867),YEAR(C3867),"")</f>
        <v/>
      </c>
      <c r="M3867" s="39">
        <f>IF(ISNUMBER(C3867),MONTH(C3867),"")</f>
        <v/>
      </c>
      <c r="N3867" s="23">
        <f>IF(L3867="","",IF(NOT(ISNUMBER(crono_ano)),"Informe o ano",IF(L3867&lt;crono_ano,"Antes do ano",IF(L3867&gt;crono_ano,"Depois do ano","No ano"))))</f>
        <v/>
      </c>
      <c r="O3867" s="39">
        <f>IF(F3867="","",IF(COUNTIF(F$7:F3867,F3867)=1,1,0))</f>
        <v/>
      </c>
      <c r="P3867" s="39">
        <f>IF(A3867&amp;B3867&amp;C3867="","",IF(AND(O3867=1,N(G3867)&gt;0),IF(INDEX(pl_ativa,MAX(1,N(G3867)))="Sim",1,0),0))</f>
        <v/>
      </c>
      <c r="Q3867" s="39">
        <f>IF(F3867="","",COUNTIFS(ex_chave_oc,F3867,ex_cancelada,"&lt;&gt;Sim"))</f>
        <v/>
      </c>
      <c r="R3867" s="51">
        <f>IF(P3867="","",IF(AND(P3867=1,N(Q3867)&gt;0),1,0))</f>
        <v/>
      </c>
      <c r="S3867" s="30">
        <f>IF(P3867="","",IF(F3867="","ERRO: data prevista ausente ou inválida",IF(O3867=0,"Duplicada: contada uma vez",IF(N(G3867)=0,"ERRO: tarefa fora do Plano Mestre",IF(P3867=0,"Tarefa retirada do plano: não conta","OK")))))</f>
        <v/>
      </c>
    </row>
    <row r="3868">
      <c r="A3868" s="29" t="n"/>
      <c r="B3868" s="25" t="n"/>
      <c r="C3868" s="49" t="n"/>
      <c r="D3868" s="29" t="n"/>
      <c r="E3868" s="23">
        <f>IF(OR(A3868="",B3868=""),"",A3868&amp;"|"&amp;B3868)</f>
        <v/>
      </c>
      <c r="F3868" s="30">
        <f>IF(OR(E3868="",NOT(ISNUMBER(C3868))),"",E3868&amp;"|"&amp;YEAR(C3868)&amp;"-"&amp;RIGHT("0"&amp;MONTH(C3868),2)&amp;"-"&amp;RIGHT("0"&amp;DAY(C3868),2))</f>
        <v/>
      </c>
      <c r="G3868" s="26">
        <f>IF(E3868="","",IFERROR(MATCH(E3868,pl_chave,0),0))</f>
        <v/>
      </c>
      <c r="H3868" s="23">
        <f>IF(G3868="","",IF(G3868=0,"Tarefa fora do plano",INDEX(pl_tag,G3868)))</f>
        <v/>
      </c>
      <c r="I3868" s="30">
        <f>IF(N(G3868)=0,"",INDEX(pl_atividade,G3868))</f>
        <v/>
      </c>
      <c r="J3868" s="50">
        <f>IF(N(G3868)=0,"",INDEX(pl_especialidade,G3868))</f>
        <v/>
      </c>
      <c r="K3868" s="28">
        <f>IF(N(G3868)=0,"",INDEX(pl_duracao,G3868))</f>
        <v/>
      </c>
      <c r="L3868" s="39">
        <f>IF(ISNUMBER(C3868),YEAR(C3868),"")</f>
        <v/>
      </c>
      <c r="M3868" s="39">
        <f>IF(ISNUMBER(C3868),MONTH(C3868),"")</f>
        <v/>
      </c>
      <c r="N3868" s="23">
        <f>IF(L3868="","",IF(NOT(ISNUMBER(crono_ano)),"Informe o ano",IF(L3868&lt;crono_ano,"Antes do ano",IF(L3868&gt;crono_ano,"Depois do ano","No ano"))))</f>
        <v/>
      </c>
      <c r="O3868" s="39">
        <f>IF(F3868="","",IF(COUNTIF(F$7:F3868,F3868)=1,1,0))</f>
        <v/>
      </c>
      <c r="P3868" s="39">
        <f>IF(A3868&amp;B3868&amp;C3868="","",IF(AND(O3868=1,N(G3868)&gt;0),IF(INDEX(pl_ativa,MAX(1,N(G3868)))="Sim",1,0),0))</f>
        <v/>
      </c>
      <c r="Q3868" s="39">
        <f>IF(F3868="","",COUNTIFS(ex_chave_oc,F3868,ex_cancelada,"&lt;&gt;Sim"))</f>
        <v/>
      </c>
      <c r="R3868" s="51">
        <f>IF(P3868="","",IF(AND(P3868=1,N(Q3868)&gt;0),1,0))</f>
        <v/>
      </c>
      <c r="S3868" s="30">
        <f>IF(P3868="","",IF(F3868="","ERRO: data prevista ausente ou inválida",IF(O3868=0,"Duplicada: contada uma vez",IF(N(G3868)=0,"ERRO: tarefa fora do Plano Mestre",IF(P3868=0,"Tarefa retirada do plano: não conta","OK")))))</f>
        <v/>
      </c>
    </row>
    <row r="3869">
      <c r="A3869" s="29" t="n"/>
      <c r="B3869" s="25" t="n"/>
      <c r="C3869" s="49" t="n"/>
      <c r="D3869" s="29" t="n"/>
      <c r="E3869" s="23">
        <f>IF(OR(A3869="",B3869=""),"",A3869&amp;"|"&amp;B3869)</f>
        <v/>
      </c>
      <c r="F3869" s="30">
        <f>IF(OR(E3869="",NOT(ISNUMBER(C3869))),"",E3869&amp;"|"&amp;YEAR(C3869)&amp;"-"&amp;RIGHT("0"&amp;MONTH(C3869),2)&amp;"-"&amp;RIGHT("0"&amp;DAY(C3869),2))</f>
        <v/>
      </c>
      <c r="G3869" s="26">
        <f>IF(E3869="","",IFERROR(MATCH(E3869,pl_chave,0),0))</f>
        <v/>
      </c>
      <c r="H3869" s="23">
        <f>IF(G3869="","",IF(G3869=0,"Tarefa fora do plano",INDEX(pl_tag,G3869)))</f>
        <v/>
      </c>
      <c r="I3869" s="30">
        <f>IF(N(G3869)=0,"",INDEX(pl_atividade,G3869))</f>
        <v/>
      </c>
      <c r="J3869" s="50">
        <f>IF(N(G3869)=0,"",INDEX(pl_especialidade,G3869))</f>
        <v/>
      </c>
      <c r="K3869" s="28">
        <f>IF(N(G3869)=0,"",INDEX(pl_duracao,G3869))</f>
        <v/>
      </c>
      <c r="L3869" s="39">
        <f>IF(ISNUMBER(C3869),YEAR(C3869),"")</f>
        <v/>
      </c>
      <c r="M3869" s="39">
        <f>IF(ISNUMBER(C3869),MONTH(C3869),"")</f>
        <v/>
      </c>
      <c r="N3869" s="23">
        <f>IF(L3869="","",IF(NOT(ISNUMBER(crono_ano)),"Informe o ano",IF(L3869&lt;crono_ano,"Antes do ano",IF(L3869&gt;crono_ano,"Depois do ano","No ano"))))</f>
        <v/>
      </c>
      <c r="O3869" s="39">
        <f>IF(F3869="","",IF(COUNTIF(F$7:F3869,F3869)=1,1,0))</f>
        <v/>
      </c>
      <c r="P3869" s="39">
        <f>IF(A3869&amp;B3869&amp;C3869="","",IF(AND(O3869=1,N(G3869)&gt;0),IF(INDEX(pl_ativa,MAX(1,N(G3869)))="Sim",1,0),0))</f>
        <v/>
      </c>
      <c r="Q3869" s="39">
        <f>IF(F3869="","",COUNTIFS(ex_chave_oc,F3869,ex_cancelada,"&lt;&gt;Sim"))</f>
        <v/>
      </c>
      <c r="R3869" s="51">
        <f>IF(P3869="","",IF(AND(P3869=1,N(Q3869)&gt;0),1,0))</f>
        <v/>
      </c>
      <c r="S3869" s="30">
        <f>IF(P3869="","",IF(F3869="","ERRO: data prevista ausente ou inválida",IF(O3869=0,"Duplicada: contada uma vez",IF(N(G3869)=0,"ERRO: tarefa fora do Plano Mestre",IF(P3869=0,"Tarefa retirada do plano: não conta","OK")))))</f>
        <v/>
      </c>
    </row>
    <row r="3870">
      <c r="A3870" s="29" t="n"/>
      <c r="B3870" s="25" t="n"/>
      <c r="C3870" s="49" t="n"/>
      <c r="D3870" s="29" t="n"/>
      <c r="E3870" s="23">
        <f>IF(OR(A3870="",B3870=""),"",A3870&amp;"|"&amp;B3870)</f>
        <v/>
      </c>
      <c r="F3870" s="30">
        <f>IF(OR(E3870="",NOT(ISNUMBER(C3870))),"",E3870&amp;"|"&amp;YEAR(C3870)&amp;"-"&amp;RIGHT("0"&amp;MONTH(C3870),2)&amp;"-"&amp;RIGHT("0"&amp;DAY(C3870),2))</f>
        <v/>
      </c>
      <c r="G3870" s="26">
        <f>IF(E3870="","",IFERROR(MATCH(E3870,pl_chave,0),0))</f>
        <v/>
      </c>
      <c r="H3870" s="23">
        <f>IF(G3870="","",IF(G3870=0,"Tarefa fora do plano",INDEX(pl_tag,G3870)))</f>
        <v/>
      </c>
      <c r="I3870" s="30">
        <f>IF(N(G3870)=0,"",INDEX(pl_atividade,G3870))</f>
        <v/>
      </c>
      <c r="J3870" s="50">
        <f>IF(N(G3870)=0,"",INDEX(pl_especialidade,G3870))</f>
        <v/>
      </c>
      <c r="K3870" s="28">
        <f>IF(N(G3870)=0,"",INDEX(pl_duracao,G3870))</f>
        <v/>
      </c>
      <c r="L3870" s="39">
        <f>IF(ISNUMBER(C3870),YEAR(C3870),"")</f>
        <v/>
      </c>
      <c r="M3870" s="39">
        <f>IF(ISNUMBER(C3870),MONTH(C3870),"")</f>
        <v/>
      </c>
      <c r="N3870" s="23">
        <f>IF(L3870="","",IF(NOT(ISNUMBER(crono_ano)),"Informe o ano",IF(L3870&lt;crono_ano,"Antes do ano",IF(L3870&gt;crono_ano,"Depois do ano","No ano"))))</f>
        <v/>
      </c>
      <c r="O3870" s="39">
        <f>IF(F3870="","",IF(COUNTIF(F$7:F3870,F3870)=1,1,0))</f>
        <v/>
      </c>
      <c r="P3870" s="39">
        <f>IF(A3870&amp;B3870&amp;C3870="","",IF(AND(O3870=1,N(G3870)&gt;0),IF(INDEX(pl_ativa,MAX(1,N(G3870)))="Sim",1,0),0))</f>
        <v/>
      </c>
      <c r="Q3870" s="39">
        <f>IF(F3870="","",COUNTIFS(ex_chave_oc,F3870,ex_cancelada,"&lt;&gt;Sim"))</f>
        <v/>
      </c>
      <c r="R3870" s="51">
        <f>IF(P3870="","",IF(AND(P3870=1,N(Q3870)&gt;0),1,0))</f>
        <v/>
      </c>
      <c r="S3870" s="30">
        <f>IF(P3870="","",IF(F3870="","ERRO: data prevista ausente ou inválida",IF(O3870=0,"Duplicada: contada uma vez",IF(N(G3870)=0,"ERRO: tarefa fora do Plano Mestre",IF(P3870=0,"Tarefa retirada do plano: não conta","OK")))))</f>
        <v/>
      </c>
    </row>
    <row r="3871">
      <c r="A3871" s="29" t="n"/>
      <c r="B3871" s="25" t="n"/>
      <c r="C3871" s="49" t="n"/>
      <c r="D3871" s="29" t="n"/>
      <c r="E3871" s="23">
        <f>IF(OR(A3871="",B3871=""),"",A3871&amp;"|"&amp;B3871)</f>
        <v/>
      </c>
      <c r="F3871" s="30">
        <f>IF(OR(E3871="",NOT(ISNUMBER(C3871))),"",E3871&amp;"|"&amp;YEAR(C3871)&amp;"-"&amp;RIGHT("0"&amp;MONTH(C3871),2)&amp;"-"&amp;RIGHT("0"&amp;DAY(C3871),2))</f>
        <v/>
      </c>
      <c r="G3871" s="26">
        <f>IF(E3871="","",IFERROR(MATCH(E3871,pl_chave,0),0))</f>
        <v/>
      </c>
      <c r="H3871" s="23">
        <f>IF(G3871="","",IF(G3871=0,"Tarefa fora do plano",INDEX(pl_tag,G3871)))</f>
        <v/>
      </c>
      <c r="I3871" s="30">
        <f>IF(N(G3871)=0,"",INDEX(pl_atividade,G3871))</f>
        <v/>
      </c>
      <c r="J3871" s="50">
        <f>IF(N(G3871)=0,"",INDEX(pl_especialidade,G3871))</f>
        <v/>
      </c>
      <c r="K3871" s="28">
        <f>IF(N(G3871)=0,"",INDEX(pl_duracao,G3871))</f>
        <v/>
      </c>
      <c r="L3871" s="39">
        <f>IF(ISNUMBER(C3871),YEAR(C3871),"")</f>
        <v/>
      </c>
      <c r="M3871" s="39">
        <f>IF(ISNUMBER(C3871),MONTH(C3871),"")</f>
        <v/>
      </c>
      <c r="N3871" s="23">
        <f>IF(L3871="","",IF(NOT(ISNUMBER(crono_ano)),"Informe o ano",IF(L3871&lt;crono_ano,"Antes do ano",IF(L3871&gt;crono_ano,"Depois do ano","No ano"))))</f>
        <v/>
      </c>
      <c r="O3871" s="39">
        <f>IF(F3871="","",IF(COUNTIF(F$7:F3871,F3871)=1,1,0))</f>
        <v/>
      </c>
      <c r="P3871" s="39">
        <f>IF(A3871&amp;B3871&amp;C3871="","",IF(AND(O3871=1,N(G3871)&gt;0),IF(INDEX(pl_ativa,MAX(1,N(G3871)))="Sim",1,0),0))</f>
        <v/>
      </c>
      <c r="Q3871" s="39">
        <f>IF(F3871="","",COUNTIFS(ex_chave_oc,F3871,ex_cancelada,"&lt;&gt;Sim"))</f>
        <v/>
      </c>
      <c r="R3871" s="51">
        <f>IF(P3871="","",IF(AND(P3871=1,N(Q3871)&gt;0),1,0))</f>
        <v/>
      </c>
      <c r="S3871" s="30">
        <f>IF(P3871="","",IF(F3871="","ERRO: data prevista ausente ou inválida",IF(O3871=0,"Duplicada: contada uma vez",IF(N(G3871)=0,"ERRO: tarefa fora do Plano Mestre",IF(P3871=0,"Tarefa retirada do plano: não conta","OK")))))</f>
        <v/>
      </c>
    </row>
    <row r="3872">
      <c r="A3872" s="29" t="n"/>
      <c r="B3872" s="25" t="n"/>
      <c r="C3872" s="49" t="n"/>
      <c r="D3872" s="29" t="n"/>
      <c r="E3872" s="23">
        <f>IF(OR(A3872="",B3872=""),"",A3872&amp;"|"&amp;B3872)</f>
        <v/>
      </c>
      <c r="F3872" s="30">
        <f>IF(OR(E3872="",NOT(ISNUMBER(C3872))),"",E3872&amp;"|"&amp;YEAR(C3872)&amp;"-"&amp;RIGHT("0"&amp;MONTH(C3872),2)&amp;"-"&amp;RIGHT("0"&amp;DAY(C3872),2))</f>
        <v/>
      </c>
      <c r="G3872" s="26">
        <f>IF(E3872="","",IFERROR(MATCH(E3872,pl_chave,0),0))</f>
        <v/>
      </c>
      <c r="H3872" s="23">
        <f>IF(G3872="","",IF(G3872=0,"Tarefa fora do plano",INDEX(pl_tag,G3872)))</f>
        <v/>
      </c>
      <c r="I3872" s="30">
        <f>IF(N(G3872)=0,"",INDEX(pl_atividade,G3872))</f>
        <v/>
      </c>
      <c r="J3872" s="50">
        <f>IF(N(G3872)=0,"",INDEX(pl_especialidade,G3872))</f>
        <v/>
      </c>
      <c r="K3872" s="28">
        <f>IF(N(G3872)=0,"",INDEX(pl_duracao,G3872))</f>
        <v/>
      </c>
      <c r="L3872" s="39">
        <f>IF(ISNUMBER(C3872),YEAR(C3872),"")</f>
        <v/>
      </c>
      <c r="M3872" s="39">
        <f>IF(ISNUMBER(C3872),MONTH(C3872),"")</f>
        <v/>
      </c>
      <c r="N3872" s="23">
        <f>IF(L3872="","",IF(NOT(ISNUMBER(crono_ano)),"Informe o ano",IF(L3872&lt;crono_ano,"Antes do ano",IF(L3872&gt;crono_ano,"Depois do ano","No ano"))))</f>
        <v/>
      </c>
      <c r="O3872" s="39">
        <f>IF(F3872="","",IF(COUNTIF(F$7:F3872,F3872)=1,1,0))</f>
        <v/>
      </c>
      <c r="P3872" s="39">
        <f>IF(A3872&amp;B3872&amp;C3872="","",IF(AND(O3872=1,N(G3872)&gt;0),IF(INDEX(pl_ativa,MAX(1,N(G3872)))="Sim",1,0),0))</f>
        <v/>
      </c>
      <c r="Q3872" s="39">
        <f>IF(F3872="","",COUNTIFS(ex_chave_oc,F3872,ex_cancelada,"&lt;&gt;Sim"))</f>
        <v/>
      </c>
      <c r="R3872" s="51">
        <f>IF(P3872="","",IF(AND(P3872=1,N(Q3872)&gt;0),1,0))</f>
        <v/>
      </c>
      <c r="S3872" s="30">
        <f>IF(P3872="","",IF(F3872="","ERRO: data prevista ausente ou inválida",IF(O3872=0,"Duplicada: contada uma vez",IF(N(G3872)=0,"ERRO: tarefa fora do Plano Mestre",IF(P3872=0,"Tarefa retirada do plano: não conta","OK")))))</f>
        <v/>
      </c>
    </row>
    <row r="3873">
      <c r="A3873" s="29" t="n"/>
      <c r="B3873" s="25" t="n"/>
      <c r="C3873" s="49" t="n"/>
      <c r="D3873" s="29" t="n"/>
      <c r="E3873" s="23">
        <f>IF(OR(A3873="",B3873=""),"",A3873&amp;"|"&amp;B3873)</f>
        <v/>
      </c>
      <c r="F3873" s="30">
        <f>IF(OR(E3873="",NOT(ISNUMBER(C3873))),"",E3873&amp;"|"&amp;YEAR(C3873)&amp;"-"&amp;RIGHT("0"&amp;MONTH(C3873),2)&amp;"-"&amp;RIGHT("0"&amp;DAY(C3873),2))</f>
        <v/>
      </c>
      <c r="G3873" s="26">
        <f>IF(E3873="","",IFERROR(MATCH(E3873,pl_chave,0),0))</f>
        <v/>
      </c>
      <c r="H3873" s="23">
        <f>IF(G3873="","",IF(G3873=0,"Tarefa fora do plano",INDEX(pl_tag,G3873)))</f>
        <v/>
      </c>
      <c r="I3873" s="30">
        <f>IF(N(G3873)=0,"",INDEX(pl_atividade,G3873))</f>
        <v/>
      </c>
      <c r="J3873" s="50">
        <f>IF(N(G3873)=0,"",INDEX(pl_especialidade,G3873))</f>
        <v/>
      </c>
      <c r="K3873" s="28">
        <f>IF(N(G3873)=0,"",INDEX(pl_duracao,G3873))</f>
        <v/>
      </c>
      <c r="L3873" s="39">
        <f>IF(ISNUMBER(C3873),YEAR(C3873),"")</f>
        <v/>
      </c>
      <c r="M3873" s="39">
        <f>IF(ISNUMBER(C3873),MONTH(C3873),"")</f>
        <v/>
      </c>
      <c r="N3873" s="23">
        <f>IF(L3873="","",IF(NOT(ISNUMBER(crono_ano)),"Informe o ano",IF(L3873&lt;crono_ano,"Antes do ano",IF(L3873&gt;crono_ano,"Depois do ano","No ano"))))</f>
        <v/>
      </c>
      <c r="O3873" s="39">
        <f>IF(F3873="","",IF(COUNTIF(F$7:F3873,F3873)=1,1,0))</f>
        <v/>
      </c>
      <c r="P3873" s="39">
        <f>IF(A3873&amp;B3873&amp;C3873="","",IF(AND(O3873=1,N(G3873)&gt;0),IF(INDEX(pl_ativa,MAX(1,N(G3873)))="Sim",1,0),0))</f>
        <v/>
      </c>
      <c r="Q3873" s="39">
        <f>IF(F3873="","",COUNTIFS(ex_chave_oc,F3873,ex_cancelada,"&lt;&gt;Sim"))</f>
        <v/>
      </c>
      <c r="R3873" s="51">
        <f>IF(P3873="","",IF(AND(P3873=1,N(Q3873)&gt;0),1,0))</f>
        <v/>
      </c>
      <c r="S3873" s="30">
        <f>IF(P3873="","",IF(F3873="","ERRO: data prevista ausente ou inválida",IF(O3873=0,"Duplicada: contada uma vez",IF(N(G3873)=0,"ERRO: tarefa fora do Plano Mestre",IF(P3873=0,"Tarefa retirada do plano: não conta","OK")))))</f>
        <v/>
      </c>
    </row>
    <row r="3874">
      <c r="A3874" s="29" t="n"/>
      <c r="B3874" s="25" t="n"/>
      <c r="C3874" s="49" t="n"/>
      <c r="D3874" s="29" t="n"/>
      <c r="E3874" s="23">
        <f>IF(OR(A3874="",B3874=""),"",A3874&amp;"|"&amp;B3874)</f>
        <v/>
      </c>
      <c r="F3874" s="30">
        <f>IF(OR(E3874="",NOT(ISNUMBER(C3874))),"",E3874&amp;"|"&amp;YEAR(C3874)&amp;"-"&amp;RIGHT("0"&amp;MONTH(C3874),2)&amp;"-"&amp;RIGHT("0"&amp;DAY(C3874),2))</f>
        <v/>
      </c>
      <c r="G3874" s="26">
        <f>IF(E3874="","",IFERROR(MATCH(E3874,pl_chave,0),0))</f>
        <v/>
      </c>
      <c r="H3874" s="23">
        <f>IF(G3874="","",IF(G3874=0,"Tarefa fora do plano",INDEX(pl_tag,G3874)))</f>
        <v/>
      </c>
      <c r="I3874" s="30">
        <f>IF(N(G3874)=0,"",INDEX(pl_atividade,G3874))</f>
        <v/>
      </c>
      <c r="J3874" s="50">
        <f>IF(N(G3874)=0,"",INDEX(pl_especialidade,G3874))</f>
        <v/>
      </c>
      <c r="K3874" s="28">
        <f>IF(N(G3874)=0,"",INDEX(pl_duracao,G3874))</f>
        <v/>
      </c>
      <c r="L3874" s="39">
        <f>IF(ISNUMBER(C3874),YEAR(C3874),"")</f>
        <v/>
      </c>
      <c r="M3874" s="39">
        <f>IF(ISNUMBER(C3874),MONTH(C3874),"")</f>
        <v/>
      </c>
      <c r="N3874" s="23">
        <f>IF(L3874="","",IF(NOT(ISNUMBER(crono_ano)),"Informe o ano",IF(L3874&lt;crono_ano,"Antes do ano",IF(L3874&gt;crono_ano,"Depois do ano","No ano"))))</f>
        <v/>
      </c>
      <c r="O3874" s="39">
        <f>IF(F3874="","",IF(COUNTIF(F$7:F3874,F3874)=1,1,0))</f>
        <v/>
      </c>
      <c r="P3874" s="39">
        <f>IF(A3874&amp;B3874&amp;C3874="","",IF(AND(O3874=1,N(G3874)&gt;0),IF(INDEX(pl_ativa,MAX(1,N(G3874)))="Sim",1,0),0))</f>
        <v/>
      </c>
      <c r="Q3874" s="39">
        <f>IF(F3874="","",COUNTIFS(ex_chave_oc,F3874,ex_cancelada,"&lt;&gt;Sim"))</f>
        <v/>
      </c>
      <c r="R3874" s="51">
        <f>IF(P3874="","",IF(AND(P3874=1,N(Q3874)&gt;0),1,0))</f>
        <v/>
      </c>
      <c r="S3874" s="30">
        <f>IF(P3874="","",IF(F3874="","ERRO: data prevista ausente ou inválida",IF(O3874=0,"Duplicada: contada uma vez",IF(N(G3874)=0,"ERRO: tarefa fora do Plano Mestre",IF(P3874=0,"Tarefa retirada do plano: não conta","OK")))))</f>
        <v/>
      </c>
    </row>
    <row r="3875">
      <c r="A3875" s="29" t="n"/>
      <c r="B3875" s="25" t="n"/>
      <c r="C3875" s="49" t="n"/>
      <c r="D3875" s="29" t="n"/>
      <c r="E3875" s="23">
        <f>IF(OR(A3875="",B3875=""),"",A3875&amp;"|"&amp;B3875)</f>
        <v/>
      </c>
      <c r="F3875" s="30">
        <f>IF(OR(E3875="",NOT(ISNUMBER(C3875))),"",E3875&amp;"|"&amp;YEAR(C3875)&amp;"-"&amp;RIGHT("0"&amp;MONTH(C3875),2)&amp;"-"&amp;RIGHT("0"&amp;DAY(C3875),2))</f>
        <v/>
      </c>
      <c r="G3875" s="26">
        <f>IF(E3875="","",IFERROR(MATCH(E3875,pl_chave,0),0))</f>
        <v/>
      </c>
      <c r="H3875" s="23">
        <f>IF(G3875="","",IF(G3875=0,"Tarefa fora do plano",INDEX(pl_tag,G3875)))</f>
        <v/>
      </c>
      <c r="I3875" s="30">
        <f>IF(N(G3875)=0,"",INDEX(pl_atividade,G3875))</f>
        <v/>
      </c>
      <c r="J3875" s="50">
        <f>IF(N(G3875)=0,"",INDEX(pl_especialidade,G3875))</f>
        <v/>
      </c>
      <c r="K3875" s="28">
        <f>IF(N(G3875)=0,"",INDEX(pl_duracao,G3875))</f>
        <v/>
      </c>
      <c r="L3875" s="39">
        <f>IF(ISNUMBER(C3875),YEAR(C3875),"")</f>
        <v/>
      </c>
      <c r="M3875" s="39">
        <f>IF(ISNUMBER(C3875),MONTH(C3875),"")</f>
        <v/>
      </c>
      <c r="N3875" s="23">
        <f>IF(L3875="","",IF(NOT(ISNUMBER(crono_ano)),"Informe o ano",IF(L3875&lt;crono_ano,"Antes do ano",IF(L3875&gt;crono_ano,"Depois do ano","No ano"))))</f>
        <v/>
      </c>
      <c r="O3875" s="39">
        <f>IF(F3875="","",IF(COUNTIF(F$7:F3875,F3875)=1,1,0))</f>
        <v/>
      </c>
      <c r="P3875" s="39">
        <f>IF(A3875&amp;B3875&amp;C3875="","",IF(AND(O3875=1,N(G3875)&gt;0),IF(INDEX(pl_ativa,MAX(1,N(G3875)))="Sim",1,0),0))</f>
        <v/>
      </c>
      <c r="Q3875" s="39">
        <f>IF(F3875="","",COUNTIFS(ex_chave_oc,F3875,ex_cancelada,"&lt;&gt;Sim"))</f>
        <v/>
      </c>
      <c r="R3875" s="51">
        <f>IF(P3875="","",IF(AND(P3875=1,N(Q3875)&gt;0),1,0))</f>
        <v/>
      </c>
      <c r="S3875" s="30">
        <f>IF(P3875="","",IF(F3875="","ERRO: data prevista ausente ou inválida",IF(O3875=0,"Duplicada: contada uma vez",IF(N(G3875)=0,"ERRO: tarefa fora do Plano Mestre",IF(P3875=0,"Tarefa retirada do plano: não conta","OK")))))</f>
        <v/>
      </c>
    </row>
    <row r="3876">
      <c r="A3876" s="29" t="n"/>
      <c r="B3876" s="25" t="n"/>
      <c r="C3876" s="49" t="n"/>
      <c r="D3876" s="29" t="n"/>
      <c r="E3876" s="23">
        <f>IF(OR(A3876="",B3876=""),"",A3876&amp;"|"&amp;B3876)</f>
        <v/>
      </c>
      <c r="F3876" s="30">
        <f>IF(OR(E3876="",NOT(ISNUMBER(C3876))),"",E3876&amp;"|"&amp;YEAR(C3876)&amp;"-"&amp;RIGHT("0"&amp;MONTH(C3876),2)&amp;"-"&amp;RIGHT("0"&amp;DAY(C3876),2))</f>
        <v/>
      </c>
      <c r="G3876" s="26">
        <f>IF(E3876="","",IFERROR(MATCH(E3876,pl_chave,0),0))</f>
        <v/>
      </c>
      <c r="H3876" s="23">
        <f>IF(G3876="","",IF(G3876=0,"Tarefa fora do plano",INDEX(pl_tag,G3876)))</f>
        <v/>
      </c>
      <c r="I3876" s="30">
        <f>IF(N(G3876)=0,"",INDEX(pl_atividade,G3876))</f>
        <v/>
      </c>
      <c r="J3876" s="50">
        <f>IF(N(G3876)=0,"",INDEX(pl_especialidade,G3876))</f>
        <v/>
      </c>
      <c r="K3876" s="28">
        <f>IF(N(G3876)=0,"",INDEX(pl_duracao,G3876))</f>
        <v/>
      </c>
      <c r="L3876" s="39">
        <f>IF(ISNUMBER(C3876),YEAR(C3876),"")</f>
        <v/>
      </c>
      <c r="M3876" s="39">
        <f>IF(ISNUMBER(C3876),MONTH(C3876),"")</f>
        <v/>
      </c>
      <c r="N3876" s="23">
        <f>IF(L3876="","",IF(NOT(ISNUMBER(crono_ano)),"Informe o ano",IF(L3876&lt;crono_ano,"Antes do ano",IF(L3876&gt;crono_ano,"Depois do ano","No ano"))))</f>
        <v/>
      </c>
      <c r="O3876" s="39">
        <f>IF(F3876="","",IF(COUNTIF(F$7:F3876,F3876)=1,1,0))</f>
        <v/>
      </c>
      <c r="P3876" s="39">
        <f>IF(A3876&amp;B3876&amp;C3876="","",IF(AND(O3876=1,N(G3876)&gt;0),IF(INDEX(pl_ativa,MAX(1,N(G3876)))="Sim",1,0),0))</f>
        <v/>
      </c>
      <c r="Q3876" s="39">
        <f>IF(F3876="","",COUNTIFS(ex_chave_oc,F3876,ex_cancelada,"&lt;&gt;Sim"))</f>
        <v/>
      </c>
      <c r="R3876" s="51">
        <f>IF(P3876="","",IF(AND(P3876=1,N(Q3876)&gt;0),1,0))</f>
        <v/>
      </c>
      <c r="S3876" s="30">
        <f>IF(P3876="","",IF(F3876="","ERRO: data prevista ausente ou inválida",IF(O3876=0,"Duplicada: contada uma vez",IF(N(G3876)=0,"ERRO: tarefa fora do Plano Mestre",IF(P3876=0,"Tarefa retirada do plano: não conta","OK")))))</f>
        <v/>
      </c>
    </row>
    <row r="3877">
      <c r="A3877" s="29" t="n"/>
      <c r="B3877" s="25" t="n"/>
      <c r="C3877" s="49" t="n"/>
      <c r="D3877" s="29" t="n"/>
      <c r="E3877" s="23">
        <f>IF(OR(A3877="",B3877=""),"",A3877&amp;"|"&amp;B3877)</f>
        <v/>
      </c>
      <c r="F3877" s="30">
        <f>IF(OR(E3877="",NOT(ISNUMBER(C3877))),"",E3877&amp;"|"&amp;YEAR(C3877)&amp;"-"&amp;RIGHT("0"&amp;MONTH(C3877),2)&amp;"-"&amp;RIGHT("0"&amp;DAY(C3877),2))</f>
        <v/>
      </c>
      <c r="G3877" s="26">
        <f>IF(E3877="","",IFERROR(MATCH(E3877,pl_chave,0),0))</f>
        <v/>
      </c>
      <c r="H3877" s="23">
        <f>IF(G3877="","",IF(G3877=0,"Tarefa fora do plano",INDEX(pl_tag,G3877)))</f>
        <v/>
      </c>
      <c r="I3877" s="30">
        <f>IF(N(G3877)=0,"",INDEX(pl_atividade,G3877))</f>
        <v/>
      </c>
      <c r="J3877" s="50">
        <f>IF(N(G3877)=0,"",INDEX(pl_especialidade,G3877))</f>
        <v/>
      </c>
      <c r="K3877" s="28">
        <f>IF(N(G3877)=0,"",INDEX(pl_duracao,G3877))</f>
        <v/>
      </c>
      <c r="L3877" s="39">
        <f>IF(ISNUMBER(C3877),YEAR(C3877),"")</f>
        <v/>
      </c>
      <c r="M3877" s="39">
        <f>IF(ISNUMBER(C3877),MONTH(C3877),"")</f>
        <v/>
      </c>
      <c r="N3877" s="23">
        <f>IF(L3877="","",IF(NOT(ISNUMBER(crono_ano)),"Informe o ano",IF(L3877&lt;crono_ano,"Antes do ano",IF(L3877&gt;crono_ano,"Depois do ano","No ano"))))</f>
        <v/>
      </c>
      <c r="O3877" s="39">
        <f>IF(F3877="","",IF(COUNTIF(F$7:F3877,F3877)=1,1,0))</f>
        <v/>
      </c>
      <c r="P3877" s="39">
        <f>IF(A3877&amp;B3877&amp;C3877="","",IF(AND(O3877=1,N(G3877)&gt;0),IF(INDEX(pl_ativa,MAX(1,N(G3877)))="Sim",1,0),0))</f>
        <v/>
      </c>
      <c r="Q3877" s="39">
        <f>IF(F3877="","",COUNTIFS(ex_chave_oc,F3877,ex_cancelada,"&lt;&gt;Sim"))</f>
        <v/>
      </c>
      <c r="R3877" s="51">
        <f>IF(P3877="","",IF(AND(P3877=1,N(Q3877)&gt;0),1,0))</f>
        <v/>
      </c>
      <c r="S3877" s="30">
        <f>IF(P3877="","",IF(F3877="","ERRO: data prevista ausente ou inválida",IF(O3877=0,"Duplicada: contada uma vez",IF(N(G3877)=0,"ERRO: tarefa fora do Plano Mestre",IF(P3877=0,"Tarefa retirada do plano: não conta","OK")))))</f>
        <v/>
      </c>
    </row>
    <row r="3878">
      <c r="A3878" s="29" t="n"/>
      <c r="B3878" s="25" t="n"/>
      <c r="C3878" s="49" t="n"/>
      <c r="D3878" s="29" t="n"/>
      <c r="E3878" s="23">
        <f>IF(OR(A3878="",B3878=""),"",A3878&amp;"|"&amp;B3878)</f>
        <v/>
      </c>
      <c r="F3878" s="30">
        <f>IF(OR(E3878="",NOT(ISNUMBER(C3878))),"",E3878&amp;"|"&amp;YEAR(C3878)&amp;"-"&amp;RIGHT("0"&amp;MONTH(C3878),2)&amp;"-"&amp;RIGHT("0"&amp;DAY(C3878),2))</f>
        <v/>
      </c>
      <c r="G3878" s="26">
        <f>IF(E3878="","",IFERROR(MATCH(E3878,pl_chave,0),0))</f>
        <v/>
      </c>
      <c r="H3878" s="23">
        <f>IF(G3878="","",IF(G3878=0,"Tarefa fora do plano",INDEX(pl_tag,G3878)))</f>
        <v/>
      </c>
      <c r="I3878" s="30">
        <f>IF(N(G3878)=0,"",INDEX(pl_atividade,G3878))</f>
        <v/>
      </c>
      <c r="J3878" s="50">
        <f>IF(N(G3878)=0,"",INDEX(pl_especialidade,G3878))</f>
        <v/>
      </c>
      <c r="K3878" s="28">
        <f>IF(N(G3878)=0,"",INDEX(pl_duracao,G3878))</f>
        <v/>
      </c>
      <c r="L3878" s="39">
        <f>IF(ISNUMBER(C3878),YEAR(C3878),"")</f>
        <v/>
      </c>
      <c r="M3878" s="39">
        <f>IF(ISNUMBER(C3878),MONTH(C3878),"")</f>
        <v/>
      </c>
      <c r="N3878" s="23">
        <f>IF(L3878="","",IF(NOT(ISNUMBER(crono_ano)),"Informe o ano",IF(L3878&lt;crono_ano,"Antes do ano",IF(L3878&gt;crono_ano,"Depois do ano","No ano"))))</f>
        <v/>
      </c>
      <c r="O3878" s="39">
        <f>IF(F3878="","",IF(COUNTIF(F$7:F3878,F3878)=1,1,0))</f>
        <v/>
      </c>
      <c r="P3878" s="39">
        <f>IF(A3878&amp;B3878&amp;C3878="","",IF(AND(O3878=1,N(G3878)&gt;0),IF(INDEX(pl_ativa,MAX(1,N(G3878)))="Sim",1,0),0))</f>
        <v/>
      </c>
      <c r="Q3878" s="39">
        <f>IF(F3878="","",COUNTIFS(ex_chave_oc,F3878,ex_cancelada,"&lt;&gt;Sim"))</f>
        <v/>
      </c>
      <c r="R3878" s="51">
        <f>IF(P3878="","",IF(AND(P3878=1,N(Q3878)&gt;0),1,0))</f>
        <v/>
      </c>
      <c r="S3878" s="30">
        <f>IF(P3878="","",IF(F3878="","ERRO: data prevista ausente ou inválida",IF(O3878=0,"Duplicada: contada uma vez",IF(N(G3878)=0,"ERRO: tarefa fora do Plano Mestre",IF(P3878=0,"Tarefa retirada do plano: não conta","OK")))))</f>
        <v/>
      </c>
    </row>
    <row r="3879">
      <c r="A3879" s="29" t="n"/>
      <c r="B3879" s="25" t="n"/>
      <c r="C3879" s="49" t="n"/>
      <c r="D3879" s="29" t="n"/>
      <c r="E3879" s="23">
        <f>IF(OR(A3879="",B3879=""),"",A3879&amp;"|"&amp;B3879)</f>
        <v/>
      </c>
      <c r="F3879" s="30">
        <f>IF(OR(E3879="",NOT(ISNUMBER(C3879))),"",E3879&amp;"|"&amp;YEAR(C3879)&amp;"-"&amp;RIGHT("0"&amp;MONTH(C3879),2)&amp;"-"&amp;RIGHT("0"&amp;DAY(C3879),2))</f>
        <v/>
      </c>
      <c r="G3879" s="26">
        <f>IF(E3879="","",IFERROR(MATCH(E3879,pl_chave,0),0))</f>
        <v/>
      </c>
      <c r="H3879" s="23">
        <f>IF(G3879="","",IF(G3879=0,"Tarefa fora do plano",INDEX(pl_tag,G3879)))</f>
        <v/>
      </c>
      <c r="I3879" s="30">
        <f>IF(N(G3879)=0,"",INDEX(pl_atividade,G3879))</f>
        <v/>
      </c>
      <c r="J3879" s="50">
        <f>IF(N(G3879)=0,"",INDEX(pl_especialidade,G3879))</f>
        <v/>
      </c>
      <c r="K3879" s="28">
        <f>IF(N(G3879)=0,"",INDEX(pl_duracao,G3879))</f>
        <v/>
      </c>
      <c r="L3879" s="39">
        <f>IF(ISNUMBER(C3879),YEAR(C3879),"")</f>
        <v/>
      </c>
      <c r="M3879" s="39">
        <f>IF(ISNUMBER(C3879),MONTH(C3879),"")</f>
        <v/>
      </c>
      <c r="N3879" s="23">
        <f>IF(L3879="","",IF(NOT(ISNUMBER(crono_ano)),"Informe o ano",IF(L3879&lt;crono_ano,"Antes do ano",IF(L3879&gt;crono_ano,"Depois do ano","No ano"))))</f>
        <v/>
      </c>
      <c r="O3879" s="39">
        <f>IF(F3879="","",IF(COUNTIF(F$7:F3879,F3879)=1,1,0))</f>
        <v/>
      </c>
      <c r="P3879" s="39">
        <f>IF(A3879&amp;B3879&amp;C3879="","",IF(AND(O3879=1,N(G3879)&gt;0),IF(INDEX(pl_ativa,MAX(1,N(G3879)))="Sim",1,0),0))</f>
        <v/>
      </c>
      <c r="Q3879" s="39">
        <f>IF(F3879="","",COUNTIFS(ex_chave_oc,F3879,ex_cancelada,"&lt;&gt;Sim"))</f>
        <v/>
      </c>
      <c r="R3879" s="51">
        <f>IF(P3879="","",IF(AND(P3879=1,N(Q3879)&gt;0),1,0))</f>
        <v/>
      </c>
      <c r="S3879" s="30">
        <f>IF(P3879="","",IF(F3879="","ERRO: data prevista ausente ou inválida",IF(O3879=0,"Duplicada: contada uma vez",IF(N(G3879)=0,"ERRO: tarefa fora do Plano Mestre",IF(P3879=0,"Tarefa retirada do plano: não conta","OK")))))</f>
        <v/>
      </c>
    </row>
    <row r="3880">
      <c r="A3880" s="29" t="n"/>
      <c r="B3880" s="25" t="n"/>
      <c r="C3880" s="49" t="n"/>
      <c r="D3880" s="29" t="n"/>
      <c r="E3880" s="23">
        <f>IF(OR(A3880="",B3880=""),"",A3880&amp;"|"&amp;B3880)</f>
        <v/>
      </c>
      <c r="F3880" s="30">
        <f>IF(OR(E3880="",NOT(ISNUMBER(C3880))),"",E3880&amp;"|"&amp;YEAR(C3880)&amp;"-"&amp;RIGHT("0"&amp;MONTH(C3880),2)&amp;"-"&amp;RIGHT("0"&amp;DAY(C3880),2))</f>
        <v/>
      </c>
      <c r="G3880" s="26">
        <f>IF(E3880="","",IFERROR(MATCH(E3880,pl_chave,0),0))</f>
        <v/>
      </c>
      <c r="H3880" s="23">
        <f>IF(G3880="","",IF(G3880=0,"Tarefa fora do plano",INDEX(pl_tag,G3880)))</f>
        <v/>
      </c>
      <c r="I3880" s="30">
        <f>IF(N(G3880)=0,"",INDEX(pl_atividade,G3880))</f>
        <v/>
      </c>
      <c r="J3880" s="50">
        <f>IF(N(G3880)=0,"",INDEX(pl_especialidade,G3880))</f>
        <v/>
      </c>
      <c r="K3880" s="28">
        <f>IF(N(G3880)=0,"",INDEX(pl_duracao,G3880))</f>
        <v/>
      </c>
      <c r="L3880" s="39">
        <f>IF(ISNUMBER(C3880),YEAR(C3880),"")</f>
        <v/>
      </c>
      <c r="M3880" s="39">
        <f>IF(ISNUMBER(C3880),MONTH(C3880),"")</f>
        <v/>
      </c>
      <c r="N3880" s="23">
        <f>IF(L3880="","",IF(NOT(ISNUMBER(crono_ano)),"Informe o ano",IF(L3880&lt;crono_ano,"Antes do ano",IF(L3880&gt;crono_ano,"Depois do ano","No ano"))))</f>
        <v/>
      </c>
      <c r="O3880" s="39">
        <f>IF(F3880="","",IF(COUNTIF(F$7:F3880,F3880)=1,1,0))</f>
        <v/>
      </c>
      <c r="P3880" s="39">
        <f>IF(A3880&amp;B3880&amp;C3880="","",IF(AND(O3880=1,N(G3880)&gt;0),IF(INDEX(pl_ativa,MAX(1,N(G3880)))="Sim",1,0),0))</f>
        <v/>
      </c>
      <c r="Q3880" s="39">
        <f>IF(F3880="","",COUNTIFS(ex_chave_oc,F3880,ex_cancelada,"&lt;&gt;Sim"))</f>
        <v/>
      </c>
      <c r="R3880" s="51">
        <f>IF(P3880="","",IF(AND(P3880=1,N(Q3880)&gt;0),1,0))</f>
        <v/>
      </c>
      <c r="S3880" s="30">
        <f>IF(P3880="","",IF(F3880="","ERRO: data prevista ausente ou inválida",IF(O3880=0,"Duplicada: contada uma vez",IF(N(G3880)=0,"ERRO: tarefa fora do Plano Mestre",IF(P3880=0,"Tarefa retirada do plano: não conta","OK")))))</f>
        <v/>
      </c>
    </row>
    <row r="3881">
      <c r="A3881" s="29" t="n"/>
      <c r="B3881" s="25" t="n"/>
      <c r="C3881" s="49" t="n"/>
      <c r="D3881" s="29" t="n"/>
      <c r="E3881" s="23">
        <f>IF(OR(A3881="",B3881=""),"",A3881&amp;"|"&amp;B3881)</f>
        <v/>
      </c>
      <c r="F3881" s="30">
        <f>IF(OR(E3881="",NOT(ISNUMBER(C3881))),"",E3881&amp;"|"&amp;YEAR(C3881)&amp;"-"&amp;RIGHT("0"&amp;MONTH(C3881),2)&amp;"-"&amp;RIGHT("0"&amp;DAY(C3881),2))</f>
        <v/>
      </c>
      <c r="G3881" s="26">
        <f>IF(E3881="","",IFERROR(MATCH(E3881,pl_chave,0),0))</f>
        <v/>
      </c>
      <c r="H3881" s="23">
        <f>IF(G3881="","",IF(G3881=0,"Tarefa fora do plano",INDEX(pl_tag,G3881)))</f>
        <v/>
      </c>
      <c r="I3881" s="30">
        <f>IF(N(G3881)=0,"",INDEX(pl_atividade,G3881))</f>
        <v/>
      </c>
      <c r="J3881" s="50">
        <f>IF(N(G3881)=0,"",INDEX(pl_especialidade,G3881))</f>
        <v/>
      </c>
      <c r="K3881" s="28">
        <f>IF(N(G3881)=0,"",INDEX(pl_duracao,G3881))</f>
        <v/>
      </c>
      <c r="L3881" s="39">
        <f>IF(ISNUMBER(C3881),YEAR(C3881),"")</f>
        <v/>
      </c>
      <c r="M3881" s="39">
        <f>IF(ISNUMBER(C3881),MONTH(C3881),"")</f>
        <v/>
      </c>
      <c r="N3881" s="23">
        <f>IF(L3881="","",IF(NOT(ISNUMBER(crono_ano)),"Informe o ano",IF(L3881&lt;crono_ano,"Antes do ano",IF(L3881&gt;crono_ano,"Depois do ano","No ano"))))</f>
        <v/>
      </c>
      <c r="O3881" s="39">
        <f>IF(F3881="","",IF(COUNTIF(F$7:F3881,F3881)=1,1,0))</f>
        <v/>
      </c>
      <c r="P3881" s="39">
        <f>IF(A3881&amp;B3881&amp;C3881="","",IF(AND(O3881=1,N(G3881)&gt;0),IF(INDEX(pl_ativa,MAX(1,N(G3881)))="Sim",1,0),0))</f>
        <v/>
      </c>
      <c r="Q3881" s="39">
        <f>IF(F3881="","",COUNTIFS(ex_chave_oc,F3881,ex_cancelada,"&lt;&gt;Sim"))</f>
        <v/>
      </c>
      <c r="R3881" s="51">
        <f>IF(P3881="","",IF(AND(P3881=1,N(Q3881)&gt;0),1,0))</f>
        <v/>
      </c>
      <c r="S3881" s="30">
        <f>IF(P3881="","",IF(F3881="","ERRO: data prevista ausente ou inválida",IF(O3881=0,"Duplicada: contada uma vez",IF(N(G3881)=0,"ERRO: tarefa fora do Plano Mestre",IF(P3881=0,"Tarefa retirada do plano: não conta","OK")))))</f>
        <v/>
      </c>
    </row>
    <row r="3882">
      <c r="A3882" s="29" t="n"/>
      <c r="B3882" s="25" t="n"/>
      <c r="C3882" s="49" t="n"/>
      <c r="D3882" s="29" t="n"/>
      <c r="E3882" s="23">
        <f>IF(OR(A3882="",B3882=""),"",A3882&amp;"|"&amp;B3882)</f>
        <v/>
      </c>
      <c r="F3882" s="30">
        <f>IF(OR(E3882="",NOT(ISNUMBER(C3882))),"",E3882&amp;"|"&amp;YEAR(C3882)&amp;"-"&amp;RIGHT("0"&amp;MONTH(C3882),2)&amp;"-"&amp;RIGHT("0"&amp;DAY(C3882),2))</f>
        <v/>
      </c>
      <c r="G3882" s="26">
        <f>IF(E3882="","",IFERROR(MATCH(E3882,pl_chave,0),0))</f>
        <v/>
      </c>
      <c r="H3882" s="23">
        <f>IF(G3882="","",IF(G3882=0,"Tarefa fora do plano",INDEX(pl_tag,G3882)))</f>
        <v/>
      </c>
      <c r="I3882" s="30">
        <f>IF(N(G3882)=0,"",INDEX(pl_atividade,G3882))</f>
        <v/>
      </c>
      <c r="J3882" s="50">
        <f>IF(N(G3882)=0,"",INDEX(pl_especialidade,G3882))</f>
        <v/>
      </c>
      <c r="K3882" s="28">
        <f>IF(N(G3882)=0,"",INDEX(pl_duracao,G3882))</f>
        <v/>
      </c>
      <c r="L3882" s="39">
        <f>IF(ISNUMBER(C3882),YEAR(C3882),"")</f>
        <v/>
      </c>
      <c r="M3882" s="39">
        <f>IF(ISNUMBER(C3882),MONTH(C3882),"")</f>
        <v/>
      </c>
      <c r="N3882" s="23">
        <f>IF(L3882="","",IF(NOT(ISNUMBER(crono_ano)),"Informe o ano",IF(L3882&lt;crono_ano,"Antes do ano",IF(L3882&gt;crono_ano,"Depois do ano","No ano"))))</f>
        <v/>
      </c>
      <c r="O3882" s="39">
        <f>IF(F3882="","",IF(COUNTIF(F$7:F3882,F3882)=1,1,0))</f>
        <v/>
      </c>
      <c r="P3882" s="39">
        <f>IF(A3882&amp;B3882&amp;C3882="","",IF(AND(O3882=1,N(G3882)&gt;0),IF(INDEX(pl_ativa,MAX(1,N(G3882)))="Sim",1,0),0))</f>
        <v/>
      </c>
      <c r="Q3882" s="39">
        <f>IF(F3882="","",COUNTIFS(ex_chave_oc,F3882,ex_cancelada,"&lt;&gt;Sim"))</f>
        <v/>
      </c>
      <c r="R3882" s="51">
        <f>IF(P3882="","",IF(AND(P3882=1,N(Q3882)&gt;0),1,0))</f>
        <v/>
      </c>
      <c r="S3882" s="30">
        <f>IF(P3882="","",IF(F3882="","ERRO: data prevista ausente ou inválida",IF(O3882=0,"Duplicada: contada uma vez",IF(N(G3882)=0,"ERRO: tarefa fora do Plano Mestre",IF(P3882=0,"Tarefa retirada do plano: não conta","OK")))))</f>
        <v/>
      </c>
    </row>
    <row r="3883">
      <c r="A3883" s="29" t="n"/>
      <c r="B3883" s="25" t="n"/>
      <c r="C3883" s="49" t="n"/>
      <c r="D3883" s="29" t="n"/>
      <c r="E3883" s="23">
        <f>IF(OR(A3883="",B3883=""),"",A3883&amp;"|"&amp;B3883)</f>
        <v/>
      </c>
      <c r="F3883" s="30">
        <f>IF(OR(E3883="",NOT(ISNUMBER(C3883))),"",E3883&amp;"|"&amp;YEAR(C3883)&amp;"-"&amp;RIGHT("0"&amp;MONTH(C3883),2)&amp;"-"&amp;RIGHT("0"&amp;DAY(C3883),2))</f>
        <v/>
      </c>
      <c r="G3883" s="26">
        <f>IF(E3883="","",IFERROR(MATCH(E3883,pl_chave,0),0))</f>
        <v/>
      </c>
      <c r="H3883" s="23">
        <f>IF(G3883="","",IF(G3883=0,"Tarefa fora do plano",INDEX(pl_tag,G3883)))</f>
        <v/>
      </c>
      <c r="I3883" s="30">
        <f>IF(N(G3883)=0,"",INDEX(pl_atividade,G3883))</f>
        <v/>
      </c>
      <c r="J3883" s="50">
        <f>IF(N(G3883)=0,"",INDEX(pl_especialidade,G3883))</f>
        <v/>
      </c>
      <c r="K3883" s="28">
        <f>IF(N(G3883)=0,"",INDEX(pl_duracao,G3883))</f>
        <v/>
      </c>
      <c r="L3883" s="39">
        <f>IF(ISNUMBER(C3883),YEAR(C3883),"")</f>
        <v/>
      </c>
      <c r="M3883" s="39">
        <f>IF(ISNUMBER(C3883),MONTH(C3883),"")</f>
        <v/>
      </c>
      <c r="N3883" s="23">
        <f>IF(L3883="","",IF(NOT(ISNUMBER(crono_ano)),"Informe o ano",IF(L3883&lt;crono_ano,"Antes do ano",IF(L3883&gt;crono_ano,"Depois do ano","No ano"))))</f>
        <v/>
      </c>
      <c r="O3883" s="39">
        <f>IF(F3883="","",IF(COUNTIF(F$7:F3883,F3883)=1,1,0))</f>
        <v/>
      </c>
      <c r="P3883" s="39">
        <f>IF(A3883&amp;B3883&amp;C3883="","",IF(AND(O3883=1,N(G3883)&gt;0),IF(INDEX(pl_ativa,MAX(1,N(G3883)))="Sim",1,0),0))</f>
        <v/>
      </c>
      <c r="Q3883" s="39">
        <f>IF(F3883="","",COUNTIFS(ex_chave_oc,F3883,ex_cancelada,"&lt;&gt;Sim"))</f>
        <v/>
      </c>
      <c r="R3883" s="51">
        <f>IF(P3883="","",IF(AND(P3883=1,N(Q3883)&gt;0),1,0))</f>
        <v/>
      </c>
      <c r="S3883" s="30">
        <f>IF(P3883="","",IF(F3883="","ERRO: data prevista ausente ou inválida",IF(O3883=0,"Duplicada: contada uma vez",IF(N(G3883)=0,"ERRO: tarefa fora do Plano Mestre",IF(P3883=0,"Tarefa retirada do plano: não conta","OK")))))</f>
        <v/>
      </c>
    </row>
    <row r="3884">
      <c r="A3884" s="29" t="n"/>
      <c r="B3884" s="25" t="n"/>
      <c r="C3884" s="49" t="n"/>
      <c r="D3884" s="29" t="n"/>
      <c r="E3884" s="23">
        <f>IF(OR(A3884="",B3884=""),"",A3884&amp;"|"&amp;B3884)</f>
        <v/>
      </c>
      <c r="F3884" s="30">
        <f>IF(OR(E3884="",NOT(ISNUMBER(C3884))),"",E3884&amp;"|"&amp;YEAR(C3884)&amp;"-"&amp;RIGHT("0"&amp;MONTH(C3884),2)&amp;"-"&amp;RIGHT("0"&amp;DAY(C3884),2))</f>
        <v/>
      </c>
      <c r="G3884" s="26">
        <f>IF(E3884="","",IFERROR(MATCH(E3884,pl_chave,0),0))</f>
        <v/>
      </c>
      <c r="H3884" s="23">
        <f>IF(G3884="","",IF(G3884=0,"Tarefa fora do plano",INDEX(pl_tag,G3884)))</f>
        <v/>
      </c>
      <c r="I3884" s="30">
        <f>IF(N(G3884)=0,"",INDEX(pl_atividade,G3884))</f>
        <v/>
      </c>
      <c r="J3884" s="50">
        <f>IF(N(G3884)=0,"",INDEX(pl_especialidade,G3884))</f>
        <v/>
      </c>
      <c r="K3884" s="28">
        <f>IF(N(G3884)=0,"",INDEX(pl_duracao,G3884))</f>
        <v/>
      </c>
      <c r="L3884" s="39">
        <f>IF(ISNUMBER(C3884),YEAR(C3884),"")</f>
        <v/>
      </c>
      <c r="M3884" s="39">
        <f>IF(ISNUMBER(C3884),MONTH(C3884),"")</f>
        <v/>
      </c>
      <c r="N3884" s="23">
        <f>IF(L3884="","",IF(NOT(ISNUMBER(crono_ano)),"Informe o ano",IF(L3884&lt;crono_ano,"Antes do ano",IF(L3884&gt;crono_ano,"Depois do ano","No ano"))))</f>
        <v/>
      </c>
      <c r="O3884" s="39">
        <f>IF(F3884="","",IF(COUNTIF(F$7:F3884,F3884)=1,1,0))</f>
        <v/>
      </c>
      <c r="P3884" s="39">
        <f>IF(A3884&amp;B3884&amp;C3884="","",IF(AND(O3884=1,N(G3884)&gt;0),IF(INDEX(pl_ativa,MAX(1,N(G3884)))="Sim",1,0),0))</f>
        <v/>
      </c>
      <c r="Q3884" s="39">
        <f>IF(F3884="","",COUNTIFS(ex_chave_oc,F3884,ex_cancelada,"&lt;&gt;Sim"))</f>
        <v/>
      </c>
      <c r="R3884" s="51">
        <f>IF(P3884="","",IF(AND(P3884=1,N(Q3884)&gt;0),1,0))</f>
        <v/>
      </c>
      <c r="S3884" s="30">
        <f>IF(P3884="","",IF(F3884="","ERRO: data prevista ausente ou inválida",IF(O3884=0,"Duplicada: contada uma vez",IF(N(G3884)=0,"ERRO: tarefa fora do Plano Mestre",IF(P3884=0,"Tarefa retirada do plano: não conta","OK")))))</f>
        <v/>
      </c>
    </row>
    <row r="3885">
      <c r="A3885" s="29" t="n"/>
      <c r="B3885" s="25" t="n"/>
      <c r="C3885" s="49" t="n"/>
      <c r="D3885" s="29" t="n"/>
      <c r="E3885" s="23">
        <f>IF(OR(A3885="",B3885=""),"",A3885&amp;"|"&amp;B3885)</f>
        <v/>
      </c>
      <c r="F3885" s="30">
        <f>IF(OR(E3885="",NOT(ISNUMBER(C3885))),"",E3885&amp;"|"&amp;YEAR(C3885)&amp;"-"&amp;RIGHT("0"&amp;MONTH(C3885),2)&amp;"-"&amp;RIGHT("0"&amp;DAY(C3885),2))</f>
        <v/>
      </c>
      <c r="G3885" s="26">
        <f>IF(E3885="","",IFERROR(MATCH(E3885,pl_chave,0),0))</f>
        <v/>
      </c>
      <c r="H3885" s="23">
        <f>IF(G3885="","",IF(G3885=0,"Tarefa fora do plano",INDEX(pl_tag,G3885)))</f>
        <v/>
      </c>
      <c r="I3885" s="30">
        <f>IF(N(G3885)=0,"",INDEX(pl_atividade,G3885))</f>
        <v/>
      </c>
      <c r="J3885" s="50">
        <f>IF(N(G3885)=0,"",INDEX(pl_especialidade,G3885))</f>
        <v/>
      </c>
      <c r="K3885" s="28">
        <f>IF(N(G3885)=0,"",INDEX(pl_duracao,G3885))</f>
        <v/>
      </c>
      <c r="L3885" s="39">
        <f>IF(ISNUMBER(C3885),YEAR(C3885),"")</f>
        <v/>
      </c>
      <c r="M3885" s="39">
        <f>IF(ISNUMBER(C3885),MONTH(C3885),"")</f>
        <v/>
      </c>
      <c r="N3885" s="23">
        <f>IF(L3885="","",IF(NOT(ISNUMBER(crono_ano)),"Informe o ano",IF(L3885&lt;crono_ano,"Antes do ano",IF(L3885&gt;crono_ano,"Depois do ano","No ano"))))</f>
        <v/>
      </c>
      <c r="O3885" s="39">
        <f>IF(F3885="","",IF(COUNTIF(F$7:F3885,F3885)=1,1,0))</f>
        <v/>
      </c>
      <c r="P3885" s="39">
        <f>IF(A3885&amp;B3885&amp;C3885="","",IF(AND(O3885=1,N(G3885)&gt;0),IF(INDEX(pl_ativa,MAX(1,N(G3885)))="Sim",1,0),0))</f>
        <v/>
      </c>
      <c r="Q3885" s="39">
        <f>IF(F3885="","",COUNTIFS(ex_chave_oc,F3885,ex_cancelada,"&lt;&gt;Sim"))</f>
        <v/>
      </c>
      <c r="R3885" s="51">
        <f>IF(P3885="","",IF(AND(P3885=1,N(Q3885)&gt;0),1,0))</f>
        <v/>
      </c>
      <c r="S3885" s="30">
        <f>IF(P3885="","",IF(F3885="","ERRO: data prevista ausente ou inválida",IF(O3885=0,"Duplicada: contada uma vez",IF(N(G3885)=0,"ERRO: tarefa fora do Plano Mestre",IF(P3885=0,"Tarefa retirada do plano: não conta","OK")))))</f>
        <v/>
      </c>
    </row>
    <row r="3886">
      <c r="A3886" s="29" t="n"/>
      <c r="B3886" s="25" t="n"/>
      <c r="C3886" s="49" t="n"/>
      <c r="D3886" s="29" t="n"/>
      <c r="E3886" s="23">
        <f>IF(OR(A3886="",B3886=""),"",A3886&amp;"|"&amp;B3886)</f>
        <v/>
      </c>
      <c r="F3886" s="30">
        <f>IF(OR(E3886="",NOT(ISNUMBER(C3886))),"",E3886&amp;"|"&amp;YEAR(C3886)&amp;"-"&amp;RIGHT("0"&amp;MONTH(C3886),2)&amp;"-"&amp;RIGHT("0"&amp;DAY(C3886),2))</f>
        <v/>
      </c>
      <c r="G3886" s="26">
        <f>IF(E3886="","",IFERROR(MATCH(E3886,pl_chave,0),0))</f>
        <v/>
      </c>
      <c r="H3886" s="23">
        <f>IF(G3886="","",IF(G3886=0,"Tarefa fora do plano",INDEX(pl_tag,G3886)))</f>
        <v/>
      </c>
      <c r="I3886" s="30">
        <f>IF(N(G3886)=0,"",INDEX(pl_atividade,G3886))</f>
        <v/>
      </c>
      <c r="J3886" s="50">
        <f>IF(N(G3886)=0,"",INDEX(pl_especialidade,G3886))</f>
        <v/>
      </c>
      <c r="K3886" s="28">
        <f>IF(N(G3886)=0,"",INDEX(pl_duracao,G3886))</f>
        <v/>
      </c>
      <c r="L3886" s="39">
        <f>IF(ISNUMBER(C3886),YEAR(C3886),"")</f>
        <v/>
      </c>
      <c r="M3886" s="39">
        <f>IF(ISNUMBER(C3886),MONTH(C3886),"")</f>
        <v/>
      </c>
      <c r="N3886" s="23">
        <f>IF(L3886="","",IF(NOT(ISNUMBER(crono_ano)),"Informe o ano",IF(L3886&lt;crono_ano,"Antes do ano",IF(L3886&gt;crono_ano,"Depois do ano","No ano"))))</f>
        <v/>
      </c>
      <c r="O3886" s="39">
        <f>IF(F3886="","",IF(COUNTIF(F$7:F3886,F3886)=1,1,0))</f>
        <v/>
      </c>
      <c r="P3886" s="39">
        <f>IF(A3886&amp;B3886&amp;C3886="","",IF(AND(O3886=1,N(G3886)&gt;0),IF(INDEX(pl_ativa,MAX(1,N(G3886)))="Sim",1,0),0))</f>
        <v/>
      </c>
      <c r="Q3886" s="39">
        <f>IF(F3886="","",COUNTIFS(ex_chave_oc,F3886,ex_cancelada,"&lt;&gt;Sim"))</f>
        <v/>
      </c>
      <c r="R3886" s="51">
        <f>IF(P3886="","",IF(AND(P3886=1,N(Q3886)&gt;0),1,0))</f>
        <v/>
      </c>
      <c r="S3886" s="30">
        <f>IF(P3886="","",IF(F3886="","ERRO: data prevista ausente ou inválida",IF(O3886=0,"Duplicada: contada uma vez",IF(N(G3886)=0,"ERRO: tarefa fora do Plano Mestre",IF(P3886=0,"Tarefa retirada do plano: não conta","OK")))))</f>
        <v/>
      </c>
    </row>
    <row r="3887">
      <c r="A3887" s="29" t="n"/>
      <c r="B3887" s="25" t="n"/>
      <c r="C3887" s="49" t="n"/>
      <c r="D3887" s="29" t="n"/>
      <c r="E3887" s="23">
        <f>IF(OR(A3887="",B3887=""),"",A3887&amp;"|"&amp;B3887)</f>
        <v/>
      </c>
      <c r="F3887" s="30">
        <f>IF(OR(E3887="",NOT(ISNUMBER(C3887))),"",E3887&amp;"|"&amp;YEAR(C3887)&amp;"-"&amp;RIGHT("0"&amp;MONTH(C3887),2)&amp;"-"&amp;RIGHT("0"&amp;DAY(C3887),2))</f>
        <v/>
      </c>
      <c r="G3887" s="26">
        <f>IF(E3887="","",IFERROR(MATCH(E3887,pl_chave,0),0))</f>
        <v/>
      </c>
      <c r="H3887" s="23">
        <f>IF(G3887="","",IF(G3887=0,"Tarefa fora do plano",INDEX(pl_tag,G3887)))</f>
        <v/>
      </c>
      <c r="I3887" s="30">
        <f>IF(N(G3887)=0,"",INDEX(pl_atividade,G3887))</f>
        <v/>
      </c>
      <c r="J3887" s="50">
        <f>IF(N(G3887)=0,"",INDEX(pl_especialidade,G3887))</f>
        <v/>
      </c>
      <c r="K3887" s="28">
        <f>IF(N(G3887)=0,"",INDEX(pl_duracao,G3887))</f>
        <v/>
      </c>
      <c r="L3887" s="39">
        <f>IF(ISNUMBER(C3887),YEAR(C3887),"")</f>
        <v/>
      </c>
      <c r="M3887" s="39">
        <f>IF(ISNUMBER(C3887),MONTH(C3887),"")</f>
        <v/>
      </c>
      <c r="N3887" s="23">
        <f>IF(L3887="","",IF(NOT(ISNUMBER(crono_ano)),"Informe o ano",IF(L3887&lt;crono_ano,"Antes do ano",IF(L3887&gt;crono_ano,"Depois do ano","No ano"))))</f>
        <v/>
      </c>
      <c r="O3887" s="39">
        <f>IF(F3887="","",IF(COUNTIF(F$7:F3887,F3887)=1,1,0))</f>
        <v/>
      </c>
      <c r="P3887" s="39">
        <f>IF(A3887&amp;B3887&amp;C3887="","",IF(AND(O3887=1,N(G3887)&gt;0),IF(INDEX(pl_ativa,MAX(1,N(G3887)))="Sim",1,0),0))</f>
        <v/>
      </c>
      <c r="Q3887" s="39">
        <f>IF(F3887="","",COUNTIFS(ex_chave_oc,F3887,ex_cancelada,"&lt;&gt;Sim"))</f>
        <v/>
      </c>
      <c r="R3887" s="51">
        <f>IF(P3887="","",IF(AND(P3887=1,N(Q3887)&gt;0),1,0))</f>
        <v/>
      </c>
      <c r="S3887" s="30">
        <f>IF(P3887="","",IF(F3887="","ERRO: data prevista ausente ou inválida",IF(O3887=0,"Duplicada: contada uma vez",IF(N(G3887)=0,"ERRO: tarefa fora do Plano Mestre",IF(P3887=0,"Tarefa retirada do plano: não conta","OK")))))</f>
        <v/>
      </c>
    </row>
    <row r="3888">
      <c r="A3888" s="29" t="n"/>
      <c r="B3888" s="25" t="n"/>
      <c r="C3888" s="49" t="n"/>
      <c r="D3888" s="29" t="n"/>
      <c r="E3888" s="23">
        <f>IF(OR(A3888="",B3888=""),"",A3888&amp;"|"&amp;B3888)</f>
        <v/>
      </c>
      <c r="F3888" s="30">
        <f>IF(OR(E3888="",NOT(ISNUMBER(C3888))),"",E3888&amp;"|"&amp;YEAR(C3888)&amp;"-"&amp;RIGHT("0"&amp;MONTH(C3888),2)&amp;"-"&amp;RIGHT("0"&amp;DAY(C3888),2))</f>
        <v/>
      </c>
      <c r="G3888" s="26">
        <f>IF(E3888="","",IFERROR(MATCH(E3888,pl_chave,0),0))</f>
        <v/>
      </c>
      <c r="H3888" s="23">
        <f>IF(G3888="","",IF(G3888=0,"Tarefa fora do plano",INDEX(pl_tag,G3888)))</f>
        <v/>
      </c>
      <c r="I3888" s="30">
        <f>IF(N(G3888)=0,"",INDEX(pl_atividade,G3888))</f>
        <v/>
      </c>
      <c r="J3888" s="50">
        <f>IF(N(G3888)=0,"",INDEX(pl_especialidade,G3888))</f>
        <v/>
      </c>
      <c r="K3888" s="28">
        <f>IF(N(G3888)=0,"",INDEX(pl_duracao,G3888))</f>
        <v/>
      </c>
      <c r="L3888" s="39">
        <f>IF(ISNUMBER(C3888),YEAR(C3888),"")</f>
        <v/>
      </c>
      <c r="M3888" s="39">
        <f>IF(ISNUMBER(C3888),MONTH(C3888),"")</f>
        <v/>
      </c>
      <c r="N3888" s="23">
        <f>IF(L3888="","",IF(NOT(ISNUMBER(crono_ano)),"Informe o ano",IF(L3888&lt;crono_ano,"Antes do ano",IF(L3888&gt;crono_ano,"Depois do ano","No ano"))))</f>
        <v/>
      </c>
      <c r="O3888" s="39">
        <f>IF(F3888="","",IF(COUNTIF(F$7:F3888,F3888)=1,1,0))</f>
        <v/>
      </c>
      <c r="P3888" s="39">
        <f>IF(A3888&amp;B3888&amp;C3888="","",IF(AND(O3888=1,N(G3888)&gt;0),IF(INDEX(pl_ativa,MAX(1,N(G3888)))="Sim",1,0),0))</f>
        <v/>
      </c>
      <c r="Q3888" s="39">
        <f>IF(F3888="","",COUNTIFS(ex_chave_oc,F3888,ex_cancelada,"&lt;&gt;Sim"))</f>
        <v/>
      </c>
      <c r="R3888" s="51">
        <f>IF(P3888="","",IF(AND(P3888=1,N(Q3888)&gt;0),1,0))</f>
        <v/>
      </c>
      <c r="S3888" s="30">
        <f>IF(P3888="","",IF(F3888="","ERRO: data prevista ausente ou inválida",IF(O3888=0,"Duplicada: contada uma vez",IF(N(G3888)=0,"ERRO: tarefa fora do Plano Mestre",IF(P3888=0,"Tarefa retirada do plano: não conta","OK")))))</f>
        <v/>
      </c>
    </row>
    <row r="3889">
      <c r="A3889" s="29" t="n"/>
      <c r="B3889" s="25" t="n"/>
      <c r="C3889" s="49" t="n"/>
      <c r="D3889" s="29" t="n"/>
      <c r="E3889" s="23">
        <f>IF(OR(A3889="",B3889=""),"",A3889&amp;"|"&amp;B3889)</f>
        <v/>
      </c>
      <c r="F3889" s="30">
        <f>IF(OR(E3889="",NOT(ISNUMBER(C3889))),"",E3889&amp;"|"&amp;YEAR(C3889)&amp;"-"&amp;RIGHT("0"&amp;MONTH(C3889),2)&amp;"-"&amp;RIGHT("0"&amp;DAY(C3889),2))</f>
        <v/>
      </c>
      <c r="G3889" s="26">
        <f>IF(E3889="","",IFERROR(MATCH(E3889,pl_chave,0),0))</f>
        <v/>
      </c>
      <c r="H3889" s="23">
        <f>IF(G3889="","",IF(G3889=0,"Tarefa fora do plano",INDEX(pl_tag,G3889)))</f>
        <v/>
      </c>
      <c r="I3889" s="30">
        <f>IF(N(G3889)=0,"",INDEX(pl_atividade,G3889))</f>
        <v/>
      </c>
      <c r="J3889" s="50">
        <f>IF(N(G3889)=0,"",INDEX(pl_especialidade,G3889))</f>
        <v/>
      </c>
      <c r="K3889" s="28">
        <f>IF(N(G3889)=0,"",INDEX(pl_duracao,G3889))</f>
        <v/>
      </c>
      <c r="L3889" s="39">
        <f>IF(ISNUMBER(C3889),YEAR(C3889),"")</f>
        <v/>
      </c>
      <c r="M3889" s="39">
        <f>IF(ISNUMBER(C3889),MONTH(C3889),"")</f>
        <v/>
      </c>
      <c r="N3889" s="23">
        <f>IF(L3889="","",IF(NOT(ISNUMBER(crono_ano)),"Informe o ano",IF(L3889&lt;crono_ano,"Antes do ano",IF(L3889&gt;crono_ano,"Depois do ano","No ano"))))</f>
        <v/>
      </c>
      <c r="O3889" s="39">
        <f>IF(F3889="","",IF(COUNTIF(F$7:F3889,F3889)=1,1,0))</f>
        <v/>
      </c>
      <c r="P3889" s="39">
        <f>IF(A3889&amp;B3889&amp;C3889="","",IF(AND(O3889=1,N(G3889)&gt;0),IF(INDEX(pl_ativa,MAX(1,N(G3889)))="Sim",1,0),0))</f>
        <v/>
      </c>
      <c r="Q3889" s="39">
        <f>IF(F3889="","",COUNTIFS(ex_chave_oc,F3889,ex_cancelada,"&lt;&gt;Sim"))</f>
        <v/>
      </c>
      <c r="R3889" s="51">
        <f>IF(P3889="","",IF(AND(P3889=1,N(Q3889)&gt;0),1,0))</f>
        <v/>
      </c>
      <c r="S3889" s="30">
        <f>IF(P3889="","",IF(F3889="","ERRO: data prevista ausente ou inválida",IF(O3889=0,"Duplicada: contada uma vez",IF(N(G3889)=0,"ERRO: tarefa fora do Plano Mestre",IF(P3889=0,"Tarefa retirada do plano: não conta","OK")))))</f>
        <v/>
      </c>
    </row>
    <row r="3890">
      <c r="A3890" s="29" t="n"/>
      <c r="B3890" s="25" t="n"/>
      <c r="C3890" s="49" t="n"/>
      <c r="D3890" s="29" t="n"/>
      <c r="E3890" s="23">
        <f>IF(OR(A3890="",B3890=""),"",A3890&amp;"|"&amp;B3890)</f>
        <v/>
      </c>
      <c r="F3890" s="30">
        <f>IF(OR(E3890="",NOT(ISNUMBER(C3890))),"",E3890&amp;"|"&amp;YEAR(C3890)&amp;"-"&amp;RIGHT("0"&amp;MONTH(C3890),2)&amp;"-"&amp;RIGHT("0"&amp;DAY(C3890),2))</f>
        <v/>
      </c>
      <c r="G3890" s="26">
        <f>IF(E3890="","",IFERROR(MATCH(E3890,pl_chave,0),0))</f>
        <v/>
      </c>
      <c r="H3890" s="23">
        <f>IF(G3890="","",IF(G3890=0,"Tarefa fora do plano",INDEX(pl_tag,G3890)))</f>
        <v/>
      </c>
      <c r="I3890" s="30">
        <f>IF(N(G3890)=0,"",INDEX(pl_atividade,G3890))</f>
        <v/>
      </c>
      <c r="J3890" s="50">
        <f>IF(N(G3890)=0,"",INDEX(pl_especialidade,G3890))</f>
        <v/>
      </c>
      <c r="K3890" s="28">
        <f>IF(N(G3890)=0,"",INDEX(pl_duracao,G3890))</f>
        <v/>
      </c>
      <c r="L3890" s="39">
        <f>IF(ISNUMBER(C3890),YEAR(C3890),"")</f>
        <v/>
      </c>
      <c r="M3890" s="39">
        <f>IF(ISNUMBER(C3890),MONTH(C3890),"")</f>
        <v/>
      </c>
      <c r="N3890" s="23">
        <f>IF(L3890="","",IF(NOT(ISNUMBER(crono_ano)),"Informe o ano",IF(L3890&lt;crono_ano,"Antes do ano",IF(L3890&gt;crono_ano,"Depois do ano","No ano"))))</f>
        <v/>
      </c>
      <c r="O3890" s="39">
        <f>IF(F3890="","",IF(COUNTIF(F$7:F3890,F3890)=1,1,0))</f>
        <v/>
      </c>
      <c r="P3890" s="39">
        <f>IF(A3890&amp;B3890&amp;C3890="","",IF(AND(O3890=1,N(G3890)&gt;0),IF(INDEX(pl_ativa,MAX(1,N(G3890)))="Sim",1,0),0))</f>
        <v/>
      </c>
      <c r="Q3890" s="39">
        <f>IF(F3890="","",COUNTIFS(ex_chave_oc,F3890,ex_cancelada,"&lt;&gt;Sim"))</f>
        <v/>
      </c>
      <c r="R3890" s="51">
        <f>IF(P3890="","",IF(AND(P3890=1,N(Q3890)&gt;0),1,0))</f>
        <v/>
      </c>
      <c r="S3890" s="30">
        <f>IF(P3890="","",IF(F3890="","ERRO: data prevista ausente ou inválida",IF(O3890=0,"Duplicada: contada uma vez",IF(N(G3890)=0,"ERRO: tarefa fora do Plano Mestre",IF(P3890=0,"Tarefa retirada do plano: não conta","OK")))))</f>
        <v/>
      </c>
    </row>
    <row r="3891">
      <c r="A3891" s="29" t="n"/>
      <c r="B3891" s="25" t="n"/>
      <c r="C3891" s="49" t="n"/>
      <c r="D3891" s="29" t="n"/>
      <c r="E3891" s="23">
        <f>IF(OR(A3891="",B3891=""),"",A3891&amp;"|"&amp;B3891)</f>
        <v/>
      </c>
      <c r="F3891" s="30">
        <f>IF(OR(E3891="",NOT(ISNUMBER(C3891))),"",E3891&amp;"|"&amp;YEAR(C3891)&amp;"-"&amp;RIGHT("0"&amp;MONTH(C3891),2)&amp;"-"&amp;RIGHT("0"&amp;DAY(C3891),2))</f>
        <v/>
      </c>
      <c r="G3891" s="26">
        <f>IF(E3891="","",IFERROR(MATCH(E3891,pl_chave,0),0))</f>
        <v/>
      </c>
      <c r="H3891" s="23">
        <f>IF(G3891="","",IF(G3891=0,"Tarefa fora do plano",INDEX(pl_tag,G3891)))</f>
        <v/>
      </c>
      <c r="I3891" s="30">
        <f>IF(N(G3891)=0,"",INDEX(pl_atividade,G3891))</f>
        <v/>
      </c>
      <c r="J3891" s="50">
        <f>IF(N(G3891)=0,"",INDEX(pl_especialidade,G3891))</f>
        <v/>
      </c>
      <c r="K3891" s="28">
        <f>IF(N(G3891)=0,"",INDEX(pl_duracao,G3891))</f>
        <v/>
      </c>
      <c r="L3891" s="39">
        <f>IF(ISNUMBER(C3891),YEAR(C3891),"")</f>
        <v/>
      </c>
      <c r="M3891" s="39">
        <f>IF(ISNUMBER(C3891),MONTH(C3891),"")</f>
        <v/>
      </c>
      <c r="N3891" s="23">
        <f>IF(L3891="","",IF(NOT(ISNUMBER(crono_ano)),"Informe o ano",IF(L3891&lt;crono_ano,"Antes do ano",IF(L3891&gt;crono_ano,"Depois do ano","No ano"))))</f>
        <v/>
      </c>
      <c r="O3891" s="39">
        <f>IF(F3891="","",IF(COUNTIF(F$7:F3891,F3891)=1,1,0))</f>
        <v/>
      </c>
      <c r="P3891" s="39">
        <f>IF(A3891&amp;B3891&amp;C3891="","",IF(AND(O3891=1,N(G3891)&gt;0),IF(INDEX(pl_ativa,MAX(1,N(G3891)))="Sim",1,0),0))</f>
        <v/>
      </c>
      <c r="Q3891" s="39">
        <f>IF(F3891="","",COUNTIFS(ex_chave_oc,F3891,ex_cancelada,"&lt;&gt;Sim"))</f>
        <v/>
      </c>
      <c r="R3891" s="51">
        <f>IF(P3891="","",IF(AND(P3891=1,N(Q3891)&gt;0),1,0))</f>
        <v/>
      </c>
      <c r="S3891" s="30">
        <f>IF(P3891="","",IF(F3891="","ERRO: data prevista ausente ou inválida",IF(O3891=0,"Duplicada: contada uma vez",IF(N(G3891)=0,"ERRO: tarefa fora do Plano Mestre",IF(P3891=0,"Tarefa retirada do plano: não conta","OK")))))</f>
        <v/>
      </c>
    </row>
    <row r="3892">
      <c r="A3892" s="29" t="n"/>
      <c r="B3892" s="25" t="n"/>
      <c r="C3892" s="49" t="n"/>
      <c r="D3892" s="29" t="n"/>
      <c r="E3892" s="23">
        <f>IF(OR(A3892="",B3892=""),"",A3892&amp;"|"&amp;B3892)</f>
        <v/>
      </c>
      <c r="F3892" s="30">
        <f>IF(OR(E3892="",NOT(ISNUMBER(C3892))),"",E3892&amp;"|"&amp;YEAR(C3892)&amp;"-"&amp;RIGHT("0"&amp;MONTH(C3892),2)&amp;"-"&amp;RIGHT("0"&amp;DAY(C3892),2))</f>
        <v/>
      </c>
      <c r="G3892" s="26">
        <f>IF(E3892="","",IFERROR(MATCH(E3892,pl_chave,0),0))</f>
        <v/>
      </c>
      <c r="H3892" s="23">
        <f>IF(G3892="","",IF(G3892=0,"Tarefa fora do plano",INDEX(pl_tag,G3892)))</f>
        <v/>
      </c>
      <c r="I3892" s="30">
        <f>IF(N(G3892)=0,"",INDEX(pl_atividade,G3892))</f>
        <v/>
      </c>
      <c r="J3892" s="50">
        <f>IF(N(G3892)=0,"",INDEX(pl_especialidade,G3892))</f>
        <v/>
      </c>
      <c r="K3892" s="28">
        <f>IF(N(G3892)=0,"",INDEX(pl_duracao,G3892))</f>
        <v/>
      </c>
      <c r="L3892" s="39">
        <f>IF(ISNUMBER(C3892),YEAR(C3892),"")</f>
        <v/>
      </c>
      <c r="M3892" s="39">
        <f>IF(ISNUMBER(C3892),MONTH(C3892),"")</f>
        <v/>
      </c>
      <c r="N3892" s="23">
        <f>IF(L3892="","",IF(NOT(ISNUMBER(crono_ano)),"Informe o ano",IF(L3892&lt;crono_ano,"Antes do ano",IF(L3892&gt;crono_ano,"Depois do ano","No ano"))))</f>
        <v/>
      </c>
      <c r="O3892" s="39">
        <f>IF(F3892="","",IF(COUNTIF(F$7:F3892,F3892)=1,1,0))</f>
        <v/>
      </c>
      <c r="P3892" s="39">
        <f>IF(A3892&amp;B3892&amp;C3892="","",IF(AND(O3892=1,N(G3892)&gt;0),IF(INDEX(pl_ativa,MAX(1,N(G3892)))="Sim",1,0),0))</f>
        <v/>
      </c>
      <c r="Q3892" s="39">
        <f>IF(F3892="","",COUNTIFS(ex_chave_oc,F3892,ex_cancelada,"&lt;&gt;Sim"))</f>
        <v/>
      </c>
      <c r="R3892" s="51">
        <f>IF(P3892="","",IF(AND(P3892=1,N(Q3892)&gt;0),1,0))</f>
        <v/>
      </c>
      <c r="S3892" s="30">
        <f>IF(P3892="","",IF(F3892="","ERRO: data prevista ausente ou inválida",IF(O3892=0,"Duplicada: contada uma vez",IF(N(G3892)=0,"ERRO: tarefa fora do Plano Mestre",IF(P3892=0,"Tarefa retirada do plano: não conta","OK")))))</f>
        <v/>
      </c>
    </row>
    <row r="3893">
      <c r="A3893" s="29" t="n"/>
      <c r="B3893" s="25" t="n"/>
      <c r="C3893" s="49" t="n"/>
      <c r="D3893" s="29" t="n"/>
      <c r="E3893" s="23">
        <f>IF(OR(A3893="",B3893=""),"",A3893&amp;"|"&amp;B3893)</f>
        <v/>
      </c>
      <c r="F3893" s="30">
        <f>IF(OR(E3893="",NOT(ISNUMBER(C3893))),"",E3893&amp;"|"&amp;YEAR(C3893)&amp;"-"&amp;RIGHT("0"&amp;MONTH(C3893),2)&amp;"-"&amp;RIGHT("0"&amp;DAY(C3893),2))</f>
        <v/>
      </c>
      <c r="G3893" s="26">
        <f>IF(E3893="","",IFERROR(MATCH(E3893,pl_chave,0),0))</f>
        <v/>
      </c>
      <c r="H3893" s="23">
        <f>IF(G3893="","",IF(G3893=0,"Tarefa fora do plano",INDEX(pl_tag,G3893)))</f>
        <v/>
      </c>
      <c r="I3893" s="30">
        <f>IF(N(G3893)=0,"",INDEX(pl_atividade,G3893))</f>
        <v/>
      </c>
      <c r="J3893" s="50">
        <f>IF(N(G3893)=0,"",INDEX(pl_especialidade,G3893))</f>
        <v/>
      </c>
      <c r="K3893" s="28">
        <f>IF(N(G3893)=0,"",INDEX(pl_duracao,G3893))</f>
        <v/>
      </c>
      <c r="L3893" s="39">
        <f>IF(ISNUMBER(C3893),YEAR(C3893),"")</f>
        <v/>
      </c>
      <c r="M3893" s="39">
        <f>IF(ISNUMBER(C3893),MONTH(C3893),"")</f>
        <v/>
      </c>
      <c r="N3893" s="23">
        <f>IF(L3893="","",IF(NOT(ISNUMBER(crono_ano)),"Informe o ano",IF(L3893&lt;crono_ano,"Antes do ano",IF(L3893&gt;crono_ano,"Depois do ano","No ano"))))</f>
        <v/>
      </c>
      <c r="O3893" s="39">
        <f>IF(F3893="","",IF(COUNTIF(F$7:F3893,F3893)=1,1,0))</f>
        <v/>
      </c>
      <c r="P3893" s="39">
        <f>IF(A3893&amp;B3893&amp;C3893="","",IF(AND(O3893=1,N(G3893)&gt;0),IF(INDEX(pl_ativa,MAX(1,N(G3893)))="Sim",1,0),0))</f>
        <v/>
      </c>
      <c r="Q3893" s="39">
        <f>IF(F3893="","",COUNTIFS(ex_chave_oc,F3893,ex_cancelada,"&lt;&gt;Sim"))</f>
        <v/>
      </c>
      <c r="R3893" s="51">
        <f>IF(P3893="","",IF(AND(P3893=1,N(Q3893)&gt;0),1,0))</f>
        <v/>
      </c>
      <c r="S3893" s="30">
        <f>IF(P3893="","",IF(F3893="","ERRO: data prevista ausente ou inválida",IF(O3893=0,"Duplicada: contada uma vez",IF(N(G3893)=0,"ERRO: tarefa fora do Plano Mestre",IF(P3893=0,"Tarefa retirada do plano: não conta","OK")))))</f>
        <v/>
      </c>
    </row>
    <row r="3894">
      <c r="A3894" s="29" t="n"/>
      <c r="B3894" s="25" t="n"/>
      <c r="C3894" s="49" t="n"/>
      <c r="D3894" s="29" t="n"/>
      <c r="E3894" s="23">
        <f>IF(OR(A3894="",B3894=""),"",A3894&amp;"|"&amp;B3894)</f>
        <v/>
      </c>
      <c r="F3894" s="30">
        <f>IF(OR(E3894="",NOT(ISNUMBER(C3894))),"",E3894&amp;"|"&amp;YEAR(C3894)&amp;"-"&amp;RIGHT("0"&amp;MONTH(C3894),2)&amp;"-"&amp;RIGHT("0"&amp;DAY(C3894),2))</f>
        <v/>
      </c>
      <c r="G3894" s="26">
        <f>IF(E3894="","",IFERROR(MATCH(E3894,pl_chave,0),0))</f>
        <v/>
      </c>
      <c r="H3894" s="23">
        <f>IF(G3894="","",IF(G3894=0,"Tarefa fora do plano",INDEX(pl_tag,G3894)))</f>
        <v/>
      </c>
      <c r="I3894" s="30">
        <f>IF(N(G3894)=0,"",INDEX(pl_atividade,G3894))</f>
        <v/>
      </c>
      <c r="J3894" s="50">
        <f>IF(N(G3894)=0,"",INDEX(pl_especialidade,G3894))</f>
        <v/>
      </c>
      <c r="K3894" s="28">
        <f>IF(N(G3894)=0,"",INDEX(pl_duracao,G3894))</f>
        <v/>
      </c>
      <c r="L3894" s="39">
        <f>IF(ISNUMBER(C3894),YEAR(C3894),"")</f>
        <v/>
      </c>
      <c r="M3894" s="39">
        <f>IF(ISNUMBER(C3894),MONTH(C3894),"")</f>
        <v/>
      </c>
      <c r="N3894" s="23">
        <f>IF(L3894="","",IF(NOT(ISNUMBER(crono_ano)),"Informe o ano",IF(L3894&lt;crono_ano,"Antes do ano",IF(L3894&gt;crono_ano,"Depois do ano","No ano"))))</f>
        <v/>
      </c>
      <c r="O3894" s="39">
        <f>IF(F3894="","",IF(COUNTIF(F$7:F3894,F3894)=1,1,0))</f>
        <v/>
      </c>
      <c r="P3894" s="39">
        <f>IF(A3894&amp;B3894&amp;C3894="","",IF(AND(O3894=1,N(G3894)&gt;0),IF(INDEX(pl_ativa,MAX(1,N(G3894)))="Sim",1,0),0))</f>
        <v/>
      </c>
      <c r="Q3894" s="39">
        <f>IF(F3894="","",COUNTIFS(ex_chave_oc,F3894,ex_cancelada,"&lt;&gt;Sim"))</f>
        <v/>
      </c>
      <c r="R3894" s="51">
        <f>IF(P3894="","",IF(AND(P3894=1,N(Q3894)&gt;0),1,0))</f>
        <v/>
      </c>
      <c r="S3894" s="30">
        <f>IF(P3894="","",IF(F3894="","ERRO: data prevista ausente ou inválida",IF(O3894=0,"Duplicada: contada uma vez",IF(N(G3894)=0,"ERRO: tarefa fora do Plano Mestre",IF(P3894=0,"Tarefa retirada do plano: não conta","OK")))))</f>
        <v/>
      </c>
    </row>
    <row r="3895">
      <c r="A3895" s="29" t="n"/>
      <c r="B3895" s="25" t="n"/>
      <c r="C3895" s="49" t="n"/>
      <c r="D3895" s="29" t="n"/>
      <c r="E3895" s="23">
        <f>IF(OR(A3895="",B3895=""),"",A3895&amp;"|"&amp;B3895)</f>
        <v/>
      </c>
      <c r="F3895" s="30">
        <f>IF(OR(E3895="",NOT(ISNUMBER(C3895))),"",E3895&amp;"|"&amp;YEAR(C3895)&amp;"-"&amp;RIGHT("0"&amp;MONTH(C3895),2)&amp;"-"&amp;RIGHT("0"&amp;DAY(C3895),2))</f>
        <v/>
      </c>
      <c r="G3895" s="26">
        <f>IF(E3895="","",IFERROR(MATCH(E3895,pl_chave,0),0))</f>
        <v/>
      </c>
      <c r="H3895" s="23">
        <f>IF(G3895="","",IF(G3895=0,"Tarefa fora do plano",INDEX(pl_tag,G3895)))</f>
        <v/>
      </c>
      <c r="I3895" s="30">
        <f>IF(N(G3895)=0,"",INDEX(pl_atividade,G3895))</f>
        <v/>
      </c>
      <c r="J3895" s="50">
        <f>IF(N(G3895)=0,"",INDEX(pl_especialidade,G3895))</f>
        <v/>
      </c>
      <c r="K3895" s="28">
        <f>IF(N(G3895)=0,"",INDEX(pl_duracao,G3895))</f>
        <v/>
      </c>
      <c r="L3895" s="39">
        <f>IF(ISNUMBER(C3895),YEAR(C3895),"")</f>
        <v/>
      </c>
      <c r="M3895" s="39">
        <f>IF(ISNUMBER(C3895),MONTH(C3895),"")</f>
        <v/>
      </c>
      <c r="N3895" s="23">
        <f>IF(L3895="","",IF(NOT(ISNUMBER(crono_ano)),"Informe o ano",IF(L3895&lt;crono_ano,"Antes do ano",IF(L3895&gt;crono_ano,"Depois do ano","No ano"))))</f>
        <v/>
      </c>
      <c r="O3895" s="39">
        <f>IF(F3895="","",IF(COUNTIF(F$7:F3895,F3895)=1,1,0))</f>
        <v/>
      </c>
      <c r="P3895" s="39">
        <f>IF(A3895&amp;B3895&amp;C3895="","",IF(AND(O3895=1,N(G3895)&gt;0),IF(INDEX(pl_ativa,MAX(1,N(G3895)))="Sim",1,0),0))</f>
        <v/>
      </c>
      <c r="Q3895" s="39">
        <f>IF(F3895="","",COUNTIFS(ex_chave_oc,F3895,ex_cancelada,"&lt;&gt;Sim"))</f>
        <v/>
      </c>
      <c r="R3895" s="51">
        <f>IF(P3895="","",IF(AND(P3895=1,N(Q3895)&gt;0),1,0))</f>
        <v/>
      </c>
      <c r="S3895" s="30">
        <f>IF(P3895="","",IF(F3895="","ERRO: data prevista ausente ou inválida",IF(O3895=0,"Duplicada: contada uma vez",IF(N(G3895)=0,"ERRO: tarefa fora do Plano Mestre",IF(P3895=0,"Tarefa retirada do plano: não conta","OK")))))</f>
        <v/>
      </c>
    </row>
    <row r="3896">
      <c r="A3896" s="29" t="n"/>
      <c r="B3896" s="25" t="n"/>
      <c r="C3896" s="49" t="n"/>
      <c r="D3896" s="29" t="n"/>
      <c r="E3896" s="23">
        <f>IF(OR(A3896="",B3896=""),"",A3896&amp;"|"&amp;B3896)</f>
        <v/>
      </c>
      <c r="F3896" s="30">
        <f>IF(OR(E3896="",NOT(ISNUMBER(C3896))),"",E3896&amp;"|"&amp;YEAR(C3896)&amp;"-"&amp;RIGHT("0"&amp;MONTH(C3896),2)&amp;"-"&amp;RIGHT("0"&amp;DAY(C3896),2))</f>
        <v/>
      </c>
      <c r="G3896" s="26">
        <f>IF(E3896="","",IFERROR(MATCH(E3896,pl_chave,0),0))</f>
        <v/>
      </c>
      <c r="H3896" s="23">
        <f>IF(G3896="","",IF(G3896=0,"Tarefa fora do plano",INDEX(pl_tag,G3896)))</f>
        <v/>
      </c>
      <c r="I3896" s="30">
        <f>IF(N(G3896)=0,"",INDEX(pl_atividade,G3896))</f>
        <v/>
      </c>
      <c r="J3896" s="50">
        <f>IF(N(G3896)=0,"",INDEX(pl_especialidade,G3896))</f>
        <v/>
      </c>
      <c r="K3896" s="28">
        <f>IF(N(G3896)=0,"",INDEX(pl_duracao,G3896))</f>
        <v/>
      </c>
      <c r="L3896" s="39">
        <f>IF(ISNUMBER(C3896),YEAR(C3896),"")</f>
        <v/>
      </c>
      <c r="M3896" s="39">
        <f>IF(ISNUMBER(C3896),MONTH(C3896),"")</f>
        <v/>
      </c>
      <c r="N3896" s="23">
        <f>IF(L3896="","",IF(NOT(ISNUMBER(crono_ano)),"Informe o ano",IF(L3896&lt;crono_ano,"Antes do ano",IF(L3896&gt;crono_ano,"Depois do ano","No ano"))))</f>
        <v/>
      </c>
      <c r="O3896" s="39">
        <f>IF(F3896="","",IF(COUNTIF(F$7:F3896,F3896)=1,1,0))</f>
        <v/>
      </c>
      <c r="P3896" s="39">
        <f>IF(A3896&amp;B3896&amp;C3896="","",IF(AND(O3896=1,N(G3896)&gt;0),IF(INDEX(pl_ativa,MAX(1,N(G3896)))="Sim",1,0),0))</f>
        <v/>
      </c>
      <c r="Q3896" s="39">
        <f>IF(F3896="","",COUNTIFS(ex_chave_oc,F3896,ex_cancelada,"&lt;&gt;Sim"))</f>
        <v/>
      </c>
      <c r="R3896" s="51">
        <f>IF(P3896="","",IF(AND(P3896=1,N(Q3896)&gt;0),1,0))</f>
        <v/>
      </c>
      <c r="S3896" s="30">
        <f>IF(P3896="","",IF(F3896="","ERRO: data prevista ausente ou inválida",IF(O3896=0,"Duplicada: contada uma vez",IF(N(G3896)=0,"ERRO: tarefa fora do Plano Mestre",IF(P3896=0,"Tarefa retirada do plano: não conta","OK")))))</f>
        <v/>
      </c>
    </row>
    <row r="3897">
      <c r="A3897" s="29" t="n"/>
      <c r="B3897" s="25" t="n"/>
      <c r="C3897" s="49" t="n"/>
      <c r="D3897" s="29" t="n"/>
      <c r="E3897" s="23">
        <f>IF(OR(A3897="",B3897=""),"",A3897&amp;"|"&amp;B3897)</f>
        <v/>
      </c>
      <c r="F3897" s="30">
        <f>IF(OR(E3897="",NOT(ISNUMBER(C3897))),"",E3897&amp;"|"&amp;YEAR(C3897)&amp;"-"&amp;RIGHT("0"&amp;MONTH(C3897),2)&amp;"-"&amp;RIGHT("0"&amp;DAY(C3897),2))</f>
        <v/>
      </c>
      <c r="G3897" s="26">
        <f>IF(E3897="","",IFERROR(MATCH(E3897,pl_chave,0),0))</f>
        <v/>
      </c>
      <c r="H3897" s="23">
        <f>IF(G3897="","",IF(G3897=0,"Tarefa fora do plano",INDEX(pl_tag,G3897)))</f>
        <v/>
      </c>
      <c r="I3897" s="30">
        <f>IF(N(G3897)=0,"",INDEX(pl_atividade,G3897))</f>
        <v/>
      </c>
      <c r="J3897" s="50">
        <f>IF(N(G3897)=0,"",INDEX(pl_especialidade,G3897))</f>
        <v/>
      </c>
      <c r="K3897" s="28">
        <f>IF(N(G3897)=0,"",INDEX(pl_duracao,G3897))</f>
        <v/>
      </c>
      <c r="L3897" s="39">
        <f>IF(ISNUMBER(C3897),YEAR(C3897),"")</f>
        <v/>
      </c>
      <c r="M3897" s="39">
        <f>IF(ISNUMBER(C3897),MONTH(C3897),"")</f>
        <v/>
      </c>
      <c r="N3897" s="23">
        <f>IF(L3897="","",IF(NOT(ISNUMBER(crono_ano)),"Informe o ano",IF(L3897&lt;crono_ano,"Antes do ano",IF(L3897&gt;crono_ano,"Depois do ano","No ano"))))</f>
        <v/>
      </c>
      <c r="O3897" s="39">
        <f>IF(F3897="","",IF(COUNTIF(F$7:F3897,F3897)=1,1,0))</f>
        <v/>
      </c>
      <c r="P3897" s="39">
        <f>IF(A3897&amp;B3897&amp;C3897="","",IF(AND(O3897=1,N(G3897)&gt;0),IF(INDEX(pl_ativa,MAX(1,N(G3897)))="Sim",1,0),0))</f>
        <v/>
      </c>
      <c r="Q3897" s="39">
        <f>IF(F3897="","",COUNTIFS(ex_chave_oc,F3897,ex_cancelada,"&lt;&gt;Sim"))</f>
        <v/>
      </c>
      <c r="R3897" s="51">
        <f>IF(P3897="","",IF(AND(P3897=1,N(Q3897)&gt;0),1,0))</f>
        <v/>
      </c>
      <c r="S3897" s="30">
        <f>IF(P3897="","",IF(F3897="","ERRO: data prevista ausente ou inválida",IF(O3897=0,"Duplicada: contada uma vez",IF(N(G3897)=0,"ERRO: tarefa fora do Plano Mestre",IF(P3897=0,"Tarefa retirada do plano: não conta","OK")))))</f>
        <v/>
      </c>
    </row>
    <row r="3898">
      <c r="A3898" s="29" t="n"/>
      <c r="B3898" s="25" t="n"/>
      <c r="C3898" s="49" t="n"/>
      <c r="D3898" s="29" t="n"/>
      <c r="E3898" s="23">
        <f>IF(OR(A3898="",B3898=""),"",A3898&amp;"|"&amp;B3898)</f>
        <v/>
      </c>
      <c r="F3898" s="30">
        <f>IF(OR(E3898="",NOT(ISNUMBER(C3898))),"",E3898&amp;"|"&amp;YEAR(C3898)&amp;"-"&amp;RIGHT("0"&amp;MONTH(C3898),2)&amp;"-"&amp;RIGHT("0"&amp;DAY(C3898),2))</f>
        <v/>
      </c>
      <c r="G3898" s="26">
        <f>IF(E3898="","",IFERROR(MATCH(E3898,pl_chave,0),0))</f>
        <v/>
      </c>
      <c r="H3898" s="23">
        <f>IF(G3898="","",IF(G3898=0,"Tarefa fora do plano",INDEX(pl_tag,G3898)))</f>
        <v/>
      </c>
      <c r="I3898" s="30">
        <f>IF(N(G3898)=0,"",INDEX(pl_atividade,G3898))</f>
        <v/>
      </c>
      <c r="J3898" s="50">
        <f>IF(N(G3898)=0,"",INDEX(pl_especialidade,G3898))</f>
        <v/>
      </c>
      <c r="K3898" s="28">
        <f>IF(N(G3898)=0,"",INDEX(pl_duracao,G3898))</f>
        <v/>
      </c>
      <c r="L3898" s="39">
        <f>IF(ISNUMBER(C3898),YEAR(C3898),"")</f>
        <v/>
      </c>
      <c r="M3898" s="39">
        <f>IF(ISNUMBER(C3898),MONTH(C3898),"")</f>
        <v/>
      </c>
      <c r="N3898" s="23">
        <f>IF(L3898="","",IF(NOT(ISNUMBER(crono_ano)),"Informe o ano",IF(L3898&lt;crono_ano,"Antes do ano",IF(L3898&gt;crono_ano,"Depois do ano","No ano"))))</f>
        <v/>
      </c>
      <c r="O3898" s="39">
        <f>IF(F3898="","",IF(COUNTIF(F$7:F3898,F3898)=1,1,0))</f>
        <v/>
      </c>
      <c r="P3898" s="39">
        <f>IF(A3898&amp;B3898&amp;C3898="","",IF(AND(O3898=1,N(G3898)&gt;0),IF(INDEX(pl_ativa,MAX(1,N(G3898)))="Sim",1,0),0))</f>
        <v/>
      </c>
      <c r="Q3898" s="39">
        <f>IF(F3898="","",COUNTIFS(ex_chave_oc,F3898,ex_cancelada,"&lt;&gt;Sim"))</f>
        <v/>
      </c>
      <c r="R3898" s="51">
        <f>IF(P3898="","",IF(AND(P3898=1,N(Q3898)&gt;0),1,0))</f>
        <v/>
      </c>
      <c r="S3898" s="30">
        <f>IF(P3898="","",IF(F3898="","ERRO: data prevista ausente ou inválida",IF(O3898=0,"Duplicada: contada uma vez",IF(N(G3898)=0,"ERRO: tarefa fora do Plano Mestre",IF(P3898=0,"Tarefa retirada do plano: não conta","OK")))))</f>
        <v/>
      </c>
    </row>
    <row r="3899">
      <c r="A3899" s="29" t="n"/>
      <c r="B3899" s="25" t="n"/>
      <c r="C3899" s="49" t="n"/>
      <c r="D3899" s="29" t="n"/>
      <c r="E3899" s="23">
        <f>IF(OR(A3899="",B3899=""),"",A3899&amp;"|"&amp;B3899)</f>
        <v/>
      </c>
      <c r="F3899" s="30">
        <f>IF(OR(E3899="",NOT(ISNUMBER(C3899))),"",E3899&amp;"|"&amp;YEAR(C3899)&amp;"-"&amp;RIGHT("0"&amp;MONTH(C3899),2)&amp;"-"&amp;RIGHT("0"&amp;DAY(C3899),2))</f>
        <v/>
      </c>
      <c r="G3899" s="26">
        <f>IF(E3899="","",IFERROR(MATCH(E3899,pl_chave,0),0))</f>
        <v/>
      </c>
      <c r="H3899" s="23">
        <f>IF(G3899="","",IF(G3899=0,"Tarefa fora do plano",INDEX(pl_tag,G3899)))</f>
        <v/>
      </c>
      <c r="I3899" s="30">
        <f>IF(N(G3899)=0,"",INDEX(pl_atividade,G3899))</f>
        <v/>
      </c>
      <c r="J3899" s="50">
        <f>IF(N(G3899)=0,"",INDEX(pl_especialidade,G3899))</f>
        <v/>
      </c>
      <c r="K3899" s="28">
        <f>IF(N(G3899)=0,"",INDEX(pl_duracao,G3899))</f>
        <v/>
      </c>
      <c r="L3899" s="39">
        <f>IF(ISNUMBER(C3899),YEAR(C3899),"")</f>
        <v/>
      </c>
      <c r="M3899" s="39">
        <f>IF(ISNUMBER(C3899),MONTH(C3899),"")</f>
        <v/>
      </c>
      <c r="N3899" s="23">
        <f>IF(L3899="","",IF(NOT(ISNUMBER(crono_ano)),"Informe o ano",IF(L3899&lt;crono_ano,"Antes do ano",IF(L3899&gt;crono_ano,"Depois do ano","No ano"))))</f>
        <v/>
      </c>
      <c r="O3899" s="39">
        <f>IF(F3899="","",IF(COUNTIF(F$7:F3899,F3899)=1,1,0))</f>
        <v/>
      </c>
      <c r="P3899" s="39">
        <f>IF(A3899&amp;B3899&amp;C3899="","",IF(AND(O3899=1,N(G3899)&gt;0),IF(INDEX(pl_ativa,MAX(1,N(G3899)))="Sim",1,0),0))</f>
        <v/>
      </c>
      <c r="Q3899" s="39">
        <f>IF(F3899="","",COUNTIFS(ex_chave_oc,F3899,ex_cancelada,"&lt;&gt;Sim"))</f>
        <v/>
      </c>
      <c r="R3899" s="51">
        <f>IF(P3899="","",IF(AND(P3899=1,N(Q3899)&gt;0),1,0))</f>
        <v/>
      </c>
      <c r="S3899" s="30">
        <f>IF(P3899="","",IF(F3899="","ERRO: data prevista ausente ou inválida",IF(O3899=0,"Duplicada: contada uma vez",IF(N(G3899)=0,"ERRO: tarefa fora do Plano Mestre",IF(P3899=0,"Tarefa retirada do plano: não conta","OK")))))</f>
        <v/>
      </c>
    </row>
    <row r="3900">
      <c r="A3900" s="29" t="n"/>
      <c r="B3900" s="25" t="n"/>
      <c r="C3900" s="49" t="n"/>
      <c r="D3900" s="29" t="n"/>
      <c r="E3900" s="23">
        <f>IF(OR(A3900="",B3900=""),"",A3900&amp;"|"&amp;B3900)</f>
        <v/>
      </c>
      <c r="F3900" s="30">
        <f>IF(OR(E3900="",NOT(ISNUMBER(C3900))),"",E3900&amp;"|"&amp;YEAR(C3900)&amp;"-"&amp;RIGHT("0"&amp;MONTH(C3900),2)&amp;"-"&amp;RIGHT("0"&amp;DAY(C3900),2))</f>
        <v/>
      </c>
      <c r="G3900" s="26">
        <f>IF(E3900="","",IFERROR(MATCH(E3900,pl_chave,0),0))</f>
        <v/>
      </c>
      <c r="H3900" s="23">
        <f>IF(G3900="","",IF(G3900=0,"Tarefa fora do plano",INDEX(pl_tag,G3900)))</f>
        <v/>
      </c>
      <c r="I3900" s="30">
        <f>IF(N(G3900)=0,"",INDEX(pl_atividade,G3900))</f>
        <v/>
      </c>
      <c r="J3900" s="50">
        <f>IF(N(G3900)=0,"",INDEX(pl_especialidade,G3900))</f>
        <v/>
      </c>
      <c r="K3900" s="28">
        <f>IF(N(G3900)=0,"",INDEX(pl_duracao,G3900))</f>
        <v/>
      </c>
      <c r="L3900" s="39">
        <f>IF(ISNUMBER(C3900),YEAR(C3900),"")</f>
        <v/>
      </c>
      <c r="M3900" s="39">
        <f>IF(ISNUMBER(C3900),MONTH(C3900),"")</f>
        <v/>
      </c>
      <c r="N3900" s="23">
        <f>IF(L3900="","",IF(NOT(ISNUMBER(crono_ano)),"Informe o ano",IF(L3900&lt;crono_ano,"Antes do ano",IF(L3900&gt;crono_ano,"Depois do ano","No ano"))))</f>
        <v/>
      </c>
      <c r="O3900" s="39">
        <f>IF(F3900="","",IF(COUNTIF(F$7:F3900,F3900)=1,1,0))</f>
        <v/>
      </c>
      <c r="P3900" s="39">
        <f>IF(A3900&amp;B3900&amp;C3900="","",IF(AND(O3900=1,N(G3900)&gt;0),IF(INDEX(pl_ativa,MAX(1,N(G3900)))="Sim",1,0),0))</f>
        <v/>
      </c>
      <c r="Q3900" s="39">
        <f>IF(F3900="","",COUNTIFS(ex_chave_oc,F3900,ex_cancelada,"&lt;&gt;Sim"))</f>
        <v/>
      </c>
      <c r="R3900" s="51">
        <f>IF(P3900="","",IF(AND(P3900=1,N(Q3900)&gt;0),1,0))</f>
        <v/>
      </c>
      <c r="S3900" s="30">
        <f>IF(P3900="","",IF(F3900="","ERRO: data prevista ausente ou inválida",IF(O3900=0,"Duplicada: contada uma vez",IF(N(G3900)=0,"ERRO: tarefa fora do Plano Mestre",IF(P3900=0,"Tarefa retirada do plano: não conta","OK")))))</f>
        <v/>
      </c>
    </row>
    <row r="3901">
      <c r="A3901" s="29" t="n"/>
      <c r="B3901" s="25" t="n"/>
      <c r="C3901" s="49" t="n"/>
      <c r="D3901" s="29" t="n"/>
      <c r="E3901" s="23">
        <f>IF(OR(A3901="",B3901=""),"",A3901&amp;"|"&amp;B3901)</f>
        <v/>
      </c>
      <c r="F3901" s="30">
        <f>IF(OR(E3901="",NOT(ISNUMBER(C3901))),"",E3901&amp;"|"&amp;YEAR(C3901)&amp;"-"&amp;RIGHT("0"&amp;MONTH(C3901),2)&amp;"-"&amp;RIGHT("0"&amp;DAY(C3901),2))</f>
        <v/>
      </c>
      <c r="G3901" s="26">
        <f>IF(E3901="","",IFERROR(MATCH(E3901,pl_chave,0),0))</f>
        <v/>
      </c>
      <c r="H3901" s="23">
        <f>IF(G3901="","",IF(G3901=0,"Tarefa fora do plano",INDEX(pl_tag,G3901)))</f>
        <v/>
      </c>
      <c r="I3901" s="30">
        <f>IF(N(G3901)=0,"",INDEX(pl_atividade,G3901))</f>
        <v/>
      </c>
      <c r="J3901" s="50">
        <f>IF(N(G3901)=0,"",INDEX(pl_especialidade,G3901))</f>
        <v/>
      </c>
      <c r="K3901" s="28">
        <f>IF(N(G3901)=0,"",INDEX(pl_duracao,G3901))</f>
        <v/>
      </c>
      <c r="L3901" s="39">
        <f>IF(ISNUMBER(C3901),YEAR(C3901),"")</f>
        <v/>
      </c>
      <c r="M3901" s="39">
        <f>IF(ISNUMBER(C3901),MONTH(C3901),"")</f>
        <v/>
      </c>
      <c r="N3901" s="23">
        <f>IF(L3901="","",IF(NOT(ISNUMBER(crono_ano)),"Informe o ano",IF(L3901&lt;crono_ano,"Antes do ano",IF(L3901&gt;crono_ano,"Depois do ano","No ano"))))</f>
        <v/>
      </c>
      <c r="O3901" s="39">
        <f>IF(F3901="","",IF(COUNTIF(F$7:F3901,F3901)=1,1,0))</f>
        <v/>
      </c>
      <c r="P3901" s="39">
        <f>IF(A3901&amp;B3901&amp;C3901="","",IF(AND(O3901=1,N(G3901)&gt;0),IF(INDEX(pl_ativa,MAX(1,N(G3901)))="Sim",1,0),0))</f>
        <v/>
      </c>
      <c r="Q3901" s="39">
        <f>IF(F3901="","",COUNTIFS(ex_chave_oc,F3901,ex_cancelada,"&lt;&gt;Sim"))</f>
        <v/>
      </c>
      <c r="R3901" s="51">
        <f>IF(P3901="","",IF(AND(P3901=1,N(Q3901)&gt;0),1,0))</f>
        <v/>
      </c>
      <c r="S3901" s="30">
        <f>IF(P3901="","",IF(F3901="","ERRO: data prevista ausente ou inválida",IF(O3901=0,"Duplicada: contada uma vez",IF(N(G3901)=0,"ERRO: tarefa fora do Plano Mestre",IF(P3901=0,"Tarefa retirada do plano: não conta","OK")))))</f>
        <v/>
      </c>
    </row>
    <row r="3902">
      <c r="A3902" s="29" t="n"/>
      <c r="B3902" s="25" t="n"/>
      <c r="C3902" s="49" t="n"/>
      <c r="D3902" s="29" t="n"/>
      <c r="E3902" s="23">
        <f>IF(OR(A3902="",B3902=""),"",A3902&amp;"|"&amp;B3902)</f>
        <v/>
      </c>
      <c r="F3902" s="30">
        <f>IF(OR(E3902="",NOT(ISNUMBER(C3902))),"",E3902&amp;"|"&amp;YEAR(C3902)&amp;"-"&amp;RIGHT("0"&amp;MONTH(C3902),2)&amp;"-"&amp;RIGHT("0"&amp;DAY(C3902),2))</f>
        <v/>
      </c>
      <c r="G3902" s="26">
        <f>IF(E3902="","",IFERROR(MATCH(E3902,pl_chave,0),0))</f>
        <v/>
      </c>
      <c r="H3902" s="23">
        <f>IF(G3902="","",IF(G3902=0,"Tarefa fora do plano",INDEX(pl_tag,G3902)))</f>
        <v/>
      </c>
      <c r="I3902" s="30">
        <f>IF(N(G3902)=0,"",INDEX(pl_atividade,G3902))</f>
        <v/>
      </c>
      <c r="J3902" s="50">
        <f>IF(N(G3902)=0,"",INDEX(pl_especialidade,G3902))</f>
        <v/>
      </c>
      <c r="K3902" s="28">
        <f>IF(N(G3902)=0,"",INDEX(pl_duracao,G3902))</f>
        <v/>
      </c>
      <c r="L3902" s="39">
        <f>IF(ISNUMBER(C3902),YEAR(C3902),"")</f>
        <v/>
      </c>
      <c r="M3902" s="39">
        <f>IF(ISNUMBER(C3902),MONTH(C3902),"")</f>
        <v/>
      </c>
      <c r="N3902" s="23">
        <f>IF(L3902="","",IF(NOT(ISNUMBER(crono_ano)),"Informe o ano",IF(L3902&lt;crono_ano,"Antes do ano",IF(L3902&gt;crono_ano,"Depois do ano","No ano"))))</f>
        <v/>
      </c>
      <c r="O3902" s="39">
        <f>IF(F3902="","",IF(COUNTIF(F$7:F3902,F3902)=1,1,0))</f>
        <v/>
      </c>
      <c r="P3902" s="39">
        <f>IF(A3902&amp;B3902&amp;C3902="","",IF(AND(O3902=1,N(G3902)&gt;0),IF(INDEX(pl_ativa,MAX(1,N(G3902)))="Sim",1,0),0))</f>
        <v/>
      </c>
      <c r="Q3902" s="39">
        <f>IF(F3902="","",COUNTIFS(ex_chave_oc,F3902,ex_cancelada,"&lt;&gt;Sim"))</f>
        <v/>
      </c>
      <c r="R3902" s="51">
        <f>IF(P3902="","",IF(AND(P3902=1,N(Q3902)&gt;0),1,0))</f>
        <v/>
      </c>
      <c r="S3902" s="30">
        <f>IF(P3902="","",IF(F3902="","ERRO: data prevista ausente ou inválida",IF(O3902=0,"Duplicada: contada uma vez",IF(N(G3902)=0,"ERRO: tarefa fora do Plano Mestre",IF(P3902=0,"Tarefa retirada do plano: não conta","OK")))))</f>
        <v/>
      </c>
    </row>
    <row r="3903">
      <c r="A3903" s="29" t="n"/>
      <c r="B3903" s="25" t="n"/>
      <c r="C3903" s="49" t="n"/>
      <c r="D3903" s="29" t="n"/>
      <c r="E3903" s="23">
        <f>IF(OR(A3903="",B3903=""),"",A3903&amp;"|"&amp;B3903)</f>
        <v/>
      </c>
      <c r="F3903" s="30">
        <f>IF(OR(E3903="",NOT(ISNUMBER(C3903))),"",E3903&amp;"|"&amp;YEAR(C3903)&amp;"-"&amp;RIGHT("0"&amp;MONTH(C3903),2)&amp;"-"&amp;RIGHT("0"&amp;DAY(C3903),2))</f>
        <v/>
      </c>
      <c r="G3903" s="26">
        <f>IF(E3903="","",IFERROR(MATCH(E3903,pl_chave,0),0))</f>
        <v/>
      </c>
      <c r="H3903" s="23">
        <f>IF(G3903="","",IF(G3903=0,"Tarefa fora do plano",INDEX(pl_tag,G3903)))</f>
        <v/>
      </c>
      <c r="I3903" s="30">
        <f>IF(N(G3903)=0,"",INDEX(pl_atividade,G3903))</f>
        <v/>
      </c>
      <c r="J3903" s="50">
        <f>IF(N(G3903)=0,"",INDEX(pl_especialidade,G3903))</f>
        <v/>
      </c>
      <c r="K3903" s="28">
        <f>IF(N(G3903)=0,"",INDEX(pl_duracao,G3903))</f>
        <v/>
      </c>
      <c r="L3903" s="39">
        <f>IF(ISNUMBER(C3903),YEAR(C3903),"")</f>
        <v/>
      </c>
      <c r="M3903" s="39">
        <f>IF(ISNUMBER(C3903),MONTH(C3903),"")</f>
        <v/>
      </c>
      <c r="N3903" s="23">
        <f>IF(L3903="","",IF(NOT(ISNUMBER(crono_ano)),"Informe o ano",IF(L3903&lt;crono_ano,"Antes do ano",IF(L3903&gt;crono_ano,"Depois do ano","No ano"))))</f>
        <v/>
      </c>
      <c r="O3903" s="39">
        <f>IF(F3903="","",IF(COUNTIF(F$7:F3903,F3903)=1,1,0))</f>
        <v/>
      </c>
      <c r="P3903" s="39">
        <f>IF(A3903&amp;B3903&amp;C3903="","",IF(AND(O3903=1,N(G3903)&gt;0),IF(INDEX(pl_ativa,MAX(1,N(G3903)))="Sim",1,0),0))</f>
        <v/>
      </c>
      <c r="Q3903" s="39">
        <f>IF(F3903="","",COUNTIFS(ex_chave_oc,F3903,ex_cancelada,"&lt;&gt;Sim"))</f>
        <v/>
      </c>
      <c r="R3903" s="51">
        <f>IF(P3903="","",IF(AND(P3903=1,N(Q3903)&gt;0),1,0))</f>
        <v/>
      </c>
      <c r="S3903" s="30">
        <f>IF(P3903="","",IF(F3903="","ERRO: data prevista ausente ou inválida",IF(O3903=0,"Duplicada: contada uma vez",IF(N(G3903)=0,"ERRO: tarefa fora do Plano Mestre",IF(P3903=0,"Tarefa retirada do plano: não conta","OK")))))</f>
        <v/>
      </c>
    </row>
    <row r="3904">
      <c r="A3904" s="29" t="n"/>
      <c r="B3904" s="25" t="n"/>
      <c r="C3904" s="49" t="n"/>
      <c r="D3904" s="29" t="n"/>
      <c r="E3904" s="23">
        <f>IF(OR(A3904="",B3904=""),"",A3904&amp;"|"&amp;B3904)</f>
        <v/>
      </c>
      <c r="F3904" s="30">
        <f>IF(OR(E3904="",NOT(ISNUMBER(C3904))),"",E3904&amp;"|"&amp;YEAR(C3904)&amp;"-"&amp;RIGHT("0"&amp;MONTH(C3904),2)&amp;"-"&amp;RIGHT("0"&amp;DAY(C3904),2))</f>
        <v/>
      </c>
      <c r="G3904" s="26">
        <f>IF(E3904="","",IFERROR(MATCH(E3904,pl_chave,0),0))</f>
        <v/>
      </c>
      <c r="H3904" s="23">
        <f>IF(G3904="","",IF(G3904=0,"Tarefa fora do plano",INDEX(pl_tag,G3904)))</f>
        <v/>
      </c>
      <c r="I3904" s="30">
        <f>IF(N(G3904)=0,"",INDEX(pl_atividade,G3904))</f>
        <v/>
      </c>
      <c r="J3904" s="50">
        <f>IF(N(G3904)=0,"",INDEX(pl_especialidade,G3904))</f>
        <v/>
      </c>
      <c r="K3904" s="28">
        <f>IF(N(G3904)=0,"",INDEX(pl_duracao,G3904))</f>
        <v/>
      </c>
      <c r="L3904" s="39">
        <f>IF(ISNUMBER(C3904),YEAR(C3904),"")</f>
        <v/>
      </c>
      <c r="M3904" s="39">
        <f>IF(ISNUMBER(C3904),MONTH(C3904),"")</f>
        <v/>
      </c>
      <c r="N3904" s="23">
        <f>IF(L3904="","",IF(NOT(ISNUMBER(crono_ano)),"Informe o ano",IF(L3904&lt;crono_ano,"Antes do ano",IF(L3904&gt;crono_ano,"Depois do ano","No ano"))))</f>
        <v/>
      </c>
      <c r="O3904" s="39">
        <f>IF(F3904="","",IF(COUNTIF(F$7:F3904,F3904)=1,1,0))</f>
        <v/>
      </c>
      <c r="P3904" s="39">
        <f>IF(A3904&amp;B3904&amp;C3904="","",IF(AND(O3904=1,N(G3904)&gt;0),IF(INDEX(pl_ativa,MAX(1,N(G3904)))="Sim",1,0),0))</f>
        <v/>
      </c>
      <c r="Q3904" s="39">
        <f>IF(F3904="","",COUNTIFS(ex_chave_oc,F3904,ex_cancelada,"&lt;&gt;Sim"))</f>
        <v/>
      </c>
      <c r="R3904" s="51">
        <f>IF(P3904="","",IF(AND(P3904=1,N(Q3904)&gt;0),1,0))</f>
        <v/>
      </c>
      <c r="S3904" s="30">
        <f>IF(P3904="","",IF(F3904="","ERRO: data prevista ausente ou inválida",IF(O3904=0,"Duplicada: contada uma vez",IF(N(G3904)=0,"ERRO: tarefa fora do Plano Mestre",IF(P3904=0,"Tarefa retirada do plano: não conta","OK")))))</f>
        <v/>
      </c>
    </row>
    <row r="3905">
      <c r="A3905" s="29" t="n"/>
      <c r="B3905" s="25" t="n"/>
      <c r="C3905" s="49" t="n"/>
      <c r="D3905" s="29" t="n"/>
      <c r="E3905" s="23">
        <f>IF(OR(A3905="",B3905=""),"",A3905&amp;"|"&amp;B3905)</f>
        <v/>
      </c>
      <c r="F3905" s="30">
        <f>IF(OR(E3905="",NOT(ISNUMBER(C3905))),"",E3905&amp;"|"&amp;YEAR(C3905)&amp;"-"&amp;RIGHT("0"&amp;MONTH(C3905),2)&amp;"-"&amp;RIGHT("0"&amp;DAY(C3905),2))</f>
        <v/>
      </c>
      <c r="G3905" s="26">
        <f>IF(E3905="","",IFERROR(MATCH(E3905,pl_chave,0),0))</f>
        <v/>
      </c>
      <c r="H3905" s="23">
        <f>IF(G3905="","",IF(G3905=0,"Tarefa fora do plano",INDEX(pl_tag,G3905)))</f>
        <v/>
      </c>
      <c r="I3905" s="30">
        <f>IF(N(G3905)=0,"",INDEX(pl_atividade,G3905))</f>
        <v/>
      </c>
      <c r="J3905" s="50">
        <f>IF(N(G3905)=0,"",INDEX(pl_especialidade,G3905))</f>
        <v/>
      </c>
      <c r="K3905" s="28">
        <f>IF(N(G3905)=0,"",INDEX(pl_duracao,G3905))</f>
        <v/>
      </c>
      <c r="L3905" s="39">
        <f>IF(ISNUMBER(C3905),YEAR(C3905),"")</f>
        <v/>
      </c>
      <c r="M3905" s="39">
        <f>IF(ISNUMBER(C3905),MONTH(C3905),"")</f>
        <v/>
      </c>
      <c r="N3905" s="23">
        <f>IF(L3905="","",IF(NOT(ISNUMBER(crono_ano)),"Informe o ano",IF(L3905&lt;crono_ano,"Antes do ano",IF(L3905&gt;crono_ano,"Depois do ano","No ano"))))</f>
        <v/>
      </c>
      <c r="O3905" s="39">
        <f>IF(F3905="","",IF(COUNTIF(F$7:F3905,F3905)=1,1,0))</f>
        <v/>
      </c>
      <c r="P3905" s="39">
        <f>IF(A3905&amp;B3905&amp;C3905="","",IF(AND(O3905=1,N(G3905)&gt;0),IF(INDEX(pl_ativa,MAX(1,N(G3905)))="Sim",1,0),0))</f>
        <v/>
      </c>
      <c r="Q3905" s="39">
        <f>IF(F3905="","",COUNTIFS(ex_chave_oc,F3905,ex_cancelada,"&lt;&gt;Sim"))</f>
        <v/>
      </c>
      <c r="R3905" s="51">
        <f>IF(P3905="","",IF(AND(P3905=1,N(Q3905)&gt;0),1,0))</f>
        <v/>
      </c>
      <c r="S3905" s="30">
        <f>IF(P3905="","",IF(F3905="","ERRO: data prevista ausente ou inválida",IF(O3905=0,"Duplicada: contada uma vez",IF(N(G3905)=0,"ERRO: tarefa fora do Plano Mestre",IF(P3905=0,"Tarefa retirada do plano: não conta","OK")))))</f>
        <v/>
      </c>
    </row>
    <row r="3906">
      <c r="A3906" s="29" t="n"/>
      <c r="B3906" s="25" t="n"/>
      <c r="C3906" s="49" t="n"/>
      <c r="D3906" s="29" t="n"/>
      <c r="E3906" s="23">
        <f>IF(OR(A3906="",B3906=""),"",A3906&amp;"|"&amp;B3906)</f>
        <v/>
      </c>
      <c r="F3906" s="30">
        <f>IF(OR(E3906="",NOT(ISNUMBER(C3906))),"",E3906&amp;"|"&amp;YEAR(C3906)&amp;"-"&amp;RIGHT("0"&amp;MONTH(C3906),2)&amp;"-"&amp;RIGHT("0"&amp;DAY(C3906),2))</f>
        <v/>
      </c>
      <c r="G3906" s="26">
        <f>IF(E3906="","",IFERROR(MATCH(E3906,pl_chave,0),0))</f>
        <v/>
      </c>
      <c r="H3906" s="23">
        <f>IF(G3906="","",IF(G3906=0,"Tarefa fora do plano",INDEX(pl_tag,G3906)))</f>
        <v/>
      </c>
      <c r="I3906" s="30">
        <f>IF(N(G3906)=0,"",INDEX(pl_atividade,G3906))</f>
        <v/>
      </c>
      <c r="J3906" s="50">
        <f>IF(N(G3906)=0,"",INDEX(pl_especialidade,G3906))</f>
        <v/>
      </c>
      <c r="K3906" s="28">
        <f>IF(N(G3906)=0,"",INDEX(pl_duracao,G3906))</f>
        <v/>
      </c>
      <c r="L3906" s="39">
        <f>IF(ISNUMBER(C3906),YEAR(C3906),"")</f>
        <v/>
      </c>
      <c r="M3906" s="39">
        <f>IF(ISNUMBER(C3906),MONTH(C3906),"")</f>
        <v/>
      </c>
      <c r="N3906" s="23">
        <f>IF(L3906="","",IF(NOT(ISNUMBER(crono_ano)),"Informe o ano",IF(L3906&lt;crono_ano,"Antes do ano",IF(L3906&gt;crono_ano,"Depois do ano","No ano"))))</f>
        <v/>
      </c>
      <c r="O3906" s="39">
        <f>IF(F3906="","",IF(COUNTIF(F$7:F3906,F3906)=1,1,0))</f>
        <v/>
      </c>
      <c r="P3906" s="39">
        <f>IF(A3906&amp;B3906&amp;C3906="","",IF(AND(O3906=1,N(G3906)&gt;0),IF(INDEX(pl_ativa,MAX(1,N(G3906)))="Sim",1,0),0))</f>
        <v/>
      </c>
      <c r="Q3906" s="39">
        <f>IF(F3906="","",COUNTIFS(ex_chave_oc,F3906,ex_cancelada,"&lt;&gt;Sim"))</f>
        <v/>
      </c>
      <c r="R3906" s="51">
        <f>IF(P3906="","",IF(AND(P3906=1,N(Q3906)&gt;0),1,0))</f>
        <v/>
      </c>
      <c r="S3906" s="30">
        <f>IF(P3906="","",IF(F3906="","ERRO: data prevista ausente ou inválida",IF(O3906=0,"Duplicada: contada uma vez",IF(N(G3906)=0,"ERRO: tarefa fora do Plano Mestre",IF(P3906=0,"Tarefa retirada do plano: não conta","OK")))))</f>
        <v/>
      </c>
    </row>
    <row r="3907">
      <c r="A3907" s="29" t="n"/>
      <c r="B3907" s="25" t="n"/>
      <c r="C3907" s="49" t="n"/>
      <c r="D3907" s="29" t="n"/>
      <c r="E3907" s="23">
        <f>IF(OR(A3907="",B3907=""),"",A3907&amp;"|"&amp;B3907)</f>
        <v/>
      </c>
      <c r="F3907" s="30">
        <f>IF(OR(E3907="",NOT(ISNUMBER(C3907))),"",E3907&amp;"|"&amp;YEAR(C3907)&amp;"-"&amp;RIGHT("0"&amp;MONTH(C3907),2)&amp;"-"&amp;RIGHT("0"&amp;DAY(C3907),2))</f>
        <v/>
      </c>
      <c r="G3907" s="26">
        <f>IF(E3907="","",IFERROR(MATCH(E3907,pl_chave,0),0))</f>
        <v/>
      </c>
      <c r="H3907" s="23">
        <f>IF(G3907="","",IF(G3907=0,"Tarefa fora do plano",INDEX(pl_tag,G3907)))</f>
        <v/>
      </c>
      <c r="I3907" s="30">
        <f>IF(N(G3907)=0,"",INDEX(pl_atividade,G3907))</f>
        <v/>
      </c>
      <c r="J3907" s="50">
        <f>IF(N(G3907)=0,"",INDEX(pl_especialidade,G3907))</f>
        <v/>
      </c>
      <c r="K3907" s="28">
        <f>IF(N(G3907)=0,"",INDEX(pl_duracao,G3907))</f>
        <v/>
      </c>
      <c r="L3907" s="39">
        <f>IF(ISNUMBER(C3907),YEAR(C3907),"")</f>
        <v/>
      </c>
      <c r="M3907" s="39">
        <f>IF(ISNUMBER(C3907),MONTH(C3907),"")</f>
        <v/>
      </c>
      <c r="N3907" s="23">
        <f>IF(L3907="","",IF(NOT(ISNUMBER(crono_ano)),"Informe o ano",IF(L3907&lt;crono_ano,"Antes do ano",IF(L3907&gt;crono_ano,"Depois do ano","No ano"))))</f>
        <v/>
      </c>
      <c r="O3907" s="39">
        <f>IF(F3907="","",IF(COUNTIF(F$7:F3907,F3907)=1,1,0))</f>
        <v/>
      </c>
      <c r="P3907" s="39">
        <f>IF(A3907&amp;B3907&amp;C3907="","",IF(AND(O3907=1,N(G3907)&gt;0),IF(INDEX(pl_ativa,MAX(1,N(G3907)))="Sim",1,0),0))</f>
        <v/>
      </c>
      <c r="Q3907" s="39">
        <f>IF(F3907="","",COUNTIFS(ex_chave_oc,F3907,ex_cancelada,"&lt;&gt;Sim"))</f>
        <v/>
      </c>
      <c r="R3907" s="51">
        <f>IF(P3907="","",IF(AND(P3907=1,N(Q3907)&gt;0),1,0))</f>
        <v/>
      </c>
      <c r="S3907" s="30">
        <f>IF(P3907="","",IF(F3907="","ERRO: data prevista ausente ou inválida",IF(O3907=0,"Duplicada: contada uma vez",IF(N(G3907)=0,"ERRO: tarefa fora do Plano Mestre",IF(P3907=0,"Tarefa retirada do plano: não conta","OK")))))</f>
        <v/>
      </c>
    </row>
    <row r="3908">
      <c r="A3908" s="29" t="n"/>
      <c r="B3908" s="25" t="n"/>
      <c r="C3908" s="49" t="n"/>
      <c r="D3908" s="29" t="n"/>
      <c r="E3908" s="23">
        <f>IF(OR(A3908="",B3908=""),"",A3908&amp;"|"&amp;B3908)</f>
        <v/>
      </c>
      <c r="F3908" s="30">
        <f>IF(OR(E3908="",NOT(ISNUMBER(C3908))),"",E3908&amp;"|"&amp;YEAR(C3908)&amp;"-"&amp;RIGHT("0"&amp;MONTH(C3908),2)&amp;"-"&amp;RIGHT("0"&amp;DAY(C3908),2))</f>
        <v/>
      </c>
      <c r="G3908" s="26">
        <f>IF(E3908="","",IFERROR(MATCH(E3908,pl_chave,0),0))</f>
        <v/>
      </c>
      <c r="H3908" s="23">
        <f>IF(G3908="","",IF(G3908=0,"Tarefa fora do plano",INDEX(pl_tag,G3908)))</f>
        <v/>
      </c>
      <c r="I3908" s="30">
        <f>IF(N(G3908)=0,"",INDEX(pl_atividade,G3908))</f>
        <v/>
      </c>
      <c r="J3908" s="50">
        <f>IF(N(G3908)=0,"",INDEX(pl_especialidade,G3908))</f>
        <v/>
      </c>
      <c r="K3908" s="28">
        <f>IF(N(G3908)=0,"",INDEX(pl_duracao,G3908))</f>
        <v/>
      </c>
      <c r="L3908" s="39">
        <f>IF(ISNUMBER(C3908),YEAR(C3908),"")</f>
        <v/>
      </c>
      <c r="M3908" s="39">
        <f>IF(ISNUMBER(C3908),MONTH(C3908),"")</f>
        <v/>
      </c>
      <c r="N3908" s="23">
        <f>IF(L3908="","",IF(NOT(ISNUMBER(crono_ano)),"Informe o ano",IF(L3908&lt;crono_ano,"Antes do ano",IF(L3908&gt;crono_ano,"Depois do ano","No ano"))))</f>
        <v/>
      </c>
      <c r="O3908" s="39">
        <f>IF(F3908="","",IF(COUNTIF(F$7:F3908,F3908)=1,1,0))</f>
        <v/>
      </c>
      <c r="P3908" s="39">
        <f>IF(A3908&amp;B3908&amp;C3908="","",IF(AND(O3908=1,N(G3908)&gt;0),IF(INDEX(pl_ativa,MAX(1,N(G3908)))="Sim",1,0),0))</f>
        <v/>
      </c>
      <c r="Q3908" s="39">
        <f>IF(F3908="","",COUNTIFS(ex_chave_oc,F3908,ex_cancelada,"&lt;&gt;Sim"))</f>
        <v/>
      </c>
      <c r="R3908" s="51">
        <f>IF(P3908="","",IF(AND(P3908=1,N(Q3908)&gt;0),1,0))</f>
        <v/>
      </c>
      <c r="S3908" s="30">
        <f>IF(P3908="","",IF(F3908="","ERRO: data prevista ausente ou inválida",IF(O3908=0,"Duplicada: contada uma vez",IF(N(G3908)=0,"ERRO: tarefa fora do Plano Mestre",IF(P3908=0,"Tarefa retirada do plano: não conta","OK")))))</f>
        <v/>
      </c>
    </row>
    <row r="3909">
      <c r="A3909" s="29" t="n"/>
      <c r="B3909" s="25" t="n"/>
      <c r="C3909" s="49" t="n"/>
      <c r="D3909" s="29" t="n"/>
      <c r="E3909" s="23">
        <f>IF(OR(A3909="",B3909=""),"",A3909&amp;"|"&amp;B3909)</f>
        <v/>
      </c>
      <c r="F3909" s="30">
        <f>IF(OR(E3909="",NOT(ISNUMBER(C3909))),"",E3909&amp;"|"&amp;YEAR(C3909)&amp;"-"&amp;RIGHT("0"&amp;MONTH(C3909),2)&amp;"-"&amp;RIGHT("0"&amp;DAY(C3909),2))</f>
        <v/>
      </c>
      <c r="G3909" s="26">
        <f>IF(E3909="","",IFERROR(MATCH(E3909,pl_chave,0),0))</f>
        <v/>
      </c>
      <c r="H3909" s="23">
        <f>IF(G3909="","",IF(G3909=0,"Tarefa fora do plano",INDEX(pl_tag,G3909)))</f>
        <v/>
      </c>
      <c r="I3909" s="30">
        <f>IF(N(G3909)=0,"",INDEX(pl_atividade,G3909))</f>
        <v/>
      </c>
      <c r="J3909" s="50">
        <f>IF(N(G3909)=0,"",INDEX(pl_especialidade,G3909))</f>
        <v/>
      </c>
      <c r="K3909" s="28">
        <f>IF(N(G3909)=0,"",INDEX(pl_duracao,G3909))</f>
        <v/>
      </c>
      <c r="L3909" s="39">
        <f>IF(ISNUMBER(C3909),YEAR(C3909),"")</f>
        <v/>
      </c>
      <c r="M3909" s="39">
        <f>IF(ISNUMBER(C3909),MONTH(C3909),"")</f>
        <v/>
      </c>
      <c r="N3909" s="23">
        <f>IF(L3909="","",IF(NOT(ISNUMBER(crono_ano)),"Informe o ano",IF(L3909&lt;crono_ano,"Antes do ano",IF(L3909&gt;crono_ano,"Depois do ano","No ano"))))</f>
        <v/>
      </c>
      <c r="O3909" s="39">
        <f>IF(F3909="","",IF(COUNTIF(F$7:F3909,F3909)=1,1,0))</f>
        <v/>
      </c>
      <c r="P3909" s="39">
        <f>IF(A3909&amp;B3909&amp;C3909="","",IF(AND(O3909=1,N(G3909)&gt;0),IF(INDEX(pl_ativa,MAX(1,N(G3909)))="Sim",1,0),0))</f>
        <v/>
      </c>
      <c r="Q3909" s="39">
        <f>IF(F3909="","",COUNTIFS(ex_chave_oc,F3909,ex_cancelada,"&lt;&gt;Sim"))</f>
        <v/>
      </c>
      <c r="R3909" s="51">
        <f>IF(P3909="","",IF(AND(P3909=1,N(Q3909)&gt;0),1,0))</f>
        <v/>
      </c>
      <c r="S3909" s="30">
        <f>IF(P3909="","",IF(F3909="","ERRO: data prevista ausente ou inválida",IF(O3909=0,"Duplicada: contada uma vez",IF(N(G3909)=0,"ERRO: tarefa fora do Plano Mestre",IF(P3909=0,"Tarefa retirada do plano: não conta","OK")))))</f>
        <v/>
      </c>
    </row>
    <row r="3910">
      <c r="A3910" s="29" t="n"/>
      <c r="B3910" s="25" t="n"/>
      <c r="C3910" s="49" t="n"/>
      <c r="D3910" s="29" t="n"/>
      <c r="E3910" s="23">
        <f>IF(OR(A3910="",B3910=""),"",A3910&amp;"|"&amp;B3910)</f>
        <v/>
      </c>
      <c r="F3910" s="30">
        <f>IF(OR(E3910="",NOT(ISNUMBER(C3910))),"",E3910&amp;"|"&amp;YEAR(C3910)&amp;"-"&amp;RIGHT("0"&amp;MONTH(C3910),2)&amp;"-"&amp;RIGHT("0"&amp;DAY(C3910),2))</f>
        <v/>
      </c>
      <c r="G3910" s="26">
        <f>IF(E3910="","",IFERROR(MATCH(E3910,pl_chave,0),0))</f>
        <v/>
      </c>
      <c r="H3910" s="23">
        <f>IF(G3910="","",IF(G3910=0,"Tarefa fora do plano",INDEX(pl_tag,G3910)))</f>
        <v/>
      </c>
      <c r="I3910" s="30">
        <f>IF(N(G3910)=0,"",INDEX(pl_atividade,G3910))</f>
        <v/>
      </c>
      <c r="J3910" s="50">
        <f>IF(N(G3910)=0,"",INDEX(pl_especialidade,G3910))</f>
        <v/>
      </c>
      <c r="K3910" s="28">
        <f>IF(N(G3910)=0,"",INDEX(pl_duracao,G3910))</f>
        <v/>
      </c>
      <c r="L3910" s="39">
        <f>IF(ISNUMBER(C3910),YEAR(C3910),"")</f>
        <v/>
      </c>
      <c r="M3910" s="39">
        <f>IF(ISNUMBER(C3910),MONTH(C3910),"")</f>
        <v/>
      </c>
      <c r="N3910" s="23">
        <f>IF(L3910="","",IF(NOT(ISNUMBER(crono_ano)),"Informe o ano",IF(L3910&lt;crono_ano,"Antes do ano",IF(L3910&gt;crono_ano,"Depois do ano","No ano"))))</f>
        <v/>
      </c>
      <c r="O3910" s="39">
        <f>IF(F3910="","",IF(COUNTIF(F$7:F3910,F3910)=1,1,0))</f>
        <v/>
      </c>
      <c r="P3910" s="39">
        <f>IF(A3910&amp;B3910&amp;C3910="","",IF(AND(O3910=1,N(G3910)&gt;0),IF(INDEX(pl_ativa,MAX(1,N(G3910)))="Sim",1,0),0))</f>
        <v/>
      </c>
      <c r="Q3910" s="39">
        <f>IF(F3910="","",COUNTIFS(ex_chave_oc,F3910,ex_cancelada,"&lt;&gt;Sim"))</f>
        <v/>
      </c>
      <c r="R3910" s="51">
        <f>IF(P3910="","",IF(AND(P3910=1,N(Q3910)&gt;0),1,0))</f>
        <v/>
      </c>
      <c r="S3910" s="30">
        <f>IF(P3910="","",IF(F3910="","ERRO: data prevista ausente ou inválida",IF(O3910=0,"Duplicada: contada uma vez",IF(N(G3910)=0,"ERRO: tarefa fora do Plano Mestre",IF(P3910=0,"Tarefa retirada do plano: não conta","OK")))))</f>
        <v/>
      </c>
    </row>
    <row r="3911">
      <c r="A3911" s="29" t="n"/>
      <c r="B3911" s="25" t="n"/>
      <c r="C3911" s="49" t="n"/>
      <c r="D3911" s="29" t="n"/>
      <c r="E3911" s="23">
        <f>IF(OR(A3911="",B3911=""),"",A3911&amp;"|"&amp;B3911)</f>
        <v/>
      </c>
      <c r="F3911" s="30">
        <f>IF(OR(E3911="",NOT(ISNUMBER(C3911))),"",E3911&amp;"|"&amp;YEAR(C3911)&amp;"-"&amp;RIGHT("0"&amp;MONTH(C3911),2)&amp;"-"&amp;RIGHT("0"&amp;DAY(C3911),2))</f>
        <v/>
      </c>
      <c r="G3911" s="26">
        <f>IF(E3911="","",IFERROR(MATCH(E3911,pl_chave,0),0))</f>
        <v/>
      </c>
      <c r="H3911" s="23">
        <f>IF(G3911="","",IF(G3911=0,"Tarefa fora do plano",INDEX(pl_tag,G3911)))</f>
        <v/>
      </c>
      <c r="I3911" s="30">
        <f>IF(N(G3911)=0,"",INDEX(pl_atividade,G3911))</f>
        <v/>
      </c>
      <c r="J3911" s="50">
        <f>IF(N(G3911)=0,"",INDEX(pl_especialidade,G3911))</f>
        <v/>
      </c>
      <c r="K3911" s="28">
        <f>IF(N(G3911)=0,"",INDEX(pl_duracao,G3911))</f>
        <v/>
      </c>
      <c r="L3911" s="39">
        <f>IF(ISNUMBER(C3911),YEAR(C3911),"")</f>
        <v/>
      </c>
      <c r="M3911" s="39">
        <f>IF(ISNUMBER(C3911),MONTH(C3911),"")</f>
        <v/>
      </c>
      <c r="N3911" s="23">
        <f>IF(L3911="","",IF(NOT(ISNUMBER(crono_ano)),"Informe o ano",IF(L3911&lt;crono_ano,"Antes do ano",IF(L3911&gt;crono_ano,"Depois do ano","No ano"))))</f>
        <v/>
      </c>
      <c r="O3911" s="39">
        <f>IF(F3911="","",IF(COUNTIF(F$7:F3911,F3911)=1,1,0))</f>
        <v/>
      </c>
      <c r="P3911" s="39">
        <f>IF(A3911&amp;B3911&amp;C3911="","",IF(AND(O3911=1,N(G3911)&gt;0),IF(INDEX(pl_ativa,MAX(1,N(G3911)))="Sim",1,0),0))</f>
        <v/>
      </c>
      <c r="Q3911" s="39">
        <f>IF(F3911="","",COUNTIFS(ex_chave_oc,F3911,ex_cancelada,"&lt;&gt;Sim"))</f>
        <v/>
      </c>
      <c r="R3911" s="51">
        <f>IF(P3911="","",IF(AND(P3911=1,N(Q3911)&gt;0),1,0))</f>
        <v/>
      </c>
      <c r="S3911" s="30">
        <f>IF(P3911="","",IF(F3911="","ERRO: data prevista ausente ou inválida",IF(O3911=0,"Duplicada: contada uma vez",IF(N(G3911)=0,"ERRO: tarefa fora do Plano Mestre",IF(P3911=0,"Tarefa retirada do plano: não conta","OK")))))</f>
        <v/>
      </c>
    </row>
    <row r="3912">
      <c r="A3912" s="29" t="n"/>
      <c r="B3912" s="25" t="n"/>
      <c r="C3912" s="49" t="n"/>
      <c r="D3912" s="29" t="n"/>
      <c r="E3912" s="23">
        <f>IF(OR(A3912="",B3912=""),"",A3912&amp;"|"&amp;B3912)</f>
        <v/>
      </c>
      <c r="F3912" s="30">
        <f>IF(OR(E3912="",NOT(ISNUMBER(C3912))),"",E3912&amp;"|"&amp;YEAR(C3912)&amp;"-"&amp;RIGHT("0"&amp;MONTH(C3912),2)&amp;"-"&amp;RIGHT("0"&amp;DAY(C3912),2))</f>
        <v/>
      </c>
      <c r="G3912" s="26">
        <f>IF(E3912="","",IFERROR(MATCH(E3912,pl_chave,0),0))</f>
        <v/>
      </c>
      <c r="H3912" s="23">
        <f>IF(G3912="","",IF(G3912=0,"Tarefa fora do plano",INDEX(pl_tag,G3912)))</f>
        <v/>
      </c>
      <c r="I3912" s="30">
        <f>IF(N(G3912)=0,"",INDEX(pl_atividade,G3912))</f>
        <v/>
      </c>
      <c r="J3912" s="50">
        <f>IF(N(G3912)=0,"",INDEX(pl_especialidade,G3912))</f>
        <v/>
      </c>
      <c r="K3912" s="28">
        <f>IF(N(G3912)=0,"",INDEX(pl_duracao,G3912))</f>
        <v/>
      </c>
      <c r="L3912" s="39">
        <f>IF(ISNUMBER(C3912),YEAR(C3912),"")</f>
        <v/>
      </c>
      <c r="M3912" s="39">
        <f>IF(ISNUMBER(C3912),MONTH(C3912),"")</f>
        <v/>
      </c>
      <c r="N3912" s="23">
        <f>IF(L3912="","",IF(NOT(ISNUMBER(crono_ano)),"Informe o ano",IF(L3912&lt;crono_ano,"Antes do ano",IF(L3912&gt;crono_ano,"Depois do ano","No ano"))))</f>
        <v/>
      </c>
      <c r="O3912" s="39">
        <f>IF(F3912="","",IF(COUNTIF(F$7:F3912,F3912)=1,1,0))</f>
        <v/>
      </c>
      <c r="P3912" s="39">
        <f>IF(A3912&amp;B3912&amp;C3912="","",IF(AND(O3912=1,N(G3912)&gt;0),IF(INDEX(pl_ativa,MAX(1,N(G3912)))="Sim",1,0),0))</f>
        <v/>
      </c>
      <c r="Q3912" s="39">
        <f>IF(F3912="","",COUNTIFS(ex_chave_oc,F3912,ex_cancelada,"&lt;&gt;Sim"))</f>
        <v/>
      </c>
      <c r="R3912" s="51">
        <f>IF(P3912="","",IF(AND(P3912=1,N(Q3912)&gt;0),1,0))</f>
        <v/>
      </c>
      <c r="S3912" s="30">
        <f>IF(P3912="","",IF(F3912="","ERRO: data prevista ausente ou inválida",IF(O3912=0,"Duplicada: contada uma vez",IF(N(G3912)=0,"ERRO: tarefa fora do Plano Mestre",IF(P3912=0,"Tarefa retirada do plano: não conta","OK")))))</f>
        <v/>
      </c>
    </row>
    <row r="3913">
      <c r="A3913" s="29" t="n"/>
      <c r="B3913" s="25" t="n"/>
      <c r="C3913" s="49" t="n"/>
      <c r="D3913" s="29" t="n"/>
      <c r="E3913" s="23">
        <f>IF(OR(A3913="",B3913=""),"",A3913&amp;"|"&amp;B3913)</f>
        <v/>
      </c>
      <c r="F3913" s="30">
        <f>IF(OR(E3913="",NOT(ISNUMBER(C3913))),"",E3913&amp;"|"&amp;YEAR(C3913)&amp;"-"&amp;RIGHT("0"&amp;MONTH(C3913),2)&amp;"-"&amp;RIGHT("0"&amp;DAY(C3913),2))</f>
        <v/>
      </c>
      <c r="G3913" s="26">
        <f>IF(E3913="","",IFERROR(MATCH(E3913,pl_chave,0),0))</f>
        <v/>
      </c>
      <c r="H3913" s="23">
        <f>IF(G3913="","",IF(G3913=0,"Tarefa fora do plano",INDEX(pl_tag,G3913)))</f>
        <v/>
      </c>
      <c r="I3913" s="30">
        <f>IF(N(G3913)=0,"",INDEX(pl_atividade,G3913))</f>
        <v/>
      </c>
      <c r="J3913" s="50">
        <f>IF(N(G3913)=0,"",INDEX(pl_especialidade,G3913))</f>
        <v/>
      </c>
      <c r="K3913" s="28">
        <f>IF(N(G3913)=0,"",INDEX(pl_duracao,G3913))</f>
        <v/>
      </c>
      <c r="L3913" s="39">
        <f>IF(ISNUMBER(C3913),YEAR(C3913),"")</f>
        <v/>
      </c>
      <c r="M3913" s="39">
        <f>IF(ISNUMBER(C3913),MONTH(C3913),"")</f>
        <v/>
      </c>
      <c r="N3913" s="23">
        <f>IF(L3913="","",IF(NOT(ISNUMBER(crono_ano)),"Informe o ano",IF(L3913&lt;crono_ano,"Antes do ano",IF(L3913&gt;crono_ano,"Depois do ano","No ano"))))</f>
        <v/>
      </c>
      <c r="O3913" s="39">
        <f>IF(F3913="","",IF(COUNTIF(F$7:F3913,F3913)=1,1,0))</f>
        <v/>
      </c>
      <c r="P3913" s="39">
        <f>IF(A3913&amp;B3913&amp;C3913="","",IF(AND(O3913=1,N(G3913)&gt;0),IF(INDEX(pl_ativa,MAX(1,N(G3913)))="Sim",1,0),0))</f>
        <v/>
      </c>
      <c r="Q3913" s="39">
        <f>IF(F3913="","",COUNTIFS(ex_chave_oc,F3913,ex_cancelada,"&lt;&gt;Sim"))</f>
        <v/>
      </c>
      <c r="R3913" s="51">
        <f>IF(P3913="","",IF(AND(P3913=1,N(Q3913)&gt;0),1,0))</f>
        <v/>
      </c>
      <c r="S3913" s="30">
        <f>IF(P3913="","",IF(F3913="","ERRO: data prevista ausente ou inválida",IF(O3913=0,"Duplicada: contada uma vez",IF(N(G3913)=0,"ERRO: tarefa fora do Plano Mestre",IF(P3913=0,"Tarefa retirada do plano: não conta","OK")))))</f>
        <v/>
      </c>
    </row>
    <row r="3914">
      <c r="A3914" s="29" t="n"/>
      <c r="B3914" s="25" t="n"/>
      <c r="C3914" s="49" t="n"/>
      <c r="D3914" s="29" t="n"/>
      <c r="E3914" s="23">
        <f>IF(OR(A3914="",B3914=""),"",A3914&amp;"|"&amp;B3914)</f>
        <v/>
      </c>
      <c r="F3914" s="30">
        <f>IF(OR(E3914="",NOT(ISNUMBER(C3914))),"",E3914&amp;"|"&amp;YEAR(C3914)&amp;"-"&amp;RIGHT("0"&amp;MONTH(C3914),2)&amp;"-"&amp;RIGHT("0"&amp;DAY(C3914),2))</f>
        <v/>
      </c>
      <c r="G3914" s="26">
        <f>IF(E3914="","",IFERROR(MATCH(E3914,pl_chave,0),0))</f>
        <v/>
      </c>
      <c r="H3914" s="23">
        <f>IF(G3914="","",IF(G3914=0,"Tarefa fora do plano",INDEX(pl_tag,G3914)))</f>
        <v/>
      </c>
      <c r="I3914" s="30">
        <f>IF(N(G3914)=0,"",INDEX(pl_atividade,G3914))</f>
        <v/>
      </c>
      <c r="J3914" s="50">
        <f>IF(N(G3914)=0,"",INDEX(pl_especialidade,G3914))</f>
        <v/>
      </c>
      <c r="K3914" s="28">
        <f>IF(N(G3914)=0,"",INDEX(pl_duracao,G3914))</f>
        <v/>
      </c>
      <c r="L3914" s="39">
        <f>IF(ISNUMBER(C3914),YEAR(C3914),"")</f>
        <v/>
      </c>
      <c r="M3914" s="39">
        <f>IF(ISNUMBER(C3914),MONTH(C3914),"")</f>
        <v/>
      </c>
      <c r="N3914" s="23">
        <f>IF(L3914="","",IF(NOT(ISNUMBER(crono_ano)),"Informe o ano",IF(L3914&lt;crono_ano,"Antes do ano",IF(L3914&gt;crono_ano,"Depois do ano","No ano"))))</f>
        <v/>
      </c>
      <c r="O3914" s="39">
        <f>IF(F3914="","",IF(COUNTIF(F$7:F3914,F3914)=1,1,0))</f>
        <v/>
      </c>
      <c r="P3914" s="39">
        <f>IF(A3914&amp;B3914&amp;C3914="","",IF(AND(O3914=1,N(G3914)&gt;0),IF(INDEX(pl_ativa,MAX(1,N(G3914)))="Sim",1,0),0))</f>
        <v/>
      </c>
      <c r="Q3914" s="39">
        <f>IF(F3914="","",COUNTIFS(ex_chave_oc,F3914,ex_cancelada,"&lt;&gt;Sim"))</f>
        <v/>
      </c>
      <c r="R3914" s="51">
        <f>IF(P3914="","",IF(AND(P3914=1,N(Q3914)&gt;0),1,0))</f>
        <v/>
      </c>
      <c r="S3914" s="30">
        <f>IF(P3914="","",IF(F3914="","ERRO: data prevista ausente ou inválida",IF(O3914=0,"Duplicada: contada uma vez",IF(N(G3914)=0,"ERRO: tarefa fora do Plano Mestre",IF(P3914=0,"Tarefa retirada do plano: não conta","OK")))))</f>
        <v/>
      </c>
    </row>
    <row r="3915">
      <c r="A3915" s="29" t="n"/>
      <c r="B3915" s="25" t="n"/>
      <c r="C3915" s="49" t="n"/>
      <c r="D3915" s="29" t="n"/>
      <c r="E3915" s="23">
        <f>IF(OR(A3915="",B3915=""),"",A3915&amp;"|"&amp;B3915)</f>
        <v/>
      </c>
      <c r="F3915" s="30">
        <f>IF(OR(E3915="",NOT(ISNUMBER(C3915))),"",E3915&amp;"|"&amp;YEAR(C3915)&amp;"-"&amp;RIGHT("0"&amp;MONTH(C3915),2)&amp;"-"&amp;RIGHT("0"&amp;DAY(C3915),2))</f>
        <v/>
      </c>
      <c r="G3915" s="26">
        <f>IF(E3915="","",IFERROR(MATCH(E3915,pl_chave,0),0))</f>
        <v/>
      </c>
      <c r="H3915" s="23">
        <f>IF(G3915="","",IF(G3915=0,"Tarefa fora do plano",INDEX(pl_tag,G3915)))</f>
        <v/>
      </c>
      <c r="I3915" s="30">
        <f>IF(N(G3915)=0,"",INDEX(pl_atividade,G3915))</f>
        <v/>
      </c>
      <c r="J3915" s="50">
        <f>IF(N(G3915)=0,"",INDEX(pl_especialidade,G3915))</f>
        <v/>
      </c>
      <c r="K3915" s="28">
        <f>IF(N(G3915)=0,"",INDEX(pl_duracao,G3915))</f>
        <v/>
      </c>
      <c r="L3915" s="39">
        <f>IF(ISNUMBER(C3915),YEAR(C3915),"")</f>
        <v/>
      </c>
      <c r="M3915" s="39">
        <f>IF(ISNUMBER(C3915),MONTH(C3915),"")</f>
        <v/>
      </c>
      <c r="N3915" s="23">
        <f>IF(L3915="","",IF(NOT(ISNUMBER(crono_ano)),"Informe o ano",IF(L3915&lt;crono_ano,"Antes do ano",IF(L3915&gt;crono_ano,"Depois do ano","No ano"))))</f>
        <v/>
      </c>
      <c r="O3915" s="39">
        <f>IF(F3915="","",IF(COUNTIF(F$7:F3915,F3915)=1,1,0))</f>
        <v/>
      </c>
      <c r="P3915" s="39">
        <f>IF(A3915&amp;B3915&amp;C3915="","",IF(AND(O3915=1,N(G3915)&gt;0),IF(INDEX(pl_ativa,MAX(1,N(G3915)))="Sim",1,0),0))</f>
        <v/>
      </c>
      <c r="Q3915" s="39">
        <f>IF(F3915="","",COUNTIFS(ex_chave_oc,F3915,ex_cancelada,"&lt;&gt;Sim"))</f>
        <v/>
      </c>
      <c r="R3915" s="51">
        <f>IF(P3915="","",IF(AND(P3915=1,N(Q3915)&gt;0),1,0))</f>
        <v/>
      </c>
      <c r="S3915" s="30">
        <f>IF(P3915="","",IF(F3915="","ERRO: data prevista ausente ou inválida",IF(O3915=0,"Duplicada: contada uma vez",IF(N(G3915)=0,"ERRO: tarefa fora do Plano Mestre",IF(P3915=0,"Tarefa retirada do plano: não conta","OK")))))</f>
        <v/>
      </c>
    </row>
    <row r="3916">
      <c r="A3916" s="29" t="n"/>
      <c r="B3916" s="25" t="n"/>
      <c r="C3916" s="49" t="n"/>
      <c r="D3916" s="29" t="n"/>
      <c r="E3916" s="23">
        <f>IF(OR(A3916="",B3916=""),"",A3916&amp;"|"&amp;B3916)</f>
        <v/>
      </c>
      <c r="F3916" s="30">
        <f>IF(OR(E3916="",NOT(ISNUMBER(C3916))),"",E3916&amp;"|"&amp;YEAR(C3916)&amp;"-"&amp;RIGHT("0"&amp;MONTH(C3916),2)&amp;"-"&amp;RIGHT("0"&amp;DAY(C3916),2))</f>
        <v/>
      </c>
      <c r="G3916" s="26">
        <f>IF(E3916="","",IFERROR(MATCH(E3916,pl_chave,0),0))</f>
        <v/>
      </c>
      <c r="H3916" s="23">
        <f>IF(G3916="","",IF(G3916=0,"Tarefa fora do plano",INDEX(pl_tag,G3916)))</f>
        <v/>
      </c>
      <c r="I3916" s="30">
        <f>IF(N(G3916)=0,"",INDEX(pl_atividade,G3916))</f>
        <v/>
      </c>
      <c r="J3916" s="50">
        <f>IF(N(G3916)=0,"",INDEX(pl_especialidade,G3916))</f>
        <v/>
      </c>
      <c r="K3916" s="28">
        <f>IF(N(G3916)=0,"",INDEX(pl_duracao,G3916))</f>
        <v/>
      </c>
      <c r="L3916" s="39">
        <f>IF(ISNUMBER(C3916),YEAR(C3916),"")</f>
        <v/>
      </c>
      <c r="M3916" s="39">
        <f>IF(ISNUMBER(C3916),MONTH(C3916),"")</f>
        <v/>
      </c>
      <c r="N3916" s="23">
        <f>IF(L3916="","",IF(NOT(ISNUMBER(crono_ano)),"Informe o ano",IF(L3916&lt;crono_ano,"Antes do ano",IF(L3916&gt;crono_ano,"Depois do ano","No ano"))))</f>
        <v/>
      </c>
      <c r="O3916" s="39">
        <f>IF(F3916="","",IF(COUNTIF(F$7:F3916,F3916)=1,1,0))</f>
        <v/>
      </c>
      <c r="P3916" s="39">
        <f>IF(A3916&amp;B3916&amp;C3916="","",IF(AND(O3916=1,N(G3916)&gt;0),IF(INDEX(pl_ativa,MAX(1,N(G3916)))="Sim",1,0),0))</f>
        <v/>
      </c>
      <c r="Q3916" s="39">
        <f>IF(F3916="","",COUNTIFS(ex_chave_oc,F3916,ex_cancelada,"&lt;&gt;Sim"))</f>
        <v/>
      </c>
      <c r="R3916" s="51">
        <f>IF(P3916="","",IF(AND(P3916=1,N(Q3916)&gt;0),1,0))</f>
        <v/>
      </c>
      <c r="S3916" s="30">
        <f>IF(P3916="","",IF(F3916="","ERRO: data prevista ausente ou inválida",IF(O3916=0,"Duplicada: contada uma vez",IF(N(G3916)=0,"ERRO: tarefa fora do Plano Mestre",IF(P3916=0,"Tarefa retirada do plano: não conta","OK")))))</f>
        <v/>
      </c>
    </row>
    <row r="3917">
      <c r="A3917" s="29" t="n"/>
      <c r="B3917" s="25" t="n"/>
      <c r="C3917" s="49" t="n"/>
      <c r="D3917" s="29" t="n"/>
      <c r="E3917" s="23">
        <f>IF(OR(A3917="",B3917=""),"",A3917&amp;"|"&amp;B3917)</f>
        <v/>
      </c>
      <c r="F3917" s="30">
        <f>IF(OR(E3917="",NOT(ISNUMBER(C3917))),"",E3917&amp;"|"&amp;YEAR(C3917)&amp;"-"&amp;RIGHT("0"&amp;MONTH(C3917),2)&amp;"-"&amp;RIGHT("0"&amp;DAY(C3917),2))</f>
        <v/>
      </c>
      <c r="G3917" s="26">
        <f>IF(E3917="","",IFERROR(MATCH(E3917,pl_chave,0),0))</f>
        <v/>
      </c>
      <c r="H3917" s="23">
        <f>IF(G3917="","",IF(G3917=0,"Tarefa fora do plano",INDEX(pl_tag,G3917)))</f>
        <v/>
      </c>
      <c r="I3917" s="30">
        <f>IF(N(G3917)=0,"",INDEX(pl_atividade,G3917))</f>
        <v/>
      </c>
      <c r="J3917" s="50">
        <f>IF(N(G3917)=0,"",INDEX(pl_especialidade,G3917))</f>
        <v/>
      </c>
      <c r="K3917" s="28">
        <f>IF(N(G3917)=0,"",INDEX(pl_duracao,G3917))</f>
        <v/>
      </c>
      <c r="L3917" s="39">
        <f>IF(ISNUMBER(C3917),YEAR(C3917),"")</f>
        <v/>
      </c>
      <c r="M3917" s="39">
        <f>IF(ISNUMBER(C3917),MONTH(C3917),"")</f>
        <v/>
      </c>
      <c r="N3917" s="23">
        <f>IF(L3917="","",IF(NOT(ISNUMBER(crono_ano)),"Informe o ano",IF(L3917&lt;crono_ano,"Antes do ano",IF(L3917&gt;crono_ano,"Depois do ano","No ano"))))</f>
        <v/>
      </c>
      <c r="O3917" s="39">
        <f>IF(F3917="","",IF(COUNTIF(F$7:F3917,F3917)=1,1,0))</f>
        <v/>
      </c>
      <c r="P3917" s="39">
        <f>IF(A3917&amp;B3917&amp;C3917="","",IF(AND(O3917=1,N(G3917)&gt;0),IF(INDEX(pl_ativa,MAX(1,N(G3917)))="Sim",1,0),0))</f>
        <v/>
      </c>
      <c r="Q3917" s="39">
        <f>IF(F3917="","",COUNTIFS(ex_chave_oc,F3917,ex_cancelada,"&lt;&gt;Sim"))</f>
        <v/>
      </c>
      <c r="R3917" s="51">
        <f>IF(P3917="","",IF(AND(P3917=1,N(Q3917)&gt;0),1,0))</f>
        <v/>
      </c>
      <c r="S3917" s="30">
        <f>IF(P3917="","",IF(F3917="","ERRO: data prevista ausente ou inválida",IF(O3917=0,"Duplicada: contada uma vez",IF(N(G3917)=0,"ERRO: tarefa fora do Plano Mestre",IF(P3917=0,"Tarefa retirada do plano: não conta","OK")))))</f>
        <v/>
      </c>
    </row>
    <row r="3918">
      <c r="A3918" s="29" t="n"/>
      <c r="B3918" s="25" t="n"/>
      <c r="C3918" s="49" t="n"/>
      <c r="D3918" s="29" t="n"/>
      <c r="E3918" s="23">
        <f>IF(OR(A3918="",B3918=""),"",A3918&amp;"|"&amp;B3918)</f>
        <v/>
      </c>
      <c r="F3918" s="30">
        <f>IF(OR(E3918="",NOT(ISNUMBER(C3918))),"",E3918&amp;"|"&amp;YEAR(C3918)&amp;"-"&amp;RIGHT("0"&amp;MONTH(C3918),2)&amp;"-"&amp;RIGHT("0"&amp;DAY(C3918),2))</f>
        <v/>
      </c>
      <c r="G3918" s="26">
        <f>IF(E3918="","",IFERROR(MATCH(E3918,pl_chave,0),0))</f>
        <v/>
      </c>
      <c r="H3918" s="23">
        <f>IF(G3918="","",IF(G3918=0,"Tarefa fora do plano",INDEX(pl_tag,G3918)))</f>
        <v/>
      </c>
      <c r="I3918" s="30">
        <f>IF(N(G3918)=0,"",INDEX(pl_atividade,G3918))</f>
        <v/>
      </c>
      <c r="J3918" s="50">
        <f>IF(N(G3918)=0,"",INDEX(pl_especialidade,G3918))</f>
        <v/>
      </c>
      <c r="K3918" s="28">
        <f>IF(N(G3918)=0,"",INDEX(pl_duracao,G3918))</f>
        <v/>
      </c>
      <c r="L3918" s="39">
        <f>IF(ISNUMBER(C3918),YEAR(C3918),"")</f>
        <v/>
      </c>
      <c r="M3918" s="39">
        <f>IF(ISNUMBER(C3918),MONTH(C3918),"")</f>
        <v/>
      </c>
      <c r="N3918" s="23">
        <f>IF(L3918="","",IF(NOT(ISNUMBER(crono_ano)),"Informe o ano",IF(L3918&lt;crono_ano,"Antes do ano",IF(L3918&gt;crono_ano,"Depois do ano","No ano"))))</f>
        <v/>
      </c>
      <c r="O3918" s="39">
        <f>IF(F3918="","",IF(COUNTIF(F$7:F3918,F3918)=1,1,0))</f>
        <v/>
      </c>
      <c r="P3918" s="39">
        <f>IF(A3918&amp;B3918&amp;C3918="","",IF(AND(O3918=1,N(G3918)&gt;0),IF(INDEX(pl_ativa,MAX(1,N(G3918)))="Sim",1,0),0))</f>
        <v/>
      </c>
      <c r="Q3918" s="39">
        <f>IF(F3918="","",COUNTIFS(ex_chave_oc,F3918,ex_cancelada,"&lt;&gt;Sim"))</f>
        <v/>
      </c>
      <c r="R3918" s="51">
        <f>IF(P3918="","",IF(AND(P3918=1,N(Q3918)&gt;0),1,0))</f>
        <v/>
      </c>
      <c r="S3918" s="30">
        <f>IF(P3918="","",IF(F3918="","ERRO: data prevista ausente ou inválida",IF(O3918=0,"Duplicada: contada uma vez",IF(N(G3918)=0,"ERRO: tarefa fora do Plano Mestre",IF(P3918=0,"Tarefa retirada do plano: não conta","OK")))))</f>
        <v/>
      </c>
    </row>
    <row r="3919">
      <c r="A3919" s="29" t="n"/>
      <c r="B3919" s="25" t="n"/>
      <c r="C3919" s="49" t="n"/>
      <c r="D3919" s="29" t="n"/>
      <c r="E3919" s="23">
        <f>IF(OR(A3919="",B3919=""),"",A3919&amp;"|"&amp;B3919)</f>
        <v/>
      </c>
      <c r="F3919" s="30">
        <f>IF(OR(E3919="",NOT(ISNUMBER(C3919))),"",E3919&amp;"|"&amp;YEAR(C3919)&amp;"-"&amp;RIGHT("0"&amp;MONTH(C3919),2)&amp;"-"&amp;RIGHT("0"&amp;DAY(C3919),2))</f>
        <v/>
      </c>
      <c r="G3919" s="26">
        <f>IF(E3919="","",IFERROR(MATCH(E3919,pl_chave,0),0))</f>
        <v/>
      </c>
      <c r="H3919" s="23">
        <f>IF(G3919="","",IF(G3919=0,"Tarefa fora do plano",INDEX(pl_tag,G3919)))</f>
        <v/>
      </c>
      <c r="I3919" s="30">
        <f>IF(N(G3919)=0,"",INDEX(pl_atividade,G3919))</f>
        <v/>
      </c>
      <c r="J3919" s="50">
        <f>IF(N(G3919)=0,"",INDEX(pl_especialidade,G3919))</f>
        <v/>
      </c>
      <c r="K3919" s="28">
        <f>IF(N(G3919)=0,"",INDEX(pl_duracao,G3919))</f>
        <v/>
      </c>
      <c r="L3919" s="39">
        <f>IF(ISNUMBER(C3919),YEAR(C3919),"")</f>
        <v/>
      </c>
      <c r="M3919" s="39">
        <f>IF(ISNUMBER(C3919),MONTH(C3919),"")</f>
        <v/>
      </c>
      <c r="N3919" s="23">
        <f>IF(L3919="","",IF(NOT(ISNUMBER(crono_ano)),"Informe o ano",IF(L3919&lt;crono_ano,"Antes do ano",IF(L3919&gt;crono_ano,"Depois do ano","No ano"))))</f>
        <v/>
      </c>
      <c r="O3919" s="39">
        <f>IF(F3919="","",IF(COUNTIF(F$7:F3919,F3919)=1,1,0))</f>
        <v/>
      </c>
      <c r="P3919" s="39">
        <f>IF(A3919&amp;B3919&amp;C3919="","",IF(AND(O3919=1,N(G3919)&gt;0),IF(INDEX(pl_ativa,MAX(1,N(G3919)))="Sim",1,0),0))</f>
        <v/>
      </c>
      <c r="Q3919" s="39">
        <f>IF(F3919="","",COUNTIFS(ex_chave_oc,F3919,ex_cancelada,"&lt;&gt;Sim"))</f>
        <v/>
      </c>
      <c r="R3919" s="51">
        <f>IF(P3919="","",IF(AND(P3919=1,N(Q3919)&gt;0),1,0))</f>
        <v/>
      </c>
      <c r="S3919" s="30">
        <f>IF(P3919="","",IF(F3919="","ERRO: data prevista ausente ou inválida",IF(O3919=0,"Duplicada: contada uma vez",IF(N(G3919)=0,"ERRO: tarefa fora do Plano Mestre",IF(P3919=0,"Tarefa retirada do plano: não conta","OK")))))</f>
        <v/>
      </c>
    </row>
    <row r="3920">
      <c r="A3920" s="29" t="n"/>
      <c r="B3920" s="25" t="n"/>
      <c r="C3920" s="49" t="n"/>
      <c r="D3920" s="29" t="n"/>
      <c r="E3920" s="23">
        <f>IF(OR(A3920="",B3920=""),"",A3920&amp;"|"&amp;B3920)</f>
        <v/>
      </c>
      <c r="F3920" s="30">
        <f>IF(OR(E3920="",NOT(ISNUMBER(C3920))),"",E3920&amp;"|"&amp;YEAR(C3920)&amp;"-"&amp;RIGHT("0"&amp;MONTH(C3920),2)&amp;"-"&amp;RIGHT("0"&amp;DAY(C3920),2))</f>
        <v/>
      </c>
      <c r="G3920" s="26">
        <f>IF(E3920="","",IFERROR(MATCH(E3920,pl_chave,0),0))</f>
        <v/>
      </c>
      <c r="H3920" s="23">
        <f>IF(G3920="","",IF(G3920=0,"Tarefa fora do plano",INDEX(pl_tag,G3920)))</f>
        <v/>
      </c>
      <c r="I3920" s="30">
        <f>IF(N(G3920)=0,"",INDEX(pl_atividade,G3920))</f>
        <v/>
      </c>
      <c r="J3920" s="50">
        <f>IF(N(G3920)=0,"",INDEX(pl_especialidade,G3920))</f>
        <v/>
      </c>
      <c r="K3920" s="28">
        <f>IF(N(G3920)=0,"",INDEX(pl_duracao,G3920))</f>
        <v/>
      </c>
      <c r="L3920" s="39">
        <f>IF(ISNUMBER(C3920),YEAR(C3920),"")</f>
        <v/>
      </c>
      <c r="M3920" s="39">
        <f>IF(ISNUMBER(C3920),MONTH(C3920),"")</f>
        <v/>
      </c>
      <c r="N3920" s="23">
        <f>IF(L3920="","",IF(NOT(ISNUMBER(crono_ano)),"Informe o ano",IF(L3920&lt;crono_ano,"Antes do ano",IF(L3920&gt;crono_ano,"Depois do ano","No ano"))))</f>
        <v/>
      </c>
      <c r="O3920" s="39">
        <f>IF(F3920="","",IF(COUNTIF(F$7:F3920,F3920)=1,1,0))</f>
        <v/>
      </c>
      <c r="P3920" s="39">
        <f>IF(A3920&amp;B3920&amp;C3920="","",IF(AND(O3920=1,N(G3920)&gt;0),IF(INDEX(pl_ativa,MAX(1,N(G3920)))="Sim",1,0),0))</f>
        <v/>
      </c>
      <c r="Q3920" s="39">
        <f>IF(F3920="","",COUNTIFS(ex_chave_oc,F3920,ex_cancelada,"&lt;&gt;Sim"))</f>
        <v/>
      </c>
      <c r="R3920" s="51">
        <f>IF(P3920="","",IF(AND(P3920=1,N(Q3920)&gt;0),1,0))</f>
        <v/>
      </c>
      <c r="S3920" s="30">
        <f>IF(P3920="","",IF(F3920="","ERRO: data prevista ausente ou inválida",IF(O3920=0,"Duplicada: contada uma vez",IF(N(G3920)=0,"ERRO: tarefa fora do Plano Mestre",IF(P3920=0,"Tarefa retirada do plano: não conta","OK")))))</f>
        <v/>
      </c>
    </row>
    <row r="3921">
      <c r="A3921" s="29" t="n"/>
      <c r="B3921" s="25" t="n"/>
      <c r="C3921" s="49" t="n"/>
      <c r="D3921" s="29" t="n"/>
      <c r="E3921" s="23">
        <f>IF(OR(A3921="",B3921=""),"",A3921&amp;"|"&amp;B3921)</f>
        <v/>
      </c>
      <c r="F3921" s="30">
        <f>IF(OR(E3921="",NOT(ISNUMBER(C3921))),"",E3921&amp;"|"&amp;YEAR(C3921)&amp;"-"&amp;RIGHT("0"&amp;MONTH(C3921),2)&amp;"-"&amp;RIGHT("0"&amp;DAY(C3921),2))</f>
        <v/>
      </c>
      <c r="G3921" s="26">
        <f>IF(E3921="","",IFERROR(MATCH(E3921,pl_chave,0),0))</f>
        <v/>
      </c>
      <c r="H3921" s="23">
        <f>IF(G3921="","",IF(G3921=0,"Tarefa fora do plano",INDEX(pl_tag,G3921)))</f>
        <v/>
      </c>
      <c r="I3921" s="30">
        <f>IF(N(G3921)=0,"",INDEX(pl_atividade,G3921))</f>
        <v/>
      </c>
      <c r="J3921" s="50">
        <f>IF(N(G3921)=0,"",INDEX(pl_especialidade,G3921))</f>
        <v/>
      </c>
      <c r="K3921" s="28">
        <f>IF(N(G3921)=0,"",INDEX(pl_duracao,G3921))</f>
        <v/>
      </c>
      <c r="L3921" s="39">
        <f>IF(ISNUMBER(C3921),YEAR(C3921),"")</f>
        <v/>
      </c>
      <c r="M3921" s="39">
        <f>IF(ISNUMBER(C3921),MONTH(C3921),"")</f>
        <v/>
      </c>
      <c r="N3921" s="23">
        <f>IF(L3921="","",IF(NOT(ISNUMBER(crono_ano)),"Informe o ano",IF(L3921&lt;crono_ano,"Antes do ano",IF(L3921&gt;crono_ano,"Depois do ano","No ano"))))</f>
        <v/>
      </c>
      <c r="O3921" s="39">
        <f>IF(F3921="","",IF(COUNTIF(F$7:F3921,F3921)=1,1,0))</f>
        <v/>
      </c>
      <c r="P3921" s="39">
        <f>IF(A3921&amp;B3921&amp;C3921="","",IF(AND(O3921=1,N(G3921)&gt;0),IF(INDEX(pl_ativa,MAX(1,N(G3921)))="Sim",1,0),0))</f>
        <v/>
      </c>
      <c r="Q3921" s="39">
        <f>IF(F3921="","",COUNTIFS(ex_chave_oc,F3921,ex_cancelada,"&lt;&gt;Sim"))</f>
        <v/>
      </c>
      <c r="R3921" s="51">
        <f>IF(P3921="","",IF(AND(P3921=1,N(Q3921)&gt;0),1,0))</f>
        <v/>
      </c>
      <c r="S3921" s="30">
        <f>IF(P3921="","",IF(F3921="","ERRO: data prevista ausente ou inválida",IF(O3921=0,"Duplicada: contada uma vez",IF(N(G3921)=0,"ERRO: tarefa fora do Plano Mestre",IF(P3921=0,"Tarefa retirada do plano: não conta","OK")))))</f>
        <v/>
      </c>
    </row>
    <row r="3922">
      <c r="A3922" s="29" t="n"/>
      <c r="B3922" s="25" t="n"/>
      <c r="C3922" s="49" t="n"/>
      <c r="D3922" s="29" t="n"/>
      <c r="E3922" s="23">
        <f>IF(OR(A3922="",B3922=""),"",A3922&amp;"|"&amp;B3922)</f>
        <v/>
      </c>
      <c r="F3922" s="30">
        <f>IF(OR(E3922="",NOT(ISNUMBER(C3922))),"",E3922&amp;"|"&amp;YEAR(C3922)&amp;"-"&amp;RIGHT("0"&amp;MONTH(C3922),2)&amp;"-"&amp;RIGHT("0"&amp;DAY(C3922),2))</f>
        <v/>
      </c>
      <c r="G3922" s="26">
        <f>IF(E3922="","",IFERROR(MATCH(E3922,pl_chave,0),0))</f>
        <v/>
      </c>
      <c r="H3922" s="23">
        <f>IF(G3922="","",IF(G3922=0,"Tarefa fora do plano",INDEX(pl_tag,G3922)))</f>
        <v/>
      </c>
      <c r="I3922" s="30">
        <f>IF(N(G3922)=0,"",INDEX(pl_atividade,G3922))</f>
        <v/>
      </c>
      <c r="J3922" s="50">
        <f>IF(N(G3922)=0,"",INDEX(pl_especialidade,G3922))</f>
        <v/>
      </c>
      <c r="K3922" s="28">
        <f>IF(N(G3922)=0,"",INDEX(pl_duracao,G3922))</f>
        <v/>
      </c>
      <c r="L3922" s="39">
        <f>IF(ISNUMBER(C3922),YEAR(C3922),"")</f>
        <v/>
      </c>
      <c r="M3922" s="39">
        <f>IF(ISNUMBER(C3922),MONTH(C3922),"")</f>
        <v/>
      </c>
      <c r="N3922" s="23">
        <f>IF(L3922="","",IF(NOT(ISNUMBER(crono_ano)),"Informe o ano",IF(L3922&lt;crono_ano,"Antes do ano",IF(L3922&gt;crono_ano,"Depois do ano","No ano"))))</f>
        <v/>
      </c>
      <c r="O3922" s="39">
        <f>IF(F3922="","",IF(COUNTIF(F$7:F3922,F3922)=1,1,0))</f>
        <v/>
      </c>
      <c r="P3922" s="39">
        <f>IF(A3922&amp;B3922&amp;C3922="","",IF(AND(O3922=1,N(G3922)&gt;0),IF(INDEX(pl_ativa,MAX(1,N(G3922)))="Sim",1,0),0))</f>
        <v/>
      </c>
      <c r="Q3922" s="39">
        <f>IF(F3922="","",COUNTIFS(ex_chave_oc,F3922,ex_cancelada,"&lt;&gt;Sim"))</f>
        <v/>
      </c>
      <c r="R3922" s="51">
        <f>IF(P3922="","",IF(AND(P3922=1,N(Q3922)&gt;0),1,0))</f>
        <v/>
      </c>
      <c r="S3922" s="30">
        <f>IF(P3922="","",IF(F3922="","ERRO: data prevista ausente ou inválida",IF(O3922=0,"Duplicada: contada uma vez",IF(N(G3922)=0,"ERRO: tarefa fora do Plano Mestre",IF(P3922=0,"Tarefa retirada do plano: não conta","OK")))))</f>
        <v/>
      </c>
    </row>
    <row r="3923">
      <c r="A3923" s="29" t="n"/>
      <c r="B3923" s="25" t="n"/>
      <c r="C3923" s="49" t="n"/>
      <c r="D3923" s="29" t="n"/>
      <c r="E3923" s="23">
        <f>IF(OR(A3923="",B3923=""),"",A3923&amp;"|"&amp;B3923)</f>
        <v/>
      </c>
      <c r="F3923" s="30">
        <f>IF(OR(E3923="",NOT(ISNUMBER(C3923))),"",E3923&amp;"|"&amp;YEAR(C3923)&amp;"-"&amp;RIGHT("0"&amp;MONTH(C3923),2)&amp;"-"&amp;RIGHT("0"&amp;DAY(C3923),2))</f>
        <v/>
      </c>
      <c r="G3923" s="26">
        <f>IF(E3923="","",IFERROR(MATCH(E3923,pl_chave,0),0))</f>
        <v/>
      </c>
      <c r="H3923" s="23">
        <f>IF(G3923="","",IF(G3923=0,"Tarefa fora do plano",INDEX(pl_tag,G3923)))</f>
        <v/>
      </c>
      <c r="I3923" s="30">
        <f>IF(N(G3923)=0,"",INDEX(pl_atividade,G3923))</f>
        <v/>
      </c>
      <c r="J3923" s="50">
        <f>IF(N(G3923)=0,"",INDEX(pl_especialidade,G3923))</f>
        <v/>
      </c>
      <c r="K3923" s="28">
        <f>IF(N(G3923)=0,"",INDEX(pl_duracao,G3923))</f>
        <v/>
      </c>
      <c r="L3923" s="39">
        <f>IF(ISNUMBER(C3923),YEAR(C3923),"")</f>
        <v/>
      </c>
      <c r="M3923" s="39">
        <f>IF(ISNUMBER(C3923),MONTH(C3923),"")</f>
        <v/>
      </c>
      <c r="N3923" s="23">
        <f>IF(L3923="","",IF(NOT(ISNUMBER(crono_ano)),"Informe o ano",IF(L3923&lt;crono_ano,"Antes do ano",IF(L3923&gt;crono_ano,"Depois do ano","No ano"))))</f>
        <v/>
      </c>
      <c r="O3923" s="39">
        <f>IF(F3923="","",IF(COUNTIF(F$7:F3923,F3923)=1,1,0))</f>
        <v/>
      </c>
      <c r="P3923" s="39">
        <f>IF(A3923&amp;B3923&amp;C3923="","",IF(AND(O3923=1,N(G3923)&gt;0),IF(INDEX(pl_ativa,MAX(1,N(G3923)))="Sim",1,0),0))</f>
        <v/>
      </c>
      <c r="Q3923" s="39">
        <f>IF(F3923="","",COUNTIFS(ex_chave_oc,F3923,ex_cancelada,"&lt;&gt;Sim"))</f>
        <v/>
      </c>
      <c r="R3923" s="51">
        <f>IF(P3923="","",IF(AND(P3923=1,N(Q3923)&gt;0),1,0))</f>
        <v/>
      </c>
      <c r="S3923" s="30">
        <f>IF(P3923="","",IF(F3923="","ERRO: data prevista ausente ou inválida",IF(O3923=0,"Duplicada: contada uma vez",IF(N(G3923)=0,"ERRO: tarefa fora do Plano Mestre",IF(P3923=0,"Tarefa retirada do plano: não conta","OK")))))</f>
        <v/>
      </c>
    </row>
    <row r="3924">
      <c r="A3924" s="29" t="n"/>
      <c r="B3924" s="25" t="n"/>
      <c r="C3924" s="49" t="n"/>
      <c r="D3924" s="29" t="n"/>
      <c r="E3924" s="23">
        <f>IF(OR(A3924="",B3924=""),"",A3924&amp;"|"&amp;B3924)</f>
        <v/>
      </c>
      <c r="F3924" s="30">
        <f>IF(OR(E3924="",NOT(ISNUMBER(C3924))),"",E3924&amp;"|"&amp;YEAR(C3924)&amp;"-"&amp;RIGHT("0"&amp;MONTH(C3924),2)&amp;"-"&amp;RIGHT("0"&amp;DAY(C3924),2))</f>
        <v/>
      </c>
      <c r="G3924" s="26">
        <f>IF(E3924="","",IFERROR(MATCH(E3924,pl_chave,0),0))</f>
        <v/>
      </c>
      <c r="H3924" s="23">
        <f>IF(G3924="","",IF(G3924=0,"Tarefa fora do plano",INDEX(pl_tag,G3924)))</f>
        <v/>
      </c>
      <c r="I3924" s="30">
        <f>IF(N(G3924)=0,"",INDEX(pl_atividade,G3924))</f>
        <v/>
      </c>
      <c r="J3924" s="50">
        <f>IF(N(G3924)=0,"",INDEX(pl_especialidade,G3924))</f>
        <v/>
      </c>
      <c r="K3924" s="28">
        <f>IF(N(G3924)=0,"",INDEX(pl_duracao,G3924))</f>
        <v/>
      </c>
      <c r="L3924" s="39">
        <f>IF(ISNUMBER(C3924),YEAR(C3924),"")</f>
        <v/>
      </c>
      <c r="M3924" s="39">
        <f>IF(ISNUMBER(C3924),MONTH(C3924),"")</f>
        <v/>
      </c>
      <c r="N3924" s="23">
        <f>IF(L3924="","",IF(NOT(ISNUMBER(crono_ano)),"Informe o ano",IF(L3924&lt;crono_ano,"Antes do ano",IF(L3924&gt;crono_ano,"Depois do ano","No ano"))))</f>
        <v/>
      </c>
      <c r="O3924" s="39">
        <f>IF(F3924="","",IF(COUNTIF(F$7:F3924,F3924)=1,1,0))</f>
        <v/>
      </c>
      <c r="P3924" s="39">
        <f>IF(A3924&amp;B3924&amp;C3924="","",IF(AND(O3924=1,N(G3924)&gt;0),IF(INDEX(pl_ativa,MAX(1,N(G3924)))="Sim",1,0),0))</f>
        <v/>
      </c>
      <c r="Q3924" s="39">
        <f>IF(F3924="","",COUNTIFS(ex_chave_oc,F3924,ex_cancelada,"&lt;&gt;Sim"))</f>
        <v/>
      </c>
      <c r="R3924" s="51">
        <f>IF(P3924="","",IF(AND(P3924=1,N(Q3924)&gt;0),1,0))</f>
        <v/>
      </c>
      <c r="S3924" s="30">
        <f>IF(P3924="","",IF(F3924="","ERRO: data prevista ausente ou inválida",IF(O3924=0,"Duplicada: contada uma vez",IF(N(G3924)=0,"ERRO: tarefa fora do Plano Mestre",IF(P3924=0,"Tarefa retirada do plano: não conta","OK")))))</f>
        <v/>
      </c>
    </row>
    <row r="3925">
      <c r="A3925" s="29" t="n"/>
      <c r="B3925" s="25" t="n"/>
      <c r="C3925" s="49" t="n"/>
      <c r="D3925" s="29" t="n"/>
      <c r="E3925" s="23">
        <f>IF(OR(A3925="",B3925=""),"",A3925&amp;"|"&amp;B3925)</f>
        <v/>
      </c>
      <c r="F3925" s="30">
        <f>IF(OR(E3925="",NOT(ISNUMBER(C3925))),"",E3925&amp;"|"&amp;YEAR(C3925)&amp;"-"&amp;RIGHT("0"&amp;MONTH(C3925),2)&amp;"-"&amp;RIGHT("0"&amp;DAY(C3925),2))</f>
        <v/>
      </c>
      <c r="G3925" s="26">
        <f>IF(E3925="","",IFERROR(MATCH(E3925,pl_chave,0),0))</f>
        <v/>
      </c>
      <c r="H3925" s="23">
        <f>IF(G3925="","",IF(G3925=0,"Tarefa fora do plano",INDEX(pl_tag,G3925)))</f>
        <v/>
      </c>
      <c r="I3925" s="30">
        <f>IF(N(G3925)=0,"",INDEX(pl_atividade,G3925))</f>
        <v/>
      </c>
      <c r="J3925" s="50">
        <f>IF(N(G3925)=0,"",INDEX(pl_especialidade,G3925))</f>
        <v/>
      </c>
      <c r="K3925" s="28">
        <f>IF(N(G3925)=0,"",INDEX(pl_duracao,G3925))</f>
        <v/>
      </c>
      <c r="L3925" s="39">
        <f>IF(ISNUMBER(C3925),YEAR(C3925),"")</f>
        <v/>
      </c>
      <c r="M3925" s="39">
        <f>IF(ISNUMBER(C3925),MONTH(C3925),"")</f>
        <v/>
      </c>
      <c r="N3925" s="23">
        <f>IF(L3925="","",IF(NOT(ISNUMBER(crono_ano)),"Informe o ano",IF(L3925&lt;crono_ano,"Antes do ano",IF(L3925&gt;crono_ano,"Depois do ano","No ano"))))</f>
        <v/>
      </c>
      <c r="O3925" s="39">
        <f>IF(F3925="","",IF(COUNTIF(F$7:F3925,F3925)=1,1,0))</f>
        <v/>
      </c>
      <c r="P3925" s="39">
        <f>IF(A3925&amp;B3925&amp;C3925="","",IF(AND(O3925=1,N(G3925)&gt;0),IF(INDEX(pl_ativa,MAX(1,N(G3925)))="Sim",1,0),0))</f>
        <v/>
      </c>
      <c r="Q3925" s="39">
        <f>IF(F3925="","",COUNTIFS(ex_chave_oc,F3925,ex_cancelada,"&lt;&gt;Sim"))</f>
        <v/>
      </c>
      <c r="R3925" s="51">
        <f>IF(P3925="","",IF(AND(P3925=1,N(Q3925)&gt;0),1,0))</f>
        <v/>
      </c>
      <c r="S3925" s="30">
        <f>IF(P3925="","",IF(F3925="","ERRO: data prevista ausente ou inválida",IF(O3925=0,"Duplicada: contada uma vez",IF(N(G3925)=0,"ERRO: tarefa fora do Plano Mestre",IF(P3925=0,"Tarefa retirada do plano: não conta","OK")))))</f>
        <v/>
      </c>
    </row>
    <row r="3926">
      <c r="A3926" s="29" t="n"/>
      <c r="B3926" s="25" t="n"/>
      <c r="C3926" s="49" t="n"/>
      <c r="D3926" s="29" t="n"/>
      <c r="E3926" s="23">
        <f>IF(OR(A3926="",B3926=""),"",A3926&amp;"|"&amp;B3926)</f>
        <v/>
      </c>
      <c r="F3926" s="30">
        <f>IF(OR(E3926="",NOT(ISNUMBER(C3926))),"",E3926&amp;"|"&amp;YEAR(C3926)&amp;"-"&amp;RIGHT("0"&amp;MONTH(C3926),2)&amp;"-"&amp;RIGHT("0"&amp;DAY(C3926),2))</f>
        <v/>
      </c>
      <c r="G3926" s="26">
        <f>IF(E3926="","",IFERROR(MATCH(E3926,pl_chave,0),0))</f>
        <v/>
      </c>
      <c r="H3926" s="23">
        <f>IF(G3926="","",IF(G3926=0,"Tarefa fora do plano",INDEX(pl_tag,G3926)))</f>
        <v/>
      </c>
      <c r="I3926" s="30">
        <f>IF(N(G3926)=0,"",INDEX(pl_atividade,G3926))</f>
        <v/>
      </c>
      <c r="J3926" s="50">
        <f>IF(N(G3926)=0,"",INDEX(pl_especialidade,G3926))</f>
        <v/>
      </c>
      <c r="K3926" s="28">
        <f>IF(N(G3926)=0,"",INDEX(pl_duracao,G3926))</f>
        <v/>
      </c>
      <c r="L3926" s="39">
        <f>IF(ISNUMBER(C3926),YEAR(C3926),"")</f>
        <v/>
      </c>
      <c r="M3926" s="39">
        <f>IF(ISNUMBER(C3926),MONTH(C3926),"")</f>
        <v/>
      </c>
      <c r="N3926" s="23">
        <f>IF(L3926="","",IF(NOT(ISNUMBER(crono_ano)),"Informe o ano",IF(L3926&lt;crono_ano,"Antes do ano",IF(L3926&gt;crono_ano,"Depois do ano","No ano"))))</f>
        <v/>
      </c>
      <c r="O3926" s="39">
        <f>IF(F3926="","",IF(COUNTIF(F$7:F3926,F3926)=1,1,0))</f>
        <v/>
      </c>
      <c r="P3926" s="39">
        <f>IF(A3926&amp;B3926&amp;C3926="","",IF(AND(O3926=1,N(G3926)&gt;0),IF(INDEX(pl_ativa,MAX(1,N(G3926)))="Sim",1,0),0))</f>
        <v/>
      </c>
      <c r="Q3926" s="39">
        <f>IF(F3926="","",COUNTIFS(ex_chave_oc,F3926,ex_cancelada,"&lt;&gt;Sim"))</f>
        <v/>
      </c>
      <c r="R3926" s="51">
        <f>IF(P3926="","",IF(AND(P3926=1,N(Q3926)&gt;0),1,0))</f>
        <v/>
      </c>
      <c r="S3926" s="30">
        <f>IF(P3926="","",IF(F3926="","ERRO: data prevista ausente ou inválida",IF(O3926=0,"Duplicada: contada uma vez",IF(N(G3926)=0,"ERRO: tarefa fora do Plano Mestre",IF(P3926=0,"Tarefa retirada do plano: não conta","OK")))))</f>
        <v/>
      </c>
    </row>
    <row r="3927">
      <c r="A3927" s="29" t="n"/>
      <c r="B3927" s="25" t="n"/>
      <c r="C3927" s="49" t="n"/>
      <c r="D3927" s="29" t="n"/>
      <c r="E3927" s="23">
        <f>IF(OR(A3927="",B3927=""),"",A3927&amp;"|"&amp;B3927)</f>
        <v/>
      </c>
      <c r="F3927" s="30">
        <f>IF(OR(E3927="",NOT(ISNUMBER(C3927))),"",E3927&amp;"|"&amp;YEAR(C3927)&amp;"-"&amp;RIGHT("0"&amp;MONTH(C3927),2)&amp;"-"&amp;RIGHT("0"&amp;DAY(C3927),2))</f>
        <v/>
      </c>
      <c r="G3927" s="26">
        <f>IF(E3927="","",IFERROR(MATCH(E3927,pl_chave,0),0))</f>
        <v/>
      </c>
      <c r="H3927" s="23">
        <f>IF(G3927="","",IF(G3927=0,"Tarefa fora do plano",INDEX(pl_tag,G3927)))</f>
        <v/>
      </c>
      <c r="I3927" s="30">
        <f>IF(N(G3927)=0,"",INDEX(pl_atividade,G3927))</f>
        <v/>
      </c>
      <c r="J3927" s="50">
        <f>IF(N(G3927)=0,"",INDEX(pl_especialidade,G3927))</f>
        <v/>
      </c>
      <c r="K3927" s="28">
        <f>IF(N(G3927)=0,"",INDEX(pl_duracao,G3927))</f>
        <v/>
      </c>
      <c r="L3927" s="39">
        <f>IF(ISNUMBER(C3927),YEAR(C3927),"")</f>
        <v/>
      </c>
      <c r="M3927" s="39">
        <f>IF(ISNUMBER(C3927),MONTH(C3927),"")</f>
        <v/>
      </c>
      <c r="N3927" s="23">
        <f>IF(L3927="","",IF(NOT(ISNUMBER(crono_ano)),"Informe o ano",IF(L3927&lt;crono_ano,"Antes do ano",IF(L3927&gt;crono_ano,"Depois do ano","No ano"))))</f>
        <v/>
      </c>
      <c r="O3927" s="39">
        <f>IF(F3927="","",IF(COUNTIF(F$7:F3927,F3927)=1,1,0))</f>
        <v/>
      </c>
      <c r="P3927" s="39">
        <f>IF(A3927&amp;B3927&amp;C3927="","",IF(AND(O3927=1,N(G3927)&gt;0),IF(INDEX(pl_ativa,MAX(1,N(G3927)))="Sim",1,0),0))</f>
        <v/>
      </c>
      <c r="Q3927" s="39">
        <f>IF(F3927="","",COUNTIFS(ex_chave_oc,F3927,ex_cancelada,"&lt;&gt;Sim"))</f>
        <v/>
      </c>
      <c r="R3927" s="51">
        <f>IF(P3927="","",IF(AND(P3927=1,N(Q3927)&gt;0),1,0))</f>
        <v/>
      </c>
      <c r="S3927" s="30">
        <f>IF(P3927="","",IF(F3927="","ERRO: data prevista ausente ou inválida",IF(O3927=0,"Duplicada: contada uma vez",IF(N(G3927)=0,"ERRO: tarefa fora do Plano Mestre",IF(P3927=0,"Tarefa retirada do plano: não conta","OK")))))</f>
        <v/>
      </c>
    </row>
    <row r="3928">
      <c r="A3928" s="29" t="n"/>
      <c r="B3928" s="25" t="n"/>
      <c r="C3928" s="49" t="n"/>
      <c r="D3928" s="29" t="n"/>
      <c r="E3928" s="23">
        <f>IF(OR(A3928="",B3928=""),"",A3928&amp;"|"&amp;B3928)</f>
        <v/>
      </c>
      <c r="F3928" s="30">
        <f>IF(OR(E3928="",NOT(ISNUMBER(C3928))),"",E3928&amp;"|"&amp;YEAR(C3928)&amp;"-"&amp;RIGHT("0"&amp;MONTH(C3928),2)&amp;"-"&amp;RIGHT("0"&amp;DAY(C3928),2))</f>
        <v/>
      </c>
      <c r="G3928" s="26">
        <f>IF(E3928="","",IFERROR(MATCH(E3928,pl_chave,0),0))</f>
        <v/>
      </c>
      <c r="H3928" s="23">
        <f>IF(G3928="","",IF(G3928=0,"Tarefa fora do plano",INDEX(pl_tag,G3928)))</f>
        <v/>
      </c>
      <c r="I3928" s="30">
        <f>IF(N(G3928)=0,"",INDEX(pl_atividade,G3928))</f>
        <v/>
      </c>
      <c r="J3928" s="50">
        <f>IF(N(G3928)=0,"",INDEX(pl_especialidade,G3928))</f>
        <v/>
      </c>
      <c r="K3928" s="28">
        <f>IF(N(G3928)=0,"",INDEX(pl_duracao,G3928))</f>
        <v/>
      </c>
      <c r="L3928" s="39">
        <f>IF(ISNUMBER(C3928),YEAR(C3928),"")</f>
        <v/>
      </c>
      <c r="M3928" s="39">
        <f>IF(ISNUMBER(C3928),MONTH(C3928),"")</f>
        <v/>
      </c>
      <c r="N3928" s="23">
        <f>IF(L3928="","",IF(NOT(ISNUMBER(crono_ano)),"Informe o ano",IF(L3928&lt;crono_ano,"Antes do ano",IF(L3928&gt;crono_ano,"Depois do ano","No ano"))))</f>
        <v/>
      </c>
      <c r="O3928" s="39">
        <f>IF(F3928="","",IF(COUNTIF(F$7:F3928,F3928)=1,1,0))</f>
        <v/>
      </c>
      <c r="P3928" s="39">
        <f>IF(A3928&amp;B3928&amp;C3928="","",IF(AND(O3928=1,N(G3928)&gt;0),IF(INDEX(pl_ativa,MAX(1,N(G3928)))="Sim",1,0),0))</f>
        <v/>
      </c>
      <c r="Q3928" s="39">
        <f>IF(F3928="","",COUNTIFS(ex_chave_oc,F3928,ex_cancelada,"&lt;&gt;Sim"))</f>
        <v/>
      </c>
      <c r="R3928" s="51">
        <f>IF(P3928="","",IF(AND(P3928=1,N(Q3928)&gt;0),1,0))</f>
        <v/>
      </c>
      <c r="S3928" s="30">
        <f>IF(P3928="","",IF(F3928="","ERRO: data prevista ausente ou inválida",IF(O3928=0,"Duplicada: contada uma vez",IF(N(G3928)=0,"ERRO: tarefa fora do Plano Mestre",IF(P3928=0,"Tarefa retirada do plano: não conta","OK")))))</f>
        <v/>
      </c>
    </row>
    <row r="3929">
      <c r="A3929" s="29" t="n"/>
      <c r="B3929" s="25" t="n"/>
      <c r="C3929" s="49" t="n"/>
      <c r="D3929" s="29" t="n"/>
      <c r="E3929" s="23">
        <f>IF(OR(A3929="",B3929=""),"",A3929&amp;"|"&amp;B3929)</f>
        <v/>
      </c>
      <c r="F3929" s="30">
        <f>IF(OR(E3929="",NOT(ISNUMBER(C3929))),"",E3929&amp;"|"&amp;YEAR(C3929)&amp;"-"&amp;RIGHT("0"&amp;MONTH(C3929),2)&amp;"-"&amp;RIGHT("0"&amp;DAY(C3929),2))</f>
        <v/>
      </c>
      <c r="G3929" s="26">
        <f>IF(E3929="","",IFERROR(MATCH(E3929,pl_chave,0),0))</f>
        <v/>
      </c>
      <c r="H3929" s="23">
        <f>IF(G3929="","",IF(G3929=0,"Tarefa fora do plano",INDEX(pl_tag,G3929)))</f>
        <v/>
      </c>
      <c r="I3929" s="30">
        <f>IF(N(G3929)=0,"",INDEX(pl_atividade,G3929))</f>
        <v/>
      </c>
      <c r="J3929" s="50">
        <f>IF(N(G3929)=0,"",INDEX(pl_especialidade,G3929))</f>
        <v/>
      </c>
      <c r="K3929" s="28">
        <f>IF(N(G3929)=0,"",INDEX(pl_duracao,G3929))</f>
        <v/>
      </c>
      <c r="L3929" s="39">
        <f>IF(ISNUMBER(C3929),YEAR(C3929),"")</f>
        <v/>
      </c>
      <c r="M3929" s="39">
        <f>IF(ISNUMBER(C3929),MONTH(C3929),"")</f>
        <v/>
      </c>
      <c r="N3929" s="23">
        <f>IF(L3929="","",IF(NOT(ISNUMBER(crono_ano)),"Informe o ano",IF(L3929&lt;crono_ano,"Antes do ano",IF(L3929&gt;crono_ano,"Depois do ano","No ano"))))</f>
        <v/>
      </c>
      <c r="O3929" s="39">
        <f>IF(F3929="","",IF(COUNTIF(F$7:F3929,F3929)=1,1,0))</f>
        <v/>
      </c>
      <c r="P3929" s="39">
        <f>IF(A3929&amp;B3929&amp;C3929="","",IF(AND(O3929=1,N(G3929)&gt;0),IF(INDEX(pl_ativa,MAX(1,N(G3929)))="Sim",1,0),0))</f>
        <v/>
      </c>
      <c r="Q3929" s="39">
        <f>IF(F3929="","",COUNTIFS(ex_chave_oc,F3929,ex_cancelada,"&lt;&gt;Sim"))</f>
        <v/>
      </c>
      <c r="R3929" s="51">
        <f>IF(P3929="","",IF(AND(P3929=1,N(Q3929)&gt;0),1,0))</f>
        <v/>
      </c>
      <c r="S3929" s="30">
        <f>IF(P3929="","",IF(F3929="","ERRO: data prevista ausente ou inválida",IF(O3929=0,"Duplicada: contada uma vez",IF(N(G3929)=0,"ERRO: tarefa fora do Plano Mestre",IF(P3929=0,"Tarefa retirada do plano: não conta","OK")))))</f>
        <v/>
      </c>
    </row>
    <row r="3930">
      <c r="A3930" s="29" t="n"/>
      <c r="B3930" s="25" t="n"/>
      <c r="C3930" s="49" t="n"/>
      <c r="D3930" s="29" t="n"/>
      <c r="E3930" s="23">
        <f>IF(OR(A3930="",B3930=""),"",A3930&amp;"|"&amp;B3930)</f>
        <v/>
      </c>
      <c r="F3930" s="30">
        <f>IF(OR(E3930="",NOT(ISNUMBER(C3930))),"",E3930&amp;"|"&amp;YEAR(C3930)&amp;"-"&amp;RIGHT("0"&amp;MONTH(C3930),2)&amp;"-"&amp;RIGHT("0"&amp;DAY(C3930),2))</f>
        <v/>
      </c>
      <c r="G3930" s="26">
        <f>IF(E3930="","",IFERROR(MATCH(E3930,pl_chave,0),0))</f>
        <v/>
      </c>
      <c r="H3930" s="23">
        <f>IF(G3930="","",IF(G3930=0,"Tarefa fora do plano",INDEX(pl_tag,G3930)))</f>
        <v/>
      </c>
      <c r="I3930" s="30">
        <f>IF(N(G3930)=0,"",INDEX(pl_atividade,G3930))</f>
        <v/>
      </c>
      <c r="J3930" s="50">
        <f>IF(N(G3930)=0,"",INDEX(pl_especialidade,G3930))</f>
        <v/>
      </c>
      <c r="K3930" s="28">
        <f>IF(N(G3930)=0,"",INDEX(pl_duracao,G3930))</f>
        <v/>
      </c>
      <c r="L3930" s="39">
        <f>IF(ISNUMBER(C3930),YEAR(C3930),"")</f>
        <v/>
      </c>
      <c r="M3930" s="39">
        <f>IF(ISNUMBER(C3930),MONTH(C3930),"")</f>
        <v/>
      </c>
      <c r="N3930" s="23">
        <f>IF(L3930="","",IF(NOT(ISNUMBER(crono_ano)),"Informe o ano",IF(L3930&lt;crono_ano,"Antes do ano",IF(L3930&gt;crono_ano,"Depois do ano","No ano"))))</f>
        <v/>
      </c>
      <c r="O3930" s="39">
        <f>IF(F3930="","",IF(COUNTIF(F$7:F3930,F3930)=1,1,0))</f>
        <v/>
      </c>
      <c r="P3930" s="39">
        <f>IF(A3930&amp;B3930&amp;C3930="","",IF(AND(O3930=1,N(G3930)&gt;0),IF(INDEX(pl_ativa,MAX(1,N(G3930)))="Sim",1,0),0))</f>
        <v/>
      </c>
      <c r="Q3930" s="39">
        <f>IF(F3930="","",COUNTIFS(ex_chave_oc,F3930,ex_cancelada,"&lt;&gt;Sim"))</f>
        <v/>
      </c>
      <c r="R3930" s="51">
        <f>IF(P3930="","",IF(AND(P3930=1,N(Q3930)&gt;0),1,0))</f>
        <v/>
      </c>
      <c r="S3930" s="30">
        <f>IF(P3930="","",IF(F3930="","ERRO: data prevista ausente ou inválida",IF(O3930=0,"Duplicada: contada uma vez",IF(N(G3930)=0,"ERRO: tarefa fora do Plano Mestre",IF(P3930=0,"Tarefa retirada do plano: não conta","OK")))))</f>
        <v/>
      </c>
    </row>
    <row r="3931">
      <c r="A3931" s="29" t="n"/>
      <c r="B3931" s="25" t="n"/>
      <c r="C3931" s="49" t="n"/>
      <c r="D3931" s="29" t="n"/>
      <c r="E3931" s="23">
        <f>IF(OR(A3931="",B3931=""),"",A3931&amp;"|"&amp;B3931)</f>
        <v/>
      </c>
      <c r="F3931" s="30">
        <f>IF(OR(E3931="",NOT(ISNUMBER(C3931))),"",E3931&amp;"|"&amp;YEAR(C3931)&amp;"-"&amp;RIGHT("0"&amp;MONTH(C3931),2)&amp;"-"&amp;RIGHT("0"&amp;DAY(C3931),2))</f>
        <v/>
      </c>
      <c r="G3931" s="26">
        <f>IF(E3931="","",IFERROR(MATCH(E3931,pl_chave,0),0))</f>
        <v/>
      </c>
      <c r="H3931" s="23">
        <f>IF(G3931="","",IF(G3931=0,"Tarefa fora do plano",INDEX(pl_tag,G3931)))</f>
        <v/>
      </c>
      <c r="I3931" s="30">
        <f>IF(N(G3931)=0,"",INDEX(pl_atividade,G3931))</f>
        <v/>
      </c>
      <c r="J3931" s="50">
        <f>IF(N(G3931)=0,"",INDEX(pl_especialidade,G3931))</f>
        <v/>
      </c>
      <c r="K3931" s="28">
        <f>IF(N(G3931)=0,"",INDEX(pl_duracao,G3931))</f>
        <v/>
      </c>
      <c r="L3931" s="39">
        <f>IF(ISNUMBER(C3931),YEAR(C3931),"")</f>
        <v/>
      </c>
      <c r="M3931" s="39">
        <f>IF(ISNUMBER(C3931),MONTH(C3931),"")</f>
        <v/>
      </c>
      <c r="N3931" s="23">
        <f>IF(L3931="","",IF(NOT(ISNUMBER(crono_ano)),"Informe o ano",IF(L3931&lt;crono_ano,"Antes do ano",IF(L3931&gt;crono_ano,"Depois do ano","No ano"))))</f>
        <v/>
      </c>
      <c r="O3931" s="39">
        <f>IF(F3931="","",IF(COUNTIF(F$7:F3931,F3931)=1,1,0))</f>
        <v/>
      </c>
      <c r="P3931" s="39">
        <f>IF(A3931&amp;B3931&amp;C3931="","",IF(AND(O3931=1,N(G3931)&gt;0),IF(INDEX(pl_ativa,MAX(1,N(G3931)))="Sim",1,0),0))</f>
        <v/>
      </c>
      <c r="Q3931" s="39">
        <f>IF(F3931="","",COUNTIFS(ex_chave_oc,F3931,ex_cancelada,"&lt;&gt;Sim"))</f>
        <v/>
      </c>
      <c r="R3931" s="51">
        <f>IF(P3931="","",IF(AND(P3931=1,N(Q3931)&gt;0),1,0))</f>
        <v/>
      </c>
      <c r="S3931" s="30">
        <f>IF(P3931="","",IF(F3931="","ERRO: data prevista ausente ou inválida",IF(O3931=0,"Duplicada: contada uma vez",IF(N(G3931)=0,"ERRO: tarefa fora do Plano Mestre",IF(P3931=0,"Tarefa retirada do plano: não conta","OK")))))</f>
        <v/>
      </c>
    </row>
    <row r="3932">
      <c r="A3932" s="29" t="n"/>
      <c r="B3932" s="25" t="n"/>
      <c r="C3932" s="49" t="n"/>
      <c r="D3932" s="29" t="n"/>
      <c r="E3932" s="23">
        <f>IF(OR(A3932="",B3932=""),"",A3932&amp;"|"&amp;B3932)</f>
        <v/>
      </c>
      <c r="F3932" s="30">
        <f>IF(OR(E3932="",NOT(ISNUMBER(C3932))),"",E3932&amp;"|"&amp;YEAR(C3932)&amp;"-"&amp;RIGHT("0"&amp;MONTH(C3932),2)&amp;"-"&amp;RIGHT("0"&amp;DAY(C3932),2))</f>
        <v/>
      </c>
      <c r="G3932" s="26">
        <f>IF(E3932="","",IFERROR(MATCH(E3932,pl_chave,0),0))</f>
        <v/>
      </c>
      <c r="H3932" s="23">
        <f>IF(G3932="","",IF(G3932=0,"Tarefa fora do plano",INDEX(pl_tag,G3932)))</f>
        <v/>
      </c>
      <c r="I3932" s="30">
        <f>IF(N(G3932)=0,"",INDEX(pl_atividade,G3932))</f>
        <v/>
      </c>
      <c r="J3932" s="50">
        <f>IF(N(G3932)=0,"",INDEX(pl_especialidade,G3932))</f>
        <v/>
      </c>
      <c r="K3932" s="28">
        <f>IF(N(G3932)=0,"",INDEX(pl_duracao,G3932))</f>
        <v/>
      </c>
      <c r="L3932" s="39">
        <f>IF(ISNUMBER(C3932),YEAR(C3932),"")</f>
        <v/>
      </c>
      <c r="M3932" s="39">
        <f>IF(ISNUMBER(C3932),MONTH(C3932),"")</f>
        <v/>
      </c>
      <c r="N3932" s="23">
        <f>IF(L3932="","",IF(NOT(ISNUMBER(crono_ano)),"Informe o ano",IF(L3932&lt;crono_ano,"Antes do ano",IF(L3932&gt;crono_ano,"Depois do ano","No ano"))))</f>
        <v/>
      </c>
      <c r="O3932" s="39">
        <f>IF(F3932="","",IF(COUNTIF(F$7:F3932,F3932)=1,1,0))</f>
        <v/>
      </c>
      <c r="P3932" s="39">
        <f>IF(A3932&amp;B3932&amp;C3932="","",IF(AND(O3932=1,N(G3932)&gt;0),IF(INDEX(pl_ativa,MAX(1,N(G3932)))="Sim",1,0),0))</f>
        <v/>
      </c>
      <c r="Q3932" s="39">
        <f>IF(F3932="","",COUNTIFS(ex_chave_oc,F3932,ex_cancelada,"&lt;&gt;Sim"))</f>
        <v/>
      </c>
      <c r="R3932" s="51">
        <f>IF(P3932="","",IF(AND(P3932=1,N(Q3932)&gt;0),1,0))</f>
        <v/>
      </c>
      <c r="S3932" s="30">
        <f>IF(P3932="","",IF(F3932="","ERRO: data prevista ausente ou inválida",IF(O3932=0,"Duplicada: contada uma vez",IF(N(G3932)=0,"ERRO: tarefa fora do Plano Mestre",IF(P3932=0,"Tarefa retirada do plano: não conta","OK")))))</f>
        <v/>
      </c>
    </row>
    <row r="3933">
      <c r="A3933" s="29" t="n"/>
      <c r="B3933" s="25" t="n"/>
      <c r="C3933" s="49" t="n"/>
      <c r="D3933" s="29" t="n"/>
      <c r="E3933" s="23">
        <f>IF(OR(A3933="",B3933=""),"",A3933&amp;"|"&amp;B3933)</f>
        <v/>
      </c>
      <c r="F3933" s="30">
        <f>IF(OR(E3933="",NOT(ISNUMBER(C3933))),"",E3933&amp;"|"&amp;YEAR(C3933)&amp;"-"&amp;RIGHT("0"&amp;MONTH(C3933),2)&amp;"-"&amp;RIGHT("0"&amp;DAY(C3933),2))</f>
        <v/>
      </c>
      <c r="G3933" s="26">
        <f>IF(E3933="","",IFERROR(MATCH(E3933,pl_chave,0),0))</f>
        <v/>
      </c>
      <c r="H3933" s="23">
        <f>IF(G3933="","",IF(G3933=0,"Tarefa fora do plano",INDEX(pl_tag,G3933)))</f>
        <v/>
      </c>
      <c r="I3933" s="30">
        <f>IF(N(G3933)=0,"",INDEX(pl_atividade,G3933))</f>
        <v/>
      </c>
      <c r="J3933" s="50">
        <f>IF(N(G3933)=0,"",INDEX(pl_especialidade,G3933))</f>
        <v/>
      </c>
      <c r="K3933" s="28">
        <f>IF(N(G3933)=0,"",INDEX(pl_duracao,G3933))</f>
        <v/>
      </c>
      <c r="L3933" s="39">
        <f>IF(ISNUMBER(C3933),YEAR(C3933),"")</f>
        <v/>
      </c>
      <c r="M3933" s="39">
        <f>IF(ISNUMBER(C3933),MONTH(C3933),"")</f>
        <v/>
      </c>
      <c r="N3933" s="23">
        <f>IF(L3933="","",IF(NOT(ISNUMBER(crono_ano)),"Informe o ano",IF(L3933&lt;crono_ano,"Antes do ano",IF(L3933&gt;crono_ano,"Depois do ano","No ano"))))</f>
        <v/>
      </c>
      <c r="O3933" s="39">
        <f>IF(F3933="","",IF(COUNTIF(F$7:F3933,F3933)=1,1,0))</f>
        <v/>
      </c>
      <c r="P3933" s="39">
        <f>IF(A3933&amp;B3933&amp;C3933="","",IF(AND(O3933=1,N(G3933)&gt;0),IF(INDEX(pl_ativa,MAX(1,N(G3933)))="Sim",1,0),0))</f>
        <v/>
      </c>
      <c r="Q3933" s="39">
        <f>IF(F3933="","",COUNTIFS(ex_chave_oc,F3933,ex_cancelada,"&lt;&gt;Sim"))</f>
        <v/>
      </c>
      <c r="R3933" s="51">
        <f>IF(P3933="","",IF(AND(P3933=1,N(Q3933)&gt;0),1,0))</f>
        <v/>
      </c>
      <c r="S3933" s="30">
        <f>IF(P3933="","",IF(F3933="","ERRO: data prevista ausente ou inválida",IF(O3933=0,"Duplicada: contada uma vez",IF(N(G3933)=0,"ERRO: tarefa fora do Plano Mestre",IF(P3933=0,"Tarefa retirada do plano: não conta","OK")))))</f>
        <v/>
      </c>
    </row>
    <row r="3934">
      <c r="A3934" s="29" t="n"/>
      <c r="B3934" s="25" t="n"/>
      <c r="C3934" s="49" t="n"/>
      <c r="D3934" s="29" t="n"/>
      <c r="E3934" s="23">
        <f>IF(OR(A3934="",B3934=""),"",A3934&amp;"|"&amp;B3934)</f>
        <v/>
      </c>
      <c r="F3934" s="30">
        <f>IF(OR(E3934="",NOT(ISNUMBER(C3934))),"",E3934&amp;"|"&amp;YEAR(C3934)&amp;"-"&amp;RIGHT("0"&amp;MONTH(C3934),2)&amp;"-"&amp;RIGHT("0"&amp;DAY(C3934),2))</f>
        <v/>
      </c>
      <c r="G3934" s="26">
        <f>IF(E3934="","",IFERROR(MATCH(E3934,pl_chave,0),0))</f>
        <v/>
      </c>
      <c r="H3934" s="23">
        <f>IF(G3934="","",IF(G3934=0,"Tarefa fora do plano",INDEX(pl_tag,G3934)))</f>
        <v/>
      </c>
      <c r="I3934" s="30">
        <f>IF(N(G3934)=0,"",INDEX(pl_atividade,G3934))</f>
        <v/>
      </c>
      <c r="J3934" s="50">
        <f>IF(N(G3934)=0,"",INDEX(pl_especialidade,G3934))</f>
        <v/>
      </c>
      <c r="K3934" s="28">
        <f>IF(N(G3934)=0,"",INDEX(pl_duracao,G3934))</f>
        <v/>
      </c>
      <c r="L3934" s="39">
        <f>IF(ISNUMBER(C3934),YEAR(C3934),"")</f>
        <v/>
      </c>
      <c r="M3934" s="39">
        <f>IF(ISNUMBER(C3934),MONTH(C3934),"")</f>
        <v/>
      </c>
      <c r="N3934" s="23">
        <f>IF(L3934="","",IF(NOT(ISNUMBER(crono_ano)),"Informe o ano",IF(L3934&lt;crono_ano,"Antes do ano",IF(L3934&gt;crono_ano,"Depois do ano","No ano"))))</f>
        <v/>
      </c>
      <c r="O3934" s="39">
        <f>IF(F3934="","",IF(COUNTIF(F$7:F3934,F3934)=1,1,0))</f>
        <v/>
      </c>
      <c r="P3934" s="39">
        <f>IF(A3934&amp;B3934&amp;C3934="","",IF(AND(O3934=1,N(G3934)&gt;0),IF(INDEX(pl_ativa,MAX(1,N(G3934)))="Sim",1,0),0))</f>
        <v/>
      </c>
      <c r="Q3934" s="39">
        <f>IF(F3934="","",COUNTIFS(ex_chave_oc,F3934,ex_cancelada,"&lt;&gt;Sim"))</f>
        <v/>
      </c>
      <c r="R3934" s="51">
        <f>IF(P3934="","",IF(AND(P3934=1,N(Q3934)&gt;0),1,0))</f>
        <v/>
      </c>
      <c r="S3934" s="30">
        <f>IF(P3934="","",IF(F3934="","ERRO: data prevista ausente ou inválida",IF(O3934=0,"Duplicada: contada uma vez",IF(N(G3934)=0,"ERRO: tarefa fora do Plano Mestre",IF(P3934=0,"Tarefa retirada do plano: não conta","OK")))))</f>
        <v/>
      </c>
    </row>
    <row r="3935">
      <c r="A3935" s="29" t="n"/>
      <c r="B3935" s="25" t="n"/>
      <c r="C3935" s="49" t="n"/>
      <c r="D3935" s="29" t="n"/>
      <c r="E3935" s="23">
        <f>IF(OR(A3935="",B3935=""),"",A3935&amp;"|"&amp;B3935)</f>
        <v/>
      </c>
      <c r="F3935" s="30">
        <f>IF(OR(E3935="",NOT(ISNUMBER(C3935))),"",E3935&amp;"|"&amp;YEAR(C3935)&amp;"-"&amp;RIGHT("0"&amp;MONTH(C3935),2)&amp;"-"&amp;RIGHT("0"&amp;DAY(C3935),2))</f>
        <v/>
      </c>
      <c r="G3935" s="26">
        <f>IF(E3935="","",IFERROR(MATCH(E3935,pl_chave,0),0))</f>
        <v/>
      </c>
      <c r="H3935" s="23">
        <f>IF(G3935="","",IF(G3935=0,"Tarefa fora do plano",INDEX(pl_tag,G3935)))</f>
        <v/>
      </c>
      <c r="I3935" s="30">
        <f>IF(N(G3935)=0,"",INDEX(pl_atividade,G3935))</f>
        <v/>
      </c>
      <c r="J3935" s="50">
        <f>IF(N(G3935)=0,"",INDEX(pl_especialidade,G3935))</f>
        <v/>
      </c>
      <c r="K3935" s="28">
        <f>IF(N(G3935)=0,"",INDEX(pl_duracao,G3935))</f>
        <v/>
      </c>
      <c r="L3935" s="39">
        <f>IF(ISNUMBER(C3935),YEAR(C3935),"")</f>
        <v/>
      </c>
      <c r="M3935" s="39">
        <f>IF(ISNUMBER(C3935),MONTH(C3935),"")</f>
        <v/>
      </c>
      <c r="N3935" s="23">
        <f>IF(L3935="","",IF(NOT(ISNUMBER(crono_ano)),"Informe o ano",IF(L3935&lt;crono_ano,"Antes do ano",IF(L3935&gt;crono_ano,"Depois do ano","No ano"))))</f>
        <v/>
      </c>
      <c r="O3935" s="39">
        <f>IF(F3935="","",IF(COUNTIF(F$7:F3935,F3935)=1,1,0))</f>
        <v/>
      </c>
      <c r="P3935" s="39">
        <f>IF(A3935&amp;B3935&amp;C3935="","",IF(AND(O3935=1,N(G3935)&gt;0),IF(INDEX(pl_ativa,MAX(1,N(G3935)))="Sim",1,0),0))</f>
        <v/>
      </c>
      <c r="Q3935" s="39">
        <f>IF(F3935="","",COUNTIFS(ex_chave_oc,F3935,ex_cancelada,"&lt;&gt;Sim"))</f>
        <v/>
      </c>
      <c r="R3935" s="51">
        <f>IF(P3935="","",IF(AND(P3935=1,N(Q3935)&gt;0),1,0))</f>
        <v/>
      </c>
      <c r="S3935" s="30">
        <f>IF(P3935="","",IF(F3935="","ERRO: data prevista ausente ou inválida",IF(O3935=0,"Duplicada: contada uma vez",IF(N(G3935)=0,"ERRO: tarefa fora do Plano Mestre",IF(P3935=0,"Tarefa retirada do plano: não conta","OK")))))</f>
        <v/>
      </c>
    </row>
    <row r="3936">
      <c r="A3936" s="29" t="n"/>
      <c r="B3936" s="25" t="n"/>
      <c r="C3936" s="49" t="n"/>
      <c r="D3936" s="29" t="n"/>
      <c r="E3936" s="23">
        <f>IF(OR(A3936="",B3936=""),"",A3936&amp;"|"&amp;B3936)</f>
        <v/>
      </c>
      <c r="F3936" s="30">
        <f>IF(OR(E3936="",NOT(ISNUMBER(C3936))),"",E3936&amp;"|"&amp;YEAR(C3936)&amp;"-"&amp;RIGHT("0"&amp;MONTH(C3936),2)&amp;"-"&amp;RIGHT("0"&amp;DAY(C3936),2))</f>
        <v/>
      </c>
      <c r="G3936" s="26">
        <f>IF(E3936="","",IFERROR(MATCH(E3936,pl_chave,0),0))</f>
        <v/>
      </c>
      <c r="H3936" s="23">
        <f>IF(G3936="","",IF(G3936=0,"Tarefa fora do plano",INDEX(pl_tag,G3936)))</f>
        <v/>
      </c>
      <c r="I3936" s="30">
        <f>IF(N(G3936)=0,"",INDEX(pl_atividade,G3936))</f>
        <v/>
      </c>
      <c r="J3936" s="50">
        <f>IF(N(G3936)=0,"",INDEX(pl_especialidade,G3936))</f>
        <v/>
      </c>
      <c r="K3936" s="28">
        <f>IF(N(G3936)=0,"",INDEX(pl_duracao,G3936))</f>
        <v/>
      </c>
      <c r="L3936" s="39">
        <f>IF(ISNUMBER(C3936),YEAR(C3936),"")</f>
        <v/>
      </c>
      <c r="M3936" s="39">
        <f>IF(ISNUMBER(C3936),MONTH(C3936),"")</f>
        <v/>
      </c>
      <c r="N3936" s="23">
        <f>IF(L3936="","",IF(NOT(ISNUMBER(crono_ano)),"Informe o ano",IF(L3936&lt;crono_ano,"Antes do ano",IF(L3936&gt;crono_ano,"Depois do ano","No ano"))))</f>
        <v/>
      </c>
      <c r="O3936" s="39">
        <f>IF(F3936="","",IF(COUNTIF(F$7:F3936,F3936)=1,1,0))</f>
        <v/>
      </c>
      <c r="P3936" s="39">
        <f>IF(A3936&amp;B3936&amp;C3936="","",IF(AND(O3936=1,N(G3936)&gt;0),IF(INDEX(pl_ativa,MAX(1,N(G3936)))="Sim",1,0),0))</f>
        <v/>
      </c>
      <c r="Q3936" s="39">
        <f>IF(F3936="","",COUNTIFS(ex_chave_oc,F3936,ex_cancelada,"&lt;&gt;Sim"))</f>
        <v/>
      </c>
      <c r="R3936" s="51">
        <f>IF(P3936="","",IF(AND(P3936=1,N(Q3936)&gt;0),1,0))</f>
        <v/>
      </c>
      <c r="S3936" s="30">
        <f>IF(P3936="","",IF(F3936="","ERRO: data prevista ausente ou inválida",IF(O3936=0,"Duplicada: contada uma vez",IF(N(G3936)=0,"ERRO: tarefa fora do Plano Mestre",IF(P3936=0,"Tarefa retirada do plano: não conta","OK")))))</f>
        <v/>
      </c>
    </row>
    <row r="3937">
      <c r="A3937" s="29" t="n"/>
      <c r="B3937" s="25" t="n"/>
      <c r="C3937" s="49" t="n"/>
      <c r="D3937" s="29" t="n"/>
      <c r="E3937" s="23">
        <f>IF(OR(A3937="",B3937=""),"",A3937&amp;"|"&amp;B3937)</f>
        <v/>
      </c>
      <c r="F3937" s="30">
        <f>IF(OR(E3937="",NOT(ISNUMBER(C3937))),"",E3937&amp;"|"&amp;YEAR(C3937)&amp;"-"&amp;RIGHT("0"&amp;MONTH(C3937),2)&amp;"-"&amp;RIGHT("0"&amp;DAY(C3937),2))</f>
        <v/>
      </c>
      <c r="G3937" s="26">
        <f>IF(E3937="","",IFERROR(MATCH(E3937,pl_chave,0),0))</f>
        <v/>
      </c>
      <c r="H3937" s="23">
        <f>IF(G3937="","",IF(G3937=0,"Tarefa fora do plano",INDEX(pl_tag,G3937)))</f>
        <v/>
      </c>
      <c r="I3937" s="30">
        <f>IF(N(G3937)=0,"",INDEX(pl_atividade,G3937))</f>
        <v/>
      </c>
      <c r="J3937" s="50">
        <f>IF(N(G3937)=0,"",INDEX(pl_especialidade,G3937))</f>
        <v/>
      </c>
      <c r="K3937" s="28">
        <f>IF(N(G3937)=0,"",INDEX(pl_duracao,G3937))</f>
        <v/>
      </c>
      <c r="L3937" s="39">
        <f>IF(ISNUMBER(C3937),YEAR(C3937),"")</f>
        <v/>
      </c>
      <c r="M3937" s="39">
        <f>IF(ISNUMBER(C3937),MONTH(C3937),"")</f>
        <v/>
      </c>
      <c r="N3937" s="23">
        <f>IF(L3937="","",IF(NOT(ISNUMBER(crono_ano)),"Informe o ano",IF(L3937&lt;crono_ano,"Antes do ano",IF(L3937&gt;crono_ano,"Depois do ano","No ano"))))</f>
        <v/>
      </c>
      <c r="O3937" s="39">
        <f>IF(F3937="","",IF(COUNTIF(F$7:F3937,F3937)=1,1,0))</f>
        <v/>
      </c>
      <c r="P3937" s="39">
        <f>IF(A3937&amp;B3937&amp;C3937="","",IF(AND(O3937=1,N(G3937)&gt;0),IF(INDEX(pl_ativa,MAX(1,N(G3937)))="Sim",1,0),0))</f>
        <v/>
      </c>
      <c r="Q3937" s="39">
        <f>IF(F3937="","",COUNTIFS(ex_chave_oc,F3937,ex_cancelada,"&lt;&gt;Sim"))</f>
        <v/>
      </c>
      <c r="R3937" s="51">
        <f>IF(P3937="","",IF(AND(P3937=1,N(Q3937)&gt;0),1,0))</f>
        <v/>
      </c>
      <c r="S3937" s="30">
        <f>IF(P3937="","",IF(F3937="","ERRO: data prevista ausente ou inválida",IF(O3937=0,"Duplicada: contada uma vez",IF(N(G3937)=0,"ERRO: tarefa fora do Plano Mestre",IF(P3937=0,"Tarefa retirada do plano: não conta","OK")))))</f>
        <v/>
      </c>
    </row>
    <row r="3938">
      <c r="A3938" s="29" t="n"/>
      <c r="B3938" s="25" t="n"/>
      <c r="C3938" s="49" t="n"/>
      <c r="D3938" s="29" t="n"/>
      <c r="E3938" s="23">
        <f>IF(OR(A3938="",B3938=""),"",A3938&amp;"|"&amp;B3938)</f>
        <v/>
      </c>
      <c r="F3938" s="30">
        <f>IF(OR(E3938="",NOT(ISNUMBER(C3938))),"",E3938&amp;"|"&amp;YEAR(C3938)&amp;"-"&amp;RIGHT("0"&amp;MONTH(C3938),2)&amp;"-"&amp;RIGHT("0"&amp;DAY(C3938),2))</f>
        <v/>
      </c>
      <c r="G3938" s="26">
        <f>IF(E3938="","",IFERROR(MATCH(E3938,pl_chave,0),0))</f>
        <v/>
      </c>
      <c r="H3938" s="23">
        <f>IF(G3938="","",IF(G3938=0,"Tarefa fora do plano",INDEX(pl_tag,G3938)))</f>
        <v/>
      </c>
      <c r="I3938" s="30">
        <f>IF(N(G3938)=0,"",INDEX(pl_atividade,G3938))</f>
        <v/>
      </c>
      <c r="J3938" s="50">
        <f>IF(N(G3938)=0,"",INDEX(pl_especialidade,G3938))</f>
        <v/>
      </c>
      <c r="K3938" s="28">
        <f>IF(N(G3938)=0,"",INDEX(pl_duracao,G3938))</f>
        <v/>
      </c>
      <c r="L3938" s="39">
        <f>IF(ISNUMBER(C3938),YEAR(C3938),"")</f>
        <v/>
      </c>
      <c r="M3938" s="39">
        <f>IF(ISNUMBER(C3938),MONTH(C3938),"")</f>
        <v/>
      </c>
      <c r="N3938" s="23">
        <f>IF(L3938="","",IF(NOT(ISNUMBER(crono_ano)),"Informe o ano",IF(L3938&lt;crono_ano,"Antes do ano",IF(L3938&gt;crono_ano,"Depois do ano","No ano"))))</f>
        <v/>
      </c>
      <c r="O3938" s="39">
        <f>IF(F3938="","",IF(COUNTIF(F$7:F3938,F3938)=1,1,0))</f>
        <v/>
      </c>
      <c r="P3938" s="39">
        <f>IF(A3938&amp;B3938&amp;C3938="","",IF(AND(O3938=1,N(G3938)&gt;0),IF(INDEX(pl_ativa,MAX(1,N(G3938)))="Sim",1,0),0))</f>
        <v/>
      </c>
      <c r="Q3938" s="39">
        <f>IF(F3938="","",COUNTIFS(ex_chave_oc,F3938,ex_cancelada,"&lt;&gt;Sim"))</f>
        <v/>
      </c>
      <c r="R3938" s="51">
        <f>IF(P3938="","",IF(AND(P3938=1,N(Q3938)&gt;0),1,0))</f>
        <v/>
      </c>
      <c r="S3938" s="30">
        <f>IF(P3938="","",IF(F3938="","ERRO: data prevista ausente ou inválida",IF(O3938=0,"Duplicada: contada uma vez",IF(N(G3938)=0,"ERRO: tarefa fora do Plano Mestre",IF(P3938=0,"Tarefa retirada do plano: não conta","OK")))))</f>
        <v/>
      </c>
    </row>
    <row r="3939">
      <c r="A3939" s="29" t="n"/>
      <c r="B3939" s="25" t="n"/>
      <c r="C3939" s="49" t="n"/>
      <c r="D3939" s="29" t="n"/>
      <c r="E3939" s="23">
        <f>IF(OR(A3939="",B3939=""),"",A3939&amp;"|"&amp;B3939)</f>
        <v/>
      </c>
      <c r="F3939" s="30">
        <f>IF(OR(E3939="",NOT(ISNUMBER(C3939))),"",E3939&amp;"|"&amp;YEAR(C3939)&amp;"-"&amp;RIGHT("0"&amp;MONTH(C3939),2)&amp;"-"&amp;RIGHT("0"&amp;DAY(C3939),2))</f>
        <v/>
      </c>
      <c r="G3939" s="26">
        <f>IF(E3939="","",IFERROR(MATCH(E3939,pl_chave,0),0))</f>
        <v/>
      </c>
      <c r="H3939" s="23">
        <f>IF(G3939="","",IF(G3939=0,"Tarefa fora do plano",INDEX(pl_tag,G3939)))</f>
        <v/>
      </c>
      <c r="I3939" s="30">
        <f>IF(N(G3939)=0,"",INDEX(pl_atividade,G3939))</f>
        <v/>
      </c>
      <c r="J3939" s="50">
        <f>IF(N(G3939)=0,"",INDEX(pl_especialidade,G3939))</f>
        <v/>
      </c>
      <c r="K3939" s="28">
        <f>IF(N(G3939)=0,"",INDEX(pl_duracao,G3939))</f>
        <v/>
      </c>
      <c r="L3939" s="39">
        <f>IF(ISNUMBER(C3939),YEAR(C3939),"")</f>
        <v/>
      </c>
      <c r="M3939" s="39">
        <f>IF(ISNUMBER(C3939),MONTH(C3939),"")</f>
        <v/>
      </c>
      <c r="N3939" s="23">
        <f>IF(L3939="","",IF(NOT(ISNUMBER(crono_ano)),"Informe o ano",IF(L3939&lt;crono_ano,"Antes do ano",IF(L3939&gt;crono_ano,"Depois do ano","No ano"))))</f>
        <v/>
      </c>
      <c r="O3939" s="39">
        <f>IF(F3939="","",IF(COUNTIF(F$7:F3939,F3939)=1,1,0))</f>
        <v/>
      </c>
      <c r="P3939" s="39">
        <f>IF(A3939&amp;B3939&amp;C3939="","",IF(AND(O3939=1,N(G3939)&gt;0),IF(INDEX(pl_ativa,MAX(1,N(G3939)))="Sim",1,0),0))</f>
        <v/>
      </c>
      <c r="Q3939" s="39">
        <f>IF(F3939="","",COUNTIFS(ex_chave_oc,F3939,ex_cancelada,"&lt;&gt;Sim"))</f>
        <v/>
      </c>
      <c r="R3939" s="51">
        <f>IF(P3939="","",IF(AND(P3939=1,N(Q3939)&gt;0),1,0))</f>
        <v/>
      </c>
      <c r="S3939" s="30">
        <f>IF(P3939="","",IF(F3939="","ERRO: data prevista ausente ou inválida",IF(O3939=0,"Duplicada: contada uma vez",IF(N(G3939)=0,"ERRO: tarefa fora do Plano Mestre",IF(P3939=0,"Tarefa retirada do plano: não conta","OK")))))</f>
        <v/>
      </c>
    </row>
    <row r="3940">
      <c r="A3940" s="29" t="n"/>
      <c r="B3940" s="25" t="n"/>
      <c r="C3940" s="49" t="n"/>
      <c r="D3940" s="29" t="n"/>
      <c r="E3940" s="23">
        <f>IF(OR(A3940="",B3940=""),"",A3940&amp;"|"&amp;B3940)</f>
        <v/>
      </c>
      <c r="F3940" s="30">
        <f>IF(OR(E3940="",NOT(ISNUMBER(C3940))),"",E3940&amp;"|"&amp;YEAR(C3940)&amp;"-"&amp;RIGHT("0"&amp;MONTH(C3940),2)&amp;"-"&amp;RIGHT("0"&amp;DAY(C3940),2))</f>
        <v/>
      </c>
      <c r="G3940" s="26">
        <f>IF(E3940="","",IFERROR(MATCH(E3940,pl_chave,0),0))</f>
        <v/>
      </c>
      <c r="H3940" s="23">
        <f>IF(G3940="","",IF(G3940=0,"Tarefa fora do plano",INDEX(pl_tag,G3940)))</f>
        <v/>
      </c>
      <c r="I3940" s="30">
        <f>IF(N(G3940)=0,"",INDEX(pl_atividade,G3940))</f>
        <v/>
      </c>
      <c r="J3940" s="50">
        <f>IF(N(G3940)=0,"",INDEX(pl_especialidade,G3940))</f>
        <v/>
      </c>
      <c r="K3940" s="28">
        <f>IF(N(G3940)=0,"",INDEX(pl_duracao,G3940))</f>
        <v/>
      </c>
      <c r="L3940" s="39">
        <f>IF(ISNUMBER(C3940),YEAR(C3940),"")</f>
        <v/>
      </c>
      <c r="M3940" s="39">
        <f>IF(ISNUMBER(C3940),MONTH(C3940),"")</f>
        <v/>
      </c>
      <c r="N3940" s="23">
        <f>IF(L3940="","",IF(NOT(ISNUMBER(crono_ano)),"Informe o ano",IF(L3940&lt;crono_ano,"Antes do ano",IF(L3940&gt;crono_ano,"Depois do ano","No ano"))))</f>
        <v/>
      </c>
      <c r="O3940" s="39">
        <f>IF(F3940="","",IF(COUNTIF(F$7:F3940,F3940)=1,1,0))</f>
        <v/>
      </c>
      <c r="P3940" s="39">
        <f>IF(A3940&amp;B3940&amp;C3940="","",IF(AND(O3940=1,N(G3940)&gt;0),IF(INDEX(pl_ativa,MAX(1,N(G3940)))="Sim",1,0),0))</f>
        <v/>
      </c>
      <c r="Q3940" s="39">
        <f>IF(F3940="","",COUNTIFS(ex_chave_oc,F3940,ex_cancelada,"&lt;&gt;Sim"))</f>
        <v/>
      </c>
      <c r="R3940" s="51">
        <f>IF(P3940="","",IF(AND(P3940=1,N(Q3940)&gt;0),1,0))</f>
        <v/>
      </c>
      <c r="S3940" s="30">
        <f>IF(P3940="","",IF(F3940="","ERRO: data prevista ausente ou inválida",IF(O3940=0,"Duplicada: contada uma vez",IF(N(G3940)=0,"ERRO: tarefa fora do Plano Mestre",IF(P3940=0,"Tarefa retirada do plano: não conta","OK")))))</f>
        <v/>
      </c>
    </row>
    <row r="3941">
      <c r="A3941" s="29" t="n"/>
      <c r="B3941" s="25" t="n"/>
      <c r="C3941" s="49" t="n"/>
      <c r="D3941" s="29" t="n"/>
      <c r="E3941" s="23">
        <f>IF(OR(A3941="",B3941=""),"",A3941&amp;"|"&amp;B3941)</f>
        <v/>
      </c>
      <c r="F3941" s="30">
        <f>IF(OR(E3941="",NOT(ISNUMBER(C3941))),"",E3941&amp;"|"&amp;YEAR(C3941)&amp;"-"&amp;RIGHT("0"&amp;MONTH(C3941),2)&amp;"-"&amp;RIGHT("0"&amp;DAY(C3941),2))</f>
        <v/>
      </c>
      <c r="G3941" s="26">
        <f>IF(E3941="","",IFERROR(MATCH(E3941,pl_chave,0),0))</f>
        <v/>
      </c>
      <c r="H3941" s="23">
        <f>IF(G3941="","",IF(G3941=0,"Tarefa fora do plano",INDEX(pl_tag,G3941)))</f>
        <v/>
      </c>
      <c r="I3941" s="30">
        <f>IF(N(G3941)=0,"",INDEX(pl_atividade,G3941))</f>
        <v/>
      </c>
      <c r="J3941" s="50">
        <f>IF(N(G3941)=0,"",INDEX(pl_especialidade,G3941))</f>
        <v/>
      </c>
      <c r="K3941" s="28">
        <f>IF(N(G3941)=0,"",INDEX(pl_duracao,G3941))</f>
        <v/>
      </c>
      <c r="L3941" s="39">
        <f>IF(ISNUMBER(C3941),YEAR(C3941),"")</f>
        <v/>
      </c>
      <c r="M3941" s="39">
        <f>IF(ISNUMBER(C3941),MONTH(C3941),"")</f>
        <v/>
      </c>
      <c r="N3941" s="23">
        <f>IF(L3941="","",IF(NOT(ISNUMBER(crono_ano)),"Informe o ano",IF(L3941&lt;crono_ano,"Antes do ano",IF(L3941&gt;crono_ano,"Depois do ano","No ano"))))</f>
        <v/>
      </c>
      <c r="O3941" s="39">
        <f>IF(F3941="","",IF(COUNTIF(F$7:F3941,F3941)=1,1,0))</f>
        <v/>
      </c>
      <c r="P3941" s="39">
        <f>IF(A3941&amp;B3941&amp;C3941="","",IF(AND(O3941=1,N(G3941)&gt;0),IF(INDEX(pl_ativa,MAX(1,N(G3941)))="Sim",1,0),0))</f>
        <v/>
      </c>
      <c r="Q3941" s="39">
        <f>IF(F3941="","",COUNTIFS(ex_chave_oc,F3941,ex_cancelada,"&lt;&gt;Sim"))</f>
        <v/>
      </c>
      <c r="R3941" s="51">
        <f>IF(P3941="","",IF(AND(P3941=1,N(Q3941)&gt;0),1,0))</f>
        <v/>
      </c>
      <c r="S3941" s="30">
        <f>IF(P3941="","",IF(F3941="","ERRO: data prevista ausente ou inválida",IF(O3941=0,"Duplicada: contada uma vez",IF(N(G3941)=0,"ERRO: tarefa fora do Plano Mestre",IF(P3941=0,"Tarefa retirada do plano: não conta","OK")))))</f>
        <v/>
      </c>
    </row>
    <row r="3942">
      <c r="A3942" s="29" t="n"/>
      <c r="B3942" s="25" t="n"/>
      <c r="C3942" s="49" t="n"/>
      <c r="D3942" s="29" t="n"/>
      <c r="E3942" s="23">
        <f>IF(OR(A3942="",B3942=""),"",A3942&amp;"|"&amp;B3942)</f>
        <v/>
      </c>
      <c r="F3942" s="30">
        <f>IF(OR(E3942="",NOT(ISNUMBER(C3942))),"",E3942&amp;"|"&amp;YEAR(C3942)&amp;"-"&amp;RIGHT("0"&amp;MONTH(C3942),2)&amp;"-"&amp;RIGHT("0"&amp;DAY(C3942),2))</f>
        <v/>
      </c>
      <c r="G3942" s="26">
        <f>IF(E3942="","",IFERROR(MATCH(E3942,pl_chave,0),0))</f>
        <v/>
      </c>
      <c r="H3942" s="23">
        <f>IF(G3942="","",IF(G3942=0,"Tarefa fora do plano",INDEX(pl_tag,G3942)))</f>
        <v/>
      </c>
      <c r="I3942" s="30">
        <f>IF(N(G3942)=0,"",INDEX(pl_atividade,G3942))</f>
        <v/>
      </c>
      <c r="J3942" s="50">
        <f>IF(N(G3942)=0,"",INDEX(pl_especialidade,G3942))</f>
        <v/>
      </c>
      <c r="K3942" s="28">
        <f>IF(N(G3942)=0,"",INDEX(pl_duracao,G3942))</f>
        <v/>
      </c>
      <c r="L3942" s="39">
        <f>IF(ISNUMBER(C3942),YEAR(C3942),"")</f>
        <v/>
      </c>
      <c r="M3942" s="39">
        <f>IF(ISNUMBER(C3942),MONTH(C3942),"")</f>
        <v/>
      </c>
      <c r="N3942" s="23">
        <f>IF(L3942="","",IF(NOT(ISNUMBER(crono_ano)),"Informe o ano",IF(L3942&lt;crono_ano,"Antes do ano",IF(L3942&gt;crono_ano,"Depois do ano","No ano"))))</f>
        <v/>
      </c>
      <c r="O3942" s="39">
        <f>IF(F3942="","",IF(COUNTIF(F$7:F3942,F3942)=1,1,0))</f>
        <v/>
      </c>
      <c r="P3942" s="39">
        <f>IF(A3942&amp;B3942&amp;C3942="","",IF(AND(O3942=1,N(G3942)&gt;0),IF(INDEX(pl_ativa,MAX(1,N(G3942)))="Sim",1,0),0))</f>
        <v/>
      </c>
      <c r="Q3942" s="39">
        <f>IF(F3942="","",COUNTIFS(ex_chave_oc,F3942,ex_cancelada,"&lt;&gt;Sim"))</f>
        <v/>
      </c>
      <c r="R3942" s="51">
        <f>IF(P3942="","",IF(AND(P3942=1,N(Q3942)&gt;0),1,0))</f>
        <v/>
      </c>
      <c r="S3942" s="30">
        <f>IF(P3942="","",IF(F3942="","ERRO: data prevista ausente ou inválida",IF(O3942=0,"Duplicada: contada uma vez",IF(N(G3942)=0,"ERRO: tarefa fora do Plano Mestre",IF(P3942=0,"Tarefa retirada do plano: não conta","OK")))))</f>
        <v/>
      </c>
    </row>
    <row r="3943">
      <c r="A3943" s="29" t="n"/>
      <c r="B3943" s="25" t="n"/>
      <c r="C3943" s="49" t="n"/>
      <c r="D3943" s="29" t="n"/>
      <c r="E3943" s="23">
        <f>IF(OR(A3943="",B3943=""),"",A3943&amp;"|"&amp;B3943)</f>
        <v/>
      </c>
      <c r="F3943" s="30">
        <f>IF(OR(E3943="",NOT(ISNUMBER(C3943))),"",E3943&amp;"|"&amp;YEAR(C3943)&amp;"-"&amp;RIGHT("0"&amp;MONTH(C3943),2)&amp;"-"&amp;RIGHT("0"&amp;DAY(C3943),2))</f>
        <v/>
      </c>
      <c r="G3943" s="26">
        <f>IF(E3943="","",IFERROR(MATCH(E3943,pl_chave,0),0))</f>
        <v/>
      </c>
      <c r="H3943" s="23">
        <f>IF(G3943="","",IF(G3943=0,"Tarefa fora do plano",INDEX(pl_tag,G3943)))</f>
        <v/>
      </c>
      <c r="I3943" s="30">
        <f>IF(N(G3943)=0,"",INDEX(pl_atividade,G3943))</f>
        <v/>
      </c>
      <c r="J3943" s="50">
        <f>IF(N(G3943)=0,"",INDEX(pl_especialidade,G3943))</f>
        <v/>
      </c>
      <c r="K3943" s="28">
        <f>IF(N(G3943)=0,"",INDEX(pl_duracao,G3943))</f>
        <v/>
      </c>
      <c r="L3943" s="39">
        <f>IF(ISNUMBER(C3943),YEAR(C3943),"")</f>
        <v/>
      </c>
      <c r="M3943" s="39">
        <f>IF(ISNUMBER(C3943),MONTH(C3943),"")</f>
        <v/>
      </c>
      <c r="N3943" s="23">
        <f>IF(L3943="","",IF(NOT(ISNUMBER(crono_ano)),"Informe o ano",IF(L3943&lt;crono_ano,"Antes do ano",IF(L3943&gt;crono_ano,"Depois do ano","No ano"))))</f>
        <v/>
      </c>
      <c r="O3943" s="39">
        <f>IF(F3943="","",IF(COUNTIF(F$7:F3943,F3943)=1,1,0))</f>
        <v/>
      </c>
      <c r="P3943" s="39">
        <f>IF(A3943&amp;B3943&amp;C3943="","",IF(AND(O3943=1,N(G3943)&gt;0),IF(INDEX(pl_ativa,MAX(1,N(G3943)))="Sim",1,0),0))</f>
        <v/>
      </c>
      <c r="Q3943" s="39">
        <f>IF(F3943="","",COUNTIFS(ex_chave_oc,F3943,ex_cancelada,"&lt;&gt;Sim"))</f>
        <v/>
      </c>
      <c r="R3943" s="51">
        <f>IF(P3943="","",IF(AND(P3943=1,N(Q3943)&gt;0),1,0))</f>
        <v/>
      </c>
      <c r="S3943" s="30">
        <f>IF(P3943="","",IF(F3943="","ERRO: data prevista ausente ou inválida",IF(O3943=0,"Duplicada: contada uma vez",IF(N(G3943)=0,"ERRO: tarefa fora do Plano Mestre",IF(P3943=0,"Tarefa retirada do plano: não conta","OK")))))</f>
        <v/>
      </c>
    </row>
    <row r="3944">
      <c r="A3944" s="29" t="n"/>
      <c r="B3944" s="25" t="n"/>
      <c r="C3944" s="49" t="n"/>
      <c r="D3944" s="29" t="n"/>
      <c r="E3944" s="23">
        <f>IF(OR(A3944="",B3944=""),"",A3944&amp;"|"&amp;B3944)</f>
        <v/>
      </c>
      <c r="F3944" s="30">
        <f>IF(OR(E3944="",NOT(ISNUMBER(C3944))),"",E3944&amp;"|"&amp;YEAR(C3944)&amp;"-"&amp;RIGHT("0"&amp;MONTH(C3944),2)&amp;"-"&amp;RIGHT("0"&amp;DAY(C3944),2))</f>
        <v/>
      </c>
      <c r="G3944" s="26">
        <f>IF(E3944="","",IFERROR(MATCH(E3944,pl_chave,0),0))</f>
        <v/>
      </c>
      <c r="H3944" s="23">
        <f>IF(G3944="","",IF(G3944=0,"Tarefa fora do plano",INDEX(pl_tag,G3944)))</f>
        <v/>
      </c>
      <c r="I3944" s="30">
        <f>IF(N(G3944)=0,"",INDEX(pl_atividade,G3944))</f>
        <v/>
      </c>
      <c r="J3944" s="50">
        <f>IF(N(G3944)=0,"",INDEX(pl_especialidade,G3944))</f>
        <v/>
      </c>
      <c r="K3944" s="28">
        <f>IF(N(G3944)=0,"",INDEX(pl_duracao,G3944))</f>
        <v/>
      </c>
      <c r="L3944" s="39">
        <f>IF(ISNUMBER(C3944),YEAR(C3944),"")</f>
        <v/>
      </c>
      <c r="M3944" s="39">
        <f>IF(ISNUMBER(C3944),MONTH(C3944),"")</f>
        <v/>
      </c>
      <c r="N3944" s="23">
        <f>IF(L3944="","",IF(NOT(ISNUMBER(crono_ano)),"Informe o ano",IF(L3944&lt;crono_ano,"Antes do ano",IF(L3944&gt;crono_ano,"Depois do ano","No ano"))))</f>
        <v/>
      </c>
      <c r="O3944" s="39">
        <f>IF(F3944="","",IF(COUNTIF(F$7:F3944,F3944)=1,1,0))</f>
        <v/>
      </c>
      <c r="P3944" s="39">
        <f>IF(A3944&amp;B3944&amp;C3944="","",IF(AND(O3944=1,N(G3944)&gt;0),IF(INDEX(pl_ativa,MAX(1,N(G3944)))="Sim",1,0),0))</f>
        <v/>
      </c>
      <c r="Q3944" s="39">
        <f>IF(F3944="","",COUNTIFS(ex_chave_oc,F3944,ex_cancelada,"&lt;&gt;Sim"))</f>
        <v/>
      </c>
      <c r="R3944" s="51">
        <f>IF(P3944="","",IF(AND(P3944=1,N(Q3944)&gt;0),1,0))</f>
        <v/>
      </c>
      <c r="S3944" s="30">
        <f>IF(P3944="","",IF(F3944="","ERRO: data prevista ausente ou inválida",IF(O3944=0,"Duplicada: contada uma vez",IF(N(G3944)=0,"ERRO: tarefa fora do Plano Mestre",IF(P3944=0,"Tarefa retirada do plano: não conta","OK")))))</f>
        <v/>
      </c>
    </row>
    <row r="3945">
      <c r="A3945" s="29" t="n"/>
      <c r="B3945" s="25" t="n"/>
      <c r="C3945" s="49" t="n"/>
      <c r="D3945" s="29" t="n"/>
      <c r="E3945" s="23">
        <f>IF(OR(A3945="",B3945=""),"",A3945&amp;"|"&amp;B3945)</f>
        <v/>
      </c>
      <c r="F3945" s="30">
        <f>IF(OR(E3945="",NOT(ISNUMBER(C3945))),"",E3945&amp;"|"&amp;YEAR(C3945)&amp;"-"&amp;RIGHT("0"&amp;MONTH(C3945),2)&amp;"-"&amp;RIGHT("0"&amp;DAY(C3945),2))</f>
        <v/>
      </c>
      <c r="G3945" s="26">
        <f>IF(E3945="","",IFERROR(MATCH(E3945,pl_chave,0),0))</f>
        <v/>
      </c>
      <c r="H3945" s="23">
        <f>IF(G3945="","",IF(G3945=0,"Tarefa fora do plano",INDEX(pl_tag,G3945)))</f>
        <v/>
      </c>
      <c r="I3945" s="30">
        <f>IF(N(G3945)=0,"",INDEX(pl_atividade,G3945))</f>
        <v/>
      </c>
      <c r="J3945" s="50">
        <f>IF(N(G3945)=0,"",INDEX(pl_especialidade,G3945))</f>
        <v/>
      </c>
      <c r="K3945" s="28">
        <f>IF(N(G3945)=0,"",INDEX(pl_duracao,G3945))</f>
        <v/>
      </c>
      <c r="L3945" s="39">
        <f>IF(ISNUMBER(C3945),YEAR(C3945),"")</f>
        <v/>
      </c>
      <c r="M3945" s="39">
        <f>IF(ISNUMBER(C3945),MONTH(C3945),"")</f>
        <v/>
      </c>
      <c r="N3945" s="23">
        <f>IF(L3945="","",IF(NOT(ISNUMBER(crono_ano)),"Informe o ano",IF(L3945&lt;crono_ano,"Antes do ano",IF(L3945&gt;crono_ano,"Depois do ano","No ano"))))</f>
        <v/>
      </c>
      <c r="O3945" s="39">
        <f>IF(F3945="","",IF(COUNTIF(F$7:F3945,F3945)=1,1,0))</f>
        <v/>
      </c>
      <c r="P3945" s="39">
        <f>IF(A3945&amp;B3945&amp;C3945="","",IF(AND(O3945=1,N(G3945)&gt;0),IF(INDEX(pl_ativa,MAX(1,N(G3945)))="Sim",1,0),0))</f>
        <v/>
      </c>
      <c r="Q3945" s="39">
        <f>IF(F3945="","",COUNTIFS(ex_chave_oc,F3945,ex_cancelada,"&lt;&gt;Sim"))</f>
        <v/>
      </c>
      <c r="R3945" s="51">
        <f>IF(P3945="","",IF(AND(P3945=1,N(Q3945)&gt;0),1,0))</f>
        <v/>
      </c>
      <c r="S3945" s="30">
        <f>IF(P3945="","",IF(F3945="","ERRO: data prevista ausente ou inválida",IF(O3945=0,"Duplicada: contada uma vez",IF(N(G3945)=0,"ERRO: tarefa fora do Plano Mestre",IF(P3945=0,"Tarefa retirada do plano: não conta","OK")))))</f>
        <v/>
      </c>
    </row>
    <row r="3946">
      <c r="A3946" s="29" t="n"/>
      <c r="B3946" s="25" t="n"/>
      <c r="C3946" s="49" t="n"/>
      <c r="D3946" s="29" t="n"/>
      <c r="E3946" s="23">
        <f>IF(OR(A3946="",B3946=""),"",A3946&amp;"|"&amp;B3946)</f>
        <v/>
      </c>
      <c r="F3946" s="30">
        <f>IF(OR(E3946="",NOT(ISNUMBER(C3946))),"",E3946&amp;"|"&amp;YEAR(C3946)&amp;"-"&amp;RIGHT("0"&amp;MONTH(C3946),2)&amp;"-"&amp;RIGHT("0"&amp;DAY(C3946),2))</f>
        <v/>
      </c>
      <c r="G3946" s="26">
        <f>IF(E3946="","",IFERROR(MATCH(E3946,pl_chave,0),0))</f>
        <v/>
      </c>
      <c r="H3946" s="23">
        <f>IF(G3946="","",IF(G3946=0,"Tarefa fora do plano",INDEX(pl_tag,G3946)))</f>
        <v/>
      </c>
      <c r="I3946" s="30">
        <f>IF(N(G3946)=0,"",INDEX(pl_atividade,G3946))</f>
        <v/>
      </c>
      <c r="J3946" s="50">
        <f>IF(N(G3946)=0,"",INDEX(pl_especialidade,G3946))</f>
        <v/>
      </c>
      <c r="K3946" s="28">
        <f>IF(N(G3946)=0,"",INDEX(pl_duracao,G3946))</f>
        <v/>
      </c>
      <c r="L3946" s="39">
        <f>IF(ISNUMBER(C3946),YEAR(C3946),"")</f>
        <v/>
      </c>
      <c r="M3946" s="39">
        <f>IF(ISNUMBER(C3946),MONTH(C3946),"")</f>
        <v/>
      </c>
      <c r="N3946" s="23">
        <f>IF(L3946="","",IF(NOT(ISNUMBER(crono_ano)),"Informe o ano",IF(L3946&lt;crono_ano,"Antes do ano",IF(L3946&gt;crono_ano,"Depois do ano","No ano"))))</f>
        <v/>
      </c>
      <c r="O3946" s="39">
        <f>IF(F3946="","",IF(COUNTIF(F$7:F3946,F3946)=1,1,0))</f>
        <v/>
      </c>
      <c r="P3946" s="39">
        <f>IF(A3946&amp;B3946&amp;C3946="","",IF(AND(O3946=1,N(G3946)&gt;0),IF(INDEX(pl_ativa,MAX(1,N(G3946)))="Sim",1,0),0))</f>
        <v/>
      </c>
      <c r="Q3946" s="39">
        <f>IF(F3946="","",COUNTIFS(ex_chave_oc,F3946,ex_cancelada,"&lt;&gt;Sim"))</f>
        <v/>
      </c>
      <c r="R3946" s="51">
        <f>IF(P3946="","",IF(AND(P3946=1,N(Q3946)&gt;0),1,0))</f>
        <v/>
      </c>
      <c r="S3946" s="30">
        <f>IF(P3946="","",IF(F3946="","ERRO: data prevista ausente ou inválida",IF(O3946=0,"Duplicada: contada uma vez",IF(N(G3946)=0,"ERRO: tarefa fora do Plano Mestre",IF(P3946=0,"Tarefa retirada do plano: não conta","OK")))))</f>
        <v/>
      </c>
    </row>
    <row r="3947">
      <c r="A3947" s="29" t="n"/>
      <c r="B3947" s="25" t="n"/>
      <c r="C3947" s="49" t="n"/>
      <c r="D3947" s="29" t="n"/>
      <c r="E3947" s="23">
        <f>IF(OR(A3947="",B3947=""),"",A3947&amp;"|"&amp;B3947)</f>
        <v/>
      </c>
      <c r="F3947" s="30">
        <f>IF(OR(E3947="",NOT(ISNUMBER(C3947))),"",E3947&amp;"|"&amp;YEAR(C3947)&amp;"-"&amp;RIGHT("0"&amp;MONTH(C3947),2)&amp;"-"&amp;RIGHT("0"&amp;DAY(C3947),2))</f>
        <v/>
      </c>
      <c r="G3947" s="26">
        <f>IF(E3947="","",IFERROR(MATCH(E3947,pl_chave,0),0))</f>
        <v/>
      </c>
      <c r="H3947" s="23">
        <f>IF(G3947="","",IF(G3947=0,"Tarefa fora do plano",INDEX(pl_tag,G3947)))</f>
        <v/>
      </c>
      <c r="I3947" s="30">
        <f>IF(N(G3947)=0,"",INDEX(pl_atividade,G3947))</f>
        <v/>
      </c>
      <c r="J3947" s="50">
        <f>IF(N(G3947)=0,"",INDEX(pl_especialidade,G3947))</f>
        <v/>
      </c>
      <c r="K3947" s="28">
        <f>IF(N(G3947)=0,"",INDEX(pl_duracao,G3947))</f>
        <v/>
      </c>
      <c r="L3947" s="39">
        <f>IF(ISNUMBER(C3947),YEAR(C3947),"")</f>
        <v/>
      </c>
      <c r="M3947" s="39">
        <f>IF(ISNUMBER(C3947),MONTH(C3947),"")</f>
        <v/>
      </c>
      <c r="N3947" s="23">
        <f>IF(L3947="","",IF(NOT(ISNUMBER(crono_ano)),"Informe o ano",IF(L3947&lt;crono_ano,"Antes do ano",IF(L3947&gt;crono_ano,"Depois do ano","No ano"))))</f>
        <v/>
      </c>
      <c r="O3947" s="39">
        <f>IF(F3947="","",IF(COUNTIF(F$7:F3947,F3947)=1,1,0))</f>
        <v/>
      </c>
      <c r="P3947" s="39">
        <f>IF(A3947&amp;B3947&amp;C3947="","",IF(AND(O3947=1,N(G3947)&gt;0),IF(INDEX(pl_ativa,MAX(1,N(G3947)))="Sim",1,0),0))</f>
        <v/>
      </c>
      <c r="Q3947" s="39">
        <f>IF(F3947="","",COUNTIFS(ex_chave_oc,F3947,ex_cancelada,"&lt;&gt;Sim"))</f>
        <v/>
      </c>
      <c r="R3947" s="51">
        <f>IF(P3947="","",IF(AND(P3947=1,N(Q3947)&gt;0),1,0))</f>
        <v/>
      </c>
      <c r="S3947" s="30">
        <f>IF(P3947="","",IF(F3947="","ERRO: data prevista ausente ou inválida",IF(O3947=0,"Duplicada: contada uma vez",IF(N(G3947)=0,"ERRO: tarefa fora do Plano Mestre",IF(P3947=0,"Tarefa retirada do plano: não conta","OK")))))</f>
        <v/>
      </c>
    </row>
    <row r="3948">
      <c r="A3948" s="29" t="n"/>
      <c r="B3948" s="25" t="n"/>
      <c r="C3948" s="49" t="n"/>
      <c r="D3948" s="29" t="n"/>
      <c r="E3948" s="23">
        <f>IF(OR(A3948="",B3948=""),"",A3948&amp;"|"&amp;B3948)</f>
        <v/>
      </c>
      <c r="F3948" s="30">
        <f>IF(OR(E3948="",NOT(ISNUMBER(C3948))),"",E3948&amp;"|"&amp;YEAR(C3948)&amp;"-"&amp;RIGHT("0"&amp;MONTH(C3948),2)&amp;"-"&amp;RIGHT("0"&amp;DAY(C3948),2))</f>
        <v/>
      </c>
      <c r="G3948" s="26">
        <f>IF(E3948="","",IFERROR(MATCH(E3948,pl_chave,0),0))</f>
        <v/>
      </c>
      <c r="H3948" s="23">
        <f>IF(G3948="","",IF(G3948=0,"Tarefa fora do plano",INDEX(pl_tag,G3948)))</f>
        <v/>
      </c>
      <c r="I3948" s="30">
        <f>IF(N(G3948)=0,"",INDEX(pl_atividade,G3948))</f>
        <v/>
      </c>
      <c r="J3948" s="50">
        <f>IF(N(G3948)=0,"",INDEX(pl_especialidade,G3948))</f>
        <v/>
      </c>
      <c r="K3948" s="28">
        <f>IF(N(G3948)=0,"",INDEX(pl_duracao,G3948))</f>
        <v/>
      </c>
      <c r="L3948" s="39">
        <f>IF(ISNUMBER(C3948),YEAR(C3948),"")</f>
        <v/>
      </c>
      <c r="M3948" s="39">
        <f>IF(ISNUMBER(C3948),MONTH(C3948),"")</f>
        <v/>
      </c>
      <c r="N3948" s="23">
        <f>IF(L3948="","",IF(NOT(ISNUMBER(crono_ano)),"Informe o ano",IF(L3948&lt;crono_ano,"Antes do ano",IF(L3948&gt;crono_ano,"Depois do ano","No ano"))))</f>
        <v/>
      </c>
      <c r="O3948" s="39">
        <f>IF(F3948="","",IF(COUNTIF(F$7:F3948,F3948)=1,1,0))</f>
        <v/>
      </c>
      <c r="P3948" s="39">
        <f>IF(A3948&amp;B3948&amp;C3948="","",IF(AND(O3948=1,N(G3948)&gt;0),IF(INDEX(pl_ativa,MAX(1,N(G3948)))="Sim",1,0),0))</f>
        <v/>
      </c>
      <c r="Q3948" s="39">
        <f>IF(F3948="","",COUNTIFS(ex_chave_oc,F3948,ex_cancelada,"&lt;&gt;Sim"))</f>
        <v/>
      </c>
      <c r="R3948" s="51">
        <f>IF(P3948="","",IF(AND(P3948=1,N(Q3948)&gt;0),1,0))</f>
        <v/>
      </c>
      <c r="S3948" s="30">
        <f>IF(P3948="","",IF(F3948="","ERRO: data prevista ausente ou inválida",IF(O3948=0,"Duplicada: contada uma vez",IF(N(G3948)=0,"ERRO: tarefa fora do Plano Mestre",IF(P3948=0,"Tarefa retirada do plano: não conta","OK")))))</f>
        <v/>
      </c>
    </row>
    <row r="3949">
      <c r="A3949" s="29" t="n"/>
      <c r="B3949" s="25" t="n"/>
      <c r="C3949" s="49" t="n"/>
      <c r="D3949" s="29" t="n"/>
      <c r="E3949" s="23">
        <f>IF(OR(A3949="",B3949=""),"",A3949&amp;"|"&amp;B3949)</f>
        <v/>
      </c>
      <c r="F3949" s="30">
        <f>IF(OR(E3949="",NOT(ISNUMBER(C3949))),"",E3949&amp;"|"&amp;YEAR(C3949)&amp;"-"&amp;RIGHT("0"&amp;MONTH(C3949),2)&amp;"-"&amp;RIGHT("0"&amp;DAY(C3949),2))</f>
        <v/>
      </c>
      <c r="G3949" s="26">
        <f>IF(E3949="","",IFERROR(MATCH(E3949,pl_chave,0),0))</f>
        <v/>
      </c>
      <c r="H3949" s="23">
        <f>IF(G3949="","",IF(G3949=0,"Tarefa fora do plano",INDEX(pl_tag,G3949)))</f>
        <v/>
      </c>
      <c r="I3949" s="30">
        <f>IF(N(G3949)=0,"",INDEX(pl_atividade,G3949))</f>
        <v/>
      </c>
      <c r="J3949" s="50">
        <f>IF(N(G3949)=0,"",INDEX(pl_especialidade,G3949))</f>
        <v/>
      </c>
      <c r="K3949" s="28">
        <f>IF(N(G3949)=0,"",INDEX(pl_duracao,G3949))</f>
        <v/>
      </c>
      <c r="L3949" s="39">
        <f>IF(ISNUMBER(C3949),YEAR(C3949),"")</f>
        <v/>
      </c>
      <c r="M3949" s="39">
        <f>IF(ISNUMBER(C3949),MONTH(C3949),"")</f>
        <v/>
      </c>
      <c r="N3949" s="23">
        <f>IF(L3949="","",IF(NOT(ISNUMBER(crono_ano)),"Informe o ano",IF(L3949&lt;crono_ano,"Antes do ano",IF(L3949&gt;crono_ano,"Depois do ano","No ano"))))</f>
        <v/>
      </c>
      <c r="O3949" s="39">
        <f>IF(F3949="","",IF(COUNTIF(F$7:F3949,F3949)=1,1,0))</f>
        <v/>
      </c>
      <c r="P3949" s="39">
        <f>IF(A3949&amp;B3949&amp;C3949="","",IF(AND(O3949=1,N(G3949)&gt;0),IF(INDEX(pl_ativa,MAX(1,N(G3949)))="Sim",1,0),0))</f>
        <v/>
      </c>
      <c r="Q3949" s="39">
        <f>IF(F3949="","",COUNTIFS(ex_chave_oc,F3949,ex_cancelada,"&lt;&gt;Sim"))</f>
        <v/>
      </c>
      <c r="R3949" s="51">
        <f>IF(P3949="","",IF(AND(P3949=1,N(Q3949)&gt;0),1,0))</f>
        <v/>
      </c>
      <c r="S3949" s="30">
        <f>IF(P3949="","",IF(F3949="","ERRO: data prevista ausente ou inválida",IF(O3949=0,"Duplicada: contada uma vez",IF(N(G3949)=0,"ERRO: tarefa fora do Plano Mestre",IF(P3949=0,"Tarefa retirada do plano: não conta","OK")))))</f>
        <v/>
      </c>
    </row>
    <row r="3950">
      <c r="A3950" s="29" t="n"/>
      <c r="B3950" s="25" t="n"/>
      <c r="C3950" s="49" t="n"/>
      <c r="D3950" s="29" t="n"/>
      <c r="E3950" s="23">
        <f>IF(OR(A3950="",B3950=""),"",A3950&amp;"|"&amp;B3950)</f>
        <v/>
      </c>
      <c r="F3950" s="30">
        <f>IF(OR(E3950="",NOT(ISNUMBER(C3950))),"",E3950&amp;"|"&amp;YEAR(C3950)&amp;"-"&amp;RIGHT("0"&amp;MONTH(C3950),2)&amp;"-"&amp;RIGHT("0"&amp;DAY(C3950),2))</f>
        <v/>
      </c>
      <c r="G3950" s="26">
        <f>IF(E3950="","",IFERROR(MATCH(E3950,pl_chave,0),0))</f>
        <v/>
      </c>
      <c r="H3950" s="23">
        <f>IF(G3950="","",IF(G3950=0,"Tarefa fora do plano",INDEX(pl_tag,G3950)))</f>
        <v/>
      </c>
      <c r="I3950" s="30">
        <f>IF(N(G3950)=0,"",INDEX(pl_atividade,G3950))</f>
        <v/>
      </c>
      <c r="J3950" s="50">
        <f>IF(N(G3950)=0,"",INDEX(pl_especialidade,G3950))</f>
        <v/>
      </c>
      <c r="K3950" s="28">
        <f>IF(N(G3950)=0,"",INDEX(pl_duracao,G3950))</f>
        <v/>
      </c>
      <c r="L3950" s="39">
        <f>IF(ISNUMBER(C3950),YEAR(C3950),"")</f>
        <v/>
      </c>
      <c r="M3950" s="39">
        <f>IF(ISNUMBER(C3950),MONTH(C3950),"")</f>
        <v/>
      </c>
      <c r="N3950" s="23">
        <f>IF(L3950="","",IF(NOT(ISNUMBER(crono_ano)),"Informe o ano",IF(L3950&lt;crono_ano,"Antes do ano",IF(L3950&gt;crono_ano,"Depois do ano","No ano"))))</f>
        <v/>
      </c>
      <c r="O3950" s="39">
        <f>IF(F3950="","",IF(COUNTIF(F$7:F3950,F3950)=1,1,0))</f>
        <v/>
      </c>
      <c r="P3950" s="39">
        <f>IF(A3950&amp;B3950&amp;C3950="","",IF(AND(O3950=1,N(G3950)&gt;0),IF(INDEX(pl_ativa,MAX(1,N(G3950)))="Sim",1,0),0))</f>
        <v/>
      </c>
      <c r="Q3950" s="39">
        <f>IF(F3950="","",COUNTIFS(ex_chave_oc,F3950,ex_cancelada,"&lt;&gt;Sim"))</f>
        <v/>
      </c>
      <c r="R3950" s="51">
        <f>IF(P3950="","",IF(AND(P3950=1,N(Q3950)&gt;0),1,0))</f>
        <v/>
      </c>
      <c r="S3950" s="30">
        <f>IF(P3950="","",IF(F3950="","ERRO: data prevista ausente ou inválida",IF(O3950=0,"Duplicada: contada uma vez",IF(N(G3950)=0,"ERRO: tarefa fora do Plano Mestre",IF(P3950=0,"Tarefa retirada do plano: não conta","OK")))))</f>
        <v/>
      </c>
    </row>
    <row r="3951">
      <c r="A3951" s="29" t="n"/>
      <c r="B3951" s="25" t="n"/>
      <c r="C3951" s="49" t="n"/>
      <c r="D3951" s="29" t="n"/>
      <c r="E3951" s="23">
        <f>IF(OR(A3951="",B3951=""),"",A3951&amp;"|"&amp;B3951)</f>
        <v/>
      </c>
      <c r="F3951" s="30">
        <f>IF(OR(E3951="",NOT(ISNUMBER(C3951))),"",E3951&amp;"|"&amp;YEAR(C3951)&amp;"-"&amp;RIGHT("0"&amp;MONTH(C3951),2)&amp;"-"&amp;RIGHT("0"&amp;DAY(C3951),2))</f>
        <v/>
      </c>
      <c r="G3951" s="26">
        <f>IF(E3951="","",IFERROR(MATCH(E3951,pl_chave,0),0))</f>
        <v/>
      </c>
      <c r="H3951" s="23">
        <f>IF(G3951="","",IF(G3951=0,"Tarefa fora do plano",INDEX(pl_tag,G3951)))</f>
        <v/>
      </c>
      <c r="I3951" s="30">
        <f>IF(N(G3951)=0,"",INDEX(pl_atividade,G3951))</f>
        <v/>
      </c>
      <c r="J3951" s="50">
        <f>IF(N(G3951)=0,"",INDEX(pl_especialidade,G3951))</f>
        <v/>
      </c>
      <c r="K3951" s="28">
        <f>IF(N(G3951)=0,"",INDEX(pl_duracao,G3951))</f>
        <v/>
      </c>
      <c r="L3951" s="39">
        <f>IF(ISNUMBER(C3951),YEAR(C3951),"")</f>
        <v/>
      </c>
      <c r="M3951" s="39">
        <f>IF(ISNUMBER(C3951),MONTH(C3951),"")</f>
        <v/>
      </c>
      <c r="N3951" s="23">
        <f>IF(L3951="","",IF(NOT(ISNUMBER(crono_ano)),"Informe o ano",IF(L3951&lt;crono_ano,"Antes do ano",IF(L3951&gt;crono_ano,"Depois do ano","No ano"))))</f>
        <v/>
      </c>
      <c r="O3951" s="39">
        <f>IF(F3951="","",IF(COUNTIF(F$7:F3951,F3951)=1,1,0))</f>
        <v/>
      </c>
      <c r="P3951" s="39">
        <f>IF(A3951&amp;B3951&amp;C3951="","",IF(AND(O3951=1,N(G3951)&gt;0),IF(INDEX(pl_ativa,MAX(1,N(G3951)))="Sim",1,0),0))</f>
        <v/>
      </c>
      <c r="Q3951" s="39">
        <f>IF(F3951="","",COUNTIFS(ex_chave_oc,F3951,ex_cancelada,"&lt;&gt;Sim"))</f>
        <v/>
      </c>
      <c r="R3951" s="51">
        <f>IF(P3951="","",IF(AND(P3951=1,N(Q3951)&gt;0),1,0))</f>
        <v/>
      </c>
      <c r="S3951" s="30">
        <f>IF(P3951="","",IF(F3951="","ERRO: data prevista ausente ou inválida",IF(O3951=0,"Duplicada: contada uma vez",IF(N(G3951)=0,"ERRO: tarefa fora do Plano Mestre",IF(P3951=0,"Tarefa retirada do plano: não conta","OK")))))</f>
        <v/>
      </c>
    </row>
    <row r="3952">
      <c r="A3952" s="29" t="n"/>
      <c r="B3952" s="25" t="n"/>
      <c r="C3952" s="49" t="n"/>
      <c r="D3952" s="29" t="n"/>
      <c r="E3952" s="23">
        <f>IF(OR(A3952="",B3952=""),"",A3952&amp;"|"&amp;B3952)</f>
        <v/>
      </c>
      <c r="F3952" s="30">
        <f>IF(OR(E3952="",NOT(ISNUMBER(C3952))),"",E3952&amp;"|"&amp;YEAR(C3952)&amp;"-"&amp;RIGHT("0"&amp;MONTH(C3952),2)&amp;"-"&amp;RIGHT("0"&amp;DAY(C3952),2))</f>
        <v/>
      </c>
      <c r="G3952" s="26">
        <f>IF(E3952="","",IFERROR(MATCH(E3952,pl_chave,0),0))</f>
        <v/>
      </c>
      <c r="H3952" s="23">
        <f>IF(G3952="","",IF(G3952=0,"Tarefa fora do plano",INDEX(pl_tag,G3952)))</f>
        <v/>
      </c>
      <c r="I3952" s="30">
        <f>IF(N(G3952)=0,"",INDEX(pl_atividade,G3952))</f>
        <v/>
      </c>
      <c r="J3952" s="50">
        <f>IF(N(G3952)=0,"",INDEX(pl_especialidade,G3952))</f>
        <v/>
      </c>
      <c r="K3952" s="28">
        <f>IF(N(G3952)=0,"",INDEX(pl_duracao,G3952))</f>
        <v/>
      </c>
      <c r="L3952" s="39">
        <f>IF(ISNUMBER(C3952),YEAR(C3952),"")</f>
        <v/>
      </c>
      <c r="M3952" s="39">
        <f>IF(ISNUMBER(C3952),MONTH(C3952),"")</f>
        <v/>
      </c>
      <c r="N3952" s="23">
        <f>IF(L3952="","",IF(NOT(ISNUMBER(crono_ano)),"Informe o ano",IF(L3952&lt;crono_ano,"Antes do ano",IF(L3952&gt;crono_ano,"Depois do ano","No ano"))))</f>
        <v/>
      </c>
      <c r="O3952" s="39">
        <f>IF(F3952="","",IF(COUNTIF(F$7:F3952,F3952)=1,1,0))</f>
        <v/>
      </c>
      <c r="P3952" s="39">
        <f>IF(A3952&amp;B3952&amp;C3952="","",IF(AND(O3952=1,N(G3952)&gt;0),IF(INDEX(pl_ativa,MAX(1,N(G3952)))="Sim",1,0),0))</f>
        <v/>
      </c>
      <c r="Q3952" s="39">
        <f>IF(F3952="","",COUNTIFS(ex_chave_oc,F3952,ex_cancelada,"&lt;&gt;Sim"))</f>
        <v/>
      </c>
      <c r="R3952" s="51">
        <f>IF(P3952="","",IF(AND(P3952=1,N(Q3952)&gt;0),1,0))</f>
        <v/>
      </c>
      <c r="S3952" s="30">
        <f>IF(P3952="","",IF(F3952="","ERRO: data prevista ausente ou inválida",IF(O3952=0,"Duplicada: contada uma vez",IF(N(G3952)=0,"ERRO: tarefa fora do Plano Mestre",IF(P3952=0,"Tarefa retirada do plano: não conta","OK")))))</f>
        <v/>
      </c>
    </row>
    <row r="3953">
      <c r="A3953" s="29" t="n"/>
      <c r="B3953" s="25" t="n"/>
      <c r="C3953" s="49" t="n"/>
      <c r="D3953" s="29" t="n"/>
      <c r="E3953" s="23">
        <f>IF(OR(A3953="",B3953=""),"",A3953&amp;"|"&amp;B3953)</f>
        <v/>
      </c>
      <c r="F3953" s="30">
        <f>IF(OR(E3953="",NOT(ISNUMBER(C3953))),"",E3953&amp;"|"&amp;YEAR(C3953)&amp;"-"&amp;RIGHT("0"&amp;MONTH(C3953),2)&amp;"-"&amp;RIGHT("0"&amp;DAY(C3953),2))</f>
        <v/>
      </c>
      <c r="G3953" s="26">
        <f>IF(E3953="","",IFERROR(MATCH(E3953,pl_chave,0),0))</f>
        <v/>
      </c>
      <c r="H3953" s="23">
        <f>IF(G3953="","",IF(G3953=0,"Tarefa fora do plano",INDEX(pl_tag,G3953)))</f>
        <v/>
      </c>
      <c r="I3953" s="30">
        <f>IF(N(G3953)=0,"",INDEX(pl_atividade,G3953))</f>
        <v/>
      </c>
      <c r="J3953" s="50">
        <f>IF(N(G3953)=0,"",INDEX(pl_especialidade,G3953))</f>
        <v/>
      </c>
      <c r="K3953" s="28">
        <f>IF(N(G3953)=0,"",INDEX(pl_duracao,G3953))</f>
        <v/>
      </c>
      <c r="L3953" s="39">
        <f>IF(ISNUMBER(C3953),YEAR(C3953),"")</f>
        <v/>
      </c>
      <c r="M3953" s="39">
        <f>IF(ISNUMBER(C3953),MONTH(C3953),"")</f>
        <v/>
      </c>
      <c r="N3953" s="23">
        <f>IF(L3953="","",IF(NOT(ISNUMBER(crono_ano)),"Informe o ano",IF(L3953&lt;crono_ano,"Antes do ano",IF(L3953&gt;crono_ano,"Depois do ano","No ano"))))</f>
        <v/>
      </c>
      <c r="O3953" s="39">
        <f>IF(F3953="","",IF(COUNTIF(F$7:F3953,F3953)=1,1,0))</f>
        <v/>
      </c>
      <c r="P3953" s="39">
        <f>IF(A3953&amp;B3953&amp;C3953="","",IF(AND(O3953=1,N(G3953)&gt;0),IF(INDEX(pl_ativa,MAX(1,N(G3953)))="Sim",1,0),0))</f>
        <v/>
      </c>
      <c r="Q3953" s="39">
        <f>IF(F3953="","",COUNTIFS(ex_chave_oc,F3953,ex_cancelada,"&lt;&gt;Sim"))</f>
        <v/>
      </c>
      <c r="R3953" s="51">
        <f>IF(P3953="","",IF(AND(P3953=1,N(Q3953)&gt;0),1,0))</f>
        <v/>
      </c>
      <c r="S3953" s="30">
        <f>IF(P3953="","",IF(F3953="","ERRO: data prevista ausente ou inválida",IF(O3953=0,"Duplicada: contada uma vez",IF(N(G3953)=0,"ERRO: tarefa fora do Plano Mestre",IF(P3953=0,"Tarefa retirada do plano: não conta","OK")))))</f>
        <v/>
      </c>
    </row>
    <row r="3954">
      <c r="A3954" s="29" t="n"/>
      <c r="B3954" s="25" t="n"/>
      <c r="C3954" s="49" t="n"/>
      <c r="D3954" s="29" t="n"/>
      <c r="E3954" s="23">
        <f>IF(OR(A3954="",B3954=""),"",A3954&amp;"|"&amp;B3954)</f>
        <v/>
      </c>
      <c r="F3954" s="30">
        <f>IF(OR(E3954="",NOT(ISNUMBER(C3954))),"",E3954&amp;"|"&amp;YEAR(C3954)&amp;"-"&amp;RIGHT("0"&amp;MONTH(C3954),2)&amp;"-"&amp;RIGHT("0"&amp;DAY(C3954),2))</f>
        <v/>
      </c>
      <c r="G3954" s="26">
        <f>IF(E3954="","",IFERROR(MATCH(E3954,pl_chave,0),0))</f>
        <v/>
      </c>
      <c r="H3954" s="23">
        <f>IF(G3954="","",IF(G3954=0,"Tarefa fora do plano",INDEX(pl_tag,G3954)))</f>
        <v/>
      </c>
      <c r="I3954" s="30">
        <f>IF(N(G3954)=0,"",INDEX(pl_atividade,G3954))</f>
        <v/>
      </c>
      <c r="J3954" s="50">
        <f>IF(N(G3954)=0,"",INDEX(pl_especialidade,G3954))</f>
        <v/>
      </c>
      <c r="K3954" s="28">
        <f>IF(N(G3954)=0,"",INDEX(pl_duracao,G3954))</f>
        <v/>
      </c>
      <c r="L3954" s="39">
        <f>IF(ISNUMBER(C3954),YEAR(C3954),"")</f>
        <v/>
      </c>
      <c r="M3954" s="39">
        <f>IF(ISNUMBER(C3954),MONTH(C3954),"")</f>
        <v/>
      </c>
      <c r="N3954" s="23">
        <f>IF(L3954="","",IF(NOT(ISNUMBER(crono_ano)),"Informe o ano",IF(L3954&lt;crono_ano,"Antes do ano",IF(L3954&gt;crono_ano,"Depois do ano","No ano"))))</f>
        <v/>
      </c>
      <c r="O3954" s="39">
        <f>IF(F3954="","",IF(COUNTIF(F$7:F3954,F3954)=1,1,0))</f>
        <v/>
      </c>
      <c r="P3954" s="39">
        <f>IF(A3954&amp;B3954&amp;C3954="","",IF(AND(O3954=1,N(G3954)&gt;0),IF(INDEX(pl_ativa,MAX(1,N(G3954)))="Sim",1,0),0))</f>
        <v/>
      </c>
      <c r="Q3954" s="39">
        <f>IF(F3954="","",COUNTIFS(ex_chave_oc,F3954,ex_cancelada,"&lt;&gt;Sim"))</f>
        <v/>
      </c>
      <c r="R3954" s="51">
        <f>IF(P3954="","",IF(AND(P3954=1,N(Q3954)&gt;0),1,0))</f>
        <v/>
      </c>
      <c r="S3954" s="30">
        <f>IF(P3954="","",IF(F3954="","ERRO: data prevista ausente ou inválida",IF(O3954=0,"Duplicada: contada uma vez",IF(N(G3954)=0,"ERRO: tarefa fora do Plano Mestre",IF(P3954=0,"Tarefa retirada do plano: não conta","OK")))))</f>
        <v/>
      </c>
    </row>
    <row r="3955">
      <c r="A3955" s="29" t="n"/>
      <c r="B3955" s="25" t="n"/>
      <c r="C3955" s="49" t="n"/>
      <c r="D3955" s="29" t="n"/>
      <c r="E3955" s="23">
        <f>IF(OR(A3955="",B3955=""),"",A3955&amp;"|"&amp;B3955)</f>
        <v/>
      </c>
      <c r="F3955" s="30">
        <f>IF(OR(E3955="",NOT(ISNUMBER(C3955))),"",E3955&amp;"|"&amp;YEAR(C3955)&amp;"-"&amp;RIGHT("0"&amp;MONTH(C3955),2)&amp;"-"&amp;RIGHT("0"&amp;DAY(C3955),2))</f>
        <v/>
      </c>
      <c r="G3955" s="26">
        <f>IF(E3955="","",IFERROR(MATCH(E3955,pl_chave,0),0))</f>
        <v/>
      </c>
      <c r="H3955" s="23">
        <f>IF(G3955="","",IF(G3955=0,"Tarefa fora do plano",INDEX(pl_tag,G3955)))</f>
        <v/>
      </c>
      <c r="I3955" s="30">
        <f>IF(N(G3955)=0,"",INDEX(pl_atividade,G3955))</f>
        <v/>
      </c>
      <c r="J3955" s="50">
        <f>IF(N(G3955)=0,"",INDEX(pl_especialidade,G3955))</f>
        <v/>
      </c>
      <c r="K3955" s="28">
        <f>IF(N(G3955)=0,"",INDEX(pl_duracao,G3955))</f>
        <v/>
      </c>
      <c r="L3955" s="39">
        <f>IF(ISNUMBER(C3955),YEAR(C3955),"")</f>
        <v/>
      </c>
      <c r="M3955" s="39">
        <f>IF(ISNUMBER(C3955),MONTH(C3955),"")</f>
        <v/>
      </c>
      <c r="N3955" s="23">
        <f>IF(L3955="","",IF(NOT(ISNUMBER(crono_ano)),"Informe o ano",IF(L3955&lt;crono_ano,"Antes do ano",IF(L3955&gt;crono_ano,"Depois do ano","No ano"))))</f>
        <v/>
      </c>
      <c r="O3955" s="39">
        <f>IF(F3955="","",IF(COUNTIF(F$7:F3955,F3955)=1,1,0))</f>
        <v/>
      </c>
      <c r="P3955" s="39">
        <f>IF(A3955&amp;B3955&amp;C3955="","",IF(AND(O3955=1,N(G3955)&gt;0),IF(INDEX(pl_ativa,MAX(1,N(G3955)))="Sim",1,0),0))</f>
        <v/>
      </c>
      <c r="Q3955" s="39">
        <f>IF(F3955="","",COUNTIFS(ex_chave_oc,F3955,ex_cancelada,"&lt;&gt;Sim"))</f>
        <v/>
      </c>
      <c r="R3955" s="51">
        <f>IF(P3955="","",IF(AND(P3955=1,N(Q3955)&gt;0),1,0))</f>
        <v/>
      </c>
      <c r="S3955" s="30">
        <f>IF(P3955="","",IF(F3955="","ERRO: data prevista ausente ou inválida",IF(O3955=0,"Duplicada: contada uma vez",IF(N(G3955)=0,"ERRO: tarefa fora do Plano Mestre",IF(P3955=0,"Tarefa retirada do plano: não conta","OK")))))</f>
        <v/>
      </c>
    </row>
    <row r="3956">
      <c r="A3956" s="29" t="n"/>
      <c r="B3956" s="25" t="n"/>
      <c r="C3956" s="49" t="n"/>
      <c r="D3956" s="29" t="n"/>
      <c r="E3956" s="23">
        <f>IF(OR(A3956="",B3956=""),"",A3956&amp;"|"&amp;B3956)</f>
        <v/>
      </c>
      <c r="F3956" s="30">
        <f>IF(OR(E3956="",NOT(ISNUMBER(C3956))),"",E3956&amp;"|"&amp;YEAR(C3956)&amp;"-"&amp;RIGHT("0"&amp;MONTH(C3956),2)&amp;"-"&amp;RIGHT("0"&amp;DAY(C3956),2))</f>
        <v/>
      </c>
      <c r="G3956" s="26">
        <f>IF(E3956="","",IFERROR(MATCH(E3956,pl_chave,0),0))</f>
        <v/>
      </c>
      <c r="H3956" s="23">
        <f>IF(G3956="","",IF(G3956=0,"Tarefa fora do plano",INDEX(pl_tag,G3956)))</f>
        <v/>
      </c>
      <c r="I3956" s="30">
        <f>IF(N(G3956)=0,"",INDEX(pl_atividade,G3956))</f>
        <v/>
      </c>
      <c r="J3956" s="50">
        <f>IF(N(G3956)=0,"",INDEX(pl_especialidade,G3956))</f>
        <v/>
      </c>
      <c r="K3956" s="28">
        <f>IF(N(G3956)=0,"",INDEX(pl_duracao,G3956))</f>
        <v/>
      </c>
      <c r="L3956" s="39">
        <f>IF(ISNUMBER(C3956),YEAR(C3956),"")</f>
        <v/>
      </c>
      <c r="M3956" s="39">
        <f>IF(ISNUMBER(C3956),MONTH(C3956),"")</f>
        <v/>
      </c>
      <c r="N3956" s="23">
        <f>IF(L3956="","",IF(NOT(ISNUMBER(crono_ano)),"Informe o ano",IF(L3956&lt;crono_ano,"Antes do ano",IF(L3956&gt;crono_ano,"Depois do ano","No ano"))))</f>
        <v/>
      </c>
      <c r="O3956" s="39">
        <f>IF(F3956="","",IF(COUNTIF(F$7:F3956,F3956)=1,1,0))</f>
        <v/>
      </c>
      <c r="P3956" s="39">
        <f>IF(A3956&amp;B3956&amp;C3956="","",IF(AND(O3956=1,N(G3956)&gt;0),IF(INDEX(pl_ativa,MAX(1,N(G3956)))="Sim",1,0),0))</f>
        <v/>
      </c>
      <c r="Q3956" s="39">
        <f>IF(F3956="","",COUNTIFS(ex_chave_oc,F3956,ex_cancelada,"&lt;&gt;Sim"))</f>
        <v/>
      </c>
      <c r="R3956" s="51">
        <f>IF(P3956="","",IF(AND(P3956=1,N(Q3956)&gt;0),1,0))</f>
        <v/>
      </c>
      <c r="S3956" s="30">
        <f>IF(P3956="","",IF(F3956="","ERRO: data prevista ausente ou inválida",IF(O3956=0,"Duplicada: contada uma vez",IF(N(G3956)=0,"ERRO: tarefa fora do Plano Mestre",IF(P3956=0,"Tarefa retirada do plano: não conta","OK")))))</f>
        <v/>
      </c>
    </row>
    <row r="3957">
      <c r="A3957" s="29" t="n"/>
      <c r="B3957" s="25" t="n"/>
      <c r="C3957" s="49" t="n"/>
      <c r="D3957" s="29" t="n"/>
      <c r="E3957" s="23">
        <f>IF(OR(A3957="",B3957=""),"",A3957&amp;"|"&amp;B3957)</f>
        <v/>
      </c>
      <c r="F3957" s="30">
        <f>IF(OR(E3957="",NOT(ISNUMBER(C3957))),"",E3957&amp;"|"&amp;YEAR(C3957)&amp;"-"&amp;RIGHT("0"&amp;MONTH(C3957),2)&amp;"-"&amp;RIGHT("0"&amp;DAY(C3957),2))</f>
        <v/>
      </c>
      <c r="G3957" s="26">
        <f>IF(E3957="","",IFERROR(MATCH(E3957,pl_chave,0),0))</f>
        <v/>
      </c>
      <c r="H3957" s="23">
        <f>IF(G3957="","",IF(G3957=0,"Tarefa fora do plano",INDEX(pl_tag,G3957)))</f>
        <v/>
      </c>
      <c r="I3957" s="30">
        <f>IF(N(G3957)=0,"",INDEX(pl_atividade,G3957))</f>
        <v/>
      </c>
      <c r="J3957" s="50">
        <f>IF(N(G3957)=0,"",INDEX(pl_especialidade,G3957))</f>
        <v/>
      </c>
      <c r="K3957" s="28">
        <f>IF(N(G3957)=0,"",INDEX(pl_duracao,G3957))</f>
        <v/>
      </c>
      <c r="L3957" s="39">
        <f>IF(ISNUMBER(C3957),YEAR(C3957),"")</f>
        <v/>
      </c>
      <c r="M3957" s="39">
        <f>IF(ISNUMBER(C3957),MONTH(C3957),"")</f>
        <v/>
      </c>
      <c r="N3957" s="23">
        <f>IF(L3957="","",IF(NOT(ISNUMBER(crono_ano)),"Informe o ano",IF(L3957&lt;crono_ano,"Antes do ano",IF(L3957&gt;crono_ano,"Depois do ano","No ano"))))</f>
        <v/>
      </c>
      <c r="O3957" s="39">
        <f>IF(F3957="","",IF(COUNTIF(F$7:F3957,F3957)=1,1,0))</f>
        <v/>
      </c>
      <c r="P3957" s="39">
        <f>IF(A3957&amp;B3957&amp;C3957="","",IF(AND(O3957=1,N(G3957)&gt;0),IF(INDEX(pl_ativa,MAX(1,N(G3957)))="Sim",1,0),0))</f>
        <v/>
      </c>
      <c r="Q3957" s="39">
        <f>IF(F3957="","",COUNTIFS(ex_chave_oc,F3957,ex_cancelada,"&lt;&gt;Sim"))</f>
        <v/>
      </c>
      <c r="R3957" s="51">
        <f>IF(P3957="","",IF(AND(P3957=1,N(Q3957)&gt;0),1,0))</f>
        <v/>
      </c>
      <c r="S3957" s="30">
        <f>IF(P3957="","",IF(F3957="","ERRO: data prevista ausente ou inválida",IF(O3957=0,"Duplicada: contada uma vez",IF(N(G3957)=0,"ERRO: tarefa fora do Plano Mestre",IF(P3957=0,"Tarefa retirada do plano: não conta","OK")))))</f>
        <v/>
      </c>
    </row>
    <row r="3958">
      <c r="A3958" s="29" t="n"/>
      <c r="B3958" s="25" t="n"/>
      <c r="C3958" s="49" t="n"/>
      <c r="D3958" s="29" t="n"/>
      <c r="E3958" s="23">
        <f>IF(OR(A3958="",B3958=""),"",A3958&amp;"|"&amp;B3958)</f>
        <v/>
      </c>
      <c r="F3958" s="30">
        <f>IF(OR(E3958="",NOT(ISNUMBER(C3958))),"",E3958&amp;"|"&amp;YEAR(C3958)&amp;"-"&amp;RIGHT("0"&amp;MONTH(C3958),2)&amp;"-"&amp;RIGHT("0"&amp;DAY(C3958),2))</f>
        <v/>
      </c>
      <c r="G3958" s="26">
        <f>IF(E3958="","",IFERROR(MATCH(E3958,pl_chave,0),0))</f>
        <v/>
      </c>
      <c r="H3958" s="23">
        <f>IF(G3958="","",IF(G3958=0,"Tarefa fora do plano",INDEX(pl_tag,G3958)))</f>
        <v/>
      </c>
      <c r="I3958" s="30">
        <f>IF(N(G3958)=0,"",INDEX(pl_atividade,G3958))</f>
        <v/>
      </c>
      <c r="J3958" s="50">
        <f>IF(N(G3958)=0,"",INDEX(pl_especialidade,G3958))</f>
        <v/>
      </c>
      <c r="K3958" s="28">
        <f>IF(N(G3958)=0,"",INDEX(pl_duracao,G3958))</f>
        <v/>
      </c>
      <c r="L3958" s="39">
        <f>IF(ISNUMBER(C3958),YEAR(C3958),"")</f>
        <v/>
      </c>
      <c r="M3958" s="39">
        <f>IF(ISNUMBER(C3958),MONTH(C3958),"")</f>
        <v/>
      </c>
      <c r="N3958" s="23">
        <f>IF(L3958="","",IF(NOT(ISNUMBER(crono_ano)),"Informe o ano",IF(L3958&lt;crono_ano,"Antes do ano",IF(L3958&gt;crono_ano,"Depois do ano","No ano"))))</f>
        <v/>
      </c>
      <c r="O3958" s="39">
        <f>IF(F3958="","",IF(COUNTIF(F$7:F3958,F3958)=1,1,0))</f>
        <v/>
      </c>
      <c r="P3958" s="39">
        <f>IF(A3958&amp;B3958&amp;C3958="","",IF(AND(O3958=1,N(G3958)&gt;0),IF(INDEX(pl_ativa,MAX(1,N(G3958)))="Sim",1,0),0))</f>
        <v/>
      </c>
      <c r="Q3958" s="39">
        <f>IF(F3958="","",COUNTIFS(ex_chave_oc,F3958,ex_cancelada,"&lt;&gt;Sim"))</f>
        <v/>
      </c>
      <c r="R3958" s="51">
        <f>IF(P3958="","",IF(AND(P3958=1,N(Q3958)&gt;0),1,0))</f>
        <v/>
      </c>
      <c r="S3958" s="30">
        <f>IF(P3958="","",IF(F3958="","ERRO: data prevista ausente ou inválida",IF(O3958=0,"Duplicada: contada uma vez",IF(N(G3958)=0,"ERRO: tarefa fora do Plano Mestre",IF(P3958=0,"Tarefa retirada do plano: não conta","OK")))))</f>
        <v/>
      </c>
    </row>
    <row r="3959">
      <c r="A3959" s="29" t="n"/>
      <c r="B3959" s="25" t="n"/>
      <c r="C3959" s="49" t="n"/>
      <c r="D3959" s="29" t="n"/>
      <c r="E3959" s="23">
        <f>IF(OR(A3959="",B3959=""),"",A3959&amp;"|"&amp;B3959)</f>
        <v/>
      </c>
      <c r="F3959" s="30">
        <f>IF(OR(E3959="",NOT(ISNUMBER(C3959))),"",E3959&amp;"|"&amp;YEAR(C3959)&amp;"-"&amp;RIGHT("0"&amp;MONTH(C3959),2)&amp;"-"&amp;RIGHT("0"&amp;DAY(C3959),2))</f>
        <v/>
      </c>
      <c r="G3959" s="26">
        <f>IF(E3959="","",IFERROR(MATCH(E3959,pl_chave,0),0))</f>
        <v/>
      </c>
      <c r="H3959" s="23">
        <f>IF(G3959="","",IF(G3959=0,"Tarefa fora do plano",INDEX(pl_tag,G3959)))</f>
        <v/>
      </c>
      <c r="I3959" s="30">
        <f>IF(N(G3959)=0,"",INDEX(pl_atividade,G3959))</f>
        <v/>
      </c>
      <c r="J3959" s="50">
        <f>IF(N(G3959)=0,"",INDEX(pl_especialidade,G3959))</f>
        <v/>
      </c>
      <c r="K3959" s="28">
        <f>IF(N(G3959)=0,"",INDEX(pl_duracao,G3959))</f>
        <v/>
      </c>
      <c r="L3959" s="39">
        <f>IF(ISNUMBER(C3959),YEAR(C3959),"")</f>
        <v/>
      </c>
      <c r="M3959" s="39">
        <f>IF(ISNUMBER(C3959),MONTH(C3959),"")</f>
        <v/>
      </c>
      <c r="N3959" s="23">
        <f>IF(L3959="","",IF(NOT(ISNUMBER(crono_ano)),"Informe o ano",IF(L3959&lt;crono_ano,"Antes do ano",IF(L3959&gt;crono_ano,"Depois do ano","No ano"))))</f>
        <v/>
      </c>
      <c r="O3959" s="39">
        <f>IF(F3959="","",IF(COUNTIF(F$7:F3959,F3959)=1,1,0))</f>
        <v/>
      </c>
      <c r="P3959" s="39">
        <f>IF(A3959&amp;B3959&amp;C3959="","",IF(AND(O3959=1,N(G3959)&gt;0),IF(INDEX(pl_ativa,MAX(1,N(G3959)))="Sim",1,0),0))</f>
        <v/>
      </c>
      <c r="Q3959" s="39">
        <f>IF(F3959="","",COUNTIFS(ex_chave_oc,F3959,ex_cancelada,"&lt;&gt;Sim"))</f>
        <v/>
      </c>
      <c r="R3959" s="51">
        <f>IF(P3959="","",IF(AND(P3959=1,N(Q3959)&gt;0),1,0))</f>
        <v/>
      </c>
      <c r="S3959" s="30">
        <f>IF(P3959="","",IF(F3959="","ERRO: data prevista ausente ou inválida",IF(O3959=0,"Duplicada: contada uma vez",IF(N(G3959)=0,"ERRO: tarefa fora do Plano Mestre",IF(P3959=0,"Tarefa retirada do plano: não conta","OK")))))</f>
        <v/>
      </c>
    </row>
    <row r="3960">
      <c r="A3960" s="29" t="n"/>
      <c r="B3960" s="25" t="n"/>
      <c r="C3960" s="49" t="n"/>
      <c r="D3960" s="29" t="n"/>
      <c r="E3960" s="23">
        <f>IF(OR(A3960="",B3960=""),"",A3960&amp;"|"&amp;B3960)</f>
        <v/>
      </c>
      <c r="F3960" s="30">
        <f>IF(OR(E3960="",NOT(ISNUMBER(C3960))),"",E3960&amp;"|"&amp;YEAR(C3960)&amp;"-"&amp;RIGHT("0"&amp;MONTH(C3960),2)&amp;"-"&amp;RIGHT("0"&amp;DAY(C3960),2))</f>
        <v/>
      </c>
      <c r="G3960" s="26">
        <f>IF(E3960="","",IFERROR(MATCH(E3960,pl_chave,0),0))</f>
        <v/>
      </c>
      <c r="H3960" s="23">
        <f>IF(G3960="","",IF(G3960=0,"Tarefa fora do plano",INDEX(pl_tag,G3960)))</f>
        <v/>
      </c>
      <c r="I3960" s="30">
        <f>IF(N(G3960)=0,"",INDEX(pl_atividade,G3960))</f>
        <v/>
      </c>
      <c r="J3960" s="50">
        <f>IF(N(G3960)=0,"",INDEX(pl_especialidade,G3960))</f>
        <v/>
      </c>
      <c r="K3960" s="28">
        <f>IF(N(G3960)=0,"",INDEX(pl_duracao,G3960))</f>
        <v/>
      </c>
      <c r="L3960" s="39">
        <f>IF(ISNUMBER(C3960),YEAR(C3960),"")</f>
        <v/>
      </c>
      <c r="M3960" s="39">
        <f>IF(ISNUMBER(C3960),MONTH(C3960),"")</f>
        <v/>
      </c>
      <c r="N3960" s="23">
        <f>IF(L3960="","",IF(NOT(ISNUMBER(crono_ano)),"Informe o ano",IF(L3960&lt;crono_ano,"Antes do ano",IF(L3960&gt;crono_ano,"Depois do ano","No ano"))))</f>
        <v/>
      </c>
      <c r="O3960" s="39">
        <f>IF(F3960="","",IF(COUNTIF(F$7:F3960,F3960)=1,1,0))</f>
        <v/>
      </c>
      <c r="P3960" s="39">
        <f>IF(A3960&amp;B3960&amp;C3960="","",IF(AND(O3960=1,N(G3960)&gt;0),IF(INDEX(pl_ativa,MAX(1,N(G3960)))="Sim",1,0),0))</f>
        <v/>
      </c>
      <c r="Q3960" s="39">
        <f>IF(F3960="","",COUNTIFS(ex_chave_oc,F3960,ex_cancelada,"&lt;&gt;Sim"))</f>
        <v/>
      </c>
      <c r="R3960" s="51">
        <f>IF(P3960="","",IF(AND(P3960=1,N(Q3960)&gt;0),1,0))</f>
        <v/>
      </c>
      <c r="S3960" s="30">
        <f>IF(P3960="","",IF(F3960="","ERRO: data prevista ausente ou inválida",IF(O3960=0,"Duplicada: contada uma vez",IF(N(G3960)=0,"ERRO: tarefa fora do Plano Mestre",IF(P3960=0,"Tarefa retirada do plano: não conta","OK")))))</f>
        <v/>
      </c>
    </row>
    <row r="3961">
      <c r="A3961" s="29" t="n"/>
      <c r="B3961" s="25" t="n"/>
      <c r="C3961" s="49" t="n"/>
      <c r="D3961" s="29" t="n"/>
      <c r="E3961" s="23">
        <f>IF(OR(A3961="",B3961=""),"",A3961&amp;"|"&amp;B3961)</f>
        <v/>
      </c>
      <c r="F3961" s="30">
        <f>IF(OR(E3961="",NOT(ISNUMBER(C3961))),"",E3961&amp;"|"&amp;YEAR(C3961)&amp;"-"&amp;RIGHT("0"&amp;MONTH(C3961),2)&amp;"-"&amp;RIGHT("0"&amp;DAY(C3961),2))</f>
        <v/>
      </c>
      <c r="G3961" s="26">
        <f>IF(E3961="","",IFERROR(MATCH(E3961,pl_chave,0),0))</f>
        <v/>
      </c>
      <c r="H3961" s="23">
        <f>IF(G3961="","",IF(G3961=0,"Tarefa fora do plano",INDEX(pl_tag,G3961)))</f>
        <v/>
      </c>
      <c r="I3961" s="30">
        <f>IF(N(G3961)=0,"",INDEX(pl_atividade,G3961))</f>
        <v/>
      </c>
      <c r="J3961" s="50">
        <f>IF(N(G3961)=0,"",INDEX(pl_especialidade,G3961))</f>
        <v/>
      </c>
      <c r="K3961" s="28">
        <f>IF(N(G3961)=0,"",INDEX(pl_duracao,G3961))</f>
        <v/>
      </c>
      <c r="L3961" s="39">
        <f>IF(ISNUMBER(C3961),YEAR(C3961),"")</f>
        <v/>
      </c>
      <c r="M3961" s="39">
        <f>IF(ISNUMBER(C3961),MONTH(C3961),"")</f>
        <v/>
      </c>
      <c r="N3961" s="23">
        <f>IF(L3961="","",IF(NOT(ISNUMBER(crono_ano)),"Informe o ano",IF(L3961&lt;crono_ano,"Antes do ano",IF(L3961&gt;crono_ano,"Depois do ano","No ano"))))</f>
        <v/>
      </c>
      <c r="O3961" s="39">
        <f>IF(F3961="","",IF(COUNTIF(F$7:F3961,F3961)=1,1,0))</f>
        <v/>
      </c>
      <c r="P3961" s="39">
        <f>IF(A3961&amp;B3961&amp;C3961="","",IF(AND(O3961=1,N(G3961)&gt;0),IF(INDEX(pl_ativa,MAX(1,N(G3961)))="Sim",1,0),0))</f>
        <v/>
      </c>
      <c r="Q3961" s="39">
        <f>IF(F3961="","",COUNTIFS(ex_chave_oc,F3961,ex_cancelada,"&lt;&gt;Sim"))</f>
        <v/>
      </c>
      <c r="R3961" s="51">
        <f>IF(P3961="","",IF(AND(P3961=1,N(Q3961)&gt;0),1,0))</f>
        <v/>
      </c>
      <c r="S3961" s="30">
        <f>IF(P3961="","",IF(F3961="","ERRO: data prevista ausente ou inválida",IF(O3961=0,"Duplicada: contada uma vez",IF(N(G3961)=0,"ERRO: tarefa fora do Plano Mestre",IF(P3961=0,"Tarefa retirada do plano: não conta","OK")))))</f>
        <v/>
      </c>
    </row>
    <row r="3962">
      <c r="A3962" s="29" t="n"/>
      <c r="B3962" s="25" t="n"/>
      <c r="C3962" s="49" t="n"/>
      <c r="D3962" s="29" t="n"/>
      <c r="E3962" s="23">
        <f>IF(OR(A3962="",B3962=""),"",A3962&amp;"|"&amp;B3962)</f>
        <v/>
      </c>
      <c r="F3962" s="30">
        <f>IF(OR(E3962="",NOT(ISNUMBER(C3962))),"",E3962&amp;"|"&amp;YEAR(C3962)&amp;"-"&amp;RIGHT("0"&amp;MONTH(C3962),2)&amp;"-"&amp;RIGHT("0"&amp;DAY(C3962),2))</f>
        <v/>
      </c>
      <c r="G3962" s="26">
        <f>IF(E3962="","",IFERROR(MATCH(E3962,pl_chave,0),0))</f>
        <v/>
      </c>
      <c r="H3962" s="23">
        <f>IF(G3962="","",IF(G3962=0,"Tarefa fora do plano",INDEX(pl_tag,G3962)))</f>
        <v/>
      </c>
      <c r="I3962" s="30">
        <f>IF(N(G3962)=0,"",INDEX(pl_atividade,G3962))</f>
        <v/>
      </c>
      <c r="J3962" s="50">
        <f>IF(N(G3962)=0,"",INDEX(pl_especialidade,G3962))</f>
        <v/>
      </c>
      <c r="K3962" s="28">
        <f>IF(N(G3962)=0,"",INDEX(pl_duracao,G3962))</f>
        <v/>
      </c>
      <c r="L3962" s="39">
        <f>IF(ISNUMBER(C3962),YEAR(C3962),"")</f>
        <v/>
      </c>
      <c r="M3962" s="39">
        <f>IF(ISNUMBER(C3962),MONTH(C3962),"")</f>
        <v/>
      </c>
      <c r="N3962" s="23">
        <f>IF(L3962="","",IF(NOT(ISNUMBER(crono_ano)),"Informe o ano",IF(L3962&lt;crono_ano,"Antes do ano",IF(L3962&gt;crono_ano,"Depois do ano","No ano"))))</f>
        <v/>
      </c>
      <c r="O3962" s="39">
        <f>IF(F3962="","",IF(COUNTIF(F$7:F3962,F3962)=1,1,0))</f>
        <v/>
      </c>
      <c r="P3962" s="39">
        <f>IF(A3962&amp;B3962&amp;C3962="","",IF(AND(O3962=1,N(G3962)&gt;0),IF(INDEX(pl_ativa,MAX(1,N(G3962)))="Sim",1,0),0))</f>
        <v/>
      </c>
      <c r="Q3962" s="39">
        <f>IF(F3962="","",COUNTIFS(ex_chave_oc,F3962,ex_cancelada,"&lt;&gt;Sim"))</f>
        <v/>
      </c>
      <c r="R3962" s="51">
        <f>IF(P3962="","",IF(AND(P3962=1,N(Q3962)&gt;0),1,0))</f>
        <v/>
      </c>
      <c r="S3962" s="30">
        <f>IF(P3962="","",IF(F3962="","ERRO: data prevista ausente ou inválida",IF(O3962=0,"Duplicada: contada uma vez",IF(N(G3962)=0,"ERRO: tarefa fora do Plano Mestre",IF(P3962=0,"Tarefa retirada do plano: não conta","OK")))))</f>
        <v/>
      </c>
    </row>
    <row r="3963">
      <c r="A3963" s="29" t="n"/>
      <c r="B3963" s="25" t="n"/>
      <c r="C3963" s="49" t="n"/>
      <c r="D3963" s="29" t="n"/>
      <c r="E3963" s="23">
        <f>IF(OR(A3963="",B3963=""),"",A3963&amp;"|"&amp;B3963)</f>
        <v/>
      </c>
      <c r="F3963" s="30">
        <f>IF(OR(E3963="",NOT(ISNUMBER(C3963))),"",E3963&amp;"|"&amp;YEAR(C3963)&amp;"-"&amp;RIGHT("0"&amp;MONTH(C3963),2)&amp;"-"&amp;RIGHT("0"&amp;DAY(C3963),2))</f>
        <v/>
      </c>
      <c r="G3963" s="26">
        <f>IF(E3963="","",IFERROR(MATCH(E3963,pl_chave,0),0))</f>
        <v/>
      </c>
      <c r="H3963" s="23">
        <f>IF(G3963="","",IF(G3963=0,"Tarefa fora do plano",INDEX(pl_tag,G3963)))</f>
        <v/>
      </c>
      <c r="I3963" s="30">
        <f>IF(N(G3963)=0,"",INDEX(pl_atividade,G3963))</f>
        <v/>
      </c>
      <c r="J3963" s="50">
        <f>IF(N(G3963)=0,"",INDEX(pl_especialidade,G3963))</f>
        <v/>
      </c>
      <c r="K3963" s="28">
        <f>IF(N(G3963)=0,"",INDEX(pl_duracao,G3963))</f>
        <v/>
      </c>
      <c r="L3963" s="39">
        <f>IF(ISNUMBER(C3963),YEAR(C3963),"")</f>
        <v/>
      </c>
      <c r="M3963" s="39">
        <f>IF(ISNUMBER(C3963),MONTH(C3963),"")</f>
        <v/>
      </c>
      <c r="N3963" s="23">
        <f>IF(L3963="","",IF(NOT(ISNUMBER(crono_ano)),"Informe o ano",IF(L3963&lt;crono_ano,"Antes do ano",IF(L3963&gt;crono_ano,"Depois do ano","No ano"))))</f>
        <v/>
      </c>
      <c r="O3963" s="39">
        <f>IF(F3963="","",IF(COUNTIF(F$7:F3963,F3963)=1,1,0))</f>
        <v/>
      </c>
      <c r="P3963" s="39">
        <f>IF(A3963&amp;B3963&amp;C3963="","",IF(AND(O3963=1,N(G3963)&gt;0),IF(INDEX(pl_ativa,MAX(1,N(G3963)))="Sim",1,0),0))</f>
        <v/>
      </c>
      <c r="Q3963" s="39">
        <f>IF(F3963="","",COUNTIFS(ex_chave_oc,F3963,ex_cancelada,"&lt;&gt;Sim"))</f>
        <v/>
      </c>
      <c r="R3963" s="51">
        <f>IF(P3963="","",IF(AND(P3963=1,N(Q3963)&gt;0),1,0))</f>
        <v/>
      </c>
      <c r="S3963" s="30">
        <f>IF(P3963="","",IF(F3963="","ERRO: data prevista ausente ou inválida",IF(O3963=0,"Duplicada: contada uma vez",IF(N(G3963)=0,"ERRO: tarefa fora do Plano Mestre",IF(P3963=0,"Tarefa retirada do plano: não conta","OK")))))</f>
        <v/>
      </c>
    </row>
    <row r="3964">
      <c r="A3964" s="29" t="n"/>
      <c r="B3964" s="25" t="n"/>
      <c r="C3964" s="49" t="n"/>
      <c r="D3964" s="29" t="n"/>
      <c r="E3964" s="23">
        <f>IF(OR(A3964="",B3964=""),"",A3964&amp;"|"&amp;B3964)</f>
        <v/>
      </c>
      <c r="F3964" s="30">
        <f>IF(OR(E3964="",NOT(ISNUMBER(C3964))),"",E3964&amp;"|"&amp;YEAR(C3964)&amp;"-"&amp;RIGHT("0"&amp;MONTH(C3964),2)&amp;"-"&amp;RIGHT("0"&amp;DAY(C3964),2))</f>
        <v/>
      </c>
      <c r="G3964" s="26">
        <f>IF(E3964="","",IFERROR(MATCH(E3964,pl_chave,0),0))</f>
        <v/>
      </c>
      <c r="H3964" s="23">
        <f>IF(G3964="","",IF(G3964=0,"Tarefa fora do plano",INDEX(pl_tag,G3964)))</f>
        <v/>
      </c>
      <c r="I3964" s="30">
        <f>IF(N(G3964)=0,"",INDEX(pl_atividade,G3964))</f>
        <v/>
      </c>
      <c r="J3964" s="50">
        <f>IF(N(G3964)=0,"",INDEX(pl_especialidade,G3964))</f>
        <v/>
      </c>
      <c r="K3964" s="28">
        <f>IF(N(G3964)=0,"",INDEX(pl_duracao,G3964))</f>
        <v/>
      </c>
      <c r="L3964" s="39">
        <f>IF(ISNUMBER(C3964),YEAR(C3964),"")</f>
        <v/>
      </c>
      <c r="M3964" s="39">
        <f>IF(ISNUMBER(C3964),MONTH(C3964),"")</f>
        <v/>
      </c>
      <c r="N3964" s="23">
        <f>IF(L3964="","",IF(NOT(ISNUMBER(crono_ano)),"Informe o ano",IF(L3964&lt;crono_ano,"Antes do ano",IF(L3964&gt;crono_ano,"Depois do ano","No ano"))))</f>
        <v/>
      </c>
      <c r="O3964" s="39">
        <f>IF(F3964="","",IF(COUNTIF(F$7:F3964,F3964)=1,1,0))</f>
        <v/>
      </c>
      <c r="P3964" s="39">
        <f>IF(A3964&amp;B3964&amp;C3964="","",IF(AND(O3964=1,N(G3964)&gt;0),IF(INDEX(pl_ativa,MAX(1,N(G3964)))="Sim",1,0),0))</f>
        <v/>
      </c>
      <c r="Q3964" s="39">
        <f>IF(F3964="","",COUNTIFS(ex_chave_oc,F3964,ex_cancelada,"&lt;&gt;Sim"))</f>
        <v/>
      </c>
      <c r="R3964" s="51">
        <f>IF(P3964="","",IF(AND(P3964=1,N(Q3964)&gt;0),1,0))</f>
        <v/>
      </c>
      <c r="S3964" s="30">
        <f>IF(P3964="","",IF(F3964="","ERRO: data prevista ausente ou inválida",IF(O3964=0,"Duplicada: contada uma vez",IF(N(G3964)=0,"ERRO: tarefa fora do Plano Mestre",IF(P3964=0,"Tarefa retirada do plano: não conta","OK")))))</f>
        <v/>
      </c>
    </row>
    <row r="3965">
      <c r="A3965" s="29" t="n"/>
      <c r="B3965" s="25" t="n"/>
      <c r="C3965" s="49" t="n"/>
      <c r="D3965" s="29" t="n"/>
      <c r="E3965" s="23">
        <f>IF(OR(A3965="",B3965=""),"",A3965&amp;"|"&amp;B3965)</f>
        <v/>
      </c>
      <c r="F3965" s="30">
        <f>IF(OR(E3965="",NOT(ISNUMBER(C3965))),"",E3965&amp;"|"&amp;YEAR(C3965)&amp;"-"&amp;RIGHT("0"&amp;MONTH(C3965),2)&amp;"-"&amp;RIGHT("0"&amp;DAY(C3965),2))</f>
        <v/>
      </c>
      <c r="G3965" s="26">
        <f>IF(E3965="","",IFERROR(MATCH(E3965,pl_chave,0),0))</f>
        <v/>
      </c>
      <c r="H3965" s="23">
        <f>IF(G3965="","",IF(G3965=0,"Tarefa fora do plano",INDEX(pl_tag,G3965)))</f>
        <v/>
      </c>
      <c r="I3965" s="30">
        <f>IF(N(G3965)=0,"",INDEX(pl_atividade,G3965))</f>
        <v/>
      </c>
      <c r="J3965" s="50">
        <f>IF(N(G3965)=0,"",INDEX(pl_especialidade,G3965))</f>
        <v/>
      </c>
      <c r="K3965" s="28">
        <f>IF(N(G3965)=0,"",INDEX(pl_duracao,G3965))</f>
        <v/>
      </c>
      <c r="L3965" s="39">
        <f>IF(ISNUMBER(C3965),YEAR(C3965),"")</f>
        <v/>
      </c>
      <c r="M3965" s="39">
        <f>IF(ISNUMBER(C3965),MONTH(C3965),"")</f>
        <v/>
      </c>
      <c r="N3965" s="23">
        <f>IF(L3965="","",IF(NOT(ISNUMBER(crono_ano)),"Informe o ano",IF(L3965&lt;crono_ano,"Antes do ano",IF(L3965&gt;crono_ano,"Depois do ano","No ano"))))</f>
        <v/>
      </c>
      <c r="O3965" s="39">
        <f>IF(F3965="","",IF(COUNTIF(F$7:F3965,F3965)=1,1,0))</f>
        <v/>
      </c>
      <c r="P3965" s="39">
        <f>IF(A3965&amp;B3965&amp;C3965="","",IF(AND(O3965=1,N(G3965)&gt;0),IF(INDEX(pl_ativa,MAX(1,N(G3965)))="Sim",1,0),0))</f>
        <v/>
      </c>
      <c r="Q3965" s="39">
        <f>IF(F3965="","",COUNTIFS(ex_chave_oc,F3965,ex_cancelada,"&lt;&gt;Sim"))</f>
        <v/>
      </c>
      <c r="R3965" s="51">
        <f>IF(P3965="","",IF(AND(P3965=1,N(Q3965)&gt;0),1,0))</f>
        <v/>
      </c>
      <c r="S3965" s="30">
        <f>IF(P3965="","",IF(F3965="","ERRO: data prevista ausente ou inválida",IF(O3965=0,"Duplicada: contada uma vez",IF(N(G3965)=0,"ERRO: tarefa fora do Plano Mestre",IF(P3965=0,"Tarefa retirada do plano: não conta","OK")))))</f>
        <v/>
      </c>
    </row>
    <row r="3966">
      <c r="A3966" s="29" t="n"/>
      <c r="B3966" s="25" t="n"/>
      <c r="C3966" s="49" t="n"/>
      <c r="D3966" s="29" t="n"/>
      <c r="E3966" s="23">
        <f>IF(OR(A3966="",B3966=""),"",A3966&amp;"|"&amp;B3966)</f>
        <v/>
      </c>
      <c r="F3966" s="30">
        <f>IF(OR(E3966="",NOT(ISNUMBER(C3966))),"",E3966&amp;"|"&amp;YEAR(C3966)&amp;"-"&amp;RIGHT("0"&amp;MONTH(C3966),2)&amp;"-"&amp;RIGHT("0"&amp;DAY(C3966),2))</f>
        <v/>
      </c>
      <c r="G3966" s="26">
        <f>IF(E3966="","",IFERROR(MATCH(E3966,pl_chave,0),0))</f>
        <v/>
      </c>
      <c r="H3966" s="23">
        <f>IF(G3966="","",IF(G3966=0,"Tarefa fora do plano",INDEX(pl_tag,G3966)))</f>
        <v/>
      </c>
      <c r="I3966" s="30">
        <f>IF(N(G3966)=0,"",INDEX(pl_atividade,G3966))</f>
        <v/>
      </c>
      <c r="J3966" s="50">
        <f>IF(N(G3966)=0,"",INDEX(pl_especialidade,G3966))</f>
        <v/>
      </c>
      <c r="K3966" s="28">
        <f>IF(N(G3966)=0,"",INDEX(pl_duracao,G3966))</f>
        <v/>
      </c>
      <c r="L3966" s="39">
        <f>IF(ISNUMBER(C3966),YEAR(C3966),"")</f>
        <v/>
      </c>
      <c r="M3966" s="39">
        <f>IF(ISNUMBER(C3966),MONTH(C3966),"")</f>
        <v/>
      </c>
      <c r="N3966" s="23">
        <f>IF(L3966="","",IF(NOT(ISNUMBER(crono_ano)),"Informe o ano",IF(L3966&lt;crono_ano,"Antes do ano",IF(L3966&gt;crono_ano,"Depois do ano","No ano"))))</f>
        <v/>
      </c>
      <c r="O3966" s="39">
        <f>IF(F3966="","",IF(COUNTIF(F$7:F3966,F3966)=1,1,0))</f>
        <v/>
      </c>
      <c r="P3966" s="39">
        <f>IF(A3966&amp;B3966&amp;C3966="","",IF(AND(O3966=1,N(G3966)&gt;0),IF(INDEX(pl_ativa,MAX(1,N(G3966)))="Sim",1,0),0))</f>
        <v/>
      </c>
      <c r="Q3966" s="39">
        <f>IF(F3966="","",COUNTIFS(ex_chave_oc,F3966,ex_cancelada,"&lt;&gt;Sim"))</f>
        <v/>
      </c>
      <c r="R3966" s="51">
        <f>IF(P3966="","",IF(AND(P3966=1,N(Q3966)&gt;0),1,0))</f>
        <v/>
      </c>
      <c r="S3966" s="30">
        <f>IF(P3966="","",IF(F3966="","ERRO: data prevista ausente ou inválida",IF(O3966=0,"Duplicada: contada uma vez",IF(N(G3966)=0,"ERRO: tarefa fora do Plano Mestre",IF(P3966=0,"Tarefa retirada do plano: não conta","OK")))))</f>
        <v/>
      </c>
    </row>
    <row r="3967">
      <c r="A3967" s="29" t="n"/>
      <c r="B3967" s="25" t="n"/>
      <c r="C3967" s="49" t="n"/>
      <c r="D3967" s="29" t="n"/>
      <c r="E3967" s="23">
        <f>IF(OR(A3967="",B3967=""),"",A3967&amp;"|"&amp;B3967)</f>
        <v/>
      </c>
      <c r="F3967" s="30">
        <f>IF(OR(E3967="",NOT(ISNUMBER(C3967))),"",E3967&amp;"|"&amp;YEAR(C3967)&amp;"-"&amp;RIGHT("0"&amp;MONTH(C3967),2)&amp;"-"&amp;RIGHT("0"&amp;DAY(C3967),2))</f>
        <v/>
      </c>
      <c r="G3967" s="26">
        <f>IF(E3967="","",IFERROR(MATCH(E3967,pl_chave,0),0))</f>
        <v/>
      </c>
      <c r="H3967" s="23">
        <f>IF(G3967="","",IF(G3967=0,"Tarefa fora do plano",INDEX(pl_tag,G3967)))</f>
        <v/>
      </c>
      <c r="I3967" s="30">
        <f>IF(N(G3967)=0,"",INDEX(pl_atividade,G3967))</f>
        <v/>
      </c>
      <c r="J3967" s="50">
        <f>IF(N(G3967)=0,"",INDEX(pl_especialidade,G3967))</f>
        <v/>
      </c>
      <c r="K3967" s="28">
        <f>IF(N(G3967)=0,"",INDEX(pl_duracao,G3967))</f>
        <v/>
      </c>
      <c r="L3967" s="39">
        <f>IF(ISNUMBER(C3967),YEAR(C3967),"")</f>
        <v/>
      </c>
      <c r="M3967" s="39">
        <f>IF(ISNUMBER(C3967),MONTH(C3967),"")</f>
        <v/>
      </c>
      <c r="N3967" s="23">
        <f>IF(L3967="","",IF(NOT(ISNUMBER(crono_ano)),"Informe o ano",IF(L3967&lt;crono_ano,"Antes do ano",IF(L3967&gt;crono_ano,"Depois do ano","No ano"))))</f>
        <v/>
      </c>
      <c r="O3967" s="39">
        <f>IF(F3967="","",IF(COUNTIF(F$7:F3967,F3967)=1,1,0))</f>
        <v/>
      </c>
      <c r="P3967" s="39">
        <f>IF(A3967&amp;B3967&amp;C3967="","",IF(AND(O3967=1,N(G3967)&gt;0),IF(INDEX(pl_ativa,MAX(1,N(G3967)))="Sim",1,0),0))</f>
        <v/>
      </c>
      <c r="Q3967" s="39">
        <f>IF(F3967="","",COUNTIFS(ex_chave_oc,F3967,ex_cancelada,"&lt;&gt;Sim"))</f>
        <v/>
      </c>
      <c r="R3967" s="51">
        <f>IF(P3967="","",IF(AND(P3967=1,N(Q3967)&gt;0),1,0))</f>
        <v/>
      </c>
      <c r="S3967" s="30">
        <f>IF(P3967="","",IF(F3967="","ERRO: data prevista ausente ou inválida",IF(O3967=0,"Duplicada: contada uma vez",IF(N(G3967)=0,"ERRO: tarefa fora do Plano Mestre",IF(P3967=0,"Tarefa retirada do plano: não conta","OK")))))</f>
        <v/>
      </c>
    </row>
    <row r="3968">
      <c r="A3968" s="29" t="n"/>
      <c r="B3968" s="25" t="n"/>
      <c r="C3968" s="49" t="n"/>
      <c r="D3968" s="29" t="n"/>
      <c r="E3968" s="23">
        <f>IF(OR(A3968="",B3968=""),"",A3968&amp;"|"&amp;B3968)</f>
        <v/>
      </c>
      <c r="F3968" s="30">
        <f>IF(OR(E3968="",NOT(ISNUMBER(C3968))),"",E3968&amp;"|"&amp;YEAR(C3968)&amp;"-"&amp;RIGHT("0"&amp;MONTH(C3968),2)&amp;"-"&amp;RIGHT("0"&amp;DAY(C3968),2))</f>
        <v/>
      </c>
      <c r="G3968" s="26">
        <f>IF(E3968="","",IFERROR(MATCH(E3968,pl_chave,0),0))</f>
        <v/>
      </c>
      <c r="H3968" s="23">
        <f>IF(G3968="","",IF(G3968=0,"Tarefa fora do plano",INDEX(pl_tag,G3968)))</f>
        <v/>
      </c>
      <c r="I3968" s="30">
        <f>IF(N(G3968)=0,"",INDEX(pl_atividade,G3968))</f>
        <v/>
      </c>
      <c r="J3968" s="50">
        <f>IF(N(G3968)=0,"",INDEX(pl_especialidade,G3968))</f>
        <v/>
      </c>
      <c r="K3968" s="28">
        <f>IF(N(G3968)=0,"",INDEX(pl_duracao,G3968))</f>
        <v/>
      </c>
      <c r="L3968" s="39">
        <f>IF(ISNUMBER(C3968),YEAR(C3968),"")</f>
        <v/>
      </c>
      <c r="M3968" s="39">
        <f>IF(ISNUMBER(C3968),MONTH(C3968),"")</f>
        <v/>
      </c>
      <c r="N3968" s="23">
        <f>IF(L3968="","",IF(NOT(ISNUMBER(crono_ano)),"Informe o ano",IF(L3968&lt;crono_ano,"Antes do ano",IF(L3968&gt;crono_ano,"Depois do ano","No ano"))))</f>
        <v/>
      </c>
      <c r="O3968" s="39">
        <f>IF(F3968="","",IF(COUNTIF(F$7:F3968,F3968)=1,1,0))</f>
        <v/>
      </c>
      <c r="P3968" s="39">
        <f>IF(A3968&amp;B3968&amp;C3968="","",IF(AND(O3968=1,N(G3968)&gt;0),IF(INDEX(pl_ativa,MAX(1,N(G3968)))="Sim",1,0),0))</f>
        <v/>
      </c>
      <c r="Q3968" s="39">
        <f>IF(F3968="","",COUNTIFS(ex_chave_oc,F3968,ex_cancelada,"&lt;&gt;Sim"))</f>
        <v/>
      </c>
      <c r="R3968" s="51">
        <f>IF(P3968="","",IF(AND(P3968=1,N(Q3968)&gt;0),1,0))</f>
        <v/>
      </c>
      <c r="S3968" s="30">
        <f>IF(P3968="","",IF(F3968="","ERRO: data prevista ausente ou inválida",IF(O3968=0,"Duplicada: contada uma vez",IF(N(G3968)=0,"ERRO: tarefa fora do Plano Mestre",IF(P3968=0,"Tarefa retirada do plano: não conta","OK")))))</f>
        <v/>
      </c>
    </row>
    <row r="3969">
      <c r="A3969" s="29" t="n"/>
      <c r="B3969" s="25" t="n"/>
      <c r="C3969" s="49" t="n"/>
      <c r="D3969" s="29" t="n"/>
      <c r="E3969" s="23">
        <f>IF(OR(A3969="",B3969=""),"",A3969&amp;"|"&amp;B3969)</f>
        <v/>
      </c>
      <c r="F3969" s="30">
        <f>IF(OR(E3969="",NOT(ISNUMBER(C3969))),"",E3969&amp;"|"&amp;YEAR(C3969)&amp;"-"&amp;RIGHT("0"&amp;MONTH(C3969),2)&amp;"-"&amp;RIGHT("0"&amp;DAY(C3969),2))</f>
        <v/>
      </c>
      <c r="G3969" s="26">
        <f>IF(E3969="","",IFERROR(MATCH(E3969,pl_chave,0),0))</f>
        <v/>
      </c>
      <c r="H3969" s="23">
        <f>IF(G3969="","",IF(G3969=0,"Tarefa fora do plano",INDEX(pl_tag,G3969)))</f>
        <v/>
      </c>
      <c r="I3969" s="30">
        <f>IF(N(G3969)=0,"",INDEX(pl_atividade,G3969))</f>
        <v/>
      </c>
      <c r="J3969" s="50">
        <f>IF(N(G3969)=0,"",INDEX(pl_especialidade,G3969))</f>
        <v/>
      </c>
      <c r="K3969" s="28">
        <f>IF(N(G3969)=0,"",INDEX(pl_duracao,G3969))</f>
        <v/>
      </c>
      <c r="L3969" s="39">
        <f>IF(ISNUMBER(C3969),YEAR(C3969),"")</f>
        <v/>
      </c>
      <c r="M3969" s="39">
        <f>IF(ISNUMBER(C3969),MONTH(C3969),"")</f>
        <v/>
      </c>
      <c r="N3969" s="23">
        <f>IF(L3969="","",IF(NOT(ISNUMBER(crono_ano)),"Informe o ano",IF(L3969&lt;crono_ano,"Antes do ano",IF(L3969&gt;crono_ano,"Depois do ano","No ano"))))</f>
        <v/>
      </c>
      <c r="O3969" s="39">
        <f>IF(F3969="","",IF(COUNTIF(F$7:F3969,F3969)=1,1,0))</f>
        <v/>
      </c>
      <c r="P3969" s="39">
        <f>IF(A3969&amp;B3969&amp;C3969="","",IF(AND(O3969=1,N(G3969)&gt;0),IF(INDEX(pl_ativa,MAX(1,N(G3969)))="Sim",1,0),0))</f>
        <v/>
      </c>
      <c r="Q3969" s="39">
        <f>IF(F3969="","",COUNTIFS(ex_chave_oc,F3969,ex_cancelada,"&lt;&gt;Sim"))</f>
        <v/>
      </c>
      <c r="R3969" s="51">
        <f>IF(P3969="","",IF(AND(P3969=1,N(Q3969)&gt;0),1,0))</f>
        <v/>
      </c>
      <c r="S3969" s="30">
        <f>IF(P3969="","",IF(F3969="","ERRO: data prevista ausente ou inválida",IF(O3969=0,"Duplicada: contada uma vez",IF(N(G3969)=0,"ERRO: tarefa fora do Plano Mestre",IF(P3969=0,"Tarefa retirada do plano: não conta","OK")))))</f>
        <v/>
      </c>
    </row>
    <row r="3970">
      <c r="A3970" s="29" t="n"/>
      <c r="B3970" s="25" t="n"/>
      <c r="C3970" s="49" t="n"/>
      <c r="D3970" s="29" t="n"/>
      <c r="E3970" s="23">
        <f>IF(OR(A3970="",B3970=""),"",A3970&amp;"|"&amp;B3970)</f>
        <v/>
      </c>
      <c r="F3970" s="30">
        <f>IF(OR(E3970="",NOT(ISNUMBER(C3970))),"",E3970&amp;"|"&amp;YEAR(C3970)&amp;"-"&amp;RIGHT("0"&amp;MONTH(C3970),2)&amp;"-"&amp;RIGHT("0"&amp;DAY(C3970),2))</f>
        <v/>
      </c>
      <c r="G3970" s="26">
        <f>IF(E3970="","",IFERROR(MATCH(E3970,pl_chave,0),0))</f>
        <v/>
      </c>
      <c r="H3970" s="23">
        <f>IF(G3970="","",IF(G3970=0,"Tarefa fora do plano",INDEX(pl_tag,G3970)))</f>
        <v/>
      </c>
      <c r="I3970" s="30">
        <f>IF(N(G3970)=0,"",INDEX(pl_atividade,G3970))</f>
        <v/>
      </c>
      <c r="J3970" s="50">
        <f>IF(N(G3970)=0,"",INDEX(pl_especialidade,G3970))</f>
        <v/>
      </c>
      <c r="K3970" s="28">
        <f>IF(N(G3970)=0,"",INDEX(pl_duracao,G3970))</f>
        <v/>
      </c>
      <c r="L3970" s="39">
        <f>IF(ISNUMBER(C3970),YEAR(C3970),"")</f>
        <v/>
      </c>
      <c r="M3970" s="39">
        <f>IF(ISNUMBER(C3970),MONTH(C3970),"")</f>
        <v/>
      </c>
      <c r="N3970" s="23">
        <f>IF(L3970="","",IF(NOT(ISNUMBER(crono_ano)),"Informe o ano",IF(L3970&lt;crono_ano,"Antes do ano",IF(L3970&gt;crono_ano,"Depois do ano","No ano"))))</f>
        <v/>
      </c>
      <c r="O3970" s="39">
        <f>IF(F3970="","",IF(COUNTIF(F$7:F3970,F3970)=1,1,0))</f>
        <v/>
      </c>
      <c r="P3970" s="39">
        <f>IF(A3970&amp;B3970&amp;C3970="","",IF(AND(O3970=1,N(G3970)&gt;0),IF(INDEX(pl_ativa,MAX(1,N(G3970)))="Sim",1,0),0))</f>
        <v/>
      </c>
      <c r="Q3970" s="39">
        <f>IF(F3970="","",COUNTIFS(ex_chave_oc,F3970,ex_cancelada,"&lt;&gt;Sim"))</f>
        <v/>
      </c>
      <c r="R3970" s="51">
        <f>IF(P3970="","",IF(AND(P3970=1,N(Q3970)&gt;0),1,0))</f>
        <v/>
      </c>
      <c r="S3970" s="30">
        <f>IF(P3970="","",IF(F3970="","ERRO: data prevista ausente ou inválida",IF(O3970=0,"Duplicada: contada uma vez",IF(N(G3970)=0,"ERRO: tarefa fora do Plano Mestre",IF(P3970=0,"Tarefa retirada do plano: não conta","OK")))))</f>
        <v/>
      </c>
    </row>
    <row r="3971">
      <c r="A3971" s="29" t="n"/>
      <c r="B3971" s="25" t="n"/>
      <c r="C3971" s="49" t="n"/>
      <c r="D3971" s="29" t="n"/>
      <c r="E3971" s="23">
        <f>IF(OR(A3971="",B3971=""),"",A3971&amp;"|"&amp;B3971)</f>
        <v/>
      </c>
      <c r="F3971" s="30">
        <f>IF(OR(E3971="",NOT(ISNUMBER(C3971))),"",E3971&amp;"|"&amp;YEAR(C3971)&amp;"-"&amp;RIGHT("0"&amp;MONTH(C3971),2)&amp;"-"&amp;RIGHT("0"&amp;DAY(C3971),2))</f>
        <v/>
      </c>
      <c r="G3971" s="26">
        <f>IF(E3971="","",IFERROR(MATCH(E3971,pl_chave,0),0))</f>
        <v/>
      </c>
      <c r="H3971" s="23">
        <f>IF(G3971="","",IF(G3971=0,"Tarefa fora do plano",INDEX(pl_tag,G3971)))</f>
        <v/>
      </c>
      <c r="I3971" s="30">
        <f>IF(N(G3971)=0,"",INDEX(pl_atividade,G3971))</f>
        <v/>
      </c>
      <c r="J3971" s="50">
        <f>IF(N(G3971)=0,"",INDEX(pl_especialidade,G3971))</f>
        <v/>
      </c>
      <c r="K3971" s="28">
        <f>IF(N(G3971)=0,"",INDEX(pl_duracao,G3971))</f>
        <v/>
      </c>
      <c r="L3971" s="39">
        <f>IF(ISNUMBER(C3971),YEAR(C3971),"")</f>
        <v/>
      </c>
      <c r="M3971" s="39">
        <f>IF(ISNUMBER(C3971),MONTH(C3971),"")</f>
        <v/>
      </c>
      <c r="N3971" s="23">
        <f>IF(L3971="","",IF(NOT(ISNUMBER(crono_ano)),"Informe o ano",IF(L3971&lt;crono_ano,"Antes do ano",IF(L3971&gt;crono_ano,"Depois do ano","No ano"))))</f>
        <v/>
      </c>
      <c r="O3971" s="39">
        <f>IF(F3971="","",IF(COUNTIF(F$7:F3971,F3971)=1,1,0))</f>
        <v/>
      </c>
      <c r="P3971" s="39">
        <f>IF(A3971&amp;B3971&amp;C3971="","",IF(AND(O3971=1,N(G3971)&gt;0),IF(INDEX(pl_ativa,MAX(1,N(G3971)))="Sim",1,0),0))</f>
        <v/>
      </c>
      <c r="Q3971" s="39">
        <f>IF(F3971="","",COUNTIFS(ex_chave_oc,F3971,ex_cancelada,"&lt;&gt;Sim"))</f>
        <v/>
      </c>
      <c r="R3971" s="51">
        <f>IF(P3971="","",IF(AND(P3971=1,N(Q3971)&gt;0),1,0))</f>
        <v/>
      </c>
      <c r="S3971" s="30">
        <f>IF(P3971="","",IF(F3971="","ERRO: data prevista ausente ou inválida",IF(O3971=0,"Duplicada: contada uma vez",IF(N(G3971)=0,"ERRO: tarefa fora do Plano Mestre",IF(P3971=0,"Tarefa retirada do plano: não conta","OK")))))</f>
        <v/>
      </c>
    </row>
    <row r="3972">
      <c r="A3972" s="29" t="n"/>
      <c r="B3972" s="25" t="n"/>
      <c r="C3972" s="49" t="n"/>
      <c r="D3972" s="29" t="n"/>
      <c r="E3972" s="23">
        <f>IF(OR(A3972="",B3972=""),"",A3972&amp;"|"&amp;B3972)</f>
        <v/>
      </c>
      <c r="F3972" s="30">
        <f>IF(OR(E3972="",NOT(ISNUMBER(C3972))),"",E3972&amp;"|"&amp;YEAR(C3972)&amp;"-"&amp;RIGHT("0"&amp;MONTH(C3972),2)&amp;"-"&amp;RIGHT("0"&amp;DAY(C3972),2))</f>
        <v/>
      </c>
      <c r="G3972" s="26">
        <f>IF(E3972="","",IFERROR(MATCH(E3972,pl_chave,0),0))</f>
        <v/>
      </c>
      <c r="H3972" s="23">
        <f>IF(G3972="","",IF(G3972=0,"Tarefa fora do plano",INDEX(pl_tag,G3972)))</f>
        <v/>
      </c>
      <c r="I3972" s="30">
        <f>IF(N(G3972)=0,"",INDEX(pl_atividade,G3972))</f>
        <v/>
      </c>
      <c r="J3972" s="50">
        <f>IF(N(G3972)=0,"",INDEX(pl_especialidade,G3972))</f>
        <v/>
      </c>
      <c r="K3972" s="28">
        <f>IF(N(G3972)=0,"",INDEX(pl_duracao,G3972))</f>
        <v/>
      </c>
      <c r="L3972" s="39">
        <f>IF(ISNUMBER(C3972),YEAR(C3972),"")</f>
        <v/>
      </c>
      <c r="M3972" s="39">
        <f>IF(ISNUMBER(C3972),MONTH(C3972),"")</f>
        <v/>
      </c>
      <c r="N3972" s="23">
        <f>IF(L3972="","",IF(NOT(ISNUMBER(crono_ano)),"Informe o ano",IF(L3972&lt;crono_ano,"Antes do ano",IF(L3972&gt;crono_ano,"Depois do ano","No ano"))))</f>
        <v/>
      </c>
      <c r="O3972" s="39">
        <f>IF(F3972="","",IF(COUNTIF(F$7:F3972,F3972)=1,1,0))</f>
        <v/>
      </c>
      <c r="P3972" s="39">
        <f>IF(A3972&amp;B3972&amp;C3972="","",IF(AND(O3972=1,N(G3972)&gt;0),IF(INDEX(pl_ativa,MAX(1,N(G3972)))="Sim",1,0),0))</f>
        <v/>
      </c>
      <c r="Q3972" s="39">
        <f>IF(F3972="","",COUNTIFS(ex_chave_oc,F3972,ex_cancelada,"&lt;&gt;Sim"))</f>
        <v/>
      </c>
      <c r="R3972" s="51">
        <f>IF(P3972="","",IF(AND(P3972=1,N(Q3972)&gt;0),1,0))</f>
        <v/>
      </c>
      <c r="S3972" s="30">
        <f>IF(P3972="","",IF(F3972="","ERRO: data prevista ausente ou inválida",IF(O3972=0,"Duplicada: contada uma vez",IF(N(G3972)=0,"ERRO: tarefa fora do Plano Mestre",IF(P3972=0,"Tarefa retirada do plano: não conta","OK")))))</f>
        <v/>
      </c>
    </row>
    <row r="3973">
      <c r="A3973" s="29" t="n"/>
      <c r="B3973" s="25" t="n"/>
      <c r="C3973" s="49" t="n"/>
      <c r="D3973" s="29" t="n"/>
      <c r="E3973" s="23">
        <f>IF(OR(A3973="",B3973=""),"",A3973&amp;"|"&amp;B3973)</f>
        <v/>
      </c>
      <c r="F3973" s="30">
        <f>IF(OR(E3973="",NOT(ISNUMBER(C3973))),"",E3973&amp;"|"&amp;YEAR(C3973)&amp;"-"&amp;RIGHT("0"&amp;MONTH(C3973),2)&amp;"-"&amp;RIGHT("0"&amp;DAY(C3973),2))</f>
        <v/>
      </c>
      <c r="G3973" s="26">
        <f>IF(E3973="","",IFERROR(MATCH(E3973,pl_chave,0),0))</f>
        <v/>
      </c>
      <c r="H3973" s="23">
        <f>IF(G3973="","",IF(G3973=0,"Tarefa fora do plano",INDEX(pl_tag,G3973)))</f>
        <v/>
      </c>
      <c r="I3973" s="30">
        <f>IF(N(G3973)=0,"",INDEX(pl_atividade,G3973))</f>
        <v/>
      </c>
      <c r="J3973" s="50">
        <f>IF(N(G3973)=0,"",INDEX(pl_especialidade,G3973))</f>
        <v/>
      </c>
      <c r="K3973" s="28">
        <f>IF(N(G3973)=0,"",INDEX(pl_duracao,G3973))</f>
        <v/>
      </c>
      <c r="L3973" s="39">
        <f>IF(ISNUMBER(C3973),YEAR(C3973),"")</f>
        <v/>
      </c>
      <c r="M3973" s="39">
        <f>IF(ISNUMBER(C3973),MONTH(C3973),"")</f>
        <v/>
      </c>
      <c r="N3973" s="23">
        <f>IF(L3973="","",IF(NOT(ISNUMBER(crono_ano)),"Informe o ano",IF(L3973&lt;crono_ano,"Antes do ano",IF(L3973&gt;crono_ano,"Depois do ano","No ano"))))</f>
        <v/>
      </c>
      <c r="O3973" s="39">
        <f>IF(F3973="","",IF(COUNTIF(F$7:F3973,F3973)=1,1,0))</f>
        <v/>
      </c>
      <c r="P3973" s="39">
        <f>IF(A3973&amp;B3973&amp;C3973="","",IF(AND(O3973=1,N(G3973)&gt;0),IF(INDEX(pl_ativa,MAX(1,N(G3973)))="Sim",1,0),0))</f>
        <v/>
      </c>
      <c r="Q3973" s="39">
        <f>IF(F3973="","",COUNTIFS(ex_chave_oc,F3973,ex_cancelada,"&lt;&gt;Sim"))</f>
        <v/>
      </c>
      <c r="R3973" s="51">
        <f>IF(P3973="","",IF(AND(P3973=1,N(Q3973)&gt;0),1,0))</f>
        <v/>
      </c>
      <c r="S3973" s="30">
        <f>IF(P3973="","",IF(F3973="","ERRO: data prevista ausente ou inválida",IF(O3973=0,"Duplicada: contada uma vez",IF(N(G3973)=0,"ERRO: tarefa fora do Plano Mestre",IF(P3973=0,"Tarefa retirada do plano: não conta","OK")))))</f>
        <v/>
      </c>
    </row>
    <row r="3974">
      <c r="A3974" s="29" t="n"/>
      <c r="B3974" s="25" t="n"/>
      <c r="C3974" s="49" t="n"/>
      <c r="D3974" s="29" t="n"/>
      <c r="E3974" s="23">
        <f>IF(OR(A3974="",B3974=""),"",A3974&amp;"|"&amp;B3974)</f>
        <v/>
      </c>
      <c r="F3974" s="30">
        <f>IF(OR(E3974="",NOT(ISNUMBER(C3974))),"",E3974&amp;"|"&amp;YEAR(C3974)&amp;"-"&amp;RIGHT("0"&amp;MONTH(C3974),2)&amp;"-"&amp;RIGHT("0"&amp;DAY(C3974),2))</f>
        <v/>
      </c>
      <c r="G3974" s="26">
        <f>IF(E3974="","",IFERROR(MATCH(E3974,pl_chave,0),0))</f>
        <v/>
      </c>
      <c r="H3974" s="23">
        <f>IF(G3974="","",IF(G3974=0,"Tarefa fora do plano",INDEX(pl_tag,G3974)))</f>
        <v/>
      </c>
      <c r="I3974" s="30">
        <f>IF(N(G3974)=0,"",INDEX(pl_atividade,G3974))</f>
        <v/>
      </c>
      <c r="J3974" s="50">
        <f>IF(N(G3974)=0,"",INDEX(pl_especialidade,G3974))</f>
        <v/>
      </c>
      <c r="K3974" s="28">
        <f>IF(N(G3974)=0,"",INDEX(pl_duracao,G3974))</f>
        <v/>
      </c>
      <c r="L3974" s="39">
        <f>IF(ISNUMBER(C3974),YEAR(C3974),"")</f>
        <v/>
      </c>
      <c r="M3974" s="39">
        <f>IF(ISNUMBER(C3974),MONTH(C3974),"")</f>
        <v/>
      </c>
      <c r="N3974" s="23">
        <f>IF(L3974="","",IF(NOT(ISNUMBER(crono_ano)),"Informe o ano",IF(L3974&lt;crono_ano,"Antes do ano",IF(L3974&gt;crono_ano,"Depois do ano","No ano"))))</f>
        <v/>
      </c>
      <c r="O3974" s="39">
        <f>IF(F3974="","",IF(COUNTIF(F$7:F3974,F3974)=1,1,0))</f>
        <v/>
      </c>
      <c r="P3974" s="39">
        <f>IF(A3974&amp;B3974&amp;C3974="","",IF(AND(O3974=1,N(G3974)&gt;0),IF(INDEX(pl_ativa,MAX(1,N(G3974)))="Sim",1,0),0))</f>
        <v/>
      </c>
      <c r="Q3974" s="39">
        <f>IF(F3974="","",COUNTIFS(ex_chave_oc,F3974,ex_cancelada,"&lt;&gt;Sim"))</f>
        <v/>
      </c>
      <c r="R3974" s="51">
        <f>IF(P3974="","",IF(AND(P3974=1,N(Q3974)&gt;0),1,0))</f>
        <v/>
      </c>
      <c r="S3974" s="30">
        <f>IF(P3974="","",IF(F3974="","ERRO: data prevista ausente ou inválida",IF(O3974=0,"Duplicada: contada uma vez",IF(N(G3974)=0,"ERRO: tarefa fora do Plano Mestre",IF(P3974=0,"Tarefa retirada do plano: não conta","OK")))))</f>
        <v/>
      </c>
    </row>
    <row r="3975">
      <c r="A3975" s="29" t="n"/>
      <c r="B3975" s="25" t="n"/>
      <c r="C3975" s="49" t="n"/>
      <c r="D3975" s="29" t="n"/>
      <c r="E3975" s="23">
        <f>IF(OR(A3975="",B3975=""),"",A3975&amp;"|"&amp;B3975)</f>
        <v/>
      </c>
      <c r="F3975" s="30">
        <f>IF(OR(E3975="",NOT(ISNUMBER(C3975))),"",E3975&amp;"|"&amp;YEAR(C3975)&amp;"-"&amp;RIGHT("0"&amp;MONTH(C3975),2)&amp;"-"&amp;RIGHT("0"&amp;DAY(C3975),2))</f>
        <v/>
      </c>
      <c r="G3975" s="26">
        <f>IF(E3975="","",IFERROR(MATCH(E3975,pl_chave,0),0))</f>
        <v/>
      </c>
      <c r="H3975" s="23">
        <f>IF(G3975="","",IF(G3975=0,"Tarefa fora do plano",INDEX(pl_tag,G3975)))</f>
        <v/>
      </c>
      <c r="I3975" s="30">
        <f>IF(N(G3975)=0,"",INDEX(pl_atividade,G3975))</f>
        <v/>
      </c>
      <c r="J3975" s="50">
        <f>IF(N(G3975)=0,"",INDEX(pl_especialidade,G3975))</f>
        <v/>
      </c>
      <c r="K3975" s="28">
        <f>IF(N(G3975)=0,"",INDEX(pl_duracao,G3975))</f>
        <v/>
      </c>
      <c r="L3975" s="39">
        <f>IF(ISNUMBER(C3975),YEAR(C3975),"")</f>
        <v/>
      </c>
      <c r="M3975" s="39">
        <f>IF(ISNUMBER(C3975),MONTH(C3975),"")</f>
        <v/>
      </c>
      <c r="N3975" s="23">
        <f>IF(L3975="","",IF(NOT(ISNUMBER(crono_ano)),"Informe o ano",IF(L3975&lt;crono_ano,"Antes do ano",IF(L3975&gt;crono_ano,"Depois do ano","No ano"))))</f>
        <v/>
      </c>
      <c r="O3975" s="39">
        <f>IF(F3975="","",IF(COUNTIF(F$7:F3975,F3975)=1,1,0))</f>
        <v/>
      </c>
      <c r="P3975" s="39">
        <f>IF(A3975&amp;B3975&amp;C3975="","",IF(AND(O3975=1,N(G3975)&gt;0),IF(INDEX(pl_ativa,MAX(1,N(G3975)))="Sim",1,0),0))</f>
        <v/>
      </c>
      <c r="Q3975" s="39">
        <f>IF(F3975="","",COUNTIFS(ex_chave_oc,F3975,ex_cancelada,"&lt;&gt;Sim"))</f>
        <v/>
      </c>
      <c r="R3975" s="51">
        <f>IF(P3975="","",IF(AND(P3975=1,N(Q3975)&gt;0),1,0))</f>
        <v/>
      </c>
      <c r="S3975" s="30">
        <f>IF(P3975="","",IF(F3975="","ERRO: data prevista ausente ou inválida",IF(O3975=0,"Duplicada: contada uma vez",IF(N(G3975)=0,"ERRO: tarefa fora do Plano Mestre",IF(P3975=0,"Tarefa retirada do plano: não conta","OK")))))</f>
        <v/>
      </c>
    </row>
    <row r="3976">
      <c r="A3976" s="29" t="n"/>
      <c r="B3976" s="25" t="n"/>
      <c r="C3976" s="49" t="n"/>
      <c r="D3976" s="29" t="n"/>
      <c r="E3976" s="23">
        <f>IF(OR(A3976="",B3976=""),"",A3976&amp;"|"&amp;B3976)</f>
        <v/>
      </c>
      <c r="F3976" s="30">
        <f>IF(OR(E3976="",NOT(ISNUMBER(C3976))),"",E3976&amp;"|"&amp;YEAR(C3976)&amp;"-"&amp;RIGHT("0"&amp;MONTH(C3976),2)&amp;"-"&amp;RIGHT("0"&amp;DAY(C3976),2))</f>
        <v/>
      </c>
      <c r="G3976" s="26">
        <f>IF(E3976="","",IFERROR(MATCH(E3976,pl_chave,0),0))</f>
        <v/>
      </c>
      <c r="H3976" s="23">
        <f>IF(G3976="","",IF(G3976=0,"Tarefa fora do plano",INDEX(pl_tag,G3976)))</f>
        <v/>
      </c>
      <c r="I3976" s="30">
        <f>IF(N(G3976)=0,"",INDEX(pl_atividade,G3976))</f>
        <v/>
      </c>
      <c r="J3976" s="50">
        <f>IF(N(G3976)=0,"",INDEX(pl_especialidade,G3976))</f>
        <v/>
      </c>
      <c r="K3976" s="28">
        <f>IF(N(G3976)=0,"",INDEX(pl_duracao,G3976))</f>
        <v/>
      </c>
      <c r="L3976" s="39">
        <f>IF(ISNUMBER(C3976),YEAR(C3976),"")</f>
        <v/>
      </c>
      <c r="M3976" s="39">
        <f>IF(ISNUMBER(C3976),MONTH(C3976),"")</f>
        <v/>
      </c>
      <c r="N3976" s="23">
        <f>IF(L3976="","",IF(NOT(ISNUMBER(crono_ano)),"Informe o ano",IF(L3976&lt;crono_ano,"Antes do ano",IF(L3976&gt;crono_ano,"Depois do ano","No ano"))))</f>
        <v/>
      </c>
      <c r="O3976" s="39">
        <f>IF(F3976="","",IF(COUNTIF(F$7:F3976,F3976)=1,1,0))</f>
        <v/>
      </c>
      <c r="P3976" s="39">
        <f>IF(A3976&amp;B3976&amp;C3976="","",IF(AND(O3976=1,N(G3976)&gt;0),IF(INDEX(pl_ativa,MAX(1,N(G3976)))="Sim",1,0),0))</f>
        <v/>
      </c>
      <c r="Q3976" s="39">
        <f>IF(F3976="","",COUNTIFS(ex_chave_oc,F3976,ex_cancelada,"&lt;&gt;Sim"))</f>
        <v/>
      </c>
      <c r="R3976" s="51">
        <f>IF(P3976="","",IF(AND(P3976=1,N(Q3976)&gt;0),1,0))</f>
        <v/>
      </c>
      <c r="S3976" s="30">
        <f>IF(P3976="","",IF(F3976="","ERRO: data prevista ausente ou inválida",IF(O3976=0,"Duplicada: contada uma vez",IF(N(G3976)=0,"ERRO: tarefa fora do Plano Mestre",IF(P3976=0,"Tarefa retirada do plano: não conta","OK")))))</f>
        <v/>
      </c>
    </row>
    <row r="3977">
      <c r="A3977" s="29" t="n"/>
      <c r="B3977" s="25" t="n"/>
      <c r="C3977" s="49" t="n"/>
      <c r="D3977" s="29" t="n"/>
      <c r="E3977" s="23">
        <f>IF(OR(A3977="",B3977=""),"",A3977&amp;"|"&amp;B3977)</f>
        <v/>
      </c>
      <c r="F3977" s="30">
        <f>IF(OR(E3977="",NOT(ISNUMBER(C3977))),"",E3977&amp;"|"&amp;YEAR(C3977)&amp;"-"&amp;RIGHT("0"&amp;MONTH(C3977),2)&amp;"-"&amp;RIGHT("0"&amp;DAY(C3977),2))</f>
        <v/>
      </c>
      <c r="G3977" s="26">
        <f>IF(E3977="","",IFERROR(MATCH(E3977,pl_chave,0),0))</f>
        <v/>
      </c>
      <c r="H3977" s="23">
        <f>IF(G3977="","",IF(G3977=0,"Tarefa fora do plano",INDEX(pl_tag,G3977)))</f>
        <v/>
      </c>
      <c r="I3977" s="30">
        <f>IF(N(G3977)=0,"",INDEX(pl_atividade,G3977))</f>
        <v/>
      </c>
      <c r="J3977" s="50">
        <f>IF(N(G3977)=0,"",INDEX(pl_especialidade,G3977))</f>
        <v/>
      </c>
      <c r="K3977" s="28">
        <f>IF(N(G3977)=0,"",INDEX(pl_duracao,G3977))</f>
        <v/>
      </c>
      <c r="L3977" s="39">
        <f>IF(ISNUMBER(C3977),YEAR(C3977),"")</f>
        <v/>
      </c>
      <c r="M3977" s="39">
        <f>IF(ISNUMBER(C3977),MONTH(C3977),"")</f>
        <v/>
      </c>
      <c r="N3977" s="23">
        <f>IF(L3977="","",IF(NOT(ISNUMBER(crono_ano)),"Informe o ano",IF(L3977&lt;crono_ano,"Antes do ano",IF(L3977&gt;crono_ano,"Depois do ano","No ano"))))</f>
        <v/>
      </c>
      <c r="O3977" s="39">
        <f>IF(F3977="","",IF(COUNTIF(F$7:F3977,F3977)=1,1,0))</f>
        <v/>
      </c>
      <c r="P3977" s="39">
        <f>IF(A3977&amp;B3977&amp;C3977="","",IF(AND(O3977=1,N(G3977)&gt;0),IF(INDEX(pl_ativa,MAX(1,N(G3977)))="Sim",1,0),0))</f>
        <v/>
      </c>
      <c r="Q3977" s="39">
        <f>IF(F3977="","",COUNTIFS(ex_chave_oc,F3977,ex_cancelada,"&lt;&gt;Sim"))</f>
        <v/>
      </c>
      <c r="R3977" s="51">
        <f>IF(P3977="","",IF(AND(P3977=1,N(Q3977)&gt;0),1,0))</f>
        <v/>
      </c>
      <c r="S3977" s="30">
        <f>IF(P3977="","",IF(F3977="","ERRO: data prevista ausente ou inválida",IF(O3977=0,"Duplicada: contada uma vez",IF(N(G3977)=0,"ERRO: tarefa fora do Plano Mestre",IF(P3977=0,"Tarefa retirada do plano: não conta","OK")))))</f>
        <v/>
      </c>
    </row>
    <row r="3978">
      <c r="A3978" s="29" t="n"/>
      <c r="B3978" s="25" t="n"/>
      <c r="C3978" s="49" t="n"/>
      <c r="D3978" s="29" t="n"/>
      <c r="E3978" s="23">
        <f>IF(OR(A3978="",B3978=""),"",A3978&amp;"|"&amp;B3978)</f>
        <v/>
      </c>
      <c r="F3978" s="30">
        <f>IF(OR(E3978="",NOT(ISNUMBER(C3978))),"",E3978&amp;"|"&amp;YEAR(C3978)&amp;"-"&amp;RIGHT("0"&amp;MONTH(C3978),2)&amp;"-"&amp;RIGHT("0"&amp;DAY(C3978),2))</f>
        <v/>
      </c>
      <c r="G3978" s="26">
        <f>IF(E3978="","",IFERROR(MATCH(E3978,pl_chave,0),0))</f>
        <v/>
      </c>
      <c r="H3978" s="23">
        <f>IF(G3978="","",IF(G3978=0,"Tarefa fora do plano",INDEX(pl_tag,G3978)))</f>
        <v/>
      </c>
      <c r="I3978" s="30">
        <f>IF(N(G3978)=0,"",INDEX(pl_atividade,G3978))</f>
        <v/>
      </c>
      <c r="J3978" s="50">
        <f>IF(N(G3978)=0,"",INDEX(pl_especialidade,G3978))</f>
        <v/>
      </c>
      <c r="K3978" s="28">
        <f>IF(N(G3978)=0,"",INDEX(pl_duracao,G3978))</f>
        <v/>
      </c>
      <c r="L3978" s="39">
        <f>IF(ISNUMBER(C3978),YEAR(C3978),"")</f>
        <v/>
      </c>
      <c r="M3978" s="39">
        <f>IF(ISNUMBER(C3978),MONTH(C3978),"")</f>
        <v/>
      </c>
      <c r="N3978" s="23">
        <f>IF(L3978="","",IF(NOT(ISNUMBER(crono_ano)),"Informe o ano",IF(L3978&lt;crono_ano,"Antes do ano",IF(L3978&gt;crono_ano,"Depois do ano","No ano"))))</f>
        <v/>
      </c>
      <c r="O3978" s="39">
        <f>IF(F3978="","",IF(COUNTIF(F$7:F3978,F3978)=1,1,0))</f>
        <v/>
      </c>
      <c r="P3978" s="39">
        <f>IF(A3978&amp;B3978&amp;C3978="","",IF(AND(O3978=1,N(G3978)&gt;0),IF(INDEX(pl_ativa,MAX(1,N(G3978)))="Sim",1,0),0))</f>
        <v/>
      </c>
      <c r="Q3978" s="39">
        <f>IF(F3978="","",COUNTIFS(ex_chave_oc,F3978,ex_cancelada,"&lt;&gt;Sim"))</f>
        <v/>
      </c>
      <c r="R3978" s="51">
        <f>IF(P3978="","",IF(AND(P3978=1,N(Q3978)&gt;0),1,0))</f>
        <v/>
      </c>
      <c r="S3978" s="30">
        <f>IF(P3978="","",IF(F3978="","ERRO: data prevista ausente ou inválida",IF(O3978=0,"Duplicada: contada uma vez",IF(N(G3978)=0,"ERRO: tarefa fora do Plano Mestre",IF(P3978=0,"Tarefa retirada do plano: não conta","OK")))))</f>
        <v/>
      </c>
    </row>
    <row r="3979">
      <c r="A3979" s="29" t="n"/>
      <c r="B3979" s="25" t="n"/>
      <c r="C3979" s="49" t="n"/>
      <c r="D3979" s="29" t="n"/>
      <c r="E3979" s="23">
        <f>IF(OR(A3979="",B3979=""),"",A3979&amp;"|"&amp;B3979)</f>
        <v/>
      </c>
      <c r="F3979" s="30">
        <f>IF(OR(E3979="",NOT(ISNUMBER(C3979))),"",E3979&amp;"|"&amp;YEAR(C3979)&amp;"-"&amp;RIGHT("0"&amp;MONTH(C3979),2)&amp;"-"&amp;RIGHT("0"&amp;DAY(C3979),2))</f>
        <v/>
      </c>
      <c r="G3979" s="26">
        <f>IF(E3979="","",IFERROR(MATCH(E3979,pl_chave,0),0))</f>
        <v/>
      </c>
      <c r="H3979" s="23">
        <f>IF(G3979="","",IF(G3979=0,"Tarefa fora do plano",INDEX(pl_tag,G3979)))</f>
        <v/>
      </c>
      <c r="I3979" s="30">
        <f>IF(N(G3979)=0,"",INDEX(pl_atividade,G3979))</f>
        <v/>
      </c>
      <c r="J3979" s="50">
        <f>IF(N(G3979)=0,"",INDEX(pl_especialidade,G3979))</f>
        <v/>
      </c>
      <c r="K3979" s="28">
        <f>IF(N(G3979)=0,"",INDEX(pl_duracao,G3979))</f>
        <v/>
      </c>
      <c r="L3979" s="39">
        <f>IF(ISNUMBER(C3979),YEAR(C3979),"")</f>
        <v/>
      </c>
      <c r="M3979" s="39">
        <f>IF(ISNUMBER(C3979),MONTH(C3979),"")</f>
        <v/>
      </c>
      <c r="N3979" s="23">
        <f>IF(L3979="","",IF(NOT(ISNUMBER(crono_ano)),"Informe o ano",IF(L3979&lt;crono_ano,"Antes do ano",IF(L3979&gt;crono_ano,"Depois do ano","No ano"))))</f>
        <v/>
      </c>
      <c r="O3979" s="39">
        <f>IF(F3979="","",IF(COUNTIF(F$7:F3979,F3979)=1,1,0))</f>
        <v/>
      </c>
      <c r="P3979" s="39">
        <f>IF(A3979&amp;B3979&amp;C3979="","",IF(AND(O3979=1,N(G3979)&gt;0),IF(INDEX(pl_ativa,MAX(1,N(G3979)))="Sim",1,0),0))</f>
        <v/>
      </c>
      <c r="Q3979" s="39">
        <f>IF(F3979="","",COUNTIFS(ex_chave_oc,F3979,ex_cancelada,"&lt;&gt;Sim"))</f>
        <v/>
      </c>
      <c r="R3979" s="51">
        <f>IF(P3979="","",IF(AND(P3979=1,N(Q3979)&gt;0),1,0))</f>
        <v/>
      </c>
      <c r="S3979" s="30">
        <f>IF(P3979="","",IF(F3979="","ERRO: data prevista ausente ou inválida",IF(O3979=0,"Duplicada: contada uma vez",IF(N(G3979)=0,"ERRO: tarefa fora do Plano Mestre",IF(P3979=0,"Tarefa retirada do plano: não conta","OK")))))</f>
        <v/>
      </c>
    </row>
    <row r="3980">
      <c r="A3980" s="29" t="n"/>
      <c r="B3980" s="25" t="n"/>
      <c r="C3980" s="49" t="n"/>
      <c r="D3980" s="29" t="n"/>
      <c r="E3980" s="23">
        <f>IF(OR(A3980="",B3980=""),"",A3980&amp;"|"&amp;B3980)</f>
        <v/>
      </c>
      <c r="F3980" s="30">
        <f>IF(OR(E3980="",NOT(ISNUMBER(C3980))),"",E3980&amp;"|"&amp;YEAR(C3980)&amp;"-"&amp;RIGHT("0"&amp;MONTH(C3980),2)&amp;"-"&amp;RIGHT("0"&amp;DAY(C3980),2))</f>
        <v/>
      </c>
      <c r="G3980" s="26">
        <f>IF(E3980="","",IFERROR(MATCH(E3980,pl_chave,0),0))</f>
        <v/>
      </c>
      <c r="H3980" s="23">
        <f>IF(G3980="","",IF(G3980=0,"Tarefa fora do plano",INDEX(pl_tag,G3980)))</f>
        <v/>
      </c>
      <c r="I3980" s="30">
        <f>IF(N(G3980)=0,"",INDEX(pl_atividade,G3980))</f>
        <v/>
      </c>
      <c r="J3980" s="50">
        <f>IF(N(G3980)=0,"",INDEX(pl_especialidade,G3980))</f>
        <v/>
      </c>
      <c r="K3980" s="28">
        <f>IF(N(G3980)=0,"",INDEX(pl_duracao,G3980))</f>
        <v/>
      </c>
      <c r="L3980" s="39">
        <f>IF(ISNUMBER(C3980),YEAR(C3980),"")</f>
        <v/>
      </c>
      <c r="M3980" s="39">
        <f>IF(ISNUMBER(C3980),MONTH(C3980),"")</f>
        <v/>
      </c>
      <c r="N3980" s="23">
        <f>IF(L3980="","",IF(NOT(ISNUMBER(crono_ano)),"Informe o ano",IF(L3980&lt;crono_ano,"Antes do ano",IF(L3980&gt;crono_ano,"Depois do ano","No ano"))))</f>
        <v/>
      </c>
      <c r="O3980" s="39">
        <f>IF(F3980="","",IF(COUNTIF(F$7:F3980,F3980)=1,1,0))</f>
        <v/>
      </c>
      <c r="P3980" s="39">
        <f>IF(A3980&amp;B3980&amp;C3980="","",IF(AND(O3980=1,N(G3980)&gt;0),IF(INDEX(pl_ativa,MAX(1,N(G3980)))="Sim",1,0),0))</f>
        <v/>
      </c>
      <c r="Q3980" s="39">
        <f>IF(F3980="","",COUNTIFS(ex_chave_oc,F3980,ex_cancelada,"&lt;&gt;Sim"))</f>
        <v/>
      </c>
      <c r="R3980" s="51">
        <f>IF(P3980="","",IF(AND(P3980=1,N(Q3980)&gt;0),1,0))</f>
        <v/>
      </c>
      <c r="S3980" s="30">
        <f>IF(P3980="","",IF(F3980="","ERRO: data prevista ausente ou inválida",IF(O3980=0,"Duplicada: contada uma vez",IF(N(G3980)=0,"ERRO: tarefa fora do Plano Mestre",IF(P3980=0,"Tarefa retirada do plano: não conta","OK")))))</f>
        <v/>
      </c>
    </row>
    <row r="3981">
      <c r="A3981" s="29" t="n"/>
      <c r="B3981" s="25" t="n"/>
      <c r="C3981" s="49" t="n"/>
      <c r="D3981" s="29" t="n"/>
      <c r="E3981" s="23">
        <f>IF(OR(A3981="",B3981=""),"",A3981&amp;"|"&amp;B3981)</f>
        <v/>
      </c>
      <c r="F3981" s="30">
        <f>IF(OR(E3981="",NOT(ISNUMBER(C3981))),"",E3981&amp;"|"&amp;YEAR(C3981)&amp;"-"&amp;RIGHT("0"&amp;MONTH(C3981),2)&amp;"-"&amp;RIGHT("0"&amp;DAY(C3981),2))</f>
        <v/>
      </c>
      <c r="G3981" s="26">
        <f>IF(E3981="","",IFERROR(MATCH(E3981,pl_chave,0),0))</f>
        <v/>
      </c>
      <c r="H3981" s="23">
        <f>IF(G3981="","",IF(G3981=0,"Tarefa fora do plano",INDEX(pl_tag,G3981)))</f>
        <v/>
      </c>
      <c r="I3981" s="30">
        <f>IF(N(G3981)=0,"",INDEX(pl_atividade,G3981))</f>
        <v/>
      </c>
      <c r="J3981" s="50">
        <f>IF(N(G3981)=0,"",INDEX(pl_especialidade,G3981))</f>
        <v/>
      </c>
      <c r="K3981" s="28">
        <f>IF(N(G3981)=0,"",INDEX(pl_duracao,G3981))</f>
        <v/>
      </c>
      <c r="L3981" s="39">
        <f>IF(ISNUMBER(C3981),YEAR(C3981),"")</f>
        <v/>
      </c>
      <c r="M3981" s="39">
        <f>IF(ISNUMBER(C3981),MONTH(C3981),"")</f>
        <v/>
      </c>
      <c r="N3981" s="23">
        <f>IF(L3981="","",IF(NOT(ISNUMBER(crono_ano)),"Informe o ano",IF(L3981&lt;crono_ano,"Antes do ano",IF(L3981&gt;crono_ano,"Depois do ano","No ano"))))</f>
        <v/>
      </c>
      <c r="O3981" s="39">
        <f>IF(F3981="","",IF(COUNTIF(F$7:F3981,F3981)=1,1,0))</f>
        <v/>
      </c>
      <c r="P3981" s="39">
        <f>IF(A3981&amp;B3981&amp;C3981="","",IF(AND(O3981=1,N(G3981)&gt;0),IF(INDEX(pl_ativa,MAX(1,N(G3981)))="Sim",1,0),0))</f>
        <v/>
      </c>
      <c r="Q3981" s="39">
        <f>IF(F3981="","",COUNTIFS(ex_chave_oc,F3981,ex_cancelada,"&lt;&gt;Sim"))</f>
        <v/>
      </c>
      <c r="R3981" s="51">
        <f>IF(P3981="","",IF(AND(P3981=1,N(Q3981)&gt;0),1,0))</f>
        <v/>
      </c>
      <c r="S3981" s="30">
        <f>IF(P3981="","",IF(F3981="","ERRO: data prevista ausente ou inválida",IF(O3981=0,"Duplicada: contada uma vez",IF(N(G3981)=0,"ERRO: tarefa fora do Plano Mestre",IF(P3981=0,"Tarefa retirada do plano: não conta","OK")))))</f>
        <v/>
      </c>
    </row>
    <row r="3982">
      <c r="A3982" s="29" t="n"/>
      <c r="B3982" s="25" t="n"/>
      <c r="C3982" s="49" t="n"/>
      <c r="D3982" s="29" t="n"/>
      <c r="E3982" s="23">
        <f>IF(OR(A3982="",B3982=""),"",A3982&amp;"|"&amp;B3982)</f>
        <v/>
      </c>
      <c r="F3982" s="30">
        <f>IF(OR(E3982="",NOT(ISNUMBER(C3982))),"",E3982&amp;"|"&amp;YEAR(C3982)&amp;"-"&amp;RIGHT("0"&amp;MONTH(C3982),2)&amp;"-"&amp;RIGHT("0"&amp;DAY(C3982),2))</f>
        <v/>
      </c>
      <c r="G3982" s="26">
        <f>IF(E3982="","",IFERROR(MATCH(E3982,pl_chave,0),0))</f>
        <v/>
      </c>
      <c r="H3982" s="23">
        <f>IF(G3982="","",IF(G3982=0,"Tarefa fora do plano",INDEX(pl_tag,G3982)))</f>
        <v/>
      </c>
      <c r="I3982" s="30">
        <f>IF(N(G3982)=0,"",INDEX(pl_atividade,G3982))</f>
        <v/>
      </c>
      <c r="J3982" s="50">
        <f>IF(N(G3982)=0,"",INDEX(pl_especialidade,G3982))</f>
        <v/>
      </c>
      <c r="K3982" s="28">
        <f>IF(N(G3982)=0,"",INDEX(pl_duracao,G3982))</f>
        <v/>
      </c>
      <c r="L3982" s="39">
        <f>IF(ISNUMBER(C3982),YEAR(C3982),"")</f>
        <v/>
      </c>
      <c r="M3982" s="39">
        <f>IF(ISNUMBER(C3982),MONTH(C3982),"")</f>
        <v/>
      </c>
      <c r="N3982" s="23">
        <f>IF(L3982="","",IF(NOT(ISNUMBER(crono_ano)),"Informe o ano",IF(L3982&lt;crono_ano,"Antes do ano",IF(L3982&gt;crono_ano,"Depois do ano","No ano"))))</f>
        <v/>
      </c>
      <c r="O3982" s="39">
        <f>IF(F3982="","",IF(COUNTIF(F$7:F3982,F3982)=1,1,0))</f>
        <v/>
      </c>
      <c r="P3982" s="39">
        <f>IF(A3982&amp;B3982&amp;C3982="","",IF(AND(O3982=1,N(G3982)&gt;0),IF(INDEX(pl_ativa,MAX(1,N(G3982)))="Sim",1,0),0))</f>
        <v/>
      </c>
      <c r="Q3982" s="39">
        <f>IF(F3982="","",COUNTIFS(ex_chave_oc,F3982,ex_cancelada,"&lt;&gt;Sim"))</f>
        <v/>
      </c>
      <c r="R3982" s="51">
        <f>IF(P3982="","",IF(AND(P3982=1,N(Q3982)&gt;0),1,0))</f>
        <v/>
      </c>
      <c r="S3982" s="30">
        <f>IF(P3982="","",IF(F3982="","ERRO: data prevista ausente ou inválida",IF(O3982=0,"Duplicada: contada uma vez",IF(N(G3982)=0,"ERRO: tarefa fora do Plano Mestre",IF(P3982=0,"Tarefa retirada do plano: não conta","OK")))))</f>
        <v/>
      </c>
    </row>
    <row r="3983">
      <c r="A3983" s="29" t="n"/>
      <c r="B3983" s="25" t="n"/>
      <c r="C3983" s="49" t="n"/>
      <c r="D3983" s="29" t="n"/>
      <c r="E3983" s="23">
        <f>IF(OR(A3983="",B3983=""),"",A3983&amp;"|"&amp;B3983)</f>
        <v/>
      </c>
      <c r="F3983" s="30">
        <f>IF(OR(E3983="",NOT(ISNUMBER(C3983))),"",E3983&amp;"|"&amp;YEAR(C3983)&amp;"-"&amp;RIGHT("0"&amp;MONTH(C3983),2)&amp;"-"&amp;RIGHT("0"&amp;DAY(C3983),2))</f>
        <v/>
      </c>
      <c r="G3983" s="26">
        <f>IF(E3983="","",IFERROR(MATCH(E3983,pl_chave,0),0))</f>
        <v/>
      </c>
      <c r="H3983" s="23">
        <f>IF(G3983="","",IF(G3983=0,"Tarefa fora do plano",INDEX(pl_tag,G3983)))</f>
        <v/>
      </c>
      <c r="I3983" s="30">
        <f>IF(N(G3983)=0,"",INDEX(pl_atividade,G3983))</f>
        <v/>
      </c>
      <c r="J3983" s="50">
        <f>IF(N(G3983)=0,"",INDEX(pl_especialidade,G3983))</f>
        <v/>
      </c>
      <c r="K3983" s="28">
        <f>IF(N(G3983)=0,"",INDEX(pl_duracao,G3983))</f>
        <v/>
      </c>
      <c r="L3983" s="39">
        <f>IF(ISNUMBER(C3983),YEAR(C3983),"")</f>
        <v/>
      </c>
      <c r="M3983" s="39">
        <f>IF(ISNUMBER(C3983),MONTH(C3983),"")</f>
        <v/>
      </c>
      <c r="N3983" s="23">
        <f>IF(L3983="","",IF(NOT(ISNUMBER(crono_ano)),"Informe o ano",IF(L3983&lt;crono_ano,"Antes do ano",IF(L3983&gt;crono_ano,"Depois do ano","No ano"))))</f>
        <v/>
      </c>
      <c r="O3983" s="39">
        <f>IF(F3983="","",IF(COUNTIF(F$7:F3983,F3983)=1,1,0))</f>
        <v/>
      </c>
      <c r="P3983" s="39">
        <f>IF(A3983&amp;B3983&amp;C3983="","",IF(AND(O3983=1,N(G3983)&gt;0),IF(INDEX(pl_ativa,MAX(1,N(G3983)))="Sim",1,0),0))</f>
        <v/>
      </c>
      <c r="Q3983" s="39">
        <f>IF(F3983="","",COUNTIFS(ex_chave_oc,F3983,ex_cancelada,"&lt;&gt;Sim"))</f>
        <v/>
      </c>
      <c r="R3983" s="51">
        <f>IF(P3983="","",IF(AND(P3983=1,N(Q3983)&gt;0),1,0))</f>
        <v/>
      </c>
      <c r="S3983" s="30">
        <f>IF(P3983="","",IF(F3983="","ERRO: data prevista ausente ou inválida",IF(O3983=0,"Duplicada: contada uma vez",IF(N(G3983)=0,"ERRO: tarefa fora do Plano Mestre",IF(P3983=0,"Tarefa retirada do plano: não conta","OK")))))</f>
        <v/>
      </c>
    </row>
    <row r="3984">
      <c r="A3984" s="29" t="n"/>
      <c r="B3984" s="25" t="n"/>
      <c r="C3984" s="49" t="n"/>
      <c r="D3984" s="29" t="n"/>
      <c r="E3984" s="23">
        <f>IF(OR(A3984="",B3984=""),"",A3984&amp;"|"&amp;B3984)</f>
        <v/>
      </c>
      <c r="F3984" s="30">
        <f>IF(OR(E3984="",NOT(ISNUMBER(C3984))),"",E3984&amp;"|"&amp;YEAR(C3984)&amp;"-"&amp;RIGHT("0"&amp;MONTH(C3984),2)&amp;"-"&amp;RIGHT("0"&amp;DAY(C3984),2))</f>
        <v/>
      </c>
      <c r="G3984" s="26">
        <f>IF(E3984="","",IFERROR(MATCH(E3984,pl_chave,0),0))</f>
        <v/>
      </c>
      <c r="H3984" s="23">
        <f>IF(G3984="","",IF(G3984=0,"Tarefa fora do plano",INDEX(pl_tag,G3984)))</f>
        <v/>
      </c>
      <c r="I3984" s="30">
        <f>IF(N(G3984)=0,"",INDEX(pl_atividade,G3984))</f>
        <v/>
      </c>
      <c r="J3984" s="50">
        <f>IF(N(G3984)=0,"",INDEX(pl_especialidade,G3984))</f>
        <v/>
      </c>
      <c r="K3984" s="28">
        <f>IF(N(G3984)=0,"",INDEX(pl_duracao,G3984))</f>
        <v/>
      </c>
      <c r="L3984" s="39">
        <f>IF(ISNUMBER(C3984),YEAR(C3984),"")</f>
        <v/>
      </c>
      <c r="M3984" s="39">
        <f>IF(ISNUMBER(C3984),MONTH(C3984),"")</f>
        <v/>
      </c>
      <c r="N3984" s="23">
        <f>IF(L3984="","",IF(NOT(ISNUMBER(crono_ano)),"Informe o ano",IF(L3984&lt;crono_ano,"Antes do ano",IF(L3984&gt;crono_ano,"Depois do ano","No ano"))))</f>
        <v/>
      </c>
      <c r="O3984" s="39">
        <f>IF(F3984="","",IF(COUNTIF(F$7:F3984,F3984)=1,1,0))</f>
        <v/>
      </c>
      <c r="P3984" s="39">
        <f>IF(A3984&amp;B3984&amp;C3984="","",IF(AND(O3984=1,N(G3984)&gt;0),IF(INDEX(pl_ativa,MAX(1,N(G3984)))="Sim",1,0),0))</f>
        <v/>
      </c>
      <c r="Q3984" s="39">
        <f>IF(F3984="","",COUNTIFS(ex_chave_oc,F3984,ex_cancelada,"&lt;&gt;Sim"))</f>
        <v/>
      </c>
      <c r="R3984" s="51">
        <f>IF(P3984="","",IF(AND(P3984=1,N(Q3984)&gt;0),1,0))</f>
        <v/>
      </c>
      <c r="S3984" s="30">
        <f>IF(P3984="","",IF(F3984="","ERRO: data prevista ausente ou inválida",IF(O3984=0,"Duplicada: contada uma vez",IF(N(G3984)=0,"ERRO: tarefa fora do Plano Mestre",IF(P3984=0,"Tarefa retirada do plano: não conta","OK")))))</f>
        <v/>
      </c>
    </row>
    <row r="3985">
      <c r="A3985" s="29" t="n"/>
      <c r="B3985" s="25" t="n"/>
      <c r="C3985" s="49" t="n"/>
      <c r="D3985" s="29" t="n"/>
      <c r="E3985" s="23">
        <f>IF(OR(A3985="",B3985=""),"",A3985&amp;"|"&amp;B3985)</f>
        <v/>
      </c>
      <c r="F3985" s="30">
        <f>IF(OR(E3985="",NOT(ISNUMBER(C3985))),"",E3985&amp;"|"&amp;YEAR(C3985)&amp;"-"&amp;RIGHT("0"&amp;MONTH(C3985),2)&amp;"-"&amp;RIGHT("0"&amp;DAY(C3985),2))</f>
        <v/>
      </c>
      <c r="G3985" s="26">
        <f>IF(E3985="","",IFERROR(MATCH(E3985,pl_chave,0),0))</f>
        <v/>
      </c>
      <c r="H3985" s="23">
        <f>IF(G3985="","",IF(G3985=0,"Tarefa fora do plano",INDEX(pl_tag,G3985)))</f>
        <v/>
      </c>
      <c r="I3985" s="30">
        <f>IF(N(G3985)=0,"",INDEX(pl_atividade,G3985))</f>
        <v/>
      </c>
      <c r="J3985" s="50">
        <f>IF(N(G3985)=0,"",INDEX(pl_especialidade,G3985))</f>
        <v/>
      </c>
      <c r="K3985" s="28">
        <f>IF(N(G3985)=0,"",INDEX(pl_duracao,G3985))</f>
        <v/>
      </c>
      <c r="L3985" s="39">
        <f>IF(ISNUMBER(C3985),YEAR(C3985),"")</f>
        <v/>
      </c>
      <c r="M3985" s="39">
        <f>IF(ISNUMBER(C3985),MONTH(C3985),"")</f>
        <v/>
      </c>
      <c r="N3985" s="23">
        <f>IF(L3985="","",IF(NOT(ISNUMBER(crono_ano)),"Informe o ano",IF(L3985&lt;crono_ano,"Antes do ano",IF(L3985&gt;crono_ano,"Depois do ano","No ano"))))</f>
        <v/>
      </c>
      <c r="O3985" s="39">
        <f>IF(F3985="","",IF(COUNTIF(F$7:F3985,F3985)=1,1,0))</f>
        <v/>
      </c>
      <c r="P3985" s="39">
        <f>IF(A3985&amp;B3985&amp;C3985="","",IF(AND(O3985=1,N(G3985)&gt;0),IF(INDEX(pl_ativa,MAX(1,N(G3985)))="Sim",1,0),0))</f>
        <v/>
      </c>
      <c r="Q3985" s="39">
        <f>IF(F3985="","",COUNTIFS(ex_chave_oc,F3985,ex_cancelada,"&lt;&gt;Sim"))</f>
        <v/>
      </c>
      <c r="R3985" s="51">
        <f>IF(P3985="","",IF(AND(P3985=1,N(Q3985)&gt;0),1,0))</f>
        <v/>
      </c>
      <c r="S3985" s="30">
        <f>IF(P3985="","",IF(F3985="","ERRO: data prevista ausente ou inválida",IF(O3985=0,"Duplicada: contada uma vez",IF(N(G3985)=0,"ERRO: tarefa fora do Plano Mestre",IF(P3985=0,"Tarefa retirada do plano: não conta","OK")))))</f>
        <v/>
      </c>
    </row>
    <row r="3986">
      <c r="A3986" s="29" t="n"/>
      <c r="B3986" s="25" t="n"/>
      <c r="C3986" s="49" t="n"/>
      <c r="D3986" s="29" t="n"/>
      <c r="E3986" s="23">
        <f>IF(OR(A3986="",B3986=""),"",A3986&amp;"|"&amp;B3986)</f>
        <v/>
      </c>
      <c r="F3986" s="30">
        <f>IF(OR(E3986="",NOT(ISNUMBER(C3986))),"",E3986&amp;"|"&amp;YEAR(C3986)&amp;"-"&amp;RIGHT("0"&amp;MONTH(C3986),2)&amp;"-"&amp;RIGHT("0"&amp;DAY(C3986),2))</f>
        <v/>
      </c>
      <c r="G3986" s="26">
        <f>IF(E3986="","",IFERROR(MATCH(E3986,pl_chave,0),0))</f>
        <v/>
      </c>
      <c r="H3986" s="23">
        <f>IF(G3986="","",IF(G3986=0,"Tarefa fora do plano",INDEX(pl_tag,G3986)))</f>
        <v/>
      </c>
      <c r="I3986" s="30">
        <f>IF(N(G3986)=0,"",INDEX(pl_atividade,G3986))</f>
        <v/>
      </c>
      <c r="J3986" s="50">
        <f>IF(N(G3986)=0,"",INDEX(pl_especialidade,G3986))</f>
        <v/>
      </c>
      <c r="K3986" s="28">
        <f>IF(N(G3986)=0,"",INDEX(pl_duracao,G3986))</f>
        <v/>
      </c>
      <c r="L3986" s="39">
        <f>IF(ISNUMBER(C3986),YEAR(C3986),"")</f>
        <v/>
      </c>
      <c r="M3986" s="39">
        <f>IF(ISNUMBER(C3986),MONTH(C3986),"")</f>
        <v/>
      </c>
      <c r="N3986" s="23">
        <f>IF(L3986="","",IF(NOT(ISNUMBER(crono_ano)),"Informe o ano",IF(L3986&lt;crono_ano,"Antes do ano",IF(L3986&gt;crono_ano,"Depois do ano","No ano"))))</f>
        <v/>
      </c>
      <c r="O3986" s="39">
        <f>IF(F3986="","",IF(COUNTIF(F$7:F3986,F3986)=1,1,0))</f>
        <v/>
      </c>
      <c r="P3986" s="39">
        <f>IF(A3986&amp;B3986&amp;C3986="","",IF(AND(O3986=1,N(G3986)&gt;0),IF(INDEX(pl_ativa,MAX(1,N(G3986)))="Sim",1,0),0))</f>
        <v/>
      </c>
      <c r="Q3986" s="39">
        <f>IF(F3986="","",COUNTIFS(ex_chave_oc,F3986,ex_cancelada,"&lt;&gt;Sim"))</f>
        <v/>
      </c>
      <c r="R3986" s="51">
        <f>IF(P3986="","",IF(AND(P3986=1,N(Q3986)&gt;0),1,0))</f>
        <v/>
      </c>
      <c r="S3986" s="30">
        <f>IF(P3986="","",IF(F3986="","ERRO: data prevista ausente ou inválida",IF(O3986=0,"Duplicada: contada uma vez",IF(N(G3986)=0,"ERRO: tarefa fora do Plano Mestre",IF(P3986=0,"Tarefa retirada do plano: não conta","OK")))))</f>
        <v/>
      </c>
    </row>
    <row r="3987">
      <c r="A3987" s="29" t="n"/>
      <c r="B3987" s="25" t="n"/>
      <c r="C3987" s="49" t="n"/>
      <c r="D3987" s="29" t="n"/>
      <c r="E3987" s="23">
        <f>IF(OR(A3987="",B3987=""),"",A3987&amp;"|"&amp;B3987)</f>
        <v/>
      </c>
      <c r="F3987" s="30">
        <f>IF(OR(E3987="",NOT(ISNUMBER(C3987))),"",E3987&amp;"|"&amp;YEAR(C3987)&amp;"-"&amp;RIGHT("0"&amp;MONTH(C3987),2)&amp;"-"&amp;RIGHT("0"&amp;DAY(C3987),2))</f>
        <v/>
      </c>
      <c r="G3987" s="26">
        <f>IF(E3987="","",IFERROR(MATCH(E3987,pl_chave,0),0))</f>
        <v/>
      </c>
      <c r="H3987" s="23">
        <f>IF(G3987="","",IF(G3987=0,"Tarefa fora do plano",INDEX(pl_tag,G3987)))</f>
        <v/>
      </c>
      <c r="I3987" s="30">
        <f>IF(N(G3987)=0,"",INDEX(pl_atividade,G3987))</f>
        <v/>
      </c>
      <c r="J3987" s="50">
        <f>IF(N(G3987)=0,"",INDEX(pl_especialidade,G3987))</f>
        <v/>
      </c>
      <c r="K3987" s="28">
        <f>IF(N(G3987)=0,"",INDEX(pl_duracao,G3987))</f>
        <v/>
      </c>
      <c r="L3987" s="39">
        <f>IF(ISNUMBER(C3987),YEAR(C3987),"")</f>
        <v/>
      </c>
      <c r="M3987" s="39">
        <f>IF(ISNUMBER(C3987),MONTH(C3987),"")</f>
        <v/>
      </c>
      <c r="N3987" s="23">
        <f>IF(L3987="","",IF(NOT(ISNUMBER(crono_ano)),"Informe o ano",IF(L3987&lt;crono_ano,"Antes do ano",IF(L3987&gt;crono_ano,"Depois do ano","No ano"))))</f>
        <v/>
      </c>
      <c r="O3987" s="39">
        <f>IF(F3987="","",IF(COUNTIF(F$7:F3987,F3987)=1,1,0))</f>
        <v/>
      </c>
      <c r="P3987" s="39">
        <f>IF(A3987&amp;B3987&amp;C3987="","",IF(AND(O3987=1,N(G3987)&gt;0),IF(INDEX(pl_ativa,MAX(1,N(G3987)))="Sim",1,0),0))</f>
        <v/>
      </c>
      <c r="Q3987" s="39">
        <f>IF(F3987="","",COUNTIFS(ex_chave_oc,F3987,ex_cancelada,"&lt;&gt;Sim"))</f>
        <v/>
      </c>
      <c r="R3987" s="51">
        <f>IF(P3987="","",IF(AND(P3987=1,N(Q3987)&gt;0),1,0))</f>
        <v/>
      </c>
      <c r="S3987" s="30">
        <f>IF(P3987="","",IF(F3987="","ERRO: data prevista ausente ou inválida",IF(O3987=0,"Duplicada: contada uma vez",IF(N(G3987)=0,"ERRO: tarefa fora do Plano Mestre",IF(P3987=0,"Tarefa retirada do plano: não conta","OK")))))</f>
        <v/>
      </c>
    </row>
    <row r="3988">
      <c r="A3988" s="29" t="n"/>
      <c r="B3988" s="25" t="n"/>
      <c r="C3988" s="49" t="n"/>
      <c r="D3988" s="29" t="n"/>
      <c r="E3988" s="23">
        <f>IF(OR(A3988="",B3988=""),"",A3988&amp;"|"&amp;B3988)</f>
        <v/>
      </c>
      <c r="F3988" s="30">
        <f>IF(OR(E3988="",NOT(ISNUMBER(C3988))),"",E3988&amp;"|"&amp;YEAR(C3988)&amp;"-"&amp;RIGHT("0"&amp;MONTH(C3988),2)&amp;"-"&amp;RIGHT("0"&amp;DAY(C3988),2))</f>
        <v/>
      </c>
      <c r="G3988" s="26">
        <f>IF(E3988="","",IFERROR(MATCH(E3988,pl_chave,0),0))</f>
        <v/>
      </c>
      <c r="H3988" s="23">
        <f>IF(G3988="","",IF(G3988=0,"Tarefa fora do plano",INDEX(pl_tag,G3988)))</f>
        <v/>
      </c>
      <c r="I3988" s="30">
        <f>IF(N(G3988)=0,"",INDEX(pl_atividade,G3988))</f>
        <v/>
      </c>
      <c r="J3988" s="50">
        <f>IF(N(G3988)=0,"",INDEX(pl_especialidade,G3988))</f>
        <v/>
      </c>
      <c r="K3988" s="28">
        <f>IF(N(G3988)=0,"",INDEX(pl_duracao,G3988))</f>
        <v/>
      </c>
      <c r="L3988" s="39">
        <f>IF(ISNUMBER(C3988),YEAR(C3988),"")</f>
        <v/>
      </c>
      <c r="M3988" s="39">
        <f>IF(ISNUMBER(C3988),MONTH(C3988),"")</f>
        <v/>
      </c>
      <c r="N3988" s="23">
        <f>IF(L3988="","",IF(NOT(ISNUMBER(crono_ano)),"Informe o ano",IF(L3988&lt;crono_ano,"Antes do ano",IF(L3988&gt;crono_ano,"Depois do ano","No ano"))))</f>
        <v/>
      </c>
      <c r="O3988" s="39">
        <f>IF(F3988="","",IF(COUNTIF(F$7:F3988,F3988)=1,1,0))</f>
        <v/>
      </c>
      <c r="P3988" s="39">
        <f>IF(A3988&amp;B3988&amp;C3988="","",IF(AND(O3988=1,N(G3988)&gt;0),IF(INDEX(pl_ativa,MAX(1,N(G3988)))="Sim",1,0),0))</f>
        <v/>
      </c>
      <c r="Q3988" s="39">
        <f>IF(F3988="","",COUNTIFS(ex_chave_oc,F3988,ex_cancelada,"&lt;&gt;Sim"))</f>
        <v/>
      </c>
      <c r="R3988" s="51">
        <f>IF(P3988="","",IF(AND(P3988=1,N(Q3988)&gt;0),1,0))</f>
        <v/>
      </c>
      <c r="S3988" s="30">
        <f>IF(P3988="","",IF(F3988="","ERRO: data prevista ausente ou inválida",IF(O3988=0,"Duplicada: contada uma vez",IF(N(G3988)=0,"ERRO: tarefa fora do Plano Mestre",IF(P3988=0,"Tarefa retirada do plano: não conta","OK")))))</f>
        <v/>
      </c>
    </row>
    <row r="3989">
      <c r="A3989" s="29" t="n"/>
      <c r="B3989" s="25" t="n"/>
      <c r="C3989" s="49" t="n"/>
      <c r="D3989" s="29" t="n"/>
      <c r="E3989" s="23">
        <f>IF(OR(A3989="",B3989=""),"",A3989&amp;"|"&amp;B3989)</f>
        <v/>
      </c>
      <c r="F3989" s="30">
        <f>IF(OR(E3989="",NOT(ISNUMBER(C3989))),"",E3989&amp;"|"&amp;YEAR(C3989)&amp;"-"&amp;RIGHT("0"&amp;MONTH(C3989),2)&amp;"-"&amp;RIGHT("0"&amp;DAY(C3989),2))</f>
        <v/>
      </c>
      <c r="G3989" s="26">
        <f>IF(E3989="","",IFERROR(MATCH(E3989,pl_chave,0),0))</f>
        <v/>
      </c>
      <c r="H3989" s="23">
        <f>IF(G3989="","",IF(G3989=0,"Tarefa fora do plano",INDEX(pl_tag,G3989)))</f>
        <v/>
      </c>
      <c r="I3989" s="30">
        <f>IF(N(G3989)=0,"",INDEX(pl_atividade,G3989))</f>
        <v/>
      </c>
      <c r="J3989" s="50">
        <f>IF(N(G3989)=0,"",INDEX(pl_especialidade,G3989))</f>
        <v/>
      </c>
      <c r="K3989" s="28">
        <f>IF(N(G3989)=0,"",INDEX(pl_duracao,G3989))</f>
        <v/>
      </c>
      <c r="L3989" s="39">
        <f>IF(ISNUMBER(C3989),YEAR(C3989),"")</f>
        <v/>
      </c>
      <c r="M3989" s="39">
        <f>IF(ISNUMBER(C3989),MONTH(C3989),"")</f>
        <v/>
      </c>
      <c r="N3989" s="23">
        <f>IF(L3989="","",IF(NOT(ISNUMBER(crono_ano)),"Informe o ano",IF(L3989&lt;crono_ano,"Antes do ano",IF(L3989&gt;crono_ano,"Depois do ano","No ano"))))</f>
        <v/>
      </c>
      <c r="O3989" s="39">
        <f>IF(F3989="","",IF(COUNTIF(F$7:F3989,F3989)=1,1,0))</f>
        <v/>
      </c>
      <c r="P3989" s="39">
        <f>IF(A3989&amp;B3989&amp;C3989="","",IF(AND(O3989=1,N(G3989)&gt;0),IF(INDEX(pl_ativa,MAX(1,N(G3989)))="Sim",1,0),0))</f>
        <v/>
      </c>
      <c r="Q3989" s="39">
        <f>IF(F3989="","",COUNTIFS(ex_chave_oc,F3989,ex_cancelada,"&lt;&gt;Sim"))</f>
        <v/>
      </c>
      <c r="R3989" s="51">
        <f>IF(P3989="","",IF(AND(P3989=1,N(Q3989)&gt;0),1,0))</f>
        <v/>
      </c>
      <c r="S3989" s="30">
        <f>IF(P3989="","",IF(F3989="","ERRO: data prevista ausente ou inválida",IF(O3989=0,"Duplicada: contada uma vez",IF(N(G3989)=0,"ERRO: tarefa fora do Plano Mestre",IF(P3989=0,"Tarefa retirada do plano: não conta","OK")))))</f>
        <v/>
      </c>
    </row>
    <row r="3990">
      <c r="A3990" s="29" t="n"/>
      <c r="B3990" s="25" t="n"/>
      <c r="C3990" s="49" t="n"/>
      <c r="D3990" s="29" t="n"/>
      <c r="E3990" s="23">
        <f>IF(OR(A3990="",B3990=""),"",A3990&amp;"|"&amp;B3990)</f>
        <v/>
      </c>
      <c r="F3990" s="30">
        <f>IF(OR(E3990="",NOT(ISNUMBER(C3990))),"",E3990&amp;"|"&amp;YEAR(C3990)&amp;"-"&amp;RIGHT("0"&amp;MONTH(C3990),2)&amp;"-"&amp;RIGHT("0"&amp;DAY(C3990),2))</f>
        <v/>
      </c>
      <c r="G3990" s="26">
        <f>IF(E3990="","",IFERROR(MATCH(E3990,pl_chave,0),0))</f>
        <v/>
      </c>
      <c r="H3990" s="23">
        <f>IF(G3990="","",IF(G3990=0,"Tarefa fora do plano",INDEX(pl_tag,G3990)))</f>
        <v/>
      </c>
      <c r="I3990" s="30">
        <f>IF(N(G3990)=0,"",INDEX(pl_atividade,G3990))</f>
        <v/>
      </c>
      <c r="J3990" s="50">
        <f>IF(N(G3990)=0,"",INDEX(pl_especialidade,G3990))</f>
        <v/>
      </c>
      <c r="K3990" s="28">
        <f>IF(N(G3990)=0,"",INDEX(pl_duracao,G3990))</f>
        <v/>
      </c>
      <c r="L3990" s="39">
        <f>IF(ISNUMBER(C3990),YEAR(C3990),"")</f>
        <v/>
      </c>
      <c r="M3990" s="39">
        <f>IF(ISNUMBER(C3990),MONTH(C3990),"")</f>
        <v/>
      </c>
      <c r="N3990" s="23">
        <f>IF(L3990="","",IF(NOT(ISNUMBER(crono_ano)),"Informe o ano",IF(L3990&lt;crono_ano,"Antes do ano",IF(L3990&gt;crono_ano,"Depois do ano","No ano"))))</f>
        <v/>
      </c>
      <c r="O3990" s="39">
        <f>IF(F3990="","",IF(COUNTIF(F$7:F3990,F3990)=1,1,0))</f>
        <v/>
      </c>
      <c r="P3990" s="39">
        <f>IF(A3990&amp;B3990&amp;C3990="","",IF(AND(O3990=1,N(G3990)&gt;0),IF(INDEX(pl_ativa,MAX(1,N(G3990)))="Sim",1,0),0))</f>
        <v/>
      </c>
      <c r="Q3990" s="39">
        <f>IF(F3990="","",COUNTIFS(ex_chave_oc,F3990,ex_cancelada,"&lt;&gt;Sim"))</f>
        <v/>
      </c>
      <c r="R3990" s="51">
        <f>IF(P3990="","",IF(AND(P3990=1,N(Q3990)&gt;0),1,0))</f>
        <v/>
      </c>
      <c r="S3990" s="30">
        <f>IF(P3990="","",IF(F3990="","ERRO: data prevista ausente ou inválida",IF(O3990=0,"Duplicada: contada uma vez",IF(N(G3990)=0,"ERRO: tarefa fora do Plano Mestre",IF(P3990=0,"Tarefa retirada do plano: não conta","OK")))))</f>
        <v/>
      </c>
    </row>
    <row r="3991">
      <c r="A3991" s="29" t="n"/>
      <c r="B3991" s="25" t="n"/>
      <c r="C3991" s="49" t="n"/>
      <c r="D3991" s="29" t="n"/>
      <c r="E3991" s="23">
        <f>IF(OR(A3991="",B3991=""),"",A3991&amp;"|"&amp;B3991)</f>
        <v/>
      </c>
      <c r="F3991" s="30">
        <f>IF(OR(E3991="",NOT(ISNUMBER(C3991))),"",E3991&amp;"|"&amp;YEAR(C3991)&amp;"-"&amp;RIGHT("0"&amp;MONTH(C3991),2)&amp;"-"&amp;RIGHT("0"&amp;DAY(C3991),2))</f>
        <v/>
      </c>
      <c r="G3991" s="26">
        <f>IF(E3991="","",IFERROR(MATCH(E3991,pl_chave,0),0))</f>
        <v/>
      </c>
      <c r="H3991" s="23">
        <f>IF(G3991="","",IF(G3991=0,"Tarefa fora do plano",INDEX(pl_tag,G3991)))</f>
        <v/>
      </c>
      <c r="I3991" s="30">
        <f>IF(N(G3991)=0,"",INDEX(pl_atividade,G3991))</f>
        <v/>
      </c>
      <c r="J3991" s="50">
        <f>IF(N(G3991)=0,"",INDEX(pl_especialidade,G3991))</f>
        <v/>
      </c>
      <c r="K3991" s="28">
        <f>IF(N(G3991)=0,"",INDEX(pl_duracao,G3991))</f>
        <v/>
      </c>
      <c r="L3991" s="39">
        <f>IF(ISNUMBER(C3991),YEAR(C3991),"")</f>
        <v/>
      </c>
      <c r="M3991" s="39">
        <f>IF(ISNUMBER(C3991),MONTH(C3991),"")</f>
        <v/>
      </c>
      <c r="N3991" s="23">
        <f>IF(L3991="","",IF(NOT(ISNUMBER(crono_ano)),"Informe o ano",IF(L3991&lt;crono_ano,"Antes do ano",IF(L3991&gt;crono_ano,"Depois do ano","No ano"))))</f>
        <v/>
      </c>
      <c r="O3991" s="39">
        <f>IF(F3991="","",IF(COUNTIF(F$7:F3991,F3991)=1,1,0))</f>
        <v/>
      </c>
      <c r="P3991" s="39">
        <f>IF(A3991&amp;B3991&amp;C3991="","",IF(AND(O3991=1,N(G3991)&gt;0),IF(INDEX(pl_ativa,MAX(1,N(G3991)))="Sim",1,0),0))</f>
        <v/>
      </c>
      <c r="Q3991" s="39">
        <f>IF(F3991="","",COUNTIFS(ex_chave_oc,F3991,ex_cancelada,"&lt;&gt;Sim"))</f>
        <v/>
      </c>
      <c r="R3991" s="51">
        <f>IF(P3991="","",IF(AND(P3991=1,N(Q3991)&gt;0),1,0))</f>
        <v/>
      </c>
      <c r="S3991" s="30">
        <f>IF(P3991="","",IF(F3991="","ERRO: data prevista ausente ou inválida",IF(O3991=0,"Duplicada: contada uma vez",IF(N(G3991)=0,"ERRO: tarefa fora do Plano Mestre",IF(P3991=0,"Tarefa retirada do plano: não conta","OK")))))</f>
        <v/>
      </c>
    </row>
    <row r="3992">
      <c r="A3992" s="29" t="n"/>
      <c r="B3992" s="25" t="n"/>
      <c r="C3992" s="49" t="n"/>
      <c r="D3992" s="29" t="n"/>
      <c r="E3992" s="23">
        <f>IF(OR(A3992="",B3992=""),"",A3992&amp;"|"&amp;B3992)</f>
        <v/>
      </c>
      <c r="F3992" s="30">
        <f>IF(OR(E3992="",NOT(ISNUMBER(C3992))),"",E3992&amp;"|"&amp;YEAR(C3992)&amp;"-"&amp;RIGHT("0"&amp;MONTH(C3992),2)&amp;"-"&amp;RIGHT("0"&amp;DAY(C3992),2))</f>
        <v/>
      </c>
      <c r="G3992" s="26">
        <f>IF(E3992="","",IFERROR(MATCH(E3992,pl_chave,0),0))</f>
        <v/>
      </c>
      <c r="H3992" s="23">
        <f>IF(G3992="","",IF(G3992=0,"Tarefa fora do plano",INDEX(pl_tag,G3992)))</f>
        <v/>
      </c>
      <c r="I3992" s="30">
        <f>IF(N(G3992)=0,"",INDEX(pl_atividade,G3992))</f>
        <v/>
      </c>
      <c r="J3992" s="50">
        <f>IF(N(G3992)=0,"",INDEX(pl_especialidade,G3992))</f>
        <v/>
      </c>
      <c r="K3992" s="28">
        <f>IF(N(G3992)=0,"",INDEX(pl_duracao,G3992))</f>
        <v/>
      </c>
      <c r="L3992" s="39">
        <f>IF(ISNUMBER(C3992),YEAR(C3992),"")</f>
        <v/>
      </c>
      <c r="M3992" s="39">
        <f>IF(ISNUMBER(C3992),MONTH(C3992),"")</f>
        <v/>
      </c>
      <c r="N3992" s="23">
        <f>IF(L3992="","",IF(NOT(ISNUMBER(crono_ano)),"Informe o ano",IF(L3992&lt;crono_ano,"Antes do ano",IF(L3992&gt;crono_ano,"Depois do ano","No ano"))))</f>
        <v/>
      </c>
      <c r="O3992" s="39">
        <f>IF(F3992="","",IF(COUNTIF(F$7:F3992,F3992)=1,1,0))</f>
        <v/>
      </c>
      <c r="P3992" s="39">
        <f>IF(A3992&amp;B3992&amp;C3992="","",IF(AND(O3992=1,N(G3992)&gt;0),IF(INDEX(pl_ativa,MAX(1,N(G3992)))="Sim",1,0),0))</f>
        <v/>
      </c>
      <c r="Q3992" s="39">
        <f>IF(F3992="","",COUNTIFS(ex_chave_oc,F3992,ex_cancelada,"&lt;&gt;Sim"))</f>
        <v/>
      </c>
      <c r="R3992" s="51">
        <f>IF(P3992="","",IF(AND(P3992=1,N(Q3992)&gt;0),1,0))</f>
        <v/>
      </c>
      <c r="S3992" s="30">
        <f>IF(P3992="","",IF(F3992="","ERRO: data prevista ausente ou inválida",IF(O3992=0,"Duplicada: contada uma vez",IF(N(G3992)=0,"ERRO: tarefa fora do Plano Mestre",IF(P3992=0,"Tarefa retirada do plano: não conta","OK")))))</f>
        <v/>
      </c>
    </row>
    <row r="3993">
      <c r="A3993" s="29" t="n"/>
      <c r="B3993" s="25" t="n"/>
      <c r="C3993" s="49" t="n"/>
      <c r="D3993" s="29" t="n"/>
      <c r="E3993" s="23">
        <f>IF(OR(A3993="",B3993=""),"",A3993&amp;"|"&amp;B3993)</f>
        <v/>
      </c>
      <c r="F3993" s="30">
        <f>IF(OR(E3993="",NOT(ISNUMBER(C3993))),"",E3993&amp;"|"&amp;YEAR(C3993)&amp;"-"&amp;RIGHT("0"&amp;MONTH(C3993),2)&amp;"-"&amp;RIGHT("0"&amp;DAY(C3993),2))</f>
        <v/>
      </c>
      <c r="G3993" s="26">
        <f>IF(E3993="","",IFERROR(MATCH(E3993,pl_chave,0),0))</f>
        <v/>
      </c>
      <c r="H3993" s="23">
        <f>IF(G3993="","",IF(G3993=0,"Tarefa fora do plano",INDEX(pl_tag,G3993)))</f>
        <v/>
      </c>
      <c r="I3993" s="30">
        <f>IF(N(G3993)=0,"",INDEX(pl_atividade,G3993))</f>
        <v/>
      </c>
      <c r="J3993" s="50">
        <f>IF(N(G3993)=0,"",INDEX(pl_especialidade,G3993))</f>
        <v/>
      </c>
      <c r="K3993" s="28">
        <f>IF(N(G3993)=0,"",INDEX(pl_duracao,G3993))</f>
        <v/>
      </c>
      <c r="L3993" s="39">
        <f>IF(ISNUMBER(C3993),YEAR(C3993),"")</f>
        <v/>
      </c>
      <c r="M3993" s="39">
        <f>IF(ISNUMBER(C3993),MONTH(C3993),"")</f>
        <v/>
      </c>
      <c r="N3993" s="23">
        <f>IF(L3993="","",IF(NOT(ISNUMBER(crono_ano)),"Informe o ano",IF(L3993&lt;crono_ano,"Antes do ano",IF(L3993&gt;crono_ano,"Depois do ano","No ano"))))</f>
        <v/>
      </c>
      <c r="O3993" s="39">
        <f>IF(F3993="","",IF(COUNTIF(F$7:F3993,F3993)=1,1,0))</f>
        <v/>
      </c>
      <c r="P3993" s="39">
        <f>IF(A3993&amp;B3993&amp;C3993="","",IF(AND(O3993=1,N(G3993)&gt;0),IF(INDEX(pl_ativa,MAX(1,N(G3993)))="Sim",1,0),0))</f>
        <v/>
      </c>
      <c r="Q3993" s="39">
        <f>IF(F3993="","",COUNTIFS(ex_chave_oc,F3993,ex_cancelada,"&lt;&gt;Sim"))</f>
        <v/>
      </c>
      <c r="R3993" s="51">
        <f>IF(P3993="","",IF(AND(P3993=1,N(Q3993)&gt;0),1,0))</f>
        <v/>
      </c>
      <c r="S3993" s="30">
        <f>IF(P3993="","",IF(F3993="","ERRO: data prevista ausente ou inválida",IF(O3993=0,"Duplicada: contada uma vez",IF(N(G3993)=0,"ERRO: tarefa fora do Plano Mestre",IF(P3993=0,"Tarefa retirada do plano: não conta","OK")))))</f>
        <v/>
      </c>
    </row>
    <row r="3994">
      <c r="A3994" s="29" t="n"/>
      <c r="B3994" s="25" t="n"/>
      <c r="C3994" s="49" t="n"/>
      <c r="D3994" s="29" t="n"/>
      <c r="E3994" s="23">
        <f>IF(OR(A3994="",B3994=""),"",A3994&amp;"|"&amp;B3994)</f>
        <v/>
      </c>
      <c r="F3994" s="30">
        <f>IF(OR(E3994="",NOT(ISNUMBER(C3994))),"",E3994&amp;"|"&amp;YEAR(C3994)&amp;"-"&amp;RIGHT("0"&amp;MONTH(C3994),2)&amp;"-"&amp;RIGHT("0"&amp;DAY(C3994),2))</f>
        <v/>
      </c>
      <c r="G3994" s="26">
        <f>IF(E3994="","",IFERROR(MATCH(E3994,pl_chave,0),0))</f>
        <v/>
      </c>
      <c r="H3994" s="23">
        <f>IF(G3994="","",IF(G3994=0,"Tarefa fora do plano",INDEX(pl_tag,G3994)))</f>
        <v/>
      </c>
      <c r="I3994" s="30">
        <f>IF(N(G3994)=0,"",INDEX(pl_atividade,G3994))</f>
        <v/>
      </c>
      <c r="J3994" s="50">
        <f>IF(N(G3994)=0,"",INDEX(pl_especialidade,G3994))</f>
        <v/>
      </c>
      <c r="K3994" s="28">
        <f>IF(N(G3994)=0,"",INDEX(pl_duracao,G3994))</f>
        <v/>
      </c>
      <c r="L3994" s="39">
        <f>IF(ISNUMBER(C3994),YEAR(C3994),"")</f>
        <v/>
      </c>
      <c r="M3994" s="39">
        <f>IF(ISNUMBER(C3994),MONTH(C3994),"")</f>
        <v/>
      </c>
      <c r="N3994" s="23">
        <f>IF(L3994="","",IF(NOT(ISNUMBER(crono_ano)),"Informe o ano",IF(L3994&lt;crono_ano,"Antes do ano",IF(L3994&gt;crono_ano,"Depois do ano","No ano"))))</f>
        <v/>
      </c>
      <c r="O3994" s="39">
        <f>IF(F3994="","",IF(COUNTIF(F$7:F3994,F3994)=1,1,0))</f>
        <v/>
      </c>
      <c r="P3994" s="39">
        <f>IF(A3994&amp;B3994&amp;C3994="","",IF(AND(O3994=1,N(G3994)&gt;0),IF(INDEX(pl_ativa,MAX(1,N(G3994)))="Sim",1,0),0))</f>
        <v/>
      </c>
      <c r="Q3994" s="39">
        <f>IF(F3994="","",COUNTIFS(ex_chave_oc,F3994,ex_cancelada,"&lt;&gt;Sim"))</f>
        <v/>
      </c>
      <c r="R3994" s="51">
        <f>IF(P3994="","",IF(AND(P3994=1,N(Q3994)&gt;0),1,0))</f>
        <v/>
      </c>
      <c r="S3994" s="30">
        <f>IF(P3994="","",IF(F3994="","ERRO: data prevista ausente ou inválida",IF(O3994=0,"Duplicada: contada uma vez",IF(N(G3994)=0,"ERRO: tarefa fora do Plano Mestre",IF(P3994=0,"Tarefa retirada do plano: não conta","OK")))))</f>
        <v/>
      </c>
    </row>
    <row r="3995">
      <c r="A3995" s="29" t="n"/>
      <c r="B3995" s="25" t="n"/>
      <c r="C3995" s="49" t="n"/>
      <c r="D3995" s="29" t="n"/>
      <c r="E3995" s="23">
        <f>IF(OR(A3995="",B3995=""),"",A3995&amp;"|"&amp;B3995)</f>
        <v/>
      </c>
      <c r="F3995" s="30">
        <f>IF(OR(E3995="",NOT(ISNUMBER(C3995))),"",E3995&amp;"|"&amp;YEAR(C3995)&amp;"-"&amp;RIGHT("0"&amp;MONTH(C3995),2)&amp;"-"&amp;RIGHT("0"&amp;DAY(C3995),2))</f>
        <v/>
      </c>
      <c r="G3995" s="26">
        <f>IF(E3995="","",IFERROR(MATCH(E3995,pl_chave,0),0))</f>
        <v/>
      </c>
      <c r="H3995" s="23">
        <f>IF(G3995="","",IF(G3995=0,"Tarefa fora do plano",INDEX(pl_tag,G3995)))</f>
        <v/>
      </c>
      <c r="I3995" s="30">
        <f>IF(N(G3995)=0,"",INDEX(pl_atividade,G3995))</f>
        <v/>
      </c>
      <c r="J3995" s="50">
        <f>IF(N(G3995)=0,"",INDEX(pl_especialidade,G3995))</f>
        <v/>
      </c>
      <c r="K3995" s="28">
        <f>IF(N(G3995)=0,"",INDEX(pl_duracao,G3995))</f>
        <v/>
      </c>
      <c r="L3995" s="39">
        <f>IF(ISNUMBER(C3995),YEAR(C3995),"")</f>
        <v/>
      </c>
      <c r="M3995" s="39">
        <f>IF(ISNUMBER(C3995),MONTH(C3995),"")</f>
        <v/>
      </c>
      <c r="N3995" s="23">
        <f>IF(L3995="","",IF(NOT(ISNUMBER(crono_ano)),"Informe o ano",IF(L3995&lt;crono_ano,"Antes do ano",IF(L3995&gt;crono_ano,"Depois do ano","No ano"))))</f>
        <v/>
      </c>
      <c r="O3995" s="39">
        <f>IF(F3995="","",IF(COUNTIF(F$7:F3995,F3995)=1,1,0))</f>
        <v/>
      </c>
      <c r="P3995" s="39">
        <f>IF(A3995&amp;B3995&amp;C3995="","",IF(AND(O3995=1,N(G3995)&gt;0),IF(INDEX(pl_ativa,MAX(1,N(G3995)))="Sim",1,0),0))</f>
        <v/>
      </c>
      <c r="Q3995" s="39">
        <f>IF(F3995="","",COUNTIFS(ex_chave_oc,F3995,ex_cancelada,"&lt;&gt;Sim"))</f>
        <v/>
      </c>
      <c r="R3995" s="51">
        <f>IF(P3995="","",IF(AND(P3995=1,N(Q3995)&gt;0),1,0))</f>
        <v/>
      </c>
      <c r="S3995" s="30">
        <f>IF(P3995="","",IF(F3995="","ERRO: data prevista ausente ou inválida",IF(O3995=0,"Duplicada: contada uma vez",IF(N(G3995)=0,"ERRO: tarefa fora do Plano Mestre",IF(P3995=0,"Tarefa retirada do plano: não conta","OK")))))</f>
        <v/>
      </c>
    </row>
    <row r="3996">
      <c r="A3996" s="29" t="n"/>
      <c r="B3996" s="25" t="n"/>
      <c r="C3996" s="49" t="n"/>
      <c r="D3996" s="29" t="n"/>
      <c r="E3996" s="23">
        <f>IF(OR(A3996="",B3996=""),"",A3996&amp;"|"&amp;B3996)</f>
        <v/>
      </c>
      <c r="F3996" s="30">
        <f>IF(OR(E3996="",NOT(ISNUMBER(C3996))),"",E3996&amp;"|"&amp;YEAR(C3996)&amp;"-"&amp;RIGHT("0"&amp;MONTH(C3996),2)&amp;"-"&amp;RIGHT("0"&amp;DAY(C3996),2))</f>
        <v/>
      </c>
      <c r="G3996" s="26">
        <f>IF(E3996="","",IFERROR(MATCH(E3996,pl_chave,0),0))</f>
        <v/>
      </c>
      <c r="H3996" s="23">
        <f>IF(G3996="","",IF(G3996=0,"Tarefa fora do plano",INDEX(pl_tag,G3996)))</f>
        <v/>
      </c>
      <c r="I3996" s="30">
        <f>IF(N(G3996)=0,"",INDEX(pl_atividade,G3996))</f>
        <v/>
      </c>
      <c r="J3996" s="50">
        <f>IF(N(G3996)=0,"",INDEX(pl_especialidade,G3996))</f>
        <v/>
      </c>
      <c r="K3996" s="28">
        <f>IF(N(G3996)=0,"",INDEX(pl_duracao,G3996))</f>
        <v/>
      </c>
      <c r="L3996" s="39">
        <f>IF(ISNUMBER(C3996),YEAR(C3996),"")</f>
        <v/>
      </c>
      <c r="M3996" s="39">
        <f>IF(ISNUMBER(C3996),MONTH(C3996),"")</f>
        <v/>
      </c>
      <c r="N3996" s="23">
        <f>IF(L3996="","",IF(NOT(ISNUMBER(crono_ano)),"Informe o ano",IF(L3996&lt;crono_ano,"Antes do ano",IF(L3996&gt;crono_ano,"Depois do ano","No ano"))))</f>
        <v/>
      </c>
      <c r="O3996" s="39">
        <f>IF(F3996="","",IF(COUNTIF(F$7:F3996,F3996)=1,1,0))</f>
        <v/>
      </c>
      <c r="P3996" s="39">
        <f>IF(A3996&amp;B3996&amp;C3996="","",IF(AND(O3996=1,N(G3996)&gt;0),IF(INDEX(pl_ativa,MAX(1,N(G3996)))="Sim",1,0),0))</f>
        <v/>
      </c>
      <c r="Q3996" s="39">
        <f>IF(F3996="","",COUNTIFS(ex_chave_oc,F3996,ex_cancelada,"&lt;&gt;Sim"))</f>
        <v/>
      </c>
      <c r="R3996" s="51">
        <f>IF(P3996="","",IF(AND(P3996=1,N(Q3996)&gt;0),1,0))</f>
        <v/>
      </c>
      <c r="S3996" s="30">
        <f>IF(P3996="","",IF(F3996="","ERRO: data prevista ausente ou inválida",IF(O3996=0,"Duplicada: contada uma vez",IF(N(G3996)=0,"ERRO: tarefa fora do Plano Mestre",IF(P3996=0,"Tarefa retirada do plano: não conta","OK")))))</f>
        <v/>
      </c>
    </row>
    <row r="3997">
      <c r="A3997" s="29" t="n"/>
      <c r="B3997" s="25" t="n"/>
      <c r="C3997" s="49" t="n"/>
      <c r="D3997" s="29" t="n"/>
      <c r="E3997" s="23">
        <f>IF(OR(A3997="",B3997=""),"",A3997&amp;"|"&amp;B3997)</f>
        <v/>
      </c>
      <c r="F3997" s="30">
        <f>IF(OR(E3997="",NOT(ISNUMBER(C3997))),"",E3997&amp;"|"&amp;YEAR(C3997)&amp;"-"&amp;RIGHT("0"&amp;MONTH(C3997),2)&amp;"-"&amp;RIGHT("0"&amp;DAY(C3997),2))</f>
        <v/>
      </c>
      <c r="G3997" s="26">
        <f>IF(E3997="","",IFERROR(MATCH(E3997,pl_chave,0),0))</f>
        <v/>
      </c>
      <c r="H3997" s="23">
        <f>IF(G3997="","",IF(G3997=0,"Tarefa fora do plano",INDEX(pl_tag,G3997)))</f>
        <v/>
      </c>
      <c r="I3997" s="30">
        <f>IF(N(G3997)=0,"",INDEX(pl_atividade,G3997))</f>
        <v/>
      </c>
      <c r="J3997" s="50">
        <f>IF(N(G3997)=0,"",INDEX(pl_especialidade,G3997))</f>
        <v/>
      </c>
      <c r="K3997" s="28">
        <f>IF(N(G3997)=0,"",INDEX(pl_duracao,G3997))</f>
        <v/>
      </c>
      <c r="L3997" s="39">
        <f>IF(ISNUMBER(C3997),YEAR(C3997),"")</f>
        <v/>
      </c>
      <c r="M3997" s="39">
        <f>IF(ISNUMBER(C3997),MONTH(C3997),"")</f>
        <v/>
      </c>
      <c r="N3997" s="23">
        <f>IF(L3997="","",IF(NOT(ISNUMBER(crono_ano)),"Informe o ano",IF(L3997&lt;crono_ano,"Antes do ano",IF(L3997&gt;crono_ano,"Depois do ano","No ano"))))</f>
        <v/>
      </c>
      <c r="O3997" s="39">
        <f>IF(F3997="","",IF(COUNTIF(F$7:F3997,F3997)=1,1,0))</f>
        <v/>
      </c>
      <c r="P3997" s="39">
        <f>IF(A3997&amp;B3997&amp;C3997="","",IF(AND(O3997=1,N(G3997)&gt;0),IF(INDEX(pl_ativa,MAX(1,N(G3997)))="Sim",1,0),0))</f>
        <v/>
      </c>
      <c r="Q3997" s="39">
        <f>IF(F3997="","",COUNTIFS(ex_chave_oc,F3997,ex_cancelada,"&lt;&gt;Sim"))</f>
        <v/>
      </c>
      <c r="R3997" s="51">
        <f>IF(P3997="","",IF(AND(P3997=1,N(Q3997)&gt;0),1,0))</f>
        <v/>
      </c>
      <c r="S3997" s="30">
        <f>IF(P3997="","",IF(F3997="","ERRO: data prevista ausente ou inválida",IF(O3997=0,"Duplicada: contada uma vez",IF(N(G3997)=0,"ERRO: tarefa fora do Plano Mestre",IF(P3997=0,"Tarefa retirada do plano: não conta","OK")))))</f>
        <v/>
      </c>
    </row>
    <row r="3998">
      <c r="A3998" s="29" t="n"/>
      <c r="B3998" s="25" t="n"/>
      <c r="C3998" s="49" t="n"/>
      <c r="D3998" s="29" t="n"/>
      <c r="E3998" s="23">
        <f>IF(OR(A3998="",B3998=""),"",A3998&amp;"|"&amp;B3998)</f>
        <v/>
      </c>
      <c r="F3998" s="30">
        <f>IF(OR(E3998="",NOT(ISNUMBER(C3998))),"",E3998&amp;"|"&amp;YEAR(C3998)&amp;"-"&amp;RIGHT("0"&amp;MONTH(C3998),2)&amp;"-"&amp;RIGHT("0"&amp;DAY(C3998),2))</f>
        <v/>
      </c>
      <c r="G3998" s="26">
        <f>IF(E3998="","",IFERROR(MATCH(E3998,pl_chave,0),0))</f>
        <v/>
      </c>
      <c r="H3998" s="23">
        <f>IF(G3998="","",IF(G3998=0,"Tarefa fora do plano",INDEX(pl_tag,G3998)))</f>
        <v/>
      </c>
      <c r="I3998" s="30">
        <f>IF(N(G3998)=0,"",INDEX(pl_atividade,G3998))</f>
        <v/>
      </c>
      <c r="J3998" s="50">
        <f>IF(N(G3998)=0,"",INDEX(pl_especialidade,G3998))</f>
        <v/>
      </c>
      <c r="K3998" s="28">
        <f>IF(N(G3998)=0,"",INDEX(pl_duracao,G3998))</f>
        <v/>
      </c>
      <c r="L3998" s="39">
        <f>IF(ISNUMBER(C3998),YEAR(C3998),"")</f>
        <v/>
      </c>
      <c r="M3998" s="39">
        <f>IF(ISNUMBER(C3998),MONTH(C3998),"")</f>
        <v/>
      </c>
      <c r="N3998" s="23">
        <f>IF(L3998="","",IF(NOT(ISNUMBER(crono_ano)),"Informe o ano",IF(L3998&lt;crono_ano,"Antes do ano",IF(L3998&gt;crono_ano,"Depois do ano","No ano"))))</f>
        <v/>
      </c>
      <c r="O3998" s="39">
        <f>IF(F3998="","",IF(COUNTIF(F$7:F3998,F3998)=1,1,0))</f>
        <v/>
      </c>
      <c r="P3998" s="39">
        <f>IF(A3998&amp;B3998&amp;C3998="","",IF(AND(O3998=1,N(G3998)&gt;0),IF(INDEX(pl_ativa,MAX(1,N(G3998)))="Sim",1,0),0))</f>
        <v/>
      </c>
      <c r="Q3998" s="39">
        <f>IF(F3998="","",COUNTIFS(ex_chave_oc,F3998,ex_cancelada,"&lt;&gt;Sim"))</f>
        <v/>
      </c>
      <c r="R3998" s="51">
        <f>IF(P3998="","",IF(AND(P3998=1,N(Q3998)&gt;0),1,0))</f>
        <v/>
      </c>
      <c r="S3998" s="30">
        <f>IF(P3998="","",IF(F3998="","ERRO: data prevista ausente ou inválida",IF(O3998=0,"Duplicada: contada uma vez",IF(N(G3998)=0,"ERRO: tarefa fora do Plano Mestre",IF(P3998=0,"Tarefa retirada do plano: não conta","OK")))))</f>
        <v/>
      </c>
    </row>
    <row r="3999">
      <c r="A3999" s="29" t="n"/>
      <c r="B3999" s="25" t="n"/>
      <c r="C3999" s="49" t="n"/>
      <c r="D3999" s="29" t="n"/>
      <c r="E3999" s="23">
        <f>IF(OR(A3999="",B3999=""),"",A3999&amp;"|"&amp;B3999)</f>
        <v/>
      </c>
      <c r="F3999" s="30">
        <f>IF(OR(E3999="",NOT(ISNUMBER(C3999))),"",E3999&amp;"|"&amp;YEAR(C3999)&amp;"-"&amp;RIGHT("0"&amp;MONTH(C3999),2)&amp;"-"&amp;RIGHT("0"&amp;DAY(C3999),2))</f>
        <v/>
      </c>
      <c r="G3999" s="26">
        <f>IF(E3999="","",IFERROR(MATCH(E3999,pl_chave,0),0))</f>
        <v/>
      </c>
      <c r="H3999" s="23">
        <f>IF(G3999="","",IF(G3999=0,"Tarefa fora do plano",INDEX(pl_tag,G3999)))</f>
        <v/>
      </c>
      <c r="I3999" s="30">
        <f>IF(N(G3999)=0,"",INDEX(pl_atividade,G3999))</f>
        <v/>
      </c>
      <c r="J3999" s="50">
        <f>IF(N(G3999)=0,"",INDEX(pl_especialidade,G3999))</f>
        <v/>
      </c>
      <c r="K3999" s="28">
        <f>IF(N(G3999)=0,"",INDEX(pl_duracao,G3999))</f>
        <v/>
      </c>
      <c r="L3999" s="39">
        <f>IF(ISNUMBER(C3999),YEAR(C3999),"")</f>
        <v/>
      </c>
      <c r="M3999" s="39">
        <f>IF(ISNUMBER(C3999),MONTH(C3999),"")</f>
        <v/>
      </c>
      <c r="N3999" s="23">
        <f>IF(L3999="","",IF(NOT(ISNUMBER(crono_ano)),"Informe o ano",IF(L3999&lt;crono_ano,"Antes do ano",IF(L3999&gt;crono_ano,"Depois do ano","No ano"))))</f>
        <v/>
      </c>
      <c r="O3999" s="39">
        <f>IF(F3999="","",IF(COUNTIF(F$7:F3999,F3999)=1,1,0))</f>
        <v/>
      </c>
      <c r="P3999" s="39">
        <f>IF(A3999&amp;B3999&amp;C3999="","",IF(AND(O3999=1,N(G3999)&gt;0),IF(INDEX(pl_ativa,MAX(1,N(G3999)))="Sim",1,0),0))</f>
        <v/>
      </c>
      <c r="Q3999" s="39">
        <f>IF(F3999="","",COUNTIFS(ex_chave_oc,F3999,ex_cancelada,"&lt;&gt;Sim"))</f>
        <v/>
      </c>
      <c r="R3999" s="51">
        <f>IF(P3999="","",IF(AND(P3999=1,N(Q3999)&gt;0),1,0))</f>
        <v/>
      </c>
      <c r="S3999" s="30">
        <f>IF(P3999="","",IF(F3999="","ERRO: data prevista ausente ou inválida",IF(O3999=0,"Duplicada: contada uma vez",IF(N(G3999)=0,"ERRO: tarefa fora do Plano Mestre",IF(P3999=0,"Tarefa retirada do plano: não conta","OK")))))</f>
        <v/>
      </c>
    </row>
    <row r="4000">
      <c r="A4000" s="29" t="n"/>
      <c r="B4000" s="25" t="n"/>
      <c r="C4000" s="49" t="n"/>
      <c r="D4000" s="29" t="n"/>
      <c r="E4000" s="23">
        <f>IF(OR(A4000="",B4000=""),"",A4000&amp;"|"&amp;B4000)</f>
        <v/>
      </c>
      <c r="F4000" s="30">
        <f>IF(OR(E4000="",NOT(ISNUMBER(C4000))),"",E4000&amp;"|"&amp;YEAR(C4000)&amp;"-"&amp;RIGHT("0"&amp;MONTH(C4000),2)&amp;"-"&amp;RIGHT("0"&amp;DAY(C4000),2))</f>
        <v/>
      </c>
      <c r="G4000" s="26">
        <f>IF(E4000="","",IFERROR(MATCH(E4000,pl_chave,0),0))</f>
        <v/>
      </c>
      <c r="H4000" s="23">
        <f>IF(G4000="","",IF(G4000=0,"Tarefa fora do plano",INDEX(pl_tag,G4000)))</f>
        <v/>
      </c>
      <c r="I4000" s="30">
        <f>IF(N(G4000)=0,"",INDEX(pl_atividade,G4000))</f>
        <v/>
      </c>
      <c r="J4000" s="50">
        <f>IF(N(G4000)=0,"",INDEX(pl_especialidade,G4000))</f>
        <v/>
      </c>
      <c r="K4000" s="28">
        <f>IF(N(G4000)=0,"",INDEX(pl_duracao,G4000))</f>
        <v/>
      </c>
      <c r="L4000" s="39">
        <f>IF(ISNUMBER(C4000),YEAR(C4000),"")</f>
        <v/>
      </c>
      <c r="M4000" s="39">
        <f>IF(ISNUMBER(C4000),MONTH(C4000),"")</f>
        <v/>
      </c>
      <c r="N4000" s="23">
        <f>IF(L4000="","",IF(NOT(ISNUMBER(crono_ano)),"Informe o ano",IF(L4000&lt;crono_ano,"Antes do ano",IF(L4000&gt;crono_ano,"Depois do ano","No ano"))))</f>
        <v/>
      </c>
      <c r="O4000" s="39">
        <f>IF(F4000="","",IF(COUNTIF(F$7:F4000,F4000)=1,1,0))</f>
        <v/>
      </c>
      <c r="P4000" s="39">
        <f>IF(A4000&amp;B4000&amp;C4000="","",IF(AND(O4000=1,N(G4000)&gt;0),IF(INDEX(pl_ativa,MAX(1,N(G4000)))="Sim",1,0),0))</f>
        <v/>
      </c>
      <c r="Q4000" s="39">
        <f>IF(F4000="","",COUNTIFS(ex_chave_oc,F4000,ex_cancelada,"&lt;&gt;Sim"))</f>
        <v/>
      </c>
      <c r="R4000" s="51">
        <f>IF(P4000="","",IF(AND(P4000=1,N(Q4000)&gt;0),1,0))</f>
        <v/>
      </c>
      <c r="S4000" s="30">
        <f>IF(P4000="","",IF(F4000="","ERRO: data prevista ausente ou inválida",IF(O4000=0,"Duplicada: contada uma vez",IF(N(G4000)=0,"ERRO: tarefa fora do Plano Mestre",IF(P4000=0,"Tarefa retirada do plano: não conta","OK")))))</f>
        <v/>
      </c>
    </row>
    <row r="4001">
      <c r="A4001" s="29" t="n"/>
      <c r="B4001" s="25" t="n"/>
      <c r="C4001" s="49" t="n"/>
      <c r="D4001" s="29" t="n"/>
      <c r="E4001" s="23">
        <f>IF(OR(A4001="",B4001=""),"",A4001&amp;"|"&amp;B4001)</f>
        <v/>
      </c>
      <c r="F4001" s="30">
        <f>IF(OR(E4001="",NOT(ISNUMBER(C4001))),"",E4001&amp;"|"&amp;YEAR(C4001)&amp;"-"&amp;RIGHT("0"&amp;MONTH(C4001),2)&amp;"-"&amp;RIGHT("0"&amp;DAY(C4001),2))</f>
        <v/>
      </c>
      <c r="G4001" s="26">
        <f>IF(E4001="","",IFERROR(MATCH(E4001,pl_chave,0),0))</f>
        <v/>
      </c>
      <c r="H4001" s="23">
        <f>IF(G4001="","",IF(G4001=0,"Tarefa fora do plano",INDEX(pl_tag,G4001)))</f>
        <v/>
      </c>
      <c r="I4001" s="30">
        <f>IF(N(G4001)=0,"",INDEX(pl_atividade,G4001))</f>
        <v/>
      </c>
      <c r="J4001" s="50">
        <f>IF(N(G4001)=0,"",INDEX(pl_especialidade,G4001))</f>
        <v/>
      </c>
      <c r="K4001" s="28">
        <f>IF(N(G4001)=0,"",INDEX(pl_duracao,G4001))</f>
        <v/>
      </c>
      <c r="L4001" s="39">
        <f>IF(ISNUMBER(C4001),YEAR(C4001),"")</f>
        <v/>
      </c>
      <c r="M4001" s="39">
        <f>IF(ISNUMBER(C4001),MONTH(C4001),"")</f>
        <v/>
      </c>
      <c r="N4001" s="23">
        <f>IF(L4001="","",IF(NOT(ISNUMBER(crono_ano)),"Informe o ano",IF(L4001&lt;crono_ano,"Antes do ano",IF(L4001&gt;crono_ano,"Depois do ano","No ano"))))</f>
        <v/>
      </c>
      <c r="O4001" s="39">
        <f>IF(F4001="","",IF(COUNTIF(F$7:F4001,F4001)=1,1,0))</f>
        <v/>
      </c>
      <c r="P4001" s="39">
        <f>IF(A4001&amp;B4001&amp;C4001="","",IF(AND(O4001=1,N(G4001)&gt;0),IF(INDEX(pl_ativa,MAX(1,N(G4001)))="Sim",1,0),0))</f>
        <v/>
      </c>
      <c r="Q4001" s="39">
        <f>IF(F4001="","",COUNTIFS(ex_chave_oc,F4001,ex_cancelada,"&lt;&gt;Sim"))</f>
        <v/>
      </c>
      <c r="R4001" s="51">
        <f>IF(P4001="","",IF(AND(P4001=1,N(Q4001)&gt;0),1,0))</f>
        <v/>
      </c>
      <c r="S4001" s="30">
        <f>IF(P4001="","",IF(F4001="","ERRO: data prevista ausente ou inválida",IF(O4001=0,"Duplicada: contada uma vez",IF(N(G4001)=0,"ERRO: tarefa fora do Plano Mestre",IF(P4001=0,"Tarefa retirada do plano: não conta","OK")))))</f>
        <v/>
      </c>
    </row>
    <row r="4002">
      <c r="A4002" s="29" t="n"/>
      <c r="B4002" s="25" t="n"/>
      <c r="C4002" s="49" t="n"/>
      <c r="D4002" s="29" t="n"/>
      <c r="E4002" s="23">
        <f>IF(OR(A4002="",B4002=""),"",A4002&amp;"|"&amp;B4002)</f>
        <v/>
      </c>
      <c r="F4002" s="30">
        <f>IF(OR(E4002="",NOT(ISNUMBER(C4002))),"",E4002&amp;"|"&amp;YEAR(C4002)&amp;"-"&amp;RIGHT("0"&amp;MONTH(C4002),2)&amp;"-"&amp;RIGHT("0"&amp;DAY(C4002),2))</f>
        <v/>
      </c>
      <c r="G4002" s="26">
        <f>IF(E4002="","",IFERROR(MATCH(E4002,pl_chave,0),0))</f>
        <v/>
      </c>
      <c r="H4002" s="23">
        <f>IF(G4002="","",IF(G4002=0,"Tarefa fora do plano",INDEX(pl_tag,G4002)))</f>
        <v/>
      </c>
      <c r="I4002" s="30">
        <f>IF(N(G4002)=0,"",INDEX(pl_atividade,G4002))</f>
        <v/>
      </c>
      <c r="J4002" s="50">
        <f>IF(N(G4002)=0,"",INDEX(pl_especialidade,G4002))</f>
        <v/>
      </c>
      <c r="K4002" s="28">
        <f>IF(N(G4002)=0,"",INDEX(pl_duracao,G4002))</f>
        <v/>
      </c>
      <c r="L4002" s="39">
        <f>IF(ISNUMBER(C4002),YEAR(C4002),"")</f>
        <v/>
      </c>
      <c r="M4002" s="39">
        <f>IF(ISNUMBER(C4002),MONTH(C4002),"")</f>
        <v/>
      </c>
      <c r="N4002" s="23">
        <f>IF(L4002="","",IF(NOT(ISNUMBER(crono_ano)),"Informe o ano",IF(L4002&lt;crono_ano,"Antes do ano",IF(L4002&gt;crono_ano,"Depois do ano","No ano"))))</f>
        <v/>
      </c>
      <c r="O4002" s="39">
        <f>IF(F4002="","",IF(COUNTIF(F$7:F4002,F4002)=1,1,0))</f>
        <v/>
      </c>
      <c r="P4002" s="39">
        <f>IF(A4002&amp;B4002&amp;C4002="","",IF(AND(O4002=1,N(G4002)&gt;0),IF(INDEX(pl_ativa,MAX(1,N(G4002)))="Sim",1,0),0))</f>
        <v/>
      </c>
      <c r="Q4002" s="39">
        <f>IF(F4002="","",COUNTIFS(ex_chave_oc,F4002,ex_cancelada,"&lt;&gt;Sim"))</f>
        <v/>
      </c>
      <c r="R4002" s="51">
        <f>IF(P4002="","",IF(AND(P4002=1,N(Q4002)&gt;0),1,0))</f>
        <v/>
      </c>
      <c r="S4002" s="30">
        <f>IF(P4002="","",IF(F4002="","ERRO: data prevista ausente ou inválida",IF(O4002=0,"Duplicada: contada uma vez",IF(N(G4002)=0,"ERRO: tarefa fora do Plano Mestre",IF(P4002=0,"Tarefa retirada do plano: não conta","OK")))))</f>
        <v/>
      </c>
    </row>
    <row r="4003">
      <c r="A4003" s="29" t="n"/>
      <c r="B4003" s="25" t="n"/>
      <c r="C4003" s="49" t="n"/>
      <c r="D4003" s="29" t="n"/>
      <c r="E4003" s="23">
        <f>IF(OR(A4003="",B4003=""),"",A4003&amp;"|"&amp;B4003)</f>
        <v/>
      </c>
      <c r="F4003" s="30">
        <f>IF(OR(E4003="",NOT(ISNUMBER(C4003))),"",E4003&amp;"|"&amp;YEAR(C4003)&amp;"-"&amp;RIGHT("0"&amp;MONTH(C4003),2)&amp;"-"&amp;RIGHT("0"&amp;DAY(C4003),2))</f>
        <v/>
      </c>
      <c r="G4003" s="26">
        <f>IF(E4003="","",IFERROR(MATCH(E4003,pl_chave,0),0))</f>
        <v/>
      </c>
      <c r="H4003" s="23">
        <f>IF(G4003="","",IF(G4003=0,"Tarefa fora do plano",INDEX(pl_tag,G4003)))</f>
        <v/>
      </c>
      <c r="I4003" s="30">
        <f>IF(N(G4003)=0,"",INDEX(pl_atividade,G4003))</f>
        <v/>
      </c>
      <c r="J4003" s="50">
        <f>IF(N(G4003)=0,"",INDEX(pl_especialidade,G4003))</f>
        <v/>
      </c>
      <c r="K4003" s="28">
        <f>IF(N(G4003)=0,"",INDEX(pl_duracao,G4003))</f>
        <v/>
      </c>
      <c r="L4003" s="39">
        <f>IF(ISNUMBER(C4003),YEAR(C4003),"")</f>
        <v/>
      </c>
      <c r="M4003" s="39">
        <f>IF(ISNUMBER(C4003),MONTH(C4003),"")</f>
        <v/>
      </c>
      <c r="N4003" s="23">
        <f>IF(L4003="","",IF(NOT(ISNUMBER(crono_ano)),"Informe o ano",IF(L4003&lt;crono_ano,"Antes do ano",IF(L4003&gt;crono_ano,"Depois do ano","No ano"))))</f>
        <v/>
      </c>
      <c r="O4003" s="39">
        <f>IF(F4003="","",IF(COUNTIF(F$7:F4003,F4003)=1,1,0))</f>
        <v/>
      </c>
      <c r="P4003" s="39">
        <f>IF(A4003&amp;B4003&amp;C4003="","",IF(AND(O4003=1,N(G4003)&gt;0),IF(INDEX(pl_ativa,MAX(1,N(G4003)))="Sim",1,0),0))</f>
        <v/>
      </c>
      <c r="Q4003" s="39">
        <f>IF(F4003="","",COUNTIFS(ex_chave_oc,F4003,ex_cancelada,"&lt;&gt;Sim"))</f>
        <v/>
      </c>
      <c r="R4003" s="51">
        <f>IF(P4003="","",IF(AND(P4003=1,N(Q4003)&gt;0),1,0))</f>
        <v/>
      </c>
      <c r="S4003" s="30">
        <f>IF(P4003="","",IF(F4003="","ERRO: data prevista ausente ou inválida",IF(O4003=0,"Duplicada: contada uma vez",IF(N(G4003)=0,"ERRO: tarefa fora do Plano Mestre",IF(P4003=0,"Tarefa retirada do plano: não conta","OK")))))</f>
        <v/>
      </c>
    </row>
    <row r="4004">
      <c r="A4004" s="29" t="n"/>
      <c r="B4004" s="25" t="n"/>
      <c r="C4004" s="49" t="n"/>
      <c r="D4004" s="29" t="n"/>
      <c r="E4004" s="23">
        <f>IF(OR(A4004="",B4004=""),"",A4004&amp;"|"&amp;B4004)</f>
        <v/>
      </c>
      <c r="F4004" s="30">
        <f>IF(OR(E4004="",NOT(ISNUMBER(C4004))),"",E4004&amp;"|"&amp;YEAR(C4004)&amp;"-"&amp;RIGHT("0"&amp;MONTH(C4004),2)&amp;"-"&amp;RIGHT("0"&amp;DAY(C4004),2))</f>
        <v/>
      </c>
      <c r="G4004" s="26">
        <f>IF(E4004="","",IFERROR(MATCH(E4004,pl_chave,0),0))</f>
        <v/>
      </c>
      <c r="H4004" s="23">
        <f>IF(G4004="","",IF(G4004=0,"Tarefa fora do plano",INDEX(pl_tag,G4004)))</f>
        <v/>
      </c>
      <c r="I4004" s="30">
        <f>IF(N(G4004)=0,"",INDEX(pl_atividade,G4004))</f>
        <v/>
      </c>
      <c r="J4004" s="50">
        <f>IF(N(G4004)=0,"",INDEX(pl_especialidade,G4004))</f>
        <v/>
      </c>
      <c r="K4004" s="28">
        <f>IF(N(G4004)=0,"",INDEX(pl_duracao,G4004))</f>
        <v/>
      </c>
      <c r="L4004" s="39">
        <f>IF(ISNUMBER(C4004),YEAR(C4004),"")</f>
        <v/>
      </c>
      <c r="M4004" s="39">
        <f>IF(ISNUMBER(C4004),MONTH(C4004),"")</f>
        <v/>
      </c>
      <c r="N4004" s="23">
        <f>IF(L4004="","",IF(NOT(ISNUMBER(crono_ano)),"Informe o ano",IF(L4004&lt;crono_ano,"Antes do ano",IF(L4004&gt;crono_ano,"Depois do ano","No ano"))))</f>
        <v/>
      </c>
      <c r="O4004" s="39">
        <f>IF(F4004="","",IF(COUNTIF(F$7:F4004,F4004)=1,1,0))</f>
        <v/>
      </c>
      <c r="P4004" s="39">
        <f>IF(A4004&amp;B4004&amp;C4004="","",IF(AND(O4004=1,N(G4004)&gt;0),IF(INDEX(pl_ativa,MAX(1,N(G4004)))="Sim",1,0),0))</f>
        <v/>
      </c>
      <c r="Q4004" s="39">
        <f>IF(F4004="","",COUNTIFS(ex_chave_oc,F4004,ex_cancelada,"&lt;&gt;Sim"))</f>
        <v/>
      </c>
      <c r="R4004" s="51">
        <f>IF(P4004="","",IF(AND(P4004=1,N(Q4004)&gt;0),1,0))</f>
        <v/>
      </c>
      <c r="S4004" s="30">
        <f>IF(P4004="","",IF(F4004="","ERRO: data prevista ausente ou inválida",IF(O4004=0,"Duplicada: contada uma vez",IF(N(G4004)=0,"ERRO: tarefa fora do Plano Mestre",IF(P4004=0,"Tarefa retirada do plano: não conta","OK")))))</f>
        <v/>
      </c>
    </row>
    <row r="4005">
      <c r="A4005" s="29" t="n"/>
      <c r="B4005" s="25" t="n"/>
      <c r="C4005" s="49" t="n"/>
      <c r="D4005" s="29" t="n"/>
      <c r="E4005" s="23">
        <f>IF(OR(A4005="",B4005=""),"",A4005&amp;"|"&amp;B4005)</f>
        <v/>
      </c>
      <c r="F4005" s="30">
        <f>IF(OR(E4005="",NOT(ISNUMBER(C4005))),"",E4005&amp;"|"&amp;YEAR(C4005)&amp;"-"&amp;RIGHT("0"&amp;MONTH(C4005),2)&amp;"-"&amp;RIGHT("0"&amp;DAY(C4005),2))</f>
        <v/>
      </c>
      <c r="G4005" s="26">
        <f>IF(E4005="","",IFERROR(MATCH(E4005,pl_chave,0),0))</f>
        <v/>
      </c>
      <c r="H4005" s="23">
        <f>IF(G4005="","",IF(G4005=0,"Tarefa fora do plano",INDEX(pl_tag,G4005)))</f>
        <v/>
      </c>
      <c r="I4005" s="30">
        <f>IF(N(G4005)=0,"",INDEX(pl_atividade,G4005))</f>
        <v/>
      </c>
      <c r="J4005" s="50">
        <f>IF(N(G4005)=0,"",INDEX(pl_especialidade,G4005))</f>
        <v/>
      </c>
      <c r="K4005" s="28">
        <f>IF(N(G4005)=0,"",INDEX(pl_duracao,G4005))</f>
        <v/>
      </c>
      <c r="L4005" s="39">
        <f>IF(ISNUMBER(C4005),YEAR(C4005),"")</f>
        <v/>
      </c>
      <c r="M4005" s="39">
        <f>IF(ISNUMBER(C4005),MONTH(C4005),"")</f>
        <v/>
      </c>
      <c r="N4005" s="23">
        <f>IF(L4005="","",IF(NOT(ISNUMBER(crono_ano)),"Informe o ano",IF(L4005&lt;crono_ano,"Antes do ano",IF(L4005&gt;crono_ano,"Depois do ano","No ano"))))</f>
        <v/>
      </c>
      <c r="O4005" s="39">
        <f>IF(F4005="","",IF(COUNTIF(F$7:F4005,F4005)=1,1,0))</f>
        <v/>
      </c>
      <c r="P4005" s="39">
        <f>IF(A4005&amp;B4005&amp;C4005="","",IF(AND(O4005=1,N(G4005)&gt;0),IF(INDEX(pl_ativa,MAX(1,N(G4005)))="Sim",1,0),0))</f>
        <v/>
      </c>
      <c r="Q4005" s="39">
        <f>IF(F4005="","",COUNTIFS(ex_chave_oc,F4005,ex_cancelada,"&lt;&gt;Sim"))</f>
        <v/>
      </c>
      <c r="R4005" s="51">
        <f>IF(P4005="","",IF(AND(P4005=1,N(Q4005)&gt;0),1,0))</f>
        <v/>
      </c>
      <c r="S4005" s="30">
        <f>IF(P4005="","",IF(F4005="","ERRO: data prevista ausente ou inválida",IF(O4005=0,"Duplicada: contada uma vez",IF(N(G4005)=0,"ERRO: tarefa fora do Plano Mestre",IF(P4005=0,"Tarefa retirada do plano: não conta","OK")))))</f>
        <v/>
      </c>
    </row>
    <row r="4006">
      <c r="A4006" s="29" t="n"/>
      <c r="B4006" s="25" t="n"/>
      <c r="C4006" s="49" t="n"/>
      <c r="D4006" s="29" t="n"/>
      <c r="E4006" s="23">
        <f>IF(OR(A4006="",B4006=""),"",A4006&amp;"|"&amp;B4006)</f>
        <v/>
      </c>
      <c r="F4006" s="30">
        <f>IF(OR(E4006="",NOT(ISNUMBER(C4006))),"",E4006&amp;"|"&amp;YEAR(C4006)&amp;"-"&amp;RIGHT("0"&amp;MONTH(C4006),2)&amp;"-"&amp;RIGHT("0"&amp;DAY(C4006),2))</f>
        <v/>
      </c>
      <c r="G4006" s="26">
        <f>IF(E4006="","",IFERROR(MATCH(E4006,pl_chave,0),0))</f>
        <v/>
      </c>
      <c r="H4006" s="23">
        <f>IF(G4006="","",IF(G4006=0,"Tarefa fora do plano",INDEX(pl_tag,G4006)))</f>
        <v/>
      </c>
      <c r="I4006" s="30">
        <f>IF(N(G4006)=0,"",INDEX(pl_atividade,G4006))</f>
        <v/>
      </c>
      <c r="J4006" s="50">
        <f>IF(N(G4006)=0,"",INDEX(pl_especialidade,G4006))</f>
        <v/>
      </c>
      <c r="K4006" s="28">
        <f>IF(N(G4006)=0,"",INDEX(pl_duracao,G4006))</f>
        <v/>
      </c>
      <c r="L4006" s="39">
        <f>IF(ISNUMBER(C4006),YEAR(C4006),"")</f>
        <v/>
      </c>
      <c r="M4006" s="39">
        <f>IF(ISNUMBER(C4006),MONTH(C4006),"")</f>
        <v/>
      </c>
      <c r="N4006" s="23">
        <f>IF(L4006="","",IF(NOT(ISNUMBER(crono_ano)),"Informe o ano",IF(L4006&lt;crono_ano,"Antes do ano",IF(L4006&gt;crono_ano,"Depois do ano","No ano"))))</f>
        <v/>
      </c>
      <c r="O4006" s="39">
        <f>IF(F4006="","",IF(COUNTIF(F$7:F4006,F4006)=1,1,0))</f>
        <v/>
      </c>
      <c r="P4006" s="39">
        <f>IF(A4006&amp;B4006&amp;C4006="","",IF(AND(O4006=1,N(G4006)&gt;0),IF(INDEX(pl_ativa,MAX(1,N(G4006)))="Sim",1,0),0))</f>
        <v/>
      </c>
      <c r="Q4006" s="39">
        <f>IF(F4006="","",COUNTIFS(ex_chave_oc,F4006,ex_cancelada,"&lt;&gt;Sim"))</f>
        <v/>
      </c>
      <c r="R4006" s="51">
        <f>IF(P4006="","",IF(AND(P4006=1,N(Q4006)&gt;0),1,0))</f>
        <v/>
      </c>
      <c r="S4006" s="30">
        <f>IF(P4006="","",IF(F4006="","ERRO: data prevista ausente ou inválida",IF(O4006=0,"Duplicada: contada uma vez",IF(N(G4006)=0,"ERRO: tarefa fora do Plano Mestre",IF(P4006=0,"Tarefa retirada do plano: não conta","OK")))))</f>
        <v/>
      </c>
    </row>
    <row r="4007">
      <c r="A4007" s="29" t="n"/>
      <c r="B4007" s="25" t="n"/>
      <c r="C4007" s="49" t="n"/>
      <c r="D4007" s="29" t="n"/>
      <c r="E4007" s="23">
        <f>IF(OR(A4007="",B4007=""),"",A4007&amp;"|"&amp;B4007)</f>
        <v/>
      </c>
      <c r="F4007" s="30">
        <f>IF(OR(E4007="",NOT(ISNUMBER(C4007))),"",E4007&amp;"|"&amp;YEAR(C4007)&amp;"-"&amp;RIGHT("0"&amp;MONTH(C4007),2)&amp;"-"&amp;RIGHT("0"&amp;DAY(C4007),2))</f>
        <v/>
      </c>
      <c r="G4007" s="26">
        <f>IF(E4007="","",IFERROR(MATCH(E4007,pl_chave,0),0))</f>
        <v/>
      </c>
      <c r="H4007" s="23">
        <f>IF(G4007="","",IF(G4007=0,"Tarefa fora do plano",INDEX(pl_tag,G4007)))</f>
        <v/>
      </c>
      <c r="I4007" s="30">
        <f>IF(N(G4007)=0,"",INDEX(pl_atividade,G4007))</f>
        <v/>
      </c>
      <c r="J4007" s="50">
        <f>IF(N(G4007)=0,"",INDEX(pl_especialidade,G4007))</f>
        <v/>
      </c>
      <c r="K4007" s="28">
        <f>IF(N(G4007)=0,"",INDEX(pl_duracao,G4007))</f>
        <v/>
      </c>
      <c r="L4007" s="39">
        <f>IF(ISNUMBER(C4007),YEAR(C4007),"")</f>
        <v/>
      </c>
      <c r="M4007" s="39">
        <f>IF(ISNUMBER(C4007),MONTH(C4007),"")</f>
        <v/>
      </c>
      <c r="N4007" s="23">
        <f>IF(L4007="","",IF(NOT(ISNUMBER(crono_ano)),"Informe o ano",IF(L4007&lt;crono_ano,"Antes do ano",IF(L4007&gt;crono_ano,"Depois do ano","No ano"))))</f>
        <v/>
      </c>
      <c r="O4007" s="39">
        <f>IF(F4007="","",IF(COUNTIF(F$7:F4007,F4007)=1,1,0))</f>
        <v/>
      </c>
      <c r="P4007" s="39">
        <f>IF(A4007&amp;B4007&amp;C4007="","",IF(AND(O4007=1,N(G4007)&gt;0),IF(INDEX(pl_ativa,MAX(1,N(G4007)))="Sim",1,0),0))</f>
        <v/>
      </c>
      <c r="Q4007" s="39">
        <f>IF(F4007="","",COUNTIFS(ex_chave_oc,F4007,ex_cancelada,"&lt;&gt;Sim"))</f>
        <v/>
      </c>
      <c r="R4007" s="51">
        <f>IF(P4007="","",IF(AND(P4007=1,N(Q4007)&gt;0),1,0))</f>
        <v/>
      </c>
      <c r="S4007" s="30">
        <f>IF(P4007="","",IF(F4007="","ERRO: data prevista ausente ou inválida",IF(O4007=0,"Duplicada: contada uma vez",IF(N(G4007)=0,"ERRO: tarefa fora do Plano Mestre",IF(P4007=0,"Tarefa retirada do plano: não conta","OK")))))</f>
        <v/>
      </c>
    </row>
    <row r="4008">
      <c r="A4008" s="29" t="n"/>
      <c r="B4008" s="25" t="n"/>
      <c r="C4008" s="49" t="n"/>
      <c r="D4008" s="29" t="n"/>
      <c r="E4008" s="23">
        <f>IF(OR(A4008="",B4008=""),"",A4008&amp;"|"&amp;B4008)</f>
        <v/>
      </c>
      <c r="F4008" s="30">
        <f>IF(OR(E4008="",NOT(ISNUMBER(C4008))),"",E4008&amp;"|"&amp;YEAR(C4008)&amp;"-"&amp;RIGHT("0"&amp;MONTH(C4008),2)&amp;"-"&amp;RIGHT("0"&amp;DAY(C4008),2))</f>
        <v/>
      </c>
      <c r="G4008" s="26">
        <f>IF(E4008="","",IFERROR(MATCH(E4008,pl_chave,0),0))</f>
        <v/>
      </c>
      <c r="H4008" s="23">
        <f>IF(G4008="","",IF(G4008=0,"Tarefa fora do plano",INDEX(pl_tag,G4008)))</f>
        <v/>
      </c>
      <c r="I4008" s="30">
        <f>IF(N(G4008)=0,"",INDEX(pl_atividade,G4008))</f>
        <v/>
      </c>
      <c r="J4008" s="50">
        <f>IF(N(G4008)=0,"",INDEX(pl_especialidade,G4008))</f>
        <v/>
      </c>
      <c r="K4008" s="28">
        <f>IF(N(G4008)=0,"",INDEX(pl_duracao,G4008))</f>
        <v/>
      </c>
      <c r="L4008" s="39">
        <f>IF(ISNUMBER(C4008),YEAR(C4008),"")</f>
        <v/>
      </c>
      <c r="M4008" s="39">
        <f>IF(ISNUMBER(C4008),MONTH(C4008),"")</f>
        <v/>
      </c>
      <c r="N4008" s="23">
        <f>IF(L4008="","",IF(NOT(ISNUMBER(crono_ano)),"Informe o ano",IF(L4008&lt;crono_ano,"Antes do ano",IF(L4008&gt;crono_ano,"Depois do ano","No ano"))))</f>
        <v/>
      </c>
      <c r="O4008" s="39">
        <f>IF(F4008="","",IF(COUNTIF(F$7:F4008,F4008)=1,1,0))</f>
        <v/>
      </c>
      <c r="P4008" s="39">
        <f>IF(A4008&amp;B4008&amp;C4008="","",IF(AND(O4008=1,N(G4008)&gt;0),IF(INDEX(pl_ativa,MAX(1,N(G4008)))="Sim",1,0),0))</f>
        <v/>
      </c>
      <c r="Q4008" s="39">
        <f>IF(F4008="","",COUNTIFS(ex_chave_oc,F4008,ex_cancelada,"&lt;&gt;Sim"))</f>
        <v/>
      </c>
      <c r="R4008" s="51">
        <f>IF(P4008="","",IF(AND(P4008=1,N(Q4008)&gt;0),1,0))</f>
        <v/>
      </c>
      <c r="S4008" s="30">
        <f>IF(P4008="","",IF(F4008="","ERRO: data prevista ausente ou inválida",IF(O4008=0,"Duplicada: contada uma vez",IF(N(G4008)=0,"ERRO: tarefa fora do Plano Mestre",IF(P4008=0,"Tarefa retirada do plano: não conta","OK")))))</f>
        <v/>
      </c>
    </row>
    <row r="4009">
      <c r="A4009" s="29" t="n"/>
      <c r="B4009" s="25" t="n"/>
      <c r="C4009" s="49" t="n"/>
      <c r="D4009" s="29" t="n"/>
      <c r="E4009" s="23">
        <f>IF(OR(A4009="",B4009=""),"",A4009&amp;"|"&amp;B4009)</f>
        <v/>
      </c>
      <c r="F4009" s="30">
        <f>IF(OR(E4009="",NOT(ISNUMBER(C4009))),"",E4009&amp;"|"&amp;YEAR(C4009)&amp;"-"&amp;RIGHT("0"&amp;MONTH(C4009),2)&amp;"-"&amp;RIGHT("0"&amp;DAY(C4009),2))</f>
        <v/>
      </c>
      <c r="G4009" s="26">
        <f>IF(E4009="","",IFERROR(MATCH(E4009,pl_chave,0),0))</f>
        <v/>
      </c>
      <c r="H4009" s="23">
        <f>IF(G4009="","",IF(G4009=0,"Tarefa fora do plano",INDEX(pl_tag,G4009)))</f>
        <v/>
      </c>
      <c r="I4009" s="30">
        <f>IF(N(G4009)=0,"",INDEX(pl_atividade,G4009))</f>
        <v/>
      </c>
      <c r="J4009" s="50">
        <f>IF(N(G4009)=0,"",INDEX(pl_especialidade,G4009))</f>
        <v/>
      </c>
      <c r="K4009" s="28">
        <f>IF(N(G4009)=0,"",INDEX(pl_duracao,G4009))</f>
        <v/>
      </c>
      <c r="L4009" s="39">
        <f>IF(ISNUMBER(C4009),YEAR(C4009),"")</f>
        <v/>
      </c>
      <c r="M4009" s="39">
        <f>IF(ISNUMBER(C4009),MONTH(C4009),"")</f>
        <v/>
      </c>
      <c r="N4009" s="23">
        <f>IF(L4009="","",IF(NOT(ISNUMBER(crono_ano)),"Informe o ano",IF(L4009&lt;crono_ano,"Antes do ano",IF(L4009&gt;crono_ano,"Depois do ano","No ano"))))</f>
        <v/>
      </c>
      <c r="O4009" s="39">
        <f>IF(F4009="","",IF(COUNTIF(F$7:F4009,F4009)=1,1,0))</f>
        <v/>
      </c>
      <c r="P4009" s="39">
        <f>IF(A4009&amp;B4009&amp;C4009="","",IF(AND(O4009=1,N(G4009)&gt;0),IF(INDEX(pl_ativa,MAX(1,N(G4009)))="Sim",1,0),0))</f>
        <v/>
      </c>
      <c r="Q4009" s="39">
        <f>IF(F4009="","",COUNTIFS(ex_chave_oc,F4009,ex_cancelada,"&lt;&gt;Sim"))</f>
        <v/>
      </c>
      <c r="R4009" s="51">
        <f>IF(P4009="","",IF(AND(P4009=1,N(Q4009)&gt;0),1,0))</f>
        <v/>
      </c>
      <c r="S4009" s="30">
        <f>IF(P4009="","",IF(F4009="","ERRO: data prevista ausente ou inválida",IF(O4009=0,"Duplicada: contada uma vez",IF(N(G4009)=0,"ERRO: tarefa fora do Plano Mestre",IF(P4009=0,"Tarefa retirada do plano: não conta","OK")))))</f>
        <v/>
      </c>
    </row>
    <row r="4010">
      <c r="A4010" s="29" t="n"/>
      <c r="B4010" s="25" t="n"/>
      <c r="C4010" s="49" t="n"/>
      <c r="D4010" s="29" t="n"/>
      <c r="E4010" s="23">
        <f>IF(OR(A4010="",B4010=""),"",A4010&amp;"|"&amp;B4010)</f>
        <v/>
      </c>
      <c r="F4010" s="30">
        <f>IF(OR(E4010="",NOT(ISNUMBER(C4010))),"",E4010&amp;"|"&amp;YEAR(C4010)&amp;"-"&amp;RIGHT("0"&amp;MONTH(C4010),2)&amp;"-"&amp;RIGHT("0"&amp;DAY(C4010),2))</f>
        <v/>
      </c>
      <c r="G4010" s="26">
        <f>IF(E4010="","",IFERROR(MATCH(E4010,pl_chave,0),0))</f>
        <v/>
      </c>
      <c r="H4010" s="23">
        <f>IF(G4010="","",IF(G4010=0,"Tarefa fora do plano",INDEX(pl_tag,G4010)))</f>
        <v/>
      </c>
      <c r="I4010" s="30">
        <f>IF(N(G4010)=0,"",INDEX(pl_atividade,G4010))</f>
        <v/>
      </c>
      <c r="J4010" s="50">
        <f>IF(N(G4010)=0,"",INDEX(pl_especialidade,G4010))</f>
        <v/>
      </c>
      <c r="K4010" s="28">
        <f>IF(N(G4010)=0,"",INDEX(pl_duracao,G4010))</f>
        <v/>
      </c>
      <c r="L4010" s="39">
        <f>IF(ISNUMBER(C4010),YEAR(C4010),"")</f>
        <v/>
      </c>
      <c r="M4010" s="39">
        <f>IF(ISNUMBER(C4010),MONTH(C4010),"")</f>
        <v/>
      </c>
      <c r="N4010" s="23">
        <f>IF(L4010="","",IF(NOT(ISNUMBER(crono_ano)),"Informe o ano",IF(L4010&lt;crono_ano,"Antes do ano",IF(L4010&gt;crono_ano,"Depois do ano","No ano"))))</f>
        <v/>
      </c>
      <c r="O4010" s="39">
        <f>IF(F4010="","",IF(COUNTIF(F$7:F4010,F4010)=1,1,0))</f>
        <v/>
      </c>
      <c r="P4010" s="39">
        <f>IF(A4010&amp;B4010&amp;C4010="","",IF(AND(O4010=1,N(G4010)&gt;0),IF(INDEX(pl_ativa,MAX(1,N(G4010)))="Sim",1,0),0))</f>
        <v/>
      </c>
      <c r="Q4010" s="39">
        <f>IF(F4010="","",COUNTIFS(ex_chave_oc,F4010,ex_cancelada,"&lt;&gt;Sim"))</f>
        <v/>
      </c>
      <c r="R4010" s="51">
        <f>IF(P4010="","",IF(AND(P4010=1,N(Q4010)&gt;0),1,0))</f>
        <v/>
      </c>
      <c r="S4010" s="30">
        <f>IF(P4010="","",IF(F4010="","ERRO: data prevista ausente ou inválida",IF(O4010=0,"Duplicada: contada uma vez",IF(N(G4010)=0,"ERRO: tarefa fora do Plano Mestre",IF(P4010=0,"Tarefa retirada do plano: não conta","OK")))))</f>
        <v/>
      </c>
    </row>
    <row r="4011">
      <c r="A4011" s="29" t="n"/>
      <c r="B4011" s="25" t="n"/>
      <c r="C4011" s="49" t="n"/>
      <c r="D4011" s="29" t="n"/>
      <c r="E4011" s="23">
        <f>IF(OR(A4011="",B4011=""),"",A4011&amp;"|"&amp;B4011)</f>
        <v/>
      </c>
      <c r="F4011" s="30">
        <f>IF(OR(E4011="",NOT(ISNUMBER(C4011))),"",E4011&amp;"|"&amp;YEAR(C4011)&amp;"-"&amp;RIGHT("0"&amp;MONTH(C4011),2)&amp;"-"&amp;RIGHT("0"&amp;DAY(C4011),2))</f>
        <v/>
      </c>
      <c r="G4011" s="26">
        <f>IF(E4011="","",IFERROR(MATCH(E4011,pl_chave,0),0))</f>
        <v/>
      </c>
      <c r="H4011" s="23">
        <f>IF(G4011="","",IF(G4011=0,"Tarefa fora do plano",INDEX(pl_tag,G4011)))</f>
        <v/>
      </c>
      <c r="I4011" s="30">
        <f>IF(N(G4011)=0,"",INDEX(pl_atividade,G4011))</f>
        <v/>
      </c>
      <c r="J4011" s="50">
        <f>IF(N(G4011)=0,"",INDEX(pl_especialidade,G4011))</f>
        <v/>
      </c>
      <c r="K4011" s="28">
        <f>IF(N(G4011)=0,"",INDEX(pl_duracao,G4011))</f>
        <v/>
      </c>
      <c r="L4011" s="39">
        <f>IF(ISNUMBER(C4011),YEAR(C4011),"")</f>
        <v/>
      </c>
      <c r="M4011" s="39">
        <f>IF(ISNUMBER(C4011),MONTH(C4011),"")</f>
        <v/>
      </c>
      <c r="N4011" s="23">
        <f>IF(L4011="","",IF(NOT(ISNUMBER(crono_ano)),"Informe o ano",IF(L4011&lt;crono_ano,"Antes do ano",IF(L4011&gt;crono_ano,"Depois do ano","No ano"))))</f>
        <v/>
      </c>
      <c r="O4011" s="39">
        <f>IF(F4011="","",IF(COUNTIF(F$7:F4011,F4011)=1,1,0))</f>
        <v/>
      </c>
      <c r="P4011" s="39">
        <f>IF(A4011&amp;B4011&amp;C4011="","",IF(AND(O4011=1,N(G4011)&gt;0),IF(INDEX(pl_ativa,MAX(1,N(G4011)))="Sim",1,0),0))</f>
        <v/>
      </c>
      <c r="Q4011" s="39">
        <f>IF(F4011="","",COUNTIFS(ex_chave_oc,F4011,ex_cancelada,"&lt;&gt;Sim"))</f>
        <v/>
      </c>
      <c r="R4011" s="51">
        <f>IF(P4011="","",IF(AND(P4011=1,N(Q4011)&gt;0),1,0))</f>
        <v/>
      </c>
      <c r="S4011" s="30">
        <f>IF(P4011="","",IF(F4011="","ERRO: data prevista ausente ou inválida",IF(O4011=0,"Duplicada: contada uma vez",IF(N(G4011)=0,"ERRO: tarefa fora do Plano Mestre",IF(P4011=0,"Tarefa retirada do plano: não conta","OK")))))</f>
        <v/>
      </c>
    </row>
    <row r="4012">
      <c r="A4012" s="29" t="n"/>
      <c r="B4012" s="25" t="n"/>
      <c r="C4012" s="49" t="n"/>
      <c r="D4012" s="29" t="n"/>
      <c r="E4012" s="23">
        <f>IF(OR(A4012="",B4012=""),"",A4012&amp;"|"&amp;B4012)</f>
        <v/>
      </c>
      <c r="F4012" s="30">
        <f>IF(OR(E4012="",NOT(ISNUMBER(C4012))),"",E4012&amp;"|"&amp;YEAR(C4012)&amp;"-"&amp;RIGHT("0"&amp;MONTH(C4012),2)&amp;"-"&amp;RIGHT("0"&amp;DAY(C4012),2))</f>
        <v/>
      </c>
      <c r="G4012" s="26">
        <f>IF(E4012="","",IFERROR(MATCH(E4012,pl_chave,0),0))</f>
        <v/>
      </c>
      <c r="H4012" s="23">
        <f>IF(G4012="","",IF(G4012=0,"Tarefa fora do plano",INDEX(pl_tag,G4012)))</f>
        <v/>
      </c>
      <c r="I4012" s="30">
        <f>IF(N(G4012)=0,"",INDEX(pl_atividade,G4012))</f>
        <v/>
      </c>
      <c r="J4012" s="50">
        <f>IF(N(G4012)=0,"",INDEX(pl_especialidade,G4012))</f>
        <v/>
      </c>
      <c r="K4012" s="28">
        <f>IF(N(G4012)=0,"",INDEX(pl_duracao,G4012))</f>
        <v/>
      </c>
      <c r="L4012" s="39">
        <f>IF(ISNUMBER(C4012),YEAR(C4012),"")</f>
        <v/>
      </c>
      <c r="M4012" s="39">
        <f>IF(ISNUMBER(C4012),MONTH(C4012),"")</f>
        <v/>
      </c>
      <c r="N4012" s="23">
        <f>IF(L4012="","",IF(NOT(ISNUMBER(crono_ano)),"Informe o ano",IF(L4012&lt;crono_ano,"Antes do ano",IF(L4012&gt;crono_ano,"Depois do ano","No ano"))))</f>
        <v/>
      </c>
      <c r="O4012" s="39">
        <f>IF(F4012="","",IF(COUNTIF(F$7:F4012,F4012)=1,1,0))</f>
        <v/>
      </c>
      <c r="P4012" s="39">
        <f>IF(A4012&amp;B4012&amp;C4012="","",IF(AND(O4012=1,N(G4012)&gt;0),IF(INDEX(pl_ativa,MAX(1,N(G4012)))="Sim",1,0),0))</f>
        <v/>
      </c>
      <c r="Q4012" s="39">
        <f>IF(F4012="","",COUNTIFS(ex_chave_oc,F4012,ex_cancelada,"&lt;&gt;Sim"))</f>
        <v/>
      </c>
      <c r="R4012" s="51">
        <f>IF(P4012="","",IF(AND(P4012=1,N(Q4012)&gt;0),1,0))</f>
        <v/>
      </c>
      <c r="S4012" s="30">
        <f>IF(P4012="","",IF(F4012="","ERRO: data prevista ausente ou inválida",IF(O4012=0,"Duplicada: contada uma vez",IF(N(G4012)=0,"ERRO: tarefa fora do Plano Mestre",IF(P4012=0,"Tarefa retirada do plano: não conta","OK")))))</f>
        <v/>
      </c>
    </row>
    <row r="4013">
      <c r="A4013" s="29" t="n"/>
      <c r="B4013" s="25" t="n"/>
      <c r="C4013" s="49" t="n"/>
      <c r="D4013" s="29" t="n"/>
      <c r="E4013" s="23">
        <f>IF(OR(A4013="",B4013=""),"",A4013&amp;"|"&amp;B4013)</f>
        <v/>
      </c>
      <c r="F4013" s="30">
        <f>IF(OR(E4013="",NOT(ISNUMBER(C4013))),"",E4013&amp;"|"&amp;YEAR(C4013)&amp;"-"&amp;RIGHT("0"&amp;MONTH(C4013),2)&amp;"-"&amp;RIGHT("0"&amp;DAY(C4013),2))</f>
        <v/>
      </c>
      <c r="G4013" s="26">
        <f>IF(E4013="","",IFERROR(MATCH(E4013,pl_chave,0),0))</f>
        <v/>
      </c>
      <c r="H4013" s="23">
        <f>IF(G4013="","",IF(G4013=0,"Tarefa fora do plano",INDEX(pl_tag,G4013)))</f>
        <v/>
      </c>
      <c r="I4013" s="30">
        <f>IF(N(G4013)=0,"",INDEX(pl_atividade,G4013))</f>
        <v/>
      </c>
      <c r="J4013" s="50">
        <f>IF(N(G4013)=0,"",INDEX(pl_especialidade,G4013))</f>
        <v/>
      </c>
      <c r="K4013" s="28">
        <f>IF(N(G4013)=0,"",INDEX(pl_duracao,G4013))</f>
        <v/>
      </c>
      <c r="L4013" s="39">
        <f>IF(ISNUMBER(C4013),YEAR(C4013),"")</f>
        <v/>
      </c>
      <c r="M4013" s="39">
        <f>IF(ISNUMBER(C4013),MONTH(C4013),"")</f>
        <v/>
      </c>
      <c r="N4013" s="23">
        <f>IF(L4013="","",IF(NOT(ISNUMBER(crono_ano)),"Informe o ano",IF(L4013&lt;crono_ano,"Antes do ano",IF(L4013&gt;crono_ano,"Depois do ano","No ano"))))</f>
        <v/>
      </c>
      <c r="O4013" s="39">
        <f>IF(F4013="","",IF(COUNTIF(F$7:F4013,F4013)=1,1,0))</f>
        <v/>
      </c>
      <c r="P4013" s="39">
        <f>IF(A4013&amp;B4013&amp;C4013="","",IF(AND(O4013=1,N(G4013)&gt;0),IF(INDEX(pl_ativa,MAX(1,N(G4013)))="Sim",1,0),0))</f>
        <v/>
      </c>
      <c r="Q4013" s="39">
        <f>IF(F4013="","",COUNTIFS(ex_chave_oc,F4013,ex_cancelada,"&lt;&gt;Sim"))</f>
        <v/>
      </c>
      <c r="R4013" s="51">
        <f>IF(P4013="","",IF(AND(P4013=1,N(Q4013)&gt;0),1,0))</f>
        <v/>
      </c>
      <c r="S4013" s="30">
        <f>IF(P4013="","",IF(F4013="","ERRO: data prevista ausente ou inválida",IF(O4013=0,"Duplicada: contada uma vez",IF(N(G4013)=0,"ERRO: tarefa fora do Plano Mestre",IF(P4013=0,"Tarefa retirada do plano: não conta","OK")))))</f>
        <v/>
      </c>
    </row>
    <row r="4014">
      <c r="A4014" s="29" t="n"/>
      <c r="B4014" s="25" t="n"/>
      <c r="C4014" s="49" t="n"/>
      <c r="D4014" s="29" t="n"/>
      <c r="E4014" s="23">
        <f>IF(OR(A4014="",B4014=""),"",A4014&amp;"|"&amp;B4014)</f>
        <v/>
      </c>
      <c r="F4014" s="30">
        <f>IF(OR(E4014="",NOT(ISNUMBER(C4014))),"",E4014&amp;"|"&amp;YEAR(C4014)&amp;"-"&amp;RIGHT("0"&amp;MONTH(C4014),2)&amp;"-"&amp;RIGHT("0"&amp;DAY(C4014),2))</f>
        <v/>
      </c>
      <c r="G4014" s="26">
        <f>IF(E4014="","",IFERROR(MATCH(E4014,pl_chave,0),0))</f>
        <v/>
      </c>
      <c r="H4014" s="23">
        <f>IF(G4014="","",IF(G4014=0,"Tarefa fora do plano",INDEX(pl_tag,G4014)))</f>
        <v/>
      </c>
      <c r="I4014" s="30">
        <f>IF(N(G4014)=0,"",INDEX(pl_atividade,G4014))</f>
        <v/>
      </c>
      <c r="J4014" s="50">
        <f>IF(N(G4014)=0,"",INDEX(pl_especialidade,G4014))</f>
        <v/>
      </c>
      <c r="K4014" s="28">
        <f>IF(N(G4014)=0,"",INDEX(pl_duracao,G4014))</f>
        <v/>
      </c>
      <c r="L4014" s="39">
        <f>IF(ISNUMBER(C4014),YEAR(C4014),"")</f>
        <v/>
      </c>
      <c r="M4014" s="39">
        <f>IF(ISNUMBER(C4014),MONTH(C4014),"")</f>
        <v/>
      </c>
      <c r="N4014" s="23">
        <f>IF(L4014="","",IF(NOT(ISNUMBER(crono_ano)),"Informe o ano",IF(L4014&lt;crono_ano,"Antes do ano",IF(L4014&gt;crono_ano,"Depois do ano","No ano"))))</f>
        <v/>
      </c>
      <c r="O4014" s="39">
        <f>IF(F4014="","",IF(COUNTIF(F$7:F4014,F4014)=1,1,0))</f>
        <v/>
      </c>
      <c r="P4014" s="39">
        <f>IF(A4014&amp;B4014&amp;C4014="","",IF(AND(O4014=1,N(G4014)&gt;0),IF(INDEX(pl_ativa,MAX(1,N(G4014)))="Sim",1,0),0))</f>
        <v/>
      </c>
      <c r="Q4014" s="39">
        <f>IF(F4014="","",COUNTIFS(ex_chave_oc,F4014,ex_cancelada,"&lt;&gt;Sim"))</f>
        <v/>
      </c>
      <c r="R4014" s="51">
        <f>IF(P4014="","",IF(AND(P4014=1,N(Q4014)&gt;0),1,0))</f>
        <v/>
      </c>
      <c r="S4014" s="30">
        <f>IF(P4014="","",IF(F4014="","ERRO: data prevista ausente ou inválida",IF(O4014=0,"Duplicada: contada uma vez",IF(N(G4014)=0,"ERRO: tarefa fora do Plano Mestre",IF(P4014=0,"Tarefa retirada do plano: não conta","OK")))))</f>
        <v/>
      </c>
    </row>
    <row r="4015">
      <c r="A4015" s="29" t="n"/>
      <c r="B4015" s="25" t="n"/>
      <c r="C4015" s="49" t="n"/>
      <c r="D4015" s="29" t="n"/>
      <c r="E4015" s="23">
        <f>IF(OR(A4015="",B4015=""),"",A4015&amp;"|"&amp;B4015)</f>
        <v/>
      </c>
      <c r="F4015" s="30">
        <f>IF(OR(E4015="",NOT(ISNUMBER(C4015))),"",E4015&amp;"|"&amp;YEAR(C4015)&amp;"-"&amp;RIGHT("0"&amp;MONTH(C4015),2)&amp;"-"&amp;RIGHT("0"&amp;DAY(C4015),2))</f>
        <v/>
      </c>
      <c r="G4015" s="26">
        <f>IF(E4015="","",IFERROR(MATCH(E4015,pl_chave,0),0))</f>
        <v/>
      </c>
      <c r="H4015" s="23">
        <f>IF(G4015="","",IF(G4015=0,"Tarefa fora do plano",INDEX(pl_tag,G4015)))</f>
        <v/>
      </c>
      <c r="I4015" s="30">
        <f>IF(N(G4015)=0,"",INDEX(pl_atividade,G4015))</f>
        <v/>
      </c>
      <c r="J4015" s="50">
        <f>IF(N(G4015)=0,"",INDEX(pl_especialidade,G4015))</f>
        <v/>
      </c>
      <c r="K4015" s="28">
        <f>IF(N(G4015)=0,"",INDEX(pl_duracao,G4015))</f>
        <v/>
      </c>
      <c r="L4015" s="39">
        <f>IF(ISNUMBER(C4015),YEAR(C4015),"")</f>
        <v/>
      </c>
      <c r="M4015" s="39">
        <f>IF(ISNUMBER(C4015),MONTH(C4015),"")</f>
        <v/>
      </c>
      <c r="N4015" s="23">
        <f>IF(L4015="","",IF(NOT(ISNUMBER(crono_ano)),"Informe o ano",IF(L4015&lt;crono_ano,"Antes do ano",IF(L4015&gt;crono_ano,"Depois do ano","No ano"))))</f>
        <v/>
      </c>
      <c r="O4015" s="39">
        <f>IF(F4015="","",IF(COUNTIF(F$7:F4015,F4015)=1,1,0))</f>
        <v/>
      </c>
      <c r="P4015" s="39">
        <f>IF(A4015&amp;B4015&amp;C4015="","",IF(AND(O4015=1,N(G4015)&gt;0),IF(INDEX(pl_ativa,MAX(1,N(G4015)))="Sim",1,0),0))</f>
        <v/>
      </c>
      <c r="Q4015" s="39">
        <f>IF(F4015="","",COUNTIFS(ex_chave_oc,F4015,ex_cancelada,"&lt;&gt;Sim"))</f>
        <v/>
      </c>
      <c r="R4015" s="51">
        <f>IF(P4015="","",IF(AND(P4015=1,N(Q4015)&gt;0),1,0))</f>
        <v/>
      </c>
      <c r="S4015" s="30">
        <f>IF(P4015="","",IF(F4015="","ERRO: data prevista ausente ou inválida",IF(O4015=0,"Duplicada: contada uma vez",IF(N(G4015)=0,"ERRO: tarefa fora do Plano Mestre",IF(P4015=0,"Tarefa retirada do plano: não conta","OK")))))</f>
        <v/>
      </c>
    </row>
    <row r="4016">
      <c r="A4016" s="29" t="n"/>
      <c r="B4016" s="25" t="n"/>
      <c r="C4016" s="49" t="n"/>
      <c r="D4016" s="29" t="n"/>
      <c r="E4016" s="23">
        <f>IF(OR(A4016="",B4016=""),"",A4016&amp;"|"&amp;B4016)</f>
        <v/>
      </c>
      <c r="F4016" s="30">
        <f>IF(OR(E4016="",NOT(ISNUMBER(C4016))),"",E4016&amp;"|"&amp;YEAR(C4016)&amp;"-"&amp;RIGHT("0"&amp;MONTH(C4016),2)&amp;"-"&amp;RIGHT("0"&amp;DAY(C4016),2))</f>
        <v/>
      </c>
      <c r="G4016" s="26">
        <f>IF(E4016="","",IFERROR(MATCH(E4016,pl_chave,0),0))</f>
        <v/>
      </c>
      <c r="H4016" s="23">
        <f>IF(G4016="","",IF(G4016=0,"Tarefa fora do plano",INDEX(pl_tag,G4016)))</f>
        <v/>
      </c>
      <c r="I4016" s="30">
        <f>IF(N(G4016)=0,"",INDEX(pl_atividade,G4016))</f>
        <v/>
      </c>
      <c r="J4016" s="50">
        <f>IF(N(G4016)=0,"",INDEX(pl_especialidade,G4016))</f>
        <v/>
      </c>
      <c r="K4016" s="28">
        <f>IF(N(G4016)=0,"",INDEX(pl_duracao,G4016))</f>
        <v/>
      </c>
      <c r="L4016" s="39">
        <f>IF(ISNUMBER(C4016),YEAR(C4016),"")</f>
        <v/>
      </c>
      <c r="M4016" s="39">
        <f>IF(ISNUMBER(C4016),MONTH(C4016),"")</f>
        <v/>
      </c>
      <c r="N4016" s="23">
        <f>IF(L4016="","",IF(NOT(ISNUMBER(crono_ano)),"Informe o ano",IF(L4016&lt;crono_ano,"Antes do ano",IF(L4016&gt;crono_ano,"Depois do ano","No ano"))))</f>
        <v/>
      </c>
      <c r="O4016" s="39">
        <f>IF(F4016="","",IF(COUNTIF(F$7:F4016,F4016)=1,1,0))</f>
        <v/>
      </c>
      <c r="P4016" s="39">
        <f>IF(A4016&amp;B4016&amp;C4016="","",IF(AND(O4016=1,N(G4016)&gt;0),IF(INDEX(pl_ativa,MAX(1,N(G4016)))="Sim",1,0),0))</f>
        <v/>
      </c>
      <c r="Q4016" s="39">
        <f>IF(F4016="","",COUNTIFS(ex_chave_oc,F4016,ex_cancelada,"&lt;&gt;Sim"))</f>
        <v/>
      </c>
      <c r="R4016" s="51">
        <f>IF(P4016="","",IF(AND(P4016=1,N(Q4016)&gt;0),1,0))</f>
        <v/>
      </c>
      <c r="S4016" s="30">
        <f>IF(P4016="","",IF(F4016="","ERRO: data prevista ausente ou inválida",IF(O4016=0,"Duplicada: contada uma vez",IF(N(G4016)=0,"ERRO: tarefa fora do Plano Mestre",IF(P4016=0,"Tarefa retirada do plano: não conta","OK")))))</f>
        <v/>
      </c>
    </row>
    <row r="4017">
      <c r="A4017" s="29" t="n"/>
      <c r="B4017" s="25" t="n"/>
      <c r="C4017" s="49" t="n"/>
      <c r="D4017" s="29" t="n"/>
      <c r="E4017" s="23">
        <f>IF(OR(A4017="",B4017=""),"",A4017&amp;"|"&amp;B4017)</f>
        <v/>
      </c>
      <c r="F4017" s="30">
        <f>IF(OR(E4017="",NOT(ISNUMBER(C4017))),"",E4017&amp;"|"&amp;YEAR(C4017)&amp;"-"&amp;RIGHT("0"&amp;MONTH(C4017),2)&amp;"-"&amp;RIGHT("0"&amp;DAY(C4017),2))</f>
        <v/>
      </c>
      <c r="G4017" s="26">
        <f>IF(E4017="","",IFERROR(MATCH(E4017,pl_chave,0),0))</f>
        <v/>
      </c>
      <c r="H4017" s="23">
        <f>IF(G4017="","",IF(G4017=0,"Tarefa fora do plano",INDEX(pl_tag,G4017)))</f>
        <v/>
      </c>
      <c r="I4017" s="30">
        <f>IF(N(G4017)=0,"",INDEX(pl_atividade,G4017))</f>
        <v/>
      </c>
      <c r="J4017" s="50">
        <f>IF(N(G4017)=0,"",INDEX(pl_especialidade,G4017))</f>
        <v/>
      </c>
      <c r="K4017" s="28">
        <f>IF(N(G4017)=0,"",INDEX(pl_duracao,G4017))</f>
        <v/>
      </c>
      <c r="L4017" s="39">
        <f>IF(ISNUMBER(C4017),YEAR(C4017),"")</f>
        <v/>
      </c>
      <c r="M4017" s="39">
        <f>IF(ISNUMBER(C4017),MONTH(C4017),"")</f>
        <v/>
      </c>
      <c r="N4017" s="23">
        <f>IF(L4017="","",IF(NOT(ISNUMBER(crono_ano)),"Informe o ano",IF(L4017&lt;crono_ano,"Antes do ano",IF(L4017&gt;crono_ano,"Depois do ano","No ano"))))</f>
        <v/>
      </c>
      <c r="O4017" s="39">
        <f>IF(F4017="","",IF(COUNTIF(F$7:F4017,F4017)=1,1,0))</f>
        <v/>
      </c>
      <c r="P4017" s="39">
        <f>IF(A4017&amp;B4017&amp;C4017="","",IF(AND(O4017=1,N(G4017)&gt;0),IF(INDEX(pl_ativa,MAX(1,N(G4017)))="Sim",1,0),0))</f>
        <v/>
      </c>
      <c r="Q4017" s="39">
        <f>IF(F4017="","",COUNTIFS(ex_chave_oc,F4017,ex_cancelada,"&lt;&gt;Sim"))</f>
        <v/>
      </c>
      <c r="R4017" s="51">
        <f>IF(P4017="","",IF(AND(P4017=1,N(Q4017)&gt;0),1,0))</f>
        <v/>
      </c>
      <c r="S4017" s="30">
        <f>IF(P4017="","",IF(F4017="","ERRO: data prevista ausente ou inválida",IF(O4017=0,"Duplicada: contada uma vez",IF(N(G4017)=0,"ERRO: tarefa fora do Plano Mestre",IF(P4017=0,"Tarefa retirada do plano: não conta","OK")))))</f>
        <v/>
      </c>
    </row>
    <row r="4018">
      <c r="A4018" s="29" t="n"/>
      <c r="B4018" s="25" t="n"/>
      <c r="C4018" s="49" t="n"/>
      <c r="D4018" s="29" t="n"/>
      <c r="E4018" s="23">
        <f>IF(OR(A4018="",B4018=""),"",A4018&amp;"|"&amp;B4018)</f>
        <v/>
      </c>
      <c r="F4018" s="30">
        <f>IF(OR(E4018="",NOT(ISNUMBER(C4018))),"",E4018&amp;"|"&amp;YEAR(C4018)&amp;"-"&amp;RIGHT("0"&amp;MONTH(C4018),2)&amp;"-"&amp;RIGHT("0"&amp;DAY(C4018),2))</f>
        <v/>
      </c>
      <c r="G4018" s="26">
        <f>IF(E4018="","",IFERROR(MATCH(E4018,pl_chave,0),0))</f>
        <v/>
      </c>
      <c r="H4018" s="23">
        <f>IF(G4018="","",IF(G4018=0,"Tarefa fora do plano",INDEX(pl_tag,G4018)))</f>
        <v/>
      </c>
      <c r="I4018" s="30">
        <f>IF(N(G4018)=0,"",INDEX(pl_atividade,G4018))</f>
        <v/>
      </c>
      <c r="J4018" s="50">
        <f>IF(N(G4018)=0,"",INDEX(pl_especialidade,G4018))</f>
        <v/>
      </c>
      <c r="K4018" s="28">
        <f>IF(N(G4018)=0,"",INDEX(pl_duracao,G4018))</f>
        <v/>
      </c>
      <c r="L4018" s="39">
        <f>IF(ISNUMBER(C4018),YEAR(C4018),"")</f>
        <v/>
      </c>
      <c r="M4018" s="39">
        <f>IF(ISNUMBER(C4018),MONTH(C4018),"")</f>
        <v/>
      </c>
      <c r="N4018" s="23">
        <f>IF(L4018="","",IF(NOT(ISNUMBER(crono_ano)),"Informe o ano",IF(L4018&lt;crono_ano,"Antes do ano",IF(L4018&gt;crono_ano,"Depois do ano","No ano"))))</f>
        <v/>
      </c>
      <c r="O4018" s="39">
        <f>IF(F4018="","",IF(COUNTIF(F$7:F4018,F4018)=1,1,0))</f>
        <v/>
      </c>
      <c r="P4018" s="39">
        <f>IF(A4018&amp;B4018&amp;C4018="","",IF(AND(O4018=1,N(G4018)&gt;0),IF(INDEX(pl_ativa,MAX(1,N(G4018)))="Sim",1,0),0))</f>
        <v/>
      </c>
      <c r="Q4018" s="39">
        <f>IF(F4018="","",COUNTIFS(ex_chave_oc,F4018,ex_cancelada,"&lt;&gt;Sim"))</f>
        <v/>
      </c>
      <c r="R4018" s="51">
        <f>IF(P4018="","",IF(AND(P4018=1,N(Q4018)&gt;0),1,0))</f>
        <v/>
      </c>
      <c r="S4018" s="30">
        <f>IF(P4018="","",IF(F4018="","ERRO: data prevista ausente ou inválida",IF(O4018=0,"Duplicada: contada uma vez",IF(N(G4018)=0,"ERRO: tarefa fora do Plano Mestre",IF(P4018=0,"Tarefa retirada do plano: não conta","OK")))))</f>
        <v/>
      </c>
    </row>
    <row r="4019">
      <c r="A4019" s="29" t="n"/>
      <c r="B4019" s="25" t="n"/>
      <c r="C4019" s="49" t="n"/>
      <c r="D4019" s="29" t="n"/>
      <c r="E4019" s="23">
        <f>IF(OR(A4019="",B4019=""),"",A4019&amp;"|"&amp;B4019)</f>
        <v/>
      </c>
      <c r="F4019" s="30">
        <f>IF(OR(E4019="",NOT(ISNUMBER(C4019))),"",E4019&amp;"|"&amp;YEAR(C4019)&amp;"-"&amp;RIGHT("0"&amp;MONTH(C4019),2)&amp;"-"&amp;RIGHT("0"&amp;DAY(C4019),2))</f>
        <v/>
      </c>
      <c r="G4019" s="26">
        <f>IF(E4019="","",IFERROR(MATCH(E4019,pl_chave,0),0))</f>
        <v/>
      </c>
      <c r="H4019" s="23">
        <f>IF(G4019="","",IF(G4019=0,"Tarefa fora do plano",INDEX(pl_tag,G4019)))</f>
        <v/>
      </c>
      <c r="I4019" s="30">
        <f>IF(N(G4019)=0,"",INDEX(pl_atividade,G4019))</f>
        <v/>
      </c>
      <c r="J4019" s="50">
        <f>IF(N(G4019)=0,"",INDEX(pl_especialidade,G4019))</f>
        <v/>
      </c>
      <c r="K4019" s="28">
        <f>IF(N(G4019)=0,"",INDEX(pl_duracao,G4019))</f>
        <v/>
      </c>
      <c r="L4019" s="39">
        <f>IF(ISNUMBER(C4019),YEAR(C4019),"")</f>
        <v/>
      </c>
      <c r="M4019" s="39">
        <f>IF(ISNUMBER(C4019),MONTH(C4019),"")</f>
        <v/>
      </c>
      <c r="N4019" s="23">
        <f>IF(L4019="","",IF(NOT(ISNUMBER(crono_ano)),"Informe o ano",IF(L4019&lt;crono_ano,"Antes do ano",IF(L4019&gt;crono_ano,"Depois do ano","No ano"))))</f>
        <v/>
      </c>
      <c r="O4019" s="39">
        <f>IF(F4019="","",IF(COUNTIF(F$7:F4019,F4019)=1,1,0))</f>
        <v/>
      </c>
      <c r="P4019" s="39">
        <f>IF(A4019&amp;B4019&amp;C4019="","",IF(AND(O4019=1,N(G4019)&gt;0),IF(INDEX(pl_ativa,MAX(1,N(G4019)))="Sim",1,0),0))</f>
        <v/>
      </c>
      <c r="Q4019" s="39">
        <f>IF(F4019="","",COUNTIFS(ex_chave_oc,F4019,ex_cancelada,"&lt;&gt;Sim"))</f>
        <v/>
      </c>
      <c r="R4019" s="51">
        <f>IF(P4019="","",IF(AND(P4019=1,N(Q4019)&gt;0),1,0))</f>
        <v/>
      </c>
      <c r="S4019" s="30">
        <f>IF(P4019="","",IF(F4019="","ERRO: data prevista ausente ou inválida",IF(O4019=0,"Duplicada: contada uma vez",IF(N(G4019)=0,"ERRO: tarefa fora do Plano Mestre",IF(P4019=0,"Tarefa retirada do plano: não conta","OK")))))</f>
        <v/>
      </c>
    </row>
    <row r="4020">
      <c r="A4020" s="29" t="n"/>
      <c r="B4020" s="25" t="n"/>
      <c r="C4020" s="49" t="n"/>
      <c r="D4020" s="29" t="n"/>
      <c r="E4020" s="23">
        <f>IF(OR(A4020="",B4020=""),"",A4020&amp;"|"&amp;B4020)</f>
        <v/>
      </c>
      <c r="F4020" s="30">
        <f>IF(OR(E4020="",NOT(ISNUMBER(C4020))),"",E4020&amp;"|"&amp;YEAR(C4020)&amp;"-"&amp;RIGHT("0"&amp;MONTH(C4020),2)&amp;"-"&amp;RIGHT("0"&amp;DAY(C4020),2))</f>
        <v/>
      </c>
      <c r="G4020" s="26">
        <f>IF(E4020="","",IFERROR(MATCH(E4020,pl_chave,0),0))</f>
        <v/>
      </c>
      <c r="H4020" s="23">
        <f>IF(G4020="","",IF(G4020=0,"Tarefa fora do plano",INDEX(pl_tag,G4020)))</f>
        <v/>
      </c>
      <c r="I4020" s="30">
        <f>IF(N(G4020)=0,"",INDEX(pl_atividade,G4020))</f>
        <v/>
      </c>
      <c r="J4020" s="50">
        <f>IF(N(G4020)=0,"",INDEX(pl_especialidade,G4020))</f>
        <v/>
      </c>
      <c r="K4020" s="28">
        <f>IF(N(G4020)=0,"",INDEX(pl_duracao,G4020))</f>
        <v/>
      </c>
      <c r="L4020" s="39">
        <f>IF(ISNUMBER(C4020),YEAR(C4020),"")</f>
        <v/>
      </c>
      <c r="M4020" s="39">
        <f>IF(ISNUMBER(C4020),MONTH(C4020),"")</f>
        <v/>
      </c>
      <c r="N4020" s="23">
        <f>IF(L4020="","",IF(NOT(ISNUMBER(crono_ano)),"Informe o ano",IF(L4020&lt;crono_ano,"Antes do ano",IF(L4020&gt;crono_ano,"Depois do ano","No ano"))))</f>
        <v/>
      </c>
      <c r="O4020" s="39">
        <f>IF(F4020="","",IF(COUNTIF(F$7:F4020,F4020)=1,1,0))</f>
        <v/>
      </c>
      <c r="P4020" s="39">
        <f>IF(A4020&amp;B4020&amp;C4020="","",IF(AND(O4020=1,N(G4020)&gt;0),IF(INDEX(pl_ativa,MAX(1,N(G4020)))="Sim",1,0),0))</f>
        <v/>
      </c>
      <c r="Q4020" s="39">
        <f>IF(F4020="","",COUNTIFS(ex_chave_oc,F4020,ex_cancelada,"&lt;&gt;Sim"))</f>
        <v/>
      </c>
      <c r="R4020" s="51">
        <f>IF(P4020="","",IF(AND(P4020=1,N(Q4020)&gt;0),1,0))</f>
        <v/>
      </c>
      <c r="S4020" s="30">
        <f>IF(P4020="","",IF(F4020="","ERRO: data prevista ausente ou inválida",IF(O4020=0,"Duplicada: contada uma vez",IF(N(G4020)=0,"ERRO: tarefa fora do Plano Mestre",IF(P4020=0,"Tarefa retirada do plano: não conta","OK")))))</f>
        <v/>
      </c>
    </row>
    <row r="4021">
      <c r="A4021" s="29" t="n"/>
      <c r="B4021" s="25" t="n"/>
      <c r="C4021" s="49" t="n"/>
      <c r="D4021" s="29" t="n"/>
      <c r="E4021" s="23">
        <f>IF(OR(A4021="",B4021=""),"",A4021&amp;"|"&amp;B4021)</f>
        <v/>
      </c>
      <c r="F4021" s="30">
        <f>IF(OR(E4021="",NOT(ISNUMBER(C4021))),"",E4021&amp;"|"&amp;YEAR(C4021)&amp;"-"&amp;RIGHT("0"&amp;MONTH(C4021),2)&amp;"-"&amp;RIGHT("0"&amp;DAY(C4021),2))</f>
        <v/>
      </c>
      <c r="G4021" s="26">
        <f>IF(E4021="","",IFERROR(MATCH(E4021,pl_chave,0),0))</f>
        <v/>
      </c>
      <c r="H4021" s="23">
        <f>IF(G4021="","",IF(G4021=0,"Tarefa fora do plano",INDEX(pl_tag,G4021)))</f>
        <v/>
      </c>
      <c r="I4021" s="30">
        <f>IF(N(G4021)=0,"",INDEX(pl_atividade,G4021))</f>
        <v/>
      </c>
      <c r="J4021" s="50">
        <f>IF(N(G4021)=0,"",INDEX(pl_especialidade,G4021))</f>
        <v/>
      </c>
      <c r="K4021" s="28">
        <f>IF(N(G4021)=0,"",INDEX(pl_duracao,G4021))</f>
        <v/>
      </c>
      <c r="L4021" s="39">
        <f>IF(ISNUMBER(C4021),YEAR(C4021),"")</f>
        <v/>
      </c>
      <c r="M4021" s="39">
        <f>IF(ISNUMBER(C4021),MONTH(C4021),"")</f>
        <v/>
      </c>
      <c r="N4021" s="23">
        <f>IF(L4021="","",IF(NOT(ISNUMBER(crono_ano)),"Informe o ano",IF(L4021&lt;crono_ano,"Antes do ano",IF(L4021&gt;crono_ano,"Depois do ano","No ano"))))</f>
        <v/>
      </c>
      <c r="O4021" s="39">
        <f>IF(F4021="","",IF(COUNTIF(F$7:F4021,F4021)=1,1,0))</f>
        <v/>
      </c>
      <c r="P4021" s="39">
        <f>IF(A4021&amp;B4021&amp;C4021="","",IF(AND(O4021=1,N(G4021)&gt;0),IF(INDEX(pl_ativa,MAX(1,N(G4021)))="Sim",1,0),0))</f>
        <v/>
      </c>
      <c r="Q4021" s="39">
        <f>IF(F4021="","",COUNTIFS(ex_chave_oc,F4021,ex_cancelada,"&lt;&gt;Sim"))</f>
        <v/>
      </c>
      <c r="R4021" s="51">
        <f>IF(P4021="","",IF(AND(P4021=1,N(Q4021)&gt;0),1,0))</f>
        <v/>
      </c>
      <c r="S4021" s="30">
        <f>IF(P4021="","",IF(F4021="","ERRO: data prevista ausente ou inválida",IF(O4021=0,"Duplicada: contada uma vez",IF(N(G4021)=0,"ERRO: tarefa fora do Plano Mestre",IF(P4021=0,"Tarefa retirada do plano: não conta","OK")))))</f>
        <v/>
      </c>
    </row>
    <row r="4022">
      <c r="A4022" s="29" t="n"/>
      <c r="B4022" s="25" t="n"/>
      <c r="C4022" s="49" t="n"/>
      <c r="D4022" s="29" t="n"/>
      <c r="E4022" s="23">
        <f>IF(OR(A4022="",B4022=""),"",A4022&amp;"|"&amp;B4022)</f>
        <v/>
      </c>
      <c r="F4022" s="30">
        <f>IF(OR(E4022="",NOT(ISNUMBER(C4022))),"",E4022&amp;"|"&amp;YEAR(C4022)&amp;"-"&amp;RIGHT("0"&amp;MONTH(C4022),2)&amp;"-"&amp;RIGHT("0"&amp;DAY(C4022),2))</f>
        <v/>
      </c>
      <c r="G4022" s="26">
        <f>IF(E4022="","",IFERROR(MATCH(E4022,pl_chave,0),0))</f>
        <v/>
      </c>
      <c r="H4022" s="23">
        <f>IF(G4022="","",IF(G4022=0,"Tarefa fora do plano",INDEX(pl_tag,G4022)))</f>
        <v/>
      </c>
      <c r="I4022" s="30">
        <f>IF(N(G4022)=0,"",INDEX(pl_atividade,G4022))</f>
        <v/>
      </c>
      <c r="J4022" s="50">
        <f>IF(N(G4022)=0,"",INDEX(pl_especialidade,G4022))</f>
        <v/>
      </c>
      <c r="K4022" s="28">
        <f>IF(N(G4022)=0,"",INDEX(pl_duracao,G4022))</f>
        <v/>
      </c>
      <c r="L4022" s="39">
        <f>IF(ISNUMBER(C4022),YEAR(C4022),"")</f>
        <v/>
      </c>
      <c r="M4022" s="39">
        <f>IF(ISNUMBER(C4022),MONTH(C4022),"")</f>
        <v/>
      </c>
      <c r="N4022" s="23">
        <f>IF(L4022="","",IF(NOT(ISNUMBER(crono_ano)),"Informe o ano",IF(L4022&lt;crono_ano,"Antes do ano",IF(L4022&gt;crono_ano,"Depois do ano","No ano"))))</f>
        <v/>
      </c>
      <c r="O4022" s="39">
        <f>IF(F4022="","",IF(COUNTIF(F$7:F4022,F4022)=1,1,0))</f>
        <v/>
      </c>
      <c r="P4022" s="39">
        <f>IF(A4022&amp;B4022&amp;C4022="","",IF(AND(O4022=1,N(G4022)&gt;0),IF(INDEX(pl_ativa,MAX(1,N(G4022)))="Sim",1,0),0))</f>
        <v/>
      </c>
      <c r="Q4022" s="39">
        <f>IF(F4022="","",COUNTIFS(ex_chave_oc,F4022,ex_cancelada,"&lt;&gt;Sim"))</f>
        <v/>
      </c>
      <c r="R4022" s="51">
        <f>IF(P4022="","",IF(AND(P4022=1,N(Q4022)&gt;0),1,0))</f>
        <v/>
      </c>
      <c r="S4022" s="30">
        <f>IF(P4022="","",IF(F4022="","ERRO: data prevista ausente ou inválida",IF(O4022=0,"Duplicada: contada uma vez",IF(N(G4022)=0,"ERRO: tarefa fora do Plano Mestre",IF(P4022=0,"Tarefa retirada do plano: não conta","OK")))))</f>
        <v/>
      </c>
    </row>
    <row r="4023">
      <c r="A4023" s="29" t="n"/>
      <c r="B4023" s="25" t="n"/>
      <c r="C4023" s="49" t="n"/>
      <c r="D4023" s="29" t="n"/>
      <c r="E4023" s="23">
        <f>IF(OR(A4023="",B4023=""),"",A4023&amp;"|"&amp;B4023)</f>
        <v/>
      </c>
      <c r="F4023" s="30">
        <f>IF(OR(E4023="",NOT(ISNUMBER(C4023))),"",E4023&amp;"|"&amp;YEAR(C4023)&amp;"-"&amp;RIGHT("0"&amp;MONTH(C4023),2)&amp;"-"&amp;RIGHT("0"&amp;DAY(C4023),2))</f>
        <v/>
      </c>
      <c r="G4023" s="26">
        <f>IF(E4023="","",IFERROR(MATCH(E4023,pl_chave,0),0))</f>
        <v/>
      </c>
      <c r="H4023" s="23">
        <f>IF(G4023="","",IF(G4023=0,"Tarefa fora do plano",INDEX(pl_tag,G4023)))</f>
        <v/>
      </c>
      <c r="I4023" s="30">
        <f>IF(N(G4023)=0,"",INDEX(pl_atividade,G4023))</f>
        <v/>
      </c>
      <c r="J4023" s="50">
        <f>IF(N(G4023)=0,"",INDEX(pl_especialidade,G4023))</f>
        <v/>
      </c>
      <c r="K4023" s="28">
        <f>IF(N(G4023)=0,"",INDEX(pl_duracao,G4023))</f>
        <v/>
      </c>
      <c r="L4023" s="39">
        <f>IF(ISNUMBER(C4023),YEAR(C4023),"")</f>
        <v/>
      </c>
      <c r="M4023" s="39">
        <f>IF(ISNUMBER(C4023),MONTH(C4023),"")</f>
        <v/>
      </c>
      <c r="N4023" s="23">
        <f>IF(L4023="","",IF(NOT(ISNUMBER(crono_ano)),"Informe o ano",IF(L4023&lt;crono_ano,"Antes do ano",IF(L4023&gt;crono_ano,"Depois do ano","No ano"))))</f>
        <v/>
      </c>
      <c r="O4023" s="39">
        <f>IF(F4023="","",IF(COUNTIF(F$7:F4023,F4023)=1,1,0))</f>
        <v/>
      </c>
      <c r="P4023" s="39">
        <f>IF(A4023&amp;B4023&amp;C4023="","",IF(AND(O4023=1,N(G4023)&gt;0),IF(INDEX(pl_ativa,MAX(1,N(G4023)))="Sim",1,0),0))</f>
        <v/>
      </c>
      <c r="Q4023" s="39">
        <f>IF(F4023="","",COUNTIFS(ex_chave_oc,F4023,ex_cancelada,"&lt;&gt;Sim"))</f>
        <v/>
      </c>
      <c r="R4023" s="51">
        <f>IF(P4023="","",IF(AND(P4023=1,N(Q4023)&gt;0),1,0))</f>
        <v/>
      </c>
      <c r="S4023" s="30">
        <f>IF(P4023="","",IF(F4023="","ERRO: data prevista ausente ou inválida",IF(O4023=0,"Duplicada: contada uma vez",IF(N(G4023)=0,"ERRO: tarefa fora do Plano Mestre",IF(P4023=0,"Tarefa retirada do plano: não conta","OK")))))</f>
        <v/>
      </c>
    </row>
    <row r="4024">
      <c r="A4024" s="29" t="n"/>
      <c r="B4024" s="25" t="n"/>
      <c r="C4024" s="49" t="n"/>
      <c r="D4024" s="29" t="n"/>
      <c r="E4024" s="23">
        <f>IF(OR(A4024="",B4024=""),"",A4024&amp;"|"&amp;B4024)</f>
        <v/>
      </c>
      <c r="F4024" s="30">
        <f>IF(OR(E4024="",NOT(ISNUMBER(C4024))),"",E4024&amp;"|"&amp;YEAR(C4024)&amp;"-"&amp;RIGHT("0"&amp;MONTH(C4024),2)&amp;"-"&amp;RIGHT("0"&amp;DAY(C4024),2))</f>
        <v/>
      </c>
      <c r="G4024" s="26">
        <f>IF(E4024="","",IFERROR(MATCH(E4024,pl_chave,0),0))</f>
        <v/>
      </c>
      <c r="H4024" s="23">
        <f>IF(G4024="","",IF(G4024=0,"Tarefa fora do plano",INDEX(pl_tag,G4024)))</f>
        <v/>
      </c>
      <c r="I4024" s="30">
        <f>IF(N(G4024)=0,"",INDEX(pl_atividade,G4024))</f>
        <v/>
      </c>
      <c r="J4024" s="50">
        <f>IF(N(G4024)=0,"",INDEX(pl_especialidade,G4024))</f>
        <v/>
      </c>
      <c r="K4024" s="28">
        <f>IF(N(G4024)=0,"",INDEX(pl_duracao,G4024))</f>
        <v/>
      </c>
      <c r="L4024" s="39">
        <f>IF(ISNUMBER(C4024),YEAR(C4024),"")</f>
        <v/>
      </c>
      <c r="M4024" s="39">
        <f>IF(ISNUMBER(C4024),MONTH(C4024),"")</f>
        <v/>
      </c>
      <c r="N4024" s="23">
        <f>IF(L4024="","",IF(NOT(ISNUMBER(crono_ano)),"Informe o ano",IF(L4024&lt;crono_ano,"Antes do ano",IF(L4024&gt;crono_ano,"Depois do ano","No ano"))))</f>
        <v/>
      </c>
      <c r="O4024" s="39">
        <f>IF(F4024="","",IF(COUNTIF(F$7:F4024,F4024)=1,1,0))</f>
        <v/>
      </c>
      <c r="P4024" s="39">
        <f>IF(A4024&amp;B4024&amp;C4024="","",IF(AND(O4024=1,N(G4024)&gt;0),IF(INDEX(pl_ativa,MAX(1,N(G4024)))="Sim",1,0),0))</f>
        <v/>
      </c>
      <c r="Q4024" s="39">
        <f>IF(F4024="","",COUNTIFS(ex_chave_oc,F4024,ex_cancelada,"&lt;&gt;Sim"))</f>
        <v/>
      </c>
      <c r="R4024" s="51">
        <f>IF(P4024="","",IF(AND(P4024=1,N(Q4024)&gt;0),1,0))</f>
        <v/>
      </c>
      <c r="S4024" s="30">
        <f>IF(P4024="","",IF(F4024="","ERRO: data prevista ausente ou inválida",IF(O4024=0,"Duplicada: contada uma vez",IF(N(G4024)=0,"ERRO: tarefa fora do Plano Mestre",IF(P4024=0,"Tarefa retirada do plano: não conta","OK")))))</f>
        <v/>
      </c>
    </row>
    <row r="4025">
      <c r="A4025" s="29" t="n"/>
      <c r="B4025" s="25" t="n"/>
      <c r="C4025" s="49" t="n"/>
      <c r="D4025" s="29" t="n"/>
      <c r="E4025" s="23">
        <f>IF(OR(A4025="",B4025=""),"",A4025&amp;"|"&amp;B4025)</f>
        <v/>
      </c>
      <c r="F4025" s="30">
        <f>IF(OR(E4025="",NOT(ISNUMBER(C4025))),"",E4025&amp;"|"&amp;YEAR(C4025)&amp;"-"&amp;RIGHT("0"&amp;MONTH(C4025),2)&amp;"-"&amp;RIGHT("0"&amp;DAY(C4025),2))</f>
        <v/>
      </c>
      <c r="G4025" s="26">
        <f>IF(E4025="","",IFERROR(MATCH(E4025,pl_chave,0),0))</f>
        <v/>
      </c>
      <c r="H4025" s="23">
        <f>IF(G4025="","",IF(G4025=0,"Tarefa fora do plano",INDEX(pl_tag,G4025)))</f>
        <v/>
      </c>
      <c r="I4025" s="30">
        <f>IF(N(G4025)=0,"",INDEX(pl_atividade,G4025))</f>
        <v/>
      </c>
      <c r="J4025" s="50">
        <f>IF(N(G4025)=0,"",INDEX(pl_especialidade,G4025))</f>
        <v/>
      </c>
      <c r="K4025" s="28">
        <f>IF(N(G4025)=0,"",INDEX(pl_duracao,G4025))</f>
        <v/>
      </c>
      <c r="L4025" s="39">
        <f>IF(ISNUMBER(C4025),YEAR(C4025),"")</f>
        <v/>
      </c>
      <c r="M4025" s="39">
        <f>IF(ISNUMBER(C4025),MONTH(C4025),"")</f>
        <v/>
      </c>
      <c r="N4025" s="23">
        <f>IF(L4025="","",IF(NOT(ISNUMBER(crono_ano)),"Informe o ano",IF(L4025&lt;crono_ano,"Antes do ano",IF(L4025&gt;crono_ano,"Depois do ano","No ano"))))</f>
        <v/>
      </c>
      <c r="O4025" s="39">
        <f>IF(F4025="","",IF(COUNTIF(F$7:F4025,F4025)=1,1,0))</f>
        <v/>
      </c>
      <c r="P4025" s="39">
        <f>IF(A4025&amp;B4025&amp;C4025="","",IF(AND(O4025=1,N(G4025)&gt;0),IF(INDEX(pl_ativa,MAX(1,N(G4025)))="Sim",1,0),0))</f>
        <v/>
      </c>
      <c r="Q4025" s="39">
        <f>IF(F4025="","",COUNTIFS(ex_chave_oc,F4025,ex_cancelada,"&lt;&gt;Sim"))</f>
        <v/>
      </c>
      <c r="R4025" s="51">
        <f>IF(P4025="","",IF(AND(P4025=1,N(Q4025)&gt;0),1,0))</f>
        <v/>
      </c>
      <c r="S4025" s="30">
        <f>IF(P4025="","",IF(F4025="","ERRO: data prevista ausente ou inválida",IF(O4025=0,"Duplicada: contada uma vez",IF(N(G4025)=0,"ERRO: tarefa fora do Plano Mestre",IF(P4025=0,"Tarefa retirada do plano: não conta","OK")))))</f>
        <v/>
      </c>
    </row>
    <row r="4026">
      <c r="A4026" s="29" t="n"/>
      <c r="B4026" s="25" t="n"/>
      <c r="C4026" s="49" t="n"/>
      <c r="D4026" s="29" t="n"/>
      <c r="E4026" s="23">
        <f>IF(OR(A4026="",B4026=""),"",A4026&amp;"|"&amp;B4026)</f>
        <v/>
      </c>
      <c r="F4026" s="30">
        <f>IF(OR(E4026="",NOT(ISNUMBER(C4026))),"",E4026&amp;"|"&amp;YEAR(C4026)&amp;"-"&amp;RIGHT("0"&amp;MONTH(C4026),2)&amp;"-"&amp;RIGHT("0"&amp;DAY(C4026),2))</f>
        <v/>
      </c>
      <c r="G4026" s="26">
        <f>IF(E4026="","",IFERROR(MATCH(E4026,pl_chave,0),0))</f>
        <v/>
      </c>
      <c r="H4026" s="23">
        <f>IF(G4026="","",IF(G4026=0,"Tarefa fora do plano",INDEX(pl_tag,G4026)))</f>
        <v/>
      </c>
      <c r="I4026" s="30">
        <f>IF(N(G4026)=0,"",INDEX(pl_atividade,G4026))</f>
        <v/>
      </c>
      <c r="J4026" s="50">
        <f>IF(N(G4026)=0,"",INDEX(pl_especialidade,G4026))</f>
        <v/>
      </c>
      <c r="K4026" s="28">
        <f>IF(N(G4026)=0,"",INDEX(pl_duracao,G4026))</f>
        <v/>
      </c>
      <c r="L4026" s="39">
        <f>IF(ISNUMBER(C4026),YEAR(C4026),"")</f>
        <v/>
      </c>
      <c r="M4026" s="39">
        <f>IF(ISNUMBER(C4026),MONTH(C4026),"")</f>
        <v/>
      </c>
      <c r="N4026" s="23">
        <f>IF(L4026="","",IF(NOT(ISNUMBER(crono_ano)),"Informe o ano",IF(L4026&lt;crono_ano,"Antes do ano",IF(L4026&gt;crono_ano,"Depois do ano","No ano"))))</f>
        <v/>
      </c>
      <c r="O4026" s="39">
        <f>IF(F4026="","",IF(COUNTIF(F$7:F4026,F4026)=1,1,0))</f>
        <v/>
      </c>
      <c r="P4026" s="39">
        <f>IF(A4026&amp;B4026&amp;C4026="","",IF(AND(O4026=1,N(G4026)&gt;0),IF(INDEX(pl_ativa,MAX(1,N(G4026)))="Sim",1,0),0))</f>
        <v/>
      </c>
      <c r="Q4026" s="39">
        <f>IF(F4026="","",COUNTIFS(ex_chave_oc,F4026,ex_cancelada,"&lt;&gt;Sim"))</f>
        <v/>
      </c>
      <c r="R4026" s="51">
        <f>IF(P4026="","",IF(AND(P4026=1,N(Q4026)&gt;0),1,0))</f>
        <v/>
      </c>
      <c r="S4026" s="30">
        <f>IF(P4026="","",IF(F4026="","ERRO: data prevista ausente ou inválida",IF(O4026=0,"Duplicada: contada uma vez",IF(N(G4026)=0,"ERRO: tarefa fora do Plano Mestre",IF(P4026=0,"Tarefa retirada do plano: não conta","OK")))))</f>
        <v/>
      </c>
    </row>
    <row r="4027">
      <c r="A4027" s="29" t="n"/>
      <c r="B4027" s="25" t="n"/>
      <c r="C4027" s="49" t="n"/>
      <c r="D4027" s="29" t="n"/>
      <c r="E4027" s="23">
        <f>IF(OR(A4027="",B4027=""),"",A4027&amp;"|"&amp;B4027)</f>
        <v/>
      </c>
      <c r="F4027" s="30">
        <f>IF(OR(E4027="",NOT(ISNUMBER(C4027))),"",E4027&amp;"|"&amp;YEAR(C4027)&amp;"-"&amp;RIGHT("0"&amp;MONTH(C4027),2)&amp;"-"&amp;RIGHT("0"&amp;DAY(C4027),2))</f>
        <v/>
      </c>
      <c r="G4027" s="26">
        <f>IF(E4027="","",IFERROR(MATCH(E4027,pl_chave,0),0))</f>
        <v/>
      </c>
      <c r="H4027" s="23">
        <f>IF(G4027="","",IF(G4027=0,"Tarefa fora do plano",INDEX(pl_tag,G4027)))</f>
        <v/>
      </c>
      <c r="I4027" s="30">
        <f>IF(N(G4027)=0,"",INDEX(pl_atividade,G4027))</f>
        <v/>
      </c>
      <c r="J4027" s="50">
        <f>IF(N(G4027)=0,"",INDEX(pl_especialidade,G4027))</f>
        <v/>
      </c>
      <c r="K4027" s="28">
        <f>IF(N(G4027)=0,"",INDEX(pl_duracao,G4027))</f>
        <v/>
      </c>
      <c r="L4027" s="39">
        <f>IF(ISNUMBER(C4027),YEAR(C4027),"")</f>
        <v/>
      </c>
      <c r="M4027" s="39">
        <f>IF(ISNUMBER(C4027),MONTH(C4027),"")</f>
        <v/>
      </c>
      <c r="N4027" s="23">
        <f>IF(L4027="","",IF(NOT(ISNUMBER(crono_ano)),"Informe o ano",IF(L4027&lt;crono_ano,"Antes do ano",IF(L4027&gt;crono_ano,"Depois do ano","No ano"))))</f>
        <v/>
      </c>
      <c r="O4027" s="39">
        <f>IF(F4027="","",IF(COUNTIF(F$7:F4027,F4027)=1,1,0))</f>
        <v/>
      </c>
      <c r="P4027" s="39">
        <f>IF(A4027&amp;B4027&amp;C4027="","",IF(AND(O4027=1,N(G4027)&gt;0),IF(INDEX(pl_ativa,MAX(1,N(G4027)))="Sim",1,0),0))</f>
        <v/>
      </c>
      <c r="Q4027" s="39">
        <f>IF(F4027="","",COUNTIFS(ex_chave_oc,F4027,ex_cancelada,"&lt;&gt;Sim"))</f>
        <v/>
      </c>
      <c r="R4027" s="51">
        <f>IF(P4027="","",IF(AND(P4027=1,N(Q4027)&gt;0),1,0))</f>
        <v/>
      </c>
      <c r="S4027" s="30">
        <f>IF(P4027="","",IF(F4027="","ERRO: data prevista ausente ou inválida",IF(O4027=0,"Duplicada: contada uma vez",IF(N(G4027)=0,"ERRO: tarefa fora do Plano Mestre",IF(P4027=0,"Tarefa retirada do plano: não conta","OK")))))</f>
        <v/>
      </c>
    </row>
    <row r="4028">
      <c r="A4028" s="29" t="n"/>
      <c r="B4028" s="25" t="n"/>
      <c r="C4028" s="49" t="n"/>
      <c r="D4028" s="29" t="n"/>
      <c r="E4028" s="23">
        <f>IF(OR(A4028="",B4028=""),"",A4028&amp;"|"&amp;B4028)</f>
        <v/>
      </c>
      <c r="F4028" s="30">
        <f>IF(OR(E4028="",NOT(ISNUMBER(C4028))),"",E4028&amp;"|"&amp;YEAR(C4028)&amp;"-"&amp;RIGHT("0"&amp;MONTH(C4028),2)&amp;"-"&amp;RIGHT("0"&amp;DAY(C4028),2))</f>
        <v/>
      </c>
      <c r="G4028" s="26">
        <f>IF(E4028="","",IFERROR(MATCH(E4028,pl_chave,0),0))</f>
        <v/>
      </c>
      <c r="H4028" s="23">
        <f>IF(G4028="","",IF(G4028=0,"Tarefa fora do plano",INDEX(pl_tag,G4028)))</f>
        <v/>
      </c>
      <c r="I4028" s="30">
        <f>IF(N(G4028)=0,"",INDEX(pl_atividade,G4028))</f>
        <v/>
      </c>
      <c r="J4028" s="50">
        <f>IF(N(G4028)=0,"",INDEX(pl_especialidade,G4028))</f>
        <v/>
      </c>
      <c r="K4028" s="28">
        <f>IF(N(G4028)=0,"",INDEX(pl_duracao,G4028))</f>
        <v/>
      </c>
      <c r="L4028" s="39">
        <f>IF(ISNUMBER(C4028),YEAR(C4028),"")</f>
        <v/>
      </c>
      <c r="M4028" s="39">
        <f>IF(ISNUMBER(C4028),MONTH(C4028),"")</f>
        <v/>
      </c>
      <c r="N4028" s="23">
        <f>IF(L4028="","",IF(NOT(ISNUMBER(crono_ano)),"Informe o ano",IF(L4028&lt;crono_ano,"Antes do ano",IF(L4028&gt;crono_ano,"Depois do ano","No ano"))))</f>
        <v/>
      </c>
      <c r="O4028" s="39">
        <f>IF(F4028="","",IF(COUNTIF(F$7:F4028,F4028)=1,1,0))</f>
        <v/>
      </c>
      <c r="P4028" s="39">
        <f>IF(A4028&amp;B4028&amp;C4028="","",IF(AND(O4028=1,N(G4028)&gt;0),IF(INDEX(pl_ativa,MAX(1,N(G4028)))="Sim",1,0),0))</f>
        <v/>
      </c>
      <c r="Q4028" s="39">
        <f>IF(F4028="","",COUNTIFS(ex_chave_oc,F4028,ex_cancelada,"&lt;&gt;Sim"))</f>
        <v/>
      </c>
      <c r="R4028" s="51">
        <f>IF(P4028="","",IF(AND(P4028=1,N(Q4028)&gt;0),1,0))</f>
        <v/>
      </c>
      <c r="S4028" s="30">
        <f>IF(P4028="","",IF(F4028="","ERRO: data prevista ausente ou inválida",IF(O4028=0,"Duplicada: contada uma vez",IF(N(G4028)=0,"ERRO: tarefa fora do Plano Mestre",IF(P4028=0,"Tarefa retirada do plano: não conta","OK")))))</f>
        <v/>
      </c>
    </row>
    <row r="4029">
      <c r="A4029" s="29" t="n"/>
      <c r="B4029" s="25" t="n"/>
      <c r="C4029" s="49" t="n"/>
      <c r="D4029" s="29" t="n"/>
      <c r="E4029" s="23">
        <f>IF(OR(A4029="",B4029=""),"",A4029&amp;"|"&amp;B4029)</f>
        <v/>
      </c>
      <c r="F4029" s="30">
        <f>IF(OR(E4029="",NOT(ISNUMBER(C4029))),"",E4029&amp;"|"&amp;YEAR(C4029)&amp;"-"&amp;RIGHT("0"&amp;MONTH(C4029),2)&amp;"-"&amp;RIGHT("0"&amp;DAY(C4029),2))</f>
        <v/>
      </c>
      <c r="G4029" s="26">
        <f>IF(E4029="","",IFERROR(MATCH(E4029,pl_chave,0),0))</f>
        <v/>
      </c>
      <c r="H4029" s="23">
        <f>IF(G4029="","",IF(G4029=0,"Tarefa fora do plano",INDEX(pl_tag,G4029)))</f>
        <v/>
      </c>
      <c r="I4029" s="30">
        <f>IF(N(G4029)=0,"",INDEX(pl_atividade,G4029))</f>
        <v/>
      </c>
      <c r="J4029" s="50">
        <f>IF(N(G4029)=0,"",INDEX(pl_especialidade,G4029))</f>
        <v/>
      </c>
      <c r="K4029" s="28">
        <f>IF(N(G4029)=0,"",INDEX(pl_duracao,G4029))</f>
        <v/>
      </c>
      <c r="L4029" s="39">
        <f>IF(ISNUMBER(C4029),YEAR(C4029),"")</f>
        <v/>
      </c>
      <c r="M4029" s="39">
        <f>IF(ISNUMBER(C4029),MONTH(C4029),"")</f>
        <v/>
      </c>
      <c r="N4029" s="23">
        <f>IF(L4029="","",IF(NOT(ISNUMBER(crono_ano)),"Informe o ano",IF(L4029&lt;crono_ano,"Antes do ano",IF(L4029&gt;crono_ano,"Depois do ano","No ano"))))</f>
        <v/>
      </c>
      <c r="O4029" s="39">
        <f>IF(F4029="","",IF(COUNTIF(F$7:F4029,F4029)=1,1,0))</f>
        <v/>
      </c>
      <c r="P4029" s="39">
        <f>IF(A4029&amp;B4029&amp;C4029="","",IF(AND(O4029=1,N(G4029)&gt;0),IF(INDEX(pl_ativa,MAX(1,N(G4029)))="Sim",1,0),0))</f>
        <v/>
      </c>
      <c r="Q4029" s="39">
        <f>IF(F4029="","",COUNTIFS(ex_chave_oc,F4029,ex_cancelada,"&lt;&gt;Sim"))</f>
        <v/>
      </c>
      <c r="R4029" s="51">
        <f>IF(P4029="","",IF(AND(P4029=1,N(Q4029)&gt;0),1,0))</f>
        <v/>
      </c>
      <c r="S4029" s="30">
        <f>IF(P4029="","",IF(F4029="","ERRO: data prevista ausente ou inválida",IF(O4029=0,"Duplicada: contada uma vez",IF(N(G4029)=0,"ERRO: tarefa fora do Plano Mestre",IF(P4029=0,"Tarefa retirada do plano: não conta","OK")))))</f>
        <v/>
      </c>
    </row>
    <row r="4030">
      <c r="A4030" s="29" t="n"/>
      <c r="B4030" s="25" t="n"/>
      <c r="C4030" s="49" t="n"/>
      <c r="D4030" s="29" t="n"/>
      <c r="E4030" s="23">
        <f>IF(OR(A4030="",B4030=""),"",A4030&amp;"|"&amp;B4030)</f>
        <v/>
      </c>
      <c r="F4030" s="30">
        <f>IF(OR(E4030="",NOT(ISNUMBER(C4030))),"",E4030&amp;"|"&amp;YEAR(C4030)&amp;"-"&amp;RIGHT("0"&amp;MONTH(C4030),2)&amp;"-"&amp;RIGHT("0"&amp;DAY(C4030),2))</f>
        <v/>
      </c>
      <c r="G4030" s="26">
        <f>IF(E4030="","",IFERROR(MATCH(E4030,pl_chave,0),0))</f>
        <v/>
      </c>
      <c r="H4030" s="23">
        <f>IF(G4030="","",IF(G4030=0,"Tarefa fora do plano",INDEX(pl_tag,G4030)))</f>
        <v/>
      </c>
      <c r="I4030" s="30">
        <f>IF(N(G4030)=0,"",INDEX(pl_atividade,G4030))</f>
        <v/>
      </c>
      <c r="J4030" s="50">
        <f>IF(N(G4030)=0,"",INDEX(pl_especialidade,G4030))</f>
        <v/>
      </c>
      <c r="K4030" s="28">
        <f>IF(N(G4030)=0,"",INDEX(pl_duracao,G4030))</f>
        <v/>
      </c>
      <c r="L4030" s="39">
        <f>IF(ISNUMBER(C4030),YEAR(C4030),"")</f>
        <v/>
      </c>
      <c r="M4030" s="39">
        <f>IF(ISNUMBER(C4030),MONTH(C4030),"")</f>
        <v/>
      </c>
      <c r="N4030" s="23">
        <f>IF(L4030="","",IF(NOT(ISNUMBER(crono_ano)),"Informe o ano",IF(L4030&lt;crono_ano,"Antes do ano",IF(L4030&gt;crono_ano,"Depois do ano","No ano"))))</f>
        <v/>
      </c>
      <c r="O4030" s="39">
        <f>IF(F4030="","",IF(COUNTIF(F$7:F4030,F4030)=1,1,0))</f>
        <v/>
      </c>
      <c r="P4030" s="39">
        <f>IF(A4030&amp;B4030&amp;C4030="","",IF(AND(O4030=1,N(G4030)&gt;0),IF(INDEX(pl_ativa,MAX(1,N(G4030)))="Sim",1,0),0))</f>
        <v/>
      </c>
      <c r="Q4030" s="39">
        <f>IF(F4030="","",COUNTIFS(ex_chave_oc,F4030,ex_cancelada,"&lt;&gt;Sim"))</f>
        <v/>
      </c>
      <c r="R4030" s="51">
        <f>IF(P4030="","",IF(AND(P4030=1,N(Q4030)&gt;0),1,0))</f>
        <v/>
      </c>
      <c r="S4030" s="30">
        <f>IF(P4030="","",IF(F4030="","ERRO: data prevista ausente ou inválida",IF(O4030=0,"Duplicada: contada uma vez",IF(N(G4030)=0,"ERRO: tarefa fora do Plano Mestre",IF(P4030=0,"Tarefa retirada do plano: não conta","OK")))))</f>
        <v/>
      </c>
    </row>
    <row r="4031">
      <c r="A4031" s="29" t="n"/>
      <c r="B4031" s="25" t="n"/>
      <c r="C4031" s="49" t="n"/>
      <c r="D4031" s="29" t="n"/>
      <c r="E4031" s="23">
        <f>IF(OR(A4031="",B4031=""),"",A4031&amp;"|"&amp;B4031)</f>
        <v/>
      </c>
      <c r="F4031" s="30">
        <f>IF(OR(E4031="",NOT(ISNUMBER(C4031))),"",E4031&amp;"|"&amp;YEAR(C4031)&amp;"-"&amp;RIGHT("0"&amp;MONTH(C4031),2)&amp;"-"&amp;RIGHT("0"&amp;DAY(C4031),2))</f>
        <v/>
      </c>
      <c r="G4031" s="26">
        <f>IF(E4031="","",IFERROR(MATCH(E4031,pl_chave,0),0))</f>
        <v/>
      </c>
      <c r="H4031" s="23">
        <f>IF(G4031="","",IF(G4031=0,"Tarefa fora do plano",INDEX(pl_tag,G4031)))</f>
        <v/>
      </c>
      <c r="I4031" s="30">
        <f>IF(N(G4031)=0,"",INDEX(pl_atividade,G4031))</f>
        <v/>
      </c>
      <c r="J4031" s="50">
        <f>IF(N(G4031)=0,"",INDEX(pl_especialidade,G4031))</f>
        <v/>
      </c>
      <c r="K4031" s="28">
        <f>IF(N(G4031)=0,"",INDEX(pl_duracao,G4031))</f>
        <v/>
      </c>
      <c r="L4031" s="39">
        <f>IF(ISNUMBER(C4031),YEAR(C4031),"")</f>
        <v/>
      </c>
      <c r="M4031" s="39">
        <f>IF(ISNUMBER(C4031),MONTH(C4031),"")</f>
        <v/>
      </c>
      <c r="N4031" s="23">
        <f>IF(L4031="","",IF(NOT(ISNUMBER(crono_ano)),"Informe o ano",IF(L4031&lt;crono_ano,"Antes do ano",IF(L4031&gt;crono_ano,"Depois do ano","No ano"))))</f>
        <v/>
      </c>
      <c r="O4031" s="39">
        <f>IF(F4031="","",IF(COUNTIF(F$7:F4031,F4031)=1,1,0))</f>
        <v/>
      </c>
      <c r="P4031" s="39">
        <f>IF(A4031&amp;B4031&amp;C4031="","",IF(AND(O4031=1,N(G4031)&gt;0),IF(INDEX(pl_ativa,MAX(1,N(G4031)))="Sim",1,0),0))</f>
        <v/>
      </c>
      <c r="Q4031" s="39">
        <f>IF(F4031="","",COUNTIFS(ex_chave_oc,F4031,ex_cancelada,"&lt;&gt;Sim"))</f>
        <v/>
      </c>
      <c r="R4031" s="51">
        <f>IF(P4031="","",IF(AND(P4031=1,N(Q4031)&gt;0),1,0))</f>
        <v/>
      </c>
      <c r="S4031" s="30">
        <f>IF(P4031="","",IF(F4031="","ERRO: data prevista ausente ou inválida",IF(O4031=0,"Duplicada: contada uma vez",IF(N(G4031)=0,"ERRO: tarefa fora do Plano Mestre",IF(P4031=0,"Tarefa retirada do plano: não conta","OK")))))</f>
        <v/>
      </c>
    </row>
    <row r="4032">
      <c r="A4032" s="29" t="n"/>
      <c r="B4032" s="25" t="n"/>
      <c r="C4032" s="49" t="n"/>
      <c r="D4032" s="29" t="n"/>
      <c r="E4032" s="23">
        <f>IF(OR(A4032="",B4032=""),"",A4032&amp;"|"&amp;B4032)</f>
        <v/>
      </c>
      <c r="F4032" s="30">
        <f>IF(OR(E4032="",NOT(ISNUMBER(C4032))),"",E4032&amp;"|"&amp;YEAR(C4032)&amp;"-"&amp;RIGHT("0"&amp;MONTH(C4032),2)&amp;"-"&amp;RIGHT("0"&amp;DAY(C4032),2))</f>
        <v/>
      </c>
      <c r="G4032" s="26">
        <f>IF(E4032="","",IFERROR(MATCH(E4032,pl_chave,0),0))</f>
        <v/>
      </c>
      <c r="H4032" s="23">
        <f>IF(G4032="","",IF(G4032=0,"Tarefa fora do plano",INDEX(pl_tag,G4032)))</f>
        <v/>
      </c>
      <c r="I4032" s="30">
        <f>IF(N(G4032)=0,"",INDEX(pl_atividade,G4032))</f>
        <v/>
      </c>
      <c r="J4032" s="50">
        <f>IF(N(G4032)=0,"",INDEX(pl_especialidade,G4032))</f>
        <v/>
      </c>
      <c r="K4032" s="28">
        <f>IF(N(G4032)=0,"",INDEX(pl_duracao,G4032))</f>
        <v/>
      </c>
      <c r="L4032" s="39">
        <f>IF(ISNUMBER(C4032),YEAR(C4032),"")</f>
        <v/>
      </c>
      <c r="M4032" s="39">
        <f>IF(ISNUMBER(C4032),MONTH(C4032),"")</f>
        <v/>
      </c>
      <c r="N4032" s="23">
        <f>IF(L4032="","",IF(NOT(ISNUMBER(crono_ano)),"Informe o ano",IF(L4032&lt;crono_ano,"Antes do ano",IF(L4032&gt;crono_ano,"Depois do ano","No ano"))))</f>
        <v/>
      </c>
      <c r="O4032" s="39">
        <f>IF(F4032="","",IF(COUNTIF(F$7:F4032,F4032)=1,1,0))</f>
        <v/>
      </c>
      <c r="P4032" s="39">
        <f>IF(A4032&amp;B4032&amp;C4032="","",IF(AND(O4032=1,N(G4032)&gt;0),IF(INDEX(pl_ativa,MAX(1,N(G4032)))="Sim",1,0),0))</f>
        <v/>
      </c>
      <c r="Q4032" s="39">
        <f>IF(F4032="","",COUNTIFS(ex_chave_oc,F4032,ex_cancelada,"&lt;&gt;Sim"))</f>
        <v/>
      </c>
      <c r="R4032" s="51">
        <f>IF(P4032="","",IF(AND(P4032=1,N(Q4032)&gt;0),1,0))</f>
        <v/>
      </c>
      <c r="S4032" s="30">
        <f>IF(P4032="","",IF(F4032="","ERRO: data prevista ausente ou inválida",IF(O4032=0,"Duplicada: contada uma vez",IF(N(G4032)=0,"ERRO: tarefa fora do Plano Mestre",IF(P4032=0,"Tarefa retirada do plano: não conta","OK")))))</f>
        <v/>
      </c>
    </row>
    <row r="4033">
      <c r="A4033" s="29" t="n"/>
      <c r="B4033" s="25" t="n"/>
      <c r="C4033" s="49" t="n"/>
      <c r="D4033" s="29" t="n"/>
      <c r="E4033" s="23">
        <f>IF(OR(A4033="",B4033=""),"",A4033&amp;"|"&amp;B4033)</f>
        <v/>
      </c>
      <c r="F4033" s="30">
        <f>IF(OR(E4033="",NOT(ISNUMBER(C4033))),"",E4033&amp;"|"&amp;YEAR(C4033)&amp;"-"&amp;RIGHT("0"&amp;MONTH(C4033),2)&amp;"-"&amp;RIGHT("0"&amp;DAY(C4033),2))</f>
        <v/>
      </c>
      <c r="G4033" s="26">
        <f>IF(E4033="","",IFERROR(MATCH(E4033,pl_chave,0),0))</f>
        <v/>
      </c>
      <c r="H4033" s="23">
        <f>IF(G4033="","",IF(G4033=0,"Tarefa fora do plano",INDEX(pl_tag,G4033)))</f>
        <v/>
      </c>
      <c r="I4033" s="30">
        <f>IF(N(G4033)=0,"",INDEX(pl_atividade,G4033))</f>
        <v/>
      </c>
      <c r="J4033" s="50">
        <f>IF(N(G4033)=0,"",INDEX(pl_especialidade,G4033))</f>
        <v/>
      </c>
      <c r="K4033" s="28">
        <f>IF(N(G4033)=0,"",INDEX(pl_duracao,G4033))</f>
        <v/>
      </c>
      <c r="L4033" s="39">
        <f>IF(ISNUMBER(C4033),YEAR(C4033),"")</f>
        <v/>
      </c>
      <c r="M4033" s="39">
        <f>IF(ISNUMBER(C4033),MONTH(C4033),"")</f>
        <v/>
      </c>
      <c r="N4033" s="23">
        <f>IF(L4033="","",IF(NOT(ISNUMBER(crono_ano)),"Informe o ano",IF(L4033&lt;crono_ano,"Antes do ano",IF(L4033&gt;crono_ano,"Depois do ano","No ano"))))</f>
        <v/>
      </c>
      <c r="O4033" s="39">
        <f>IF(F4033="","",IF(COUNTIF(F$7:F4033,F4033)=1,1,0))</f>
        <v/>
      </c>
      <c r="P4033" s="39">
        <f>IF(A4033&amp;B4033&amp;C4033="","",IF(AND(O4033=1,N(G4033)&gt;0),IF(INDEX(pl_ativa,MAX(1,N(G4033)))="Sim",1,0),0))</f>
        <v/>
      </c>
      <c r="Q4033" s="39">
        <f>IF(F4033="","",COUNTIFS(ex_chave_oc,F4033,ex_cancelada,"&lt;&gt;Sim"))</f>
        <v/>
      </c>
      <c r="R4033" s="51">
        <f>IF(P4033="","",IF(AND(P4033=1,N(Q4033)&gt;0),1,0))</f>
        <v/>
      </c>
      <c r="S4033" s="30">
        <f>IF(P4033="","",IF(F4033="","ERRO: data prevista ausente ou inválida",IF(O4033=0,"Duplicada: contada uma vez",IF(N(G4033)=0,"ERRO: tarefa fora do Plano Mestre",IF(P4033=0,"Tarefa retirada do plano: não conta","OK")))))</f>
        <v/>
      </c>
    </row>
    <row r="4034">
      <c r="A4034" s="29" t="n"/>
      <c r="B4034" s="25" t="n"/>
      <c r="C4034" s="49" t="n"/>
      <c r="D4034" s="29" t="n"/>
      <c r="E4034" s="23">
        <f>IF(OR(A4034="",B4034=""),"",A4034&amp;"|"&amp;B4034)</f>
        <v/>
      </c>
      <c r="F4034" s="30">
        <f>IF(OR(E4034="",NOT(ISNUMBER(C4034))),"",E4034&amp;"|"&amp;YEAR(C4034)&amp;"-"&amp;RIGHT("0"&amp;MONTH(C4034),2)&amp;"-"&amp;RIGHT("0"&amp;DAY(C4034),2))</f>
        <v/>
      </c>
      <c r="G4034" s="26">
        <f>IF(E4034="","",IFERROR(MATCH(E4034,pl_chave,0),0))</f>
        <v/>
      </c>
      <c r="H4034" s="23">
        <f>IF(G4034="","",IF(G4034=0,"Tarefa fora do plano",INDEX(pl_tag,G4034)))</f>
        <v/>
      </c>
      <c r="I4034" s="30">
        <f>IF(N(G4034)=0,"",INDEX(pl_atividade,G4034))</f>
        <v/>
      </c>
      <c r="J4034" s="50">
        <f>IF(N(G4034)=0,"",INDEX(pl_especialidade,G4034))</f>
        <v/>
      </c>
      <c r="K4034" s="28">
        <f>IF(N(G4034)=0,"",INDEX(pl_duracao,G4034))</f>
        <v/>
      </c>
      <c r="L4034" s="39">
        <f>IF(ISNUMBER(C4034),YEAR(C4034),"")</f>
        <v/>
      </c>
      <c r="M4034" s="39">
        <f>IF(ISNUMBER(C4034),MONTH(C4034),"")</f>
        <v/>
      </c>
      <c r="N4034" s="23">
        <f>IF(L4034="","",IF(NOT(ISNUMBER(crono_ano)),"Informe o ano",IF(L4034&lt;crono_ano,"Antes do ano",IF(L4034&gt;crono_ano,"Depois do ano","No ano"))))</f>
        <v/>
      </c>
      <c r="O4034" s="39">
        <f>IF(F4034="","",IF(COUNTIF(F$7:F4034,F4034)=1,1,0))</f>
        <v/>
      </c>
      <c r="P4034" s="39">
        <f>IF(A4034&amp;B4034&amp;C4034="","",IF(AND(O4034=1,N(G4034)&gt;0),IF(INDEX(pl_ativa,MAX(1,N(G4034)))="Sim",1,0),0))</f>
        <v/>
      </c>
      <c r="Q4034" s="39">
        <f>IF(F4034="","",COUNTIFS(ex_chave_oc,F4034,ex_cancelada,"&lt;&gt;Sim"))</f>
        <v/>
      </c>
      <c r="R4034" s="51">
        <f>IF(P4034="","",IF(AND(P4034=1,N(Q4034)&gt;0),1,0))</f>
        <v/>
      </c>
      <c r="S4034" s="30">
        <f>IF(P4034="","",IF(F4034="","ERRO: data prevista ausente ou inválida",IF(O4034=0,"Duplicada: contada uma vez",IF(N(G4034)=0,"ERRO: tarefa fora do Plano Mestre",IF(P4034=0,"Tarefa retirada do plano: não conta","OK")))))</f>
        <v/>
      </c>
    </row>
    <row r="4035">
      <c r="A4035" s="29" t="n"/>
      <c r="B4035" s="25" t="n"/>
      <c r="C4035" s="49" t="n"/>
      <c r="D4035" s="29" t="n"/>
      <c r="E4035" s="23">
        <f>IF(OR(A4035="",B4035=""),"",A4035&amp;"|"&amp;B4035)</f>
        <v/>
      </c>
      <c r="F4035" s="30">
        <f>IF(OR(E4035="",NOT(ISNUMBER(C4035))),"",E4035&amp;"|"&amp;YEAR(C4035)&amp;"-"&amp;RIGHT("0"&amp;MONTH(C4035),2)&amp;"-"&amp;RIGHT("0"&amp;DAY(C4035),2))</f>
        <v/>
      </c>
      <c r="G4035" s="26">
        <f>IF(E4035="","",IFERROR(MATCH(E4035,pl_chave,0),0))</f>
        <v/>
      </c>
      <c r="H4035" s="23">
        <f>IF(G4035="","",IF(G4035=0,"Tarefa fora do plano",INDEX(pl_tag,G4035)))</f>
        <v/>
      </c>
      <c r="I4035" s="30">
        <f>IF(N(G4035)=0,"",INDEX(pl_atividade,G4035))</f>
        <v/>
      </c>
      <c r="J4035" s="50">
        <f>IF(N(G4035)=0,"",INDEX(pl_especialidade,G4035))</f>
        <v/>
      </c>
      <c r="K4035" s="28">
        <f>IF(N(G4035)=0,"",INDEX(pl_duracao,G4035))</f>
        <v/>
      </c>
      <c r="L4035" s="39">
        <f>IF(ISNUMBER(C4035),YEAR(C4035),"")</f>
        <v/>
      </c>
      <c r="M4035" s="39">
        <f>IF(ISNUMBER(C4035),MONTH(C4035),"")</f>
        <v/>
      </c>
      <c r="N4035" s="23">
        <f>IF(L4035="","",IF(NOT(ISNUMBER(crono_ano)),"Informe o ano",IF(L4035&lt;crono_ano,"Antes do ano",IF(L4035&gt;crono_ano,"Depois do ano","No ano"))))</f>
        <v/>
      </c>
      <c r="O4035" s="39">
        <f>IF(F4035="","",IF(COUNTIF(F$7:F4035,F4035)=1,1,0))</f>
        <v/>
      </c>
      <c r="P4035" s="39">
        <f>IF(A4035&amp;B4035&amp;C4035="","",IF(AND(O4035=1,N(G4035)&gt;0),IF(INDEX(pl_ativa,MAX(1,N(G4035)))="Sim",1,0),0))</f>
        <v/>
      </c>
      <c r="Q4035" s="39">
        <f>IF(F4035="","",COUNTIFS(ex_chave_oc,F4035,ex_cancelada,"&lt;&gt;Sim"))</f>
        <v/>
      </c>
      <c r="R4035" s="51">
        <f>IF(P4035="","",IF(AND(P4035=1,N(Q4035)&gt;0),1,0))</f>
        <v/>
      </c>
      <c r="S4035" s="30">
        <f>IF(P4035="","",IF(F4035="","ERRO: data prevista ausente ou inválida",IF(O4035=0,"Duplicada: contada uma vez",IF(N(G4035)=0,"ERRO: tarefa fora do Plano Mestre",IF(P4035=0,"Tarefa retirada do plano: não conta","OK")))))</f>
        <v/>
      </c>
    </row>
    <row r="4036">
      <c r="A4036" s="29" t="n"/>
      <c r="B4036" s="25" t="n"/>
      <c r="C4036" s="49" t="n"/>
      <c r="D4036" s="29" t="n"/>
      <c r="E4036" s="23">
        <f>IF(OR(A4036="",B4036=""),"",A4036&amp;"|"&amp;B4036)</f>
        <v/>
      </c>
      <c r="F4036" s="30">
        <f>IF(OR(E4036="",NOT(ISNUMBER(C4036))),"",E4036&amp;"|"&amp;YEAR(C4036)&amp;"-"&amp;RIGHT("0"&amp;MONTH(C4036),2)&amp;"-"&amp;RIGHT("0"&amp;DAY(C4036),2))</f>
        <v/>
      </c>
      <c r="G4036" s="26">
        <f>IF(E4036="","",IFERROR(MATCH(E4036,pl_chave,0),0))</f>
        <v/>
      </c>
      <c r="H4036" s="23">
        <f>IF(G4036="","",IF(G4036=0,"Tarefa fora do plano",INDEX(pl_tag,G4036)))</f>
        <v/>
      </c>
      <c r="I4036" s="30">
        <f>IF(N(G4036)=0,"",INDEX(pl_atividade,G4036))</f>
        <v/>
      </c>
      <c r="J4036" s="50">
        <f>IF(N(G4036)=0,"",INDEX(pl_especialidade,G4036))</f>
        <v/>
      </c>
      <c r="K4036" s="28">
        <f>IF(N(G4036)=0,"",INDEX(pl_duracao,G4036))</f>
        <v/>
      </c>
      <c r="L4036" s="39">
        <f>IF(ISNUMBER(C4036),YEAR(C4036),"")</f>
        <v/>
      </c>
      <c r="M4036" s="39">
        <f>IF(ISNUMBER(C4036),MONTH(C4036),"")</f>
        <v/>
      </c>
      <c r="N4036" s="23">
        <f>IF(L4036="","",IF(NOT(ISNUMBER(crono_ano)),"Informe o ano",IF(L4036&lt;crono_ano,"Antes do ano",IF(L4036&gt;crono_ano,"Depois do ano","No ano"))))</f>
        <v/>
      </c>
      <c r="O4036" s="39">
        <f>IF(F4036="","",IF(COUNTIF(F$7:F4036,F4036)=1,1,0))</f>
        <v/>
      </c>
      <c r="P4036" s="39">
        <f>IF(A4036&amp;B4036&amp;C4036="","",IF(AND(O4036=1,N(G4036)&gt;0),IF(INDEX(pl_ativa,MAX(1,N(G4036)))="Sim",1,0),0))</f>
        <v/>
      </c>
      <c r="Q4036" s="39">
        <f>IF(F4036="","",COUNTIFS(ex_chave_oc,F4036,ex_cancelada,"&lt;&gt;Sim"))</f>
        <v/>
      </c>
      <c r="R4036" s="51">
        <f>IF(P4036="","",IF(AND(P4036=1,N(Q4036)&gt;0),1,0))</f>
        <v/>
      </c>
      <c r="S4036" s="30">
        <f>IF(P4036="","",IF(F4036="","ERRO: data prevista ausente ou inválida",IF(O4036=0,"Duplicada: contada uma vez",IF(N(G4036)=0,"ERRO: tarefa fora do Plano Mestre",IF(P4036=0,"Tarefa retirada do plano: não conta","OK")))))</f>
        <v/>
      </c>
    </row>
    <row r="4037">
      <c r="A4037" s="29" t="n"/>
      <c r="B4037" s="25" t="n"/>
      <c r="C4037" s="49" t="n"/>
      <c r="D4037" s="29" t="n"/>
      <c r="E4037" s="23">
        <f>IF(OR(A4037="",B4037=""),"",A4037&amp;"|"&amp;B4037)</f>
        <v/>
      </c>
      <c r="F4037" s="30">
        <f>IF(OR(E4037="",NOT(ISNUMBER(C4037))),"",E4037&amp;"|"&amp;YEAR(C4037)&amp;"-"&amp;RIGHT("0"&amp;MONTH(C4037),2)&amp;"-"&amp;RIGHT("0"&amp;DAY(C4037),2))</f>
        <v/>
      </c>
      <c r="G4037" s="26">
        <f>IF(E4037="","",IFERROR(MATCH(E4037,pl_chave,0),0))</f>
        <v/>
      </c>
      <c r="H4037" s="23">
        <f>IF(G4037="","",IF(G4037=0,"Tarefa fora do plano",INDEX(pl_tag,G4037)))</f>
        <v/>
      </c>
      <c r="I4037" s="30">
        <f>IF(N(G4037)=0,"",INDEX(pl_atividade,G4037))</f>
        <v/>
      </c>
      <c r="J4037" s="50">
        <f>IF(N(G4037)=0,"",INDEX(pl_especialidade,G4037))</f>
        <v/>
      </c>
      <c r="K4037" s="28">
        <f>IF(N(G4037)=0,"",INDEX(pl_duracao,G4037))</f>
        <v/>
      </c>
      <c r="L4037" s="39">
        <f>IF(ISNUMBER(C4037),YEAR(C4037),"")</f>
        <v/>
      </c>
      <c r="M4037" s="39">
        <f>IF(ISNUMBER(C4037),MONTH(C4037),"")</f>
        <v/>
      </c>
      <c r="N4037" s="23">
        <f>IF(L4037="","",IF(NOT(ISNUMBER(crono_ano)),"Informe o ano",IF(L4037&lt;crono_ano,"Antes do ano",IF(L4037&gt;crono_ano,"Depois do ano","No ano"))))</f>
        <v/>
      </c>
      <c r="O4037" s="39">
        <f>IF(F4037="","",IF(COUNTIF(F$7:F4037,F4037)=1,1,0))</f>
        <v/>
      </c>
      <c r="P4037" s="39">
        <f>IF(A4037&amp;B4037&amp;C4037="","",IF(AND(O4037=1,N(G4037)&gt;0),IF(INDEX(pl_ativa,MAX(1,N(G4037)))="Sim",1,0),0))</f>
        <v/>
      </c>
      <c r="Q4037" s="39">
        <f>IF(F4037="","",COUNTIFS(ex_chave_oc,F4037,ex_cancelada,"&lt;&gt;Sim"))</f>
        <v/>
      </c>
      <c r="R4037" s="51">
        <f>IF(P4037="","",IF(AND(P4037=1,N(Q4037)&gt;0),1,0))</f>
        <v/>
      </c>
      <c r="S4037" s="30">
        <f>IF(P4037="","",IF(F4037="","ERRO: data prevista ausente ou inválida",IF(O4037=0,"Duplicada: contada uma vez",IF(N(G4037)=0,"ERRO: tarefa fora do Plano Mestre",IF(P4037=0,"Tarefa retirada do plano: não conta","OK")))))</f>
        <v/>
      </c>
    </row>
    <row r="4038">
      <c r="A4038" s="29" t="n"/>
      <c r="B4038" s="25" t="n"/>
      <c r="C4038" s="49" t="n"/>
      <c r="D4038" s="29" t="n"/>
      <c r="E4038" s="23">
        <f>IF(OR(A4038="",B4038=""),"",A4038&amp;"|"&amp;B4038)</f>
        <v/>
      </c>
      <c r="F4038" s="30">
        <f>IF(OR(E4038="",NOT(ISNUMBER(C4038))),"",E4038&amp;"|"&amp;YEAR(C4038)&amp;"-"&amp;RIGHT("0"&amp;MONTH(C4038),2)&amp;"-"&amp;RIGHT("0"&amp;DAY(C4038),2))</f>
        <v/>
      </c>
      <c r="G4038" s="26">
        <f>IF(E4038="","",IFERROR(MATCH(E4038,pl_chave,0),0))</f>
        <v/>
      </c>
      <c r="H4038" s="23">
        <f>IF(G4038="","",IF(G4038=0,"Tarefa fora do plano",INDEX(pl_tag,G4038)))</f>
        <v/>
      </c>
      <c r="I4038" s="30">
        <f>IF(N(G4038)=0,"",INDEX(pl_atividade,G4038))</f>
        <v/>
      </c>
      <c r="J4038" s="50">
        <f>IF(N(G4038)=0,"",INDEX(pl_especialidade,G4038))</f>
        <v/>
      </c>
      <c r="K4038" s="28">
        <f>IF(N(G4038)=0,"",INDEX(pl_duracao,G4038))</f>
        <v/>
      </c>
      <c r="L4038" s="39">
        <f>IF(ISNUMBER(C4038),YEAR(C4038),"")</f>
        <v/>
      </c>
      <c r="M4038" s="39">
        <f>IF(ISNUMBER(C4038),MONTH(C4038),"")</f>
        <v/>
      </c>
      <c r="N4038" s="23">
        <f>IF(L4038="","",IF(NOT(ISNUMBER(crono_ano)),"Informe o ano",IF(L4038&lt;crono_ano,"Antes do ano",IF(L4038&gt;crono_ano,"Depois do ano","No ano"))))</f>
        <v/>
      </c>
      <c r="O4038" s="39">
        <f>IF(F4038="","",IF(COUNTIF(F$7:F4038,F4038)=1,1,0))</f>
        <v/>
      </c>
      <c r="P4038" s="39">
        <f>IF(A4038&amp;B4038&amp;C4038="","",IF(AND(O4038=1,N(G4038)&gt;0),IF(INDEX(pl_ativa,MAX(1,N(G4038)))="Sim",1,0),0))</f>
        <v/>
      </c>
      <c r="Q4038" s="39">
        <f>IF(F4038="","",COUNTIFS(ex_chave_oc,F4038,ex_cancelada,"&lt;&gt;Sim"))</f>
        <v/>
      </c>
      <c r="R4038" s="51">
        <f>IF(P4038="","",IF(AND(P4038=1,N(Q4038)&gt;0),1,0))</f>
        <v/>
      </c>
      <c r="S4038" s="30">
        <f>IF(P4038="","",IF(F4038="","ERRO: data prevista ausente ou inválida",IF(O4038=0,"Duplicada: contada uma vez",IF(N(G4038)=0,"ERRO: tarefa fora do Plano Mestre",IF(P4038=0,"Tarefa retirada do plano: não conta","OK")))))</f>
        <v/>
      </c>
    </row>
    <row r="4039">
      <c r="A4039" s="29" t="n"/>
      <c r="B4039" s="25" t="n"/>
      <c r="C4039" s="49" t="n"/>
      <c r="D4039" s="29" t="n"/>
      <c r="E4039" s="23">
        <f>IF(OR(A4039="",B4039=""),"",A4039&amp;"|"&amp;B4039)</f>
        <v/>
      </c>
      <c r="F4039" s="30">
        <f>IF(OR(E4039="",NOT(ISNUMBER(C4039))),"",E4039&amp;"|"&amp;YEAR(C4039)&amp;"-"&amp;RIGHT("0"&amp;MONTH(C4039),2)&amp;"-"&amp;RIGHT("0"&amp;DAY(C4039),2))</f>
        <v/>
      </c>
      <c r="G4039" s="26">
        <f>IF(E4039="","",IFERROR(MATCH(E4039,pl_chave,0),0))</f>
        <v/>
      </c>
      <c r="H4039" s="23">
        <f>IF(G4039="","",IF(G4039=0,"Tarefa fora do plano",INDEX(pl_tag,G4039)))</f>
        <v/>
      </c>
      <c r="I4039" s="30">
        <f>IF(N(G4039)=0,"",INDEX(pl_atividade,G4039))</f>
        <v/>
      </c>
      <c r="J4039" s="50">
        <f>IF(N(G4039)=0,"",INDEX(pl_especialidade,G4039))</f>
        <v/>
      </c>
      <c r="K4039" s="28">
        <f>IF(N(G4039)=0,"",INDEX(pl_duracao,G4039))</f>
        <v/>
      </c>
      <c r="L4039" s="39">
        <f>IF(ISNUMBER(C4039),YEAR(C4039),"")</f>
        <v/>
      </c>
      <c r="M4039" s="39">
        <f>IF(ISNUMBER(C4039),MONTH(C4039),"")</f>
        <v/>
      </c>
      <c r="N4039" s="23">
        <f>IF(L4039="","",IF(NOT(ISNUMBER(crono_ano)),"Informe o ano",IF(L4039&lt;crono_ano,"Antes do ano",IF(L4039&gt;crono_ano,"Depois do ano","No ano"))))</f>
        <v/>
      </c>
      <c r="O4039" s="39">
        <f>IF(F4039="","",IF(COUNTIF(F$7:F4039,F4039)=1,1,0))</f>
        <v/>
      </c>
      <c r="P4039" s="39">
        <f>IF(A4039&amp;B4039&amp;C4039="","",IF(AND(O4039=1,N(G4039)&gt;0),IF(INDEX(pl_ativa,MAX(1,N(G4039)))="Sim",1,0),0))</f>
        <v/>
      </c>
      <c r="Q4039" s="39">
        <f>IF(F4039="","",COUNTIFS(ex_chave_oc,F4039,ex_cancelada,"&lt;&gt;Sim"))</f>
        <v/>
      </c>
      <c r="R4039" s="51">
        <f>IF(P4039="","",IF(AND(P4039=1,N(Q4039)&gt;0),1,0))</f>
        <v/>
      </c>
      <c r="S4039" s="30">
        <f>IF(P4039="","",IF(F4039="","ERRO: data prevista ausente ou inválida",IF(O4039=0,"Duplicada: contada uma vez",IF(N(G4039)=0,"ERRO: tarefa fora do Plano Mestre",IF(P4039=0,"Tarefa retirada do plano: não conta","OK")))))</f>
        <v/>
      </c>
    </row>
    <row r="4040">
      <c r="A4040" s="29" t="n"/>
      <c r="B4040" s="25" t="n"/>
      <c r="C4040" s="49" t="n"/>
      <c r="D4040" s="29" t="n"/>
      <c r="E4040" s="23">
        <f>IF(OR(A4040="",B4040=""),"",A4040&amp;"|"&amp;B4040)</f>
        <v/>
      </c>
      <c r="F4040" s="30">
        <f>IF(OR(E4040="",NOT(ISNUMBER(C4040))),"",E4040&amp;"|"&amp;YEAR(C4040)&amp;"-"&amp;RIGHT("0"&amp;MONTH(C4040),2)&amp;"-"&amp;RIGHT("0"&amp;DAY(C4040),2))</f>
        <v/>
      </c>
      <c r="G4040" s="26">
        <f>IF(E4040="","",IFERROR(MATCH(E4040,pl_chave,0),0))</f>
        <v/>
      </c>
      <c r="H4040" s="23">
        <f>IF(G4040="","",IF(G4040=0,"Tarefa fora do plano",INDEX(pl_tag,G4040)))</f>
        <v/>
      </c>
      <c r="I4040" s="30">
        <f>IF(N(G4040)=0,"",INDEX(pl_atividade,G4040))</f>
        <v/>
      </c>
      <c r="J4040" s="50">
        <f>IF(N(G4040)=0,"",INDEX(pl_especialidade,G4040))</f>
        <v/>
      </c>
      <c r="K4040" s="28">
        <f>IF(N(G4040)=0,"",INDEX(pl_duracao,G4040))</f>
        <v/>
      </c>
      <c r="L4040" s="39">
        <f>IF(ISNUMBER(C4040),YEAR(C4040),"")</f>
        <v/>
      </c>
      <c r="M4040" s="39">
        <f>IF(ISNUMBER(C4040),MONTH(C4040),"")</f>
        <v/>
      </c>
      <c r="N4040" s="23">
        <f>IF(L4040="","",IF(NOT(ISNUMBER(crono_ano)),"Informe o ano",IF(L4040&lt;crono_ano,"Antes do ano",IF(L4040&gt;crono_ano,"Depois do ano","No ano"))))</f>
        <v/>
      </c>
      <c r="O4040" s="39">
        <f>IF(F4040="","",IF(COUNTIF(F$7:F4040,F4040)=1,1,0))</f>
        <v/>
      </c>
      <c r="P4040" s="39">
        <f>IF(A4040&amp;B4040&amp;C4040="","",IF(AND(O4040=1,N(G4040)&gt;0),IF(INDEX(pl_ativa,MAX(1,N(G4040)))="Sim",1,0),0))</f>
        <v/>
      </c>
      <c r="Q4040" s="39">
        <f>IF(F4040="","",COUNTIFS(ex_chave_oc,F4040,ex_cancelada,"&lt;&gt;Sim"))</f>
        <v/>
      </c>
      <c r="R4040" s="51">
        <f>IF(P4040="","",IF(AND(P4040=1,N(Q4040)&gt;0),1,0))</f>
        <v/>
      </c>
      <c r="S4040" s="30">
        <f>IF(P4040="","",IF(F4040="","ERRO: data prevista ausente ou inválida",IF(O4040=0,"Duplicada: contada uma vez",IF(N(G4040)=0,"ERRO: tarefa fora do Plano Mestre",IF(P4040=0,"Tarefa retirada do plano: não conta","OK")))))</f>
        <v/>
      </c>
    </row>
    <row r="4041">
      <c r="A4041" s="29" t="n"/>
      <c r="B4041" s="25" t="n"/>
      <c r="C4041" s="49" t="n"/>
      <c r="D4041" s="29" t="n"/>
      <c r="E4041" s="23">
        <f>IF(OR(A4041="",B4041=""),"",A4041&amp;"|"&amp;B4041)</f>
        <v/>
      </c>
      <c r="F4041" s="30">
        <f>IF(OR(E4041="",NOT(ISNUMBER(C4041))),"",E4041&amp;"|"&amp;YEAR(C4041)&amp;"-"&amp;RIGHT("0"&amp;MONTH(C4041),2)&amp;"-"&amp;RIGHT("0"&amp;DAY(C4041),2))</f>
        <v/>
      </c>
      <c r="G4041" s="26">
        <f>IF(E4041="","",IFERROR(MATCH(E4041,pl_chave,0),0))</f>
        <v/>
      </c>
      <c r="H4041" s="23">
        <f>IF(G4041="","",IF(G4041=0,"Tarefa fora do plano",INDEX(pl_tag,G4041)))</f>
        <v/>
      </c>
      <c r="I4041" s="30">
        <f>IF(N(G4041)=0,"",INDEX(pl_atividade,G4041))</f>
        <v/>
      </c>
      <c r="J4041" s="50">
        <f>IF(N(G4041)=0,"",INDEX(pl_especialidade,G4041))</f>
        <v/>
      </c>
      <c r="K4041" s="28">
        <f>IF(N(G4041)=0,"",INDEX(pl_duracao,G4041))</f>
        <v/>
      </c>
      <c r="L4041" s="39">
        <f>IF(ISNUMBER(C4041),YEAR(C4041),"")</f>
        <v/>
      </c>
      <c r="M4041" s="39">
        <f>IF(ISNUMBER(C4041),MONTH(C4041),"")</f>
        <v/>
      </c>
      <c r="N4041" s="23">
        <f>IF(L4041="","",IF(NOT(ISNUMBER(crono_ano)),"Informe o ano",IF(L4041&lt;crono_ano,"Antes do ano",IF(L4041&gt;crono_ano,"Depois do ano","No ano"))))</f>
        <v/>
      </c>
      <c r="O4041" s="39">
        <f>IF(F4041="","",IF(COUNTIF(F$7:F4041,F4041)=1,1,0))</f>
        <v/>
      </c>
      <c r="P4041" s="39">
        <f>IF(A4041&amp;B4041&amp;C4041="","",IF(AND(O4041=1,N(G4041)&gt;0),IF(INDEX(pl_ativa,MAX(1,N(G4041)))="Sim",1,0),0))</f>
        <v/>
      </c>
      <c r="Q4041" s="39">
        <f>IF(F4041="","",COUNTIFS(ex_chave_oc,F4041,ex_cancelada,"&lt;&gt;Sim"))</f>
        <v/>
      </c>
      <c r="R4041" s="51">
        <f>IF(P4041="","",IF(AND(P4041=1,N(Q4041)&gt;0),1,0))</f>
        <v/>
      </c>
      <c r="S4041" s="30">
        <f>IF(P4041="","",IF(F4041="","ERRO: data prevista ausente ou inválida",IF(O4041=0,"Duplicada: contada uma vez",IF(N(G4041)=0,"ERRO: tarefa fora do Plano Mestre",IF(P4041=0,"Tarefa retirada do plano: não conta","OK")))))</f>
        <v/>
      </c>
    </row>
    <row r="4042">
      <c r="A4042" s="29" t="n"/>
      <c r="B4042" s="25" t="n"/>
      <c r="C4042" s="49" t="n"/>
      <c r="D4042" s="29" t="n"/>
      <c r="E4042" s="23">
        <f>IF(OR(A4042="",B4042=""),"",A4042&amp;"|"&amp;B4042)</f>
        <v/>
      </c>
      <c r="F4042" s="30">
        <f>IF(OR(E4042="",NOT(ISNUMBER(C4042))),"",E4042&amp;"|"&amp;YEAR(C4042)&amp;"-"&amp;RIGHT("0"&amp;MONTH(C4042),2)&amp;"-"&amp;RIGHT("0"&amp;DAY(C4042),2))</f>
        <v/>
      </c>
      <c r="G4042" s="26">
        <f>IF(E4042="","",IFERROR(MATCH(E4042,pl_chave,0),0))</f>
        <v/>
      </c>
      <c r="H4042" s="23">
        <f>IF(G4042="","",IF(G4042=0,"Tarefa fora do plano",INDEX(pl_tag,G4042)))</f>
        <v/>
      </c>
      <c r="I4042" s="30">
        <f>IF(N(G4042)=0,"",INDEX(pl_atividade,G4042))</f>
        <v/>
      </c>
      <c r="J4042" s="50">
        <f>IF(N(G4042)=0,"",INDEX(pl_especialidade,G4042))</f>
        <v/>
      </c>
      <c r="K4042" s="28">
        <f>IF(N(G4042)=0,"",INDEX(pl_duracao,G4042))</f>
        <v/>
      </c>
      <c r="L4042" s="39">
        <f>IF(ISNUMBER(C4042),YEAR(C4042),"")</f>
        <v/>
      </c>
      <c r="M4042" s="39">
        <f>IF(ISNUMBER(C4042),MONTH(C4042),"")</f>
        <v/>
      </c>
      <c r="N4042" s="23">
        <f>IF(L4042="","",IF(NOT(ISNUMBER(crono_ano)),"Informe o ano",IF(L4042&lt;crono_ano,"Antes do ano",IF(L4042&gt;crono_ano,"Depois do ano","No ano"))))</f>
        <v/>
      </c>
      <c r="O4042" s="39">
        <f>IF(F4042="","",IF(COUNTIF(F$7:F4042,F4042)=1,1,0))</f>
        <v/>
      </c>
      <c r="P4042" s="39">
        <f>IF(A4042&amp;B4042&amp;C4042="","",IF(AND(O4042=1,N(G4042)&gt;0),IF(INDEX(pl_ativa,MAX(1,N(G4042)))="Sim",1,0),0))</f>
        <v/>
      </c>
      <c r="Q4042" s="39">
        <f>IF(F4042="","",COUNTIFS(ex_chave_oc,F4042,ex_cancelada,"&lt;&gt;Sim"))</f>
        <v/>
      </c>
      <c r="R4042" s="51">
        <f>IF(P4042="","",IF(AND(P4042=1,N(Q4042)&gt;0),1,0))</f>
        <v/>
      </c>
      <c r="S4042" s="30">
        <f>IF(P4042="","",IF(F4042="","ERRO: data prevista ausente ou inválida",IF(O4042=0,"Duplicada: contada uma vez",IF(N(G4042)=0,"ERRO: tarefa fora do Plano Mestre",IF(P4042=0,"Tarefa retirada do plano: não conta","OK")))))</f>
        <v/>
      </c>
    </row>
    <row r="4043">
      <c r="A4043" s="29" t="n"/>
      <c r="B4043" s="25" t="n"/>
      <c r="C4043" s="49" t="n"/>
      <c r="D4043" s="29" t="n"/>
      <c r="E4043" s="23">
        <f>IF(OR(A4043="",B4043=""),"",A4043&amp;"|"&amp;B4043)</f>
        <v/>
      </c>
      <c r="F4043" s="30">
        <f>IF(OR(E4043="",NOT(ISNUMBER(C4043))),"",E4043&amp;"|"&amp;YEAR(C4043)&amp;"-"&amp;RIGHT("0"&amp;MONTH(C4043),2)&amp;"-"&amp;RIGHT("0"&amp;DAY(C4043),2))</f>
        <v/>
      </c>
      <c r="G4043" s="26">
        <f>IF(E4043="","",IFERROR(MATCH(E4043,pl_chave,0),0))</f>
        <v/>
      </c>
      <c r="H4043" s="23">
        <f>IF(G4043="","",IF(G4043=0,"Tarefa fora do plano",INDEX(pl_tag,G4043)))</f>
        <v/>
      </c>
      <c r="I4043" s="30">
        <f>IF(N(G4043)=0,"",INDEX(pl_atividade,G4043))</f>
        <v/>
      </c>
      <c r="J4043" s="50">
        <f>IF(N(G4043)=0,"",INDEX(pl_especialidade,G4043))</f>
        <v/>
      </c>
      <c r="K4043" s="28">
        <f>IF(N(G4043)=0,"",INDEX(pl_duracao,G4043))</f>
        <v/>
      </c>
      <c r="L4043" s="39">
        <f>IF(ISNUMBER(C4043),YEAR(C4043),"")</f>
        <v/>
      </c>
      <c r="M4043" s="39">
        <f>IF(ISNUMBER(C4043),MONTH(C4043),"")</f>
        <v/>
      </c>
      <c r="N4043" s="23">
        <f>IF(L4043="","",IF(NOT(ISNUMBER(crono_ano)),"Informe o ano",IF(L4043&lt;crono_ano,"Antes do ano",IF(L4043&gt;crono_ano,"Depois do ano","No ano"))))</f>
        <v/>
      </c>
      <c r="O4043" s="39">
        <f>IF(F4043="","",IF(COUNTIF(F$7:F4043,F4043)=1,1,0))</f>
        <v/>
      </c>
      <c r="P4043" s="39">
        <f>IF(A4043&amp;B4043&amp;C4043="","",IF(AND(O4043=1,N(G4043)&gt;0),IF(INDEX(pl_ativa,MAX(1,N(G4043)))="Sim",1,0),0))</f>
        <v/>
      </c>
      <c r="Q4043" s="39">
        <f>IF(F4043="","",COUNTIFS(ex_chave_oc,F4043,ex_cancelada,"&lt;&gt;Sim"))</f>
        <v/>
      </c>
      <c r="R4043" s="51">
        <f>IF(P4043="","",IF(AND(P4043=1,N(Q4043)&gt;0),1,0))</f>
        <v/>
      </c>
      <c r="S4043" s="30">
        <f>IF(P4043="","",IF(F4043="","ERRO: data prevista ausente ou inválida",IF(O4043=0,"Duplicada: contada uma vez",IF(N(G4043)=0,"ERRO: tarefa fora do Plano Mestre",IF(P4043=0,"Tarefa retirada do plano: não conta","OK")))))</f>
        <v/>
      </c>
    </row>
    <row r="4044">
      <c r="A4044" s="29" t="n"/>
      <c r="B4044" s="25" t="n"/>
      <c r="C4044" s="49" t="n"/>
      <c r="D4044" s="29" t="n"/>
      <c r="E4044" s="23">
        <f>IF(OR(A4044="",B4044=""),"",A4044&amp;"|"&amp;B4044)</f>
        <v/>
      </c>
      <c r="F4044" s="30">
        <f>IF(OR(E4044="",NOT(ISNUMBER(C4044))),"",E4044&amp;"|"&amp;YEAR(C4044)&amp;"-"&amp;RIGHT("0"&amp;MONTH(C4044),2)&amp;"-"&amp;RIGHT("0"&amp;DAY(C4044),2))</f>
        <v/>
      </c>
      <c r="G4044" s="26">
        <f>IF(E4044="","",IFERROR(MATCH(E4044,pl_chave,0),0))</f>
        <v/>
      </c>
      <c r="H4044" s="23">
        <f>IF(G4044="","",IF(G4044=0,"Tarefa fora do plano",INDEX(pl_tag,G4044)))</f>
        <v/>
      </c>
      <c r="I4044" s="30">
        <f>IF(N(G4044)=0,"",INDEX(pl_atividade,G4044))</f>
        <v/>
      </c>
      <c r="J4044" s="50">
        <f>IF(N(G4044)=0,"",INDEX(pl_especialidade,G4044))</f>
        <v/>
      </c>
      <c r="K4044" s="28">
        <f>IF(N(G4044)=0,"",INDEX(pl_duracao,G4044))</f>
        <v/>
      </c>
      <c r="L4044" s="39">
        <f>IF(ISNUMBER(C4044),YEAR(C4044),"")</f>
        <v/>
      </c>
      <c r="M4044" s="39">
        <f>IF(ISNUMBER(C4044),MONTH(C4044),"")</f>
        <v/>
      </c>
      <c r="N4044" s="23">
        <f>IF(L4044="","",IF(NOT(ISNUMBER(crono_ano)),"Informe o ano",IF(L4044&lt;crono_ano,"Antes do ano",IF(L4044&gt;crono_ano,"Depois do ano","No ano"))))</f>
        <v/>
      </c>
      <c r="O4044" s="39">
        <f>IF(F4044="","",IF(COUNTIF(F$7:F4044,F4044)=1,1,0))</f>
        <v/>
      </c>
      <c r="P4044" s="39">
        <f>IF(A4044&amp;B4044&amp;C4044="","",IF(AND(O4044=1,N(G4044)&gt;0),IF(INDEX(pl_ativa,MAX(1,N(G4044)))="Sim",1,0),0))</f>
        <v/>
      </c>
      <c r="Q4044" s="39">
        <f>IF(F4044="","",COUNTIFS(ex_chave_oc,F4044,ex_cancelada,"&lt;&gt;Sim"))</f>
        <v/>
      </c>
      <c r="R4044" s="51">
        <f>IF(P4044="","",IF(AND(P4044=1,N(Q4044)&gt;0),1,0))</f>
        <v/>
      </c>
      <c r="S4044" s="30">
        <f>IF(P4044="","",IF(F4044="","ERRO: data prevista ausente ou inválida",IF(O4044=0,"Duplicada: contada uma vez",IF(N(G4044)=0,"ERRO: tarefa fora do Plano Mestre",IF(P4044=0,"Tarefa retirada do plano: não conta","OK")))))</f>
        <v/>
      </c>
    </row>
    <row r="4045">
      <c r="A4045" s="29" t="n"/>
      <c r="B4045" s="25" t="n"/>
      <c r="C4045" s="49" t="n"/>
      <c r="D4045" s="29" t="n"/>
      <c r="E4045" s="23">
        <f>IF(OR(A4045="",B4045=""),"",A4045&amp;"|"&amp;B4045)</f>
        <v/>
      </c>
      <c r="F4045" s="30">
        <f>IF(OR(E4045="",NOT(ISNUMBER(C4045))),"",E4045&amp;"|"&amp;YEAR(C4045)&amp;"-"&amp;RIGHT("0"&amp;MONTH(C4045),2)&amp;"-"&amp;RIGHT("0"&amp;DAY(C4045),2))</f>
        <v/>
      </c>
      <c r="G4045" s="26">
        <f>IF(E4045="","",IFERROR(MATCH(E4045,pl_chave,0),0))</f>
        <v/>
      </c>
      <c r="H4045" s="23">
        <f>IF(G4045="","",IF(G4045=0,"Tarefa fora do plano",INDEX(pl_tag,G4045)))</f>
        <v/>
      </c>
      <c r="I4045" s="30">
        <f>IF(N(G4045)=0,"",INDEX(pl_atividade,G4045))</f>
        <v/>
      </c>
      <c r="J4045" s="50">
        <f>IF(N(G4045)=0,"",INDEX(pl_especialidade,G4045))</f>
        <v/>
      </c>
      <c r="K4045" s="28">
        <f>IF(N(G4045)=0,"",INDEX(pl_duracao,G4045))</f>
        <v/>
      </c>
      <c r="L4045" s="39">
        <f>IF(ISNUMBER(C4045),YEAR(C4045),"")</f>
        <v/>
      </c>
      <c r="M4045" s="39">
        <f>IF(ISNUMBER(C4045),MONTH(C4045),"")</f>
        <v/>
      </c>
      <c r="N4045" s="23">
        <f>IF(L4045="","",IF(NOT(ISNUMBER(crono_ano)),"Informe o ano",IF(L4045&lt;crono_ano,"Antes do ano",IF(L4045&gt;crono_ano,"Depois do ano","No ano"))))</f>
        <v/>
      </c>
      <c r="O4045" s="39">
        <f>IF(F4045="","",IF(COUNTIF(F$7:F4045,F4045)=1,1,0))</f>
        <v/>
      </c>
      <c r="P4045" s="39">
        <f>IF(A4045&amp;B4045&amp;C4045="","",IF(AND(O4045=1,N(G4045)&gt;0),IF(INDEX(pl_ativa,MAX(1,N(G4045)))="Sim",1,0),0))</f>
        <v/>
      </c>
      <c r="Q4045" s="39">
        <f>IF(F4045="","",COUNTIFS(ex_chave_oc,F4045,ex_cancelada,"&lt;&gt;Sim"))</f>
        <v/>
      </c>
      <c r="R4045" s="51">
        <f>IF(P4045="","",IF(AND(P4045=1,N(Q4045)&gt;0),1,0))</f>
        <v/>
      </c>
      <c r="S4045" s="30">
        <f>IF(P4045="","",IF(F4045="","ERRO: data prevista ausente ou inválida",IF(O4045=0,"Duplicada: contada uma vez",IF(N(G4045)=0,"ERRO: tarefa fora do Plano Mestre",IF(P4045=0,"Tarefa retirada do plano: não conta","OK")))))</f>
        <v/>
      </c>
    </row>
    <row r="4046">
      <c r="A4046" s="29" t="n"/>
      <c r="B4046" s="25" t="n"/>
      <c r="C4046" s="49" t="n"/>
      <c r="D4046" s="29" t="n"/>
      <c r="E4046" s="23">
        <f>IF(OR(A4046="",B4046=""),"",A4046&amp;"|"&amp;B4046)</f>
        <v/>
      </c>
      <c r="F4046" s="30">
        <f>IF(OR(E4046="",NOT(ISNUMBER(C4046))),"",E4046&amp;"|"&amp;YEAR(C4046)&amp;"-"&amp;RIGHT("0"&amp;MONTH(C4046),2)&amp;"-"&amp;RIGHT("0"&amp;DAY(C4046),2))</f>
        <v/>
      </c>
      <c r="G4046" s="26">
        <f>IF(E4046="","",IFERROR(MATCH(E4046,pl_chave,0),0))</f>
        <v/>
      </c>
      <c r="H4046" s="23">
        <f>IF(G4046="","",IF(G4046=0,"Tarefa fora do plano",INDEX(pl_tag,G4046)))</f>
        <v/>
      </c>
      <c r="I4046" s="30">
        <f>IF(N(G4046)=0,"",INDEX(pl_atividade,G4046))</f>
        <v/>
      </c>
      <c r="J4046" s="50">
        <f>IF(N(G4046)=0,"",INDEX(pl_especialidade,G4046))</f>
        <v/>
      </c>
      <c r="K4046" s="28">
        <f>IF(N(G4046)=0,"",INDEX(pl_duracao,G4046))</f>
        <v/>
      </c>
      <c r="L4046" s="39">
        <f>IF(ISNUMBER(C4046),YEAR(C4046),"")</f>
        <v/>
      </c>
      <c r="M4046" s="39">
        <f>IF(ISNUMBER(C4046),MONTH(C4046),"")</f>
        <v/>
      </c>
      <c r="N4046" s="23">
        <f>IF(L4046="","",IF(NOT(ISNUMBER(crono_ano)),"Informe o ano",IF(L4046&lt;crono_ano,"Antes do ano",IF(L4046&gt;crono_ano,"Depois do ano","No ano"))))</f>
        <v/>
      </c>
      <c r="O4046" s="39">
        <f>IF(F4046="","",IF(COUNTIF(F$7:F4046,F4046)=1,1,0))</f>
        <v/>
      </c>
      <c r="P4046" s="39">
        <f>IF(A4046&amp;B4046&amp;C4046="","",IF(AND(O4046=1,N(G4046)&gt;0),IF(INDEX(pl_ativa,MAX(1,N(G4046)))="Sim",1,0),0))</f>
        <v/>
      </c>
      <c r="Q4046" s="39">
        <f>IF(F4046="","",COUNTIFS(ex_chave_oc,F4046,ex_cancelada,"&lt;&gt;Sim"))</f>
        <v/>
      </c>
      <c r="R4046" s="51">
        <f>IF(P4046="","",IF(AND(P4046=1,N(Q4046)&gt;0),1,0))</f>
        <v/>
      </c>
      <c r="S4046" s="30">
        <f>IF(P4046="","",IF(F4046="","ERRO: data prevista ausente ou inválida",IF(O4046=0,"Duplicada: contada uma vez",IF(N(G4046)=0,"ERRO: tarefa fora do Plano Mestre",IF(P4046=0,"Tarefa retirada do plano: não conta","OK")))))</f>
        <v/>
      </c>
    </row>
    <row r="4047">
      <c r="A4047" s="29" t="n"/>
      <c r="B4047" s="25" t="n"/>
      <c r="C4047" s="49" t="n"/>
      <c r="D4047" s="29" t="n"/>
      <c r="E4047" s="23">
        <f>IF(OR(A4047="",B4047=""),"",A4047&amp;"|"&amp;B4047)</f>
        <v/>
      </c>
      <c r="F4047" s="30">
        <f>IF(OR(E4047="",NOT(ISNUMBER(C4047))),"",E4047&amp;"|"&amp;YEAR(C4047)&amp;"-"&amp;RIGHT("0"&amp;MONTH(C4047),2)&amp;"-"&amp;RIGHT("0"&amp;DAY(C4047),2))</f>
        <v/>
      </c>
      <c r="G4047" s="26">
        <f>IF(E4047="","",IFERROR(MATCH(E4047,pl_chave,0),0))</f>
        <v/>
      </c>
      <c r="H4047" s="23">
        <f>IF(G4047="","",IF(G4047=0,"Tarefa fora do plano",INDEX(pl_tag,G4047)))</f>
        <v/>
      </c>
      <c r="I4047" s="30">
        <f>IF(N(G4047)=0,"",INDEX(pl_atividade,G4047))</f>
        <v/>
      </c>
      <c r="J4047" s="50">
        <f>IF(N(G4047)=0,"",INDEX(pl_especialidade,G4047))</f>
        <v/>
      </c>
      <c r="K4047" s="28">
        <f>IF(N(G4047)=0,"",INDEX(pl_duracao,G4047))</f>
        <v/>
      </c>
      <c r="L4047" s="39">
        <f>IF(ISNUMBER(C4047),YEAR(C4047),"")</f>
        <v/>
      </c>
      <c r="M4047" s="39">
        <f>IF(ISNUMBER(C4047),MONTH(C4047),"")</f>
        <v/>
      </c>
      <c r="N4047" s="23">
        <f>IF(L4047="","",IF(NOT(ISNUMBER(crono_ano)),"Informe o ano",IF(L4047&lt;crono_ano,"Antes do ano",IF(L4047&gt;crono_ano,"Depois do ano","No ano"))))</f>
        <v/>
      </c>
      <c r="O4047" s="39">
        <f>IF(F4047="","",IF(COUNTIF(F$7:F4047,F4047)=1,1,0))</f>
        <v/>
      </c>
      <c r="P4047" s="39">
        <f>IF(A4047&amp;B4047&amp;C4047="","",IF(AND(O4047=1,N(G4047)&gt;0),IF(INDEX(pl_ativa,MAX(1,N(G4047)))="Sim",1,0),0))</f>
        <v/>
      </c>
      <c r="Q4047" s="39">
        <f>IF(F4047="","",COUNTIFS(ex_chave_oc,F4047,ex_cancelada,"&lt;&gt;Sim"))</f>
        <v/>
      </c>
      <c r="R4047" s="51">
        <f>IF(P4047="","",IF(AND(P4047=1,N(Q4047)&gt;0),1,0))</f>
        <v/>
      </c>
      <c r="S4047" s="30">
        <f>IF(P4047="","",IF(F4047="","ERRO: data prevista ausente ou inválida",IF(O4047=0,"Duplicada: contada uma vez",IF(N(G4047)=0,"ERRO: tarefa fora do Plano Mestre",IF(P4047=0,"Tarefa retirada do plano: não conta","OK")))))</f>
        <v/>
      </c>
    </row>
    <row r="4048">
      <c r="A4048" s="29" t="n"/>
      <c r="B4048" s="25" t="n"/>
      <c r="C4048" s="49" t="n"/>
      <c r="D4048" s="29" t="n"/>
      <c r="E4048" s="23">
        <f>IF(OR(A4048="",B4048=""),"",A4048&amp;"|"&amp;B4048)</f>
        <v/>
      </c>
      <c r="F4048" s="30">
        <f>IF(OR(E4048="",NOT(ISNUMBER(C4048))),"",E4048&amp;"|"&amp;YEAR(C4048)&amp;"-"&amp;RIGHT("0"&amp;MONTH(C4048),2)&amp;"-"&amp;RIGHT("0"&amp;DAY(C4048),2))</f>
        <v/>
      </c>
      <c r="G4048" s="26">
        <f>IF(E4048="","",IFERROR(MATCH(E4048,pl_chave,0),0))</f>
        <v/>
      </c>
      <c r="H4048" s="23">
        <f>IF(G4048="","",IF(G4048=0,"Tarefa fora do plano",INDEX(pl_tag,G4048)))</f>
        <v/>
      </c>
      <c r="I4048" s="30">
        <f>IF(N(G4048)=0,"",INDEX(pl_atividade,G4048))</f>
        <v/>
      </c>
      <c r="J4048" s="50">
        <f>IF(N(G4048)=0,"",INDEX(pl_especialidade,G4048))</f>
        <v/>
      </c>
      <c r="K4048" s="28">
        <f>IF(N(G4048)=0,"",INDEX(pl_duracao,G4048))</f>
        <v/>
      </c>
      <c r="L4048" s="39">
        <f>IF(ISNUMBER(C4048),YEAR(C4048),"")</f>
        <v/>
      </c>
      <c r="M4048" s="39">
        <f>IF(ISNUMBER(C4048),MONTH(C4048),"")</f>
        <v/>
      </c>
      <c r="N4048" s="23">
        <f>IF(L4048="","",IF(NOT(ISNUMBER(crono_ano)),"Informe o ano",IF(L4048&lt;crono_ano,"Antes do ano",IF(L4048&gt;crono_ano,"Depois do ano","No ano"))))</f>
        <v/>
      </c>
      <c r="O4048" s="39">
        <f>IF(F4048="","",IF(COUNTIF(F$7:F4048,F4048)=1,1,0))</f>
        <v/>
      </c>
      <c r="P4048" s="39">
        <f>IF(A4048&amp;B4048&amp;C4048="","",IF(AND(O4048=1,N(G4048)&gt;0),IF(INDEX(pl_ativa,MAX(1,N(G4048)))="Sim",1,0),0))</f>
        <v/>
      </c>
      <c r="Q4048" s="39">
        <f>IF(F4048="","",COUNTIFS(ex_chave_oc,F4048,ex_cancelada,"&lt;&gt;Sim"))</f>
        <v/>
      </c>
      <c r="R4048" s="51">
        <f>IF(P4048="","",IF(AND(P4048=1,N(Q4048)&gt;0),1,0))</f>
        <v/>
      </c>
      <c r="S4048" s="30">
        <f>IF(P4048="","",IF(F4048="","ERRO: data prevista ausente ou inválida",IF(O4048=0,"Duplicada: contada uma vez",IF(N(G4048)=0,"ERRO: tarefa fora do Plano Mestre",IF(P4048=0,"Tarefa retirada do plano: não conta","OK")))))</f>
        <v/>
      </c>
    </row>
    <row r="4049">
      <c r="A4049" s="29" t="n"/>
      <c r="B4049" s="25" t="n"/>
      <c r="C4049" s="49" t="n"/>
      <c r="D4049" s="29" t="n"/>
      <c r="E4049" s="23">
        <f>IF(OR(A4049="",B4049=""),"",A4049&amp;"|"&amp;B4049)</f>
        <v/>
      </c>
      <c r="F4049" s="30">
        <f>IF(OR(E4049="",NOT(ISNUMBER(C4049))),"",E4049&amp;"|"&amp;YEAR(C4049)&amp;"-"&amp;RIGHT("0"&amp;MONTH(C4049),2)&amp;"-"&amp;RIGHT("0"&amp;DAY(C4049),2))</f>
        <v/>
      </c>
      <c r="G4049" s="26">
        <f>IF(E4049="","",IFERROR(MATCH(E4049,pl_chave,0),0))</f>
        <v/>
      </c>
      <c r="H4049" s="23">
        <f>IF(G4049="","",IF(G4049=0,"Tarefa fora do plano",INDEX(pl_tag,G4049)))</f>
        <v/>
      </c>
      <c r="I4049" s="30">
        <f>IF(N(G4049)=0,"",INDEX(pl_atividade,G4049))</f>
        <v/>
      </c>
      <c r="J4049" s="50">
        <f>IF(N(G4049)=0,"",INDEX(pl_especialidade,G4049))</f>
        <v/>
      </c>
      <c r="K4049" s="28">
        <f>IF(N(G4049)=0,"",INDEX(pl_duracao,G4049))</f>
        <v/>
      </c>
      <c r="L4049" s="39">
        <f>IF(ISNUMBER(C4049),YEAR(C4049),"")</f>
        <v/>
      </c>
      <c r="M4049" s="39">
        <f>IF(ISNUMBER(C4049),MONTH(C4049),"")</f>
        <v/>
      </c>
      <c r="N4049" s="23">
        <f>IF(L4049="","",IF(NOT(ISNUMBER(crono_ano)),"Informe o ano",IF(L4049&lt;crono_ano,"Antes do ano",IF(L4049&gt;crono_ano,"Depois do ano","No ano"))))</f>
        <v/>
      </c>
      <c r="O4049" s="39">
        <f>IF(F4049="","",IF(COUNTIF(F$7:F4049,F4049)=1,1,0))</f>
        <v/>
      </c>
      <c r="P4049" s="39">
        <f>IF(A4049&amp;B4049&amp;C4049="","",IF(AND(O4049=1,N(G4049)&gt;0),IF(INDEX(pl_ativa,MAX(1,N(G4049)))="Sim",1,0),0))</f>
        <v/>
      </c>
      <c r="Q4049" s="39">
        <f>IF(F4049="","",COUNTIFS(ex_chave_oc,F4049,ex_cancelada,"&lt;&gt;Sim"))</f>
        <v/>
      </c>
      <c r="R4049" s="51">
        <f>IF(P4049="","",IF(AND(P4049=1,N(Q4049)&gt;0),1,0))</f>
        <v/>
      </c>
      <c r="S4049" s="30">
        <f>IF(P4049="","",IF(F4049="","ERRO: data prevista ausente ou inválida",IF(O4049=0,"Duplicada: contada uma vez",IF(N(G4049)=0,"ERRO: tarefa fora do Plano Mestre",IF(P4049=0,"Tarefa retirada do plano: não conta","OK")))))</f>
        <v/>
      </c>
    </row>
    <row r="4050">
      <c r="A4050" s="29" t="n"/>
      <c r="B4050" s="25" t="n"/>
      <c r="C4050" s="49" t="n"/>
      <c r="D4050" s="29" t="n"/>
      <c r="E4050" s="23">
        <f>IF(OR(A4050="",B4050=""),"",A4050&amp;"|"&amp;B4050)</f>
        <v/>
      </c>
      <c r="F4050" s="30">
        <f>IF(OR(E4050="",NOT(ISNUMBER(C4050))),"",E4050&amp;"|"&amp;YEAR(C4050)&amp;"-"&amp;RIGHT("0"&amp;MONTH(C4050),2)&amp;"-"&amp;RIGHT("0"&amp;DAY(C4050),2))</f>
        <v/>
      </c>
      <c r="G4050" s="26">
        <f>IF(E4050="","",IFERROR(MATCH(E4050,pl_chave,0),0))</f>
        <v/>
      </c>
      <c r="H4050" s="23">
        <f>IF(G4050="","",IF(G4050=0,"Tarefa fora do plano",INDEX(pl_tag,G4050)))</f>
        <v/>
      </c>
      <c r="I4050" s="30">
        <f>IF(N(G4050)=0,"",INDEX(pl_atividade,G4050))</f>
        <v/>
      </c>
      <c r="J4050" s="50">
        <f>IF(N(G4050)=0,"",INDEX(pl_especialidade,G4050))</f>
        <v/>
      </c>
      <c r="K4050" s="28">
        <f>IF(N(G4050)=0,"",INDEX(pl_duracao,G4050))</f>
        <v/>
      </c>
      <c r="L4050" s="39">
        <f>IF(ISNUMBER(C4050),YEAR(C4050),"")</f>
        <v/>
      </c>
      <c r="M4050" s="39">
        <f>IF(ISNUMBER(C4050),MONTH(C4050),"")</f>
        <v/>
      </c>
      <c r="N4050" s="23">
        <f>IF(L4050="","",IF(NOT(ISNUMBER(crono_ano)),"Informe o ano",IF(L4050&lt;crono_ano,"Antes do ano",IF(L4050&gt;crono_ano,"Depois do ano","No ano"))))</f>
        <v/>
      </c>
      <c r="O4050" s="39">
        <f>IF(F4050="","",IF(COUNTIF(F$7:F4050,F4050)=1,1,0))</f>
        <v/>
      </c>
      <c r="P4050" s="39">
        <f>IF(A4050&amp;B4050&amp;C4050="","",IF(AND(O4050=1,N(G4050)&gt;0),IF(INDEX(pl_ativa,MAX(1,N(G4050)))="Sim",1,0),0))</f>
        <v/>
      </c>
      <c r="Q4050" s="39">
        <f>IF(F4050="","",COUNTIFS(ex_chave_oc,F4050,ex_cancelada,"&lt;&gt;Sim"))</f>
        <v/>
      </c>
      <c r="R4050" s="51">
        <f>IF(P4050="","",IF(AND(P4050=1,N(Q4050)&gt;0),1,0))</f>
        <v/>
      </c>
      <c r="S4050" s="30">
        <f>IF(P4050="","",IF(F4050="","ERRO: data prevista ausente ou inválida",IF(O4050=0,"Duplicada: contada uma vez",IF(N(G4050)=0,"ERRO: tarefa fora do Plano Mestre",IF(P4050=0,"Tarefa retirada do plano: não conta","OK")))))</f>
        <v/>
      </c>
    </row>
    <row r="4051">
      <c r="A4051" s="29" t="n"/>
      <c r="B4051" s="25" t="n"/>
      <c r="C4051" s="49" t="n"/>
      <c r="D4051" s="29" t="n"/>
      <c r="E4051" s="23">
        <f>IF(OR(A4051="",B4051=""),"",A4051&amp;"|"&amp;B4051)</f>
        <v/>
      </c>
      <c r="F4051" s="30">
        <f>IF(OR(E4051="",NOT(ISNUMBER(C4051))),"",E4051&amp;"|"&amp;YEAR(C4051)&amp;"-"&amp;RIGHT("0"&amp;MONTH(C4051),2)&amp;"-"&amp;RIGHT("0"&amp;DAY(C4051),2))</f>
        <v/>
      </c>
      <c r="G4051" s="26">
        <f>IF(E4051="","",IFERROR(MATCH(E4051,pl_chave,0),0))</f>
        <v/>
      </c>
      <c r="H4051" s="23">
        <f>IF(G4051="","",IF(G4051=0,"Tarefa fora do plano",INDEX(pl_tag,G4051)))</f>
        <v/>
      </c>
      <c r="I4051" s="30">
        <f>IF(N(G4051)=0,"",INDEX(pl_atividade,G4051))</f>
        <v/>
      </c>
      <c r="J4051" s="50">
        <f>IF(N(G4051)=0,"",INDEX(pl_especialidade,G4051))</f>
        <v/>
      </c>
      <c r="K4051" s="28">
        <f>IF(N(G4051)=0,"",INDEX(pl_duracao,G4051))</f>
        <v/>
      </c>
      <c r="L4051" s="39">
        <f>IF(ISNUMBER(C4051),YEAR(C4051),"")</f>
        <v/>
      </c>
      <c r="M4051" s="39">
        <f>IF(ISNUMBER(C4051),MONTH(C4051),"")</f>
        <v/>
      </c>
      <c r="N4051" s="23">
        <f>IF(L4051="","",IF(NOT(ISNUMBER(crono_ano)),"Informe o ano",IF(L4051&lt;crono_ano,"Antes do ano",IF(L4051&gt;crono_ano,"Depois do ano","No ano"))))</f>
        <v/>
      </c>
      <c r="O4051" s="39">
        <f>IF(F4051="","",IF(COUNTIF(F$7:F4051,F4051)=1,1,0))</f>
        <v/>
      </c>
      <c r="P4051" s="39">
        <f>IF(A4051&amp;B4051&amp;C4051="","",IF(AND(O4051=1,N(G4051)&gt;0),IF(INDEX(pl_ativa,MAX(1,N(G4051)))="Sim",1,0),0))</f>
        <v/>
      </c>
      <c r="Q4051" s="39">
        <f>IF(F4051="","",COUNTIFS(ex_chave_oc,F4051,ex_cancelada,"&lt;&gt;Sim"))</f>
        <v/>
      </c>
      <c r="R4051" s="51">
        <f>IF(P4051="","",IF(AND(P4051=1,N(Q4051)&gt;0),1,0))</f>
        <v/>
      </c>
      <c r="S4051" s="30">
        <f>IF(P4051="","",IF(F4051="","ERRO: data prevista ausente ou inválida",IF(O4051=0,"Duplicada: contada uma vez",IF(N(G4051)=0,"ERRO: tarefa fora do Plano Mestre",IF(P4051=0,"Tarefa retirada do plano: não conta","OK")))))</f>
        <v/>
      </c>
    </row>
    <row r="4052">
      <c r="A4052" s="29" t="n"/>
      <c r="B4052" s="25" t="n"/>
      <c r="C4052" s="49" t="n"/>
      <c r="D4052" s="29" t="n"/>
      <c r="E4052" s="23">
        <f>IF(OR(A4052="",B4052=""),"",A4052&amp;"|"&amp;B4052)</f>
        <v/>
      </c>
      <c r="F4052" s="30">
        <f>IF(OR(E4052="",NOT(ISNUMBER(C4052))),"",E4052&amp;"|"&amp;YEAR(C4052)&amp;"-"&amp;RIGHT("0"&amp;MONTH(C4052),2)&amp;"-"&amp;RIGHT("0"&amp;DAY(C4052),2))</f>
        <v/>
      </c>
      <c r="G4052" s="26">
        <f>IF(E4052="","",IFERROR(MATCH(E4052,pl_chave,0),0))</f>
        <v/>
      </c>
      <c r="H4052" s="23">
        <f>IF(G4052="","",IF(G4052=0,"Tarefa fora do plano",INDEX(pl_tag,G4052)))</f>
        <v/>
      </c>
      <c r="I4052" s="30">
        <f>IF(N(G4052)=0,"",INDEX(pl_atividade,G4052))</f>
        <v/>
      </c>
      <c r="J4052" s="50">
        <f>IF(N(G4052)=0,"",INDEX(pl_especialidade,G4052))</f>
        <v/>
      </c>
      <c r="K4052" s="28">
        <f>IF(N(G4052)=0,"",INDEX(pl_duracao,G4052))</f>
        <v/>
      </c>
      <c r="L4052" s="39">
        <f>IF(ISNUMBER(C4052),YEAR(C4052),"")</f>
        <v/>
      </c>
      <c r="M4052" s="39">
        <f>IF(ISNUMBER(C4052),MONTH(C4052),"")</f>
        <v/>
      </c>
      <c r="N4052" s="23">
        <f>IF(L4052="","",IF(NOT(ISNUMBER(crono_ano)),"Informe o ano",IF(L4052&lt;crono_ano,"Antes do ano",IF(L4052&gt;crono_ano,"Depois do ano","No ano"))))</f>
        <v/>
      </c>
      <c r="O4052" s="39">
        <f>IF(F4052="","",IF(COUNTIF(F$7:F4052,F4052)=1,1,0))</f>
        <v/>
      </c>
      <c r="P4052" s="39">
        <f>IF(A4052&amp;B4052&amp;C4052="","",IF(AND(O4052=1,N(G4052)&gt;0),IF(INDEX(pl_ativa,MAX(1,N(G4052)))="Sim",1,0),0))</f>
        <v/>
      </c>
      <c r="Q4052" s="39">
        <f>IF(F4052="","",COUNTIFS(ex_chave_oc,F4052,ex_cancelada,"&lt;&gt;Sim"))</f>
        <v/>
      </c>
      <c r="R4052" s="51">
        <f>IF(P4052="","",IF(AND(P4052=1,N(Q4052)&gt;0),1,0))</f>
        <v/>
      </c>
      <c r="S4052" s="30">
        <f>IF(P4052="","",IF(F4052="","ERRO: data prevista ausente ou inválida",IF(O4052=0,"Duplicada: contada uma vez",IF(N(G4052)=0,"ERRO: tarefa fora do Plano Mestre",IF(P4052=0,"Tarefa retirada do plano: não conta","OK")))))</f>
        <v/>
      </c>
    </row>
    <row r="4053">
      <c r="A4053" s="29" t="n"/>
      <c r="B4053" s="25" t="n"/>
      <c r="C4053" s="49" t="n"/>
      <c r="D4053" s="29" t="n"/>
      <c r="E4053" s="23">
        <f>IF(OR(A4053="",B4053=""),"",A4053&amp;"|"&amp;B4053)</f>
        <v/>
      </c>
      <c r="F4053" s="30">
        <f>IF(OR(E4053="",NOT(ISNUMBER(C4053))),"",E4053&amp;"|"&amp;YEAR(C4053)&amp;"-"&amp;RIGHT("0"&amp;MONTH(C4053),2)&amp;"-"&amp;RIGHT("0"&amp;DAY(C4053),2))</f>
        <v/>
      </c>
      <c r="G4053" s="26">
        <f>IF(E4053="","",IFERROR(MATCH(E4053,pl_chave,0),0))</f>
        <v/>
      </c>
      <c r="H4053" s="23">
        <f>IF(G4053="","",IF(G4053=0,"Tarefa fora do plano",INDEX(pl_tag,G4053)))</f>
        <v/>
      </c>
      <c r="I4053" s="30">
        <f>IF(N(G4053)=0,"",INDEX(pl_atividade,G4053))</f>
        <v/>
      </c>
      <c r="J4053" s="50">
        <f>IF(N(G4053)=0,"",INDEX(pl_especialidade,G4053))</f>
        <v/>
      </c>
      <c r="K4053" s="28">
        <f>IF(N(G4053)=0,"",INDEX(pl_duracao,G4053))</f>
        <v/>
      </c>
      <c r="L4053" s="39">
        <f>IF(ISNUMBER(C4053),YEAR(C4053),"")</f>
        <v/>
      </c>
      <c r="M4053" s="39">
        <f>IF(ISNUMBER(C4053),MONTH(C4053),"")</f>
        <v/>
      </c>
      <c r="N4053" s="23">
        <f>IF(L4053="","",IF(NOT(ISNUMBER(crono_ano)),"Informe o ano",IF(L4053&lt;crono_ano,"Antes do ano",IF(L4053&gt;crono_ano,"Depois do ano","No ano"))))</f>
        <v/>
      </c>
      <c r="O4053" s="39">
        <f>IF(F4053="","",IF(COUNTIF(F$7:F4053,F4053)=1,1,0))</f>
        <v/>
      </c>
      <c r="P4053" s="39">
        <f>IF(A4053&amp;B4053&amp;C4053="","",IF(AND(O4053=1,N(G4053)&gt;0),IF(INDEX(pl_ativa,MAX(1,N(G4053)))="Sim",1,0),0))</f>
        <v/>
      </c>
      <c r="Q4053" s="39">
        <f>IF(F4053="","",COUNTIFS(ex_chave_oc,F4053,ex_cancelada,"&lt;&gt;Sim"))</f>
        <v/>
      </c>
      <c r="R4053" s="51">
        <f>IF(P4053="","",IF(AND(P4053=1,N(Q4053)&gt;0),1,0))</f>
        <v/>
      </c>
      <c r="S4053" s="30">
        <f>IF(P4053="","",IF(F4053="","ERRO: data prevista ausente ou inválida",IF(O4053=0,"Duplicada: contada uma vez",IF(N(G4053)=0,"ERRO: tarefa fora do Plano Mestre",IF(P4053=0,"Tarefa retirada do plano: não conta","OK")))))</f>
        <v/>
      </c>
    </row>
    <row r="4054">
      <c r="A4054" s="29" t="n"/>
      <c r="B4054" s="25" t="n"/>
      <c r="C4054" s="49" t="n"/>
      <c r="D4054" s="29" t="n"/>
      <c r="E4054" s="23">
        <f>IF(OR(A4054="",B4054=""),"",A4054&amp;"|"&amp;B4054)</f>
        <v/>
      </c>
      <c r="F4054" s="30">
        <f>IF(OR(E4054="",NOT(ISNUMBER(C4054))),"",E4054&amp;"|"&amp;YEAR(C4054)&amp;"-"&amp;RIGHT("0"&amp;MONTH(C4054),2)&amp;"-"&amp;RIGHT("0"&amp;DAY(C4054),2))</f>
        <v/>
      </c>
      <c r="G4054" s="26">
        <f>IF(E4054="","",IFERROR(MATCH(E4054,pl_chave,0),0))</f>
        <v/>
      </c>
      <c r="H4054" s="23">
        <f>IF(G4054="","",IF(G4054=0,"Tarefa fora do plano",INDEX(pl_tag,G4054)))</f>
        <v/>
      </c>
      <c r="I4054" s="30">
        <f>IF(N(G4054)=0,"",INDEX(pl_atividade,G4054))</f>
        <v/>
      </c>
      <c r="J4054" s="50">
        <f>IF(N(G4054)=0,"",INDEX(pl_especialidade,G4054))</f>
        <v/>
      </c>
      <c r="K4054" s="28">
        <f>IF(N(G4054)=0,"",INDEX(pl_duracao,G4054))</f>
        <v/>
      </c>
      <c r="L4054" s="39">
        <f>IF(ISNUMBER(C4054),YEAR(C4054),"")</f>
        <v/>
      </c>
      <c r="M4054" s="39">
        <f>IF(ISNUMBER(C4054),MONTH(C4054),"")</f>
        <v/>
      </c>
      <c r="N4054" s="23">
        <f>IF(L4054="","",IF(NOT(ISNUMBER(crono_ano)),"Informe o ano",IF(L4054&lt;crono_ano,"Antes do ano",IF(L4054&gt;crono_ano,"Depois do ano","No ano"))))</f>
        <v/>
      </c>
      <c r="O4054" s="39">
        <f>IF(F4054="","",IF(COUNTIF(F$7:F4054,F4054)=1,1,0))</f>
        <v/>
      </c>
      <c r="P4054" s="39">
        <f>IF(A4054&amp;B4054&amp;C4054="","",IF(AND(O4054=1,N(G4054)&gt;0),IF(INDEX(pl_ativa,MAX(1,N(G4054)))="Sim",1,0),0))</f>
        <v/>
      </c>
      <c r="Q4054" s="39">
        <f>IF(F4054="","",COUNTIFS(ex_chave_oc,F4054,ex_cancelada,"&lt;&gt;Sim"))</f>
        <v/>
      </c>
      <c r="R4054" s="51">
        <f>IF(P4054="","",IF(AND(P4054=1,N(Q4054)&gt;0),1,0))</f>
        <v/>
      </c>
      <c r="S4054" s="30">
        <f>IF(P4054="","",IF(F4054="","ERRO: data prevista ausente ou inválida",IF(O4054=0,"Duplicada: contada uma vez",IF(N(G4054)=0,"ERRO: tarefa fora do Plano Mestre",IF(P4054=0,"Tarefa retirada do plano: não conta","OK")))))</f>
        <v/>
      </c>
    </row>
    <row r="4055">
      <c r="A4055" s="29" t="n"/>
      <c r="B4055" s="25" t="n"/>
      <c r="C4055" s="49" t="n"/>
      <c r="D4055" s="29" t="n"/>
      <c r="E4055" s="23">
        <f>IF(OR(A4055="",B4055=""),"",A4055&amp;"|"&amp;B4055)</f>
        <v/>
      </c>
      <c r="F4055" s="30">
        <f>IF(OR(E4055="",NOT(ISNUMBER(C4055))),"",E4055&amp;"|"&amp;YEAR(C4055)&amp;"-"&amp;RIGHT("0"&amp;MONTH(C4055),2)&amp;"-"&amp;RIGHT("0"&amp;DAY(C4055),2))</f>
        <v/>
      </c>
      <c r="G4055" s="26">
        <f>IF(E4055="","",IFERROR(MATCH(E4055,pl_chave,0),0))</f>
        <v/>
      </c>
      <c r="H4055" s="23">
        <f>IF(G4055="","",IF(G4055=0,"Tarefa fora do plano",INDEX(pl_tag,G4055)))</f>
        <v/>
      </c>
      <c r="I4055" s="30">
        <f>IF(N(G4055)=0,"",INDEX(pl_atividade,G4055))</f>
        <v/>
      </c>
      <c r="J4055" s="50">
        <f>IF(N(G4055)=0,"",INDEX(pl_especialidade,G4055))</f>
        <v/>
      </c>
      <c r="K4055" s="28">
        <f>IF(N(G4055)=0,"",INDEX(pl_duracao,G4055))</f>
        <v/>
      </c>
      <c r="L4055" s="39">
        <f>IF(ISNUMBER(C4055),YEAR(C4055),"")</f>
        <v/>
      </c>
      <c r="M4055" s="39">
        <f>IF(ISNUMBER(C4055),MONTH(C4055),"")</f>
        <v/>
      </c>
      <c r="N4055" s="23">
        <f>IF(L4055="","",IF(NOT(ISNUMBER(crono_ano)),"Informe o ano",IF(L4055&lt;crono_ano,"Antes do ano",IF(L4055&gt;crono_ano,"Depois do ano","No ano"))))</f>
        <v/>
      </c>
      <c r="O4055" s="39">
        <f>IF(F4055="","",IF(COUNTIF(F$7:F4055,F4055)=1,1,0))</f>
        <v/>
      </c>
      <c r="P4055" s="39">
        <f>IF(A4055&amp;B4055&amp;C4055="","",IF(AND(O4055=1,N(G4055)&gt;0),IF(INDEX(pl_ativa,MAX(1,N(G4055)))="Sim",1,0),0))</f>
        <v/>
      </c>
      <c r="Q4055" s="39">
        <f>IF(F4055="","",COUNTIFS(ex_chave_oc,F4055,ex_cancelada,"&lt;&gt;Sim"))</f>
        <v/>
      </c>
      <c r="R4055" s="51">
        <f>IF(P4055="","",IF(AND(P4055=1,N(Q4055)&gt;0),1,0))</f>
        <v/>
      </c>
      <c r="S4055" s="30">
        <f>IF(P4055="","",IF(F4055="","ERRO: data prevista ausente ou inválida",IF(O4055=0,"Duplicada: contada uma vez",IF(N(G4055)=0,"ERRO: tarefa fora do Plano Mestre",IF(P4055=0,"Tarefa retirada do plano: não conta","OK")))))</f>
        <v/>
      </c>
    </row>
    <row r="4056">
      <c r="A4056" s="29" t="n"/>
      <c r="B4056" s="25" t="n"/>
      <c r="C4056" s="49" t="n"/>
      <c r="D4056" s="29" t="n"/>
      <c r="E4056" s="23">
        <f>IF(OR(A4056="",B4056=""),"",A4056&amp;"|"&amp;B4056)</f>
        <v/>
      </c>
      <c r="F4056" s="30">
        <f>IF(OR(E4056="",NOT(ISNUMBER(C4056))),"",E4056&amp;"|"&amp;YEAR(C4056)&amp;"-"&amp;RIGHT("0"&amp;MONTH(C4056),2)&amp;"-"&amp;RIGHT("0"&amp;DAY(C4056),2))</f>
        <v/>
      </c>
      <c r="G4056" s="26">
        <f>IF(E4056="","",IFERROR(MATCH(E4056,pl_chave,0),0))</f>
        <v/>
      </c>
      <c r="H4056" s="23">
        <f>IF(G4056="","",IF(G4056=0,"Tarefa fora do plano",INDEX(pl_tag,G4056)))</f>
        <v/>
      </c>
      <c r="I4056" s="30">
        <f>IF(N(G4056)=0,"",INDEX(pl_atividade,G4056))</f>
        <v/>
      </c>
      <c r="J4056" s="50">
        <f>IF(N(G4056)=0,"",INDEX(pl_especialidade,G4056))</f>
        <v/>
      </c>
      <c r="K4056" s="28">
        <f>IF(N(G4056)=0,"",INDEX(pl_duracao,G4056))</f>
        <v/>
      </c>
      <c r="L4056" s="39">
        <f>IF(ISNUMBER(C4056),YEAR(C4056),"")</f>
        <v/>
      </c>
      <c r="M4056" s="39">
        <f>IF(ISNUMBER(C4056),MONTH(C4056),"")</f>
        <v/>
      </c>
      <c r="N4056" s="23">
        <f>IF(L4056="","",IF(NOT(ISNUMBER(crono_ano)),"Informe o ano",IF(L4056&lt;crono_ano,"Antes do ano",IF(L4056&gt;crono_ano,"Depois do ano","No ano"))))</f>
        <v/>
      </c>
      <c r="O4056" s="39">
        <f>IF(F4056="","",IF(COUNTIF(F$7:F4056,F4056)=1,1,0))</f>
        <v/>
      </c>
      <c r="P4056" s="39">
        <f>IF(A4056&amp;B4056&amp;C4056="","",IF(AND(O4056=1,N(G4056)&gt;0),IF(INDEX(pl_ativa,MAX(1,N(G4056)))="Sim",1,0),0))</f>
        <v/>
      </c>
      <c r="Q4056" s="39">
        <f>IF(F4056="","",COUNTIFS(ex_chave_oc,F4056,ex_cancelada,"&lt;&gt;Sim"))</f>
        <v/>
      </c>
      <c r="R4056" s="51">
        <f>IF(P4056="","",IF(AND(P4056=1,N(Q4056)&gt;0),1,0))</f>
        <v/>
      </c>
      <c r="S4056" s="30">
        <f>IF(P4056="","",IF(F4056="","ERRO: data prevista ausente ou inválida",IF(O4056=0,"Duplicada: contada uma vez",IF(N(G4056)=0,"ERRO: tarefa fora do Plano Mestre",IF(P4056=0,"Tarefa retirada do plano: não conta","OK")))))</f>
        <v/>
      </c>
    </row>
    <row r="4057">
      <c r="A4057" s="29" t="n"/>
      <c r="B4057" s="25" t="n"/>
      <c r="C4057" s="49" t="n"/>
      <c r="D4057" s="29" t="n"/>
      <c r="E4057" s="23">
        <f>IF(OR(A4057="",B4057=""),"",A4057&amp;"|"&amp;B4057)</f>
        <v/>
      </c>
      <c r="F4057" s="30">
        <f>IF(OR(E4057="",NOT(ISNUMBER(C4057))),"",E4057&amp;"|"&amp;YEAR(C4057)&amp;"-"&amp;RIGHT("0"&amp;MONTH(C4057),2)&amp;"-"&amp;RIGHT("0"&amp;DAY(C4057),2))</f>
        <v/>
      </c>
      <c r="G4057" s="26">
        <f>IF(E4057="","",IFERROR(MATCH(E4057,pl_chave,0),0))</f>
        <v/>
      </c>
      <c r="H4057" s="23">
        <f>IF(G4057="","",IF(G4057=0,"Tarefa fora do plano",INDEX(pl_tag,G4057)))</f>
        <v/>
      </c>
      <c r="I4057" s="30">
        <f>IF(N(G4057)=0,"",INDEX(pl_atividade,G4057))</f>
        <v/>
      </c>
      <c r="J4057" s="50">
        <f>IF(N(G4057)=0,"",INDEX(pl_especialidade,G4057))</f>
        <v/>
      </c>
      <c r="K4057" s="28">
        <f>IF(N(G4057)=0,"",INDEX(pl_duracao,G4057))</f>
        <v/>
      </c>
      <c r="L4057" s="39">
        <f>IF(ISNUMBER(C4057),YEAR(C4057),"")</f>
        <v/>
      </c>
      <c r="M4057" s="39">
        <f>IF(ISNUMBER(C4057),MONTH(C4057),"")</f>
        <v/>
      </c>
      <c r="N4057" s="23">
        <f>IF(L4057="","",IF(NOT(ISNUMBER(crono_ano)),"Informe o ano",IF(L4057&lt;crono_ano,"Antes do ano",IF(L4057&gt;crono_ano,"Depois do ano","No ano"))))</f>
        <v/>
      </c>
      <c r="O4057" s="39">
        <f>IF(F4057="","",IF(COUNTIF(F$7:F4057,F4057)=1,1,0))</f>
        <v/>
      </c>
      <c r="P4057" s="39">
        <f>IF(A4057&amp;B4057&amp;C4057="","",IF(AND(O4057=1,N(G4057)&gt;0),IF(INDEX(pl_ativa,MAX(1,N(G4057)))="Sim",1,0),0))</f>
        <v/>
      </c>
      <c r="Q4057" s="39">
        <f>IF(F4057="","",COUNTIFS(ex_chave_oc,F4057,ex_cancelada,"&lt;&gt;Sim"))</f>
        <v/>
      </c>
      <c r="R4057" s="51">
        <f>IF(P4057="","",IF(AND(P4057=1,N(Q4057)&gt;0),1,0))</f>
        <v/>
      </c>
      <c r="S4057" s="30">
        <f>IF(P4057="","",IF(F4057="","ERRO: data prevista ausente ou inválida",IF(O4057=0,"Duplicada: contada uma vez",IF(N(G4057)=0,"ERRO: tarefa fora do Plano Mestre",IF(P4057=0,"Tarefa retirada do plano: não conta","OK")))))</f>
        <v/>
      </c>
    </row>
    <row r="4058">
      <c r="A4058" s="29" t="n"/>
      <c r="B4058" s="25" t="n"/>
      <c r="C4058" s="49" t="n"/>
      <c r="D4058" s="29" t="n"/>
      <c r="E4058" s="23">
        <f>IF(OR(A4058="",B4058=""),"",A4058&amp;"|"&amp;B4058)</f>
        <v/>
      </c>
      <c r="F4058" s="30">
        <f>IF(OR(E4058="",NOT(ISNUMBER(C4058))),"",E4058&amp;"|"&amp;YEAR(C4058)&amp;"-"&amp;RIGHT("0"&amp;MONTH(C4058),2)&amp;"-"&amp;RIGHT("0"&amp;DAY(C4058),2))</f>
        <v/>
      </c>
      <c r="G4058" s="26">
        <f>IF(E4058="","",IFERROR(MATCH(E4058,pl_chave,0),0))</f>
        <v/>
      </c>
      <c r="H4058" s="23">
        <f>IF(G4058="","",IF(G4058=0,"Tarefa fora do plano",INDEX(pl_tag,G4058)))</f>
        <v/>
      </c>
      <c r="I4058" s="30">
        <f>IF(N(G4058)=0,"",INDEX(pl_atividade,G4058))</f>
        <v/>
      </c>
      <c r="J4058" s="50">
        <f>IF(N(G4058)=0,"",INDEX(pl_especialidade,G4058))</f>
        <v/>
      </c>
      <c r="K4058" s="28">
        <f>IF(N(G4058)=0,"",INDEX(pl_duracao,G4058))</f>
        <v/>
      </c>
      <c r="L4058" s="39">
        <f>IF(ISNUMBER(C4058),YEAR(C4058),"")</f>
        <v/>
      </c>
      <c r="M4058" s="39">
        <f>IF(ISNUMBER(C4058),MONTH(C4058),"")</f>
        <v/>
      </c>
      <c r="N4058" s="23">
        <f>IF(L4058="","",IF(NOT(ISNUMBER(crono_ano)),"Informe o ano",IF(L4058&lt;crono_ano,"Antes do ano",IF(L4058&gt;crono_ano,"Depois do ano","No ano"))))</f>
        <v/>
      </c>
      <c r="O4058" s="39">
        <f>IF(F4058="","",IF(COUNTIF(F$7:F4058,F4058)=1,1,0))</f>
        <v/>
      </c>
      <c r="P4058" s="39">
        <f>IF(A4058&amp;B4058&amp;C4058="","",IF(AND(O4058=1,N(G4058)&gt;0),IF(INDEX(pl_ativa,MAX(1,N(G4058)))="Sim",1,0),0))</f>
        <v/>
      </c>
      <c r="Q4058" s="39">
        <f>IF(F4058="","",COUNTIFS(ex_chave_oc,F4058,ex_cancelada,"&lt;&gt;Sim"))</f>
        <v/>
      </c>
      <c r="R4058" s="51">
        <f>IF(P4058="","",IF(AND(P4058=1,N(Q4058)&gt;0),1,0))</f>
        <v/>
      </c>
      <c r="S4058" s="30">
        <f>IF(P4058="","",IF(F4058="","ERRO: data prevista ausente ou inválida",IF(O4058=0,"Duplicada: contada uma vez",IF(N(G4058)=0,"ERRO: tarefa fora do Plano Mestre",IF(P4058=0,"Tarefa retirada do plano: não conta","OK")))))</f>
        <v/>
      </c>
    </row>
    <row r="4059">
      <c r="A4059" s="29" t="n"/>
      <c r="B4059" s="25" t="n"/>
      <c r="C4059" s="49" t="n"/>
      <c r="D4059" s="29" t="n"/>
      <c r="E4059" s="23">
        <f>IF(OR(A4059="",B4059=""),"",A4059&amp;"|"&amp;B4059)</f>
        <v/>
      </c>
      <c r="F4059" s="30">
        <f>IF(OR(E4059="",NOT(ISNUMBER(C4059))),"",E4059&amp;"|"&amp;YEAR(C4059)&amp;"-"&amp;RIGHT("0"&amp;MONTH(C4059),2)&amp;"-"&amp;RIGHT("0"&amp;DAY(C4059),2))</f>
        <v/>
      </c>
      <c r="G4059" s="26">
        <f>IF(E4059="","",IFERROR(MATCH(E4059,pl_chave,0),0))</f>
        <v/>
      </c>
      <c r="H4059" s="23">
        <f>IF(G4059="","",IF(G4059=0,"Tarefa fora do plano",INDEX(pl_tag,G4059)))</f>
        <v/>
      </c>
      <c r="I4059" s="30">
        <f>IF(N(G4059)=0,"",INDEX(pl_atividade,G4059))</f>
        <v/>
      </c>
      <c r="J4059" s="50">
        <f>IF(N(G4059)=0,"",INDEX(pl_especialidade,G4059))</f>
        <v/>
      </c>
      <c r="K4059" s="28">
        <f>IF(N(G4059)=0,"",INDEX(pl_duracao,G4059))</f>
        <v/>
      </c>
      <c r="L4059" s="39">
        <f>IF(ISNUMBER(C4059),YEAR(C4059),"")</f>
        <v/>
      </c>
      <c r="M4059" s="39">
        <f>IF(ISNUMBER(C4059),MONTH(C4059),"")</f>
        <v/>
      </c>
      <c r="N4059" s="23">
        <f>IF(L4059="","",IF(NOT(ISNUMBER(crono_ano)),"Informe o ano",IF(L4059&lt;crono_ano,"Antes do ano",IF(L4059&gt;crono_ano,"Depois do ano","No ano"))))</f>
        <v/>
      </c>
      <c r="O4059" s="39">
        <f>IF(F4059="","",IF(COUNTIF(F$7:F4059,F4059)=1,1,0))</f>
        <v/>
      </c>
      <c r="P4059" s="39">
        <f>IF(A4059&amp;B4059&amp;C4059="","",IF(AND(O4059=1,N(G4059)&gt;0),IF(INDEX(pl_ativa,MAX(1,N(G4059)))="Sim",1,0),0))</f>
        <v/>
      </c>
      <c r="Q4059" s="39">
        <f>IF(F4059="","",COUNTIFS(ex_chave_oc,F4059,ex_cancelada,"&lt;&gt;Sim"))</f>
        <v/>
      </c>
      <c r="R4059" s="51">
        <f>IF(P4059="","",IF(AND(P4059=1,N(Q4059)&gt;0),1,0))</f>
        <v/>
      </c>
      <c r="S4059" s="30">
        <f>IF(P4059="","",IF(F4059="","ERRO: data prevista ausente ou inválida",IF(O4059=0,"Duplicada: contada uma vez",IF(N(G4059)=0,"ERRO: tarefa fora do Plano Mestre",IF(P4059=0,"Tarefa retirada do plano: não conta","OK")))))</f>
        <v/>
      </c>
    </row>
    <row r="4060">
      <c r="A4060" s="29" t="n"/>
      <c r="B4060" s="25" t="n"/>
      <c r="C4060" s="49" t="n"/>
      <c r="D4060" s="29" t="n"/>
      <c r="E4060" s="23">
        <f>IF(OR(A4060="",B4060=""),"",A4060&amp;"|"&amp;B4060)</f>
        <v/>
      </c>
      <c r="F4060" s="30">
        <f>IF(OR(E4060="",NOT(ISNUMBER(C4060))),"",E4060&amp;"|"&amp;YEAR(C4060)&amp;"-"&amp;RIGHT("0"&amp;MONTH(C4060),2)&amp;"-"&amp;RIGHT("0"&amp;DAY(C4060),2))</f>
        <v/>
      </c>
      <c r="G4060" s="26">
        <f>IF(E4060="","",IFERROR(MATCH(E4060,pl_chave,0),0))</f>
        <v/>
      </c>
      <c r="H4060" s="23">
        <f>IF(G4060="","",IF(G4060=0,"Tarefa fora do plano",INDEX(pl_tag,G4060)))</f>
        <v/>
      </c>
      <c r="I4060" s="30">
        <f>IF(N(G4060)=0,"",INDEX(pl_atividade,G4060))</f>
        <v/>
      </c>
      <c r="J4060" s="50">
        <f>IF(N(G4060)=0,"",INDEX(pl_especialidade,G4060))</f>
        <v/>
      </c>
      <c r="K4060" s="28">
        <f>IF(N(G4060)=0,"",INDEX(pl_duracao,G4060))</f>
        <v/>
      </c>
      <c r="L4060" s="39">
        <f>IF(ISNUMBER(C4060),YEAR(C4060),"")</f>
        <v/>
      </c>
      <c r="M4060" s="39">
        <f>IF(ISNUMBER(C4060),MONTH(C4060),"")</f>
        <v/>
      </c>
      <c r="N4060" s="23">
        <f>IF(L4060="","",IF(NOT(ISNUMBER(crono_ano)),"Informe o ano",IF(L4060&lt;crono_ano,"Antes do ano",IF(L4060&gt;crono_ano,"Depois do ano","No ano"))))</f>
        <v/>
      </c>
      <c r="O4060" s="39">
        <f>IF(F4060="","",IF(COUNTIF(F$7:F4060,F4060)=1,1,0))</f>
        <v/>
      </c>
      <c r="P4060" s="39">
        <f>IF(A4060&amp;B4060&amp;C4060="","",IF(AND(O4060=1,N(G4060)&gt;0),IF(INDEX(pl_ativa,MAX(1,N(G4060)))="Sim",1,0),0))</f>
        <v/>
      </c>
      <c r="Q4060" s="39">
        <f>IF(F4060="","",COUNTIFS(ex_chave_oc,F4060,ex_cancelada,"&lt;&gt;Sim"))</f>
        <v/>
      </c>
      <c r="R4060" s="51">
        <f>IF(P4060="","",IF(AND(P4060=1,N(Q4060)&gt;0),1,0))</f>
        <v/>
      </c>
      <c r="S4060" s="30">
        <f>IF(P4060="","",IF(F4060="","ERRO: data prevista ausente ou inválida",IF(O4060=0,"Duplicada: contada uma vez",IF(N(G4060)=0,"ERRO: tarefa fora do Plano Mestre",IF(P4060=0,"Tarefa retirada do plano: não conta","OK")))))</f>
        <v/>
      </c>
    </row>
    <row r="4061">
      <c r="A4061" s="29" t="n"/>
      <c r="B4061" s="25" t="n"/>
      <c r="C4061" s="49" t="n"/>
      <c r="D4061" s="29" t="n"/>
      <c r="E4061" s="23">
        <f>IF(OR(A4061="",B4061=""),"",A4061&amp;"|"&amp;B4061)</f>
        <v/>
      </c>
      <c r="F4061" s="30">
        <f>IF(OR(E4061="",NOT(ISNUMBER(C4061))),"",E4061&amp;"|"&amp;YEAR(C4061)&amp;"-"&amp;RIGHT("0"&amp;MONTH(C4061),2)&amp;"-"&amp;RIGHT("0"&amp;DAY(C4061),2))</f>
        <v/>
      </c>
      <c r="G4061" s="26">
        <f>IF(E4061="","",IFERROR(MATCH(E4061,pl_chave,0),0))</f>
        <v/>
      </c>
      <c r="H4061" s="23">
        <f>IF(G4061="","",IF(G4061=0,"Tarefa fora do plano",INDEX(pl_tag,G4061)))</f>
        <v/>
      </c>
      <c r="I4061" s="30">
        <f>IF(N(G4061)=0,"",INDEX(pl_atividade,G4061))</f>
        <v/>
      </c>
      <c r="J4061" s="50">
        <f>IF(N(G4061)=0,"",INDEX(pl_especialidade,G4061))</f>
        <v/>
      </c>
      <c r="K4061" s="28">
        <f>IF(N(G4061)=0,"",INDEX(pl_duracao,G4061))</f>
        <v/>
      </c>
      <c r="L4061" s="39">
        <f>IF(ISNUMBER(C4061),YEAR(C4061),"")</f>
        <v/>
      </c>
      <c r="M4061" s="39">
        <f>IF(ISNUMBER(C4061),MONTH(C4061),"")</f>
        <v/>
      </c>
      <c r="N4061" s="23">
        <f>IF(L4061="","",IF(NOT(ISNUMBER(crono_ano)),"Informe o ano",IF(L4061&lt;crono_ano,"Antes do ano",IF(L4061&gt;crono_ano,"Depois do ano","No ano"))))</f>
        <v/>
      </c>
      <c r="O4061" s="39">
        <f>IF(F4061="","",IF(COUNTIF(F$7:F4061,F4061)=1,1,0))</f>
        <v/>
      </c>
      <c r="P4061" s="39">
        <f>IF(A4061&amp;B4061&amp;C4061="","",IF(AND(O4061=1,N(G4061)&gt;0),IF(INDEX(pl_ativa,MAX(1,N(G4061)))="Sim",1,0),0))</f>
        <v/>
      </c>
      <c r="Q4061" s="39">
        <f>IF(F4061="","",COUNTIFS(ex_chave_oc,F4061,ex_cancelada,"&lt;&gt;Sim"))</f>
        <v/>
      </c>
      <c r="R4061" s="51">
        <f>IF(P4061="","",IF(AND(P4061=1,N(Q4061)&gt;0),1,0))</f>
        <v/>
      </c>
      <c r="S4061" s="30">
        <f>IF(P4061="","",IF(F4061="","ERRO: data prevista ausente ou inválida",IF(O4061=0,"Duplicada: contada uma vez",IF(N(G4061)=0,"ERRO: tarefa fora do Plano Mestre",IF(P4061=0,"Tarefa retirada do plano: não conta","OK")))))</f>
        <v/>
      </c>
    </row>
    <row r="4062">
      <c r="A4062" s="29" t="n"/>
      <c r="B4062" s="25" t="n"/>
      <c r="C4062" s="49" t="n"/>
      <c r="D4062" s="29" t="n"/>
      <c r="E4062" s="23">
        <f>IF(OR(A4062="",B4062=""),"",A4062&amp;"|"&amp;B4062)</f>
        <v/>
      </c>
      <c r="F4062" s="30">
        <f>IF(OR(E4062="",NOT(ISNUMBER(C4062))),"",E4062&amp;"|"&amp;YEAR(C4062)&amp;"-"&amp;RIGHT("0"&amp;MONTH(C4062),2)&amp;"-"&amp;RIGHT("0"&amp;DAY(C4062),2))</f>
        <v/>
      </c>
      <c r="G4062" s="26">
        <f>IF(E4062="","",IFERROR(MATCH(E4062,pl_chave,0),0))</f>
        <v/>
      </c>
      <c r="H4062" s="23">
        <f>IF(G4062="","",IF(G4062=0,"Tarefa fora do plano",INDEX(pl_tag,G4062)))</f>
        <v/>
      </c>
      <c r="I4062" s="30">
        <f>IF(N(G4062)=0,"",INDEX(pl_atividade,G4062))</f>
        <v/>
      </c>
      <c r="J4062" s="50">
        <f>IF(N(G4062)=0,"",INDEX(pl_especialidade,G4062))</f>
        <v/>
      </c>
      <c r="K4062" s="28">
        <f>IF(N(G4062)=0,"",INDEX(pl_duracao,G4062))</f>
        <v/>
      </c>
      <c r="L4062" s="39">
        <f>IF(ISNUMBER(C4062),YEAR(C4062),"")</f>
        <v/>
      </c>
      <c r="M4062" s="39">
        <f>IF(ISNUMBER(C4062),MONTH(C4062),"")</f>
        <v/>
      </c>
      <c r="N4062" s="23">
        <f>IF(L4062="","",IF(NOT(ISNUMBER(crono_ano)),"Informe o ano",IF(L4062&lt;crono_ano,"Antes do ano",IF(L4062&gt;crono_ano,"Depois do ano","No ano"))))</f>
        <v/>
      </c>
      <c r="O4062" s="39">
        <f>IF(F4062="","",IF(COUNTIF(F$7:F4062,F4062)=1,1,0))</f>
        <v/>
      </c>
      <c r="P4062" s="39">
        <f>IF(A4062&amp;B4062&amp;C4062="","",IF(AND(O4062=1,N(G4062)&gt;0),IF(INDEX(pl_ativa,MAX(1,N(G4062)))="Sim",1,0),0))</f>
        <v/>
      </c>
      <c r="Q4062" s="39">
        <f>IF(F4062="","",COUNTIFS(ex_chave_oc,F4062,ex_cancelada,"&lt;&gt;Sim"))</f>
        <v/>
      </c>
      <c r="R4062" s="51">
        <f>IF(P4062="","",IF(AND(P4062=1,N(Q4062)&gt;0),1,0))</f>
        <v/>
      </c>
      <c r="S4062" s="30">
        <f>IF(P4062="","",IF(F4062="","ERRO: data prevista ausente ou inválida",IF(O4062=0,"Duplicada: contada uma vez",IF(N(G4062)=0,"ERRO: tarefa fora do Plano Mestre",IF(P4062=0,"Tarefa retirada do plano: não conta","OK")))))</f>
        <v/>
      </c>
    </row>
    <row r="4063">
      <c r="A4063" s="29" t="n"/>
      <c r="B4063" s="25" t="n"/>
      <c r="C4063" s="49" t="n"/>
      <c r="D4063" s="29" t="n"/>
      <c r="E4063" s="23">
        <f>IF(OR(A4063="",B4063=""),"",A4063&amp;"|"&amp;B4063)</f>
        <v/>
      </c>
      <c r="F4063" s="30">
        <f>IF(OR(E4063="",NOT(ISNUMBER(C4063))),"",E4063&amp;"|"&amp;YEAR(C4063)&amp;"-"&amp;RIGHT("0"&amp;MONTH(C4063),2)&amp;"-"&amp;RIGHT("0"&amp;DAY(C4063),2))</f>
        <v/>
      </c>
      <c r="G4063" s="26">
        <f>IF(E4063="","",IFERROR(MATCH(E4063,pl_chave,0),0))</f>
        <v/>
      </c>
      <c r="H4063" s="23">
        <f>IF(G4063="","",IF(G4063=0,"Tarefa fora do plano",INDEX(pl_tag,G4063)))</f>
        <v/>
      </c>
      <c r="I4063" s="30">
        <f>IF(N(G4063)=0,"",INDEX(pl_atividade,G4063))</f>
        <v/>
      </c>
      <c r="J4063" s="50">
        <f>IF(N(G4063)=0,"",INDEX(pl_especialidade,G4063))</f>
        <v/>
      </c>
      <c r="K4063" s="28">
        <f>IF(N(G4063)=0,"",INDEX(pl_duracao,G4063))</f>
        <v/>
      </c>
      <c r="L4063" s="39">
        <f>IF(ISNUMBER(C4063),YEAR(C4063),"")</f>
        <v/>
      </c>
      <c r="M4063" s="39">
        <f>IF(ISNUMBER(C4063),MONTH(C4063),"")</f>
        <v/>
      </c>
      <c r="N4063" s="23">
        <f>IF(L4063="","",IF(NOT(ISNUMBER(crono_ano)),"Informe o ano",IF(L4063&lt;crono_ano,"Antes do ano",IF(L4063&gt;crono_ano,"Depois do ano","No ano"))))</f>
        <v/>
      </c>
      <c r="O4063" s="39">
        <f>IF(F4063="","",IF(COUNTIF(F$7:F4063,F4063)=1,1,0))</f>
        <v/>
      </c>
      <c r="P4063" s="39">
        <f>IF(A4063&amp;B4063&amp;C4063="","",IF(AND(O4063=1,N(G4063)&gt;0),IF(INDEX(pl_ativa,MAX(1,N(G4063)))="Sim",1,0),0))</f>
        <v/>
      </c>
      <c r="Q4063" s="39">
        <f>IF(F4063="","",COUNTIFS(ex_chave_oc,F4063,ex_cancelada,"&lt;&gt;Sim"))</f>
        <v/>
      </c>
      <c r="R4063" s="51">
        <f>IF(P4063="","",IF(AND(P4063=1,N(Q4063)&gt;0),1,0))</f>
        <v/>
      </c>
      <c r="S4063" s="30">
        <f>IF(P4063="","",IF(F4063="","ERRO: data prevista ausente ou inválida",IF(O4063=0,"Duplicada: contada uma vez",IF(N(G4063)=0,"ERRO: tarefa fora do Plano Mestre",IF(P4063=0,"Tarefa retirada do plano: não conta","OK")))))</f>
        <v/>
      </c>
    </row>
    <row r="4064">
      <c r="A4064" s="29" t="n"/>
      <c r="B4064" s="25" t="n"/>
      <c r="C4064" s="49" t="n"/>
      <c r="D4064" s="29" t="n"/>
      <c r="E4064" s="23">
        <f>IF(OR(A4064="",B4064=""),"",A4064&amp;"|"&amp;B4064)</f>
        <v/>
      </c>
      <c r="F4064" s="30">
        <f>IF(OR(E4064="",NOT(ISNUMBER(C4064))),"",E4064&amp;"|"&amp;YEAR(C4064)&amp;"-"&amp;RIGHT("0"&amp;MONTH(C4064),2)&amp;"-"&amp;RIGHT("0"&amp;DAY(C4064),2))</f>
        <v/>
      </c>
      <c r="G4064" s="26">
        <f>IF(E4064="","",IFERROR(MATCH(E4064,pl_chave,0),0))</f>
        <v/>
      </c>
      <c r="H4064" s="23">
        <f>IF(G4064="","",IF(G4064=0,"Tarefa fora do plano",INDEX(pl_tag,G4064)))</f>
        <v/>
      </c>
      <c r="I4064" s="30">
        <f>IF(N(G4064)=0,"",INDEX(pl_atividade,G4064))</f>
        <v/>
      </c>
      <c r="J4064" s="50">
        <f>IF(N(G4064)=0,"",INDEX(pl_especialidade,G4064))</f>
        <v/>
      </c>
      <c r="K4064" s="28">
        <f>IF(N(G4064)=0,"",INDEX(pl_duracao,G4064))</f>
        <v/>
      </c>
      <c r="L4064" s="39">
        <f>IF(ISNUMBER(C4064),YEAR(C4064),"")</f>
        <v/>
      </c>
      <c r="M4064" s="39">
        <f>IF(ISNUMBER(C4064),MONTH(C4064),"")</f>
        <v/>
      </c>
      <c r="N4064" s="23">
        <f>IF(L4064="","",IF(NOT(ISNUMBER(crono_ano)),"Informe o ano",IF(L4064&lt;crono_ano,"Antes do ano",IF(L4064&gt;crono_ano,"Depois do ano","No ano"))))</f>
        <v/>
      </c>
      <c r="O4064" s="39">
        <f>IF(F4064="","",IF(COUNTIF(F$7:F4064,F4064)=1,1,0))</f>
        <v/>
      </c>
      <c r="P4064" s="39">
        <f>IF(A4064&amp;B4064&amp;C4064="","",IF(AND(O4064=1,N(G4064)&gt;0),IF(INDEX(pl_ativa,MAX(1,N(G4064)))="Sim",1,0),0))</f>
        <v/>
      </c>
      <c r="Q4064" s="39">
        <f>IF(F4064="","",COUNTIFS(ex_chave_oc,F4064,ex_cancelada,"&lt;&gt;Sim"))</f>
        <v/>
      </c>
      <c r="R4064" s="51">
        <f>IF(P4064="","",IF(AND(P4064=1,N(Q4064)&gt;0),1,0))</f>
        <v/>
      </c>
      <c r="S4064" s="30">
        <f>IF(P4064="","",IF(F4064="","ERRO: data prevista ausente ou inválida",IF(O4064=0,"Duplicada: contada uma vez",IF(N(G4064)=0,"ERRO: tarefa fora do Plano Mestre",IF(P4064=0,"Tarefa retirada do plano: não conta","OK")))))</f>
        <v/>
      </c>
    </row>
    <row r="4065">
      <c r="A4065" s="29" t="n"/>
      <c r="B4065" s="25" t="n"/>
      <c r="C4065" s="49" t="n"/>
      <c r="D4065" s="29" t="n"/>
      <c r="E4065" s="23">
        <f>IF(OR(A4065="",B4065=""),"",A4065&amp;"|"&amp;B4065)</f>
        <v/>
      </c>
      <c r="F4065" s="30">
        <f>IF(OR(E4065="",NOT(ISNUMBER(C4065))),"",E4065&amp;"|"&amp;YEAR(C4065)&amp;"-"&amp;RIGHT("0"&amp;MONTH(C4065),2)&amp;"-"&amp;RIGHT("0"&amp;DAY(C4065),2))</f>
        <v/>
      </c>
      <c r="G4065" s="26">
        <f>IF(E4065="","",IFERROR(MATCH(E4065,pl_chave,0),0))</f>
        <v/>
      </c>
      <c r="H4065" s="23">
        <f>IF(G4065="","",IF(G4065=0,"Tarefa fora do plano",INDEX(pl_tag,G4065)))</f>
        <v/>
      </c>
      <c r="I4065" s="30">
        <f>IF(N(G4065)=0,"",INDEX(pl_atividade,G4065))</f>
        <v/>
      </c>
      <c r="J4065" s="50">
        <f>IF(N(G4065)=0,"",INDEX(pl_especialidade,G4065))</f>
        <v/>
      </c>
      <c r="K4065" s="28">
        <f>IF(N(G4065)=0,"",INDEX(pl_duracao,G4065))</f>
        <v/>
      </c>
      <c r="L4065" s="39">
        <f>IF(ISNUMBER(C4065),YEAR(C4065),"")</f>
        <v/>
      </c>
      <c r="M4065" s="39">
        <f>IF(ISNUMBER(C4065),MONTH(C4065),"")</f>
        <v/>
      </c>
      <c r="N4065" s="23">
        <f>IF(L4065="","",IF(NOT(ISNUMBER(crono_ano)),"Informe o ano",IF(L4065&lt;crono_ano,"Antes do ano",IF(L4065&gt;crono_ano,"Depois do ano","No ano"))))</f>
        <v/>
      </c>
      <c r="O4065" s="39">
        <f>IF(F4065="","",IF(COUNTIF(F$7:F4065,F4065)=1,1,0))</f>
        <v/>
      </c>
      <c r="P4065" s="39">
        <f>IF(A4065&amp;B4065&amp;C4065="","",IF(AND(O4065=1,N(G4065)&gt;0),IF(INDEX(pl_ativa,MAX(1,N(G4065)))="Sim",1,0),0))</f>
        <v/>
      </c>
      <c r="Q4065" s="39">
        <f>IF(F4065="","",COUNTIFS(ex_chave_oc,F4065,ex_cancelada,"&lt;&gt;Sim"))</f>
        <v/>
      </c>
      <c r="R4065" s="51">
        <f>IF(P4065="","",IF(AND(P4065=1,N(Q4065)&gt;0),1,0))</f>
        <v/>
      </c>
      <c r="S4065" s="30">
        <f>IF(P4065="","",IF(F4065="","ERRO: data prevista ausente ou inválida",IF(O4065=0,"Duplicada: contada uma vez",IF(N(G4065)=0,"ERRO: tarefa fora do Plano Mestre",IF(P4065=0,"Tarefa retirada do plano: não conta","OK")))))</f>
        <v/>
      </c>
    </row>
    <row r="4066">
      <c r="A4066" s="29" t="n"/>
      <c r="B4066" s="25" t="n"/>
      <c r="C4066" s="49" t="n"/>
      <c r="D4066" s="29" t="n"/>
      <c r="E4066" s="23">
        <f>IF(OR(A4066="",B4066=""),"",A4066&amp;"|"&amp;B4066)</f>
        <v/>
      </c>
      <c r="F4066" s="30">
        <f>IF(OR(E4066="",NOT(ISNUMBER(C4066))),"",E4066&amp;"|"&amp;YEAR(C4066)&amp;"-"&amp;RIGHT("0"&amp;MONTH(C4066),2)&amp;"-"&amp;RIGHT("0"&amp;DAY(C4066),2))</f>
        <v/>
      </c>
      <c r="G4066" s="26">
        <f>IF(E4066="","",IFERROR(MATCH(E4066,pl_chave,0),0))</f>
        <v/>
      </c>
      <c r="H4066" s="23">
        <f>IF(G4066="","",IF(G4066=0,"Tarefa fora do plano",INDEX(pl_tag,G4066)))</f>
        <v/>
      </c>
      <c r="I4066" s="30">
        <f>IF(N(G4066)=0,"",INDEX(pl_atividade,G4066))</f>
        <v/>
      </c>
      <c r="J4066" s="50">
        <f>IF(N(G4066)=0,"",INDEX(pl_especialidade,G4066))</f>
        <v/>
      </c>
      <c r="K4066" s="28">
        <f>IF(N(G4066)=0,"",INDEX(pl_duracao,G4066))</f>
        <v/>
      </c>
      <c r="L4066" s="39">
        <f>IF(ISNUMBER(C4066),YEAR(C4066),"")</f>
        <v/>
      </c>
      <c r="M4066" s="39">
        <f>IF(ISNUMBER(C4066),MONTH(C4066),"")</f>
        <v/>
      </c>
      <c r="N4066" s="23">
        <f>IF(L4066="","",IF(NOT(ISNUMBER(crono_ano)),"Informe o ano",IF(L4066&lt;crono_ano,"Antes do ano",IF(L4066&gt;crono_ano,"Depois do ano","No ano"))))</f>
        <v/>
      </c>
      <c r="O4066" s="39">
        <f>IF(F4066="","",IF(COUNTIF(F$7:F4066,F4066)=1,1,0))</f>
        <v/>
      </c>
      <c r="P4066" s="39">
        <f>IF(A4066&amp;B4066&amp;C4066="","",IF(AND(O4066=1,N(G4066)&gt;0),IF(INDEX(pl_ativa,MAX(1,N(G4066)))="Sim",1,0),0))</f>
        <v/>
      </c>
      <c r="Q4066" s="39">
        <f>IF(F4066="","",COUNTIFS(ex_chave_oc,F4066,ex_cancelada,"&lt;&gt;Sim"))</f>
        <v/>
      </c>
      <c r="R4066" s="51">
        <f>IF(P4066="","",IF(AND(P4066=1,N(Q4066)&gt;0),1,0))</f>
        <v/>
      </c>
      <c r="S4066" s="30">
        <f>IF(P4066="","",IF(F4066="","ERRO: data prevista ausente ou inválida",IF(O4066=0,"Duplicada: contada uma vez",IF(N(G4066)=0,"ERRO: tarefa fora do Plano Mestre",IF(P4066=0,"Tarefa retirada do plano: não conta","OK")))))</f>
        <v/>
      </c>
    </row>
    <row r="4067">
      <c r="A4067" s="29" t="n"/>
      <c r="B4067" s="25" t="n"/>
      <c r="C4067" s="49" t="n"/>
      <c r="D4067" s="29" t="n"/>
      <c r="E4067" s="23">
        <f>IF(OR(A4067="",B4067=""),"",A4067&amp;"|"&amp;B4067)</f>
        <v/>
      </c>
      <c r="F4067" s="30">
        <f>IF(OR(E4067="",NOT(ISNUMBER(C4067))),"",E4067&amp;"|"&amp;YEAR(C4067)&amp;"-"&amp;RIGHT("0"&amp;MONTH(C4067),2)&amp;"-"&amp;RIGHT("0"&amp;DAY(C4067),2))</f>
        <v/>
      </c>
      <c r="G4067" s="26">
        <f>IF(E4067="","",IFERROR(MATCH(E4067,pl_chave,0),0))</f>
        <v/>
      </c>
      <c r="H4067" s="23">
        <f>IF(G4067="","",IF(G4067=0,"Tarefa fora do plano",INDEX(pl_tag,G4067)))</f>
        <v/>
      </c>
      <c r="I4067" s="30">
        <f>IF(N(G4067)=0,"",INDEX(pl_atividade,G4067))</f>
        <v/>
      </c>
      <c r="J4067" s="50">
        <f>IF(N(G4067)=0,"",INDEX(pl_especialidade,G4067))</f>
        <v/>
      </c>
      <c r="K4067" s="28">
        <f>IF(N(G4067)=0,"",INDEX(pl_duracao,G4067))</f>
        <v/>
      </c>
      <c r="L4067" s="39">
        <f>IF(ISNUMBER(C4067),YEAR(C4067),"")</f>
        <v/>
      </c>
      <c r="M4067" s="39">
        <f>IF(ISNUMBER(C4067),MONTH(C4067),"")</f>
        <v/>
      </c>
      <c r="N4067" s="23">
        <f>IF(L4067="","",IF(NOT(ISNUMBER(crono_ano)),"Informe o ano",IF(L4067&lt;crono_ano,"Antes do ano",IF(L4067&gt;crono_ano,"Depois do ano","No ano"))))</f>
        <v/>
      </c>
      <c r="O4067" s="39">
        <f>IF(F4067="","",IF(COUNTIF(F$7:F4067,F4067)=1,1,0))</f>
        <v/>
      </c>
      <c r="P4067" s="39">
        <f>IF(A4067&amp;B4067&amp;C4067="","",IF(AND(O4067=1,N(G4067)&gt;0),IF(INDEX(pl_ativa,MAX(1,N(G4067)))="Sim",1,0),0))</f>
        <v/>
      </c>
      <c r="Q4067" s="39">
        <f>IF(F4067="","",COUNTIFS(ex_chave_oc,F4067,ex_cancelada,"&lt;&gt;Sim"))</f>
        <v/>
      </c>
      <c r="R4067" s="51">
        <f>IF(P4067="","",IF(AND(P4067=1,N(Q4067)&gt;0),1,0))</f>
        <v/>
      </c>
      <c r="S4067" s="30">
        <f>IF(P4067="","",IF(F4067="","ERRO: data prevista ausente ou inválida",IF(O4067=0,"Duplicada: contada uma vez",IF(N(G4067)=0,"ERRO: tarefa fora do Plano Mestre",IF(P4067=0,"Tarefa retirada do plano: não conta","OK")))))</f>
        <v/>
      </c>
    </row>
    <row r="4068">
      <c r="A4068" s="29" t="n"/>
      <c r="B4068" s="25" t="n"/>
      <c r="C4068" s="49" t="n"/>
      <c r="D4068" s="29" t="n"/>
      <c r="E4068" s="23">
        <f>IF(OR(A4068="",B4068=""),"",A4068&amp;"|"&amp;B4068)</f>
        <v/>
      </c>
      <c r="F4068" s="30">
        <f>IF(OR(E4068="",NOT(ISNUMBER(C4068))),"",E4068&amp;"|"&amp;YEAR(C4068)&amp;"-"&amp;RIGHT("0"&amp;MONTH(C4068),2)&amp;"-"&amp;RIGHT("0"&amp;DAY(C4068),2))</f>
        <v/>
      </c>
      <c r="G4068" s="26">
        <f>IF(E4068="","",IFERROR(MATCH(E4068,pl_chave,0),0))</f>
        <v/>
      </c>
      <c r="H4068" s="23">
        <f>IF(G4068="","",IF(G4068=0,"Tarefa fora do plano",INDEX(pl_tag,G4068)))</f>
        <v/>
      </c>
      <c r="I4068" s="30">
        <f>IF(N(G4068)=0,"",INDEX(pl_atividade,G4068))</f>
        <v/>
      </c>
      <c r="J4068" s="50">
        <f>IF(N(G4068)=0,"",INDEX(pl_especialidade,G4068))</f>
        <v/>
      </c>
      <c r="K4068" s="28">
        <f>IF(N(G4068)=0,"",INDEX(pl_duracao,G4068))</f>
        <v/>
      </c>
      <c r="L4068" s="39">
        <f>IF(ISNUMBER(C4068),YEAR(C4068),"")</f>
        <v/>
      </c>
      <c r="M4068" s="39">
        <f>IF(ISNUMBER(C4068),MONTH(C4068),"")</f>
        <v/>
      </c>
      <c r="N4068" s="23">
        <f>IF(L4068="","",IF(NOT(ISNUMBER(crono_ano)),"Informe o ano",IF(L4068&lt;crono_ano,"Antes do ano",IF(L4068&gt;crono_ano,"Depois do ano","No ano"))))</f>
        <v/>
      </c>
      <c r="O4068" s="39">
        <f>IF(F4068="","",IF(COUNTIF(F$7:F4068,F4068)=1,1,0))</f>
        <v/>
      </c>
      <c r="P4068" s="39">
        <f>IF(A4068&amp;B4068&amp;C4068="","",IF(AND(O4068=1,N(G4068)&gt;0),IF(INDEX(pl_ativa,MAX(1,N(G4068)))="Sim",1,0),0))</f>
        <v/>
      </c>
      <c r="Q4068" s="39">
        <f>IF(F4068="","",COUNTIFS(ex_chave_oc,F4068,ex_cancelada,"&lt;&gt;Sim"))</f>
        <v/>
      </c>
      <c r="R4068" s="51">
        <f>IF(P4068="","",IF(AND(P4068=1,N(Q4068)&gt;0),1,0))</f>
        <v/>
      </c>
      <c r="S4068" s="30">
        <f>IF(P4068="","",IF(F4068="","ERRO: data prevista ausente ou inválida",IF(O4068=0,"Duplicada: contada uma vez",IF(N(G4068)=0,"ERRO: tarefa fora do Plano Mestre",IF(P4068=0,"Tarefa retirada do plano: não conta","OK")))))</f>
        <v/>
      </c>
    </row>
    <row r="4069">
      <c r="A4069" s="29" t="n"/>
      <c r="B4069" s="25" t="n"/>
      <c r="C4069" s="49" t="n"/>
      <c r="D4069" s="29" t="n"/>
      <c r="E4069" s="23">
        <f>IF(OR(A4069="",B4069=""),"",A4069&amp;"|"&amp;B4069)</f>
        <v/>
      </c>
      <c r="F4069" s="30">
        <f>IF(OR(E4069="",NOT(ISNUMBER(C4069))),"",E4069&amp;"|"&amp;YEAR(C4069)&amp;"-"&amp;RIGHT("0"&amp;MONTH(C4069),2)&amp;"-"&amp;RIGHT("0"&amp;DAY(C4069),2))</f>
        <v/>
      </c>
      <c r="G4069" s="26">
        <f>IF(E4069="","",IFERROR(MATCH(E4069,pl_chave,0),0))</f>
        <v/>
      </c>
      <c r="H4069" s="23">
        <f>IF(G4069="","",IF(G4069=0,"Tarefa fora do plano",INDEX(pl_tag,G4069)))</f>
        <v/>
      </c>
      <c r="I4069" s="30">
        <f>IF(N(G4069)=0,"",INDEX(pl_atividade,G4069))</f>
        <v/>
      </c>
      <c r="J4069" s="50">
        <f>IF(N(G4069)=0,"",INDEX(pl_especialidade,G4069))</f>
        <v/>
      </c>
      <c r="K4069" s="28">
        <f>IF(N(G4069)=0,"",INDEX(pl_duracao,G4069))</f>
        <v/>
      </c>
      <c r="L4069" s="39">
        <f>IF(ISNUMBER(C4069),YEAR(C4069),"")</f>
        <v/>
      </c>
      <c r="M4069" s="39">
        <f>IF(ISNUMBER(C4069),MONTH(C4069),"")</f>
        <v/>
      </c>
      <c r="N4069" s="23">
        <f>IF(L4069="","",IF(NOT(ISNUMBER(crono_ano)),"Informe o ano",IF(L4069&lt;crono_ano,"Antes do ano",IF(L4069&gt;crono_ano,"Depois do ano","No ano"))))</f>
        <v/>
      </c>
      <c r="O4069" s="39">
        <f>IF(F4069="","",IF(COUNTIF(F$7:F4069,F4069)=1,1,0))</f>
        <v/>
      </c>
      <c r="P4069" s="39">
        <f>IF(A4069&amp;B4069&amp;C4069="","",IF(AND(O4069=1,N(G4069)&gt;0),IF(INDEX(pl_ativa,MAX(1,N(G4069)))="Sim",1,0),0))</f>
        <v/>
      </c>
      <c r="Q4069" s="39">
        <f>IF(F4069="","",COUNTIFS(ex_chave_oc,F4069,ex_cancelada,"&lt;&gt;Sim"))</f>
        <v/>
      </c>
      <c r="R4069" s="51">
        <f>IF(P4069="","",IF(AND(P4069=1,N(Q4069)&gt;0),1,0))</f>
        <v/>
      </c>
      <c r="S4069" s="30">
        <f>IF(P4069="","",IF(F4069="","ERRO: data prevista ausente ou inválida",IF(O4069=0,"Duplicada: contada uma vez",IF(N(G4069)=0,"ERRO: tarefa fora do Plano Mestre",IF(P4069=0,"Tarefa retirada do plano: não conta","OK")))))</f>
        <v/>
      </c>
    </row>
    <row r="4070">
      <c r="A4070" s="29" t="n"/>
      <c r="B4070" s="25" t="n"/>
      <c r="C4070" s="49" t="n"/>
      <c r="D4070" s="29" t="n"/>
      <c r="E4070" s="23">
        <f>IF(OR(A4070="",B4070=""),"",A4070&amp;"|"&amp;B4070)</f>
        <v/>
      </c>
      <c r="F4070" s="30">
        <f>IF(OR(E4070="",NOT(ISNUMBER(C4070))),"",E4070&amp;"|"&amp;YEAR(C4070)&amp;"-"&amp;RIGHT("0"&amp;MONTH(C4070),2)&amp;"-"&amp;RIGHT("0"&amp;DAY(C4070),2))</f>
        <v/>
      </c>
      <c r="G4070" s="26">
        <f>IF(E4070="","",IFERROR(MATCH(E4070,pl_chave,0),0))</f>
        <v/>
      </c>
      <c r="H4070" s="23">
        <f>IF(G4070="","",IF(G4070=0,"Tarefa fora do plano",INDEX(pl_tag,G4070)))</f>
        <v/>
      </c>
      <c r="I4070" s="30">
        <f>IF(N(G4070)=0,"",INDEX(pl_atividade,G4070))</f>
        <v/>
      </c>
      <c r="J4070" s="50">
        <f>IF(N(G4070)=0,"",INDEX(pl_especialidade,G4070))</f>
        <v/>
      </c>
      <c r="K4070" s="28">
        <f>IF(N(G4070)=0,"",INDEX(pl_duracao,G4070))</f>
        <v/>
      </c>
      <c r="L4070" s="39">
        <f>IF(ISNUMBER(C4070),YEAR(C4070),"")</f>
        <v/>
      </c>
      <c r="M4070" s="39">
        <f>IF(ISNUMBER(C4070),MONTH(C4070),"")</f>
        <v/>
      </c>
      <c r="N4070" s="23">
        <f>IF(L4070="","",IF(NOT(ISNUMBER(crono_ano)),"Informe o ano",IF(L4070&lt;crono_ano,"Antes do ano",IF(L4070&gt;crono_ano,"Depois do ano","No ano"))))</f>
        <v/>
      </c>
      <c r="O4070" s="39">
        <f>IF(F4070="","",IF(COUNTIF(F$7:F4070,F4070)=1,1,0))</f>
        <v/>
      </c>
      <c r="P4070" s="39">
        <f>IF(A4070&amp;B4070&amp;C4070="","",IF(AND(O4070=1,N(G4070)&gt;0),IF(INDEX(pl_ativa,MAX(1,N(G4070)))="Sim",1,0),0))</f>
        <v/>
      </c>
      <c r="Q4070" s="39">
        <f>IF(F4070="","",COUNTIFS(ex_chave_oc,F4070,ex_cancelada,"&lt;&gt;Sim"))</f>
        <v/>
      </c>
      <c r="R4070" s="51">
        <f>IF(P4070="","",IF(AND(P4070=1,N(Q4070)&gt;0),1,0))</f>
        <v/>
      </c>
      <c r="S4070" s="30">
        <f>IF(P4070="","",IF(F4070="","ERRO: data prevista ausente ou inválida",IF(O4070=0,"Duplicada: contada uma vez",IF(N(G4070)=0,"ERRO: tarefa fora do Plano Mestre",IF(P4070=0,"Tarefa retirada do plano: não conta","OK")))))</f>
        <v/>
      </c>
    </row>
    <row r="4071">
      <c r="A4071" s="29" t="n"/>
      <c r="B4071" s="25" t="n"/>
      <c r="C4071" s="49" t="n"/>
      <c r="D4071" s="29" t="n"/>
      <c r="E4071" s="23">
        <f>IF(OR(A4071="",B4071=""),"",A4071&amp;"|"&amp;B4071)</f>
        <v/>
      </c>
      <c r="F4071" s="30">
        <f>IF(OR(E4071="",NOT(ISNUMBER(C4071))),"",E4071&amp;"|"&amp;YEAR(C4071)&amp;"-"&amp;RIGHT("0"&amp;MONTH(C4071),2)&amp;"-"&amp;RIGHT("0"&amp;DAY(C4071),2))</f>
        <v/>
      </c>
      <c r="G4071" s="26">
        <f>IF(E4071="","",IFERROR(MATCH(E4071,pl_chave,0),0))</f>
        <v/>
      </c>
      <c r="H4071" s="23">
        <f>IF(G4071="","",IF(G4071=0,"Tarefa fora do plano",INDEX(pl_tag,G4071)))</f>
        <v/>
      </c>
      <c r="I4071" s="30">
        <f>IF(N(G4071)=0,"",INDEX(pl_atividade,G4071))</f>
        <v/>
      </c>
      <c r="J4071" s="50">
        <f>IF(N(G4071)=0,"",INDEX(pl_especialidade,G4071))</f>
        <v/>
      </c>
      <c r="K4071" s="28">
        <f>IF(N(G4071)=0,"",INDEX(pl_duracao,G4071))</f>
        <v/>
      </c>
      <c r="L4071" s="39">
        <f>IF(ISNUMBER(C4071),YEAR(C4071),"")</f>
        <v/>
      </c>
      <c r="M4071" s="39">
        <f>IF(ISNUMBER(C4071),MONTH(C4071),"")</f>
        <v/>
      </c>
      <c r="N4071" s="23">
        <f>IF(L4071="","",IF(NOT(ISNUMBER(crono_ano)),"Informe o ano",IF(L4071&lt;crono_ano,"Antes do ano",IF(L4071&gt;crono_ano,"Depois do ano","No ano"))))</f>
        <v/>
      </c>
      <c r="O4071" s="39">
        <f>IF(F4071="","",IF(COUNTIF(F$7:F4071,F4071)=1,1,0))</f>
        <v/>
      </c>
      <c r="P4071" s="39">
        <f>IF(A4071&amp;B4071&amp;C4071="","",IF(AND(O4071=1,N(G4071)&gt;0),IF(INDEX(pl_ativa,MAX(1,N(G4071)))="Sim",1,0),0))</f>
        <v/>
      </c>
      <c r="Q4071" s="39">
        <f>IF(F4071="","",COUNTIFS(ex_chave_oc,F4071,ex_cancelada,"&lt;&gt;Sim"))</f>
        <v/>
      </c>
      <c r="R4071" s="51">
        <f>IF(P4071="","",IF(AND(P4071=1,N(Q4071)&gt;0),1,0))</f>
        <v/>
      </c>
      <c r="S4071" s="30">
        <f>IF(P4071="","",IF(F4071="","ERRO: data prevista ausente ou inválida",IF(O4071=0,"Duplicada: contada uma vez",IF(N(G4071)=0,"ERRO: tarefa fora do Plano Mestre",IF(P4071=0,"Tarefa retirada do plano: não conta","OK")))))</f>
        <v/>
      </c>
    </row>
    <row r="4072">
      <c r="A4072" s="29" t="n"/>
      <c r="B4072" s="25" t="n"/>
      <c r="C4072" s="49" t="n"/>
      <c r="D4072" s="29" t="n"/>
      <c r="E4072" s="23">
        <f>IF(OR(A4072="",B4072=""),"",A4072&amp;"|"&amp;B4072)</f>
        <v/>
      </c>
      <c r="F4072" s="30">
        <f>IF(OR(E4072="",NOT(ISNUMBER(C4072))),"",E4072&amp;"|"&amp;YEAR(C4072)&amp;"-"&amp;RIGHT("0"&amp;MONTH(C4072),2)&amp;"-"&amp;RIGHT("0"&amp;DAY(C4072),2))</f>
        <v/>
      </c>
      <c r="G4072" s="26">
        <f>IF(E4072="","",IFERROR(MATCH(E4072,pl_chave,0),0))</f>
        <v/>
      </c>
      <c r="H4072" s="23">
        <f>IF(G4072="","",IF(G4072=0,"Tarefa fora do plano",INDEX(pl_tag,G4072)))</f>
        <v/>
      </c>
      <c r="I4072" s="30">
        <f>IF(N(G4072)=0,"",INDEX(pl_atividade,G4072))</f>
        <v/>
      </c>
      <c r="J4072" s="50">
        <f>IF(N(G4072)=0,"",INDEX(pl_especialidade,G4072))</f>
        <v/>
      </c>
      <c r="K4072" s="28">
        <f>IF(N(G4072)=0,"",INDEX(pl_duracao,G4072))</f>
        <v/>
      </c>
      <c r="L4072" s="39">
        <f>IF(ISNUMBER(C4072),YEAR(C4072),"")</f>
        <v/>
      </c>
      <c r="M4072" s="39">
        <f>IF(ISNUMBER(C4072),MONTH(C4072),"")</f>
        <v/>
      </c>
      <c r="N4072" s="23">
        <f>IF(L4072="","",IF(NOT(ISNUMBER(crono_ano)),"Informe o ano",IF(L4072&lt;crono_ano,"Antes do ano",IF(L4072&gt;crono_ano,"Depois do ano","No ano"))))</f>
        <v/>
      </c>
      <c r="O4072" s="39">
        <f>IF(F4072="","",IF(COUNTIF(F$7:F4072,F4072)=1,1,0))</f>
        <v/>
      </c>
      <c r="P4072" s="39">
        <f>IF(A4072&amp;B4072&amp;C4072="","",IF(AND(O4072=1,N(G4072)&gt;0),IF(INDEX(pl_ativa,MAX(1,N(G4072)))="Sim",1,0),0))</f>
        <v/>
      </c>
      <c r="Q4072" s="39">
        <f>IF(F4072="","",COUNTIFS(ex_chave_oc,F4072,ex_cancelada,"&lt;&gt;Sim"))</f>
        <v/>
      </c>
      <c r="R4072" s="51">
        <f>IF(P4072="","",IF(AND(P4072=1,N(Q4072)&gt;0),1,0))</f>
        <v/>
      </c>
      <c r="S4072" s="30">
        <f>IF(P4072="","",IF(F4072="","ERRO: data prevista ausente ou inválida",IF(O4072=0,"Duplicada: contada uma vez",IF(N(G4072)=0,"ERRO: tarefa fora do Plano Mestre",IF(P4072=0,"Tarefa retirada do plano: não conta","OK")))))</f>
        <v/>
      </c>
    </row>
    <row r="4073">
      <c r="A4073" s="29" t="n"/>
      <c r="B4073" s="25" t="n"/>
      <c r="C4073" s="49" t="n"/>
      <c r="D4073" s="29" t="n"/>
      <c r="E4073" s="23">
        <f>IF(OR(A4073="",B4073=""),"",A4073&amp;"|"&amp;B4073)</f>
        <v/>
      </c>
      <c r="F4073" s="30">
        <f>IF(OR(E4073="",NOT(ISNUMBER(C4073))),"",E4073&amp;"|"&amp;YEAR(C4073)&amp;"-"&amp;RIGHT("0"&amp;MONTH(C4073),2)&amp;"-"&amp;RIGHT("0"&amp;DAY(C4073),2))</f>
        <v/>
      </c>
      <c r="G4073" s="26">
        <f>IF(E4073="","",IFERROR(MATCH(E4073,pl_chave,0),0))</f>
        <v/>
      </c>
      <c r="H4073" s="23">
        <f>IF(G4073="","",IF(G4073=0,"Tarefa fora do plano",INDEX(pl_tag,G4073)))</f>
        <v/>
      </c>
      <c r="I4073" s="30">
        <f>IF(N(G4073)=0,"",INDEX(pl_atividade,G4073))</f>
        <v/>
      </c>
      <c r="J4073" s="50">
        <f>IF(N(G4073)=0,"",INDEX(pl_especialidade,G4073))</f>
        <v/>
      </c>
      <c r="K4073" s="28">
        <f>IF(N(G4073)=0,"",INDEX(pl_duracao,G4073))</f>
        <v/>
      </c>
      <c r="L4073" s="39">
        <f>IF(ISNUMBER(C4073),YEAR(C4073),"")</f>
        <v/>
      </c>
      <c r="M4073" s="39">
        <f>IF(ISNUMBER(C4073),MONTH(C4073),"")</f>
        <v/>
      </c>
      <c r="N4073" s="23">
        <f>IF(L4073="","",IF(NOT(ISNUMBER(crono_ano)),"Informe o ano",IF(L4073&lt;crono_ano,"Antes do ano",IF(L4073&gt;crono_ano,"Depois do ano","No ano"))))</f>
        <v/>
      </c>
      <c r="O4073" s="39">
        <f>IF(F4073="","",IF(COUNTIF(F$7:F4073,F4073)=1,1,0))</f>
        <v/>
      </c>
      <c r="P4073" s="39">
        <f>IF(A4073&amp;B4073&amp;C4073="","",IF(AND(O4073=1,N(G4073)&gt;0),IF(INDEX(pl_ativa,MAX(1,N(G4073)))="Sim",1,0),0))</f>
        <v/>
      </c>
      <c r="Q4073" s="39">
        <f>IF(F4073="","",COUNTIFS(ex_chave_oc,F4073,ex_cancelada,"&lt;&gt;Sim"))</f>
        <v/>
      </c>
      <c r="R4073" s="51">
        <f>IF(P4073="","",IF(AND(P4073=1,N(Q4073)&gt;0),1,0))</f>
        <v/>
      </c>
      <c r="S4073" s="30">
        <f>IF(P4073="","",IF(F4073="","ERRO: data prevista ausente ou inválida",IF(O4073=0,"Duplicada: contada uma vez",IF(N(G4073)=0,"ERRO: tarefa fora do Plano Mestre",IF(P4073=0,"Tarefa retirada do plano: não conta","OK")))))</f>
        <v/>
      </c>
    </row>
    <row r="4074">
      <c r="A4074" s="29" t="n"/>
      <c r="B4074" s="25" t="n"/>
      <c r="C4074" s="49" t="n"/>
      <c r="D4074" s="29" t="n"/>
      <c r="E4074" s="23">
        <f>IF(OR(A4074="",B4074=""),"",A4074&amp;"|"&amp;B4074)</f>
        <v/>
      </c>
      <c r="F4074" s="30">
        <f>IF(OR(E4074="",NOT(ISNUMBER(C4074))),"",E4074&amp;"|"&amp;YEAR(C4074)&amp;"-"&amp;RIGHT("0"&amp;MONTH(C4074),2)&amp;"-"&amp;RIGHT("0"&amp;DAY(C4074),2))</f>
        <v/>
      </c>
      <c r="G4074" s="26">
        <f>IF(E4074="","",IFERROR(MATCH(E4074,pl_chave,0),0))</f>
        <v/>
      </c>
      <c r="H4074" s="23">
        <f>IF(G4074="","",IF(G4074=0,"Tarefa fora do plano",INDEX(pl_tag,G4074)))</f>
        <v/>
      </c>
      <c r="I4074" s="30">
        <f>IF(N(G4074)=0,"",INDEX(pl_atividade,G4074))</f>
        <v/>
      </c>
      <c r="J4074" s="50">
        <f>IF(N(G4074)=0,"",INDEX(pl_especialidade,G4074))</f>
        <v/>
      </c>
      <c r="K4074" s="28">
        <f>IF(N(G4074)=0,"",INDEX(pl_duracao,G4074))</f>
        <v/>
      </c>
      <c r="L4074" s="39">
        <f>IF(ISNUMBER(C4074),YEAR(C4074),"")</f>
        <v/>
      </c>
      <c r="M4074" s="39">
        <f>IF(ISNUMBER(C4074),MONTH(C4074),"")</f>
        <v/>
      </c>
      <c r="N4074" s="23">
        <f>IF(L4074="","",IF(NOT(ISNUMBER(crono_ano)),"Informe o ano",IF(L4074&lt;crono_ano,"Antes do ano",IF(L4074&gt;crono_ano,"Depois do ano","No ano"))))</f>
        <v/>
      </c>
      <c r="O4074" s="39">
        <f>IF(F4074="","",IF(COUNTIF(F$7:F4074,F4074)=1,1,0))</f>
        <v/>
      </c>
      <c r="P4074" s="39">
        <f>IF(A4074&amp;B4074&amp;C4074="","",IF(AND(O4074=1,N(G4074)&gt;0),IF(INDEX(pl_ativa,MAX(1,N(G4074)))="Sim",1,0),0))</f>
        <v/>
      </c>
      <c r="Q4074" s="39">
        <f>IF(F4074="","",COUNTIFS(ex_chave_oc,F4074,ex_cancelada,"&lt;&gt;Sim"))</f>
        <v/>
      </c>
      <c r="R4074" s="51">
        <f>IF(P4074="","",IF(AND(P4074=1,N(Q4074)&gt;0),1,0))</f>
        <v/>
      </c>
      <c r="S4074" s="30">
        <f>IF(P4074="","",IF(F4074="","ERRO: data prevista ausente ou inválida",IF(O4074=0,"Duplicada: contada uma vez",IF(N(G4074)=0,"ERRO: tarefa fora do Plano Mestre",IF(P4074=0,"Tarefa retirada do plano: não conta","OK")))))</f>
        <v/>
      </c>
    </row>
    <row r="4075">
      <c r="A4075" s="29" t="n"/>
      <c r="B4075" s="25" t="n"/>
      <c r="C4075" s="49" t="n"/>
      <c r="D4075" s="29" t="n"/>
      <c r="E4075" s="23">
        <f>IF(OR(A4075="",B4075=""),"",A4075&amp;"|"&amp;B4075)</f>
        <v/>
      </c>
      <c r="F4075" s="30">
        <f>IF(OR(E4075="",NOT(ISNUMBER(C4075))),"",E4075&amp;"|"&amp;YEAR(C4075)&amp;"-"&amp;RIGHT("0"&amp;MONTH(C4075),2)&amp;"-"&amp;RIGHT("0"&amp;DAY(C4075),2))</f>
        <v/>
      </c>
      <c r="G4075" s="26">
        <f>IF(E4075="","",IFERROR(MATCH(E4075,pl_chave,0),0))</f>
        <v/>
      </c>
      <c r="H4075" s="23">
        <f>IF(G4075="","",IF(G4075=0,"Tarefa fora do plano",INDEX(pl_tag,G4075)))</f>
        <v/>
      </c>
      <c r="I4075" s="30">
        <f>IF(N(G4075)=0,"",INDEX(pl_atividade,G4075))</f>
        <v/>
      </c>
      <c r="J4075" s="50">
        <f>IF(N(G4075)=0,"",INDEX(pl_especialidade,G4075))</f>
        <v/>
      </c>
      <c r="K4075" s="28">
        <f>IF(N(G4075)=0,"",INDEX(pl_duracao,G4075))</f>
        <v/>
      </c>
      <c r="L4075" s="39">
        <f>IF(ISNUMBER(C4075),YEAR(C4075),"")</f>
        <v/>
      </c>
      <c r="M4075" s="39">
        <f>IF(ISNUMBER(C4075),MONTH(C4075),"")</f>
        <v/>
      </c>
      <c r="N4075" s="23">
        <f>IF(L4075="","",IF(NOT(ISNUMBER(crono_ano)),"Informe o ano",IF(L4075&lt;crono_ano,"Antes do ano",IF(L4075&gt;crono_ano,"Depois do ano","No ano"))))</f>
        <v/>
      </c>
      <c r="O4075" s="39">
        <f>IF(F4075="","",IF(COUNTIF(F$7:F4075,F4075)=1,1,0))</f>
        <v/>
      </c>
      <c r="P4075" s="39">
        <f>IF(A4075&amp;B4075&amp;C4075="","",IF(AND(O4075=1,N(G4075)&gt;0),IF(INDEX(pl_ativa,MAX(1,N(G4075)))="Sim",1,0),0))</f>
        <v/>
      </c>
      <c r="Q4075" s="39">
        <f>IF(F4075="","",COUNTIFS(ex_chave_oc,F4075,ex_cancelada,"&lt;&gt;Sim"))</f>
        <v/>
      </c>
      <c r="R4075" s="51">
        <f>IF(P4075="","",IF(AND(P4075=1,N(Q4075)&gt;0),1,0))</f>
        <v/>
      </c>
      <c r="S4075" s="30">
        <f>IF(P4075="","",IF(F4075="","ERRO: data prevista ausente ou inválida",IF(O4075=0,"Duplicada: contada uma vez",IF(N(G4075)=0,"ERRO: tarefa fora do Plano Mestre",IF(P4075=0,"Tarefa retirada do plano: não conta","OK")))))</f>
        <v/>
      </c>
    </row>
    <row r="4076">
      <c r="A4076" s="29" t="n"/>
      <c r="B4076" s="25" t="n"/>
      <c r="C4076" s="49" t="n"/>
      <c r="D4076" s="29" t="n"/>
      <c r="E4076" s="23">
        <f>IF(OR(A4076="",B4076=""),"",A4076&amp;"|"&amp;B4076)</f>
        <v/>
      </c>
      <c r="F4076" s="30">
        <f>IF(OR(E4076="",NOT(ISNUMBER(C4076))),"",E4076&amp;"|"&amp;YEAR(C4076)&amp;"-"&amp;RIGHT("0"&amp;MONTH(C4076),2)&amp;"-"&amp;RIGHT("0"&amp;DAY(C4076),2))</f>
        <v/>
      </c>
      <c r="G4076" s="26">
        <f>IF(E4076="","",IFERROR(MATCH(E4076,pl_chave,0),0))</f>
        <v/>
      </c>
      <c r="H4076" s="23">
        <f>IF(G4076="","",IF(G4076=0,"Tarefa fora do plano",INDEX(pl_tag,G4076)))</f>
        <v/>
      </c>
      <c r="I4076" s="30">
        <f>IF(N(G4076)=0,"",INDEX(pl_atividade,G4076))</f>
        <v/>
      </c>
      <c r="J4076" s="50">
        <f>IF(N(G4076)=0,"",INDEX(pl_especialidade,G4076))</f>
        <v/>
      </c>
      <c r="K4076" s="28">
        <f>IF(N(G4076)=0,"",INDEX(pl_duracao,G4076))</f>
        <v/>
      </c>
      <c r="L4076" s="39">
        <f>IF(ISNUMBER(C4076),YEAR(C4076),"")</f>
        <v/>
      </c>
      <c r="M4076" s="39">
        <f>IF(ISNUMBER(C4076),MONTH(C4076),"")</f>
        <v/>
      </c>
      <c r="N4076" s="23">
        <f>IF(L4076="","",IF(NOT(ISNUMBER(crono_ano)),"Informe o ano",IF(L4076&lt;crono_ano,"Antes do ano",IF(L4076&gt;crono_ano,"Depois do ano","No ano"))))</f>
        <v/>
      </c>
      <c r="O4076" s="39">
        <f>IF(F4076="","",IF(COUNTIF(F$7:F4076,F4076)=1,1,0))</f>
        <v/>
      </c>
      <c r="P4076" s="39">
        <f>IF(A4076&amp;B4076&amp;C4076="","",IF(AND(O4076=1,N(G4076)&gt;0),IF(INDEX(pl_ativa,MAX(1,N(G4076)))="Sim",1,0),0))</f>
        <v/>
      </c>
      <c r="Q4076" s="39">
        <f>IF(F4076="","",COUNTIFS(ex_chave_oc,F4076,ex_cancelada,"&lt;&gt;Sim"))</f>
        <v/>
      </c>
      <c r="R4076" s="51">
        <f>IF(P4076="","",IF(AND(P4076=1,N(Q4076)&gt;0),1,0))</f>
        <v/>
      </c>
      <c r="S4076" s="30">
        <f>IF(P4076="","",IF(F4076="","ERRO: data prevista ausente ou inválida",IF(O4076=0,"Duplicada: contada uma vez",IF(N(G4076)=0,"ERRO: tarefa fora do Plano Mestre",IF(P4076=0,"Tarefa retirada do plano: não conta","OK")))))</f>
        <v/>
      </c>
    </row>
    <row r="4077">
      <c r="A4077" s="29" t="n"/>
      <c r="B4077" s="25" t="n"/>
      <c r="C4077" s="49" t="n"/>
      <c r="D4077" s="29" t="n"/>
      <c r="E4077" s="23">
        <f>IF(OR(A4077="",B4077=""),"",A4077&amp;"|"&amp;B4077)</f>
        <v/>
      </c>
      <c r="F4077" s="30">
        <f>IF(OR(E4077="",NOT(ISNUMBER(C4077))),"",E4077&amp;"|"&amp;YEAR(C4077)&amp;"-"&amp;RIGHT("0"&amp;MONTH(C4077),2)&amp;"-"&amp;RIGHT("0"&amp;DAY(C4077),2))</f>
        <v/>
      </c>
      <c r="G4077" s="26">
        <f>IF(E4077="","",IFERROR(MATCH(E4077,pl_chave,0),0))</f>
        <v/>
      </c>
      <c r="H4077" s="23">
        <f>IF(G4077="","",IF(G4077=0,"Tarefa fora do plano",INDEX(pl_tag,G4077)))</f>
        <v/>
      </c>
      <c r="I4077" s="30">
        <f>IF(N(G4077)=0,"",INDEX(pl_atividade,G4077))</f>
        <v/>
      </c>
      <c r="J4077" s="50">
        <f>IF(N(G4077)=0,"",INDEX(pl_especialidade,G4077))</f>
        <v/>
      </c>
      <c r="K4077" s="28">
        <f>IF(N(G4077)=0,"",INDEX(pl_duracao,G4077))</f>
        <v/>
      </c>
      <c r="L4077" s="39">
        <f>IF(ISNUMBER(C4077),YEAR(C4077),"")</f>
        <v/>
      </c>
      <c r="M4077" s="39">
        <f>IF(ISNUMBER(C4077),MONTH(C4077),"")</f>
        <v/>
      </c>
      <c r="N4077" s="23">
        <f>IF(L4077="","",IF(NOT(ISNUMBER(crono_ano)),"Informe o ano",IF(L4077&lt;crono_ano,"Antes do ano",IF(L4077&gt;crono_ano,"Depois do ano","No ano"))))</f>
        <v/>
      </c>
      <c r="O4077" s="39">
        <f>IF(F4077="","",IF(COUNTIF(F$7:F4077,F4077)=1,1,0))</f>
        <v/>
      </c>
      <c r="P4077" s="39">
        <f>IF(A4077&amp;B4077&amp;C4077="","",IF(AND(O4077=1,N(G4077)&gt;0),IF(INDEX(pl_ativa,MAX(1,N(G4077)))="Sim",1,0),0))</f>
        <v/>
      </c>
      <c r="Q4077" s="39">
        <f>IF(F4077="","",COUNTIFS(ex_chave_oc,F4077,ex_cancelada,"&lt;&gt;Sim"))</f>
        <v/>
      </c>
      <c r="R4077" s="51">
        <f>IF(P4077="","",IF(AND(P4077=1,N(Q4077)&gt;0),1,0))</f>
        <v/>
      </c>
      <c r="S4077" s="30">
        <f>IF(P4077="","",IF(F4077="","ERRO: data prevista ausente ou inválida",IF(O4077=0,"Duplicada: contada uma vez",IF(N(G4077)=0,"ERRO: tarefa fora do Plano Mestre",IF(P4077=0,"Tarefa retirada do plano: não conta","OK")))))</f>
        <v/>
      </c>
    </row>
    <row r="4078">
      <c r="A4078" s="29" t="n"/>
      <c r="B4078" s="25" t="n"/>
      <c r="C4078" s="49" t="n"/>
      <c r="D4078" s="29" t="n"/>
      <c r="E4078" s="23">
        <f>IF(OR(A4078="",B4078=""),"",A4078&amp;"|"&amp;B4078)</f>
        <v/>
      </c>
      <c r="F4078" s="30">
        <f>IF(OR(E4078="",NOT(ISNUMBER(C4078))),"",E4078&amp;"|"&amp;YEAR(C4078)&amp;"-"&amp;RIGHT("0"&amp;MONTH(C4078),2)&amp;"-"&amp;RIGHT("0"&amp;DAY(C4078),2))</f>
        <v/>
      </c>
      <c r="G4078" s="26">
        <f>IF(E4078="","",IFERROR(MATCH(E4078,pl_chave,0),0))</f>
        <v/>
      </c>
      <c r="H4078" s="23">
        <f>IF(G4078="","",IF(G4078=0,"Tarefa fora do plano",INDEX(pl_tag,G4078)))</f>
        <v/>
      </c>
      <c r="I4078" s="30">
        <f>IF(N(G4078)=0,"",INDEX(pl_atividade,G4078))</f>
        <v/>
      </c>
      <c r="J4078" s="50">
        <f>IF(N(G4078)=0,"",INDEX(pl_especialidade,G4078))</f>
        <v/>
      </c>
      <c r="K4078" s="28">
        <f>IF(N(G4078)=0,"",INDEX(pl_duracao,G4078))</f>
        <v/>
      </c>
      <c r="L4078" s="39">
        <f>IF(ISNUMBER(C4078),YEAR(C4078),"")</f>
        <v/>
      </c>
      <c r="M4078" s="39">
        <f>IF(ISNUMBER(C4078),MONTH(C4078),"")</f>
        <v/>
      </c>
      <c r="N4078" s="23">
        <f>IF(L4078="","",IF(NOT(ISNUMBER(crono_ano)),"Informe o ano",IF(L4078&lt;crono_ano,"Antes do ano",IF(L4078&gt;crono_ano,"Depois do ano","No ano"))))</f>
        <v/>
      </c>
      <c r="O4078" s="39">
        <f>IF(F4078="","",IF(COUNTIF(F$7:F4078,F4078)=1,1,0))</f>
        <v/>
      </c>
      <c r="P4078" s="39">
        <f>IF(A4078&amp;B4078&amp;C4078="","",IF(AND(O4078=1,N(G4078)&gt;0),IF(INDEX(pl_ativa,MAX(1,N(G4078)))="Sim",1,0),0))</f>
        <v/>
      </c>
      <c r="Q4078" s="39">
        <f>IF(F4078="","",COUNTIFS(ex_chave_oc,F4078,ex_cancelada,"&lt;&gt;Sim"))</f>
        <v/>
      </c>
      <c r="R4078" s="51">
        <f>IF(P4078="","",IF(AND(P4078=1,N(Q4078)&gt;0),1,0))</f>
        <v/>
      </c>
      <c r="S4078" s="30">
        <f>IF(P4078="","",IF(F4078="","ERRO: data prevista ausente ou inválida",IF(O4078=0,"Duplicada: contada uma vez",IF(N(G4078)=0,"ERRO: tarefa fora do Plano Mestre",IF(P4078=0,"Tarefa retirada do plano: não conta","OK")))))</f>
        <v/>
      </c>
    </row>
    <row r="4079">
      <c r="A4079" s="29" t="n"/>
      <c r="B4079" s="25" t="n"/>
      <c r="C4079" s="49" t="n"/>
      <c r="D4079" s="29" t="n"/>
      <c r="E4079" s="23">
        <f>IF(OR(A4079="",B4079=""),"",A4079&amp;"|"&amp;B4079)</f>
        <v/>
      </c>
      <c r="F4079" s="30">
        <f>IF(OR(E4079="",NOT(ISNUMBER(C4079))),"",E4079&amp;"|"&amp;YEAR(C4079)&amp;"-"&amp;RIGHT("0"&amp;MONTH(C4079),2)&amp;"-"&amp;RIGHT("0"&amp;DAY(C4079),2))</f>
        <v/>
      </c>
      <c r="G4079" s="26">
        <f>IF(E4079="","",IFERROR(MATCH(E4079,pl_chave,0),0))</f>
        <v/>
      </c>
      <c r="H4079" s="23">
        <f>IF(G4079="","",IF(G4079=0,"Tarefa fora do plano",INDEX(pl_tag,G4079)))</f>
        <v/>
      </c>
      <c r="I4079" s="30">
        <f>IF(N(G4079)=0,"",INDEX(pl_atividade,G4079))</f>
        <v/>
      </c>
      <c r="J4079" s="50">
        <f>IF(N(G4079)=0,"",INDEX(pl_especialidade,G4079))</f>
        <v/>
      </c>
      <c r="K4079" s="28">
        <f>IF(N(G4079)=0,"",INDEX(pl_duracao,G4079))</f>
        <v/>
      </c>
      <c r="L4079" s="39">
        <f>IF(ISNUMBER(C4079),YEAR(C4079),"")</f>
        <v/>
      </c>
      <c r="M4079" s="39">
        <f>IF(ISNUMBER(C4079),MONTH(C4079),"")</f>
        <v/>
      </c>
      <c r="N4079" s="23">
        <f>IF(L4079="","",IF(NOT(ISNUMBER(crono_ano)),"Informe o ano",IF(L4079&lt;crono_ano,"Antes do ano",IF(L4079&gt;crono_ano,"Depois do ano","No ano"))))</f>
        <v/>
      </c>
      <c r="O4079" s="39">
        <f>IF(F4079="","",IF(COUNTIF(F$7:F4079,F4079)=1,1,0))</f>
        <v/>
      </c>
      <c r="P4079" s="39">
        <f>IF(A4079&amp;B4079&amp;C4079="","",IF(AND(O4079=1,N(G4079)&gt;0),IF(INDEX(pl_ativa,MAX(1,N(G4079)))="Sim",1,0),0))</f>
        <v/>
      </c>
      <c r="Q4079" s="39">
        <f>IF(F4079="","",COUNTIFS(ex_chave_oc,F4079,ex_cancelada,"&lt;&gt;Sim"))</f>
        <v/>
      </c>
      <c r="R4079" s="51">
        <f>IF(P4079="","",IF(AND(P4079=1,N(Q4079)&gt;0),1,0))</f>
        <v/>
      </c>
      <c r="S4079" s="30">
        <f>IF(P4079="","",IF(F4079="","ERRO: data prevista ausente ou inválida",IF(O4079=0,"Duplicada: contada uma vez",IF(N(G4079)=0,"ERRO: tarefa fora do Plano Mestre",IF(P4079=0,"Tarefa retirada do plano: não conta","OK")))))</f>
        <v/>
      </c>
    </row>
    <row r="4080">
      <c r="A4080" s="29" t="n"/>
      <c r="B4080" s="25" t="n"/>
      <c r="C4080" s="49" t="n"/>
      <c r="D4080" s="29" t="n"/>
      <c r="E4080" s="23">
        <f>IF(OR(A4080="",B4080=""),"",A4080&amp;"|"&amp;B4080)</f>
        <v/>
      </c>
      <c r="F4080" s="30">
        <f>IF(OR(E4080="",NOT(ISNUMBER(C4080))),"",E4080&amp;"|"&amp;YEAR(C4080)&amp;"-"&amp;RIGHT("0"&amp;MONTH(C4080),2)&amp;"-"&amp;RIGHT("0"&amp;DAY(C4080),2))</f>
        <v/>
      </c>
      <c r="G4080" s="26">
        <f>IF(E4080="","",IFERROR(MATCH(E4080,pl_chave,0),0))</f>
        <v/>
      </c>
      <c r="H4080" s="23">
        <f>IF(G4080="","",IF(G4080=0,"Tarefa fora do plano",INDEX(pl_tag,G4080)))</f>
        <v/>
      </c>
      <c r="I4080" s="30">
        <f>IF(N(G4080)=0,"",INDEX(pl_atividade,G4080))</f>
        <v/>
      </c>
      <c r="J4080" s="50">
        <f>IF(N(G4080)=0,"",INDEX(pl_especialidade,G4080))</f>
        <v/>
      </c>
      <c r="K4080" s="28">
        <f>IF(N(G4080)=0,"",INDEX(pl_duracao,G4080))</f>
        <v/>
      </c>
      <c r="L4080" s="39">
        <f>IF(ISNUMBER(C4080),YEAR(C4080),"")</f>
        <v/>
      </c>
      <c r="M4080" s="39">
        <f>IF(ISNUMBER(C4080),MONTH(C4080),"")</f>
        <v/>
      </c>
      <c r="N4080" s="23">
        <f>IF(L4080="","",IF(NOT(ISNUMBER(crono_ano)),"Informe o ano",IF(L4080&lt;crono_ano,"Antes do ano",IF(L4080&gt;crono_ano,"Depois do ano","No ano"))))</f>
        <v/>
      </c>
      <c r="O4080" s="39">
        <f>IF(F4080="","",IF(COUNTIF(F$7:F4080,F4080)=1,1,0))</f>
        <v/>
      </c>
      <c r="P4080" s="39">
        <f>IF(A4080&amp;B4080&amp;C4080="","",IF(AND(O4080=1,N(G4080)&gt;0),IF(INDEX(pl_ativa,MAX(1,N(G4080)))="Sim",1,0),0))</f>
        <v/>
      </c>
      <c r="Q4080" s="39">
        <f>IF(F4080="","",COUNTIFS(ex_chave_oc,F4080,ex_cancelada,"&lt;&gt;Sim"))</f>
        <v/>
      </c>
      <c r="R4080" s="51">
        <f>IF(P4080="","",IF(AND(P4080=1,N(Q4080)&gt;0),1,0))</f>
        <v/>
      </c>
      <c r="S4080" s="30">
        <f>IF(P4080="","",IF(F4080="","ERRO: data prevista ausente ou inválida",IF(O4080=0,"Duplicada: contada uma vez",IF(N(G4080)=0,"ERRO: tarefa fora do Plano Mestre",IF(P4080=0,"Tarefa retirada do plano: não conta","OK")))))</f>
        <v/>
      </c>
    </row>
    <row r="4081">
      <c r="A4081" s="29" t="n"/>
      <c r="B4081" s="25" t="n"/>
      <c r="C4081" s="49" t="n"/>
      <c r="D4081" s="29" t="n"/>
      <c r="E4081" s="23">
        <f>IF(OR(A4081="",B4081=""),"",A4081&amp;"|"&amp;B4081)</f>
        <v/>
      </c>
      <c r="F4081" s="30">
        <f>IF(OR(E4081="",NOT(ISNUMBER(C4081))),"",E4081&amp;"|"&amp;YEAR(C4081)&amp;"-"&amp;RIGHT("0"&amp;MONTH(C4081),2)&amp;"-"&amp;RIGHT("0"&amp;DAY(C4081),2))</f>
        <v/>
      </c>
      <c r="G4081" s="26">
        <f>IF(E4081="","",IFERROR(MATCH(E4081,pl_chave,0),0))</f>
        <v/>
      </c>
      <c r="H4081" s="23">
        <f>IF(G4081="","",IF(G4081=0,"Tarefa fora do plano",INDEX(pl_tag,G4081)))</f>
        <v/>
      </c>
      <c r="I4081" s="30">
        <f>IF(N(G4081)=0,"",INDEX(pl_atividade,G4081))</f>
        <v/>
      </c>
      <c r="J4081" s="50">
        <f>IF(N(G4081)=0,"",INDEX(pl_especialidade,G4081))</f>
        <v/>
      </c>
      <c r="K4081" s="28">
        <f>IF(N(G4081)=0,"",INDEX(pl_duracao,G4081))</f>
        <v/>
      </c>
      <c r="L4081" s="39">
        <f>IF(ISNUMBER(C4081),YEAR(C4081),"")</f>
        <v/>
      </c>
      <c r="M4081" s="39">
        <f>IF(ISNUMBER(C4081),MONTH(C4081),"")</f>
        <v/>
      </c>
      <c r="N4081" s="23">
        <f>IF(L4081="","",IF(NOT(ISNUMBER(crono_ano)),"Informe o ano",IF(L4081&lt;crono_ano,"Antes do ano",IF(L4081&gt;crono_ano,"Depois do ano","No ano"))))</f>
        <v/>
      </c>
      <c r="O4081" s="39">
        <f>IF(F4081="","",IF(COUNTIF(F$7:F4081,F4081)=1,1,0))</f>
        <v/>
      </c>
      <c r="P4081" s="39">
        <f>IF(A4081&amp;B4081&amp;C4081="","",IF(AND(O4081=1,N(G4081)&gt;0),IF(INDEX(pl_ativa,MAX(1,N(G4081)))="Sim",1,0),0))</f>
        <v/>
      </c>
      <c r="Q4081" s="39">
        <f>IF(F4081="","",COUNTIFS(ex_chave_oc,F4081,ex_cancelada,"&lt;&gt;Sim"))</f>
        <v/>
      </c>
      <c r="R4081" s="51">
        <f>IF(P4081="","",IF(AND(P4081=1,N(Q4081)&gt;0),1,0))</f>
        <v/>
      </c>
      <c r="S4081" s="30">
        <f>IF(P4081="","",IF(F4081="","ERRO: data prevista ausente ou inválida",IF(O4081=0,"Duplicada: contada uma vez",IF(N(G4081)=0,"ERRO: tarefa fora do Plano Mestre",IF(P4081=0,"Tarefa retirada do plano: não conta","OK")))))</f>
        <v/>
      </c>
    </row>
    <row r="4082">
      <c r="A4082" s="29" t="n"/>
      <c r="B4082" s="25" t="n"/>
      <c r="C4082" s="49" t="n"/>
      <c r="D4082" s="29" t="n"/>
      <c r="E4082" s="23">
        <f>IF(OR(A4082="",B4082=""),"",A4082&amp;"|"&amp;B4082)</f>
        <v/>
      </c>
      <c r="F4082" s="30">
        <f>IF(OR(E4082="",NOT(ISNUMBER(C4082))),"",E4082&amp;"|"&amp;YEAR(C4082)&amp;"-"&amp;RIGHT("0"&amp;MONTH(C4082),2)&amp;"-"&amp;RIGHT("0"&amp;DAY(C4082),2))</f>
        <v/>
      </c>
      <c r="G4082" s="26">
        <f>IF(E4082="","",IFERROR(MATCH(E4082,pl_chave,0),0))</f>
        <v/>
      </c>
      <c r="H4082" s="23">
        <f>IF(G4082="","",IF(G4082=0,"Tarefa fora do plano",INDEX(pl_tag,G4082)))</f>
        <v/>
      </c>
      <c r="I4082" s="30">
        <f>IF(N(G4082)=0,"",INDEX(pl_atividade,G4082))</f>
        <v/>
      </c>
      <c r="J4082" s="50">
        <f>IF(N(G4082)=0,"",INDEX(pl_especialidade,G4082))</f>
        <v/>
      </c>
      <c r="K4082" s="28">
        <f>IF(N(G4082)=0,"",INDEX(pl_duracao,G4082))</f>
        <v/>
      </c>
      <c r="L4082" s="39">
        <f>IF(ISNUMBER(C4082),YEAR(C4082),"")</f>
        <v/>
      </c>
      <c r="M4082" s="39">
        <f>IF(ISNUMBER(C4082),MONTH(C4082),"")</f>
        <v/>
      </c>
      <c r="N4082" s="23">
        <f>IF(L4082="","",IF(NOT(ISNUMBER(crono_ano)),"Informe o ano",IF(L4082&lt;crono_ano,"Antes do ano",IF(L4082&gt;crono_ano,"Depois do ano","No ano"))))</f>
        <v/>
      </c>
      <c r="O4082" s="39">
        <f>IF(F4082="","",IF(COUNTIF(F$7:F4082,F4082)=1,1,0))</f>
        <v/>
      </c>
      <c r="P4082" s="39">
        <f>IF(A4082&amp;B4082&amp;C4082="","",IF(AND(O4082=1,N(G4082)&gt;0),IF(INDEX(pl_ativa,MAX(1,N(G4082)))="Sim",1,0),0))</f>
        <v/>
      </c>
      <c r="Q4082" s="39">
        <f>IF(F4082="","",COUNTIFS(ex_chave_oc,F4082,ex_cancelada,"&lt;&gt;Sim"))</f>
        <v/>
      </c>
      <c r="R4082" s="51">
        <f>IF(P4082="","",IF(AND(P4082=1,N(Q4082)&gt;0),1,0))</f>
        <v/>
      </c>
      <c r="S4082" s="30">
        <f>IF(P4082="","",IF(F4082="","ERRO: data prevista ausente ou inválida",IF(O4082=0,"Duplicada: contada uma vez",IF(N(G4082)=0,"ERRO: tarefa fora do Plano Mestre",IF(P4082=0,"Tarefa retirada do plano: não conta","OK")))))</f>
        <v/>
      </c>
    </row>
    <row r="4083">
      <c r="A4083" s="29" t="n"/>
      <c r="B4083" s="25" t="n"/>
      <c r="C4083" s="49" t="n"/>
      <c r="D4083" s="29" t="n"/>
      <c r="E4083" s="23">
        <f>IF(OR(A4083="",B4083=""),"",A4083&amp;"|"&amp;B4083)</f>
        <v/>
      </c>
      <c r="F4083" s="30">
        <f>IF(OR(E4083="",NOT(ISNUMBER(C4083))),"",E4083&amp;"|"&amp;YEAR(C4083)&amp;"-"&amp;RIGHT("0"&amp;MONTH(C4083),2)&amp;"-"&amp;RIGHT("0"&amp;DAY(C4083),2))</f>
        <v/>
      </c>
      <c r="G4083" s="26">
        <f>IF(E4083="","",IFERROR(MATCH(E4083,pl_chave,0),0))</f>
        <v/>
      </c>
      <c r="H4083" s="23">
        <f>IF(G4083="","",IF(G4083=0,"Tarefa fora do plano",INDEX(pl_tag,G4083)))</f>
        <v/>
      </c>
      <c r="I4083" s="30">
        <f>IF(N(G4083)=0,"",INDEX(pl_atividade,G4083))</f>
        <v/>
      </c>
      <c r="J4083" s="50">
        <f>IF(N(G4083)=0,"",INDEX(pl_especialidade,G4083))</f>
        <v/>
      </c>
      <c r="K4083" s="28">
        <f>IF(N(G4083)=0,"",INDEX(pl_duracao,G4083))</f>
        <v/>
      </c>
      <c r="L4083" s="39">
        <f>IF(ISNUMBER(C4083),YEAR(C4083),"")</f>
        <v/>
      </c>
      <c r="M4083" s="39">
        <f>IF(ISNUMBER(C4083),MONTH(C4083),"")</f>
        <v/>
      </c>
      <c r="N4083" s="23">
        <f>IF(L4083="","",IF(NOT(ISNUMBER(crono_ano)),"Informe o ano",IF(L4083&lt;crono_ano,"Antes do ano",IF(L4083&gt;crono_ano,"Depois do ano","No ano"))))</f>
        <v/>
      </c>
      <c r="O4083" s="39">
        <f>IF(F4083="","",IF(COUNTIF(F$7:F4083,F4083)=1,1,0))</f>
        <v/>
      </c>
      <c r="P4083" s="39">
        <f>IF(A4083&amp;B4083&amp;C4083="","",IF(AND(O4083=1,N(G4083)&gt;0),IF(INDEX(pl_ativa,MAX(1,N(G4083)))="Sim",1,0),0))</f>
        <v/>
      </c>
      <c r="Q4083" s="39">
        <f>IF(F4083="","",COUNTIFS(ex_chave_oc,F4083,ex_cancelada,"&lt;&gt;Sim"))</f>
        <v/>
      </c>
      <c r="R4083" s="51">
        <f>IF(P4083="","",IF(AND(P4083=1,N(Q4083)&gt;0),1,0))</f>
        <v/>
      </c>
      <c r="S4083" s="30">
        <f>IF(P4083="","",IF(F4083="","ERRO: data prevista ausente ou inválida",IF(O4083=0,"Duplicada: contada uma vez",IF(N(G4083)=0,"ERRO: tarefa fora do Plano Mestre",IF(P4083=0,"Tarefa retirada do plano: não conta","OK")))))</f>
        <v/>
      </c>
    </row>
    <row r="4084">
      <c r="A4084" s="29" t="n"/>
      <c r="B4084" s="25" t="n"/>
      <c r="C4084" s="49" t="n"/>
      <c r="D4084" s="29" t="n"/>
      <c r="E4084" s="23">
        <f>IF(OR(A4084="",B4084=""),"",A4084&amp;"|"&amp;B4084)</f>
        <v/>
      </c>
      <c r="F4084" s="30">
        <f>IF(OR(E4084="",NOT(ISNUMBER(C4084))),"",E4084&amp;"|"&amp;YEAR(C4084)&amp;"-"&amp;RIGHT("0"&amp;MONTH(C4084),2)&amp;"-"&amp;RIGHT("0"&amp;DAY(C4084),2))</f>
        <v/>
      </c>
      <c r="G4084" s="26">
        <f>IF(E4084="","",IFERROR(MATCH(E4084,pl_chave,0),0))</f>
        <v/>
      </c>
      <c r="H4084" s="23">
        <f>IF(G4084="","",IF(G4084=0,"Tarefa fora do plano",INDEX(pl_tag,G4084)))</f>
        <v/>
      </c>
      <c r="I4084" s="30">
        <f>IF(N(G4084)=0,"",INDEX(pl_atividade,G4084))</f>
        <v/>
      </c>
      <c r="J4084" s="50">
        <f>IF(N(G4084)=0,"",INDEX(pl_especialidade,G4084))</f>
        <v/>
      </c>
      <c r="K4084" s="28">
        <f>IF(N(G4084)=0,"",INDEX(pl_duracao,G4084))</f>
        <v/>
      </c>
      <c r="L4084" s="39">
        <f>IF(ISNUMBER(C4084),YEAR(C4084),"")</f>
        <v/>
      </c>
      <c r="M4084" s="39">
        <f>IF(ISNUMBER(C4084),MONTH(C4084),"")</f>
        <v/>
      </c>
      <c r="N4084" s="23">
        <f>IF(L4084="","",IF(NOT(ISNUMBER(crono_ano)),"Informe o ano",IF(L4084&lt;crono_ano,"Antes do ano",IF(L4084&gt;crono_ano,"Depois do ano","No ano"))))</f>
        <v/>
      </c>
      <c r="O4084" s="39">
        <f>IF(F4084="","",IF(COUNTIF(F$7:F4084,F4084)=1,1,0))</f>
        <v/>
      </c>
      <c r="P4084" s="39">
        <f>IF(A4084&amp;B4084&amp;C4084="","",IF(AND(O4084=1,N(G4084)&gt;0),IF(INDEX(pl_ativa,MAX(1,N(G4084)))="Sim",1,0),0))</f>
        <v/>
      </c>
      <c r="Q4084" s="39">
        <f>IF(F4084="","",COUNTIFS(ex_chave_oc,F4084,ex_cancelada,"&lt;&gt;Sim"))</f>
        <v/>
      </c>
      <c r="R4084" s="51">
        <f>IF(P4084="","",IF(AND(P4084=1,N(Q4084)&gt;0),1,0))</f>
        <v/>
      </c>
      <c r="S4084" s="30">
        <f>IF(P4084="","",IF(F4084="","ERRO: data prevista ausente ou inválida",IF(O4084=0,"Duplicada: contada uma vez",IF(N(G4084)=0,"ERRO: tarefa fora do Plano Mestre",IF(P4084=0,"Tarefa retirada do plano: não conta","OK")))))</f>
        <v/>
      </c>
    </row>
    <row r="4085">
      <c r="A4085" s="29" t="n"/>
      <c r="B4085" s="25" t="n"/>
      <c r="C4085" s="49" t="n"/>
      <c r="D4085" s="29" t="n"/>
      <c r="E4085" s="23">
        <f>IF(OR(A4085="",B4085=""),"",A4085&amp;"|"&amp;B4085)</f>
        <v/>
      </c>
      <c r="F4085" s="30">
        <f>IF(OR(E4085="",NOT(ISNUMBER(C4085))),"",E4085&amp;"|"&amp;YEAR(C4085)&amp;"-"&amp;RIGHT("0"&amp;MONTH(C4085),2)&amp;"-"&amp;RIGHT("0"&amp;DAY(C4085),2))</f>
        <v/>
      </c>
      <c r="G4085" s="26">
        <f>IF(E4085="","",IFERROR(MATCH(E4085,pl_chave,0),0))</f>
        <v/>
      </c>
      <c r="H4085" s="23">
        <f>IF(G4085="","",IF(G4085=0,"Tarefa fora do plano",INDEX(pl_tag,G4085)))</f>
        <v/>
      </c>
      <c r="I4085" s="30">
        <f>IF(N(G4085)=0,"",INDEX(pl_atividade,G4085))</f>
        <v/>
      </c>
      <c r="J4085" s="50">
        <f>IF(N(G4085)=0,"",INDEX(pl_especialidade,G4085))</f>
        <v/>
      </c>
      <c r="K4085" s="28">
        <f>IF(N(G4085)=0,"",INDEX(pl_duracao,G4085))</f>
        <v/>
      </c>
      <c r="L4085" s="39">
        <f>IF(ISNUMBER(C4085),YEAR(C4085),"")</f>
        <v/>
      </c>
      <c r="M4085" s="39">
        <f>IF(ISNUMBER(C4085),MONTH(C4085),"")</f>
        <v/>
      </c>
      <c r="N4085" s="23">
        <f>IF(L4085="","",IF(NOT(ISNUMBER(crono_ano)),"Informe o ano",IF(L4085&lt;crono_ano,"Antes do ano",IF(L4085&gt;crono_ano,"Depois do ano","No ano"))))</f>
        <v/>
      </c>
      <c r="O4085" s="39">
        <f>IF(F4085="","",IF(COUNTIF(F$7:F4085,F4085)=1,1,0))</f>
        <v/>
      </c>
      <c r="P4085" s="39">
        <f>IF(A4085&amp;B4085&amp;C4085="","",IF(AND(O4085=1,N(G4085)&gt;0),IF(INDEX(pl_ativa,MAX(1,N(G4085)))="Sim",1,0),0))</f>
        <v/>
      </c>
      <c r="Q4085" s="39">
        <f>IF(F4085="","",COUNTIFS(ex_chave_oc,F4085,ex_cancelada,"&lt;&gt;Sim"))</f>
        <v/>
      </c>
      <c r="R4085" s="51">
        <f>IF(P4085="","",IF(AND(P4085=1,N(Q4085)&gt;0),1,0))</f>
        <v/>
      </c>
      <c r="S4085" s="30">
        <f>IF(P4085="","",IF(F4085="","ERRO: data prevista ausente ou inválida",IF(O4085=0,"Duplicada: contada uma vez",IF(N(G4085)=0,"ERRO: tarefa fora do Plano Mestre",IF(P4085=0,"Tarefa retirada do plano: não conta","OK")))))</f>
        <v/>
      </c>
    </row>
    <row r="4086">
      <c r="A4086" s="29" t="n"/>
      <c r="B4086" s="25" t="n"/>
      <c r="C4086" s="49" t="n"/>
      <c r="D4086" s="29" t="n"/>
      <c r="E4086" s="23">
        <f>IF(OR(A4086="",B4086=""),"",A4086&amp;"|"&amp;B4086)</f>
        <v/>
      </c>
      <c r="F4086" s="30">
        <f>IF(OR(E4086="",NOT(ISNUMBER(C4086))),"",E4086&amp;"|"&amp;YEAR(C4086)&amp;"-"&amp;RIGHT("0"&amp;MONTH(C4086),2)&amp;"-"&amp;RIGHT("0"&amp;DAY(C4086),2))</f>
        <v/>
      </c>
      <c r="G4086" s="26">
        <f>IF(E4086="","",IFERROR(MATCH(E4086,pl_chave,0),0))</f>
        <v/>
      </c>
      <c r="H4086" s="23">
        <f>IF(G4086="","",IF(G4086=0,"Tarefa fora do plano",INDEX(pl_tag,G4086)))</f>
        <v/>
      </c>
      <c r="I4086" s="30">
        <f>IF(N(G4086)=0,"",INDEX(pl_atividade,G4086))</f>
        <v/>
      </c>
      <c r="J4086" s="50">
        <f>IF(N(G4086)=0,"",INDEX(pl_especialidade,G4086))</f>
        <v/>
      </c>
      <c r="K4086" s="28">
        <f>IF(N(G4086)=0,"",INDEX(pl_duracao,G4086))</f>
        <v/>
      </c>
      <c r="L4086" s="39">
        <f>IF(ISNUMBER(C4086),YEAR(C4086),"")</f>
        <v/>
      </c>
      <c r="M4086" s="39">
        <f>IF(ISNUMBER(C4086),MONTH(C4086),"")</f>
        <v/>
      </c>
      <c r="N4086" s="23">
        <f>IF(L4086="","",IF(NOT(ISNUMBER(crono_ano)),"Informe o ano",IF(L4086&lt;crono_ano,"Antes do ano",IF(L4086&gt;crono_ano,"Depois do ano","No ano"))))</f>
        <v/>
      </c>
      <c r="O4086" s="39">
        <f>IF(F4086="","",IF(COUNTIF(F$7:F4086,F4086)=1,1,0))</f>
        <v/>
      </c>
      <c r="P4086" s="39">
        <f>IF(A4086&amp;B4086&amp;C4086="","",IF(AND(O4086=1,N(G4086)&gt;0),IF(INDEX(pl_ativa,MAX(1,N(G4086)))="Sim",1,0),0))</f>
        <v/>
      </c>
      <c r="Q4086" s="39">
        <f>IF(F4086="","",COUNTIFS(ex_chave_oc,F4086,ex_cancelada,"&lt;&gt;Sim"))</f>
        <v/>
      </c>
      <c r="R4086" s="51">
        <f>IF(P4086="","",IF(AND(P4086=1,N(Q4086)&gt;0),1,0))</f>
        <v/>
      </c>
      <c r="S4086" s="30">
        <f>IF(P4086="","",IF(F4086="","ERRO: data prevista ausente ou inválida",IF(O4086=0,"Duplicada: contada uma vez",IF(N(G4086)=0,"ERRO: tarefa fora do Plano Mestre",IF(P4086=0,"Tarefa retirada do plano: não conta","OK")))))</f>
        <v/>
      </c>
    </row>
    <row r="4087">
      <c r="A4087" s="29" t="n"/>
      <c r="B4087" s="25" t="n"/>
      <c r="C4087" s="49" t="n"/>
      <c r="D4087" s="29" t="n"/>
      <c r="E4087" s="23">
        <f>IF(OR(A4087="",B4087=""),"",A4087&amp;"|"&amp;B4087)</f>
        <v/>
      </c>
      <c r="F4087" s="30">
        <f>IF(OR(E4087="",NOT(ISNUMBER(C4087))),"",E4087&amp;"|"&amp;YEAR(C4087)&amp;"-"&amp;RIGHT("0"&amp;MONTH(C4087),2)&amp;"-"&amp;RIGHT("0"&amp;DAY(C4087),2))</f>
        <v/>
      </c>
      <c r="G4087" s="26">
        <f>IF(E4087="","",IFERROR(MATCH(E4087,pl_chave,0),0))</f>
        <v/>
      </c>
      <c r="H4087" s="23">
        <f>IF(G4087="","",IF(G4087=0,"Tarefa fora do plano",INDEX(pl_tag,G4087)))</f>
        <v/>
      </c>
      <c r="I4087" s="30">
        <f>IF(N(G4087)=0,"",INDEX(pl_atividade,G4087))</f>
        <v/>
      </c>
      <c r="J4087" s="50">
        <f>IF(N(G4087)=0,"",INDEX(pl_especialidade,G4087))</f>
        <v/>
      </c>
      <c r="K4087" s="28">
        <f>IF(N(G4087)=0,"",INDEX(pl_duracao,G4087))</f>
        <v/>
      </c>
      <c r="L4087" s="39">
        <f>IF(ISNUMBER(C4087),YEAR(C4087),"")</f>
        <v/>
      </c>
      <c r="M4087" s="39">
        <f>IF(ISNUMBER(C4087),MONTH(C4087),"")</f>
        <v/>
      </c>
      <c r="N4087" s="23">
        <f>IF(L4087="","",IF(NOT(ISNUMBER(crono_ano)),"Informe o ano",IF(L4087&lt;crono_ano,"Antes do ano",IF(L4087&gt;crono_ano,"Depois do ano","No ano"))))</f>
        <v/>
      </c>
      <c r="O4087" s="39">
        <f>IF(F4087="","",IF(COUNTIF(F$7:F4087,F4087)=1,1,0))</f>
        <v/>
      </c>
      <c r="P4087" s="39">
        <f>IF(A4087&amp;B4087&amp;C4087="","",IF(AND(O4087=1,N(G4087)&gt;0),IF(INDEX(pl_ativa,MAX(1,N(G4087)))="Sim",1,0),0))</f>
        <v/>
      </c>
      <c r="Q4087" s="39">
        <f>IF(F4087="","",COUNTIFS(ex_chave_oc,F4087,ex_cancelada,"&lt;&gt;Sim"))</f>
        <v/>
      </c>
      <c r="R4087" s="51">
        <f>IF(P4087="","",IF(AND(P4087=1,N(Q4087)&gt;0),1,0))</f>
        <v/>
      </c>
      <c r="S4087" s="30">
        <f>IF(P4087="","",IF(F4087="","ERRO: data prevista ausente ou inválida",IF(O4087=0,"Duplicada: contada uma vez",IF(N(G4087)=0,"ERRO: tarefa fora do Plano Mestre",IF(P4087=0,"Tarefa retirada do plano: não conta","OK")))))</f>
        <v/>
      </c>
    </row>
    <row r="4088">
      <c r="A4088" s="29" t="n"/>
      <c r="B4088" s="25" t="n"/>
      <c r="C4088" s="49" t="n"/>
      <c r="D4088" s="29" t="n"/>
      <c r="E4088" s="23">
        <f>IF(OR(A4088="",B4088=""),"",A4088&amp;"|"&amp;B4088)</f>
        <v/>
      </c>
      <c r="F4088" s="30">
        <f>IF(OR(E4088="",NOT(ISNUMBER(C4088))),"",E4088&amp;"|"&amp;YEAR(C4088)&amp;"-"&amp;RIGHT("0"&amp;MONTH(C4088),2)&amp;"-"&amp;RIGHT("0"&amp;DAY(C4088),2))</f>
        <v/>
      </c>
      <c r="G4088" s="26">
        <f>IF(E4088="","",IFERROR(MATCH(E4088,pl_chave,0),0))</f>
        <v/>
      </c>
      <c r="H4088" s="23">
        <f>IF(G4088="","",IF(G4088=0,"Tarefa fora do plano",INDEX(pl_tag,G4088)))</f>
        <v/>
      </c>
      <c r="I4088" s="30">
        <f>IF(N(G4088)=0,"",INDEX(pl_atividade,G4088))</f>
        <v/>
      </c>
      <c r="J4088" s="50">
        <f>IF(N(G4088)=0,"",INDEX(pl_especialidade,G4088))</f>
        <v/>
      </c>
      <c r="K4088" s="28">
        <f>IF(N(G4088)=0,"",INDEX(pl_duracao,G4088))</f>
        <v/>
      </c>
      <c r="L4088" s="39">
        <f>IF(ISNUMBER(C4088),YEAR(C4088),"")</f>
        <v/>
      </c>
      <c r="M4088" s="39">
        <f>IF(ISNUMBER(C4088),MONTH(C4088),"")</f>
        <v/>
      </c>
      <c r="N4088" s="23">
        <f>IF(L4088="","",IF(NOT(ISNUMBER(crono_ano)),"Informe o ano",IF(L4088&lt;crono_ano,"Antes do ano",IF(L4088&gt;crono_ano,"Depois do ano","No ano"))))</f>
        <v/>
      </c>
      <c r="O4088" s="39">
        <f>IF(F4088="","",IF(COUNTIF(F$7:F4088,F4088)=1,1,0))</f>
        <v/>
      </c>
      <c r="P4088" s="39">
        <f>IF(A4088&amp;B4088&amp;C4088="","",IF(AND(O4088=1,N(G4088)&gt;0),IF(INDEX(pl_ativa,MAX(1,N(G4088)))="Sim",1,0),0))</f>
        <v/>
      </c>
      <c r="Q4088" s="39">
        <f>IF(F4088="","",COUNTIFS(ex_chave_oc,F4088,ex_cancelada,"&lt;&gt;Sim"))</f>
        <v/>
      </c>
      <c r="R4088" s="51">
        <f>IF(P4088="","",IF(AND(P4088=1,N(Q4088)&gt;0),1,0))</f>
        <v/>
      </c>
      <c r="S4088" s="30">
        <f>IF(P4088="","",IF(F4088="","ERRO: data prevista ausente ou inválida",IF(O4088=0,"Duplicada: contada uma vez",IF(N(G4088)=0,"ERRO: tarefa fora do Plano Mestre",IF(P4088=0,"Tarefa retirada do plano: não conta","OK")))))</f>
        <v/>
      </c>
    </row>
    <row r="4089">
      <c r="A4089" s="29" t="n"/>
      <c r="B4089" s="25" t="n"/>
      <c r="C4089" s="49" t="n"/>
      <c r="D4089" s="29" t="n"/>
      <c r="E4089" s="23">
        <f>IF(OR(A4089="",B4089=""),"",A4089&amp;"|"&amp;B4089)</f>
        <v/>
      </c>
      <c r="F4089" s="30">
        <f>IF(OR(E4089="",NOT(ISNUMBER(C4089))),"",E4089&amp;"|"&amp;YEAR(C4089)&amp;"-"&amp;RIGHT("0"&amp;MONTH(C4089),2)&amp;"-"&amp;RIGHT("0"&amp;DAY(C4089),2))</f>
        <v/>
      </c>
      <c r="G4089" s="26">
        <f>IF(E4089="","",IFERROR(MATCH(E4089,pl_chave,0),0))</f>
        <v/>
      </c>
      <c r="H4089" s="23">
        <f>IF(G4089="","",IF(G4089=0,"Tarefa fora do plano",INDEX(pl_tag,G4089)))</f>
        <v/>
      </c>
      <c r="I4089" s="30">
        <f>IF(N(G4089)=0,"",INDEX(pl_atividade,G4089))</f>
        <v/>
      </c>
      <c r="J4089" s="50">
        <f>IF(N(G4089)=0,"",INDEX(pl_especialidade,G4089))</f>
        <v/>
      </c>
      <c r="K4089" s="28">
        <f>IF(N(G4089)=0,"",INDEX(pl_duracao,G4089))</f>
        <v/>
      </c>
      <c r="L4089" s="39">
        <f>IF(ISNUMBER(C4089),YEAR(C4089),"")</f>
        <v/>
      </c>
      <c r="M4089" s="39">
        <f>IF(ISNUMBER(C4089),MONTH(C4089),"")</f>
        <v/>
      </c>
      <c r="N4089" s="23">
        <f>IF(L4089="","",IF(NOT(ISNUMBER(crono_ano)),"Informe o ano",IF(L4089&lt;crono_ano,"Antes do ano",IF(L4089&gt;crono_ano,"Depois do ano","No ano"))))</f>
        <v/>
      </c>
      <c r="O4089" s="39">
        <f>IF(F4089="","",IF(COUNTIF(F$7:F4089,F4089)=1,1,0))</f>
        <v/>
      </c>
      <c r="P4089" s="39">
        <f>IF(A4089&amp;B4089&amp;C4089="","",IF(AND(O4089=1,N(G4089)&gt;0),IF(INDEX(pl_ativa,MAX(1,N(G4089)))="Sim",1,0),0))</f>
        <v/>
      </c>
      <c r="Q4089" s="39">
        <f>IF(F4089="","",COUNTIFS(ex_chave_oc,F4089,ex_cancelada,"&lt;&gt;Sim"))</f>
        <v/>
      </c>
      <c r="R4089" s="51">
        <f>IF(P4089="","",IF(AND(P4089=1,N(Q4089)&gt;0),1,0))</f>
        <v/>
      </c>
      <c r="S4089" s="30">
        <f>IF(P4089="","",IF(F4089="","ERRO: data prevista ausente ou inválida",IF(O4089=0,"Duplicada: contada uma vez",IF(N(G4089)=0,"ERRO: tarefa fora do Plano Mestre",IF(P4089=0,"Tarefa retirada do plano: não conta","OK")))))</f>
        <v/>
      </c>
    </row>
    <row r="4090">
      <c r="A4090" s="29" t="n"/>
      <c r="B4090" s="25" t="n"/>
      <c r="C4090" s="49" t="n"/>
      <c r="D4090" s="29" t="n"/>
      <c r="E4090" s="23">
        <f>IF(OR(A4090="",B4090=""),"",A4090&amp;"|"&amp;B4090)</f>
        <v/>
      </c>
      <c r="F4090" s="30">
        <f>IF(OR(E4090="",NOT(ISNUMBER(C4090))),"",E4090&amp;"|"&amp;YEAR(C4090)&amp;"-"&amp;RIGHT("0"&amp;MONTH(C4090),2)&amp;"-"&amp;RIGHT("0"&amp;DAY(C4090),2))</f>
        <v/>
      </c>
      <c r="G4090" s="26">
        <f>IF(E4090="","",IFERROR(MATCH(E4090,pl_chave,0),0))</f>
        <v/>
      </c>
      <c r="H4090" s="23">
        <f>IF(G4090="","",IF(G4090=0,"Tarefa fora do plano",INDEX(pl_tag,G4090)))</f>
        <v/>
      </c>
      <c r="I4090" s="30">
        <f>IF(N(G4090)=0,"",INDEX(pl_atividade,G4090))</f>
        <v/>
      </c>
      <c r="J4090" s="50">
        <f>IF(N(G4090)=0,"",INDEX(pl_especialidade,G4090))</f>
        <v/>
      </c>
      <c r="K4090" s="28">
        <f>IF(N(G4090)=0,"",INDEX(pl_duracao,G4090))</f>
        <v/>
      </c>
      <c r="L4090" s="39">
        <f>IF(ISNUMBER(C4090),YEAR(C4090),"")</f>
        <v/>
      </c>
      <c r="M4090" s="39">
        <f>IF(ISNUMBER(C4090),MONTH(C4090),"")</f>
        <v/>
      </c>
      <c r="N4090" s="23">
        <f>IF(L4090="","",IF(NOT(ISNUMBER(crono_ano)),"Informe o ano",IF(L4090&lt;crono_ano,"Antes do ano",IF(L4090&gt;crono_ano,"Depois do ano","No ano"))))</f>
        <v/>
      </c>
      <c r="O4090" s="39">
        <f>IF(F4090="","",IF(COUNTIF(F$7:F4090,F4090)=1,1,0))</f>
        <v/>
      </c>
      <c r="P4090" s="39">
        <f>IF(A4090&amp;B4090&amp;C4090="","",IF(AND(O4090=1,N(G4090)&gt;0),IF(INDEX(pl_ativa,MAX(1,N(G4090)))="Sim",1,0),0))</f>
        <v/>
      </c>
      <c r="Q4090" s="39">
        <f>IF(F4090="","",COUNTIFS(ex_chave_oc,F4090,ex_cancelada,"&lt;&gt;Sim"))</f>
        <v/>
      </c>
      <c r="R4090" s="51">
        <f>IF(P4090="","",IF(AND(P4090=1,N(Q4090)&gt;0),1,0))</f>
        <v/>
      </c>
      <c r="S4090" s="30">
        <f>IF(P4090="","",IF(F4090="","ERRO: data prevista ausente ou inválida",IF(O4090=0,"Duplicada: contada uma vez",IF(N(G4090)=0,"ERRO: tarefa fora do Plano Mestre",IF(P4090=0,"Tarefa retirada do plano: não conta","OK")))))</f>
        <v/>
      </c>
    </row>
    <row r="4091">
      <c r="A4091" s="29" t="n"/>
      <c r="B4091" s="25" t="n"/>
      <c r="C4091" s="49" t="n"/>
      <c r="D4091" s="29" t="n"/>
      <c r="E4091" s="23">
        <f>IF(OR(A4091="",B4091=""),"",A4091&amp;"|"&amp;B4091)</f>
        <v/>
      </c>
      <c r="F4091" s="30">
        <f>IF(OR(E4091="",NOT(ISNUMBER(C4091))),"",E4091&amp;"|"&amp;YEAR(C4091)&amp;"-"&amp;RIGHT("0"&amp;MONTH(C4091),2)&amp;"-"&amp;RIGHT("0"&amp;DAY(C4091),2))</f>
        <v/>
      </c>
      <c r="G4091" s="26">
        <f>IF(E4091="","",IFERROR(MATCH(E4091,pl_chave,0),0))</f>
        <v/>
      </c>
      <c r="H4091" s="23">
        <f>IF(G4091="","",IF(G4091=0,"Tarefa fora do plano",INDEX(pl_tag,G4091)))</f>
        <v/>
      </c>
      <c r="I4091" s="30">
        <f>IF(N(G4091)=0,"",INDEX(pl_atividade,G4091))</f>
        <v/>
      </c>
      <c r="J4091" s="50">
        <f>IF(N(G4091)=0,"",INDEX(pl_especialidade,G4091))</f>
        <v/>
      </c>
      <c r="K4091" s="28">
        <f>IF(N(G4091)=0,"",INDEX(pl_duracao,G4091))</f>
        <v/>
      </c>
      <c r="L4091" s="39">
        <f>IF(ISNUMBER(C4091),YEAR(C4091),"")</f>
        <v/>
      </c>
      <c r="M4091" s="39">
        <f>IF(ISNUMBER(C4091),MONTH(C4091),"")</f>
        <v/>
      </c>
      <c r="N4091" s="23">
        <f>IF(L4091="","",IF(NOT(ISNUMBER(crono_ano)),"Informe o ano",IF(L4091&lt;crono_ano,"Antes do ano",IF(L4091&gt;crono_ano,"Depois do ano","No ano"))))</f>
        <v/>
      </c>
      <c r="O4091" s="39">
        <f>IF(F4091="","",IF(COUNTIF(F$7:F4091,F4091)=1,1,0))</f>
        <v/>
      </c>
      <c r="P4091" s="39">
        <f>IF(A4091&amp;B4091&amp;C4091="","",IF(AND(O4091=1,N(G4091)&gt;0),IF(INDEX(pl_ativa,MAX(1,N(G4091)))="Sim",1,0),0))</f>
        <v/>
      </c>
      <c r="Q4091" s="39">
        <f>IF(F4091="","",COUNTIFS(ex_chave_oc,F4091,ex_cancelada,"&lt;&gt;Sim"))</f>
        <v/>
      </c>
      <c r="R4091" s="51">
        <f>IF(P4091="","",IF(AND(P4091=1,N(Q4091)&gt;0),1,0))</f>
        <v/>
      </c>
      <c r="S4091" s="30">
        <f>IF(P4091="","",IF(F4091="","ERRO: data prevista ausente ou inválida",IF(O4091=0,"Duplicada: contada uma vez",IF(N(G4091)=0,"ERRO: tarefa fora do Plano Mestre",IF(P4091=0,"Tarefa retirada do plano: não conta","OK")))))</f>
        <v/>
      </c>
    </row>
    <row r="4092">
      <c r="A4092" s="29" t="n"/>
      <c r="B4092" s="25" t="n"/>
      <c r="C4092" s="49" t="n"/>
      <c r="D4092" s="29" t="n"/>
      <c r="E4092" s="23">
        <f>IF(OR(A4092="",B4092=""),"",A4092&amp;"|"&amp;B4092)</f>
        <v/>
      </c>
      <c r="F4092" s="30">
        <f>IF(OR(E4092="",NOT(ISNUMBER(C4092))),"",E4092&amp;"|"&amp;YEAR(C4092)&amp;"-"&amp;RIGHT("0"&amp;MONTH(C4092),2)&amp;"-"&amp;RIGHT("0"&amp;DAY(C4092),2))</f>
        <v/>
      </c>
      <c r="G4092" s="26">
        <f>IF(E4092="","",IFERROR(MATCH(E4092,pl_chave,0),0))</f>
        <v/>
      </c>
      <c r="H4092" s="23">
        <f>IF(G4092="","",IF(G4092=0,"Tarefa fora do plano",INDEX(pl_tag,G4092)))</f>
        <v/>
      </c>
      <c r="I4092" s="30">
        <f>IF(N(G4092)=0,"",INDEX(pl_atividade,G4092))</f>
        <v/>
      </c>
      <c r="J4092" s="50">
        <f>IF(N(G4092)=0,"",INDEX(pl_especialidade,G4092))</f>
        <v/>
      </c>
      <c r="K4092" s="28">
        <f>IF(N(G4092)=0,"",INDEX(pl_duracao,G4092))</f>
        <v/>
      </c>
      <c r="L4092" s="39">
        <f>IF(ISNUMBER(C4092),YEAR(C4092),"")</f>
        <v/>
      </c>
      <c r="M4092" s="39">
        <f>IF(ISNUMBER(C4092),MONTH(C4092),"")</f>
        <v/>
      </c>
      <c r="N4092" s="23">
        <f>IF(L4092="","",IF(NOT(ISNUMBER(crono_ano)),"Informe o ano",IF(L4092&lt;crono_ano,"Antes do ano",IF(L4092&gt;crono_ano,"Depois do ano","No ano"))))</f>
        <v/>
      </c>
      <c r="O4092" s="39">
        <f>IF(F4092="","",IF(COUNTIF(F$7:F4092,F4092)=1,1,0))</f>
        <v/>
      </c>
      <c r="P4092" s="39">
        <f>IF(A4092&amp;B4092&amp;C4092="","",IF(AND(O4092=1,N(G4092)&gt;0),IF(INDEX(pl_ativa,MAX(1,N(G4092)))="Sim",1,0),0))</f>
        <v/>
      </c>
      <c r="Q4092" s="39">
        <f>IF(F4092="","",COUNTIFS(ex_chave_oc,F4092,ex_cancelada,"&lt;&gt;Sim"))</f>
        <v/>
      </c>
      <c r="R4092" s="51">
        <f>IF(P4092="","",IF(AND(P4092=1,N(Q4092)&gt;0),1,0))</f>
        <v/>
      </c>
      <c r="S4092" s="30">
        <f>IF(P4092="","",IF(F4092="","ERRO: data prevista ausente ou inválida",IF(O4092=0,"Duplicada: contada uma vez",IF(N(G4092)=0,"ERRO: tarefa fora do Plano Mestre",IF(P4092=0,"Tarefa retirada do plano: não conta","OK")))))</f>
        <v/>
      </c>
    </row>
    <row r="4093">
      <c r="A4093" s="29" t="n"/>
      <c r="B4093" s="25" t="n"/>
      <c r="C4093" s="49" t="n"/>
      <c r="D4093" s="29" t="n"/>
      <c r="E4093" s="23">
        <f>IF(OR(A4093="",B4093=""),"",A4093&amp;"|"&amp;B4093)</f>
        <v/>
      </c>
      <c r="F4093" s="30">
        <f>IF(OR(E4093="",NOT(ISNUMBER(C4093))),"",E4093&amp;"|"&amp;YEAR(C4093)&amp;"-"&amp;RIGHT("0"&amp;MONTH(C4093),2)&amp;"-"&amp;RIGHT("0"&amp;DAY(C4093),2))</f>
        <v/>
      </c>
      <c r="G4093" s="26">
        <f>IF(E4093="","",IFERROR(MATCH(E4093,pl_chave,0),0))</f>
        <v/>
      </c>
      <c r="H4093" s="23">
        <f>IF(G4093="","",IF(G4093=0,"Tarefa fora do plano",INDEX(pl_tag,G4093)))</f>
        <v/>
      </c>
      <c r="I4093" s="30">
        <f>IF(N(G4093)=0,"",INDEX(pl_atividade,G4093))</f>
        <v/>
      </c>
      <c r="J4093" s="50">
        <f>IF(N(G4093)=0,"",INDEX(pl_especialidade,G4093))</f>
        <v/>
      </c>
      <c r="K4093" s="28">
        <f>IF(N(G4093)=0,"",INDEX(pl_duracao,G4093))</f>
        <v/>
      </c>
      <c r="L4093" s="39">
        <f>IF(ISNUMBER(C4093),YEAR(C4093),"")</f>
        <v/>
      </c>
      <c r="M4093" s="39">
        <f>IF(ISNUMBER(C4093),MONTH(C4093),"")</f>
        <v/>
      </c>
      <c r="N4093" s="23">
        <f>IF(L4093="","",IF(NOT(ISNUMBER(crono_ano)),"Informe o ano",IF(L4093&lt;crono_ano,"Antes do ano",IF(L4093&gt;crono_ano,"Depois do ano","No ano"))))</f>
        <v/>
      </c>
      <c r="O4093" s="39">
        <f>IF(F4093="","",IF(COUNTIF(F$7:F4093,F4093)=1,1,0))</f>
        <v/>
      </c>
      <c r="P4093" s="39">
        <f>IF(A4093&amp;B4093&amp;C4093="","",IF(AND(O4093=1,N(G4093)&gt;0),IF(INDEX(pl_ativa,MAX(1,N(G4093)))="Sim",1,0),0))</f>
        <v/>
      </c>
      <c r="Q4093" s="39">
        <f>IF(F4093="","",COUNTIFS(ex_chave_oc,F4093,ex_cancelada,"&lt;&gt;Sim"))</f>
        <v/>
      </c>
      <c r="R4093" s="51">
        <f>IF(P4093="","",IF(AND(P4093=1,N(Q4093)&gt;0),1,0))</f>
        <v/>
      </c>
      <c r="S4093" s="30">
        <f>IF(P4093="","",IF(F4093="","ERRO: data prevista ausente ou inválida",IF(O4093=0,"Duplicada: contada uma vez",IF(N(G4093)=0,"ERRO: tarefa fora do Plano Mestre",IF(P4093=0,"Tarefa retirada do plano: não conta","OK")))))</f>
        <v/>
      </c>
    </row>
    <row r="4094">
      <c r="A4094" s="29" t="n"/>
      <c r="B4094" s="25" t="n"/>
      <c r="C4094" s="49" t="n"/>
      <c r="D4094" s="29" t="n"/>
      <c r="E4094" s="23">
        <f>IF(OR(A4094="",B4094=""),"",A4094&amp;"|"&amp;B4094)</f>
        <v/>
      </c>
      <c r="F4094" s="30">
        <f>IF(OR(E4094="",NOT(ISNUMBER(C4094))),"",E4094&amp;"|"&amp;YEAR(C4094)&amp;"-"&amp;RIGHT("0"&amp;MONTH(C4094),2)&amp;"-"&amp;RIGHT("0"&amp;DAY(C4094),2))</f>
        <v/>
      </c>
      <c r="G4094" s="26">
        <f>IF(E4094="","",IFERROR(MATCH(E4094,pl_chave,0),0))</f>
        <v/>
      </c>
      <c r="H4094" s="23">
        <f>IF(G4094="","",IF(G4094=0,"Tarefa fora do plano",INDEX(pl_tag,G4094)))</f>
        <v/>
      </c>
      <c r="I4094" s="30">
        <f>IF(N(G4094)=0,"",INDEX(pl_atividade,G4094))</f>
        <v/>
      </c>
      <c r="J4094" s="50">
        <f>IF(N(G4094)=0,"",INDEX(pl_especialidade,G4094))</f>
        <v/>
      </c>
      <c r="K4094" s="28">
        <f>IF(N(G4094)=0,"",INDEX(pl_duracao,G4094))</f>
        <v/>
      </c>
      <c r="L4094" s="39">
        <f>IF(ISNUMBER(C4094),YEAR(C4094),"")</f>
        <v/>
      </c>
      <c r="M4094" s="39">
        <f>IF(ISNUMBER(C4094),MONTH(C4094),"")</f>
        <v/>
      </c>
      <c r="N4094" s="23">
        <f>IF(L4094="","",IF(NOT(ISNUMBER(crono_ano)),"Informe o ano",IF(L4094&lt;crono_ano,"Antes do ano",IF(L4094&gt;crono_ano,"Depois do ano","No ano"))))</f>
        <v/>
      </c>
      <c r="O4094" s="39">
        <f>IF(F4094="","",IF(COUNTIF(F$7:F4094,F4094)=1,1,0))</f>
        <v/>
      </c>
      <c r="P4094" s="39">
        <f>IF(A4094&amp;B4094&amp;C4094="","",IF(AND(O4094=1,N(G4094)&gt;0),IF(INDEX(pl_ativa,MAX(1,N(G4094)))="Sim",1,0),0))</f>
        <v/>
      </c>
      <c r="Q4094" s="39">
        <f>IF(F4094="","",COUNTIFS(ex_chave_oc,F4094,ex_cancelada,"&lt;&gt;Sim"))</f>
        <v/>
      </c>
      <c r="R4094" s="51">
        <f>IF(P4094="","",IF(AND(P4094=1,N(Q4094)&gt;0),1,0))</f>
        <v/>
      </c>
      <c r="S4094" s="30">
        <f>IF(P4094="","",IF(F4094="","ERRO: data prevista ausente ou inválida",IF(O4094=0,"Duplicada: contada uma vez",IF(N(G4094)=0,"ERRO: tarefa fora do Plano Mestre",IF(P4094=0,"Tarefa retirada do plano: não conta","OK")))))</f>
        <v/>
      </c>
    </row>
    <row r="4095">
      <c r="A4095" s="29" t="n"/>
      <c r="B4095" s="25" t="n"/>
      <c r="C4095" s="49" t="n"/>
      <c r="D4095" s="29" t="n"/>
      <c r="E4095" s="23">
        <f>IF(OR(A4095="",B4095=""),"",A4095&amp;"|"&amp;B4095)</f>
        <v/>
      </c>
      <c r="F4095" s="30">
        <f>IF(OR(E4095="",NOT(ISNUMBER(C4095))),"",E4095&amp;"|"&amp;YEAR(C4095)&amp;"-"&amp;RIGHT("0"&amp;MONTH(C4095),2)&amp;"-"&amp;RIGHT("0"&amp;DAY(C4095),2))</f>
        <v/>
      </c>
      <c r="G4095" s="26">
        <f>IF(E4095="","",IFERROR(MATCH(E4095,pl_chave,0),0))</f>
        <v/>
      </c>
      <c r="H4095" s="23">
        <f>IF(G4095="","",IF(G4095=0,"Tarefa fora do plano",INDEX(pl_tag,G4095)))</f>
        <v/>
      </c>
      <c r="I4095" s="30">
        <f>IF(N(G4095)=0,"",INDEX(pl_atividade,G4095))</f>
        <v/>
      </c>
      <c r="J4095" s="50">
        <f>IF(N(G4095)=0,"",INDEX(pl_especialidade,G4095))</f>
        <v/>
      </c>
      <c r="K4095" s="28">
        <f>IF(N(G4095)=0,"",INDEX(pl_duracao,G4095))</f>
        <v/>
      </c>
      <c r="L4095" s="39">
        <f>IF(ISNUMBER(C4095),YEAR(C4095),"")</f>
        <v/>
      </c>
      <c r="M4095" s="39">
        <f>IF(ISNUMBER(C4095),MONTH(C4095),"")</f>
        <v/>
      </c>
      <c r="N4095" s="23">
        <f>IF(L4095="","",IF(NOT(ISNUMBER(crono_ano)),"Informe o ano",IF(L4095&lt;crono_ano,"Antes do ano",IF(L4095&gt;crono_ano,"Depois do ano","No ano"))))</f>
        <v/>
      </c>
      <c r="O4095" s="39">
        <f>IF(F4095="","",IF(COUNTIF(F$7:F4095,F4095)=1,1,0))</f>
        <v/>
      </c>
      <c r="P4095" s="39">
        <f>IF(A4095&amp;B4095&amp;C4095="","",IF(AND(O4095=1,N(G4095)&gt;0),IF(INDEX(pl_ativa,MAX(1,N(G4095)))="Sim",1,0),0))</f>
        <v/>
      </c>
      <c r="Q4095" s="39">
        <f>IF(F4095="","",COUNTIFS(ex_chave_oc,F4095,ex_cancelada,"&lt;&gt;Sim"))</f>
        <v/>
      </c>
      <c r="R4095" s="51">
        <f>IF(P4095="","",IF(AND(P4095=1,N(Q4095)&gt;0),1,0))</f>
        <v/>
      </c>
      <c r="S4095" s="30">
        <f>IF(P4095="","",IF(F4095="","ERRO: data prevista ausente ou inválida",IF(O4095=0,"Duplicada: contada uma vez",IF(N(G4095)=0,"ERRO: tarefa fora do Plano Mestre",IF(P4095=0,"Tarefa retirada do plano: não conta","OK")))))</f>
        <v/>
      </c>
    </row>
    <row r="4096">
      <c r="A4096" s="29" t="n"/>
      <c r="B4096" s="25" t="n"/>
      <c r="C4096" s="49" t="n"/>
      <c r="D4096" s="29" t="n"/>
      <c r="E4096" s="23">
        <f>IF(OR(A4096="",B4096=""),"",A4096&amp;"|"&amp;B4096)</f>
        <v/>
      </c>
      <c r="F4096" s="30">
        <f>IF(OR(E4096="",NOT(ISNUMBER(C4096))),"",E4096&amp;"|"&amp;YEAR(C4096)&amp;"-"&amp;RIGHT("0"&amp;MONTH(C4096),2)&amp;"-"&amp;RIGHT("0"&amp;DAY(C4096),2))</f>
        <v/>
      </c>
      <c r="G4096" s="26">
        <f>IF(E4096="","",IFERROR(MATCH(E4096,pl_chave,0),0))</f>
        <v/>
      </c>
      <c r="H4096" s="23">
        <f>IF(G4096="","",IF(G4096=0,"Tarefa fora do plano",INDEX(pl_tag,G4096)))</f>
        <v/>
      </c>
      <c r="I4096" s="30">
        <f>IF(N(G4096)=0,"",INDEX(pl_atividade,G4096))</f>
        <v/>
      </c>
      <c r="J4096" s="50">
        <f>IF(N(G4096)=0,"",INDEX(pl_especialidade,G4096))</f>
        <v/>
      </c>
      <c r="K4096" s="28">
        <f>IF(N(G4096)=0,"",INDEX(pl_duracao,G4096))</f>
        <v/>
      </c>
      <c r="L4096" s="39">
        <f>IF(ISNUMBER(C4096),YEAR(C4096),"")</f>
        <v/>
      </c>
      <c r="M4096" s="39">
        <f>IF(ISNUMBER(C4096),MONTH(C4096),"")</f>
        <v/>
      </c>
      <c r="N4096" s="23">
        <f>IF(L4096="","",IF(NOT(ISNUMBER(crono_ano)),"Informe o ano",IF(L4096&lt;crono_ano,"Antes do ano",IF(L4096&gt;crono_ano,"Depois do ano","No ano"))))</f>
        <v/>
      </c>
      <c r="O4096" s="39">
        <f>IF(F4096="","",IF(COUNTIF(F$7:F4096,F4096)=1,1,0))</f>
        <v/>
      </c>
      <c r="P4096" s="39">
        <f>IF(A4096&amp;B4096&amp;C4096="","",IF(AND(O4096=1,N(G4096)&gt;0),IF(INDEX(pl_ativa,MAX(1,N(G4096)))="Sim",1,0),0))</f>
        <v/>
      </c>
      <c r="Q4096" s="39">
        <f>IF(F4096="","",COUNTIFS(ex_chave_oc,F4096,ex_cancelada,"&lt;&gt;Sim"))</f>
        <v/>
      </c>
      <c r="R4096" s="51">
        <f>IF(P4096="","",IF(AND(P4096=1,N(Q4096)&gt;0),1,0))</f>
        <v/>
      </c>
      <c r="S4096" s="30">
        <f>IF(P4096="","",IF(F4096="","ERRO: data prevista ausente ou inválida",IF(O4096=0,"Duplicada: contada uma vez",IF(N(G4096)=0,"ERRO: tarefa fora do Plano Mestre",IF(P4096=0,"Tarefa retirada do plano: não conta","OK")))))</f>
        <v/>
      </c>
    </row>
    <row r="4097">
      <c r="A4097" s="29" t="n"/>
      <c r="B4097" s="25" t="n"/>
      <c r="C4097" s="49" t="n"/>
      <c r="D4097" s="29" t="n"/>
      <c r="E4097" s="23">
        <f>IF(OR(A4097="",B4097=""),"",A4097&amp;"|"&amp;B4097)</f>
        <v/>
      </c>
      <c r="F4097" s="30">
        <f>IF(OR(E4097="",NOT(ISNUMBER(C4097))),"",E4097&amp;"|"&amp;YEAR(C4097)&amp;"-"&amp;RIGHT("0"&amp;MONTH(C4097),2)&amp;"-"&amp;RIGHT("0"&amp;DAY(C4097),2))</f>
        <v/>
      </c>
      <c r="G4097" s="26">
        <f>IF(E4097="","",IFERROR(MATCH(E4097,pl_chave,0),0))</f>
        <v/>
      </c>
      <c r="H4097" s="23">
        <f>IF(G4097="","",IF(G4097=0,"Tarefa fora do plano",INDEX(pl_tag,G4097)))</f>
        <v/>
      </c>
      <c r="I4097" s="30">
        <f>IF(N(G4097)=0,"",INDEX(pl_atividade,G4097))</f>
        <v/>
      </c>
      <c r="J4097" s="50">
        <f>IF(N(G4097)=0,"",INDEX(pl_especialidade,G4097))</f>
        <v/>
      </c>
      <c r="K4097" s="28">
        <f>IF(N(G4097)=0,"",INDEX(pl_duracao,G4097))</f>
        <v/>
      </c>
      <c r="L4097" s="39">
        <f>IF(ISNUMBER(C4097),YEAR(C4097),"")</f>
        <v/>
      </c>
      <c r="M4097" s="39">
        <f>IF(ISNUMBER(C4097),MONTH(C4097),"")</f>
        <v/>
      </c>
      <c r="N4097" s="23">
        <f>IF(L4097="","",IF(NOT(ISNUMBER(crono_ano)),"Informe o ano",IF(L4097&lt;crono_ano,"Antes do ano",IF(L4097&gt;crono_ano,"Depois do ano","No ano"))))</f>
        <v/>
      </c>
      <c r="O4097" s="39">
        <f>IF(F4097="","",IF(COUNTIF(F$7:F4097,F4097)=1,1,0))</f>
        <v/>
      </c>
      <c r="P4097" s="39">
        <f>IF(A4097&amp;B4097&amp;C4097="","",IF(AND(O4097=1,N(G4097)&gt;0),IF(INDEX(pl_ativa,MAX(1,N(G4097)))="Sim",1,0),0))</f>
        <v/>
      </c>
      <c r="Q4097" s="39">
        <f>IF(F4097="","",COUNTIFS(ex_chave_oc,F4097,ex_cancelada,"&lt;&gt;Sim"))</f>
        <v/>
      </c>
      <c r="R4097" s="51">
        <f>IF(P4097="","",IF(AND(P4097=1,N(Q4097)&gt;0),1,0))</f>
        <v/>
      </c>
      <c r="S4097" s="30">
        <f>IF(P4097="","",IF(F4097="","ERRO: data prevista ausente ou inválida",IF(O4097=0,"Duplicada: contada uma vez",IF(N(G4097)=0,"ERRO: tarefa fora do Plano Mestre",IF(P4097=0,"Tarefa retirada do plano: não conta","OK")))))</f>
        <v/>
      </c>
    </row>
    <row r="4098">
      <c r="A4098" s="29" t="n"/>
      <c r="B4098" s="25" t="n"/>
      <c r="C4098" s="49" t="n"/>
      <c r="D4098" s="29" t="n"/>
      <c r="E4098" s="23">
        <f>IF(OR(A4098="",B4098=""),"",A4098&amp;"|"&amp;B4098)</f>
        <v/>
      </c>
      <c r="F4098" s="30">
        <f>IF(OR(E4098="",NOT(ISNUMBER(C4098))),"",E4098&amp;"|"&amp;YEAR(C4098)&amp;"-"&amp;RIGHT("0"&amp;MONTH(C4098),2)&amp;"-"&amp;RIGHT("0"&amp;DAY(C4098),2))</f>
        <v/>
      </c>
      <c r="G4098" s="26">
        <f>IF(E4098="","",IFERROR(MATCH(E4098,pl_chave,0),0))</f>
        <v/>
      </c>
      <c r="H4098" s="23">
        <f>IF(G4098="","",IF(G4098=0,"Tarefa fora do plano",INDEX(pl_tag,G4098)))</f>
        <v/>
      </c>
      <c r="I4098" s="30">
        <f>IF(N(G4098)=0,"",INDEX(pl_atividade,G4098))</f>
        <v/>
      </c>
      <c r="J4098" s="50">
        <f>IF(N(G4098)=0,"",INDEX(pl_especialidade,G4098))</f>
        <v/>
      </c>
      <c r="K4098" s="28">
        <f>IF(N(G4098)=0,"",INDEX(pl_duracao,G4098))</f>
        <v/>
      </c>
      <c r="L4098" s="39">
        <f>IF(ISNUMBER(C4098),YEAR(C4098),"")</f>
        <v/>
      </c>
      <c r="M4098" s="39">
        <f>IF(ISNUMBER(C4098),MONTH(C4098),"")</f>
        <v/>
      </c>
      <c r="N4098" s="23">
        <f>IF(L4098="","",IF(NOT(ISNUMBER(crono_ano)),"Informe o ano",IF(L4098&lt;crono_ano,"Antes do ano",IF(L4098&gt;crono_ano,"Depois do ano","No ano"))))</f>
        <v/>
      </c>
      <c r="O4098" s="39">
        <f>IF(F4098="","",IF(COUNTIF(F$7:F4098,F4098)=1,1,0))</f>
        <v/>
      </c>
      <c r="P4098" s="39">
        <f>IF(A4098&amp;B4098&amp;C4098="","",IF(AND(O4098=1,N(G4098)&gt;0),IF(INDEX(pl_ativa,MAX(1,N(G4098)))="Sim",1,0),0))</f>
        <v/>
      </c>
      <c r="Q4098" s="39">
        <f>IF(F4098="","",COUNTIFS(ex_chave_oc,F4098,ex_cancelada,"&lt;&gt;Sim"))</f>
        <v/>
      </c>
      <c r="R4098" s="51">
        <f>IF(P4098="","",IF(AND(P4098=1,N(Q4098)&gt;0),1,0))</f>
        <v/>
      </c>
      <c r="S4098" s="30">
        <f>IF(P4098="","",IF(F4098="","ERRO: data prevista ausente ou inválida",IF(O4098=0,"Duplicada: contada uma vez",IF(N(G4098)=0,"ERRO: tarefa fora do Plano Mestre",IF(P4098=0,"Tarefa retirada do plano: não conta","OK")))))</f>
        <v/>
      </c>
    </row>
    <row r="4099">
      <c r="A4099" s="29" t="n"/>
      <c r="B4099" s="25" t="n"/>
      <c r="C4099" s="49" t="n"/>
      <c r="D4099" s="29" t="n"/>
      <c r="E4099" s="23">
        <f>IF(OR(A4099="",B4099=""),"",A4099&amp;"|"&amp;B4099)</f>
        <v/>
      </c>
      <c r="F4099" s="30">
        <f>IF(OR(E4099="",NOT(ISNUMBER(C4099))),"",E4099&amp;"|"&amp;YEAR(C4099)&amp;"-"&amp;RIGHT("0"&amp;MONTH(C4099),2)&amp;"-"&amp;RIGHT("0"&amp;DAY(C4099),2))</f>
        <v/>
      </c>
      <c r="G4099" s="26">
        <f>IF(E4099="","",IFERROR(MATCH(E4099,pl_chave,0),0))</f>
        <v/>
      </c>
      <c r="H4099" s="23">
        <f>IF(G4099="","",IF(G4099=0,"Tarefa fora do plano",INDEX(pl_tag,G4099)))</f>
        <v/>
      </c>
      <c r="I4099" s="30">
        <f>IF(N(G4099)=0,"",INDEX(pl_atividade,G4099))</f>
        <v/>
      </c>
      <c r="J4099" s="50">
        <f>IF(N(G4099)=0,"",INDEX(pl_especialidade,G4099))</f>
        <v/>
      </c>
      <c r="K4099" s="28">
        <f>IF(N(G4099)=0,"",INDEX(pl_duracao,G4099))</f>
        <v/>
      </c>
      <c r="L4099" s="39">
        <f>IF(ISNUMBER(C4099),YEAR(C4099),"")</f>
        <v/>
      </c>
      <c r="M4099" s="39">
        <f>IF(ISNUMBER(C4099),MONTH(C4099),"")</f>
        <v/>
      </c>
      <c r="N4099" s="23">
        <f>IF(L4099="","",IF(NOT(ISNUMBER(crono_ano)),"Informe o ano",IF(L4099&lt;crono_ano,"Antes do ano",IF(L4099&gt;crono_ano,"Depois do ano","No ano"))))</f>
        <v/>
      </c>
      <c r="O4099" s="39">
        <f>IF(F4099="","",IF(COUNTIF(F$7:F4099,F4099)=1,1,0))</f>
        <v/>
      </c>
      <c r="P4099" s="39">
        <f>IF(A4099&amp;B4099&amp;C4099="","",IF(AND(O4099=1,N(G4099)&gt;0),IF(INDEX(pl_ativa,MAX(1,N(G4099)))="Sim",1,0),0))</f>
        <v/>
      </c>
      <c r="Q4099" s="39">
        <f>IF(F4099="","",COUNTIFS(ex_chave_oc,F4099,ex_cancelada,"&lt;&gt;Sim"))</f>
        <v/>
      </c>
      <c r="R4099" s="51">
        <f>IF(P4099="","",IF(AND(P4099=1,N(Q4099)&gt;0),1,0))</f>
        <v/>
      </c>
      <c r="S4099" s="30">
        <f>IF(P4099="","",IF(F4099="","ERRO: data prevista ausente ou inválida",IF(O4099=0,"Duplicada: contada uma vez",IF(N(G4099)=0,"ERRO: tarefa fora do Plano Mestre",IF(P4099=0,"Tarefa retirada do plano: não conta","OK")))))</f>
        <v/>
      </c>
    </row>
    <row r="4100">
      <c r="A4100" s="29" t="n"/>
      <c r="B4100" s="25" t="n"/>
      <c r="C4100" s="49" t="n"/>
      <c r="D4100" s="29" t="n"/>
      <c r="E4100" s="23">
        <f>IF(OR(A4100="",B4100=""),"",A4100&amp;"|"&amp;B4100)</f>
        <v/>
      </c>
      <c r="F4100" s="30">
        <f>IF(OR(E4100="",NOT(ISNUMBER(C4100))),"",E4100&amp;"|"&amp;YEAR(C4100)&amp;"-"&amp;RIGHT("0"&amp;MONTH(C4100),2)&amp;"-"&amp;RIGHT("0"&amp;DAY(C4100),2))</f>
        <v/>
      </c>
      <c r="G4100" s="26">
        <f>IF(E4100="","",IFERROR(MATCH(E4100,pl_chave,0),0))</f>
        <v/>
      </c>
      <c r="H4100" s="23">
        <f>IF(G4100="","",IF(G4100=0,"Tarefa fora do plano",INDEX(pl_tag,G4100)))</f>
        <v/>
      </c>
      <c r="I4100" s="30">
        <f>IF(N(G4100)=0,"",INDEX(pl_atividade,G4100))</f>
        <v/>
      </c>
      <c r="J4100" s="50">
        <f>IF(N(G4100)=0,"",INDEX(pl_especialidade,G4100))</f>
        <v/>
      </c>
      <c r="K4100" s="28">
        <f>IF(N(G4100)=0,"",INDEX(pl_duracao,G4100))</f>
        <v/>
      </c>
      <c r="L4100" s="39">
        <f>IF(ISNUMBER(C4100),YEAR(C4100),"")</f>
        <v/>
      </c>
      <c r="M4100" s="39">
        <f>IF(ISNUMBER(C4100),MONTH(C4100),"")</f>
        <v/>
      </c>
      <c r="N4100" s="23">
        <f>IF(L4100="","",IF(NOT(ISNUMBER(crono_ano)),"Informe o ano",IF(L4100&lt;crono_ano,"Antes do ano",IF(L4100&gt;crono_ano,"Depois do ano","No ano"))))</f>
        <v/>
      </c>
      <c r="O4100" s="39">
        <f>IF(F4100="","",IF(COUNTIF(F$7:F4100,F4100)=1,1,0))</f>
        <v/>
      </c>
      <c r="P4100" s="39">
        <f>IF(A4100&amp;B4100&amp;C4100="","",IF(AND(O4100=1,N(G4100)&gt;0),IF(INDEX(pl_ativa,MAX(1,N(G4100)))="Sim",1,0),0))</f>
        <v/>
      </c>
      <c r="Q4100" s="39">
        <f>IF(F4100="","",COUNTIFS(ex_chave_oc,F4100,ex_cancelada,"&lt;&gt;Sim"))</f>
        <v/>
      </c>
      <c r="R4100" s="51">
        <f>IF(P4100="","",IF(AND(P4100=1,N(Q4100)&gt;0),1,0))</f>
        <v/>
      </c>
      <c r="S4100" s="30">
        <f>IF(P4100="","",IF(F4100="","ERRO: data prevista ausente ou inválida",IF(O4100=0,"Duplicada: contada uma vez",IF(N(G4100)=0,"ERRO: tarefa fora do Plano Mestre",IF(P4100=0,"Tarefa retirada do plano: não conta","OK")))))</f>
        <v/>
      </c>
    </row>
    <row r="4101">
      <c r="A4101" s="29" t="n"/>
      <c r="B4101" s="25" t="n"/>
      <c r="C4101" s="49" t="n"/>
      <c r="D4101" s="29" t="n"/>
      <c r="E4101" s="23">
        <f>IF(OR(A4101="",B4101=""),"",A4101&amp;"|"&amp;B4101)</f>
        <v/>
      </c>
      <c r="F4101" s="30">
        <f>IF(OR(E4101="",NOT(ISNUMBER(C4101))),"",E4101&amp;"|"&amp;YEAR(C4101)&amp;"-"&amp;RIGHT("0"&amp;MONTH(C4101),2)&amp;"-"&amp;RIGHT("0"&amp;DAY(C4101),2))</f>
        <v/>
      </c>
      <c r="G4101" s="26">
        <f>IF(E4101="","",IFERROR(MATCH(E4101,pl_chave,0),0))</f>
        <v/>
      </c>
      <c r="H4101" s="23">
        <f>IF(G4101="","",IF(G4101=0,"Tarefa fora do plano",INDEX(pl_tag,G4101)))</f>
        <v/>
      </c>
      <c r="I4101" s="30">
        <f>IF(N(G4101)=0,"",INDEX(pl_atividade,G4101))</f>
        <v/>
      </c>
      <c r="J4101" s="50">
        <f>IF(N(G4101)=0,"",INDEX(pl_especialidade,G4101))</f>
        <v/>
      </c>
      <c r="K4101" s="28">
        <f>IF(N(G4101)=0,"",INDEX(pl_duracao,G4101))</f>
        <v/>
      </c>
      <c r="L4101" s="39">
        <f>IF(ISNUMBER(C4101),YEAR(C4101),"")</f>
        <v/>
      </c>
      <c r="M4101" s="39">
        <f>IF(ISNUMBER(C4101),MONTH(C4101),"")</f>
        <v/>
      </c>
      <c r="N4101" s="23">
        <f>IF(L4101="","",IF(NOT(ISNUMBER(crono_ano)),"Informe o ano",IF(L4101&lt;crono_ano,"Antes do ano",IF(L4101&gt;crono_ano,"Depois do ano","No ano"))))</f>
        <v/>
      </c>
      <c r="O4101" s="39">
        <f>IF(F4101="","",IF(COUNTIF(F$7:F4101,F4101)=1,1,0))</f>
        <v/>
      </c>
      <c r="P4101" s="39">
        <f>IF(A4101&amp;B4101&amp;C4101="","",IF(AND(O4101=1,N(G4101)&gt;0),IF(INDEX(pl_ativa,MAX(1,N(G4101)))="Sim",1,0),0))</f>
        <v/>
      </c>
      <c r="Q4101" s="39">
        <f>IF(F4101="","",COUNTIFS(ex_chave_oc,F4101,ex_cancelada,"&lt;&gt;Sim"))</f>
        <v/>
      </c>
      <c r="R4101" s="51">
        <f>IF(P4101="","",IF(AND(P4101=1,N(Q4101)&gt;0),1,0))</f>
        <v/>
      </c>
      <c r="S4101" s="30">
        <f>IF(P4101="","",IF(F4101="","ERRO: data prevista ausente ou inválida",IF(O4101=0,"Duplicada: contada uma vez",IF(N(G4101)=0,"ERRO: tarefa fora do Plano Mestre",IF(P4101=0,"Tarefa retirada do plano: não conta","OK")))))</f>
        <v/>
      </c>
    </row>
    <row r="4102">
      <c r="A4102" s="29" t="n"/>
      <c r="B4102" s="25" t="n"/>
      <c r="C4102" s="49" t="n"/>
      <c r="D4102" s="29" t="n"/>
      <c r="E4102" s="23">
        <f>IF(OR(A4102="",B4102=""),"",A4102&amp;"|"&amp;B4102)</f>
        <v/>
      </c>
      <c r="F4102" s="30">
        <f>IF(OR(E4102="",NOT(ISNUMBER(C4102))),"",E4102&amp;"|"&amp;YEAR(C4102)&amp;"-"&amp;RIGHT("0"&amp;MONTH(C4102),2)&amp;"-"&amp;RIGHT("0"&amp;DAY(C4102),2))</f>
        <v/>
      </c>
      <c r="G4102" s="26">
        <f>IF(E4102="","",IFERROR(MATCH(E4102,pl_chave,0),0))</f>
        <v/>
      </c>
      <c r="H4102" s="23">
        <f>IF(G4102="","",IF(G4102=0,"Tarefa fora do plano",INDEX(pl_tag,G4102)))</f>
        <v/>
      </c>
      <c r="I4102" s="30">
        <f>IF(N(G4102)=0,"",INDEX(pl_atividade,G4102))</f>
        <v/>
      </c>
      <c r="J4102" s="50">
        <f>IF(N(G4102)=0,"",INDEX(pl_especialidade,G4102))</f>
        <v/>
      </c>
      <c r="K4102" s="28">
        <f>IF(N(G4102)=0,"",INDEX(pl_duracao,G4102))</f>
        <v/>
      </c>
      <c r="L4102" s="39">
        <f>IF(ISNUMBER(C4102),YEAR(C4102),"")</f>
        <v/>
      </c>
      <c r="M4102" s="39">
        <f>IF(ISNUMBER(C4102),MONTH(C4102),"")</f>
        <v/>
      </c>
      <c r="N4102" s="23">
        <f>IF(L4102="","",IF(NOT(ISNUMBER(crono_ano)),"Informe o ano",IF(L4102&lt;crono_ano,"Antes do ano",IF(L4102&gt;crono_ano,"Depois do ano","No ano"))))</f>
        <v/>
      </c>
      <c r="O4102" s="39">
        <f>IF(F4102="","",IF(COUNTIF(F$7:F4102,F4102)=1,1,0))</f>
        <v/>
      </c>
      <c r="P4102" s="39">
        <f>IF(A4102&amp;B4102&amp;C4102="","",IF(AND(O4102=1,N(G4102)&gt;0),IF(INDEX(pl_ativa,MAX(1,N(G4102)))="Sim",1,0),0))</f>
        <v/>
      </c>
      <c r="Q4102" s="39">
        <f>IF(F4102="","",COUNTIFS(ex_chave_oc,F4102,ex_cancelada,"&lt;&gt;Sim"))</f>
        <v/>
      </c>
      <c r="R4102" s="51">
        <f>IF(P4102="","",IF(AND(P4102=1,N(Q4102)&gt;0),1,0))</f>
        <v/>
      </c>
      <c r="S4102" s="30">
        <f>IF(P4102="","",IF(F4102="","ERRO: data prevista ausente ou inválida",IF(O4102=0,"Duplicada: contada uma vez",IF(N(G4102)=0,"ERRO: tarefa fora do Plano Mestre",IF(P4102=0,"Tarefa retirada do plano: não conta","OK")))))</f>
        <v/>
      </c>
    </row>
    <row r="4103">
      <c r="A4103" s="29" t="n"/>
      <c r="B4103" s="25" t="n"/>
      <c r="C4103" s="49" t="n"/>
      <c r="D4103" s="29" t="n"/>
      <c r="E4103" s="23">
        <f>IF(OR(A4103="",B4103=""),"",A4103&amp;"|"&amp;B4103)</f>
        <v/>
      </c>
      <c r="F4103" s="30">
        <f>IF(OR(E4103="",NOT(ISNUMBER(C4103))),"",E4103&amp;"|"&amp;YEAR(C4103)&amp;"-"&amp;RIGHT("0"&amp;MONTH(C4103),2)&amp;"-"&amp;RIGHT("0"&amp;DAY(C4103),2))</f>
        <v/>
      </c>
      <c r="G4103" s="26">
        <f>IF(E4103="","",IFERROR(MATCH(E4103,pl_chave,0),0))</f>
        <v/>
      </c>
      <c r="H4103" s="23">
        <f>IF(G4103="","",IF(G4103=0,"Tarefa fora do plano",INDEX(pl_tag,G4103)))</f>
        <v/>
      </c>
      <c r="I4103" s="30">
        <f>IF(N(G4103)=0,"",INDEX(pl_atividade,G4103))</f>
        <v/>
      </c>
      <c r="J4103" s="50">
        <f>IF(N(G4103)=0,"",INDEX(pl_especialidade,G4103))</f>
        <v/>
      </c>
      <c r="K4103" s="28">
        <f>IF(N(G4103)=0,"",INDEX(pl_duracao,G4103))</f>
        <v/>
      </c>
      <c r="L4103" s="39">
        <f>IF(ISNUMBER(C4103),YEAR(C4103),"")</f>
        <v/>
      </c>
      <c r="M4103" s="39">
        <f>IF(ISNUMBER(C4103),MONTH(C4103),"")</f>
        <v/>
      </c>
      <c r="N4103" s="23">
        <f>IF(L4103="","",IF(NOT(ISNUMBER(crono_ano)),"Informe o ano",IF(L4103&lt;crono_ano,"Antes do ano",IF(L4103&gt;crono_ano,"Depois do ano","No ano"))))</f>
        <v/>
      </c>
      <c r="O4103" s="39">
        <f>IF(F4103="","",IF(COUNTIF(F$7:F4103,F4103)=1,1,0))</f>
        <v/>
      </c>
      <c r="P4103" s="39">
        <f>IF(A4103&amp;B4103&amp;C4103="","",IF(AND(O4103=1,N(G4103)&gt;0),IF(INDEX(pl_ativa,MAX(1,N(G4103)))="Sim",1,0),0))</f>
        <v/>
      </c>
      <c r="Q4103" s="39">
        <f>IF(F4103="","",COUNTIFS(ex_chave_oc,F4103,ex_cancelada,"&lt;&gt;Sim"))</f>
        <v/>
      </c>
      <c r="R4103" s="51">
        <f>IF(P4103="","",IF(AND(P4103=1,N(Q4103)&gt;0),1,0))</f>
        <v/>
      </c>
      <c r="S4103" s="30">
        <f>IF(P4103="","",IF(F4103="","ERRO: data prevista ausente ou inválida",IF(O4103=0,"Duplicada: contada uma vez",IF(N(G4103)=0,"ERRO: tarefa fora do Plano Mestre",IF(P4103=0,"Tarefa retirada do plano: não conta","OK")))))</f>
        <v/>
      </c>
    </row>
    <row r="4104">
      <c r="A4104" s="29" t="n"/>
      <c r="B4104" s="25" t="n"/>
      <c r="C4104" s="49" t="n"/>
      <c r="D4104" s="29" t="n"/>
      <c r="E4104" s="23">
        <f>IF(OR(A4104="",B4104=""),"",A4104&amp;"|"&amp;B4104)</f>
        <v/>
      </c>
      <c r="F4104" s="30">
        <f>IF(OR(E4104="",NOT(ISNUMBER(C4104))),"",E4104&amp;"|"&amp;YEAR(C4104)&amp;"-"&amp;RIGHT("0"&amp;MONTH(C4104),2)&amp;"-"&amp;RIGHT("0"&amp;DAY(C4104),2))</f>
        <v/>
      </c>
      <c r="G4104" s="26">
        <f>IF(E4104="","",IFERROR(MATCH(E4104,pl_chave,0),0))</f>
        <v/>
      </c>
      <c r="H4104" s="23">
        <f>IF(G4104="","",IF(G4104=0,"Tarefa fora do plano",INDEX(pl_tag,G4104)))</f>
        <v/>
      </c>
      <c r="I4104" s="30">
        <f>IF(N(G4104)=0,"",INDEX(pl_atividade,G4104))</f>
        <v/>
      </c>
      <c r="J4104" s="50">
        <f>IF(N(G4104)=0,"",INDEX(pl_especialidade,G4104))</f>
        <v/>
      </c>
      <c r="K4104" s="28">
        <f>IF(N(G4104)=0,"",INDEX(pl_duracao,G4104))</f>
        <v/>
      </c>
      <c r="L4104" s="39">
        <f>IF(ISNUMBER(C4104),YEAR(C4104),"")</f>
        <v/>
      </c>
      <c r="M4104" s="39">
        <f>IF(ISNUMBER(C4104),MONTH(C4104),"")</f>
        <v/>
      </c>
      <c r="N4104" s="23">
        <f>IF(L4104="","",IF(NOT(ISNUMBER(crono_ano)),"Informe o ano",IF(L4104&lt;crono_ano,"Antes do ano",IF(L4104&gt;crono_ano,"Depois do ano","No ano"))))</f>
        <v/>
      </c>
      <c r="O4104" s="39">
        <f>IF(F4104="","",IF(COUNTIF(F$7:F4104,F4104)=1,1,0))</f>
        <v/>
      </c>
      <c r="P4104" s="39">
        <f>IF(A4104&amp;B4104&amp;C4104="","",IF(AND(O4104=1,N(G4104)&gt;0),IF(INDEX(pl_ativa,MAX(1,N(G4104)))="Sim",1,0),0))</f>
        <v/>
      </c>
      <c r="Q4104" s="39">
        <f>IF(F4104="","",COUNTIFS(ex_chave_oc,F4104,ex_cancelada,"&lt;&gt;Sim"))</f>
        <v/>
      </c>
      <c r="R4104" s="51">
        <f>IF(P4104="","",IF(AND(P4104=1,N(Q4104)&gt;0),1,0))</f>
        <v/>
      </c>
      <c r="S4104" s="30">
        <f>IF(P4104="","",IF(F4104="","ERRO: data prevista ausente ou inválida",IF(O4104=0,"Duplicada: contada uma vez",IF(N(G4104)=0,"ERRO: tarefa fora do Plano Mestre",IF(P4104=0,"Tarefa retirada do plano: não conta","OK")))))</f>
        <v/>
      </c>
    </row>
    <row r="4105">
      <c r="A4105" s="29" t="n"/>
      <c r="B4105" s="25" t="n"/>
      <c r="C4105" s="49" t="n"/>
      <c r="D4105" s="29" t="n"/>
      <c r="E4105" s="23">
        <f>IF(OR(A4105="",B4105=""),"",A4105&amp;"|"&amp;B4105)</f>
        <v/>
      </c>
      <c r="F4105" s="30">
        <f>IF(OR(E4105="",NOT(ISNUMBER(C4105))),"",E4105&amp;"|"&amp;YEAR(C4105)&amp;"-"&amp;RIGHT("0"&amp;MONTH(C4105),2)&amp;"-"&amp;RIGHT("0"&amp;DAY(C4105),2))</f>
        <v/>
      </c>
      <c r="G4105" s="26">
        <f>IF(E4105="","",IFERROR(MATCH(E4105,pl_chave,0),0))</f>
        <v/>
      </c>
      <c r="H4105" s="23">
        <f>IF(G4105="","",IF(G4105=0,"Tarefa fora do plano",INDEX(pl_tag,G4105)))</f>
        <v/>
      </c>
      <c r="I4105" s="30">
        <f>IF(N(G4105)=0,"",INDEX(pl_atividade,G4105))</f>
        <v/>
      </c>
      <c r="J4105" s="50">
        <f>IF(N(G4105)=0,"",INDEX(pl_especialidade,G4105))</f>
        <v/>
      </c>
      <c r="K4105" s="28">
        <f>IF(N(G4105)=0,"",INDEX(pl_duracao,G4105))</f>
        <v/>
      </c>
      <c r="L4105" s="39">
        <f>IF(ISNUMBER(C4105),YEAR(C4105),"")</f>
        <v/>
      </c>
      <c r="M4105" s="39">
        <f>IF(ISNUMBER(C4105),MONTH(C4105),"")</f>
        <v/>
      </c>
      <c r="N4105" s="23">
        <f>IF(L4105="","",IF(NOT(ISNUMBER(crono_ano)),"Informe o ano",IF(L4105&lt;crono_ano,"Antes do ano",IF(L4105&gt;crono_ano,"Depois do ano","No ano"))))</f>
        <v/>
      </c>
      <c r="O4105" s="39">
        <f>IF(F4105="","",IF(COUNTIF(F$7:F4105,F4105)=1,1,0))</f>
        <v/>
      </c>
      <c r="P4105" s="39">
        <f>IF(A4105&amp;B4105&amp;C4105="","",IF(AND(O4105=1,N(G4105)&gt;0),IF(INDEX(pl_ativa,MAX(1,N(G4105)))="Sim",1,0),0))</f>
        <v/>
      </c>
      <c r="Q4105" s="39">
        <f>IF(F4105="","",COUNTIFS(ex_chave_oc,F4105,ex_cancelada,"&lt;&gt;Sim"))</f>
        <v/>
      </c>
      <c r="R4105" s="51">
        <f>IF(P4105="","",IF(AND(P4105=1,N(Q4105)&gt;0),1,0))</f>
        <v/>
      </c>
      <c r="S4105" s="30">
        <f>IF(P4105="","",IF(F4105="","ERRO: data prevista ausente ou inválida",IF(O4105=0,"Duplicada: contada uma vez",IF(N(G4105)=0,"ERRO: tarefa fora do Plano Mestre",IF(P4105=0,"Tarefa retirada do plano: não conta","OK")))))</f>
        <v/>
      </c>
    </row>
    <row r="4106">
      <c r="A4106" s="29" t="n"/>
      <c r="B4106" s="25" t="n"/>
      <c r="C4106" s="49" t="n"/>
      <c r="D4106" s="29" t="n"/>
      <c r="E4106" s="23">
        <f>IF(OR(A4106="",B4106=""),"",A4106&amp;"|"&amp;B4106)</f>
        <v/>
      </c>
      <c r="F4106" s="30">
        <f>IF(OR(E4106="",NOT(ISNUMBER(C4106))),"",E4106&amp;"|"&amp;YEAR(C4106)&amp;"-"&amp;RIGHT("0"&amp;MONTH(C4106),2)&amp;"-"&amp;RIGHT("0"&amp;DAY(C4106),2))</f>
        <v/>
      </c>
      <c r="G4106" s="26">
        <f>IF(E4106="","",IFERROR(MATCH(E4106,pl_chave,0),0))</f>
        <v/>
      </c>
      <c r="H4106" s="23">
        <f>IF(G4106="","",IF(G4106=0,"Tarefa fora do plano",INDEX(pl_tag,G4106)))</f>
        <v/>
      </c>
      <c r="I4106" s="30">
        <f>IF(N(G4106)=0,"",INDEX(pl_atividade,G4106))</f>
        <v/>
      </c>
      <c r="J4106" s="50">
        <f>IF(N(G4106)=0,"",INDEX(pl_especialidade,G4106))</f>
        <v/>
      </c>
      <c r="K4106" s="28">
        <f>IF(N(G4106)=0,"",INDEX(pl_duracao,G4106))</f>
        <v/>
      </c>
      <c r="L4106" s="39">
        <f>IF(ISNUMBER(C4106),YEAR(C4106),"")</f>
        <v/>
      </c>
      <c r="M4106" s="39">
        <f>IF(ISNUMBER(C4106),MONTH(C4106),"")</f>
        <v/>
      </c>
      <c r="N4106" s="23">
        <f>IF(L4106="","",IF(NOT(ISNUMBER(crono_ano)),"Informe o ano",IF(L4106&lt;crono_ano,"Antes do ano",IF(L4106&gt;crono_ano,"Depois do ano","No ano"))))</f>
        <v/>
      </c>
      <c r="O4106" s="39">
        <f>IF(F4106="","",IF(COUNTIF(F$7:F4106,F4106)=1,1,0))</f>
        <v/>
      </c>
      <c r="P4106" s="39">
        <f>IF(A4106&amp;B4106&amp;C4106="","",IF(AND(O4106=1,N(G4106)&gt;0),IF(INDEX(pl_ativa,MAX(1,N(G4106)))="Sim",1,0),0))</f>
        <v/>
      </c>
      <c r="Q4106" s="39">
        <f>IF(F4106="","",COUNTIFS(ex_chave_oc,F4106,ex_cancelada,"&lt;&gt;Sim"))</f>
        <v/>
      </c>
      <c r="R4106" s="51">
        <f>IF(P4106="","",IF(AND(P4106=1,N(Q4106)&gt;0),1,0))</f>
        <v/>
      </c>
      <c r="S4106" s="30">
        <f>IF(P4106="","",IF(F4106="","ERRO: data prevista ausente ou inválida",IF(O4106=0,"Duplicada: contada uma vez",IF(N(G4106)=0,"ERRO: tarefa fora do Plano Mestre",IF(P4106=0,"Tarefa retirada do plano: não conta","OK")))))</f>
        <v/>
      </c>
    </row>
    <row r="4107">
      <c r="A4107" s="29" t="n"/>
      <c r="B4107" s="25" t="n"/>
      <c r="C4107" s="49" t="n"/>
      <c r="D4107" s="29" t="n"/>
      <c r="E4107" s="23">
        <f>IF(OR(A4107="",B4107=""),"",A4107&amp;"|"&amp;B4107)</f>
        <v/>
      </c>
      <c r="F4107" s="30">
        <f>IF(OR(E4107="",NOT(ISNUMBER(C4107))),"",E4107&amp;"|"&amp;YEAR(C4107)&amp;"-"&amp;RIGHT("0"&amp;MONTH(C4107),2)&amp;"-"&amp;RIGHT("0"&amp;DAY(C4107),2))</f>
        <v/>
      </c>
      <c r="G4107" s="26">
        <f>IF(E4107="","",IFERROR(MATCH(E4107,pl_chave,0),0))</f>
        <v/>
      </c>
      <c r="H4107" s="23">
        <f>IF(G4107="","",IF(G4107=0,"Tarefa fora do plano",INDEX(pl_tag,G4107)))</f>
        <v/>
      </c>
      <c r="I4107" s="30">
        <f>IF(N(G4107)=0,"",INDEX(pl_atividade,G4107))</f>
        <v/>
      </c>
      <c r="J4107" s="50">
        <f>IF(N(G4107)=0,"",INDEX(pl_especialidade,G4107))</f>
        <v/>
      </c>
      <c r="K4107" s="28">
        <f>IF(N(G4107)=0,"",INDEX(pl_duracao,G4107))</f>
        <v/>
      </c>
      <c r="L4107" s="39">
        <f>IF(ISNUMBER(C4107),YEAR(C4107),"")</f>
        <v/>
      </c>
      <c r="M4107" s="39">
        <f>IF(ISNUMBER(C4107),MONTH(C4107),"")</f>
        <v/>
      </c>
      <c r="N4107" s="23">
        <f>IF(L4107="","",IF(NOT(ISNUMBER(crono_ano)),"Informe o ano",IF(L4107&lt;crono_ano,"Antes do ano",IF(L4107&gt;crono_ano,"Depois do ano","No ano"))))</f>
        <v/>
      </c>
      <c r="O4107" s="39">
        <f>IF(F4107="","",IF(COUNTIF(F$7:F4107,F4107)=1,1,0))</f>
        <v/>
      </c>
      <c r="P4107" s="39">
        <f>IF(A4107&amp;B4107&amp;C4107="","",IF(AND(O4107=1,N(G4107)&gt;0),IF(INDEX(pl_ativa,MAX(1,N(G4107)))="Sim",1,0),0))</f>
        <v/>
      </c>
      <c r="Q4107" s="39">
        <f>IF(F4107="","",COUNTIFS(ex_chave_oc,F4107,ex_cancelada,"&lt;&gt;Sim"))</f>
        <v/>
      </c>
      <c r="R4107" s="51">
        <f>IF(P4107="","",IF(AND(P4107=1,N(Q4107)&gt;0),1,0))</f>
        <v/>
      </c>
      <c r="S4107" s="30">
        <f>IF(P4107="","",IF(F4107="","ERRO: data prevista ausente ou inválida",IF(O4107=0,"Duplicada: contada uma vez",IF(N(G4107)=0,"ERRO: tarefa fora do Plano Mestre",IF(P4107=0,"Tarefa retirada do plano: não conta","OK")))))</f>
        <v/>
      </c>
    </row>
    <row r="4108">
      <c r="A4108" s="29" t="n"/>
      <c r="B4108" s="25" t="n"/>
      <c r="C4108" s="49" t="n"/>
      <c r="D4108" s="29" t="n"/>
      <c r="E4108" s="23">
        <f>IF(OR(A4108="",B4108=""),"",A4108&amp;"|"&amp;B4108)</f>
        <v/>
      </c>
      <c r="F4108" s="30">
        <f>IF(OR(E4108="",NOT(ISNUMBER(C4108))),"",E4108&amp;"|"&amp;YEAR(C4108)&amp;"-"&amp;RIGHT("0"&amp;MONTH(C4108),2)&amp;"-"&amp;RIGHT("0"&amp;DAY(C4108),2))</f>
        <v/>
      </c>
      <c r="G4108" s="26">
        <f>IF(E4108="","",IFERROR(MATCH(E4108,pl_chave,0),0))</f>
        <v/>
      </c>
      <c r="H4108" s="23">
        <f>IF(G4108="","",IF(G4108=0,"Tarefa fora do plano",INDEX(pl_tag,G4108)))</f>
        <v/>
      </c>
      <c r="I4108" s="30">
        <f>IF(N(G4108)=0,"",INDEX(pl_atividade,G4108))</f>
        <v/>
      </c>
      <c r="J4108" s="50">
        <f>IF(N(G4108)=0,"",INDEX(pl_especialidade,G4108))</f>
        <v/>
      </c>
      <c r="K4108" s="28">
        <f>IF(N(G4108)=0,"",INDEX(pl_duracao,G4108))</f>
        <v/>
      </c>
      <c r="L4108" s="39">
        <f>IF(ISNUMBER(C4108),YEAR(C4108),"")</f>
        <v/>
      </c>
      <c r="M4108" s="39">
        <f>IF(ISNUMBER(C4108),MONTH(C4108),"")</f>
        <v/>
      </c>
      <c r="N4108" s="23">
        <f>IF(L4108="","",IF(NOT(ISNUMBER(crono_ano)),"Informe o ano",IF(L4108&lt;crono_ano,"Antes do ano",IF(L4108&gt;crono_ano,"Depois do ano","No ano"))))</f>
        <v/>
      </c>
      <c r="O4108" s="39">
        <f>IF(F4108="","",IF(COUNTIF(F$7:F4108,F4108)=1,1,0))</f>
        <v/>
      </c>
      <c r="P4108" s="39">
        <f>IF(A4108&amp;B4108&amp;C4108="","",IF(AND(O4108=1,N(G4108)&gt;0),IF(INDEX(pl_ativa,MAX(1,N(G4108)))="Sim",1,0),0))</f>
        <v/>
      </c>
      <c r="Q4108" s="39">
        <f>IF(F4108="","",COUNTIFS(ex_chave_oc,F4108,ex_cancelada,"&lt;&gt;Sim"))</f>
        <v/>
      </c>
      <c r="R4108" s="51">
        <f>IF(P4108="","",IF(AND(P4108=1,N(Q4108)&gt;0),1,0))</f>
        <v/>
      </c>
      <c r="S4108" s="30">
        <f>IF(P4108="","",IF(F4108="","ERRO: data prevista ausente ou inválida",IF(O4108=0,"Duplicada: contada uma vez",IF(N(G4108)=0,"ERRO: tarefa fora do Plano Mestre",IF(P4108=0,"Tarefa retirada do plano: não conta","OK")))))</f>
        <v/>
      </c>
    </row>
    <row r="4109">
      <c r="A4109" s="29" t="n"/>
      <c r="B4109" s="25" t="n"/>
      <c r="C4109" s="49" t="n"/>
      <c r="D4109" s="29" t="n"/>
      <c r="E4109" s="23">
        <f>IF(OR(A4109="",B4109=""),"",A4109&amp;"|"&amp;B4109)</f>
        <v/>
      </c>
      <c r="F4109" s="30">
        <f>IF(OR(E4109="",NOT(ISNUMBER(C4109))),"",E4109&amp;"|"&amp;YEAR(C4109)&amp;"-"&amp;RIGHT("0"&amp;MONTH(C4109),2)&amp;"-"&amp;RIGHT("0"&amp;DAY(C4109),2))</f>
        <v/>
      </c>
      <c r="G4109" s="26">
        <f>IF(E4109="","",IFERROR(MATCH(E4109,pl_chave,0),0))</f>
        <v/>
      </c>
      <c r="H4109" s="23">
        <f>IF(G4109="","",IF(G4109=0,"Tarefa fora do plano",INDEX(pl_tag,G4109)))</f>
        <v/>
      </c>
      <c r="I4109" s="30">
        <f>IF(N(G4109)=0,"",INDEX(pl_atividade,G4109))</f>
        <v/>
      </c>
      <c r="J4109" s="50">
        <f>IF(N(G4109)=0,"",INDEX(pl_especialidade,G4109))</f>
        <v/>
      </c>
      <c r="K4109" s="28">
        <f>IF(N(G4109)=0,"",INDEX(pl_duracao,G4109))</f>
        <v/>
      </c>
      <c r="L4109" s="39">
        <f>IF(ISNUMBER(C4109),YEAR(C4109),"")</f>
        <v/>
      </c>
      <c r="M4109" s="39">
        <f>IF(ISNUMBER(C4109),MONTH(C4109),"")</f>
        <v/>
      </c>
      <c r="N4109" s="23">
        <f>IF(L4109="","",IF(NOT(ISNUMBER(crono_ano)),"Informe o ano",IF(L4109&lt;crono_ano,"Antes do ano",IF(L4109&gt;crono_ano,"Depois do ano","No ano"))))</f>
        <v/>
      </c>
      <c r="O4109" s="39">
        <f>IF(F4109="","",IF(COUNTIF(F$7:F4109,F4109)=1,1,0))</f>
        <v/>
      </c>
      <c r="P4109" s="39">
        <f>IF(A4109&amp;B4109&amp;C4109="","",IF(AND(O4109=1,N(G4109)&gt;0),IF(INDEX(pl_ativa,MAX(1,N(G4109)))="Sim",1,0),0))</f>
        <v/>
      </c>
      <c r="Q4109" s="39">
        <f>IF(F4109="","",COUNTIFS(ex_chave_oc,F4109,ex_cancelada,"&lt;&gt;Sim"))</f>
        <v/>
      </c>
      <c r="R4109" s="51">
        <f>IF(P4109="","",IF(AND(P4109=1,N(Q4109)&gt;0),1,0))</f>
        <v/>
      </c>
      <c r="S4109" s="30">
        <f>IF(P4109="","",IF(F4109="","ERRO: data prevista ausente ou inválida",IF(O4109=0,"Duplicada: contada uma vez",IF(N(G4109)=0,"ERRO: tarefa fora do Plano Mestre",IF(P4109=0,"Tarefa retirada do plano: não conta","OK")))))</f>
        <v/>
      </c>
    </row>
    <row r="4110">
      <c r="A4110" s="29" t="n"/>
      <c r="B4110" s="25" t="n"/>
      <c r="C4110" s="49" t="n"/>
      <c r="D4110" s="29" t="n"/>
      <c r="E4110" s="23">
        <f>IF(OR(A4110="",B4110=""),"",A4110&amp;"|"&amp;B4110)</f>
        <v/>
      </c>
      <c r="F4110" s="30">
        <f>IF(OR(E4110="",NOT(ISNUMBER(C4110))),"",E4110&amp;"|"&amp;YEAR(C4110)&amp;"-"&amp;RIGHT("0"&amp;MONTH(C4110),2)&amp;"-"&amp;RIGHT("0"&amp;DAY(C4110),2))</f>
        <v/>
      </c>
      <c r="G4110" s="26">
        <f>IF(E4110="","",IFERROR(MATCH(E4110,pl_chave,0),0))</f>
        <v/>
      </c>
      <c r="H4110" s="23">
        <f>IF(G4110="","",IF(G4110=0,"Tarefa fora do plano",INDEX(pl_tag,G4110)))</f>
        <v/>
      </c>
      <c r="I4110" s="30">
        <f>IF(N(G4110)=0,"",INDEX(pl_atividade,G4110))</f>
        <v/>
      </c>
      <c r="J4110" s="50">
        <f>IF(N(G4110)=0,"",INDEX(pl_especialidade,G4110))</f>
        <v/>
      </c>
      <c r="K4110" s="28">
        <f>IF(N(G4110)=0,"",INDEX(pl_duracao,G4110))</f>
        <v/>
      </c>
      <c r="L4110" s="39">
        <f>IF(ISNUMBER(C4110),YEAR(C4110),"")</f>
        <v/>
      </c>
      <c r="M4110" s="39">
        <f>IF(ISNUMBER(C4110),MONTH(C4110),"")</f>
        <v/>
      </c>
      <c r="N4110" s="23">
        <f>IF(L4110="","",IF(NOT(ISNUMBER(crono_ano)),"Informe o ano",IF(L4110&lt;crono_ano,"Antes do ano",IF(L4110&gt;crono_ano,"Depois do ano","No ano"))))</f>
        <v/>
      </c>
      <c r="O4110" s="39">
        <f>IF(F4110="","",IF(COUNTIF(F$7:F4110,F4110)=1,1,0))</f>
        <v/>
      </c>
      <c r="P4110" s="39">
        <f>IF(A4110&amp;B4110&amp;C4110="","",IF(AND(O4110=1,N(G4110)&gt;0),IF(INDEX(pl_ativa,MAX(1,N(G4110)))="Sim",1,0),0))</f>
        <v/>
      </c>
      <c r="Q4110" s="39">
        <f>IF(F4110="","",COUNTIFS(ex_chave_oc,F4110,ex_cancelada,"&lt;&gt;Sim"))</f>
        <v/>
      </c>
      <c r="R4110" s="51">
        <f>IF(P4110="","",IF(AND(P4110=1,N(Q4110)&gt;0),1,0))</f>
        <v/>
      </c>
      <c r="S4110" s="30">
        <f>IF(P4110="","",IF(F4110="","ERRO: data prevista ausente ou inválida",IF(O4110=0,"Duplicada: contada uma vez",IF(N(G4110)=0,"ERRO: tarefa fora do Plano Mestre",IF(P4110=0,"Tarefa retirada do plano: não conta","OK")))))</f>
        <v/>
      </c>
    </row>
    <row r="4111">
      <c r="A4111" s="29" t="n"/>
      <c r="B4111" s="25" t="n"/>
      <c r="C4111" s="49" t="n"/>
      <c r="D4111" s="29" t="n"/>
      <c r="E4111" s="23">
        <f>IF(OR(A4111="",B4111=""),"",A4111&amp;"|"&amp;B4111)</f>
        <v/>
      </c>
      <c r="F4111" s="30">
        <f>IF(OR(E4111="",NOT(ISNUMBER(C4111))),"",E4111&amp;"|"&amp;YEAR(C4111)&amp;"-"&amp;RIGHT("0"&amp;MONTH(C4111),2)&amp;"-"&amp;RIGHT("0"&amp;DAY(C4111),2))</f>
        <v/>
      </c>
      <c r="G4111" s="26">
        <f>IF(E4111="","",IFERROR(MATCH(E4111,pl_chave,0),0))</f>
        <v/>
      </c>
      <c r="H4111" s="23">
        <f>IF(G4111="","",IF(G4111=0,"Tarefa fora do plano",INDEX(pl_tag,G4111)))</f>
        <v/>
      </c>
      <c r="I4111" s="30">
        <f>IF(N(G4111)=0,"",INDEX(pl_atividade,G4111))</f>
        <v/>
      </c>
      <c r="J4111" s="50">
        <f>IF(N(G4111)=0,"",INDEX(pl_especialidade,G4111))</f>
        <v/>
      </c>
      <c r="K4111" s="28">
        <f>IF(N(G4111)=0,"",INDEX(pl_duracao,G4111))</f>
        <v/>
      </c>
      <c r="L4111" s="39">
        <f>IF(ISNUMBER(C4111),YEAR(C4111),"")</f>
        <v/>
      </c>
      <c r="M4111" s="39">
        <f>IF(ISNUMBER(C4111),MONTH(C4111),"")</f>
        <v/>
      </c>
      <c r="N4111" s="23">
        <f>IF(L4111="","",IF(NOT(ISNUMBER(crono_ano)),"Informe o ano",IF(L4111&lt;crono_ano,"Antes do ano",IF(L4111&gt;crono_ano,"Depois do ano","No ano"))))</f>
        <v/>
      </c>
      <c r="O4111" s="39">
        <f>IF(F4111="","",IF(COUNTIF(F$7:F4111,F4111)=1,1,0))</f>
        <v/>
      </c>
      <c r="P4111" s="39">
        <f>IF(A4111&amp;B4111&amp;C4111="","",IF(AND(O4111=1,N(G4111)&gt;0),IF(INDEX(pl_ativa,MAX(1,N(G4111)))="Sim",1,0),0))</f>
        <v/>
      </c>
      <c r="Q4111" s="39">
        <f>IF(F4111="","",COUNTIFS(ex_chave_oc,F4111,ex_cancelada,"&lt;&gt;Sim"))</f>
        <v/>
      </c>
      <c r="R4111" s="51">
        <f>IF(P4111="","",IF(AND(P4111=1,N(Q4111)&gt;0),1,0))</f>
        <v/>
      </c>
      <c r="S4111" s="30">
        <f>IF(P4111="","",IF(F4111="","ERRO: data prevista ausente ou inválida",IF(O4111=0,"Duplicada: contada uma vez",IF(N(G4111)=0,"ERRO: tarefa fora do Plano Mestre",IF(P4111=0,"Tarefa retirada do plano: não conta","OK")))))</f>
        <v/>
      </c>
    </row>
    <row r="4112">
      <c r="A4112" s="29" t="n"/>
      <c r="B4112" s="25" t="n"/>
      <c r="C4112" s="49" t="n"/>
      <c r="D4112" s="29" t="n"/>
      <c r="E4112" s="23">
        <f>IF(OR(A4112="",B4112=""),"",A4112&amp;"|"&amp;B4112)</f>
        <v/>
      </c>
      <c r="F4112" s="30">
        <f>IF(OR(E4112="",NOT(ISNUMBER(C4112))),"",E4112&amp;"|"&amp;YEAR(C4112)&amp;"-"&amp;RIGHT("0"&amp;MONTH(C4112),2)&amp;"-"&amp;RIGHT("0"&amp;DAY(C4112),2))</f>
        <v/>
      </c>
      <c r="G4112" s="26">
        <f>IF(E4112="","",IFERROR(MATCH(E4112,pl_chave,0),0))</f>
        <v/>
      </c>
      <c r="H4112" s="23">
        <f>IF(G4112="","",IF(G4112=0,"Tarefa fora do plano",INDEX(pl_tag,G4112)))</f>
        <v/>
      </c>
      <c r="I4112" s="30">
        <f>IF(N(G4112)=0,"",INDEX(pl_atividade,G4112))</f>
        <v/>
      </c>
      <c r="J4112" s="50">
        <f>IF(N(G4112)=0,"",INDEX(pl_especialidade,G4112))</f>
        <v/>
      </c>
      <c r="K4112" s="28">
        <f>IF(N(G4112)=0,"",INDEX(pl_duracao,G4112))</f>
        <v/>
      </c>
      <c r="L4112" s="39">
        <f>IF(ISNUMBER(C4112),YEAR(C4112),"")</f>
        <v/>
      </c>
      <c r="M4112" s="39">
        <f>IF(ISNUMBER(C4112),MONTH(C4112),"")</f>
        <v/>
      </c>
      <c r="N4112" s="23">
        <f>IF(L4112="","",IF(NOT(ISNUMBER(crono_ano)),"Informe o ano",IF(L4112&lt;crono_ano,"Antes do ano",IF(L4112&gt;crono_ano,"Depois do ano","No ano"))))</f>
        <v/>
      </c>
      <c r="O4112" s="39">
        <f>IF(F4112="","",IF(COUNTIF(F$7:F4112,F4112)=1,1,0))</f>
        <v/>
      </c>
      <c r="P4112" s="39">
        <f>IF(A4112&amp;B4112&amp;C4112="","",IF(AND(O4112=1,N(G4112)&gt;0),IF(INDEX(pl_ativa,MAX(1,N(G4112)))="Sim",1,0),0))</f>
        <v/>
      </c>
      <c r="Q4112" s="39">
        <f>IF(F4112="","",COUNTIFS(ex_chave_oc,F4112,ex_cancelada,"&lt;&gt;Sim"))</f>
        <v/>
      </c>
      <c r="R4112" s="51">
        <f>IF(P4112="","",IF(AND(P4112=1,N(Q4112)&gt;0),1,0))</f>
        <v/>
      </c>
      <c r="S4112" s="30">
        <f>IF(P4112="","",IF(F4112="","ERRO: data prevista ausente ou inválida",IF(O4112=0,"Duplicada: contada uma vez",IF(N(G4112)=0,"ERRO: tarefa fora do Plano Mestre",IF(P4112=0,"Tarefa retirada do plano: não conta","OK")))))</f>
        <v/>
      </c>
    </row>
    <row r="4113">
      <c r="A4113" s="29" t="n"/>
      <c r="B4113" s="25" t="n"/>
      <c r="C4113" s="49" t="n"/>
      <c r="D4113" s="29" t="n"/>
      <c r="E4113" s="23">
        <f>IF(OR(A4113="",B4113=""),"",A4113&amp;"|"&amp;B4113)</f>
        <v/>
      </c>
      <c r="F4113" s="30">
        <f>IF(OR(E4113="",NOT(ISNUMBER(C4113))),"",E4113&amp;"|"&amp;YEAR(C4113)&amp;"-"&amp;RIGHT("0"&amp;MONTH(C4113),2)&amp;"-"&amp;RIGHT("0"&amp;DAY(C4113),2))</f>
        <v/>
      </c>
      <c r="G4113" s="26">
        <f>IF(E4113="","",IFERROR(MATCH(E4113,pl_chave,0),0))</f>
        <v/>
      </c>
      <c r="H4113" s="23">
        <f>IF(G4113="","",IF(G4113=0,"Tarefa fora do plano",INDEX(pl_tag,G4113)))</f>
        <v/>
      </c>
      <c r="I4113" s="30">
        <f>IF(N(G4113)=0,"",INDEX(pl_atividade,G4113))</f>
        <v/>
      </c>
      <c r="J4113" s="50">
        <f>IF(N(G4113)=0,"",INDEX(pl_especialidade,G4113))</f>
        <v/>
      </c>
      <c r="K4113" s="28">
        <f>IF(N(G4113)=0,"",INDEX(pl_duracao,G4113))</f>
        <v/>
      </c>
      <c r="L4113" s="39">
        <f>IF(ISNUMBER(C4113),YEAR(C4113),"")</f>
        <v/>
      </c>
      <c r="M4113" s="39">
        <f>IF(ISNUMBER(C4113),MONTH(C4113),"")</f>
        <v/>
      </c>
      <c r="N4113" s="23">
        <f>IF(L4113="","",IF(NOT(ISNUMBER(crono_ano)),"Informe o ano",IF(L4113&lt;crono_ano,"Antes do ano",IF(L4113&gt;crono_ano,"Depois do ano","No ano"))))</f>
        <v/>
      </c>
      <c r="O4113" s="39">
        <f>IF(F4113="","",IF(COUNTIF(F$7:F4113,F4113)=1,1,0))</f>
        <v/>
      </c>
      <c r="P4113" s="39">
        <f>IF(A4113&amp;B4113&amp;C4113="","",IF(AND(O4113=1,N(G4113)&gt;0),IF(INDEX(pl_ativa,MAX(1,N(G4113)))="Sim",1,0),0))</f>
        <v/>
      </c>
      <c r="Q4113" s="39">
        <f>IF(F4113="","",COUNTIFS(ex_chave_oc,F4113,ex_cancelada,"&lt;&gt;Sim"))</f>
        <v/>
      </c>
      <c r="R4113" s="51">
        <f>IF(P4113="","",IF(AND(P4113=1,N(Q4113)&gt;0),1,0))</f>
        <v/>
      </c>
      <c r="S4113" s="30">
        <f>IF(P4113="","",IF(F4113="","ERRO: data prevista ausente ou inválida",IF(O4113=0,"Duplicada: contada uma vez",IF(N(G4113)=0,"ERRO: tarefa fora do Plano Mestre",IF(P4113=0,"Tarefa retirada do plano: não conta","OK")))))</f>
        <v/>
      </c>
    </row>
    <row r="4114">
      <c r="A4114" s="29" t="n"/>
      <c r="B4114" s="25" t="n"/>
      <c r="C4114" s="49" t="n"/>
      <c r="D4114" s="29" t="n"/>
      <c r="E4114" s="23">
        <f>IF(OR(A4114="",B4114=""),"",A4114&amp;"|"&amp;B4114)</f>
        <v/>
      </c>
      <c r="F4114" s="30">
        <f>IF(OR(E4114="",NOT(ISNUMBER(C4114))),"",E4114&amp;"|"&amp;YEAR(C4114)&amp;"-"&amp;RIGHT("0"&amp;MONTH(C4114),2)&amp;"-"&amp;RIGHT("0"&amp;DAY(C4114),2))</f>
        <v/>
      </c>
      <c r="G4114" s="26">
        <f>IF(E4114="","",IFERROR(MATCH(E4114,pl_chave,0),0))</f>
        <v/>
      </c>
      <c r="H4114" s="23">
        <f>IF(G4114="","",IF(G4114=0,"Tarefa fora do plano",INDEX(pl_tag,G4114)))</f>
        <v/>
      </c>
      <c r="I4114" s="30">
        <f>IF(N(G4114)=0,"",INDEX(pl_atividade,G4114))</f>
        <v/>
      </c>
      <c r="J4114" s="50">
        <f>IF(N(G4114)=0,"",INDEX(pl_especialidade,G4114))</f>
        <v/>
      </c>
      <c r="K4114" s="28">
        <f>IF(N(G4114)=0,"",INDEX(pl_duracao,G4114))</f>
        <v/>
      </c>
      <c r="L4114" s="39">
        <f>IF(ISNUMBER(C4114),YEAR(C4114),"")</f>
        <v/>
      </c>
      <c r="M4114" s="39">
        <f>IF(ISNUMBER(C4114),MONTH(C4114),"")</f>
        <v/>
      </c>
      <c r="N4114" s="23">
        <f>IF(L4114="","",IF(NOT(ISNUMBER(crono_ano)),"Informe o ano",IF(L4114&lt;crono_ano,"Antes do ano",IF(L4114&gt;crono_ano,"Depois do ano","No ano"))))</f>
        <v/>
      </c>
      <c r="O4114" s="39">
        <f>IF(F4114="","",IF(COUNTIF(F$7:F4114,F4114)=1,1,0))</f>
        <v/>
      </c>
      <c r="P4114" s="39">
        <f>IF(A4114&amp;B4114&amp;C4114="","",IF(AND(O4114=1,N(G4114)&gt;0),IF(INDEX(pl_ativa,MAX(1,N(G4114)))="Sim",1,0),0))</f>
        <v/>
      </c>
      <c r="Q4114" s="39">
        <f>IF(F4114="","",COUNTIFS(ex_chave_oc,F4114,ex_cancelada,"&lt;&gt;Sim"))</f>
        <v/>
      </c>
      <c r="R4114" s="51">
        <f>IF(P4114="","",IF(AND(P4114=1,N(Q4114)&gt;0),1,0))</f>
        <v/>
      </c>
      <c r="S4114" s="30">
        <f>IF(P4114="","",IF(F4114="","ERRO: data prevista ausente ou inválida",IF(O4114=0,"Duplicada: contada uma vez",IF(N(G4114)=0,"ERRO: tarefa fora do Plano Mestre",IF(P4114=0,"Tarefa retirada do plano: não conta","OK")))))</f>
        <v/>
      </c>
    </row>
    <row r="4115">
      <c r="A4115" s="29" t="n"/>
      <c r="B4115" s="25" t="n"/>
      <c r="C4115" s="49" t="n"/>
      <c r="D4115" s="29" t="n"/>
      <c r="E4115" s="23">
        <f>IF(OR(A4115="",B4115=""),"",A4115&amp;"|"&amp;B4115)</f>
        <v/>
      </c>
      <c r="F4115" s="30">
        <f>IF(OR(E4115="",NOT(ISNUMBER(C4115))),"",E4115&amp;"|"&amp;YEAR(C4115)&amp;"-"&amp;RIGHT("0"&amp;MONTH(C4115),2)&amp;"-"&amp;RIGHT("0"&amp;DAY(C4115),2))</f>
        <v/>
      </c>
      <c r="G4115" s="26">
        <f>IF(E4115="","",IFERROR(MATCH(E4115,pl_chave,0),0))</f>
        <v/>
      </c>
      <c r="H4115" s="23">
        <f>IF(G4115="","",IF(G4115=0,"Tarefa fora do plano",INDEX(pl_tag,G4115)))</f>
        <v/>
      </c>
      <c r="I4115" s="30">
        <f>IF(N(G4115)=0,"",INDEX(pl_atividade,G4115))</f>
        <v/>
      </c>
      <c r="J4115" s="50">
        <f>IF(N(G4115)=0,"",INDEX(pl_especialidade,G4115))</f>
        <v/>
      </c>
      <c r="K4115" s="28">
        <f>IF(N(G4115)=0,"",INDEX(pl_duracao,G4115))</f>
        <v/>
      </c>
      <c r="L4115" s="39">
        <f>IF(ISNUMBER(C4115),YEAR(C4115),"")</f>
        <v/>
      </c>
      <c r="M4115" s="39">
        <f>IF(ISNUMBER(C4115),MONTH(C4115),"")</f>
        <v/>
      </c>
      <c r="N4115" s="23">
        <f>IF(L4115="","",IF(NOT(ISNUMBER(crono_ano)),"Informe o ano",IF(L4115&lt;crono_ano,"Antes do ano",IF(L4115&gt;crono_ano,"Depois do ano","No ano"))))</f>
        <v/>
      </c>
      <c r="O4115" s="39">
        <f>IF(F4115="","",IF(COUNTIF(F$7:F4115,F4115)=1,1,0))</f>
        <v/>
      </c>
      <c r="P4115" s="39">
        <f>IF(A4115&amp;B4115&amp;C4115="","",IF(AND(O4115=1,N(G4115)&gt;0),IF(INDEX(pl_ativa,MAX(1,N(G4115)))="Sim",1,0),0))</f>
        <v/>
      </c>
      <c r="Q4115" s="39">
        <f>IF(F4115="","",COUNTIFS(ex_chave_oc,F4115,ex_cancelada,"&lt;&gt;Sim"))</f>
        <v/>
      </c>
      <c r="R4115" s="51">
        <f>IF(P4115="","",IF(AND(P4115=1,N(Q4115)&gt;0),1,0))</f>
        <v/>
      </c>
      <c r="S4115" s="30">
        <f>IF(P4115="","",IF(F4115="","ERRO: data prevista ausente ou inválida",IF(O4115=0,"Duplicada: contada uma vez",IF(N(G4115)=0,"ERRO: tarefa fora do Plano Mestre",IF(P4115=0,"Tarefa retirada do plano: não conta","OK")))))</f>
        <v/>
      </c>
    </row>
    <row r="4116">
      <c r="A4116" s="29" t="n"/>
      <c r="B4116" s="25" t="n"/>
      <c r="C4116" s="49" t="n"/>
      <c r="D4116" s="29" t="n"/>
      <c r="E4116" s="23">
        <f>IF(OR(A4116="",B4116=""),"",A4116&amp;"|"&amp;B4116)</f>
        <v/>
      </c>
      <c r="F4116" s="30">
        <f>IF(OR(E4116="",NOT(ISNUMBER(C4116))),"",E4116&amp;"|"&amp;YEAR(C4116)&amp;"-"&amp;RIGHT("0"&amp;MONTH(C4116),2)&amp;"-"&amp;RIGHT("0"&amp;DAY(C4116),2))</f>
        <v/>
      </c>
      <c r="G4116" s="26">
        <f>IF(E4116="","",IFERROR(MATCH(E4116,pl_chave,0),0))</f>
        <v/>
      </c>
      <c r="H4116" s="23">
        <f>IF(G4116="","",IF(G4116=0,"Tarefa fora do plano",INDEX(pl_tag,G4116)))</f>
        <v/>
      </c>
      <c r="I4116" s="30">
        <f>IF(N(G4116)=0,"",INDEX(pl_atividade,G4116))</f>
        <v/>
      </c>
      <c r="J4116" s="50">
        <f>IF(N(G4116)=0,"",INDEX(pl_especialidade,G4116))</f>
        <v/>
      </c>
      <c r="K4116" s="28">
        <f>IF(N(G4116)=0,"",INDEX(pl_duracao,G4116))</f>
        <v/>
      </c>
      <c r="L4116" s="39">
        <f>IF(ISNUMBER(C4116),YEAR(C4116),"")</f>
        <v/>
      </c>
      <c r="M4116" s="39">
        <f>IF(ISNUMBER(C4116),MONTH(C4116),"")</f>
        <v/>
      </c>
      <c r="N4116" s="23">
        <f>IF(L4116="","",IF(NOT(ISNUMBER(crono_ano)),"Informe o ano",IF(L4116&lt;crono_ano,"Antes do ano",IF(L4116&gt;crono_ano,"Depois do ano","No ano"))))</f>
        <v/>
      </c>
      <c r="O4116" s="39">
        <f>IF(F4116="","",IF(COUNTIF(F$7:F4116,F4116)=1,1,0))</f>
        <v/>
      </c>
      <c r="P4116" s="39">
        <f>IF(A4116&amp;B4116&amp;C4116="","",IF(AND(O4116=1,N(G4116)&gt;0),IF(INDEX(pl_ativa,MAX(1,N(G4116)))="Sim",1,0),0))</f>
        <v/>
      </c>
      <c r="Q4116" s="39">
        <f>IF(F4116="","",COUNTIFS(ex_chave_oc,F4116,ex_cancelada,"&lt;&gt;Sim"))</f>
        <v/>
      </c>
      <c r="R4116" s="51">
        <f>IF(P4116="","",IF(AND(P4116=1,N(Q4116)&gt;0),1,0))</f>
        <v/>
      </c>
      <c r="S4116" s="30">
        <f>IF(P4116="","",IF(F4116="","ERRO: data prevista ausente ou inválida",IF(O4116=0,"Duplicada: contada uma vez",IF(N(G4116)=0,"ERRO: tarefa fora do Plano Mestre",IF(P4116=0,"Tarefa retirada do plano: não conta","OK")))))</f>
        <v/>
      </c>
    </row>
    <row r="4117">
      <c r="A4117" s="29" t="n"/>
      <c r="B4117" s="25" t="n"/>
      <c r="C4117" s="49" t="n"/>
      <c r="D4117" s="29" t="n"/>
      <c r="E4117" s="23">
        <f>IF(OR(A4117="",B4117=""),"",A4117&amp;"|"&amp;B4117)</f>
        <v/>
      </c>
      <c r="F4117" s="30">
        <f>IF(OR(E4117="",NOT(ISNUMBER(C4117))),"",E4117&amp;"|"&amp;YEAR(C4117)&amp;"-"&amp;RIGHT("0"&amp;MONTH(C4117),2)&amp;"-"&amp;RIGHT("0"&amp;DAY(C4117),2))</f>
        <v/>
      </c>
      <c r="G4117" s="26">
        <f>IF(E4117="","",IFERROR(MATCH(E4117,pl_chave,0),0))</f>
        <v/>
      </c>
      <c r="H4117" s="23">
        <f>IF(G4117="","",IF(G4117=0,"Tarefa fora do plano",INDEX(pl_tag,G4117)))</f>
        <v/>
      </c>
      <c r="I4117" s="30">
        <f>IF(N(G4117)=0,"",INDEX(pl_atividade,G4117))</f>
        <v/>
      </c>
      <c r="J4117" s="50">
        <f>IF(N(G4117)=0,"",INDEX(pl_especialidade,G4117))</f>
        <v/>
      </c>
      <c r="K4117" s="28">
        <f>IF(N(G4117)=0,"",INDEX(pl_duracao,G4117))</f>
        <v/>
      </c>
      <c r="L4117" s="39">
        <f>IF(ISNUMBER(C4117),YEAR(C4117),"")</f>
        <v/>
      </c>
      <c r="M4117" s="39">
        <f>IF(ISNUMBER(C4117),MONTH(C4117),"")</f>
        <v/>
      </c>
      <c r="N4117" s="23">
        <f>IF(L4117="","",IF(NOT(ISNUMBER(crono_ano)),"Informe o ano",IF(L4117&lt;crono_ano,"Antes do ano",IF(L4117&gt;crono_ano,"Depois do ano","No ano"))))</f>
        <v/>
      </c>
      <c r="O4117" s="39">
        <f>IF(F4117="","",IF(COUNTIF(F$7:F4117,F4117)=1,1,0))</f>
        <v/>
      </c>
      <c r="P4117" s="39">
        <f>IF(A4117&amp;B4117&amp;C4117="","",IF(AND(O4117=1,N(G4117)&gt;0),IF(INDEX(pl_ativa,MAX(1,N(G4117)))="Sim",1,0),0))</f>
        <v/>
      </c>
      <c r="Q4117" s="39">
        <f>IF(F4117="","",COUNTIFS(ex_chave_oc,F4117,ex_cancelada,"&lt;&gt;Sim"))</f>
        <v/>
      </c>
      <c r="R4117" s="51">
        <f>IF(P4117="","",IF(AND(P4117=1,N(Q4117)&gt;0),1,0))</f>
        <v/>
      </c>
      <c r="S4117" s="30">
        <f>IF(P4117="","",IF(F4117="","ERRO: data prevista ausente ou inválida",IF(O4117=0,"Duplicada: contada uma vez",IF(N(G4117)=0,"ERRO: tarefa fora do Plano Mestre",IF(P4117=0,"Tarefa retirada do plano: não conta","OK")))))</f>
        <v/>
      </c>
    </row>
    <row r="4118">
      <c r="A4118" s="29" t="n"/>
      <c r="B4118" s="25" t="n"/>
      <c r="C4118" s="49" t="n"/>
      <c r="D4118" s="29" t="n"/>
      <c r="E4118" s="23">
        <f>IF(OR(A4118="",B4118=""),"",A4118&amp;"|"&amp;B4118)</f>
        <v/>
      </c>
      <c r="F4118" s="30">
        <f>IF(OR(E4118="",NOT(ISNUMBER(C4118))),"",E4118&amp;"|"&amp;YEAR(C4118)&amp;"-"&amp;RIGHT("0"&amp;MONTH(C4118),2)&amp;"-"&amp;RIGHT("0"&amp;DAY(C4118),2))</f>
        <v/>
      </c>
      <c r="G4118" s="26">
        <f>IF(E4118="","",IFERROR(MATCH(E4118,pl_chave,0),0))</f>
        <v/>
      </c>
      <c r="H4118" s="23">
        <f>IF(G4118="","",IF(G4118=0,"Tarefa fora do plano",INDEX(pl_tag,G4118)))</f>
        <v/>
      </c>
      <c r="I4118" s="30">
        <f>IF(N(G4118)=0,"",INDEX(pl_atividade,G4118))</f>
        <v/>
      </c>
      <c r="J4118" s="50">
        <f>IF(N(G4118)=0,"",INDEX(pl_especialidade,G4118))</f>
        <v/>
      </c>
      <c r="K4118" s="28">
        <f>IF(N(G4118)=0,"",INDEX(pl_duracao,G4118))</f>
        <v/>
      </c>
      <c r="L4118" s="39">
        <f>IF(ISNUMBER(C4118),YEAR(C4118),"")</f>
        <v/>
      </c>
      <c r="M4118" s="39">
        <f>IF(ISNUMBER(C4118),MONTH(C4118),"")</f>
        <v/>
      </c>
      <c r="N4118" s="23">
        <f>IF(L4118="","",IF(NOT(ISNUMBER(crono_ano)),"Informe o ano",IF(L4118&lt;crono_ano,"Antes do ano",IF(L4118&gt;crono_ano,"Depois do ano","No ano"))))</f>
        <v/>
      </c>
      <c r="O4118" s="39">
        <f>IF(F4118="","",IF(COUNTIF(F$7:F4118,F4118)=1,1,0))</f>
        <v/>
      </c>
      <c r="P4118" s="39">
        <f>IF(A4118&amp;B4118&amp;C4118="","",IF(AND(O4118=1,N(G4118)&gt;0),IF(INDEX(pl_ativa,MAX(1,N(G4118)))="Sim",1,0),0))</f>
        <v/>
      </c>
      <c r="Q4118" s="39">
        <f>IF(F4118="","",COUNTIFS(ex_chave_oc,F4118,ex_cancelada,"&lt;&gt;Sim"))</f>
        <v/>
      </c>
      <c r="R4118" s="51">
        <f>IF(P4118="","",IF(AND(P4118=1,N(Q4118)&gt;0),1,0))</f>
        <v/>
      </c>
      <c r="S4118" s="30">
        <f>IF(P4118="","",IF(F4118="","ERRO: data prevista ausente ou inválida",IF(O4118=0,"Duplicada: contada uma vez",IF(N(G4118)=0,"ERRO: tarefa fora do Plano Mestre",IF(P4118=0,"Tarefa retirada do plano: não conta","OK")))))</f>
        <v/>
      </c>
    </row>
    <row r="4119">
      <c r="A4119" s="29" t="n"/>
      <c r="B4119" s="25" t="n"/>
      <c r="C4119" s="49" t="n"/>
      <c r="D4119" s="29" t="n"/>
      <c r="E4119" s="23">
        <f>IF(OR(A4119="",B4119=""),"",A4119&amp;"|"&amp;B4119)</f>
        <v/>
      </c>
      <c r="F4119" s="30">
        <f>IF(OR(E4119="",NOT(ISNUMBER(C4119))),"",E4119&amp;"|"&amp;YEAR(C4119)&amp;"-"&amp;RIGHT("0"&amp;MONTH(C4119),2)&amp;"-"&amp;RIGHT("0"&amp;DAY(C4119),2))</f>
        <v/>
      </c>
      <c r="G4119" s="26">
        <f>IF(E4119="","",IFERROR(MATCH(E4119,pl_chave,0),0))</f>
        <v/>
      </c>
      <c r="H4119" s="23">
        <f>IF(G4119="","",IF(G4119=0,"Tarefa fora do plano",INDEX(pl_tag,G4119)))</f>
        <v/>
      </c>
      <c r="I4119" s="30">
        <f>IF(N(G4119)=0,"",INDEX(pl_atividade,G4119))</f>
        <v/>
      </c>
      <c r="J4119" s="50">
        <f>IF(N(G4119)=0,"",INDEX(pl_especialidade,G4119))</f>
        <v/>
      </c>
      <c r="K4119" s="28">
        <f>IF(N(G4119)=0,"",INDEX(pl_duracao,G4119))</f>
        <v/>
      </c>
      <c r="L4119" s="39">
        <f>IF(ISNUMBER(C4119),YEAR(C4119),"")</f>
        <v/>
      </c>
      <c r="M4119" s="39">
        <f>IF(ISNUMBER(C4119),MONTH(C4119),"")</f>
        <v/>
      </c>
      <c r="N4119" s="23">
        <f>IF(L4119="","",IF(NOT(ISNUMBER(crono_ano)),"Informe o ano",IF(L4119&lt;crono_ano,"Antes do ano",IF(L4119&gt;crono_ano,"Depois do ano","No ano"))))</f>
        <v/>
      </c>
      <c r="O4119" s="39">
        <f>IF(F4119="","",IF(COUNTIF(F$7:F4119,F4119)=1,1,0))</f>
        <v/>
      </c>
      <c r="P4119" s="39">
        <f>IF(A4119&amp;B4119&amp;C4119="","",IF(AND(O4119=1,N(G4119)&gt;0),IF(INDEX(pl_ativa,MAX(1,N(G4119)))="Sim",1,0),0))</f>
        <v/>
      </c>
      <c r="Q4119" s="39">
        <f>IF(F4119="","",COUNTIFS(ex_chave_oc,F4119,ex_cancelada,"&lt;&gt;Sim"))</f>
        <v/>
      </c>
      <c r="R4119" s="51">
        <f>IF(P4119="","",IF(AND(P4119=1,N(Q4119)&gt;0),1,0))</f>
        <v/>
      </c>
      <c r="S4119" s="30">
        <f>IF(P4119="","",IF(F4119="","ERRO: data prevista ausente ou inválida",IF(O4119=0,"Duplicada: contada uma vez",IF(N(G4119)=0,"ERRO: tarefa fora do Plano Mestre",IF(P4119=0,"Tarefa retirada do plano: não conta","OK")))))</f>
        <v/>
      </c>
    </row>
    <row r="4120">
      <c r="A4120" s="29" t="n"/>
      <c r="B4120" s="25" t="n"/>
      <c r="C4120" s="49" t="n"/>
      <c r="D4120" s="29" t="n"/>
      <c r="E4120" s="23">
        <f>IF(OR(A4120="",B4120=""),"",A4120&amp;"|"&amp;B4120)</f>
        <v/>
      </c>
      <c r="F4120" s="30">
        <f>IF(OR(E4120="",NOT(ISNUMBER(C4120))),"",E4120&amp;"|"&amp;YEAR(C4120)&amp;"-"&amp;RIGHT("0"&amp;MONTH(C4120),2)&amp;"-"&amp;RIGHT("0"&amp;DAY(C4120),2))</f>
        <v/>
      </c>
      <c r="G4120" s="26">
        <f>IF(E4120="","",IFERROR(MATCH(E4120,pl_chave,0),0))</f>
        <v/>
      </c>
      <c r="H4120" s="23">
        <f>IF(G4120="","",IF(G4120=0,"Tarefa fora do plano",INDEX(pl_tag,G4120)))</f>
        <v/>
      </c>
      <c r="I4120" s="30">
        <f>IF(N(G4120)=0,"",INDEX(pl_atividade,G4120))</f>
        <v/>
      </c>
      <c r="J4120" s="50">
        <f>IF(N(G4120)=0,"",INDEX(pl_especialidade,G4120))</f>
        <v/>
      </c>
      <c r="K4120" s="28">
        <f>IF(N(G4120)=0,"",INDEX(pl_duracao,G4120))</f>
        <v/>
      </c>
      <c r="L4120" s="39">
        <f>IF(ISNUMBER(C4120),YEAR(C4120),"")</f>
        <v/>
      </c>
      <c r="M4120" s="39">
        <f>IF(ISNUMBER(C4120),MONTH(C4120),"")</f>
        <v/>
      </c>
      <c r="N4120" s="23">
        <f>IF(L4120="","",IF(NOT(ISNUMBER(crono_ano)),"Informe o ano",IF(L4120&lt;crono_ano,"Antes do ano",IF(L4120&gt;crono_ano,"Depois do ano","No ano"))))</f>
        <v/>
      </c>
      <c r="O4120" s="39">
        <f>IF(F4120="","",IF(COUNTIF(F$7:F4120,F4120)=1,1,0))</f>
        <v/>
      </c>
      <c r="P4120" s="39">
        <f>IF(A4120&amp;B4120&amp;C4120="","",IF(AND(O4120=1,N(G4120)&gt;0),IF(INDEX(pl_ativa,MAX(1,N(G4120)))="Sim",1,0),0))</f>
        <v/>
      </c>
      <c r="Q4120" s="39">
        <f>IF(F4120="","",COUNTIFS(ex_chave_oc,F4120,ex_cancelada,"&lt;&gt;Sim"))</f>
        <v/>
      </c>
      <c r="R4120" s="51">
        <f>IF(P4120="","",IF(AND(P4120=1,N(Q4120)&gt;0),1,0))</f>
        <v/>
      </c>
      <c r="S4120" s="30">
        <f>IF(P4120="","",IF(F4120="","ERRO: data prevista ausente ou inválida",IF(O4120=0,"Duplicada: contada uma vez",IF(N(G4120)=0,"ERRO: tarefa fora do Plano Mestre",IF(P4120=0,"Tarefa retirada do plano: não conta","OK")))))</f>
        <v/>
      </c>
    </row>
    <row r="4121">
      <c r="A4121" s="29" t="n"/>
      <c r="B4121" s="25" t="n"/>
      <c r="C4121" s="49" t="n"/>
      <c r="D4121" s="29" t="n"/>
      <c r="E4121" s="23">
        <f>IF(OR(A4121="",B4121=""),"",A4121&amp;"|"&amp;B4121)</f>
        <v/>
      </c>
      <c r="F4121" s="30">
        <f>IF(OR(E4121="",NOT(ISNUMBER(C4121))),"",E4121&amp;"|"&amp;YEAR(C4121)&amp;"-"&amp;RIGHT("0"&amp;MONTH(C4121),2)&amp;"-"&amp;RIGHT("0"&amp;DAY(C4121),2))</f>
        <v/>
      </c>
      <c r="G4121" s="26">
        <f>IF(E4121="","",IFERROR(MATCH(E4121,pl_chave,0),0))</f>
        <v/>
      </c>
      <c r="H4121" s="23">
        <f>IF(G4121="","",IF(G4121=0,"Tarefa fora do plano",INDEX(pl_tag,G4121)))</f>
        <v/>
      </c>
      <c r="I4121" s="30">
        <f>IF(N(G4121)=0,"",INDEX(pl_atividade,G4121))</f>
        <v/>
      </c>
      <c r="J4121" s="50">
        <f>IF(N(G4121)=0,"",INDEX(pl_especialidade,G4121))</f>
        <v/>
      </c>
      <c r="K4121" s="28">
        <f>IF(N(G4121)=0,"",INDEX(pl_duracao,G4121))</f>
        <v/>
      </c>
      <c r="L4121" s="39">
        <f>IF(ISNUMBER(C4121),YEAR(C4121),"")</f>
        <v/>
      </c>
      <c r="M4121" s="39">
        <f>IF(ISNUMBER(C4121),MONTH(C4121),"")</f>
        <v/>
      </c>
      <c r="N4121" s="23">
        <f>IF(L4121="","",IF(NOT(ISNUMBER(crono_ano)),"Informe o ano",IF(L4121&lt;crono_ano,"Antes do ano",IF(L4121&gt;crono_ano,"Depois do ano","No ano"))))</f>
        <v/>
      </c>
      <c r="O4121" s="39">
        <f>IF(F4121="","",IF(COUNTIF(F$7:F4121,F4121)=1,1,0))</f>
        <v/>
      </c>
      <c r="P4121" s="39">
        <f>IF(A4121&amp;B4121&amp;C4121="","",IF(AND(O4121=1,N(G4121)&gt;0),IF(INDEX(pl_ativa,MAX(1,N(G4121)))="Sim",1,0),0))</f>
        <v/>
      </c>
      <c r="Q4121" s="39">
        <f>IF(F4121="","",COUNTIFS(ex_chave_oc,F4121,ex_cancelada,"&lt;&gt;Sim"))</f>
        <v/>
      </c>
      <c r="R4121" s="51">
        <f>IF(P4121="","",IF(AND(P4121=1,N(Q4121)&gt;0),1,0))</f>
        <v/>
      </c>
      <c r="S4121" s="30">
        <f>IF(P4121="","",IF(F4121="","ERRO: data prevista ausente ou inválida",IF(O4121=0,"Duplicada: contada uma vez",IF(N(G4121)=0,"ERRO: tarefa fora do Plano Mestre",IF(P4121=0,"Tarefa retirada do plano: não conta","OK")))))</f>
        <v/>
      </c>
    </row>
    <row r="4122">
      <c r="A4122" s="29" t="n"/>
      <c r="B4122" s="25" t="n"/>
      <c r="C4122" s="49" t="n"/>
      <c r="D4122" s="29" t="n"/>
      <c r="E4122" s="23">
        <f>IF(OR(A4122="",B4122=""),"",A4122&amp;"|"&amp;B4122)</f>
        <v/>
      </c>
      <c r="F4122" s="30">
        <f>IF(OR(E4122="",NOT(ISNUMBER(C4122))),"",E4122&amp;"|"&amp;YEAR(C4122)&amp;"-"&amp;RIGHT("0"&amp;MONTH(C4122),2)&amp;"-"&amp;RIGHT("0"&amp;DAY(C4122),2))</f>
        <v/>
      </c>
      <c r="G4122" s="26">
        <f>IF(E4122="","",IFERROR(MATCH(E4122,pl_chave,0),0))</f>
        <v/>
      </c>
      <c r="H4122" s="23">
        <f>IF(G4122="","",IF(G4122=0,"Tarefa fora do plano",INDEX(pl_tag,G4122)))</f>
        <v/>
      </c>
      <c r="I4122" s="30">
        <f>IF(N(G4122)=0,"",INDEX(pl_atividade,G4122))</f>
        <v/>
      </c>
      <c r="J4122" s="50">
        <f>IF(N(G4122)=0,"",INDEX(pl_especialidade,G4122))</f>
        <v/>
      </c>
      <c r="K4122" s="28">
        <f>IF(N(G4122)=0,"",INDEX(pl_duracao,G4122))</f>
        <v/>
      </c>
      <c r="L4122" s="39">
        <f>IF(ISNUMBER(C4122),YEAR(C4122),"")</f>
        <v/>
      </c>
      <c r="M4122" s="39">
        <f>IF(ISNUMBER(C4122),MONTH(C4122),"")</f>
        <v/>
      </c>
      <c r="N4122" s="23">
        <f>IF(L4122="","",IF(NOT(ISNUMBER(crono_ano)),"Informe o ano",IF(L4122&lt;crono_ano,"Antes do ano",IF(L4122&gt;crono_ano,"Depois do ano","No ano"))))</f>
        <v/>
      </c>
      <c r="O4122" s="39">
        <f>IF(F4122="","",IF(COUNTIF(F$7:F4122,F4122)=1,1,0))</f>
        <v/>
      </c>
      <c r="P4122" s="39">
        <f>IF(A4122&amp;B4122&amp;C4122="","",IF(AND(O4122=1,N(G4122)&gt;0),IF(INDEX(pl_ativa,MAX(1,N(G4122)))="Sim",1,0),0))</f>
        <v/>
      </c>
      <c r="Q4122" s="39">
        <f>IF(F4122="","",COUNTIFS(ex_chave_oc,F4122,ex_cancelada,"&lt;&gt;Sim"))</f>
        <v/>
      </c>
      <c r="R4122" s="51">
        <f>IF(P4122="","",IF(AND(P4122=1,N(Q4122)&gt;0),1,0))</f>
        <v/>
      </c>
      <c r="S4122" s="30">
        <f>IF(P4122="","",IF(F4122="","ERRO: data prevista ausente ou inválida",IF(O4122=0,"Duplicada: contada uma vez",IF(N(G4122)=0,"ERRO: tarefa fora do Plano Mestre",IF(P4122=0,"Tarefa retirada do plano: não conta","OK")))))</f>
        <v/>
      </c>
    </row>
    <row r="4123">
      <c r="A4123" s="29" t="n"/>
      <c r="B4123" s="25" t="n"/>
      <c r="C4123" s="49" t="n"/>
      <c r="D4123" s="29" t="n"/>
      <c r="E4123" s="23">
        <f>IF(OR(A4123="",B4123=""),"",A4123&amp;"|"&amp;B4123)</f>
        <v/>
      </c>
      <c r="F4123" s="30">
        <f>IF(OR(E4123="",NOT(ISNUMBER(C4123))),"",E4123&amp;"|"&amp;YEAR(C4123)&amp;"-"&amp;RIGHT("0"&amp;MONTH(C4123),2)&amp;"-"&amp;RIGHT("0"&amp;DAY(C4123),2))</f>
        <v/>
      </c>
      <c r="G4123" s="26">
        <f>IF(E4123="","",IFERROR(MATCH(E4123,pl_chave,0),0))</f>
        <v/>
      </c>
      <c r="H4123" s="23">
        <f>IF(G4123="","",IF(G4123=0,"Tarefa fora do plano",INDEX(pl_tag,G4123)))</f>
        <v/>
      </c>
      <c r="I4123" s="30">
        <f>IF(N(G4123)=0,"",INDEX(pl_atividade,G4123))</f>
        <v/>
      </c>
      <c r="J4123" s="50">
        <f>IF(N(G4123)=0,"",INDEX(pl_especialidade,G4123))</f>
        <v/>
      </c>
      <c r="K4123" s="28">
        <f>IF(N(G4123)=0,"",INDEX(pl_duracao,G4123))</f>
        <v/>
      </c>
      <c r="L4123" s="39">
        <f>IF(ISNUMBER(C4123),YEAR(C4123),"")</f>
        <v/>
      </c>
      <c r="M4123" s="39">
        <f>IF(ISNUMBER(C4123),MONTH(C4123),"")</f>
        <v/>
      </c>
      <c r="N4123" s="23">
        <f>IF(L4123="","",IF(NOT(ISNUMBER(crono_ano)),"Informe o ano",IF(L4123&lt;crono_ano,"Antes do ano",IF(L4123&gt;crono_ano,"Depois do ano","No ano"))))</f>
        <v/>
      </c>
      <c r="O4123" s="39">
        <f>IF(F4123="","",IF(COUNTIF(F$7:F4123,F4123)=1,1,0))</f>
        <v/>
      </c>
      <c r="P4123" s="39">
        <f>IF(A4123&amp;B4123&amp;C4123="","",IF(AND(O4123=1,N(G4123)&gt;0),IF(INDEX(pl_ativa,MAX(1,N(G4123)))="Sim",1,0),0))</f>
        <v/>
      </c>
      <c r="Q4123" s="39">
        <f>IF(F4123="","",COUNTIFS(ex_chave_oc,F4123,ex_cancelada,"&lt;&gt;Sim"))</f>
        <v/>
      </c>
      <c r="R4123" s="51">
        <f>IF(P4123="","",IF(AND(P4123=1,N(Q4123)&gt;0),1,0))</f>
        <v/>
      </c>
      <c r="S4123" s="30">
        <f>IF(P4123="","",IF(F4123="","ERRO: data prevista ausente ou inválida",IF(O4123=0,"Duplicada: contada uma vez",IF(N(G4123)=0,"ERRO: tarefa fora do Plano Mestre",IF(P4123=0,"Tarefa retirada do plano: não conta","OK")))))</f>
        <v/>
      </c>
    </row>
    <row r="4124">
      <c r="A4124" s="29" t="n"/>
      <c r="B4124" s="25" t="n"/>
      <c r="C4124" s="49" t="n"/>
      <c r="D4124" s="29" t="n"/>
      <c r="E4124" s="23">
        <f>IF(OR(A4124="",B4124=""),"",A4124&amp;"|"&amp;B4124)</f>
        <v/>
      </c>
      <c r="F4124" s="30">
        <f>IF(OR(E4124="",NOT(ISNUMBER(C4124))),"",E4124&amp;"|"&amp;YEAR(C4124)&amp;"-"&amp;RIGHT("0"&amp;MONTH(C4124),2)&amp;"-"&amp;RIGHT("0"&amp;DAY(C4124),2))</f>
        <v/>
      </c>
      <c r="G4124" s="26">
        <f>IF(E4124="","",IFERROR(MATCH(E4124,pl_chave,0),0))</f>
        <v/>
      </c>
      <c r="H4124" s="23">
        <f>IF(G4124="","",IF(G4124=0,"Tarefa fora do plano",INDEX(pl_tag,G4124)))</f>
        <v/>
      </c>
      <c r="I4124" s="30">
        <f>IF(N(G4124)=0,"",INDEX(pl_atividade,G4124))</f>
        <v/>
      </c>
      <c r="J4124" s="50">
        <f>IF(N(G4124)=0,"",INDEX(pl_especialidade,G4124))</f>
        <v/>
      </c>
      <c r="K4124" s="28">
        <f>IF(N(G4124)=0,"",INDEX(pl_duracao,G4124))</f>
        <v/>
      </c>
      <c r="L4124" s="39">
        <f>IF(ISNUMBER(C4124),YEAR(C4124),"")</f>
        <v/>
      </c>
      <c r="M4124" s="39">
        <f>IF(ISNUMBER(C4124),MONTH(C4124),"")</f>
        <v/>
      </c>
      <c r="N4124" s="23">
        <f>IF(L4124="","",IF(NOT(ISNUMBER(crono_ano)),"Informe o ano",IF(L4124&lt;crono_ano,"Antes do ano",IF(L4124&gt;crono_ano,"Depois do ano","No ano"))))</f>
        <v/>
      </c>
      <c r="O4124" s="39">
        <f>IF(F4124="","",IF(COUNTIF(F$7:F4124,F4124)=1,1,0))</f>
        <v/>
      </c>
      <c r="P4124" s="39">
        <f>IF(A4124&amp;B4124&amp;C4124="","",IF(AND(O4124=1,N(G4124)&gt;0),IF(INDEX(pl_ativa,MAX(1,N(G4124)))="Sim",1,0),0))</f>
        <v/>
      </c>
      <c r="Q4124" s="39">
        <f>IF(F4124="","",COUNTIFS(ex_chave_oc,F4124,ex_cancelada,"&lt;&gt;Sim"))</f>
        <v/>
      </c>
      <c r="R4124" s="51">
        <f>IF(P4124="","",IF(AND(P4124=1,N(Q4124)&gt;0),1,0))</f>
        <v/>
      </c>
      <c r="S4124" s="30">
        <f>IF(P4124="","",IF(F4124="","ERRO: data prevista ausente ou inválida",IF(O4124=0,"Duplicada: contada uma vez",IF(N(G4124)=0,"ERRO: tarefa fora do Plano Mestre",IF(P4124=0,"Tarefa retirada do plano: não conta","OK")))))</f>
        <v/>
      </c>
    </row>
    <row r="4125">
      <c r="A4125" s="29" t="n"/>
      <c r="B4125" s="25" t="n"/>
      <c r="C4125" s="49" t="n"/>
      <c r="D4125" s="29" t="n"/>
      <c r="E4125" s="23">
        <f>IF(OR(A4125="",B4125=""),"",A4125&amp;"|"&amp;B4125)</f>
        <v/>
      </c>
      <c r="F4125" s="30">
        <f>IF(OR(E4125="",NOT(ISNUMBER(C4125))),"",E4125&amp;"|"&amp;YEAR(C4125)&amp;"-"&amp;RIGHT("0"&amp;MONTH(C4125),2)&amp;"-"&amp;RIGHT("0"&amp;DAY(C4125),2))</f>
        <v/>
      </c>
      <c r="G4125" s="26">
        <f>IF(E4125="","",IFERROR(MATCH(E4125,pl_chave,0),0))</f>
        <v/>
      </c>
      <c r="H4125" s="23">
        <f>IF(G4125="","",IF(G4125=0,"Tarefa fora do plano",INDEX(pl_tag,G4125)))</f>
        <v/>
      </c>
      <c r="I4125" s="30">
        <f>IF(N(G4125)=0,"",INDEX(pl_atividade,G4125))</f>
        <v/>
      </c>
      <c r="J4125" s="50">
        <f>IF(N(G4125)=0,"",INDEX(pl_especialidade,G4125))</f>
        <v/>
      </c>
      <c r="K4125" s="28">
        <f>IF(N(G4125)=0,"",INDEX(pl_duracao,G4125))</f>
        <v/>
      </c>
      <c r="L4125" s="39">
        <f>IF(ISNUMBER(C4125),YEAR(C4125),"")</f>
        <v/>
      </c>
      <c r="M4125" s="39">
        <f>IF(ISNUMBER(C4125),MONTH(C4125),"")</f>
        <v/>
      </c>
      <c r="N4125" s="23">
        <f>IF(L4125="","",IF(NOT(ISNUMBER(crono_ano)),"Informe o ano",IF(L4125&lt;crono_ano,"Antes do ano",IF(L4125&gt;crono_ano,"Depois do ano","No ano"))))</f>
        <v/>
      </c>
      <c r="O4125" s="39">
        <f>IF(F4125="","",IF(COUNTIF(F$7:F4125,F4125)=1,1,0))</f>
        <v/>
      </c>
      <c r="P4125" s="39">
        <f>IF(A4125&amp;B4125&amp;C4125="","",IF(AND(O4125=1,N(G4125)&gt;0),IF(INDEX(pl_ativa,MAX(1,N(G4125)))="Sim",1,0),0))</f>
        <v/>
      </c>
      <c r="Q4125" s="39">
        <f>IF(F4125="","",COUNTIFS(ex_chave_oc,F4125,ex_cancelada,"&lt;&gt;Sim"))</f>
        <v/>
      </c>
      <c r="R4125" s="51">
        <f>IF(P4125="","",IF(AND(P4125=1,N(Q4125)&gt;0),1,0))</f>
        <v/>
      </c>
      <c r="S4125" s="30">
        <f>IF(P4125="","",IF(F4125="","ERRO: data prevista ausente ou inválida",IF(O4125=0,"Duplicada: contada uma vez",IF(N(G4125)=0,"ERRO: tarefa fora do Plano Mestre",IF(P4125=0,"Tarefa retirada do plano: não conta","OK")))))</f>
        <v/>
      </c>
    </row>
    <row r="4126">
      <c r="A4126" s="29" t="n"/>
      <c r="B4126" s="25" t="n"/>
      <c r="C4126" s="49" t="n"/>
      <c r="D4126" s="29" t="n"/>
      <c r="E4126" s="23">
        <f>IF(OR(A4126="",B4126=""),"",A4126&amp;"|"&amp;B4126)</f>
        <v/>
      </c>
      <c r="F4126" s="30">
        <f>IF(OR(E4126="",NOT(ISNUMBER(C4126))),"",E4126&amp;"|"&amp;YEAR(C4126)&amp;"-"&amp;RIGHT("0"&amp;MONTH(C4126),2)&amp;"-"&amp;RIGHT("0"&amp;DAY(C4126),2))</f>
        <v/>
      </c>
      <c r="G4126" s="26">
        <f>IF(E4126="","",IFERROR(MATCH(E4126,pl_chave,0),0))</f>
        <v/>
      </c>
      <c r="H4126" s="23">
        <f>IF(G4126="","",IF(G4126=0,"Tarefa fora do plano",INDEX(pl_tag,G4126)))</f>
        <v/>
      </c>
      <c r="I4126" s="30">
        <f>IF(N(G4126)=0,"",INDEX(pl_atividade,G4126))</f>
        <v/>
      </c>
      <c r="J4126" s="50">
        <f>IF(N(G4126)=0,"",INDEX(pl_especialidade,G4126))</f>
        <v/>
      </c>
      <c r="K4126" s="28">
        <f>IF(N(G4126)=0,"",INDEX(pl_duracao,G4126))</f>
        <v/>
      </c>
      <c r="L4126" s="39">
        <f>IF(ISNUMBER(C4126),YEAR(C4126),"")</f>
        <v/>
      </c>
      <c r="M4126" s="39">
        <f>IF(ISNUMBER(C4126),MONTH(C4126),"")</f>
        <v/>
      </c>
      <c r="N4126" s="23">
        <f>IF(L4126="","",IF(NOT(ISNUMBER(crono_ano)),"Informe o ano",IF(L4126&lt;crono_ano,"Antes do ano",IF(L4126&gt;crono_ano,"Depois do ano","No ano"))))</f>
        <v/>
      </c>
      <c r="O4126" s="39">
        <f>IF(F4126="","",IF(COUNTIF(F$7:F4126,F4126)=1,1,0))</f>
        <v/>
      </c>
      <c r="P4126" s="39">
        <f>IF(A4126&amp;B4126&amp;C4126="","",IF(AND(O4126=1,N(G4126)&gt;0),IF(INDEX(pl_ativa,MAX(1,N(G4126)))="Sim",1,0),0))</f>
        <v/>
      </c>
      <c r="Q4126" s="39">
        <f>IF(F4126="","",COUNTIFS(ex_chave_oc,F4126,ex_cancelada,"&lt;&gt;Sim"))</f>
        <v/>
      </c>
      <c r="R4126" s="51">
        <f>IF(P4126="","",IF(AND(P4126=1,N(Q4126)&gt;0),1,0))</f>
        <v/>
      </c>
      <c r="S4126" s="30">
        <f>IF(P4126="","",IF(F4126="","ERRO: data prevista ausente ou inválida",IF(O4126=0,"Duplicada: contada uma vez",IF(N(G4126)=0,"ERRO: tarefa fora do Plano Mestre",IF(P4126=0,"Tarefa retirada do plano: não conta","OK")))))</f>
        <v/>
      </c>
    </row>
    <row r="4127">
      <c r="A4127" s="29" t="n"/>
      <c r="B4127" s="25" t="n"/>
      <c r="C4127" s="49" t="n"/>
      <c r="D4127" s="29" t="n"/>
      <c r="E4127" s="23">
        <f>IF(OR(A4127="",B4127=""),"",A4127&amp;"|"&amp;B4127)</f>
        <v/>
      </c>
      <c r="F4127" s="30">
        <f>IF(OR(E4127="",NOT(ISNUMBER(C4127))),"",E4127&amp;"|"&amp;YEAR(C4127)&amp;"-"&amp;RIGHT("0"&amp;MONTH(C4127),2)&amp;"-"&amp;RIGHT("0"&amp;DAY(C4127),2))</f>
        <v/>
      </c>
      <c r="G4127" s="26">
        <f>IF(E4127="","",IFERROR(MATCH(E4127,pl_chave,0),0))</f>
        <v/>
      </c>
      <c r="H4127" s="23">
        <f>IF(G4127="","",IF(G4127=0,"Tarefa fora do plano",INDEX(pl_tag,G4127)))</f>
        <v/>
      </c>
      <c r="I4127" s="30">
        <f>IF(N(G4127)=0,"",INDEX(pl_atividade,G4127))</f>
        <v/>
      </c>
      <c r="J4127" s="50">
        <f>IF(N(G4127)=0,"",INDEX(pl_especialidade,G4127))</f>
        <v/>
      </c>
      <c r="K4127" s="28">
        <f>IF(N(G4127)=0,"",INDEX(pl_duracao,G4127))</f>
        <v/>
      </c>
      <c r="L4127" s="39">
        <f>IF(ISNUMBER(C4127),YEAR(C4127),"")</f>
        <v/>
      </c>
      <c r="M4127" s="39">
        <f>IF(ISNUMBER(C4127),MONTH(C4127),"")</f>
        <v/>
      </c>
      <c r="N4127" s="23">
        <f>IF(L4127="","",IF(NOT(ISNUMBER(crono_ano)),"Informe o ano",IF(L4127&lt;crono_ano,"Antes do ano",IF(L4127&gt;crono_ano,"Depois do ano","No ano"))))</f>
        <v/>
      </c>
      <c r="O4127" s="39">
        <f>IF(F4127="","",IF(COUNTIF(F$7:F4127,F4127)=1,1,0))</f>
        <v/>
      </c>
      <c r="P4127" s="39">
        <f>IF(A4127&amp;B4127&amp;C4127="","",IF(AND(O4127=1,N(G4127)&gt;0),IF(INDEX(pl_ativa,MAX(1,N(G4127)))="Sim",1,0),0))</f>
        <v/>
      </c>
      <c r="Q4127" s="39">
        <f>IF(F4127="","",COUNTIFS(ex_chave_oc,F4127,ex_cancelada,"&lt;&gt;Sim"))</f>
        <v/>
      </c>
      <c r="R4127" s="51">
        <f>IF(P4127="","",IF(AND(P4127=1,N(Q4127)&gt;0),1,0))</f>
        <v/>
      </c>
      <c r="S4127" s="30">
        <f>IF(P4127="","",IF(F4127="","ERRO: data prevista ausente ou inválida",IF(O4127=0,"Duplicada: contada uma vez",IF(N(G4127)=0,"ERRO: tarefa fora do Plano Mestre",IF(P4127=0,"Tarefa retirada do plano: não conta","OK")))))</f>
        <v/>
      </c>
    </row>
    <row r="4128">
      <c r="A4128" s="29" t="n"/>
      <c r="B4128" s="25" t="n"/>
      <c r="C4128" s="49" t="n"/>
      <c r="D4128" s="29" t="n"/>
      <c r="E4128" s="23">
        <f>IF(OR(A4128="",B4128=""),"",A4128&amp;"|"&amp;B4128)</f>
        <v/>
      </c>
      <c r="F4128" s="30">
        <f>IF(OR(E4128="",NOT(ISNUMBER(C4128))),"",E4128&amp;"|"&amp;YEAR(C4128)&amp;"-"&amp;RIGHT("0"&amp;MONTH(C4128),2)&amp;"-"&amp;RIGHT("0"&amp;DAY(C4128),2))</f>
        <v/>
      </c>
      <c r="G4128" s="26">
        <f>IF(E4128="","",IFERROR(MATCH(E4128,pl_chave,0),0))</f>
        <v/>
      </c>
      <c r="H4128" s="23">
        <f>IF(G4128="","",IF(G4128=0,"Tarefa fora do plano",INDEX(pl_tag,G4128)))</f>
        <v/>
      </c>
      <c r="I4128" s="30">
        <f>IF(N(G4128)=0,"",INDEX(pl_atividade,G4128))</f>
        <v/>
      </c>
      <c r="J4128" s="50">
        <f>IF(N(G4128)=0,"",INDEX(pl_especialidade,G4128))</f>
        <v/>
      </c>
      <c r="K4128" s="28">
        <f>IF(N(G4128)=0,"",INDEX(pl_duracao,G4128))</f>
        <v/>
      </c>
      <c r="L4128" s="39">
        <f>IF(ISNUMBER(C4128),YEAR(C4128),"")</f>
        <v/>
      </c>
      <c r="M4128" s="39">
        <f>IF(ISNUMBER(C4128),MONTH(C4128),"")</f>
        <v/>
      </c>
      <c r="N4128" s="23">
        <f>IF(L4128="","",IF(NOT(ISNUMBER(crono_ano)),"Informe o ano",IF(L4128&lt;crono_ano,"Antes do ano",IF(L4128&gt;crono_ano,"Depois do ano","No ano"))))</f>
        <v/>
      </c>
      <c r="O4128" s="39">
        <f>IF(F4128="","",IF(COUNTIF(F$7:F4128,F4128)=1,1,0))</f>
        <v/>
      </c>
      <c r="P4128" s="39">
        <f>IF(A4128&amp;B4128&amp;C4128="","",IF(AND(O4128=1,N(G4128)&gt;0),IF(INDEX(pl_ativa,MAX(1,N(G4128)))="Sim",1,0),0))</f>
        <v/>
      </c>
      <c r="Q4128" s="39">
        <f>IF(F4128="","",COUNTIFS(ex_chave_oc,F4128,ex_cancelada,"&lt;&gt;Sim"))</f>
        <v/>
      </c>
      <c r="R4128" s="51">
        <f>IF(P4128="","",IF(AND(P4128=1,N(Q4128)&gt;0),1,0))</f>
        <v/>
      </c>
      <c r="S4128" s="30">
        <f>IF(P4128="","",IF(F4128="","ERRO: data prevista ausente ou inválida",IF(O4128=0,"Duplicada: contada uma vez",IF(N(G4128)=0,"ERRO: tarefa fora do Plano Mestre",IF(P4128=0,"Tarefa retirada do plano: não conta","OK")))))</f>
        <v/>
      </c>
    </row>
    <row r="4129">
      <c r="A4129" s="29" t="n"/>
      <c r="B4129" s="25" t="n"/>
      <c r="C4129" s="49" t="n"/>
      <c r="D4129" s="29" t="n"/>
      <c r="E4129" s="23">
        <f>IF(OR(A4129="",B4129=""),"",A4129&amp;"|"&amp;B4129)</f>
        <v/>
      </c>
      <c r="F4129" s="30">
        <f>IF(OR(E4129="",NOT(ISNUMBER(C4129))),"",E4129&amp;"|"&amp;YEAR(C4129)&amp;"-"&amp;RIGHT("0"&amp;MONTH(C4129),2)&amp;"-"&amp;RIGHT("0"&amp;DAY(C4129),2))</f>
        <v/>
      </c>
      <c r="G4129" s="26">
        <f>IF(E4129="","",IFERROR(MATCH(E4129,pl_chave,0),0))</f>
        <v/>
      </c>
      <c r="H4129" s="23">
        <f>IF(G4129="","",IF(G4129=0,"Tarefa fora do plano",INDEX(pl_tag,G4129)))</f>
        <v/>
      </c>
      <c r="I4129" s="30">
        <f>IF(N(G4129)=0,"",INDEX(pl_atividade,G4129))</f>
        <v/>
      </c>
      <c r="J4129" s="50">
        <f>IF(N(G4129)=0,"",INDEX(pl_especialidade,G4129))</f>
        <v/>
      </c>
      <c r="K4129" s="28">
        <f>IF(N(G4129)=0,"",INDEX(pl_duracao,G4129))</f>
        <v/>
      </c>
      <c r="L4129" s="39">
        <f>IF(ISNUMBER(C4129),YEAR(C4129),"")</f>
        <v/>
      </c>
      <c r="M4129" s="39">
        <f>IF(ISNUMBER(C4129),MONTH(C4129),"")</f>
        <v/>
      </c>
      <c r="N4129" s="23">
        <f>IF(L4129="","",IF(NOT(ISNUMBER(crono_ano)),"Informe o ano",IF(L4129&lt;crono_ano,"Antes do ano",IF(L4129&gt;crono_ano,"Depois do ano","No ano"))))</f>
        <v/>
      </c>
      <c r="O4129" s="39">
        <f>IF(F4129="","",IF(COUNTIF(F$7:F4129,F4129)=1,1,0))</f>
        <v/>
      </c>
      <c r="P4129" s="39">
        <f>IF(A4129&amp;B4129&amp;C4129="","",IF(AND(O4129=1,N(G4129)&gt;0),IF(INDEX(pl_ativa,MAX(1,N(G4129)))="Sim",1,0),0))</f>
        <v/>
      </c>
      <c r="Q4129" s="39">
        <f>IF(F4129="","",COUNTIFS(ex_chave_oc,F4129,ex_cancelada,"&lt;&gt;Sim"))</f>
        <v/>
      </c>
      <c r="R4129" s="51">
        <f>IF(P4129="","",IF(AND(P4129=1,N(Q4129)&gt;0),1,0))</f>
        <v/>
      </c>
      <c r="S4129" s="30">
        <f>IF(P4129="","",IF(F4129="","ERRO: data prevista ausente ou inválida",IF(O4129=0,"Duplicada: contada uma vez",IF(N(G4129)=0,"ERRO: tarefa fora do Plano Mestre",IF(P4129=0,"Tarefa retirada do plano: não conta","OK")))))</f>
        <v/>
      </c>
    </row>
    <row r="4130">
      <c r="A4130" s="29" t="n"/>
      <c r="B4130" s="25" t="n"/>
      <c r="C4130" s="49" t="n"/>
      <c r="D4130" s="29" t="n"/>
      <c r="E4130" s="23">
        <f>IF(OR(A4130="",B4130=""),"",A4130&amp;"|"&amp;B4130)</f>
        <v/>
      </c>
      <c r="F4130" s="30">
        <f>IF(OR(E4130="",NOT(ISNUMBER(C4130))),"",E4130&amp;"|"&amp;YEAR(C4130)&amp;"-"&amp;RIGHT("0"&amp;MONTH(C4130),2)&amp;"-"&amp;RIGHT("0"&amp;DAY(C4130),2))</f>
        <v/>
      </c>
      <c r="G4130" s="26">
        <f>IF(E4130="","",IFERROR(MATCH(E4130,pl_chave,0),0))</f>
        <v/>
      </c>
      <c r="H4130" s="23">
        <f>IF(G4130="","",IF(G4130=0,"Tarefa fora do plano",INDEX(pl_tag,G4130)))</f>
        <v/>
      </c>
      <c r="I4130" s="30">
        <f>IF(N(G4130)=0,"",INDEX(pl_atividade,G4130))</f>
        <v/>
      </c>
      <c r="J4130" s="50">
        <f>IF(N(G4130)=0,"",INDEX(pl_especialidade,G4130))</f>
        <v/>
      </c>
      <c r="K4130" s="28">
        <f>IF(N(G4130)=0,"",INDEX(pl_duracao,G4130))</f>
        <v/>
      </c>
      <c r="L4130" s="39">
        <f>IF(ISNUMBER(C4130),YEAR(C4130),"")</f>
        <v/>
      </c>
      <c r="M4130" s="39">
        <f>IF(ISNUMBER(C4130),MONTH(C4130),"")</f>
        <v/>
      </c>
      <c r="N4130" s="23">
        <f>IF(L4130="","",IF(NOT(ISNUMBER(crono_ano)),"Informe o ano",IF(L4130&lt;crono_ano,"Antes do ano",IF(L4130&gt;crono_ano,"Depois do ano","No ano"))))</f>
        <v/>
      </c>
      <c r="O4130" s="39">
        <f>IF(F4130="","",IF(COUNTIF(F$7:F4130,F4130)=1,1,0))</f>
        <v/>
      </c>
      <c r="P4130" s="39">
        <f>IF(A4130&amp;B4130&amp;C4130="","",IF(AND(O4130=1,N(G4130)&gt;0),IF(INDEX(pl_ativa,MAX(1,N(G4130)))="Sim",1,0),0))</f>
        <v/>
      </c>
      <c r="Q4130" s="39">
        <f>IF(F4130="","",COUNTIFS(ex_chave_oc,F4130,ex_cancelada,"&lt;&gt;Sim"))</f>
        <v/>
      </c>
      <c r="R4130" s="51">
        <f>IF(P4130="","",IF(AND(P4130=1,N(Q4130)&gt;0),1,0))</f>
        <v/>
      </c>
      <c r="S4130" s="30">
        <f>IF(P4130="","",IF(F4130="","ERRO: data prevista ausente ou inválida",IF(O4130=0,"Duplicada: contada uma vez",IF(N(G4130)=0,"ERRO: tarefa fora do Plano Mestre",IF(P4130=0,"Tarefa retirada do plano: não conta","OK")))))</f>
        <v/>
      </c>
    </row>
    <row r="4131">
      <c r="A4131" s="29" t="n"/>
      <c r="B4131" s="25" t="n"/>
      <c r="C4131" s="49" t="n"/>
      <c r="D4131" s="29" t="n"/>
      <c r="E4131" s="23">
        <f>IF(OR(A4131="",B4131=""),"",A4131&amp;"|"&amp;B4131)</f>
        <v/>
      </c>
      <c r="F4131" s="30">
        <f>IF(OR(E4131="",NOT(ISNUMBER(C4131))),"",E4131&amp;"|"&amp;YEAR(C4131)&amp;"-"&amp;RIGHT("0"&amp;MONTH(C4131),2)&amp;"-"&amp;RIGHT("0"&amp;DAY(C4131),2))</f>
        <v/>
      </c>
      <c r="G4131" s="26">
        <f>IF(E4131="","",IFERROR(MATCH(E4131,pl_chave,0),0))</f>
        <v/>
      </c>
      <c r="H4131" s="23">
        <f>IF(G4131="","",IF(G4131=0,"Tarefa fora do plano",INDEX(pl_tag,G4131)))</f>
        <v/>
      </c>
      <c r="I4131" s="30">
        <f>IF(N(G4131)=0,"",INDEX(pl_atividade,G4131))</f>
        <v/>
      </c>
      <c r="J4131" s="50">
        <f>IF(N(G4131)=0,"",INDEX(pl_especialidade,G4131))</f>
        <v/>
      </c>
      <c r="K4131" s="28">
        <f>IF(N(G4131)=0,"",INDEX(pl_duracao,G4131))</f>
        <v/>
      </c>
      <c r="L4131" s="39">
        <f>IF(ISNUMBER(C4131),YEAR(C4131),"")</f>
        <v/>
      </c>
      <c r="M4131" s="39">
        <f>IF(ISNUMBER(C4131),MONTH(C4131),"")</f>
        <v/>
      </c>
      <c r="N4131" s="23">
        <f>IF(L4131="","",IF(NOT(ISNUMBER(crono_ano)),"Informe o ano",IF(L4131&lt;crono_ano,"Antes do ano",IF(L4131&gt;crono_ano,"Depois do ano","No ano"))))</f>
        <v/>
      </c>
      <c r="O4131" s="39">
        <f>IF(F4131="","",IF(COUNTIF(F$7:F4131,F4131)=1,1,0))</f>
        <v/>
      </c>
      <c r="P4131" s="39">
        <f>IF(A4131&amp;B4131&amp;C4131="","",IF(AND(O4131=1,N(G4131)&gt;0),IF(INDEX(pl_ativa,MAX(1,N(G4131)))="Sim",1,0),0))</f>
        <v/>
      </c>
      <c r="Q4131" s="39">
        <f>IF(F4131="","",COUNTIFS(ex_chave_oc,F4131,ex_cancelada,"&lt;&gt;Sim"))</f>
        <v/>
      </c>
      <c r="R4131" s="51">
        <f>IF(P4131="","",IF(AND(P4131=1,N(Q4131)&gt;0),1,0))</f>
        <v/>
      </c>
      <c r="S4131" s="30">
        <f>IF(P4131="","",IF(F4131="","ERRO: data prevista ausente ou inválida",IF(O4131=0,"Duplicada: contada uma vez",IF(N(G4131)=0,"ERRO: tarefa fora do Plano Mestre",IF(P4131=0,"Tarefa retirada do plano: não conta","OK")))))</f>
        <v/>
      </c>
    </row>
    <row r="4132">
      <c r="A4132" s="29" t="n"/>
      <c r="B4132" s="25" t="n"/>
      <c r="C4132" s="49" t="n"/>
      <c r="D4132" s="29" t="n"/>
      <c r="E4132" s="23">
        <f>IF(OR(A4132="",B4132=""),"",A4132&amp;"|"&amp;B4132)</f>
        <v/>
      </c>
      <c r="F4132" s="30">
        <f>IF(OR(E4132="",NOT(ISNUMBER(C4132))),"",E4132&amp;"|"&amp;YEAR(C4132)&amp;"-"&amp;RIGHT("0"&amp;MONTH(C4132),2)&amp;"-"&amp;RIGHT("0"&amp;DAY(C4132),2))</f>
        <v/>
      </c>
      <c r="G4132" s="26">
        <f>IF(E4132="","",IFERROR(MATCH(E4132,pl_chave,0),0))</f>
        <v/>
      </c>
      <c r="H4132" s="23">
        <f>IF(G4132="","",IF(G4132=0,"Tarefa fora do plano",INDEX(pl_tag,G4132)))</f>
        <v/>
      </c>
      <c r="I4132" s="30">
        <f>IF(N(G4132)=0,"",INDEX(pl_atividade,G4132))</f>
        <v/>
      </c>
      <c r="J4132" s="50">
        <f>IF(N(G4132)=0,"",INDEX(pl_especialidade,G4132))</f>
        <v/>
      </c>
      <c r="K4132" s="28">
        <f>IF(N(G4132)=0,"",INDEX(pl_duracao,G4132))</f>
        <v/>
      </c>
      <c r="L4132" s="39">
        <f>IF(ISNUMBER(C4132),YEAR(C4132),"")</f>
        <v/>
      </c>
      <c r="M4132" s="39">
        <f>IF(ISNUMBER(C4132),MONTH(C4132),"")</f>
        <v/>
      </c>
      <c r="N4132" s="23">
        <f>IF(L4132="","",IF(NOT(ISNUMBER(crono_ano)),"Informe o ano",IF(L4132&lt;crono_ano,"Antes do ano",IF(L4132&gt;crono_ano,"Depois do ano","No ano"))))</f>
        <v/>
      </c>
      <c r="O4132" s="39">
        <f>IF(F4132="","",IF(COUNTIF(F$7:F4132,F4132)=1,1,0))</f>
        <v/>
      </c>
      <c r="P4132" s="39">
        <f>IF(A4132&amp;B4132&amp;C4132="","",IF(AND(O4132=1,N(G4132)&gt;0),IF(INDEX(pl_ativa,MAX(1,N(G4132)))="Sim",1,0),0))</f>
        <v/>
      </c>
      <c r="Q4132" s="39">
        <f>IF(F4132="","",COUNTIFS(ex_chave_oc,F4132,ex_cancelada,"&lt;&gt;Sim"))</f>
        <v/>
      </c>
      <c r="R4132" s="51">
        <f>IF(P4132="","",IF(AND(P4132=1,N(Q4132)&gt;0),1,0))</f>
        <v/>
      </c>
      <c r="S4132" s="30">
        <f>IF(P4132="","",IF(F4132="","ERRO: data prevista ausente ou inválida",IF(O4132=0,"Duplicada: contada uma vez",IF(N(G4132)=0,"ERRO: tarefa fora do Plano Mestre",IF(P4132=0,"Tarefa retirada do plano: não conta","OK")))))</f>
        <v/>
      </c>
    </row>
    <row r="4133">
      <c r="A4133" s="29" t="n"/>
      <c r="B4133" s="25" t="n"/>
      <c r="C4133" s="49" t="n"/>
      <c r="D4133" s="29" t="n"/>
      <c r="E4133" s="23">
        <f>IF(OR(A4133="",B4133=""),"",A4133&amp;"|"&amp;B4133)</f>
        <v/>
      </c>
      <c r="F4133" s="30">
        <f>IF(OR(E4133="",NOT(ISNUMBER(C4133))),"",E4133&amp;"|"&amp;YEAR(C4133)&amp;"-"&amp;RIGHT("0"&amp;MONTH(C4133),2)&amp;"-"&amp;RIGHT("0"&amp;DAY(C4133),2))</f>
        <v/>
      </c>
      <c r="G4133" s="26">
        <f>IF(E4133="","",IFERROR(MATCH(E4133,pl_chave,0),0))</f>
        <v/>
      </c>
      <c r="H4133" s="23">
        <f>IF(G4133="","",IF(G4133=0,"Tarefa fora do plano",INDEX(pl_tag,G4133)))</f>
        <v/>
      </c>
      <c r="I4133" s="30">
        <f>IF(N(G4133)=0,"",INDEX(pl_atividade,G4133))</f>
        <v/>
      </c>
      <c r="J4133" s="50">
        <f>IF(N(G4133)=0,"",INDEX(pl_especialidade,G4133))</f>
        <v/>
      </c>
      <c r="K4133" s="28">
        <f>IF(N(G4133)=0,"",INDEX(pl_duracao,G4133))</f>
        <v/>
      </c>
      <c r="L4133" s="39">
        <f>IF(ISNUMBER(C4133),YEAR(C4133),"")</f>
        <v/>
      </c>
      <c r="M4133" s="39">
        <f>IF(ISNUMBER(C4133),MONTH(C4133),"")</f>
        <v/>
      </c>
      <c r="N4133" s="23">
        <f>IF(L4133="","",IF(NOT(ISNUMBER(crono_ano)),"Informe o ano",IF(L4133&lt;crono_ano,"Antes do ano",IF(L4133&gt;crono_ano,"Depois do ano","No ano"))))</f>
        <v/>
      </c>
      <c r="O4133" s="39">
        <f>IF(F4133="","",IF(COUNTIF(F$7:F4133,F4133)=1,1,0))</f>
        <v/>
      </c>
      <c r="P4133" s="39">
        <f>IF(A4133&amp;B4133&amp;C4133="","",IF(AND(O4133=1,N(G4133)&gt;0),IF(INDEX(pl_ativa,MAX(1,N(G4133)))="Sim",1,0),0))</f>
        <v/>
      </c>
      <c r="Q4133" s="39">
        <f>IF(F4133="","",COUNTIFS(ex_chave_oc,F4133,ex_cancelada,"&lt;&gt;Sim"))</f>
        <v/>
      </c>
      <c r="R4133" s="51">
        <f>IF(P4133="","",IF(AND(P4133=1,N(Q4133)&gt;0),1,0))</f>
        <v/>
      </c>
      <c r="S4133" s="30">
        <f>IF(P4133="","",IF(F4133="","ERRO: data prevista ausente ou inválida",IF(O4133=0,"Duplicada: contada uma vez",IF(N(G4133)=0,"ERRO: tarefa fora do Plano Mestre",IF(P4133=0,"Tarefa retirada do plano: não conta","OK")))))</f>
        <v/>
      </c>
    </row>
    <row r="4134">
      <c r="A4134" s="29" t="n"/>
      <c r="B4134" s="25" t="n"/>
      <c r="C4134" s="49" t="n"/>
      <c r="D4134" s="29" t="n"/>
      <c r="E4134" s="23">
        <f>IF(OR(A4134="",B4134=""),"",A4134&amp;"|"&amp;B4134)</f>
        <v/>
      </c>
      <c r="F4134" s="30">
        <f>IF(OR(E4134="",NOT(ISNUMBER(C4134))),"",E4134&amp;"|"&amp;YEAR(C4134)&amp;"-"&amp;RIGHT("0"&amp;MONTH(C4134),2)&amp;"-"&amp;RIGHT("0"&amp;DAY(C4134),2))</f>
        <v/>
      </c>
      <c r="G4134" s="26">
        <f>IF(E4134="","",IFERROR(MATCH(E4134,pl_chave,0),0))</f>
        <v/>
      </c>
      <c r="H4134" s="23">
        <f>IF(G4134="","",IF(G4134=0,"Tarefa fora do plano",INDEX(pl_tag,G4134)))</f>
        <v/>
      </c>
      <c r="I4134" s="30">
        <f>IF(N(G4134)=0,"",INDEX(pl_atividade,G4134))</f>
        <v/>
      </c>
      <c r="J4134" s="50">
        <f>IF(N(G4134)=0,"",INDEX(pl_especialidade,G4134))</f>
        <v/>
      </c>
      <c r="K4134" s="28">
        <f>IF(N(G4134)=0,"",INDEX(pl_duracao,G4134))</f>
        <v/>
      </c>
      <c r="L4134" s="39">
        <f>IF(ISNUMBER(C4134),YEAR(C4134),"")</f>
        <v/>
      </c>
      <c r="M4134" s="39">
        <f>IF(ISNUMBER(C4134),MONTH(C4134),"")</f>
        <v/>
      </c>
      <c r="N4134" s="23">
        <f>IF(L4134="","",IF(NOT(ISNUMBER(crono_ano)),"Informe o ano",IF(L4134&lt;crono_ano,"Antes do ano",IF(L4134&gt;crono_ano,"Depois do ano","No ano"))))</f>
        <v/>
      </c>
      <c r="O4134" s="39">
        <f>IF(F4134="","",IF(COUNTIF(F$7:F4134,F4134)=1,1,0))</f>
        <v/>
      </c>
      <c r="P4134" s="39">
        <f>IF(A4134&amp;B4134&amp;C4134="","",IF(AND(O4134=1,N(G4134)&gt;0),IF(INDEX(pl_ativa,MAX(1,N(G4134)))="Sim",1,0),0))</f>
        <v/>
      </c>
      <c r="Q4134" s="39">
        <f>IF(F4134="","",COUNTIFS(ex_chave_oc,F4134,ex_cancelada,"&lt;&gt;Sim"))</f>
        <v/>
      </c>
      <c r="R4134" s="51">
        <f>IF(P4134="","",IF(AND(P4134=1,N(Q4134)&gt;0),1,0))</f>
        <v/>
      </c>
      <c r="S4134" s="30">
        <f>IF(P4134="","",IF(F4134="","ERRO: data prevista ausente ou inválida",IF(O4134=0,"Duplicada: contada uma vez",IF(N(G4134)=0,"ERRO: tarefa fora do Plano Mestre",IF(P4134=0,"Tarefa retirada do plano: não conta","OK")))))</f>
        <v/>
      </c>
    </row>
    <row r="4135">
      <c r="A4135" s="29" t="n"/>
      <c r="B4135" s="25" t="n"/>
      <c r="C4135" s="49" t="n"/>
      <c r="D4135" s="29" t="n"/>
      <c r="E4135" s="23">
        <f>IF(OR(A4135="",B4135=""),"",A4135&amp;"|"&amp;B4135)</f>
        <v/>
      </c>
      <c r="F4135" s="30">
        <f>IF(OR(E4135="",NOT(ISNUMBER(C4135))),"",E4135&amp;"|"&amp;YEAR(C4135)&amp;"-"&amp;RIGHT("0"&amp;MONTH(C4135),2)&amp;"-"&amp;RIGHT("0"&amp;DAY(C4135),2))</f>
        <v/>
      </c>
      <c r="G4135" s="26">
        <f>IF(E4135="","",IFERROR(MATCH(E4135,pl_chave,0),0))</f>
        <v/>
      </c>
      <c r="H4135" s="23">
        <f>IF(G4135="","",IF(G4135=0,"Tarefa fora do plano",INDEX(pl_tag,G4135)))</f>
        <v/>
      </c>
      <c r="I4135" s="30">
        <f>IF(N(G4135)=0,"",INDEX(pl_atividade,G4135))</f>
        <v/>
      </c>
      <c r="J4135" s="50">
        <f>IF(N(G4135)=0,"",INDEX(pl_especialidade,G4135))</f>
        <v/>
      </c>
      <c r="K4135" s="28">
        <f>IF(N(G4135)=0,"",INDEX(pl_duracao,G4135))</f>
        <v/>
      </c>
      <c r="L4135" s="39">
        <f>IF(ISNUMBER(C4135),YEAR(C4135),"")</f>
        <v/>
      </c>
      <c r="M4135" s="39">
        <f>IF(ISNUMBER(C4135),MONTH(C4135),"")</f>
        <v/>
      </c>
      <c r="N4135" s="23">
        <f>IF(L4135="","",IF(NOT(ISNUMBER(crono_ano)),"Informe o ano",IF(L4135&lt;crono_ano,"Antes do ano",IF(L4135&gt;crono_ano,"Depois do ano","No ano"))))</f>
        <v/>
      </c>
      <c r="O4135" s="39">
        <f>IF(F4135="","",IF(COUNTIF(F$7:F4135,F4135)=1,1,0))</f>
        <v/>
      </c>
      <c r="P4135" s="39">
        <f>IF(A4135&amp;B4135&amp;C4135="","",IF(AND(O4135=1,N(G4135)&gt;0),IF(INDEX(pl_ativa,MAX(1,N(G4135)))="Sim",1,0),0))</f>
        <v/>
      </c>
      <c r="Q4135" s="39">
        <f>IF(F4135="","",COUNTIFS(ex_chave_oc,F4135,ex_cancelada,"&lt;&gt;Sim"))</f>
        <v/>
      </c>
      <c r="R4135" s="51">
        <f>IF(P4135="","",IF(AND(P4135=1,N(Q4135)&gt;0),1,0))</f>
        <v/>
      </c>
      <c r="S4135" s="30">
        <f>IF(P4135="","",IF(F4135="","ERRO: data prevista ausente ou inválida",IF(O4135=0,"Duplicada: contada uma vez",IF(N(G4135)=0,"ERRO: tarefa fora do Plano Mestre",IF(P4135=0,"Tarefa retirada do plano: não conta","OK")))))</f>
        <v/>
      </c>
    </row>
    <row r="4136">
      <c r="A4136" s="29" t="n"/>
      <c r="B4136" s="25" t="n"/>
      <c r="C4136" s="49" t="n"/>
      <c r="D4136" s="29" t="n"/>
      <c r="E4136" s="23">
        <f>IF(OR(A4136="",B4136=""),"",A4136&amp;"|"&amp;B4136)</f>
        <v/>
      </c>
      <c r="F4136" s="30">
        <f>IF(OR(E4136="",NOT(ISNUMBER(C4136))),"",E4136&amp;"|"&amp;YEAR(C4136)&amp;"-"&amp;RIGHT("0"&amp;MONTH(C4136),2)&amp;"-"&amp;RIGHT("0"&amp;DAY(C4136),2))</f>
        <v/>
      </c>
      <c r="G4136" s="26">
        <f>IF(E4136="","",IFERROR(MATCH(E4136,pl_chave,0),0))</f>
        <v/>
      </c>
      <c r="H4136" s="23">
        <f>IF(G4136="","",IF(G4136=0,"Tarefa fora do plano",INDEX(pl_tag,G4136)))</f>
        <v/>
      </c>
      <c r="I4136" s="30">
        <f>IF(N(G4136)=0,"",INDEX(pl_atividade,G4136))</f>
        <v/>
      </c>
      <c r="J4136" s="50">
        <f>IF(N(G4136)=0,"",INDEX(pl_especialidade,G4136))</f>
        <v/>
      </c>
      <c r="K4136" s="28">
        <f>IF(N(G4136)=0,"",INDEX(pl_duracao,G4136))</f>
        <v/>
      </c>
      <c r="L4136" s="39">
        <f>IF(ISNUMBER(C4136),YEAR(C4136),"")</f>
        <v/>
      </c>
      <c r="M4136" s="39">
        <f>IF(ISNUMBER(C4136),MONTH(C4136),"")</f>
        <v/>
      </c>
      <c r="N4136" s="23">
        <f>IF(L4136="","",IF(NOT(ISNUMBER(crono_ano)),"Informe o ano",IF(L4136&lt;crono_ano,"Antes do ano",IF(L4136&gt;crono_ano,"Depois do ano","No ano"))))</f>
        <v/>
      </c>
      <c r="O4136" s="39">
        <f>IF(F4136="","",IF(COUNTIF(F$7:F4136,F4136)=1,1,0))</f>
        <v/>
      </c>
      <c r="P4136" s="39">
        <f>IF(A4136&amp;B4136&amp;C4136="","",IF(AND(O4136=1,N(G4136)&gt;0),IF(INDEX(pl_ativa,MAX(1,N(G4136)))="Sim",1,0),0))</f>
        <v/>
      </c>
      <c r="Q4136" s="39">
        <f>IF(F4136="","",COUNTIFS(ex_chave_oc,F4136,ex_cancelada,"&lt;&gt;Sim"))</f>
        <v/>
      </c>
      <c r="R4136" s="51">
        <f>IF(P4136="","",IF(AND(P4136=1,N(Q4136)&gt;0),1,0))</f>
        <v/>
      </c>
      <c r="S4136" s="30">
        <f>IF(P4136="","",IF(F4136="","ERRO: data prevista ausente ou inválida",IF(O4136=0,"Duplicada: contada uma vez",IF(N(G4136)=0,"ERRO: tarefa fora do Plano Mestre",IF(P4136=0,"Tarefa retirada do plano: não conta","OK")))))</f>
        <v/>
      </c>
    </row>
    <row r="4137">
      <c r="A4137" s="29" t="n"/>
      <c r="B4137" s="25" t="n"/>
      <c r="C4137" s="49" t="n"/>
      <c r="D4137" s="29" t="n"/>
      <c r="E4137" s="23">
        <f>IF(OR(A4137="",B4137=""),"",A4137&amp;"|"&amp;B4137)</f>
        <v/>
      </c>
      <c r="F4137" s="30">
        <f>IF(OR(E4137="",NOT(ISNUMBER(C4137))),"",E4137&amp;"|"&amp;YEAR(C4137)&amp;"-"&amp;RIGHT("0"&amp;MONTH(C4137),2)&amp;"-"&amp;RIGHT("0"&amp;DAY(C4137),2))</f>
        <v/>
      </c>
      <c r="G4137" s="26">
        <f>IF(E4137="","",IFERROR(MATCH(E4137,pl_chave,0),0))</f>
        <v/>
      </c>
      <c r="H4137" s="23">
        <f>IF(G4137="","",IF(G4137=0,"Tarefa fora do plano",INDEX(pl_tag,G4137)))</f>
        <v/>
      </c>
      <c r="I4137" s="30">
        <f>IF(N(G4137)=0,"",INDEX(pl_atividade,G4137))</f>
        <v/>
      </c>
      <c r="J4137" s="50">
        <f>IF(N(G4137)=0,"",INDEX(pl_especialidade,G4137))</f>
        <v/>
      </c>
      <c r="K4137" s="28">
        <f>IF(N(G4137)=0,"",INDEX(pl_duracao,G4137))</f>
        <v/>
      </c>
      <c r="L4137" s="39">
        <f>IF(ISNUMBER(C4137),YEAR(C4137),"")</f>
        <v/>
      </c>
      <c r="M4137" s="39">
        <f>IF(ISNUMBER(C4137),MONTH(C4137),"")</f>
        <v/>
      </c>
      <c r="N4137" s="23">
        <f>IF(L4137="","",IF(NOT(ISNUMBER(crono_ano)),"Informe o ano",IF(L4137&lt;crono_ano,"Antes do ano",IF(L4137&gt;crono_ano,"Depois do ano","No ano"))))</f>
        <v/>
      </c>
      <c r="O4137" s="39">
        <f>IF(F4137="","",IF(COUNTIF(F$7:F4137,F4137)=1,1,0))</f>
        <v/>
      </c>
      <c r="P4137" s="39">
        <f>IF(A4137&amp;B4137&amp;C4137="","",IF(AND(O4137=1,N(G4137)&gt;0),IF(INDEX(pl_ativa,MAX(1,N(G4137)))="Sim",1,0),0))</f>
        <v/>
      </c>
      <c r="Q4137" s="39">
        <f>IF(F4137="","",COUNTIFS(ex_chave_oc,F4137,ex_cancelada,"&lt;&gt;Sim"))</f>
        <v/>
      </c>
      <c r="R4137" s="51">
        <f>IF(P4137="","",IF(AND(P4137=1,N(Q4137)&gt;0),1,0))</f>
        <v/>
      </c>
      <c r="S4137" s="30">
        <f>IF(P4137="","",IF(F4137="","ERRO: data prevista ausente ou inválida",IF(O4137=0,"Duplicada: contada uma vez",IF(N(G4137)=0,"ERRO: tarefa fora do Plano Mestre",IF(P4137=0,"Tarefa retirada do plano: não conta","OK")))))</f>
        <v/>
      </c>
    </row>
    <row r="4138">
      <c r="A4138" s="29" t="n"/>
      <c r="B4138" s="25" t="n"/>
      <c r="C4138" s="49" t="n"/>
      <c r="D4138" s="29" t="n"/>
      <c r="E4138" s="23">
        <f>IF(OR(A4138="",B4138=""),"",A4138&amp;"|"&amp;B4138)</f>
        <v/>
      </c>
      <c r="F4138" s="30">
        <f>IF(OR(E4138="",NOT(ISNUMBER(C4138))),"",E4138&amp;"|"&amp;YEAR(C4138)&amp;"-"&amp;RIGHT("0"&amp;MONTH(C4138),2)&amp;"-"&amp;RIGHT("0"&amp;DAY(C4138),2))</f>
        <v/>
      </c>
      <c r="G4138" s="26">
        <f>IF(E4138="","",IFERROR(MATCH(E4138,pl_chave,0),0))</f>
        <v/>
      </c>
      <c r="H4138" s="23">
        <f>IF(G4138="","",IF(G4138=0,"Tarefa fora do plano",INDEX(pl_tag,G4138)))</f>
        <v/>
      </c>
      <c r="I4138" s="30">
        <f>IF(N(G4138)=0,"",INDEX(pl_atividade,G4138))</f>
        <v/>
      </c>
      <c r="J4138" s="50">
        <f>IF(N(G4138)=0,"",INDEX(pl_especialidade,G4138))</f>
        <v/>
      </c>
      <c r="K4138" s="28">
        <f>IF(N(G4138)=0,"",INDEX(pl_duracao,G4138))</f>
        <v/>
      </c>
      <c r="L4138" s="39">
        <f>IF(ISNUMBER(C4138),YEAR(C4138),"")</f>
        <v/>
      </c>
      <c r="M4138" s="39">
        <f>IF(ISNUMBER(C4138),MONTH(C4138),"")</f>
        <v/>
      </c>
      <c r="N4138" s="23">
        <f>IF(L4138="","",IF(NOT(ISNUMBER(crono_ano)),"Informe o ano",IF(L4138&lt;crono_ano,"Antes do ano",IF(L4138&gt;crono_ano,"Depois do ano","No ano"))))</f>
        <v/>
      </c>
      <c r="O4138" s="39">
        <f>IF(F4138="","",IF(COUNTIF(F$7:F4138,F4138)=1,1,0))</f>
        <v/>
      </c>
      <c r="P4138" s="39">
        <f>IF(A4138&amp;B4138&amp;C4138="","",IF(AND(O4138=1,N(G4138)&gt;0),IF(INDEX(pl_ativa,MAX(1,N(G4138)))="Sim",1,0),0))</f>
        <v/>
      </c>
      <c r="Q4138" s="39">
        <f>IF(F4138="","",COUNTIFS(ex_chave_oc,F4138,ex_cancelada,"&lt;&gt;Sim"))</f>
        <v/>
      </c>
      <c r="R4138" s="51">
        <f>IF(P4138="","",IF(AND(P4138=1,N(Q4138)&gt;0),1,0))</f>
        <v/>
      </c>
      <c r="S4138" s="30">
        <f>IF(P4138="","",IF(F4138="","ERRO: data prevista ausente ou inválida",IF(O4138=0,"Duplicada: contada uma vez",IF(N(G4138)=0,"ERRO: tarefa fora do Plano Mestre",IF(P4138=0,"Tarefa retirada do plano: não conta","OK")))))</f>
        <v/>
      </c>
    </row>
    <row r="4139">
      <c r="A4139" s="29" t="n"/>
      <c r="B4139" s="25" t="n"/>
      <c r="C4139" s="49" t="n"/>
      <c r="D4139" s="29" t="n"/>
      <c r="E4139" s="23">
        <f>IF(OR(A4139="",B4139=""),"",A4139&amp;"|"&amp;B4139)</f>
        <v/>
      </c>
      <c r="F4139" s="30">
        <f>IF(OR(E4139="",NOT(ISNUMBER(C4139))),"",E4139&amp;"|"&amp;YEAR(C4139)&amp;"-"&amp;RIGHT("0"&amp;MONTH(C4139),2)&amp;"-"&amp;RIGHT("0"&amp;DAY(C4139),2))</f>
        <v/>
      </c>
      <c r="G4139" s="26">
        <f>IF(E4139="","",IFERROR(MATCH(E4139,pl_chave,0),0))</f>
        <v/>
      </c>
      <c r="H4139" s="23">
        <f>IF(G4139="","",IF(G4139=0,"Tarefa fora do plano",INDEX(pl_tag,G4139)))</f>
        <v/>
      </c>
      <c r="I4139" s="30">
        <f>IF(N(G4139)=0,"",INDEX(pl_atividade,G4139))</f>
        <v/>
      </c>
      <c r="J4139" s="50">
        <f>IF(N(G4139)=0,"",INDEX(pl_especialidade,G4139))</f>
        <v/>
      </c>
      <c r="K4139" s="28">
        <f>IF(N(G4139)=0,"",INDEX(pl_duracao,G4139))</f>
        <v/>
      </c>
      <c r="L4139" s="39">
        <f>IF(ISNUMBER(C4139),YEAR(C4139),"")</f>
        <v/>
      </c>
      <c r="M4139" s="39">
        <f>IF(ISNUMBER(C4139),MONTH(C4139),"")</f>
        <v/>
      </c>
      <c r="N4139" s="23">
        <f>IF(L4139="","",IF(NOT(ISNUMBER(crono_ano)),"Informe o ano",IF(L4139&lt;crono_ano,"Antes do ano",IF(L4139&gt;crono_ano,"Depois do ano","No ano"))))</f>
        <v/>
      </c>
      <c r="O4139" s="39">
        <f>IF(F4139="","",IF(COUNTIF(F$7:F4139,F4139)=1,1,0))</f>
        <v/>
      </c>
      <c r="P4139" s="39">
        <f>IF(A4139&amp;B4139&amp;C4139="","",IF(AND(O4139=1,N(G4139)&gt;0),IF(INDEX(pl_ativa,MAX(1,N(G4139)))="Sim",1,0),0))</f>
        <v/>
      </c>
      <c r="Q4139" s="39">
        <f>IF(F4139="","",COUNTIFS(ex_chave_oc,F4139,ex_cancelada,"&lt;&gt;Sim"))</f>
        <v/>
      </c>
      <c r="R4139" s="51">
        <f>IF(P4139="","",IF(AND(P4139=1,N(Q4139)&gt;0),1,0))</f>
        <v/>
      </c>
      <c r="S4139" s="30">
        <f>IF(P4139="","",IF(F4139="","ERRO: data prevista ausente ou inválida",IF(O4139=0,"Duplicada: contada uma vez",IF(N(G4139)=0,"ERRO: tarefa fora do Plano Mestre",IF(P4139=0,"Tarefa retirada do plano: não conta","OK")))))</f>
        <v/>
      </c>
    </row>
    <row r="4140">
      <c r="A4140" s="29" t="n"/>
      <c r="B4140" s="25" t="n"/>
      <c r="C4140" s="49" t="n"/>
      <c r="D4140" s="29" t="n"/>
      <c r="E4140" s="23">
        <f>IF(OR(A4140="",B4140=""),"",A4140&amp;"|"&amp;B4140)</f>
        <v/>
      </c>
      <c r="F4140" s="30">
        <f>IF(OR(E4140="",NOT(ISNUMBER(C4140))),"",E4140&amp;"|"&amp;YEAR(C4140)&amp;"-"&amp;RIGHT("0"&amp;MONTH(C4140),2)&amp;"-"&amp;RIGHT("0"&amp;DAY(C4140),2))</f>
        <v/>
      </c>
      <c r="G4140" s="26">
        <f>IF(E4140="","",IFERROR(MATCH(E4140,pl_chave,0),0))</f>
        <v/>
      </c>
      <c r="H4140" s="23">
        <f>IF(G4140="","",IF(G4140=0,"Tarefa fora do plano",INDEX(pl_tag,G4140)))</f>
        <v/>
      </c>
      <c r="I4140" s="30">
        <f>IF(N(G4140)=0,"",INDEX(pl_atividade,G4140))</f>
        <v/>
      </c>
      <c r="J4140" s="50">
        <f>IF(N(G4140)=0,"",INDEX(pl_especialidade,G4140))</f>
        <v/>
      </c>
      <c r="K4140" s="28">
        <f>IF(N(G4140)=0,"",INDEX(pl_duracao,G4140))</f>
        <v/>
      </c>
      <c r="L4140" s="39">
        <f>IF(ISNUMBER(C4140),YEAR(C4140),"")</f>
        <v/>
      </c>
      <c r="M4140" s="39">
        <f>IF(ISNUMBER(C4140),MONTH(C4140),"")</f>
        <v/>
      </c>
      <c r="N4140" s="23">
        <f>IF(L4140="","",IF(NOT(ISNUMBER(crono_ano)),"Informe o ano",IF(L4140&lt;crono_ano,"Antes do ano",IF(L4140&gt;crono_ano,"Depois do ano","No ano"))))</f>
        <v/>
      </c>
      <c r="O4140" s="39">
        <f>IF(F4140="","",IF(COUNTIF(F$7:F4140,F4140)=1,1,0))</f>
        <v/>
      </c>
      <c r="P4140" s="39">
        <f>IF(A4140&amp;B4140&amp;C4140="","",IF(AND(O4140=1,N(G4140)&gt;0),IF(INDEX(pl_ativa,MAX(1,N(G4140)))="Sim",1,0),0))</f>
        <v/>
      </c>
      <c r="Q4140" s="39">
        <f>IF(F4140="","",COUNTIFS(ex_chave_oc,F4140,ex_cancelada,"&lt;&gt;Sim"))</f>
        <v/>
      </c>
      <c r="R4140" s="51">
        <f>IF(P4140="","",IF(AND(P4140=1,N(Q4140)&gt;0),1,0))</f>
        <v/>
      </c>
      <c r="S4140" s="30">
        <f>IF(P4140="","",IF(F4140="","ERRO: data prevista ausente ou inválida",IF(O4140=0,"Duplicada: contada uma vez",IF(N(G4140)=0,"ERRO: tarefa fora do Plano Mestre",IF(P4140=0,"Tarefa retirada do plano: não conta","OK")))))</f>
        <v/>
      </c>
    </row>
    <row r="4141">
      <c r="A4141" s="29" t="n"/>
      <c r="B4141" s="25" t="n"/>
      <c r="C4141" s="49" t="n"/>
      <c r="D4141" s="29" t="n"/>
      <c r="E4141" s="23">
        <f>IF(OR(A4141="",B4141=""),"",A4141&amp;"|"&amp;B4141)</f>
        <v/>
      </c>
      <c r="F4141" s="30">
        <f>IF(OR(E4141="",NOT(ISNUMBER(C4141))),"",E4141&amp;"|"&amp;YEAR(C4141)&amp;"-"&amp;RIGHT("0"&amp;MONTH(C4141),2)&amp;"-"&amp;RIGHT("0"&amp;DAY(C4141),2))</f>
        <v/>
      </c>
      <c r="G4141" s="26">
        <f>IF(E4141="","",IFERROR(MATCH(E4141,pl_chave,0),0))</f>
        <v/>
      </c>
      <c r="H4141" s="23">
        <f>IF(G4141="","",IF(G4141=0,"Tarefa fora do plano",INDEX(pl_tag,G4141)))</f>
        <v/>
      </c>
      <c r="I4141" s="30">
        <f>IF(N(G4141)=0,"",INDEX(pl_atividade,G4141))</f>
        <v/>
      </c>
      <c r="J4141" s="50">
        <f>IF(N(G4141)=0,"",INDEX(pl_especialidade,G4141))</f>
        <v/>
      </c>
      <c r="K4141" s="28">
        <f>IF(N(G4141)=0,"",INDEX(pl_duracao,G4141))</f>
        <v/>
      </c>
      <c r="L4141" s="39">
        <f>IF(ISNUMBER(C4141),YEAR(C4141),"")</f>
        <v/>
      </c>
      <c r="M4141" s="39">
        <f>IF(ISNUMBER(C4141),MONTH(C4141),"")</f>
        <v/>
      </c>
      <c r="N4141" s="23">
        <f>IF(L4141="","",IF(NOT(ISNUMBER(crono_ano)),"Informe o ano",IF(L4141&lt;crono_ano,"Antes do ano",IF(L4141&gt;crono_ano,"Depois do ano","No ano"))))</f>
        <v/>
      </c>
      <c r="O4141" s="39">
        <f>IF(F4141="","",IF(COUNTIF(F$7:F4141,F4141)=1,1,0))</f>
        <v/>
      </c>
      <c r="P4141" s="39">
        <f>IF(A4141&amp;B4141&amp;C4141="","",IF(AND(O4141=1,N(G4141)&gt;0),IF(INDEX(pl_ativa,MAX(1,N(G4141)))="Sim",1,0),0))</f>
        <v/>
      </c>
      <c r="Q4141" s="39">
        <f>IF(F4141="","",COUNTIFS(ex_chave_oc,F4141,ex_cancelada,"&lt;&gt;Sim"))</f>
        <v/>
      </c>
      <c r="R4141" s="51">
        <f>IF(P4141="","",IF(AND(P4141=1,N(Q4141)&gt;0),1,0))</f>
        <v/>
      </c>
      <c r="S4141" s="30">
        <f>IF(P4141="","",IF(F4141="","ERRO: data prevista ausente ou inválida",IF(O4141=0,"Duplicada: contada uma vez",IF(N(G4141)=0,"ERRO: tarefa fora do Plano Mestre",IF(P4141=0,"Tarefa retirada do plano: não conta","OK")))))</f>
        <v/>
      </c>
    </row>
    <row r="4142">
      <c r="A4142" s="29" t="n"/>
      <c r="B4142" s="25" t="n"/>
      <c r="C4142" s="49" t="n"/>
      <c r="D4142" s="29" t="n"/>
      <c r="E4142" s="23">
        <f>IF(OR(A4142="",B4142=""),"",A4142&amp;"|"&amp;B4142)</f>
        <v/>
      </c>
      <c r="F4142" s="30">
        <f>IF(OR(E4142="",NOT(ISNUMBER(C4142))),"",E4142&amp;"|"&amp;YEAR(C4142)&amp;"-"&amp;RIGHT("0"&amp;MONTH(C4142),2)&amp;"-"&amp;RIGHT("0"&amp;DAY(C4142),2))</f>
        <v/>
      </c>
      <c r="G4142" s="26">
        <f>IF(E4142="","",IFERROR(MATCH(E4142,pl_chave,0),0))</f>
        <v/>
      </c>
      <c r="H4142" s="23">
        <f>IF(G4142="","",IF(G4142=0,"Tarefa fora do plano",INDEX(pl_tag,G4142)))</f>
        <v/>
      </c>
      <c r="I4142" s="30">
        <f>IF(N(G4142)=0,"",INDEX(pl_atividade,G4142))</f>
        <v/>
      </c>
      <c r="J4142" s="50">
        <f>IF(N(G4142)=0,"",INDEX(pl_especialidade,G4142))</f>
        <v/>
      </c>
      <c r="K4142" s="28">
        <f>IF(N(G4142)=0,"",INDEX(pl_duracao,G4142))</f>
        <v/>
      </c>
      <c r="L4142" s="39">
        <f>IF(ISNUMBER(C4142),YEAR(C4142),"")</f>
        <v/>
      </c>
      <c r="M4142" s="39">
        <f>IF(ISNUMBER(C4142),MONTH(C4142),"")</f>
        <v/>
      </c>
      <c r="N4142" s="23">
        <f>IF(L4142="","",IF(NOT(ISNUMBER(crono_ano)),"Informe o ano",IF(L4142&lt;crono_ano,"Antes do ano",IF(L4142&gt;crono_ano,"Depois do ano","No ano"))))</f>
        <v/>
      </c>
      <c r="O4142" s="39">
        <f>IF(F4142="","",IF(COUNTIF(F$7:F4142,F4142)=1,1,0))</f>
        <v/>
      </c>
      <c r="P4142" s="39">
        <f>IF(A4142&amp;B4142&amp;C4142="","",IF(AND(O4142=1,N(G4142)&gt;0),IF(INDEX(pl_ativa,MAX(1,N(G4142)))="Sim",1,0),0))</f>
        <v/>
      </c>
      <c r="Q4142" s="39">
        <f>IF(F4142="","",COUNTIFS(ex_chave_oc,F4142,ex_cancelada,"&lt;&gt;Sim"))</f>
        <v/>
      </c>
      <c r="R4142" s="51">
        <f>IF(P4142="","",IF(AND(P4142=1,N(Q4142)&gt;0),1,0))</f>
        <v/>
      </c>
      <c r="S4142" s="30">
        <f>IF(P4142="","",IF(F4142="","ERRO: data prevista ausente ou inválida",IF(O4142=0,"Duplicada: contada uma vez",IF(N(G4142)=0,"ERRO: tarefa fora do Plano Mestre",IF(P4142=0,"Tarefa retirada do plano: não conta","OK")))))</f>
        <v/>
      </c>
    </row>
    <row r="4143">
      <c r="A4143" s="29" t="n"/>
      <c r="B4143" s="25" t="n"/>
      <c r="C4143" s="49" t="n"/>
      <c r="D4143" s="29" t="n"/>
      <c r="E4143" s="23">
        <f>IF(OR(A4143="",B4143=""),"",A4143&amp;"|"&amp;B4143)</f>
        <v/>
      </c>
      <c r="F4143" s="30">
        <f>IF(OR(E4143="",NOT(ISNUMBER(C4143))),"",E4143&amp;"|"&amp;YEAR(C4143)&amp;"-"&amp;RIGHT("0"&amp;MONTH(C4143),2)&amp;"-"&amp;RIGHT("0"&amp;DAY(C4143),2))</f>
        <v/>
      </c>
      <c r="G4143" s="26">
        <f>IF(E4143="","",IFERROR(MATCH(E4143,pl_chave,0),0))</f>
        <v/>
      </c>
      <c r="H4143" s="23">
        <f>IF(G4143="","",IF(G4143=0,"Tarefa fora do plano",INDEX(pl_tag,G4143)))</f>
        <v/>
      </c>
      <c r="I4143" s="30">
        <f>IF(N(G4143)=0,"",INDEX(pl_atividade,G4143))</f>
        <v/>
      </c>
      <c r="J4143" s="50">
        <f>IF(N(G4143)=0,"",INDEX(pl_especialidade,G4143))</f>
        <v/>
      </c>
      <c r="K4143" s="28">
        <f>IF(N(G4143)=0,"",INDEX(pl_duracao,G4143))</f>
        <v/>
      </c>
      <c r="L4143" s="39">
        <f>IF(ISNUMBER(C4143),YEAR(C4143),"")</f>
        <v/>
      </c>
      <c r="M4143" s="39">
        <f>IF(ISNUMBER(C4143),MONTH(C4143),"")</f>
        <v/>
      </c>
      <c r="N4143" s="23">
        <f>IF(L4143="","",IF(NOT(ISNUMBER(crono_ano)),"Informe o ano",IF(L4143&lt;crono_ano,"Antes do ano",IF(L4143&gt;crono_ano,"Depois do ano","No ano"))))</f>
        <v/>
      </c>
      <c r="O4143" s="39">
        <f>IF(F4143="","",IF(COUNTIF(F$7:F4143,F4143)=1,1,0))</f>
        <v/>
      </c>
      <c r="P4143" s="39">
        <f>IF(A4143&amp;B4143&amp;C4143="","",IF(AND(O4143=1,N(G4143)&gt;0),IF(INDEX(pl_ativa,MAX(1,N(G4143)))="Sim",1,0),0))</f>
        <v/>
      </c>
      <c r="Q4143" s="39">
        <f>IF(F4143="","",COUNTIFS(ex_chave_oc,F4143,ex_cancelada,"&lt;&gt;Sim"))</f>
        <v/>
      </c>
      <c r="R4143" s="51">
        <f>IF(P4143="","",IF(AND(P4143=1,N(Q4143)&gt;0),1,0))</f>
        <v/>
      </c>
      <c r="S4143" s="30">
        <f>IF(P4143="","",IF(F4143="","ERRO: data prevista ausente ou inválida",IF(O4143=0,"Duplicada: contada uma vez",IF(N(G4143)=0,"ERRO: tarefa fora do Plano Mestre",IF(P4143=0,"Tarefa retirada do plano: não conta","OK")))))</f>
        <v/>
      </c>
    </row>
    <row r="4144">
      <c r="A4144" s="29" t="n"/>
      <c r="B4144" s="25" t="n"/>
      <c r="C4144" s="49" t="n"/>
      <c r="D4144" s="29" t="n"/>
      <c r="E4144" s="23">
        <f>IF(OR(A4144="",B4144=""),"",A4144&amp;"|"&amp;B4144)</f>
        <v/>
      </c>
      <c r="F4144" s="30">
        <f>IF(OR(E4144="",NOT(ISNUMBER(C4144))),"",E4144&amp;"|"&amp;YEAR(C4144)&amp;"-"&amp;RIGHT("0"&amp;MONTH(C4144),2)&amp;"-"&amp;RIGHT("0"&amp;DAY(C4144),2))</f>
        <v/>
      </c>
      <c r="G4144" s="26">
        <f>IF(E4144="","",IFERROR(MATCH(E4144,pl_chave,0),0))</f>
        <v/>
      </c>
      <c r="H4144" s="23">
        <f>IF(G4144="","",IF(G4144=0,"Tarefa fora do plano",INDEX(pl_tag,G4144)))</f>
        <v/>
      </c>
      <c r="I4144" s="30">
        <f>IF(N(G4144)=0,"",INDEX(pl_atividade,G4144))</f>
        <v/>
      </c>
      <c r="J4144" s="50">
        <f>IF(N(G4144)=0,"",INDEX(pl_especialidade,G4144))</f>
        <v/>
      </c>
      <c r="K4144" s="28">
        <f>IF(N(G4144)=0,"",INDEX(pl_duracao,G4144))</f>
        <v/>
      </c>
      <c r="L4144" s="39">
        <f>IF(ISNUMBER(C4144),YEAR(C4144),"")</f>
        <v/>
      </c>
      <c r="M4144" s="39">
        <f>IF(ISNUMBER(C4144),MONTH(C4144),"")</f>
        <v/>
      </c>
      <c r="N4144" s="23">
        <f>IF(L4144="","",IF(NOT(ISNUMBER(crono_ano)),"Informe o ano",IF(L4144&lt;crono_ano,"Antes do ano",IF(L4144&gt;crono_ano,"Depois do ano","No ano"))))</f>
        <v/>
      </c>
      <c r="O4144" s="39">
        <f>IF(F4144="","",IF(COUNTIF(F$7:F4144,F4144)=1,1,0))</f>
        <v/>
      </c>
      <c r="P4144" s="39">
        <f>IF(A4144&amp;B4144&amp;C4144="","",IF(AND(O4144=1,N(G4144)&gt;0),IF(INDEX(pl_ativa,MAX(1,N(G4144)))="Sim",1,0),0))</f>
        <v/>
      </c>
      <c r="Q4144" s="39">
        <f>IF(F4144="","",COUNTIFS(ex_chave_oc,F4144,ex_cancelada,"&lt;&gt;Sim"))</f>
        <v/>
      </c>
      <c r="R4144" s="51">
        <f>IF(P4144="","",IF(AND(P4144=1,N(Q4144)&gt;0),1,0))</f>
        <v/>
      </c>
      <c r="S4144" s="30">
        <f>IF(P4144="","",IF(F4144="","ERRO: data prevista ausente ou inválida",IF(O4144=0,"Duplicada: contada uma vez",IF(N(G4144)=0,"ERRO: tarefa fora do Plano Mestre",IF(P4144=0,"Tarefa retirada do plano: não conta","OK")))))</f>
        <v/>
      </c>
    </row>
    <row r="4145">
      <c r="A4145" s="29" t="n"/>
      <c r="B4145" s="25" t="n"/>
      <c r="C4145" s="49" t="n"/>
      <c r="D4145" s="29" t="n"/>
      <c r="E4145" s="23">
        <f>IF(OR(A4145="",B4145=""),"",A4145&amp;"|"&amp;B4145)</f>
        <v/>
      </c>
      <c r="F4145" s="30">
        <f>IF(OR(E4145="",NOT(ISNUMBER(C4145))),"",E4145&amp;"|"&amp;YEAR(C4145)&amp;"-"&amp;RIGHT("0"&amp;MONTH(C4145),2)&amp;"-"&amp;RIGHT("0"&amp;DAY(C4145),2))</f>
        <v/>
      </c>
      <c r="G4145" s="26">
        <f>IF(E4145="","",IFERROR(MATCH(E4145,pl_chave,0),0))</f>
        <v/>
      </c>
      <c r="H4145" s="23">
        <f>IF(G4145="","",IF(G4145=0,"Tarefa fora do plano",INDEX(pl_tag,G4145)))</f>
        <v/>
      </c>
      <c r="I4145" s="30">
        <f>IF(N(G4145)=0,"",INDEX(pl_atividade,G4145))</f>
        <v/>
      </c>
      <c r="J4145" s="50">
        <f>IF(N(G4145)=0,"",INDEX(pl_especialidade,G4145))</f>
        <v/>
      </c>
      <c r="K4145" s="28">
        <f>IF(N(G4145)=0,"",INDEX(pl_duracao,G4145))</f>
        <v/>
      </c>
      <c r="L4145" s="39">
        <f>IF(ISNUMBER(C4145),YEAR(C4145),"")</f>
        <v/>
      </c>
      <c r="M4145" s="39">
        <f>IF(ISNUMBER(C4145),MONTH(C4145),"")</f>
        <v/>
      </c>
      <c r="N4145" s="23">
        <f>IF(L4145="","",IF(NOT(ISNUMBER(crono_ano)),"Informe o ano",IF(L4145&lt;crono_ano,"Antes do ano",IF(L4145&gt;crono_ano,"Depois do ano","No ano"))))</f>
        <v/>
      </c>
      <c r="O4145" s="39">
        <f>IF(F4145="","",IF(COUNTIF(F$7:F4145,F4145)=1,1,0))</f>
        <v/>
      </c>
      <c r="P4145" s="39">
        <f>IF(A4145&amp;B4145&amp;C4145="","",IF(AND(O4145=1,N(G4145)&gt;0),IF(INDEX(pl_ativa,MAX(1,N(G4145)))="Sim",1,0),0))</f>
        <v/>
      </c>
      <c r="Q4145" s="39">
        <f>IF(F4145="","",COUNTIFS(ex_chave_oc,F4145,ex_cancelada,"&lt;&gt;Sim"))</f>
        <v/>
      </c>
      <c r="R4145" s="51">
        <f>IF(P4145="","",IF(AND(P4145=1,N(Q4145)&gt;0),1,0))</f>
        <v/>
      </c>
      <c r="S4145" s="30">
        <f>IF(P4145="","",IF(F4145="","ERRO: data prevista ausente ou inválida",IF(O4145=0,"Duplicada: contada uma vez",IF(N(G4145)=0,"ERRO: tarefa fora do Plano Mestre",IF(P4145=0,"Tarefa retirada do plano: não conta","OK")))))</f>
        <v/>
      </c>
    </row>
    <row r="4146">
      <c r="A4146" s="29" t="n"/>
      <c r="B4146" s="25" t="n"/>
      <c r="C4146" s="49" t="n"/>
      <c r="D4146" s="29" t="n"/>
      <c r="E4146" s="23">
        <f>IF(OR(A4146="",B4146=""),"",A4146&amp;"|"&amp;B4146)</f>
        <v/>
      </c>
      <c r="F4146" s="30">
        <f>IF(OR(E4146="",NOT(ISNUMBER(C4146))),"",E4146&amp;"|"&amp;YEAR(C4146)&amp;"-"&amp;RIGHT("0"&amp;MONTH(C4146),2)&amp;"-"&amp;RIGHT("0"&amp;DAY(C4146),2))</f>
        <v/>
      </c>
      <c r="G4146" s="26">
        <f>IF(E4146="","",IFERROR(MATCH(E4146,pl_chave,0),0))</f>
        <v/>
      </c>
      <c r="H4146" s="23">
        <f>IF(G4146="","",IF(G4146=0,"Tarefa fora do plano",INDEX(pl_tag,G4146)))</f>
        <v/>
      </c>
      <c r="I4146" s="30">
        <f>IF(N(G4146)=0,"",INDEX(pl_atividade,G4146))</f>
        <v/>
      </c>
      <c r="J4146" s="50">
        <f>IF(N(G4146)=0,"",INDEX(pl_especialidade,G4146))</f>
        <v/>
      </c>
      <c r="K4146" s="28">
        <f>IF(N(G4146)=0,"",INDEX(pl_duracao,G4146))</f>
        <v/>
      </c>
      <c r="L4146" s="39">
        <f>IF(ISNUMBER(C4146),YEAR(C4146),"")</f>
        <v/>
      </c>
      <c r="M4146" s="39">
        <f>IF(ISNUMBER(C4146),MONTH(C4146),"")</f>
        <v/>
      </c>
      <c r="N4146" s="23">
        <f>IF(L4146="","",IF(NOT(ISNUMBER(crono_ano)),"Informe o ano",IF(L4146&lt;crono_ano,"Antes do ano",IF(L4146&gt;crono_ano,"Depois do ano","No ano"))))</f>
        <v/>
      </c>
      <c r="O4146" s="39">
        <f>IF(F4146="","",IF(COUNTIF(F$7:F4146,F4146)=1,1,0))</f>
        <v/>
      </c>
      <c r="P4146" s="39">
        <f>IF(A4146&amp;B4146&amp;C4146="","",IF(AND(O4146=1,N(G4146)&gt;0),IF(INDEX(pl_ativa,MAX(1,N(G4146)))="Sim",1,0),0))</f>
        <v/>
      </c>
      <c r="Q4146" s="39">
        <f>IF(F4146="","",COUNTIFS(ex_chave_oc,F4146,ex_cancelada,"&lt;&gt;Sim"))</f>
        <v/>
      </c>
      <c r="R4146" s="51">
        <f>IF(P4146="","",IF(AND(P4146=1,N(Q4146)&gt;0),1,0))</f>
        <v/>
      </c>
      <c r="S4146" s="30">
        <f>IF(P4146="","",IF(F4146="","ERRO: data prevista ausente ou inválida",IF(O4146=0,"Duplicada: contada uma vez",IF(N(G4146)=0,"ERRO: tarefa fora do Plano Mestre",IF(P4146=0,"Tarefa retirada do plano: não conta","OK")))))</f>
        <v/>
      </c>
    </row>
    <row r="4147">
      <c r="A4147" s="29" t="n"/>
      <c r="B4147" s="25" t="n"/>
      <c r="C4147" s="49" t="n"/>
      <c r="D4147" s="29" t="n"/>
      <c r="E4147" s="23">
        <f>IF(OR(A4147="",B4147=""),"",A4147&amp;"|"&amp;B4147)</f>
        <v/>
      </c>
      <c r="F4147" s="30">
        <f>IF(OR(E4147="",NOT(ISNUMBER(C4147))),"",E4147&amp;"|"&amp;YEAR(C4147)&amp;"-"&amp;RIGHT("0"&amp;MONTH(C4147),2)&amp;"-"&amp;RIGHT("0"&amp;DAY(C4147),2))</f>
        <v/>
      </c>
      <c r="G4147" s="26">
        <f>IF(E4147="","",IFERROR(MATCH(E4147,pl_chave,0),0))</f>
        <v/>
      </c>
      <c r="H4147" s="23">
        <f>IF(G4147="","",IF(G4147=0,"Tarefa fora do plano",INDEX(pl_tag,G4147)))</f>
        <v/>
      </c>
      <c r="I4147" s="30">
        <f>IF(N(G4147)=0,"",INDEX(pl_atividade,G4147))</f>
        <v/>
      </c>
      <c r="J4147" s="50">
        <f>IF(N(G4147)=0,"",INDEX(pl_especialidade,G4147))</f>
        <v/>
      </c>
      <c r="K4147" s="28">
        <f>IF(N(G4147)=0,"",INDEX(pl_duracao,G4147))</f>
        <v/>
      </c>
      <c r="L4147" s="39">
        <f>IF(ISNUMBER(C4147),YEAR(C4147),"")</f>
        <v/>
      </c>
      <c r="M4147" s="39">
        <f>IF(ISNUMBER(C4147),MONTH(C4147),"")</f>
        <v/>
      </c>
      <c r="N4147" s="23">
        <f>IF(L4147="","",IF(NOT(ISNUMBER(crono_ano)),"Informe o ano",IF(L4147&lt;crono_ano,"Antes do ano",IF(L4147&gt;crono_ano,"Depois do ano","No ano"))))</f>
        <v/>
      </c>
      <c r="O4147" s="39">
        <f>IF(F4147="","",IF(COUNTIF(F$7:F4147,F4147)=1,1,0))</f>
        <v/>
      </c>
      <c r="P4147" s="39">
        <f>IF(A4147&amp;B4147&amp;C4147="","",IF(AND(O4147=1,N(G4147)&gt;0),IF(INDEX(pl_ativa,MAX(1,N(G4147)))="Sim",1,0),0))</f>
        <v/>
      </c>
      <c r="Q4147" s="39">
        <f>IF(F4147="","",COUNTIFS(ex_chave_oc,F4147,ex_cancelada,"&lt;&gt;Sim"))</f>
        <v/>
      </c>
      <c r="R4147" s="51">
        <f>IF(P4147="","",IF(AND(P4147=1,N(Q4147)&gt;0),1,0))</f>
        <v/>
      </c>
      <c r="S4147" s="30">
        <f>IF(P4147="","",IF(F4147="","ERRO: data prevista ausente ou inválida",IF(O4147=0,"Duplicada: contada uma vez",IF(N(G4147)=0,"ERRO: tarefa fora do Plano Mestre",IF(P4147=0,"Tarefa retirada do plano: não conta","OK")))))</f>
        <v/>
      </c>
    </row>
    <row r="4148">
      <c r="A4148" s="29" t="n"/>
      <c r="B4148" s="25" t="n"/>
      <c r="C4148" s="49" t="n"/>
      <c r="D4148" s="29" t="n"/>
      <c r="E4148" s="23">
        <f>IF(OR(A4148="",B4148=""),"",A4148&amp;"|"&amp;B4148)</f>
        <v/>
      </c>
      <c r="F4148" s="30">
        <f>IF(OR(E4148="",NOT(ISNUMBER(C4148))),"",E4148&amp;"|"&amp;YEAR(C4148)&amp;"-"&amp;RIGHT("0"&amp;MONTH(C4148),2)&amp;"-"&amp;RIGHT("0"&amp;DAY(C4148),2))</f>
        <v/>
      </c>
      <c r="G4148" s="26">
        <f>IF(E4148="","",IFERROR(MATCH(E4148,pl_chave,0),0))</f>
        <v/>
      </c>
      <c r="H4148" s="23">
        <f>IF(G4148="","",IF(G4148=0,"Tarefa fora do plano",INDEX(pl_tag,G4148)))</f>
        <v/>
      </c>
      <c r="I4148" s="30">
        <f>IF(N(G4148)=0,"",INDEX(pl_atividade,G4148))</f>
        <v/>
      </c>
      <c r="J4148" s="50">
        <f>IF(N(G4148)=0,"",INDEX(pl_especialidade,G4148))</f>
        <v/>
      </c>
      <c r="K4148" s="28">
        <f>IF(N(G4148)=0,"",INDEX(pl_duracao,G4148))</f>
        <v/>
      </c>
      <c r="L4148" s="39">
        <f>IF(ISNUMBER(C4148),YEAR(C4148),"")</f>
        <v/>
      </c>
      <c r="M4148" s="39">
        <f>IF(ISNUMBER(C4148),MONTH(C4148),"")</f>
        <v/>
      </c>
      <c r="N4148" s="23">
        <f>IF(L4148="","",IF(NOT(ISNUMBER(crono_ano)),"Informe o ano",IF(L4148&lt;crono_ano,"Antes do ano",IF(L4148&gt;crono_ano,"Depois do ano","No ano"))))</f>
        <v/>
      </c>
      <c r="O4148" s="39">
        <f>IF(F4148="","",IF(COUNTIF(F$7:F4148,F4148)=1,1,0))</f>
        <v/>
      </c>
      <c r="P4148" s="39">
        <f>IF(A4148&amp;B4148&amp;C4148="","",IF(AND(O4148=1,N(G4148)&gt;0),IF(INDEX(pl_ativa,MAX(1,N(G4148)))="Sim",1,0),0))</f>
        <v/>
      </c>
      <c r="Q4148" s="39">
        <f>IF(F4148="","",COUNTIFS(ex_chave_oc,F4148,ex_cancelada,"&lt;&gt;Sim"))</f>
        <v/>
      </c>
      <c r="R4148" s="51">
        <f>IF(P4148="","",IF(AND(P4148=1,N(Q4148)&gt;0),1,0))</f>
        <v/>
      </c>
      <c r="S4148" s="30">
        <f>IF(P4148="","",IF(F4148="","ERRO: data prevista ausente ou inválida",IF(O4148=0,"Duplicada: contada uma vez",IF(N(G4148)=0,"ERRO: tarefa fora do Plano Mestre",IF(P4148=0,"Tarefa retirada do plano: não conta","OK")))))</f>
        <v/>
      </c>
    </row>
    <row r="4149">
      <c r="A4149" s="29" t="n"/>
      <c r="B4149" s="25" t="n"/>
      <c r="C4149" s="49" t="n"/>
      <c r="D4149" s="29" t="n"/>
      <c r="E4149" s="23">
        <f>IF(OR(A4149="",B4149=""),"",A4149&amp;"|"&amp;B4149)</f>
        <v/>
      </c>
      <c r="F4149" s="30">
        <f>IF(OR(E4149="",NOT(ISNUMBER(C4149))),"",E4149&amp;"|"&amp;YEAR(C4149)&amp;"-"&amp;RIGHT("0"&amp;MONTH(C4149),2)&amp;"-"&amp;RIGHT("0"&amp;DAY(C4149),2))</f>
        <v/>
      </c>
      <c r="G4149" s="26">
        <f>IF(E4149="","",IFERROR(MATCH(E4149,pl_chave,0),0))</f>
        <v/>
      </c>
      <c r="H4149" s="23">
        <f>IF(G4149="","",IF(G4149=0,"Tarefa fora do plano",INDEX(pl_tag,G4149)))</f>
        <v/>
      </c>
      <c r="I4149" s="30">
        <f>IF(N(G4149)=0,"",INDEX(pl_atividade,G4149))</f>
        <v/>
      </c>
      <c r="J4149" s="50">
        <f>IF(N(G4149)=0,"",INDEX(pl_especialidade,G4149))</f>
        <v/>
      </c>
      <c r="K4149" s="28">
        <f>IF(N(G4149)=0,"",INDEX(pl_duracao,G4149))</f>
        <v/>
      </c>
      <c r="L4149" s="39">
        <f>IF(ISNUMBER(C4149),YEAR(C4149),"")</f>
        <v/>
      </c>
      <c r="M4149" s="39">
        <f>IF(ISNUMBER(C4149),MONTH(C4149),"")</f>
        <v/>
      </c>
      <c r="N4149" s="23">
        <f>IF(L4149="","",IF(NOT(ISNUMBER(crono_ano)),"Informe o ano",IF(L4149&lt;crono_ano,"Antes do ano",IF(L4149&gt;crono_ano,"Depois do ano","No ano"))))</f>
        <v/>
      </c>
      <c r="O4149" s="39">
        <f>IF(F4149="","",IF(COUNTIF(F$7:F4149,F4149)=1,1,0))</f>
        <v/>
      </c>
      <c r="P4149" s="39">
        <f>IF(A4149&amp;B4149&amp;C4149="","",IF(AND(O4149=1,N(G4149)&gt;0),IF(INDEX(pl_ativa,MAX(1,N(G4149)))="Sim",1,0),0))</f>
        <v/>
      </c>
      <c r="Q4149" s="39">
        <f>IF(F4149="","",COUNTIFS(ex_chave_oc,F4149,ex_cancelada,"&lt;&gt;Sim"))</f>
        <v/>
      </c>
      <c r="R4149" s="51">
        <f>IF(P4149="","",IF(AND(P4149=1,N(Q4149)&gt;0),1,0))</f>
        <v/>
      </c>
      <c r="S4149" s="30">
        <f>IF(P4149="","",IF(F4149="","ERRO: data prevista ausente ou inválida",IF(O4149=0,"Duplicada: contada uma vez",IF(N(G4149)=0,"ERRO: tarefa fora do Plano Mestre",IF(P4149=0,"Tarefa retirada do plano: não conta","OK")))))</f>
        <v/>
      </c>
    </row>
    <row r="4150">
      <c r="A4150" s="29" t="n"/>
      <c r="B4150" s="25" t="n"/>
      <c r="C4150" s="49" t="n"/>
      <c r="D4150" s="29" t="n"/>
      <c r="E4150" s="23">
        <f>IF(OR(A4150="",B4150=""),"",A4150&amp;"|"&amp;B4150)</f>
        <v/>
      </c>
      <c r="F4150" s="30">
        <f>IF(OR(E4150="",NOT(ISNUMBER(C4150))),"",E4150&amp;"|"&amp;YEAR(C4150)&amp;"-"&amp;RIGHT("0"&amp;MONTH(C4150),2)&amp;"-"&amp;RIGHT("0"&amp;DAY(C4150),2))</f>
        <v/>
      </c>
      <c r="G4150" s="26">
        <f>IF(E4150="","",IFERROR(MATCH(E4150,pl_chave,0),0))</f>
        <v/>
      </c>
      <c r="H4150" s="23">
        <f>IF(G4150="","",IF(G4150=0,"Tarefa fora do plano",INDEX(pl_tag,G4150)))</f>
        <v/>
      </c>
      <c r="I4150" s="30">
        <f>IF(N(G4150)=0,"",INDEX(pl_atividade,G4150))</f>
        <v/>
      </c>
      <c r="J4150" s="50">
        <f>IF(N(G4150)=0,"",INDEX(pl_especialidade,G4150))</f>
        <v/>
      </c>
      <c r="K4150" s="28">
        <f>IF(N(G4150)=0,"",INDEX(pl_duracao,G4150))</f>
        <v/>
      </c>
      <c r="L4150" s="39">
        <f>IF(ISNUMBER(C4150),YEAR(C4150),"")</f>
        <v/>
      </c>
      <c r="M4150" s="39">
        <f>IF(ISNUMBER(C4150),MONTH(C4150),"")</f>
        <v/>
      </c>
      <c r="N4150" s="23">
        <f>IF(L4150="","",IF(NOT(ISNUMBER(crono_ano)),"Informe o ano",IF(L4150&lt;crono_ano,"Antes do ano",IF(L4150&gt;crono_ano,"Depois do ano","No ano"))))</f>
        <v/>
      </c>
      <c r="O4150" s="39">
        <f>IF(F4150="","",IF(COUNTIF(F$7:F4150,F4150)=1,1,0))</f>
        <v/>
      </c>
      <c r="P4150" s="39">
        <f>IF(A4150&amp;B4150&amp;C4150="","",IF(AND(O4150=1,N(G4150)&gt;0),IF(INDEX(pl_ativa,MAX(1,N(G4150)))="Sim",1,0),0))</f>
        <v/>
      </c>
      <c r="Q4150" s="39">
        <f>IF(F4150="","",COUNTIFS(ex_chave_oc,F4150,ex_cancelada,"&lt;&gt;Sim"))</f>
        <v/>
      </c>
      <c r="R4150" s="51">
        <f>IF(P4150="","",IF(AND(P4150=1,N(Q4150)&gt;0),1,0))</f>
        <v/>
      </c>
      <c r="S4150" s="30">
        <f>IF(P4150="","",IF(F4150="","ERRO: data prevista ausente ou inválida",IF(O4150=0,"Duplicada: contada uma vez",IF(N(G4150)=0,"ERRO: tarefa fora do Plano Mestre",IF(P4150=0,"Tarefa retirada do plano: não conta","OK")))))</f>
        <v/>
      </c>
    </row>
    <row r="4151">
      <c r="A4151" s="29" t="n"/>
      <c r="B4151" s="25" t="n"/>
      <c r="C4151" s="49" t="n"/>
      <c r="D4151" s="29" t="n"/>
      <c r="E4151" s="23">
        <f>IF(OR(A4151="",B4151=""),"",A4151&amp;"|"&amp;B4151)</f>
        <v/>
      </c>
      <c r="F4151" s="30">
        <f>IF(OR(E4151="",NOT(ISNUMBER(C4151))),"",E4151&amp;"|"&amp;YEAR(C4151)&amp;"-"&amp;RIGHT("0"&amp;MONTH(C4151),2)&amp;"-"&amp;RIGHT("0"&amp;DAY(C4151),2))</f>
        <v/>
      </c>
      <c r="G4151" s="26">
        <f>IF(E4151="","",IFERROR(MATCH(E4151,pl_chave,0),0))</f>
        <v/>
      </c>
      <c r="H4151" s="23">
        <f>IF(G4151="","",IF(G4151=0,"Tarefa fora do plano",INDEX(pl_tag,G4151)))</f>
        <v/>
      </c>
      <c r="I4151" s="30">
        <f>IF(N(G4151)=0,"",INDEX(pl_atividade,G4151))</f>
        <v/>
      </c>
      <c r="J4151" s="50">
        <f>IF(N(G4151)=0,"",INDEX(pl_especialidade,G4151))</f>
        <v/>
      </c>
      <c r="K4151" s="28">
        <f>IF(N(G4151)=0,"",INDEX(pl_duracao,G4151))</f>
        <v/>
      </c>
      <c r="L4151" s="39">
        <f>IF(ISNUMBER(C4151),YEAR(C4151),"")</f>
        <v/>
      </c>
      <c r="M4151" s="39">
        <f>IF(ISNUMBER(C4151),MONTH(C4151),"")</f>
        <v/>
      </c>
      <c r="N4151" s="23">
        <f>IF(L4151="","",IF(NOT(ISNUMBER(crono_ano)),"Informe o ano",IF(L4151&lt;crono_ano,"Antes do ano",IF(L4151&gt;crono_ano,"Depois do ano","No ano"))))</f>
        <v/>
      </c>
      <c r="O4151" s="39">
        <f>IF(F4151="","",IF(COUNTIF(F$7:F4151,F4151)=1,1,0))</f>
        <v/>
      </c>
      <c r="P4151" s="39">
        <f>IF(A4151&amp;B4151&amp;C4151="","",IF(AND(O4151=1,N(G4151)&gt;0),IF(INDEX(pl_ativa,MAX(1,N(G4151)))="Sim",1,0),0))</f>
        <v/>
      </c>
      <c r="Q4151" s="39">
        <f>IF(F4151="","",COUNTIFS(ex_chave_oc,F4151,ex_cancelada,"&lt;&gt;Sim"))</f>
        <v/>
      </c>
      <c r="R4151" s="51">
        <f>IF(P4151="","",IF(AND(P4151=1,N(Q4151)&gt;0),1,0))</f>
        <v/>
      </c>
      <c r="S4151" s="30">
        <f>IF(P4151="","",IF(F4151="","ERRO: data prevista ausente ou inválida",IF(O4151=0,"Duplicada: contada uma vez",IF(N(G4151)=0,"ERRO: tarefa fora do Plano Mestre",IF(P4151=0,"Tarefa retirada do plano: não conta","OK")))))</f>
        <v/>
      </c>
    </row>
    <row r="4152">
      <c r="A4152" s="29" t="n"/>
      <c r="B4152" s="25" t="n"/>
      <c r="C4152" s="49" t="n"/>
      <c r="D4152" s="29" t="n"/>
      <c r="E4152" s="23">
        <f>IF(OR(A4152="",B4152=""),"",A4152&amp;"|"&amp;B4152)</f>
        <v/>
      </c>
      <c r="F4152" s="30">
        <f>IF(OR(E4152="",NOT(ISNUMBER(C4152))),"",E4152&amp;"|"&amp;YEAR(C4152)&amp;"-"&amp;RIGHT("0"&amp;MONTH(C4152),2)&amp;"-"&amp;RIGHT("0"&amp;DAY(C4152),2))</f>
        <v/>
      </c>
      <c r="G4152" s="26">
        <f>IF(E4152="","",IFERROR(MATCH(E4152,pl_chave,0),0))</f>
        <v/>
      </c>
      <c r="H4152" s="23">
        <f>IF(G4152="","",IF(G4152=0,"Tarefa fora do plano",INDEX(pl_tag,G4152)))</f>
        <v/>
      </c>
      <c r="I4152" s="30">
        <f>IF(N(G4152)=0,"",INDEX(pl_atividade,G4152))</f>
        <v/>
      </c>
      <c r="J4152" s="50">
        <f>IF(N(G4152)=0,"",INDEX(pl_especialidade,G4152))</f>
        <v/>
      </c>
      <c r="K4152" s="28">
        <f>IF(N(G4152)=0,"",INDEX(pl_duracao,G4152))</f>
        <v/>
      </c>
      <c r="L4152" s="39">
        <f>IF(ISNUMBER(C4152),YEAR(C4152),"")</f>
        <v/>
      </c>
      <c r="M4152" s="39">
        <f>IF(ISNUMBER(C4152),MONTH(C4152),"")</f>
        <v/>
      </c>
      <c r="N4152" s="23">
        <f>IF(L4152="","",IF(NOT(ISNUMBER(crono_ano)),"Informe o ano",IF(L4152&lt;crono_ano,"Antes do ano",IF(L4152&gt;crono_ano,"Depois do ano","No ano"))))</f>
        <v/>
      </c>
      <c r="O4152" s="39">
        <f>IF(F4152="","",IF(COUNTIF(F$7:F4152,F4152)=1,1,0))</f>
        <v/>
      </c>
      <c r="P4152" s="39">
        <f>IF(A4152&amp;B4152&amp;C4152="","",IF(AND(O4152=1,N(G4152)&gt;0),IF(INDEX(pl_ativa,MAX(1,N(G4152)))="Sim",1,0),0))</f>
        <v/>
      </c>
      <c r="Q4152" s="39">
        <f>IF(F4152="","",COUNTIFS(ex_chave_oc,F4152,ex_cancelada,"&lt;&gt;Sim"))</f>
        <v/>
      </c>
      <c r="R4152" s="51">
        <f>IF(P4152="","",IF(AND(P4152=1,N(Q4152)&gt;0),1,0))</f>
        <v/>
      </c>
      <c r="S4152" s="30">
        <f>IF(P4152="","",IF(F4152="","ERRO: data prevista ausente ou inválida",IF(O4152=0,"Duplicada: contada uma vez",IF(N(G4152)=0,"ERRO: tarefa fora do Plano Mestre",IF(P4152=0,"Tarefa retirada do plano: não conta","OK")))))</f>
        <v/>
      </c>
    </row>
    <row r="4153">
      <c r="A4153" s="29" t="n"/>
      <c r="B4153" s="25" t="n"/>
      <c r="C4153" s="49" t="n"/>
      <c r="D4153" s="29" t="n"/>
      <c r="E4153" s="23">
        <f>IF(OR(A4153="",B4153=""),"",A4153&amp;"|"&amp;B4153)</f>
        <v/>
      </c>
      <c r="F4153" s="30">
        <f>IF(OR(E4153="",NOT(ISNUMBER(C4153))),"",E4153&amp;"|"&amp;YEAR(C4153)&amp;"-"&amp;RIGHT("0"&amp;MONTH(C4153),2)&amp;"-"&amp;RIGHT("0"&amp;DAY(C4153),2))</f>
        <v/>
      </c>
      <c r="G4153" s="26">
        <f>IF(E4153="","",IFERROR(MATCH(E4153,pl_chave,0),0))</f>
        <v/>
      </c>
      <c r="H4153" s="23">
        <f>IF(G4153="","",IF(G4153=0,"Tarefa fora do plano",INDEX(pl_tag,G4153)))</f>
        <v/>
      </c>
      <c r="I4153" s="30">
        <f>IF(N(G4153)=0,"",INDEX(pl_atividade,G4153))</f>
        <v/>
      </c>
      <c r="J4153" s="50">
        <f>IF(N(G4153)=0,"",INDEX(pl_especialidade,G4153))</f>
        <v/>
      </c>
      <c r="K4153" s="28">
        <f>IF(N(G4153)=0,"",INDEX(pl_duracao,G4153))</f>
        <v/>
      </c>
      <c r="L4153" s="39">
        <f>IF(ISNUMBER(C4153),YEAR(C4153),"")</f>
        <v/>
      </c>
      <c r="M4153" s="39">
        <f>IF(ISNUMBER(C4153),MONTH(C4153),"")</f>
        <v/>
      </c>
      <c r="N4153" s="23">
        <f>IF(L4153="","",IF(NOT(ISNUMBER(crono_ano)),"Informe o ano",IF(L4153&lt;crono_ano,"Antes do ano",IF(L4153&gt;crono_ano,"Depois do ano","No ano"))))</f>
        <v/>
      </c>
      <c r="O4153" s="39">
        <f>IF(F4153="","",IF(COUNTIF(F$7:F4153,F4153)=1,1,0))</f>
        <v/>
      </c>
      <c r="P4153" s="39">
        <f>IF(A4153&amp;B4153&amp;C4153="","",IF(AND(O4153=1,N(G4153)&gt;0),IF(INDEX(pl_ativa,MAX(1,N(G4153)))="Sim",1,0),0))</f>
        <v/>
      </c>
      <c r="Q4153" s="39">
        <f>IF(F4153="","",COUNTIFS(ex_chave_oc,F4153,ex_cancelada,"&lt;&gt;Sim"))</f>
        <v/>
      </c>
      <c r="R4153" s="51">
        <f>IF(P4153="","",IF(AND(P4153=1,N(Q4153)&gt;0),1,0))</f>
        <v/>
      </c>
      <c r="S4153" s="30">
        <f>IF(P4153="","",IF(F4153="","ERRO: data prevista ausente ou inválida",IF(O4153=0,"Duplicada: contada uma vez",IF(N(G4153)=0,"ERRO: tarefa fora do Plano Mestre",IF(P4153=0,"Tarefa retirada do plano: não conta","OK")))))</f>
        <v/>
      </c>
    </row>
    <row r="4154">
      <c r="A4154" s="29" t="n"/>
      <c r="B4154" s="25" t="n"/>
      <c r="C4154" s="49" t="n"/>
      <c r="D4154" s="29" t="n"/>
      <c r="E4154" s="23">
        <f>IF(OR(A4154="",B4154=""),"",A4154&amp;"|"&amp;B4154)</f>
        <v/>
      </c>
      <c r="F4154" s="30">
        <f>IF(OR(E4154="",NOT(ISNUMBER(C4154))),"",E4154&amp;"|"&amp;YEAR(C4154)&amp;"-"&amp;RIGHT("0"&amp;MONTH(C4154),2)&amp;"-"&amp;RIGHT("0"&amp;DAY(C4154),2))</f>
        <v/>
      </c>
      <c r="G4154" s="26">
        <f>IF(E4154="","",IFERROR(MATCH(E4154,pl_chave,0),0))</f>
        <v/>
      </c>
      <c r="H4154" s="23">
        <f>IF(G4154="","",IF(G4154=0,"Tarefa fora do plano",INDEX(pl_tag,G4154)))</f>
        <v/>
      </c>
      <c r="I4154" s="30">
        <f>IF(N(G4154)=0,"",INDEX(pl_atividade,G4154))</f>
        <v/>
      </c>
      <c r="J4154" s="50">
        <f>IF(N(G4154)=0,"",INDEX(pl_especialidade,G4154))</f>
        <v/>
      </c>
      <c r="K4154" s="28">
        <f>IF(N(G4154)=0,"",INDEX(pl_duracao,G4154))</f>
        <v/>
      </c>
      <c r="L4154" s="39">
        <f>IF(ISNUMBER(C4154),YEAR(C4154),"")</f>
        <v/>
      </c>
      <c r="M4154" s="39">
        <f>IF(ISNUMBER(C4154),MONTH(C4154),"")</f>
        <v/>
      </c>
      <c r="N4154" s="23">
        <f>IF(L4154="","",IF(NOT(ISNUMBER(crono_ano)),"Informe o ano",IF(L4154&lt;crono_ano,"Antes do ano",IF(L4154&gt;crono_ano,"Depois do ano","No ano"))))</f>
        <v/>
      </c>
      <c r="O4154" s="39">
        <f>IF(F4154="","",IF(COUNTIF(F$7:F4154,F4154)=1,1,0))</f>
        <v/>
      </c>
      <c r="P4154" s="39">
        <f>IF(A4154&amp;B4154&amp;C4154="","",IF(AND(O4154=1,N(G4154)&gt;0),IF(INDEX(pl_ativa,MAX(1,N(G4154)))="Sim",1,0),0))</f>
        <v/>
      </c>
      <c r="Q4154" s="39">
        <f>IF(F4154="","",COUNTIFS(ex_chave_oc,F4154,ex_cancelada,"&lt;&gt;Sim"))</f>
        <v/>
      </c>
      <c r="R4154" s="51">
        <f>IF(P4154="","",IF(AND(P4154=1,N(Q4154)&gt;0),1,0))</f>
        <v/>
      </c>
      <c r="S4154" s="30">
        <f>IF(P4154="","",IF(F4154="","ERRO: data prevista ausente ou inválida",IF(O4154=0,"Duplicada: contada uma vez",IF(N(G4154)=0,"ERRO: tarefa fora do Plano Mestre",IF(P4154=0,"Tarefa retirada do plano: não conta","OK")))))</f>
        <v/>
      </c>
    </row>
    <row r="4155">
      <c r="A4155" s="29" t="n"/>
      <c r="B4155" s="25" t="n"/>
      <c r="C4155" s="49" t="n"/>
      <c r="D4155" s="29" t="n"/>
      <c r="E4155" s="23">
        <f>IF(OR(A4155="",B4155=""),"",A4155&amp;"|"&amp;B4155)</f>
        <v/>
      </c>
      <c r="F4155" s="30">
        <f>IF(OR(E4155="",NOT(ISNUMBER(C4155))),"",E4155&amp;"|"&amp;YEAR(C4155)&amp;"-"&amp;RIGHT("0"&amp;MONTH(C4155),2)&amp;"-"&amp;RIGHT("0"&amp;DAY(C4155),2))</f>
        <v/>
      </c>
      <c r="G4155" s="26">
        <f>IF(E4155="","",IFERROR(MATCH(E4155,pl_chave,0),0))</f>
        <v/>
      </c>
      <c r="H4155" s="23">
        <f>IF(G4155="","",IF(G4155=0,"Tarefa fora do plano",INDEX(pl_tag,G4155)))</f>
        <v/>
      </c>
      <c r="I4155" s="30">
        <f>IF(N(G4155)=0,"",INDEX(pl_atividade,G4155))</f>
        <v/>
      </c>
      <c r="J4155" s="50">
        <f>IF(N(G4155)=0,"",INDEX(pl_especialidade,G4155))</f>
        <v/>
      </c>
      <c r="K4155" s="28">
        <f>IF(N(G4155)=0,"",INDEX(pl_duracao,G4155))</f>
        <v/>
      </c>
      <c r="L4155" s="39">
        <f>IF(ISNUMBER(C4155),YEAR(C4155),"")</f>
        <v/>
      </c>
      <c r="M4155" s="39">
        <f>IF(ISNUMBER(C4155),MONTH(C4155),"")</f>
        <v/>
      </c>
      <c r="N4155" s="23">
        <f>IF(L4155="","",IF(NOT(ISNUMBER(crono_ano)),"Informe o ano",IF(L4155&lt;crono_ano,"Antes do ano",IF(L4155&gt;crono_ano,"Depois do ano","No ano"))))</f>
        <v/>
      </c>
      <c r="O4155" s="39">
        <f>IF(F4155="","",IF(COUNTIF(F$7:F4155,F4155)=1,1,0))</f>
        <v/>
      </c>
      <c r="P4155" s="39">
        <f>IF(A4155&amp;B4155&amp;C4155="","",IF(AND(O4155=1,N(G4155)&gt;0),IF(INDEX(pl_ativa,MAX(1,N(G4155)))="Sim",1,0),0))</f>
        <v/>
      </c>
      <c r="Q4155" s="39">
        <f>IF(F4155="","",COUNTIFS(ex_chave_oc,F4155,ex_cancelada,"&lt;&gt;Sim"))</f>
        <v/>
      </c>
      <c r="R4155" s="51">
        <f>IF(P4155="","",IF(AND(P4155=1,N(Q4155)&gt;0),1,0))</f>
        <v/>
      </c>
      <c r="S4155" s="30">
        <f>IF(P4155="","",IF(F4155="","ERRO: data prevista ausente ou inválida",IF(O4155=0,"Duplicada: contada uma vez",IF(N(G4155)=0,"ERRO: tarefa fora do Plano Mestre",IF(P4155=0,"Tarefa retirada do plano: não conta","OK")))))</f>
        <v/>
      </c>
    </row>
    <row r="4156">
      <c r="A4156" s="29" t="n"/>
      <c r="B4156" s="25" t="n"/>
      <c r="C4156" s="49" t="n"/>
      <c r="D4156" s="29" t="n"/>
      <c r="E4156" s="23">
        <f>IF(OR(A4156="",B4156=""),"",A4156&amp;"|"&amp;B4156)</f>
        <v/>
      </c>
      <c r="F4156" s="30">
        <f>IF(OR(E4156="",NOT(ISNUMBER(C4156))),"",E4156&amp;"|"&amp;YEAR(C4156)&amp;"-"&amp;RIGHT("0"&amp;MONTH(C4156),2)&amp;"-"&amp;RIGHT("0"&amp;DAY(C4156),2))</f>
        <v/>
      </c>
      <c r="G4156" s="26">
        <f>IF(E4156="","",IFERROR(MATCH(E4156,pl_chave,0),0))</f>
        <v/>
      </c>
      <c r="H4156" s="23">
        <f>IF(G4156="","",IF(G4156=0,"Tarefa fora do plano",INDEX(pl_tag,G4156)))</f>
        <v/>
      </c>
      <c r="I4156" s="30">
        <f>IF(N(G4156)=0,"",INDEX(pl_atividade,G4156))</f>
        <v/>
      </c>
      <c r="J4156" s="50">
        <f>IF(N(G4156)=0,"",INDEX(pl_especialidade,G4156))</f>
        <v/>
      </c>
      <c r="K4156" s="28">
        <f>IF(N(G4156)=0,"",INDEX(pl_duracao,G4156))</f>
        <v/>
      </c>
      <c r="L4156" s="39">
        <f>IF(ISNUMBER(C4156),YEAR(C4156),"")</f>
        <v/>
      </c>
      <c r="M4156" s="39">
        <f>IF(ISNUMBER(C4156),MONTH(C4156),"")</f>
        <v/>
      </c>
      <c r="N4156" s="23">
        <f>IF(L4156="","",IF(NOT(ISNUMBER(crono_ano)),"Informe o ano",IF(L4156&lt;crono_ano,"Antes do ano",IF(L4156&gt;crono_ano,"Depois do ano","No ano"))))</f>
        <v/>
      </c>
      <c r="O4156" s="39">
        <f>IF(F4156="","",IF(COUNTIF(F$7:F4156,F4156)=1,1,0))</f>
        <v/>
      </c>
      <c r="P4156" s="39">
        <f>IF(A4156&amp;B4156&amp;C4156="","",IF(AND(O4156=1,N(G4156)&gt;0),IF(INDEX(pl_ativa,MAX(1,N(G4156)))="Sim",1,0),0))</f>
        <v/>
      </c>
      <c r="Q4156" s="39">
        <f>IF(F4156="","",COUNTIFS(ex_chave_oc,F4156,ex_cancelada,"&lt;&gt;Sim"))</f>
        <v/>
      </c>
      <c r="R4156" s="51">
        <f>IF(P4156="","",IF(AND(P4156=1,N(Q4156)&gt;0),1,0))</f>
        <v/>
      </c>
      <c r="S4156" s="30">
        <f>IF(P4156="","",IF(F4156="","ERRO: data prevista ausente ou inválida",IF(O4156=0,"Duplicada: contada uma vez",IF(N(G4156)=0,"ERRO: tarefa fora do Plano Mestre",IF(P4156=0,"Tarefa retirada do plano: não conta","OK")))))</f>
        <v/>
      </c>
    </row>
    <row r="4157">
      <c r="A4157" s="29" t="n"/>
      <c r="B4157" s="25" t="n"/>
      <c r="C4157" s="49" t="n"/>
      <c r="D4157" s="29" t="n"/>
      <c r="E4157" s="23">
        <f>IF(OR(A4157="",B4157=""),"",A4157&amp;"|"&amp;B4157)</f>
        <v/>
      </c>
      <c r="F4157" s="30">
        <f>IF(OR(E4157="",NOT(ISNUMBER(C4157))),"",E4157&amp;"|"&amp;YEAR(C4157)&amp;"-"&amp;RIGHT("0"&amp;MONTH(C4157),2)&amp;"-"&amp;RIGHT("0"&amp;DAY(C4157),2))</f>
        <v/>
      </c>
      <c r="G4157" s="26">
        <f>IF(E4157="","",IFERROR(MATCH(E4157,pl_chave,0),0))</f>
        <v/>
      </c>
      <c r="H4157" s="23">
        <f>IF(G4157="","",IF(G4157=0,"Tarefa fora do plano",INDEX(pl_tag,G4157)))</f>
        <v/>
      </c>
      <c r="I4157" s="30">
        <f>IF(N(G4157)=0,"",INDEX(pl_atividade,G4157))</f>
        <v/>
      </c>
      <c r="J4157" s="50">
        <f>IF(N(G4157)=0,"",INDEX(pl_especialidade,G4157))</f>
        <v/>
      </c>
      <c r="K4157" s="28">
        <f>IF(N(G4157)=0,"",INDEX(pl_duracao,G4157))</f>
        <v/>
      </c>
      <c r="L4157" s="39">
        <f>IF(ISNUMBER(C4157),YEAR(C4157),"")</f>
        <v/>
      </c>
      <c r="M4157" s="39">
        <f>IF(ISNUMBER(C4157),MONTH(C4157),"")</f>
        <v/>
      </c>
      <c r="N4157" s="23">
        <f>IF(L4157="","",IF(NOT(ISNUMBER(crono_ano)),"Informe o ano",IF(L4157&lt;crono_ano,"Antes do ano",IF(L4157&gt;crono_ano,"Depois do ano","No ano"))))</f>
        <v/>
      </c>
      <c r="O4157" s="39">
        <f>IF(F4157="","",IF(COUNTIF(F$7:F4157,F4157)=1,1,0))</f>
        <v/>
      </c>
      <c r="P4157" s="39">
        <f>IF(A4157&amp;B4157&amp;C4157="","",IF(AND(O4157=1,N(G4157)&gt;0),IF(INDEX(pl_ativa,MAX(1,N(G4157)))="Sim",1,0),0))</f>
        <v/>
      </c>
      <c r="Q4157" s="39">
        <f>IF(F4157="","",COUNTIFS(ex_chave_oc,F4157,ex_cancelada,"&lt;&gt;Sim"))</f>
        <v/>
      </c>
      <c r="R4157" s="51">
        <f>IF(P4157="","",IF(AND(P4157=1,N(Q4157)&gt;0),1,0))</f>
        <v/>
      </c>
      <c r="S4157" s="30">
        <f>IF(P4157="","",IF(F4157="","ERRO: data prevista ausente ou inválida",IF(O4157=0,"Duplicada: contada uma vez",IF(N(G4157)=0,"ERRO: tarefa fora do Plano Mestre",IF(P4157=0,"Tarefa retirada do plano: não conta","OK")))))</f>
        <v/>
      </c>
    </row>
    <row r="4158">
      <c r="A4158" s="29" t="n"/>
      <c r="B4158" s="25" t="n"/>
      <c r="C4158" s="49" t="n"/>
      <c r="D4158" s="29" t="n"/>
      <c r="E4158" s="23">
        <f>IF(OR(A4158="",B4158=""),"",A4158&amp;"|"&amp;B4158)</f>
        <v/>
      </c>
      <c r="F4158" s="30">
        <f>IF(OR(E4158="",NOT(ISNUMBER(C4158))),"",E4158&amp;"|"&amp;YEAR(C4158)&amp;"-"&amp;RIGHT("0"&amp;MONTH(C4158),2)&amp;"-"&amp;RIGHT("0"&amp;DAY(C4158),2))</f>
        <v/>
      </c>
      <c r="G4158" s="26">
        <f>IF(E4158="","",IFERROR(MATCH(E4158,pl_chave,0),0))</f>
        <v/>
      </c>
      <c r="H4158" s="23">
        <f>IF(G4158="","",IF(G4158=0,"Tarefa fora do plano",INDEX(pl_tag,G4158)))</f>
        <v/>
      </c>
      <c r="I4158" s="30">
        <f>IF(N(G4158)=0,"",INDEX(pl_atividade,G4158))</f>
        <v/>
      </c>
      <c r="J4158" s="50">
        <f>IF(N(G4158)=0,"",INDEX(pl_especialidade,G4158))</f>
        <v/>
      </c>
      <c r="K4158" s="28">
        <f>IF(N(G4158)=0,"",INDEX(pl_duracao,G4158))</f>
        <v/>
      </c>
      <c r="L4158" s="39">
        <f>IF(ISNUMBER(C4158),YEAR(C4158),"")</f>
        <v/>
      </c>
      <c r="M4158" s="39">
        <f>IF(ISNUMBER(C4158),MONTH(C4158),"")</f>
        <v/>
      </c>
      <c r="N4158" s="23">
        <f>IF(L4158="","",IF(NOT(ISNUMBER(crono_ano)),"Informe o ano",IF(L4158&lt;crono_ano,"Antes do ano",IF(L4158&gt;crono_ano,"Depois do ano","No ano"))))</f>
        <v/>
      </c>
      <c r="O4158" s="39">
        <f>IF(F4158="","",IF(COUNTIF(F$7:F4158,F4158)=1,1,0))</f>
        <v/>
      </c>
      <c r="P4158" s="39">
        <f>IF(A4158&amp;B4158&amp;C4158="","",IF(AND(O4158=1,N(G4158)&gt;0),IF(INDEX(pl_ativa,MAX(1,N(G4158)))="Sim",1,0),0))</f>
        <v/>
      </c>
      <c r="Q4158" s="39">
        <f>IF(F4158="","",COUNTIFS(ex_chave_oc,F4158,ex_cancelada,"&lt;&gt;Sim"))</f>
        <v/>
      </c>
      <c r="R4158" s="51">
        <f>IF(P4158="","",IF(AND(P4158=1,N(Q4158)&gt;0),1,0))</f>
        <v/>
      </c>
      <c r="S4158" s="30">
        <f>IF(P4158="","",IF(F4158="","ERRO: data prevista ausente ou inválida",IF(O4158=0,"Duplicada: contada uma vez",IF(N(G4158)=0,"ERRO: tarefa fora do Plano Mestre",IF(P4158=0,"Tarefa retirada do plano: não conta","OK")))))</f>
        <v/>
      </c>
    </row>
    <row r="4159">
      <c r="A4159" s="29" t="n"/>
      <c r="B4159" s="25" t="n"/>
      <c r="C4159" s="49" t="n"/>
      <c r="D4159" s="29" t="n"/>
      <c r="E4159" s="23">
        <f>IF(OR(A4159="",B4159=""),"",A4159&amp;"|"&amp;B4159)</f>
        <v/>
      </c>
      <c r="F4159" s="30">
        <f>IF(OR(E4159="",NOT(ISNUMBER(C4159))),"",E4159&amp;"|"&amp;YEAR(C4159)&amp;"-"&amp;RIGHT("0"&amp;MONTH(C4159),2)&amp;"-"&amp;RIGHT("0"&amp;DAY(C4159),2))</f>
        <v/>
      </c>
      <c r="G4159" s="26">
        <f>IF(E4159="","",IFERROR(MATCH(E4159,pl_chave,0),0))</f>
        <v/>
      </c>
      <c r="H4159" s="23">
        <f>IF(G4159="","",IF(G4159=0,"Tarefa fora do plano",INDEX(pl_tag,G4159)))</f>
        <v/>
      </c>
      <c r="I4159" s="30">
        <f>IF(N(G4159)=0,"",INDEX(pl_atividade,G4159))</f>
        <v/>
      </c>
      <c r="J4159" s="50">
        <f>IF(N(G4159)=0,"",INDEX(pl_especialidade,G4159))</f>
        <v/>
      </c>
      <c r="K4159" s="28">
        <f>IF(N(G4159)=0,"",INDEX(pl_duracao,G4159))</f>
        <v/>
      </c>
      <c r="L4159" s="39">
        <f>IF(ISNUMBER(C4159),YEAR(C4159),"")</f>
        <v/>
      </c>
      <c r="M4159" s="39">
        <f>IF(ISNUMBER(C4159),MONTH(C4159),"")</f>
        <v/>
      </c>
      <c r="N4159" s="23">
        <f>IF(L4159="","",IF(NOT(ISNUMBER(crono_ano)),"Informe o ano",IF(L4159&lt;crono_ano,"Antes do ano",IF(L4159&gt;crono_ano,"Depois do ano","No ano"))))</f>
        <v/>
      </c>
      <c r="O4159" s="39">
        <f>IF(F4159="","",IF(COUNTIF(F$7:F4159,F4159)=1,1,0))</f>
        <v/>
      </c>
      <c r="P4159" s="39">
        <f>IF(A4159&amp;B4159&amp;C4159="","",IF(AND(O4159=1,N(G4159)&gt;0),IF(INDEX(pl_ativa,MAX(1,N(G4159)))="Sim",1,0),0))</f>
        <v/>
      </c>
      <c r="Q4159" s="39">
        <f>IF(F4159="","",COUNTIFS(ex_chave_oc,F4159,ex_cancelada,"&lt;&gt;Sim"))</f>
        <v/>
      </c>
      <c r="R4159" s="51">
        <f>IF(P4159="","",IF(AND(P4159=1,N(Q4159)&gt;0),1,0))</f>
        <v/>
      </c>
      <c r="S4159" s="30">
        <f>IF(P4159="","",IF(F4159="","ERRO: data prevista ausente ou inválida",IF(O4159=0,"Duplicada: contada uma vez",IF(N(G4159)=0,"ERRO: tarefa fora do Plano Mestre",IF(P4159=0,"Tarefa retirada do plano: não conta","OK")))))</f>
        <v/>
      </c>
    </row>
    <row r="4160">
      <c r="A4160" s="29" t="n"/>
      <c r="B4160" s="25" t="n"/>
      <c r="C4160" s="49" t="n"/>
      <c r="D4160" s="29" t="n"/>
      <c r="E4160" s="23">
        <f>IF(OR(A4160="",B4160=""),"",A4160&amp;"|"&amp;B4160)</f>
        <v/>
      </c>
      <c r="F4160" s="30">
        <f>IF(OR(E4160="",NOT(ISNUMBER(C4160))),"",E4160&amp;"|"&amp;YEAR(C4160)&amp;"-"&amp;RIGHT("0"&amp;MONTH(C4160),2)&amp;"-"&amp;RIGHT("0"&amp;DAY(C4160),2))</f>
        <v/>
      </c>
      <c r="G4160" s="26">
        <f>IF(E4160="","",IFERROR(MATCH(E4160,pl_chave,0),0))</f>
        <v/>
      </c>
      <c r="H4160" s="23">
        <f>IF(G4160="","",IF(G4160=0,"Tarefa fora do plano",INDEX(pl_tag,G4160)))</f>
        <v/>
      </c>
      <c r="I4160" s="30">
        <f>IF(N(G4160)=0,"",INDEX(pl_atividade,G4160))</f>
        <v/>
      </c>
      <c r="J4160" s="50">
        <f>IF(N(G4160)=0,"",INDEX(pl_especialidade,G4160))</f>
        <v/>
      </c>
      <c r="K4160" s="28">
        <f>IF(N(G4160)=0,"",INDEX(pl_duracao,G4160))</f>
        <v/>
      </c>
      <c r="L4160" s="39">
        <f>IF(ISNUMBER(C4160),YEAR(C4160),"")</f>
        <v/>
      </c>
      <c r="M4160" s="39">
        <f>IF(ISNUMBER(C4160),MONTH(C4160),"")</f>
        <v/>
      </c>
      <c r="N4160" s="23">
        <f>IF(L4160="","",IF(NOT(ISNUMBER(crono_ano)),"Informe o ano",IF(L4160&lt;crono_ano,"Antes do ano",IF(L4160&gt;crono_ano,"Depois do ano","No ano"))))</f>
        <v/>
      </c>
      <c r="O4160" s="39">
        <f>IF(F4160="","",IF(COUNTIF(F$7:F4160,F4160)=1,1,0))</f>
        <v/>
      </c>
      <c r="P4160" s="39">
        <f>IF(A4160&amp;B4160&amp;C4160="","",IF(AND(O4160=1,N(G4160)&gt;0),IF(INDEX(pl_ativa,MAX(1,N(G4160)))="Sim",1,0),0))</f>
        <v/>
      </c>
      <c r="Q4160" s="39">
        <f>IF(F4160="","",COUNTIFS(ex_chave_oc,F4160,ex_cancelada,"&lt;&gt;Sim"))</f>
        <v/>
      </c>
      <c r="R4160" s="51">
        <f>IF(P4160="","",IF(AND(P4160=1,N(Q4160)&gt;0),1,0))</f>
        <v/>
      </c>
      <c r="S4160" s="30">
        <f>IF(P4160="","",IF(F4160="","ERRO: data prevista ausente ou inválida",IF(O4160=0,"Duplicada: contada uma vez",IF(N(G4160)=0,"ERRO: tarefa fora do Plano Mestre",IF(P4160=0,"Tarefa retirada do plano: não conta","OK")))))</f>
        <v/>
      </c>
    </row>
    <row r="4161">
      <c r="A4161" s="29" t="n"/>
      <c r="B4161" s="25" t="n"/>
      <c r="C4161" s="49" t="n"/>
      <c r="D4161" s="29" t="n"/>
      <c r="E4161" s="23">
        <f>IF(OR(A4161="",B4161=""),"",A4161&amp;"|"&amp;B4161)</f>
        <v/>
      </c>
      <c r="F4161" s="30">
        <f>IF(OR(E4161="",NOT(ISNUMBER(C4161))),"",E4161&amp;"|"&amp;YEAR(C4161)&amp;"-"&amp;RIGHT("0"&amp;MONTH(C4161),2)&amp;"-"&amp;RIGHT("0"&amp;DAY(C4161),2))</f>
        <v/>
      </c>
      <c r="G4161" s="26">
        <f>IF(E4161="","",IFERROR(MATCH(E4161,pl_chave,0),0))</f>
        <v/>
      </c>
      <c r="H4161" s="23">
        <f>IF(G4161="","",IF(G4161=0,"Tarefa fora do plano",INDEX(pl_tag,G4161)))</f>
        <v/>
      </c>
      <c r="I4161" s="30">
        <f>IF(N(G4161)=0,"",INDEX(pl_atividade,G4161))</f>
        <v/>
      </c>
      <c r="J4161" s="50">
        <f>IF(N(G4161)=0,"",INDEX(pl_especialidade,G4161))</f>
        <v/>
      </c>
      <c r="K4161" s="28">
        <f>IF(N(G4161)=0,"",INDEX(pl_duracao,G4161))</f>
        <v/>
      </c>
      <c r="L4161" s="39">
        <f>IF(ISNUMBER(C4161),YEAR(C4161),"")</f>
        <v/>
      </c>
      <c r="M4161" s="39">
        <f>IF(ISNUMBER(C4161),MONTH(C4161),"")</f>
        <v/>
      </c>
      <c r="N4161" s="23">
        <f>IF(L4161="","",IF(NOT(ISNUMBER(crono_ano)),"Informe o ano",IF(L4161&lt;crono_ano,"Antes do ano",IF(L4161&gt;crono_ano,"Depois do ano","No ano"))))</f>
        <v/>
      </c>
      <c r="O4161" s="39">
        <f>IF(F4161="","",IF(COUNTIF(F$7:F4161,F4161)=1,1,0))</f>
        <v/>
      </c>
      <c r="P4161" s="39">
        <f>IF(A4161&amp;B4161&amp;C4161="","",IF(AND(O4161=1,N(G4161)&gt;0),IF(INDEX(pl_ativa,MAX(1,N(G4161)))="Sim",1,0),0))</f>
        <v/>
      </c>
      <c r="Q4161" s="39">
        <f>IF(F4161="","",COUNTIFS(ex_chave_oc,F4161,ex_cancelada,"&lt;&gt;Sim"))</f>
        <v/>
      </c>
      <c r="R4161" s="51">
        <f>IF(P4161="","",IF(AND(P4161=1,N(Q4161)&gt;0),1,0))</f>
        <v/>
      </c>
      <c r="S4161" s="30">
        <f>IF(P4161="","",IF(F4161="","ERRO: data prevista ausente ou inválida",IF(O4161=0,"Duplicada: contada uma vez",IF(N(G4161)=0,"ERRO: tarefa fora do Plano Mestre",IF(P4161=0,"Tarefa retirada do plano: não conta","OK")))))</f>
        <v/>
      </c>
    </row>
    <row r="4162">
      <c r="A4162" s="29" t="n"/>
      <c r="B4162" s="25" t="n"/>
      <c r="C4162" s="49" t="n"/>
      <c r="D4162" s="29" t="n"/>
      <c r="E4162" s="23">
        <f>IF(OR(A4162="",B4162=""),"",A4162&amp;"|"&amp;B4162)</f>
        <v/>
      </c>
      <c r="F4162" s="30">
        <f>IF(OR(E4162="",NOT(ISNUMBER(C4162))),"",E4162&amp;"|"&amp;YEAR(C4162)&amp;"-"&amp;RIGHT("0"&amp;MONTH(C4162),2)&amp;"-"&amp;RIGHT("0"&amp;DAY(C4162),2))</f>
        <v/>
      </c>
      <c r="G4162" s="26">
        <f>IF(E4162="","",IFERROR(MATCH(E4162,pl_chave,0),0))</f>
        <v/>
      </c>
      <c r="H4162" s="23">
        <f>IF(G4162="","",IF(G4162=0,"Tarefa fora do plano",INDEX(pl_tag,G4162)))</f>
        <v/>
      </c>
      <c r="I4162" s="30">
        <f>IF(N(G4162)=0,"",INDEX(pl_atividade,G4162))</f>
        <v/>
      </c>
      <c r="J4162" s="50">
        <f>IF(N(G4162)=0,"",INDEX(pl_especialidade,G4162))</f>
        <v/>
      </c>
      <c r="K4162" s="28">
        <f>IF(N(G4162)=0,"",INDEX(pl_duracao,G4162))</f>
        <v/>
      </c>
      <c r="L4162" s="39">
        <f>IF(ISNUMBER(C4162),YEAR(C4162),"")</f>
        <v/>
      </c>
      <c r="M4162" s="39">
        <f>IF(ISNUMBER(C4162),MONTH(C4162),"")</f>
        <v/>
      </c>
      <c r="N4162" s="23">
        <f>IF(L4162="","",IF(NOT(ISNUMBER(crono_ano)),"Informe o ano",IF(L4162&lt;crono_ano,"Antes do ano",IF(L4162&gt;crono_ano,"Depois do ano","No ano"))))</f>
        <v/>
      </c>
      <c r="O4162" s="39">
        <f>IF(F4162="","",IF(COUNTIF(F$7:F4162,F4162)=1,1,0))</f>
        <v/>
      </c>
      <c r="P4162" s="39">
        <f>IF(A4162&amp;B4162&amp;C4162="","",IF(AND(O4162=1,N(G4162)&gt;0),IF(INDEX(pl_ativa,MAX(1,N(G4162)))="Sim",1,0),0))</f>
        <v/>
      </c>
      <c r="Q4162" s="39">
        <f>IF(F4162="","",COUNTIFS(ex_chave_oc,F4162,ex_cancelada,"&lt;&gt;Sim"))</f>
        <v/>
      </c>
      <c r="R4162" s="51">
        <f>IF(P4162="","",IF(AND(P4162=1,N(Q4162)&gt;0),1,0))</f>
        <v/>
      </c>
      <c r="S4162" s="30">
        <f>IF(P4162="","",IF(F4162="","ERRO: data prevista ausente ou inválida",IF(O4162=0,"Duplicada: contada uma vez",IF(N(G4162)=0,"ERRO: tarefa fora do Plano Mestre",IF(P4162=0,"Tarefa retirada do plano: não conta","OK")))))</f>
        <v/>
      </c>
    </row>
    <row r="4163">
      <c r="A4163" s="29" t="n"/>
      <c r="B4163" s="25" t="n"/>
      <c r="C4163" s="49" t="n"/>
      <c r="D4163" s="29" t="n"/>
      <c r="E4163" s="23">
        <f>IF(OR(A4163="",B4163=""),"",A4163&amp;"|"&amp;B4163)</f>
        <v/>
      </c>
      <c r="F4163" s="30">
        <f>IF(OR(E4163="",NOT(ISNUMBER(C4163))),"",E4163&amp;"|"&amp;YEAR(C4163)&amp;"-"&amp;RIGHT("0"&amp;MONTH(C4163),2)&amp;"-"&amp;RIGHT("0"&amp;DAY(C4163),2))</f>
        <v/>
      </c>
      <c r="G4163" s="26">
        <f>IF(E4163="","",IFERROR(MATCH(E4163,pl_chave,0),0))</f>
        <v/>
      </c>
      <c r="H4163" s="23">
        <f>IF(G4163="","",IF(G4163=0,"Tarefa fora do plano",INDEX(pl_tag,G4163)))</f>
        <v/>
      </c>
      <c r="I4163" s="30">
        <f>IF(N(G4163)=0,"",INDEX(pl_atividade,G4163))</f>
        <v/>
      </c>
      <c r="J4163" s="50">
        <f>IF(N(G4163)=0,"",INDEX(pl_especialidade,G4163))</f>
        <v/>
      </c>
      <c r="K4163" s="28">
        <f>IF(N(G4163)=0,"",INDEX(pl_duracao,G4163))</f>
        <v/>
      </c>
      <c r="L4163" s="39">
        <f>IF(ISNUMBER(C4163),YEAR(C4163),"")</f>
        <v/>
      </c>
      <c r="M4163" s="39">
        <f>IF(ISNUMBER(C4163),MONTH(C4163),"")</f>
        <v/>
      </c>
      <c r="N4163" s="23">
        <f>IF(L4163="","",IF(NOT(ISNUMBER(crono_ano)),"Informe o ano",IF(L4163&lt;crono_ano,"Antes do ano",IF(L4163&gt;crono_ano,"Depois do ano","No ano"))))</f>
        <v/>
      </c>
      <c r="O4163" s="39">
        <f>IF(F4163="","",IF(COUNTIF(F$7:F4163,F4163)=1,1,0))</f>
        <v/>
      </c>
      <c r="P4163" s="39">
        <f>IF(A4163&amp;B4163&amp;C4163="","",IF(AND(O4163=1,N(G4163)&gt;0),IF(INDEX(pl_ativa,MAX(1,N(G4163)))="Sim",1,0),0))</f>
        <v/>
      </c>
      <c r="Q4163" s="39">
        <f>IF(F4163="","",COUNTIFS(ex_chave_oc,F4163,ex_cancelada,"&lt;&gt;Sim"))</f>
        <v/>
      </c>
      <c r="R4163" s="51">
        <f>IF(P4163="","",IF(AND(P4163=1,N(Q4163)&gt;0),1,0))</f>
        <v/>
      </c>
      <c r="S4163" s="30">
        <f>IF(P4163="","",IF(F4163="","ERRO: data prevista ausente ou inválida",IF(O4163=0,"Duplicada: contada uma vez",IF(N(G4163)=0,"ERRO: tarefa fora do Plano Mestre",IF(P4163=0,"Tarefa retirada do plano: não conta","OK")))))</f>
        <v/>
      </c>
    </row>
    <row r="4164">
      <c r="A4164" s="29" t="n"/>
      <c r="B4164" s="25" t="n"/>
      <c r="C4164" s="49" t="n"/>
      <c r="D4164" s="29" t="n"/>
      <c r="E4164" s="23">
        <f>IF(OR(A4164="",B4164=""),"",A4164&amp;"|"&amp;B4164)</f>
        <v/>
      </c>
      <c r="F4164" s="30">
        <f>IF(OR(E4164="",NOT(ISNUMBER(C4164))),"",E4164&amp;"|"&amp;YEAR(C4164)&amp;"-"&amp;RIGHT("0"&amp;MONTH(C4164),2)&amp;"-"&amp;RIGHT("0"&amp;DAY(C4164),2))</f>
        <v/>
      </c>
      <c r="G4164" s="26">
        <f>IF(E4164="","",IFERROR(MATCH(E4164,pl_chave,0),0))</f>
        <v/>
      </c>
      <c r="H4164" s="23">
        <f>IF(G4164="","",IF(G4164=0,"Tarefa fora do plano",INDEX(pl_tag,G4164)))</f>
        <v/>
      </c>
      <c r="I4164" s="30">
        <f>IF(N(G4164)=0,"",INDEX(pl_atividade,G4164))</f>
        <v/>
      </c>
      <c r="J4164" s="50">
        <f>IF(N(G4164)=0,"",INDEX(pl_especialidade,G4164))</f>
        <v/>
      </c>
      <c r="K4164" s="28">
        <f>IF(N(G4164)=0,"",INDEX(pl_duracao,G4164))</f>
        <v/>
      </c>
      <c r="L4164" s="39">
        <f>IF(ISNUMBER(C4164),YEAR(C4164),"")</f>
        <v/>
      </c>
      <c r="M4164" s="39">
        <f>IF(ISNUMBER(C4164),MONTH(C4164),"")</f>
        <v/>
      </c>
      <c r="N4164" s="23">
        <f>IF(L4164="","",IF(NOT(ISNUMBER(crono_ano)),"Informe o ano",IF(L4164&lt;crono_ano,"Antes do ano",IF(L4164&gt;crono_ano,"Depois do ano","No ano"))))</f>
        <v/>
      </c>
      <c r="O4164" s="39">
        <f>IF(F4164="","",IF(COUNTIF(F$7:F4164,F4164)=1,1,0))</f>
        <v/>
      </c>
      <c r="P4164" s="39">
        <f>IF(A4164&amp;B4164&amp;C4164="","",IF(AND(O4164=1,N(G4164)&gt;0),IF(INDEX(pl_ativa,MAX(1,N(G4164)))="Sim",1,0),0))</f>
        <v/>
      </c>
      <c r="Q4164" s="39">
        <f>IF(F4164="","",COUNTIFS(ex_chave_oc,F4164,ex_cancelada,"&lt;&gt;Sim"))</f>
        <v/>
      </c>
      <c r="R4164" s="51">
        <f>IF(P4164="","",IF(AND(P4164=1,N(Q4164)&gt;0),1,0))</f>
        <v/>
      </c>
      <c r="S4164" s="30">
        <f>IF(P4164="","",IF(F4164="","ERRO: data prevista ausente ou inválida",IF(O4164=0,"Duplicada: contada uma vez",IF(N(G4164)=0,"ERRO: tarefa fora do Plano Mestre",IF(P4164=0,"Tarefa retirada do plano: não conta","OK")))))</f>
        <v/>
      </c>
    </row>
    <row r="4165">
      <c r="A4165" s="29" t="n"/>
      <c r="B4165" s="25" t="n"/>
      <c r="C4165" s="49" t="n"/>
      <c r="D4165" s="29" t="n"/>
      <c r="E4165" s="23">
        <f>IF(OR(A4165="",B4165=""),"",A4165&amp;"|"&amp;B4165)</f>
        <v/>
      </c>
      <c r="F4165" s="30">
        <f>IF(OR(E4165="",NOT(ISNUMBER(C4165))),"",E4165&amp;"|"&amp;YEAR(C4165)&amp;"-"&amp;RIGHT("0"&amp;MONTH(C4165),2)&amp;"-"&amp;RIGHT("0"&amp;DAY(C4165),2))</f>
        <v/>
      </c>
      <c r="G4165" s="26">
        <f>IF(E4165="","",IFERROR(MATCH(E4165,pl_chave,0),0))</f>
        <v/>
      </c>
      <c r="H4165" s="23">
        <f>IF(G4165="","",IF(G4165=0,"Tarefa fora do plano",INDEX(pl_tag,G4165)))</f>
        <v/>
      </c>
      <c r="I4165" s="30">
        <f>IF(N(G4165)=0,"",INDEX(pl_atividade,G4165))</f>
        <v/>
      </c>
      <c r="J4165" s="50">
        <f>IF(N(G4165)=0,"",INDEX(pl_especialidade,G4165))</f>
        <v/>
      </c>
      <c r="K4165" s="28">
        <f>IF(N(G4165)=0,"",INDEX(pl_duracao,G4165))</f>
        <v/>
      </c>
      <c r="L4165" s="39">
        <f>IF(ISNUMBER(C4165),YEAR(C4165),"")</f>
        <v/>
      </c>
      <c r="M4165" s="39">
        <f>IF(ISNUMBER(C4165),MONTH(C4165),"")</f>
        <v/>
      </c>
      <c r="N4165" s="23">
        <f>IF(L4165="","",IF(NOT(ISNUMBER(crono_ano)),"Informe o ano",IF(L4165&lt;crono_ano,"Antes do ano",IF(L4165&gt;crono_ano,"Depois do ano","No ano"))))</f>
        <v/>
      </c>
      <c r="O4165" s="39">
        <f>IF(F4165="","",IF(COUNTIF(F$7:F4165,F4165)=1,1,0))</f>
        <v/>
      </c>
      <c r="P4165" s="39">
        <f>IF(A4165&amp;B4165&amp;C4165="","",IF(AND(O4165=1,N(G4165)&gt;0),IF(INDEX(pl_ativa,MAX(1,N(G4165)))="Sim",1,0),0))</f>
        <v/>
      </c>
      <c r="Q4165" s="39">
        <f>IF(F4165="","",COUNTIFS(ex_chave_oc,F4165,ex_cancelada,"&lt;&gt;Sim"))</f>
        <v/>
      </c>
      <c r="R4165" s="51">
        <f>IF(P4165="","",IF(AND(P4165=1,N(Q4165)&gt;0),1,0))</f>
        <v/>
      </c>
      <c r="S4165" s="30">
        <f>IF(P4165="","",IF(F4165="","ERRO: data prevista ausente ou inválida",IF(O4165=0,"Duplicada: contada uma vez",IF(N(G4165)=0,"ERRO: tarefa fora do Plano Mestre",IF(P4165=0,"Tarefa retirada do plano: não conta","OK")))))</f>
        <v/>
      </c>
    </row>
    <row r="4166">
      <c r="A4166" s="29" t="n"/>
      <c r="B4166" s="25" t="n"/>
      <c r="C4166" s="49" t="n"/>
      <c r="D4166" s="29" t="n"/>
      <c r="E4166" s="23">
        <f>IF(OR(A4166="",B4166=""),"",A4166&amp;"|"&amp;B4166)</f>
        <v/>
      </c>
      <c r="F4166" s="30">
        <f>IF(OR(E4166="",NOT(ISNUMBER(C4166))),"",E4166&amp;"|"&amp;YEAR(C4166)&amp;"-"&amp;RIGHT("0"&amp;MONTH(C4166),2)&amp;"-"&amp;RIGHT("0"&amp;DAY(C4166),2))</f>
        <v/>
      </c>
      <c r="G4166" s="26">
        <f>IF(E4166="","",IFERROR(MATCH(E4166,pl_chave,0),0))</f>
        <v/>
      </c>
      <c r="H4166" s="23">
        <f>IF(G4166="","",IF(G4166=0,"Tarefa fora do plano",INDEX(pl_tag,G4166)))</f>
        <v/>
      </c>
      <c r="I4166" s="30">
        <f>IF(N(G4166)=0,"",INDEX(pl_atividade,G4166))</f>
        <v/>
      </c>
      <c r="J4166" s="50">
        <f>IF(N(G4166)=0,"",INDEX(pl_especialidade,G4166))</f>
        <v/>
      </c>
      <c r="K4166" s="28">
        <f>IF(N(G4166)=0,"",INDEX(pl_duracao,G4166))</f>
        <v/>
      </c>
      <c r="L4166" s="39">
        <f>IF(ISNUMBER(C4166),YEAR(C4166),"")</f>
        <v/>
      </c>
      <c r="M4166" s="39">
        <f>IF(ISNUMBER(C4166),MONTH(C4166),"")</f>
        <v/>
      </c>
      <c r="N4166" s="23">
        <f>IF(L4166="","",IF(NOT(ISNUMBER(crono_ano)),"Informe o ano",IF(L4166&lt;crono_ano,"Antes do ano",IF(L4166&gt;crono_ano,"Depois do ano","No ano"))))</f>
        <v/>
      </c>
      <c r="O4166" s="39">
        <f>IF(F4166="","",IF(COUNTIF(F$7:F4166,F4166)=1,1,0))</f>
        <v/>
      </c>
      <c r="P4166" s="39">
        <f>IF(A4166&amp;B4166&amp;C4166="","",IF(AND(O4166=1,N(G4166)&gt;0),IF(INDEX(pl_ativa,MAX(1,N(G4166)))="Sim",1,0),0))</f>
        <v/>
      </c>
      <c r="Q4166" s="39">
        <f>IF(F4166="","",COUNTIFS(ex_chave_oc,F4166,ex_cancelada,"&lt;&gt;Sim"))</f>
        <v/>
      </c>
      <c r="R4166" s="51">
        <f>IF(P4166="","",IF(AND(P4166=1,N(Q4166)&gt;0),1,0))</f>
        <v/>
      </c>
      <c r="S4166" s="30">
        <f>IF(P4166="","",IF(F4166="","ERRO: data prevista ausente ou inválida",IF(O4166=0,"Duplicada: contada uma vez",IF(N(G4166)=0,"ERRO: tarefa fora do Plano Mestre",IF(P4166=0,"Tarefa retirada do plano: não conta","OK")))))</f>
        <v/>
      </c>
    </row>
    <row r="4167">
      <c r="A4167" s="29" t="n"/>
      <c r="B4167" s="25" t="n"/>
      <c r="C4167" s="49" t="n"/>
      <c r="D4167" s="29" t="n"/>
      <c r="E4167" s="23">
        <f>IF(OR(A4167="",B4167=""),"",A4167&amp;"|"&amp;B4167)</f>
        <v/>
      </c>
      <c r="F4167" s="30">
        <f>IF(OR(E4167="",NOT(ISNUMBER(C4167))),"",E4167&amp;"|"&amp;YEAR(C4167)&amp;"-"&amp;RIGHT("0"&amp;MONTH(C4167),2)&amp;"-"&amp;RIGHT("0"&amp;DAY(C4167),2))</f>
        <v/>
      </c>
      <c r="G4167" s="26">
        <f>IF(E4167="","",IFERROR(MATCH(E4167,pl_chave,0),0))</f>
        <v/>
      </c>
      <c r="H4167" s="23">
        <f>IF(G4167="","",IF(G4167=0,"Tarefa fora do plano",INDEX(pl_tag,G4167)))</f>
        <v/>
      </c>
      <c r="I4167" s="30">
        <f>IF(N(G4167)=0,"",INDEX(pl_atividade,G4167))</f>
        <v/>
      </c>
      <c r="J4167" s="50">
        <f>IF(N(G4167)=0,"",INDEX(pl_especialidade,G4167))</f>
        <v/>
      </c>
      <c r="K4167" s="28">
        <f>IF(N(G4167)=0,"",INDEX(pl_duracao,G4167))</f>
        <v/>
      </c>
      <c r="L4167" s="39">
        <f>IF(ISNUMBER(C4167),YEAR(C4167),"")</f>
        <v/>
      </c>
      <c r="M4167" s="39">
        <f>IF(ISNUMBER(C4167),MONTH(C4167),"")</f>
        <v/>
      </c>
      <c r="N4167" s="23">
        <f>IF(L4167="","",IF(NOT(ISNUMBER(crono_ano)),"Informe o ano",IF(L4167&lt;crono_ano,"Antes do ano",IF(L4167&gt;crono_ano,"Depois do ano","No ano"))))</f>
        <v/>
      </c>
      <c r="O4167" s="39">
        <f>IF(F4167="","",IF(COUNTIF(F$7:F4167,F4167)=1,1,0))</f>
        <v/>
      </c>
      <c r="P4167" s="39">
        <f>IF(A4167&amp;B4167&amp;C4167="","",IF(AND(O4167=1,N(G4167)&gt;0),IF(INDEX(pl_ativa,MAX(1,N(G4167)))="Sim",1,0),0))</f>
        <v/>
      </c>
      <c r="Q4167" s="39">
        <f>IF(F4167="","",COUNTIFS(ex_chave_oc,F4167,ex_cancelada,"&lt;&gt;Sim"))</f>
        <v/>
      </c>
      <c r="R4167" s="51">
        <f>IF(P4167="","",IF(AND(P4167=1,N(Q4167)&gt;0),1,0))</f>
        <v/>
      </c>
      <c r="S4167" s="30">
        <f>IF(P4167="","",IF(F4167="","ERRO: data prevista ausente ou inválida",IF(O4167=0,"Duplicada: contada uma vez",IF(N(G4167)=0,"ERRO: tarefa fora do Plano Mestre",IF(P4167=0,"Tarefa retirada do plano: não conta","OK")))))</f>
        <v/>
      </c>
    </row>
    <row r="4168">
      <c r="A4168" s="29" t="n"/>
      <c r="B4168" s="25" t="n"/>
      <c r="C4168" s="49" t="n"/>
      <c r="D4168" s="29" t="n"/>
      <c r="E4168" s="23">
        <f>IF(OR(A4168="",B4168=""),"",A4168&amp;"|"&amp;B4168)</f>
        <v/>
      </c>
      <c r="F4168" s="30">
        <f>IF(OR(E4168="",NOT(ISNUMBER(C4168))),"",E4168&amp;"|"&amp;YEAR(C4168)&amp;"-"&amp;RIGHT("0"&amp;MONTH(C4168),2)&amp;"-"&amp;RIGHT("0"&amp;DAY(C4168),2))</f>
        <v/>
      </c>
      <c r="G4168" s="26">
        <f>IF(E4168="","",IFERROR(MATCH(E4168,pl_chave,0),0))</f>
        <v/>
      </c>
      <c r="H4168" s="23">
        <f>IF(G4168="","",IF(G4168=0,"Tarefa fora do plano",INDEX(pl_tag,G4168)))</f>
        <v/>
      </c>
      <c r="I4168" s="30">
        <f>IF(N(G4168)=0,"",INDEX(pl_atividade,G4168))</f>
        <v/>
      </c>
      <c r="J4168" s="50">
        <f>IF(N(G4168)=0,"",INDEX(pl_especialidade,G4168))</f>
        <v/>
      </c>
      <c r="K4168" s="28">
        <f>IF(N(G4168)=0,"",INDEX(pl_duracao,G4168))</f>
        <v/>
      </c>
      <c r="L4168" s="39">
        <f>IF(ISNUMBER(C4168),YEAR(C4168),"")</f>
        <v/>
      </c>
      <c r="M4168" s="39">
        <f>IF(ISNUMBER(C4168),MONTH(C4168),"")</f>
        <v/>
      </c>
      <c r="N4168" s="23">
        <f>IF(L4168="","",IF(NOT(ISNUMBER(crono_ano)),"Informe o ano",IF(L4168&lt;crono_ano,"Antes do ano",IF(L4168&gt;crono_ano,"Depois do ano","No ano"))))</f>
        <v/>
      </c>
      <c r="O4168" s="39">
        <f>IF(F4168="","",IF(COUNTIF(F$7:F4168,F4168)=1,1,0))</f>
        <v/>
      </c>
      <c r="P4168" s="39">
        <f>IF(A4168&amp;B4168&amp;C4168="","",IF(AND(O4168=1,N(G4168)&gt;0),IF(INDEX(pl_ativa,MAX(1,N(G4168)))="Sim",1,0),0))</f>
        <v/>
      </c>
      <c r="Q4168" s="39">
        <f>IF(F4168="","",COUNTIFS(ex_chave_oc,F4168,ex_cancelada,"&lt;&gt;Sim"))</f>
        <v/>
      </c>
      <c r="R4168" s="51">
        <f>IF(P4168="","",IF(AND(P4168=1,N(Q4168)&gt;0),1,0))</f>
        <v/>
      </c>
      <c r="S4168" s="30">
        <f>IF(P4168="","",IF(F4168="","ERRO: data prevista ausente ou inválida",IF(O4168=0,"Duplicada: contada uma vez",IF(N(G4168)=0,"ERRO: tarefa fora do Plano Mestre",IF(P4168=0,"Tarefa retirada do plano: não conta","OK")))))</f>
        <v/>
      </c>
    </row>
    <row r="4169">
      <c r="A4169" s="29" t="n"/>
      <c r="B4169" s="25" t="n"/>
      <c r="C4169" s="49" t="n"/>
      <c r="D4169" s="29" t="n"/>
      <c r="E4169" s="23">
        <f>IF(OR(A4169="",B4169=""),"",A4169&amp;"|"&amp;B4169)</f>
        <v/>
      </c>
      <c r="F4169" s="30">
        <f>IF(OR(E4169="",NOT(ISNUMBER(C4169))),"",E4169&amp;"|"&amp;YEAR(C4169)&amp;"-"&amp;RIGHT("0"&amp;MONTH(C4169),2)&amp;"-"&amp;RIGHT("0"&amp;DAY(C4169),2))</f>
        <v/>
      </c>
      <c r="G4169" s="26">
        <f>IF(E4169="","",IFERROR(MATCH(E4169,pl_chave,0),0))</f>
        <v/>
      </c>
      <c r="H4169" s="23">
        <f>IF(G4169="","",IF(G4169=0,"Tarefa fora do plano",INDEX(pl_tag,G4169)))</f>
        <v/>
      </c>
      <c r="I4169" s="30">
        <f>IF(N(G4169)=0,"",INDEX(pl_atividade,G4169))</f>
        <v/>
      </c>
      <c r="J4169" s="50">
        <f>IF(N(G4169)=0,"",INDEX(pl_especialidade,G4169))</f>
        <v/>
      </c>
      <c r="K4169" s="28">
        <f>IF(N(G4169)=0,"",INDEX(pl_duracao,G4169))</f>
        <v/>
      </c>
      <c r="L4169" s="39">
        <f>IF(ISNUMBER(C4169),YEAR(C4169),"")</f>
        <v/>
      </c>
      <c r="M4169" s="39">
        <f>IF(ISNUMBER(C4169),MONTH(C4169),"")</f>
        <v/>
      </c>
      <c r="N4169" s="23">
        <f>IF(L4169="","",IF(NOT(ISNUMBER(crono_ano)),"Informe o ano",IF(L4169&lt;crono_ano,"Antes do ano",IF(L4169&gt;crono_ano,"Depois do ano","No ano"))))</f>
        <v/>
      </c>
      <c r="O4169" s="39">
        <f>IF(F4169="","",IF(COUNTIF(F$7:F4169,F4169)=1,1,0))</f>
        <v/>
      </c>
      <c r="P4169" s="39">
        <f>IF(A4169&amp;B4169&amp;C4169="","",IF(AND(O4169=1,N(G4169)&gt;0),IF(INDEX(pl_ativa,MAX(1,N(G4169)))="Sim",1,0),0))</f>
        <v/>
      </c>
      <c r="Q4169" s="39">
        <f>IF(F4169="","",COUNTIFS(ex_chave_oc,F4169,ex_cancelada,"&lt;&gt;Sim"))</f>
        <v/>
      </c>
      <c r="R4169" s="51">
        <f>IF(P4169="","",IF(AND(P4169=1,N(Q4169)&gt;0),1,0))</f>
        <v/>
      </c>
      <c r="S4169" s="30">
        <f>IF(P4169="","",IF(F4169="","ERRO: data prevista ausente ou inválida",IF(O4169=0,"Duplicada: contada uma vez",IF(N(G4169)=0,"ERRO: tarefa fora do Plano Mestre",IF(P4169=0,"Tarefa retirada do plano: não conta","OK")))))</f>
        <v/>
      </c>
    </row>
    <row r="4170">
      <c r="A4170" s="29" t="n"/>
      <c r="B4170" s="25" t="n"/>
      <c r="C4170" s="49" t="n"/>
      <c r="D4170" s="29" t="n"/>
      <c r="E4170" s="23">
        <f>IF(OR(A4170="",B4170=""),"",A4170&amp;"|"&amp;B4170)</f>
        <v/>
      </c>
      <c r="F4170" s="30">
        <f>IF(OR(E4170="",NOT(ISNUMBER(C4170))),"",E4170&amp;"|"&amp;YEAR(C4170)&amp;"-"&amp;RIGHT("0"&amp;MONTH(C4170),2)&amp;"-"&amp;RIGHT("0"&amp;DAY(C4170),2))</f>
        <v/>
      </c>
      <c r="G4170" s="26">
        <f>IF(E4170="","",IFERROR(MATCH(E4170,pl_chave,0),0))</f>
        <v/>
      </c>
      <c r="H4170" s="23">
        <f>IF(G4170="","",IF(G4170=0,"Tarefa fora do plano",INDEX(pl_tag,G4170)))</f>
        <v/>
      </c>
      <c r="I4170" s="30">
        <f>IF(N(G4170)=0,"",INDEX(pl_atividade,G4170))</f>
        <v/>
      </c>
      <c r="J4170" s="50">
        <f>IF(N(G4170)=0,"",INDEX(pl_especialidade,G4170))</f>
        <v/>
      </c>
      <c r="K4170" s="28">
        <f>IF(N(G4170)=0,"",INDEX(pl_duracao,G4170))</f>
        <v/>
      </c>
      <c r="L4170" s="39">
        <f>IF(ISNUMBER(C4170),YEAR(C4170),"")</f>
        <v/>
      </c>
      <c r="M4170" s="39">
        <f>IF(ISNUMBER(C4170),MONTH(C4170),"")</f>
        <v/>
      </c>
      <c r="N4170" s="23">
        <f>IF(L4170="","",IF(NOT(ISNUMBER(crono_ano)),"Informe o ano",IF(L4170&lt;crono_ano,"Antes do ano",IF(L4170&gt;crono_ano,"Depois do ano","No ano"))))</f>
        <v/>
      </c>
      <c r="O4170" s="39">
        <f>IF(F4170="","",IF(COUNTIF(F$7:F4170,F4170)=1,1,0))</f>
        <v/>
      </c>
      <c r="P4170" s="39">
        <f>IF(A4170&amp;B4170&amp;C4170="","",IF(AND(O4170=1,N(G4170)&gt;0),IF(INDEX(pl_ativa,MAX(1,N(G4170)))="Sim",1,0),0))</f>
        <v/>
      </c>
      <c r="Q4170" s="39">
        <f>IF(F4170="","",COUNTIFS(ex_chave_oc,F4170,ex_cancelada,"&lt;&gt;Sim"))</f>
        <v/>
      </c>
      <c r="R4170" s="51">
        <f>IF(P4170="","",IF(AND(P4170=1,N(Q4170)&gt;0),1,0))</f>
        <v/>
      </c>
      <c r="S4170" s="30">
        <f>IF(P4170="","",IF(F4170="","ERRO: data prevista ausente ou inválida",IF(O4170=0,"Duplicada: contada uma vez",IF(N(G4170)=0,"ERRO: tarefa fora do Plano Mestre",IF(P4170=0,"Tarefa retirada do plano: não conta","OK")))))</f>
        <v/>
      </c>
    </row>
    <row r="4171">
      <c r="A4171" s="29" t="n"/>
      <c r="B4171" s="25" t="n"/>
      <c r="C4171" s="49" t="n"/>
      <c r="D4171" s="29" t="n"/>
      <c r="E4171" s="23">
        <f>IF(OR(A4171="",B4171=""),"",A4171&amp;"|"&amp;B4171)</f>
        <v/>
      </c>
      <c r="F4171" s="30">
        <f>IF(OR(E4171="",NOT(ISNUMBER(C4171))),"",E4171&amp;"|"&amp;YEAR(C4171)&amp;"-"&amp;RIGHT("0"&amp;MONTH(C4171),2)&amp;"-"&amp;RIGHT("0"&amp;DAY(C4171),2))</f>
        <v/>
      </c>
      <c r="G4171" s="26">
        <f>IF(E4171="","",IFERROR(MATCH(E4171,pl_chave,0),0))</f>
        <v/>
      </c>
      <c r="H4171" s="23">
        <f>IF(G4171="","",IF(G4171=0,"Tarefa fora do plano",INDEX(pl_tag,G4171)))</f>
        <v/>
      </c>
      <c r="I4171" s="30">
        <f>IF(N(G4171)=0,"",INDEX(pl_atividade,G4171))</f>
        <v/>
      </c>
      <c r="J4171" s="50">
        <f>IF(N(G4171)=0,"",INDEX(pl_especialidade,G4171))</f>
        <v/>
      </c>
      <c r="K4171" s="28">
        <f>IF(N(G4171)=0,"",INDEX(pl_duracao,G4171))</f>
        <v/>
      </c>
      <c r="L4171" s="39">
        <f>IF(ISNUMBER(C4171),YEAR(C4171),"")</f>
        <v/>
      </c>
      <c r="M4171" s="39">
        <f>IF(ISNUMBER(C4171),MONTH(C4171),"")</f>
        <v/>
      </c>
      <c r="N4171" s="23">
        <f>IF(L4171="","",IF(NOT(ISNUMBER(crono_ano)),"Informe o ano",IF(L4171&lt;crono_ano,"Antes do ano",IF(L4171&gt;crono_ano,"Depois do ano","No ano"))))</f>
        <v/>
      </c>
      <c r="O4171" s="39">
        <f>IF(F4171="","",IF(COUNTIF(F$7:F4171,F4171)=1,1,0))</f>
        <v/>
      </c>
      <c r="P4171" s="39">
        <f>IF(A4171&amp;B4171&amp;C4171="","",IF(AND(O4171=1,N(G4171)&gt;0),IF(INDEX(pl_ativa,MAX(1,N(G4171)))="Sim",1,0),0))</f>
        <v/>
      </c>
      <c r="Q4171" s="39">
        <f>IF(F4171="","",COUNTIFS(ex_chave_oc,F4171,ex_cancelada,"&lt;&gt;Sim"))</f>
        <v/>
      </c>
      <c r="R4171" s="51">
        <f>IF(P4171="","",IF(AND(P4171=1,N(Q4171)&gt;0),1,0))</f>
        <v/>
      </c>
      <c r="S4171" s="30">
        <f>IF(P4171="","",IF(F4171="","ERRO: data prevista ausente ou inválida",IF(O4171=0,"Duplicada: contada uma vez",IF(N(G4171)=0,"ERRO: tarefa fora do Plano Mestre",IF(P4171=0,"Tarefa retirada do plano: não conta","OK")))))</f>
        <v/>
      </c>
    </row>
    <row r="4172">
      <c r="A4172" s="29" t="n"/>
      <c r="B4172" s="25" t="n"/>
      <c r="C4172" s="49" t="n"/>
      <c r="D4172" s="29" t="n"/>
      <c r="E4172" s="23">
        <f>IF(OR(A4172="",B4172=""),"",A4172&amp;"|"&amp;B4172)</f>
        <v/>
      </c>
      <c r="F4172" s="30">
        <f>IF(OR(E4172="",NOT(ISNUMBER(C4172))),"",E4172&amp;"|"&amp;YEAR(C4172)&amp;"-"&amp;RIGHT("0"&amp;MONTH(C4172),2)&amp;"-"&amp;RIGHT("0"&amp;DAY(C4172),2))</f>
        <v/>
      </c>
      <c r="G4172" s="26">
        <f>IF(E4172="","",IFERROR(MATCH(E4172,pl_chave,0),0))</f>
        <v/>
      </c>
      <c r="H4172" s="23">
        <f>IF(G4172="","",IF(G4172=0,"Tarefa fora do plano",INDEX(pl_tag,G4172)))</f>
        <v/>
      </c>
      <c r="I4172" s="30">
        <f>IF(N(G4172)=0,"",INDEX(pl_atividade,G4172))</f>
        <v/>
      </c>
      <c r="J4172" s="50">
        <f>IF(N(G4172)=0,"",INDEX(pl_especialidade,G4172))</f>
        <v/>
      </c>
      <c r="K4172" s="28">
        <f>IF(N(G4172)=0,"",INDEX(pl_duracao,G4172))</f>
        <v/>
      </c>
      <c r="L4172" s="39">
        <f>IF(ISNUMBER(C4172),YEAR(C4172),"")</f>
        <v/>
      </c>
      <c r="M4172" s="39">
        <f>IF(ISNUMBER(C4172),MONTH(C4172),"")</f>
        <v/>
      </c>
      <c r="N4172" s="23">
        <f>IF(L4172="","",IF(NOT(ISNUMBER(crono_ano)),"Informe o ano",IF(L4172&lt;crono_ano,"Antes do ano",IF(L4172&gt;crono_ano,"Depois do ano","No ano"))))</f>
        <v/>
      </c>
      <c r="O4172" s="39">
        <f>IF(F4172="","",IF(COUNTIF(F$7:F4172,F4172)=1,1,0))</f>
        <v/>
      </c>
      <c r="P4172" s="39">
        <f>IF(A4172&amp;B4172&amp;C4172="","",IF(AND(O4172=1,N(G4172)&gt;0),IF(INDEX(pl_ativa,MAX(1,N(G4172)))="Sim",1,0),0))</f>
        <v/>
      </c>
      <c r="Q4172" s="39">
        <f>IF(F4172="","",COUNTIFS(ex_chave_oc,F4172,ex_cancelada,"&lt;&gt;Sim"))</f>
        <v/>
      </c>
      <c r="R4172" s="51">
        <f>IF(P4172="","",IF(AND(P4172=1,N(Q4172)&gt;0),1,0))</f>
        <v/>
      </c>
      <c r="S4172" s="30">
        <f>IF(P4172="","",IF(F4172="","ERRO: data prevista ausente ou inválida",IF(O4172=0,"Duplicada: contada uma vez",IF(N(G4172)=0,"ERRO: tarefa fora do Plano Mestre",IF(P4172=0,"Tarefa retirada do plano: não conta","OK")))))</f>
        <v/>
      </c>
    </row>
    <row r="4173">
      <c r="A4173" s="29" t="n"/>
      <c r="B4173" s="25" t="n"/>
      <c r="C4173" s="49" t="n"/>
      <c r="D4173" s="29" t="n"/>
      <c r="E4173" s="23">
        <f>IF(OR(A4173="",B4173=""),"",A4173&amp;"|"&amp;B4173)</f>
        <v/>
      </c>
      <c r="F4173" s="30">
        <f>IF(OR(E4173="",NOT(ISNUMBER(C4173))),"",E4173&amp;"|"&amp;YEAR(C4173)&amp;"-"&amp;RIGHT("0"&amp;MONTH(C4173),2)&amp;"-"&amp;RIGHT("0"&amp;DAY(C4173),2))</f>
        <v/>
      </c>
      <c r="G4173" s="26">
        <f>IF(E4173="","",IFERROR(MATCH(E4173,pl_chave,0),0))</f>
        <v/>
      </c>
      <c r="H4173" s="23">
        <f>IF(G4173="","",IF(G4173=0,"Tarefa fora do plano",INDEX(pl_tag,G4173)))</f>
        <v/>
      </c>
      <c r="I4173" s="30">
        <f>IF(N(G4173)=0,"",INDEX(pl_atividade,G4173))</f>
        <v/>
      </c>
      <c r="J4173" s="50">
        <f>IF(N(G4173)=0,"",INDEX(pl_especialidade,G4173))</f>
        <v/>
      </c>
      <c r="K4173" s="28">
        <f>IF(N(G4173)=0,"",INDEX(pl_duracao,G4173))</f>
        <v/>
      </c>
      <c r="L4173" s="39">
        <f>IF(ISNUMBER(C4173),YEAR(C4173),"")</f>
        <v/>
      </c>
      <c r="M4173" s="39">
        <f>IF(ISNUMBER(C4173),MONTH(C4173),"")</f>
        <v/>
      </c>
      <c r="N4173" s="23">
        <f>IF(L4173="","",IF(NOT(ISNUMBER(crono_ano)),"Informe o ano",IF(L4173&lt;crono_ano,"Antes do ano",IF(L4173&gt;crono_ano,"Depois do ano","No ano"))))</f>
        <v/>
      </c>
      <c r="O4173" s="39">
        <f>IF(F4173="","",IF(COUNTIF(F$7:F4173,F4173)=1,1,0))</f>
        <v/>
      </c>
      <c r="P4173" s="39">
        <f>IF(A4173&amp;B4173&amp;C4173="","",IF(AND(O4173=1,N(G4173)&gt;0),IF(INDEX(pl_ativa,MAX(1,N(G4173)))="Sim",1,0),0))</f>
        <v/>
      </c>
      <c r="Q4173" s="39">
        <f>IF(F4173="","",COUNTIFS(ex_chave_oc,F4173,ex_cancelada,"&lt;&gt;Sim"))</f>
        <v/>
      </c>
      <c r="R4173" s="51">
        <f>IF(P4173="","",IF(AND(P4173=1,N(Q4173)&gt;0),1,0))</f>
        <v/>
      </c>
      <c r="S4173" s="30">
        <f>IF(P4173="","",IF(F4173="","ERRO: data prevista ausente ou inválida",IF(O4173=0,"Duplicada: contada uma vez",IF(N(G4173)=0,"ERRO: tarefa fora do Plano Mestre",IF(P4173=0,"Tarefa retirada do plano: não conta","OK")))))</f>
        <v/>
      </c>
    </row>
    <row r="4174">
      <c r="A4174" s="29" t="n"/>
      <c r="B4174" s="25" t="n"/>
      <c r="C4174" s="49" t="n"/>
      <c r="D4174" s="29" t="n"/>
      <c r="E4174" s="23">
        <f>IF(OR(A4174="",B4174=""),"",A4174&amp;"|"&amp;B4174)</f>
        <v/>
      </c>
      <c r="F4174" s="30">
        <f>IF(OR(E4174="",NOT(ISNUMBER(C4174))),"",E4174&amp;"|"&amp;YEAR(C4174)&amp;"-"&amp;RIGHT("0"&amp;MONTH(C4174),2)&amp;"-"&amp;RIGHT("0"&amp;DAY(C4174),2))</f>
        <v/>
      </c>
      <c r="G4174" s="26">
        <f>IF(E4174="","",IFERROR(MATCH(E4174,pl_chave,0),0))</f>
        <v/>
      </c>
      <c r="H4174" s="23">
        <f>IF(G4174="","",IF(G4174=0,"Tarefa fora do plano",INDEX(pl_tag,G4174)))</f>
        <v/>
      </c>
      <c r="I4174" s="30">
        <f>IF(N(G4174)=0,"",INDEX(pl_atividade,G4174))</f>
        <v/>
      </c>
      <c r="J4174" s="50">
        <f>IF(N(G4174)=0,"",INDEX(pl_especialidade,G4174))</f>
        <v/>
      </c>
      <c r="K4174" s="28">
        <f>IF(N(G4174)=0,"",INDEX(pl_duracao,G4174))</f>
        <v/>
      </c>
      <c r="L4174" s="39">
        <f>IF(ISNUMBER(C4174),YEAR(C4174),"")</f>
        <v/>
      </c>
      <c r="M4174" s="39">
        <f>IF(ISNUMBER(C4174),MONTH(C4174),"")</f>
        <v/>
      </c>
      <c r="N4174" s="23">
        <f>IF(L4174="","",IF(NOT(ISNUMBER(crono_ano)),"Informe o ano",IF(L4174&lt;crono_ano,"Antes do ano",IF(L4174&gt;crono_ano,"Depois do ano","No ano"))))</f>
        <v/>
      </c>
      <c r="O4174" s="39">
        <f>IF(F4174="","",IF(COUNTIF(F$7:F4174,F4174)=1,1,0))</f>
        <v/>
      </c>
      <c r="P4174" s="39">
        <f>IF(A4174&amp;B4174&amp;C4174="","",IF(AND(O4174=1,N(G4174)&gt;0),IF(INDEX(pl_ativa,MAX(1,N(G4174)))="Sim",1,0),0))</f>
        <v/>
      </c>
      <c r="Q4174" s="39">
        <f>IF(F4174="","",COUNTIFS(ex_chave_oc,F4174,ex_cancelada,"&lt;&gt;Sim"))</f>
        <v/>
      </c>
      <c r="R4174" s="51">
        <f>IF(P4174="","",IF(AND(P4174=1,N(Q4174)&gt;0),1,0))</f>
        <v/>
      </c>
      <c r="S4174" s="30">
        <f>IF(P4174="","",IF(F4174="","ERRO: data prevista ausente ou inválida",IF(O4174=0,"Duplicada: contada uma vez",IF(N(G4174)=0,"ERRO: tarefa fora do Plano Mestre",IF(P4174=0,"Tarefa retirada do plano: não conta","OK")))))</f>
        <v/>
      </c>
    </row>
    <row r="4175">
      <c r="A4175" s="29" t="n"/>
      <c r="B4175" s="25" t="n"/>
      <c r="C4175" s="49" t="n"/>
      <c r="D4175" s="29" t="n"/>
      <c r="E4175" s="23">
        <f>IF(OR(A4175="",B4175=""),"",A4175&amp;"|"&amp;B4175)</f>
        <v/>
      </c>
      <c r="F4175" s="30">
        <f>IF(OR(E4175="",NOT(ISNUMBER(C4175))),"",E4175&amp;"|"&amp;YEAR(C4175)&amp;"-"&amp;RIGHT("0"&amp;MONTH(C4175),2)&amp;"-"&amp;RIGHT("0"&amp;DAY(C4175),2))</f>
        <v/>
      </c>
      <c r="G4175" s="26">
        <f>IF(E4175="","",IFERROR(MATCH(E4175,pl_chave,0),0))</f>
        <v/>
      </c>
      <c r="H4175" s="23">
        <f>IF(G4175="","",IF(G4175=0,"Tarefa fora do plano",INDEX(pl_tag,G4175)))</f>
        <v/>
      </c>
      <c r="I4175" s="30">
        <f>IF(N(G4175)=0,"",INDEX(pl_atividade,G4175))</f>
        <v/>
      </c>
      <c r="J4175" s="50">
        <f>IF(N(G4175)=0,"",INDEX(pl_especialidade,G4175))</f>
        <v/>
      </c>
      <c r="K4175" s="28">
        <f>IF(N(G4175)=0,"",INDEX(pl_duracao,G4175))</f>
        <v/>
      </c>
      <c r="L4175" s="39">
        <f>IF(ISNUMBER(C4175),YEAR(C4175),"")</f>
        <v/>
      </c>
      <c r="M4175" s="39">
        <f>IF(ISNUMBER(C4175),MONTH(C4175),"")</f>
        <v/>
      </c>
      <c r="N4175" s="23">
        <f>IF(L4175="","",IF(NOT(ISNUMBER(crono_ano)),"Informe o ano",IF(L4175&lt;crono_ano,"Antes do ano",IF(L4175&gt;crono_ano,"Depois do ano","No ano"))))</f>
        <v/>
      </c>
      <c r="O4175" s="39">
        <f>IF(F4175="","",IF(COUNTIF(F$7:F4175,F4175)=1,1,0))</f>
        <v/>
      </c>
      <c r="P4175" s="39">
        <f>IF(A4175&amp;B4175&amp;C4175="","",IF(AND(O4175=1,N(G4175)&gt;0),IF(INDEX(pl_ativa,MAX(1,N(G4175)))="Sim",1,0),0))</f>
        <v/>
      </c>
      <c r="Q4175" s="39">
        <f>IF(F4175="","",COUNTIFS(ex_chave_oc,F4175,ex_cancelada,"&lt;&gt;Sim"))</f>
        <v/>
      </c>
      <c r="R4175" s="51">
        <f>IF(P4175="","",IF(AND(P4175=1,N(Q4175)&gt;0),1,0))</f>
        <v/>
      </c>
      <c r="S4175" s="30">
        <f>IF(P4175="","",IF(F4175="","ERRO: data prevista ausente ou inválida",IF(O4175=0,"Duplicada: contada uma vez",IF(N(G4175)=0,"ERRO: tarefa fora do Plano Mestre",IF(P4175=0,"Tarefa retirada do plano: não conta","OK")))))</f>
        <v/>
      </c>
    </row>
    <row r="4176">
      <c r="A4176" s="29" t="n"/>
      <c r="B4176" s="25" t="n"/>
      <c r="C4176" s="49" t="n"/>
      <c r="D4176" s="29" t="n"/>
      <c r="E4176" s="23">
        <f>IF(OR(A4176="",B4176=""),"",A4176&amp;"|"&amp;B4176)</f>
        <v/>
      </c>
      <c r="F4176" s="30">
        <f>IF(OR(E4176="",NOT(ISNUMBER(C4176))),"",E4176&amp;"|"&amp;YEAR(C4176)&amp;"-"&amp;RIGHT("0"&amp;MONTH(C4176),2)&amp;"-"&amp;RIGHT("0"&amp;DAY(C4176),2))</f>
        <v/>
      </c>
      <c r="G4176" s="26">
        <f>IF(E4176="","",IFERROR(MATCH(E4176,pl_chave,0),0))</f>
        <v/>
      </c>
      <c r="H4176" s="23">
        <f>IF(G4176="","",IF(G4176=0,"Tarefa fora do plano",INDEX(pl_tag,G4176)))</f>
        <v/>
      </c>
      <c r="I4176" s="30">
        <f>IF(N(G4176)=0,"",INDEX(pl_atividade,G4176))</f>
        <v/>
      </c>
      <c r="J4176" s="50">
        <f>IF(N(G4176)=0,"",INDEX(pl_especialidade,G4176))</f>
        <v/>
      </c>
      <c r="K4176" s="28">
        <f>IF(N(G4176)=0,"",INDEX(pl_duracao,G4176))</f>
        <v/>
      </c>
      <c r="L4176" s="39">
        <f>IF(ISNUMBER(C4176),YEAR(C4176),"")</f>
        <v/>
      </c>
      <c r="M4176" s="39">
        <f>IF(ISNUMBER(C4176),MONTH(C4176),"")</f>
        <v/>
      </c>
      <c r="N4176" s="23">
        <f>IF(L4176="","",IF(NOT(ISNUMBER(crono_ano)),"Informe o ano",IF(L4176&lt;crono_ano,"Antes do ano",IF(L4176&gt;crono_ano,"Depois do ano","No ano"))))</f>
        <v/>
      </c>
      <c r="O4176" s="39">
        <f>IF(F4176="","",IF(COUNTIF(F$7:F4176,F4176)=1,1,0))</f>
        <v/>
      </c>
      <c r="P4176" s="39">
        <f>IF(A4176&amp;B4176&amp;C4176="","",IF(AND(O4176=1,N(G4176)&gt;0),IF(INDEX(pl_ativa,MAX(1,N(G4176)))="Sim",1,0),0))</f>
        <v/>
      </c>
      <c r="Q4176" s="39">
        <f>IF(F4176="","",COUNTIFS(ex_chave_oc,F4176,ex_cancelada,"&lt;&gt;Sim"))</f>
        <v/>
      </c>
      <c r="R4176" s="51">
        <f>IF(P4176="","",IF(AND(P4176=1,N(Q4176)&gt;0),1,0))</f>
        <v/>
      </c>
      <c r="S4176" s="30">
        <f>IF(P4176="","",IF(F4176="","ERRO: data prevista ausente ou inválida",IF(O4176=0,"Duplicada: contada uma vez",IF(N(G4176)=0,"ERRO: tarefa fora do Plano Mestre",IF(P4176=0,"Tarefa retirada do plano: não conta","OK")))))</f>
        <v/>
      </c>
    </row>
    <row r="4177">
      <c r="A4177" s="29" t="n"/>
      <c r="B4177" s="25" t="n"/>
      <c r="C4177" s="49" t="n"/>
      <c r="D4177" s="29" t="n"/>
      <c r="E4177" s="23">
        <f>IF(OR(A4177="",B4177=""),"",A4177&amp;"|"&amp;B4177)</f>
        <v/>
      </c>
      <c r="F4177" s="30">
        <f>IF(OR(E4177="",NOT(ISNUMBER(C4177))),"",E4177&amp;"|"&amp;YEAR(C4177)&amp;"-"&amp;RIGHT("0"&amp;MONTH(C4177),2)&amp;"-"&amp;RIGHT("0"&amp;DAY(C4177),2))</f>
        <v/>
      </c>
      <c r="G4177" s="26">
        <f>IF(E4177="","",IFERROR(MATCH(E4177,pl_chave,0),0))</f>
        <v/>
      </c>
      <c r="H4177" s="23">
        <f>IF(G4177="","",IF(G4177=0,"Tarefa fora do plano",INDEX(pl_tag,G4177)))</f>
        <v/>
      </c>
      <c r="I4177" s="30">
        <f>IF(N(G4177)=0,"",INDEX(pl_atividade,G4177))</f>
        <v/>
      </c>
      <c r="J4177" s="50">
        <f>IF(N(G4177)=0,"",INDEX(pl_especialidade,G4177))</f>
        <v/>
      </c>
      <c r="K4177" s="28">
        <f>IF(N(G4177)=0,"",INDEX(pl_duracao,G4177))</f>
        <v/>
      </c>
      <c r="L4177" s="39">
        <f>IF(ISNUMBER(C4177),YEAR(C4177),"")</f>
        <v/>
      </c>
      <c r="M4177" s="39">
        <f>IF(ISNUMBER(C4177),MONTH(C4177),"")</f>
        <v/>
      </c>
      <c r="N4177" s="23">
        <f>IF(L4177="","",IF(NOT(ISNUMBER(crono_ano)),"Informe o ano",IF(L4177&lt;crono_ano,"Antes do ano",IF(L4177&gt;crono_ano,"Depois do ano","No ano"))))</f>
        <v/>
      </c>
      <c r="O4177" s="39">
        <f>IF(F4177="","",IF(COUNTIF(F$7:F4177,F4177)=1,1,0))</f>
        <v/>
      </c>
      <c r="P4177" s="39">
        <f>IF(A4177&amp;B4177&amp;C4177="","",IF(AND(O4177=1,N(G4177)&gt;0),IF(INDEX(pl_ativa,MAX(1,N(G4177)))="Sim",1,0),0))</f>
        <v/>
      </c>
      <c r="Q4177" s="39">
        <f>IF(F4177="","",COUNTIFS(ex_chave_oc,F4177,ex_cancelada,"&lt;&gt;Sim"))</f>
        <v/>
      </c>
      <c r="R4177" s="51">
        <f>IF(P4177="","",IF(AND(P4177=1,N(Q4177)&gt;0),1,0))</f>
        <v/>
      </c>
      <c r="S4177" s="30">
        <f>IF(P4177="","",IF(F4177="","ERRO: data prevista ausente ou inválida",IF(O4177=0,"Duplicada: contada uma vez",IF(N(G4177)=0,"ERRO: tarefa fora do Plano Mestre",IF(P4177=0,"Tarefa retirada do plano: não conta","OK")))))</f>
        <v/>
      </c>
    </row>
    <row r="4178">
      <c r="A4178" s="29" t="n"/>
      <c r="B4178" s="25" t="n"/>
      <c r="C4178" s="49" t="n"/>
      <c r="D4178" s="29" t="n"/>
      <c r="E4178" s="23">
        <f>IF(OR(A4178="",B4178=""),"",A4178&amp;"|"&amp;B4178)</f>
        <v/>
      </c>
      <c r="F4178" s="30">
        <f>IF(OR(E4178="",NOT(ISNUMBER(C4178))),"",E4178&amp;"|"&amp;YEAR(C4178)&amp;"-"&amp;RIGHT("0"&amp;MONTH(C4178),2)&amp;"-"&amp;RIGHT("0"&amp;DAY(C4178),2))</f>
        <v/>
      </c>
      <c r="G4178" s="26">
        <f>IF(E4178="","",IFERROR(MATCH(E4178,pl_chave,0),0))</f>
        <v/>
      </c>
      <c r="H4178" s="23">
        <f>IF(G4178="","",IF(G4178=0,"Tarefa fora do plano",INDEX(pl_tag,G4178)))</f>
        <v/>
      </c>
      <c r="I4178" s="30">
        <f>IF(N(G4178)=0,"",INDEX(pl_atividade,G4178))</f>
        <v/>
      </c>
      <c r="J4178" s="50">
        <f>IF(N(G4178)=0,"",INDEX(pl_especialidade,G4178))</f>
        <v/>
      </c>
      <c r="K4178" s="28">
        <f>IF(N(G4178)=0,"",INDEX(pl_duracao,G4178))</f>
        <v/>
      </c>
      <c r="L4178" s="39">
        <f>IF(ISNUMBER(C4178),YEAR(C4178),"")</f>
        <v/>
      </c>
      <c r="M4178" s="39">
        <f>IF(ISNUMBER(C4178),MONTH(C4178),"")</f>
        <v/>
      </c>
      <c r="N4178" s="23">
        <f>IF(L4178="","",IF(NOT(ISNUMBER(crono_ano)),"Informe o ano",IF(L4178&lt;crono_ano,"Antes do ano",IF(L4178&gt;crono_ano,"Depois do ano","No ano"))))</f>
        <v/>
      </c>
      <c r="O4178" s="39">
        <f>IF(F4178="","",IF(COUNTIF(F$7:F4178,F4178)=1,1,0))</f>
        <v/>
      </c>
      <c r="P4178" s="39">
        <f>IF(A4178&amp;B4178&amp;C4178="","",IF(AND(O4178=1,N(G4178)&gt;0),IF(INDEX(pl_ativa,MAX(1,N(G4178)))="Sim",1,0),0))</f>
        <v/>
      </c>
      <c r="Q4178" s="39">
        <f>IF(F4178="","",COUNTIFS(ex_chave_oc,F4178,ex_cancelada,"&lt;&gt;Sim"))</f>
        <v/>
      </c>
      <c r="R4178" s="51">
        <f>IF(P4178="","",IF(AND(P4178=1,N(Q4178)&gt;0),1,0))</f>
        <v/>
      </c>
      <c r="S4178" s="30">
        <f>IF(P4178="","",IF(F4178="","ERRO: data prevista ausente ou inválida",IF(O4178=0,"Duplicada: contada uma vez",IF(N(G4178)=0,"ERRO: tarefa fora do Plano Mestre",IF(P4178=0,"Tarefa retirada do plano: não conta","OK")))))</f>
        <v/>
      </c>
    </row>
    <row r="4179">
      <c r="A4179" s="29" t="n"/>
      <c r="B4179" s="25" t="n"/>
      <c r="C4179" s="49" t="n"/>
      <c r="D4179" s="29" t="n"/>
      <c r="E4179" s="23">
        <f>IF(OR(A4179="",B4179=""),"",A4179&amp;"|"&amp;B4179)</f>
        <v/>
      </c>
      <c r="F4179" s="30">
        <f>IF(OR(E4179="",NOT(ISNUMBER(C4179))),"",E4179&amp;"|"&amp;YEAR(C4179)&amp;"-"&amp;RIGHT("0"&amp;MONTH(C4179),2)&amp;"-"&amp;RIGHT("0"&amp;DAY(C4179),2))</f>
        <v/>
      </c>
      <c r="G4179" s="26">
        <f>IF(E4179="","",IFERROR(MATCH(E4179,pl_chave,0),0))</f>
        <v/>
      </c>
      <c r="H4179" s="23">
        <f>IF(G4179="","",IF(G4179=0,"Tarefa fora do plano",INDEX(pl_tag,G4179)))</f>
        <v/>
      </c>
      <c r="I4179" s="30">
        <f>IF(N(G4179)=0,"",INDEX(pl_atividade,G4179))</f>
        <v/>
      </c>
      <c r="J4179" s="50">
        <f>IF(N(G4179)=0,"",INDEX(pl_especialidade,G4179))</f>
        <v/>
      </c>
      <c r="K4179" s="28">
        <f>IF(N(G4179)=0,"",INDEX(pl_duracao,G4179))</f>
        <v/>
      </c>
      <c r="L4179" s="39">
        <f>IF(ISNUMBER(C4179),YEAR(C4179),"")</f>
        <v/>
      </c>
      <c r="M4179" s="39">
        <f>IF(ISNUMBER(C4179),MONTH(C4179),"")</f>
        <v/>
      </c>
      <c r="N4179" s="23">
        <f>IF(L4179="","",IF(NOT(ISNUMBER(crono_ano)),"Informe o ano",IF(L4179&lt;crono_ano,"Antes do ano",IF(L4179&gt;crono_ano,"Depois do ano","No ano"))))</f>
        <v/>
      </c>
      <c r="O4179" s="39">
        <f>IF(F4179="","",IF(COUNTIF(F$7:F4179,F4179)=1,1,0))</f>
        <v/>
      </c>
      <c r="P4179" s="39">
        <f>IF(A4179&amp;B4179&amp;C4179="","",IF(AND(O4179=1,N(G4179)&gt;0),IF(INDEX(pl_ativa,MAX(1,N(G4179)))="Sim",1,0),0))</f>
        <v/>
      </c>
      <c r="Q4179" s="39">
        <f>IF(F4179="","",COUNTIFS(ex_chave_oc,F4179,ex_cancelada,"&lt;&gt;Sim"))</f>
        <v/>
      </c>
      <c r="R4179" s="51">
        <f>IF(P4179="","",IF(AND(P4179=1,N(Q4179)&gt;0),1,0))</f>
        <v/>
      </c>
      <c r="S4179" s="30">
        <f>IF(P4179="","",IF(F4179="","ERRO: data prevista ausente ou inválida",IF(O4179=0,"Duplicada: contada uma vez",IF(N(G4179)=0,"ERRO: tarefa fora do Plano Mestre",IF(P4179=0,"Tarefa retirada do plano: não conta","OK")))))</f>
        <v/>
      </c>
    </row>
    <row r="4180">
      <c r="A4180" s="29" t="n"/>
      <c r="B4180" s="25" t="n"/>
      <c r="C4180" s="49" t="n"/>
      <c r="D4180" s="29" t="n"/>
      <c r="E4180" s="23">
        <f>IF(OR(A4180="",B4180=""),"",A4180&amp;"|"&amp;B4180)</f>
        <v/>
      </c>
      <c r="F4180" s="30">
        <f>IF(OR(E4180="",NOT(ISNUMBER(C4180))),"",E4180&amp;"|"&amp;YEAR(C4180)&amp;"-"&amp;RIGHT("0"&amp;MONTH(C4180),2)&amp;"-"&amp;RIGHT("0"&amp;DAY(C4180),2))</f>
        <v/>
      </c>
      <c r="G4180" s="26">
        <f>IF(E4180="","",IFERROR(MATCH(E4180,pl_chave,0),0))</f>
        <v/>
      </c>
      <c r="H4180" s="23">
        <f>IF(G4180="","",IF(G4180=0,"Tarefa fora do plano",INDEX(pl_tag,G4180)))</f>
        <v/>
      </c>
      <c r="I4180" s="30">
        <f>IF(N(G4180)=0,"",INDEX(pl_atividade,G4180))</f>
        <v/>
      </c>
      <c r="J4180" s="50">
        <f>IF(N(G4180)=0,"",INDEX(pl_especialidade,G4180))</f>
        <v/>
      </c>
      <c r="K4180" s="28">
        <f>IF(N(G4180)=0,"",INDEX(pl_duracao,G4180))</f>
        <v/>
      </c>
      <c r="L4180" s="39">
        <f>IF(ISNUMBER(C4180),YEAR(C4180),"")</f>
        <v/>
      </c>
      <c r="M4180" s="39">
        <f>IF(ISNUMBER(C4180),MONTH(C4180),"")</f>
        <v/>
      </c>
      <c r="N4180" s="23">
        <f>IF(L4180="","",IF(NOT(ISNUMBER(crono_ano)),"Informe o ano",IF(L4180&lt;crono_ano,"Antes do ano",IF(L4180&gt;crono_ano,"Depois do ano","No ano"))))</f>
        <v/>
      </c>
      <c r="O4180" s="39">
        <f>IF(F4180="","",IF(COUNTIF(F$7:F4180,F4180)=1,1,0))</f>
        <v/>
      </c>
      <c r="P4180" s="39">
        <f>IF(A4180&amp;B4180&amp;C4180="","",IF(AND(O4180=1,N(G4180)&gt;0),IF(INDEX(pl_ativa,MAX(1,N(G4180)))="Sim",1,0),0))</f>
        <v/>
      </c>
      <c r="Q4180" s="39">
        <f>IF(F4180="","",COUNTIFS(ex_chave_oc,F4180,ex_cancelada,"&lt;&gt;Sim"))</f>
        <v/>
      </c>
      <c r="R4180" s="51">
        <f>IF(P4180="","",IF(AND(P4180=1,N(Q4180)&gt;0),1,0))</f>
        <v/>
      </c>
      <c r="S4180" s="30">
        <f>IF(P4180="","",IF(F4180="","ERRO: data prevista ausente ou inválida",IF(O4180=0,"Duplicada: contada uma vez",IF(N(G4180)=0,"ERRO: tarefa fora do Plano Mestre",IF(P4180=0,"Tarefa retirada do plano: não conta","OK")))))</f>
        <v/>
      </c>
    </row>
    <row r="4181">
      <c r="A4181" s="29" t="n"/>
      <c r="B4181" s="25" t="n"/>
      <c r="C4181" s="49" t="n"/>
      <c r="D4181" s="29" t="n"/>
      <c r="E4181" s="23">
        <f>IF(OR(A4181="",B4181=""),"",A4181&amp;"|"&amp;B4181)</f>
        <v/>
      </c>
      <c r="F4181" s="30">
        <f>IF(OR(E4181="",NOT(ISNUMBER(C4181))),"",E4181&amp;"|"&amp;YEAR(C4181)&amp;"-"&amp;RIGHT("0"&amp;MONTH(C4181),2)&amp;"-"&amp;RIGHT("0"&amp;DAY(C4181),2))</f>
        <v/>
      </c>
      <c r="G4181" s="26">
        <f>IF(E4181="","",IFERROR(MATCH(E4181,pl_chave,0),0))</f>
        <v/>
      </c>
      <c r="H4181" s="23">
        <f>IF(G4181="","",IF(G4181=0,"Tarefa fora do plano",INDEX(pl_tag,G4181)))</f>
        <v/>
      </c>
      <c r="I4181" s="30">
        <f>IF(N(G4181)=0,"",INDEX(pl_atividade,G4181))</f>
        <v/>
      </c>
      <c r="J4181" s="50">
        <f>IF(N(G4181)=0,"",INDEX(pl_especialidade,G4181))</f>
        <v/>
      </c>
      <c r="K4181" s="28">
        <f>IF(N(G4181)=0,"",INDEX(pl_duracao,G4181))</f>
        <v/>
      </c>
      <c r="L4181" s="39">
        <f>IF(ISNUMBER(C4181),YEAR(C4181),"")</f>
        <v/>
      </c>
      <c r="M4181" s="39">
        <f>IF(ISNUMBER(C4181),MONTH(C4181),"")</f>
        <v/>
      </c>
      <c r="N4181" s="23">
        <f>IF(L4181="","",IF(NOT(ISNUMBER(crono_ano)),"Informe o ano",IF(L4181&lt;crono_ano,"Antes do ano",IF(L4181&gt;crono_ano,"Depois do ano","No ano"))))</f>
        <v/>
      </c>
      <c r="O4181" s="39">
        <f>IF(F4181="","",IF(COUNTIF(F$7:F4181,F4181)=1,1,0))</f>
        <v/>
      </c>
      <c r="P4181" s="39">
        <f>IF(A4181&amp;B4181&amp;C4181="","",IF(AND(O4181=1,N(G4181)&gt;0),IF(INDEX(pl_ativa,MAX(1,N(G4181)))="Sim",1,0),0))</f>
        <v/>
      </c>
      <c r="Q4181" s="39">
        <f>IF(F4181="","",COUNTIFS(ex_chave_oc,F4181,ex_cancelada,"&lt;&gt;Sim"))</f>
        <v/>
      </c>
      <c r="R4181" s="51">
        <f>IF(P4181="","",IF(AND(P4181=1,N(Q4181)&gt;0),1,0))</f>
        <v/>
      </c>
      <c r="S4181" s="30">
        <f>IF(P4181="","",IF(F4181="","ERRO: data prevista ausente ou inválida",IF(O4181=0,"Duplicada: contada uma vez",IF(N(G4181)=0,"ERRO: tarefa fora do Plano Mestre",IF(P4181=0,"Tarefa retirada do plano: não conta","OK")))))</f>
        <v/>
      </c>
    </row>
    <row r="4182">
      <c r="A4182" s="29" t="n"/>
      <c r="B4182" s="25" t="n"/>
      <c r="C4182" s="49" t="n"/>
      <c r="D4182" s="29" t="n"/>
      <c r="E4182" s="23">
        <f>IF(OR(A4182="",B4182=""),"",A4182&amp;"|"&amp;B4182)</f>
        <v/>
      </c>
      <c r="F4182" s="30">
        <f>IF(OR(E4182="",NOT(ISNUMBER(C4182))),"",E4182&amp;"|"&amp;YEAR(C4182)&amp;"-"&amp;RIGHT("0"&amp;MONTH(C4182),2)&amp;"-"&amp;RIGHT("0"&amp;DAY(C4182),2))</f>
        <v/>
      </c>
      <c r="G4182" s="26">
        <f>IF(E4182="","",IFERROR(MATCH(E4182,pl_chave,0),0))</f>
        <v/>
      </c>
      <c r="H4182" s="23">
        <f>IF(G4182="","",IF(G4182=0,"Tarefa fora do plano",INDEX(pl_tag,G4182)))</f>
        <v/>
      </c>
      <c r="I4182" s="30">
        <f>IF(N(G4182)=0,"",INDEX(pl_atividade,G4182))</f>
        <v/>
      </c>
      <c r="J4182" s="50">
        <f>IF(N(G4182)=0,"",INDEX(pl_especialidade,G4182))</f>
        <v/>
      </c>
      <c r="K4182" s="28">
        <f>IF(N(G4182)=0,"",INDEX(pl_duracao,G4182))</f>
        <v/>
      </c>
      <c r="L4182" s="39">
        <f>IF(ISNUMBER(C4182),YEAR(C4182),"")</f>
        <v/>
      </c>
      <c r="M4182" s="39">
        <f>IF(ISNUMBER(C4182),MONTH(C4182),"")</f>
        <v/>
      </c>
      <c r="N4182" s="23">
        <f>IF(L4182="","",IF(NOT(ISNUMBER(crono_ano)),"Informe o ano",IF(L4182&lt;crono_ano,"Antes do ano",IF(L4182&gt;crono_ano,"Depois do ano","No ano"))))</f>
        <v/>
      </c>
      <c r="O4182" s="39">
        <f>IF(F4182="","",IF(COUNTIF(F$7:F4182,F4182)=1,1,0))</f>
        <v/>
      </c>
      <c r="P4182" s="39">
        <f>IF(A4182&amp;B4182&amp;C4182="","",IF(AND(O4182=1,N(G4182)&gt;0),IF(INDEX(pl_ativa,MAX(1,N(G4182)))="Sim",1,0),0))</f>
        <v/>
      </c>
      <c r="Q4182" s="39">
        <f>IF(F4182="","",COUNTIFS(ex_chave_oc,F4182,ex_cancelada,"&lt;&gt;Sim"))</f>
        <v/>
      </c>
      <c r="R4182" s="51">
        <f>IF(P4182="","",IF(AND(P4182=1,N(Q4182)&gt;0),1,0))</f>
        <v/>
      </c>
      <c r="S4182" s="30">
        <f>IF(P4182="","",IF(F4182="","ERRO: data prevista ausente ou inválida",IF(O4182=0,"Duplicada: contada uma vez",IF(N(G4182)=0,"ERRO: tarefa fora do Plano Mestre",IF(P4182=0,"Tarefa retirada do plano: não conta","OK")))))</f>
        <v/>
      </c>
    </row>
    <row r="4183">
      <c r="A4183" s="29" t="n"/>
      <c r="B4183" s="25" t="n"/>
      <c r="C4183" s="49" t="n"/>
      <c r="D4183" s="29" t="n"/>
      <c r="E4183" s="23">
        <f>IF(OR(A4183="",B4183=""),"",A4183&amp;"|"&amp;B4183)</f>
        <v/>
      </c>
      <c r="F4183" s="30">
        <f>IF(OR(E4183="",NOT(ISNUMBER(C4183))),"",E4183&amp;"|"&amp;YEAR(C4183)&amp;"-"&amp;RIGHT("0"&amp;MONTH(C4183),2)&amp;"-"&amp;RIGHT("0"&amp;DAY(C4183),2))</f>
        <v/>
      </c>
      <c r="G4183" s="26">
        <f>IF(E4183="","",IFERROR(MATCH(E4183,pl_chave,0),0))</f>
        <v/>
      </c>
      <c r="H4183" s="23">
        <f>IF(G4183="","",IF(G4183=0,"Tarefa fora do plano",INDEX(pl_tag,G4183)))</f>
        <v/>
      </c>
      <c r="I4183" s="30">
        <f>IF(N(G4183)=0,"",INDEX(pl_atividade,G4183))</f>
        <v/>
      </c>
      <c r="J4183" s="50">
        <f>IF(N(G4183)=0,"",INDEX(pl_especialidade,G4183))</f>
        <v/>
      </c>
      <c r="K4183" s="28">
        <f>IF(N(G4183)=0,"",INDEX(pl_duracao,G4183))</f>
        <v/>
      </c>
      <c r="L4183" s="39">
        <f>IF(ISNUMBER(C4183),YEAR(C4183),"")</f>
        <v/>
      </c>
      <c r="M4183" s="39">
        <f>IF(ISNUMBER(C4183),MONTH(C4183),"")</f>
        <v/>
      </c>
      <c r="N4183" s="23">
        <f>IF(L4183="","",IF(NOT(ISNUMBER(crono_ano)),"Informe o ano",IF(L4183&lt;crono_ano,"Antes do ano",IF(L4183&gt;crono_ano,"Depois do ano","No ano"))))</f>
        <v/>
      </c>
      <c r="O4183" s="39">
        <f>IF(F4183="","",IF(COUNTIF(F$7:F4183,F4183)=1,1,0))</f>
        <v/>
      </c>
      <c r="P4183" s="39">
        <f>IF(A4183&amp;B4183&amp;C4183="","",IF(AND(O4183=1,N(G4183)&gt;0),IF(INDEX(pl_ativa,MAX(1,N(G4183)))="Sim",1,0),0))</f>
        <v/>
      </c>
      <c r="Q4183" s="39">
        <f>IF(F4183="","",COUNTIFS(ex_chave_oc,F4183,ex_cancelada,"&lt;&gt;Sim"))</f>
        <v/>
      </c>
      <c r="R4183" s="51">
        <f>IF(P4183="","",IF(AND(P4183=1,N(Q4183)&gt;0),1,0))</f>
        <v/>
      </c>
      <c r="S4183" s="30">
        <f>IF(P4183="","",IF(F4183="","ERRO: data prevista ausente ou inválida",IF(O4183=0,"Duplicada: contada uma vez",IF(N(G4183)=0,"ERRO: tarefa fora do Plano Mestre",IF(P4183=0,"Tarefa retirada do plano: não conta","OK")))))</f>
        <v/>
      </c>
    </row>
    <row r="4184">
      <c r="A4184" s="29" t="n"/>
      <c r="B4184" s="25" t="n"/>
      <c r="C4184" s="49" t="n"/>
      <c r="D4184" s="29" t="n"/>
      <c r="E4184" s="23">
        <f>IF(OR(A4184="",B4184=""),"",A4184&amp;"|"&amp;B4184)</f>
        <v/>
      </c>
      <c r="F4184" s="30">
        <f>IF(OR(E4184="",NOT(ISNUMBER(C4184))),"",E4184&amp;"|"&amp;YEAR(C4184)&amp;"-"&amp;RIGHT("0"&amp;MONTH(C4184),2)&amp;"-"&amp;RIGHT("0"&amp;DAY(C4184),2))</f>
        <v/>
      </c>
      <c r="G4184" s="26">
        <f>IF(E4184="","",IFERROR(MATCH(E4184,pl_chave,0),0))</f>
        <v/>
      </c>
      <c r="H4184" s="23">
        <f>IF(G4184="","",IF(G4184=0,"Tarefa fora do plano",INDEX(pl_tag,G4184)))</f>
        <v/>
      </c>
      <c r="I4184" s="30">
        <f>IF(N(G4184)=0,"",INDEX(pl_atividade,G4184))</f>
        <v/>
      </c>
      <c r="J4184" s="50">
        <f>IF(N(G4184)=0,"",INDEX(pl_especialidade,G4184))</f>
        <v/>
      </c>
      <c r="K4184" s="28">
        <f>IF(N(G4184)=0,"",INDEX(pl_duracao,G4184))</f>
        <v/>
      </c>
      <c r="L4184" s="39">
        <f>IF(ISNUMBER(C4184),YEAR(C4184),"")</f>
        <v/>
      </c>
      <c r="M4184" s="39">
        <f>IF(ISNUMBER(C4184),MONTH(C4184),"")</f>
        <v/>
      </c>
      <c r="N4184" s="23">
        <f>IF(L4184="","",IF(NOT(ISNUMBER(crono_ano)),"Informe o ano",IF(L4184&lt;crono_ano,"Antes do ano",IF(L4184&gt;crono_ano,"Depois do ano","No ano"))))</f>
        <v/>
      </c>
      <c r="O4184" s="39">
        <f>IF(F4184="","",IF(COUNTIF(F$7:F4184,F4184)=1,1,0))</f>
        <v/>
      </c>
      <c r="P4184" s="39">
        <f>IF(A4184&amp;B4184&amp;C4184="","",IF(AND(O4184=1,N(G4184)&gt;0),IF(INDEX(pl_ativa,MAX(1,N(G4184)))="Sim",1,0),0))</f>
        <v/>
      </c>
      <c r="Q4184" s="39">
        <f>IF(F4184="","",COUNTIFS(ex_chave_oc,F4184,ex_cancelada,"&lt;&gt;Sim"))</f>
        <v/>
      </c>
      <c r="R4184" s="51">
        <f>IF(P4184="","",IF(AND(P4184=1,N(Q4184)&gt;0),1,0))</f>
        <v/>
      </c>
      <c r="S4184" s="30">
        <f>IF(P4184="","",IF(F4184="","ERRO: data prevista ausente ou inválida",IF(O4184=0,"Duplicada: contada uma vez",IF(N(G4184)=0,"ERRO: tarefa fora do Plano Mestre",IF(P4184=0,"Tarefa retirada do plano: não conta","OK")))))</f>
        <v/>
      </c>
    </row>
    <row r="4185">
      <c r="A4185" s="29" t="n"/>
      <c r="B4185" s="25" t="n"/>
      <c r="C4185" s="49" t="n"/>
      <c r="D4185" s="29" t="n"/>
      <c r="E4185" s="23">
        <f>IF(OR(A4185="",B4185=""),"",A4185&amp;"|"&amp;B4185)</f>
        <v/>
      </c>
      <c r="F4185" s="30">
        <f>IF(OR(E4185="",NOT(ISNUMBER(C4185))),"",E4185&amp;"|"&amp;YEAR(C4185)&amp;"-"&amp;RIGHT("0"&amp;MONTH(C4185),2)&amp;"-"&amp;RIGHT("0"&amp;DAY(C4185),2))</f>
        <v/>
      </c>
      <c r="G4185" s="26">
        <f>IF(E4185="","",IFERROR(MATCH(E4185,pl_chave,0),0))</f>
        <v/>
      </c>
      <c r="H4185" s="23">
        <f>IF(G4185="","",IF(G4185=0,"Tarefa fora do plano",INDEX(pl_tag,G4185)))</f>
        <v/>
      </c>
      <c r="I4185" s="30">
        <f>IF(N(G4185)=0,"",INDEX(pl_atividade,G4185))</f>
        <v/>
      </c>
      <c r="J4185" s="50">
        <f>IF(N(G4185)=0,"",INDEX(pl_especialidade,G4185))</f>
        <v/>
      </c>
      <c r="K4185" s="28">
        <f>IF(N(G4185)=0,"",INDEX(pl_duracao,G4185))</f>
        <v/>
      </c>
      <c r="L4185" s="39">
        <f>IF(ISNUMBER(C4185),YEAR(C4185),"")</f>
        <v/>
      </c>
      <c r="M4185" s="39">
        <f>IF(ISNUMBER(C4185),MONTH(C4185),"")</f>
        <v/>
      </c>
      <c r="N4185" s="23">
        <f>IF(L4185="","",IF(NOT(ISNUMBER(crono_ano)),"Informe o ano",IF(L4185&lt;crono_ano,"Antes do ano",IF(L4185&gt;crono_ano,"Depois do ano","No ano"))))</f>
        <v/>
      </c>
      <c r="O4185" s="39">
        <f>IF(F4185="","",IF(COUNTIF(F$7:F4185,F4185)=1,1,0))</f>
        <v/>
      </c>
      <c r="P4185" s="39">
        <f>IF(A4185&amp;B4185&amp;C4185="","",IF(AND(O4185=1,N(G4185)&gt;0),IF(INDEX(pl_ativa,MAX(1,N(G4185)))="Sim",1,0),0))</f>
        <v/>
      </c>
      <c r="Q4185" s="39">
        <f>IF(F4185="","",COUNTIFS(ex_chave_oc,F4185,ex_cancelada,"&lt;&gt;Sim"))</f>
        <v/>
      </c>
      <c r="R4185" s="51">
        <f>IF(P4185="","",IF(AND(P4185=1,N(Q4185)&gt;0),1,0))</f>
        <v/>
      </c>
      <c r="S4185" s="30">
        <f>IF(P4185="","",IF(F4185="","ERRO: data prevista ausente ou inválida",IF(O4185=0,"Duplicada: contada uma vez",IF(N(G4185)=0,"ERRO: tarefa fora do Plano Mestre",IF(P4185=0,"Tarefa retirada do plano: não conta","OK")))))</f>
        <v/>
      </c>
    </row>
    <row r="4186">
      <c r="A4186" s="29" t="n"/>
      <c r="B4186" s="25" t="n"/>
      <c r="C4186" s="49" t="n"/>
      <c r="D4186" s="29" t="n"/>
      <c r="E4186" s="23">
        <f>IF(OR(A4186="",B4186=""),"",A4186&amp;"|"&amp;B4186)</f>
        <v/>
      </c>
      <c r="F4186" s="30">
        <f>IF(OR(E4186="",NOT(ISNUMBER(C4186))),"",E4186&amp;"|"&amp;YEAR(C4186)&amp;"-"&amp;RIGHT("0"&amp;MONTH(C4186),2)&amp;"-"&amp;RIGHT("0"&amp;DAY(C4186),2))</f>
        <v/>
      </c>
      <c r="G4186" s="26">
        <f>IF(E4186="","",IFERROR(MATCH(E4186,pl_chave,0),0))</f>
        <v/>
      </c>
      <c r="H4186" s="23">
        <f>IF(G4186="","",IF(G4186=0,"Tarefa fora do plano",INDEX(pl_tag,G4186)))</f>
        <v/>
      </c>
      <c r="I4186" s="30">
        <f>IF(N(G4186)=0,"",INDEX(pl_atividade,G4186))</f>
        <v/>
      </c>
      <c r="J4186" s="50">
        <f>IF(N(G4186)=0,"",INDEX(pl_especialidade,G4186))</f>
        <v/>
      </c>
      <c r="K4186" s="28">
        <f>IF(N(G4186)=0,"",INDEX(pl_duracao,G4186))</f>
        <v/>
      </c>
      <c r="L4186" s="39">
        <f>IF(ISNUMBER(C4186),YEAR(C4186),"")</f>
        <v/>
      </c>
      <c r="M4186" s="39">
        <f>IF(ISNUMBER(C4186),MONTH(C4186),"")</f>
        <v/>
      </c>
      <c r="N4186" s="23">
        <f>IF(L4186="","",IF(NOT(ISNUMBER(crono_ano)),"Informe o ano",IF(L4186&lt;crono_ano,"Antes do ano",IF(L4186&gt;crono_ano,"Depois do ano","No ano"))))</f>
        <v/>
      </c>
      <c r="O4186" s="39">
        <f>IF(F4186="","",IF(COUNTIF(F$7:F4186,F4186)=1,1,0))</f>
        <v/>
      </c>
      <c r="P4186" s="39">
        <f>IF(A4186&amp;B4186&amp;C4186="","",IF(AND(O4186=1,N(G4186)&gt;0),IF(INDEX(pl_ativa,MAX(1,N(G4186)))="Sim",1,0),0))</f>
        <v/>
      </c>
      <c r="Q4186" s="39">
        <f>IF(F4186="","",COUNTIFS(ex_chave_oc,F4186,ex_cancelada,"&lt;&gt;Sim"))</f>
        <v/>
      </c>
      <c r="R4186" s="51">
        <f>IF(P4186="","",IF(AND(P4186=1,N(Q4186)&gt;0),1,0))</f>
        <v/>
      </c>
      <c r="S4186" s="30">
        <f>IF(P4186="","",IF(F4186="","ERRO: data prevista ausente ou inválida",IF(O4186=0,"Duplicada: contada uma vez",IF(N(G4186)=0,"ERRO: tarefa fora do Plano Mestre",IF(P4186=0,"Tarefa retirada do plano: não conta","OK")))))</f>
        <v/>
      </c>
    </row>
    <row r="4187">
      <c r="A4187" s="29" t="n"/>
      <c r="B4187" s="25" t="n"/>
      <c r="C4187" s="49" t="n"/>
      <c r="D4187" s="29" t="n"/>
      <c r="E4187" s="23">
        <f>IF(OR(A4187="",B4187=""),"",A4187&amp;"|"&amp;B4187)</f>
        <v/>
      </c>
      <c r="F4187" s="30">
        <f>IF(OR(E4187="",NOT(ISNUMBER(C4187))),"",E4187&amp;"|"&amp;YEAR(C4187)&amp;"-"&amp;RIGHT("0"&amp;MONTH(C4187),2)&amp;"-"&amp;RIGHT("0"&amp;DAY(C4187),2))</f>
        <v/>
      </c>
      <c r="G4187" s="26">
        <f>IF(E4187="","",IFERROR(MATCH(E4187,pl_chave,0),0))</f>
        <v/>
      </c>
      <c r="H4187" s="23">
        <f>IF(G4187="","",IF(G4187=0,"Tarefa fora do plano",INDEX(pl_tag,G4187)))</f>
        <v/>
      </c>
      <c r="I4187" s="30">
        <f>IF(N(G4187)=0,"",INDEX(pl_atividade,G4187))</f>
        <v/>
      </c>
      <c r="J4187" s="50">
        <f>IF(N(G4187)=0,"",INDEX(pl_especialidade,G4187))</f>
        <v/>
      </c>
      <c r="K4187" s="28">
        <f>IF(N(G4187)=0,"",INDEX(pl_duracao,G4187))</f>
        <v/>
      </c>
      <c r="L4187" s="39">
        <f>IF(ISNUMBER(C4187),YEAR(C4187),"")</f>
        <v/>
      </c>
      <c r="M4187" s="39">
        <f>IF(ISNUMBER(C4187),MONTH(C4187),"")</f>
        <v/>
      </c>
      <c r="N4187" s="23">
        <f>IF(L4187="","",IF(NOT(ISNUMBER(crono_ano)),"Informe o ano",IF(L4187&lt;crono_ano,"Antes do ano",IF(L4187&gt;crono_ano,"Depois do ano","No ano"))))</f>
        <v/>
      </c>
      <c r="O4187" s="39">
        <f>IF(F4187="","",IF(COUNTIF(F$7:F4187,F4187)=1,1,0))</f>
        <v/>
      </c>
      <c r="P4187" s="39">
        <f>IF(A4187&amp;B4187&amp;C4187="","",IF(AND(O4187=1,N(G4187)&gt;0),IF(INDEX(pl_ativa,MAX(1,N(G4187)))="Sim",1,0),0))</f>
        <v/>
      </c>
      <c r="Q4187" s="39">
        <f>IF(F4187="","",COUNTIFS(ex_chave_oc,F4187,ex_cancelada,"&lt;&gt;Sim"))</f>
        <v/>
      </c>
      <c r="R4187" s="51">
        <f>IF(P4187="","",IF(AND(P4187=1,N(Q4187)&gt;0),1,0))</f>
        <v/>
      </c>
      <c r="S4187" s="30">
        <f>IF(P4187="","",IF(F4187="","ERRO: data prevista ausente ou inválida",IF(O4187=0,"Duplicada: contada uma vez",IF(N(G4187)=0,"ERRO: tarefa fora do Plano Mestre",IF(P4187=0,"Tarefa retirada do plano: não conta","OK")))))</f>
        <v/>
      </c>
    </row>
    <row r="4188">
      <c r="A4188" s="29" t="n"/>
      <c r="B4188" s="25" t="n"/>
      <c r="C4188" s="49" t="n"/>
      <c r="D4188" s="29" t="n"/>
      <c r="E4188" s="23">
        <f>IF(OR(A4188="",B4188=""),"",A4188&amp;"|"&amp;B4188)</f>
        <v/>
      </c>
      <c r="F4188" s="30">
        <f>IF(OR(E4188="",NOT(ISNUMBER(C4188))),"",E4188&amp;"|"&amp;YEAR(C4188)&amp;"-"&amp;RIGHT("0"&amp;MONTH(C4188),2)&amp;"-"&amp;RIGHT("0"&amp;DAY(C4188),2))</f>
        <v/>
      </c>
      <c r="G4188" s="26">
        <f>IF(E4188="","",IFERROR(MATCH(E4188,pl_chave,0),0))</f>
        <v/>
      </c>
      <c r="H4188" s="23">
        <f>IF(G4188="","",IF(G4188=0,"Tarefa fora do plano",INDEX(pl_tag,G4188)))</f>
        <v/>
      </c>
      <c r="I4188" s="30">
        <f>IF(N(G4188)=0,"",INDEX(pl_atividade,G4188))</f>
        <v/>
      </c>
      <c r="J4188" s="50">
        <f>IF(N(G4188)=0,"",INDEX(pl_especialidade,G4188))</f>
        <v/>
      </c>
      <c r="K4188" s="28">
        <f>IF(N(G4188)=0,"",INDEX(pl_duracao,G4188))</f>
        <v/>
      </c>
      <c r="L4188" s="39">
        <f>IF(ISNUMBER(C4188),YEAR(C4188),"")</f>
        <v/>
      </c>
      <c r="M4188" s="39">
        <f>IF(ISNUMBER(C4188),MONTH(C4188),"")</f>
        <v/>
      </c>
      <c r="N4188" s="23">
        <f>IF(L4188="","",IF(NOT(ISNUMBER(crono_ano)),"Informe o ano",IF(L4188&lt;crono_ano,"Antes do ano",IF(L4188&gt;crono_ano,"Depois do ano","No ano"))))</f>
        <v/>
      </c>
      <c r="O4188" s="39">
        <f>IF(F4188="","",IF(COUNTIF(F$7:F4188,F4188)=1,1,0))</f>
        <v/>
      </c>
      <c r="P4188" s="39">
        <f>IF(A4188&amp;B4188&amp;C4188="","",IF(AND(O4188=1,N(G4188)&gt;0),IF(INDEX(pl_ativa,MAX(1,N(G4188)))="Sim",1,0),0))</f>
        <v/>
      </c>
      <c r="Q4188" s="39">
        <f>IF(F4188="","",COUNTIFS(ex_chave_oc,F4188,ex_cancelada,"&lt;&gt;Sim"))</f>
        <v/>
      </c>
      <c r="R4188" s="51">
        <f>IF(P4188="","",IF(AND(P4188=1,N(Q4188)&gt;0),1,0))</f>
        <v/>
      </c>
      <c r="S4188" s="30">
        <f>IF(P4188="","",IF(F4188="","ERRO: data prevista ausente ou inválida",IF(O4188=0,"Duplicada: contada uma vez",IF(N(G4188)=0,"ERRO: tarefa fora do Plano Mestre",IF(P4188=0,"Tarefa retirada do plano: não conta","OK")))))</f>
        <v/>
      </c>
    </row>
    <row r="4189">
      <c r="A4189" s="29" t="n"/>
      <c r="B4189" s="25" t="n"/>
      <c r="C4189" s="49" t="n"/>
      <c r="D4189" s="29" t="n"/>
      <c r="E4189" s="23">
        <f>IF(OR(A4189="",B4189=""),"",A4189&amp;"|"&amp;B4189)</f>
        <v/>
      </c>
      <c r="F4189" s="30">
        <f>IF(OR(E4189="",NOT(ISNUMBER(C4189))),"",E4189&amp;"|"&amp;YEAR(C4189)&amp;"-"&amp;RIGHT("0"&amp;MONTH(C4189),2)&amp;"-"&amp;RIGHT("0"&amp;DAY(C4189),2))</f>
        <v/>
      </c>
      <c r="G4189" s="26">
        <f>IF(E4189="","",IFERROR(MATCH(E4189,pl_chave,0),0))</f>
        <v/>
      </c>
      <c r="H4189" s="23">
        <f>IF(G4189="","",IF(G4189=0,"Tarefa fora do plano",INDEX(pl_tag,G4189)))</f>
        <v/>
      </c>
      <c r="I4189" s="30">
        <f>IF(N(G4189)=0,"",INDEX(pl_atividade,G4189))</f>
        <v/>
      </c>
      <c r="J4189" s="50">
        <f>IF(N(G4189)=0,"",INDEX(pl_especialidade,G4189))</f>
        <v/>
      </c>
      <c r="K4189" s="28">
        <f>IF(N(G4189)=0,"",INDEX(pl_duracao,G4189))</f>
        <v/>
      </c>
      <c r="L4189" s="39">
        <f>IF(ISNUMBER(C4189),YEAR(C4189),"")</f>
        <v/>
      </c>
      <c r="M4189" s="39">
        <f>IF(ISNUMBER(C4189),MONTH(C4189),"")</f>
        <v/>
      </c>
      <c r="N4189" s="23">
        <f>IF(L4189="","",IF(NOT(ISNUMBER(crono_ano)),"Informe o ano",IF(L4189&lt;crono_ano,"Antes do ano",IF(L4189&gt;crono_ano,"Depois do ano","No ano"))))</f>
        <v/>
      </c>
      <c r="O4189" s="39">
        <f>IF(F4189="","",IF(COUNTIF(F$7:F4189,F4189)=1,1,0))</f>
        <v/>
      </c>
      <c r="P4189" s="39">
        <f>IF(A4189&amp;B4189&amp;C4189="","",IF(AND(O4189=1,N(G4189)&gt;0),IF(INDEX(pl_ativa,MAX(1,N(G4189)))="Sim",1,0),0))</f>
        <v/>
      </c>
      <c r="Q4189" s="39">
        <f>IF(F4189="","",COUNTIFS(ex_chave_oc,F4189,ex_cancelada,"&lt;&gt;Sim"))</f>
        <v/>
      </c>
      <c r="R4189" s="51">
        <f>IF(P4189="","",IF(AND(P4189=1,N(Q4189)&gt;0),1,0))</f>
        <v/>
      </c>
      <c r="S4189" s="30">
        <f>IF(P4189="","",IF(F4189="","ERRO: data prevista ausente ou inválida",IF(O4189=0,"Duplicada: contada uma vez",IF(N(G4189)=0,"ERRO: tarefa fora do Plano Mestre",IF(P4189=0,"Tarefa retirada do plano: não conta","OK")))))</f>
        <v/>
      </c>
    </row>
    <row r="4190">
      <c r="A4190" s="29" t="n"/>
      <c r="B4190" s="25" t="n"/>
      <c r="C4190" s="49" t="n"/>
      <c r="D4190" s="29" t="n"/>
      <c r="E4190" s="23">
        <f>IF(OR(A4190="",B4190=""),"",A4190&amp;"|"&amp;B4190)</f>
        <v/>
      </c>
      <c r="F4190" s="30">
        <f>IF(OR(E4190="",NOT(ISNUMBER(C4190))),"",E4190&amp;"|"&amp;YEAR(C4190)&amp;"-"&amp;RIGHT("0"&amp;MONTH(C4190),2)&amp;"-"&amp;RIGHT("0"&amp;DAY(C4190),2))</f>
        <v/>
      </c>
      <c r="G4190" s="26">
        <f>IF(E4190="","",IFERROR(MATCH(E4190,pl_chave,0),0))</f>
        <v/>
      </c>
      <c r="H4190" s="23">
        <f>IF(G4190="","",IF(G4190=0,"Tarefa fora do plano",INDEX(pl_tag,G4190)))</f>
        <v/>
      </c>
      <c r="I4190" s="30">
        <f>IF(N(G4190)=0,"",INDEX(pl_atividade,G4190))</f>
        <v/>
      </c>
      <c r="J4190" s="50">
        <f>IF(N(G4190)=0,"",INDEX(pl_especialidade,G4190))</f>
        <v/>
      </c>
      <c r="K4190" s="28">
        <f>IF(N(G4190)=0,"",INDEX(pl_duracao,G4190))</f>
        <v/>
      </c>
      <c r="L4190" s="39">
        <f>IF(ISNUMBER(C4190),YEAR(C4190),"")</f>
        <v/>
      </c>
      <c r="M4190" s="39">
        <f>IF(ISNUMBER(C4190),MONTH(C4190),"")</f>
        <v/>
      </c>
      <c r="N4190" s="23">
        <f>IF(L4190="","",IF(NOT(ISNUMBER(crono_ano)),"Informe o ano",IF(L4190&lt;crono_ano,"Antes do ano",IF(L4190&gt;crono_ano,"Depois do ano","No ano"))))</f>
        <v/>
      </c>
      <c r="O4190" s="39">
        <f>IF(F4190="","",IF(COUNTIF(F$7:F4190,F4190)=1,1,0))</f>
        <v/>
      </c>
      <c r="P4190" s="39">
        <f>IF(A4190&amp;B4190&amp;C4190="","",IF(AND(O4190=1,N(G4190)&gt;0),IF(INDEX(pl_ativa,MAX(1,N(G4190)))="Sim",1,0),0))</f>
        <v/>
      </c>
      <c r="Q4190" s="39">
        <f>IF(F4190="","",COUNTIFS(ex_chave_oc,F4190,ex_cancelada,"&lt;&gt;Sim"))</f>
        <v/>
      </c>
      <c r="R4190" s="51">
        <f>IF(P4190="","",IF(AND(P4190=1,N(Q4190)&gt;0),1,0))</f>
        <v/>
      </c>
      <c r="S4190" s="30">
        <f>IF(P4190="","",IF(F4190="","ERRO: data prevista ausente ou inválida",IF(O4190=0,"Duplicada: contada uma vez",IF(N(G4190)=0,"ERRO: tarefa fora do Plano Mestre",IF(P4190=0,"Tarefa retirada do plano: não conta","OK")))))</f>
        <v/>
      </c>
    </row>
    <row r="4191">
      <c r="A4191" s="29" t="n"/>
      <c r="B4191" s="25" t="n"/>
      <c r="C4191" s="49" t="n"/>
      <c r="D4191" s="29" t="n"/>
      <c r="E4191" s="23">
        <f>IF(OR(A4191="",B4191=""),"",A4191&amp;"|"&amp;B4191)</f>
        <v/>
      </c>
      <c r="F4191" s="30">
        <f>IF(OR(E4191="",NOT(ISNUMBER(C4191))),"",E4191&amp;"|"&amp;YEAR(C4191)&amp;"-"&amp;RIGHT("0"&amp;MONTH(C4191),2)&amp;"-"&amp;RIGHT("0"&amp;DAY(C4191),2))</f>
        <v/>
      </c>
      <c r="G4191" s="26">
        <f>IF(E4191="","",IFERROR(MATCH(E4191,pl_chave,0),0))</f>
        <v/>
      </c>
      <c r="H4191" s="23">
        <f>IF(G4191="","",IF(G4191=0,"Tarefa fora do plano",INDEX(pl_tag,G4191)))</f>
        <v/>
      </c>
      <c r="I4191" s="30">
        <f>IF(N(G4191)=0,"",INDEX(pl_atividade,G4191))</f>
        <v/>
      </c>
      <c r="J4191" s="50">
        <f>IF(N(G4191)=0,"",INDEX(pl_especialidade,G4191))</f>
        <v/>
      </c>
      <c r="K4191" s="28">
        <f>IF(N(G4191)=0,"",INDEX(pl_duracao,G4191))</f>
        <v/>
      </c>
      <c r="L4191" s="39">
        <f>IF(ISNUMBER(C4191),YEAR(C4191),"")</f>
        <v/>
      </c>
      <c r="M4191" s="39">
        <f>IF(ISNUMBER(C4191),MONTH(C4191),"")</f>
        <v/>
      </c>
      <c r="N4191" s="23">
        <f>IF(L4191="","",IF(NOT(ISNUMBER(crono_ano)),"Informe o ano",IF(L4191&lt;crono_ano,"Antes do ano",IF(L4191&gt;crono_ano,"Depois do ano","No ano"))))</f>
        <v/>
      </c>
      <c r="O4191" s="39">
        <f>IF(F4191="","",IF(COUNTIF(F$7:F4191,F4191)=1,1,0))</f>
        <v/>
      </c>
      <c r="P4191" s="39">
        <f>IF(A4191&amp;B4191&amp;C4191="","",IF(AND(O4191=1,N(G4191)&gt;0),IF(INDEX(pl_ativa,MAX(1,N(G4191)))="Sim",1,0),0))</f>
        <v/>
      </c>
      <c r="Q4191" s="39">
        <f>IF(F4191="","",COUNTIFS(ex_chave_oc,F4191,ex_cancelada,"&lt;&gt;Sim"))</f>
        <v/>
      </c>
      <c r="R4191" s="51">
        <f>IF(P4191="","",IF(AND(P4191=1,N(Q4191)&gt;0),1,0))</f>
        <v/>
      </c>
      <c r="S4191" s="30">
        <f>IF(P4191="","",IF(F4191="","ERRO: data prevista ausente ou inválida",IF(O4191=0,"Duplicada: contada uma vez",IF(N(G4191)=0,"ERRO: tarefa fora do Plano Mestre",IF(P4191=0,"Tarefa retirada do plano: não conta","OK")))))</f>
        <v/>
      </c>
    </row>
    <row r="4192">
      <c r="A4192" s="29" t="n"/>
      <c r="B4192" s="25" t="n"/>
      <c r="C4192" s="49" t="n"/>
      <c r="D4192" s="29" t="n"/>
      <c r="E4192" s="23">
        <f>IF(OR(A4192="",B4192=""),"",A4192&amp;"|"&amp;B4192)</f>
        <v/>
      </c>
      <c r="F4192" s="30">
        <f>IF(OR(E4192="",NOT(ISNUMBER(C4192))),"",E4192&amp;"|"&amp;YEAR(C4192)&amp;"-"&amp;RIGHT("0"&amp;MONTH(C4192),2)&amp;"-"&amp;RIGHT("0"&amp;DAY(C4192),2))</f>
        <v/>
      </c>
      <c r="G4192" s="26">
        <f>IF(E4192="","",IFERROR(MATCH(E4192,pl_chave,0),0))</f>
        <v/>
      </c>
      <c r="H4192" s="23">
        <f>IF(G4192="","",IF(G4192=0,"Tarefa fora do plano",INDEX(pl_tag,G4192)))</f>
        <v/>
      </c>
      <c r="I4192" s="30">
        <f>IF(N(G4192)=0,"",INDEX(pl_atividade,G4192))</f>
        <v/>
      </c>
      <c r="J4192" s="50">
        <f>IF(N(G4192)=0,"",INDEX(pl_especialidade,G4192))</f>
        <v/>
      </c>
      <c r="K4192" s="28">
        <f>IF(N(G4192)=0,"",INDEX(pl_duracao,G4192))</f>
        <v/>
      </c>
      <c r="L4192" s="39">
        <f>IF(ISNUMBER(C4192),YEAR(C4192),"")</f>
        <v/>
      </c>
      <c r="M4192" s="39">
        <f>IF(ISNUMBER(C4192),MONTH(C4192),"")</f>
        <v/>
      </c>
      <c r="N4192" s="23">
        <f>IF(L4192="","",IF(NOT(ISNUMBER(crono_ano)),"Informe o ano",IF(L4192&lt;crono_ano,"Antes do ano",IF(L4192&gt;crono_ano,"Depois do ano","No ano"))))</f>
        <v/>
      </c>
      <c r="O4192" s="39">
        <f>IF(F4192="","",IF(COUNTIF(F$7:F4192,F4192)=1,1,0))</f>
        <v/>
      </c>
      <c r="P4192" s="39">
        <f>IF(A4192&amp;B4192&amp;C4192="","",IF(AND(O4192=1,N(G4192)&gt;0),IF(INDEX(pl_ativa,MAX(1,N(G4192)))="Sim",1,0),0))</f>
        <v/>
      </c>
      <c r="Q4192" s="39">
        <f>IF(F4192="","",COUNTIFS(ex_chave_oc,F4192,ex_cancelada,"&lt;&gt;Sim"))</f>
        <v/>
      </c>
      <c r="R4192" s="51">
        <f>IF(P4192="","",IF(AND(P4192=1,N(Q4192)&gt;0),1,0))</f>
        <v/>
      </c>
      <c r="S4192" s="30">
        <f>IF(P4192="","",IF(F4192="","ERRO: data prevista ausente ou inválida",IF(O4192=0,"Duplicada: contada uma vez",IF(N(G4192)=0,"ERRO: tarefa fora do Plano Mestre",IF(P4192=0,"Tarefa retirada do plano: não conta","OK")))))</f>
        <v/>
      </c>
    </row>
    <row r="4193">
      <c r="A4193" s="29" t="n"/>
      <c r="B4193" s="25" t="n"/>
      <c r="C4193" s="49" t="n"/>
      <c r="D4193" s="29" t="n"/>
      <c r="E4193" s="23">
        <f>IF(OR(A4193="",B4193=""),"",A4193&amp;"|"&amp;B4193)</f>
        <v/>
      </c>
      <c r="F4193" s="30">
        <f>IF(OR(E4193="",NOT(ISNUMBER(C4193))),"",E4193&amp;"|"&amp;YEAR(C4193)&amp;"-"&amp;RIGHT("0"&amp;MONTH(C4193),2)&amp;"-"&amp;RIGHT("0"&amp;DAY(C4193),2))</f>
        <v/>
      </c>
      <c r="G4193" s="26">
        <f>IF(E4193="","",IFERROR(MATCH(E4193,pl_chave,0),0))</f>
        <v/>
      </c>
      <c r="H4193" s="23">
        <f>IF(G4193="","",IF(G4193=0,"Tarefa fora do plano",INDEX(pl_tag,G4193)))</f>
        <v/>
      </c>
      <c r="I4193" s="30">
        <f>IF(N(G4193)=0,"",INDEX(pl_atividade,G4193))</f>
        <v/>
      </c>
      <c r="J4193" s="50">
        <f>IF(N(G4193)=0,"",INDEX(pl_especialidade,G4193))</f>
        <v/>
      </c>
      <c r="K4193" s="28">
        <f>IF(N(G4193)=0,"",INDEX(pl_duracao,G4193))</f>
        <v/>
      </c>
      <c r="L4193" s="39">
        <f>IF(ISNUMBER(C4193),YEAR(C4193),"")</f>
        <v/>
      </c>
      <c r="M4193" s="39">
        <f>IF(ISNUMBER(C4193),MONTH(C4193),"")</f>
        <v/>
      </c>
      <c r="N4193" s="23">
        <f>IF(L4193="","",IF(NOT(ISNUMBER(crono_ano)),"Informe o ano",IF(L4193&lt;crono_ano,"Antes do ano",IF(L4193&gt;crono_ano,"Depois do ano","No ano"))))</f>
        <v/>
      </c>
      <c r="O4193" s="39">
        <f>IF(F4193="","",IF(COUNTIF(F$7:F4193,F4193)=1,1,0))</f>
        <v/>
      </c>
      <c r="P4193" s="39">
        <f>IF(A4193&amp;B4193&amp;C4193="","",IF(AND(O4193=1,N(G4193)&gt;0),IF(INDEX(pl_ativa,MAX(1,N(G4193)))="Sim",1,0),0))</f>
        <v/>
      </c>
      <c r="Q4193" s="39">
        <f>IF(F4193="","",COUNTIFS(ex_chave_oc,F4193,ex_cancelada,"&lt;&gt;Sim"))</f>
        <v/>
      </c>
      <c r="R4193" s="51">
        <f>IF(P4193="","",IF(AND(P4193=1,N(Q4193)&gt;0),1,0))</f>
        <v/>
      </c>
      <c r="S4193" s="30">
        <f>IF(P4193="","",IF(F4193="","ERRO: data prevista ausente ou inválida",IF(O4193=0,"Duplicada: contada uma vez",IF(N(G4193)=0,"ERRO: tarefa fora do Plano Mestre",IF(P4193=0,"Tarefa retirada do plano: não conta","OK")))))</f>
        <v/>
      </c>
    </row>
    <row r="4194">
      <c r="A4194" s="29" t="n"/>
      <c r="B4194" s="25" t="n"/>
      <c r="C4194" s="49" t="n"/>
      <c r="D4194" s="29" t="n"/>
      <c r="E4194" s="23">
        <f>IF(OR(A4194="",B4194=""),"",A4194&amp;"|"&amp;B4194)</f>
        <v/>
      </c>
      <c r="F4194" s="30">
        <f>IF(OR(E4194="",NOT(ISNUMBER(C4194))),"",E4194&amp;"|"&amp;YEAR(C4194)&amp;"-"&amp;RIGHT("0"&amp;MONTH(C4194),2)&amp;"-"&amp;RIGHT("0"&amp;DAY(C4194),2))</f>
        <v/>
      </c>
      <c r="G4194" s="26">
        <f>IF(E4194="","",IFERROR(MATCH(E4194,pl_chave,0),0))</f>
        <v/>
      </c>
      <c r="H4194" s="23">
        <f>IF(G4194="","",IF(G4194=0,"Tarefa fora do plano",INDEX(pl_tag,G4194)))</f>
        <v/>
      </c>
      <c r="I4194" s="30">
        <f>IF(N(G4194)=0,"",INDEX(pl_atividade,G4194))</f>
        <v/>
      </c>
      <c r="J4194" s="50">
        <f>IF(N(G4194)=0,"",INDEX(pl_especialidade,G4194))</f>
        <v/>
      </c>
      <c r="K4194" s="28">
        <f>IF(N(G4194)=0,"",INDEX(pl_duracao,G4194))</f>
        <v/>
      </c>
      <c r="L4194" s="39">
        <f>IF(ISNUMBER(C4194),YEAR(C4194),"")</f>
        <v/>
      </c>
      <c r="M4194" s="39">
        <f>IF(ISNUMBER(C4194),MONTH(C4194),"")</f>
        <v/>
      </c>
      <c r="N4194" s="23">
        <f>IF(L4194="","",IF(NOT(ISNUMBER(crono_ano)),"Informe o ano",IF(L4194&lt;crono_ano,"Antes do ano",IF(L4194&gt;crono_ano,"Depois do ano","No ano"))))</f>
        <v/>
      </c>
      <c r="O4194" s="39">
        <f>IF(F4194="","",IF(COUNTIF(F$7:F4194,F4194)=1,1,0))</f>
        <v/>
      </c>
      <c r="P4194" s="39">
        <f>IF(A4194&amp;B4194&amp;C4194="","",IF(AND(O4194=1,N(G4194)&gt;0),IF(INDEX(pl_ativa,MAX(1,N(G4194)))="Sim",1,0),0))</f>
        <v/>
      </c>
      <c r="Q4194" s="39">
        <f>IF(F4194="","",COUNTIFS(ex_chave_oc,F4194,ex_cancelada,"&lt;&gt;Sim"))</f>
        <v/>
      </c>
      <c r="R4194" s="51">
        <f>IF(P4194="","",IF(AND(P4194=1,N(Q4194)&gt;0),1,0))</f>
        <v/>
      </c>
      <c r="S4194" s="30">
        <f>IF(P4194="","",IF(F4194="","ERRO: data prevista ausente ou inválida",IF(O4194=0,"Duplicada: contada uma vez",IF(N(G4194)=0,"ERRO: tarefa fora do Plano Mestre",IF(P4194=0,"Tarefa retirada do plano: não conta","OK")))))</f>
        <v/>
      </c>
    </row>
    <row r="4195">
      <c r="A4195" s="29" t="n"/>
      <c r="B4195" s="25" t="n"/>
      <c r="C4195" s="49" t="n"/>
      <c r="D4195" s="29" t="n"/>
      <c r="E4195" s="23">
        <f>IF(OR(A4195="",B4195=""),"",A4195&amp;"|"&amp;B4195)</f>
        <v/>
      </c>
      <c r="F4195" s="30">
        <f>IF(OR(E4195="",NOT(ISNUMBER(C4195))),"",E4195&amp;"|"&amp;YEAR(C4195)&amp;"-"&amp;RIGHT("0"&amp;MONTH(C4195),2)&amp;"-"&amp;RIGHT("0"&amp;DAY(C4195),2))</f>
        <v/>
      </c>
      <c r="G4195" s="26">
        <f>IF(E4195="","",IFERROR(MATCH(E4195,pl_chave,0),0))</f>
        <v/>
      </c>
      <c r="H4195" s="23">
        <f>IF(G4195="","",IF(G4195=0,"Tarefa fora do plano",INDEX(pl_tag,G4195)))</f>
        <v/>
      </c>
      <c r="I4195" s="30">
        <f>IF(N(G4195)=0,"",INDEX(pl_atividade,G4195))</f>
        <v/>
      </c>
      <c r="J4195" s="50">
        <f>IF(N(G4195)=0,"",INDEX(pl_especialidade,G4195))</f>
        <v/>
      </c>
      <c r="K4195" s="28">
        <f>IF(N(G4195)=0,"",INDEX(pl_duracao,G4195))</f>
        <v/>
      </c>
      <c r="L4195" s="39">
        <f>IF(ISNUMBER(C4195),YEAR(C4195),"")</f>
        <v/>
      </c>
      <c r="M4195" s="39">
        <f>IF(ISNUMBER(C4195),MONTH(C4195),"")</f>
        <v/>
      </c>
      <c r="N4195" s="23">
        <f>IF(L4195="","",IF(NOT(ISNUMBER(crono_ano)),"Informe o ano",IF(L4195&lt;crono_ano,"Antes do ano",IF(L4195&gt;crono_ano,"Depois do ano","No ano"))))</f>
        <v/>
      </c>
      <c r="O4195" s="39">
        <f>IF(F4195="","",IF(COUNTIF(F$7:F4195,F4195)=1,1,0))</f>
        <v/>
      </c>
      <c r="P4195" s="39">
        <f>IF(A4195&amp;B4195&amp;C4195="","",IF(AND(O4195=1,N(G4195)&gt;0),IF(INDEX(pl_ativa,MAX(1,N(G4195)))="Sim",1,0),0))</f>
        <v/>
      </c>
      <c r="Q4195" s="39">
        <f>IF(F4195="","",COUNTIFS(ex_chave_oc,F4195,ex_cancelada,"&lt;&gt;Sim"))</f>
        <v/>
      </c>
      <c r="R4195" s="51">
        <f>IF(P4195="","",IF(AND(P4195=1,N(Q4195)&gt;0),1,0))</f>
        <v/>
      </c>
      <c r="S4195" s="30">
        <f>IF(P4195="","",IF(F4195="","ERRO: data prevista ausente ou inválida",IF(O4195=0,"Duplicada: contada uma vez",IF(N(G4195)=0,"ERRO: tarefa fora do Plano Mestre",IF(P4195=0,"Tarefa retirada do plano: não conta","OK")))))</f>
        <v/>
      </c>
    </row>
    <row r="4196">
      <c r="A4196" s="29" t="n"/>
      <c r="B4196" s="25" t="n"/>
      <c r="C4196" s="49" t="n"/>
      <c r="D4196" s="29" t="n"/>
      <c r="E4196" s="23">
        <f>IF(OR(A4196="",B4196=""),"",A4196&amp;"|"&amp;B4196)</f>
        <v/>
      </c>
      <c r="F4196" s="30">
        <f>IF(OR(E4196="",NOT(ISNUMBER(C4196))),"",E4196&amp;"|"&amp;YEAR(C4196)&amp;"-"&amp;RIGHT("0"&amp;MONTH(C4196),2)&amp;"-"&amp;RIGHT("0"&amp;DAY(C4196),2))</f>
        <v/>
      </c>
      <c r="G4196" s="26">
        <f>IF(E4196="","",IFERROR(MATCH(E4196,pl_chave,0),0))</f>
        <v/>
      </c>
      <c r="H4196" s="23">
        <f>IF(G4196="","",IF(G4196=0,"Tarefa fora do plano",INDEX(pl_tag,G4196)))</f>
        <v/>
      </c>
      <c r="I4196" s="30">
        <f>IF(N(G4196)=0,"",INDEX(pl_atividade,G4196))</f>
        <v/>
      </c>
      <c r="J4196" s="50">
        <f>IF(N(G4196)=0,"",INDEX(pl_especialidade,G4196))</f>
        <v/>
      </c>
      <c r="K4196" s="28">
        <f>IF(N(G4196)=0,"",INDEX(pl_duracao,G4196))</f>
        <v/>
      </c>
      <c r="L4196" s="39">
        <f>IF(ISNUMBER(C4196),YEAR(C4196),"")</f>
        <v/>
      </c>
      <c r="M4196" s="39">
        <f>IF(ISNUMBER(C4196),MONTH(C4196),"")</f>
        <v/>
      </c>
      <c r="N4196" s="23">
        <f>IF(L4196="","",IF(NOT(ISNUMBER(crono_ano)),"Informe o ano",IF(L4196&lt;crono_ano,"Antes do ano",IF(L4196&gt;crono_ano,"Depois do ano","No ano"))))</f>
        <v/>
      </c>
      <c r="O4196" s="39">
        <f>IF(F4196="","",IF(COUNTIF(F$7:F4196,F4196)=1,1,0))</f>
        <v/>
      </c>
      <c r="P4196" s="39">
        <f>IF(A4196&amp;B4196&amp;C4196="","",IF(AND(O4196=1,N(G4196)&gt;0),IF(INDEX(pl_ativa,MAX(1,N(G4196)))="Sim",1,0),0))</f>
        <v/>
      </c>
      <c r="Q4196" s="39">
        <f>IF(F4196="","",COUNTIFS(ex_chave_oc,F4196,ex_cancelada,"&lt;&gt;Sim"))</f>
        <v/>
      </c>
      <c r="R4196" s="51">
        <f>IF(P4196="","",IF(AND(P4196=1,N(Q4196)&gt;0),1,0))</f>
        <v/>
      </c>
      <c r="S4196" s="30">
        <f>IF(P4196="","",IF(F4196="","ERRO: data prevista ausente ou inválida",IF(O4196=0,"Duplicada: contada uma vez",IF(N(G4196)=0,"ERRO: tarefa fora do Plano Mestre",IF(P4196=0,"Tarefa retirada do plano: não conta","OK")))))</f>
        <v/>
      </c>
    </row>
    <row r="4197">
      <c r="A4197" s="29" t="n"/>
      <c r="B4197" s="25" t="n"/>
      <c r="C4197" s="49" t="n"/>
      <c r="D4197" s="29" t="n"/>
      <c r="E4197" s="23">
        <f>IF(OR(A4197="",B4197=""),"",A4197&amp;"|"&amp;B4197)</f>
        <v/>
      </c>
      <c r="F4197" s="30">
        <f>IF(OR(E4197="",NOT(ISNUMBER(C4197))),"",E4197&amp;"|"&amp;YEAR(C4197)&amp;"-"&amp;RIGHT("0"&amp;MONTH(C4197),2)&amp;"-"&amp;RIGHT("0"&amp;DAY(C4197),2))</f>
        <v/>
      </c>
      <c r="G4197" s="26">
        <f>IF(E4197="","",IFERROR(MATCH(E4197,pl_chave,0),0))</f>
        <v/>
      </c>
      <c r="H4197" s="23">
        <f>IF(G4197="","",IF(G4197=0,"Tarefa fora do plano",INDEX(pl_tag,G4197)))</f>
        <v/>
      </c>
      <c r="I4197" s="30">
        <f>IF(N(G4197)=0,"",INDEX(pl_atividade,G4197))</f>
        <v/>
      </c>
      <c r="J4197" s="50">
        <f>IF(N(G4197)=0,"",INDEX(pl_especialidade,G4197))</f>
        <v/>
      </c>
      <c r="K4197" s="28">
        <f>IF(N(G4197)=0,"",INDEX(pl_duracao,G4197))</f>
        <v/>
      </c>
      <c r="L4197" s="39">
        <f>IF(ISNUMBER(C4197),YEAR(C4197),"")</f>
        <v/>
      </c>
      <c r="M4197" s="39">
        <f>IF(ISNUMBER(C4197),MONTH(C4197),"")</f>
        <v/>
      </c>
      <c r="N4197" s="23">
        <f>IF(L4197="","",IF(NOT(ISNUMBER(crono_ano)),"Informe o ano",IF(L4197&lt;crono_ano,"Antes do ano",IF(L4197&gt;crono_ano,"Depois do ano","No ano"))))</f>
        <v/>
      </c>
      <c r="O4197" s="39">
        <f>IF(F4197="","",IF(COUNTIF(F$7:F4197,F4197)=1,1,0))</f>
        <v/>
      </c>
      <c r="P4197" s="39">
        <f>IF(A4197&amp;B4197&amp;C4197="","",IF(AND(O4197=1,N(G4197)&gt;0),IF(INDEX(pl_ativa,MAX(1,N(G4197)))="Sim",1,0),0))</f>
        <v/>
      </c>
      <c r="Q4197" s="39">
        <f>IF(F4197="","",COUNTIFS(ex_chave_oc,F4197,ex_cancelada,"&lt;&gt;Sim"))</f>
        <v/>
      </c>
      <c r="R4197" s="51">
        <f>IF(P4197="","",IF(AND(P4197=1,N(Q4197)&gt;0),1,0))</f>
        <v/>
      </c>
      <c r="S4197" s="30">
        <f>IF(P4197="","",IF(F4197="","ERRO: data prevista ausente ou inválida",IF(O4197=0,"Duplicada: contada uma vez",IF(N(G4197)=0,"ERRO: tarefa fora do Plano Mestre",IF(P4197=0,"Tarefa retirada do plano: não conta","OK")))))</f>
        <v/>
      </c>
    </row>
    <row r="4198">
      <c r="A4198" s="29" t="n"/>
      <c r="B4198" s="25" t="n"/>
      <c r="C4198" s="49" t="n"/>
      <c r="D4198" s="29" t="n"/>
      <c r="E4198" s="23">
        <f>IF(OR(A4198="",B4198=""),"",A4198&amp;"|"&amp;B4198)</f>
        <v/>
      </c>
      <c r="F4198" s="30">
        <f>IF(OR(E4198="",NOT(ISNUMBER(C4198))),"",E4198&amp;"|"&amp;YEAR(C4198)&amp;"-"&amp;RIGHT("0"&amp;MONTH(C4198),2)&amp;"-"&amp;RIGHT("0"&amp;DAY(C4198),2))</f>
        <v/>
      </c>
      <c r="G4198" s="26">
        <f>IF(E4198="","",IFERROR(MATCH(E4198,pl_chave,0),0))</f>
        <v/>
      </c>
      <c r="H4198" s="23">
        <f>IF(G4198="","",IF(G4198=0,"Tarefa fora do plano",INDEX(pl_tag,G4198)))</f>
        <v/>
      </c>
      <c r="I4198" s="30">
        <f>IF(N(G4198)=0,"",INDEX(pl_atividade,G4198))</f>
        <v/>
      </c>
      <c r="J4198" s="50">
        <f>IF(N(G4198)=0,"",INDEX(pl_especialidade,G4198))</f>
        <v/>
      </c>
      <c r="K4198" s="28">
        <f>IF(N(G4198)=0,"",INDEX(pl_duracao,G4198))</f>
        <v/>
      </c>
      <c r="L4198" s="39">
        <f>IF(ISNUMBER(C4198),YEAR(C4198),"")</f>
        <v/>
      </c>
      <c r="M4198" s="39">
        <f>IF(ISNUMBER(C4198),MONTH(C4198),"")</f>
        <v/>
      </c>
      <c r="N4198" s="23">
        <f>IF(L4198="","",IF(NOT(ISNUMBER(crono_ano)),"Informe o ano",IF(L4198&lt;crono_ano,"Antes do ano",IF(L4198&gt;crono_ano,"Depois do ano","No ano"))))</f>
        <v/>
      </c>
      <c r="O4198" s="39">
        <f>IF(F4198="","",IF(COUNTIF(F$7:F4198,F4198)=1,1,0))</f>
        <v/>
      </c>
      <c r="P4198" s="39">
        <f>IF(A4198&amp;B4198&amp;C4198="","",IF(AND(O4198=1,N(G4198)&gt;0),IF(INDEX(pl_ativa,MAX(1,N(G4198)))="Sim",1,0),0))</f>
        <v/>
      </c>
      <c r="Q4198" s="39">
        <f>IF(F4198="","",COUNTIFS(ex_chave_oc,F4198,ex_cancelada,"&lt;&gt;Sim"))</f>
        <v/>
      </c>
      <c r="R4198" s="51">
        <f>IF(P4198="","",IF(AND(P4198=1,N(Q4198)&gt;0),1,0))</f>
        <v/>
      </c>
      <c r="S4198" s="30">
        <f>IF(P4198="","",IF(F4198="","ERRO: data prevista ausente ou inválida",IF(O4198=0,"Duplicada: contada uma vez",IF(N(G4198)=0,"ERRO: tarefa fora do Plano Mestre",IF(P4198=0,"Tarefa retirada do plano: não conta","OK")))))</f>
        <v/>
      </c>
    </row>
    <row r="4199">
      <c r="A4199" s="29" t="n"/>
      <c r="B4199" s="25" t="n"/>
      <c r="C4199" s="49" t="n"/>
      <c r="D4199" s="29" t="n"/>
      <c r="E4199" s="23">
        <f>IF(OR(A4199="",B4199=""),"",A4199&amp;"|"&amp;B4199)</f>
        <v/>
      </c>
      <c r="F4199" s="30">
        <f>IF(OR(E4199="",NOT(ISNUMBER(C4199))),"",E4199&amp;"|"&amp;YEAR(C4199)&amp;"-"&amp;RIGHT("0"&amp;MONTH(C4199),2)&amp;"-"&amp;RIGHT("0"&amp;DAY(C4199),2))</f>
        <v/>
      </c>
      <c r="G4199" s="26">
        <f>IF(E4199="","",IFERROR(MATCH(E4199,pl_chave,0),0))</f>
        <v/>
      </c>
      <c r="H4199" s="23">
        <f>IF(G4199="","",IF(G4199=0,"Tarefa fora do plano",INDEX(pl_tag,G4199)))</f>
        <v/>
      </c>
      <c r="I4199" s="30">
        <f>IF(N(G4199)=0,"",INDEX(pl_atividade,G4199))</f>
        <v/>
      </c>
      <c r="J4199" s="50">
        <f>IF(N(G4199)=0,"",INDEX(pl_especialidade,G4199))</f>
        <v/>
      </c>
      <c r="K4199" s="28">
        <f>IF(N(G4199)=0,"",INDEX(pl_duracao,G4199))</f>
        <v/>
      </c>
      <c r="L4199" s="39">
        <f>IF(ISNUMBER(C4199),YEAR(C4199),"")</f>
        <v/>
      </c>
      <c r="M4199" s="39">
        <f>IF(ISNUMBER(C4199),MONTH(C4199),"")</f>
        <v/>
      </c>
      <c r="N4199" s="23">
        <f>IF(L4199="","",IF(NOT(ISNUMBER(crono_ano)),"Informe o ano",IF(L4199&lt;crono_ano,"Antes do ano",IF(L4199&gt;crono_ano,"Depois do ano","No ano"))))</f>
        <v/>
      </c>
      <c r="O4199" s="39">
        <f>IF(F4199="","",IF(COUNTIF(F$7:F4199,F4199)=1,1,0))</f>
        <v/>
      </c>
      <c r="P4199" s="39">
        <f>IF(A4199&amp;B4199&amp;C4199="","",IF(AND(O4199=1,N(G4199)&gt;0),IF(INDEX(pl_ativa,MAX(1,N(G4199)))="Sim",1,0),0))</f>
        <v/>
      </c>
      <c r="Q4199" s="39">
        <f>IF(F4199="","",COUNTIFS(ex_chave_oc,F4199,ex_cancelada,"&lt;&gt;Sim"))</f>
        <v/>
      </c>
      <c r="R4199" s="51">
        <f>IF(P4199="","",IF(AND(P4199=1,N(Q4199)&gt;0),1,0))</f>
        <v/>
      </c>
      <c r="S4199" s="30">
        <f>IF(P4199="","",IF(F4199="","ERRO: data prevista ausente ou inválida",IF(O4199=0,"Duplicada: contada uma vez",IF(N(G4199)=0,"ERRO: tarefa fora do Plano Mestre",IF(P4199=0,"Tarefa retirada do plano: não conta","OK")))))</f>
        <v/>
      </c>
    </row>
    <row r="4200">
      <c r="A4200" s="29" t="n"/>
      <c r="B4200" s="25" t="n"/>
      <c r="C4200" s="49" t="n"/>
      <c r="D4200" s="29" t="n"/>
      <c r="E4200" s="23">
        <f>IF(OR(A4200="",B4200=""),"",A4200&amp;"|"&amp;B4200)</f>
        <v/>
      </c>
      <c r="F4200" s="30">
        <f>IF(OR(E4200="",NOT(ISNUMBER(C4200))),"",E4200&amp;"|"&amp;YEAR(C4200)&amp;"-"&amp;RIGHT("0"&amp;MONTH(C4200),2)&amp;"-"&amp;RIGHT("0"&amp;DAY(C4200),2))</f>
        <v/>
      </c>
      <c r="G4200" s="26">
        <f>IF(E4200="","",IFERROR(MATCH(E4200,pl_chave,0),0))</f>
        <v/>
      </c>
      <c r="H4200" s="23">
        <f>IF(G4200="","",IF(G4200=0,"Tarefa fora do plano",INDEX(pl_tag,G4200)))</f>
        <v/>
      </c>
      <c r="I4200" s="30">
        <f>IF(N(G4200)=0,"",INDEX(pl_atividade,G4200))</f>
        <v/>
      </c>
      <c r="J4200" s="50">
        <f>IF(N(G4200)=0,"",INDEX(pl_especialidade,G4200))</f>
        <v/>
      </c>
      <c r="K4200" s="28">
        <f>IF(N(G4200)=0,"",INDEX(pl_duracao,G4200))</f>
        <v/>
      </c>
      <c r="L4200" s="39">
        <f>IF(ISNUMBER(C4200),YEAR(C4200),"")</f>
        <v/>
      </c>
      <c r="M4200" s="39">
        <f>IF(ISNUMBER(C4200),MONTH(C4200),"")</f>
        <v/>
      </c>
      <c r="N4200" s="23">
        <f>IF(L4200="","",IF(NOT(ISNUMBER(crono_ano)),"Informe o ano",IF(L4200&lt;crono_ano,"Antes do ano",IF(L4200&gt;crono_ano,"Depois do ano","No ano"))))</f>
        <v/>
      </c>
      <c r="O4200" s="39">
        <f>IF(F4200="","",IF(COUNTIF(F$7:F4200,F4200)=1,1,0))</f>
        <v/>
      </c>
      <c r="P4200" s="39">
        <f>IF(A4200&amp;B4200&amp;C4200="","",IF(AND(O4200=1,N(G4200)&gt;0),IF(INDEX(pl_ativa,MAX(1,N(G4200)))="Sim",1,0),0))</f>
        <v/>
      </c>
      <c r="Q4200" s="39">
        <f>IF(F4200="","",COUNTIFS(ex_chave_oc,F4200,ex_cancelada,"&lt;&gt;Sim"))</f>
        <v/>
      </c>
      <c r="R4200" s="51">
        <f>IF(P4200="","",IF(AND(P4200=1,N(Q4200)&gt;0),1,0))</f>
        <v/>
      </c>
      <c r="S4200" s="30">
        <f>IF(P4200="","",IF(F4200="","ERRO: data prevista ausente ou inválida",IF(O4200=0,"Duplicada: contada uma vez",IF(N(G4200)=0,"ERRO: tarefa fora do Plano Mestre",IF(P4200=0,"Tarefa retirada do plano: não conta","OK")))))</f>
        <v/>
      </c>
    </row>
    <row r="4201">
      <c r="A4201" s="29" t="n"/>
      <c r="B4201" s="25" t="n"/>
      <c r="C4201" s="49" t="n"/>
      <c r="D4201" s="29" t="n"/>
      <c r="E4201" s="23">
        <f>IF(OR(A4201="",B4201=""),"",A4201&amp;"|"&amp;B4201)</f>
        <v/>
      </c>
      <c r="F4201" s="30">
        <f>IF(OR(E4201="",NOT(ISNUMBER(C4201))),"",E4201&amp;"|"&amp;YEAR(C4201)&amp;"-"&amp;RIGHT("0"&amp;MONTH(C4201),2)&amp;"-"&amp;RIGHT("0"&amp;DAY(C4201),2))</f>
        <v/>
      </c>
      <c r="G4201" s="26">
        <f>IF(E4201="","",IFERROR(MATCH(E4201,pl_chave,0),0))</f>
        <v/>
      </c>
      <c r="H4201" s="23">
        <f>IF(G4201="","",IF(G4201=0,"Tarefa fora do plano",INDEX(pl_tag,G4201)))</f>
        <v/>
      </c>
      <c r="I4201" s="30">
        <f>IF(N(G4201)=0,"",INDEX(pl_atividade,G4201))</f>
        <v/>
      </c>
      <c r="J4201" s="50">
        <f>IF(N(G4201)=0,"",INDEX(pl_especialidade,G4201))</f>
        <v/>
      </c>
      <c r="K4201" s="28">
        <f>IF(N(G4201)=0,"",INDEX(pl_duracao,G4201))</f>
        <v/>
      </c>
      <c r="L4201" s="39">
        <f>IF(ISNUMBER(C4201),YEAR(C4201),"")</f>
        <v/>
      </c>
      <c r="M4201" s="39">
        <f>IF(ISNUMBER(C4201),MONTH(C4201),"")</f>
        <v/>
      </c>
      <c r="N4201" s="23">
        <f>IF(L4201="","",IF(NOT(ISNUMBER(crono_ano)),"Informe o ano",IF(L4201&lt;crono_ano,"Antes do ano",IF(L4201&gt;crono_ano,"Depois do ano","No ano"))))</f>
        <v/>
      </c>
      <c r="O4201" s="39">
        <f>IF(F4201="","",IF(COUNTIF(F$7:F4201,F4201)=1,1,0))</f>
        <v/>
      </c>
      <c r="P4201" s="39">
        <f>IF(A4201&amp;B4201&amp;C4201="","",IF(AND(O4201=1,N(G4201)&gt;0),IF(INDEX(pl_ativa,MAX(1,N(G4201)))="Sim",1,0),0))</f>
        <v/>
      </c>
      <c r="Q4201" s="39">
        <f>IF(F4201="","",COUNTIFS(ex_chave_oc,F4201,ex_cancelada,"&lt;&gt;Sim"))</f>
        <v/>
      </c>
      <c r="R4201" s="51">
        <f>IF(P4201="","",IF(AND(P4201=1,N(Q4201)&gt;0),1,0))</f>
        <v/>
      </c>
      <c r="S4201" s="30">
        <f>IF(P4201="","",IF(F4201="","ERRO: data prevista ausente ou inválida",IF(O4201=0,"Duplicada: contada uma vez",IF(N(G4201)=0,"ERRO: tarefa fora do Plano Mestre",IF(P4201=0,"Tarefa retirada do plano: não conta","OK")))))</f>
        <v/>
      </c>
    </row>
    <row r="4202">
      <c r="A4202" s="29" t="n"/>
      <c r="B4202" s="25" t="n"/>
      <c r="C4202" s="49" t="n"/>
      <c r="D4202" s="29" t="n"/>
      <c r="E4202" s="23">
        <f>IF(OR(A4202="",B4202=""),"",A4202&amp;"|"&amp;B4202)</f>
        <v/>
      </c>
      <c r="F4202" s="30">
        <f>IF(OR(E4202="",NOT(ISNUMBER(C4202))),"",E4202&amp;"|"&amp;YEAR(C4202)&amp;"-"&amp;RIGHT("0"&amp;MONTH(C4202),2)&amp;"-"&amp;RIGHT("0"&amp;DAY(C4202),2))</f>
        <v/>
      </c>
      <c r="G4202" s="26">
        <f>IF(E4202="","",IFERROR(MATCH(E4202,pl_chave,0),0))</f>
        <v/>
      </c>
      <c r="H4202" s="23">
        <f>IF(G4202="","",IF(G4202=0,"Tarefa fora do plano",INDEX(pl_tag,G4202)))</f>
        <v/>
      </c>
      <c r="I4202" s="30">
        <f>IF(N(G4202)=0,"",INDEX(pl_atividade,G4202))</f>
        <v/>
      </c>
      <c r="J4202" s="50">
        <f>IF(N(G4202)=0,"",INDEX(pl_especialidade,G4202))</f>
        <v/>
      </c>
      <c r="K4202" s="28">
        <f>IF(N(G4202)=0,"",INDEX(pl_duracao,G4202))</f>
        <v/>
      </c>
      <c r="L4202" s="39">
        <f>IF(ISNUMBER(C4202),YEAR(C4202),"")</f>
        <v/>
      </c>
      <c r="M4202" s="39">
        <f>IF(ISNUMBER(C4202),MONTH(C4202),"")</f>
        <v/>
      </c>
      <c r="N4202" s="23">
        <f>IF(L4202="","",IF(NOT(ISNUMBER(crono_ano)),"Informe o ano",IF(L4202&lt;crono_ano,"Antes do ano",IF(L4202&gt;crono_ano,"Depois do ano","No ano"))))</f>
        <v/>
      </c>
      <c r="O4202" s="39">
        <f>IF(F4202="","",IF(COUNTIF(F$7:F4202,F4202)=1,1,0))</f>
        <v/>
      </c>
      <c r="P4202" s="39">
        <f>IF(A4202&amp;B4202&amp;C4202="","",IF(AND(O4202=1,N(G4202)&gt;0),IF(INDEX(pl_ativa,MAX(1,N(G4202)))="Sim",1,0),0))</f>
        <v/>
      </c>
      <c r="Q4202" s="39">
        <f>IF(F4202="","",COUNTIFS(ex_chave_oc,F4202,ex_cancelada,"&lt;&gt;Sim"))</f>
        <v/>
      </c>
      <c r="R4202" s="51">
        <f>IF(P4202="","",IF(AND(P4202=1,N(Q4202)&gt;0),1,0))</f>
        <v/>
      </c>
      <c r="S4202" s="30">
        <f>IF(P4202="","",IF(F4202="","ERRO: data prevista ausente ou inválida",IF(O4202=0,"Duplicada: contada uma vez",IF(N(G4202)=0,"ERRO: tarefa fora do Plano Mestre",IF(P4202=0,"Tarefa retirada do plano: não conta","OK")))))</f>
        <v/>
      </c>
    </row>
    <row r="4203">
      <c r="A4203" s="29" t="n"/>
      <c r="B4203" s="25" t="n"/>
      <c r="C4203" s="49" t="n"/>
      <c r="D4203" s="29" t="n"/>
      <c r="E4203" s="23">
        <f>IF(OR(A4203="",B4203=""),"",A4203&amp;"|"&amp;B4203)</f>
        <v/>
      </c>
      <c r="F4203" s="30">
        <f>IF(OR(E4203="",NOT(ISNUMBER(C4203))),"",E4203&amp;"|"&amp;YEAR(C4203)&amp;"-"&amp;RIGHT("0"&amp;MONTH(C4203),2)&amp;"-"&amp;RIGHT("0"&amp;DAY(C4203),2))</f>
        <v/>
      </c>
      <c r="G4203" s="26">
        <f>IF(E4203="","",IFERROR(MATCH(E4203,pl_chave,0),0))</f>
        <v/>
      </c>
      <c r="H4203" s="23">
        <f>IF(G4203="","",IF(G4203=0,"Tarefa fora do plano",INDEX(pl_tag,G4203)))</f>
        <v/>
      </c>
      <c r="I4203" s="30">
        <f>IF(N(G4203)=0,"",INDEX(pl_atividade,G4203))</f>
        <v/>
      </c>
      <c r="J4203" s="50">
        <f>IF(N(G4203)=0,"",INDEX(pl_especialidade,G4203))</f>
        <v/>
      </c>
      <c r="K4203" s="28">
        <f>IF(N(G4203)=0,"",INDEX(pl_duracao,G4203))</f>
        <v/>
      </c>
      <c r="L4203" s="39">
        <f>IF(ISNUMBER(C4203),YEAR(C4203),"")</f>
        <v/>
      </c>
      <c r="M4203" s="39">
        <f>IF(ISNUMBER(C4203),MONTH(C4203),"")</f>
        <v/>
      </c>
      <c r="N4203" s="23">
        <f>IF(L4203="","",IF(NOT(ISNUMBER(crono_ano)),"Informe o ano",IF(L4203&lt;crono_ano,"Antes do ano",IF(L4203&gt;crono_ano,"Depois do ano","No ano"))))</f>
        <v/>
      </c>
      <c r="O4203" s="39">
        <f>IF(F4203="","",IF(COUNTIF(F$7:F4203,F4203)=1,1,0))</f>
        <v/>
      </c>
      <c r="P4203" s="39">
        <f>IF(A4203&amp;B4203&amp;C4203="","",IF(AND(O4203=1,N(G4203)&gt;0),IF(INDEX(pl_ativa,MAX(1,N(G4203)))="Sim",1,0),0))</f>
        <v/>
      </c>
      <c r="Q4203" s="39">
        <f>IF(F4203="","",COUNTIFS(ex_chave_oc,F4203,ex_cancelada,"&lt;&gt;Sim"))</f>
        <v/>
      </c>
      <c r="R4203" s="51">
        <f>IF(P4203="","",IF(AND(P4203=1,N(Q4203)&gt;0),1,0))</f>
        <v/>
      </c>
      <c r="S4203" s="30">
        <f>IF(P4203="","",IF(F4203="","ERRO: data prevista ausente ou inválida",IF(O4203=0,"Duplicada: contada uma vez",IF(N(G4203)=0,"ERRO: tarefa fora do Plano Mestre",IF(P4203=0,"Tarefa retirada do plano: não conta","OK")))))</f>
        <v/>
      </c>
    </row>
    <row r="4204">
      <c r="A4204" s="29" t="n"/>
      <c r="B4204" s="25" t="n"/>
      <c r="C4204" s="49" t="n"/>
      <c r="D4204" s="29" t="n"/>
      <c r="E4204" s="23">
        <f>IF(OR(A4204="",B4204=""),"",A4204&amp;"|"&amp;B4204)</f>
        <v/>
      </c>
      <c r="F4204" s="30">
        <f>IF(OR(E4204="",NOT(ISNUMBER(C4204))),"",E4204&amp;"|"&amp;YEAR(C4204)&amp;"-"&amp;RIGHT("0"&amp;MONTH(C4204),2)&amp;"-"&amp;RIGHT("0"&amp;DAY(C4204),2))</f>
        <v/>
      </c>
      <c r="G4204" s="26">
        <f>IF(E4204="","",IFERROR(MATCH(E4204,pl_chave,0),0))</f>
        <v/>
      </c>
      <c r="H4204" s="23">
        <f>IF(G4204="","",IF(G4204=0,"Tarefa fora do plano",INDEX(pl_tag,G4204)))</f>
        <v/>
      </c>
      <c r="I4204" s="30">
        <f>IF(N(G4204)=0,"",INDEX(pl_atividade,G4204))</f>
        <v/>
      </c>
      <c r="J4204" s="50">
        <f>IF(N(G4204)=0,"",INDEX(pl_especialidade,G4204))</f>
        <v/>
      </c>
      <c r="K4204" s="28">
        <f>IF(N(G4204)=0,"",INDEX(pl_duracao,G4204))</f>
        <v/>
      </c>
      <c r="L4204" s="39">
        <f>IF(ISNUMBER(C4204),YEAR(C4204),"")</f>
        <v/>
      </c>
      <c r="M4204" s="39">
        <f>IF(ISNUMBER(C4204),MONTH(C4204),"")</f>
        <v/>
      </c>
      <c r="N4204" s="23">
        <f>IF(L4204="","",IF(NOT(ISNUMBER(crono_ano)),"Informe o ano",IF(L4204&lt;crono_ano,"Antes do ano",IF(L4204&gt;crono_ano,"Depois do ano","No ano"))))</f>
        <v/>
      </c>
      <c r="O4204" s="39">
        <f>IF(F4204="","",IF(COUNTIF(F$7:F4204,F4204)=1,1,0))</f>
        <v/>
      </c>
      <c r="P4204" s="39">
        <f>IF(A4204&amp;B4204&amp;C4204="","",IF(AND(O4204=1,N(G4204)&gt;0),IF(INDEX(pl_ativa,MAX(1,N(G4204)))="Sim",1,0),0))</f>
        <v/>
      </c>
      <c r="Q4204" s="39">
        <f>IF(F4204="","",COUNTIFS(ex_chave_oc,F4204,ex_cancelada,"&lt;&gt;Sim"))</f>
        <v/>
      </c>
      <c r="R4204" s="51">
        <f>IF(P4204="","",IF(AND(P4204=1,N(Q4204)&gt;0),1,0))</f>
        <v/>
      </c>
      <c r="S4204" s="30">
        <f>IF(P4204="","",IF(F4204="","ERRO: data prevista ausente ou inválida",IF(O4204=0,"Duplicada: contada uma vez",IF(N(G4204)=0,"ERRO: tarefa fora do Plano Mestre",IF(P4204=0,"Tarefa retirada do plano: não conta","OK")))))</f>
        <v/>
      </c>
    </row>
    <row r="4205">
      <c r="A4205" s="29" t="n"/>
      <c r="B4205" s="25" t="n"/>
      <c r="C4205" s="49" t="n"/>
      <c r="D4205" s="29" t="n"/>
      <c r="E4205" s="23">
        <f>IF(OR(A4205="",B4205=""),"",A4205&amp;"|"&amp;B4205)</f>
        <v/>
      </c>
      <c r="F4205" s="30">
        <f>IF(OR(E4205="",NOT(ISNUMBER(C4205))),"",E4205&amp;"|"&amp;YEAR(C4205)&amp;"-"&amp;RIGHT("0"&amp;MONTH(C4205),2)&amp;"-"&amp;RIGHT("0"&amp;DAY(C4205),2))</f>
        <v/>
      </c>
      <c r="G4205" s="26">
        <f>IF(E4205="","",IFERROR(MATCH(E4205,pl_chave,0),0))</f>
        <v/>
      </c>
      <c r="H4205" s="23">
        <f>IF(G4205="","",IF(G4205=0,"Tarefa fora do plano",INDEX(pl_tag,G4205)))</f>
        <v/>
      </c>
      <c r="I4205" s="30">
        <f>IF(N(G4205)=0,"",INDEX(pl_atividade,G4205))</f>
        <v/>
      </c>
      <c r="J4205" s="50">
        <f>IF(N(G4205)=0,"",INDEX(pl_especialidade,G4205))</f>
        <v/>
      </c>
      <c r="K4205" s="28">
        <f>IF(N(G4205)=0,"",INDEX(pl_duracao,G4205))</f>
        <v/>
      </c>
      <c r="L4205" s="39">
        <f>IF(ISNUMBER(C4205),YEAR(C4205),"")</f>
        <v/>
      </c>
      <c r="M4205" s="39">
        <f>IF(ISNUMBER(C4205),MONTH(C4205),"")</f>
        <v/>
      </c>
      <c r="N4205" s="23">
        <f>IF(L4205="","",IF(NOT(ISNUMBER(crono_ano)),"Informe o ano",IF(L4205&lt;crono_ano,"Antes do ano",IF(L4205&gt;crono_ano,"Depois do ano","No ano"))))</f>
        <v/>
      </c>
      <c r="O4205" s="39">
        <f>IF(F4205="","",IF(COUNTIF(F$7:F4205,F4205)=1,1,0))</f>
        <v/>
      </c>
      <c r="P4205" s="39">
        <f>IF(A4205&amp;B4205&amp;C4205="","",IF(AND(O4205=1,N(G4205)&gt;0),IF(INDEX(pl_ativa,MAX(1,N(G4205)))="Sim",1,0),0))</f>
        <v/>
      </c>
      <c r="Q4205" s="39">
        <f>IF(F4205="","",COUNTIFS(ex_chave_oc,F4205,ex_cancelada,"&lt;&gt;Sim"))</f>
        <v/>
      </c>
      <c r="R4205" s="51">
        <f>IF(P4205="","",IF(AND(P4205=1,N(Q4205)&gt;0),1,0))</f>
        <v/>
      </c>
      <c r="S4205" s="30">
        <f>IF(P4205="","",IF(F4205="","ERRO: data prevista ausente ou inválida",IF(O4205=0,"Duplicada: contada uma vez",IF(N(G4205)=0,"ERRO: tarefa fora do Plano Mestre",IF(P4205=0,"Tarefa retirada do plano: não conta","OK")))))</f>
        <v/>
      </c>
    </row>
    <row r="4206">
      <c r="A4206" s="29" t="n"/>
      <c r="B4206" s="25" t="n"/>
      <c r="C4206" s="49" t="n"/>
      <c r="D4206" s="29" t="n"/>
      <c r="E4206" s="23">
        <f>IF(OR(A4206="",B4206=""),"",A4206&amp;"|"&amp;B4206)</f>
        <v/>
      </c>
      <c r="F4206" s="30">
        <f>IF(OR(E4206="",NOT(ISNUMBER(C4206))),"",E4206&amp;"|"&amp;YEAR(C4206)&amp;"-"&amp;RIGHT("0"&amp;MONTH(C4206),2)&amp;"-"&amp;RIGHT("0"&amp;DAY(C4206),2))</f>
        <v/>
      </c>
      <c r="G4206" s="26">
        <f>IF(E4206="","",IFERROR(MATCH(E4206,pl_chave,0),0))</f>
        <v/>
      </c>
      <c r="H4206" s="23">
        <f>IF(G4206="","",IF(G4206=0,"Tarefa fora do plano",INDEX(pl_tag,G4206)))</f>
        <v/>
      </c>
      <c r="I4206" s="30">
        <f>IF(N(G4206)=0,"",INDEX(pl_atividade,G4206))</f>
        <v/>
      </c>
      <c r="J4206" s="50">
        <f>IF(N(G4206)=0,"",INDEX(pl_especialidade,G4206))</f>
        <v/>
      </c>
      <c r="K4206" s="28">
        <f>IF(N(G4206)=0,"",INDEX(pl_duracao,G4206))</f>
        <v/>
      </c>
      <c r="L4206" s="39">
        <f>IF(ISNUMBER(C4206),YEAR(C4206),"")</f>
        <v/>
      </c>
      <c r="M4206" s="39">
        <f>IF(ISNUMBER(C4206),MONTH(C4206),"")</f>
        <v/>
      </c>
      <c r="N4206" s="23">
        <f>IF(L4206="","",IF(NOT(ISNUMBER(crono_ano)),"Informe o ano",IF(L4206&lt;crono_ano,"Antes do ano",IF(L4206&gt;crono_ano,"Depois do ano","No ano"))))</f>
        <v/>
      </c>
      <c r="O4206" s="39">
        <f>IF(F4206="","",IF(COUNTIF(F$7:F4206,F4206)=1,1,0))</f>
        <v/>
      </c>
      <c r="P4206" s="39">
        <f>IF(A4206&amp;B4206&amp;C4206="","",IF(AND(O4206=1,N(G4206)&gt;0),IF(INDEX(pl_ativa,MAX(1,N(G4206)))="Sim",1,0),0))</f>
        <v/>
      </c>
      <c r="Q4206" s="39">
        <f>IF(F4206="","",COUNTIFS(ex_chave_oc,F4206,ex_cancelada,"&lt;&gt;Sim"))</f>
        <v/>
      </c>
      <c r="R4206" s="51">
        <f>IF(P4206="","",IF(AND(P4206=1,N(Q4206)&gt;0),1,0))</f>
        <v/>
      </c>
      <c r="S4206" s="30">
        <f>IF(P4206="","",IF(F4206="","ERRO: data prevista ausente ou inválida",IF(O4206=0,"Duplicada: contada uma vez",IF(N(G4206)=0,"ERRO: tarefa fora do Plano Mestre",IF(P4206=0,"Tarefa retirada do plano: não conta","OK")))))</f>
        <v/>
      </c>
    </row>
    <row r="4207">
      <c r="A4207" s="29" t="n"/>
      <c r="B4207" s="25" t="n"/>
      <c r="C4207" s="49" t="n"/>
      <c r="D4207" s="29" t="n"/>
      <c r="E4207" s="23">
        <f>IF(OR(A4207="",B4207=""),"",A4207&amp;"|"&amp;B4207)</f>
        <v/>
      </c>
      <c r="F4207" s="30">
        <f>IF(OR(E4207="",NOT(ISNUMBER(C4207))),"",E4207&amp;"|"&amp;YEAR(C4207)&amp;"-"&amp;RIGHT("0"&amp;MONTH(C4207),2)&amp;"-"&amp;RIGHT("0"&amp;DAY(C4207),2))</f>
        <v/>
      </c>
      <c r="G4207" s="26">
        <f>IF(E4207="","",IFERROR(MATCH(E4207,pl_chave,0),0))</f>
        <v/>
      </c>
      <c r="H4207" s="23">
        <f>IF(G4207="","",IF(G4207=0,"Tarefa fora do plano",INDEX(pl_tag,G4207)))</f>
        <v/>
      </c>
      <c r="I4207" s="30">
        <f>IF(N(G4207)=0,"",INDEX(pl_atividade,G4207))</f>
        <v/>
      </c>
      <c r="J4207" s="50">
        <f>IF(N(G4207)=0,"",INDEX(pl_especialidade,G4207))</f>
        <v/>
      </c>
      <c r="K4207" s="28">
        <f>IF(N(G4207)=0,"",INDEX(pl_duracao,G4207))</f>
        <v/>
      </c>
      <c r="L4207" s="39">
        <f>IF(ISNUMBER(C4207),YEAR(C4207),"")</f>
        <v/>
      </c>
      <c r="M4207" s="39">
        <f>IF(ISNUMBER(C4207),MONTH(C4207),"")</f>
        <v/>
      </c>
      <c r="N4207" s="23">
        <f>IF(L4207="","",IF(NOT(ISNUMBER(crono_ano)),"Informe o ano",IF(L4207&lt;crono_ano,"Antes do ano",IF(L4207&gt;crono_ano,"Depois do ano","No ano"))))</f>
        <v/>
      </c>
      <c r="O4207" s="39">
        <f>IF(F4207="","",IF(COUNTIF(F$7:F4207,F4207)=1,1,0))</f>
        <v/>
      </c>
      <c r="P4207" s="39">
        <f>IF(A4207&amp;B4207&amp;C4207="","",IF(AND(O4207=1,N(G4207)&gt;0),IF(INDEX(pl_ativa,MAX(1,N(G4207)))="Sim",1,0),0))</f>
        <v/>
      </c>
      <c r="Q4207" s="39">
        <f>IF(F4207="","",COUNTIFS(ex_chave_oc,F4207,ex_cancelada,"&lt;&gt;Sim"))</f>
        <v/>
      </c>
      <c r="R4207" s="51">
        <f>IF(P4207="","",IF(AND(P4207=1,N(Q4207)&gt;0),1,0))</f>
        <v/>
      </c>
      <c r="S4207" s="30">
        <f>IF(P4207="","",IF(F4207="","ERRO: data prevista ausente ou inválida",IF(O4207=0,"Duplicada: contada uma vez",IF(N(G4207)=0,"ERRO: tarefa fora do Plano Mestre",IF(P4207=0,"Tarefa retirada do plano: não conta","OK")))))</f>
        <v/>
      </c>
    </row>
    <row r="4208">
      <c r="A4208" s="29" t="n"/>
      <c r="B4208" s="25" t="n"/>
      <c r="C4208" s="49" t="n"/>
      <c r="D4208" s="29" t="n"/>
      <c r="E4208" s="23">
        <f>IF(OR(A4208="",B4208=""),"",A4208&amp;"|"&amp;B4208)</f>
        <v/>
      </c>
      <c r="F4208" s="30">
        <f>IF(OR(E4208="",NOT(ISNUMBER(C4208))),"",E4208&amp;"|"&amp;YEAR(C4208)&amp;"-"&amp;RIGHT("0"&amp;MONTH(C4208),2)&amp;"-"&amp;RIGHT("0"&amp;DAY(C4208),2))</f>
        <v/>
      </c>
      <c r="G4208" s="26">
        <f>IF(E4208="","",IFERROR(MATCH(E4208,pl_chave,0),0))</f>
        <v/>
      </c>
      <c r="H4208" s="23">
        <f>IF(G4208="","",IF(G4208=0,"Tarefa fora do plano",INDEX(pl_tag,G4208)))</f>
        <v/>
      </c>
      <c r="I4208" s="30">
        <f>IF(N(G4208)=0,"",INDEX(pl_atividade,G4208))</f>
        <v/>
      </c>
      <c r="J4208" s="50">
        <f>IF(N(G4208)=0,"",INDEX(pl_especialidade,G4208))</f>
        <v/>
      </c>
      <c r="K4208" s="28">
        <f>IF(N(G4208)=0,"",INDEX(pl_duracao,G4208))</f>
        <v/>
      </c>
      <c r="L4208" s="39">
        <f>IF(ISNUMBER(C4208),YEAR(C4208),"")</f>
        <v/>
      </c>
      <c r="M4208" s="39">
        <f>IF(ISNUMBER(C4208),MONTH(C4208),"")</f>
        <v/>
      </c>
      <c r="N4208" s="23">
        <f>IF(L4208="","",IF(NOT(ISNUMBER(crono_ano)),"Informe o ano",IF(L4208&lt;crono_ano,"Antes do ano",IF(L4208&gt;crono_ano,"Depois do ano","No ano"))))</f>
        <v/>
      </c>
      <c r="O4208" s="39">
        <f>IF(F4208="","",IF(COUNTIF(F$7:F4208,F4208)=1,1,0))</f>
        <v/>
      </c>
      <c r="P4208" s="39">
        <f>IF(A4208&amp;B4208&amp;C4208="","",IF(AND(O4208=1,N(G4208)&gt;0),IF(INDEX(pl_ativa,MAX(1,N(G4208)))="Sim",1,0),0))</f>
        <v/>
      </c>
      <c r="Q4208" s="39">
        <f>IF(F4208="","",COUNTIFS(ex_chave_oc,F4208,ex_cancelada,"&lt;&gt;Sim"))</f>
        <v/>
      </c>
      <c r="R4208" s="51">
        <f>IF(P4208="","",IF(AND(P4208=1,N(Q4208)&gt;0),1,0))</f>
        <v/>
      </c>
      <c r="S4208" s="30">
        <f>IF(P4208="","",IF(F4208="","ERRO: data prevista ausente ou inválida",IF(O4208=0,"Duplicada: contada uma vez",IF(N(G4208)=0,"ERRO: tarefa fora do Plano Mestre",IF(P4208=0,"Tarefa retirada do plano: não conta","OK")))))</f>
        <v/>
      </c>
    </row>
    <row r="4209">
      <c r="A4209" s="29" t="n"/>
      <c r="B4209" s="25" t="n"/>
      <c r="C4209" s="49" t="n"/>
      <c r="D4209" s="29" t="n"/>
      <c r="E4209" s="23">
        <f>IF(OR(A4209="",B4209=""),"",A4209&amp;"|"&amp;B4209)</f>
        <v/>
      </c>
      <c r="F4209" s="30">
        <f>IF(OR(E4209="",NOT(ISNUMBER(C4209))),"",E4209&amp;"|"&amp;YEAR(C4209)&amp;"-"&amp;RIGHT("0"&amp;MONTH(C4209),2)&amp;"-"&amp;RIGHT("0"&amp;DAY(C4209),2))</f>
        <v/>
      </c>
      <c r="G4209" s="26">
        <f>IF(E4209="","",IFERROR(MATCH(E4209,pl_chave,0),0))</f>
        <v/>
      </c>
      <c r="H4209" s="23">
        <f>IF(G4209="","",IF(G4209=0,"Tarefa fora do plano",INDEX(pl_tag,G4209)))</f>
        <v/>
      </c>
      <c r="I4209" s="30">
        <f>IF(N(G4209)=0,"",INDEX(pl_atividade,G4209))</f>
        <v/>
      </c>
      <c r="J4209" s="50">
        <f>IF(N(G4209)=0,"",INDEX(pl_especialidade,G4209))</f>
        <v/>
      </c>
      <c r="K4209" s="28">
        <f>IF(N(G4209)=0,"",INDEX(pl_duracao,G4209))</f>
        <v/>
      </c>
      <c r="L4209" s="39">
        <f>IF(ISNUMBER(C4209),YEAR(C4209),"")</f>
        <v/>
      </c>
      <c r="M4209" s="39">
        <f>IF(ISNUMBER(C4209),MONTH(C4209),"")</f>
        <v/>
      </c>
      <c r="N4209" s="23">
        <f>IF(L4209="","",IF(NOT(ISNUMBER(crono_ano)),"Informe o ano",IF(L4209&lt;crono_ano,"Antes do ano",IF(L4209&gt;crono_ano,"Depois do ano","No ano"))))</f>
        <v/>
      </c>
      <c r="O4209" s="39">
        <f>IF(F4209="","",IF(COUNTIF(F$7:F4209,F4209)=1,1,0))</f>
        <v/>
      </c>
      <c r="P4209" s="39">
        <f>IF(A4209&amp;B4209&amp;C4209="","",IF(AND(O4209=1,N(G4209)&gt;0),IF(INDEX(pl_ativa,MAX(1,N(G4209)))="Sim",1,0),0))</f>
        <v/>
      </c>
      <c r="Q4209" s="39">
        <f>IF(F4209="","",COUNTIFS(ex_chave_oc,F4209,ex_cancelada,"&lt;&gt;Sim"))</f>
        <v/>
      </c>
      <c r="R4209" s="51">
        <f>IF(P4209="","",IF(AND(P4209=1,N(Q4209)&gt;0),1,0))</f>
        <v/>
      </c>
      <c r="S4209" s="30">
        <f>IF(P4209="","",IF(F4209="","ERRO: data prevista ausente ou inválida",IF(O4209=0,"Duplicada: contada uma vez",IF(N(G4209)=0,"ERRO: tarefa fora do Plano Mestre",IF(P4209=0,"Tarefa retirada do plano: não conta","OK")))))</f>
        <v/>
      </c>
    </row>
    <row r="4210">
      <c r="A4210" s="29" t="n"/>
      <c r="B4210" s="25" t="n"/>
      <c r="C4210" s="49" t="n"/>
      <c r="D4210" s="29" t="n"/>
      <c r="E4210" s="23">
        <f>IF(OR(A4210="",B4210=""),"",A4210&amp;"|"&amp;B4210)</f>
        <v/>
      </c>
      <c r="F4210" s="30">
        <f>IF(OR(E4210="",NOT(ISNUMBER(C4210))),"",E4210&amp;"|"&amp;YEAR(C4210)&amp;"-"&amp;RIGHT("0"&amp;MONTH(C4210),2)&amp;"-"&amp;RIGHT("0"&amp;DAY(C4210),2))</f>
        <v/>
      </c>
      <c r="G4210" s="26">
        <f>IF(E4210="","",IFERROR(MATCH(E4210,pl_chave,0),0))</f>
        <v/>
      </c>
      <c r="H4210" s="23">
        <f>IF(G4210="","",IF(G4210=0,"Tarefa fora do plano",INDEX(pl_tag,G4210)))</f>
        <v/>
      </c>
      <c r="I4210" s="30">
        <f>IF(N(G4210)=0,"",INDEX(pl_atividade,G4210))</f>
        <v/>
      </c>
      <c r="J4210" s="50">
        <f>IF(N(G4210)=0,"",INDEX(pl_especialidade,G4210))</f>
        <v/>
      </c>
      <c r="K4210" s="28">
        <f>IF(N(G4210)=0,"",INDEX(pl_duracao,G4210))</f>
        <v/>
      </c>
      <c r="L4210" s="39">
        <f>IF(ISNUMBER(C4210),YEAR(C4210),"")</f>
        <v/>
      </c>
      <c r="M4210" s="39">
        <f>IF(ISNUMBER(C4210),MONTH(C4210),"")</f>
        <v/>
      </c>
      <c r="N4210" s="23">
        <f>IF(L4210="","",IF(NOT(ISNUMBER(crono_ano)),"Informe o ano",IF(L4210&lt;crono_ano,"Antes do ano",IF(L4210&gt;crono_ano,"Depois do ano","No ano"))))</f>
        <v/>
      </c>
      <c r="O4210" s="39">
        <f>IF(F4210="","",IF(COUNTIF(F$7:F4210,F4210)=1,1,0))</f>
        <v/>
      </c>
      <c r="P4210" s="39">
        <f>IF(A4210&amp;B4210&amp;C4210="","",IF(AND(O4210=1,N(G4210)&gt;0),IF(INDEX(pl_ativa,MAX(1,N(G4210)))="Sim",1,0),0))</f>
        <v/>
      </c>
      <c r="Q4210" s="39">
        <f>IF(F4210="","",COUNTIFS(ex_chave_oc,F4210,ex_cancelada,"&lt;&gt;Sim"))</f>
        <v/>
      </c>
      <c r="R4210" s="51">
        <f>IF(P4210="","",IF(AND(P4210=1,N(Q4210)&gt;0),1,0))</f>
        <v/>
      </c>
      <c r="S4210" s="30">
        <f>IF(P4210="","",IF(F4210="","ERRO: data prevista ausente ou inválida",IF(O4210=0,"Duplicada: contada uma vez",IF(N(G4210)=0,"ERRO: tarefa fora do Plano Mestre",IF(P4210=0,"Tarefa retirada do plano: não conta","OK")))))</f>
        <v/>
      </c>
    </row>
    <row r="4211">
      <c r="A4211" s="29" t="n"/>
      <c r="B4211" s="25" t="n"/>
      <c r="C4211" s="49" t="n"/>
      <c r="D4211" s="29" t="n"/>
      <c r="E4211" s="23">
        <f>IF(OR(A4211="",B4211=""),"",A4211&amp;"|"&amp;B4211)</f>
        <v/>
      </c>
      <c r="F4211" s="30">
        <f>IF(OR(E4211="",NOT(ISNUMBER(C4211))),"",E4211&amp;"|"&amp;YEAR(C4211)&amp;"-"&amp;RIGHT("0"&amp;MONTH(C4211),2)&amp;"-"&amp;RIGHT("0"&amp;DAY(C4211),2))</f>
        <v/>
      </c>
      <c r="G4211" s="26">
        <f>IF(E4211="","",IFERROR(MATCH(E4211,pl_chave,0),0))</f>
        <v/>
      </c>
      <c r="H4211" s="23">
        <f>IF(G4211="","",IF(G4211=0,"Tarefa fora do plano",INDEX(pl_tag,G4211)))</f>
        <v/>
      </c>
      <c r="I4211" s="30">
        <f>IF(N(G4211)=0,"",INDEX(pl_atividade,G4211))</f>
        <v/>
      </c>
      <c r="J4211" s="50">
        <f>IF(N(G4211)=0,"",INDEX(pl_especialidade,G4211))</f>
        <v/>
      </c>
      <c r="K4211" s="28">
        <f>IF(N(G4211)=0,"",INDEX(pl_duracao,G4211))</f>
        <v/>
      </c>
      <c r="L4211" s="39">
        <f>IF(ISNUMBER(C4211),YEAR(C4211),"")</f>
        <v/>
      </c>
      <c r="M4211" s="39">
        <f>IF(ISNUMBER(C4211),MONTH(C4211),"")</f>
        <v/>
      </c>
      <c r="N4211" s="23">
        <f>IF(L4211="","",IF(NOT(ISNUMBER(crono_ano)),"Informe o ano",IF(L4211&lt;crono_ano,"Antes do ano",IF(L4211&gt;crono_ano,"Depois do ano","No ano"))))</f>
        <v/>
      </c>
      <c r="O4211" s="39">
        <f>IF(F4211="","",IF(COUNTIF(F$7:F4211,F4211)=1,1,0))</f>
        <v/>
      </c>
      <c r="P4211" s="39">
        <f>IF(A4211&amp;B4211&amp;C4211="","",IF(AND(O4211=1,N(G4211)&gt;0),IF(INDEX(pl_ativa,MAX(1,N(G4211)))="Sim",1,0),0))</f>
        <v/>
      </c>
      <c r="Q4211" s="39">
        <f>IF(F4211="","",COUNTIFS(ex_chave_oc,F4211,ex_cancelada,"&lt;&gt;Sim"))</f>
        <v/>
      </c>
      <c r="R4211" s="51">
        <f>IF(P4211="","",IF(AND(P4211=1,N(Q4211)&gt;0),1,0))</f>
        <v/>
      </c>
      <c r="S4211" s="30">
        <f>IF(P4211="","",IF(F4211="","ERRO: data prevista ausente ou inválida",IF(O4211=0,"Duplicada: contada uma vez",IF(N(G4211)=0,"ERRO: tarefa fora do Plano Mestre",IF(P4211=0,"Tarefa retirada do plano: não conta","OK")))))</f>
        <v/>
      </c>
    </row>
    <row r="4212">
      <c r="A4212" s="29" t="n"/>
      <c r="B4212" s="25" t="n"/>
      <c r="C4212" s="49" t="n"/>
      <c r="D4212" s="29" t="n"/>
      <c r="E4212" s="23">
        <f>IF(OR(A4212="",B4212=""),"",A4212&amp;"|"&amp;B4212)</f>
        <v/>
      </c>
      <c r="F4212" s="30">
        <f>IF(OR(E4212="",NOT(ISNUMBER(C4212))),"",E4212&amp;"|"&amp;YEAR(C4212)&amp;"-"&amp;RIGHT("0"&amp;MONTH(C4212),2)&amp;"-"&amp;RIGHT("0"&amp;DAY(C4212),2))</f>
        <v/>
      </c>
      <c r="G4212" s="26">
        <f>IF(E4212="","",IFERROR(MATCH(E4212,pl_chave,0),0))</f>
        <v/>
      </c>
      <c r="H4212" s="23">
        <f>IF(G4212="","",IF(G4212=0,"Tarefa fora do plano",INDEX(pl_tag,G4212)))</f>
        <v/>
      </c>
      <c r="I4212" s="30">
        <f>IF(N(G4212)=0,"",INDEX(pl_atividade,G4212))</f>
        <v/>
      </c>
      <c r="J4212" s="50">
        <f>IF(N(G4212)=0,"",INDEX(pl_especialidade,G4212))</f>
        <v/>
      </c>
      <c r="K4212" s="28">
        <f>IF(N(G4212)=0,"",INDEX(pl_duracao,G4212))</f>
        <v/>
      </c>
      <c r="L4212" s="39">
        <f>IF(ISNUMBER(C4212),YEAR(C4212),"")</f>
        <v/>
      </c>
      <c r="M4212" s="39">
        <f>IF(ISNUMBER(C4212),MONTH(C4212),"")</f>
        <v/>
      </c>
      <c r="N4212" s="23">
        <f>IF(L4212="","",IF(NOT(ISNUMBER(crono_ano)),"Informe o ano",IF(L4212&lt;crono_ano,"Antes do ano",IF(L4212&gt;crono_ano,"Depois do ano","No ano"))))</f>
        <v/>
      </c>
      <c r="O4212" s="39">
        <f>IF(F4212="","",IF(COUNTIF(F$7:F4212,F4212)=1,1,0))</f>
        <v/>
      </c>
      <c r="P4212" s="39">
        <f>IF(A4212&amp;B4212&amp;C4212="","",IF(AND(O4212=1,N(G4212)&gt;0),IF(INDEX(pl_ativa,MAX(1,N(G4212)))="Sim",1,0),0))</f>
        <v/>
      </c>
      <c r="Q4212" s="39">
        <f>IF(F4212="","",COUNTIFS(ex_chave_oc,F4212,ex_cancelada,"&lt;&gt;Sim"))</f>
        <v/>
      </c>
      <c r="R4212" s="51">
        <f>IF(P4212="","",IF(AND(P4212=1,N(Q4212)&gt;0),1,0))</f>
        <v/>
      </c>
      <c r="S4212" s="30">
        <f>IF(P4212="","",IF(F4212="","ERRO: data prevista ausente ou inválida",IF(O4212=0,"Duplicada: contada uma vez",IF(N(G4212)=0,"ERRO: tarefa fora do Plano Mestre",IF(P4212=0,"Tarefa retirada do plano: não conta","OK")))))</f>
        <v/>
      </c>
    </row>
    <row r="4213">
      <c r="A4213" s="29" t="n"/>
      <c r="B4213" s="25" t="n"/>
      <c r="C4213" s="49" t="n"/>
      <c r="D4213" s="29" t="n"/>
      <c r="E4213" s="23">
        <f>IF(OR(A4213="",B4213=""),"",A4213&amp;"|"&amp;B4213)</f>
        <v/>
      </c>
      <c r="F4213" s="30">
        <f>IF(OR(E4213="",NOT(ISNUMBER(C4213))),"",E4213&amp;"|"&amp;YEAR(C4213)&amp;"-"&amp;RIGHT("0"&amp;MONTH(C4213),2)&amp;"-"&amp;RIGHT("0"&amp;DAY(C4213),2))</f>
        <v/>
      </c>
      <c r="G4213" s="26">
        <f>IF(E4213="","",IFERROR(MATCH(E4213,pl_chave,0),0))</f>
        <v/>
      </c>
      <c r="H4213" s="23">
        <f>IF(G4213="","",IF(G4213=0,"Tarefa fora do plano",INDEX(pl_tag,G4213)))</f>
        <v/>
      </c>
      <c r="I4213" s="30">
        <f>IF(N(G4213)=0,"",INDEX(pl_atividade,G4213))</f>
        <v/>
      </c>
      <c r="J4213" s="50">
        <f>IF(N(G4213)=0,"",INDEX(pl_especialidade,G4213))</f>
        <v/>
      </c>
      <c r="K4213" s="28">
        <f>IF(N(G4213)=0,"",INDEX(pl_duracao,G4213))</f>
        <v/>
      </c>
      <c r="L4213" s="39">
        <f>IF(ISNUMBER(C4213),YEAR(C4213),"")</f>
        <v/>
      </c>
      <c r="M4213" s="39">
        <f>IF(ISNUMBER(C4213),MONTH(C4213),"")</f>
        <v/>
      </c>
      <c r="N4213" s="23">
        <f>IF(L4213="","",IF(NOT(ISNUMBER(crono_ano)),"Informe o ano",IF(L4213&lt;crono_ano,"Antes do ano",IF(L4213&gt;crono_ano,"Depois do ano","No ano"))))</f>
        <v/>
      </c>
      <c r="O4213" s="39">
        <f>IF(F4213="","",IF(COUNTIF(F$7:F4213,F4213)=1,1,0))</f>
        <v/>
      </c>
      <c r="P4213" s="39">
        <f>IF(A4213&amp;B4213&amp;C4213="","",IF(AND(O4213=1,N(G4213)&gt;0),IF(INDEX(pl_ativa,MAX(1,N(G4213)))="Sim",1,0),0))</f>
        <v/>
      </c>
      <c r="Q4213" s="39">
        <f>IF(F4213="","",COUNTIFS(ex_chave_oc,F4213,ex_cancelada,"&lt;&gt;Sim"))</f>
        <v/>
      </c>
      <c r="R4213" s="51">
        <f>IF(P4213="","",IF(AND(P4213=1,N(Q4213)&gt;0),1,0))</f>
        <v/>
      </c>
      <c r="S4213" s="30">
        <f>IF(P4213="","",IF(F4213="","ERRO: data prevista ausente ou inválida",IF(O4213=0,"Duplicada: contada uma vez",IF(N(G4213)=0,"ERRO: tarefa fora do Plano Mestre",IF(P4213=0,"Tarefa retirada do plano: não conta","OK")))))</f>
        <v/>
      </c>
    </row>
    <row r="4214">
      <c r="A4214" s="29" t="n"/>
      <c r="B4214" s="25" t="n"/>
      <c r="C4214" s="49" t="n"/>
      <c r="D4214" s="29" t="n"/>
      <c r="E4214" s="23">
        <f>IF(OR(A4214="",B4214=""),"",A4214&amp;"|"&amp;B4214)</f>
        <v/>
      </c>
      <c r="F4214" s="30">
        <f>IF(OR(E4214="",NOT(ISNUMBER(C4214))),"",E4214&amp;"|"&amp;YEAR(C4214)&amp;"-"&amp;RIGHT("0"&amp;MONTH(C4214),2)&amp;"-"&amp;RIGHT("0"&amp;DAY(C4214),2))</f>
        <v/>
      </c>
      <c r="G4214" s="26">
        <f>IF(E4214="","",IFERROR(MATCH(E4214,pl_chave,0),0))</f>
        <v/>
      </c>
      <c r="H4214" s="23">
        <f>IF(G4214="","",IF(G4214=0,"Tarefa fora do plano",INDEX(pl_tag,G4214)))</f>
        <v/>
      </c>
      <c r="I4214" s="30">
        <f>IF(N(G4214)=0,"",INDEX(pl_atividade,G4214))</f>
        <v/>
      </c>
      <c r="J4214" s="50">
        <f>IF(N(G4214)=0,"",INDEX(pl_especialidade,G4214))</f>
        <v/>
      </c>
      <c r="K4214" s="28">
        <f>IF(N(G4214)=0,"",INDEX(pl_duracao,G4214))</f>
        <v/>
      </c>
      <c r="L4214" s="39">
        <f>IF(ISNUMBER(C4214),YEAR(C4214),"")</f>
        <v/>
      </c>
      <c r="M4214" s="39">
        <f>IF(ISNUMBER(C4214),MONTH(C4214),"")</f>
        <v/>
      </c>
      <c r="N4214" s="23">
        <f>IF(L4214="","",IF(NOT(ISNUMBER(crono_ano)),"Informe o ano",IF(L4214&lt;crono_ano,"Antes do ano",IF(L4214&gt;crono_ano,"Depois do ano","No ano"))))</f>
        <v/>
      </c>
      <c r="O4214" s="39">
        <f>IF(F4214="","",IF(COUNTIF(F$7:F4214,F4214)=1,1,0))</f>
        <v/>
      </c>
      <c r="P4214" s="39">
        <f>IF(A4214&amp;B4214&amp;C4214="","",IF(AND(O4214=1,N(G4214)&gt;0),IF(INDEX(pl_ativa,MAX(1,N(G4214)))="Sim",1,0),0))</f>
        <v/>
      </c>
      <c r="Q4214" s="39">
        <f>IF(F4214="","",COUNTIFS(ex_chave_oc,F4214,ex_cancelada,"&lt;&gt;Sim"))</f>
        <v/>
      </c>
      <c r="R4214" s="51">
        <f>IF(P4214="","",IF(AND(P4214=1,N(Q4214)&gt;0),1,0))</f>
        <v/>
      </c>
      <c r="S4214" s="30">
        <f>IF(P4214="","",IF(F4214="","ERRO: data prevista ausente ou inválida",IF(O4214=0,"Duplicada: contada uma vez",IF(N(G4214)=0,"ERRO: tarefa fora do Plano Mestre",IF(P4214=0,"Tarefa retirada do plano: não conta","OK")))))</f>
        <v/>
      </c>
    </row>
    <row r="4215">
      <c r="A4215" s="29" t="n"/>
      <c r="B4215" s="25" t="n"/>
      <c r="C4215" s="49" t="n"/>
      <c r="D4215" s="29" t="n"/>
      <c r="E4215" s="23">
        <f>IF(OR(A4215="",B4215=""),"",A4215&amp;"|"&amp;B4215)</f>
        <v/>
      </c>
      <c r="F4215" s="30">
        <f>IF(OR(E4215="",NOT(ISNUMBER(C4215))),"",E4215&amp;"|"&amp;YEAR(C4215)&amp;"-"&amp;RIGHT("0"&amp;MONTH(C4215),2)&amp;"-"&amp;RIGHT("0"&amp;DAY(C4215),2))</f>
        <v/>
      </c>
      <c r="G4215" s="26">
        <f>IF(E4215="","",IFERROR(MATCH(E4215,pl_chave,0),0))</f>
        <v/>
      </c>
      <c r="H4215" s="23">
        <f>IF(G4215="","",IF(G4215=0,"Tarefa fora do plano",INDEX(pl_tag,G4215)))</f>
        <v/>
      </c>
      <c r="I4215" s="30">
        <f>IF(N(G4215)=0,"",INDEX(pl_atividade,G4215))</f>
        <v/>
      </c>
      <c r="J4215" s="50">
        <f>IF(N(G4215)=0,"",INDEX(pl_especialidade,G4215))</f>
        <v/>
      </c>
      <c r="K4215" s="28">
        <f>IF(N(G4215)=0,"",INDEX(pl_duracao,G4215))</f>
        <v/>
      </c>
      <c r="L4215" s="39">
        <f>IF(ISNUMBER(C4215),YEAR(C4215),"")</f>
        <v/>
      </c>
      <c r="M4215" s="39">
        <f>IF(ISNUMBER(C4215),MONTH(C4215),"")</f>
        <v/>
      </c>
      <c r="N4215" s="23">
        <f>IF(L4215="","",IF(NOT(ISNUMBER(crono_ano)),"Informe o ano",IF(L4215&lt;crono_ano,"Antes do ano",IF(L4215&gt;crono_ano,"Depois do ano","No ano"))))</f>
        <v/>
      </c>
      <c r="O4215" s="39">
        <f>IF(F4215="","",IF(COUNTIF(F$7:F4215,F4215)=1,1,0))</f>
        <v/>
      </c>
      <c r="P4215" s="39">
        <f>IF(A4215&amp;B4215&amp;C4215="","",IF(AND(O4215=1,N(G4215)&gt;0),IF(INDEX(pl_ativa,MAX(1,N(G4215)))="Sim",1,0),0))</f>
        <v/>
      </c>
      <c r="Q4215" s="39">
        <f>IF(F4215="","",COUNTIFS(ex_chave_oc,F4215,ex_cancelada,"&lt;&gt;Sim"))</f>
        <v/>
      </c>
      <c r="R4215" s="51">
        <f>IF(P4215="","",IF(AND(P4215=1,N(Q4215)&gt;0),1,0))</f>
        <v/>
      </c>
      <c r="S4215" s="30">
        <f>IF(P4215="","",IF(F4215="","ERRO: data prevista ausente ou inválida",IF(O4215=0,"Duplicada: contada uma vez",IF(N(G4215)=0,"ERRO: tarefa fora do Plano Mestre",IF(P4215=0,"Tarefa retirada do plano: não conta","OK")))))</f>
        <v/>
      </c>
    </row>
    <row r="4216">
      <c r="A4216" s="29" t="n"/>
      <c r="B4216" s="25" t="n"/>
      <c r="C4216" s="49" t="n"/>
      <c r="D4216" s="29" t="n"/>
      <c r="E4216" s="23">
        <f>IF(OR(A4216="",B4216=""),"",A4216&amp;"|"&amp;B4216)</f>
        <v/>
      </c>
      <c r="F4216" s="30">
        <f>IF(OR(E4216="",NOT(ISNUMBER(C4216))),"",E4216&amp;"|"&amp;YEAR(C4216)&amp;"-"&amp;RIGHT("0"&amp;MONTH(C4216),2)&amp;"-"&amp;RIGHT("0"&amp;DAY(C4216),2))</f>
        <v/>
      </c>
      <c r="G4216" s="26">
        <f>IF(E4216="","",IFERROR(MATCH(E4216,pl_chave,0),0))</f>
        <v/>
      </c>
      <c r="H4216" s="23">
        <f>IF(G4216="","",IF(G4216=0,"Tarefa fora do plano",INDEX(pl_tag,G4216)))</f>
        <v/>
      </c>
      <c r="I4216" s="30">
        <f>IF(N(G4216)=0,"",INDEX(pl_atividade,G4216))</f>
        <v/>
      </c>
      <c r="J4216" s="50">
        <f>IF(N(G4216)=0,"",INDEX(pl_especialidade,G4216))</f>
        <v/>
      </c>
      <c r="K4216" s="28">
        <f>IF(N(G4216)=0,"",INDEX(pl_duracao,G4216))</f>
        <v/>
      </c>
      <c r="L4216" s="39">
        <f>IF(ISNUMBER(C4216),YEAR(C4216),"")</f>
        <v/>
      </c>
      <c r="M4216" s="39">
        <f>IF(ISNUMBER(C4216),MONTH(C4216),"")</f>
        <v/>
      </c>
      <c r="N4216" s="23">
        <f>IF(L4216="","",IF(NOT(ISNUMBER(crono_ano)),"Informe o ano",IF(L4216&lt;crono_ano,"Antes do ano",IF(L4216&gt;crono_ano,"Depois do ano","No ano"))))</f>
        <v/>
      </c>
      <c r="O4216" s="39">
        <f>IF(F4216="","",IF(COUNTIF(F$7:F4216,F4216)=1,1,0))</f>
        <v/>
      </c>
      <c r="P4216" s="39">
        <f>IF(A4216&amp;B4216&amp;C4216="","",IF(AND(O4216=1,N(G4216)&gt;0),IF(INDEX(pl_ativa,MAX(1,N(G4216)))="Sim",1,0),0))</f>
        <v/>
      </c>
      <c r="Q4216" s="39">
        <f>IF(F4216="","",COUNTIFS(ex_chave_oc,F4216,ex_cancelada,"&lt;&gt;Sim"))</f>
        <v/>
      </c>
      <c r="R4216" s="51">
        <f>IF(P4216="","",IF(AND(P4216=1,N(Q4216)&gt;0),1,0))</f>
        <v/>
      </c>
      <c r="S4216" s="30">
        <f>IF(P4216="","",IF(F4216="","ERRO: data prevista ausente ou inválida",IF(O4216=0,"Duplicada: contada uma vez",IF(N(G4216)=0,"ERRO: tarefa fora do Plano Mestre",IF(P4216=0,"Tarefa retirada do plano: não conta","OK")))))</f>
        <v/>
      </c>
    </row>
    <row r="4217">
      <c r="A4217" s="29" t="n"/>
      <c r="B4217" s="25" t="n"/>
      <c r="C4217" s="49" t="n"/>
      <c r="D4217" s="29" t="n"/>
      <c r="E4217" s="23">
        <f>IF(OR(A4217="",B4217=""),"",A4217&amp;"|"&amp;B4217)</f>
        <v/>
      </c>
      <c r="F4217" s="30">
        <f>IF(OR(E4217="",NOT(ISNUMBER(C4217))),"",E4217&amp;"|"&amp;YEAR(C4217)&amp;"-"&amp;RIGHT("0"&amp;MONTH(C4217),2)&amp;"-"&amp;RIGHT("0"&amp;DAY(C4217),2))</f>
        <v/>
      </c>
      <c r="G4217" s="26">
        <f>IF(E4217="","",IFERROR(MATCH(E4217,pl_chave,0),0))</f>
        <v/>
      </c>
      <c r="H4217" s="23">
        <f>IF(G4217="","",IF(G4217=0,"Tarefa fora do plano",INDEX(pl_tag,G4217)))</f>
        <v/>
      </c>
      <c r="I4217" s="30">
        <f>IF(N(G4217)=0,"",INDEX(pl_atividade,G4217))</f>
        <v/>
      </c>
      <c r="J4217" s="50">
        <f>IF(N(G4217)=0,"",INDEX(pl_especialidade,G4217))</f>
        <v/>
      </c>
      <c r="K4217" s="28">
        <f>IF(N(G4217)=0,"",INDEX(pl_duracao,G4217))</f>
        <v/>
      </c>
      <c r="L4217" s="39">
        <f>IF(ISNUMBER(C4217),YEAR(C4217),"")</f>
        <v/>
      </c>
      <c r="M4217" s="39">
        <f>IF(ISNUMBER(C4217),MONTH(C4217),"")</f>
        <v/>
      </c>
      <c r="N4217" s="23">
        <f>IF(L4217="","",IF(NOT(ISNUMBER(crono_ano)),"Informe o ano",IF(L4217&lt;crono_ano,"Antes do ano",IF(L4217&gt;crono_ano,"Depois do ano","No ano"))))</f>
        <v/>
      </c>
      <c r="O4217" s="39">
        <f>IF(F4217="","",IF(COUNTIF(F$7:F4217,F4217)=1,1,0))</f>
        <v/>
      </c>
      <c r="P4217" s="39">
        <f>IF(A4217&amp;B4217&amp;C4217="","",IF(AND(O4217=1,N(G4217)&gt;0),IF(INDEX(pl_ativa,MAX(1,N(G4217)))="Sim",1,0),0))</f>
        <v/>
      </c>
      <c r="Q4217" s="39">
        <f>IF(F4217="","",COUNTIFS(ex_chave_oc,F4217,ex_cancelada,"&lt;&gt;Sim"))</f>
        <v/>
      </c>
      <c r="R4217" s="51">
        <f>IF(P4217="","",IF(AND(P4217=1,N(Q4217)&gt;0),1,0))</f>
        <v/>
      </c>
      <c r="S4217" s="30">
        <f>IF(P4217="","",IF(F4217="","ERRO: data prevista ausente ou inválida",IF(O4217=0,"Duplicada: contada uma vez",IF(N(G4217)=0,"ERRO: tarefa fora do Plano Mestre",IF(P4217=0,"Tarefa retirada do plano: não conta","OK")))))</f>
        <v/>
      </c>
    </row>
    <row r="4218">
      <c r="A4218" s="29" t="n"/>
      <c r="B4218" s="25" t="n"/>
      <c r="C4218" s="49" t="n"/>
      <c r="D4218" s="29" t="n"/>
      <c r="E4218" s="23">
        <f>IF(OR(A4218="",B4218=""),"",A4218&amp;"|"&amp;B4218)</f>
        <v/>
      </c>
      <c r="F4218" s="30">
        <f>IF(OR(E4218="",NOT(ISNUMBER(C4218))),"",E4218&amp;"|"&amp;YEAR(C4218)&amp;"-"&amp;RIGHT("0"&amp;MONTH(C4218),2)&amp;"-"&amp;RIGHT("0"&amp;DAY(C4218),2))</f>
        <v/>
      </c>
      <c r="G4218" s="26">
        <f>IF(E4218="","",IFERROR(MATCH(E4218,pl_chave,0),0))</f>
        <v/>
      </c>
      <c r="H4218" s="23">
        <f>IF(G4218="","",IF(G4218=0,"Tarefa fora do plano",INDEX(pl_tag,G4218)))</f>
        <v/>
      </c>
      <c r="I4218" s="30">
        <f>IF(N(G4218)=0,"",INDEX(pl_atividade,G4218))</f>
        <v/>
      </c>
      <c r="J4218" s="50">
        <f>IF(N(G4218)=0,"",INDEX(pl_especialidade,G4218))</f>
        <v/>
      </c>
      <c r="K4218" s="28">
        <f>IF(N(G4218)=0,"",INDEX(pl_duracao,G4218))</f>
        <v/>
      </c>
      <c r="L4218" s="39">
        <f>IF(ISNUMBER(C4218),YEAR(C4218),"")</f>
        <v/>
      </c>
      <c r="M4218" s="39">
        <f>IF(ISNUMBER(C4218),MONTH(C4218),"")</f>
        <v/>
      </c>
      <c r="N4218" s="23">
        <f>IF(L4218="","",IF(NOT(ISNUMBER(crono_ano)),"Informe o ano",IF(L4218&lt;crono_ano,"Antes do ano",IF(L4218&gt;crono_ano,"Depois do ano","No ano"))))</f>
        <v/>
      </c>
      <c r="O4218" s="39">
        <f>IF(F4218="","",IF(COUNTIF(F$7:F4218,F4218)=1,1,0))</f>
        <v/>
      </c>
      <c r="P4218" s="39">
        <f>IF(A4218&amp;B4218&amp;C4218="","",IF(AND(O4218=1,N(G4218)&gt;0),IF(INDEX(pl_ativa,MAX(1,N(G4218)))="Sim",1,0),0))</f>
        <v/>
      </c>
      <c r="Q4218" s="39">
        <f>IF(F4218="","",COUNTIFS(ex_chave_oc,F4218,ex_cancelada,"&lt;&gt;Sim"))</f>
        <v/>
      </c>
      <c r="R4218" s="51">
        <f>IF(P4218="","",IF(AND(P4218=1,N(Q4218)&gt;0),1,0))</f>
        <v/>
      </c>
      <c r="S4218" s="30">
        <f>IF(P4218="","",IF(F4218="","ERRO: data prevista ausente ou inválida",IF(O4218=0,"Duplicada: contada uma vez",IF(N(G4218)=0,"ERRO: tarefa fora do Plano Mestre",IF(P4218=0,"Tarefa retirada do plano: não conta","OK")))))</f>
        <v/>
      </c>
    </row>
    <row r="4219">
      <c r="A4219" s="29" t="n"/>
      <c r="B4219" s="25" t="n"/>
      <c r="C4219" s="49" t="n"/>
      <c r="D4219" s="29" t="n"/>
      <c r="E4219" s="23">
        <f>IF(OR(A4219="",B4219=""),"",A4219&amp;"|"&amp;B4219)</f>
        <v/>
      </c>
      <c r="F4219" s="30">
        <f>IF(OR(E4219="",NOT(ISNUMBER(C4219))),"",E4219&amp;"|"&amp;YEAR(C4219)&amp;"-"&amp;RIGHT("0"&amp;MONTH(C4219),2)&amp;"-"&amp;RIGHT("0"&amp;DAY(C4219),2))</f>
        <v/>
      </c>
      <c r="G4219" s="26">
        <f>IF(E4219="","",IFERROR(MATCH(E4219,pl_chave,0),0))</f>
        <v/>
      </c>
      <c r="H4219" s="23">
        <f>IF(G4219="","",IF(G4219=0,"Tarefa fora do plano",INDEX(pl_tag,G4219)))</f>
        <v/>
      </c>
      <c r="I4219" s="30">
        <f>IF(N(G4219)=0,"",INDEX(pl_atividade,G4219))</f>
        <v/>
      </c>
      <c r="J4219" s="50">
        <f>IF(N(G4219)=0,"",INDEX(pl_especialidade,G4219))</f>
        <v/>
      </c>
      <c r="K4219" s="28">
        <f>IF(N(G4219)=0,"",INDEX(pl_duracao,G4219))</f>
        <v/>
      </c>
      <c r="L4219" s="39">
        <f>IF(ISNUMBER(C4219),YEAR(C4219),"")</f>
        <v/>
      </c>
      <c r="M4219" s="39">
        <f>IF(ISNUMBER(C4219),MONTH(C4219),"")</f>
        <v/>
      </c>
      <c r="N4219" s="23">
        <f>IF(L4219="","",IF(NOT(ISNUMBER(crono_ano)),"Informe o ano",IF(L4219&lt;crono_ano,"Antes do ano",IF(L4219&gt;crono_ano,"Depois do ano","No ano"))))</f>
        <v/>
      </c>
      <c r="O4219" s="39">
        <f>IF(F4219="","",IF(COUNTIF(F$7:F4219,F4219)=1,1,0))</f>
        <v/>
      </c>
      <c r="P4219" s="39">
        <f>IF(A4219&amp;B4219&amp;C4219="","",IF(AND(O4219=1,N(G4219)&gt;0),IF(INDEX(pl_ativa,MAX(1,N(G4219)))="Sim",1,0),0))</f>
        <v/>
      </c>
      <c r="Q4219" s="39">
        <f>IF(F4219="","",COUNTIFS(ex_chave_oc,F4219,ex_cancelada,"&lt;&gt;Sim"))</f>
        <v/>
      </c>
      <c r="R4219" s="51">
        <f>IF(P4219="","",IF(AND(P4219=1,N(Q4219)&gt;0),1,0))</f>
        <v/>
      </c>
      <c r="S4219" s="30">
        <f>IF(P4219="","",IF(F4219="","ERRO: data prevista ausente ou inválida",IF(O4219=0,"Duplicada: contada uma vez",IF(N(G4219)=0,"ERRO: tarefa fora do Plano Mestre",IF(P4219=0,"Tarefa retirada do plano: não conta","OK")))))</f>
        <v/>
      </c>
    </row>
    <row r="4220">
      <c r="A4220" s="29" t="n"/>
      <c r="B4220" s="25" t="n"/>
      <c r="C4220" s="49" t="n"/>
      <c r="D4220" s="29" t="n"/>
      <c r="E4220" s="23">
        <f>IF(OR(A4220="",B4220=""),"",A4220&amp;"|"&amp;B4220)</f>
        <v/>
      </c>
      <c r="F4220" s="30">
        <f>IF(OR(E4220="",NOT(ISNUMBER(C4220))),"",E4220&amp;"|"&amp;YEAR(C4220)&amp;"-"&amp;RIGHT("0"&amp;MONTH(C4220),2)&amp;"-"&amp;RIGHT("0"&amp;DAY(C4220),2))</f>
        <v/>
      </c>
      <c r="G4220" s="26">
        <f>IF(E4220="","",IFERROR(MATCH(E4220,pl_chave,0),0))</f>
        <v/>
      </c>
      <c r="H4220" s="23">
        <f>IF(G4220="","",IF(G4220=0,"Tarefa fora do plano",INDEX(pl_tag,G4220)))</f>
        <v/>
      </c>
      <c r="I4220" s="30">
        <f>IF(N(G4220)=0,"",INDEX(pl_atividade,G4220))</f>
        <v/>
      </c>
      <c r="J4220" s="50">
        <f>IF(N(G4220)=0,"",INDEX(pl_especialidade,G4220))</f>
        <v/>
      </c>
      <c r="K4220" s="28">
        <f>IF(N(G4220)=0,"",INDEX(pl_duracao,G4220))</f>
        <v/>
      </c>
      <c r="L4220" s="39">
        <f>IF(ISNUMBER(C4220),YEAR(C4220),"")</f>
        <v/>
      </c>
      <c r="M4220" s="39">
        <f>IF(ISNUMBER(C4220),MONTH(C4220),"")</f>
        <v/>
      </c>
      <c r="N4220" s="23">
        <f>IF(L4220="","",IF(NOT(ISNUMBER(crono_ano)),"Informe o ano",IF(L4220&lt;crono_ano,"Antes do ano",IF(L4220&gt;crono_ano,"Depois do ano","No ano"))))</f>
        <v/>
      </c>
      <c r="O4220" s="39">
        <f>IF(F4220="","",IF(COUNTIF(F$7:F4220,F4220)=1,1,0))</f>
        <v/>
      </c>
      <c r="P4220" s="39">
        <f>IF(A4220&amp;B4220&amp;C4220="","",IF(AND(O4220=1,N(G4220)&gt;0),IF(INDEX(pl_ativa,MAX(1,N(G4220)))="Sim",1,0),0))</f>
        <v/>
      </c>
      <c r="Q4220" s="39">
        <f>IF(F4220="","",COUNTIFS(ex_chave_oc,F4220,ex_cancelada,"&lt;&gt;Sim"))</f>
        <v/>
      </c>
      <c r="R4220" s="51">
        <f>IF(P4220="","",IF(AND(P4220=1,N(Q4220)&gt;0),1,0))</f>
        <v/>
      </c>
      <c r="S4220" s="30">
        <f>IF(P4220="","",IF(F4220="","ERRO: data prevista ausente ou inválida",IF(O4220=0,"Duplicada: contada uma vez",IF(N(G4220)=0,"ERRO: tarefa fora do Plano Mestre",IF(P4220=0,"Tarefa retirada do plano: não conta","OK")))))</f>
        <v/>
      </c>
    </row>
    <row r="4221">
      <c r="A4221" s="29" t="n"/>
      <c r="B4221" s="25" t="n"/>
      <c r="C4221" s="49" t="n"/>
      <c r="D4221" s="29" t="n"/>
      <c r="E4221" s="23">
        <f>IF(OR(A4221="",B4221=""),"",A4221&amp;"|"&amp;B4221)</f>
        <v/>
      </c>
      <c r="F4221" s="30">
        <f>IF(OR(E4221="",NOT(ISNUMBER(C4221))),"",E4221&amp;"|"&amp;YEAR(C4221)&amp;"-"&amp;RIGHT("0"&amp;MONTH(C4221),2)&amp;"-"&amp;RIGHT("0"&amp;DAY(C4221),2))</f>
        <v/>
      </c>
      <c r="G4221" s="26">
        <f>IF(E4221="","",IFERROR(MATCH(E4221,pl_chave,0),0))</f>
        <v/>
      </c>
      <c r="H4221" s="23">
        <f>IF(G4221="","",IF(G4221=0,"Tarefa fora do plano",INDEX(pl_tag,G4221)))</f>
        <v/>
      </c>
      <c r="I4221" s="30">
        <f>IF(N(G4221)=0,"",INDEX(pl_atividade,G4221))</f>
        <v/>
      </c>
      <c r="J4221" s="50">
        <f>IF(N(G4221)=0,"",INDEX(pl_especialidade,G4221))</f>
        <v/>
      </c>
      <c r="K4221" s="28">
        <f>IF(N(G4221)=0,"",INDEX(pl_duracao,G4221))</f>
        <v/>
      </c>
      <c r="L4221" s="39">
        <f>IF(ISNUMBER(C4221),YEAR(C4221),"")</f>
        <v/>
      </c>
      <c r="M4221" s="39">
        <f>IF(ISNUMBER(C4221),MONTH(C4221),"")</f>
        <v/>
      </c>
      <c r="N4221" s="23">
        <f>IF(L4221="","",IF(NOT(ISNUMBER(crono_ano)),"Informe o ano",IF(L4221&lt;crono_ano,"Antes do ano",IF(L4221&gt;crono_ano,"Depois do ano","No ano"))))</f>
        <v/>
      </c>
      <c r="O4221" s="39">
        <f>IF(F4221="","",IF(COUNTIF(F$7:F4221,F4221)=1,1,0))</f>
        <v/>
      </c>
      <c r="P4221" s="39">
        <f>IF(A4221&amp;B4221&amp;C4221="","",IF(AND(O4221=1,N(G4221)&gt;0),IF(INDEX(pl_ativa,MAX(1,N(G4221)))="Sim",1,0),0))</f>
        <v/>
      </c>
      <c r="Q4221" s="39">
        <f>IF(F4221="","",COUNTIFS(ex_chave_oc,F4221,ex_cancelada,"&lt;&gt;Sim"))</f>
        <v/>
      </c>
      <c r="R4221" s="51">
        <f>IF(P4221="","",IF(AND(P4221=1,N(Q4221)&gt;0),1,0))</f>
        <v/>
      </c>
      <c r="S4221" s="30">
        <f>IF(P4221="","",IF(F4221="","ERRO: data prevista ausente ou inválida",IF(O4221=0,"Duplicada: contada uma vez",IF(N(G4221)=0,"ERRO: tarefa fora do Plano Mestre",IF(P4221=0,"Tarefa retirada do plano: não conta","OK")))))</f>
        <v/>
      </c>
    </row>
    <row r="4222">
      <c r="A4222" s="29" t="n"/>
      <c r="B4222" s="25" t="n"/>
      <c r="C4222" s="49" t="n"/>
      <c r="D4222" s="29" t="n"/>
      <c r="E4222" s="23">
        <f>IF(OR(A4222="",B4222=""),"",A4222&amp;"|"&amp;B4222)</f>
        <v/>
      </c>
      <c r="F4222" s="30">
        <f>IF(OR(E4222="",NOT(ISNUMBER(C4222))),"",E4222&amp;"|"&amp;YEAR(C4222)&amp;"-"&amp;RIGHT("0"&amp;MONTH(C4222),2)&amp;"-"&amp;RIGHT("0"&amp;DAY(C4222),2))</f>
        <v/>
      </c>
      <c r="G4222" s="26">
        <f>IF(E4222="","",IFERROR(MATCH(E4222,pl_chave,0),0))</f>
        <v/>
      </c>
      <c r="H4222" s="23">
        <f>IF(G4222="","",IF(G4222=0,"Tarefa fora do plano",INDEX(pl_tag,G4222)))</f>
        <v/>
      </c>
      <c r="I4222" s="30">
        <f>IF(N(G4222)=0,"",INDEX(pl_atividade,G4222))</f>
        <v/>
      </c>
      <c r="J4222" s="50">
        <f>IF(N(G4222)=0,"",INDEX(pl_especialidade,G4222))</f>
        <v/>
      </c>
      <c r="K4222" s="28">
        <f>IF(N(G4222)=0,"",INDEX(pl_duracao,G4222))</f>
        <v/>
      </c>
      <c r="L4222" s="39">
        <f>IF(ISNUMBER(C4222),YEAR(C4222),"")</f>
        <v/>
      </c>
      <c r="M4222" s="39">
        <f>IF(ISNUMBER(C4222),MONTH(C4222),"")</f>
        <v/>
      </c>
      <c r="N4222" s="23">
        <f>IF(L4222="","",IF(NOT(ISNUMBER(crono_ano)),"Informe o ano",IF(L4222&lt;crono_ano,"Antes do ano",IF(L4222&gt;crono_ano,"Depois do ano","No ano"))))</f>
        <v/>
      </c>
      <c r="O4222" s="39">
        <f>IF(F4222="","",IF(COUNTIF(F$7:F4222,F4222)=1,1,0))</f>
        <v/>
      </c>
      <c r="P4222" s="39">
        <f>IF(A4222&amp;B4222&amp;C4222="","",IF(AND(O4222=1,N(G4222)&gt;0),IF(INDEX(pl_ativa,MAX(1,N(G4222)))="Sim",1,0),0))</f>
        <v/>
      </c>
      <c r="Q4222" s="39">
        <f>IF(F4222="","",COUNTIFS(ex_chave_oc,F4222,ex_cancelada,"&lt;&gt;Sim"))</f>
        <v/>
      </c>
      <c r="R4222" s="51">
        <f>IF(P4222="","",IF(AND(P4222=1,N(Q4222)&gt;0),1,0))</f>
        <v/>
      </c>
      <c r="S4222" s="30">
        <f>IF(P4222="","",IF(F4222="","ERRO: data prevista ausente ou inválida",IF(O4222=0,"Duplicada: contada uma vez",IF(N(G4222)=0,"ERRO: tarefa fora do Plano Mestre",IF(P4222=0,"Tarefa retirada do plano: não conta","OK")))))</f>
        <v/>
      </c>
    </row>
    <row r="4223">
      <c r="A4223" s="29" t="n"/>
      <c r="B4223" s="25" t="n"/>
      <c r="C4223" s="49" t="n"/>
      <c r="D4223" s="29" t="n"/>
      <c r="E4223" s="23">
        <f>IF(OR(A4223="",B4223=""),"",A4223&amp;"|"&amp;B4223)</f>
        <v/>
      </c>
      <c r="F4223" s="30">
        <f>IF(OR(E4223="",NOT(ISNUMBER(C4223))),"",E4223&amp;"|"&amp;YEAR(C4223)&amp;"-"&amp;RIGHT("0"&amp;MONTH(C4223),2)&amp;"-"&amp;RIGHT("0"&amp;DAY(C4223),2))</f>
        <v/>
      </c>
      <c r="G4223" s="26">
        <f>IF(E4223="","",IFERROR(MATCH(E4223,pl_chave,0),0))</f>
        <v/>
      </c>
      <c r="H4223" s="23">
        <f>IF(G4223="","",IF(G4223=0,"Tarefa fora do plano",INDEX(pl_tag,G4223)))</f>
        <v/>
      </c>
      <c r="I4223" s="30">
        <f>IF(N(G4223)=0,"",INDEX(pl_atividade,G4223))</f>
        <v/>
      </c>
      <c r="J4223" s="50">
        <f>IF(N(G4223)=0,"",INDEX(pl_especialidade,G4223))</f>
        <v/>
      </c>
      <c r="K4223" s="28">
        <f>IF(N(G4223)=0,"",INDEX(pl_duracao,G4223))</f>
        <v/>
      </c>
      <c r="L4223" s="39">
        <f>IF(ISNUMBER(C4223),YEAR(C4223),"")</f>
        <v/>
      </c>
      <c r="M4223" s="39">
        <f>IF(ISNUMBER(C4223),MONTH(C4223),"")</f>
        <v/>
      </c>
      <c r="N4223" s="23">
        <f>IF(L4223="","",IF(NOT(ISNUMBER(crono_ano)),"Informe o ano",IF(L4223&lt;crono_ano,"Antes do ano",IF(L4223&gt;crono_ano,"Depois do ano","No ano"))))</f>
        <v/>
      </c>
      <c r="O4223" s="39">
        <f>IF(F4223="","",IF(COUNTIF(F$7:F4223,F4223)=1,1,0))</f>
        <v/>
      </c>
      <c r="P4223" s="39">
        <f>IF(A4223&amp;B4223&amp;C4223="","",IF(AND(O4223=1,N(G4223)&gt;0),IF(INDEX(pl_ativa,MAX(1,N(G4223)))="Sim",1,0),0))</f>
        <v/>
      </c>
      <c r="Q4223" s="39">
        <f>IF(F4223="","",COUNTIFS(ex_chave_oc,F4223,ex_cancelada,"&lt;&gt;Sim"))</f>
        <v/>
      </c>
      <c r="R4223" s="51">
        <f>IF(P4223="","",IF(AND(P4223=1,N(Q4223)&gt;0),1,0))</f>
        <v/>
      </c>
      <c r="S4223" s="30">
        <f>IF(P4223="","",IF(F4223="","ERRO: data prevista ausente ou inválida",IF(O4223=0,"Duplicada: contada uma vez",IF(N(G4223)=0,"ERRO: tarefa fora do Plano Mestre",IF(P4223=0,"Tarefa retirada do plano: não conta","OK")))))</f>
        <v/>
      </c>
    </row>
    <row r="4224">
      <c r="A4224" s="29" t="n"/>
      <c r="B4224" s="25" t="n"/>
      <c r="C4224" s="49" t="n"/>
      <c r="D4224" s="29" t="n"/>
      <c r="E4224" s="23">
        <f>IF(OR(A4224="",B4224=""),"",A4224&amp;"|"&amp;B4224)</f>
        <v/>
      </c>
      <c r="F4224" s="30">
        <f>IF(OR(E4224="",NOT(ISNUMBER(C4224))),"",E4224&amp;"|"&amp;YEAR(C4224)&amp;"-"&amp;RIGHT("0"&amp;MONTH(C4224),2)&amp;"-"&amp;RIGHT("0"&amp;DAY(C4224),2))</f>
        <v/>
      </c>
      <c r="G4224" s="26">
        <f>IF(E4224="","",IFERROR(MATCH(E4224,pl_chave,0),0))</f>
        <v/>
      </c>
      <c r="H4224" s="23">
        <f>IF(G4224="","",IF(G4224=0,"Tarefa fora do plano",INDEX(pl_tag,G4224)))</f>
        <v/>
      </c>
      <c r="I4224" s="30">
        <f>IF(N(G4224)=0,"",INDEX(pl_atividade,G4224))</f>
        <v/>
      </c>
      <c r="J4224" s="50">
        <f>IF(N(G4224)=0,"",INDEX(pl_especialidade,G4224))</f>
        <v/>
      </c>
      <c r="K4224" s="28">
        <f>IF(N(G4224)=0,"",INDEX(pl_duracao,G4224))</f>
        <v/>
      </c>
      <c r="L4224" s="39">
        <f>IF(ISNUMBER(C4224),YEAR(C4224),"")</f>
        <v/>
      </c>
      <c r="M4224" s="39">
        <f>IF(ISNUMBER(C4224),MONTH(C4224),"")</f>
        <v/>
      </c>
      <c r="N4224" s="23">
        <f>IF(L4224="","",IF(NOT(ISNUMBER(crono_ano)),"Informe o ano",IF(L4224&lt;crono_ano,"Antes do ano",IF(L4224&gt;crono_ano,"Depois do ano","No ano"))))</f>
        <v/>
      </c>
      <c r="O4224" s="39">
        <f>IF(F4224="","",IF(COUNTIF(F$7:F4224,F4224)=1,1,0))</f>
        <v/>
      </c>
      <c r="P4224" s="39">
        <f>IF(A4224&amp;B4224&amp;C4224="","",IF(AND(O4224=1,N(G4224)&gt;0),IF(INDEX(pl_ativa,MAX(1,N(G4224)))="Sim",1,0),0))</f>
        <v/>
      </c>
      <c r="Q4224" s="39">
        <f>IF(F4224="","",COUNTIFS(ex_chave_oc,F4224,ex_cancelada,"&lt;&gt;Sim"))</f>
        <v/>
      </c>
      <c r="R4224" s="51">
        <f>IF(P4224="","",IF(AND(P4224=1,N(Q4224)&gt;0),1,0))</f>
        <v/>
      </c>
      <c r="S4224" s="30">
        <f>IF(P4224="","",IF(F4224="","ERRO: data prevista ausente ou inválida",IF(O4224=0,"Duplicada: contada uma vez",IF(N(G4224)=0,"ERRO: tarefa fora do Plano Mestre",IF(P4224=0,"Tarefa retirada do plano: não conta","OK")))))</f>
        <v/>
      </c>
    </row>
    <row r="4225">
      <c r="A4225" s="29" t="n"/>
      <c r="B4225" s="25" t="n"/>
      <c r="C4225" s="49" t="n"/>
      <c r="D4225" s="29" t="n"/>
      <c r="E4225" s="23">
        <f>IF(OR(A4225="",B4225=""),"",A4225&amp;"|"&amp;B4225)</f>
        <v/>
      </c>
      <c r="F4225" s="30">
        <f>IF(OR(E4225="",NOT(ISNUMBER(C4225))),"",E4225&amp;"|"&amp;YEAR(C4225)&amp;"-"&amp;RIGHT("0"&amp;MONTH(C4225),2)&amp;"-"&amp;RIGHT("0"&amp;DAY(C4225),2))</f>
        <v/>
      </c>
      <c r="G4225" s="26">
        <f>IF(E4225="","",IFERROR(MATCH(E4225,pl_chave,0),0))</f>
        <v/>
      </c>
      <c r="H4225" s="23">
        <f>IF(G4225="","",IF(G4225=0,"Tarefa fora do plano",INDEX(pl_tag,G4225)))</f>
        <v/>
      </c>
      <c r="I4225" s="30">
        <f>IF(N(G4225)=0,"",INDEX(pl_atividade,G4225))</f>
        <v/>
      </c>
      <c r="J4225" s="50">
        <f>IF(N(G4225)=0,"",INDEX(pl_especialidade,G4225))</f>
        <v/>
      </c>
      <c r="K4225" s="28">
        <f>IF(N(G4225)=0,"",INDEX(pl_duracao,G4225))</f>
        <v/>
      </c>
      <c r="L4225" s="39">
        <f>IF(ISNUMBER(C4225),YEAR(C4225),"")</f>
        <v/>
      </c>
      <c r="M4225" s="39">
        <f>IF(ISNUMBER(C4225),MONTH(C4225),"")</f>
        <v/>
      </c>
      <c r="N4225" s="23">
        <f>IF(L4225="","",IF(NOT(ISNUMBER(crono_ano)),"Informe o ano",IF(L4225&lt;crono_ano,"Antes do ano",IF(L4225&gt;crono_ano,"Depois do ano","No ano"))))</f>
        <v/>
      </c>
      <c r="O4225" s="39">
        <f>IF(F4225="","",IF(COUNTIF(F$7:F4225,F4225)=1,1,0))</f>
        <v/>
      </c>
      <c r="P4225" s="39">
        <f>IF(A4225&amp;B4225&amp;C4225="","",IF(AND(O4225=1,N(G4225)&gt;0),IF(INDEX(pl_ativa,MAX(1,N(G4225)))="Sim",1,0),0))</f>
        <v/>
      </c>
      <c r="Q4225" s="39">
        <f>IF(F4225="","",COUNTIFS(ex_chave_oc,F4225,ex_cancelada,"&lt;&gt;Sim"))</f>
        <v/>
      </c>
      <c r="R4225" s="51">
        <f>IF(P4225="","",IF(AND(P4225=1,N(Q4225)&gt;0),1,0))</f>
        <v/>
      </c>
      <c r="S4225" s="30">
        <f>IF(P4225="","",IF(F4225="","ERRO: data prevista ausente ou inválida",IF(O4225=0,"Duplicada: contada uma vez",IF(N(G4225)=0,"ERRO: tarefa fora do Plano Mestre",IF(P4225=0,"Tarefa retirada do plano: não conta","OK")))))</f>
        <v/>
      </c>
    </row>
    <row r="4226">
      <c r="A4226" s="29" t="n"/>
      <c r="B4226" s="25" t="n"/>
      <c r="C4226" s="49" t="n"/>
      <c r="D4226" s="29" t="n"/>
      <c r="E4226" s="23">
        <f>IF(OR(A4226="",B4226=""),"",A4226&amp;"|"&amp;B4226)</f>
        <v/>
      </c>
      <c r="F4226" s="30">
        <f>IF(OR(E4226="",NOT(ISNUMBER(C4226))),"",E4226&amp;"|"&amp;YEAR(C4226)&amp;"-"&amp;RIGHT("0"&amp;MONTH(C4226),2)&amp;"-"&amp;RIGHT("0"&amp;DAY(C4226),2))</f>
        <v/>
      </c>
      <c r="G4226" s="26">
        <f>IF(E4226="","",IFERROR(MATCH(E4226,pl_chave,0),0))</f>
        <v/>
      </c>
      <c r="H4226" s="23">
        <f>IF(G4226="","",IF(G4226=0,"Tarefa fora do plano",INDEX(pl_tag,G4226)))</f>
        <v/>
      </c>
      <c r="I4226" s="30">
        <f>IF(N(G4226)=0,"",INDEX(pl_atividade,G4226))</f>
        <v/>
      </c>
      <c r="J4226" s="50">
        <f>IF(N(G4226)=0,"",INDEX(pl_especialidade,G4226))</f>
        <v/>
      </c>
      <c r="K4226" s="28">
        <f>IF(N(G4226)=0,"",INDEX(pl_duracao,G4226))</f>
        <v/>
      </c>
      <c r="L4226" s="39">
        <f>IF(ISNUMBER(C4226),YEAR(C4226),"")</f>
        <v/>
      </c>
      <c r="M4226" s="39">
        <f>IF(ISNUMBER(C4226),MONTH(C4226),"")</f>
        <v/>
      </c>
      <c r="N4226" s="23">
        <f>IF(L4226="","",IF(NOT(ISNUMBER(crono_ano)),"Informe o ano",IF(L4226&lt;crono_ano,"Antes do ano",IF(L4226&gt;crono_ano,"Depois do ano","No ano"))))</f>
        <v/>
      </c>
      <c r="O4226" s="39">
        <f>IF(F4226="","",IF(COUNTIF(F$7:F4226,F4226)=1,1,0))</f>
        <v/>
      </c>
      <c r="P4226" s="39">
        <f>IF(A4226&amp;B4226&amp;C4226="","",IF(AND(O4226=1,N(G4226)&gt;0),IF(INDEX(pl_ativa,MAX(1,N(G4226)))="Sim",1,0),0))</f>
        <v/>
      </c>
      <c r="Q4226" s="39">
        <f>IF(F4226="","",COUNTIFS(ex_chave_oc,F4226,ex_cancelada,"&lt;&gt;Sim"))</f>
        <v/>
      </c>
      <c r="R4226" s="51">
        <f>IF(P4226="","",IF(AND(P4226=1,N(Q4226)&gt;0),1,0))</f>
        <v/>
      </c>
      <c r="S4226" s="30">
        <f>IF(P4226="","",IF(F4226="","ERRO: data prevista ausente ou inválida",IF(O4226=0,"Duplicada: contada uma vez",IF(N(G4226)=0,"ERRO: tarefa fora do Plano Mestre",IF(P4226=0,"Tarefa retirada do plano: não conta","OK")))))</f>
        <v/>
      </c>
    </row>
    <row r="4227">
      <c r="A4227" s="29" t="n"/>
      <c r="B4227" s="25" t="n"/>
      <c r="C4227" s="49" t="n"/>
      <c r="D4227" s="29" t="n"/>
      <c r="E4227" s="23">
        <f>IF(OR(A4227="",B4227=""),"",A4227&amp;"|"&amp;B4227)</f>
        <v/>
      </c>
      <c r="F4227" s="30">
        <f>IF(OR(E4227="",NOT(ISNUMBER(C4227))),"",E4227&amp;"|"&amp;YEAR(C4227)&amp;"-"&amp;RIGHT("0"&amp;MONTH(C4227),2)&amp;"-"&amp;RIGHT("0"&amp;DAY(C4227),2))</f>
        <v/>
      </c>
      <c r="G4227" s="26">
        <f>IF(E4227="","",IFERROR(MATCH(E4227,pl_chave,0),0))</f>
        <v/>
      </c>
      <c r="H4227" s="23">
        <f>IF(G4227="","",IF(G4227=0,"Tarefa fora do plano",INDEX(pl_tag,G4227)))</f>
        <v/>
      </c>
      <c r="I4227" s="30">
        <f>IF(N(G4227)=0,"",INDEX(pl_atividade,G4227))</f>
        <v/>
      </c>
      <c r="J4227" s="50">
        <f>IF(N(G4227)=0,"",INDEX(pl_especialidade,G4227))</f>
        <v/>
      </c>
      <c r="K4227" s="28">
        <f>IF(N(G4227)=0,"",INDEX(pl_duracao,G4227))</f>
        <v/>
      </c>
      <c r="L4227" s="39">
        <f>IF(ISNUMBER(C4227),YEAR(C4227),"")</f>
        <v/>
      </c>
      <c r="M4227" s="39">
        <f>IF(ISNUMBER(C4227),MONTH(C4227),"")</f>
        <v/>
      </c>
      <c r="N4227" s="23">
        <f>IF(L4227="","",IF(NOT(ISNUMBER(crono_ano)),"Informe o ano",IF(L4227&lt;crono_ano,"Antes do ano",IF(L4227&gt;crono_ano,"Depois do ano","No ano"))))</f>
        <v/>
      </c>
      <c r="O4227" s="39">
        <f>IF(F4227="","",IF(COUNTIF(F$7:F4227,F4227)=1,1,0))</f>
        <v/>
      </c>
      <c r="P4227" s="39">
        <f>IF(A4227&amp;B4227&amp;C4227="","",IF(AND(O4227=1,N(G4227)&gt;0),IF(INDEX(pl_ativa,MAX(1,N(G4227)))="Sim",1,0),0))</f>
        <v/>
      </c>
      <c r="Q4227" s="39">
        <f>IF(F4227="","",COUNTIFS(ex_chave_oc,F4227,ex_cancelada,"&lt;&gt;Sim"))</f>
        <v/>
      </c>
      <c r="R4227" s="51">
        <f>IF(P4227="","",IF(AND(P4227=1,N(Q4227)&gt;0),1,0))</f>
        <v/>
      </c>
      <c r="S4227" s="30">
        <f>IF(P4227="","",IF(F4227="","ERRO: data prevista ausente ou inválida",IF(O4227=0,"Duplicada: contada uma vez",IF(N(G4227)=0,"ERRO: tarefa fora do Plano Mestre",IF(P4227=0,"Tarefa retirada do plano: não conta","OK")))))</f>
        <v/>
      </c>
    </row>
    <row r="4228">
      <c r="A4228" s="29" t="n"/>
      <c r="B4228" s="25" t="n"/>
      <c r="C4228" s="49" t="n"/>
      <c r="D4228" s="29" t="n"/>
      <c r="E4228" s="23">
        <f>IF(OR(A4228="",B4228=""),"",A4228&amp;"|"&amp;B4228)</f>
        <v/>
      </c>
      <c r="F4228" s="30">
        <f>IF(OR(E4228="",NOT(ISNUMBER(C4228))),"",E4228&amp;"|"&amp;YEAR(C4228)&amp;"-"&amp;RIGHT("0"&amp;MONTH(C4228),2)&amp;"-"&amp;RIGHT("0"&amp;DAY(C4228),2))</f>
        <v/>
      </c>
      <c r="G4228" s="26">
        <f>IF(E4228="","",IFERROR(MATCH(E4228,pl_chave,0),0))</f>
        <v/>
      </c>
      <c r="H4228" s="23">
        <f>IF(G4228="","",IF(G4228=0,"Tarefa fora do plano",INDEX(pl_tag,G4228)))</f>
        <v/>
      </c>
      <c r="I4228" s="30">
        <f>IF(N(G4228)=0,"",INDEX(pl_atividade,G4228))</f>
        <v/>
      </c>
      <c r="J4228" s="50">
        <f>IF(N(G4228)=0,"",INDEX(pl_especialidade,G4228))</f>
        <v/>
      </c>
      <c r="K4228" s="28">
        <f>IF(N(G4228)=0,"",INDEX(pl_duracao,G4228))</f>
        <v/>
      </c>
      <c r="L4228" s="39">
        <f>IF(ISNUMBER(C4228),YEAR(C4228),"")</f>
        <v/>
      </c>
      <c r="M4228" s="39">
        <f>IF(ISNUMBER(C4228),MONTH(C4228),"")</f>
        <v/>
      </c>
      <c r="N4228" s="23">
        <f>IF(L4228="","",IF(NOT(ISNUMBER(crono_ano)),"Informe o ano",IF(L4228&lt;crono_ano,"Antes do ano",IF(L4228&gt;crono_ano,"Depois do ano","No ano"))))</f>
        <v/>
      </c>
      <c r="O4228" s="39">
        <f>IF(F4228="","",IF(COUNTIF(F$7:F4228,F4228)=1,1,0))</f>
        <v/>
      </c>
      <c r="P4228" s="39">
        <f>IF(A4228&amp;B4228&amp;C4228="","",IF(AND(O4228=1,N(G4228)&gt;0),IF(INDEX(pl_ativa,MAX(1,N(G4228)))="Sim",1,0),0))</f>
        <v/>
      </c>
      <c r="Q4228" s="39">
        <f>IF(F4228="","",COUNTIFS(ex_chave_oc,F4228,ex_cancelada,"&lt;&gt;Sim"))</f>
        <v/>
      </c>
      <c r="R4228" s="51">
        <f>IF(P4228="","",IF(AND(P4228=1,N(Q4228)&gt;0),1,0))</f>
        <v/>
      </c>
      <c r="S4228" s="30">
        <f>IF(P4228="","",IF(F4228="","ERRO: data prevista ausente ou inválida",IF(O4228=0,"Duplicada: contada uma vez",IF(N(G4228)=0,"ERRO: tarefa fora do Plano Mestre",IF(P4228=0,"Tarefa retirada do plano: não conta","OK")))))</f>
        <v/>
      </c>
    </row>
    <row r="4229">
      <c r="A4229" s="29" t="n"/>
      <c r="B4229" s="25" t="n"/>
      <c r="C4229" s="49" t="n"/>
      <c r="D4229" s="29" t="n"/>
      <c r="E4229" s="23">
        <f>IF(OR(A4229="",B4229=""),"",A4229&amp;"|"&amp;B4229)</f>
        <v/>
      </c>
      <c r="F4229" s="30">
        <f>IF(OR(E4229="",NOT(ISNUMBER(C4229))),"",E4229&amp;"|"&amp;YEAR(C4229)&amp;"-"&amp;RIGHT("0"&amp;MONTH(C4229),2)&amp;"-"&amp;RIGHT("0"&amp;DAY(C4229),2))</f>
        <v/>
      </c>
      <c r="G4229" s="26">
        <f>IF(E4229="","",IFERROR(MATCH(E4229,pl_chave,0),0))</f>
        <v/>
      </c>
      <c r="H4229" s="23">
        <f>IF(G4229="","",IF(G4229=0,"Tarefa fora do plano",INDEX(pl_tag,G4229)))</f>
        <v/>
      </c>
      <c r="I4229" s="30">
        <f>IF(N(G4229)=0,"",INDEX(pl_atividade,G4229))</f>
        <v/>
      </c>
      <c r="J4229" s="50">
        <f>IF(N(G4229)=0,"",INDEX(pl_especialidade,G4229))</f>
        <v/>
      </c>
      <c r="K4229" s="28">
        <f>IF(N(G4229)=0,"",INDEX(pl_duracao,G4229))</f>
        <v/>
      </c>
      <c r="L4229" s="39">
        <f>IF(ISNUMBER(C4229),YEAR(C4229),"")</f>
        <v/>
      </c>
      <c r="M4229" s="39">
        <f>IF(ISNUMBER(C4229),MONTH(C4229),"")</f>
        <v/>
      </c>
      <c r="N4229" s="23">
        <f>IF(L4229="","",IF(NOT(ISNUMBER(crono_ano)),"Informe o ano",IF(L4229&lt;crono_ano,"Antes do ano",IF(L4229&gt;crono_ano,"Depois do ano","No ano"))))</f>
        <v/>
      </c>
      <c r="O4229" s="39">
        <f>IF(F4229="","",IF(COUNTIF(F$7:F4229,F4229)=1,1,0))</f>
        <v/>
      </c>
      <c r="P4229" s="39">
        <f>IF(A4229&amp;B4229&amp;C4229="","",IF(AND(O4229=1,N(G4229)&gt;0),IF(INDEX(pl_ativa,MAX(1,N(G4229)))="Sim",1,0),0))</f>
        <v/>
      </c>
      <c r="Q4229" s="39">
        <f>IF(F4229="","",COUNTIFS(ex_chave_oc,F4229,ex_cancelada,"&lt;&gt;Sim"))</f>
        <v/>
      </c>
      <c r="R4229" s="51">
        <f>IF(P4229="","",IF(AND(P4229=1,N(Q4229)&gt;0),1,0))</f>
        <v/>
      </c>
      <c r="S4229" s="30">
        <f>IF(P4229="","",IF(F4229="","ERRO: data prevista ausente ou inválida",IF(O4229=0,"Duplicada: contada uma vez",IF(N(G4229)=0,"ERRO: tarefa fora do Plano Mestre",IF(P4229=0,"Tarefa retirada do plano: não conta","OK")))))</f>
        <v/>
      </c>
    </row>
    <row r="4230">
      <c r="A4230" s="29" t="n"/>
      <c r="B4230" s="25" t="n"/>
      <c r="C4230" s="49" t="n"/>
      <c r="D4230" s="29" t="n"/>
      <c r="E4230" s="23">
        <f>IF(OR(A4230="",B4230=""),"",A4230&amp;"|"&amp;B4230)</f>
        <v/>
      </c>
      <c r="F4230" s="30">
        <f>IF(OR(E4230="",NOT(ISNUMBER(C4230))),"",E4230&amp;"|"&amp;YEAR(C4230)&amp;"-"&amp;RIGHT("0"&amp;MONTH(C4230),2)&amp;"-"&amp;RIGHT("0"&amp;DAY(C4230),2))</f>
        <v/>
      </c>
      <c r="G4230" s="26">
        <f>IF(E4230="","",IFERROR(MATCH(E4230,pl_chave,0),0))</f>
        <v/>
      </c>
      <c r="H4230" s="23">
        <f>IF(G4230="","",IF(G4230=0,"Tarefa fora do plano",INDEX(pl_tag,G4230)))</f>
        <v/>
      </c>
      <c r="I4230" s="30">
        <f>IF(N(G4230)=0,"",INDEX(pl_atividade,G4230))</f>
        <v/>
      </c>
      <c r="J4230" s="50">
        <f>IF(N(G4230)=0,"",INDEX(pl_especialidade,G4230))</f>
        <v/>
      </c>
      <c r="K4230" s="28">
        <f>IF(N(G4230)=0,"",INDEX(pl_duracao,G4230))</f>
        <v/>
      </c>
      <c r="L4230" s="39">
        <f>IF(ISNUMBER(C4230),YEAR(C4230),"")</f>
        <v/>
      </c>
      <c r="M4230" s="39">
        <f>IF(ISNUMBER(C4230),MONTH(C4230),"")</f>
        <v/>
      </c>
      <c r="N4230" s="23">
        <f>IF(L4230="","",IF(NOT(ISNUMBER(crono_ano)),"Informe o ano",IF(L4230&lt;crono_ano,"Antes do ano",IF(L4230&gt;crono_ano,"Depois do ano","No ano"))))</f>
        <v/>
      </c>
      <c r="O4230" s="39">
        <f>IF(F4230="","",IF(COUNTIF(F$7:F4230,F4230)=1,1,0))</f>
        <v/>
      </c>
      <c r="P4230" s="39">
        <f>IF(A4230&amp;B4230&amp;C4230="","",IF(AND(O4230=1,N(G4230)&gt;0),IF(INDEX(pl_ativa,MAX(1,N(G4230)))="Sim",1,0),0))</f>
        <v/>
      </c>
      <c r="Q4230" s="39">
        <f>IF(F4230="","",COUNTIFS(ex_chave_oc,F4230,ex_cancelada,"&lt;&gt;Sim"))</f>
        <v/>
      </c>
      <c r="R4230" s="51">
        <f>IF(P4230="","",IF(AND(P4230=1,N(Q4230)&gt;0),1,0))</f>
        <v/>
      </c>
      <c r="S4230" s="30">
        <f>IF(P4230="","",IF(F4230="","ERRO: data prevista ausente ou inválida",IF(O4230=0,"Duplicada: contada uma vez",IF(N(G4230)=0,"ERRO: tarefa fora do Plano Mestre",IF(P4230=0,"Tarefa retirada do plano: não conta","OK")))))</f>
        <v/>
      </c>
    </row>
    <row r="4231">
      <c r="A4231" s="29" t="n"/>
      <c r="B4231" s="25" t="n"/>
      <c r="C4231" s="49" t="n"/>
      <c r="D4231" s="29" t="n"/>
      <c r="E4231" s="23">
        <f>IF(OR(A4231="",B4231=""),"",A4231&amp;"|"&amp;B4231)</f>
        <v/>
      </c>
      <c r="F4231" s="30">
        <f>IF(OR(E4231="",NOT(ISNUMBER(C4231))),"",E4231&amp;"|"&amp;YEAR(C4231)&amp;"-"&amp;RIGHT("0"&amp;MONTH(C4231),2)&amp;"-"&amp;RIGHT("0"&amp;DAY(C4231),2))</f>
        <v/>
      </c>
      <c r="G4231" s="26">
        <f>IF(E4231="","",IFERROR(MATCH(E4231,pl_chave,0),0))</f>
        <v/>
      </c>
      <c r="H4231" s="23">
        <f>IF(G4231="","",IF(G4231=0,"Tarefa fora do plano",INDEX(pl_tag,G4231)))</f>
        <v/>
      </c>
      <c r="I4231" s="30">
        <f>IF(N(G4231)=0,"",INDEX(pl_atividade,G4231))</f>
        <v/>
      </c>
      <c r="J4231" s="50">
        <f>IF(N(G4231)=0,"",INDEX(pl_especialidade,G4231))</f>
        <v/>
      </c>
      <c r="K4231" s="28">
        <f>IF(N(G4231)=0,"",INDEX(pl_duracao,G4231))</f>
        <v/>
      </c>
      <c r="L4231" s="39">
        <f>IF(ISNUMBER(C4231),YEAR(C4231),"")</f>
        <v/>
      </c>
      <c r="M4231" s="39">
        <f>IF(ISNUMBER(C4231),MONTH(C4231),"")</f>
        <v/>
      </c>
      <c r="N4231" s="23">
        <f>IF(L4231="","",IF(NOT(ISNUMBER(crono_ano)),"Informe o ano",IF(L4231&lt;crono_ano,"Antes do ano",IF(L4231&gt;crono_ano,"Depois do ano","No ano"))))</f>
        <v/>
      </c>
      <c r="O4231" s="39">
        <f>IF(F4231="","",IF(COUNTIF(F$7:F4231,F4231)=1,1,0))</f>
        <v/>
      </c>
      <c r="P4231" s="39">
        <f>IF(A4231&amp;B4231&amp;C4231="","",IF(AND(O4231=1,N(G4231)&gt;0),IF(INDEX(pl_ativa,MAX(1,N(G4231)))="Sim",1,0),0))</f>
        <v/>
      </c>
      <c r="Q4231" s="39">
        <f>IF(F4231="","",COUNTIFS(ex_chave_oc,F4231,ex_cancelada,"&lt;&gt;Sim"))</f>
        <v/>
      </c>
      <c r="R4231" s="51">
        <f>IF(P4231="","",IF(AND(P4231=1,N(Q4231)&gt;0),1,0))</f>
        <v/>
      </c>
      <c r="S4231" s="30">
        <f>IF(P4231="","",IF(F4231="","ERRO: data prevista ausente ou inválida",IF(O4231=0,"Duplicada: contada uma vez",IF(N(G4231)=0,"ERRO: tarefa fora do Plano Mestre",IF(P4231=0,"Tarefa retirada do plano: não conta","OK")))))</f>
        <v/>
      </c>
    </row>
    <row r="4232">
      <c r="A4232" s="29" t="n"/>
      <c r="B4232" s="25" t="n"/>
      <c r="C4232" s="49" t="n"/>
      <c r="D4232" s="29" t="n"/>
      <c r="E4232" s="23">
        <f>IF(OR(A4232="",B4232=""),"",A4232&amp;"|"&amp;B4232)</f>
        <v/>
      </c>
      <c r="F4232" s="30">
        <f>IF(OR(E4232="",NOT(ISNUMBER(C4232))),"",E4232&amp;"|"&amp;YEAR(C4232)&amp;"-"&amp;RIGHT("0"&amp;MONTH(C4232),2)&amp;"-"&amp;RIGHT("0"&amp;DAY(C4232),2))</f>
        <v/>
      </c>
      <c r="G4232" s="26">
        <f>IF(E4232="","",IFERROR(MATCH(E4232,pl_chave,0),0))</f>
        <v/>
      </c>
      <c r="H4232" s="23">
        <f>IF(G4232="","",IF(G4232=0,"Tarefa fora do plano",INDEX(pl_tag,G4232)))</f>
        <v/>
      </c>
      <c r="I4232" s="30">
        <f>IF(N(G4232)=0,"",INDEX(pl_atividade,G4232))</f>
        <v/>
      </c>
      <c r="J4232" s="50">
        <f>IF(N(G4232)=0,"",INDEX(pl_especialidade,G4232))</f>
        <v/>
      </c>
      <c r="K4232" s="28">
        <f>IF(N(G4232)=0,"",INDEX(pl_duracao,G4232))</f>
        <v/>
      </c>
      <c r="L4232" s="39">
        <f>IF(ISNUMBER(C4232),YEAR(C4232),"")</f>
        <v/>
      </c>
      <c r="M4232" s="39">
        <f>IF(ISNUMBER(C4232),MONTH(C4232),"")</f>
        <v/>
      </c>
      <c r="N4232" s="23">
        <f>IF(L4232="","",IF(NOT(ISNUMBER(crono_ano)),"Informe o ano",IF(L4232&lt;crono_ano,"Antes do ano",IF(L4232&gt;crono_ano,"Depois do ano","No ano"))))</f>
        <v/>
      </c>
      <c r="O4232" s="39">
        <f>IF(F4232="","",IF(COUNTIF(F$7:F4232,F4232)=1,1,0))</f>
        <v/>
      </c>
      <c r="P4232" s="39">
        <f>IF(A4232&amp;B4232&amp;C4232="","",IF(AND(O4232=1,N(G4232)&gt;0),IF(INDEX(pl_ativa,MAX(1,N(G4232)))="Sim",1,0),0))</f>
        <v/>
      </c>
      <c r="Q4232" s="39">
        <f>IF(F4232="","",COUNTIFS(ex_chave_oc,F4232,ex_cancelada,"&lt;&gt;Sim"))</f>
        <v/>
      </c>
      <c r="R4232" s="51">
        <f>IF(P4232="","",IF(AND(P4232=1,N(Q4232)&gt;0),1,0))</f>
        <v/>
      </c>
      <c r="S4232" s="30">
        <f>IF(P4232="","",IF(F4232="","ERRO: data prevista ausente ou inválida",IF(O4232=0,"Duplicada: contada uma vez",IF(N(G4232)=0,"ERRO: tarefa fora do Plano Mestre",IF(P4232=0,"Tarefa retirada do plano: não conta","OK")))))</f>
        <v/>
      </c>
    </row>
    <row r="4233">
      <c r="A4233" s="29" t="n"/>
      <c r="B4233" s="25" t="n"/>
      <c r="C4233" s="49" t="n"/>
      <c r="D4233" s="29" t="n"/>
      <c r="E4233" s="23">
        <f>IF(OR(A4233="",B4233=""),"",A4233&amp;"|"&amp;B4233)</f>
        <v/>
      </c>
      <c r="F4233" s="30">
        <f>IF(OR(E4233="",NOT(ISNUMBER(C4233))),"",E4233&amp;"|"&amp;YEAR(C4233)&amp;"-"&amp;RIGHT("0"&amp;MONTH(C4233),2)&amp;"-"&amp;RIGHT("0"&amp;DAY(C4233),2))</f>
        <v/>
      </c>
      <c r="G4233" s="26">
        <f>IF(E4233="","",IFERROR(MATCH(E4233,pl_chave,0),0))</f>
        <v/>
      </c>
      <c r="H4233" s="23">
        <f>IF(G4233="","",IF(G4233=0,"Tarefa fora do plano",INDEX(pl_tag,G4233)))</f>
        <v/>
      </c>
      <c r="I4233" s="30">
        <f>IF(N(G4233)=0,"",INDEX(pl_atividade,G4233))</f>
        <v/>
      </c>
      <c r="J4233" s="50">
        <f>IF(N(G4233)=0,"",INDEX(pl_especialidade,G4233))</f>
        <v/>
      </c>
      <c r="K4233" s="28">
        <f>IF(N(G4233)=0,"",INDEX(pl_duracao,G4233))</f>
        <v/>
      </c>
      <c r="L4233" s="39">
        <f>IF(ISNUMBER(C4233),YEAR(C4233),"")</f>
        <v/>
      </c>
      <c r="M4233" s="39">
        <f>IF(ISNUMBER(C4233),MONTH(C4233),"")</f>
        <v/>
      </c>
      <c r="N4233" s="23">
        <f>IF(L4233="","",IF(NOT(ISNUMBER(crono_ano)),"Informe o ano",IF(L4233&lt;crono_ano,"Antes do ano",IF(L4233&gt;crono_ano,"Depois do ano","No ano"))))</f>
        <v/>
      </c>
      <c r="O4233" s="39">
        <f>IF(F4233="","",IF(COUNTIF(F$7:F4233,F4233)=1,1,0))</f>
        <v/>
      </c>
      <c r="P4233" s="39">
        <f>IF(A4233&amp;B4233&amp;C4233="","",IF(AND(O4233=1,N(G4233)&gt;0),IF(INDEX(pl_ativa,MAX(1,N(G4233)))="Sim",1,0),0))</f>
        <v/>
      </c>
      <c r="Q4233" s="39">
        <f>IF(F4233="","",COUNTIFS(ex_chave_oc,F4233,ex_cancelada,"&lt;&gt;Sim"))</f>
        <v/>
      </c>
      <c r="R4233" s="51">
        <f>IF(P4233="","",IF(AND(P4233=1,N(Q4233)&gt;0),1,0))</f>
        <v/>
      </c>
      <c r="S4233" s="30">
        <f>IF(P4233="","",IF(F4233="","ERRO: data prevista ausente ou inválida",IF(O4233=0,"Duplicada: contada uma vez",IF(N(G4233)=0,"ERRO: tarefa fora do Plano Mestre",IF(P4233=0,"Tarefa retirada do plano: não conta","OK")))))</f>
        <v/>
      </c>
    </row>
    <row r="4234">
      <c r="A4234" s="29" t="n"/>
      <c r="B4234" s="25" t="n"/>
      <c r="C4234" s="49" t="n"/>
      <c r="D4234" s="29" t="n"/>
      <c r="E4234" s="23">
        <f>IF(OR(A4234="",B4234=""),"",A4234&amp;"|"&amp;B4234)</f>
        <v/>
      </c>
      <c r="F4234" s="30">
        <f>IF(OR(E4234="",NOT(ISNUMBER(C4234))),"",E4234&amp;"|"&amp;YEAR(C4234)&amp;"-"&amp;RIGHT("0"&amp;MONTH(C4234),2)&amp;"-"&amp;RIGHT("0"&amp;DAY(C4234),2))</f>
        <v/>
      </c>
      <c r="G4234" s="26">
        <f>IF(E4234="","",IFERROR(MATCH(E4234,pl_chave,0),0))</f>
        <v/>
      </c>
      <c r="H4234" s="23">
        <f>IF(G4234="","",IF(G4234=0,"Tarefa fora do plano",INDEX(pl_tag,G4234)))</f>
        <v/>
      </c>
      <c r="I4234" s="30">
        <f>IF(N(G4234)=0,"",INDEX(pl_atividade,G4234))</f>
        <v/>
      </c>
      <c r="J4234" s="50">
        <f>IF(N(G4234)=0,"",INDEX(pl_especialidade,G4234))</f>
        <v/>
      </c>
      <c r="K4234" s="28">
        <f>IF(N(G4234)=0,"",INDEX(pl_duracao,G4234))</f>
        <v/>
      </c>
      <c r="L4234" s="39">
        <f>IF(ISNUMBER(C4234),YEAR(C4234),"")</f>
        <v/>
      </c>
      <c r="M4234" s="39">
        <f>IF(ISNUMBER(C4234),MONTH(C4234),"")</f>
        <v/>
      </c>
      <c r="N4234" s="23">
        <f>IF(L4234="","",IF(NOT(ISNUMBER(crono_ano)),"Informe o ano",IF(L4234&lt;crono_ano,"Antes do ano",IF(L4234&gt;crono_ano,"Depois do ano","No ano"))))</f>
        <v/>
      </c>
      <c r="O4234" s="39">
        <f>IF(F4234="","",IF(COUNTIF(F$7:F4234,F4234)=1,1,0))</f>
        <v/>
      </c>
      <c r="P4234" s="39">
        <f>IF(A4234&amp;B4234&amp;C4234="","",IF(AND(O4234=1,N(G4234)&gt;0),IF(INDEX(pl_ativa,MAX(1,N(G4234)))="Sim",1,0),0))</f>
        <v/>
      </c>
      <c r="Q4234" s="39">
        <f>IF(F4234="","",COUNTIFS(ex_chave_oc,F4234,ex_cancelada,"&lt;&gt;Sim"))</f>
        <v/>
      </c>
      <c r="R4234" s="51">
        <f>IF(P4234="","",IF(AND(P4234=1,N(Q4234)&gt;0),1,0))</f>
        <v/>
      </c>
      <c r="S4234" s="30">
        <f>IF(P4234="","",IF(F4234="","ERRO: data prevista ausente ou inválida",IF(O4234=0,"Duplicada: contada uma vez",IF(N(G4234)=0,"ERRO: tarefa fora do Plano Mestre",IF(P4234=0,"Tarefa retirada do plano: não conta","OK")))))</f>
        <v/>
      </c>
    </row>
    <row r="4235">
      <c r="A4235" s="29" t="n"/>
      <c r="B4235" s="25" t="n"/>
      <c r="C4235" s="49" t="n"/>
      <c r="D4235" s="29" t="n"/>
      <c r="E4235" s="23">
        <f>IF(OR(A4235="",B4235=""),"",A4235&amp;"|"&amp;B4235)</f>
        <v/>
      </c>
      <c r="F4235" s="30">
        <f>IF(OR(E4235="",NOT(ISNUMBER(C4235))),"",E4235&amp;"|"&amp;YEAR(C4235)&amp;"-"&amp;RIGHT("0"&amp;MONTH(C4235),2)&amp;"-"&amp;RIGHT("0"&amp;DAY(C4235),2))</f>
        <v/>
      </c>
      <c r="G4235" s="26">
        <f>IF(E4235="","",IFERROR(MATCH(E4235,pl_chave,0),0))</f>
        <v/>
      </c>
      <c r="H4235" s="23">
        <f>IF(G4235="","",IF(G4235=0,"Tarefa fora do plano",INDEX(pl_tag,G4235)))</f>
        <v/>
      </c>
      <c r="I4235" s="30">
        <f>IF(N(G4235)=0,"",INDEX(pl_atividade,G4235))</f>
        <v/>
      </c>
      <c r="J4235" s="50">
        <f>IF(N(G4235)=0,"",INDEX(pl_especialidade,G4235))</f>
        <v/>
      </c>
      <c r="K4235" s="28">
        <f>IF(N(G4235)=0,"",INDEX(pl_duracao,G4235))</f>
        <v/>
      </c>
      <c r="L4235" s="39">
        <f>IF(ISNUMBER(C4235),YEAR(C4235),"")</f>
        <v/>
      </c>
      <c r="M4235" s="39">
        <f>IF(ISNUMBER(C4235),MONTH(C4235),"")</f>
        <v/>
      </c>
      <c r="N4235" s="23">
        <f>IF(L4235="","",IF(NOT(ISNUMBER(crono_ano)),"Informe o ano",IF(L4235&lt;crono_ano,"Antes do ano",IF(L4235&gt;crono_ano,"Depois do ano","No ano"))))</f>
        <v/>
      </c>
      <c r="O4235" s="39">
        <f>IF(F4235="","",IF(COUNTIF(F$7:F4235,F4235)=1,1,0))</f>
        <v/>
      </c>
      <c r="P4235" s="39">
        <f>IF(A4235&amp;B4235&amp;C4235="","",IF(AND(O4235=1,N(G4235)&gt;0),IF(INDEX(pl_ativa,MAX(1,N(G4235)))="Sim",1,0),0))</f>
        <v/>
      </c>
      <c r="Q4235" s="39">
        <f>IF(F4235="","",COUNTIFS(ex_chave_oc,F4235,ex_cancelada,"&lt;&gt;Sim"))</f>
        <v/>
      </c>
      <c r="R4235" s="51">
        <f>IF(P4235="","",IF(AND(P4235=1,N(Q4235)&gt;0),1,0))</f>
        <v/>
      </c>
      <c r="S4235" s="30">
        <f>IF(P4235="","",IF(F4235="","ERRO: data prevista ausente ou inválida",IF(O4235=0,"Duplicada: contada uma vez",IF(N(G4235)=0,"ERRO: tarefa fora do Plano Mestre",IF(P4235=0,"Tarefa retirada do plano: não conta","OK")))))</f>
        <v/>
      </c>
    </row>
    <row r="4236">
      <c r="A4236" s="29" t="n"/>
      <c r="B4236" s="25" t="n"/>
      <c r="C4236" s="49" t="n"/>
      <c r="D4236" s="29" t="n"/>
      <c r="E4236" s="23">
        <f>IF(OR(A4236="",B4236=""),"",A4236&amp;"|"&amp;B4236)</f>
        <v/>
      </c>
      <c r="F4236" s="30">
        <f>IF(OR(E4236="",NOT(ISNUMBER(C4236))),"",E4236&amp;"|"&amp;YEAR(C4236)&amp;"-"&amp;RIGHT("0"&amp;MONTH(C4236),2)&amp;"-"&amp;RIGHT("0"&amp;DAY(C4236),2))</f>
        <v/>
      </c>
      <c r="G4236" s="26">
        <f>IF(E4236="","",IFERROR(MATCH(E4236,pl_chave,0),0))</f>
        <v/>
      </c>
      <c r="H4236" s="23">
        <f>IF(G4236="","",IF(G4236=0,"Tarefa fora do plano",INDEX(pl_tag,G4236)))</f>
        <v/>
      </c>
      <c r="I4236" s="30">
        <f>IF(N(G4236)=0,"",INDEX(pl_atividade,G4236))</f>
        <v/>
      </c>
      <c r="J4236" s="50">
        <f>IF(N(G4236)=0,"",INDEX(pl_especialidade,G4236))</f>
        <v/>
      </c>
      <c r="K4236" s="28">
        <f>IF(N(G4236)=0,"",INDEX(pl_duracao,G4236))</f>
        <v/>
      </c>
      <c r="L4236" s="39">
        <f>IF(ISNUMBER(C4236),YEAR(C4236),"")</f>
        <v/>
      </c>
      <c r="M4236" s="39">
        <f>IF(ISNUMBER(C4236),MONTH(C4236),"")</f>
        <v/>
      </c>
      <c r="N4236" s="23">
        <f>IF(L4236="","",IF(NOT(ISNUMBER(crono_ano)),"Informe o ano",IF(L4236&lt;crono_ano,"Antes do ano",IF(L4236&gt;crono_ano,"Depois do ano","No ano"))))</f>
        <v/>
      </c>
      <c r="O4236" s="39">
        <f>IF(F4236="","",IF(COUNTIF(F$7:F4236,F4236)=1,1,0))</f>
        <v/>
      </c>
      <c r="P4236" s="39">
        <f>IF(A4236&amp;B4236&amp;C4236="","",IF(AND(O4236=1,N(G4236)&gt;0),IF(INDEX(pl_ativa,MAX(1,N(G4236)))="Sim",1,0),0))</f>
        <v/>
      </c>
      <c r="Q4236" s="39">
        <f>IF(F4236="","",COUNTIFS(ex_chave_oc,F4236,ex_cancelada,"&lt;&gt;Sim"))</f>
        <v/>
      </c>
      <c r="R4236" s="51">
        <f>IF(P4236="","",IF(AND(P4236=1,N(Q4236)&gt;0),1,0))</f>
        <v/>
      </c>
      <c r="S4236" s="30">
        <f>IF(P4236="","",IF(F4236="","ERRO: data prevista ausente ou inválida",IF(O4236=0,"Duplicada: contada uma vez",IF(N(G4236)=0,"ERRO: tarefa fora do Plano Mestre",IF(P4236=0,"Tarefa retirada do plano: não conta","OK")))))</f>
        <v/>
      </c>
    </row>
    <row r="4237">
      <c r="A4237" s="29" t="n"/>
      <c r="B4237" s="25" t="n"/>
      <c r="C4237" s="49" t="n"/>
      <c r="D4237" s="29" t="n"/>
      <c r="E4237" s="23">
        <f>IF(OR(A4237="",B4237=""),"",A4237&amp;"|"&amp;B4237)</f>
        <v/>
      </c>
      <c r="F4237" s="30">
        <f>IF(OR(E4237="",NOT(ISNUMBER(C4237))),"",E4237&amp;"|"&amp;YEAR(C4237)&amp;"-"&amp;RIGHT("0"&amp;MONTH(C4237),2)&amp;"-"&amp;RIGHT("0"&amp;DAY(C4237),2))</f>
        <v/>
      </c>
      <c r="G4237" s="26">
        <f>IF(E4237="","",IFERROR(MATCH(E4237,pl_chave,0),0))</f>
        <v/>
      </c>
      <c r="H4237" s="23">
        <f>IF(G4237="","",IF(G4237=0,"Tarefa fora do plano",INDEX(pl_tag,G4237)))</f>
        <v/>
      </c>
      <c r="I4237" s="30">
        <f>IF(N(G4237)=0,"",INDEX(pl_atividade,G4237))</f>
        <v/>
      </c>
      <c r="J4237" s="50">
        <f>IF(N(G4237)=0,"",INDEX(pl_especialidade,G4237))</f>
        <v/>
      </c>
      <c r="K4237" s="28">
        <f>IF(N(G4237)=0,"",INDEX(pl_duracao,G4237))</f>
        <v/>
      </c>
      <c r="L4237" s="39">
        <f>IF(ISNUMBER(C4237),YEAR(C4237),"")</f>
        <v/>
      </c>
      <c r="M4237" s="39">
        <f>IF(ISNUMBER(C4237),MONTH(C4237),"")</f>
        <v/>
      </c>
      <c r="N4237" s="23">
        <f>IF(L4237="","",IF(NOT(ISNUMBER(crono_ano)),"Informe o ano",IF(L4237&lt;crono_ano,"Antes do ano",IF(L4237&gt;crono_ano,"Depois do ano","No ano"))))</f>
        <v/>
      </c>
      <c r="O4237" s="39">
        <f>IF(F4237="","",IF(COUNTIF(F$7:F4237,F4237)=1,1,0))</f>
        <v/>
      </c>
      <c r="P4237" s="39">
        <f>IF(A4237&amp;B4237&amp;C4237="","",IF(AND(O4237=1,N(G4237)&gt;0),IF(INDEX(pl_ativa,MAX(1,N(G4237)))="Sim",1,0),0))</f>
        <v/>
      </c>
      <c r="Q4237" s="39">
        <f>IF(F4237="","",COUNTIFS(ex_chave_oc,F4237,ex_cancelada,"&lt;&gt;Sim"))</f>
        <v/>
      </c>
      <c r="R4237" s="51">
        <f>IF(P4237="","",IF(AND(P4237=1,N(Q4237)&gt;0),1,0))</f>
        <v/>
      </c>
      <c r="S4237" s="30">
        <f>IF(P4237="","",IF(F4237="","ERRO: data prevista ausente ou inválida",IF(O4237=0,"Duplicada: contada uma vez",IF(N(G4237)=0,"ERRO: tarefa fora do Plano Mestre",IF(P4237=0,"Tarefa retirada do plano: não conta","OK")))))</f>
        <v/>
      </c>
    </row>
    <row r="4238">
      <c r="A4238" s="29" t="n"/>
      <c r="B4238" s="25" t="n"/>
      <c r="C4238" s="49" t="n"/>
      <c r="D4238" s="29" t="n"/>
      <c r="E4238" s="23">
        <f>IF(OR(A4238="",B4238=""),"",A4238&amp;"|"&amp;B4238)</f>
        <v/>
      </c>
      <c r="F4238" s="30">
        <f>IF(OR(E4238="",NOT(ISNUMBER(C4238))),"",E4238&amp;"|"&amp;YEAR(C4238)&amp;"-"&amp;RIGHT("0"&amp;MONTH(C4238),2)&amp;"-"&amp;RIGHT("0"&amp;DAY(C4238),2))</f>
        <v/>
      </c>
      <c r="G4238" s="26">
        <f>IF(E4238="","",IFERROR(MATCH(E4238,pl_chave,0),0))</f>
        <v/>
      </c>
      <c r="H4238" s="23">
        <f>IF(G4238="","",IF(G4238=0,"Tarefa fora do plano",INDEX(pl_tag,G4238)))</f>
        <v/>
      </c>
      <c r="I4238" s="30">
        <f>IF(N(G4238)=0,"",INDEX(pl_atividade,G4238))</f>
        <v/>
      </c>
      <c r="J4238" s="50">
        <f>IF(N(G4238)=0,"",INDEX(pl_especialidade,G4238))</f>
        <v/>
      </c>
      <c r="K4238" s="28">
        <f>IF(N(G4238)=0,"",INDEX(pl_duracao,G4238))</f>
        <v/>
      </c>
      <c r="L4238" s="39">
        <f>IF(ISNUMBER(C4238),YEAR(C4238),"")</f>
        <v/>
      </c>
      <c r="M4238" s="39">
        <f>IF(ISNUMBER(C4238),MONTH(C4238),"")</f>
        <v/>
      </c>
      <c r="N4238" s="23">
        <f>IF(L4238="","",IF(NOT(ISNUMBER(crono_ano)),"Informe o ano",IF(L4238&lt;crono_ano,"Antes do ano",IF(L4238&gt;crono_ano,"Depois do ano","No ano"))))</f>
        <v/>
      </c>
      <c r="O4238" s="39">
        <f>IF(F4238="","",IF(COUNTIF(F$7:F4238,F4238)=1,1,0))</f>
        <v/>
      </c>
      <c r="P4238" s="39">
        <f>IF(A4238&amp;B4238&amp;C4238="","",IF(AND(O4238=1,N(G4238)&gt;0),IF(INDEX(pl_ativa,MAX(1,N(G4238)))="Sim",1,0),0))</f>
        <v/>
      </c>
      <c r="Q4238" s="39">
        <f>IF(F4238="","",COUNTIFS(ex_chave_oc,F4238,ex_cancelada,"&lt;&gt;Sim"))</f>
        <v/>
      </c>
      <c r="R4238" s="51">
        <f>IF(P4238="","",IF(AND(P4238=1,N(Q4238)&gt;0),1,0))</f>
        <v/>
      </c>
      <c r="S4238" s="30">
        <f>IF(P4238="","",IF(F4238="","ERRO: data prevista ausente ou inválida",IF(O4238=0,"Duplicada: contada uma vez",IF(N(G4238)=0,"ERRO: tarefa fora do Plano Mestre",IF(P4238=0,"Tarefa retirada do plano: não conta","OK")))))</f>
        <v/>
      </c>
    </row>
    <row r="4239">
      <c r="A4239" s="29" t="n"/>
      <c r="B4239" s="25" t="n"/>
      <c r="C4239" s="49" t="n"/>
      <c r="D4239" s="29" t="n"/>
      <c r="E4239" s="23">
        <f>IF(OR(A4239="",B4239=""),"",A4239&amp;"|"&amp;B4239)</f>
        <v/>
      </c>
      <c r="F4239" s="30">
        <f>IF(OR(E4239="",NOT(ISNUMBER(C4239))),"",E4239&amp;"|"&amp;YEAR(C4239)&amp;"-"&amp;RIGHT("0"&amp;MONTH(C4239),2)&amp;"-"&amp;RIGHT("0"&amp;DAY(C4239),2))</f>
        <v/>
      </c>
      <c r="G4239" s="26">
        <f>IF(E4239="","",IFERROR(MATCH(E4239,pl_chave,0),0))</f>
        <v/>
      </c>
      <c r="H4239" s="23">
        <f>IF(G4239="","",IF(G4239=0,"Tarefa fora do plano",INDEX(pl_tag,G4239)))</f>
        <v/>
      </c>
      <c r="I4239" s="30">
        <f>IF(N(G4239)=0,"",INDEX(pl_atividade,G4239))</f>
        <v/>
      </c>
      <c r="J4239" s="50">
        <f>IF(N(G4239)=0,"",INDEX(pl_especialidade,G4239))</f>
        <v/>
      </c>
      <c r="K4239" s="28">
        <f>IF(N(G4239)=0,"",INDEX(pl_duracao,G4239))</f>
        <v/>
      </c>
      <c r="L4239" s="39">
        <f>IF(ISNUMBER(C4239),YEAR(C4239),"")</f>
        <v/>
      </c>
      <c r="M4239" s="39">
        <f>IF(ISNUMBER(C4239),MONTH(C4239),"")</f>
        <v/>
      </c>
      <c r="N4239" s="23">
        <f>IF(L4239="","",IF(NOT(ISNUMBER(crono_ano)),"Informe o ano",IF(L4239&lt;crono_ano,"Antes do ano",IF(L4239&gt;crono_ano,"Depois do ano","No ano"))))</f>
        <v/>
      </c>
      <c r="O4239" s="39">
        <f>IF(F4239="","",IF(COUNTIF(F$7:F4239,F4239)=1,1,0))</f>
        <v/>
      </c>
      <c r="P4239" s="39">
        <f>IF(A4239&amp;B4239&amp;C4239="","",IF(AND(O4239=1,N(G4239)&gt;0),IF(INDEX(pl_ativa,MAX(1,N(G4239)))="Sim",1,0),0))</f>
        <v/>
      </c>
      <c r="Q4239" s="39">
        <f>IF(F4239="","",COUNTIFS(ex_chave_oc,F4239,ex_cancelada,"&lt;&gt;Sim"))</f>
        <v/>
      </c>
      <c r="R4239" s="51">
        <f>IF(P4239="","",IF(AND(P4239=1,N(Q4239)&gt;0),1,0))</f>
        <v/>
      </c>
      <c r="S4239" s="30">
        <f>IF(P4239="","",IF(F4239="","ERRO: data prevista ausente ou inválida",IF(O4239=0,"Duplicada: contada uma vez",IF(N(G4239)=0,"ERRO: tarefa fora do Plano Mestre",IF(P4239=0,"Tarefa retirada do plano: não conta","OK")))))</f>
        <v/>
      </c>
    </row>
    <row r="4240">
      <c r="A4240" s="29" t="n"/>
      <c r="B4240" s="25" t="n"/>
      <c r="C4240" s="49" t="n"/>
      <c r="D4240" s="29" t="n"/>
      <c r="E4240" s="23">
        <f>IF(OR(A4240="",B4240=""),"",A4240&amp;"|"&amp;B4240)</f>
        <v/>
      </c>
      <c r="F4240" s="30">
        <f>IF(OR(E4240="",NOT(ISNUMBER(C4240))),"",E4240&amp;"|"&amp;YEAR(C4240)&amp;"-"&amp;RIGHT("0"&amp;MONTH(C4240),2)&amp;"-"&amp;RIGHT("0"&amp;DAY(C4240),2))</f>
        <v/>
      </c>
      <c r="G4240" s="26">
        <f>IF(E4240="","",IFERROR(MATCH(E4240,pl_chave,0),0))</f>
        <v/>
      </c>
      <c r="H4240" s="23">
        <f>IF(G4240="","",IF(G4240=0,"Tarefa fora do plano",INDEX(pl_tag,G4240)))</f>
        <v/>
      </c>
      <c r="I4240" s="30">
        <f>IF(N(G4240)=0,"",INDEX(pl_atividade,G4240))</f>
        <v/>
      </c>
      <c r="J4240" s="50">
        <f>IF(N(G4240)=0,"",INDEX(pl_especialidade,G4240))</f>
        <v/>
      </c>
      <c r="K4240" s="28">
        <f>IF(N(G4240)=0,"",INDEX(pl_duracao,G4240))</f>
        <v/>
      </c>
      <c r="L4240" s="39">
        <f>IF(ISNUMBER(C4240),YEAR(C4240),"")</f>
        <v/>
      </c>
      <c r="M4240" s="39">
        <f>IF(ISNUMBER(C4240),MONTH(C4240),"")</f>
        <v/>
      </c>
      <c r="N4240" s="23">
        <f>IF(L4240="","",IF(NOT(ISNUMBER(crono_ano)),"Informe o ano",IF(L4240&lt;crono_ano,"Antes do ano",IF(L4240&gt;crono_ano,"Depois do ano","No ano"))))</f>
        <v/>
      </c>
      <c r="O4240" s="39">
        <f>IF(F4240="","",IF(COUNTIF(F$7:F4240,F4240)=1,1,0))</f>
        <v/>
      </c>
      <c r="P4240" s="39">
        <f>IF(A4240&amp;B4240&amp;C4240="","",IF(AND(O4240=1,N(G4240)&gt;0),IF(INDEX(pl_ativa,MAX(1,N(G4240)))="Sim",1,0),0))</f>
        <v/>
      </c>
      <c r="Q4240" s="39">
        <f>IF(F4240="","",COUNTIFS(ex_chave_oc,F4240,ex_cancelada,"&lt;&gt;Sim"))</f>
        <v/>
      </c>
      <c r="R4240" s="51">
        <f>IF(P4240="","",IF(AND(P4240=1,N(Q4240)&gt;0),1,0))</f>
        <v/>
      </c>
      <c r="S4240" s="30">
        <f>IF(P4240="","",IF(F4240="","ERRO: data prevista ausente ou inválida",IF(O4240=0,"Duplicada: contada uma vez",IF(N(G4240)=0,"ERRO: tarefa fora do Plano Mestre",IF(P4240=0,"Tarefa retirada do plano: não conta","OK")))))</f>
        <v/>
      </c>
    </row>
    <row r="4241">
      <c r="A4241" s="29" t="n"/>
      <c r="B4241" s="25" t="n"/>
      <c r="C4241" s="49" t="n"/>
      <c r="D4241" s="29" t="n"/>
      <c r="E4241" s="23">
        <f>IF(OR(A4241="",B4241=""),"",A4241&amp;"|"&amp;B4241)</f>
        <v/>
      </c>
      <c r="F4241" s="30">
        <f>IF(OR(E4241="",NOT(ISNUMBER(C4241))),"",E4241&amp;"|"&amp;YEAR(C4241)&amp;"-"&amp;RIGHT("0"&amp;MONTH(C4241),2)&amp;"-"&amp;RIGHT("0"&amp;DAY(C4241),2))</f>
        <v/>
      </c>
      <c r="G4241" s="26">
        <f>IF(E4241="","",IFERROR(MATCH(E4241,pl_chave,0),0))</f>
        <v/>
      </c>
      <c r="H4241" s="23">
        <f>IF(G4241="","",IF(G4241=0,"Tarefa fora do plano",INDEX(pl_tag,G4241)))</f>
        <v/>
      </c>
      <c r="I4241" s="30">
        <f>IF(N(G4241)=0,"",INDEX(pl_atividade,G4241))</f>
        <v/>
      </c>
      <c r="J4241" s="50">
        <f>IF(N(G4241)=0,"",INDEX(pl_especialidade,G4241))</f>
        <v/>
      </c>
      <c r="K4241" s="28">
        <f>IF(N(G4241)=0,"",INDEX(pl_duracao,G4241))</f>
        <v/>
      </c>
      <c r="L4241" s="39">
        <f>IF(ISNUMBER(C4241),YEAR(C4241),"")</f>
        <v/>
      </c>
      <c r="M4241" s="39">
        <f>IF(ISNUMBER(C4241),MONTH(C4241),"")</f>
        <v/>
      </c>
      <c r="N4241" s="23">
        <f>IF(L4241="","",IF(NOT(ISNUMBER(crono_ano)),"Informe o ano",IF(L4241&lt;crono_ano,"Antes do ano",IF(L4241&gt;crono_ano,"Depois do ano","No ano"))))</f>
        <v/>
      </c>
      <c r="O4241" s="39">
        <f>IF(F4241="","",IF(COUNTIF(F$7:F4241,F4241)=1,1,0))</f>
        <v/>
      </c>
      <c r="P4241" s="39">
        <f>IF(A4241&amp;B4241&amp;C4241="","",IF(AND(O4241=1,N(G4241)&gt;0),IF(INDEX(pl_ativa,MAX(1,N(G4241)))="Sim",1,0),0))</f>
        <v/>
      </c>
      <c r="Q4241" s="39">
        <f>IF(F4241="","",COUNTIFS(ex_chave_oc,F4241,ex_cancelada,"&lt;&gt;Sim"))</f>
        <v/>
      </c>
      <c r="R4241" s="51">
        <f>IF(P4241="","",IF(AND(P4241=1,N(Q4241)&gt;0),1,0))</f>
        <v/>
      </c>
      <c r="S4241" s="30">
        <f>IF(P4241="","",IF(F4241="","ERRO: data prevista ausente ou inválida",IF(O4241=0,"Duplicada: contada uma vez",IF(N(G4241)=0,"ERRO: tarefa fora do Plano Mestre",IF(P4241=0,"Tarefa retirada do plano: não conta","OK")))))</f>
        <v/>
      </c>
    </row>
    <row r="4242">
      <c r="A4242" s="29" t="n"/>
      <c r="B4242" s="25" t="n"/>
      <c r="C4242" s="49" t="n"/>
      <c r="D4242" s="29" t="n"/>
      <c r="E4242" s="23">
        <f>IF(OR(A4242="",B4242=""),"",A4242&amp;"|"&amp;B4242)</f>
        <v/>
      </c>
      <c r="F4242" s="30">
        <f>IF(OR(E4242="",NOT(ISNUMBER(C4242))),"",E4242&amp;"|"&amp;YEAR(C4242)&amp;"-"&amp;RIGHT("0"&amp;MONTH(C4242),2)&amp;"-"&amp;RIGHT("0"&amp;DAY(C4242),2))</f>
        <v/>
      </c>
      <c r="G4242" s="26">
        <f>IF(E4242="","",IFERROR(MATCH(E4242,pl_chave,0),0))</f>
        <v/>
      </c>
      <c r="H4242" s="23">
        <f>IF(G4242="","",IF(G4242=0,"Tarefa fora do plano",INDEX(pl_tag,G4242)))</f>
        <v/>
      </c>
      <c r="I4242" s="30">
        <f>IF(N(G4242)=0,"",INDEX(pl_atividade,G4242))</f>
        <v/>
      </c>
      <c r="J4242" s="50">
        <f>IF(N(G4242)=0,"",INDEX(pl_especialidade,G4242))</f>
        <v/>
      </c>
      <c r="K4242" s="28">
        <f>IF(N(G4242)=0,"",INDEX(pl_duracao,G4242))</f>
        <v/>
      </c>
      <c r="L4242" s="39">
        <f>IF(ISNUMBER(C4242),YEAR(C4242),"")</f>
        <v/>
      </c>
      <c r="M4242" s="39">
        <f>IF(ISNUMBER(C4242),MONTH(C4242),"")</f>
        <v/>
      </c>
      <c r="N4242" s="23">
        <f>IF(L4242="","",IF(NOT(ISNUMBER(crono_ano)),"Informe o ano",IF(L4242&lt;crono_ano,"Antes do ano",IF(L4242&gt;crono_ano,"Depois do ano","No ano"))))</f>
        <v/>
      </c>
      <c r="O4242" s="39">
        <f>IF(F4242="","",IF(COUNTIF(F$7:F4242,F4242)=1,1,0))</f>
        <v/>
      </c>
      <c r="P4242" s="39">
        <f>IF(A4242&amp;B4242&amp;C4242="","",IF(AND(O4242=1,N(G4242)&gt;0),IF(INDEX(pl_ativa,MAX(1,N(G4242)))="Sim",1,0),0))</f>
        <v/>
      </c>
      <c r="Q4242" s="39">
        <f>IF(F4242="","",COUNTIFS(ex_chave_oc,F4242,ex_cancelada,"&lt;&gt;Sim"))</f>
        <v/>
      </c>
      <c r="R4242" s="51">
        <f>IF(P4242="","",IF(AND(P4242=1,N(Q4242)&gt;0),1,0))</f>
        <v/>
      </c>
      <c r="S4242" s="30">
        <f>IF(P4242="","",IF(F4242="","ERRO: data prevista ausente ou inválida",IF(O4242=0,"Duplicada: contada uma vez",IF(N(G4242)=0,"ERRO: tarefa fora do Plano Mestre",IF(P4242=0,"Tarefa retirada do plano: não conta","OK")))))</f>
        <v/>
      </c>
    </row>
    <row r="4243">
      <c r="A4243" s="29" t="n"/>
      <c r="B4243" s="25" t="n"/>
      <c r="C4243" s="49" t="n"/>
      <c r="D4243" s="29" t="n"/>
      <c r="E4243" s="23">
        <f>IF(OR(A4243="",B4243=""),"",A4243&amp;"|"&amp;B4243)</f>
        <v/>
      </c>
      <c r="F4243" s="30">
        <f>IF(OR(E4243="",NOT(ISNUMBER(C4243))),"",E4243&amp;"|"&amp;YEAR(C4243)&amp;"-"&amp;RIGHT("0"&amp;MONTH(C4243),2)&amp;"-"&amp;RIGHT("0"&amp;DAY(C4243),2))</f>
        <v/>
      </c>
      <c r="G4243" s="26">
        <f>IF(E4243="","",IFERROR(MATCH(E4243,pl_chave,0),0))</f>
        <v/>
      </c>
      <c r="H4243" s="23">
        <f>IF(G4243="","",IF(G4243=0,"Tarefa fora do plano",INDEX(pl_tag,G4243)))</f>
        <v/>
      </c>
      <c r="I4243" s="30">
        <f>IF(N(G4243)=0,"",INDEX(pl_atividade,G4243))</f>
        <v/>
      </c>
      <c r="J4243" s="50">
        <f>IF(N(G4243)=0,"",INDEX(pl_especialidade,G4243))</f>
        <v/>
      </c>
      <c r="K4243" s="28">
        <f>IF(N(G4243)=0,"",INDEX(pl_duracao,G4243))</f>
        <v/>
      </c>
      <c r="L4243" s="39">
        <f>IF(ISNUMBER(C4243),YEAR(C4243),"")</f>
        <v/>
      </c>
      <c r="M4243" s="39">
        <f>IF(ISNUMBER(C4243),MONTH(C4243),"")</f>
        <v/>
      </c>
      <c r="N4243" s="23">
        <f>IF(L4243="","",IF(NOT(ISNUMBER(crono_ano)),"Informe o ano",IF(L4243&lt;crono_ano,"Antes do ano",IF(L4243&gt;crono_ano,"Depois do ano","No ano"))))</f>
        <v/>
      </c>
      <c r="O4243" s="39">
        <f>IF(F4243="","",IF(COUNTIF(F$7:F4243,F4243)=1,1,0))</f>
        <v/>
      </c>
      <c r="P4243" s="39">
        <f>IF(A4243&amp;B4243&amp;C4243="","",IF(AND(O4243=1,N(G4243)&gt;0),IF(INDEX(pl_ativa,MAX(1,N(G4243)))="Sim",1,0),0))</f>
        <v/>
      </c>
      <c r="Q4243" s="39">
        <f>IF(F4243="","",COUNTIFS(ex_chave_oc,F4243,ex_cancelada,"&lt;&gt;Sim"))</f>
        <v/>
      </c>
      <c r="R4243" s="51">
        <f>IF(P4243="","",IF(AND(P4243=1,N(Q4243)&gt;0),1,0))</f>
        <v/>
      </c>
      <c r="S4243" s="30">
        <f>IF(P4243="","",IF(F4243="","ERRO: data prevista ausente ou inválida",IF(O4243=0,"Duplicada: contada uma vez",IF(N(G4243)=0,"ERRO: tarefa fora do Plano Mestre",IF(P4243=0,"Tarefa retirada do plano: não conta","OK")))))</f>
        <v/>
      </c>
    </row>
    <row r="4244">
      <c r="A4244" s="29" t="n"/>
      <c r="B4244" s="25" t="n"/>
      <c r="C4244" s="49" t="n"/>
      <c r="D4244" s="29" t="n"/>
      <c r="E4244" s="23">
        <f>IF(OR(A4244="",B4244=""),"",A4244&amp;"|"&amp;B4244)</f>
        <v/>
      </c>
      <c r="F4244" s="30">
        <f>IF(OR(E4244="",NOT(ISNUMBER(C4244))),"",E4244&amp;"|"&amp;YEAR(C4244)&amp;"-"&amp;RIGHT("0"&amp;MONTH(C4244),2)&amp;"-"&amp;RIGHT("0"&amp;DAY(C4244),2))</f>
        <v/>
      </c>
      <c r="G4244" s="26">
        <f>IF(E4244="","",IFERROR(MATCH(E4244,pl_chave,0),0))</f>
        <v/>
      </c>
      <c r="H4244" s="23">
        <f>IF(G4244="","",IF(G4244=0,"Tarefa fora do plano",INDEX(pl_tag,G4244)))</f>
        <v/>
      </c>
      <c r="I4244" s="30">
        <f>IF(N(G4244)=0,"",INDEX(pl_atividade,G4244))</f>
        <v/>
      </c>
      <c r="J4244" s="50">
        <f>IF(N(G4244)=0,"",INDEX(pl_especialidade,G4244))</f>
        <v/>
      </c>
      <c r="K4244" s="28">
        <f>IF(N(G4244)=0,"",INDEX(pl_duracao,G4244))</f>
        <v/>
      </c>
      <c r="L4244" s="39">
        <f>IF(ISNUMBER(C4244),YEAR(C4244),"")</f>
        <v/>
      </c>
      <c r="M4244" s="39">
        <f>IF(ISNUMBER(C4244),MONTH(C4244),"")</f>
        <v/>
      </c>
      <c r="N4244" s="23">
        <f>IF(L4244="","",IF(NOT(ISNUMBER(crono_ano)),"Informe o ano",IF(L4244&lt;crono_ano,"Antes do ano",IF(L4244&gt;crono_ano,"Depois do ano","No ano"))))</f>
        <v/>
      </c>
      <c r="O4244" s="39">
        <f>IF(F4244="","",IF(COUNTIF(F$7:F4244,F4244)=1,1,0))</f>
        <v/>
      </c>
      <c r="P4244" s="39">
        <f>IF(A4244&amp;B4244&amp;C4244="","",IF(AND(O4244=1,N(G4244)&gt;0),IF(INDEX(pl_ativa,MAX(1,N(G4244)))="Sim",1,0),0))</f>
        <v/>
      </c>
      <c r="Q4244" s="39">
        <f>IF(F4244="","",COUNTIFS(ex_chave_oc,F4244,ex_cancelada,"&lt;&gt;Sim"))</f>
        <v/>
      </c>
      <c r="R4244" s="51">
        <f>IF(P4244="","",IF(AND(P4244=1,N(Q4244)&gt;0),1,0))</f>
        <v/>
      </c>
      <c r="S4244" s="30">
        <f>IF(P4244="","",IF(F4244="","ERRO: data prevista ausente ou inválida",IF(O4244=0,"Duplicada: contada uma vez",IF(N(G4244)=0,"ERRO: tarefa fora do Plano Mestre",IF(P4244=0,"Tarefa retirada do plano: não conta","OK")))))</f>
        <v/>
      </c>
    </row>
    <row r="4245">
      <c r="A4245" s="29" t="n"/>
      <c r="B4245" s="25" t="n"/>
      <c r="C4245" s="49" t="n"/>
      <c r="D4245" s="29" t="n"/>
      <c r="E4245" s="23">
        <f>IF(OR(A4245="",B4245=""),"",A4245&amp;"|"&amp;B4245)</f>
        <v/>
      </c>
      <c r="F4245" s="30">
        <f>IF(OR(E4245="",NOT(ISNUMBER(C4245))),"",E4245&amp;"|"&amp;YEAR(C4245)&amp;"-"&amp;RIGHT("0"&amp;MONTH(C4245),2)&amp;"-"&amp;RIGHT("0"&amp;DAY(C4245),2))</f>
        <v/>
      </c>
      <c r="G4245" s="26">
        <f>IF(E4245="","",IFERROR(MATCH(E4245,pl_chave,0),0))</f>
        <v/>
      </c>
      <c r="H4245" s="23">
        <f>IF(G4245="","",IF(G4245=0,"Tarefa fora do plano",INDEX(pl_tag,G4245)))</f>
        <v/>
      </c>
      <c r="I4245" s="30">
        <f>IF(N(G4245)=0,"",INDEX(pl_atividade,G4245))</f>
        <v/>
      </c>
      <c r="J4245" s="50">
        <f>IF(N(G4245)=0,"",INDEX(pl_especialidade,G4245))</f>
        <v/>
      </c>
      <c r="K4245" s="28">
        <f>IF(N(G4245)=0,"",INDEX(pl_duracao,G4245))</f>
        <v/>
      </c>
      <c r="L4245" s="39">
        <f>IF(ISNUMBER(C4245),YEAR(C4245),"")</f>
        <v/>
      </c>
      <c r="M4245" s="39">
        <f>IF(ISNUMBER(C4245),MONTH(C4245),"")</f>
        <v/>
      </c>
      <c r="N4245" s="23">
        <f>IF(L4245="","",IF(NOT(ISNUMBER(crono_ano)),"Informe o ano",IF(L4245&lt;crono_ano,"Antes do ano",IF(L4245&gt;crono_ano,"Depois do ano","No ano"))))</f>
        <v/>
      </c>
      <c r="O4245" s="39">
        <f>IF(F4245="","",IF(COUNTIF(F$7:F4245,F4245)=1,1,0))</f>
        <v/>
      </c>
      <c r="P4245" s="39">
        <f>IF(A4245&amp;B4245&amp;C4245="","",IF(AND(O4245=1,N(G4245)&gt;0),IF(INDEX(pl_ativa,MAX(1,N(G4245)))="Sim",1,0),0))</f>
        <v/>
      </c>
      <c r="Q4245" s="39">
        <f>IF(F4245="","",COUNTIFS(ex_chave_oc,F4245,ex_cancelada,"&lt;&gt;Sim"))</f>
        <v/>
      </c>
      <c r="R4245" s="51">
        <f>IF(P4245="","",IF(AND(P4245=1,N(Q4245)&gt;0),1,0))</f>
        <v/>
      </c>
      <c r="S4245" s="30">
        <f>IF(P4245="","",IF(F4245="","ERRO: data prevista ausente ou inválida",IF(O4245=0,"Duplicada: contada uma vez",IF(N(G4245)=0,"ERRO: tarefa fora do Plano Mestre",IF(P4245=0,"Tarefa retirada do plano: não conta","OK")))))</f>
        <v/>
      </c>
    </row>
    <row r="4246">
      <c r="A4246" s="29" t="n"/>
      <c r="B4246" s="25" t="n"/>
      <c r="C4246" s="49" t="n"/>
      <c r="D4246" s="29" t="n"/>
      <c r="E4246" s="23">
        <f>IF(OR(A4246="",B4246=""),"",A4246&amp;"|"&amp;B4246)</f>
        <v/>
      </c>
      <c r="F4246" s="30">
        <f>IF(OR(E4246="",NOT(ISNUMBER(C4246))),"",E4246&amp;"|"&amp;YEAR(C4246)&amp;"-"&amp;RIGHT("0"&amp;MONTH(C4246),2)&amp;"-"&amp;RIGHT("0"&amp;DAY(C4246),2))</f>
        <v/>
      </c>
      <c r="G4246" s="26">
        <f>IF(E4246="","",IFERROR(MATCH(E4246,pl_chave,0),0))</f>
        <v/>
      </c>
      <c r="H4246" s="23">
        <f>IF(G4246="","",IF(G4246=0,"Tarefa fora do plano",INDEX(pl_tag,G4246)))</f>
        <v/>
      </c>
      <c r="I4246" s="30">
        <f>IF(N(G4246)=0,"",INDEX(pl_atividade,G4246))</f>
        <v/>
      </c>
      <c r="J4246" s="50">
        <f>IF(N(G4246)=0,"",INDEX(pl_especialidade,G4246))</f>
        <v/>
      </c>
      <c r="K4246" s="28">
        <f>IF(N(G4246)=0,"",INDEX(pl_duracao,G4246))</f>
        <v/>
      </c>
      <c r="L4246" s="39">
        <f>IF(ISNUMBER(C4246),YEAR(C4246),"")</f>
        <v/>
      </c>
      <c r="M4246" s="39">
        <f>IF(ISNUMBER(C4246),MONTH(C4246),"")</f>
        <v/>
      </c>
      <c r="N4246" s="23">
        <f>IF(L4246="","",IF(NOT(ISNUMBER(crono_ano)),"Informe o ano",IF(L4246&lt;crono_ano,"Antes do ano",IF(L4246&gt;crono_ano,"Depois do ano","No ano"))))</f>
        <v/>
      </c>
      <c r="O4246" s="39">
        <f>IF(F4246="","",IF(COUNTIF(F$7:F4246,F4246)=1,1,0))</f>
        <v/>
      </c>
      <c r="P4246" s="39">
        <f>IF(A4246&amp;B4246&amp;C4246="","",IF(AND(O4246=1,N(G4246)&gt;0),IF(INDEX(pl_ativa,MAX(1,N(G4246)))="Sim",1,0),0))</f>
        <v/>
      </c>
      <c r="Q4246" s="39">
        <f>IF(F4246="","",COUNTIFS(ex_chave_oc,F4246,ex_cancelada,"&lt;&gt;Sim"))</f>
        <v/>
      </c>
      <c r="R4246" s="51">
        <f>IF(P4246="","",IF(AND(P4246=1,N(Q4246)&gt;0),1,0))</f>
        <v/>
      </c>
      <c r="S4246" s="30">
        <f>IF(P4246="","",IF(F4246="","ERRO: data prevista ausente ou inválida",IF(O4246=0,"Duplicada: contada uma vez",IF(N(G4246)=0,"ERRO: tarefa fora do Plano Mestre",IF(P4246=0,"Tarefa retirada do plano: não conta","OK")))))</f>
        <v/>
      </c>
    </row>
    <row r="4247">
      <c r="A4247" s="29" t="n"/>
      <c r="B4247" s="25" t="n"/>
      <c r="C4247" s="49" t="n"/>
      <c r="D4247" s="29" t="n"/>
      <c r="E4247" s="23">
        <f>IF(OR(A4247="",B4247=""),"",A4247&amp;"|"&amp;B4247)</f>
        <v/>
      </c>
      <c r="F4247" s="30">
        <f>IF(OR(E4247="",NOT(ISNUMBER(C4247))),"",E4247&amp;"|"&amp;YEAR(C4247)&amp;"-"&amp;RIGHT("0"&amp;MONTH(C4247),2)&amp;"-"&amp;RIGHT("0"&amp;DAY(C4247),2))</f>
        <v/>
      </c>
      <c r="G4247" s="26">
        <f>IF(E4247="","",IFERROR(MATCH(E4247,pl_chave,0),0))</f>
        <v/>
      </c>
      <c r="H4247" s="23">
        <f>IF(G4247="","",IF(G4247=0,"Tarefa fora do plano",INDEX(pl_tag,G4247)))</f>
        <v/>
      </c>
      <c r="I4247" s="30">
        <f>IF(N(G4247)=0,"",INDEX(pl_atividade,G4247))</f>
        <v/>
      </c>
      <c r="J4247" s="50">
        <f>IF(N(G4247)=0,"",INDEX(pl_especialidade,G4247))</f>
        <v/>
      </c>
      <c r="K4247" s="28">
        <f>IF(N(G4247)=0,"",INDEX(pl_duracao,G4247))</f>
        <v/>
      </c>
      <c r="L4247" s="39">
        <f>IF(ISNUMBER(C4247),YEAR(C4247),"")</f>
        <v/>
      </c>
      <c r="M4247" s="39">
        <f>IF(ISNUMBER(C4247),MONTH(C4247),"")</f>
        <v/>
      </c>
      <c r="N4247" s="23">
        <f>IF(L4247="","",IF(NOT(ISNUMBER(crono_ano)),"Informe o ano",IF(L4247&lt;crono_ano,"Antes do ano",IF(L4247&gt;crono_ano,"Depois do ano","No ano"))))</f>
        <v/>
      </c>
      <c r="O4247" s="39">
        <f>IF(F4247="","",IF(COUNTIF(F$7:F4247,F4247)=1,1,0))</f>
        <v/>
      </c>
      <c r="P4247" s="39">
        <f>IF(A4247&amp;B4247&amp;C4247="","",IF(AND(O4247=1,N(G4247)&gt;0),IF(INDEX(pl_ativa,MAX(1,N(G4247)))="Sim",1,0),0))</f>
        <v/>
      </c>
      <c r="Q4247" s="39">
        <f>IF(F4247="","",COUNTIFS(ex_chave_oc,F4247,ex_cancelada,"&lt;&gt;Sim"))</f>
        <v/>
      </c>
      <c r="R4247" s="51">
        <f>IF(P4247="","",IF(AND(P4247=1,N(Q4247)&gt;0),1,0))</f>
        <v/>
      </c>
      <c r="S4247" s="30">
        <f>IF(P4247="","",IF(F4247="","ERRO: data prevista ausente ou inválida",IF(O4247=0,"Duplicada: contada uma vez",IF(N(G4247)=0,"ERRO: tarefa fora do Plano Mestre",IF(P4247=0,"Tarefa retirada do plano: não conta","OK")))))</f>
        <v/>
      </c>
    </row>
    <row r="4248">
      <c r="A4248" s="29" t="n"/>
      <c r="B4248" s="25" t="n"/>
      <c r="C4248" s="49" t="n"/>
      <c r="D4248" s="29" t="n"/>
      <c r="E4248" s="23">
        <f>IF(OR(A4248="",B4248=""),"",A4248&amp;"|"&amp;B4248)</f>
        <v/>
      </c>
      <c r="F4248" s="30">
        <f>IF(OR(E4248="",NOT(ISNUMBER(C4248))),"",E4248&amp;"|"&amp;YEAR(C4248)&amp;"-"&amp;RIGHT("0"&amp;MONTH(C4248),2)&amp;"-"&amp;RIGHT("0"&amp;DAY(C4248),2))</f>
        <v/>
      </c>
      <c r="G4248" s="26">
        <f>IF(E4248="","",IFERROR(MATCH(E4248,pl_chave,0),0))</f>
        <v/>
      </c>
      <c r="H4248" s="23">
        <f>IF(G4248="","",IF(G4248=0,"Tarefa fora do plano",INDEX(pl_tag,G4248)))</f>
        <v/>
      </c>
      <c r="I4248" s="30">
        <f>IF(N(G4248)=0,"",INDEX(pl_atividade,G4248))</f>
        <v/>
      </c>
      <c r="J4248" s="50">
        <f>IF(N(G4248)=0,"",INDEX(pl_especialidade,G4248))</f>
        <v/>
      </c>
      <c r="K4248" s="28">
        <f>IF(N(G4248)=0,"",INDEX(pl_duracao,G4248))</f>
        <v/>
      </c>
      <c r="L4248" s="39">
        <f>IF(ISNUMBER(C4248),YEAR(C4248),"")</f>
        <v/>
      </c>
      <c r="M4248" s="39">
        <f>IF(ISNUMBER(C4248),MONTH(C4248),"")</f>
        <v/>
      </c>
      <c r="N4248" s="23">
        <f>IF(L4248="","",IF(NOT(ISNUMBER(crono_ano)),"Informe o ano",IF(L4248&lt;crono_ano,"Antes do ano",IF(L4248&gt;crono_ano,"Depois do ano","No ano"))))</f>
        <v/>
      </c>
      <c r="O4248" s="39">
        <f>IF(F4248="","",IF(COUNTIF(F$7:F4248,F4248)=1,1,0))</f>
        <v/>
      </c>
      <c r="P4248" s="39">
        <f>IF(A4248&amp;B4248&amp;C4248="","",IF(AND(O4248=1,N(G4248)&gt;0),IF(INDEX(pl_ativa,MAX(1,N(G4248)))="Sim",1,0),0))</f>
        <v/>
      </c>
      <c r="Q4248" s="39">
        <f>IF(F4248="","",COUNTIFS(ex_chave_oc,F4248,ex_cancelada,"&lt;&gt;Sim"))</f>
        <v/>
      </c>
      <c r="R4248" s="51">
        <f>IF(P4248="","",IF(AND(P4248=1,N(Q4248)&gt;0),1,0))</f>
        <v/>
      </c>
      <c r="S4248" s="30">
        <f>IF(P4248="","",IF(F4248="","ERRO: data prevista ausente ou inválida",IF(O4248=0,"Duplicada: contada uma vez",IF(N(G4248)=0,"ERRO: tarefa fora do Plano Mestre",IF(P4248=0,"Tarefa retirada do plano: não conta","OK")))))</f>
        <v/>
      </c>
    </row>
    <row r="4249">
      <c r="A4249" s="29" t="n"/>
      <c r="B4249" s="25" t="n"/>
      <c r="C4249" s="49" t="n"/>
      <c r="D4249" s="29" t="n"/>
      <c r="E4249" s="23">
        <f>IF(OR(A4249="",B4249=""),"",A4249&amp;"|"&amp;B4249)</f>
        <v/>
      </c>
      <c r="F4249" s="30">
        <f>IF(OR(E4249="",NOT(ISNUMBER(C4249))),"",E4249&amp;"|"&amp;YEAR(C4249)&amp;"-"&amp;RIGHT("0"&amp;MONTH(C4249),2)&amp;"-"&amp;RIGHT("0"&amp;DAY(C4249),2))</f>
        <v/>
      </c>
      <c r="G4249" s="26">
        <f>IF(E4249="","",IFERROR(MATCH(E4249,pl_chave,0),0))</f>
        <v/>
      </c>
      <c r="H4249" s="23">
        <f>IF(G4249="","",IF(G4249=0,"Tarefa fora do plano",INDEX(pl_tag,G4249)))</f>
        <v/>
      </c>
      <c r="I4249" s="30">
        <f>IF(N(G4249)=0,"",INDEX(pl_atividade,G4249))</f>
        <v/>
      </c>
      <c r="J4249" s="50">
        <f>IF(N(G4249)=0,"",INDEX(pl_especialidade,G4249))</f>
        <v/>
      </c>
      <c r="K4249" s="28">
        <f>IF(N(G4249)=0,"",INDEX(pl_duracao,G4249))</f>
        <v/>
      </c>
      <c r="L4249" s="39">
        <f>IF(ISNUMBER(C4249),YEAR(C4249),"")</f>
        <v/>
      </c>
      <c r="M4249" s="39">
        <f>IF(ISNUMBER(C4249),MONTH(C4249),"")</f>
        <v/>
      </c>
      <c r="N4249" s="23">
        <f>IF(L4249="","",IF(NOT(ISNUMBER(crono_ano)),"Informe o ano",IF(L4249&lt;crono_ano,"Antes do ano",IF(L4249&gt;crono_ano,"Depois do ano","No ano"))))</f>
        <v/>
      </c>
      <c r="O4249" s="39">
        <f>IF(F4249="","",IF(COUNTIF(F$7:F4249,F4249)=1,1,0))</f>
        <v/>
      </c>
      <c r="P4249" s="39">
        <f>IF(A4249&amp;B4249&amp;C4249="","",IF(AND(O4249=1,N(G4249)&gt;0),IF(INDEX(pl_ativa,MAX(1,N(G4249)))="Sim",1,0),0))</f>
        <v/>
      </c>
      <c r="Q4249" s="39">
        <f>IF(F4249="","",COUNTIFS(ex_chave_oc,F4249,ex_cancelada,"&lt;&gt;Sim"))</f>
        <v/>
      </c>
      <c r="R4249" s="51">
        <f>IF(P4249="","",IF(AND(P4249=1,N(Q4249)&gt;0),1,0))</f>
        <v/>
      </c>
      <c r="S4249" s="30">
        <f>IF(P4249="","",IF(F4249="","ERRO: data prevista ausente ou inválida",IF(O4249=0,"Duplicada: contada uma vez",IF(N(G4249)=0,"ERRO: tarefa fora do Plano Mestre",IF(P4249=0,"Tarefa retirada do plano: não conta","OK")))))</f>
        <v/>
      </c>
    </row>
    <row r="4250">
      <c r="A4250" s="29" t="n"/>
      <c r="B4250" s="25" t="n"/>
      <c r="C4250" s="49" t="n"/>
      <c r="D4250" s="29" t="n"/>
      <c r="E4250" s="23">
        <f>IF(OR(A4250="",B4250=""),"",A4250&amp;"|"&amp;B4250)</f>
        <v/>
      </c>
      <c r="F4250" s="30">
        <f>IF(OR(E4250="",NOT(ISNUMBER(C4250))),"",E4250&amp;"|"&amp;YEAR(C4250)&amp;"-"&amp;RIGHT("0"&amp;MONTH(C4250),2)&amp;"-"&amp;RIGHT("0"&amp;DAY(C4250),2))</f>
        <v/>
      </c>
      <c r="G4250" s="26">
        <f>IF(E4250="","",IFERROR(MATCH(E4250,pl_chave,0),0))</f>
        <v/>
      </c>
      <c r="H4250" s="23">
        <f>IF(G4250="","",IF(G4250=0,"Tarefa fora do plano",INDEX(pl_tag,G4250)))</f>
        <v/>
      </c>
      <c r="I4250" s="30">
        <f>IF(N(G4250)=0,"",INDEX(pl_atividade,G4250))</f>
        <v/>
      </c>
      <c r="J4250" s="50">
        <f>IF(N(G4250)=0,"",INDEX(pl_especialidade,G4250))</f>
        <v/>
      </c>
      <c r="K4250" s="28">
        <f>IF(N(G4250)=0,"",INDEX(pl_duracao,G4250))</f>
        <v/>
      </c>
      <c r="L4250" s="39">
        <f>IF(ISNUMBER(C4250),YEAR(C4250),"")</f>
        <v/>
      </c>
      <c r="M4250" s="39">
        <f>IF(ISNUMBER(C4250),MONTH(C4250),"")</f>
        <v/>
      </c>
      <c r="N4250" s="23">
        <f>IF(L4250="","",IF(NOT(ISNUMBER(crono_ano)),"Informe o ano",IF(L4250&lt;crono_ano,"Antes do ano",IF(L4250&gt;crono_ano,"Depois do ano","No ano"))))</f>
        <v/>
      </c>
      <c r="O4250" s="39">
        <f>IF(F4250="","",IF(COUNTIF(F$7:F4250,F4250)=1,1,0))</f>
        <v/>
      </c>
      <c r="P4250" s="39">
        <f>IF(A4250&amp;B4250&amp;C4250="","",IF(AND(O4250=1,N(G4250)&gt;0),IF(INDEX(pl_ativa,MAX(1,N(G4250)))="Sim",1,0),0))</f>
        <v/>
      </c>
      <c r="Q4250" s="39">
        <f>IF(F4250="","",COUNTIFS(ex_chave_oc,F4250,ex_cancelada,"&lt;&gt;Sim"))</f>
        <v/>
      </c>
      <c r="R4250" s="51">
        <f>IF(P4250="","",IF(AND(P4250=1,N(Q4250)&gt;0),1,0))</f>
        <v/>
      </c>
      <c r="S4250" s="30">
        <f>IF(P4250="","",IF(F4250="","ERRO: data prevista ausente ou inválida",IF(O4250=0,"Duplicada: contada uma vez",IF(N(G4250)=0,"ERRO: tarefa fora do Plano Mestre",IF(P4250=0,"Tarefa retirada do plano: não conta","OK")))))</f>
        <v/>
      </c>
    </row>
    <row r="4251">
      <c r="A4251" s="29" t="n"/>
      <c r="B4251" s="25" t="n"/>
      <c r="C4251" s="49" t="n"/>
      <c r="D4251" s="29" t="n"/>
      <c r="E4251" s="23">
        <f>IF(OR(A4251="",B4251=""),"",A4251&amp;"|"&amp;B4251)</f>
        <v/>
      </c>
      <c r="F4251" s="30">
        <f>IF(OR(E4251="",NOT(ISNUMBER(C4251))),"",E4251&amp;"|"&amp;YEAR(C4251)&amp;"-"&amp;RIGHT("0"&amp;MONTH(C4251),2)&amp;"-"&amp;RIGHT("0"&amp;DAY(C4251),2))</f>
        <v/>
      </c>
      <c r="G4251" s="26">
        <f>IF(E4251="","",IFERROR(MATCH(E4251,pl_chave,0),0))</f>
        <v/>
      </c>
      <c r="H4251" s="23">
        <f>IF(G4251="","",IF(G4251=0,"Tarefa fora do plano",INDEX(pl_tag,G4251)))</f>
        <v/>
      </c>
      <c r="I4251" s="30">
        <f>IF(N(G4251)=0,"",INDEX(pl_atividade,G4251))</f>
        <v/>
      </c>
      <c r="J4251" s="50">
        <f>IF(N(G4251)=0,"",INDEX(pl_especialidade,G4251))</f>
        <v/>
      </c>
      <c r="K4251" s="28">
        <f>IF(N(G4251)=0,"",INDEX(pl_duracao,G4251))</f>
        <v/>
      </c>
      <c r="L4251" s="39">
        <f>IF(ISNUMBER(C4251),YEAR(C4251),"")</f>
        <v/>
      </c>
      <c r="M4251" s="39">
        <f>IF(ISNUMBER(C4251),MONTH(C4251),"")</f>
        <v/>
      </c>
      <c r="N4251" s="23">
        <f>IF(L4251="","",IF(NOT(ISNUMBER(crono_ano)),"Informe o ano",IF(L4251&lt;crono_ano,"Antes do ano",IF(L4251&gt;crono_ano,"Depois do ano","No ano"))))</f>
        <v/>
      </c>
      <c r="O4251" s="39">
        <f>IF(F4251="","",IF(COUNTIF(F$7:F4251,F4251)=1,1,0))</f>
        <v/>
      </c>
      <c r="P4251" s="39">
        <f>IF(A4251&amp;B4251&amp;C4251="","",IF(AND(O4251=1,N(G4251)&gt;0),IF(INDEX(pl_ativa,MAX(1,N(G4251)))="Sim",1,0),0))</f>
        <v/>
      </c>
      <c r="Q4251" s="39">
        <f>IF(F4251="","",COUNTIFS(ex_chave_oc,F4251,ex_cancelada,"&lt;&gt;Sim"))</f>
        <v/>
      </c>
      <c r="R4251" s="51">
        <f>IF(P4251="","",IF(AND(P4251=1,N(Q4251)&gt;0),1,0))</f>
        <v/>
      </c>
      <c r="S4251" s="30">
        <f>IF(P4251="","",IF(F4251="","ERRO: data prevista ausente ou inválida",IF(O4251=0,"Duplicada: contada uma vez",IF(N(G4251)=0,"ERRO: tarefa fora do Plano Mestre",IF(P4251=0,"Tarefa retirada do plano: não conta","OK")))))</f>
        <v/>
      </c>
    </row>
    <row r="4252">
      <c r="A4252" s="29" t="n"/>
      <c r="B4252" s="25" t="n"/>
      <c r="C4252" s="49" t="n"/>
      <c r="D4252" s="29" t="n"/>
      <c r="E4252" s="23">
        <f>IF(OR(A4252="",B4252=""),"",A4252&amp;"|"&amp;B4252)</f>
        <v/>
      </c>
      <c r="F4252" s="30">
        <f>IF(OR(E4252="",NOT(ISNUMBER(C4252))),"",E4252&amp;"|"&amp;YEAR(C4252)&amp;"-"&amp;RIGHT("0"&amp;MONTH(C4252),2)&amp;"-"&amp;RIGHT("0"&amp;DAY(C4252),2))</f>
        <v/>
      </c>
      <c r="G4252" s="26">
        <f>IF(E4252="","",IFERROR(MATCH(E4252,pl_chave,0),0))</f>
        <v/>
      </c>
      <c r="H4252" s="23">
        <f>IF(G4252="","",IF(G4252=0,"Tarefa fora do plano",INDEX(pl_tag,G4252)))</f>
        <v/>
      </c>
      <c r="I4252" s="30">
        <f>IF(N(G4252)=0,"",INDEX(pl_atividade,G4252))</f>
        <v/>
      </c>
      <c r="J4252" s="50">
        <f>IF(N(G4252)=0,"",INDEX(pl_especialidade,G4252))</f>
        <v/>
      </c>
      <c r="K4252" s="28">
        <f>IF(N(G4252)=0,"",INDEX(pl_duracao,G4252))</f>
        <v/>
      </c>
      <c r="L4252" s="39">
        <f>IF(ISNUMBER(C4252),YEAR(C4252),"")</f>
        <v/>
      </c>
      <c r="M4252" s="39">
        <f>IF(ISNUMBER(C4252),MONTH(C4252),"")</f>
        <v/>
      </c>
      <c r="N4252" s="23">
        <f>IF(L4252="","",IF(NOT(ISNUMBER(crono_ano)),"Informe o ano",IF(L4252&lt;crono_ano,"Antes do ano",IF(L4252&gt;crono_ano,"Depois do ano","No ano"))))</f>
        <v/>
      </c>
      <c r="O4252" s="39">
        <f>IF(F4252="","",IF(COUNTIF(F$7:F4252,F4252)=1,1,0))</f>
        <v/>
      </c>
      <c r="P4252" s="39">
        <f>IF(A4252&amp;B4252&amp;C4252="","",IF(AND(O4252=1,N(G4252)&gt;0),IF(INDEX(pl_ativa,MAX(1,N(G4252)))="Sim",1,0),0))</f>
        <v/>
      </c>
      <c r="Q4252" s="39">
        <f>IF(F4252="","",COUNTIFS(ex_chave_oc,F4252,ex_cancelada,"&lt;&gt;Sim"))</f>
        <v/>
      </c>
      <c r="R4252" s="51">
        <f>IF(P4252="","",IF(AND(P4252=1,N(Q4252)&gt;0),1,0))</f>
        <v/>
      </c>
      <c r="S4252" s="30">
        <f>IF(P4252="","",IF(F4252="","ERRO: data prevista ausente ou inválida",IF(O4252=0,"Duplicada: contada uma vez",IF(N(G4252)=0,"ERRO: tarefa fora do Plano Mestre",IF(P4252=0,"Tarefa retirada do plano: não conta","OK")))))</f>
        <v/>
      </c>
    </row>
    <row r="4253">
      <c r="A4253" s="29" t="n"/>
      <c r="B4253" s="25" t="n"/>
      <c r="C4253" s="49" t="n"/>
      <c r="D4253" s="29" t="n"/>
      <c r="E4253" s="23">
        <f>IF(OR(A4253="",B4253=""),"",A4253&amp;"|"&amp;B4253)</f>
        <v/>
      </c>
      <c r="F4253" s="30">
        <f>IF(OR(E4253="",NOT(ISNUMBER(C4253))),"",E4253&amp;"|"&amp;YEAR(C4253)&amp;"-"&amp;RIGHT("0"&amp;MONTH(C4253),2)&amp;"-"&amp;RIGHT("0"&amp;DAY(C4253),2))</f>
        <v/>
      </c>
      <c r="G4253" s="26">
        <f>IF(E4253="","",IFERROR(MATCH(E4253,pl_chave,0),0))</f>
        <v/>
      </c>
      <c r="H4253" s="23">
        <f>IF(G4253="","",IF(G4253=0,"Tarefa fora do plano",INDEX(pl_tag,G4253)))</f>
        <v/>
      </c>
      <c r="I4253" s="30">
        <f>IF(N(G4253)=0,"",INDEX(pl_atividade,G4253))</f>
        <v/>
      </c>
      <c r="J4253" s="50">
        <f>IF(N(G4253)=0,"",INDEX(pl_especialidade,G4253))</f>
        <v/>
      </c>
      <c r="K4253" s="28">
        <f>IF(N(G4253)=0,"",INDEX(pl_duracao,G4253))</f>
        <v/>
      </c>
      <c r="L4253" s="39">
        <f>IF(ISNUMBER(C4253),YEAR(C4253),"")</f>
        <v/>
      </c>
      <c r="M4253" s="39">
        <f>IF(ISNUMBER(C4253),MONTH(C4253),"")</f>
        <v/>
      </c>
      <c r="N4253" s="23">
        <f>IF(L4253="","",IF(NOT(ISNUMBER(crono_ano)),"Informe o ano",IF(L4253&lt;crono_ano,"Antes do ano",IF(L4253&gt;crono_ano,"Depois do ano","No ano"))))</f>
        <v/>
      </c>
      <c r="O4253" s="39">
        <f>IF(F4253="","",IF(COUNTIF(F$7:F4253,F4253)=1,1,0))</f>
        <v/>
      </c>
      <c r="P4253" s="39">
        <f>IF(A4253&amp;B4253&amp;C4253="","",IF(AND(O4253=1,N(G4253)&gt;0),IF(INDEX(pl_ativa,MAX(1,N(G4253)))="Sim",1,0),0))</f>
        <v/>
      </c>
      <c r="Q4253" s="39">
        <f>IF(F4253="","",COUNTIFS(ex_chave_oc,F4253,ex_cancelada,"&lt;&gt;Sim"))</f>
        <v/>
      </c>
      <c r="R4253" s="51">
        <f>IF(P4253="","",IF(AND(P4253=1,N(Q4253)&gt;0),1,0))</f>
        <v/>
      </c>
      <c r="S4253" s="30">
        <f>IF(P4253="","",IF(F4253="","ERRO: data prevista ausente ou inválida",IF(O4253=0,"Duplicada: contada uma vez",IF(N(G4253)=0,"ERRO: tarefa fora do Plano Mestre",IF(P4253=0,"Tarefa retirada do plano: não conta","OK")))))</f>
        <v/>
      </c>
    </row>
    <row r="4254">
      <c r="A4254" s="29" t="n"/>
      <c r="B4254" s="25" t="n"/>
      <c r="C4254" s="49" t="n"/>
      <c r="D4254" s="29" t="n"/>
      <c r="E4254" s="23">
        <f>IF(OR(A4254="",B4254=""),"",A4254&amp;"|"&amp;B4254)</f>
        <v/>
      </c>
      <c r="F4254" s="30">
        <f>IF(OR(E4254="",NOT(ISNUMBER(C4254))),"",E4254&amp;"|"&amp;YEAR(C4254)&amp;"-"&amp;RIGHT("0"&amp;MONTH(C4254),2)&amp;"-"&amp;RIGHT("0"&amp;DAY(C4254),2))</f>
        <v/>
      </c>
      <c r="G4254" s="26">
        <f>IF(E4254="","",IFERROR(MATCH(E4254,pl_chave,0),0))</f>
        <v/>
      </c>
      <c r="H4254" s="23">
        <f>IF(G4254="","",IF(G4254=0,"Tarefa fora do plano",INDEX(pl_tag,G4254)))</f>
        <v/>
      </c>
      <c r="I4254" s="30">
        <f>IF(N(G4254)=0,"",INDEX(pl_atividade,G4254))</f>
        <v/>
      </c>
      <c r="J4254" s="50">
        <f>IF(N(G4254)=0,"",INDEX(pl_especialidade,G4254))</f>
        <v/>
      </c>
      <c r="K4254" s="28">
        <f>IF(N(G4254)=0,"",INDEX(pl_duracao,G4254))</f>
        <v/>
      </c>
      <c r="L4254" s="39">
        <f>IF(ISNUMBER(C4254),YEAR(C4254),"")</f>
        <v/>
      </c>
      <c r="M4254" s="39">
        <f>IF(ISNUMBER(C4254),MONTH(C4254),"")</f>
        <v/>
      </c>
      <c r="N4254" s="23">
        <f>IF(L4254="","",IF(NOT(ISNUMBER(crono_ano)),"Informe o ano",IF(L4254&lt;crono_ano,"Antes do ano",IF(L4254&gt;crono_ano,"Depois do ano","No ano"))))</f>
        <v/>
      </c>
      <c r="O4254" s="39">
        <f>IF(F4254="","",IF(COUNTIF(F$7:F4254,F4254)=1,1,0))</f>
        <v/>
      </c>
      <c r="P4254" s="39">
        <f>IF(A4254&amp;B4254&amp;C4254="","",IF(AND(O4254=1,N(G4254)&gt;0),IF(INDEX(pl_ativa,MAX(1,N(G4254)))="Sim",1,0),0))</f>
        <v/>
      </c>
      <c r="Q4254" s="39">
        <f>IF(F4254="","",COUNTIFS(ex_chave_oc,F4254,ex_cancelada,"&lt;&gt;Sim"))</f>
        <v/>
      </c>
      <c r="R4254" s="51">
        <f>IF(P4254="","",IF(AND(P4254=1,N(Q4254)&gt;0),1,0))</f>
        <v/>
      </c>
      <c r="S4254" s="30">
        <f>IF(P4254="","",IF(F4254="","ERRO: data prevista ausente ou inválida",IF(O4254=0,"Duplicada: contada uma vez",IF(N(G4254)=0,"ERRO: tarefa fora do Plano Mestre",IF(P4254=0,"Tarefa retirada do plano: não conta","OK")))))</f>
        <v/>
      </c>
    </row>
    <row r="4255">
      <c r="A4255" s="29" t="n"/>
      <c r="B4255" s="25" t="n"/>
      <c r="C4255" s="49" t="n"/>
      <c r="D4255" s="29" t="n"/>
      <c r="E4255" s="23">
        <f>IF(OR(A4255="",B4255=""),"",A4255&amp;"|"&amp;B4255)</f>
        <v/>
      </c>
      <c r="F4255" s="30">
        <f>IF(OR(E4255="",NOT(ISNUMBER(C4255))),"",E4255&amp;"|"&amp;YEAR(C4255)&amp;"-"&amp;RIGHT("0"&amp;MONTH(C4255),2)&amp;"-"&amp;RIGHT("0"&amp;DAY(C4255),2))</f>
        <v/>
      </c>
      <c r="G4255" s="26">
        <f>IF(E4255="","",IFERROR(MATCH(E4255,pl_chave,0),0))</f>
        <v/>
      </c>
      <c r="H4255" s="23">
        <f>IF(G4255="","",IF(G4255=0,"Tarefa fora do plano",INDEX(pl_tag,G4255)))</f>
        <v/>
      </c>
      <c r="I4255" s="30">
        <f>IF(N(G4255)=0,"",INDEX(pl_atividade,G4255))</f>
        <v/>
      </c>
      <c r="J4255" s="50">
        <f>IF(N(G4255)=0,"",INDEX(pl_especialidade,G4255))</f>
        <v/>
      </c>
      <c r="K4255" s="28">
        <f>IF(N(G4255)=0,"",INDEX(pl_duracao,G4255))</f>
        <v/>
      </c>
      <c r="L4255" s="39">
        <f>IF(ISNUMBER(C4255),YEAR(C4255),"")</f>
        <v/>
      </c>
      <c r="M4255" s="39">
        <f>IF(ISNUMBER(C4255),MONTH(C4255),"")</f>
        <v/>
      </c>
      <c r="N4255" s="23">
        <f>IF(L4255="","",IF(NOT(ISNUMBER(crono_ano)),"Informe o ano",IF(L4255&lt;crono_ano,"Antes do ano",IF(L4255&gt;crono_ano,"Depois do ano","No ano"))))</f>
        <v/>
      </c>
      <c r="O4255" s="39">
        <f>IF(F4255="","",IF(COUNTIF(F$7:F4255,F4255)=1,1,0))</f>
        <v/>
      </c>
      <c r="P4255" s="39">
        <f>IF(A4255&amp;B4255&amp;C4255="","",IF(AND(O4255=1,N(G4255)&gt;0),IF(INDEX(pl_ativa,MAX(1,N(G4255)))="Sim",1,0),0))</f>
        <v/>
      </c>
      <c r="Q4255" s="39">
        <f>IF(F4255="","",COUNTIFS(ex_chave_oc,F4255,ex_cancelada,"&lt;&gt;Sim"))</f>
        <v/>
      </c>
      <c r="R4255" s="51">
        <f>IF(P4255="","",IF(AND(P4255=1,N(Q4255)&gt;0),1,0))</f>
        <v/>
      </c>
      <c r="S4255" s="30">
        <f>IF(P4255="","",IF(F4255="","ERRO: data prevista ausente ou inválida",IF(O4255=0,"Duplicada: contada uma vez",IF(N(G4255)=0,"ERRO: tarefa fora do Plano Mestre",IF(P4255=0,"Tarefa retirada do plano: não conta","OK")))))</f>
        <v/>
      </c>
    </row>
    <row r="4256">
      <c r="A4256" s="29" t="n"/>
      <c r="B4256" s="25" t="n"/>
      <c r="C4256" s="49" t="n"/>
      <c r="D4256" s="29" t="n"/>
      <c r="E4256" s="23">
        <f>IF(OR(A4256="",B4256=""),"",A4256&amp;"|"&amp;B4256)</f>
        <v/>
      </c>
      <c r="F4256" s="30">
        <f>IF(OR(E4256="",NOT(ISNUMBER(C4256))),"",E4256&amp;"|"&amp;YEAR(C4256)&amp;"-"&amp;RIGHT("0"&amp;MONTH(C4256),2)&amp;"-"&amp;RIGHT("0"&amp;DAY(C4256),2))</f>
        <v/>
      </c>
      <c r="G4256" s="26">
        <f>IF(E4256="","",IFERROR(MATCH(E4256,pl_chave,0),0))</f>
        <v/>
      </c>
      <c r="H4256" s="23">
        <f>IF(G4256="","",IF(G4256=0,"Tarefa fora do plano",INDEX(pl_tag,G4256)))</f>
        <v/>
      </c>
      <c r="I4256" s="30">
        <f>IF(N(G4256)=0,"",INDEX(pl_atividade,G4256))</f>
        <v/>
      </c>
      <c r="J4256" s="50">
        <f>IF(N(G4256)=0,"",INDEX(pl_especialidade,G4256))</f>
        <v/>
      </c>
      <c r="K4256" s="28">
        <f>IF(N(G4256)=0,"",INDEX(pl_duracao,G4256))</f>
        <v/>
      </c>
      <c r="L4256" s="39">
        <f>IF(ISNUMBER(C4256),YEAR(C4256),"")</f>
        <v/>
      </c>
      <c r="M4256" s="39">
        <f>IF(ISNUMBER(C4256),MONTH(C4256),"")</f>
        <v/>
      </c>
      <c r="N4256" s="23">
        <f>IF(L4256="","",IF(NOT(ISNUMBER(crono_ano)),"Informe o ano",IF(L4256&lt;crono_ano,"Antes do ano",IF(L4256&gt;crono_ano,"Depois do ano","No ano"))))</f>
        <v/>
      </c>
      <c r="O4256" s="39">
        <f>IF(F4256="","",IF(COUNTIF(F$7:F4256,F4256)=1,1,0))</f>
        <v/>
      </c>
      <c r="P4256" s="39">
        <f>IF(A4256&amp;B4256&amp;C4256="","",IF(AND(O4256=1,N(G4256)&gt;0),IF(INDEX(pl_ativa,MAX(1,N(G4256)))="Sim",1,0),0))</f>
        <v/>
      </c>
      <c r="Q4256" s="39">
        <f>IF(F4256="","",COUNTIFS(ex_chave_oc,F4256,ex_cancelada,"&lt;&gt;Sim"))</f>
        <v/>
      </c>
      <c r="R4256" s="51">
        <f>IF(P4256="","",IF(AND(P4256=1,N(Q4256)&gt;0),1,0))</f>
        <v/>
      </c>
      <c r="S4256" s="30">
        <f>IF(P4256="","",IF(F4256="","ERRO: data prevista ausente ou inválida",IF(O4256=0,"Duplicada: contada uma vez",IF(N(G4256)=0,"ERRO: tarefa fora do Plano Mestre",IF(P4256=0,"Tarefa retirada do plano: não conta","OK")))))</f>
        <v/>
      </c>
    </row>
    <row r="4257">
      <c r="A4257" s="29" t="n"/>
      <c r="B4257" s="25" t="n"/>
      <c r="C4257" s="49" t="n"/>
      <c r="D4257" s="29" t="n"/>
      <c r="E4257" s="23">
        <f>IF(OR(A4257="",B4257=""),"",A4257&amp;"|"&amp;B4257)</f>
        <v/>
      </c>
      <c r="F4257" s="30">
        <f>IF(OR(E4257="",NOT(ISNUMBER(C4257))),"",E4257&amp;"|"&amp;YEAR(C4257)&amp;"-"&amp;RIGHT("0"&amp;MONTH(C4257),2)&amp;"-"&amp;RIGHT("0"&amp;DAY(C4257),2))</f>
        <v/>
      </c>
      <c r="G4257" s="26">
        <f>IF(E4257="","",IFERROR(MATCH(E4257,pl_chave,0),0))</f>
        <v/>
      </c>
      <c r="H4257" s="23">
        <f>IF(G4257="","",IF(G4257=0,"Tarefa fora do plano",INDEX(pl_tag,G4257)))</f>
        <v/>
      </c>
      <c r="I4257" s="30">
        <f>IF(N(G4257)=0,"",INDEX(pl_atividade,G4257))</f>
        <v/>
      </c>
      <c r="J4257" s="50">
        <f>IF(N(G4257)=0,"",INDEX(pl_especialidade,G4257))</f>
        <v/>
      </c>
      <c r="K4257" s="28">
        <f>IF(N(G4257)=0,"",INDEX(pl_duracao,G4257))</f>
        <v/>
      </c>
      <c r="L4257" s="39">
        <f>IF(ISNUMBER(C4257),YEAR(C4257),"")</f>
        <v/>
      </c>
      <c r="M4257" s="39">
        <f>IF(ISNUMBER(C4257),MONTH(C4257),"")</f>
        <v/>
      </c>
      <c r="N4257" s="23">
        <f>IF(L4257="","",IF(NOT(ISNUMBER(crono_ano)),"Informe o ano",IF(L4257&lt;crono_ano,"Antes do ano",IF(L4257&gt;crono_ano,"Depois do ano","No ano"))))</f>
        <v/>
      </c>
      <c r="O4257" s="39">
        <f>IF(F4257="","",IF(COUNTIF(F$7:F4257,F4257)=1,1,0))</f>
        <v/>
      </c>
      <c r="P4257" s="39">
        <f>IF(A4257&amp;B4257&amp;C4257="","",IF(AND(O4257=1,N(G4257)&gt;0),IF(INDEX(pl_ativa,MAX(1,N(G4257)))="Sim",1,0),0))</f>
        <v/>
      </c>
      <c r="Q4257" s="39">
        <f>IF(F4257="","",COUNTIFS(ex_chave_oc,F4257,ex_cancelada,"&lt;&gt;Sim"))</f>
        <v/>
      </c>
      <c r="R4257" s="51">
        <f>IF(P4257="","",IF(AND(P4257=1,N(Q4257)&gt;0),1,0))</f>
        <v/>
      </c>
      <c r="S4257" s="30">
        <f>IF(P4257="","",IF(F4257="","ERRO: data prevista ausente ou inválida",IF(O4257=0,"Duplicada: contada uma vez",IF(N(G4257)=0,"ERRO: tarefa fora do Plano Mestre",IF(P4257=0,"Tarefa retirada do plano: não conta","OK")))))</f>
        <v/>
      </c>
    </row>
    <row r="4258">
      <c r="A4258" s="29" t="n"/>
      <c r="B4258" s="25" t="n"/>
      <c r="C4258" s="49" t="n"/>
      <c r="D4258" s="29" t="n"/>
      <c r="E4258" s="23">
        <f>IF(OR(A4258="",B4258=""),"",A4258&amp;"|"&amp;B4258)</f>
        <v/>
      </c>
      <c r="F4258" s="30">
        <f>IF(OR(E4258="",NOT(ISNUMBER(C4258))),"",E4258&amp;"|"&amp;YEAR(C4258)&amp;"-"&amp;RIGHT("0"&amp;MONTH(C4258),2)&amp;"-"&amp;RIGHT("0"&amp;DAY(C4258),2))</f>
        <v/>
      </c>
      <c r="G4258" s="26">
        <f>IF(E4258="","",IFERROR(MATCH(E4258,pl_chave,0),0))</f>
        <v/>
      </c>
      <c r="H4258" s="23">
        <f>IF(G4258="","",IF(G4258=0,"Tarefa fora do plano",INDEX(pl_tag,G4258)))</f>
        <v/>
      </c>
      <c r="I4258" s="30">
        <f>IF(N(G4258)=0,"",INDEX(pl_atividade,G4258))</f>
        <v/>
      </c>
      <c r="J4258" s="50">
        <f>IF(N(G4258)=0,"",INDEX(pl_especialidade,G4258))</f>
        <v/>
      </c>
      <c r="K4258" s="28">
        <f>IF(N(G4258)=0,"",INDEX(pl_duracao,G4258))</f>
        <v/>
      </c>
      <c r="L4258" s="39">
        <f>IF(ISNUMBER(C4258),YEAR(C4258),"")</f>
        <v/>
      </c>
      <c r="M4258" s="39">
        <f>IF(ISNUMBER(C4258),MONTH(C4258),"")</f>
        <v/>
      </c>
      <c r="N4258" s="23">
        <f>IF(L4258="","",IF(NOT(ISNUMBER(crono_ano)),"Informe o ano",IF(L4258&lt;crono_ano,"Antes do ano",IF(L4258&gt;crono_ano,"Depois do ano","No ano"))))</f>
        <v/>
      </c>
      <c r="O4258" s="39">
        <f>IF(F4258="","",IF(COUNTIF(F$7:F4258,F4258)=1,1,0))</f>
        <v/>
      </c>
      <c r="P4258" s="39">
        <f>IF(A4258&amp;B4258&amp;C4258="","",IF(AND(O4258=1,N(G4258)&gt;0),IF(INDEX(pl_ativa,MAX(1,N(G4258)))="Sim",1,0),0))</f>
        <v/>
      </c>
      <c r="Q4258" s="39">
        <f>IF(F4258="","",COUNTIFS(ex_chave_oc,F4258,ex_cancelada,"&lt;&gt;Sim"))</f>
        <v/>
      </c>
      <c r="R4258" s="51">
        <f>IF(P4258="","",IF(AND(P4258=1,N(Q4258)&gt;0),1,0))</f>
        <v/>
      </c>
      <c r="S4258" s="30">
        <f>IF(P4258="","",IF(F4258="","ERRO: data prevista ausente ou inválida",IF(O4258=0,"Duplicada: contada uma vez",IF(N(G4258)=0,"ERRO: tarefa fora do Plano Mestre",IF(P4258=0,"Tarefa retirada do plano: não conta","OK")))))</f>
        <v/>
      </c>
    </row>
    <row r="4259">
      <c r="A4259" s="29" t="n"/>
      <c r="B4259" s="25" t="n"/>
      <c r="C4259" s="49" t="n"/>
      <c r="D4259" s="29" t="n"/>
      <c r="E4259" s="23">
        <f>IF(OR(A4259="",B4259=""),"",A4259&amp;"|"&amp;B4259)</f>
        <v/>
      </c>
      <c r="F4259" s="30">
        <f>IF(OR(E4259="",NOT(ISNUMBER(C4259))),"",E4259&amp;"|"&amp;YEAR(C4259)&amp;"-"&amp;RIGHT("0"&amp;MONTH(C4259),2)&amp;"-"&amp;RIGHT("0"&amp;DAY(C4259),2))</f>
        <v/>
      </c>
      <c r="G4259" s="26">
        <f>IF(E4259="","",IFERROR(MATCH(E4259,pl_chave,0),0))</f>
        <v/>
      </c>
      <c r="H4259" s="23">
        <f>IF(G4259="","",IF(G4259=0,"Tarefa fora do plano",INDEX(pl_tag,G4259)))</f>
        <v/>
      </c>
      <c r="I4259" s="30">
        <f>IF(N(G4259)=0,"",INDEX(pl_atividade,G4259))</f>
        <v/>
      </c>
      <c r="J4259" s="50">
        <f>IF(N(G4259)=0,"",INDEX(pl_especialidade,G4259))</f>
        <v/>
      </c>
      <c r="K4259" s="28">
        <f>IF(N(G4259)=0,"",INDEX(pl_duracao,G4259))</f>
        <v/>
      </c>
      <c r="L4259" s="39">
        <f>IF(ISNUMBER(C4259),YEAR(C4259),"")</f>
        <v/>
      </c>
      <c r="M4259" s="39">
        <f>IF(ISNUMBER(C4259),MONTH(C4259),"")</f>
        <v/>
      </c>
      <c r="N4259" s="23">
        <f>IF(L4259="","",IF(NOT(ISNUMBER(crono_ano)),"Informe o ano",IF(L4259&lt;crono_ano,"Antes do ano",IF(L4259&gt;crono_ano,"Depois do ano","No ano"))))</f>
        <v/>
      </c>
      <c r="O4259" s="39">
        <f>IF(F4259="","",IF(COUNTIF(F$7:F4259,F4259)=1,1,0))</f>
        <v/>
      </c>
      <c r="P4259" s="39">
        <f>IF(A4259&amp;B4259&amp;C4259="","",IF(AND(O4259=1,N(G4259)&gt;0),IF(INDEX(pl_ativa,MAX(1,N(G4259)))="Sim",1,0),0))</f>
        <v/>
      </c>
      <c r="Q4259" s="39">
        <f>IF(F4259="","",COUNTIFS(ex_chave_oc,F4259,ex_cancelada,"&lt;&gt;Sim"))</f>
        <v/>
      </c>
      <c r="R4259" s="51">
        <f>IF(P4259="","",IF(AND(P4259=1,N(Q4259)&gt;0),1,0))</f>
        <v/>
      </c>
      <c r="S4259" s="30">
        <f>IF(P4259="","",IF(F4259="","ERRO: data prevista ausente ou inválida",IF(O4259=0,"Duplicada: contada uma vez",IF(N(G4259)=0,"ERRO: tarefa fora do Plano Mestre",IF(P4259=0,"Tarefa retirada do plano: não conta","OK")))))</f>
        <v/>
      </c>
    </row>
    <row r="4260">
      <c r="A4260" s="29" t="n"/>
      <c r="B4260" s="25" t="n"/>
      <c r="C4260" s="49" t="n"/>
      <c r="D4260" s="29" t="n"/>
      <c r="E4260" s="23">
        <f>IF(OR(A4260="",B4260=""),"",A4260&amp;"|"&amp;B4260)</f>
        <v/>
      </c>
      <c r="F4260" s="30">
        <f>IF(OR(E4260="",NOT(ISNUMBER(C4260))),"",E4260&amp;"|"&amp;YEAR(C4260)&amp;"-"&amp;RIGHT("0"&amp;MONTH(C4260),2)&amp;"-"&amp;RIGHT("0"&amp;DAY(C4260),2))</f>
        <v/>
      </c>
      <c r="G4260" s="26">
        <f>IF(E4260="","",IFERROR(MATCH(E4260,pl_chave,0),0))</f>
        <v/>
      </c>
      <c r="H4260" s="23">
        <f>IF(G4260="","",IF(G4260=0,"Tarefa fora do plano",INDEX(pl_tag,G4260)))</f>
        <v/>
      </c>
      <c r="I4260" s="30">
        <f>IF(N(G4260)=0,"",INDEX(pl_atividade,G4260))</f>
        <v/>
      </c>
      <c r="J4260" s="50">
        <f>IF(N(G4260)=0,"",INDEX(pl_especialidade,G4260))</f>
        <v/>
      </c>
      <c r="K4260" s="28">
        <f>IF(N(G4260)=0,"",INDEX(pl_duracao,G4260))</f>
        <v/>
      </c>
      <c r="L4260" s="39">
        <f>IF(ISNUMBER(C4260),YEAR(C4260),"")</f>
        <v/>
      </c>
      <c r="M4260" s="39">
        <f>IF(ISNUMBER(C4260),MONTH(C4260),"")</f>
        <v/>
      </c>
      <c r="N4260" s="23">
        <f>IF(L4260="","",IF(NOT(ISNUMBER(crono_ano)),"Informe o ano",IF(L4260&lt;crono_ano,"Antes do ano",IF(L4260&gt;crono_ano,"Depois do ano","No ano"))))</f>
        <v/>
      </c>
      <c r="O4260" s="39">
        <f>IF(F4260="","",IF(COUNTIF(F$7:F4260,F4260)=1,1,0))</f>
        <v/>
      </c>
      <c r="P4260" s="39">
        <f>IF(A4260&amp;B4260&amp;C4260="","",IF(AND(O4260=1,N(G4260)&gt;0),IF(INDEX(pl_ativa,MAX(1,N(G4260)))="Sim",1,0),0))</f>
        <v/>
      </c>
      <c r="Q4260" s="39">
        <f>IF(F4260="","",COUNTIFS(ex_chave_oc,F4260,ex_cancelada,"&lt;&gt;Sim"))</f>
        <v/>
      </c>
      <c r="R4260" s="51">
        <f>IF(P4260="","",IF(AND(P4260=1,N(Q4260)&gt;0),1,0))</f>
        <v/>
      </c>
      <c r="S4260" s="30">
        <f>IF(P4260="","",IF(F4260="","ERRO: data prevista ausente ou inválida",IF(O4260=0,"Duplicada: contada uma vez",IF(N(G4260)=0,"ERRO: tarefa fora do Plano Mestre",IF(P4260=0,"Tarefa retirada do plano: não conta","OK")))))</f>
        <v/>
      </c>
    </row>
    <row r="4261">
      <c r="A4261" s="29" t="n"/>
      <c r="B4261" s="25" t="n"/>
      <c r="C4261" s="49" t="n"/>
      <c r="D4261" s="29" t="n"/>
      <c r="E4261" s="23">
        <f>IF(OR(A4261="",B4261=""),"",A4261&amp;"|"&amp;B4261)</f>
        <v/>
      </c>
      <c r="F4261" s="30">
        <f>IF(OR(E4261="",NOT(ISNUMBER(C4261))),"",E4261&amp;"|"&amp;YEAR(C4261)&amp;"-"&amp;RIGHT("0"&amp;MONTH(C4261),2)&amp;"-"&amp;RIGHT("0"&amp;DAY(C4261),2))</f>
        <v/>
      </c>
      <c r="G4261" s="26">
        <f>IF(E4261="","",IFERROR(MATCH(E4261,pl_chave,0),0))</f>
        <v/>
      </c>
      <c r="H4261" s="23">
        <f>IF(G4261="","",IF(G4261=0,"Tarefa fora do plano",INDEX(pl_tag,G4261)))</f>
        <v/>
      </c>
      <c r="I4261" s="30">
        <f>IF(N(G4261)=0,"",INDEX(pl_atividade,G4261))</f>
        <v/>
      </c>
      <c r="J4261" s="50">
        <f>IF(N(G4261)=0,"",INDEX(pl_especialidade,G4261))</f>
        <v/>
      </c>
      <c r="K4261" s="28">
        <f>IF(N(G4261)=0,"",INDEX(pl_duracao,G4261))</f>
        <v/>
      </c>
      <c r="L4261" s="39">
        <f>IF(ISNUMBER(C4261),YEAR(C4261),"")</f>
        <v/>
      </c>
      <c r="M4261" s="39">
        <f>IF(ISNUMBER(C4261),MONTH(C4261),"")</f>
        <v/>
      </c>
      <c r="N4261" s="23">
        <f>IF(L4261="","",IF(NOT(ISNUMBER(crono_ano)),"Informe o ano",IF(L4261&lt;crono_ano,"Antes do ano",IF(L4261&gt;crono_ano,"Depois do ano","No ano"))))</f>
        <v/>
      </c>
      <c r="O4261" s="39">
        <f>IF(F4261="","",IF(COUNTIF(F$7:F4261,F4261)=1,1,0))</f>
        <v/>
      </c>
      <c r="P4261" s="39">
        <f>IF(A4261&amp;B4261&amp;C4261="","",IF(AND(O4261=1,N(G4261)&gt;0),IF(INDEX(pl_ativa,MAX(1,N(G4261)))="Sim",1,0),0))</f>
        <v/>
      </c>
      <c r="Q4261" s="39">
        <f>IF(F4261="","",COUNTIFS(ex_chave_oc,F4261,ex_cancelada,"&lt;&gt;Sim"))</f>
        <v/>
      </c>
      <c r="R4261" s="51">
        <f>IF(P4261="","",IF(AND(P4261=1,N(Q4261)&gt;0),1,0))</f>
        <v/>
      </c>
      <c r="S4261" s="30">
        <f>IF(P4261="","",IF(F4261="","ERRO: data prevista ausente ou inválida",IF(O4261=0,"Duplicada: contada uma vez",IF(N(G4261)=0,"ERRO: tarefa fora do Plano Mestre",IF(P4261=0,"Tarefa retirada do plano: não conta","OK")))))</f>
        <v/>
      </c>
    </row>
    <row r="4262">
      <c r="A4262" s="29" t="n"/>
      <c r="B4262" s="25" t="n"/>
      <c r="C4262" s="49" t="n"/>
      <c r="D4262" s="29" t="n"/>
      <c r="E4262" s="23">
        <f>IF(OR(A4262="",B4262=""),"",A4262&amp;"|"&amp;B4262)</f>
        <v/>
      </c>
      <c r="F4262" s="30">
        <f>IF(OR(E4262="",NOT(ISNUMBER(C4262))),"",E4262&amp;"|"&amp;YEAR(C4262)&amp;"-"&amp;RIGHT("0"&amp;MONTH(C4262),2)&amp;"-"&amp;RIGHT("0"&amp;DAY(C4262),2))</f>
        <v/>
      </c>
      <c r="G4262" s="26">
        <f>IF(E4262="","",IFERROR(MATCH(E4262,pl_chave,0),0))</f>
        <v/>
      </c>
      <c r="H4262" s="23">
        <f>IF(G4262="","",IF(G4262=0,"Tarefa fora do plano",INDEX(pl_tag,G4262)))</f>
        <v/>
      </c>
      <c r="I4262" s="30">
        <f>IF(N(G4262)=0,"",INDEX(pl_atividade,G4262))</f>
        <v/>
      </c>
      <c r="J4262" s="50">
        <f>IF(N(G4262)=0,"",INDEX(pl_especialidade,G4262))</f>
        <v/>
      </c>
      <c r="K4262" s="28">
        <f>IF(N(G4262)=0,"",INDEX(pl_duracao,G4262))</f>
        <v/>
      </c>
      <c r="L4262" s="39">
        <f>IF(ISNUMBER(C4262),YEAR(C4262),"")</f>
        <v/>
      </c>
      <c r="M4262" s="39">
        <f>IF(ISNUMBER(C4262),MONTH(C4262),"")</f>
        <v/>
      </c>
      <c r="N4262" s="23">
        <f>IF(L4262="","",IF(NOT(ISNUMBER(crono_ano)),"Informe o ano",IF(L4262&lt;crono_ano,"Antes do ano",IF(L4262&gt;crono_ano,"Depois do ano","No ano"))))</f>
        <v/>
      </c>
      <c r="O4262" s="39">
        <f>IF(F4262="","",IF(COUNTIF(F$7:F4262,F4262)=1,1,0))</f>
        <v/>
      </c>
      <c r="P4262" s="39">
        <f>IF(A4262&amp;B4262&amp;C4262="","",IF(AND(O4262=1,N(G4262)&gt;0),IF(INDEX(pl_ativa,MAX(1,N(G4262)))="Sim",1,0),0))</f>
        <v/>
      </c>
      <c r="Q4262" s="39">
        <f>IF(F4262="","",COUNTIFS(ex_chave_oc,F4262,ex_cancelada,"&lt;&gt;Sim"))</f>
        <v/>
      </c>
      <c r="R4262" s="51">
        <f>IF(P4262="","",IF(AND(P4262=1,N(Q4262)&gt;0),1,0))</f>
        <v/>
      </c>
      <c r="S4262" s="30">
        <f>IF(P4262="","",IF(F4262="","ERRO: data prevista ausente ou inválida",IF(O4262=0,"Duplicada: contada uma vez",IF(N(G4262)=0,"ERRO: tarefa fora do Plano Mestre",IF(P4262=0,"Tarefa retirada do plano: não conta","OK")))))</f>
        <v/>
      </c>
    </row>
    <row r="4263">
      <c r="A4263" s="29" t="n"/>
      <c r="B4263" s="25" t="n"/>
      <c r="C4263" s="49" t="n"/>
      <c r="D4263" s="29" t="n"/>
      <c r="E4263" s="23">
        <f>IF(OR(A4263="",B4263=""),"",A4263&amp;"|"&amp;B4263)</f>
        <v/>
      </c>
      <c r="F4263" s="30">
        <f>IF(OR(E4263="",NOT(ISNUMBER(C4263))),"",E4263&amp;"|"&amp;YEAR(C4263)&amp;"-"&amp;RIGHT("0"&amp;MONTH(C4263),2)&amp;"-"&amp;RIGHT("0"&amp;DAY(C4263),2))</f>
        <v/>
      </c>
      <c r="G4263" s="26">
        <f>IF(E4263="","",IFERROR(MATCH(E4263,pl_chave,0),0))</f>
        <v/>
      </c>
      <c r="H4263" s="23">
        <f>IF(G4263="","",IF(G4263=0,"Tarefa fora do plano",INDEX(pl_tag,G4263)))</f>
        <v/>
      </c>
      <c r="I4263" s="30">
        <f>IF(N(G4263)=0,"",INDEX(pl_atividade,G4263))</f>
        <v/>
      </c>
      <c r="J4263" s="50">
        <f>IF(N(G4263)=0,"",INDEX(pl_especialidade,G4263))</f>
        <v/>
      </c>
      <c r="K4263" s="28">
        <f>IF(N(G4263)=0,"",INDEX(pl_duracao,G4263))</f>
        <v/>
      </c>
      <c r="L4263" s="39">
        <f>IF(ISNUMBER(C4263),YEAR(C4263),"")</f>
        <v/>
      </c>
      <c r="M4263" s="39">
        <f>IF(ISNUMBER(C4263),MONTH(C4263),"")</f>
        <v/>
      </c>
      <c r="N4263" s="23">
        <f>IF(L4263="","",IF(NOT(ISNUMBER(crono_ano)),"Informe o ano",IF(L4263&lt;crono_ano,"Antes do ano",IF(L4263&gt;crono_ano,"Depois do ano","No ano"))))</f>
        <v/>
      </c>
      <c r="O4263" s="39">
        <f>IF(F4263="","",IF(COUNTIF(F$7:F4263,F4263)=1,1,0))</f>
        <v/>
      </c>
      <c r="P4263" s="39">
        <f>IF(A4263&amp;B4263&amp;C4263="","",IF(AND(O4263=1,N(G4263)&gt;0),IF(INDEX(pl_ativa,MAX(1,N(G4263)))="Sim",1,0),0))</f>
        <v/>
      </c>
      <c r="Q4263" s="39">
        <f>IF(F4263="","",COUNTIFS(ex_chave_oc,F4263,ex_cancelada,"&lt;&gt;Sim"))</f>
        <v/>
      </c>
      <c r="R4263" s="51">
        <f>IF(P4263="","",IF(AND(P4263=1,N(Q4263)&gt;0),1,0))</f>
        <v/>
      </c>
      <c r="S4263" s="30">
        <f>IF(P4263="","",IF(F4263="","ERRO: data prevista ausente ou inválida",IF(O4263=0,"Duplicada: contada uma vez",IF(N(G4263)=0,"ERRO: tarefa fora do Plano Mestre",IF(P4263=0,"Tarefa retirada do plano: não conta","OK")))))</f>
        <v/>
      </c>
    </row>
    <row r="4264">
      <c r="A4264" s="29" t="n"/>
      <c r="B4264" s="25" t="n"/>
      <c r="C4264" s="49" t="n"/>
      <c r="D4264" s="29" t="n"/>
      <c r="E4264" s="23">
        <f>IF(OR(A4264="",B4264=""),"",A4264&amp;"|"&amp;B4264)</f>
        <v/>
      </c>
      <c r="F4264" s="30">
        <f>IF(OR(E4264="",NOT(ISNUMBER(C4264))),"",E4264&amp;"|"&amp;YEAR(C4264)&amp;"-"&amp;RIGHT("0"&amp;MONTH(C4264),2)&amp;"-"&amp;RIGHT("0"&amp;DAY(C4264),2))</f>
        <v/>
      </c>
      <c r="G4264" s="26">
        <f>IF(E4264="","",IFERROR(MATCH(E4264,pl_chave,0),0))</f>
        <v/>
      </c>
      <c r="H4264" s="23">
        <f>IF(G4264="","",IF(G4264=0,"Tarefa fora do plano",INDEX(pl_tag,G4264)))</f>
        <v/>
      </c>
      <c r="I4264" s="30">
        <f>IF(N(G4264)=0,"",INDEX(pl_atividade,G4264))</f>
        <v/>
      </c>
      <c r="J4264" s="50">
        <f>IF(N(G4264)=0,"",INDEX(pl_especialidade,G4264))</f>
        <v/>
      </c>
      <c r="K4264" s="28">
        <f>IF(N(G4264)=0,"",INDEX(pl_duracao,G4264))</f>
        <v/>
      </c>
      <c r="L4264" s="39">
        <f>IF(ISNUMBER(C4264),YEAR(C4264),"")</f>
        <v/>
      </c>
      <c r="M4264" s="39">
        <f>IF(ISNUMBER(C4264),MONTH(C4264),"")</f>
        <v/>
      </c>
      <c r="N4264" s="23">
        <f>IF(L4264="","",IF(NOT(ISNUMBER(crono_ano)),"Informe o ano",IF(L4264&lt;crono_ano,"Antes do ano",IF(L4264&gt;crono_ano,"Depois do ano","No ano"))))</f>
        <v/>
      </c>
      <c r="O4264" s="39">
        <f>IF(F4264="","",IF(COUNTIF(F$7:F4264,F4264)=1,1,0))</f>
        <v/>
      </c>
      <c r="P4264" s="39">
        <f>IF(A4264&amp;B4264&amp;C4264="","",IF(AND(O4264=1,N(G4264)&gt;0),IF(INDEX(pl_ativa,MAX(1,N(G4264)))="Sim",1,0),0))</f>
        <v/>
      </c>
      <c r="Q4264" s="39">
        <f>IF(F4264="","",COUNTIFS(ex_chave_oc,F4264,ex_cancelada,"&lt;&gt;Sim"))</f>
        <v/>
      </c>
      <c r="R4264" s="51">
        <f>IF(P4264="","",IF(AND(P4264=1,N(Q4264)&gt;0),1,0))</f>
        <v/>
      </c>
      <c r="S4264" s="30">
        <f>IF(P4264="","",IF(F4264="","ERRO: data prevista ausente ou inválida",IF(O4264=0,"Duplicada: contada uma vez",IF(N(G4264)=0,"ERRO: tarefa fora do Plano Mestre",IF(P4264=0,"Tarefa retirada do plano: não conta","OK")))))</f>
        <v/>
      </c>
    </row>
    <row r="4265">
      <c r="A4265" s="29" t="n"/>
      <c r="B4265" s="25" t="n"/>
      <c r="C4265" s="49" t="n"/>
      <c r="D4265" s="29" t="n"/>
      <c r="E4265" s="23">
        <f>IF(OR(A4265="",B4265=""),"",A4265&amp;"|"&amp;B4265)</f>
        <v/>
      </c>
      <c r="F4265" s="30">
        <f>IF(OR(E4265="",NOT(ISNUMBER(C4265))),"",E4265&amp;"|"&amp;YEAR(C4265)&amp;"-"&amp;RIGHT("0"&amp;MONTH(C4265),2)&amp;"-"&amp;RIGHT("0"&amp;DAY(C4265),2))</f>
        <v/>
      </c>
      <c r="G4265" s="26">
        <f>IF(E4265="","",IFERROR(MATCH(E4265,pl_chave,0),0))</f>
        <v/>
      </c>
      <c r="H4265" s="23">
        <f>IF(G4265="","",IF(G4265=0,"Tarefa fora do plano",INDEX(pl_tag,G4265)))</f>
        <v/>
      </c>
      <c r="I4265" s="30">
        <f>IF(N(G4265)=0,"",INDEX(pl_atividade,G4265))</f>
        <v/>
      </c>
      <c r="J4265" s="50">
        <f>IF(N(G4265)=0,"",INDEX(pl_especialidade,G4265))</f>
        <v/>
      </c>
      <c r="K4265" s="28">
        <f>IF(N(G4265)=0,"",INDEX(pl_duracao,G4265))</f>
        <v/>
      </c>
      <c r="L4265" s="39">
        <f>IF(ISNUMBER(C4265),YEAR(C4265),"")</f>
        <v/>
      </c>
      <c r="M4265" s="39">
        <f>IF(ISNUMBER(C4265),MONTH(C4265),"")</f>
        <v/>
      </c>
      <c r="N4265" s="23">
        <f>IF(L4265="","",IF(NOT(ISNUMBER(crono_ano)),"Informe o ano",IF(L4265&lt;crono_ano,"Antes do ano",IF(L4265&gt;crono_ano,"Depois do ano","No ano"))))</f>
        <v/>
      </c>
      <c r="O4265" s="39">
        <f>IF(F4265="","",IF(COUNTIF(F$7:F4265,F4265)=1,1,0))</f>
        <v/>
      </c>
      <c r="P4265" s="39">
        <f>IF(A4265&amp;B4265&amp;C4265="","",IF(AND(O4265=1,N(G4265)&gt;0),IF(INDEX(pl_ativa,MAX(1,N(G4265)))="Sim",1,0),0))</f>
        <v/>
      </c>
      <c r="Q4265" s="39">
        <f>IF(F4265="","",COUNTIFS(ex_chave_oc,F4265,ex_cancelada,"&lt;&gt;Sim"))</f>
        <v/>
      </c>
      <c r="R4265" s="51">
        <f>IF(P4265="","",IF(AND(P4265=1,N(Q4265)&gt;0),1,0))</f>
        <v/>
      </c>
      <c r="S4265" s="30">
        <f>IF(P4265="","",IF(F4265="","ERRO: data prevista ausente ou inválida",IF(O4265=0,"Duplicada: contada uma vez",IF(N(G4265)=0,"ERRO: tarefa fora do Plano Mestre",IF(P4265=0,"Tarefa retirada do plano: não conta","OK")))))</f>
        <v/>
      </c>
    </row>
    <row r="4266">
      <c r="A4266" s="29" t="n"/>
      <c r="B4266" s="25" t="n"/>
      <c r="C4266" s="49" t="n"/>
      <c r="D4266" s="29" t="n"/>
      <c r="E4266" s="23">
        <f>IF(OR(A4266="",B4266=""),"",A4266&amp;"|"&amp;B4266)</f>
        <v/>
      </c>
      <c r="F4266" s="30">
        <f>IF(OR(E4266="",NOT(ISNUMBER(C4266))),"",E4266&amp;"|"&amp;YEAR(C4266)&amp;"-"&amp;RIGHT("0"&amp;MONTH(C4266),2)&amp;"-"&amp;RIGHT("0"&amp;DAY(C4266),2))</f>
        <v/>
      </c>
      <c r="G4266" s="26">
        <f>IF(E4266="","",IFERROR(MATCH(E4266,pl_chave,0),0))</f>
        <v/>
      </c>
      <c r="H4266" s="23">
        <f>IF(G4266="","",IF(G4266=0,"Tarefa fora do plano",INDEX(pl_tag,G4266)))</f>
        <v/>
      </c>
      <c r="I4266" s="30">
        <f>IF(N(G4266)=0,"",INDEX(pl_atividade,G4266))</f>
        <v/>
      </c>
      <c r="J4266" s="50">
        <f>IF(N(G4266)=0,"",INDEX(pl_especialidade,G4266))</f>
        <v/>
      </c>
      <c r="K4266" s="28">
        <f>IF(N(G4266)=0,"",INDEX(pl_duracao,G4266))</f>
        <v/>
      </c>
      <c r="L4266" s="39">
        <f>IF(ISNUMBER(C4266),YEAR(C4266),"")</f>
        <v/>
      </c>
      <c r="M4266" s="39">
        <f>IF(ISNUMBER(C4266),MONTH(C4266),"")</f>
        <v/>
      </c>
      <c r="N4266" s="23">
        <f>IF(L4266="","",IF(NOT(ISNUMBER(crono_ano)),"Informe o ano",IF(L4266&lt;crono_ano,"Antes do ano",IF(L4266&gt;crono_ano,"Depois do ano","No ano"))))</f>
        <v/>
      </c>
      <c r="O4266" s="39">
        <f>IF(F4266="","",IF(COUNTIF(F$7:F4266,F4266)=1,1,0))</f>
        <v/>
      </c>
      <c r="P4266" s="39">
        <f>IF(A4266&amp;B4266&amp;C4266="","",IF(AND(O4266=1,N(G4266)&gt;0),IF(INDEX(pl_ativa,MAX(1,N(G4266)))="Sim",1,0),0))</f>
        <v/>
      </c>
      <c r="Q4266" s="39">
        <f>IF(F4266="","",COUNTIFS(ex_chave_oc,F4266,ex_cancelada,"&lt;&gt;Sim"))</f>
        <v/>
      </c>
      <c r="R4266" s="51">
        <f>IF(P4266="","",IF(AND(P4266=1,N(Q4266)&gt;0),1,0))</f>
        <v/>
      </c>
      <c r="S4266" s="30">
        <f>IF(P4266="","",IF(F4266="","ERRO: data prevista ausente ou inválida",IF(O4266=0,"Duplicada: contada uma vez",IF(N(G4266)=0,"ERRO: tarefa fora do Plano Mestre",IF(P4266=0,"Tarefa retirada do plano: não conta","OK")))))</f>
        <v/>
      </c>
    </row>
    <row r="4267">
      <c r="A4267" s="29" t="n"/>
      <c r="B4267" s="25" t="n"/>
      <c r="C4267" s="49" t="n"/>
      <c r="D4267" s="29" t="n"/>
      <c r="E4267" s="23">
        <f>IF(OR(A4267="",B4267=""),"",A4267&amp;"|"&amp;B4267)</f>
        <v/>
      </c>
      <c r="F4267" s="30">
        <f>IF(OR(E4267="",NOT(ISNUMBER(C4267))),"",E4267&amp;"|"&amp;YEAR(C4267)&amp;"-"&amp;RIGHT("0"&amp;MONTH(C4267),2)&amp;"-"&amp;RIGHT("0"&amp;DAY(C4267),2))</f>
        <v/>
      </c>
      <c r="G4267" s="26">
        <f>IF(E4267="","",IFERROR(MATCH(E4267,pl_chave,0),0))</f>
        <v/>
      </c>
      <c r="H4267" s="23">
        <f>IF(G4267="","",IF(G4267=0,"Tarefa fora do plano",INDEX(pl_tag,G4267)))</f>
        <v/>
      </c>
      <c r="I4267" s="30">
        <f>IF(N(G4267)=0,"",INDEX(pl_atividade,G4267))</f>
        <v/>
      </c>
      <c r="J4267" s="50">
        <f>IF(N(G4267)=0,"",INDEX(pl_especialidade,G4267))</f>
        <v/>
      </c>
      <c r="K4267" s="28">
        <f>IF(N(G4267)=0,"",INDEX(pl_duracao,G4267))</f>
        <v/>
      </c>
      <c r="L4267" s="39">
        <f>IF(ISNUMBER(C4267),YEAR(C4267),"")</f>
        <v/>
      </c>
      <c r="M4267" s="39">
        <f>IF(ISNUMBER(C4267),MONTH(C4267),"")</f>
        <v/>
      </c>
      <c r="N4267" s="23">
        <f>IF(L4267="","",IF(NOT(ISNUMBER(crono_ano)),"Informe o ano",IF(L4267&lt;crono_ano,"Antes do ano",IF(L4267&gt;crono_ano,"Depois do ano","No ano"))))</f>
        <v/>
      </c>
      <c r="O4267" s="39">
        <f>IF(F4267="","",IF(COUNTIF(F$7:F4267,F4267)=1,1,0))</f>
        <v/>
      </c>
      <c r="P4267" s="39">
        <f>IF(A4267&amp;B4267&amp;C4267="","",IF(AND(O4267=1,N(G4267)&gt;0),IF(INDEX(pl_ativa,MAX(1,N(G4267)))="Sim",1,0),0))</f>
        <v/>
      </c>
      <c r="Q4267" s="39">
        <f>IF(F4267="","",COUNTIFS(ex_chave_oc,F4267,ex_cancelada,"&lt;&gt;Sim"))</f>
        <v/>
      </c>
      <c r="R4267" s="51">
        <f>IF(P4267="","",IF(AND(P4267=1,N(Q4267)&gt;0),1,0))</f>
        <v/>
      </c>
      <c r="S4267" s="30">
        <f>IF(P4267="","",IF(F4267="","ERRO: data prevista ausente ou inválida",IF(O4267=0,"Duplicada: contada uma vez",IF(N(G4267)=0,"ERRO: tarefa fora do Plano Mestre",IF(P4267=0,"Tarefa retirada do plano: não conta","OK")))))</f>
        <v/>
      </c>
    </row>
    <row r="4268">
      <c r="A4268" s="29" t="n"/>
      <c r="B4268" s="25" t="n"/>
      <c r="C4268" s="49" t="n"/>
      <c r="D4268" s="29" t="n"/>
      <c r="E4268" s="23">
        <f>IF(OR(A4268="",B4268=""),"",A4268&amp;"|"&amp;B4268)</f>
        <v/>
      </c>
      <c r="F4268" s="30">
        <f>IF(OR(E4268="",NOT(ISNUMBER(C4268))),"",E4268&amp;"|"&amp;YEAR(C4268)&amp;"-"&amp;RIGHT("0"&amp;MONTH(C4268),2)&amp;"-"&amp;RIGHT("0"&amp;DAY(C4268),2))</f>
        <v/>
      </c>
      <c r="G4268" s="26">
        <f>IF(E4268="","",IFERROR(MATCH(E4268,pl_chave,0),0))</f>
        <v/>
      </c>
      <c r="H4268" s="23">
        <f>IF(G4268="","",IF(G4268=0,"Tarefa fora do plano",INDEX(pl_tag,G4268)))</f>
        <v/>
      </c>
      <c r="I4268" s="30">
        <f>IF(N(G4268)=0,"",INDEX(pl_atividade,G4268))</f>
        <v/>
      </c>
      <c r="J4268" s="50">
        <f>IF(N(G4268)=0,"",INDEX(pl_especialidade,G4268))</f>
        <v/>
      </c>
      <c r="K4268" s="28">
        <f>IF(N(G4268)=0,"",INDEX(pl_duracao,G4268))</f>
        <v/>
      </c>
      <c r="L4268" s="39">
        <f>IF(ISNUMBER(C4268),YEAR(C4268),"")</f>
        <v/>
      </c>
      <c r="M4268" s="39">
        <f>IF(ISNUMBER(C4268),MONTH(C4268),"")</f>
        <v/>
      </c>
      <c r="N4268" s="23">
        <f>IF(L4268="","",IF(NOT(ISNUMBER(crono_ano)),"Informe o ano",IF(L4268&lt;crono_ano,"Antes do ano",IF(L4268&gt;crono_ano,"Depois do ano","No ano"))))</f>
        <v/>
      </c>
      <c r="O4268" s="39">
        <f>IF(F4268="","",IF(COUNTIF(F$7:F4268,F4268)=1,1,0))</f>
        <v/>
      </c>
      <c r="P4268" s="39">
        <f>IF(A4268&amp;B4268&amp;C4268="","",IF(AND(O4268=1,N(G4268)&gt;0),IF(INDEX(pl_ativa,MAX(1,N(G4268)))="Sim",1,0),0))</f>
        <v/>
      </c>
      <c r="Q4268" s="39">
        <f>IF(F4268="","",COUNTIFS(ex_chave_oc,F4268,ex_cancelada,"&lt;&gt;Sim"))</f>
        <v/>
      </c>
      <c r="R4268" s="51">
        <f>IF(P4268="","",IF(AND(P4268=1,N(Q4268)&gt;0),1,0))</f>
        <v/>
      </c>
      <c r="S4268" s="30">
        <f>IF(P4268="","",IF(F4268="","ERRO: data prevista ausente ou inválida",IF(O4268=0,"Duplicada: contada uma vez",IF(N(G4268)=0,"ERRO: tarefa fora do Plano Mestre",IF(P4268=0,"Tarefa retirada do plano: não conta","OK")))))</f>
        <v/>
      </c>
    </row>
    <row r="4269">
      <c r="A4269" s="29" t="n"/>
      <c r="B4269" s="25" t="n"/>
      <c r="C4269" s="49" t="n"/>
      <c r="D4269" s="29" t="n"/>
      <c r="E4269" s="23">
        <f>IF(OR(A4269="",B4269=""),"",A4269&amp;"|"&amp;B4269)</f>
        <v/>
      </c>
      <c r="F4269" s="30">
        <f>IF(OR(E4269="",NOT(ISNUMBER(C4269))),"",E4269&amp;"|"&amp;YEAR(C4269)&amp;"-"&amp;RIGHT("0"&amp;MONTH(C4269),2)&amp;"-"&amp;RIGHT("0"&amp;DAY(C4269),2))</f>
        <v/>
      </c>
      <c r="G4269" s="26">
        <f>IF(E4269="","",IFERROR(MATCH(E4269,pl_chave,0),0))</f>
        <v/>
      </c>
      <c r="H4269" s="23">
        <f>IF(G4269="","",IF(G4269=0,"Tarefa fora do plano",INDEX(pl_tag,G4269)))</f>
        <v/>
      </c>
      <c r="I4269" s="30">
        <f>IF(N(G4269)=0,"",INDEX(pl_atividade,G4269))</f>
        <v/>
      </c>
      <c r="J4269" s="50">
        <f>IF(N(G4269)=0,"",INDEX(pl_especialidade,G4269))</f>
        <v/>
      </c>
      <c r="K4269" s="28">
        <f>IF(N(G4269)=0,"",INDEX(pl_duracao,G4269))</f>
        <v/>
      </c>
      <c r="L4269" s="39">
        <f>IF(ISNUMBER(C4269),YEAR(C4269),"")</f>
        <v/>
      </c>
      <c r="M4269" s="39">
        <f>IF(ISNUMBER(C4269),MONTH(C4269),"")</f>
        <v/>
      </c>
      <c r="N4269" s="23">
        <f>IF(L4269="","",IF(NOT(ISNUMBER(crono_ano)),"Informe o ano",IF(L4269&lt;crono_ano,"Antes do ano",IF(L4269&gt;crono_ano,"Depois do ano","No ano"))))</f>
        <v/>
      </c>
      <c r="O4269" s="39">
        <f>IF(F4269="","",IF(COUNTIF(F$7:F4269,F4269)=1,1,0))</f>
        <v/>
      </c>
      <c r="P4269" s="39">
        <f>IF(A4269&amp;B4269&amp;C4269="","",IF(AND(O4269=1,N(G4269)&gt;0),IF(INDEX(pl_ativa,MAX(1,N(G4269)))="Sim",1,0),0))</f>
        <v/>
      </c>
      <c r="Q4269" s="39">
        <f>IF(F4269="","",COUNTIFS(ex_chave_oc,F4269,ex_cancelada,"&lt;&gt;Sim"))</f>
        <v/>
      </c>
      <c r="R4269" s="51">
        <f>IF(P4269="","",IF(AND(P4269=1,N(Q4269)&gt;0),1,0))</f>
        <v/>
      </c>
      <c r="S4269" s="30">
        <f>IF(P4269="","",IF(F4269="","ERRO: data prevista ausente ou inválida",IF(O4269=0,"Duplicada: contada uma vez",IF(N(G4269)=0,"ERRO: tarefa fora do Plano Mestre",IF(P4269=0,"Tarefa retirada do plano: não conta","OK")))))</f>
        <v/>
      </c>
    </row>
    <row r="4270">
      <c r="A4270" s="29" t="n"/>
      <c r="B4270" s="25" t="n"/>
      <c r="C4270" s="49" t="n"/>
      <c r="D4270" s="29" t="n"/>
      <c r="E4270" s="23">
        <f>IF(OR(A4270="",B4270=""),"",A4270&amp;"|"&amp;B4270)</f>
        <v/>
      </c>
      <c r="F4270" s="30">
        <f>IF(OR(E4270="",NOT(ISNUMBER(C4270))),"",E4270&amp;"|"&amp;YEAR(C4270)&amp;"-"&amp;RIGHT("0"&amp;MONTH(C4270),2)&amp;"-"&amp;RIGHT("0"&amp;DAY(C4270),2))</f>
        <v/>
      </c>
      <c r="G4270" s="26">
        <f>IF(E4270="","",IFERROR(MATCH(E4270,pl_chave,0),0))</f>
        <v/>
      </c>
      <c r="H4270" s="23">
        <f>IF(G4270="","",IF(G4270=0,"Tarefa fora do plano",INDEX(pl_tag,G4270)))</f>
        <v/>
      </c>
      <c r="I4270" s="30">
        <f>IF(N(G4270)=0,"",INDEX(pl_atividade,G4270))</f>
        <v/>
      </c>
      <c r="J4270" s="50">
        <f>IF(N(G4270)=0,"",INDEX(pl_especialidade,G4270))</f>
        <v/>
      </c>
      <c r="K4270" s="28">
        <f>IF(N(G4270)=0,"",INDEX(pl_duracao,G4270))</f>
        <v/>
      </c>
      <c r="L4270" s="39">
        <f>IF(ISNUMBER(C4270),YEAR(C4270),"")</f>
        <v/>
      </c>
      <c r="M4270" s="39">
        <f>IF(ISNUMBER(C4270),MONTH(C4270),"")</f>
        <v/>
      </c>
      <c r="N4270" s="23">
        <f>IF(L4270="","",IF(NOT(ISNUMBER(crono_ano)),"Informe o ano",IF(L4270&lt;crono_ano,"Antes do ano",IF(L4270&gt;crono_ano,"Depois do ano","No ano"))))</f>
        <v/>
      </c>
      <c r="O4270" s="39">
        <f>IF(F4270="","",IF(COUNTIF(F$7:F4270,F4270)=1,1,0))</f>
        <v/>
      </c>
      <c r="P4270" s="39">
        <f>IF(A4270&amp;B4270&amp;C4270="","",IF(AND(O4270=1,N(G4270)&gt;0),IF(INDEX(pl_ativa,MAX(1,N(G4270)))="Sim",1,0),0))</f>
        <v/>
      </c>
      <c r="Q4270" s="39">
        <f>IF(F4270="","",COUNTIFS(ex_chave_oc,F4270,ex_cancelada,"&lt;&gt;Sim"))</f>
        <v/>
      </c>
      <c r="R4270" s="51">
        <f>IF(P4270="","",IF(AND(P4270=1,N(Q4270)&gt;0),1,0))</f>
        <v/>
      </c>
      <c r="S4270" s="30">
        <f>IF(P4270="","",IF(F4270="","ERRO: data prevista ausente ou inválida",IF(O4270=0,"Duplicada: contada uma vez",IF(N(G4270)=0,"ERRO: tarefa fora do Plano Mestre",IF(P4270=0,"Tarefa retirada do plano: não conta","OK")))))</f>
        <v/>
      </c>
    </row>
    <row r="4271">
      <c r="A4271" s="29" t="n"/>
      <c r="B4271" s="25" t="n"/>
      <c r="C4271" s="49" t="n"/>
      <c r="D4271" s="29" t="n"/>
      <c r="E4271" s="23">
        <f>IF(OR(A4271="",B4271=""),"",A4271&amp;"|"&amp;B4271)</f>
        <v/>
      </c>
      <c r="F4271" s="30">
        <f>IF(OR(E4271="",NOT(ISNUMBER(C4271))),"",E4271&amp;"|"&amp;YEAR(C4271)&amp;"-"&amp;RIGHT("0"&amp;MONTH(C4271),2)&amp;"-"&amp;RIGHT("0"&amp;DAY(C4271),2))</f>
        <v/>
      </c>
      <c r="G4271" s="26">
        <f>IF(E4271="","",IFERROR(MATCH(E4271,pl_chave,0),0))</f>
        <v/>
      </c>
      <c r="H4271" s="23">
        <f>IF(G4271="","",IF(G4271=0,"Tarefa fora do plano",INDEX(pl_tag,G4271)))</f>
        <v/>
      </c>
      <c r="I4271" s="30">
        <f>IF(N(G4271)=0,"",INDEX(pl_atividade,G4271))</f>
        <v/>
      </c>
      <c r="J4271" s="50">
        <f>IF(N(G4271)=0,"",INDEX(pl_especialidade,G4271))</f>
        <v/>
      </c>
      <c r="K4271" s="28">
        <f>IF(N(G4271)=0,"",INDEX(pl_duracao,G4271))</f>
        <v/>
      </c>
      <c r="L4271" s="39">
        <f>IF(ISNUMBER(C4271),YEAR(C4271),"")</f>
        <v/>
      </c>
      <c r="M4271" s="39">
        <f>IF(ISNUMBER(C4271),MONTH(C4271),"")</f>
        <v/>
      </c>
      <c r="N4271" s="23">
        <f>IF(L4271="","",IF(NOT(ISNUMBER(crono_ano)),"Informe o ano",IF(L4271&lt;crono_ano,"Antes do ano",IF(L4271&gt;crono_ano,"Depois do ano","No ano"))))</f>
        <v/>
      </c>
      <c r="O4271" s="39">
        <f>IF(F4271="","",IF(COUNTIF(F$7:F4271,F4271)=1,1,0))</f>
        <v/>
      </c>
      <c r="P4271" s="39">
        <f>IF(A4271&amp;B4271&amp;C4271="","",IF(AND(O4271=1,N(G4271)&gt;0),IF(INDEX(pl_ativa,MAX(1,N(G4271)))="Sim",1,0),0))</f>
        <v/>
      </c>
      <c r="Q4271" s="39">
        <f>IF(F4271="","",COUNTIFS(ex_chave_oc,F4271,ex_cancelada,"&lt;&gt;Sim"))</f>
        <v/>
      </c>
      <c r="R4271" s="51">
        <f>IF(P4271="","",IF(AND(P4271=1,N(Q4271)&gt;0),1,0))</f>
        <v/>
      </c>
      <c r="S4271" s="30">
        <f>IF(P4271="","",IF(F4271="","ERRO: data prevista ausente ou inválida",IF(O4271=0,"Duplicada: contada uma vez",IF(N(G4271)=0,"ERRO: tarefa fora do Plano Mestre",IF(P4271=0,"Tarefa retirada do plano: não conta","OK")))))</f>
        <v/>
      </c>
    </row>
    <row r="4272">
      <c r="A4272" s="29" t="n"/>
      <c r="B4272" s="25" t="n"/>
      <c r="C4272" s="49" t="n"/>
      <c r="D4272" s="29" t="n"/>
      <c r="E4272" s="23">
        <f>IF(OR(A4272="",B4272=""),"",A4272&amp;"|"&amp;B4272)</f>
        <v/>
      </c>
      <c r="F4272" s="30">
        <f>IF(OR(E4272="",NOT(ISNUMBER(C4272))),"",E4272&amp;"|"&amp;YEAR(C4272)&amp;"-"&amp;RIGHT("0"&amp;MONTH(C4272),2)&amp;"-"&amp;RIGHT("0"&amp;DAY(C4272),2))</f>
        <v/>
      </c>
      <c r="G4272" s="26">
        <f>IF(E4272="","",IFERROR(MATCH(E4272,pl_chave,0),0))</f>
        <v/>
      </c>
      <c r="H4272" s="23">
        <f>IF(G4272="","",IF(G4272=0,"Tarefa fora do plano",INDEX(pl_tag,G4272)))</f>
        <v/>
      </c>
      <c r="I4272" s="30">
        <f>IF(N(G4272)=0,"",INDEX(pl_atividade,G4272))</f>
        <v/>
      </c>
      <c r="J4272" s="50">
        <f>IF(N(G4272)=0,"",INDEX(pl_especialidade,G4272))</f>
        <v/>
      </c>
      <c r="K4272" s="28">
        <f>IF(N(G4272)=0,"",INDEX(pl_duracao,G4272))</f>
        <v/>
      </c>
      <c r="L4272" s="39">
        <f>IF(ISNUMBER(C4272),YEAR(C4272),"")</f>
        <v/>
      </c>
      <c r="M4272" s="39">
        <f>IF(ISNUMBER(C4272),MONTH(C4272),"")</f>
        <v/>
      </c>
      <c r="N4272" s="23">
        <f>IF(L4272="","",IF(NOT(ISNUMBER(crono_ano)),"Informe o ano",IF(L4272&lt;crono_ano,"Antes do ano",IF(L4272&gt;crono_ano,"Depois do ano","No ano"))))</f>
        <v/>
      </c>
      <c r="O4272" s="39">
        <f>IF(F4272="","",IF(COUNTIF(F$7:F4272,F4272)=1,1,0))</f>
        <v/>
      </c>
      <c r="P4272" s="39">
        <f>IF(A4272&amp;B4272&amp;C4272="","",IF(AND(O4272=1,N(G4272)&gt;0),IF(INDEX(pl_ativa,MAX(1,N(G4272)))="Sim",1,0),0))</f>
        <v/>
      </c>
      <c r="Q4272" s="39">
        <f>IF(F4272="","",COUNTIFS(ex_chave_oc,F4272,ex_cancelada,"&lt;&gt;Sim"))</f>
        <v/>
      </c>
      <c r="R4272" s="51">
        <f>IF(P4272="","",IF(AND(P4272=1,N(Q4272)&gt;0),1,0))</f>
        <v/>
      </c>
      <c r="S4272" s="30">
        <f>IF(P4272="","",IF(F4272="","ERRO: data prevista ausente ou inválida",IF(O4272=0,"Duplicada: contada uma vez",IF(N(G4272)=0,"ERRO: tarefa fora do Plano Mestre",IF(P4272=0,"Tarefa retirada do plano: não conta","OK")))))</f>
        <v/>
      </c>
    </row>
    <row r="4273">
      <c r="A4273" s="29" t="n"/>
      <c r="B4273" s="25" t="n"/>
      <c r="C4273" s="49" t="n"/>
      <c r="D4273" s="29" t="n"/>
      <c r="E4273" s="23">
        <f>IF(OR(A4273="",B4273=""),"",A4273&amp;"|"&amp;B4273)</f>
        <v/>
      </c>
      <c r="F4273" s="30">
        <f>IF(OR(E4273="",NOT(ISNUMBER(C4273))),"",E4273&amp;"|"&amp;YEAR(C4273)&amp;"-"&amp;RIGHT("0"&amp;MONTH(C4273),2)&amp;"-"&amp;RIGHT("0"&amp;DAY(C4273),2))</f>
        <v/>
      </c>
      <c r="G4273" s="26">
        <f>IF(E4273="","",IFERROR(MATCH(E4273,pl_chave,0),0))</f>
        <v/>
      </c>
      <c r="H4273" s="23">
        <f>IF(G4273="","",IF(G4273=0,"Tarefa fora do plano",INDEX(pl_tag,G4273)))</f>
        <v/>
      </c>
      <c r="I4273" s="30">
        <f>IF(N(G4273)=0,"",INDEX(pl_atividade,G4273))</f>
        <v/>
      </c>
      <c r="J4273" s="50">
        <f>IF(N(G4273)=0,"",INDEX(pl_especialidade,G4273))</f>
        <v/>
      </c>
      <c r="K4273" s="28">
        <f>IF(N(G4273)=0,"",INDEX(pl_duracao,G4273))</f>
        <v/>
      </c>
      <c r="L4273" s="39">
        <f>IF(ISNUMBER(C4273),YEAR(C4273),"")</f>
        <v/>
      </c>
      <c r="M4273" s="39">
        <f>IF(ISNUMBER(C4273),MONTH(C4273),"")</f>
        <v/>
      </c>
      <c r="N4273" s="23">
        <f>IF(L4273="","",IF(NOT(ISNUMBER(crono_ano)),"Informe o ano",IF(L4273&lt;crono_ano,"Antes do ano",IF(L4273&gt;crono_ano,"Depois do ano","No ano"))))</f>
        <v/>
      </c>
      <c r="O4273" s="39">
        <f>IF(F4273="","",IF(COUNTIF(F$7:F4273,F4273)=1,1,0))</f>
        <v/>
      </c>
      <c r="P4273" s="39">
        <f>IF(A4273&amp;B4273&amp;C4273="","",IF(AND(O4273=1,N(G4273)&gt;0),IF(INDEX(pl_ativa,MAX(1,N(G4273)))="Sim",1,0),0))</f>
        <v/>
      </c>
      <c r="Q4273" s="39">
        <f>IF(F4273="","",COUNTIFS(ex_chave_oc,F4273,ex_cancelada,"&lt;&gt;Sim"))</f>
        <v/>
      </c>
      <c r="R4273" s="51">
        <f>IF(P4273="","",IF(AND(P4273=1,N(Q4273)&gt;0),1,0))</f>
        <v/>
      </c>
      <c r="S4273" s="30">
        <f>IF(P4273="","",IF(F4273="","ERRO: data prevista ausente ou inválida",IF(O4273=0,"Duplicada: contada uma vez",IF(N(G4273)=0,"ERRO: tarefa fora do Plano Mestre",IF(P4273=0,"Tarefa retirada do plano: não conta","OK")))))</f>
        <v/>
      </c>
    </row>
    <row r="4274">
      <c r="A4274" s="29" t="n"/>
      <c r="B4274" s="25" t="n"/>
      <c r="C4274" s="49" t="n"/>
      <c r="D4274" s="29" t="n"/>
      <c r="E4274" s="23">
        <f>IF(OR(A4274="",B4274=""),"",A4274&amp;"|"&amp;B4274)</f>
        <v/>
      </c>
      <c r="F4274" s="30">
        <f>IF(OR(E4274="",NOT(ISNUMBER(C4274))),"",E4274&amp;"|"&amp;YEAR(C4274)&amp;"-"&amp;RIGHT("0"&amp;MONTH(C4274),2)&amp;"-"&amp;RIGHT("0"&amp;DAY(C4274),2))</f>
        <v/>
      </c>
      <c r="G4274" s="26">
        <f>IF(E4274="","",IFERROR(MATCH(E4274,pl_chave,0),0))</f>
        <v/>
      </c>
      <c r="H4274" s="23">
        <f>IF(G4274="","",IF(G4274=0,"Tarefa fora do plano",INDEX(pl_tag,G4274)))</f>
        <v/>
      </c>
      <c r="I4274" s="30">
        <f>IF(N(G4274)=0,"",INDEX(pl_atividade,G4274))</f>
        <v/>
      </c>
      <c r="J4274" s="50">
        <f>IF(N(G4274)=0,"",INDEX(pl_especialidade,G4274))</f>
        <v/>
      </c>
      <c r="K4274" s="28">
        <f>IF(N(G4274)=0,"",INDEX(pl_duracao,G4274))</f>
        <v/>
      </c>
      <c r="L4274" s="39">
        <f>IF(ISNUMBER(C4274),YEAR(C4274),"")</f>
        <v/>
      </c>
      <c r="M4274" s="39">
        <f>IF(ISNUMBER(C4274),MONTH(C4274),"")</f>
        <v/>
      </c>
      <c r="N4274" s="23">
        <f>IF(L4274="","",IF(NOT(ISNUMBER(crono_ano)),"Informe o ano",IF(L4274&lt;crono_ano,"Antes do ano",IF(L4274&gt;crono_ano,"Depois do ano","No ano"))))</f>
        <v/>
      </c>
      <c r="O4274" s="39">
        <f>IF(F4274="","",IF(COUNTIF(F$7:F4274,F4274)=1,1,0))</f>
        <v/>
      </c>
      <c r="P4274" s="39">
        <f>IF(A4274&amp;B4274&amp;C4274="","",IF(AND(O4274=1,N(G4274)&gt;0),IF(INDEX(pl_ativa,MAX(1,N(G4274)))="Sim",1,0),0))</f>
        <v/>
      </c>
      <c r="Q4274" s="39">
        <f>IF(F4274="","",COUNTIFS(ex_chave_oc,F4274,ex_cancelada,"&lt;&gt;Sim"))</f>
        <v/>
      </c>
      <c r="R4274" s="51">
        <f>IF(P4274="","",IF(AND(P4274=1,N(Q4274)&gt;0),1,0))</f>
        <v/>
      </c>
      <c r="S4274" s="30">
        <f>IF(P4274="","",IF(F4274="","ERRO: data prevista ausente ou inválida",IF(O4274=0,"Duplicada: contada uma vez",IF(N(G4274)=0,"ERRO: tarefa fora do Plano Mestre",IF(P4274=0,"Tarefa retirada do plano: não conta","OK")))))</f>
        <v/>
      </c>
    </row>
    <row r="4275">
      <c r="A4275" s="29" t="n"/>
      <c r="B4275" s="25" t="n"/>
      <c r="C4275" s="49" t="n"/>
      <c r="D4275" s="29" t="n"/>
      <c r="E4275" s="23">
        <f>IF(OR(A4275="",B4275=""),"",A4275&amp;"|"&amp;B4275)</f>
        <v/>
      </c>
      <c r="F4275" s="30">
        <f>IF(OR(E4275="",NOT(ISNUMBER(C4275))),"",E4275&amp;"|"&amp;YEAR(C4275)&amp;"-"&amp;RIGHT("0"&amp;MONTH(C4275),2)&amp;"-"&amp;RIGHT("0"&amp;DAY(C4275),2))</f>
        <v/>
      </c>
      <c r="G4275" s="26">
        <f>IF(E4275="","",IFERROR(MATCH(E4275,pl_chave,0),0))</f>
        <v/>
      </c>
      <c r="H4275" s="23">
        <f>IF(G4275="","",IF(G4275=0,"Tarefa fora do plano",INDEX(pl_tag,G4275)))</f>
        <v/>
      </c>
      <c r="I4275" s="30">
        <f>IF(N(G4275)=0,"",INDEX(pl_atividade,G4275))</f>
        <v/>
      </c>
      <c r="J4275" s="50">
        <f>IF(N(G4275)=0,"",INDEX(pl_especialidade,G4275))</f>
        <v/>
      </c>
      <c r="K4275" s="28">
        <f>IF(N(G4275)=0,"",INDEX(pl_duracao,G4275))</f>
        <v/>
      </c>
      <c r="L4275" s="39">
        <f>IF(ISNUMBER(C4275),YEAR(C4275),"")</f>
        <v/>
      </c>
      <c r="M4275" s="39">
        <f>IF(ISNUMBER(C4275),MONTH(C4275),"")</f>
        <v/>
      </c>
      <c r="N4275" s="23">
        <f>IF(L4275="","",IF(NOT(ISNUMBER(crono_ano)),"Informe o ano",IF(L4275&lt;crono_ano,"Antes do ano",IF(L4275&gt;crono_ano,"Depois do ano","No ano"))))</f>
        <v/>
      </c>
      <c r="O4275" s="39">
        <f>IF(F4275="","",IF(COUNTIF(F$7:F4275,F4275)=1,1,0))</f>
        <v/>
      </c>
      <c r="P4275" s="39">
        <f>IF(A4275&amp;B4275&amp;C4275="","",IF(AND(O4275=1,N(G4275)&gt;0),IF(INDEX(pl_ativa,MAX(1,N(G4275)))="Sim",1,0),0))</f>
        <v/>
      </c>
      <c r="Q4275" s="39">
        <f>IF(F4275="","",COUNTIFS(ex_chave_oc,F4275,ex_cancelada,"&lt;&gt;Sim"))</f>
        <v/>
      </c>
      <c r="R4275" s="51">
        <f>IF(P4275="","",IF(AND(P4275=1,N(Q4275)&gt;0),1,0))</f>
        <v/>
      </c>
      <c r="S4275" s="30">
        <f>IF(P4275="","",IF(F4275="","ERRO: data prevista ausente ou inválida",IF(O4275=0,"Duplicada: contada uma vez",IF(N(G4275)=0,"ERRO: tarefa fora do Plano Mestre",IF(P4275=0,"Tarefa retirada do plano: não conta","OK")))))</f>
        <v/>
      </c>
    </row>
    <row r="4276">
      <c r="A4276" s="29" t="n"/>
      <c r="B4276" s="25" t="n"/>
      <c r="C4276" s="49" t="n"/>
      <c r="D4276" s="29" t="n"/>
      <c r="E4276" s="23">
        <f>IF(OR(A4276="",B4276=""),"",A4276&amp;"|"&amp;B4276)</f>
        <v/>
      </c>
      <c r="F4276" s="30">
        <f>IF(OR(E4276="",NOT(ISNUMBER(C4276))),"",E4276&amp;"|"&amp;YEAR(C4276)&amp;"-"&amp;RIGHT("0"&amp;MONTH(C4276),2)&amp;"-"&amp;RIGHT("0"&amp;DAY(C4276),2))</f>
        <v/>
      </c>
      <c r="G4276" s="26">
        <f>IF(E4276="","",IFERROR(MATCH(E4276,pl_chave,0),0))</f>
        <v/>
      </c>
      <c r="H4276" s="23">
        <f>IF(G4276="","",IF(G4276=0,"Tarefa fora do plano",INDEX(pl_tag,G4276)))</f>
        <v/>
      </c>
      <c r="I4276" s="30">
        <f>IF(N(G4276)=0,"",INDEX(pl_atividade,G4276))</f>
        <v/>
      </c>
      <c r="J4276" s="50">
        <f>IF(N(G4276)=0,"",INDEX(pl_especialidade,G4276))</f>
        <v/>
      </c>
      <c r="K4276" s="28">
        <f>IF(N(G4276)=0,"",INDEX(pl_duracao,G4276))</f>
        <v/>
      </c>
      <c r="L4276" s="39">
        <f>IF(ISNUMBER(C4276),YEAR(C4276),"")</f>
        <v/>
      </c>
      <c r="M4276" s="39">
        <f>IF(ISNUMBER(C4276),MONTH(C4276),"")</f>
        <v/>
      </c>
      <c r="N4276" s="23">
        <f>IF(L4276="","",IF(NOT(ISNUMBER(crono_ano)),"Informe o ano",IF(L4276&lt;crono_ano,"Antes do ano",IF(L4276&gt;crono_ano,"Depois do ano","No ano"))))</f>
        <v/>
      </c>
      <c r="O4276" s="39">
        <f>IF(F4276="","",IF(COUNTIF(F$7:F4276,F4276)=1,1,0))</f>
        <v/>
      </c>
      <c r="P4276" s="39">
        <f>IF(A4276&amp;B4276&amp;C4276="","",IF(AND(O4276=1,N(G4276)&gt;0),IF(INDEX(pl_ativa,MAX(1,N(G4276)))="Sim",1,0),0))</f>
        <v/>
      </c>
      <c r="Q4276" s="39">
        <f>IF(F4276="","",COUNTIFS(ex_chave_oc,F4276,ex_cancelada,"&lt;&gt;Sim"))</f>
        <v/>
      </c>
      <c r="R4276" s="51">
        <f>IF(P4276="","",IF(AND(P4276=1,N(Q4276)&gt;0),1,0))</f>
        <v/>
      </c>
      <c r="S4276" s="30">
        <f>IF(P4276="","",IF(F4276="","ERRO: data prevista ausente ou inválida",IF(O4276=0,"Duplicada: contada uma vez",IF(N(G4276)=0,"ERRO: tarefa fora do Plano Mestre",IF(P4276=0,"Tarefa retirada do plano: não conta","OK")))))</f>
        <v/>
      </c>
    </row>
    <row r="4277">
      <c r="A4277" s="29" t="n"/>
      <c r="B4277" s="25" t="n"/>
      <c r="C4277" s="49" t="n"/>
      <c r="D4277" s="29" t="n"/>
      <c r="E4277" s="23">
        <f>IF(OR(A4277="",B4277=""),"",A4277&amp;"|"&amp;B4277)</f>
        <v/>
      </c>
      <c r="F4277" s="30">
        <f>IF(OR(E4277="",NOT(ISNUMBER(C4277))),"",E4277&amp;"|"&amp;YEAR(C4277)&amp;"-"&amp;RIGHT("0"&amp;MONTH(C4277),2)&amp;"-"&amp;RIGHT("0"&amp;DAY(C4277),2))</f>
        <v/>
      </c>
      <c r="G4277" s="26">
        <f>IF(E4277="","",IFERROR(MATCH(E4277,pl_chave,0),0))</f>
        <v/>
      </c>
      <c r="H4277" s="23">
        <f>IF(G4277="","",IF(G4277=0,"Tarefa fora do plano",INDEX(pl_tag,G4277)))</f>
        <v/>
      </c>
      <c r="I4277" s="30">
        <f>IF(N(G4277)=0,"",INDEX(pl_atividade,G4277))</f>
        <v/>
      </c>
      <c r="J4277" s="50">
        <f>IF(N(G4277)=0,"",INDEX(pl_especialidade,G4277))</f>
        <v/>
      </c>
      <c r="K4277" s="28">
        <f>IF(N(G4277)=0,"",INDEX(pl_duracao,G4277))</f>
        <v/>
      </c>
      <c r="L4277" s="39">
        <f>IF(ISNUMBER(C4277),YEAR(C4277),"")</f>
        <v/>
      </c>
      <c r="M4277" s="39">
        <f>IF(ISNUMBER(C4277),MONTH(C4277),"")</f>
        <v/>
      </c>
      <c r="N4277" s="23">
        <f>IF(L4277="","",IF(NOT(ISNUMBER(crono_ano)),"Informe o ano",IF(L4277&lt;crono_ano,"Antes do ano",IF(L4277&gt;crono_ano,"Depois do ano","No ano"))))</f>
        <v/>
      </c>
      <c r="O4277" s="39">
        <f>IF(F4277="","",IF(COUNTIF(F$7:F4277,F4277)=1,1,0))</f>
        <v/>
      </c>
      <c r="P4277" s="39">
        <f>IF(A4277&amp;B4277&amp;C4277="","",IF(AND(O4277=1,N(G4277)&gt;0),IF(INDEX(pl_ativa,MAX(1,N(G4277)))="Sim",1,0),0))</f>
        <v/>
      </c>
      <c r="Q4277" s="39">
        <f>IF(F4277="","",COUNTIFS(ex_chave_oc,F4277,ex_cancelada,"&lt;&gt;Sim"))</f>
        <v/>
      </c>
      <c r="R4277" s="51">
        <f>IF(P4277="","",IF(AND(P4277=1,N(Q4277)&gt;0),1,0))</f>
        <v/>
      </c>
      <c r="S4277" s="30">
        <f>IF(P4277="","",IF(F4277="","ERRO: data prevista ausente ou inválida",IF(O4277=0,"Duplicada: contada uma vez",IF(N(G4277)=0,"ERRO: tarefa fora do Plano Mestre",IF(P4277=0,"Tarefa retirada do plano: não conta","OK")))))</f>
        <v/>
      </c>
    </row>
    <row r="4278">
      <c r="A4278" s="29" t="n"/>
      <c r="B4278" s="25" t="n"/>
      <c r="C4278" s="49" t="n"/>
      <c r="D4278" s="29" t="n"/>
      <c r="E4278" s="23">
        <f>IF(OR(A4278="",B4278=""),"",A4278&amp;"|"&amp;B4278)</f>
        <v/>
      </c>
      <c r="F4278" s="30">
        <f>IF(OR(E4278="",NOT(ISNUMBER(C4278))),"",E4278&amp;"|"&amp;YEAR(C4278)&amp;"-"&amp;RIGHT("0"&amp;MONTH(C4278),2)&amp;"-"&amp;RIGHT("0"&amp;DAY(C4278),2))</f>
        <v/>
      </c>
      <c r="G4278" s="26">
        <f>IF(E4278="","",IFERROR(MATCH(E4278,pl_chave,0),0))</f>
        <v/>
      </c>
      <c r="H4278" s="23">
        <f>IF(G4278="","",IF(G4278=0,"Tarefa fora do plano",INDEX(pl_tag,G4278)))</f>
        <v/>
      </c>
      <c r="I4278" s="30">
        <f>IF(N(G4278)=0,"",INDEX(pl_atividade,G4278))</f>
        <v/>
      </c>
      <c r="J4278" s="50">
        <f>IF(N(G4278)=0,"",INDEX(pl_especialidade,G4278))</f>
        <v/>
      </c>
      <c r="K4278" s="28">
        <f>IF(N(G4278)=0,"",INDEX(pl_duracao,G4278))</f>
        <v/>
      </c>
      <c r="L4278" s="39">
        <f>IF(ISNUMBER(C4278),YEAR(C4278),"")</f>
        <v/>
      </c>
      <c r="M4278" s="39">
        <f>IF(ISNUMBER(C4278),MONTH(C4278),"")</f>
        <v/>
      </c>
      <c r="N4278" s="23">
        <f>IF(L4278="","",IF(NOT(ISNUMBER(crono_ano)),"Informe o ano",IF(L4278&lt;crono_ano,"Antes do ano",IF(L4278&gt;crono_ano,"Depois do ano","No ano"))))</f>
        <v/>
      </c>
      <c r="O4278" s="39">
        <f>IF(F4278="","",IF(COUNTIF(F$7:F4278,F4278)=1,1,0))</f>
        <v/>
      </c>
      <c r="P4278" s="39">
        <f>IF(A4278&amp;B4278&amp;C4278="","",IF(AND(O4278=1,N(G4278)&gt;0),IF(INDEX(pl_ativa,MAX(1,N(G4278)))="Sim",1,0),0))</f>
        <v/>
      </c>
      <c r="Q4278" s="39">
        <f>IF(F4278="","",COUNTIFS(ex_chave_oc,F4278,ex_cancelada,"&lt;&gt;Sim"))</f>
        <v/>
      </c>
      <c r="R4278" s="51">
        <f>IF(P4278="","",IF(AND(P4278=1,N(Q4278)&gt;0),1,0))</f>
        <v/>
      </c>
      <c r="S4278" s="30">
        <f>IF(P4278="","",IF(F4278="","ERRO: data prevista ausente ou inválida",IF(O4278=0,"Duplicada: contada uma vez",IF(N(G4278)=0,"ERRO: tarefa fora do Plano Mestre",IF(P4278=0,"Tarefa retirada do plano: não conta","OK")))))</f>
        <v/>
      </c>
    </row>
    <row r="4279">
      <c r="A4279" s="29" t="n"/>
      <c r="B4279" s="25" t="n"/>
      <c r="C4279" s="49" t="n"/>
      <c r="D4279" s="29" t="n"/>
      <c r="E4279" s="23">
        <f>IF(OR(A4279="",B4279=""),"",A4279&amp;"|"&amp;B4279)</f>
        <v/>
      </c>
      <c r="F4279" s="30">
        <f>IF(OR(E4279="",NOT(ISNUMBER(C4279))),"",E4279&amp;"|"&amp;YEAR(C4279)&amp;"-"&amp;RIGHT("0"&amp;MONTH(C4279),2)&amp;"-"&amp;RIGHT("0"&amp;DAY(C4279),2))</f>
        <v/>
      </c>
      <c r="G4279" s="26">
        <f>IF(E4279="","",IFERROR(MATCH(E4279,pl_chave,0),0))</f>
        <v/>
      </c>
      <c r="H4279" s="23">
        <f>IF(G4279="","",IF(G4279=0,"Tarefa fora do plano",INDEX(pl_tag,G4279)))</f>
        <v/>
      </c>
      <c r="I4279" s="30">
        <f>IF(N(G4279)=0,"",INDEX(pl_atividade,G4279))</f>
        <v/>
      </c>
      <c r="J4279" s="50">
        <f>IF(N(G4279)=0,"",INDEX(pl_especialidade,G4279))</f>
        <v/>
      </c>
      <c r="K4279" s="28">
        <f>IF(N(G4279)=0,"",INDEX(pl_duracao,G4279))</f>
        <v/>
      </c>
      <c r="L4279" s="39">
        <f>IF(ISNUMBER(C4279),YEAR(C4279),"")</f>
        <v/>
      </c>
      <c r="M4279" s="39">
        <f>IF(ISNUMBER(C4279),MONTH(C4279),"")</f>
        <v/>
      </c>
      <c r="N4279" s="23">
        <f>IF(L4279="","",IF(NOT(ISNUMBER(crono_ano)),"Informe o ano",IF(L4279&lt;crono_ano,"Antes do ano",IF(L4279&gt;crono_ano,"Depois do ano","No ano"))))</f>
        <v/>
      </c>
      <c r="O4279" s="39">
        <f>IF(F4279="","",IF(COUNTIF(F$7:F4279,F4279)=1,1,0))</f>
        <v/>
      </c>
      <c r="P4279" s="39">
        <f>IF(A4279&amp;B4279&amp;C4279="","",IF(AND(O4279=1,N(G4279)&gt;0),IF(INDEX(pl_ativa,MAX(1,N(G4279)))="Sim",1,0),0))</f>
        <v/>
      </c>
      <c r="Q4279" s="39">
        <f>IF(F4279="","",COUNTIFS(ex_chave_oc,F4279,ex_cancelada,"&lt;&gt;Sim"))</f>
        <v/>
      </c>
      <c r="R4279" s="51">
        <f>IF(P4279="","",IF(AND(P4279=1,N(Q4279)&gt;0),1,0))</f>
        <v/>
      </c>
      <c r="S4279" s="30">
        <f>IF(P4279="","",IF(F4279="","ERRO: data prevista ausente ou inválida",IF(O4279=0,"Duplicada: contada uma vez",IF(N(G4279)=0,"ERRO: tarefa fora do Plano Mestre",IF(P4279=0,"Tarefa retirada do plano: não conta","OK")))))</f>
        <v/>
      </c>
    </row>
    <row r="4280">
      <c r="A4280" s="29" t="n"/>
      <c r="B4280" s="25" t="n"/>
      <c r="C4280" s="49" t="n"/>
      <c r="D4280" s="29" t="n"/>
      <c r="E4280" s="23">
        <f>IF(OR(A4280="",B4280=""),"",A4280&amp;"|"&amp;B4280)</f>
        <v/>
      </c>
      <c r="F4280" s="30">
        <f>IF(OR(E4280="",NOT(ISNUMBER(C4280))),"",E4280&amp;"|"&amp;YEAR(C4280)&amp;"-"&amp;RIGHT("0"&amp;MONTH(C4280),2)&amp;"-"&amp;RIGHT("0"&amp;DAY(C4280),2))</f>
        <v/>
      </c>
      <c r="G4280" s="26">
        <f>IF(E4280="","",IFERROR(MATCH(E4280,pl_chave,0),0))</f>
        <v/>
      </c>
      <c r="H4280" s="23">
        <f>IF(G4280="","",IF(G4280=0,"Tarefa fora do plano",INDEX(pl_tag,G4280)))</f>
        <v/>
      </c>
      <c r="I4280" s="30">
        <f>IF(N(G4280)=0,"",INDEX(pl_atividade,G4280))</f>
        <v/>
      </c>
      <c r="J4280" s="50">
        <f>IF(N(G4280)=0,"",INDEX(pl_especialidade,G4280))</f>
        <v/>
      </c>
      <c r="K4280" s="28">
        <f>IF(N(G4280)=0,"",INDEX(pl_duracao,G4280))</f>
        <v/>
      </c>
      <c r="L4280" s="39">
        <f>IF(ISNUMBER(C4280),YEAR(C4280),"")</f>
        <v/>
      </c>
      <c r="M4280" s="39">
        <f>IF(ISNUMBER(C4280),MONTH(C4280),"")</f>
        <v/>
      </c>
      <c r="N4280" s="23">
        <f>IF(L4280="","",IF(NOT(ISNUMBER(crono_ano)),"Informe o ano",IF(L4280&lt;crono_ano,"Antes do ano",IF(L4280&gt;crono_ano,"Depois do ano","No ano"))))</f>
        <v/>
      </c>
      <c r="O4280" s="39">
        <f>IF(F4280="","",IF(COUNTIF(F$7:F4280,F4280)=1,1,0))</f>
        <v/>
      </c>
      <c r="P4280" s="39">
        <f>IF(A4280&amp;B4280&amp;C4280="","",IF(AND(O4280=1,N(G4280)&gt;0),IF(INDEX(pl_ativa,MAX(1,N(G4280)))="Sim",1,0),0))</f>
        <v/>
      </c>
      <c r="Q4280" s="39">
        <f>IF(F4280="","",COUNTIFS(ex_chave_oc,F4280,ex_cancelada,"&lt;&gt;Sim"))</f>
        <v/>
      </c>
      <c r="R4280" s="51">
        <f>IF(P4280="","",IF(AND(P4280=1,N(Q4280)&gt;0),1,0))</f>
        <v/>
      </c>
      <c r="S4280" s="30">
        <f>IF(P4280="","",IF(F4280="","ERRO: data prevista ausente ou inválida",IF(O4280=0,"Duplicada: contada uma vez",IF(N(G4280)=0,"ERRO: tarefa fora do Plano Mestre",IF(P4280=0,"Tarefa retirada do plano: não conta","OK")))))</f>
        <v/>
      </c>
    </row>
    <row r="4281">
      <c r="A4281" s="29" t="n"/>
      <c r="B4281" s="25" t="n"/>
      <c r="C4281" s="49" t="n"/>
      <c r="D4281" s="29" t="n"/>
      <c r="E4281" s="23">
        <f>IF(OR(A4281="",B4281=""),"",A4281&amp;"|"&amp;B4281)</f>
        <v/>
      </c>
      <c r="F4281" s="30">
        <f>IF(OR(E4281="",NOT(ISNUMBER(C4281))),"",E4281&amp;"|"&amp;YEAR(C4281)&amp;"-"&amp;RIGHT("0"&amp;MONTH(C4281),2)&amp;"-"&amp;RIGHT("0"&amp;DAY(C4281),2))</f>
        <v/>
      </c>
      <c r="G4281" s="26">
        <f>IF(E4281="","",IFERROR(MATCH(E4281,pl_chave,0),0))</f>
        <v/>
      </c>
      <c r="H4281" s="23">
        <f>IF(G4281="","",IF(G4281=0,"Tarefa fora do plano",INDEX(pl_tag,G4281)))</f>
        <v/>
      </c>
      <c r="I4281" s="30">
        <f>IF(N(G4281)=0,"",INDEX(pl_atividade,G4281))</f>
        <v/>
      </c>
      <c r="J4281" s="50">
        <f>IF(N(G4281)=0,"",INDEX(pl_especialidade,G4281))</f>
        <v/>
      </c>
      <c r="K4281" s="28">
        <f>IF(N(G4281)=0,"",INDEX(pl_duracao,G4281))</f>
        <v/>
      </c>
      <c r="L4281" s="39">
        <f>IF(ISNUMBER(C4281),YEAR(C4281),"")</f>
        <v/>
      </c>
      <c r="M4281" s="39">
        <f>IF(ISNUMBER(C4281),MONTH(C4281),"")</f>
        <v/>
      </c>
      <c r="N4281" s="23">
        <f>IF(L4281="","",IF(NOT(ISNUMBER(crono_ano)),"Informe o ano",IF(L4281&lt;crono_ano,"Antes do ano",IF(L4281&gt;crono_ano,"Depois do ano","No ano"))))</f>
        <v/>
      </c>
      <c r="O4281" s="39">
        <f>IF(F4281="","",IF(COUNTIF(F$7:F4281,F4281)=1,1,0))</f>
        <v/>
      </c>
      <c r="P4281" s="39">
        <f>IF(A4281&amp;B4281&amp;C4281="","",IF(AND(O4281=1,N(G4281)&gt;0),IF(INDEX(pl_ativa,MAX(1,N(G4281)))="Sim",1,0),0))</f>
        <v/>
      </c>
      <c r="Q4281" s="39">
        <f>IF(F4281="","",COUNTIFS(ex_chave_oc,F4281,ex_cancelada,"&lt;&gt;Sim"))</f>
        <v/>
      </c>
      <c r="R4281" s="51">
        <f>IF(P4281="","",IF(AND(P4281=1,N(Q4281)&gt;0),1,0))</f>
        <v/>
      </c>
      <c r="S4281" s="30">
        <f>IF(P4281="","",IF(F4281="","ERRO: data prevista ausente ou inválida",IF(O4281=0,"Duplicada: contada uma vez",IF(N(G4281)=0,"ERRO: tarefa fora do Plano Mestre",IF(P4281=0,"Tarefa retirada do plano: não conta","OK")))))</f>
        <v/>
      </c>
    </row>
    <row r="4282">
      <c r="A4282" s="29" t="n"/>
      <c r="B4282" s="25" t="n"/>
      <c r="C4282" s="49" t="n"/>
      <c r="D4282" s="29" t="n"/>
      <c r="E4282" s="23">
        <f>IF(OR(A4282="",B4282=""),"",A4282&amp;"|"&amp;B4282)</f>
        <v/>
      </c>
      <c r="F4282" s="30">
        <f>IF(OR(E4282="",NOT(ISNUMBER(C4282))),"",E4282&amp;"|"&amp;YEAR(C4282)&amp;"-"&amp;RIGHT("0"&amp;MONTH(C4282),2)&amp;"-"&amp;RIGHT("0"&amp;DAY(C4282),2))</f>
        <v/>
      </c>
      <c r="G4282" s="26">
        <f>IF(E4282="","",IFERROR(MATCH(E4282,pl_chave,0),0))</f>
        <v/>
      </c>
      <c r="H4282" s="23">
        <f>IF(G4282="","",IF(G4282=0,"Tarefa fora do plano",INDEX(pl_tag,G4282)))</f>
        <v/>
      </c>
      <c r="I4282" s="30">
        <f>IF(N(G4282)=0,"",INDEX(pl_atividade,G4282))</f>
        <v/>
      </c>
      <c r="J4282" s="50">
        <f>IF(N(G4282)=0,"",INDEX(pl_especialidade,G4282))</f>
        <v/>
      </c>
      <c r="K4282" s="28">
        <f>IF(N(G4282)=0,"",INDEX(pl_duracao,G4282))</f>
        <v/>
      </c>
      <c r="L4282" s="39">
        <f>IF(ISNUMBER(C4282),YEAR(C4282),"")</f>
        <v/>
      </c>
      <c r="M4282" s="39">
        <f>IF(ISNUMBER(C4282),MONTH(C4282),"")</f>
        <v/>
      </c>
      <c r="N4282" s="23">
        <f>IF(L4282="","",IF(NOT(ISNUMBER(crono_ano)),"Informe o ano",IF(L4282&lt;crono_ano,"Antes do ano",IF(L4282&gt;crono_ano,"Depois do ano","No ano"))))</f>
        <v/>
      </c>
      <c r="O4282" s="39">
        <f>IF(F4282="","",IF(COUNTIF(F$7:F4282,F4282)=1,1,0))</f>
        <v/>
      </c>
      <c r="P4282" s="39">
        <f>IF(A4282&amp;B4282&amp;C4282="","",IF(AND(O4282=1,N(G4282)&gt;0),IF(INDEX(pl_ativa,MAX(1,N(G4282)))="Sim",1,0),0))</f>
        <v/>
      </c>
      <c r="Q4282" s="39">
        <f>IF(F4282="","",COUNTIFS(ex_chave_oc,F4282,ex_cancelada,"&lt;&gt;Sim"))</f>
        <v/>
      </c>
      <c r="R4282" s="51">
        <f>IF(P4282="","",IF(AND(P4282=1,N(Q4282)&gt;0),1,0))</f>
        <v/>
      </c>
      <c r="S4282" s="30">
        <f>IF(P4282="","",IF(F4282="","ERRO: data prevista ausente ou inválida",IF(O4282=0,"Duplicada: contada uma vez",IF(N(G4282)=0,"ERRO: tarefa fora do Plano Mestre",IF(P4282=0,"Tarefa retirada do plano: não conta","OK")))))</f>
        <v/>
      </c>
    </row>
    <row r="4283">
      <c r="A4283" s="29" t="n"/>
      <c r="B4283" s="25" t="n"/>
      <c r="C4283" s="49" t="n"/>
      <c r="D4283" s="29" t="n"/>
      <c r="E4283" s="23">
        <f>IF(OR(A4283="",B4283=""),"",A4283&amp;"|"&amp;B4283)</f>
        <v/>
      </c>
      <c r="F4283" s="30">
        <f>IF(OR(E4283="",NOT(ISNUMBER(C4283))),"",E4283&amp;"|"&amp;YEAR(C4283)&amp;"-"&amp;RIGHT("0"&amp;MONTH(C4283),2)&amp;"-"&amp;RIGHT("0"&amp;DAY(C4283),2))</f>
        <v/>
      </c>
      <c r="G4283" s="26">
        <f>IF(E4283="","",IFERROR(MATCH(E4283,pl_chave,0),0))</f>
        <v/>
      </c>
      <c r="H4283" s="23">
        <f>IF(G4283="","",IF(G4283=0,"Tarefa fora do plano",INDEX(pl_tag,G4283)))</f>
        <v/>
      </c>
      <c r="I4283" s="30">
        <f>IF(N(G4283)=0,"",INDEX(pl_atividade,G4283))</f>
        <v/>
      </c>
      <c r="J4283" s="50">
        <f>IF(N(G4283)=0,"",INDEX(pl_especialidade,G4283))</f>
        <v/>
      </c>
      <c r="K4283" s="28">
        <f>IF(N(G4283)=0,"",INDEX(pl_duracao,G4283))</f>
        <v/>
      </c>
      <c r="L4283" s="39">
        <f>IF(ISNUMBER(C4283),YEAR(C4283),"")</f>
        <v/>
      </c>
      <c r="M4283" s="39">
        <f>IF(ISNUMBER(C4283),MONTH(C4283),"")</f>
        <v/>
      </c>
      <c r="N4283" s="23">
        <f>IF(L4283="","",IF(NOT(ISNUMBER(crono_ano)),"Informe o ano",IF(L4283&lt;crono_ano,"Antes do ano",IF(L4283&gt;crono_ano,"Depois do ano","No ano"))))</f>
        <v/>
      </c>
      <c r="O4283" s="39">
        <f>IF(F4283="","",IF(COUNTIF(F$7:F4283,F4283)=1,1,0))</f>
        <v/>
      </c>
      <c r="P4283" s="39">
        <f>IF(A4283&amp;B4283&amp;C4283="","",IF(AND(O4283=1,N(G4283)&gt;0),IF(INDEX(pl_ativa,MAX(1,N(G4283)))="Sim",1,0),0))</f>
        <v/>
      </c>
      <c r="Q4283" s="39">
        <f>IF(F4283="","",COUNTIFS(ex_chave_oc,F4283,ex_cancelada,"&lt;&gt;Sim"))</f>
        <v/>
      </c>
      <c r="R4283" s="51">
        <f>IF(P4283="","",IF(AND(P4283=1,N(Q4283)&gt;0),1,0))</f>
        <v/>
      </c>
      <c r="S4283" s="30">
        <f>IF(P4283="","",IF(F4283="","ERRO: data prevista ausente ou inválida",IF(O4283=0,"Duplicada: contada uma vez",IF(N(G4283)=0,"ERRO: tarefa fora do Plano Mestre",IF(P4283=0,"Tarefa retirada do plano: não conta","OK")))))</f>
        <v/>
      </c>
    </row>
    <row r="4284">
      <c r="A4284" s="29" t="n"/>
      <c r="B4284" s="25" t="n"/>
      <c r="C4284" s="49" t="n"/>
      <c r="D4284" s="29" t="n"/>
      <c r="E4284" s="23">
        <f>IF(OR(A4284="",B4284=""),"",A4284&amp;"|"&amp;B4284)</f>
        <v/>
      </c>
      <c r="F4284" s="30">
        <f>IF(OR(E4284="",NOT(ISNUMBER(C4284))),"",E4284&amp;"|"&amp;YEAR(C4284)&amp;"-"&amp;RIGHT("0"&amp;MONTH(C4284),2)&amp;"-"&amp;RIGHT("0"&amp;DAY(C4284),2))</f>
        <v/>
      </c>
      <c r="G4284" s="26">
        <f>IF(E4284="","",IFERROR(MATCH(E4284,pl_chave,0),0))</f>
        <v/>
      </c>
      <c r="H4284" s="23">
        <f>IF(G4284="","",IF(G4284=0,"Tarefa fora do plano",INDEX(pl_tag,G4284)))</f>
        <v/>
      </c>
      <c r="I4284" s="30">
        <f>IF(N(G4284)=0,"",INDEX(pl_atividade,G4284))</f>
        <v/>
      </c>
      <c r="J4284" s="50">
        <f>IF(N(G4284)=0,"",INDEX(pl_especialidade,G4284))</f>
        <v/>
      </c>
      <c r="K4284" s="28">
        <f>IF(N(G4284)=0,"",INDEX(pl_duracao,G4284))</f>
        <v/>
      </c>
      <c r="L4284" s="39">
        <f>IF(ISNUMBER(C4284),YEAR(C4284),"")</f>
        <v/>
      </c>
      <c r="M4284" s="39">
        <f>IF(ISNUMBER(C4284),MONTH(C4284),"")</f>
        <v/>
      </c>
      <c r="N4284" s="23">
        <f>IF(L4284="","",IF(NOT(ISNUMBER(crono_ano)),"Informe o ano",IF(L4284&lt;crono_ano,"Antes do ano",IF(L4284&gt;crono_ano,"Depois do ano","No ano"))))</f>
        <v/>
      </c>
      <c r="O4284" s="39">
        <f>IF(F4284="","",IF(COUNTIF(F$7:F4284,F4284)=1,1,0))</f>
        <v/>
      </c>
      <c r="P4284" s="39">
        <f>IF(A4284&amp;B4284&amp;C4284="","",IF(AND(O4284=1,N(G4284)&gt;0),IF(INDEX(pl_ativa,MAX(1,N(G4284)))="Sim",1,0),0))</f>
        <v/>
      </c>
      <c r="Q4284" s="39">
        <f>IF(F4284="","",COUNTIFS(ex_chave_oc,F4284,ex_cancelada,"&lt;&gt;Sim"))</f>
        <v/>
      </c>
      <c r="R4284" s="51">
        <f>IF(P4284="","",IF(AND(P4284=1,N(Q4284)&gt;0),1,0))</f>
        <v/>
      </c>
      <c r="S4284" s="30">
        <f>IF(P4284="","",IF(F4284="","ERRO: data prevista ausente ou inválida",IF(O4284=0,"Duplicada: contada uma vez",IF(N(G4284)=0,"ERRO: tarefa fora do Plano Mestre",IF(P4284=0,"Tarefa retirada do plano: não conta","OK")))))</f>
        <v/>
      </c>
    </row>
    <row r="4285">
      <c r="A4285" s="29" t="n"/>
      <c r="B4285" s="25" t="n"/>
      <c r="C4285" s="49" t="n"/>
      <c r="D4285" s="29" t="n"/>
      <c r="E4285" s="23">
        <f>IF(OR(A4285="",B4285=""),"",A4285&amp;"|"&amp;B4285)</f>
        <v/>
      </c>
      <c r="F4285" s="30">
        <f>IF(OR(E4285="",NOT(ISNUMBER(C4285))),"",E4285&amp;"|"&amp;YEAR(C4285)&amp;"-"&amp;RIGHT("0"&amp;MONTH(C4285),2)&amp;"-"&amp;RIGHT("0"&amp;DAY(C4285),2))</f>
        <v/>
      </c>
      <c r="G4285" s="26">
        <f>IF(E4285="","",IFERROR(MATCH(E4285,pl_chave,0),0))</f>
        <v/>
      </c>
      <c r="H4285" s="23">
        <f>IF(G4285="","",IF(G4285=0,"Tarefa fora do plano",INDEX(pl_tag,G4285)))</f>
        <v/>
      </c>
      <c r="I4285" s="30">
        <f>IF(N(G4285)=0,"",INDEX(pl_atividade,G4285))</f>
        <v/>
      </c>
      <c r="J4285" s="50">
        <f>IF(N(G4285)=0,"",INDEX(pl_especialidade,G4285))</f>
        <v/>
      </c>
      <c r="K4285" s="28">
        <f>IF(N(G4285)=0,"",INDEX(pl_duracao,G4285))</f>
        <v/>
      </c>
      <c r="L4285" s="39">
        <f>IF(ISNUMBER(C4285),YEAR(C4285),"")</f>
        <v/>
      </c>
      <c r="M4285" s="39">
        <f>IF(ISNUMBER(C4285),MONTH(C4285),"")</f>
        <v/>
      </c>
      <c r="N4285" s="23">
        <f>IF(L4285="","",IF(NOT(ISNUMBER(crono_ano)),"Informe o ano",IF(L4285&lt;crono_ano,"Antes do ano",IF(L4285&gt;crono_ano,"Depois do ano","No ano"))))</f>
        <v/>
      </c>
      <c r="O4285" s="39">
        <f>IF(F4285="","",IF(COUNTIF(F$7:F4285,F4285)=1,1,0))</f>
        <v/>
      </c>
      <c r="P4285" s="39">
        <f>IF(A4285&amp;B4285&amp;C4285="","",IF(AND(O4285=1,N(G4285)&gt;0),IF(INDEX(pl_ativa,MAX(1,N(G4285)))="Sim",1,0),0))</f>
        <v/>
      </c>
      <c r="Q4285" s="39">
        <f>IF(F4285="","",COUNTIFS(ex_chave_oc,F4285,ex_cancelada,"&lt;&gt;Sim"))</f>
        <v/>
      </c>
      <c r="R4285" s="51">
        <f>IF(P4285="","",IF(AND(P4285=1,N(Q4285)&gt;0),1,0))</f>
        <v/>
      </c>
      <c r="S4285" s="30">
        <f>IF(P4285="","",IF(F4285="","ERRO: data prevista ausente ou inválida",IF(O4285=0,"Duplicada: contada uma vez",IF(N(G4285)=0,"ERRO: tarefa fora do Plano Mestre",IF(P4285=0,"Tarefa retirada do plano: não conta","OK")))))</f>
        <v/>
      </c>
    </row>
    <row r="4286">
      <c r="A4286" s="29" t="n"/>
      <c r="B4286" s="25" t="n"/>
      <c r="C4286" s="49" t="n"/>
      <c r="D4286" s="29" t="n"/>
      <c r="E4286" s="23">
        <f>IF(OR(A4286="",B4286=""),"",A4286&amp;"|"&amp;B4286)</f>
        <v/>
      </c>
      <c r="F4286" s="30">
        <f>IF(OR(E4286="",NOT(ISNUMBER(C4286))),"",E4286&amp;"|"&amp;YEAR(C4286)&amp;"-"&amp;RIGHT("0"&amp;MONTH(C4286),2)&amp;"-"&amp;RIGHT("0"&amp;DAY(C4286),2))</f>
        <v/>
      </c>
      <c r="G4286" s="26">
        <f>IF(E4286="","",IFERROR(MATCH(E4286,pl_chave,0),0))</f>
        <v/>
      </c>
      <c r="H4286" s="23">
        <f>IF(G4286="","",IF(G4286=0,"Tarefa fora do plano",INDEX(pl_tag,G4286)))</f>
        <v/>
      </c>
      <c r="I4286" s="30">
        <f>IF(N(G4286)=0,"",INDEX(pl_atividade,G4286))</f>
        <v/>
      </c>
      <c r="J4286" s="50">
        <f>IF(N(G4286)=0,"",INDEX(pl_especialidade,G4286))</f>
        <v/>
      </c>
      <c r="K4286" s="28">
        <f>IF(N(G4286)=0,"",INDEX(pl_duracao,G4286))</f>
        <v/>
      </c>
      <c r="L4286" s="39">
        <f>IF(ISNUMBER(C4286),YEAR(C4286),"")</f>
        <v/>
      </c>
      <c r="M4286" s="39">
        <f>IF(ISNUMBER(C4286),MONTH(C4286),"")</f>
        <v/>
      </c>
      <c r="N4286" s="23">
        <f>IF(L4286="","",IF(NOT(ISNUMBER(crono_ano)),"Informe o ano",IF(L4286&lt;crono_ano,"Antes do ano",IF(L4286&gt;crono_ano,"Depois do ano","No ano"))))</f>
        <v/>
      </c>
      <c r="O4286" s="39">
        <f>IF(F4286="","",IF(COUNTIF(F$7:F4286,F4286)=1,1,0))</f>
        <v/>
      </c>
      <c r="P4286" s="39">
        <f>IF(A4286&amp;B4286&amp;C4286="","",IF(AND(O4286=1,N(G4286)&gt;0),IF(INDEX(pl_ativa,MAX(1,N(G4286)))="Sim",1,0),0))</f>
        <v/>
      </c>
      <c r="Q4286" s="39">
        <f>IF(F4286="","",COUNTIFS(ex_chave_oc,F4286,ex_cancelada,"&lt;&gt;Sim"))</f>
        <v/>
      </c>
      <c r="R4286" s="51">
        <f>IF(P4286="","",IF(AND(P4286=1,N(Q4286)&gt;0),1,0))</f>
        <v/>
      </c>
      <c r="S4286" s="30">
        <f>IF(P4286="","",IF(F4286="","ERRO: data prevista ausente ou inválida",IF(O4286=0,"Duplicada: contada uma vez",IF(N(G4286)=0,"ERRO: tarefa fora do Plano Mestre",IF(P4286=0,"Tarefa retirada do plano: não conta","OK")))))</f>
        <v/>
      </c>
    </row>
    <row r="4287">
      <c r="A4287" s="29" t="n"/>
      <c r="B4287" s="25" t="n"/>
      <c r="C4287" s="49" t="n"/>
      <c r="D4287" s="29" t="n"/>
      <c r="E4287" s="23">
        <f>IF(OR(A4287="",B4287=""),"",A4287&amp;"|"&amp;B4287)</f>
        <v/>
      </c>
      <c r="F4287" s="30">
        <f>IF(OR(E4287="",NOT(ISNUMBER(C4287))),"",E4287&amp;"|"&amp;YEAR(C4287)&amp;"-"&amp;RIGHT("0"&amp;MONTH(C4287),2)&amp;"-"&amp;RIGHT("0"&amp;DAY(C4287),2))</f>
        <v/>
      </c>
      <c r="G4287" s="26">
        <f>IF(E4287="","",IFERROR(MATCH(E4287,pl_chave,0),0))</f>
        <v/>
      </c>
      <c r="H4287" s="23">
        <f>IF(G4287="","",IF(G4287=0,"Tarefa fora do plano",INDEX(pl_tag,G4287)))</f>
        <v/>
      </c>
      <c r="I4287" s="30">
        <f>IF(N(G4287)=0,"",INDEX(pl_atividade,G4287))</f>
        <v/>
      </c>
      <c r="J4287" s="50">
        <f>IF(N(G4287)=0,"",INDEX(pl_especialidade,G4287))</f>
        <v/>
      </c>
      <c r="K4287" s="28">
        <f>IF(N(G4287)=0,"",INDEX(pl_duracao,G4287))</f>
        <v/>
      </c>
      <c r="L4287" s="39">
        <f>IF(ISNUMBER(C4287),YEAR(C4287),"")</f>
        <v/>
      </c>
      <c r="M4287" s="39">
        <f>IF(ISNUMBER(C4287),MONTH(C4287),"")</f>
        <v/>
      </c>
      <c r="N4287" s="23">
        <f>IF(L4287="","",IF(NOT(ISNUMBER(crono_ano)),"Informe o ano",IF(L4287&lt;crono_ano,"Antes do ano",IF(L4287&gt;crono_ano,"Depois do ano","No ano"))))</f>
        <v/>
      </c>
      <c r="O4287" s="39">
        <f>IF(F4287="","",IF(COUNTIF(F$7:F4287,F4287)=1,1,0))</f>
        <v/>
      </c>
      <c r="P4287" s="39">
        <f>IF(A4287&amp;B4287&amp;C4287="","",IF(AND(O4287=1,N(G4287)&gt;0),IF(INDEX(pl_ativa,MAX(1,N(G4287)))="Sim",1,0),0))</f>
        <v/>
      </c>
      <c r="Q4287" s="39">
        <f>IF(F4287="","",COUNTIFS(ex_chave_oc,F4287,ex_cancelada,"&lt;&gt;Sim"))</f>
        <v/>
      </c>
      <c r="R4287" s="51">
        <f>IF(P4287="","",IF(AND(P4287=1,N(Q4287)&gt;0),1,0))</f>
        <v/>
      </c>
      <c r="S4287" s="30">
        <f>IF(P4287="","",IF(F4287="","ERRO: data prevista ausente ou inválida",IF(O4287=0,"Duplicada: contada uma vez",IF(N(G4287)=0,"ERRO: tarefa fora do Plano Mestre",IF(P4287=0,"Tarefa retirada do plano: não conta","OK")))))</f>
        <v/>
      </c>
    </row>
    <row r="4288">
      <c r="A4288" s="29" t="n"/>
      <c r="B4288" s="25" t="n"/>
      <c r="C4288" s="49" t="n"/>
      <c r="D4288" s="29" t="n"/>
      <c r="E4288" s="23">
        <f>IF(OR(A4288="",B4288=""),"",A4288&amp;"|"&amp;B4288)</f>
        <v/>
      </c>
      <c r="F4288" s="30">
        <f>IF(OR(E4288="",NOT(ISNUMBER(C4288))),"",E4288&amp;"|"&amp;YEAR(C4288)&amp;"-"&amp;RIGHT("0"&amp;MONTH(C4288),2)&amp;"-"&amp;RIGHT("0"&amp;DAY(C4288),2))</f>
        <v/>
      </c>
      <c r="G4288" s="26">
        <f>IF(E4288="","",IFERROR(MATCH(E4288,pl_chave,0),0))</f>
        <v/>
      </c>
      <c r="H4288" s="23">
        <f>IF(G4288="","",IF(G4288=0,"Tarefa fora do plano",INDEX(pl_tag,G4288)))</f>
        <v/>
      </c>
      <c r="I4288" s="30">
        <f>IF(N(G4288)=0,"",INDEX(pl_atividade,G4288))</f>
        <v/>
      </c>
      <c r="J4288" s="50">
        <f>IF(N(G4288)=0,"",INDEX(pl_especialidade,G4288))</f>
        <v/>
      </c>
      <c r="K4288" s="28">
        <f>IF(N(G4288)=0,"",INDEX(pl_duracao,G4288))</f>
        <v/>
      </c>
      <c r="L4288" s="39">
        <f>IF(ISNUMBER(C4288),YEAR(C4288),"")</f>
        <v/>
      </c>
      <c r="M4288" s="39">
        <f>IF(ISNUMBER(C4288),MONTH(C4288),"")</f>
        <v/>
      </c>
      <c r="N4288" s="23">
        <f>IF(L4288="","",IF(NOT(ISNUMBER(crono_ano)),"Informe o ano",IF(L4288&lt;crono_ano,"Antes do ano",IF(L4288&gt;crono_ano,"Depois do ano","No ano"))))</f>
        <v/>
      </c>
      <c r="O4288" s="39">
        <f>IF(F4288="","",IF(COUNTIF(F$7:F4288,F4288)=1,1,0))</f>
        <v/>
      </c>
      <c r="P4288" s="39">
        <f>IF(A4288&amp;B4288&amp;C4288="","",IF(AND(O4288=1,N(G4288)&gt;0),IF(INDEX(pl_ativa,MAX(1,N(G4288)))="Sim",1,0),0))</f>
        <v/>
      </c>
      <c r="Q4288" s="39">
        <f>IF(F4288="","",COUNTIFS(ex_chave_oc,F4288,ex_cancelada,"&lt;&gt;Sim"))</f>
        <v/>
      </c>
      <c r="R4288" s="51">
        <f>IF(P4288="","",IF(AND(P4288=1,N(Q4288)&gt;0),1,0))</f>
        <v/>
      </c>
      <c r="S4288" s="30">
        <f>IF(P4288="","",IF(F4288="","ERRO: data prevista ausente ou inválida",IF(O4288=0,"Duplicada: contada uma vez",IF(N(G4288)=0,"ERRO: tarefa fora do Plano Mestre",IF(P4288=0,"Tarefa retirada do plano: não conta","OK")))))</f>
        <v/>
      </c>
    </row>
    <row r="4289">
      <c r="A4289" s="29" t="n"/>
      <c r="B4289" s="25" t="n"/>
      <c r="C4289" s="49" t="n"/>
      <c r="D4289" s="29" t="n"/>
      <c r="E4289" s="23">
        <f>IF(OR(A4289="",B4289=""),"",A4289&amp;"|"&amp;B4289)</f>
        <v/>
      </c>
      <c r="F4289" s="30">
        <f>IF(OR(E4289="",NOT(ISNUMBER(C4289))),"",E4289&amp;"|"&amp;YEAR(C4289)&amp;"-"&amp;RIGHT("0"&amp;MONTH(C4289),2)&amp;"-"&amp;RIGHT("0"&amp;DAY(C4289),2))</f>
        <v/>
      </c>
      <c r="G4289" s="26">
        <f>IF(E4289="","",IFERROR(MATCH(E4289,pl_chave,0),0))</f>
        <v/>
      </c>
      <c r="H4289" s="23">
        <f>IF(G4289="","",IF(G4289=0,"Tarefa fora do plano",INDEX(pl_tag,G4289)))</f>
        <v/>
      </c>
      <c r="I4289" s="30">
        <f>IF(N(G4289)=0,"",INDEX(pl_atividade,G4289))</f>
        <v/>
      </c>
      <c r="J4289" s="50">
        <f>IF(N(G4289)=0,"",INDEX(pl_especialidade,G4289))</f>
        <v/>
      </c>
      <c r="K4289" s="28">
        <f>IF(N(G4289)=0,"",INDEX(pl_duracao,G4289))</f>
        <v/>
      </c>
      <c r="L4289" s="39">
        <f>IF(ISNUMBER(C4289),YEAR(C4289),"")</f>
        <v/>
      </c>
      <c r="M4289" s="39">
        <f>IF(ISNUMBER(C4289),MONTH(C4289),"")</f>
        <v/>
      </c>
      <c r="N4289" s="23">
        <f>IF(L4289="","",IF(NOT(ISNUMBER(crono_ano)),"Informe o ano",IF(L4289&lt;crono_ano,"Antes do ano",IF(L4289&gt;crono_ano,"Depois do ano","No ano"))))</f>
        <v/>
      </c>
      <c r="O4289" s="39">
        <f>IF(F4289="","",IF(COUNTIF(F$7:F4289,F4289)=1,1,0))</f>
        <v/>
      </c>
      <c r="P4289" s="39">
        <f>IF(A4289&amp;B4289&amp;C4289="","",IF(AND(O4289=1,N(G4289)&gt;0),IF(INDEX(pl_ativa,MAX(1,N(G4289)))="Sim",1,0),0))</f>
        <v/>
      </c>
      <c r="Q4289" s="39">
        <f>IF(F4289="","",COUNTIFS(ex_chave_oc,F4289,ex_cancelada,"&lt;&gt;Sim"))</f>
        <v/>
      </c>
      <c r="R4289" s="51">
        <f>IF(P4289="","",IF(AND(P4289=1,N(Q4289)&gt;0),1,0))</f>
        <v/>
      </c>
      <c r="S4289" s="30">
        <f>IF(P4289="","",IF(F4289="","ERRO: data prevista ausente ou inválida",IF(O4289=0,"Duplicada: contada uma vez",IF(N(G4289)=0,"ERRO: tarefa fora do Plano Mestre",IF(P4289=0,"Tarefa retirada do plano: não conta","OK")))))</f>
        <v/>
      </c>
    </row>
    <row r="4290">
      <c r="A4290" s="29" t="n"/>
      <c r="B4290" s="25" t="n"/>
      <c r="C4290" s="49" t="n"/>
      <c r="D4290" s="29" t="n"/>
      <c r="E4290" s="23">
        <f>IF(OR(A4290="",B4290=""),"",A4290&amp;"|"&amp;B4290)</f>
        <v/>
      </c>
      <c r="F4290" s="30">
        <f>IF(OR(E4290="",NOT(ISNUMBER(C4290))),"",E4290&amp;"|"&amp;YEAR(C4290)&amp;"-"&amp;RIGHT("0"&amp;MONTH(C4290),2)&amp;"-"&amp;RIGHT("0"&amp;DAY(C4290),2))</f>
        <v/>
      </c>
      <c r="G4290" s="26">
        <f>IF(E4290="","",IFERROR(MATCH(E4290,pl_chave,0),0))</f>
        <v/>
      </c>
      <c r="H4290" s="23">
        <f>IF(G4290="","",IF(G4290=0,"Tarefa fora do plano",INDEX(pl_tag,G4290)))</f>
        <v/>
      </c>
      <c r="I4290" s="30">
        <f>IF(N(G4290)=0,"",INDEX(pl_atividade,G4290))</f>
        <v/>
      </c>
      <c r="J4290" s="50">
        <f>IF(N(G4290)=0,"",INDEX(pl_especialidade,G4290))</f>
        <v/>
      </c>
      <c r="K4290" s="28">
        <f>IF(N(G4290)=0,"",INDEX(pl_duracao,G4290))</f>
        <v/>
      </c>
      <c r="L4290" s="39">
        <f>IF(ISNUMBER(C4290),YEAR(C4290),"")</f>
        <v/>
      </c>
      <c r="M4290" s="39">
        <f>IF(ISNUMBER(C4290),MONTH(C4290),"")</f>
        <v/>
      </c>
      <c r="N4290" s="23">
        <f>IF(L4290="","",IF(NOT(ISNUMBER(crono_ano)),"Informe o ano",IF(L4290&lt;crono_ano,"Antes do ano",IF(L4290&gt;crono_ano,"Depois do ano","No ano"))))</f>
        <v/>
      </c>
      <c r="O4290" s="39">
        <f>IF(F4290="","",IF(COUNTIF(F$7:F4290,F4290)=1,1,0))</f>
        <v/>
      </c>
      <c r="P4290" s="39">
        <f>IF(A4290&amp;B4290&amp;C4290="","",IF(AND(O4290=1,N(G4290)&gt;0),IF(INDEX(pl_ativa,MAX(1,N(G4290)))="Sim",1,0),0))</f>
        <v/>
      </c>
      <c r="Q4290" s="39">
        <f>IF(F4290="","",COUNTIFS(ex_chave_oc,F4290,ex_cancelada,"&lt;&gt;Sim"))</f>
        <v/>
      </c>
      <c r="R4290" s="51">
        <f>IF(P4290="","",IF(AND(P4290=1,N(Q4290)&gt;0),1,0))</f>
        <v/>
      </c>
      <c r="S4290" s="30">
        <f>IF(P4290="","",IF(F4290="","ERRO: data prevista ausente ou inválida",IF(O4290=0,"Duplicada: contada uma vez",IF(N(G4290)=0,"ERRO: tarefa fora do Plano Mestre",IF(P4290=0,"Tarefa retirada do plano: não conta","OK")))))</f>
        <v/>
      </c>
    </row>
    <row r="4291">
      <c r="A4291" s="29" t="n"/>
      <c r="B4291" s="25" t="n"/>
      <c r="C4291" s="49" t="n"/>
      <c r="D4291" s="29" t="n"/>
      <c r="E4291" s="23">
        <f>IF(OR(A4291="",B4291=""),"",A4291&amp;"|"&amp;B4291)</f>
        <v/>
      </c>
      <c r="F4291" s="30">
        <f>IF(OR(E4291="",NOT(ISNUMBER(C4291))),"",E4291&amp;"|"&amp;YEAR(C4291)&amp;"-"&amp;RIGHT("0"&amp;MONTH(C4291),2)&amp;"-"&amp;RIGHT("0"&amp;DAY(C4291),2))</f>
        <v/>
      </c>
      <c r="G4291" s="26">
        <f>IF(E4291="","",IFERROR(MATCH(E4291,pl_chave,0),0))</f>
        <v/>
      </c>
      <c r="H4291" s="23">
        <f>IF(G4291="","",IF(G4291=0,"Tarefa fora do plano",INDEX(pl_tag,G4291)))</f>
        <v/>
      </c>
      <c r="I4291" s="30">
        <f>IF(N(G4291)=0,"",INDEX(pl_atividade,G4291))</f>
        <v/>
      </c>
      <c r="J4291" s="50">
        <f>IF(N(G4291)=0,"",INDEX(pl_especialidade,G4291))</f>
        <v/>
      </c>
      <c r="K4291" s="28">
        <f>IF(N(G4291)=0,"",INDEX(pl_duracao,G4291))</f>
        <v/>
      </c>
      <c r="L4291" s="39">
        <f>IF(ISNUMBER(C4291),YEAR(C4291),"")</f>
        <v/>
      </c>
      <c r="M4291" s="39">
        <f>IF(ISNUMBER(C4291),MONTH(C4291),"")</f>
        <v/>
      </c>
      <c r="N4291" s="23">
        <f>IF(L4291="","",IF(NOT(ISNUMBER(crono_ano)),"Informe o ano",IF(L4291&lt;crono_ano,"Antes do ano",IF(L4291&gt;crono_ano,"Depois do ano","No ano"))))</f>
        <v/>
      </c>
      <c r="O4291" s="39">
        <f>IF(F4291="","",IF(COUNTIF(F$7:F4291,F4291)=1,1,0))</f>
        <v/>
      </c>
      <c r="P4291" s="39">
        <f>IF(A4291&amp;B4291&amp;C4291="","",IF(AND(O4291=1,N(G4291)&gt;0),IF(INDEX(pl_ativa,MAX(1,N(G4291)))="Sim",1,0),0))</f>
        <v/>
      </c>
      <c r="Q4291" s="39">
        <f>IF(F4291="","",COUNTIFS(ex_chave_oc,F4291,ex_cancelada,"&lt;&gt;Sim"))</f>
        <v/>
      </c>
      <c r="R4291" s="51">
        <f>IF(P4291="","",IF(AND(P4291=1,N(Q4291)&gt;0),1,0))</f>
        <v/>
      </c>
      <c r="S4291" s="30">
        <f>IF(P4291="","",IF(F4291="","ERRO: data prevista ausente ou inválida",IF(O4291=0,"Duplicada: contada uma vez",IF(N(G4291)=0,"ERRO: tarefa fora do Plano Mestre",IF(P4291=0,"Tarefa retirada do plano: não conta","OK")))))</f>
        <v/>
      </c>
    </row>
    <row r="4292">
      <c r="A4292" s="29" t="n"/>
      <c r="B4292" s="25" t="n"/>
      <c r="C4292" s="49" t="n"/>
      <c r="D4292" s="29" t="n"/>
      <c r="E4292" s="23">
        <f>IF(OR(A4292="",B4292=""),"",A4292&amp;"|"&amp;B4292)</f>
        <v/>
      </c>
      <c r="F4292" s="30">
        <f>IF(OR(E4292="",NOT(ISNUMBER(C4292))),"",E4292&amp;"|"&amp;YEAR(C4292)&amp;"-"&amp;RIGHT("0"&amp;MONTH(C4292),2)&amp;"-"&amp;RIGHT("0"&amp;DAY(C4292),2))</f>
        <v/>
      </c>
      <c r="G4292" s="26">
        <f>IF(E4292="","",IFERROR(MATCH(E4292,pl_chave,0),0))</f>
        <v/>
      </c>
      <c r="H4292" s="23">
        <f>IF(G4292="","",IF(G4292=0,"Tarefa fora do plano",INDEX(pl_tag,G4292)))</f>
        <v/>
      </c>
      <c r="I4292" s="30">
        <f>IF(N(G4292)=0,"",INDEX(pl_atividade,G4292))</f>
        <v/>
      </c>
      <c r="J4292" s="50">
        <f>IF(N(G4292)=0,"",INDEX(pl_especialidade,G4292))</f>
        <v/>
      </c>
      <c r="K4292" s="28">
        <f>IF(N(G4292)=0,"",INDEX(pl_duracao,G4292))</f>
        <v/>
      </c>
      <c r="L4292" s="39">
        <f>IF(ISNUMBER(C4292),YEAR(C4292),"")</f>
        <v/>
      </c>
      <c r="M4292" s="39">
        <f>IF(ISNUMBER(C4292),MONTH(C4292),"")</f>
        <v/>
      </c>
      <c r="N4292" s="23">
        <f>IF(L4292="","",IF(NOT(ISNUMBER(crono_ano)),"Informe o ano",IF(L4292&lt;crono_ano,"Antes do ano",IF(L4292&gt;crono_ano,"Depois do ano","No ano"))))</f>
        <v/>
      </c>
      <c r="O4292" s="39">
        <f>IF(F4292="","",IF(COUNTIF(F$7:F4292,F4292)=1,1,0))</f>
        <v/>
      </c>
      <c r="P4292" s="39">
        <f>IF(A4292&amp;B4292&amp;C4292="","",IF(AND(O4292=1,N(G4292)&gt;0),IF(INDEX(pl_ativa,MAX(1,N(G4292)))="Sim",1,0),0))</f>
        <v/>
      </c>
      <c r="Q4292" s="39">
        <f>IF(F4292="","",COUNTIFS(ex_chave_oc,F4292,ex_cancelada,"&lt;&gt;Sim"))</f>
        <v/>
      </c>
      <c r="R4292" s="51">
        <f>IF(P4292="","",IF(AND(P4292=1,N(Q4292)&gt;0),1,0))</f>
        <v/>
      </c>
      <c r="S4292" s="30">
        <f>IF(P4292="","",IF(F4292="","ERRO: data prevista ausente ou inválida",IF(O4292=0,"Duplicada: contada uma vez",IF(N(G4292)=0,"ERRO: tarefa fora do Plano Mestre",IF(P4292=0,"Tarefa retirada do plano: não conta","OK")))))</f>
        <v/>
      </c>
    </row>
    <row r="4293">
      <c r="A4293" s="29" t="n"/>
      <c r="B4293" s="25" t="n"/>
      <c r="C4293" s="49" t="n"/>
      <c r="D4293" s="29" t="n"/>
      <c r="E4293" s="23">
        <f>IF(OR(A4293="",B4293=""),"",A4293&amp;"|"&amp;B4293)</f>
        <v/>
      </c>
      <c r="F4293" s="30">
        <f>IF(OR(E4293="",NOT(ISNUMBER(C4293))),"",E4293&amp;"|"&amp;YEAR(C4293)&amp;"-"&amp;RIGHT("0"&amp;MONTH(C4293),2)&amp;"-"&amp;RIGHT("0"&amp;DAY(C4293),2))</f>
        <v/>
      </c>
      <c r="G4293" s="26">
        <f>IF(E4293="","",IFERROR(MATCH(E4293,pl_chave,0),0))</f>
        <v/>
      </c>
      <c r="H4293" s="23">
        <f>IF(G4293="","",IF(G4293=0,"Tarefa fora do plano",INDEX(pl_tag,G4293)))</f>
        <v/>
      </c>
      <c r="I4293" s="30">
        <f>IF(N(G4293)=0,"",INDEX(pl_atividade,G4293))</f>
        <v/>
      </c>
      <c r="J4293" s="50">
        <f>IF(N(G4293)=0,"",INDEX(pl_especialidade,G4293))</f>
        <v/>
      </c>
      <c r="K4293" s="28">
        <f>IF(N(G4293)=0,"",INDEX(pl_duracao,G4293))</f>
        <v/>
      </c>
      <c r="L4293" s="39">
        <f>IF(ISNUMBER(C4293),YEAR(C4293),"")</f>
        <v/>
      </c>
      <c r="M4293" s="39">
        <f>IF(ISNUMBER(C4293),MONTH(C4293),"")</f>
        <v/>
      </c>
      <c r="N4293" s="23">
        <f>IF(L4293="","",IF(NOT(ISNUMBER(crono_ano)),"Informe o ano",IF(L4293&lt;crono_ano,"Antes do ano",IF(L4293&gt;crono_ano,"Depois do ano","No ano"))))</f>
        <v/>
      </c>
      <c r="O4293" s="39">
        <f>IF(F4293="","",IF(COUNTIF(F$7:F4293,F4293)=1,1,0))</f>
        <v/>
      </c>
      <c r="P4293" s="39">
        <f>IF(A4293&amp;B4293&amp;C4293="","",IF(AND(O4293=1,N(G4293)&gt;0),IF(INDEX(pl_ativa,MAX(1,N(G4293)))="Sim",1,0),0))</f>
        <v/>
      </c>
      <c r="Q4293" s="39">
        <f>IF(F4293="","",COUNTIFS(ex_chave_oc,F4293,ex_cancelada,"&lt;&gt;Sim"))</f>
        <v/>
      </c>
      <c r="R4293" s="51">
        <f>IF(P4293="","",IF(AND(P4293=1,N(Q4293)&gt;0),1,0))</f>
        <v/>
      </c>
      <c r="S4293" s="30">
        <f>IF(P4293="","",IF(F4293="","ERRO: data prevista ausente ou inválida",IF(O4293=0,"Duplicada: contada uma vez",IF(N(G4293)=0,"ERRO: tarefa fora do Plano Mestre",IF(P4293=0,"Tarefa retirada do plano: não conta","OK")))))</f>
        <v/>
      </c>
    </row>
    <row r="4294">
      <c r="A4294" s="29" t="n"/>
      <c r="B4294" s="25" t="n"/>
      <c r="C4294" s="49" t="n"/>
      <c r="D4294" s="29" t="n"/>
      <c r="E4294" s="23">
        <f>IF(OR(A4294="",B4294=""),"",A4294&amp;"|"&amp;B4294)</f>
        <v/>
      </c>
      <c r="F4294" s="30">
        <f>IF(OR(E4294="",NOT(ISNUMBER(C4294))),"",E4294&amp;"|"&amp;YEAR(C4294)&amp;"-"&amp;RIGHT("0"&amp;MONTH(C4294),2)&amp;"-"&amp;RIGHT("0"&amp;DAY(C4294),2))</f>
        <v/>
      </c>
      <c r="G4294" s="26">
        <f>IF(E4294="","",IFERROR(MATCH(E4294,pl_chave,0),0))</f>
        <v/>
      </c>
      <c r="H4294" s="23">
        <f>IF(G4294="","",IF(G4294=0,"Tarefa fora do plano",INDEX(pl_tag,G4294)))</f>
        <v/>
      </c>
      <c r="I4294" s="30">
        <f>IF(N(G4294)=0,"",INDEX(pl_atividade,G4294))</f>
        <v/>
      </c>
      <c r="J4294" s="50">
        <f>IF(N(G4294)=0,"",INDEX(pl_especialidade,G4294))</f>
        <v/>
      </c>
      <c r="K4294" s="28">
        <f>IF(N(G4294)=0,"",INDEX(pl_duracao,G4294))</f>
        <v/>
      </c>
      <c r="L4294" s="39">
        <f>IF(ISNUMBER(C4294),YEAR(C4294),"")</f>
        <v/>
      </c>
      <c r="M4294" s="39">
        <f>IF(ISNUMBER(C4294),MONTH(C4294),"")</f>
        <v/>
      </c>
      <c r="N4294" s="23">
        <f>IF(L4294="","",IF(NOT(ISNUMBER(crono_ano)),"Informe o ano",IF(L4294&lt;crono_ano,"Antes do ano",IF(L4294&gt;crono_ano,"Depois do ano","No ano"))))</f>
        <v/>
      </c>
      <c r="O4294" s="39">
        <f>IF(F4294="","",IF(COUNTIF(F$7:F4294,F4294)=1,1,0))</f>
        <v/>
      </c>
      <c r="P4294" s="39">
        <f>IF(A4294&amp;B4294&amp;C4294="","",IF(AND(O4294=1,N(G4294)&gt;0),IF(INDEX(pl_ativa,MAX(1,N(G4294)))="Sim",1,0),0))</f>
        <v/>
      </c>
      <c r="Q4294" s="39">
        <f>IF(F4294="","",COUNTIFS(ex_chave_oc,F4294,ex_cancelada,"&lt;&gt;Sim"))</f>
        <v/>
      </c>
      <c r="R4294" s="51">
        <f>IF(P4294="","",IF(AND(P4294=1,N(Q4294)&gt;0),1,0))</f>
        <v/>
      </c>
      <c r="S4294" s="30">
        <f>IF(P4294="","",IF(F4294="","ERRO: data prevista ausente ou inválida",IF(O4294=0,"Duplicada: contada uma vez",IF(N(G4294)=0,"ERRO: tarefa fora do Plano Mestre",IF(P4294=0,"Tarefa retirada do plano: não conta","OK")))))</f>
        <v/>
      </c>
    </row>
    <row r="4295">
      <c r="A4295" s="29" t="n"/>
      <c r="B4295" s="25" t="n"/>
      <c r="C4295" s="49" t="n"/>
      <c r="D4295" s="29" t="n"/>
      <c r="E4295" s="23">
        <f>IF(OR(A4295="",B4295=""),"",A4295&amp;"|"&amp;B4295)</f>
        <v/>
      </c>
      <c r="F4295" s="30">
        <f>IF(OR(E4295="",NOT(ISNUMBER(C4295))),"",E4295&amp;"|"&amp;YEAR(C4295)&amp;"-"&amp;RIGHT("0"&amp;MONTH(C4295),2)&amp;"-"&amp;RIGHT("0"&amp;DAY(C4295),2))</f>
        <v/>
      </c>
      <c r="G4295" s="26">
        <f>IF(E4295="","",IFERROR(MATCH(E4295,pl_chave,0),0))</f>
        <v/>
      </c>
      <c r="H4295" s="23">
        <f>IF(G4295="","",IF(G4295=0,"Tarefa fora do plano",INDEX(pl_tag,G4295)))</f>
        <v/>
      </c>
      <c r="I4295" s="30">
        <f>IF(N(G4295)=0,"",INDEX(pl_atividade,G4295))</f>
        <v/>
      </c>
      <c r="J4295" s="50">
        <f>IF(N(G4295)=0,"",INDEX(pl_especialidade,G4295))</f>
        <v/>
      </c>
      <c r="K4295" s="28">
        <f>IF(N(G4295)=0,"",INDEX(pl_duracao,G4295))</f>
        <v/>
      </c>
      <c r="L4295" s="39">
        <f>IF(ISNUMBER(C4295),YEAR(C4295),"")</f>
        <v/>
      </c>
      <c r="M4295" s="39">
        <f>IF(ISNUMBER(C4295),MONTH(C4295),"")</f>
        <v/>
      </c>
      <c r="N4295" s="23">
        <f>IF(L4295="","",IF(NOT(ISNUMBER(crono_ano)),"Informe o ano",IF(L4295&lt;crono_ano,"Antes do ano",IF(L4295&gt;crono_ano,"Depois do ano","No ano"))))</f>
        <v/>
      </c>
      <c r="O4295" s="39">
        <f>IF(F4295="","",IF(COUNTIF(F$7:F4295,F4295)=1,1,0))</f>
        <v/>
      </c>
      <c r="P4295" s="39">
        <f>IF(A4295&amp;B4295&amp;C4295="","",IF(AND(O4295=1,N(G4295)&gt;0),IF(INDEX(pl_ativa,MAX(1,N(G4295)))="Sim",1,0),0))</f>
        <v/>
      </c>
      <c r="Q4295" s="39">
        <f>IF(F4295="","",COUNTIFS(ex_chave_oc,F4295,ex_cancelada,"&lt;&gt;Sim"))</f>
        <v/>
      </c>
      <c r="R4295" s="51">
        <f>IF(P4295="","",IF(AND(P4295=1,N(Q4295)&gt;0),1,0))</f>
        <v/>
      </c>
      <c r="S4295" s="30">
        <f>IF(P4295="","",IF(F4295="","ERRO: data prevista ausente ou inválida",IF(O4295=0,"Duplicada: contada uma vez",IF(N(G4295)=0,"ERRO: tarefa fora do Plano Mestre",IF(P4295=0,"Tarefa retirada do plano: não conta","OK")))))</f>
        <v/>
      </c>
    </row>
    <row r="4296">
      <c r="A4296" s="29" t="n"/>
      <c r="B4296" s="25" t="n"/>
      <c r="C4296" s="49" t="n"/>
      <c r="D4296" s="29" t="n"/>
      <c r="E4296" s="23">
        <f>IF(OR(A4296="",B4296=""),"",A4296&amp;"|"&amp;B4296)</f>
        <v/>
      </c>
      <c r="F4296" s="30">
        <f>IF(OR(E4296="",NOT(ISNUMBER(C4296))),"",E4296&amp;"|"&amp;YEAR(C4296)&amp;"-"&amp;RIGHT("0"&amp;MONTH(C4296),2)&amp;"-"&amp;RIGHT("0"&amp;DAY(C4296),2))</f>
        <v/>
      </c>
      <c r="G4296" s="26">
        <f>IF(E4296="","",IFERROR(MATCH(E4296,pl_chave,0),0))</f>
        <v/>
      </c>
      <c r="H4296" s="23">
        <f>IF(G4296="","",IF(G4296=0,"Tarefa fora do plano",INDEX(pl_tag,G4296)))</f>
        <v/>
      </c>
      <c r="I4296" s="30">
        <f>IF(N(G4296)=0,"",INDEX(pl_atividade,G4296))</f>
        <v/>
      </c>
      <c r="J4296" s="50">
        <f>IF(N(G4296)=0,"",INDEX(pl_especialidade,G4296))</f>
        <v/>
      </c>
      <c r="K4296" s="28">
        <f>IF(N(G4296)=0,"",INDEX(pl_duracao,G4296))</f>
        <v/>
      </c>
      <c r="L4296" s="39">
        <f>IF(ISNUMBER(C4296),YEAR(C4296),"")</f>
        <v/>
      </c>
      <c r="M4296" s="39">
        <f>IF(ISNUMBER(C4296),MONTH(C4296),"")</f>
        <v/>
      </c>
      <c r="N4296" s="23">
        <f>IF(L4296="","",IF(NOT(ISNUMBER(crono_ano)),"Informe o ano",IF(L4296&lt;crono_ano,"Antes do ano",IF(L4296&gt;crono_ano,"Depois do ano","No ano"))))</f>
        <v/>
      </c>
      <c r="O4296" s="39">
        <f>IF(F4296="","",IF(COUNTIF(F$7:F4296,F4296)=1,1,0))</f>
        <v/>
      </c>
      <c r="P4296" s="39">
        <f>IF(A4296&amp;B4296&amp;C4296="","",IF(AND(O4296=1,N(G4296)&gt;0),IF(INDEX(pl_ativa,MAX(1,N(G4296)))="Sim",1,0),0))</f>
        <v/>
      </c>
      <c r="Q4296" s="39">
        <f>IF(F4296="","",COUNTIFS(ex_chave_oc,F4296,ex_cancelada,"&lt;&gt;Sim"))</f>
        <v/>
      </c>
      <c r="R4296" s="51">
        <f>IF(P4296="","",IF(AND(P4296=1,N(Q4296)&gt;0),1,0))</f>
        <v/>
      </c>
      <c r="S4296" s="30">
        <f>IF(P4296="","",IF(F4296="","ERRO: data prevista ausente ou inválida",IF(O4296=0,"Duplicada: contada uma vez",IF(N(G4296)=0,"ERRO: tarefa fora do Plano Mestre",IF(P4296=0,"Tarefa retirada do plano: não conta","OK")))))</f>
        <v/>
      </c>
    </row>
    <row r="4297">
      <c r="A4297" s="29" t="n"/>
      <c r="B4297" s="25" t="n"/>
      <c r="C4297" s="49" t="n"/>
      <c r="D4297" s="29" t="n"/>
      <c r="E4297" s="23">
        <f>IF(OR(A4297="",B4297=""),"",A4297&amp;"|"&amp;B4297)</f>
        <v/>
      </c>
      <c r="F4297" s="30">
        <f>IF(OR(E4297="",NOT(ISNUMBER(C4297))),"",E4297&amp;"|"&amp;YEAR(C4297)&amp;"-"&amp;RIGHT("0"&amp;MONTH(C4297),2)&amp;"-"&amp;RIGHT("0"&amp;DAY(C4297),2))</f>
        <v/>
      </c>
      <c r="G4297" s="26">
        <f>IF(E4297="","",IFERROR(MATCH(E4297,pl_chave,0),0))</f>
        <v/>
      </c>
      <c r="H4297" s="23">
        <f>IF(G4297="","",IF(G4297=0,"Tarefa fora do plano",INDEX(pl_tag,G4297)))</f>
        <v/>
      </c>
      <c r="I4297" s="30">
        <f>IF(N(G4297)=0,"",INDEX(pl_atividade,G4297))</f>
        <v/>
      </c>
      <c r="J4297" s="50">
        <f>IF(N(G4297)=0,"",INDEX(pl_especialidade,G4297))</f>
        <v/>
      </c>
      <c r="K4297" s="28">
        <f>IF(N(G4297)=0,"",INDEX(pl_duracao,G4297))</f>
        <v/>
      </c>
      <c r="L4297" s="39">
        <f>IF(ISNUMBER(C4297),YEAR(C4297),"")</f>
        <v/>
      </c>
      <c r="M4297" s="39">
        <f>IF(ISNUMBER(C4297),MONTH(C4297),"")</f>
        <v/>
      </c>
      <c r="N4297" s="23">
        <f>IF(L4297="","",IF(NOT(ISNUMBER(crono_ano)),"Informe o ano",IF(L4297&lt;crono_ano,"Antes do ano",IF(L4297&gt;crono_ano,"Depois do ano","No ano"))))</f>
        <v/>
      </c>
      <c r="O4297" s="39">
        <f>IF(F4297="","",IF(COUNTIF(F$7:F4297,F4297)=1,1,0))</f>
        <v/>
      </c>
      <c r="P4297" s="39">
        <f>IF(A4297&amp;B4297&amp;C4297="","",IF(AND(O4297=1,N(G4297)&gt;0),IF(INDEX(pl_ativa,MAX(1,N(G4297)))="Sim",1,0),0))</f>
        <v/>
      </c>
      <c r="Q4297" s="39">
        <f>IF(F4297="","",COUNTIFS(ex_chave_oc,F4297,ex_cancelada,"&lt;&gt;Sim"))</f>
        <v/>
      </c>
      <c r="R4297" s="51">
        <f>IF(P4297="","",IF(AND(P4297=1,N(Q4297)&gt;0),1,0))</f>
        <v/>
      </c>
      <c r="S4297" s="30">
        <f>IF(P4297="","",IF(F4297="","ERRO: data prevista ausente ou inválida",IF(O4297=0,"Duplicada: contada uma vez",IF(N(G4297)=0,"ERRO: tarefa fora do Plano Mestre",IF(P4297=0,"Tarefa retirada do plano: não conta","OK")))))</f>
        <v/>
      </c>
    </row>
    <row r="4298">
      <c r="A4298" s="29" t="n"/>
      <c r="B4298" s="25" t="n"/>
      <c r="C4298" s="49" t="n"/>
      <c r="D4298" s="29" t="n"/>
      <c r="E4298" s="23">
        <f>IF(OR(A4298="",B4298=""),"",A4298&amp;"|"&amp;B4298)</f>
        <v/>
      </c>
      <c r="F4298" s="30">
        <f>IF(OR(E4298="",NOT(ISNUMBER(C4298))),"",E4298&amp;"|"&amp;YEAR(C4298)&amp;"-"&amp;RIGHT("0"&amp;MONTH(C4298),2)&amp;"-"&amp;RIGHT("0"&amp;DAY(C4298),2))</f>
        <v/>
      </c>
      <c r="G4298" s="26">
        <f>IF(E4298="","",IFERROR(MATCH(E4298,pl_chave,0),0))</f>
        <v/>
      </c>
      <c r="H4298" s="23">
        <f>IF(G4298="","",IF(G4298=0,"Tarefa fora do plano",INDEX(pl_tag,G4298)))</f>
        <v/>
      </c>
      <c r="I4298" s="30">
        <f>IF(N(G4298)=0,"",INDEX(pl_atividade,G4298))</f>
        <v/>
      </c>
      <c r="J4298" s="50">
        <f>IF(N(G4298)=0,"",INDEX(pl_especialidade,G4298))</f>
        <v/>
      </c>
      <c r="K4298" s="28">
        <f>IF(N(G4298)=0,"",INDEX(pl_duracao,G4298))</f>
        <v/>
      </c>
      <c r="L4298" s="39">
        <f>IF(ISNUMBER(C4298),YEAR(C4298),"")</f>
        <v/>
      </c>
      <c r="M4298" s="39">
        <f>IF(ISNUMBER(C4298),MONTH(C4298),"")</f>
        <v/>
      </c>
      <c r="N4298" s="23">
        <f>IF(L4298="","",IF(NOT(ISNUMBER(crono_ano)),"Informe o ano",IF(L4298&lt;crono_ano,"Antes do ano",IF(L4298&gt;crono_ano,"Depois do ano","No ano"))))</f>
        <v/>
      </c>
      <c r="O4298" s="39">
        <f>IF(F4298="","",IF(COUNTIF(F$7:F4298,F4298)=1,1,0))</f>
        <v/>
      </c>
      <c r="P4298" s="39">
        <f>IF(A4298&amp;B4298&amp;C4298="","",IF(AND(O4298=1,N(G4298)&gt;0),IF(INDEX(pl_ativa,MAX(1,N(G4298)))="Sim",1,0),0))</f>
        <v/>
      </c>
      <c r="Q4298" s="39">
        <f>IF(F4298="","",COUNTIFS(ex_chave_oc,F4298,ex_cancelada,"&lt;&gt;Sim"))</f>
        <v/>
      </c>
      <c r="R4298" s="51">
        <f>IF(P4298="","",IF(AND(P4298=1,N(Q4298)&gt;0),1,0))</f>
        <v/>
      </c>
      <c r="S4298" s="30">
        <f>IF(P4298="","",IF(F4298="","ERRO: data prevista ausente ou inválida",IF(O4298=0,"Duplicada: contada uma vez",IF(N(G4298)=0,"ERRO: tarefa fora do Plano Mestre",IF(P4298=0,"Tarefa retirada do plano: não conta","OK")))))</f>
        <v/>
      </c>
    </row>
    <row r="4299">
      <c r="A4299" s="29" t="n"/>
      <c r="B4299" s="25" t="n"/>
      <c r="C4299" s="49" t="n"/>
      <c r="D4299" s="29" t="n"/>
      <c r="E4299" s="23">
        <f>IF(OR(A4299="",B4299=""),"",A4299&amp;"|"&amp;B4299)</f>
        <v/>
      </c>
      <c r="F4299" s="30">
        <f>IF(OR(E4299="",NOT(ISNUMBER(C4299))),"",E4299&amp;"|"&amp;YEAR(C4299)&amp;"-"&amp;RIGHT("0"&amp;MONTH(C4299),2)&amp;"-"&amp;RIGHT("0"&amp;DAY(C4299),2))</f>
        <v/>
      </c>
      <c r="G4299" s="26">
        <f>IF(E4299="","",IFERROR(MATCH(E4299,pl_chave,0),0))</f>
        <v/>
      </c>
      <c r="H4299" s="23">
        <f>IF(G4299="","",IF(G4299=0,"Tarefa fora do plano",INDEX(pl_tag,G4299)))</f>
        <v/>
      </c>
      <c r="I4299" s="30">
        <f>IF(N(G4299)=0,"",INDEX(pl_atividade,G4299))</f>
        <v/>
      </c>
      <c r="J4299" s="50">
        <f>IF(N(G4299)=0,"",INDEX(pl_especialidade,G4299))</f>
        <v/>
      </c>
      <c r="K4299" s="28">
        <f>IF(N(G4299)=0,"",INDEX(pl_duracao,G4299))</f>
        <v/>
      </c>
      <c r="L4299" s="39">
        <f>IF(ISNUMBER(C4299),YEAR(C4299),"")</f>
        <v/>
      </c>
      <c r="M4299" s="39">
        <f>IF(ISNUMBER(C4299),MONTH(C4299),"")</f>
        <v/>
      </c>
      <c r="N4299" s="23">
        <f>IF(L4299="","",IF(NOT(ISNUMBER(crono_ano)),"Informe o ano",IF(L4299&lt;crono_ano,"Antes do ano",IF(L4299&gt;crono_ano,"Depois do ano","No ano"))))</f>
        <v/>
      </c>
      <c r="O4299" s="39">
        <f>IF(F4299="","",IF(COUNTIF(F$7:F4299,F4299)=1,1,0))</f>
        <v/>
      </c>
      <c r="P4299" s="39">
        <f>IF(A4299&amp;B4299&amp;C4299="","",IF(AND(O4299=1,N(G4299)&gt;0),IF(INDEX(pl_ativa,MAX(1,N(G4299)))="Sim",1,0),0))</f>
        <v/>
      </c>
      <c r="Q4299" s="39">
        <f>IF(F4299="","",COUNTIFS(ex_chave_oc,F4299,ex_cancelada,"&lt;&gt;Sim"))</f>
        <v/>
      </c>
      <c r="R4299" s="51">
        <f>IF(P4299="","",IF(AND(P4299=1,N(Q4299)&gt;0),1,0))</f>
        <v/>
      </c>
      <c r="S4299" s="30">
        <f>IF(P4299="","",IF(F4299="","ERRO: data prevista ausente ou inválida",IF(O4299=0,"Duplicada: contada uma vez",IF(N(G4299)=0,"ERRO: tarefa fora do Plano Mestre",IF(P4299=0,"Tarefa retirada do plano: não conta","OK")))))</f>
        <v/>
      </c>
    </row>
    <row r="4300">
      <c r="A4300" s="29" t="n"/>
      <c r="B4300" s="25" t="n"/>
      <c r="C4300" s="49" t="n"/>
      <c r="D4300" s="29" t="n"/>
      <c r="E4300" s="23">
        <f>IF(OR(A4300="",B4300=""),"",A4300&amp;"|"&amp;B4300)</f>
        <v/>
      </c>
      <c r="F4300" s="30">
        <f>IF(OR(E4300="",NOT(ISNUMBER(C4300))),"",E4300&amp;"|"&amp;YEAR(C4300)&amp;"-"&amp;RIGHT("0"&amp;MONTH(C4300),2)&amp;"-"&amp;RIGHT("0"&amp;DAY(C4300),2))</f>
        <v/>
      </c>
      <c r="G4300" s="26">
        <f>IF(E4300="","",IFERROR(MATCH(E4300,pl_chave,0),0))</f>
        <v/>
      </c>
      <c r="H4300" s="23">
        <f>IF(G4300="","",IF(G4300=0,"Tarefa fora do plano",INDEX(pl_tag,G4300)))</f>
        <v/>
      </c>
      <c r="I4300" s="30">
        <f>IF(N(G4300)=0,"",INDEX(pl_atividade,G4300))</f>
        <v/>
      </c>
      <c r="J4300" s="50">
        <f>IF(N(G4300)=0,"",INDEX(pl_especialidade,G4300))</f>
        <v/>
      </c>
      <c r="K4300" s="28">
        <f>IF(N(G4300)=0,"",INDEX(pl_duracao,G4300))</f>
        <v/>
      </c>
      <c r="L4300" s="39">
        <f>IF(ISNUMBER(C4300),YEAR(C4300),"")</f>
        <v/>
      </c>
      <c r="M4300" s="39">
        <f>IF(ISNUMBER(C4300),MONTH(C4300),"")</f>
        <v/>
      </c>
      <c r="N4300" s="23">
        <f>IF(L4300="","",IF(NOT(ISNUMBER(crono_ano)),"Informe o ano",IF(L4300&lt;crono_ano,"Antes do ano",IF(L4300&gt;crono_ano,"Depois do ano","No ano"))))</f>
        <v/>
      </c>
      <c r="O4300" s="39">
        <f>IF(F4300="","",IF(COUNTIF(F$7:F4300,F4300)=1,1,0))</f>
        <v/>
      </c>
      <c r="P4300" s="39">
        <f>IF(A4300&amp;B4300&amp;C4300="","",IF(AND(O4300=1,N(G4300)&gt;0),IF(INDEX(pl_ativa,MAX(1,N(G4300)))="Sim",1,0),0))</f>
        <v/>
      </c>
      <c r="Q4300" s="39">
        <f>IF(F4300="","",COUNTIFS(ex_chave_oc,F4300,ex_cancelada,"&lt;&gt;Sim"))</f>
        <v/>
      </c>
      <c r="R4300" s="51">
        <f>IF(P4300="","",IF(AND(P4300=1,N(Q4300)&gt;0),1,0))</f>
        <v/>
      </c>
      <c r="S4300" s="30">
        <f>IF(P4300="","",IF(F4300="","ERRO: data prevista ausente ou inválida",IF(O4300=0,"Duplicada: contada uma vez",IF(N(G4300)=0,"ERRO: tarefa fora do Plano Mestre",IF(P4300=0,"Tarefa retirada do plano: não conta","OK")))))</f>
        <v/>
      </c>
    </row>
    <row r="4301">
      <c r="A4301" s="29" t="n"/>
      <c r="B4301" s="25" t="n"/>
      <c r="C4301" s="49" t="n"/>
      <c r="D4301" s="29" t="n"/>
      <c r="E4301" s="23">
        <f>IF(OR(A4301="",B4301=""),"",A4301&amp;"|"&amp;B4301)</f>
        <v/>
      </c>
      <c r="F4301" s="30">
        <f>IF(OR(E4301="",NOT(ISNUMBER(C4301))),"",E4301&amp;"|"&amp;YEAR(C4301)&amp;"-"&amp;RIGHT("0"&amp;MONTH(C4301),2)&amp;"-"&amp;RIGHT("0"&amp;DAY(C4301),2))</f>
        <v/>
      </c>
      <c r="G4301" s="26">
        <f>IF(E4301="","",IFERROR(MATCH(E4301,pl_chave,0),0))</f>
        <v/>
      </c>
      <c r="H4301" s="23">
        <f>IF(G4301="","",IF(G4301=0,"Tarefa fora do plano",INDEX(pl_tag,G4301)))</f>
        <v/>
      </c>
      <c r="I4301" s="30">
        <f>IF(N(G4301)=0,"",INDEX(pl_atividade,G4301))</f>
        <v/>
      </c>
      <c r="J4301" s="50">
        <f>IF(N(G4301)=0,"",INDEX(pl_especialidade,G4301))</f>
        <v/>
      </c>
      <c r="K4301" s="28">
        <f>IF(N(G4301)=0,"",INDEX(pl_duracao,G4301))</f>
        <v/>
      </c>
      <c r="L4301" s="39">
        <f>IF(ISNUMBER(C4301),YEAR(C4301),"")</f>
        <v/>
      </c>
      <c r="M4301" s="39">
        <f>IF(ISNUMBER(C4301),MONTH(C4301),"")</f>
        <v/>
      </c>
      <c r="N4301" s="23">
        <f>IF(L4301="","",IF(NOT(ISNUMBER(crono_ano)),"Informe o ano",IF(L4301&lt;crono_ano,"Antes do ano",IF(L4301&gt;crono_ano,"Depois do ano","No ano"))))</f>
        <v/>
      </c>
      <c r="O4301" s="39">
        <f>IF(F4301="","",IF(COUNTIF(F$7:F4301,F4301)=1,1,0))</f>
        <v/>
      </c>
      <c r="P4301" s="39">
        <f>IF(A4301&amp;B4301&amp;C4301="","",IF(AND(O4301=1,N(G4301)&gt;0),IF(INDEX(pl_ativa,MAX(1,N(G4301)))="Sim",1,0),0))</f>
        <v/>
      </c>
      <c r="Q4301" s="39">
        <f>IF(F4301="","",COUNTIFS(ex_chave_oc,F4301,ex_cancelada,"&lt;&gt;Sim"))</f>
        <v/>
      </c>
      <c r="R4301" s="51">
        <f>IF(P4301="","",IF(AND(P4301=1,N(Q4301)&gt;0),1,0))</f>
        <v/>
      </c>
      <c r="S4301" s="30">
        <f>IF(P4301="","",IF(F4301="","ERRO: data prevista ausente ou inválida",IF(O4301=0,"Duplicada: contada uma vez",IF(N(G4301)=0,"ERRO: tarefa fora do Plano Mestre",IF(P4301=0,"Tarefa retirada do plano: não conta","OK")))))</f>
        <v/>
      </c>
    </row>
    <row r="4302">
      <c r="A4302" s="29" t="n"/>
      <c r="B4302" s="25" t="n"/>
      <c r="C4302" s="49" t="n"/>
      <c r="D4302" s="29" t="n"/>
      <c r="E4302" s="23">
        <f>IF(OR(A4302="",B4302=""),"",A4302&amp;"|"&amp;B4302)</f>
        <v/>
      </c>
      <c r="F4302" s="30">
        <f>IF(OR(E4302="",NOT(ISNUMBER(C4302))),"",E4302&amp;"|"&amp;YEAR(C4302)&amp;"-"&amp;RIGHT("0"&amp;MONTH(C4302),2)&amp;"-"&amp;RIGHT("0"&amp;DAY(C4302),2))</f>
        <v/>
      </c>
      <c r="G4302" s="26">
        <f>IF(E4302="","",IFERROR(MATCH(E4302,pl_chave,0),0))</f>
        <v/>
      </c>
      <c r="H4302" s="23">
        <f>IF(G4302="","",IF(G4302=0,"Tarefa fora do plano",INDEX(pl_tag,G4302)))</f>
        <v/>
      </c>
      <c r="I4302" s="30">
        <f>IF(N(G4302)=0,"",INDEX(pl_atividade,G4302))</f>
        <v/>
      </c>
      <c r="J4302" s="50">
        <f>IF(N(G4302)=0,"",INDEX(pl_especialidade,G4302))</f>
        <v/>
      </c>
      <c r="K4302" s="28">
        <f>IF(N(G4302)=0,"",INDEX(pl_duracao,G4302))</f>
        <v/>
      </c>
      <c r="L4302" s="39">
        <f>IF(ISNUMBER(C4302),YEAR(C4302),"")</f>
        <v/>
      </c>
      <c r="M4302" s="39">
        <f>IF(ISNUMBER(C4302),MONTH(C4302),"")</f>
        <v/>
      </c>
      <c r="N4302" s="23">
        <f>IF(L4302="","",IF(NOT(ISNUMBER(crono_ano)),"Informe o ano",IF(L4302&lt;crono_ano,"Antes do ano",IF(L4302&gt;crono_ano,"Depois do ano","No ano"))))</f>
        <v/>
      </c>
      <c r="O4302" s="39">
        <f>IF(F4302="","",IF(COUNTIF(F$7:F4302,F4302)=1,1,0))</f>
        <v/>
      </c>
      <c r="P4302" s="39">
        <f>IF(A4302&amp;B4302&amp;C4302="","",IF(AND(O4302=1,N(G4302)&gt;0),IF(INDEX(pl_ativa,MAX(1,N(G4302)))="Sim",1,0),0))</f>
        <v/>
      </c>
      <c r="Q4302" s="39">
        <f>IF(F4302="","",COUNTIFS(ex_chave_oc,F4302,ex_cancelada,"&lt;&gt;Sim"))</f>
        <v/>
      </c>
      <c r="R4302" s="51">
        <f>IF(P4302="","",IF(AND(P4302=1,N(Q4302)&gt;0),1,0))</f>
        <v/>
      </c>
      <c r="S4302" s="30">
        <f>IF(P4302="","",IF(F4302="","ERRO: data prevista ausente ou inválida",IF(O4302=0,"Duplicada: contada uma vez",IF(N(G4302)=0,"ERRO: tarefa fora do Plano Mestre",IF(P4302=0,"Tarefa retirada do plano: não conta","OK")))))</f>
        <v/>
      </c>
    </row>
    <row r="4303">
      <c r="A4303" s="29" t="n"/>
      <c r="B4303" s="25" t="n"/>
      <c r="C4303" s="49" t="n"/>
      <c r="D4303" s="29" t="n"/>
      <c r="E4303" s="23">
        <f>IF(OR(A4303="",B4303=""),"",A4303&amp;"|"&amp;B4303)</f>
        <v/>
      </c>
      <c r="F4303" s="30">
        <f>IF(OR(E4303="",NOT(ISNUMBER(C4303))),"",E4303&amp;"|"&amp;YEAR(C4303)&amp;"-"&amp;RIGHT("0"&amp;MONTH(C4303),2)&amp;"-"&amp;RIGHT("0"&amp;DAY(C4303),2))</f>
        <v/>
      </c>
      <c r="G4303" s="26">
        <f>IF(E4303="","",IFERROR(MATCH(E4303,pl_chave,0),0))</f>
        <v/>
      </c>
      <c r="H4303" s="23">
        <f>IF(G4303="","",IF(G4303=0,"Tarefa fora do plano",INDEX(pl_tag,G4303)))</f>
        <v/>
      </c>
      <c r="I4303" s="30">
        <f>IF(N(G4303)=0,"",INDEX(pl_atividade,G4303))</f>
        <v/>
      </c>
      <c r="J4303" s="50">
        <f>IF(N(G4303)=0,"",INDEX(pl_especialidade,G4303))</f>
        <v/>
      </c>
      <c r="K4303" s="28">
        <f>IF(N(G4303)=0,"",INDEX(pl_duracao,G4303))</f>
        <v/>
      </c>
      <c r="L4303" s="39">
        <f>IF(ISNUMBER(C4303),YEAR(C4303),"")</f>
        <v/>
      </c>
      <c r="M4303" s="39">
        <f>IF(ISNUMBER(C4303),MONTH(C4303),"")</f>
        <v/>
      </c>
      <c r="N4303" s="23">
        <f>IF(L4303="","",IF(NOT(ISNUMBER(crono_ano)),"Informe o ano",IF(L4303&lt;crono_ano,"Antes do ano",IF(L4303&gt;crono_ano,"Depois do ano","No ano"))))</f>
        <v/>
      </c>
      <c r="O4303" s="39">
        <f>IF(F4303="","",IF(COUNTIF(F$7:F4303,F4303)=1,1,0))</f>
        <v/>
      </c>
      <c r="P4303" s="39">
        <f>IF(A4303&amp;B4303&amp;C4303="","",IF(AND(O4303=1,N(G4303)&gt;0),IF(INDEX(pl_ativa,MAX(1,N(G4303)))="Sim",1,0),0))</f>
        <v/>
      </c>
      <c r="Q4303" s="39">
        <f>IF(F4303="","",COUNTIFS(ex_chave_oc,F4303,ex_cancelada,"&lt;&gt;Sim"))</f>
        <v/>
      </c>
      <c r="R4303" s="51">
        <f>IF(P4303="","",IF(AND(P4303=1,N(Q4303)&gt;0),1,0))</f>
        <v/>
      </c>
      <c r="S4303" s="30">
        <f>IF(P4303="","",IF(F4303="","ERRO: data prevista ausente ou inválida",IF(O4303=0,"Duplicada: contada uma vez",IF(N(G4303)=0,"ERRO: tarefa fora do Plano Mestre",IF(P4303=0,"Tarefa retirada do plano: não conta","OK")))))</f>
        <v/>
      </c>
    </row>
    <row r="4304">
      <c r="A4304" s="29" t="n"/>
      <c r="B4304" s="25" t="n"/>
      <c r="C4304" s="49" t="n"/>
      <c r="D4304" s="29" t="n"/>
      <c r="E4304" s="23">
        <f>IF(OR(A4304="",B4304=""),"",A4304&amp;"|"&amp;B4304)</f>
        <v/>
      </c>
      <c r="F4304" s="30">
        <f>IF(OR(E4304="",NOT(ISNUMBER(C4304))),"",E4304&amp;"|"&amp;YEAR(C4304)&amp;"-"&amp;RIGHT("0"&amp;MONTH(C4304),2)&amp;"-"&amp;RIGHT("0"&amp;DAY(C4304),2))</f>
        <v/>
      </c>
      <c r="G4304" s="26">
        <f>IF(E4304="","",IFERROR(MATCH(E4304,pl_chave,0),0))</f>
        <v/>
      </c>
      <c r="H4304" s="23">
        <f>IF(G4304="","",IF(G4304=0,"Tarefa fora do plano",INDEX(pl_tag,G4304)))</f>
        <v/>
      </c>
      <c r="I4304" s="30">
        <f>IF(N(G4304)=0,"",INDEX(pl_atividade,G4304))</f>
        <v/>
      </c>
      <c r="J4304" s="50">
        <f>IF(N(G4304)=0,"",INDEX(pl_especialidade,G4304))</f>
        <v/>
      </c>
      <c r="K4304" s="28">
        <f>IF(N(G4304)=0,"",INDEX(pl_duracao,G4304))</f>
        <v/>
      </c>
      <c r="L4304" s="39">
        <f>IF(ISNUMBER(C4304),YEAR(C4304),"")</f>
        <v/>
      </c>
      <c r="M4304" s="39">
        <f>IF(ISNUMBER(C4304),MONTH(C4304),"")</f>
        <v/>
      </c>
      <c r="N4304" s="23">
        <f>IF(L4304="","",IF(NOT(ISNUMBER(crono_ano)),"Informe o ano",IF(L4304&lt;crono_ano,"Antes do ano",IF(L4304&gt;crono_ano,"Depois do ano","No ano"))))</f>
        <v/>
      </c>
      <c r="O4304" s="39">
        <f>IF(F4304="","",IF(COUNTIF(F$7:F4304,F4304)=1,1,0))</f>
        <v/>
      </c>
      <c r="P4304" s="39">
        <f>IF(A4304&amp;B4304&amp;C4304="","",IF(AND(O4304=1,N(G4304)&gt;0),IF(INDEX(pl_ativa,MAX(1,N(G4304)))="Sim",1,0),0))</f>
        <v/>
      </c>
      <c r="Q4304" s="39">
        <f>IF(F4304="","",COUNTIFS(ex_chave_oc,F4304,ex_cancelada,"&lt;&gt;Sim"))</f>
        <v/>
      </c>
      <c r="R4304" s="51">
        <f>IF(P4304="","",IF(AND(P4304=1,N(Q4304)&gt;0),1,0))</f>
        <v/>
      </c>
      <c r="S4304" s="30">
        <f>IF(P4304="","",IF(F4304="","ERRO: data prevista ausente ou inválida",IF(O4304=0,"Duplicada: contada uma vez",IF(N(G4304)=0,"ERRO: tarefa fora do Plano Mestre",IF(P4304=0,"Tarefa retirada do plano: não conta","OK")))))</f>
        <v/>
      </c>
    </row>
    <row r="4305">
      <c r="A4305" s="29" t="n"/>
      <c r="B4305" s="25" t="n"/>
      <c r="C4305" s="49" t="n"/>
      <c r="D4305" s="29" t="n"/>
      <c r="E4305" s="23">
        <f>IF(OR(A4305="",B4305=""),"",A4305&amp;"|"&amp;B4305)</f>
        <v/>
      </c>
      <c r="F4305" s="30">
        <f>IF(OR(E4305="",NOT(ISNUMBER(C4305))),"",E4305&amp;"|"&amp;YEAR(C4305)&amp;"-"&amp;RIGHT("0"&amp;MONTH(C4305),2)&amp;"-"&amp;RIGHT("0"&amp;DAY(C4305),2))</f>
        <v/>
      </c>
      <c r="G4305" s="26">
        <f>IF(E4305="","",IFERROR(MATCH(E4305,pl_chave,0),0))</f>
        <v/>
      </c>
      <c r="H4305" s="23">
        <f>IF(G4305="","",IF(G4305=0,"Tarefa fora do plano",INDEX(pl_tag,G4305)))</f>
        <v/>
      </c>
      <c r="I4305" s="30">
        <f>IF(N(G4305)=0,"",INDEX(pl_atividade,G4305))</f>
        <v/>
      </c>
      <c r="J4305" s="50">
        <f>IF(N(G4305)=0,"",INDEX(pl_especialidade,G4305))</f>
        <v/>
      </c>
      <c r="K4305" s="28">
        <f>IF(N(G4305)=0,"",INDEX(pl_duracao,G4305))</f>
        <v/>
      </c>
      <c r="L4305" s="39">
        <f>IF(ISNUMBER(C4305),YEAR(C4305),"")</f>
        <v/>
      </c>
      <c r="M4305" s="39">
        <f>IF(ISNUMBER(C4305),MONTH(C4305),"")</f>
        <v/>
      </c>
      <c r="N4305" s="23">
        <f>IF(L4305="","",IF(NOT(ISNUMBER(crono_ano)),"Informe o ano",IF(L4305&lt;crono_ano,"Antes do ano",IF(L4305&gt;crono_ano,"Depois do ano","No ano"))))</f>
        <v/>
      </c>
      <c r="O4305" s="39">
        <f>IF(F4305="","",IF(COUNTIF(F$7:F4305,F4305)=1,1,0))</f>
        <v/>
      </c>
      <c r="P4305" s="39">
        <f>IF(A4305&amp;B4305&amp;C4305="","",IF(AND(O4305=1,N(G4305)&gt;0),IF(INDEX(pl_ativa,MAX(1,N(G4305)))="Sim",1,0),0))</f>
        <v/>
      </c>
      <c r="Q4305" s="39">
        <f>IF(F4305="","",COUNTIFS(ex_chave_oc,F4305,ex_cancelada,"&lt;&gt;Sim"))</f>
        <v/>
      </c>
      <c r="R4305" s="51">
        <f>IF(P4305="","",IF(AND(P4305=1,N(Q4305)&gt;0),1,0))</f>
        <v/>
      </c>
      <c r="S4305" s="30">
        <f>IF(P4305="","",IF(F4305="","ERRO: data prevista ausente ou inválida",IF(O4305=0,"Duplicada: contada uma vez",IF(N(G4305)=0,"ERRO: tarefa fora do Plano Mestre",IF(P4305=0,"Tarefa retirada do plano: não conta","OK")))))</f>
        <v/>
      </c>
    </row>
    <row r="4306">
      <c r="A4306" s="29" t="n"/>
      <c r="B4306" s="25" t="n"/>
      <c r="C4306" s="49" t="n"/>
      <c r="D4306" s="29" t="n"/>
      <c r="E4306" s="23">
        <f>IF(OR(A4306="",B4306=""),"",A4306&amp;"|"&amp;B4306)</f>
        <v/>
      </c>
      <c r="F4306" s="30">
        <f>IF(OR(E4306="",NOT(ISNUMBER(C4306))),"",E4306&amp;"|"&amp;YEAR(C4306)&amp;"-"&amp;RIGHT("0"&amp;MONTH(C4306),2)&amp;"-"&amp;RIGHT("0"&amp;DAY(C4306),2))</f>
        <v/>
      </c>
      <c r="G4306" s="26">
        <f>IF(E4306="","",IFERROR(MATCH(E4306,pl_chave,0),0))</f>
        <v/>
      </c>
      <c r="H4306" s="23">
        <f>IF(G4306="","",IF(G4306=0,"Tarefa fora do plano",INDEX(pl_tag,G4306)))</f>
        <v/>
      </c>
      <c r="I4306" s="30">
        <f>IF(N(G4306)=0,"",INDEX(pl_atividade,G4306))</f>
        <v/>
      </c>
      <c r="J4306" s="50">
        <f>IF(N(G4306)=0,"",INDEX(pl_especialidade,G4306))</f>
        <v/>
      </c>
      <c r="K4306" s="28">
        <f>IF(N(G4306)=0,"",INDEX(pl_duracao,G4306))</f>
        <v/>
      </c>
      <c r="L4306" s="39">
        <f>IF(ISNUMBER(C4306),YEAR(C4306),"")</f>
        <v/>
      </c>
      <c r="M4306" s="39">
        <f>IF(ISNUMBER(C4306),MONTH(C4306),"")</f>
        <v/>
      </c>
      <c r="N4306" s="23">
        <f>IF(L4306="","",IF(NOT(ISNUMBER(crono_ano)),"Informe o ano",IF(L4306&lt;crono_ano,"Antes do ano",IF(L4306&gt;crono_ano,"Depois do ano","No ano"))))</f>
        <v/>
      </c>
      <c r="O4306" s="39">
        <f>IF(F4306="","",IF(COUNTIF(F$7:F4306,F4306)=1,1,0))</f>
        <v/>
      </c>
      <c r="P4306" s="39">
        <f>IF(A4306&amp;B4306&amp;C4306="","",IF(AND(O4306=1,N(G4306)&gt;0),IF(INDEX(pl_ativa,MAX(1,N(G4306)))="Sim",1,0),0))</f>
        <v/>
      </c>
      <c r="Q4306" s="39">
        <f>IF(F4306="","",COUNTIFS(ex_chave_oc,F4306,ex_cancelada,"&lt;&gt;Sim"))</f>
        <v/>
      </c>
      <c r="R4306" s="51">
        <f>IF(P4306="","",IF(AND(P4306=1,N(Q4306)&gt;0),1,0))</f>
        <v/>
      </c>
      <c r="S4306" s="30">
        <f>IF(P4306="","",IF(F4306="","ERRO: data prevista ausente ou inválida",IF(O4306=0,"Duplicada: contada uma vez",IF(N(G4306)=0,"ERRO: tarefa fora do Plano Mestre",IF(P4306=0,"Tarefa retirada do plano: não conta","OK")))))</f>
        <v/>
      </c>
    </row>
    <row r="4307">
      <c r="A4307" s="29" t="n"/>
      <c r="B4307" s="25" t="n"/>
      <c r="C4307" s="49" t="n"/>
      <c r="D4307" s="29" t="n"/>
      <c r="E4307" s="23">
        <f>IF(OR(A4307="",B4307=""),"",A4307&amp;"|"&amp;B4307)</f>
        <v/>
      </c>
      <c r="F4307" s="30">
        <f>IF(OR(E4307="",NOT(ISNUMBER(C4307))),"",E4307&amp;"|"&amp;YEAR(C4307)&amp;"-"&amp;RIGHT("0"&amp;MONTH(C4307),2)&amp;"-"&amp;RIGHT("0"&amp;DAY(C4307),2))</f>
        <v/>
      </c>
      <c r="G4307" s="26">
        <f>IF(E4307="","",IFERROR(MATCH(E4307,pl_chave,0),0))</f>
        <v/>
      </c>
      <c r="H4307" s="23">
        <f>IF(G4307="","",IF(G4307=0,"Tarefa fora do plano",INDEX(pl_tag,G4307)))</f>
        <v/>
      </c>
      <c r="I4307" s="30">
        <f>IF(N(G4307)=0,"",INDEX(pl_atividade,G4307))</f>
        <v/>
      </c>
      <c r="J4307" s="50">
        <f>IF(N(G4307)=0,"",INDEX(pl_especialidade,G4307))</f>
        <v/>
      </c>
      <c r="K4307" s="28">
        <f>IF(N(G4307)=0,"",INDEX(pl_duracao,G4307))</f>
        <v/>
      </c>
      <c r="L4307" s="39">
        <f>IF(ISNUMBER(C4307),YEAR(C4307),"")</f>
        <v/>
      </c>
      <c r="M4307" s="39">
        <f>IF(ISNUMBER(C4307),MONTH(C4307),"")</f>
        <v/>
      </c>
      <c r="N4307" s="23">
        <f>IF(L4307="","",IF(NOT(ISNUMBER(crono_ano)),"Informe o ano",IF(L4307&lt;crono_ano,"Antes do ano",IF(L4307&gt;crono_ano,"Depois do ano","No ano"))))</f>
        <v/>
      </c>
      <c r="O4307" s="39">
        <f>IF(F4307="","",IF(COUNTIF(F$7:F4307,F4307)=1,1,0))</f>
        <v/>
      </c>
      <c r="P4307" s="39">
        <f>IF(A4307&amp;B4307&amp;C4307="","",IF(AND(O4307=1,N(G4307)&gt;0),IF(INDEX(pl_ativa,MAX(1,N(G4307)))="Sim",1,0),0))</f>
        <v/>
      </c>
      <c r="Q4307" s="39">
        <f>IF(F4307="","",COUNTIFS(ex_chave_oc,F4307,ex_cancelada,"&lt;&gt;Sim"))</f>
        <v/>
      </c>
      <c r="R4307" s="51">
        <f>IF(P4307="","",IF(AND(P4307=1,N(Q4307)&gt;0),1,0))</f>
        <v/>
      </c>
      <c r="S4307" s="30">
        <f>IF(P4307="","",IF(F4307="","ERRO: data prevista ausente ou inválida",IF(O4307=0,"Duplicada: contada uma vez",IF(N(G4307)=0,"ERRO: tarefa fora do Plano Mestre",IF(P4307=0,"Tarefa retirada do plano: não conta","OK")))))</f>
        <v/>
      </c>
    </row>
    <row r="4308">
      <c r="A4308" s="29" t="n"/>
      <c r="B4308" s="25" t="n"/>
      <c r="C4308" s="49" t="n"/>
      <c r="D4308" s="29" t="n"/>
      <c r="E4308" s="23">
        <f>IF(OR(A4308="",B4308=""),"",A4308&amp;"|"&amp;B4308)</f>
        <v/>
      </c>
      <c r="F4308" s="30">
        <f>IF(OR(E4308="",NOT(ISNUMBER(C4308))),"",E4308&amp;"|"&amp;YEAR(C4308)&amp;"-"&amp;RIGHT("0"&amp;MONTH(C4308),2)&amp;"-"&amp;RIGHT("0"&amp;DAY(C4308),2))</f>
        <v/>
      </c>
      <c r="G4308" s="26">
        <f>IF(E4308="","",IFERROR(MATCH(E4308,pl_chave,0),0))</f>
        <v/>
      </c>
      <c r="H4308" s="23">
        <f>IF(G4308="","",IF(G4308=0,"Tarefa fora do plano",INDEX(pl_tag,G4308)))</f>
        <v/>
      </c>
      <c r="I4308" s="30">
        <f>IF(N(G4308)=0,"",INDEX(pl_atividade,G4308))</f>
        <v/>
      </c>
      <c r="J4308" s="50">
        <f>IF(N(G4308)=0,"",INDEX(pl_especialidade,G4308))</f>
        <v/>
      </c>
      <c r="K4308" s="28">
        <f>IF(N(G4308)=0,"",INDEX(pl_duracao,G4308))</f>
        <v/>
      </c>
      <c r="L4308" s="39">
        <f>IF(ISNUMBER(C4308),YEAR(C4308),"")</f>
        <v/>
      </c>
      <c r="M4308" s="39">
        <f>IF(ISNUMBER(C4308),MONTH(C4308),"")</f>
        <v/>
      </c>
      <c r="N4308" s="23">
        <f>IF(L4308="","",IF(NOT(ISNUMBER(crono_ano)),"Informe o ano",IF(L4308&lt;crono_ano,"Antes do ano",IF(L4308&gt;crono_ano,"Depois do ano","No ano"))))</f>
        <v/>
      </c>
      <c r="O4308" s="39">
        <f>IF(F4308="","",IF(COUNTIF(F$7:F4308,F4308)=1,1,0))</f>
        <v/>
      </c>
      <c r="P4308" s="39">
        <f>IF(A4308&amp;B4308&amp;C4308="","",IF(AND(O4308=1,N(G4308)&gt;0),IF(INDEX(pl_ativa,MAX(1,N(G4308)))="Sim",1,0),0))</f>
        <v/>
      </c>
      <c r="Q4308" s="39">
        <f>IF(F4308="","",COUNTIFS(ex_chave_oc,F4308,ex_cancelada,"&lt;&gt;Sim"))</f>
        <v/>
      </c>
      <c r="R4308" s="51">
        <f>IF(P4308="","",IF(AND(P4308=1,N(Q4308)&gt;0),1,0))</f>
        <v/>
      </c>
      <c r="S4308" s="30">
        <f>IF(P4308="","",IF(F4308="","ERRO: data prevista ausente ou inválida",IF(O4308=0,"Duplicada: contada uma vez",IF(N(G4308)=0,"ERRO: tarefa fora do Plano Mestre",IF(P4308=0,"Tarefa retirada do plano: não conta","OK")))))</f>
        <v/>
      </c>
    </row>
    <row r="4309">
      <c r="A4309" s="29" t="n"/>
      <c r="B4309" s="25" t="n"/>
      <c r="C4309" s="49" t="n"/>
      <c r="D4309" s="29" t="n"/>
      <c r="E4309" s="23">
        <f>IF(OR(A4309="",B4309=""),"",A4309&amp;"|"&amp;B4309)</f>
        <v/>
      </c>
      <c r="F4309" s="30">
        <f>IF(OR(E4309="",NOT(ISNUMBER(C4309))),"",E4309&amp;"|"&amp;YEAR(C4309)&amp;"-"&amp;RIGHT("0"&amp;MONTH(C4309),2)&amp;"-"&amp;RIGHT("0"&amp;DAY(C4309),2))</f>
        <v/>
      </c>
      <c r="G4309" s="26">
        <f>IF(E4309="","",IFERROR(MATCH(E4309,pl_chave,0),0))</f>
        <v/>
      </c>
      <c r="H4309" s="23">
        <f>IF(G4309="","",IF(G4309=0,"Tarefa fora do plano",INDEX(pl_tag,G4309)))</f>
        <v/>
      </c>
      <c r="I4309" s="30">
        <f>IF(N(G4309)=0,"",INDEX(pl_atividade,G4309))</f>
        <v/>
      </c>
      <c r="J4309" s="50">
        <f>IF(N(G4309)=0,"",INDEX(pl_especialidade,G4309))</f>
        <v/>
      </c>
      <c r="K4309" s="28">
        <f>IF(N(G4309)=0,"",INDEX(pl_duracao,G4309))</f>
        <v/>
      </c>
      <c r="L4309" s="39">
        <f>IF(ISNUMBER(C4309),YEAR(C4309),"")</f>
        <v/>
      </c>
      <c r="M4309" s="39">
        <f>IF(ISNUMBER(C4309),MONTH(C4309),"")</f>
        <v/>
      </c>
      <c r="N4309" s="23">
        <f>IF(L4309="","",IF(NOT(ISNUMBER(crono_ano)),"Informe o ano",IF(L4309&lt;crono_ano,"Antes do ano",IF(L4309&gt;crono_ano,"Depois do ano","No ano"))))</f>
        <v/>
      </c>
      <c r="O4309" s="39">
        <f>IF(F4309="","",IF(COUNTIF(F$7:F4309,F4309)=1,1,0))</f>
        <v/>
      </c>
      <c r="P4309" s="39">
        <f>IF(A4309&amp;B4309&amp;C4309="","",IF(AND(O4309=1,N(G4309)&gt;0),IF(INDEX(pl_ativa,MAX(1,N(G4309)))="Sim",1,0),0))</f>
        <v/>
      </c>
      <c r="Q4309" s="39">
        <f>IF(F4309="","",COUNTIFS(ex_chave_oc,F4309,ex_cancelada,"&lt;&gt;Sim"))</f>
        <v/>
      </c>
      <c r="R4309" s="51">
        <f>IF(P4309="","",IF(AND(P4309=1,N(Q4309)&gt;0),1,0))</f>
        <v/>
      </c>
      <c r="S4309" s="30">
        <f>IF(P4309="","",IF(F4309="","ERRO: data prevista ausente ou inválida",IF(O4309=0,"Duplicada: contada uma vez",IF(N(G4309)=0,"ERRO: tarefa fora do Plano Mestre",IF(P4309=0,"Tarefa retirada do plano: não conta","OK")))))</f>
        <v/>
      </c>
    </row>
    <row r="4310">
      <c r="A4310" s="29" t="n"/>
      <c r="B4310" s="25" t="n"/>
      <c r="C4310" s="49" t="n"/>
      <c r="D4310" s="29" t="n"/>
      <c r="E4310" s="23">
        <f>IF(OR(A4310="",B4310=""),"",A4310&amp;"|"&amp;B4310)</f>
        <v/>
      </c>
      <c r="F4310" s="30">
        <f>IF(OR(E4310="",NOT(ISNUMBER(C4310))),"",E4310&amp;"|"&amp;YEAR(C4310)&amp;"-"&amp;RIGHT("0"&amp;MONTH(C4310),2)&amp;"-"&amp;RIGHT("0"&amp;DAY(C4310),2))</f>
        <v/>
      </c>
      <c r="G4310" s="26">
        <f>IF(E4310="","",IFERROR(MATCH(E4310,pl_chave,0),0))</f>
        <v/>
      </c>
      <c r="H4310" s="23">
        <f>IF(G4310="","",IF(G4310=0,"Tarefa fora do plano",INDEX(pl_tag,G4310)))</f>
        <v/>
      </c>
      <c r="I4310" s="30">
        <f>IF(N(G4310)=0,"",INDEX(pl_atividade,G4310))</f>
        <v/>
      </c>
      <c r="J4310" s="50">
        <f>IF(N(G4310)=0,"",INDEX(pl_especialidade,G4310))</f>
        <v/>
      </c>
      <c r="K4310" s="28">
        <f>IF(N(G4310)=0,"",INDEX(pl_duracao,G4310))</f>
        <v/>
      </c>
      <c r="L4310" s="39">
        <f>IF(ISNUMBER(C4310),YEAR(C4310),"")</f>
        <v/>
      </c>
      <c r="M4310" s="39">
        <f>IF(ISNUMBER(C4310),MONTH(C4310),"")</f>
        <v/>
      </c>
      <c r="N4310" s="23">
        <f>IF(L4310="","",IF(NOT(ISNUMBER(crono_ano)),"Informe o ano",IF(L4310&lt;crono_ano,"Antes do ano",IF(L4310&gt;crono_ano,"Depois do ano","No ano"))))</f>
        <v/>
      </c>
      <c r="O4310" s="39">
        <f>IF(F4310="","",IF(COUNTIF(F$7:F4310,F4310)=1,1,0))</f>
        <v/>
      </c>
      <c r="P4310" s="39">
        <f>IF(A4310&amp;B4310&amp;C4310="","",IF(AND(O4310=1,N(G4310)&gt;0),IF(INDEX(pl_ativa,MAX(1,N(G4310)))="Sim",1,0),0))</f>
        <v/>
      </c>
      <c r="Q4310" s="39">
        <f>IF(F4310="","",COUNTIFS(ex_chave_oc,F4310,ex_cancelada,"&lt;&gt;Sim"))</f>
        <v/>
      </c>
      <c r="R4310" s="51">
        <f>IF(P4310="","",IF(AND(P4310=1,N(Q4310)&gt;0),1,0))</f>
        <v/>
      </c>
      <c r="S4310" s="30">
        <f>IF(P4310="","",IF(F4310="","ERRO: data prevista ausente ou inválida",IF(O4310=0,"Duplicada: contada uma vez",IF(N(G4310)=0,"ERRO: tarefa fora do Plano Mestre",IF(P4310=0,"Tarefa retirada do plano: não conta","OK")))))</f>
        <v/>
      </c>
    </row>
    <row r="4311">
      <c r="A4311" s="29" t="n"/>
      <c r="B4311" s="25" t="n"/>
      <c r="C4311" s="49" t="n"/>
      <c r="D4311" s="29" t="n"/>
      <c r="E4311" s="23">
        <f>IF(OR(A4311="",B4311=""),"",A4311&amp;"|"&amp;B4311)</f>
        <v/>
      </c>
      <c r="F4311" s="30">
        <f>IF(OR(E4311="",NOT(ISNUMBER(C4311))),"",E4311&amp;"|"&amp;YEAR(C4311)&amp;"-"&amp;RIGHT("0"&amp;MONTH(C4311),2)&amp;"-"&amp;RIGHT("0"&amp;DAY(C4311),2))</f>
        <v/>
      </c>
      <c r="G4311" s="26">
        <f>IF(E4311="","",IFERROR(MATCH(E4311,pl_chave,0),0))</f>
        <v/>
      </c>
      <c r="H4311" s="23">
        <f>IF(G4311="","",IF(G4311=0,"Tarefa fora do plano",INDEX(pl_tag,G4311)))</f>
        <v/>
      </c>
      <c r="I4311" s="30">
        <f>IF(N(G4311)=0,"",INDEX(pl_atividade,G4311))</f>
        <v/>
      </c>
      <c r="J4311" s="50">
        <f>IF(N(G4311)=0,"",INDEX(pl_especialidade,G4311))</f>
        <v/>
      </c>
      <c r="K4311" s="28">
        <f>IF(N(G4311)=0,"",INDEX(pl_duracao,G4311))</f>
        <v/>
      </c>
      <c r="L4311" s="39">
        <f>IF(ISNUMBER(C4311),YEAR(C4311),"")</f>
        <v/>
      </c>
      <c r="M4311" s="39">
        <f>IF(ISNUMBER(C4311),MONTH(C4311),"")</f>
        <v/>
      </c>
      <c r="N4311" s="23">
        <f>IF(L4311="","",IF(NOT(ISNUMBER(crono_ano)),"Informe o ano",IF(L4311&lt;crono_ano,"Antes do ano",IF(L4311&gt;crono_ano,"Depois do ano","No ano"))))</f>
        <v/>
      </c>
      <c r="O4311" s="39">
        <f>IF(F4311="","",IF(COUNTIF(F$7:F4311,F4311)=1,1,0))</f>
        <v/>
      </c>
      <c r="P4311" s="39">
        <f>IF(A4311&amp;B4311&amp;C4311="","",IF(AND(O4311=1,N(G4311)&gt;0),IF(INDEX(pl_ativa,MAX(1,N(G4311)))="Sim",1,0),0))</f>
        <v/>
      </c>
      <c r="Q4311" s="39">
        <f>IF(F4311="","",COUNTIFS(ex_chave_oc,F4311,ex_cancelada,"&lt;&gt;Sim"))</f>
        <v/>
      </c>
      <c r="R4311" s="51">
        <f>IF(P4311="","",IF(AND(P4311=1,N(Q4311)&gt;0),1,0))</f>
        <v/>
      </c>
      <c r="S4311" s="30">
        <f>IF(P4311="","",IF(F4311="","ERRO: data prevista ausente ou inválida",IF(O4311=0,"Duplicada: contada uma vez",IF(N(G4311)=0,"ERRO: tarefa fora do Plano Mestre",IF(P4311=0,"Tarefa retirada do plano: não conta","OK")))))</f>
        <v/>
      </c>
    </row>
    <row r="4312">
      <c r="A4312" s="29" t="n"/>
      <c r="B4312" s="25" t="n"/>
      <c r="C4312" s="49" t="n"/>
      <c r="D4312" s="29" t="n"/>
      <c r="E4312" s="23">
        <f>IF(OR(A4312="",B4312=""),"",A4312&amp;"|"&amp;B4312)</f>
        <v/>
      </c>
      <c r="F4312" s="30">
        <f>IF(OR(E4312="",NOT(ISNUMBER(C4312))),"",E4312&amp;"|"&amp;YEAR(C4312)&amp;"-"&amp;RIGHT("0"&amp;MONTH(C4312),2)&amp;"-"&amp;RIGHT("0"&amp;DAY(C4312),2))</f>
        <v/>
      </c>
      <c r="G4312" s="26">
        <f>IF(E4312="","",IFERROR(MATCH(E4312,pl_chave,0),0))</f>
        <v/>
      </c>
      <c r="H4312" s="23">
        <f>IF(G4312="","",IF(G4312=0,"Tarefa fora do plano",INDEX(pl_tag,G4312)))</f>
        <v/>
      </c>
      <c r="I4312" s="30">
        <f>IF(N(G4312)=0,"",INDEX(pl_atividade,G4312))</f>
        <v/>
      </c>
      <c r="J4312" s="50">
        <f>IF(N(G4312)=0,"",INDEX(pl_especialidade,G4312))</f>
        <v/>
      </c>
      <c r="K4312" s="28">
        <f>IF(N(G4312)=0,"",INDEX(pl_duracao,G4312))</f>
        <v/>
      </c>
      <c r="L4312" s="39">
        <f>IF(ISNUMBER(C4312),YEAR(C4312),"")</f>
        <v/>
      </c>
      <c r="M4312" s="39">
        <f>IF(ISNUMBER(C4312),MONTH(C4312),"")</f>
        <v/>
      </c>
      <c r="N4312" s="23">
        <f>IF(L4312="","",IF(NOT(ISNUMBER(crono_ano)),"Informe o ano",IF(L4312&lt;crono_ano,"Antes do ano",IF(L4312&gt;crono_ano,"Depois do ano","No ano"))))</f>
        <v/>
      </c>
      <c r="O4312" s="39">
        <f>IF(F4312="","",IF(COUNTIF(F$7:F4312,F4312)=1,1,0))</f>
        <v/>
      </c>
      <c r="P4312" s="39">
        <f>IF(A4312&amp;B4312&amp;C4312="","",IF(AND(O4312=1,N(G4312)&gt;0),IF(INDEX(pl_ativa,MAX(1,N(G4312)))="Sim",1,0),0))</f>
        <v/>
      </c>
      <c r="Q4312" s="39">
        <f>IF(F4312="","",COUNTIFS(ex_chave_oc,F4312,ex_cancelada,"&lt;&gt;Sim"))</f>
        <v/>
      </c>
      <c r="R4312" s="51">
        <f>IF(P4312="","",IF(AND(P4312=1,N(Q4312)&gt;0),1,0))</f>
        <v/>
      </c>
      <c r="S4312" s="30">
        <f>IF(P4312="","",IF(F4312="","ERRO: data prevista ausente ou inválida",IF(O4312=0,"Duplicada: contada uma vez",IF(N(G4312)=0,"ERRO: tarefa fora do Plano Mestre",IF(P4312=0,"Tarefa retirada do plano: não conta","OK")))))</f>
        <v/>
      </c>
    </row>
    <row r="4313">
      <c r="A4313" s="29" t="n"/>
      <c r="B4313" s="25" t="n"/>
      <c r="C4313" s="49" t="n"/>
      <c r="D4313" s="29" t="n"/>
      <c r="E4313" s="23">
        <f>IF(OR(A4313="",B4313=""),"",A4313&amp;"|"&amp;B4313)</f>
        <v/>
      </c>
      <c r="F4313" s="30">
        <f>IF(OR(E4313="",NOT(ISNUMBER(C4313))),"",E4313&amp;"|"&amp;YEAR(C4313)&amp;"-"&amp;RIGHT("0"&amp;MONTH(C4313),2)&amp;"-"&amp;RIGHT("0"&amp;DAY(C4313),2))</f>
        <v/>
      </c>
      <c r="G4313" s="26">
        <f>IF(E4313="","",IFERROR(MATCH(E4313,pl_chave,0),0))</f>
        <v/>
      </c>
      <c r="H4313" s="23">
        <f>IF(G4313="","",IF(G4313=0,"Tarefa fora do plano",INDEX(pl_tag,G4313)))</f>
        <v/>
      </c>
      <c r="I4313" s="30">
        <f>IF(N(G4313)=0,"",INDEX(pl_atividade,G4313))</f>
        <v/>
      </c>
      <c r="J4313" s="50">
        <f>IF(N(G4313)=0,"",INDEX(pl_especialidade,G4313))</f>
        <v/>
      </c>
      <c r="K4313" s="28">
        <f>IF(N(G4313)=0,"",INDEX(pl_duracao,G4313))</f>
        <v/>
      </c>
      <c r="L4313" s="39">
        <f>IF(ISNUMBER(C4313),YEAR(C4313),"")</f>
        <v/>
      </c>
      <c r="M4313" s="39">
        <f>IF(ISNUMBER(C4313),MONTH(C4313),"")</f>
        <v/>
      </c>
      <c r="N4313" s="23">
        <f>IF(L4313="","",IF(NOT(ISNUMBER(crono_ano)),"Informe o ano",IF(L4313&lt;crono_ano,"Antes do ano",IF(L4313&gt;crono_ano,"Depois do ano","No ano"))))</f>
        <v/>
      </c>
      <c r="O4313" s="39">
        <f>IF(F4313="","",IF(COUNTIF(F$7:F4313,F4313)=1,1,0))</f>
        <v/>
      </c>
      <c r="P4313" s="39">
        <f>IF(A4313&amp;B4313&amp;C4313="","",IF(AND(O4313=1,N(G4313)&gt;0),IF(INDEX(pl_ativa,MAX(1,N(G4313)))="Sim",1,0),0))</f>
        <v/>
      </c>
      <c r="Q4313" s="39">
        <f>IF(F4313="","",COUNTIFS(ex_chave_oc,F4313,ex_cancelada,"&lt;&gt;Sim"))</f>
        <v/>
      </c>
      <c r="R4313" s="51">
        <f>IF(P4313="","",IF(AND(P4313=1,N(Q4313)&gt;0),1,0))</f>
        <v/>
      </c>
      <c r="S4313" s="30">
        <f>IF(P4313="","",IF(F4313="","ERRO: data prevista ausente ou inválida",IF(O4313=0,"Duplicada: contada uma vez",IF(N(G4313)=0,"ERRO: tarefa fora do Plano Mestre",IF(P4313=0,"Tarefa retirada do plano: não conta","OK")))))</f>
        <v/>
      </c>
    </row>
    <row r="4314">
      <c r="A4314" s="29" t="n"/>
      <c r="B4314" s="25" t="n"/>
      <c r="C4314" s="49" t="n"/>
      <c r="D4314" s="29" t="n"/>
      <c r="E4314" s="23">
        <f>IF(OR(A4314="",B4314=""),"",A4314&amp;"|"&amp;B4314)</f>
        <v/>
      </c>
      <c r="F4314" s="30">
        <f>IF(OR(E4314="",NOT(ISNUMBER(C4314))),"",E4314&amp;"|"&amp;YEAR(C4314)&amp;"-"&amp;RIGHT("0"&amp;MONTH(C4314),2)&amp;"-"&amp;RIGHT("0"&amp;DAY(C4314),2))</f>
        <v/>
      </c>
      <c r="G4314" s="26">
        <f>IF(E4314="","",IFERROR(MATCH(E4314,pl_chave,0),0))</f>
        <v/>
      </c>
      <c r="H4314" s="23">
        <f>IF(G4314="","",IF(G4314=0,"Tarefa fora do plano",INDEX(pl_tag,G4314)))</f>
        <v/>
      </c>
      <c r="I4314" s="30">
        <f>IF(N(G4314)=0,"",INDEX(pl_atividade,G4314))</f>
        <v/>
      </c>
      <c r="J4314" s="50">
        <f>IF(N(G4314)=0,"",INDEX(pl_especialidade,G4314))</f>
        <v/>
      </c>
      <c r="K4314" s="28">
        <f>IF(N(G4314)=0,"",INDEX(pl_duracao,G4314))</f>
        <v/>
      </c>
      <c r="L4314" s="39">
        <f>IF(ISNUMBER(C4314),YEAR(C4314),"")</f>
        <v/>
      </c>
      <c r="M4314" s="39">
        <f>IF(ISNUMBER(C4314),MONTH(C4314),"")</f>
        <v/>
      </c>
      <c r="N4314" s="23">
        <f>IF(L4314="","",IF(NOT(ISNUMBER(crono_ano)),"Informe o ano",IF(L4314&lt;crono_ano,"Antes do ano",IF(L4314&gt;crono_ano,"Depois do ano","No ano"))))</f>
        <v/>
      </c>
      <c r="O4314" s="39">
        <f>IF(F4314="","",IF(COUNTIF(F$7:F4314,F4314)=1,1,0))</f>
        <v/>
      </c>
      <c r="P4314" s="39">
        <f>IF(A4314&amp;B4314&amp;C4314="","",IF(AND(O4314=1,N(G4314)&gt;0),IF(INDEX(pl_ativa,MAX(1,N(G4314)))="Sim",1,0),0))</f>
        <v/>
      </c>
      <c r="Q4314" s="39">
        <f>IF(F4314="","",COUNTIFS(ex_chave_oc,F4314,ex_cancelada,"&lt;&gt;Sim"))</f>
        <v/>
      </c>
      <c r="R4314" s="51">
        <f>IF(P4314="","",IF(AND(P4314=1,N(Q4314)&gt;0),1,0))</f>
        <v/>
      </c>
      <c r="S4314" s="30">
        <f>IF(P4314="","",IF(F4314="","ERRO: data prevista ausente ou inválida",IF(O4314=0,"Duplicada: contada uma vez",IF(N(G4314)=0,"ERRO: tarefa fora do Plano Mestre",IF(P4314=0,"Tarefa retirada do plano: não conta","OK")))))</f>
        <v/>
      </c>
    </row>
    <row r="4315">
      <c r="A4315" s="29" t="n"/>
      <c r="B4315" s="25" t="n"/>
      <c r="C4315" s="49" t="n"/>
      <c r="D4315" s="29" t="n"/>
      <c r="E4315" s="23">
        <f>IF(OR(A4315="",B4315=""),"",A4315&amp;"|"&amp;B4315)</f>
        <v/>
      </c>
      <c r="F4315" s="30">
        <f>IF(OR(E4315="",NOT(ISNUMBER(C4315))),"",E4315&amp;"|"&amp;YEAR(C4315)&amp;"-"&amp;RIGHT("0"&amp;MONTH(C4315),2)&amp;"-"&amp;RIGHT("0"&amp;DAY(C4315),2))</f>
        <v/>
      </c>
      <c r="G4315" s="26">
        <f>IF(E4315="","",IFERROR(MATCH(E4315,pl_chave,0),0))</f>
        <v/>
      </c>
      <c r="H4315" s="23">
        <f>IF(G4315="","",IF(G4315=0,"Tarefa fora do plano",INDEX(pl_tag,G4315)))</f>
        <v/>
      </c>
      <c r="I4315" s="30">
        <f>IF(N(G4315)=0,"",INDEX(pl_atividade,G4315))</f>
        <v/>
      </c>
      <c r="J4315" s="50">
        <f>IF(N(G4315)=0,"",INDEX(pl_especialidade,G4315))</f>
        <v/>
      </c>
      <c r="K4315" s="28">
        <f>IF(N(G4315)=0,"",INDEX(pl_duracao,G4315))</f>
        <v/>
      </c>
      <c r="L4315" s="39">
        <f>IF(ISNUMBER(C4315),YEAR(C4315),"")</f>
        <v/>
      </c>
      <c r="M4315" s="39">
        <f>IF(ISNUMBER(C4315),MONTH(C4315),"")</f>
        <v/>
      </c>
      <c r="N4315" s="23">
        <f>IF(L4315="","",IF(NOT(ISNUMBER(crono_ano)),"Informe o ano",IF(L4315&lt;crono_ano,"Antes do ano",IF(L4315&gt;crono_ano,"Depois do ano","No ano"))))</f>
        <v/>
      </c>
      <c r="O4315" s="39">
        <f>IF(F4315="","",IF(COUNTIF(F$7:F4315,F4315)=1,1,0))</f>
        <v/>
      </c>
      <c r="P4315" s="39">
        <f>IF(A4315&amp;B4315&amp;C4315="","",IF(AND(O4315=1,N(G4315)&gt;0),IF(INDEX(pl_ativa,MAX(1,N(G4315)))="Sim",1,0),0))</f>
        <v/>
      </c>
      <c r="Q4315" s="39">
        <f>IF(F4315="","",COUNTIFS(ex_chave_oc,F4315,ex_cancelada,"&lt;&gt;Sim"))</f>
        <v/>
      </c>
      <c r="R4315" s="51">
        <f>IF(P4315="","",IF(AND(P4315=1,N(Q4315)&gt;0),1,0))</f>
        <v/>
      </c>
      <c r="S4315" s="30">
        <f>IF(P4315="","",IF(F4315="","ERRO: data prevista ausente ou inválida",IF(O4315=0,"Duplicada: contada uma vez",IF(N(G4315)=0,"ERRO: tarefa fora do Plano Mestre",IF(P4315=0,"Tarefa retirada do plano: não conta","OK")))))</f>
        <v/>
      </c>
    </row>
    <row r="4316">
      <c r="A4316" s="29" t="n"/>
      <c r="B4316" s="25" t="n"/>
      <c r="C4316" s="49" t="n"/>
      <c r="D4316" s="29" t="n"/>
      <c r="E4316" s="23">
        <f>IF(OR(A4316="",B4316=""),"",A4316&amp;"|"&amp;B4316)</f>
        <v/>
      </c>
      <c r="F4316" s="30">
        <f>IF(OR(E4316="",NOT(ISNUMBER(C4316))),"",E4316&amp;"|"&amp;YEAR(C4316)&amp;"-"&amp;RIGHT("0"&amp;MONTH(C4316),2)&amp;"-"&amp;RIGHT("0"&amp;DAY(C4316),2))</f>
        <v/>
      </c>
      <c r="G4316" s="26">
        <f>IF(E4316="","",IFERROR(MATCH(E4316,pl_chave,0),0))</f>
        <v/>
      </c>
      <c r="H4316" s="23">
        <f>IF(G4316="","",IF(G4316=0,"Tarefa fora do plano",INDEX(pl_tag,G4316)))</f>
        <v/>
      </c>
      <c r="I4316" s="30">
        <f>IF(N(G4316)=0,"",INDEX(pl_atividade,G4316))</f>
        <v/>
      </c>
      <c r="J4316" s="50">
        <f>IF(N(G4316)=0,"",INDEX(pl_especialidade,G4316))</f>
        <v/>
      </c>
      <c r="K4316" s="28">
        <f>IF(N(G4316)=0,"",INDEX(pl_duracao,G4316))</f>
        <v/>
      </c>
      <c r="L4316" s="39">
        <f>IF(ISNUMBER(C4316),YEAR(C4316),"")</f>
        <v/>
      </c>
      <c r="M4316" s="39">
        <f>IF(ISNUMBER(C4316),MONTH(C4316),"")</f>
        <v/>
      </c>
      <c r="N4316" s="23">
        <f>IF(L4316="","",IF(NOT(ISNUMBER(crono_ano)),"Informe o ano",IF(L4316&lt;crono_ano,"Antes do ano",IF(L4316&gt;crono_ano,"Depois do ano","No ano"))))</f>
        <v/>
      </c>
      <c r="O4316" s="39">
        <f>IF(F4316="","",IF(COUNTIF(F$7:F4316,F4316)=1,1,0))</f>
        <v/>
      </c>
      <c r="P4316" s="39">
        <f>IF(A4316&amp;B4316&amp;C4316="","",IF(AND(O4316=1,N(G4316)&gt;0),IF(INDEX(pl_ativa,MAX(1,N(G4316)))="Sim",1,0),0))</f>
        <v/>
      </c>
      <c r="Q4316" s="39">
        <f>IF(F4316="","",COUNTIFS(ex_chave_oc,F4316,ex_cancelada,"&lt;&gt;Sim"))</f>
        <v/>
      </c>
      <c r="R4316" s="51">
        <f>IF(P4316="","",IF(AND(P4316=1,N(Q4316)&gt;0),1,0))</f>
        <v/>
      </c>
      <c r="S4316" s="30">
        <f>IF(P4316="","",IF(F4316="","ERRO: data prevista ausente ou inválida",IF(O4316=0,"Duplicada: contada uma vez",IF(N(G4316)=0,"ERRO: tarefa fora do Plano Mestre",IF(P4316=0,"Tarefa retirada do plano: não conta","OK")))))</f>
        <v/>
      </c>
    </row>
    <row r="4317">
      <c r="A4317" s="29" t="n"/>
      <c r="B4317" s="25" t="n"/>
      <c r="C4317" s="49" t="n"/>
      <c r="D4317" s="29" t="n"/>
      <c r="E4317" s="23">
        <f>IF(OR(A4317="",B4317=""),"",A4317&amp;"|"&amp;B4317)</f>
        <v/>
      </c>
      <c r="F4317" s="30">
        <f>IF(OR(E4317="",NOT(ISNUMBER(C4317))),"",E4317&amp;"|"&amp;YEAR(C4317)&amp;"-"&amp;RIGHT("0"&amp;MONTH(C4317),2)&amp;"-"&amp;RIGHT("0"&amp;DAY(C4317),2))</f>
        <v/>
      </c>
      <c r="G4317" s="26">
        <f>IF(E4317="","",IFERROR(MATCH(E4317,pl_chave,0),0))</f>
        <v/>
      </c>
      <c r="H4317" s="23">
        <f>IF(G4317="","",IF(G4317=0,"Tarefa fora do plano",INDEX(pl_tag,G4317)))</f>
        <v/>
      </c>
      <c r="I4317" s="30">
        <f>IF(N(G4317)=0,"",INDEX(pl_atividade,G4317))</f>
        <v/>
      </c>
      <c r="J4317" s="50">
        <f>IF(N(G4317)=0,"",INDEX(pl_especialidade,G4317))</f>
        <v/>
      </c>
      <c r="K4317" s="28">
        <f>IF(N(G4317)=0,"",INDEX(pl_duracao,G4317))</f>
        <v/>
      </c>
      <c r="L4317" s="39">
        <f>IF(ISNUMBER(C4317),YEAR(C4317),"")</f>
        <v/>
      </c>
      <c r="M4317" s="39">
        <f>IF(ISNUMBER(C4317),MONTH(C4317),"")</f>
        <v/>
      </c>
      <c r="N4317" s="23">
        <f>IF(L4317="","",IF(NOT(ISNUMBER(crono_ano)),"Informe o ano",IF(L4317&lt;crono_ano,"Antes do ano",IF(L4317&gt;crono_ano,"Depois do ano","No ano"))))</f>
        <v/>
      </c>
      <c r="O4317" s="39">
        <f>IF(F4317="","",IF(COUNTIF(F$7:F4317,F4317)=1,1,0))</f>
        <v/>
      </c>
      <c r="P4317" s="39">
        <f>IF(A4317&amp;B4317&amp;C4317="","",IF(AND(O4317=1,N(G4317)&gt;0),IF(INDEX(pl_ativa,MAX(1,N(G4317)))="Sim",1,0),0))</f>
        <v/>
      </c>
      <c r="Q4317" s="39">
        <f>IF(F4317="","",COUNTIFS(ex_chave_oc,F4317,ex_cancelada,"&lt;&gt;Sim"))</f>
        <v/>
      </c>
      <c r="R4317" s="51">
        <f>IF(P4317="","",IF(AND(P4317=1,N(Q4317)&gt;0),1,0))</f>
        <v/>
      </c>
      <c r="S4317" s="30">
        <f>IF(P4317="","",IF(F4317="","ERRO: data prevista ausente ou inválida",IF(O4317=0,"Duplicada: contada uma vez",IF(N(G4317)=0,"ERRO: tarefa fora do Plano Mestre",IF(P4317=0,"Tarefa retirada do plano: não conta","OK")))))</f>
        <v/>
      </c>
    </row>
    <row r="4318">
      <c r="A4318" s="29" t="n"/>
      <c r="B4318" s="25" t="n"/>
      <c r="C4318" s="49" t="n"/>
      <c r="D4318" s="29" t="n"/>
      <c r="E4318" s="23">
        <f>IF(OR(A4318="",B4318=""),"",A4318&amp;"|"&amp;B4318)</f>
        <v/>
      </c>
      <c r="F4318" s="30">
        <f>IF(OR(E4318="",NOT(ISNUMBER(C4318))),"",E4318&amp;"|"&amp;YEAR(C4318)&amp;"-"&amp;RIGHT("0"&amp;MONTH(C4318),2)&amp;"-"&amp;RIGHT("0"&amp;DAY(C4318),2))</f>
        <v/>
      </c>
      <c r="G4318" s="26">
        <f>IF(E4318="","",IFERROR(MATCH(E4318,pl_chave,0),0))</f>
        <v/>
      </c>
      <c r="H4318" s="23">
        <f>IF(G4318="","",IF(G4318=0,"Tarefa fora do plano",INDEX(pl_tag,G4318)))</f>
        <v/>
      </c>
      <c r="I4318" s="30">
        <f>IF(N(G4318)=0,"",INDEX(pl_atividade,G4318))</f>
        <v/>
      </c>
      <c r="J4318" s="50">
        <f>IF(N(G4318)=0,"",INDEX(pl_especialidade,G4318))</f>
        <v/>
      </c>
      <c r="K4318" s="28">
        <f>IF(N(G4318)=0,"",INDEX(pl_duracao,G4318))</f>
        <v/>
      </c>
      <c r="L4318" s="39">
        <f>IF(ISNUMBER(C4318),YEAR(C4318),"")</f>
        <v/>
      </c>
      <c r="M4318" s="39">
        <f>IF(ISNUMBER(C4318),MONTH(C4318),"")</f>
        <v/>
      </c>
      <c r="N4318" s="23">
        <f>IF(L4318="","",IF(NOT(ISNUMBER(crono_ano)),"Informe o ano",IF(L4318&lt;crono_ano,"Antes do ano",IF(L4318&gt;crono_ano,"Depois do ano","No ano"))))</f>
        <v/>
      </c>
      <c r="O4318" s="39">
        <f>IF(F4318="","",IF(COUNTIF(F$7:F4318,F4318)=1,1,0))</f>
        <v/>
      </c>
      <c r="P4318" s="39">
        <f>IF(A4318&amp;B4318&amp;C4318="","",IF(AND(O4318=1,N(G4318)&gt;0),IF(INDEX(pl_ativa,MAX(1,N(G4318)))="Sim",1,0),0))</f>
        <v/>
      </c>
      <c r="Q4318" s="39">
        <f>IF(F4318="","",COUNTIFS(ex_chave_oc,F4318,ex_cancelada,"&lt;&gt;Sim"))</f>
        <v/>
      </c>
      <c r="R4318" s="51">
        <f>IF(P4318="","",IF(AND(P4318=1,N(Q4318)&gt;0),1,0))</f>
        <v/>
      </c>
      <c r="S4318" s="30">
        <f>IF(P4318="","",IF(F4318="","ERRO: data prevista ausente ou inválida",IF(O4318=0,"Duplicada: contada uma vez",IF(N(G4318)=0,"ERRO: tarefa fora do Plano Mestre",IF(P4318=0,"Tarefa retirada do plano: não conta","OK")))))</f>
        <v/>
      </c>
    </row>
    <row r="4319">
      <c r="A4319" s="29" t="n"/>
      <c r="B4319" s="25" t="n"/>
      <c r="C4319" s="49" t="n"/>
      <c r="D4319" s="29" t="n"/>
      <c r="E4319" s="23">
        <f>IF(OR(A4319="",B4319=""),"",A4319&amp;"|"&amp;B4319)</f>
        <v/>
      </c>
      <c r="F4319" s="30">
        <f>IF(OR(E4319="",NOT(ISNUMBER(C4319))),"",E4319&amp;"|"&amp;YEAR(C4319)&amp;"-"&amp;RIGHT("0"&amp;MONTH(C4319),2)&amp;"-"&amp;RIGHT("0"&amp;DAY(C4319),2))</f>
        <v/>
      </c>
      <c r="G4319" s="26">
        <f>IF(E4319="","",IFERROR(MATCH(E4319,pl_chave,0),0))</f>
        <v/>
      </c>
      <c r="H4319" s="23">
        <f>IF(G4319="","",IF(G4319=0,"Tarefa fora do plano",INDEX(pl_tag,G4319)))</f>
        <v/>
      </c>
      <c r="I4319" s="30">
        <f>IF(N(G4319)=0,"",INDEX(pl_atividade,G4319))</f>
        <v/>
      </c>
      <c r="J4319" s="50">
        <f>IF(N(G4319)=0,"",INDEX(pl_especialidade,G4319))</f>
        <v/>
      </c>
      <c r="K4319" s="28">
        <f>IF(N(G4319)=0,"",INDEX(pl_duracao,G4319))</f>
        <v/>
      </c>
      <c r="L4319" s="39">
        <f>IF(ISNUMBER(C4319),YEAR(C4319),"")</f>
        <v/>
      </c>
      <c r="M4319" s="39">
        <f>IF(ISNUMBER(C4319),MONTH(C4319),"")</f>
        <v/>
      </c>
      <c r="N4319" s="23">
        <f>IF(L4319="","",IF(NOT(ISNUMBER(crono_ano)),"Informe o ano",IF(L4319&lt;crono_ano,"Antes do ano",IF(L4319&gt;crono_ano,"Depois do ano","No ano"))))</f>
        <v/>
      </c>
      <c r="O4319" s="39">
        <f>IF(F4319="","",IF(COUNTIF(F$7:F4319,F4319)=1,1,0))</f>
        <v/>
      </c>
      <c r="P4319" s="39">
        <f>IF(A4319&amp;B4319&amp;C4319="","",IF(AND(O4319=1,N(G4319)&gt;0),IF(INDEX(pl_ativa,MAX(1,N(G4319)))="Sim",1,0),0))</f>
        <v/>
      </c>
      <c r="Q4319" s="39">
        <f>IF(F4319="","",COUNTIFS(ex_chave_oc,F4319,ex_cancelada,"&lt;&gt;Sim"))</f>
        <v/>
      </c>
      <c r="R4319" s="51">
        <f>IF(P4319="","",IF(AND(P4319=1,N(Q4319)&gt;0),1,0))</f>
        <v/>
      </c>
      <c r="S4319" s="30">
        <f>IF(P4319="","",IF(F4319="","ERRO: data prevista ausente ou inválida",IF(O4319=0,"Duplicada: contada uma vez",IF(N(G4319)=0,"ERRO: tarefa fora do Plano Mestre",IF(P4319=0,"Tarefa retirada do plano: não conta","OK")))))</f>
        <v/>
      </c>
    </row>
    <row r="4320">
      <c r="A4320" s="29" t="n"/>
      <c r="B4320" s="25" t="n"/>
      <c r="C4320" s="49" t="n"/>
      <c r="D4320" s="29" t="n"/>
      <c r="E4320" s="23">
        <f>IF(OR(A4320="",B4320=""),"",A4320&amp;"|"&amp;B4320)</f>
        <v/>
      </c>
      <c r="F4320" s="30">
        <f>IF(OR(E4320="",NOT(ISNUMBER(C4320))),"",E4320&amp;"|"&amp;YEAR(C4320)&amp;"-"&amp;RIGHT("0"&amp;MONTH(C4320),2)&amp;"-"&amp;RIGHT("0"&amp;DAY(C4320),2))</f>
        <v/>
      </c>
      <c r="G4320" s="26">
        <f>IF(E4320="","",IFERROR(MATCH(E4320,pl_chave,0),0))</f>
        <v/>
      </c>
      <c r="H4320" s="23">
        <f>IF(G4320="","",IF(G4320=0,"Tarefa fora do plano",INDEX(pl_tag,G4320)))</f>
        <v/>
      </c>
      <c r="I4320" s="30">
        <f>IF(N(G4320)=0,"",INDEX(pl_atividade,G4320))</f>
        <v/>
      </c>
      <c r="J4320" s="50">
        <f>IF(N(G4320)=0,"",INDEX(pl_especialidade,G4320))</f>
        <v/>
      </c>
      <c r="K4320" s="28">
        <f>IF(N(G4320)=0,"",INDEX(pl_duracao,G4320))</f>
        <v/>
      </c>
      <c r="L4320" s="39">
        <f>IF(ISNUMBER(C4320),YEAR(C4320),"")</f>
        <v/>
      </c>
      <c r="M4320" s="39">
        <f>IF(ISNUMBER(C4320),MONTH(C4320),"")</f>
        <v/>
      </c>
      <c r="N4320" s="23">
        <f>IF(L4320="","",IF(NOT(ISNUMBER(crono_ano)),"Informe o ano",IF(L4320&lt;crono_ano,"Antes do ano",IF(L4320&gt;crono_ano,"Depois do ano","No ano"))))</f>
        <v/>
      </c>
      <c r="O4320" s="39">
        <f>IF(F4320="","",IF(COUNTIF(F$7:F4320,F4320)=1,1,0))</f>
        <v/>
      </c>
      <c r="P4320" s="39">
        <f>IF(A4320&amp;B4320&amp;C4320="","",IF(AND(O4320=1,N(G4320)&gt;0),IF(INDEX(pl_ativa,MAX(1,N(G4320)))="Sim",1,0),0))</f>
        <v/>
      </c>
      <c r="Q4320" s="39">
        <f>IF(F4320="","",COUNTIFS(ex_chave_oc,F4320,ex_cancelada,"&lt;&gt;Sim"))</f>
        <v/>
      </c>
      <c r="R4320" s="51">
        <f>IF(P4320="","",IF(AND(P4320=1,N(Q4320)&gt;0),1,0))</f>
        <v/>
      </c>
      <c r="S4320" s="30">
        <f>IF(P4320="","",IF(F4320="","ERRO: data prevista ausente ou inválida",IF(O4320=0,"Duplicada: contada uma vez",IF(N(G4320)=0,"ERRO: tarefa fora do Plano Mestre",IF(P4320=0,"Tarefa retirada do plano: não conta","OK")))))</f>
        <v/>
      </c>
    </row>
    <row r="4321">
      <c r="A4321" s="29" t="n"/>
      <c r="B4321" s="25" t="n"/>
      <c r="C4321" s="49" t="n"/>
      <c r="D4321" s="29" t="n"/>
      <c r="E4321" s="23">
        <f>IF(OR(A4321="",B4321=""),"",A4321&amp;"|"&amp;B4321)</f>
        <v/>
      </c>
      <c r="F4321" s="30">
        <f>IF(OR(E4321="",NOT(ISNUMBER(C4321))),"",E4321&amp;"|"&amp;YEAR(C4321)&amp;"-"&amp;RIGHT("0"&amp;MONTH(C4321),2)&amp;"-"&amp;RIGHT("0"&amp;DAY(C4321),2))</f>
        <v/>
      </c>
      <c r="G4321" s="26">
        <f>IF(E4321="","",IFERROR(MATCH(E4321,pl_chave,0),0))</f>
        <v/>
      </c>
      <c r="H4321" s="23">
        <f>IF(G4321="","",IF(G4321=0,"Tarefa fora do plano",INDEX(pl_tag,G4321)))</f>
        <v/>
      </c>
      <c r="I4321" s="30">
        <f>IF(N(G4321)=0,"",INDEX(pl_atividade,G4321))</f>
        <v/>
      </c>
      <c r="J4321" s="50">
        <f>IF(N(G4321)=0,"",INDEX(pl_especialidade,G4321))</f>
        <v/>
      </c>
      <c r="K4321" s="28">
        <f>IF(N(G4321)=0,"",INDEX(pl_duracao,G4321))</f>
        <v/>
      </c>
      <c r="L4321" s="39">
        <f>IF(ISNUMBER(C4321),YEAR(C4321),"")</f>
        <v/>
      </c>
      <c r="M4321" s="39">
        <f>IF(ISNUMBER(C4321),MONTH(C4321),"")</f>
        <v/>
      </c>
      <c r="N4321" s="23">
        <f>IF(L4321="","",IF(NOT(ISNUMBER(crono_ano)),"Informe o ano",IF(L4321&lt;crono_ano,"Antes do ano",IF(L4321&gt;crono_ano,"Depois do ano","No ano"))))</f>
        <v/>
      </c>
      <c r="O4321" s="39">
        <f>IF(F4321="","",IF(COUNTIF(F$7:F4321,F4321)=1,1,0))</f>
        <v/>
      </c>
      <c r="P4321" s="39">
        <f>IF(A4321&amp;B4321&amp;C4321="","",IF(AND(O4321=1,N(G4321)&gt;0),IF(INDEX(pl_ativa,MAX(1,N(G4321)))="Sim",1,0),0))</f>
        <v/>
      </c>
      <c r="Q4321" s="39">
        <f>IF(F4321="","",COUNTIFS(ex_chave_oc,F4321,ex_cancelada,"&lt;&gt;Sim"))</f>
        <v/>
      </c>
      <c r="R4321" s="51">
        <f>IF(P4321="","",IF(AND(P4321=1,N(Q4321)&gt;0),1,0))</f>
        <v/>
      </c>
      <c r="S4321" s="30">
        <f>IF(P4321="","",IF(F4321="","ERRO: data prevista ausente ou inválida",IF(O4321=0,"Duplicada: contada uma vez",IF(N(G4321)=0,"ERRO: tarefa fora do Plano Mestre",IF(P4321=0,"Tarefa retirada do plano: não conta","OK")))))</f>
        <v/>
      </c>
    </row>
    <row r="4322">
      <c r="A4322" s="29" t="n"/>
      <c r="B4322" s="25" t="n"/>
      <c r="C4322" s="49" t="n"/>
      <c r="D4322" s="29" t="n"/>
      <c r="E4322" s="23">
        <f>IF(OR(A4322="",B4322=""),"",A4322&amp;"|"&amp;B4322)</f>
        <v/>
      </c>
      <c r="F4322" s="30">
        <f>IF(OR(E4322="",NOT(ISNUMBER(C4322))),"",E4322&amp;"|"&amp;YEAR(C4322)&amp;"-"&amp;RIGHT("0"&amp;MONTH(C4322),2)&amp;"-"&amp;RIGHT("0"&amp;DAY(C4322),2))</f>
        <v/>
      </c>
      <c r="G4322" s="26">
        <f>IF(E4322="","",IFERROR(MATCH(E4322,pl_chave,0),0))</f>
        <v/>
      </c>
      <c r="H4322" s="23">
        <f>IF(G4322="","",IF(G4322=0,"Tarefa fora do plano",INDEX(pl_tag,G4322)))</f>
        <v/>
      </c>
      <c r="I4322" s="30">
        <f>IF(N(G4322)=0,"",INDEX(pl_atividade,G4322))</f>
        <v/>
      </c>
      <c r="J4322" s="50">
        <f>IF(N(G4322)=0,"",INDEX(pl_especialidade,G4322))</f>
        <v/>
      </c>
      <c r="K4322" s="28">
        <f>IF(N(G4322)=0,"",INDEX(pl_duracao,G4322))</f>
        <v/>
      </c>
      <c r="L4322" s="39">
        <f>IF(ISNUMBER(C4322),YEAR(C4322),"")</f>
        <v/>
      </c>
      <c r="M4322" s="39">
        <f>IF(ISNUMBER(C4322),MONTH(C4322),"")</f>
        <v/>
      </c>
      <c r="N4322" s="23">
        <f>IF(L4322="","",IF(NOT(ISNUMBER(crono_ano)),"Informe o ano",IF(L4322&lt;crono_ano,"Antes do ano",IF(L4322&gt;crono_ano,"Depois do ano","No ano"))))</f>
        <v/>
      </c>
      <c r="O4322" s="39">
        <f>IF(F4322="","",IF(COUNTIF(F$7:F4322,F4322)=1,1,0))</f>
        <v/>
      </c>
      <c r="P4322" s="39">
        <f>IF(A4322&amp;B4322&amp;C4322="","",IF(AND(O4322=1,N(G4322)&gt;0),IF(INDEX(pl_ativa,MAX(1,N(G4322)))="Sim",1,0),0))</f>
        <v/>
      </c>
      <c r="Q4322" s="39">
        <f>IF(F4322="","",COUNTIFS(ex_chave_oc,F4322,ex_cancelada,"&lt;&gt;Sim"))</f>
        <v/>
      </c>
      <c r="R4322" s="51">
        <f>IF(P4322="","",IF(AND(P4322=1,N(Q4322)&gt;0),1,0))</f>
        <v/>
      </c>
      <c r="S4322" s="30">
        <f>IF(P4322="","",IF(F4322="","ERRO: data prevista ausente ou inválida",IF(O4322=0,"Duplicada: contada uma vez",IF(N(G4322)=0,"ERRO: tarefa fora do Plano Mestre",IF(P4322=0,"Tarefa retirada do plano: não conta","OK")))))</f>
        <v/>
      </c>
    </row>
    <row r="4323">
      <c r="A4323" s="29" t="n"/>
      <c r="B4323" s="25" t="n"/>
      <c r="C4323" s="49" t="n"/>
      <c r="D4323" s="29" t="n"/>
      <c r="E4323" s="23">
        <f>IF(OR(A4323="",B4323=""),"",A4323&amp;"|"&amp;B4323)</f>
        <v/>
      </c>
      <c r="F4323" s="30">
        <f>IF(OR(E4323="",NOT(ISNUMBER(C4323))),"",E4323&amp;"|"&amp;YEAR(C4323)&amp;"-"&amp;RIGHT("0"&amp;MONTH(C4323),2)&amp;"-"&amp;RIGHT("0"&amp;DAY(C4323),2))</f>
        <v/>
      </c>
      <c r="G4323" s="26">
        <f>IF(E4323="","",IFERROR(MATCH(E4323,pl_chave,0),0))</f>
        <v/>
      </c>
      <c r="H4323" s="23">
        <f>IF(G4323="","",IF(G4323=0,"Tarefa fora do plano",INDEX(pl_tag,G4323)))</f>
        <v/>
      </c>
      <c r="I4323" s="30">
        <f>IF(N(G4323)=0,"",INDEX(pl_atividade,G4323))</f>
        <v/>
      </c>
      <c r="J4323" s="50">
        <f>IF(N(G4323)=0,"",INDEX(pl_especialidade,G4323))</f>
        <v/>
      </c>
      <c r="K4323" s="28">
        <f>IF(N(G4323)=0,"",INDEX(pl_duracao,G4323))</f>
        <v/>
      </c>
      <c r="L4323" s="39">
        <f>IF(ISNUMBER(C4323),YEAR(C4323),"")</f>
        <v/>
      </c>
      <c r="M4323" s="39">
        <f>IF(ISNUMBER(C4323),MONTH(C4323),"")</f>
        <v/>
      </c>
      <c r="N4323" s="23">
        <f>IF(L4323="","",IF(NOT(ISNUMBER(crono_ano)),"Informe o ano",IF(L4323&lt;crono_ano,"Antes do ano",IF(L4323&gt;crono_ano,"Depois do ano","No ano"))))</f>
        <v/>
      </c>
      <c r="O4323" s="39">
        <f>IF(F4323="","",IF(COUNTIF(F$7:F4323,F4323)=1,1,0))</f>
        <v/>
      </c>
      <c r="P4323" s="39">
        <f>IF(A4323&amp;B4323&amp;C4323="","",IF(AND(O4323=1,N(G4323)&gt;0),IF(INDEX(pl_ativa,MAX(1,N(G4323)))="Sim",1,0),0))</f>
        <v/>
      </c>
      <c r="Q4323" s="39">
        <f>IF(F4323="","",COUNTIFS(ex_chave_oc,F4323,ex_cancelada,"&lt;&gt;Sim"))</f>
        <v/>
      </c>
      <c r="R4323" s="51">
        <f>IF(P4323="","",IF(AND(P4323=1,N(Q4323)&gt;0),1,0))</f>
        <v/>
      </c>
      <c r="S4323" s="30">
        <f>IF(P4323="","",IF(F4323="","ERRO: data prevista ausente ou inválida",IF(O4323=0,"Duplicada: contada uma vez",IF(N(G4323)=0,"ERRO: tarefa fora do Plano Mestre",IF(P4323=0,"Tarefa retirada do plano: não conta","OK")))))</f>
        <v/>
      </c>
    </row>
    <row r="4324">
      <c r="A4324" s="29" t="n"/>
      <c r="B4324" s="25" t="n"/>
      <c r="C4324" s="49" t="n"/>
      <c r="D4324" s="29" t="n"/>
      <c r="E4324" s="23">
        <f>IF(OR(A4324="",B4324=""),"",A4324&amp;"|"&amp;B4324)</f>
        <v/>
      </c>
      <c r="F4324" s="30">
        <f>IF(OR(E4324="",NOT(ISNUMBER(C4324))),"",E4324&amp;"|"&amp;YEAR(C4324)&amp;"-"&amp;RIGHT("0"&amp;MONTH(C4324),2)&amp;"-"&amp;RIGHT("0"&amp;DAY(C4324),2))</f>
        <v/>
      </c>
      <c r="G4324" s="26">
        <f>IF(E4324="","",IFERROR(MATCH(E4324,pl_chave,0),0))</f>
        <v/>
      </c>
      <c r="H4324" s="23">
        <f>IF(G4324="","",IF(G4324=0,"Tarefa fora do plano",INDEX(pl_tag,G4324)))</f>
        <v/>
      </c>
      <c r="I4324" s="30">
        <f>IF(N(G4324)=0,"",INDEX(pl_atividade,G4324))</f>
        <v/>
      </c>
      <c r="J4324" s="50">
        <f>IF(N(G4324)=0,"",INDEX(pl_especialidade,G4324))</f>
        <v/>
      </c>
      <c r="K4324" s="28">
        <f>IF(N(G4324)=0,"",INDEX(pl_duracao,G4324))</f>
        <v/>
      </c>
      <c r="L4324" s="39">
        <f>IF(ISNUMBER(C4324),YEAR(C4324),"")</f>
        <v/>
      </c>
      <c r="M4324" s="39">
        <f>IF(ISNUMBER(C4324),MONTH(C4324),"")</f>
        <v/>
      </c>
      <c r="N4324" s="23">
        <f>IF(L4324="","",IF(NOT(ISNUMBER(crono_ano)),"Informe o ano",IF(L4324&lt;crono_ano,"Antes do ano",IF(L4324&gt;crono_ano,"Depois do ano","No ano"))))</f>
        <v/>
      </c>
      <c r="O4324" s="39">
        <f>IF(F4324="","",IF(COUNTIF(F$7:F4324,F4324)=1,1,0))</f>
        <v/>
      </c>
      <c r="P4324" s="39">
        <f>IF(A4324&amp;B4324&amp;C4324="","",IF(AND(O4324=1,N(G4324)&gt;0),IF(INDEX(pl_ativa,MAX(1,N(G4324)))="Sim",1,0),0))</f>
        <v/>
      </c>
      <c r="Q4324" s="39">
        <f>IF(F4324="","",COUNTIFS(ex_chave_oc,F4324,ex_cancelada,"&lt;&gt;Sim"))</f>
        <v/>
      </c>
      <c r="R4324" s="51">
        <f>IF(P4324="","",IF(AND(P4324=1,N(Q4324)&gt;0),1,0))</f>
        <v/>
      </c>
      <c r="S4324" s="30">
        <f>IF(P4324="","",IF(F4324="","ERRO: data prevista ausente ou inválida",IF(O4324=0,"Duplicada: contada uma vez",IF(N(G4324)=0,"ERRO: tarefa fora do Plano Mestre",IF(P4324=0,"Tarefa retirada do plano: não conta","OK")))))</f>
        <v/>
      </c>
    </row>
    <row r="4325">
      <c r="A4325" s="29" t="n"/>
      <c r="B4325" s="25" t="n"/>
      <c r="C4325" s="49" t="n"/>
      <c r="D4325" s="29" t="n"/>
      <c r="E4325" s="23">
        <f>IF(OR(A4325="",B4325=""),"",A4325&amp;"|"&amp;B4325)</f>
        <v/>
      </c>
      <c r="F4325" s="30">
        <f>IF(OR(E4325="",NOT(ISNUMBER(C4325))),"",E4325&amp;"|"&amp;YEAR(C4325)&amp;"-"&amp;RIGHT("0"&amp;MONTH(C4325),2)&amp;"-"&amp;RIGHT("0"&amp;DAY(C4325),2))</f>
        <v/>
      </c>
      <c r="G4325" s="26">
        <f>IF(E4325="","",IFERROR(MATCH(E4325,pl_chave,0),0))</f>
        <v/>
      </c>
      <c r="H4325" s="23">
        <f>IF(G4325="","",IF(G4325=0,"Tarefa fora do plano",INDEX(pl_tag,G4325)))</f>
        <v/>
      </c>
      <c r="I4325" s="30">
        <f>IF(N(G4325)=0,"",INDEX(pl_atividade,G4325))</f>
        <v/>
      </c>
      <c r="J4325" s="50">
        <f>IF(N(G4325)=0,"",INDEX(pl_especialidade,G4325))</f>
        <v/>
      </c>
      <c r="K4325" s="28">
        <f>IF(N(G4325)=0,"",INDEX(pl_duracao,G4325))</f>
        <v/>
      </c>
      <c r="L4325" s="39">
        <f>IF(ISNUMBER(C4325),YEAR(C4325),"")</f>
        <v/>
      </c>
      <c r="M4325" s="39">
        <f>IF(ISNUMBER(C4325),MONTH(C4325),"")</f>
        <v/>
      </c>
      <c r="N4325" s="23">
        <f>IF(L4325="","",IF(NOT(ISNUMBER(crono_ano)),"Informe o ano",IF(L4325&lt;crono_ano,"Antes do ano",IF(L4325&gt;crono_ano,"Depois do ano","No ano"))))</f>
        <v/>
      </c>
      <c r="O4325" s="39">
        <f>IF(F4325="","",IF(COUNTIF(F$7:F4325,F4325)=1,1,0))</f>
        <v/>
      </c>
      <c r="P4325" s="39">
        <f>IF(A4325&amp;B4325&amp;C4325="","",IF(AND(O4325=1,N(G4325)&gt;0),IF(INDEX(pl_ativa,MAX(1,N(G4325)))="Sim",1,0),0))</f>
        <v/>
      </c>
      <c r="Q4325" s="39">
        <f>IF(F4325="","",COUNTIFS(ex_chave_oc,F4325,ex_cancelada,"&lt;&gt;Sim"))</f>
        <v/>
      </c>
      <c r="R4325" s="51">
        <f>IF(P4325="","",IF(AND(P4325=1,N(Q4325)&gt;0),1,0))</f>
        <v/>
      </c>
      <c r="S4325" s="30">
        <f>IF(P4325="","",IF(F4325="","ERRO: data prevista ausente ou inválida",IF(O4325=0,"Duplicada: contada uma vez",IF(N(G4325)=0,"ERRO: tarefa fora do Plano Mestre",IF(P4325=0,"Tarefa retirada do plano: não conta","OK")))))</f>
        <v/>
      </c>
    </row>
    <row r="4326">
      <c r="A4326" s="29" t="n"/>
      <c r="B4326" s="25" t="n"/>
      <c r="C4326" s="49" t="n"/>
      <c r="D4326" s="29" t="n"/>
      <c r="E4326" s="23">
        <f>IF(OR(A4326="",B4326=""),"",A4326&amp;"|"&amp;B4326)</f>
        <v/>
      </c>
      <c r="F4326" s="30">
        <f>IF(OR(E4326="",NOT(ISNUMBER(C4326))),"",E4326&amp;"|"&amp;YEAR(C4326)&amp;"-"&amp;RIGHT("0"&amp;MONTH(C4326),2)&amp;"-"&amp;RIGHT("0"&amp;DAY(C4326),2))</f>
        <v/>
      </c>
      <c r="G4326" s="26">
        <f>IF(E4326="","",IFERROR(MATCH(E4326,pl_chave,0),0))</f>
        <v/>
      </c>
      <c r="H4326" s="23">
        <f>IF(G4326="","",IF(G4326=0,"Tarefa fora do plano",INDEX(pl_tag,G4326)))</f>
        <v/>
      </c>
      <c r="I4326" s="30">
        <f>IF(N(G4326)=0,"",INDEX(pl_atividade,G4326))</f>
        <v/>
      </c>
      <c r="J4326" s="50">
        <f>IF(N(G4326)=0,"",INDEX(pl_especialidade,G4326))</f>
        <v/>
      </c>
      <c r="K4326" s="28">
        <f>IF(N(G4326)=0,"",INDEX(pl_duracao,G4326))</f>
        <v/>
      </c>
      <c r="L4326" s="39">
        <f>IF(ISNUMBER(C4326),YEAR(C4326),"")</f>
        <v/>
      </c>
      <c r="M4326" s="39">
        <f>IF(ISNUMBER(C4326),MONTH(C4326),"")</f>
        <v/>
      </c>
      <c r="N4326" s="23">
        <f>IF(L4326="","",IF(NOT(ISNUMBER(crono_ano)),"Informe o ano",IF(L4326&lt;crono_ano,"Antes do ano",IF(L4326&gt;crono_ano,"Depois do ano","No ano"))))</f>
        <v/>
      </c>
      <c r="O4326" s="39">
        <f>IF(F4326="","",IF(COUNTIF(F$7:F4326,F4326)=1,1,0))</f>
        <v/>
      </c>
      <c r="P4326" s="39">
        <f>IF(A4326&amp;B4326&amp;C4326="","",IF(AND(O4326=1,N(G4326)&gt;0),IF(INDEX(pl_ativa,MAX(1,N(G4326)))="Sim",1,0),0))</f>
        <v/>
      </c>
      <c r="Q4326" s="39">
        <f>IF(F4326="","",COUNTIFS(ex_chave_oc,F4326,ex_cancelada,"&lt;&gt;Sim"))</f>
        <v/>
      </c>
      <c r="R4326" s="51">
        <f>IF(P4326="","",IF(AND(P4326=1,N(Q4326)&gt;0),1,0))</f>
        <v/>
      </c>
      <c r="S4326" s="30">
        <f>IF(P4326="","",IF(F4326="","ERRO: data prevista ausente ou inválida",IF(O4326=0,"Duplicada: contada uma vez",IF(N(G4326)=0,"ERRO: tarefa fora do Plano Mestre",IF(P4326=0,"Tarefa retirada do plano: não conta","OK")))))</f>
        <v/>
      </c>
    </row>
    <row r="4327">
      <c r="A4327" s="29" t="n"/>
      <c r="B4327" s="25" t="n"/>
      <c r="C4327" s="49" t="n"/>
      <c r="D4327" s="29" t="n"/>
      <c r="E4327" s="23">
        <f>IF(OR(A4327="",B4327=""),"",A4327&amp;"|"&amp;B4327)</f>
        <v/>
      </c>
      <c r="F4327" s="30">
        <f>IF(OR(E4327="",NOT(ISNUMBER(C4327))),"",E4327&amp;"|"&amp;YEAR(C4327)&amp;"-"&amp;RIGHT("0"&amp;MONTH(C4327),2)&amp;"-"&amp;RIGHT("0"&amp;DAY(C4327),2))</f>
        <v/>
      </c>
      <c r="G4327" s="26">
        <f>IF(E4327="","",IFERROR(MATCH(E4327,pl_chave,0),0))</f>
        <v/>
      </c>
      <c r="H4327" s="23">
        <f>IF(G4327="","",IF(G4327=0,"Tarefa fora do plano",INDEX(pl_tag,G4327)))</f>
        <v/>
      </c>
      <c r="I4327" s="30">
        <f>IF(N(G4327)=0,"",INDEX(pl_atividade,G4327))</f>
        <v/>
      </c>
      <c r="J4327" s="50">
        <f>IF(N(G4327)=0,"",INDEX(pl_especialidade,G4327))</f>
        <v/>
      </c>
      <c r="K4327" s="28">
        <f>IF(N(G4327)=0,"",INDEX(pl_duracao,G4327))</f>
        <v/>
      </c>
      <c r="L4327" s="39">
        <f>IF(ISNUMBER(C4327),YEAR(C4327),"")</f>
        <v/>
      </c>
      <c r="M4327" s="39">
        <f>IF(ISNUMBER(C4327),MONTH(C4327),"")</f>
        <v/>
      </c>
      <c r="N4327" s="23">
        <f>IF(L4327="","",IF(NOT(ISNUMBER(crono_ano)),"Informe o ano",IF(L4327&lt;crono_ano,"Antes do ano",IF(L4327&gt;crono_ano,"Depois do ano","No ano"))))</f>
        <v/>
      </c>
      <c r="O4327" s="39">
        <f>IF(F4327="","",IF(COUNTIF(F$7:F4327,F4327)=1,1,0))</f>
        <v/>
      </c>
      <c r="P4327" s="39">
        <f>IF(A4327&amp;B4327&amp;C4327="","",IF(AND(O4327=1,N(G4327)&gt;0),IF(INDEX(pl_ativa,MAX(1,N(G4327)))="Sim",1,0),0))</f>
        <v/>
      </c>
      <c r="Q4327" s="39">
        <f>IF(F4327="","",COUNTIFS(ex_chave_oc,F4327,ex_cancelada,"&lt;&gt;Sim"))</f>
        <v/>
      </c>
      <c r="R4327" s="51">
        <f>IF(P4327="","",IF(AND(P4327=1,N(Q4327)&gt;0),1,0))</f>
        <v/>
      </c>
      <c r="S4327" s="30">
        <f>IF(P4327="","",IF(F4327="","ERRO: data prevista ausente ou inválida",IF(O4327=0,"Duplicada: contada uma vez",IF(N(G4327)=0,"ERRO: tarefa fora do Plano Mestre",IF(P4327=0,"Tarefa retirada do plano: não conta","OK")))))</f>
        <v/>
      </c>
    </row>
    <row r="4328">
      <c r="A4328" s="29" t="n"/>
      <c r="B4328" s="25" t="n"/>
      <c r="C4328" s="49" t="n"/>
      <c r="D4328" s="29" t="n"/>
      <c r="E4328" s="23">
        <f>IF(OR(A4328="",B4328=""),"",A4328&amp;"|"&amp;B4328)</f>
        <v/>
      </c>
      <c r="F4328" s="30">
        <f>IF(OR(E4328="",NOT(ISNUMBER(C4328))),"",E4328&amp;"|"&amp;YEAR(C4328)&amp;"-"&amp;RIGHT("0"&amp;MONTH(C4328),2)&amp;"-"&amp;RIGHT("0"&amp;DAY(C4328),2))</f>
        <v/>
      </c>
      <c r="G4328" s="26">
        <f>IF(E4328="","",IFERROR(MATCH(E4328,pl_chave,0),0))</f>
        <v/>
      </c>
      <c r="H4328" s="23">
        <f>IF(G4328="","",IF(G4328=0,"Tarefa fora do plano",INDEX(pl_tag,G4328)))</f>
        <v/>
      </c>
      <c r="I4328" s="30">
        <f>IF(N(G4328)=0,"",INDEX(pl_atividade,G4328))</f>
        <v/>
      </c>
      <c r="J4328" s="50">
        <f>IF(N(G4328)=0,"",INDEX(pl_especialidade,G4328))</f>
        <v/>
      </c>
      <c r="K4328" s="28">
        <f>IF(N(G4328)=0,"",INDEX(pl_duracao,G4328))</f>
        <v/>
      </c>
      <c r="L4328" s="39">
        <f>IF(ISNUMBER(C4328),YEAR(C4328),"")</f>
        <v/>
      </c>
      <c r="M4328" s="39">
        <f>IF(ISNUMBER(C4328),MONTH(C4328),"")</f>
        <v/>
      </c>
      <c r="N4328" s="23">
        <f>IF(L4328="","",IF(NOT(ISNUMBER(crono_ano)),"Informe o ano",IF(L4328&lt;crono_ano,"Antes do ano",IF(L4328&gt;crono_ano,"Depois do ano","No ano"))))</f>
        <v/>
      </c>
      <c r="O4328" s="39">
        <f>IF(F4328="","",IF(COUNTIF(F$7:F4328,F4328)=1,1,0))</f>
        <v/>
      </c>
      <c r="P4328" s="39">
        <f>IF(A4328&amp;B4328&amp;C4328="","",IF(AND(O4328=1,N(G4328)&gt;0),IF(INDEX(pl_ativa,MAX(1,N(G4328)))="Sim",1,0),0))</f>
        <v/>
      </c>
      <c r="Q4328" s="39">
        <f>IF(F4328="","",COUNTIFS(ex_chave_oc,F4328,ex_cancelada,"&lt;&gt;Sim"))</f>
        <v/>
      </c>
      <c r="R4328" s="51">
        <f>IF(P4328="","",IF(AND(P4328=1,N(Q4328)&gt;0),1,0))</f>
        <v/>
      </c>
      <c r="S4328" s="30">
        <f>IF(P4328="","",IF(F4328="","ERRO: data prevista ausente ou inválida",IF(O4328=0,"Duplicada: contada uma vez",IF(N(G4328)=0,"ERRO: tarefa fora do Plano Mestre",IF(P4328=0,"Tarefa retirada do plano: não conta","OK")))))</f>
        <v/>
      </c>
    </row>
    <row r="4329">
      <c r="A4329" s="29" t="n"/>
      <c r="B4329" s="25" t="n"/>
      <c r="C4329" s="49" t="n"/>
      <c r="D4329" s="29" t="n"/>
      <c r="E4329" s="23">
        <f>IF(OR(A4329="",B4329=""),"",A4329&amp;"|"&amp;B4329)</f>
        <v/>
      </c>
      <c r="F4329" s="30">
        <f>IF(OR(E4329="",NOT(ISNUMBER(C4329))),"",E4329&amp;"|"&amp;YEAR(C4329)&amp;"-"&amp;RIGHT("0"&amp;MONTH(C4329),2)&amp;"-"&amp;RIGHT("0"&amp;DAY(C4329),2))</f>
        <v/>
      </c>
      <c r="G4329" s="26">
        <f>IF(E4329="","",IFERROR(MATCH(E4329,pl_chave,0),0))</f>
        <v/>
      </c>
      <c r="H4329" s="23">
        <f>IF(G4329="","",IF(G4329=0,"Tarefa fora do plano",INDEX(pl_tag,G4329)))</f>
        <v/>
      </c>
      <c r="I4329" s="30">
        <f>IF(N(G4329)=0,"",INDEX(pl_atividade,G4329))</f>
        <v/>
      </c>
      <c r="J4329" s="50">
        <f>IF(N(G4329)=0,"",INDEX(pl_especialidade,G4329))</f>
        <v/>
      </c>
      <c r="K4329" s="28">
        <f>IF(N(G4329)=0,"",INDEX(pl_duracao,G4329))</f>
        <v/>
      </c>
      <c r="L4329" s="39">
        <f>IF(ISNUMBER(C4329),YEAR(C4329),"")</f>
        <v/>
      </c>
      <c r="M4329" s="39">
        <f>IF(ISNUMBER(C4329),MONTH(C4329),"")</f>
        <v/>
      </c>
      <c r="N4329" s="23">
        <f>IF(L4329="","",IF(NOT(ISNUMBER(crono_ano)),"Informe o ano",IF(L4329&lt;crono_ano,"Antes do ano",IF(L4329&gt;crono_ano,"Depois do ano","No ano"))))</f>
        <v/>
      </c>
      <c r="O4329" s="39">
        <f>IF(F4329="","",IF(COUNTIF(F$7:F4329,F4329)=1,1,0))</f>
        <v/>
      </c>
      <c r="P4329" s="39">
        <f>IF(A4329&amp;B4329&amp;C4329="","",IF(AND(O4329=1,N(G4329)&gt;0),IF(INDEX(pl_ativa,MAX(1,N(G4329)))="Sim",1,0),0))</f>
        <v/>
      </c>
      <c r="Q4329" s="39">
        <f>IF(F4329="","",COUNTIFS(ex_chave_oc,F4329,ex_cancelada,"&lt;&gt;Sim"))</f>
        <v/>
      </c>
      <c r="R4329" s="51">
        <f>IF(P4329="","",IF(AND(P4329=1,N(Q4329)&gt;0),1,0))</f>
        <v/>
      </c>
      <c r="S4329" s="30">
        <f>IF(P4329="","",IF(F4329="","ERRO: data prevista ausente ou inválida",IF(O4329=0,"Duplicada: contada uma vez",IF(N(G4329)=0,"ERRO: tarefa fora do Plano Mestre",IF(P4329=0,"Tarefa retirada do plano: não conta","OK")))))</f>
        <v/>
      </c>
    </row>
    <row r="4330">
      <c r="A4330" s="29" t="n"/>
      <c r="B4330" s="25" t="n"/>
      <c r="C4330" s="49" t="n"/>
      <c r="D4330" s="29" t="n"/>
      <c r="E4330" s="23">
        <f>IF(OR(A4330="",B4330=""),"",A4330&amp;"|"&amp;B4330)</f>
        <v/>
      </c>
      <c r="F4330" s="30">
        <f>IF(OR(E4330="",NOT(ISNUMBER(C4330))),"",E4330&amp;"|"&amp;YEAR(C4330)&amp;"-"&amp;RIGHT("0"&amp;MONTH(C4330),2)&amp;"-"&amp;RIGHT("0"&amp;DAY(C4330),2))</f>
        <v/>
      </c>
      <c r="G4330" s="26">
        <f>IF(E4330="","",IFERROR(MATCH(E4330,pl_chave,0),0))</f>
        <v/>
      </c>
      <c r="H4330" s="23">
        <f>IF(G4330="","",IF(G4330=0,"Tarefa fora do plano",INDEX(pl_tag,G4330)))</f>
        <v/>
      </c>
      <c r="I4330" s="30">
        <f>IF(N(G4330)=0,"",INDEX(pl_atividade,G4330))</f>
        <v/>
      </c>
      <c r="J4330" s="50">
        <f>IF(N(G4330)=0,"",INDEX(pl_especialidade,G4330))</f>
        <v/>
      </c>
      <c r="K4330" s="28">
        <f>IF(N(G4330)=0,"",INDEX(pl_duracao,G4330))</f>
        <v/>
      </c>
      <c r="L4330" s="39">
        <f>IF(ISNUMBER(C4330),YEAR(C4330),"")</f>
        <v/>
      </c>
      <c r="M4330" s="39">
        <f>IF(ISNUMBER(C4330),MONTH(C4330),"")</f>
        <v/>
      </c>
      <c r="N4330" s="23">
        <f>IF(L4330="","",IF(NOT(ISNUMBER(crono_ano)),"Informe o ano",IF(L4330&lt;crono_ano,"Antes do ano",IF(L4330&gt;crono_ano,"Depois do ano","No ano"))))</f>
        <v/>
      </c>
      <c r="O4330" s="39">
        <f>IF(F4330="","",IF(COUNTIF(F$7:F4330,F4330)=1,1,0))</f>
        <v/>
      </c>
      <c r="P4330" s="39">
        <f>IF(A4330&amp;B4330&amp;C4330="","",IF(AND(O4330=1,N(G4330)&gt;0),IF(INDEX(pl_ativa,MAX(1,N(G4330)))="Sim",1,0),0))</f>
        <v/>
      </c>
      <c r="Q4330" s="39">
        <f>IF(F4330="","",COUNTIFS(ex_chave_oc,F4330,ex_cancelada,"&lt;&gt;Sim"))</f>
        <v/>
      </c>
      <c r="R4330" s="51">
        <f>IF(P4330="","",IF(AND(P4330=1,N(Q4330)&gt;0),1,0))</f>
        <v/>
      </c>
      <c r="S4330" s="30">
        <f>IF(P4330="","",IF(F4330="","ERRO: data prevista ausente ou inválida",IF(O4330=0,"Duplicada: contada uma vez",IF(N(G4330)=0,"ERRO: tarefa fora do Plano Mestre",IF(P4330=0,"Tarefa retirada do plano: não conta","OK")))))</f>
        <v/>
      </c>
    </row>
    <row r="4331">
      <c r="A4331" s="29" t="n"/>
      <c r="B4331" s="25" t="n"/>
      <c r="C4331" s="49" t="n"/>
      <c r="D4331" s="29" t="n"/>
      <c r="E4331" s="23">
        <f>IF(OR(A4331="",B4331=""),"",A4331&amp;"|"&amp;B4331)</f>
        <v/>
      </c>
      <c r="F4331" s="30">
        <f>IF(OR(E4331="",NOT(ISNUMBER(C4331))),"",E4331&amp;"|"&amp;YEAR(C4331)&amp;"-"&amp;RIGHT("0"&amp;MONTH(C4331),2)&amp;"-"&amp;RIGHT("0"&amp;DAY(C4331),2))</f>
        <v/>
      </c>
      <c r="G4331" s="26">
        <f>IF(E4331="","",IFERROR(MATCH(E4331,pl_chave,0),0))</f>
        <v/>
      </c>
      <c r="H4331" s="23">
        <f>IF(G4331="","",IF(G4331=0,"Tarefa fora do plano",INDEX(pl_tag,G4331)))</f>
        <v/>
      </c>
      <c r="I4331" s="30">
        <f>IF(N(G4331)=0,"",INDEX(pl_atividade,G4331))</f>
        <v/>
      </c>
      <c r="J4331" s="50">
        <f>IF(N(G4331)=0,"",INDEX(pl_especialidade,G4331))</f>
        <v/>
      </c>
      <c r="K4331" s="28">
        <f>IF(N(G4331)=0,"",INDEX(pl_duracao,G4331))</f>
        <v/>
      </c>
      <c r="L4331" s="39">
        <f>IF(ISNUMBER(C4331),YEAR(C4331),"")</f>
        <v/>
      </c>
      <c r="M4331" s="39">
        <f>IF(ISNUMBER(C4331),MONTH(C4331),"")</f>
        <v/>
      </c>
      <c r="N4331" s="23">
        <f>IF(L4331="","",IF(NOT(ISNUMBER(crono_ano)),"Informe o ano",IF(L4331&lt;crono_ano,"Antes do ano",IF(L4331&gt;crono_ano,"Depois do ano","No ano"))))</f>
        <v/>
      </c>
      <c r="O4331" s="39">
        <f>IF(F4331="","",IF(COUNTIF(F$7:F4331,F4331)=1,1,0))</f>
        <v/>
      </c>
      <c r="P4331" s="39">
        <f>IF(A4331&amp;B4331&amp;C4331="","",IF(AND(O4331=1,N(G4331)&gt;0),IF(INDEX(pl_ativa,MAX(1,N(G4331)))="Sim",1,0),0))</f>
        <v/>
      </c>
      <c r="Q4331" s="39">
        <f>IF(F4331="","",COUNTIFS(ex_chave_oc,F4331,ex_cancelada,"&lt;&gt;Sim"))</f>
        <v/>
      </c>
      <c r="R4331" s="51">
        <f>IF(P4331="","",IF(AND(P4331=1,N(Q4331)&gt;0),1,0))</f>
        <v/>
      </c>
      <c r="S4331" s="30">
        <f>IF(P4331="","",IF(F4331="","ERRO: data prevista ausente ou inválida",IF(O4331=0,"Duplicada: contada uma vez",IF(N(G4331)=0,"ERRO: tarefa fora do Plano Mestre",IF(P4331=0,"Tarefa retirada do plano: não conta","OK")))))</f>
        <v/>
      </c>
    </row>
    <row r="4332">
      <c r="A4332" s="29" t="n"/>
      <c r="B4332" s="25" t="n"/>
      <c r="C4332" s="49" t="n"/>
      <c r="D4332" s="29" t="n"/>
      <c r="E4332" s="23">
        <f>IF(OR(A4332="",B4332=""),"",A4332&amp;"|"&amp;B4332)</f>
        <v/>
      </c>
      <c r="F4332" s="30">
        <f>IF(OR(E4332="",NOT(ISNUMBER(C4332))),"",E4332&amp;"|"&amp;YEAR(C4332)&amp;"-"&amp;RIGHT("0"&amp;MONTH(C4332),2)&amp;"-"&amp;RIGHT("0"&amp;DAY(C4332),2))</f>
        <v/>
      </c>
      <c r="G4332" s="26">
        <f>IF(E4332="","",IFERROR(MATCH(E4332,pl_chave,0),0))</f>
        <v/>
      </c>
      <c r="H4332" s="23">
        <f>IF(G4332="","",IF(G4332=0,"Tarefa fora do plano",INDEX(pl_tag,G4332)))</f>
        <v/>
      </c>
      <c r="I4332" s="30">
        <f>IF(N(G4332)=0,"",INDEX(pl_atividade,G4332))</f>
        <v/>
      </c>
      <c r="J4332" s="50">
        <f>IF(N(G4332)=0,"",INDEX(pl_especialidade,G4332))</f>
        <v/>
      </c>
      <c r="K4332" s="28">
        <f>IF(N(G4332)=0,"",INDEX(pl_duracao,G4332))</f>
        <v/>
      </c>
      <c r="L4332" s="39">
        <f>IF(ISNUMBER(C4332),YEAR(C4332),"")</f>
        <v/>
      </c>
      <c r="M4332" s="39">
        <f>IF(ISNUMBER(C4332),MONTH(C4332),"")</f>
        <v/>
      </c>
      <c r="N4332" s="23">
        <f>IF(L4332="","",IF(NOT(ISNUMBER(crono_ano)),"Informe o ano",IF(L4332&lt;crono_ano,"Antes do ano",IF(L4332&gt;crono_ano,"Depois do ano","No ano"))))</f>
        <v/>
      </c>
      <c r="O4332" s="39">
        <f>IF(F4332="","",IF(COUNTIF(F$7:F4332,F4332)=1,1,0))</f>
        <v/>
      </c>
      <c r="P4332" s="39">
        <f>IF(A4332&amp;B4332&amp;C4332="","",IF(AND(O4332=1,N(G4332)&gt;0),IF(INDEX(pl_ativa,MAX(1,N(G4332)))="Sim",1,0),0))</f>
        <v/>
      </c>
      <c r="Q4332" s="39">
        <f>IF(F4332="","",COUNTIFS(ex_chave_oc,F4332,ex_cancelada,"&lt;&gt;Sim"))</f>
        <v/>
      </c>
      <c r="R4332" s="51">
        <f>IF(P4332="","",IF(AND(P4332=1,N(Q4332)&gt;0),1,0))</f>
        <v/>
      </c>
      <c r="S4332" s="30">
        <f>IF(P4332="","",IF(F4332="","ERRO: data prevista ausente ou inválida",IF(O4332=0,"Duplicada: contada uma vez",IF(N(G4332)=0,"ERRO: tarefa fora do Plano Mestre",IF(P4332=0,"Tarefa retirada do plano: não conta","OK")))))</f>
        <v/>
      </c>
    </row>
    <row r="4333">
      <c r="A4333" s="29" t="n"/>
      <c r="B4333" s="25" t="n"/>
      <c r="C4333" s="49" t="n"/>
      <c r="D4333" s="29" t="n"/>
      <c r="E4333" s="23">
        <f>IF(OR(A4333="",B4333=""),"",A4333&amp;"|"&amp;B4333)</f>
        <v/>
      </c>
      <c r="F4333" s="30">
        <f>IF(OR(E4333="",NOT(ISNUMBER(C4333))),"",E4333&amp;"|"&amp;YEAR(C4333)&amp;"-"&amp;RIGHT("0"&amp;MONTH(C4333),2)&amp;"-"&amp;RIGHT("0"&amp;DAY(C4333),2))</f>
        <v/>
      </c>
      <c r="G4333" s="26">
        <f>IF(E4333="","",IFERROR(MATCH(E4333,pl_chave,0),0))</f>
        <v/>
      </c>
      <c r="H4333" s="23">
        <f>IF(G4333="","",IF(G4333=0,"Tarefa fora do plano",INDEX(pl_tag,G4333)))</f>
        <v/>
      </c>
      <c r="I4333" s="30">
        <f>IF(N(G4333)=0,"",INDEX(pl_atividade,G4333))</f>
        <v/>
      </c>
      <c r="J4333" s="50">
        <f>IF(N(G4333)=0,"",INDEX(pl_especialidade,G4333))</f>
        <v/>
      </c>
      <c r="K4333" s="28">
        <f>IF(N(G4333)=0,"",INDEX(pl_duracao,G4333))</f>
        <v/>
      </c>
      <c r="L4333" s="39">
        <f>IF(ISNUMBER(C4333),YEAR(C4333),"")</f>
        <v/>
      </c>
      <c r="M4333" s="39">
        <f>IF(ISNUMBER(C4333),MONTH(C4333),"")</f>
        <v/>
      </c>
      <c r="N4333" s="23">
        <f>IF(L4333="","",IF(NOT(ISNUMBER(crono_ano)),"Informe o ano",IF(L4333&lt;crono_ano,"Antes do ano",IF(L4333&gt;crono_ano,"Depois do ano","No ano"))))</f>
        <v/>
      </c>
      <c r="O4333" s="39">
        <f>IF(F4333="","",IF(COUNTIF(F$7:F4333,F4333)=1,1,0))</f>
        <v/>
      </c>
      <c r="P4333" s="39">
        <f>IF(A4333&amp;B4333&amp;C4333="","",IF(AND(O4333=1,N(G4333)&gt;0),IF(INDEX(pl_ativa,MAX(1,N(G4333)))="Sim",1,0),0))</f>
        <v/>
      </c>
      <c r="Q4333" s="39">
        <f>IF(F4333="","",COUNTIFS(ex_chave_oc,F4333,ex_cancelada,"&lt;&gt;Sim"))</f>
        <v/>
      </c>
      <c r="R4333" s="51">
        <f>IF(P4333="","",IF(AND(P4333=1,N(Q4333)&gt;0),1,0))</f>
        <v/>
      </c>
      <c r="S4333" s="30">
        <f>IF(P4333="","",IF(F4333="","ERRO: data prevista ausente ou inválida",IF(O4333=0,"Duplicada: contada uma vez",IF(N(G4333)=0,"ERRO: tarefa fora do Plano Mestre",IF(P4333=0,"Tarefa retirada do plano: não conta","OK")))))</f>
        <v/>
      </c>
    </row>
    <row r="4334">
      <c r="A4334" s="29" t="n"/>
      <c r="B4334" s="25" t="n"/>
      <c r="C4334" s="49" t="n"/>
      <c r="D4334" s="29" t="n"/>
      <c r="E4334" s="23">
        <f>IF(OR(A4334="",B4334=""),"",A4334&amp;"|"&amp;B4334)</f>
        <v/>
      </c>
      <c r="F4334" s="30">
        <f>IF(OR(E4334="",NOT(ISNUMBER(C4334))),"",E4334&amp;"|"&amp;YEAR(C4334)&amp;"-"&amp;RIGHT("0"&amp;MONTH(C4334),2)&amp;"-"&amp;RIGHT("0"&amp;DAY(C4334),2))</f>
        <v/>
      </c>
      <c r="G4334" s="26">
        <f>IF(E4334="","",IFERROR(MATCH(E4334,pl_chave,0),0))</f>
        <v/>
      </c>
      <c r="H4334" s="23">
        <f>IF(G4334="","",IF(G4334=0,"Tarefa fora do plano",INDEX(pl_tag,G4334)))</f>
        <v/>
      </c>
      <c r="I4334" s="30">
        <f>IF(N(G4334)=0,"",INDEX(pl_atividade,G4334))</f>
        <v/>
      </c>
      <c r="J4334" s="50">
        <f>IF(N(G4334)=0,"",INDEX(pl_especialidade,G4334))</f>
        <v/>
      </c>
      <c r="K4334" s="28">
        <f>IF(N(G4334)=0,"",INDEX(pl_duracao,G4334))</f>
        <v/>
      </c>
      <c r="L4334" s="39">
        <f>IF(ISNUMBER(C4334),YEAR(C4334),"")</f>
        <v/>
      </c>
      <c r="M4334" s="39">
        <f>IF(ISNUMBER(C4334),MONTH(C4334),"")</f>
        <v/>
      </c>
      <c r="N4334" s="23">
        <f>IF(L4334="","",IF(NOT(ISNUMBER(crono_ano)),"Informe o ano",IF(L4334&lt;crono_ano,"Antes do ano",IF(L4334&gt;crono_ano,"Depois do ano","No ano"))))</f>
        <v/>
      </c>
      <c r="O4334" s="39">
        <f>IF(F4334="","",IF(COUNTIF(F$7:F4334,F4334)=1,1,0))</f>
        <v/>
      </c>
      <c r="P4334" s="39">
        <f>IF(A4334&amp;B4334&amp;C4334="","",IF(AND(O4334=1,N(G4334)&gt;0),IF(INDEX(pl_ativa,MAX(1,N(G4334)))="Sim",1,0),0))</f>
        <v/>
      </c>
      <c r="Q4334" s="39">
        <f>IF(F4334="","",COUNTIFS(ex_chave_oc,F4334,ex_cancelada,"&lt;&gt;Sim"))</f>
        <v/>
      </c>
      <c r="R4334" s="51">
        <f>IF(P4334="","",IF(AND(P4334=1,N(Q4334)&gt;0),1,0))</f>
        <v/>
      </c>
      <c r="S4334" s="30">
        <f>IF(P4334="","",IF(F4334="","ERRO: data prevista ausente ou inválida",IF(O4334=0,"Duplicada: contada uma vez",IF(N(G4334)=0,"ERRO: tarefa fora do Plano Mestre",IF(P4334=0,"Tarefa retirada do plano: não conta","OK")))))</f>
        <v/>
      </c>
    </row>
    <row r="4335">
      <c r="A4335" s="29" t="n"/>
      <c r="B4335" s="25" t="n"/>
      <c r="C4335" s="49" t="n"/>
      <c r="D4335" s="29" t="n"/>
      <c r="E4335" s="23">
        <f>IF(OR(A4335="",B4335=""),"",A4335&amp;"|"&amp;B4335)</f>
        <v/>
      </c>
      <c r="F4335" s="30">
        <f>IF(OR(E4335="",NOT(ISNUMBER(C4335))),"",E4335&amp;"|"&amp;YEAR(C4335)&amp;"-"&amp;RIGHT("0"&amp;MONTH(C4335),2)&amp;"-"&amp;RIGHT("0"&amp;DAY(C4335),2))</f>
        <v/>
      </c>
      <c r="G4335" s="26">
        <f>IF(E4335="","",IFERROR(MATCH(E4335,pl_chave,0),0))</f>
        <v/>
      </c>
      <c r="H4335" s="23">
        <f>IF(G4335="","",IF(G4335=0,"Tarefa fora do plano",INDEX(pl_tag,G4335)))</f>
        <v/>
      </c>
      <c r="I4335" s="30">
        <f>IF(N(G4335)=0,"",INDEX(pl_atividade,G4335))</f>
        <v/>
      </c>
      <c r="J4335" s="50">
        <f>IF(N(G4335)=0,"",INDEX(pl_especialidade,G4335))</f>
        <v/>
      </c>
      <c r="K4335" s="28">
        <f>IF(N(G4335)=0,"",INDEX(pl_duracao,G4335))</f>
        <v/>
      </c>
      <c r="L4335" s="39">
        <f>IF(ISNUMBER(C4335),YEAR(C4335),"")</f>
        <v/>
      </c>
      <c r="M4335" s="39">
        <f>IF(ISNUMBER(C4335),MONTH(C4335),"")</f>
        <v/>
      </c>
      <c r="N4335" s="23">
        <f>IF(L4335="","",IF(NOT(ISNUMBER(crono_ano)),"Informe o ano",IF(L4335&lt;crono_ano,"Antes do ano",IF(L4335&gt;crono_ano,"Depois do ano","No ano"))))</f>
        <v/>
      </c>
      <c r="O4335" s="39">
        <f>IF(F4335="","",IF(COUNTIF(F$7:F4335,F4335)=1,1,0))</f>
        <v/>
      </c>
      <c r="P4335" s="39">
        <f>IF(A4335&amp;B4335&amp;C4335="","",IF(AND(O4335=1,N(G4335)&gt;0),IF(INDEX(pl_ativa,MAX(1,N(G4335)))="Sim",1,0),0))</f>
        <v/>
      </c>
      <c r="Q4335" s="39">
        <f>IF(F4335="","",COUNTIFS(ex_chave_oc,F4335,ex_cancelada,"&lt;&gt;Sim"))</f>
        <v/>
      </c>
      <c r="R4335" s="51">
        <f>IF(P4335="","",IF(AND(P4335=1,N(Q4335)&gt;0),1,0))</f>
        <v/>
      </c>
      <c r="S4335" s="30">
        <f>IF(P4335="","",IF(F4335="","ERRO: data prevista ausente ou inválida",IF(O4335=0,"Duplicada: contada uma vez",IF(N(G4335)=0,"ERRO: tarefa fora do Plano Mestre",IF(P4335=0,"Tarefa retirada do plano: não conta","OK")))))</f>
        <v/>
      </c>
    </row>
    <row r="4336">
      <c r="A4336" s="29" t="n"/>
      <c r="B4336" s="25" t="n"/>
      <c r="C4336" s="49" t="n"/>
      <c r="D4336" s="29" t="n"/>
      <c r="E4336" s="23">
        <f>IF(OR(A4336="",B4336=""),"",A4336&amp;"|"&amp;B4336)</f>
        <v/>
      </c>
      <c r="F4336" s="30">
        <f>IF(OR(E4336="",NOT(ISNUMBER(C4336))),"",E4336&amp;"|"&amp;YEAR(C4336)&amp;"-"&amp;RIGHT("0"&amp;MONTH(C4336),2)&amp;"-"&amp;RIGHT("0"&amp;DAY(C4336),2))</f>
        <v/>
      </c>
      <c r="G4336" s="26">
        <f>IF(E4336="","",IFERROR(MATCH(E4336,pl_chave,0),0))</f>
        <v/>
      </c>
      <c r="H4336" s="23">
        <f>IF(G4336="","",IF(G4336=0,"Tarefa fora do plano",INDEX(pl_tag,G4336)))</f>
        <v/>
      </c>
      <c r="I4336" s="30">
        <f>IF(N(G4336)=0,"",INDEX(pl_atividade,G4336))</f>
        <v/>
      </c>
      <c r="J4336" s="50">
        <f>IF(N(G4336)=0,"",INDEX(pl_especialidade,G4336))</f>
        <v/>
      </c>
      <c r="K4336" s="28">
        <f>IF(N(G4336)=0,"",INDEX(pl_duracao,G4336))</f>
        <v/>
      </c>
      <c r="L4336" s="39">
        <f>IF(ISNUMBER(C4336),YEAR(C4336),"")</f>
        <v/>
      </c>
      <c r="M4336" s="39">
        <f>IF(ISNUMBER(C4336),MONTH(C4336),"")</f>
        <v/>
      </c>
      <c r="N4336" s="23">
        <f>IF(L4336="","",IF(NOT(ISNUMBER(crono_ano)),"Informe o ano",IF(L4336&lt;crono_ano,"Antes do ano",IF(L4336&gt;crono_ano,"Depois do ano","No ano"))))</f>
        <v/>
      </c>
      <c r="O4336" s="39">
        <f>IF(F4336="","",IF(COUNTIF(F$7:F4336,F4336)=1,1,0))</f>
        <v/>
      </c>
      <c r="P4336" s="39">
        <f>IF(A4336&amp;B4336&amp;C4336="","",IF(AND(O4336=1,N(G4336)&gt;0),IF(INDEX(pl_ativa,MAX(1,N(G4336)))="Sim",1,0),0))</f>
        <v/>
      </c>
      <c r="Q4336" s="39">
        <f>IF(F4336="","",COUNTIFS(ex_chave_oc,F4336,ex_cancelada,"&lt;&gt;Sim"))</f>
        <v/>
      </c>
      <c r="R4336" s="51">
        <f>IF(P4336="","",IF(AND(P4336=1,N(Q4336)&gt;0),1,0))</f>
        <v/>
      </c>
      <c r="S4336" s="30">
        <f>IF(P4336="","",IF(F4336="","ERRO: data prevista ausente ou inválida",IF(O4336=0,"Duplicada: contada uma vez",IF(N(G4336)=0,"ERRO: tarefa fora do Plano Mestre",IF(P4336=0,"Tarefa retirada do plano: não conta","OK")))))</f>
        <v/>
      </c>
    </row>
    <row r="4337">
      <c r="A4337" s="29" t="n"/>
      <c r="B4337" s="25" t="n"/>
      <c r="C4337" s="49" t="n"/>
      <c r="D4337" s="29" t="n"/>
      <c r="E4337" s="23">
        <f>IF(OR(A4337="",B4337=""),"",A4337&amp;"|"&amp;B4337)</f>
        <v/>
      </c>
      <c r="F4337" s="30">
        <f>IF(OR(E4337="",NOT(ISNUMBER(C4337))),"",E4337&amp;"|"&amp;YEAR(C4337)&amp;"-"&amp;RIGHT("0"&amp;MONTH(C4337),2)&amp;"-"&amp;RIGHT("0"&amp;DAY(C4337),2))</f>
        <v/>
      </c>
      <c r="G4337" s="26">
        <f>IF(E4337="","",IFERROR(MATCH(E4337,pl_chave,0),0))</f>
        <v/>
      </c>
      <c r="H4337" s="23">
        <f>IF(G4337="","",IF(G4337=0,"Tarefa fora do plano",INDEX(pl_tag,G4337)))</f>
        <v/>
      </c>
      <c r="I4337" s="30">
        <f>IF(N(G4337)=0,"",INDEX(pl_atividade,G4337))</f>
        <v/>
      </c>
      <c r="J4337" s="50">
        <f>IF(N(G4337)=0,"",INDEX(pl_especialidade,G4337))</f>
        <v/>
      </c>
      <c r="K4337" s="28">
        <f>IF(N(G4337)=0,"",INDEX(pl_duracao,G4337))</f>
        <v/>
      </c>
      <c r="L4337" s="39">
        <f>IF(ISNUMBER(C4337),YEAR(C4337),"")</f>
        <v/>
      </c>
      <c r="M4337" s="39">
        <f>IF(ISNUMBER(C4337),MONTH(C4337),"")</f>
        <v/>
      </c>
      <c r="N4337" s="23">
        <f>IF(L4337="","",IF(NOT(ISNUMBER(crono_ano)),"Informe o ano",IF(L4337&lt;crono_ano,"Antes do ano",IF(L4337&gt;crono_ano,"Depois do ano","No ano"))))</f>
        <v/>
      </c>
      <c r="O4337" s="39">
        <f>IF(F4337="","",IF(COUNTIF(F$7:F4337,F4337)=1,1,0))</f>
        <v/>
      </c>
      <c r="P4337" s="39">
        <f>IF(A4337&amp;B4337&amp;C4337="","",IF(AND(O4337=1,N(G4337)&gt;0),IF(INDEX(pl_ativa,MAX(1,N(G4337)))="Sim",1,0),0))</f>
        <v/>
      </c>
      <c r="Q4337" s="39">
        <f>IF(F4337="","",COUNTIFS(ex_chave_oc,F4337,ex_cancelada,"&lt;&gt;Sim"))</f>
        <v/>
      </c>
      <c r="R4337" s="51">
        <f>IF(P4337="","",IF(AND(P4337=1,N(Q4337)&gt;0),1,0))</f>
        <v/>
      </c>
      <c r="S4337" s="30">
        <f>IF(P4337="","",IF(F4337="","ERRO: data prevista ausente ou inválida",IF(O4337=0,"Duplicada: contada uma vez",IF(N(G4337)=0,"ERRO: tarefa fora do Plano Mestre",IF(P4337=0,"Tarefa retirada do plano: não conta","OK")))))</f>
        <v/>
      </c>
    </row>
    <row r="4338">
      <c r="A4338" s="29" t="n"/>
      <c r="B4338" s="25" t="n"/>
      <c r="C4338" s="49" t="n"/>
      <c r="D4338" s="29" t="n"/>
      <c r="E4338" s="23">
        <f>IF(OR(A4338="",B4338=""),"",A4338&amp;"|"&amp;B4338)</f>
        <v/>
      </c>
      <c r="F4338" s="30">
        <f>IF(OR(E4338="",NOT(ISNUMBER(C4338))),"",E4338&amp;"|"&amp;YEAR(C4338)&amp;"-"&amp;RIGHT("0"&amp;MONTH(C4338),2)&amp;"-"&amp;RIGHT("0"&amp;DAY(C4338),2))</f>
        <v/>
      </c>
      <c r="G4338" s="26">
        <f>IF(E4338="","",IFERROR(MATCH(E4338,pl_chave,0),0))</f>
        <v/>
      </c>
      <c r="H4338" s="23">
        <f>IF(G4338="","",IF(G4338=0,"Tarefa fora do plano",INDEX(pl_tag,G4338)))</f>
        <v/>
      </c>
      <c r="I4338" s="30">
        <f>IF(N(G4338)=0,"",INDEX(pl_atividade,G4338))</f>
        <v/>
      </c>
      <c r="J4338" s="50">
        <f>IF(N(G4338)=0,"",INDEX(pl_especialidade,G4338))</f>
        <v/>
      </c>
      <c r="K4338" s="28">
        <f>IF(N(G4338)=0,"",INDEX(pl_duracao,G4338))</f>
        <v/>
      </c>
      <c r="L4338" s="39">
        <f>IF(ISNUMBER(C4338),YEAR(C4338),"")</f>
        <v/>
      </c>
      <c r="M4338" s="39">
        <f>IF(ISNUMBER(C4338),MONTH(C4338),"")</f>
        <v/>
      </c>
      <c r="N4338" s="23">
        <f>IF(L4338="","",IF(NOT(ISNUMBER(crono_ano)),"Informe o ano",IF(L4338&lt;crono_ano,"Antes do ano",IF(L4338&gt;crono_ano,"Depois do ano","No ano"))))</f>
        <v/>
      </c>
      <c r="O4338" s="39">
        <f>IF(F4338="","",IF(COUNTIF(F$7:F4338,F4338)=1,1,0))</f>
        <v/>
      </c>
      <c r="P4338" s="39">
        <f>IF(A4338&amp;B4338&amp;C4338="","",IF(AND(O4338=1,N(G4338)&gt;0),IF(INDEX(pl_ativa,MAX(1,N(G4338)))="Sim",1,0),0))</f>
        <v/>
      </c>
      <c r="Q4338" s="39">
        <f>IF(F4338="","",COUNTIFS(ex_chave_oc,F4338,ex_cancelada,"&lt;&gt;Sim"))</f>
        <v/>
      </c>
      <c r="R4338" s="51">
        <f>IF(P4338="","",IF(AND(P4338=1,N(Q4338)&gt;0),1,0))</f>
        <v/>
      </c>
      <c r="S4338" s="30">
        <f>IF(P4338="","",IF(F4338="","ERRO: data prevista ausente ou inválida",IF(O4338=0,"Duplicada: contada uma vez",IF(N(G4338)=0,"ERRO: tarefa fora do Plano Mestre",IF(P4338=0,"Tarefa retirada do plano: não conta","OK")))))</f>
        <v/>
      </c>
    </row>
    <row r="4339">
      <c r="A4339" s="29" t="n"/>
      <c r="B4339" s="25" t="n"/>
      <c r="C4339" s="49" t="n"/>
      <c r="D4339" s="29" t="n"/>
      <c r="E4339" s="23">
        <f>IF(OR(A4339="",B4339=""),"",A4339&amp;"|"&amp;B4339)</f>
        <v/>
      </c>
      <c r="F4339" s="30">
        <f>IF(OR(E4339="",NOT(ISNUMBER(C4339))),"",E4339&amp;"|"&amp;YEAR(C4339)&amp;"-"&amp;RIGHT("0"&amp;MONTH(C4339),2)&amp;"-"&amp;RIGHT("0"&amp;DAY(C4339),2))</f>
        <v/>
      </c>
      <c r="G4339" s="26">
        <f>IF(E4339="","",IFERROR(MATCH(E4339,pl_chave,0),0))</f>
        <v/>
      </c>
      <c r="H4339" s="23">
        <f>IF(G4339="","",IF(G4339=0,"Tarefa fora do plano",INDEX(pl_tag,G4339)))</f>
        <v/>
      </c>
      <c r="I4339" s="30">
        <f>IF(N(G4339)=0,"",INDEX(pl_atividade,G4339))</f>
        <v/>
      </c>
      <c r="J4339" s="50">
        <f>IF(N(G4339)=0,"",INDEX(pl_especialidade,G4339))</f>
        <v/>
      </c>
      <c r="K4339" s="28">
        <f>IF(N(G4339)=0,"",INDEX(pl_duracao,G4339))</f>
        <v/>
      </c>
      <c r="L4339" s="39">
        <f>IF(ISNUMBER(C4339),YEAR(C4339),"")</f>
        <v/>
      </c>
      <c r="M4339" s="39">
        <f>IF(ISNUMBER(C4339),MONTH(C4339),"")</f>
        <v/>
      </c>
      <c r="N4339" s="23">
        <f>IF(L4339="","",IF(NOT(ISNUMBER(crono_ano)),"Informe o ano",IF(L4339&lt;crono_ano,"Antes do ano",IF(L4339&gt;crono_ano,"Depois do ano","No ano"))))</f>
        <v/>
      </c>
      <c r="O4339" s="39">
        <f>IF(F4339="","",IF(COUNTIF(F$7:F4339,F4339)=1,1,0))</f>
        <v/>
      </c>
      <c r="P4339" s="39">
        <f>IF(A4339&amp;B4339&amp;C4339="","",IF(AND(O4339=1,N(G4339)&gt;0),IF(INDEX(pl_ativa,MAX(1,N(G4339)))="Sim",1,0),0))</f>
        <v/>
      </c>
      <c r="Q4339" s="39">
        <f>IF(F4339="","",COUNTIFS(ex_chave_oc,F4339,ex_cancelada,"&lt;&gt;Sim"))</f>
        <v/>
      </c>
      <c r="R4339" s="51">
        <f>IF(P4339="","",IF(AND(P4339=1,N(Q4339)&gt;0),1,0))</f>
        <v/>
      </c>
      <c r="S4339" s="30">
        <f>IF(P4339="","",IF(F4339="","ERRO: data prevista ausente ou inválida",IF(O4339=0,"Duplicada: contada uma vez",IF(N(G4339)=0,"ERRO: tarefa fora do Plano Mestre",IF(P4339=0,"Tarefa retirada do plano: não conta","OK")))))</f>
        <v/>
      </c>
    </row>
    <row r="4340">
      <c r="A4340" s="29" t="n"/>
      <c r="B4340" s="25" t="n"/>
      <c r="C4340" s="49" t="n"/>
      <c r="D4340" s="29" t="n"/>
      <c r="E4340" s="23">
        <f>IF(OR(A4340="",B4340=""),"",A4340&amp;"|"&amp;B4340)</f>
        <v/>
      </c>
      <c r="F4340" s="30">
        <f>IF(OR(E4340="",NOT(ISNUMBER(C4340))),"",E4340&amp;"|"&amp;YEAR(C4340)&amp;"-"&amp;RIGHT("0"&amp;MONTH(C4340),2)&amp;"-"&amp;RIGHT("0"&amp;DAY(C4340),2))</f>
        <v/>
      </c>
      <c r="G4340" s="26">
        <f>IF(E4340="","",IFERROR(MATCH(E4340,pl_chave,0),0))</f>
        <v/>
      </c>
      <c r="H4340" s="23">
        <f>IF(G4340="","",IF(G4340=0,"Tarefa fora do plano",INDEX(pl_tag,G4340)))</f>
        <v/>
      </c>
      <c r="I4340" s="30">
        <f>IF(N(G4340)=0,"",INDEX(pl_atividade,G4340))</f>
        <v/>
      </c>
      <c r="J4340" s="50">
        <f>IF(N(G4340)=0,"",INDEX(pl_especialidade,G4340))</f>
        <v/>
      </c>
      <c r="K4340" s="28">
        <f>IF(N(G4340)=0,"",INDEX(pl_duracao,G4340))</f>
        <v/>
      </c>
      <c r="L4340" s="39">
        <f>IF(ISNUMBER(C4340),YEAR(C4340),"")</f>
        <v/>
      </c>
      <c r="M4340" s="39">
        <f>IF(ISNUMBER(C4340),MONTH(C4340),"")</f>
        <v/>
      </c>
      <c r="N4340" s="23">
        <f>IF(L4340="","",IF(NOT(ISNUMBER(crono_ano)),"Informe o ano",IF(L4340&lt;crono_ano,"Antes do ano",IF(L4340&gt;crono_ano,"Depois do ano","No ano"))))</f>
        <v/>
      </c>
      <c r="O4340" s="39">
        <f>IF(F4340="","",IF(COUNTIF(F$7:F4340,F4340)=1,1,0))</f>
        <v/>
      </c>
      <c r="P4340" s="39">
        <f>IF(A4340&amp;B4340&amp;C4340="","",IF(AND(O4340=1,N(G4340)&gt;0),IF(INDEX(pl_ativa,MAX(1,N(G4340)))="Sim",1,0),0))</f>
        <v/>
      </c>
      <c r="Q4340" s="39">
        <f>IF(F4340="","",COUNTIFS(ex_chave_oc,F4340,ex_cancelada,"&lt;&gt;Sim"))</f>
        <v/>
      </c>
      <c r="R4340" s="51">
        <f>IF(P4340="","",IF(AND(P4340=1,N(Q4340)&gt;0),1,0))</f>
        <v/>
      </c>
      <c r="S4340" s="30">
        <f>IF(P4340="","",IF(F4340="","ERRO: data prevista ausente ou inválida",IF(O4340=0,"Duplicada: contada uma vez",IF(N(G4340)=0,"ERRO: tarefa fora do Plano Mestre",IF(P4340=0,"Tarefa retirada do plano: não conta","OK")))))</f>
        <v/>
      </c>
    </row>
    <row r="4341">
      <c r="A4341" s="29" t="n"/>
      <c r="B4341" s="25" t="n"/>
      <c r="C4341" s="49" t="n"/>
      <c r="D4341" s="29" t="n"/>
      <c r="E4341" s="23">
        <f>IF(OR(A4341="",B4341=""),"",A4341&amp;"|"&amp;B4341)</f>
        <v/>
      </c>
      <c r="F4341" s="30">
        <f>IF(OR(E4341="",NOT(ISNUMBER(C4341))),"",E4341&amp;"|"&amp;YEAR(C4341)&amp;"-"&amp;RIGHT("0"&amp;MONTH(C4341),2)&amp;"-"&amp;RIGHT("0"&amp;DAY(C4341),2))</f>
        <v/>
      </c>
      <c r="G4341" s="26">
        <f>IF(E4341="","",IFERROR(MATCH(E4341,pl_chave,0),0))</f>
        <v/>
      </c>
      <c r="H4341" s="23">
        <f>IF(G4341="","",IF(G4341=0,"Tarefa fora do plano",INDEX(pl_tag,G4341)))</f>
        <v/>
      </c>
      <c r="I4341" s="30">
        <f>IF(N(G4341)=0,"",INDEX(pl_atividade,G4341))</f>
        <v/>
      </c>
      <c r="J4341" s="50">
        <f>IF(N(G4341)=0,"",INDEX(pl_especialidade,G4341))</f>
        <v/>
      </c>
      <c r="K4341" s="28">
        <f>IF(N(G4341)=0,"",INDEX(pl_duracao,G4341))</f>
        <v/>
      </c>
      <c r="L4341" s="39">
        <f>IF(ISNUMBER(C4341),YEAR(C4341),"")</f>
        <v/>
      </c>
      <c r="M4341" s="39">
        <f>IF(ISNUMBER(C4341),MONTH(C4341),"")</f>
        <v/>
      </c>
      <c r="N4341" s="23">
        <f>IF(L4341="","",IF(NOT(ISNUMBER(crono_ano)),"Informe o ano",IF(L4341&lt;crono_ano,"Antes do ano",IF(L4341&gt;crono_ano,"Depois do ano","No ano"))))</f>
        <v/>
      </c>
      <c r="O4341" s="39">
        <f>IF(F4341="","",IF(COUNTIF(F$7:F4341,F4341)=1,1,0))</f>
        <v/>
      </c>
      <c r="P4341" s="39">
        <f>IF(A4341&amp;B4341&amp;C4341="","",IF(AND(O4341=1,N(G4341)&gt;0),IF(INDEX(pl_ativa,MAX(1,N(G4341)))="Sim",1,0),0))</f>
        <v/>
      </c>
      <c r="Q4341" s="39">
        <f>IF(F4341="","",COUNTIFS(ex_chave_oc,F4341,ex_cancelada,"&lt;&gt;Sim"))</f>
        <v/>
      </c>
      <c r="R4341" s="51">
        <f>IF(P4341="","",IF(AND(P4341=1,N(Q4341)&gt;0),1,0))</f>
        <v/>
      </c>
      <c r="S4341" s="30">
        <f>IF(P4341="","",IF(F4341="","ERRO: data prevista ausente ou inválida",IF(O4341=0,"Duplicada: contada uma vez",IF(N(G4341)=0,"ERRO: tarefa fora do Plano Mestre",IF(P4341=0,"Tarefa retirada do plano: não conta","OK")))))</f>
        <v/>
      </c>
    </row>
    <row r="4342">
      <c r="A4342" s="29" t="n"/>
      <c r="B4342" s="25" t="n"/>
      <c r="C4342" s="49" t="n"/>
      <c r="D4342" s="29" t="n"/>
      <c r="E4342" s="23">
        <f>IF(OR(A4342="",B4342=""),"",A4342&amp;"|"&amp;B4342)</f>
        <v/>
      </c>
      <c r="F4342" s="30">
        <f>IF(OR(E4342="",NOT(ISNUMBER(C4342))),"",E4342&amp;"|"&amp;YEAR(C4342)&amp;"-"&amp;RIGHT("0"&amp;MONTH(C4342),2)&amp;"-"&amp;RIGHT("0"&amp;DAY(C4342),2))</f>
        <v/>
      </c>
      <c r="G4342" s="26">
        <f>IF(E4342="","",IFERROR(MATCH(E4342,pl_chave,0),0))</f>
        <v/>
      </c>
      <c r="H4342" s="23">
        <f>IF(G4342="","",IF(G4342=0,"Tarefa fora do plano",INDEX(pl_tag,G4342)))</f>
        <v/>
      </c>
      <c r="I4342" s="30">
        <f>IF(N(G4342)=0,"",INDEX(pl_atividade,G4342))</f>
        <v/>
      </c>
      <c r="J4342" s="50">
        <f>IF(N(G4342)=0,"",INDEX(pl_especialidade,G4342))</f>
        <v/>
      </c>
      <c r="K4342" s="28">
        <f>IF(N(G4342)=0,"",INDEX(pl_duracao,G4342))</f>
        <v/>
      </c>
      <c r="L4342" s="39">
        <f>IF(ISNUMBER(C4342),YEAR(C4342),"")</f>
        <v/>
      </c>
      <c r="M4342" s="39">
        <f>IF(ISNUMBER(C4342),MONTH(C4342),"")</f>
        <v/>
      </c>
      <c r="N4342" s="23">
        <f>IF(L4342="","",IF(NOT(ISNUMBER(crono_ano)),"Informe o ano",IF(L4342&lt;crono_ano,"Antes do ano",IF(L4342&gt;crono_ano,"Depois do ano","No ano"))))</f>
        <v/>
      </c>
      <c r="O4342" s="39">
        <f>IF(F4342="","",IF(COUNTIF(F$7:F4342,F4342)=1,1,0))</f>
        <v/>
      </c>
      <c r="P4342" s="39">
        <f>IF(A4342&amp;B4342&amp;C4342="","",IF(AND(O4342=1,N(G4342)&gt;0),IF(INDEX(pl_ativa,MAX(1,N(G4342)))="Sim",1,0),0))</f>
        <v/>
      </c>
      <c r="Q4342" s="39">
        <f>IF(F4342="","",COUNTIFS(ex_chave_oc,F4342,ex_cancelada,"&lt;&gt;Sim"))</f>
        <v/>
      </c>
      <c r="R4342" s="51">
        <f>IF(P4342="","",IF(AND(P4342=1,N(Q4342)&gt;0),1,0))</f>
        <v/>
      </c>
      <c r="S4342" s="30">
        <f>IF(P4342="","",IF(F4342="","ERRO: data prevista ausente ou inválida",IF(O4342=0,"Duplicada: contada uma vez",IF(N(G4342)=0,"ERRO: tarefa fora do Plano Mestre",IF(P4342=0,"Tarefa retirada do plano: não conta","OK")))))</f>
        <v/>
      </c>
    </row>
    <row r="4343">
      <c r="A4343" s="29" t="n"/>
      <c r="B4343" s="25" t="n"/>
      <c r="C4343" s="49" t="n"/>
      <c r="D4343" s="29" t="n"/>
      <c r="E4343" s="23">
        <f>IF(OR(A4343="",B4343=""),"",A4343&amp;"|"&amp;B4343)</f>
        <v/>
      </c>
      <c r="F4343" s="30">
        <f>IF(OR(E4343="",NOT(ISNUMBER(C4343))),"",E4343&amp;"|"&amp;YEAR(C4343)&amp;"-"&amp;RIGHT("0"&amp;MONTH(C4343),2)&amp;"-"&amp;RIGHT("0"&amp;DAY(C4343),2))</f>
        <v/>
      </c>
      <c r="G4343" s="26">
        <f>IF(E4343="","",IFERROR(MATCH(E4343,pl_chave,0),0))</f>
        <v/>
      </c>
      <c r="H4343" s="23">
        <f>IF(G4343="","",IF(G4343=0,"Tarefa fora do plano",INDEX(pl_tag,G4343)))</f>
        <v/>
      </c>
      <c r="I4343" s="30">
        <f>IF(N(G4343)=0,"",INDEX(pl_atividade,G4343))</f>
        <v/>
      </c>
      <c r="J4343" s="50">
        <f>IF(N(G4343)=0,"",INDEX(pl_especialidade,G4343))</f>
        <v/>
      </c>
      <c r="K4343" s="28">
        <f>IF(N(G4343)=0,"",INDEX(pl_duracao,G4343))</f>
        <v/>
      </c>
      <c r="L4343" s="39">
        <f>IF(ISNUMBER(C4343),YEAR(C4343),"")</f>
        <v/>
      </c>
      <c r="M4343" s="39">
        <f>IF(ISNUMBER(C4343),MONTH(C4343),"")</f>
        <v/>
      </c>
      <c r="N4343" s="23">
        <f>IF(L4343="","",IF(NOT(ISNUMBER(crono_ano)),"Informe o ano",IF(L4343&lt;crono_ano,"Antes do ano",IF(L4343&gt;crono_ano,"Depois do ano","No ano"))))</f>
        <v/>
      </c>
      <c r="O4343" s="39">
        <f>IF(F4343="","",IF(COUNTIF(F$7:F4343,F4343)=1,1,0))</f>
        <v/>
      </c>
      <c r="P4343" s="39">
        <f>IF(A4343&amp;B4343&amp;C4343="","",IF(AND(O4343=1,N(G4343)&gt;0),IF(INDEX(pl_ativa,MAX(1,N(G4343)))="Sim",1,0),0))</f>
        <v/>
      </c>
      <c r="Q4343" s="39">
        <f>IF(F4343="","",COUNTIFS(ex_chave_oc,F4343,ex_cancelada,"&lt;&gt;Sim"))</f>
        <v/>
      </c>
      <c r="R4343" s="51">
        <f>IF(P4343="","",IF(AND(P4343=1,N(Q4343)&gt;0),1,0))</f>
        <v/>
      </c>
      <c r="S4343" s="30">
        <f>IF(P4343="","",IF(F4343="","ERRO: data prevista ausente ou inválida",IF(O4343=0,"Duplicada: contada uma vez",IF(N(G4343)=0,"ERRO: tarefa fora do Plano Mestre",IF(P4343=0,"Tarefa retirada do plano: não conta","OK")))))</f>
        <v/>
      </c>
    </row>
    <row r="4344">
      <c r="A4344" s="29" t="n"/>
      <c r="B4344" s="25" t="n"/>
      <c r="C4344" s="49" t="n"/>
      <c r="D4344" s="29" t="n"/>
      <c r="E4344" s="23">
        <f>IF(OR(A4344="",B4344=""),"",A4344&amp;"|"&amp;B4344)</f>
        <v/>
      </c>
      <c r="F4344" s="30">
        <f>IF(OR(E4344="",NOT(ISNUMBER(C4344))),"",E4344&amp;"|"&amp;YEAR(C4344)&amp;"-"&amp;RIGHT("0"&amp;MONTH(C4344),2)&amp;"-"&amp;RIGHT("0"&amp;DAY(C4344),2))</f>
        <v/>
      </c>
      <c r="G4344" s="26">
        <f>IF(E4344="","",IFERROR(MATCH(E4344,pl_chave,0),0))</f>
        <v/>
      </c>
      <c r="H4344" s="23">
        <f>IF(G4344="","",IF(G4344=0,"Tarefa fora do plano",INDEX(pl_tag,G4344)))</f>
        <v/>
      </c>
      <c r="I4344" s="30">
        <f>IF(N(G4344)=0,"",INDEX(pl_atividade,G4344))</f>
        <v/>
      </c>
      <c r="J4344" s="50">
        <f>IF(N(G4344)=0,"",INDEX(pl_especialidade,G4344))</f>
        <v/>
      </c>
      <c r="K4344" s="28">
        <f>IF(N(G4344)=0,"",INDEX(pl_duracao,G4344))</f>
        <v/>
      </c>
      <c r="L4344" s="39">
        <f>IF(ISNUMBER(C4344),YEAR(C4344),"")</f>
        <v/>
      </c>
      <c r="M4344" s="39">
        <f>IF(ISNUMBER(C4344),MONTH(C4344),"")</f>
        <v/>
      </c>
      <c r="N4344" s="23">
        <f>IF(L4344="","",IF(NOT(ISNUMBER(crono_ano)),"Informe o ano",IF(L4344&lt;crono_ano,"Antes do ano",IF(L4344&gt;crono_ano,"Depois do ano","No ano"))))</f>
        <v/>
      </c>
      <c r="O4344" s="39">
        <f>IF(F4344="","",IF(COUNTIF(F$7:F4344,F4344)=1,1,0))</f>
        <v/>
      </c>
      <c r="P4344" s="39">
        <f>IF(A4344&amp;B4344&amp;C4344="","",IF(AND(O4344=1,N(G4344)&gt;0),IF(INDEX(pl_ativa,MAX(1,N(G4344)))="Sim",1,0),0))</f>
        <v/>
      </c>
      <c r="Q4344" s="39">
        <f>IF(F4344="","",COUNTIFS(ex_chave_oc,F4344,ex_cancelada,"&lt;&gt;Sim"))</f>
        <v/>
      </c>
      <c r="R4344" s="51">
        <f>IF(P4344="","",IF(AND(P4344=1,N(Q4344)&gt;0),1,0))</f>
        <v/>
      </c>
      <c r="S4344" s="30">
        <f>IF(P4344="","",IF(F4344="","ERRO: data prevista ausente ou inválida",IF(O4344=0,"Duplicada: contada uma vez",IF(N(G4344)=0,"ERRO: tarefa fora do Plano Mestre",IF(P4344=0,"Tarefa retirada do plano: não conta","OK")))))</f>
        <v/>
      </c>
    </row>
    <row r="4345">
      <c r="A4345" s="29" t="n"/>
      <c r="B4345" s="25" t="n"/>
      <c r="C4345" s="49" t="n"/>
      <c r="D4345" s="29" t="n"/>
      <c r="E4345" s="23">
        <f>IF(OR(A4345="",B4345=""),"",A4345&amp;"|"&amp;B4345)</f>
        <v/>
      </c>
      <c r="F4345" s="30">
        <f>IF(OR(E4345="",NOT(ISNUMBER(C4345))),"",E4345&amp;"|"&amp;YEAR(C4345)&amp;"-"&amp;RIGHT("0"&amp;MONTH(C4345),2)&amp;"-"&amp;RIGHT("0"&amp;DAY(C4345),2))</f>
        <v/>
      </c>
      <c r="G4345" s="26">
        <f>IF(E4345="","",IFERROR(MATCH(E4345,pl_chave,0),0))</f>
        <v/>
      </c>
      <c r="H4345" s="23">
        <f>IF(G4345="","",IF(G4345=0,"Tarefa fora do plano",INDEX(pl_tag,G4345)))</f>
        <v/>
      </c>
      <c r="I4345" s="30">
        <f>IF(N(G4345)=0,"",INDEX(pl_atividade,G4345))</f>
        <v/>
      </c>
      <c r="J4345" s="50">
        <f>IF(N(G4345)=0,"",INDEX(pl_especialidade,G4345))</f>
        <v/>
      </c>
      <c r="K4345" s="28">
        <f>IF(N(G4345)=0,"",INDEX(pl_duracao,G4345))</f>
        <v/>
      </c>
      <c r="L4345" s="39">
        <f>IF(ISNUMBER(C4345),YEAR(C4345),"")</f>
        <v/>
      </c>
      <c r="M4345" s="39">
        <f>IF(ISNUMBER(C4345),MONTH(C4345),"")</f>
        <v/>
      </c>
      <c r="N4345" s="23">
        <f>IF(L4345="","",IF(NOT(ISNUMBER(crono_ano)),"Informe o ano",IF(L4345&lt;crono_ano,"Antes do ano",IF(L4345&gt;crono_ano,"Depois do ano","No ano"))))</f>
        <v/>
      </c>
      <c r="O4345" s="39">
        <f>IF(F4345="","",IF(COUNTIF(F$7:F4345,F4345)=1,1,0))</f>
        <v/>
      </c>
      <c r="P4345" s="39">
        <f>IF(A4345&amp;B4345&amp;C4345="","",IF(AND(O4345=1,N(G4345)&gt;0),IF(INDEX(pl_ativa,MAX(1,N(G4345)))="Sim",1,0),0))</f>
        <v/>
      </c>
      <c r="Q4345" s="39">
        <f>IF(F4345="","",COUNTIFS(ex_chave_oc,F4345,ex_cancelada,"&lt;&gt;Sim"))</f>
        <v/>
      </c>
      <c r="R4345" s="51">
        <f>IF(P4345="","",IF(AND(P4345=1,N(Q4345)&gt;0),1,0))</f>
        <v/>
      </c>
      <c r="S4345" s="30">
        <f>IF(P4345="","",IF(F4345="","ERRO: data prevista ausente ou inválida",IF(O4345=0,"Duplicada: contada uma vez",IF(N(G4345)=0,"ERRO: tarefa fora do Plano Mestre",IF(P4345=0,"Tarefa retirada do plano: não conta","OK")))))</f>
        <v/>
      </c>
    </row>
    <row r="4346">
      <c r="A4346" s="29" t="n"/>
      <c r="B4346" s="25" t="n"/>
      <c r="C4346" s="49" t="n"/>
      <c r="D4346" s="29" t="n"/>
      <c r="E4346" s="23">
        <f>IF(OR(A4346="",B4346=""),"",A4346&amp;"|"&amp;B4346)</f>
        <v/>
      </c>
      <c r="F4346" s="30">
        <f>IF(OR(E4346="",NOT(ISNUMBER(C4346))),"",E4346&amp;"|"&amp;YEAR(C4346)&amp;"-"&amp;RIGHT("0"&amp;MONTH(C4346),2)&amp;"-"&amp;RIGHT("0"&amp;DAY(C4346),2))</f>
        <v/>
      </c>
      <c r="G4346" s="26">
        <f>IF(E4346="","",IFERROR(MATCH(E4346,pl_chave,0),0))</f>
        <v/>
      </c>
      <c r="H4346" s="23">
        <f>IF(G4346="","",IF(G4346=0,"Tarefa fora do plano",INDEX(pl_tag,G4346)))</f>
        <v/>
      </c>
      <c r="I4346" s="30">
        <f>IF(N(G4346)=0,"",INDEX(pl_atividade,G4346))</f>
        <v/>
      </c>
      <c r="J4346" s="50">
        <f>IF(N(G4346)=0,"",INDEX(pl_especialidade,G4346))</f>
        <v/>
      </c>
      <c r="K4346" s="28">
        <f>IF(N(G4346)=0,"",INDEX(pl_duracao,G4346))</f>
        <v/>
      </c>
      <c r="L4346" s="39">
        <f>IF(ISNUMBER(C4346),YEAR(C4346),"")</f>
        <v/>
      </c>
      <c r="M4346" s="39">
        <f>IF(ISNUMBER(C4346),MONTH(C4346),"")</f>
        <v/>
      </c>
      <c r="N4346" s="23">
        <f>IF(L4346="","",IF(NOT(ISNUMBER(crono_ano)),"Informe o ano",IF(L4346&lt;crono_ano,"Antes do ano",IF(L4346&gt;crono_ano,"Depois do ano","No ano"))))</f>
        <v/>
      </c>
      <c r="O4346" s="39">
        <f>IF(F4346="","",IF(COUNTIF(F$7:F4346,F4346)=1,1,0))</f>
        <v/>
      </c>
      <c r="P4346" s="39">
        <f>IF(A4346&amp;B4346&amp;C4346="","",IF(AND(O4346=1,N(G4346)&gt;0),IF(INDEX(pl_ativa,MAX(1,N(G4346)))="Sim",1,0),0))</f>
        <v/>
      </c>
      <c r="Q4346" s="39">
        <f>IF(F4346="","",COUNTIFS(ex_chave_oc,F4346,ex_cancelada,"&lt;&gt;Sim"))</f>
        <v/>
      </c>
      <c r="R4346" s="51">
        <f>IF(P4346="","",IF(AND(P4346=1,N(Q4346)&gt;0),1,0))</f>
        <v/>
      </c>
      <c r="S4346" s="30">
        <f>IF(P4346="","",IF(F4346="","ERRO: data prevista ausente ou inválida",IF(O4346=0,"Duplicada: contada uma vez",IF(N(G4346)=0,"ERRO: tarefa fora do Plano Mestre",IF(P4346=0,"Tarefa retirada do plano: não conta","OK")))))</f>
        <v/>
      </c>
    </row>
    <row r="4347">
      <c r="A4347" s="29" t="n"/>
      <c r="B4347" s="25" t="n"/>
      <c r="C4347" s="49" t="n"/>
      <c r="D4347" s="29" t="n"/>
      <c r="E4347" s="23">
        <f>IF(OR(A4347="",B4347=""),"",A4347&amp;"|"&amp;B4347)</f>
        <v/>
      </c>
      <c r="F4347" s="30">
        <f>IF(OR(E4347="",NOT(ISNUMBER(C4347))),"",E4347&amp;"|"&amp;YEAR(C4347)&amp;"-"&amp;RIGHT("0"&amp;MONTH(C4347),2)&amp;"-"&amp;RIGHT("0"&amp;DAY(C4347),2))</f>
        <v/>
      </c>
      <c r="G4347" s="26">
        <f>IF(E4347="","",IFERROR(MATCH(E4347,pl_chave,0),0))</f>
        <v/>
      </c>
      <c r="H4347" s="23">
        <f>IF(G4347="","",IF(G4347=0,"Tarefa fora do plano",INDEX(pl_tag,G4347)))</f>
        <v/>
      </c>
      <c r="I4347" s="30">
        <f>IF(N(G4347)=0,"",INDEX(pl_atividade,G4347))</f>
        <v/>
      </c>
      <c r="J4347" s="50">
        <f>IF(N(G4347)=0,"",INDEX(pl_especialidade,G4347))</f>
        <v/>
      </c>
      <c r="K4347" s="28">
        <f>IF(N(G4347)=0,"",INDEX(pl_duracao,G4347))</f>
        <v/>
      </c>
      <c r="L4347" s="39">
        <f>IF(ISNUMBER(C4347),YEAR(C4347),"")</f>
        <v/>
      </c>
      <c r="M4347" s="39">
        <f>IF(ISNUMBER(C4347),MONTH(C4347),"")</f>
        <v/>
      </c>
      <c r="N4347" s="23">
        <f>IF(L4347="","",IF(NOT(ISNUMBER(crono_ano)),"Informe o ano",IF(L4347&lt;crono_ano,"Antes do ano",IF(L4347&gt;crono_ano,"Depois do ano","No ano"))))</f>
        <v/>
      </c>
      <c r="O4347" s="39">
        <f>IF(F4347="","",IF(COUNTIF(F$7:F4347,F4347)=1,1,0))</f>
        <v/>
      </c>
      <c r="P4347" s="39">
        <f>IF(A4347&amp;B4347&amp;C4347="","",IF(AND(O4347=1,N(G4347)&gt;0),IF(INDEX(pl_ativa,MAX(1,N(G4347)))="Sim",1,0),0))</f>
        <v/>
      </c>
      <c r="Q4347" s="39">
        <f>IF(F4347="","",COUNTIFS(ex_chave_oc,F4347,ex_cancelada,"&lt;&gt;Sim"))</f>
        <v/>
      </c>
      <c r="R4347" s="51">
        <f>IF(P4347="","",IF(AND(P4347=1,N(Q4347)&gt;0),1,0))</f>
        <v/>
      </c>
      <c r="S4347" s="30">
        <f>IF(P4347="","",IF(F4347="","ERRO: data prevista ausente ou inválida",IF(O4347=0,"Duplicada: contada uma vez",IF(N(G4347)=0,"ERRO: tarefa fora do Plano Mestre",IF(P4347=0,"Tarefa retirada do plano: não conta","OK")))))</f>
        <v/>
      </c>
    </row>
    <row r="4348">
      <c r="A4348" s="29" t="n"/>
      <c r="B4348" s="25" t="n"/>
      <c r="C4348" s="49" t="n"/>
      <c r="D4348" s="29" t="n"/>
      <c r="E4348" s="23">
        <f>IF(OR(A4348="",B4348=""),"",A4348&amp;"|"&amp;B4348)</f>
        <v/>
      </c>
      <c r="F4348" s="30">
        <f>IF(OR(E4348="",NOT(ISNUMBER(C4348))),"",E4348&amp;"|"&amp;YEAR(C4348)&amp;"-"&amp;RIGHT("0"&amp;MONTH(C4348),2)&amp;"-"&amp;RIGHT("0"&amp;DAY(C4348),2))</f>
        <v/>
      </c>
      <c r="G4348" s="26">
        <f>IF(E4348="","",IFERROR(MATCH(E4348,pl_chave,0),0))</f>
        <v/>
      </c>
      <c r="H4348" s="23">
        <f>IF(G4348="","",IF(G4348=0,"Tarefa fora do plano",INDEX(pl_tag,G4348)))</f>
        <v/>
      </c>
      <c r="I4348" s="30">
        <f>IF(N(G4348)=0,"",INDEX(pl_atividade,G4348))</f>
        <v/>
      </c>
      <c r="J4348" s="50">
        <f>IF(N(G4348)=0,"",INDEX(pl_especialidade,G4348))</f>
        <v/>
      </c>
      <c r="K4348" s="28">
        <f>IF(N(G4348)=0,"",INDEX(pl_duracao,G4348))</f>
        <v/>
      </c>
      <c r="L4348" s="39">
        <f>IF(ISNUMBER(C4348),YEAR(C4348),"")</f>
        <v/>
      </c>
      <c r="M4348" s="39">
        <f>IF(ISNUMBER(C4348),MONTH(C4348),"")</f>
        <v/>
      </c>
      <c r="N4348" s="23">
        <f>IF(L4348="","",IF(NOT(ISNUMBER(crono_ano)),"Informe o ano",IF(L4348&lt;crono_ano,"Antes do ano",IF(L4348&gt;crono_ano,"Depois do ano","No ano"))))</f>
        <v/>
      </c>
      <c r="O4348" s="39">
        <f>IF(F4348="","",IF(COUNTIF(F$7:F4348,F4348)=1,1,0))</f>
        <v/>
      </c>
      <c r="P4348" s="39">
        <f>IF(A4348&amp;B4348&amp;C4348="","",IF(AND(O4348=1,N(G4348)&gt;0),IF(INDEX(pl_ativa,MAX(1,N(G4348)))="Sim",1,0),0))</f>
        <v/>
      </c>
      <c r="Q4348" s="39">
        <f>IF(F4348="","",COUNTIFS(ex_chave_oc,F4348,ex_cancelada,"&lt;&gt;Sim"))</f>
        <v/>
      </c>
      <c r="R4348" s="51">
        <f>IF(P4348="","",IF(AND(P4348=1,N(Q4348)&gt;0),1,0))</f>
        <v/>
      </c>
      <c r="S4348" s="30">
        <f>IF(P4348="","",IF(F4348="","ERRO: data prevista ausente ou inválida",IF(O4348=0,"Duplicada: contada uma vez",IF(N(G4348)=0,"ERRO: tarefa fora do Plano Mestre",IF(P4348=0,"Tarefa retirada do plano: não conta","OK")))))</f>
        <v/>
      </c>
    </row>
    <row r="4349">
      <c r="A4349" s="29" t="n"/>
      <c r="B4349" s="25" t="n"/>
      <c r="C4349" s="49" t="n"/>
      <c r="D4349" s="29" t="n"/>
      <c r="E4349" s="23">
        <f>IF(OR(A4349="",B4349=""),"",A4349&amp;"|"&amp;B4349)</f>
        <v/>
      </c>
      <c r="F4349" s="30">
        <f>IF(OR(E4349="",NOT(ISNUMBER(C4349))),"",E4349&amp;"|"&amp;YEAR(C4349)&amp;"-"&amp;RIGHT("0"&amp;MONTH(C4349),2)&amp;"-"&amp;RIGHT("0"&amp;DAY(C4349),2))</f>
        <v/>
      </c>
      <c r="G4349" s="26">
        <f>IF(E4349="","",IFERROR(MATCH(E4349,pl_chave,0),0))</f>
        <v/>
      </c>
      <c r="H4349" s="23">
        <f>IF(G4349="","",IF(G4349=0,"Tarefa fora do plano",INDEX(pl_tag,G4349)))</f>
        <v/>
      </c>
      <c r="I4349" s="30">
        <f>IF(N(G4349)=0,"",INDEX(pl_atividade,G4349))</f>
        <v/>
      </c>
      <c r="J4349" s="50">
        <f>IF(N(G4349)=0,"",INDEX(pl_especialidade,G4349))</f>
        <v/>
      </c>
      <c r="K4349" s="28">
        <f>IF(N(G4349)=0,"",INDEX(pl_duracao,G4349))</f>
        <v/>
      </c>
      <c r="L4349" s="39">
        <f>IF(ISNUMBER(C4349),YEAR(C4349),"")</f>
        <v/>
      </c>
      <c r="M4349" s="39">
        <f>IF(ISNUMBER(C4349),MONTH(C4349),"")</f>
        <v/>
      </c>
      <c r="N4349" s="23">
        <f>IF(L4349="","",IF(NOT(ISNUMBER(crono_ano)),"Informe o ano",IF(L4349&lt;crono_ano,"Antes do ano",IF(L4349&gt;crono_ano,"Depois do ano","No ano"))))</f>
        <v/>
      </c>
      <c r="O4349" s="39">
        <f>IF(F4349="","",IF(COUNTIF(F$7:F4349,F4349)=1,1,0))</f>
        <v/>
      </c>
      <c r="P4349" s="39">
        <f>IF(A4349&amp;B4349&amp;C4349="","",IF(AND(O4349=1,N(G4349)&gt;0),IF(INDEX(pl_ativa,MAX(1,N(G4349)))="Sim",1,0),0))</f>
        <v/>
      </c>
      <c r="Q4349" s="39">
        <f>IF(F4349="","",COUNTIFS(ex_chave_oc,F4349,ex_cancelada,"&lt;&gt;Sim"))</f>
        <v/>
      </c>
      <c r="R4349" s="51">
        <f>IF(P4349="","",IF(AND(P4349=1,N(Q4349)&gt;0),1,0))</f>
        <v/>
      </c>
      <c r="S4349" s="30">
        <f>IF(P4349="","",IF(F4349="","ERRO: data prevista ausente ou inválida",IF(O4349=0,"Duplicada: contada uma vez",IF(N(G4349)=0,"ERRO: tarefa fora do Plano Mestre",IF(P4349=0,"Tarefa retirada do plano: não conta","OK")))))</f>
        <v/>
      </c>
    </row>
    <row r="4350">
      <c r="A4350" s="29" t="n"/>
      <c r="B4350" s="25" t="n"/>
      <c r="C4350" s="49" t="n"/>
      <c r="D4350" s="29" t="n"/>
      <c r="E4350" s="23">
        <f>IF(OR(A4350="",B4350=""),"",A4350&amp;"|"&amp;B4350)</f>
        <v/>
      </c>
      <c r="F4350" s="30">
        <f>IF(OR(E4350="",NOT(ISNUMBER(C4350))),"",E4350&amp;"|"&amp;YEAR(C4350)&amp;"-"&amp;RIGHT("0"&amp;MONTH(C4350),2)&amp;"-"&amp;RIGHT("0"&amp;DAY(C4350),2))</f>
        <v/>
      </c>
      <c r="G4350" s="26">
        <f>IF(E4350="","",IFERROR(MATCH(E4350,pl_chave,0),0))</f>
        <v/>
      </c>
      <c r="H4350" s="23">
        <f>IF(G4350="","",IF(G4350=0,"Tarefa fora do plano",INDEX(pl_tag,G4350)))</f>
        <v/>
      </c>
      <c r="I4350" s="30">
        <f>IF(N(G4350)=0,"",INDEX(pl_atividade,G4350))</f>
        <v/>
      </c>
      <c r="J4350" s="50">
        <f>IF(N(G4350)=0,"",INDEX(pl_especialidade,G4350))</f>
        <v/>
      </c>
      <c r="K4350" s="28">
        <f>IF(N(G4350)=0,"",INDEX(pl_duracao,G4350))</f>
        <v/>
      </c>
      <c r="L4350" s="39">
        <f>IF(ISNUMBER(C4350),YEAR(C4350),"")</f>
        <v/>
      </c>
      <c r="M4350" s="39">
        <f>IF(ISNUMBER(C4350),MONTH(C4350),"")</f>
        <v/>
      </c>
      <c r="N4350" s="23">
        <f>IF(L4350="","",IF(NOT(ISNUMBER(crono_ano)),"Informe o ano",IF(L4350&lt;crono_ano,"Antes do ano",IF(L4350&gt;crono_ano,"Depois do ano","No ano"))))</f>
        <v/>
      </c>
      <c r="O4350" s="39">
        <f>IF(F4350="","",IF(COUNTIF(F$7:F4350,F4350)=1,1,0))</f>
        <v/>
      </c>
      <c r="P4350" s="39">
        <f>IF(A4350&amp;B4350&amp;C4350="","",IF(AND(O4350=1,N(G4350)&gt;0),IF(INDEX(pl_ativa,MAX(1,N(G4350)))="Sim",1,0),0))</f>
        <v/>
      </c>
      <c r="Q4350" s="39">
        <f>IF(F4350="","",COUNTIFS(ex_chave_oc,F4350,ex_cancelada,"&lt;&gt;Sim"))</f>
        <v/>
      </c>
      <c r="R4350" s="51">
        <f>IF(P4350="","",IF(AND(P4350=1,N(Q4350)&gt;0),1,0))</f>
        <v/>
      </c>
      <c r="S4350" s="30">
        <f>IF(P4350="","",IF(F4350="","ERRO: data prevista ausente ou inválida",IF(O4350=0,"Duplicada: contada uma vez",IF(N(G4350)=0,"ERRO: tarefa fora do Plano Mestre",IF(P4350=0,"Tarefa retirada do plano: não conta","OK")))))</f>
        <v/>
      </c>
    </row>
    <row r="4351">
      <c r="A4351" s="29" t="n"/>
      <c r="B4351" s="25" t="n"/>
      <c r="C4351" s="49" t="n"/>
      <c r="D4351" s="29" t="n"/>
      <c r="E4351" s="23">
        <f>IF(OR(A4351="",B4351=""),"",A4351&amp;"|"&amp;B4351)</f>
        <v/>
      </c>
      <c r="F4351" s="30">
        <f>IF(OR(E4351="",NOT(ISNUMBER(C4351))),"",E4351&amp;"|"&amp;YEAR(C4351)&amp;"-"&amp;RIGHT("0"&amp;MONTH(C4351),2)&amp;"-"&amp;RIGHT("0"&amp;DAY(C4351),2))</f>
        <v/>
      </c>
      <c r="G4351" s="26">
        <f>IF(E4351="","",IFERROR(MATCH(E4351,pl_chave,0),0))</f>
        <v/>
      </c>
      <c r="H4351" s="23">
        <f>IF(G4351="","",IF(G4351=0,"Tarefa fora do plano",INDEX(pl_tag,G4351)))</f>
        <v/>
      </c>
      <c r="I4351" s="30">
        <f>IF(N(G4351)=0,"",INDEX(pl_atividade,G4351))</f>
        <v/>
      </c>
      <c r="J4351" s="50">
        <f>IF(N(G4351)=0,"",INDEX(pl_especialidade,G4351))</f>
        <v/>
      </c>
      <c r="K4351" s="28">
        <f>IF(N(G4351)=0,"",INDEX(pl_duracao,G4351))</f>
        <v/>
      </c>
      <c r="L4351" s="39">
        <f>IF(ISNUMBER(C4351),YEAR(C4351),"")</f>
        <v/>
      </c>
      <c r="M4351" s="39">
        <f>IF(ISNUMBER(C4351),MONTH(C4351),"")</f>
        <v/>
      </c>
      <c r="N4351" s="23">
        <f>IF(L4351="","",IF(NOT(ISNUMBER(crono_ano)),"Informe o ano",IF(L4351&lt;crono_ano,"Antes do ano",IF(L4351&gt;crono_ano,"Depois do ano","No ano"))))</f>
        <v/>
      </c>
      <c r="O4351" s="39">
        <f>IF(F4351="","",IF(COUNTIF(F$7:F4351,F4351)=1,1,0))</f>
        <v/>
      </c>
      <c r="P4351" s="39">
        <f>IF(A4351&amp;B4351&amp;C4351="","",IF(AND(O4351=1,N(G4351)&gt;0),IF(INDEX(pl_ativa,MAX(1,N(G4351)))="Sim",1,0),0))</f>
        <v/>
      </c>
      <c r="Q4351" s="39">
        <f>IF(F4351="","",COUNTIFS(ex_chave_oc,F4351,ex_cancelada,"&lt;&gt;Sim"))</f>
        <v/>
      </c>
      <c r="R4351" s="51">
        <f>IF(P4351="","",IF(AND(P4351=1,N(Q4351)&gt;0),1,0))</f>
        <v/>
      </c>
      <c r="S4351" s="30">
        <f>IF(P4351="","",IF(F4351="","ERRO: data prevista ausente ou inválida",IF(O4351=0,"Duplicada: contada uma vez",IF(N(G4351)=0,"ERRO: tarefa fora do Plano Mestre",IF(P4351=0,"Tarefa retirada do plano: não conta","OK")))))</f>
        <v/>
      </c>
    </row>
    <row r="4352">
      <c r="A4352" s="29" t="n"/>
      <c r="B4352" s="25" t="n"/>
      <c r="C4352" s="49" t="n"/>
      <c r="D4352" s="29" t="n"/>
      <c r="E4352" s="23">
        <f>IF(OR(A4352="",B4352=""),"",A4352&amp;"|"&amp;B4352)</f>
        <v/>
      </c>
      <c r="F4352" s="30">
        <f>IF(OR(E4352="",NOT(ISNUMBER(C4352))),"",E4352&amp;"|"&amp;YEAR(C4352)&amp;"-"&amp;RIGHT("0"&amp;MONTH(C4352),2)&amp;"-"&amp;RIGHT("0"&amp;DAY(C4352),2))</f>
        <v/>
      </c>
      <c r="G4352" s="26">
        <f>IF(E4352="","",IFERROR(MATCH(E4352,pl_chave,0),0))</f>
        <v/>
      </c>
      <c r="H4352" s="23">
        <f>IF(G4352="","",IF(G4352=0,"Tarefa fora do plano",INDEX(pl_tag,G4352)))</f>
        <v/>
      </c>
      <c r="I4352" s="30">
        <f>IF(N(G4352)=0,"",INDEX(pl_atividade,G4352))</f>
        <v/>
      </c>
      <c r="J4352" s="50">
        <f>IF(N(G4352)=0,"",INDEX(pl_especialidade,G4352))</f>
        <v/>
      </c>
      <c r="K4352" s="28">
        <f>IF(N(G4352)=0,"",INDEX(pl_duracao,G4352))</f>
        <v/>
      </c>
      <c r="L4352" s="39">
        <f>IF(ISNUMBER(C4352),YEAR(C4352),"")</f>
        <v/>
      </c>
      <c r="M4352" s="39">
        <f>IF(ISNUMBER(C4352),MONTH(C4352),"")</f>
        <v/>
      </c>
      <c r="N4352" s="23">
        <f>IF(L4352="","",IF(NOT(ISNUMBER(crono_ano)),"Informe o ano",IF(L4352&lt;crono_ano,"Antes do ano",IF(L4352&gt;crono_ano,"Depois do ano","No ano"))))</f>
        <v/>
      </c>
      <c r="O4352" s="39">
        <f>IF(F4352="","",IF(COUNTIF(F$7:F4352,F4352)=1,1,0))</f>
        <v/>
      </c>
      <c r="P4352" s="39">
        <f>IF(A4352&amp;B4352&amp;C4352="","",IF(AND(O4352=1,N(G4352)&gt;0),IF(INDEX(pl_ativa,MAX(1,N(G4352)))="Sim",1,0),0))</f>
        <v/>
      </c>
      <c r="Q4352" s="39">
        <f>IF(F4352="","",COUNTIFS(ex_chave_oc,F4352,ex_cancelada,"&lt;&gt;Sim"))</f>
        <v/>
      </c>
      <c r="R4352" s="51">
        <f>IF(P4352="","",IF(AND(P4352=1,N(Q4352)&gt;0),1,0))</f>
        <v/>
      </c>
      <c r="S4352" s="30">
        <f>IF(P4352="","",IF(F4352="","ERRO: data prevista ausente ou inválida",IF(O4352=0,"Duplicada: contada uma vez",IF(N(G4352)=0,"ERRO: tarefa fora do Plano Mestre",IF(P4352=0,"Tarefa retirada do plano: não conta","OK")))))</f>
        <v/>
      </c>
    </row>
    <row r="4353">
      <c r="A4353" s="29" t="n"/>
      <c r="B4353" s="25" t="n"/>
      <c r="C4353" s="49" t="n"/>
      <c r="D4353" s="29" t="n"/>
      <c r="E4353" s="23">
        <f>IF(OR(A4353="",B4353=""),"",A4353&amp;"|"&amp;B4353)</f>
        <v/>
      </c>
      <c r="F4353" s="30">
        <f>IF(OR(E4353="",NOT(ISNUMBER(C4353))),"",E4353&amp;"|"&amp;YEAR(C4353)&amp;"-"&amp;RIGHT("0"&amp;MONTH(C4353),2)&amp;"-"&amp;RIGHT("0"&amp;DAY(C4353),2))</f>
        <v/>
      </c>
      <c r="G4353" s="26">
        <f>IF(E4353="","",IFERROR(MATCH(E4353,pl_chave,0),0))</f>
        <v/>
      </c>
      <c r="H4353" s="23">
        <f>IF(G4353="","",IF(G4353=0,"Tarefa fora do plano",INDEX(pl_tag,G4353)))</f>
        <v/>
      </c>
      <c r="I4353" s="30">
        <f>IF(N(G4353)=0,"",INDEX(pl_atividade,G4353))</f>
        <v/>
      </c>
      <c r="J4353" s="50">
        <f>IF(N(G4353)=0,"",INDEX(pl_especialidade,G4353))</f>
        <v/>
      </c>
      <c r="K4353" s="28">
        <f>IF(N(G4353)=0,"",INDEX(pl_duracao,G4353))</f>
        <v/>
      </c>
      <c r="L4353" s="39">
        <f>IF(ISNUMBER(C4353),YEAR(C4353),"")</f>
        <v/>
      </c>
      <c r="M4353" s="39">
        <f>IF(ISNUMBER(C4353),MONTH(C4353),"")</f>
        <v/>
      </c>
      <c r="N4353" s="23">
        <f>IF(L4353="","",IF(NOT(ISNUMBER(crono_ano)),"Informe o ano",IF(L4353&lt;crono_ano,"Antes do ano",IF(L4353&gt;crono_ano,"Depois do ano","No ano"))))</f>
        <v/>
      </c>
      <c r="O4353" s="39">
        <f>IF(F4353="","",IF(COUNTIF(F$7:F4353,F4353)=1,1,0))</f>
        <v/>
      </c>
      <c r="P4353" s="39">
        <f>IF(A4353&amp;B4353&amp;C4353="","",IF(AND(O4353=1,N(G4353)&gt;0),IF(INDEX(pl_ativa,MAX(1,N(G4353)))="Sim",1,0),0))</f>
        <v/>
      </c>
      <c r="Q4353" s="39">
        <f>IF(F4353="","",COUNTIFS(ex_chave_oc,F4353,ex_cancelada,"&lt;&gt;Sim"))</f>
        <v/>
      </c>
      <c r="R4353" s="51">
        <f>IF(P4353="","",IF(AND(P4353=1,N(Q4353)&gt;0),1,0))</f>
        <v/>
      </c>
      <c r="S4353" s="30">
        <f>IF(P4353="","",IF(F4353="","ERRO: data prevista ausente ou inválida",IF(O4353=0,"Duplicada: contada uma vez",IF(N(G4353)=0,"ERRO: tarefa fora do Plano Mestre",IF(P4353=0,"Tarefa retirada do plano: não conta","OK")))))</f>
        <v/>
      </c>
    </row>
    <row r="4354">
      <c r="A4354" s="29" t="n"/>
      <c r="B4354" s="25" t="n"/>
      <c r="C4354" s="49" t="n"/>
      <c r="D4354" s="29" t="n"/>
      <c r="E4354" s="23">
        <f>IF(OR(A4354="",B4354=""),"",A4354&amp;"|"&amp;B4354)</f>
        <v/>
      </c>
      <c r="F4354" s="30">
        <f>IF(OR(E4354="",NOT(ISNUMBER(C4354))),"",E4354&amp;"|"&amp;YEAR(C4354)&amp;"-"&amp;RIGHT("0"&amp;MONTH(C4354),2)&amp;"-"&amp;RIGHT("0"&amp;DAY(C4354),2))</f>
        <v/>
      </c>
      <c r="G4354" s="26">
        <f>IF(E4354="","",IFERROR(MATCH(E4354,pl_chave,0),0))</f>
        <v/>
      </c>
      <c r="H4354" s="23">
        <f>IF(G4354="","",IF(G4354=0,"Tarefa fora do plano",INDEX(pl_tag,G4354)))</f>
        <v/>
      </c>
      <c r="I4354" s="30">
        <f>IF(N(G4354)=0,"",INDEX(pl_atividade,G4354))</f>
        <v/>
      </c>
      <c r="J4354" s="50">
        <f>IF(N(G4354)=0,"",INDEX(pl_especialidade,G4354))</f>
        <v/>
      </c>
      <c r="K4354" s="28">
        <f>IF(N(G4354)=0,"",INDEX(pl_duracao,G4354))</f>
        <v/>
      </c>
      <c r="L4354" s="39">
        <f>IF(ISNUMBER(C4354),YEAR(C4354),"")</f>
        <v/>
      </c>
      <c r="M4354" s="39">
        <f>IF(ISNUMBER(C4354),MONTH(C4354),"")</f>
        <v/>
      </c>
      <c r="N4354" s="23">
        <f>IF(L4354="","",IF(NOT(ISNUMBER(crono_ano)),"Informe o ano",IF(L4354&lt;crono_ano,"Antes do ano",IF(L4354&gt;crono_ano,"Depois do ano","No ano"))))</f>
        <v/>
      </c>
      <c r="O4354" s="39">
        <f>IF(F4354="","",IF(COUNTIF(F$7:F4354,F4354)=1,1,0))</f>
        <v/>
      </c>
      <c r="P4354" s="39">
        <f>IF(A4354&amp;B4354&amp;C4354="","",IF(AND(O4354=1,N(G4354)&gt;0),IF(INDEX(pl_ativa,MAX(1,N(G4354)))="Sim",1,0),0))</f>
        <v/>
      </c>
      <c r="Q4354" s="39">
        <f>IF(F4354="","",COUNTIFS(ex_chave_oc,F4354,ex_cancelada,"&lt;&gt;Sim"))</f>
        <v/>
      </c>
      <c r="R4354" s="51">
        <f>IF(P4354="","",IF(AND(P4354=1,N(Q4354)&gt;0),1,0))</f>
        <v/>
      </c>
      <c r="S4354" s="30">
        <f>IF(P4354="","",IF(F4354="","ERRO: data prevista ausente ou inválida",IF(O4354=0,"Duplicada: contada uma vez",IF(N(G4354)=0,"ERRO: tarefa fora do Plano Mestre",IF(P4354=0,"Tarefa retirada do plano: não conta","OK")))))</f>
        <v/>
      </c>
    </row>
    <row r="4355">
      <c r="A4355" s="29" t="n"/>
      <c r="B4355" s="25" t="n"/>
      <c r="C4355" s="49" t="n"/>
      <c r="D4355" s="29" t="n"/>
      <c r="E4355" s="23">
        <f>IF(OR(A4355="",B4355=""),"",A4355&amp;"|"&amp;B4355)</f>
        <v/>
      </c>
      <c r="F4355" s="30">
        <f>IF(OR(E4355="",NOT(ISNUMBER(C4355))),"",E4355&amp;"|"&amp;YEAR(C4355)&amp;"-"&amp;RIGHT("0"&amp;MONTH(C4355),2)&amp;"-"&amp;RIGHT("0"&amp;DAY(C4355),2))</f>
        <v/>
      </c>
      <c r="G4355" s="26">
        <f>IF(E4355="","",IFERROR(MATCH(E4355,pl_chave,0),0))</f>
        <v/>
      </c>
      <c r="H4355" s="23">
        <f>IF(G4355="","",IF(G4355=0,"Tarefa fora do plano",INDEX(pl_tag,G4355)))</f>
        <v/>
      </c>
      <c r="I4355" s="30">
        <f>IF(N(G4355)=0,"",INDEX(pl_atividade,G4355))</f>
        <v/>
      </c>
      <c r="J4355" s="50">
        <f>IF(N(G4355)=0,"",INDEX(pl_especialidade,G4355))</f>
        <v/>
      </c>
      <c r="K4355" s="28">
        <f>IF(N(G4355)=0,"",INDEX(pl_duracao,G4355))</f>
        <v/>
      </c>
      <c r="L4355" s="39">
        <f>IF(ISNUMBER(C4355),YEAR(C4355),"")</f>
        <v/>
      </c>
      <c r="M4355" s="39">
        <f>IF(ISNUMBER(C4355),MONTH(C4355),"")</f>
        <v/>
      </c>
      <c r="N4355" s="23">
        <f>IF(L4355="","",IF(NOT(ISNUMBER(crono_ano)),"Informe o ano",IF(L4355&lt;crono_ano,"Antes do ano",IF(L4355&gt;crono_ano,"Depois do ano","No ano"))))</f>
        <v/>
      </c>
      <c r="O4355" s="39">
        <f>IF(F4355="","",IF(COUNTIF(F$7:F4355,F4355)=1,1,0))</f>
        <v/>
      </c>
      <c r="P4355" s="39">
        <f>IF(A4355&amp;B4355&amp;C4355="","",IF(AND(O4355=1,N(G4355)&gt;0),IF(INDEX(pl_ativa,MAX(1,N(G4355)))="Sim",1,0),0))</f>
        <v/>
      </c>
      <c r="Q4355" s="39">
        <f>IF(F4355="","",COUNTIFS(ex_chave_oc,F4355,ex_cancelada,"&lt;&gt;Sim"))</f>
        <v/>
      </c>
      <c r="R4355" s="51">
        <f>IF(P4355="","",IF(AND(P4355=1,N(Q4355)&gt;0),1,0))</f>
        <v/>
      </c>
      <c r="S4355" s="30">
        <f>IF(P4355="","",IF(F4355="","ERRO: data prevista ausente ou inválida",IF(O4355=0,"Duplicada: contada uma vez",IF(N(G4355)=0,"ERRO: tarefa fora do Plano Mestre",IF(P4355=0,"Tarefa retirada do plano: não conta","OK")))))</f>
        <v/>
      </c>
    </row>
    <row r="4356">
      <c r="A4356" s="29" t="n"/>
      <c r="B4356" s="25" t="n"/>
      <c r="C4356" s="49" t="n"/>
      <c r="D4356" s="29" t="n"/>
      <c r="E4356" s="23">
        <f>IF(OR(A4356="",B4356=""),"",A4356&amp;"|"&amp;B4356)</f>
        <v/>
      </c>
      <c r="F4356" s="30">
        <f>IF(OR(E4356="",NOT(ISNUMBER(C4356))),"",E4356&amp;"|"&amp;YEAR(C4356)&amp;"-"&amp;RIGHT("0"&amp;MONTH(C4356),2)&amp;"-"&amp;RIGHT("0"&amp;DAY(C4356),2))</f>
        <v/>
      </c>
      <c r="G4356" s="26">
        <f>IF(E4356="","",IFERROR(MATCH(E4356,pl_chave,0),0))</f>
        <v/>
      </c>
      <c r="H4356" s="23">
        <f>IF(G4356="","",IF(G4356=0,"Tarefa fora do plano",INDEX(pl_tag,G4356)))</f>
        <v/>
      </c>
      <c r="I4356" s="30">
        <f>IF(N(G4356)=0,"",INDEX(pl_atividade,G4356))</f>
        <v/>
      </c>
      <c r="J4356" s="50">
        <f>IF(N(G4356)=0,"",INDEX(pl_especialidade,G4356))</f>
        <v/>
      </c>
      <c r="K4356" s="28">
        <f>IF(N(G4356)=0,"",INDEX(pl_duracao,G4356))</f>
        <v/>
      </c>
      <c r="L4356" s="39">
        <f>IF(ISNUMBER(C4356),YEAR(C4356),"")</f>
        <v/>
      </c>
      <c r="M4356" s="39">
        <f>IF(ISNUMBER(C4356),MONTH(C4356),"")</f>
        <v/>
      </c>
      <c r="N4356" s="23">
        <f>IF(L4356="","",IF(NOT(ISNUMBER(crono_ano)),"Informe o ano",IF(L4356&lt;crono_ano,"Antes do ano",IF(L4356&gt;crono_ano,"Depois do ano","No ano"))))</f>
        <v/>
      </c>
      <c r="O4356" s="39">
        <f>IF(F4356="","",IF(COUNTIF(F$7:F4356,F4356)=1,1,0))</f>
        <v/>
      </c>
      <c r="P4356" s="39">
        <f>IF(A4356&amp;B4356&amp;C4356="","",IF(AND(O4356=1,N(G4356)&gt;0),IF(INDEX(pl_ativa,MAX(1,N(G4356)))="Sim",1,0),0))</f>
        <v/>
      </c>
      <c r="Q4356" s="39">
        <f>IF(F4356="","",COUNTIFS(ex_chave_oc,F4356,ex_cancelada,"&lt;&gt;Sim"))</f>
        <v/>
      </c>
      <c r="R4356" s="51">
        <f>IF(P4356="","",IF(AND(P4356=1,N(Q4356)&gt;0),1,0))</f>
        <v/>
      </c>
      <c r="S4356" s="30">
        <f>IF(P4356="","",IF(F4356="","ERRO: data prevista ausente ou inválida",IF(O4356=0,"Duplicada: contada uma vez",IF(N(G4356)=0,"ERRO: tarefa fora do Plano Mestre",IF(P4356=0,"Tarefa retirada do plano: não conta","OK")))))</f>
        <v/>
      </c>
    </row>
    <row r="4357">
      <c r="A4357" s="29" t="n"/>
      <c r="B4357" s="25" t="n"/>
      <c r="C4357" s="49" t="n"/>
      <c r="D4357" s="29" t="n"/>
      <c r="E4357" s="23">
        <f>IF(OR(A4357="",B4357=""),"",A4357&amp;"|"&amp;B4357)</f>
        <v/>
      </c>
      <c r="F4357" s="30">
        <f>IF(OR(E4357="",NOT(ISNUMBER(C4357))),"",E4357&amp;"|"&amp;YEAR(C4357)&amp;"-"&amp;RIGHT("0"&amp;MONTH(C4357),2)&amp;"-"&amp;RIGHT("0"&amp;DAY(C4357),2))</f>
        <v/>
      </c>
      <c r="G4357" s="26">
        <f>IF(E4357="","",IFERROR(MATCH(E4357,pl_chave,0),0))</f>
        <v/>
      </c>
      <c r="H4357" s="23">
        <f>IF(G4357="","",IF(G4357=0,"Tarefa fora do plano",INDEX(pl_tag,G4357)))</f>
        <v/>
      </c>
      <c r="I4357" s="30">
        <f>IF(N(G4357)=0,"",INDEX(pl_atividade,G4357))</f>
        <v/>
      </c>
      <c r="J4357" s="50">
        <f>IF(N(G4357)=0,"",INDEX(pl_especialidade,G4357))</f>
        <v/>
      </c>
      <c r="K4357" s="28">
        <f>IF(N(G4357)=0,"",INDEX(pl_duracao,G4357))</f>
        <v/>
      </c>
      <c r="L4357" s="39">
        <f>IF(ISNUMBER(C4357),YEAR(C4357),"")</f>
        <v/>
      </c>
      <c r="M4357" s="39">
        <f>IF(ISNUMBER(C4357),MONTH(C4357),"")</f>
        <v/>
      </c>
      <c r="N4357" s="23">
        <f>IF(L4357="","",IF(NOT(ISNUMBER(crono_ano)),"Informe o ano",IF(L4357&lt;crono_ano,"Antes do ano",IF(L4357&gt;crono_ano,"Depois do ano","No ano"))))</f>
        <v/>
      </c>
      <c r="O4357" s="39">
        <f>IF(F4357="","",IF(COUNTIF(F$7:F4357,F4357)=1,1,0))</f>
        <v/>
      </c>
      <c r="P4357" s="39">
        <f>IF(A4357&amp;B4357&amp;C4357="","",IF(AND(O4357=1,N(G4357)&gt;0),IF(INDEX(pl_ativa,MAX(1,N(G4357)))="Sim",1,0),0))</f>
        <v/>
      </c>
      <c r="Q4357" s="39">
        <f>IF(F4357="","",COUNTIFS(ex_chave_oc,F4357,ex_cancelada,"&lt;&gt;Sim"))</f>
        <v/>
      </c>
      <c r="R4357" s="51">
        <f>IF(P4357="","",IF(AND(P4357=1,N(Q4357)&gt;0),1,0))</f>
        <v/>
      </c>
      <c r="S4357" s="30">
        <f>IF(P4357="","",IF(F4357="","ERRO: data prevista ausente ou inválida",IF(O4357=0,"Duplicada: contada uma vez",IF(N(G4357)=0,"ERRO: tarefa fora do Plano Mestre",IF(P4357=0,"Tarefa retirada do plano: não conta","OK")))))</f>
        <v/>
      </c>
    </row>
    <row r="4358">
      <c r="A4358" s="29" t="n"/>
      <c r="B4358" s="25" t="n"/>
      <c r="C4358" s="49" t="n"/>
      <c r="D4358" s="29" t="n"/>
      <c r="E4358" s="23">
        <f>IF(OR(A4358="",B4358=""),"",A4358&amp;"|"&amp;B4358)</f>
        <v/>
      </c>
      <c r="F4358" s="30">
        <f>IF(OR(E4358="",NOT(ISNUMBER(C4358))),"",E4358&amp;"|"&amp;YEAR(C4358)&amp;"-"&amp;RIGHT("0"&amp;MONTH(C4358),2)&amp;"-"&amp;RIGHT("0"&amp;DAY(C4358),2))</f>
        <v/>
      </c>
      <c r="G4358" s="26">
        <f>IF(E4358="","",IFERROR(MATCH(E4358,pl_chave,0),0))</f>
        <v/>
      </c>
      <c r="H4358" s="23">
        <f>IF(G4358="","",IF(G4358=0,"Tarefa fora do plano",INDEX(pl_tag,G4358)))</f>
        <v/>
      </c>
      <c r="I4358" s="30">
        <f>IF(N(G4358)=0,"",INDEX(pl_atividade,G4358))</f>
        <v/>
      </c>
      <c r="J4358" s="50">
        <f>IF(N(G4358)=0,"",INDEX(pl_especialidade,G4358))</f>
        <v/>
      </c>
      <c r="K4358" s="28">
        <f>IF(N(G4358)=0,"",INDEX(pl_duracao,G4358))</f>
        <v/>
      </c>
      <c r="L4358" s="39">
        <f>IF(ISNUMBER(C4358),YEAR(C4358),"")</f>
        <v/>
      </c>
      <c r="M4358" s="39">
        <f>IF(ISNUMBER(C4358),MONTH(C4358),"")</f>
        <v/>
      </c>
      <c r="N4358" s="23">
        <f>IF(L4358="","",IF(NOT(ISNUMBER(crono_ano)),"Informe o ano",IF(L4358&lt;crono_ano,"Antes do ano",IF(L4358&gt;crono_ano,"Depois do ano","No ano"))))</f>
        <v/>
      </c>
      <c r="O4358" s="39">
        <f>IF(F4358="","",IF(COUNTIF(F$7:F4358,F4358)=1,1,0))</f>
        <v/>
      </c>
      <c r="P4358" s="39">
        <f>IF(A4358&amp;B4358&amp;C4358="","",IF(AND(O4358=1,N(G4358)&gt;0),IF(INDEX(pl_ativa,MAX(1,N(G4358)))="Sim",1,0),0))</f>
        <v/>
      </c>
      <c r="Q4358" s="39">
        <f>IF(F4358="","",COUNTIFS(ex_chave_oc,F4358,ex_cancelada,"&lt;&gt;Sim"))</f>
        <v/>
      </c>
      <c r="R4358" s="51">
        <f>IF(P4358="","",IF(AND(P4358=1,N(Q4358)&gt;0),1,0))</f>
        <v/>
      </c>
      <c r="S4358" s="30">
        <f>IF(P4358="","",IF(F4358="","ERRO: data prevista ausente ou inválida",IF(O4358=0,"Duplicada: contada uma vez",IF(N(G4358)=0,"ERRO: tarefa fora do Plano Mestre",IF(P4358=0,"Tarefa retirada do plano: não conta","OK")))))</f>
        <v/>
      </c>
    </row>
    <row r="4359">
      <c r="A4359" s="29" t="n"/>
      <c r="B4359" s="25" t="n"/>
      <c r="C4359" s="49" t="n"/>
      <c r="D4359" s="29" t="n"/>
      <c r="E4359" s="23">
        <f>IF(OR(A4359="",B4359=""),"",A4359&amp;"|"&amp;B4359)</f>
        <v/>
      </c>
      <c r="F4359" s="30">
        <f>IF(OR(E4359="",NOT(ISNUMBER(C4359))),"",E4359&amp;"|"&amp;YEAR(C4359)&amp;"-"&amp;RIGHT("0"&amp;MONTH(C4359),2)&amp;"-"&amp;RIGHT("0"&amp;DAY(C4359),2))</f>
        <v/>
      </c>
      <c r="G4359" s="26">
        <f>IF(E4359="","",IFERROR(MATCH(E4359,pl_chave,0),0))</f>
        <v/>
      </c>
      <c r="H4359" s="23">
        <f>IF(G4359="","",IF(G4359=0,"Tarefa fora do plano",INDEX(pl_tag,G4359)))</f>
        <v/>
      </c>
      <c r="I4359" s="30">
        <f>IF(N(G4359)=0,"",INDEX(pl_atividade,G4359))</f>
        <v/>
      </c>
      <c r="J4359" s="50">
        <f>IF(N(G4359)=0,"",INDEX(pl_especialidade,G4359))</f>
        <v/>
      </c>
      <c r="K4359" s="28">
        <f>IF(N(G4359)=0,"",INDEX(pl_duracao,G4359))</f>
        <v/>
      </c>
      <c r="L4359" s="39">
        <f>IF(ISNUMBER(C4359),YEAR(C4359),"")</f>
        <v/>
      </c>
      <c r="M4359" s="39">
        <f>IF(ISNUMBER(C4359),MONTH(C4359),"")</f>
        <v/>
      </c>
      <c r="N4359" s="23">
        <f>IF(L4359="","",IF(NOT(ISNUMBER(crono_ano)),"Informe o ano",IF(L4359&lt;crono_ano,"Antes do ano",IF(L4359&gt;crono_ano,"Depois do ano","No ano"))))</f>
        <v/>
      </c>
      <c r="O4359" s="39">
        <f>IF(F4359="","",IF(COUNTIF(F$7:F4359,F4359)=1,1,0))</f>
        <v/>
      </c>
      <c r="P4359" s="39">
        <f>IF(A4359&amp;B4359&amp;C4359="","",IF(AND(O4359=1,N(G4359)&gt;0),IF(INDEX(pl_ativa,MAX(1,N(G4359)))="Sim",1,0),0))</f>
        <v/>
      </c>
      <c r="Q4359" s="39">
        <f>IF(F4359="","",COUNTIFS(ex_chave_oc,F4359,ex_cancelada,"&lt;&gt;Sim"))</f>
        <v/>
      </c>
      <c r="R4359" s="51">
        <f>IF(P4359="","",IF(AND(P4359=1,N(Q4359)&gt;0),1,0))</f>
        <v/>
      </c>
      <c r="S4359" s="30">
        <f>IF(P4359="","",IF(F4359="","ERRO: data prevista ausente ou inválida",IF(O4359=0,"Duplicada: contada uma vez",IF(N(G4359)=0,"ERRO: tarefa fora do Plano Mestre",IF(P4359=0,"Tarefa retirada do plano: não conta","OK")))))</f>
        <v/>
      </c>
    </row>
    <row r="4360">
      <c r="A4360" s="29" t="n"/>
      <c r="B4360" s="25" t="n"/>
      <c r="C4360" s="49" t="n"/>
      <c r="D4360" s="29" t="n"/>
      <c r="E4360" s="23">
        <f>IF(OR(A4360="",B4360=""),"",A4360&amp;"|"&amp;B4360)</f>
        <v/>
      </c>
      <c r="F4360" s="30">
        <f>IF(OR(E4360="",NOT(ISNUMBER(C4360))),"",E4360&amp;"|"&amp;YEAR(C4360)&amp;"-"&amp;RIGHT("0"&amp;MONTH(C4360),2)&amp;"-"&amp;RIGHT("0"&amp;DAY(C4360),2))</f>
        <v/>
      </c>
      <c r="G4360" s="26">
        <f>IF(E4360="","",IFERROR(MATCH(E4360,pl_chave,0),0))</f>
        <v/>
      </c>
      <c r="H4360" s="23">
        <f>IF(G4360="","",IF(G4360=0,"Tarefa fora do plano",INDEX(pl_tag,G4360)))</f>
        <v/>
      </c>
      <c r="I4360" s="30">
        <f>IF(N(G4360)=0,"",INDEX(pl_atividade,G4360))</f>
        <v/>
      </c>
      <c r="J4360" s="50">
        <f>IF(N(G4360)=0,"",INDEX(pl_especialidade,G4360))</f>
        <v/>
      </c>
      <c r="K4360" s="28">
        <f>IF(N(G4360)=0,"",INDEX(pl_duracao,G4360))</f>
        <v/>
      </c>
      <c r="L4360" s="39">
        <f>IF(ISNUMBER(C4360),YEAR(C4360),"")</f>
        <v/>
      </c>
      <c r="M4360" s="39">
        <f>IF(ISNUMBER(C4360),MONTH(C4360),"")</f>
        <v/>
      </c>
      <c r="N4360" s="23">
        <f>IF(L4360="","",IF(NOT(ISNUMBER(crono_ano)),"Informe o ano",IF(L4360&lt;crono_ano,"Antes do ano",IF(L4360&gt;crono_ano,"Depois do ano","No ano"))))</f>
        <v/>
      </c>
      <c r="O4360" s="39">
        <f>IF(F4360="","",IF(COUNTIF(F$7:F4360,F4360)=1,1,0))</f>
        <v/>
      </c>
      <c r="P4360" s="39">
        <f>IF(A4360&amp;B4360&amp;C4360="","",IF(AND(O4360=1,N(G4360)&gt;0),IF(INDEX(pl_ativa,MAX(1,N(G4360)))="Sim",1,0),0))</f>
        <v/>
      </c>
      <c r="Q4360" s="39">
        <f>IF(F4360="","",COUNTIFS(ex_chave_oc,F4360,ex_cancelada,"&lt;&gt;Sim"))</f>
        <v/>
      </c>
      <c r="R4360" s="51">
        <f>IF(P4360="","",IF(AND(P4360=1,N(Q4360)&gt;0),1,0))</f>
        <v/>
      </c>
      <c r="S4360" s="30">
        <f>IF(P4360="","",IF(F4360="","ERRO: data prevista ausente ou inválida",IF(O4360=0,"Duplicada: contada uma vez",IF(N(G4360)=0,"ERRO: tarefa fora do Plano Mestre",IF(P4360=0,"Tarefa retirada do plano: não conta","OK")))))</f>
        <v/>
      </c>
    </row>
    <row r="4361">
      <c r="A4361" s="29" t="n"/>
      <c r="B4361" s="25" t="n"/>
      <c r="C4361" s="49" t="n"/>
      <c r="D4361" s="29" t="n"/>
      <c r="E4361" s="23">
        <f>IF(OR(A4361="",B4361=""),"",A4361&amp;"|"&amp;B4361)</f>
        <v/>
      </c>
      <c r="F4361" s="30">
        <f>IF(OR(E4361="",NOT(ISNUMBER(C4361))),"",E4361&amp;"|"&amp;YEAR(C4361)&amp;"-"&amp;RIGHT("0"&amp;MONTH(C4361),2)&amp;"-"&amp;RIGHT("0"&amp;DAY(C4361),2))</f>
        <v/>
      </c>
      <c r="G4361" s="26">
        <f>IF(E4361="","",IFERROR(MATCH(E4361,pl_chave,0),0))</f>
        <v/>
      </c>
      <c r="H4361" s="23">
        <f>IF(G4361="","",IF(G4361=0,"Tarefa fora do plano",INDEX(pl_tag,G4361)))</f>
        <v/>
      </c>
      <c r="I4361" s="30">
        <f>IF(N(G4361)=0,"",INDEX(pl_atividade,G4361))</f>
        <v/>
      </c>
      <c r="J4361" s="50">
        <f>IF(N(G4361)=0,"",INDEX(pl_especialidade,G4361))</f>
        <v/>
      </c>
      <c r="K4361" s="28">
        <f>IF(N(G4361)=0,"",INDEX(pl_duracao,G4361))</f>
        <v/>
      </c>
      <c r="L4361" s="39">
        <f>IF(ISNUMBER(C4361),YEAR(C4361),"")</f>
        <v/>
      </c>
      <c r="M4361" s="39">
        <f>IF(ISNUMBER(C4361),MONTH(C4361),"")</f>
        <v/>
      </c>
      <c r="N4361" s="23">
        <f>IF(L4361="","",IF(NOT(ISNUMBER(crono_ano)),"Informe o ano",IF(L4361&lt;crono_ano,"Antes do ano",IF(L4361&gt;crono_ano,"Depois do ano","No ano"))))</f>
        <v/>
      </c>
      <c r="O4361" s="39">
        <f>IF(F4361="","",IF(COUNTIF(F$7:F4361,F4361)=1,1,0))</f>
        <v/>
      </c>
      <c r="P4361" s="39">
        <f>IF(A4361&amp;B4361&amp;C4361="","",IF(AND(O4361=1,N(G4361)&gt;0),IF(INDEX(pl_ativa,MAX(1,N(G4361)))="Sim",1,0),0))</f>
        <v/>
      </c>
      <c r="Q4361" s="39">
        <f>IF(F4361="","",COUNTIFS(ex_chave_oc,F4361,ex_cancelada,"&lt;&gt;Sim"))</f>
        <v/>
      </c>
      <c r="R4361" s="51">
        <f>IF(P4361="","",IF(AND(P4361=1,N(Q4361)&gt;0),1,0))</f>
        <v/>
      </c>
      <c r="S4361" s="30">
        <f>IF(P4361="","",IF(F4361="","ERRO: data prevista ausente ou inválida",IF(O4361=0,"Duplicada: contada uma vez",IF(N(G4361)=0,"ERRO: tarefa fora do Plano Mestre",IF(P4361=0,"Tarefa retirada do plano: não conta","OK")))))</f>
        <v/>
      </c>
    </row>
    <row r="4362">
      <c r="A4362" s="29" t="n"/>
      <c r="B4362" s="25" t="n"/>
      <c r="C4362" s="49" t="n"/>
      <c r="D4362" s="29" t="n"/>
      <c r="E4362" s="23">
        <f>IF(OR(A4362="",B4362=""),"",A4362&amp;"|"&amp;B4362)</f>
        <v/>
      </c>
      <c r="F4362" s="30">
        <f>IF(OR(E4362="",NOT(ISNUMBER(C4362))),"",E4362&amp;"|"&amp;YEAR(C4362)&amp;"-"&amp;RIGHT("0"&amp;MONTH(C4362),2)&amp;"-"&amp;RIGHT("0"&amp;DAY(C4362),2))</f>
        <v/>
      </c>
      <c r="G4362" s="26">
        <f>IF(E4362="","",IFERROR(MATCH(E4362,pl_chave,0),0))</f>
        <v/>
      </c>
      <c r="H4362" s="23">
        <f>IF(G4362="","",IF(G4362=0,"Tarefa fora do plano",INDEX(pl_tag,G4362)))</f>
        <v/>
      </c>
      <c r="I4362" s="30">
        <f>IF(N(G4362)=0,"",INDEX(pl_atividade,G4362))</f>
        <v/>
      </c>
      <c r="J4362" s="50">
        <f>IF(N(G4362)=0,"",INDEX(pl_especialidade,G4362))</f>
        <v/>
      </c>
      <c r="K4362" s="28">
        <f>IF(N(G4362)=0,"",INDEX(pl_duracao,G4362))</f>
        <v/>
      </c>
      <c r="L4362" s="39">
        <f>IF(ISNUMBER(C4362),YEAR(C4362),"")</f>
        <v/>
      </c>
      <c r="M4362" s="39">
        <f>IF(ISNUMBER(C4362),MONTH(C4362),"")</f>
        <v/>
      </c>
      <c r="N4362" s="23">
        <f>IF(L4362="","",IF(NOT(ISNUMBER(crono_ano)),"Informe o ano",IF(L4362&lt;crono_ano,"Antes do ano",IF(L4362&gt;crono_ano,"Depois do ano","No ano"))))</f>
        <v/>
      </c>
      <c r="O4362" s="39">
        <f>IF(F4362="","",IF(COUNTIF(F$7:F4362,F4362)=1,1,0))</f>
        <v/>
      </c>
      <c r="P4362" s="39">
        <f>IF(A4362&amp;B4362&amp;C4362="","",IF(AND(O4362=1,N(G4362)&gt;0),IF(INDEX(pl_ativa,MAX(1,N(G4362)))="Sim",1,0),0))</f>
        <v/>
      </c>
      <c r="Q4362" s="39">
        <f>IF(F4362="","",COUNTIFS(ex_chave_oc,F4362,ex_cancelada,"&lt;&gt;Sim"))</f>
        <v/>
      </c>
      <c r="R4362" s="51">
        <f>IF(P4362="","",IF(AND(P4362=1,N(Q4362)&gt;0),1,0))</f>
        <v/>
      </c>
      <c r="S4362" s="30">
        <f>IF(P4362="","",IF(F4362="","ERRO: data prevista ausente ou inválida",IF(O4362=0,"Duplicada: contada uma vez",IF(N(G4362)=0,"ERRO: tarefa fora do Plano Mestre",IF(P4362=0,"Tarefa retirada do plano: não conta","OK")))))</f>
        <v/>
      </c>
    </row>
    <row r="4363">
      <c r="A4363" s="29" t="n"/>
      <c r="B4363" s="25" t="n"/>
      <c r="C4363" s="49" t="n"/>
      <c r="D4363" s="29" t="n"/>
      <c r="E4363" s="23">
        <f>IF(OR(A4363="",B4363=""),"",A4363&amp;"|"&amp;B4363)</f>
        <v/>
      </c>
      <c r="F4363" s="30">
        <f>IF(OR(E4363="",NOT(ISNUMBER(C4363))),"",E4363&amp;"|"&amp;YEAR(C4363)&amp;"-"&amp;RIGHT("0"&amp;MONTH(C4363),2)&amp;"-"&amp;RIGHT("0"&amp;DAY(C4363),2))</f>
        <v/>
      </c>
      <c r="G4363" s="26">
        <f>IF(E4363="","",IFERROR(MATCH(E4363,pl_chave,0),0))</f>
        <v/>
      </c>
      <c r="H4363" s="23">
        <f>IF(G4363="","",IF(G4363=0,"Tarefa fora do plano",INDEX(pl_tag,G4363)))</f>
        <v/>
      </c>
      <c r="I4363" s="30">
        <f>IF(N(G4363)=0,"",INDEX(pl_atividade,G4363))</f>
        <v/>
      </c>
      <c r="J4363" s="50">
        <f>IF(N(G4363)=0,"",INDEX(pl_especialidade,G4363))</f>
        <v/>
      </c>
      <c r="K4363" s="28">
        <f>IF(N(G4363)=0,"",INDEX(pl_duracao,G4363))</f>
        <v/>
      </c>
      <c r="L4363" s="39">
        <f>IF(ISNUMBER(C4363),YEAR(C4363),"")</f>
        <v/>
      </c>
      <c r="M4363" s="39">
        <f>IF(ISNUMBER(C4363),MONTH(C4363),"")</f>
        <v/>
      </c>
      <c r="N4363" s="23">
        <f>IF(L4363="","",IF(NOT(ISNUMBER(crono_ano)),"Informe o ano",IF(L4363&lt;crono_ano,"Antes do ano",IF(L4363&gt;crono_ano,"Depois do ano","No ano"))))</f>
        <v/>
      </c>
      <c r="O4363" s="39">
        <f>IF(F4363="","",IF(COUNTIF(F$7:F4363,F4363)=1,1,0))</f>
        <v/>
      </c>
      <c r="P4363" s="39">
        <f>IF(A4363&amp;B4363&amp;C4363="","",IF(AND(O4363=1,N(G4363)&gt;0),IF(INDEX(pl_ativa,MAX(1,N(G4363)))="Sim",1,0),0))</f>
        <v/>
      </c>
      <c r="Q4363" s="39">
        <f>IF(F4363="","",COUNTIFS(ex_chave_oc,F4363,ex_cancelada,"&lt;&gt;Sim"))</f>
        <v/>
      </c>
      <c r="R4363" s="51">
        <f>IF(P4363="","",IF(AND(P4363=1,N(Q4363)&gt;0),1,0))</f>
        <v/>
      </c>
      <c r="S4363" s="30">
        <f>IF(P4363="","",IF(F4363="","ERRO: data prevista ausente ou inválida",IF(O4363=0,"Duplicada: contada uma vez",IF(N(G4363)=0,"ERRO: tarefa fora do Plano Mestre",IF(P4363=0,"Tarefa retirada do plano: não conta","OK")))))</f>
        <v/>
      </c>
    </row>
    <row r="4364">
      <c r="A4364" s="29" t="n"/>
      <c r="B4364" s="25" t="n"/>
      <c r="C4364" s="49" t="n"/>
      <c r="D4364" s="29" t="n"/>
      <c r="E4364" s="23">
        <f>IF(OR(A4364="",B4364=""),"",A4364&amp;"|"&amp;B4364)</f>
        <v/>
      </c>
      <c r="F4364" s="30">
        <f>IF(OR(E4364="",NOT(ISNUMBER(C4364))),"",E4364&amp;"|"&amp;YEAR(C4364)&amp;"-"&amp;RIGHT("0"&amp;MONTH(C4364),2)&amp;"-"&amp;RIGHT("0"&amp;DAY(C4364),2))</f>
        <v/>
      </c>
      <c r="G4364" s="26">
        <f>IF(E4364="","",IFERROR(MATCH(E4364,pl_chave,0),0))</f>
        <v/>
      </c>
      <c r="H4364" s="23">
        <f>IF(G4364="","",IF(G4364=0,"Tarefa fora do plano",INDEX(pl_tag,G4364)))</f>
        <v/>
      </c>
      <c r="I4364" s="30">
        <f>IF(N(G4364)=0,"",INDEX(pl_atividade,G4364))</f>
        <v/>
      </c>
      <c r="J4364" s="50">
        <f>IF(N(G4364)=0,"",INDEX(pl_especialidade,G4364))</f>
        <v/>
      </c>
      <c r="K4364" s="28">
        <f>IF(N(G4364)=0,"",INDEX(pl_duracao,G4364))</f>
        <v/>
      </c>
      <c r="L4364" s="39">
        <f>IF(ISNUMBER(C4364),YEAR(C4364),"")</f>
        <v/>
      </c>
      <c r="M4364" s="39">
        <f>IF(ISNUMBER(C4364),MONTH(C4364),"")</f>
        <v/>
      </c>
      <c r="N4364" s="23">
        <f>IF(L4364="","",IF(NOT(ISNUMBER(crono_ano)),"Informe o ano",IF(L4364&lt;crono_ano,"Antes do ano",IF(L4364&gt;crono_ano,"Depois do ano","No ano"))))</f>
        <v/>
      </c>
      <c r="O4364" s="39">
        <f>IF(F4364="","",IF(COUNTIF(F$7:F4364,F4364)=1,1,0))</f>
        <v/>
      </c>
      <c r="P4364" s="39">
        <f>IF(A4364&amp;B4364&amp;C4364="","",IF(AND(O4364=1,N(G4364)&gt;0),IF(INDEX(pl_ativa,MAX(1,N(G4364)))="Sim",1,0),0))</f>
        <v/>
      </c>
      <c r="Q4364" s="39">
        <f>IF(F4364="","",COUNTIFS(ex_chave_oc,F4364,ex_cancelada,"&lt;&gt;Sim"))</f>
        <v/>
      </c>
      <c r="R4364" s="51">
        <f>IF(P4364="","",IF(AND(P4364=1,N(Q4364)&gt;0),1,0))</f>
        <v/>
      </c>
      <c r="S4364" s="30">
        <f>IF(P4364="","",IF(F4364="","ERRO: data prevista ausente ou inválida",IF(O4364=0,"Duplicada: contada uma vez",IF(N(G4364)=0,"ERRO: tarefa fora do Plano Mestre",IF(P4364=0,"Tarefa retirada do plano: não conta","OK")))))</f>
        <v/>
      </c>
    </row>
    <row r="4365">
      <c r="A4365" s="29" t="n"/>
      <c r="B4365" s="25" t="n"/>
      <c r="C4365" s="49" t="n"/>
      <c r="D4365" s="29" t="n"/>
      <c r="E4365" s="23">
        <f>IF(OR(A4365="",B4365=""),"",A4365&amp;"|"&amp;B4365)</f>
        <v/>
      </c>
      <c r="F4365" s="30">
        <f>IF(OR(E4365="",NOT(ISNUMBER(C4365))),"",E4365&amp;"|"&amp;YEAR(C4365)&amp;"-"&amp;RIGHT("0"&amp;MONTH(C4365),2)&amp;"-"&amp;RIGHT("0"&amp;DAY(C4365),2))</f>
        <v/>
      </c>
      <c r="G4365" s="26">
        <f>IF(E4365="","",IFERROR(MATCH(E4365,pl_chave,0),0))</f>
        <v/>
      </c>
      <c r="H4365" s="23">
        <f>IF(G4365="","",IF(G4365=0,"Tarefa fora do plano",INDEX(pl_tag,G4365)))</f>
        <v/>
      </c>
      <c r="I4365" s="30">
        <f>IF(N(G4365)=0,"",INDEX(pl_atividade,G4365))</f>
        <v/>
      </c>
      <c r="J4365" s="50">
        <f>IF(N(G4365)=0,"",INDEX(pl_especialidade,G4365))</f>
        <v/>
      </c>
      <c r="K4365" s="28">
        <f>IF(N(G4365)=0,"",INDEX(pl_duracao,G4365))</f>
        <v/>
      </c>
      <c r="L4365" s="39">
        <f>IF(ISNUMBER(C4365),YEAR(C4365),"")</f>
        <v/>
      </c>
      <c r="M4365" s="39">
        <f>IF(ISNUMBER(C4365),MONTH(C4365),"")</f>
        <v/>
      </c>
      <c r="N4365" s="23">
        <f>IF(L4365="","",IF(NOT(ISNUMBER(crono_ano)),"Informe o ano",IF(L4365&lt;crono_ano,"Antes do ano",IF(L4365&gt;crono_ano,"Depois do ano","No ano"))))</f>
        <v/>
      </c>
      <c r="O4365" s="39">
        <f>IF(F4365="","",IF(COUNTIF(F$7:F4365,F4365)=1,1,0))</f>
        <v/>
      </c>
      <c r="P4365" s="39">
        <f>IF(A4365&amp;B4365&amp;C4365="","",IF(AND(O4365=1,N(G4365)&gt;0),IF(INDEX(pl_ativa,MAX(1,N(G4365)))="Sim",1,0),0))</f>
        <v/>
      </c>
      <c r="Q4365" s="39">
        <f>IF(F4365="","",COUNTIFS(ex_chave_oc,F4365,ex_cancelada,"&lt;&gt;Sim"))</f>
        <v/>
      </c>
      <c r="R4365" s="51">
        <f>IF(P4365="","",IF(AND(P4365=1,N(Q4365)&gt;0),1,0))</f>
        <v/>
      </c>
      <c r="S4365" s="30">
        <f>IF(P4365="","",IF(F4365="","ERRO: data prevista ausente ou inválida",IF(O4365=0,"Duplicada: contada uma vez",IF(N(G4365)=0,"ERRO: tarefa fora do Plano Mestre",IF(P4365=0,"Tarefa retirada do plano: não conta","OK")))))</f>
        <v/>
      </c>
    </row>
    <row r="4366">
      <c r="A4366" s="29" t="n"/>
      <c r="B4366" s="25" t="n"/>
      <c r="C4366" s="49" t="n"/>
      <c r="D4366" s="29" t="n"/>
      <c r="E4366" s="23">
        <f>IF(OR(A4366="",B4366=""),"",A4366&amp;"|"&amp;B4366)</f>
        <v/>
      </c>
      <c r="F4366" s="30">
        <f>IF(OR(E4366="",NOT(ISNUMBER(C4366))),"",E4366&amp;"|"&amp;YEAR(C4366)&amp;"-"&amp;RIGHT("0"&amp;MONTH(C4366),2)&amp;"-"&amp;RIGHT("0"&amp;DAY(C4366),2))</f>
        <v/>
      </c>
      <c r="G4366" s="26">
        <f>IF(E4366="","",IFERROR(MATCH(E4366,pl_chave,0),0))</f>
        <v/>
      </c>
      <c r="H4366" s="23">
        <f>IF(G4366="","",IF(G4366=0,"Tarefa fora do plano",INDEX(pl_tag,G4366)))</f>
        <v/>
      </c>
      <c r="I4366" s="30">
        <f>IF(N(G4366)=0,"",INDEX(pl_atividade,G4366))</f>
        <v/>
      </c>
      <c r="J4366" s="50">
        <f>IF(N(G4366)=0,"",INDEX(pl_especialidade,G4366))</f>
        <v/>
      </c>
      <c r="K4366" s="28">
        <f>IF(N(G4366)=0,"",INDEX(pl_duracao,G4366))</f>
        <v/>
      </c>
      <c r="L4366" s="39">
        <f>IF(ISNUMBER(C4366),YEAR(C4366),"")</f>
        <v/>
      </c>
      <c r="M4366" s="39">
        <f>IF(ISNUMBER(C4366),MONTH(C4366),"")</f>
        <v/>
      </c>
      <c r="N4366" s="23">
        <f>IF(L4366="","",IF(NOT(ISNUMBER(crono_ano)),"Informe o ano",IF(L4366&lt;crono_ano,"Antes do ano",IF(L4366&gt;crono_ano,"Depois do ano","No ano"))))</f>
        <v/>
      </c>
      <c r="O4366" s="39">
        <f>IF(F4366="","",IF(COUNTIF(F$7:F4366,F4366)=1,1,0))</f>
        <v/>
      </c>
      <c r="P4366" s="39">
        <f>IF(A4366&amp;B4366&amp;C4366="","",IF(AND(O4366=1,N(G4366)&gt;0),IF(INDEX(pl_ativa,MAX(1,N(G4366)))="Sim",1,0),0))</f>
        <v/>
      </c>
      <c r="Q4366" s="39">
        <f>IF(F4366="","",COUNTIFS(ex_chave_oc,F4366,ex_cancelada,"&lt;&gt;Sim"))</f>
        <v/>
      </c>
      <c r="R4366" s="51">
        <f>IF(P4366="","",IF(AND(P4366=1,N(Q4366)&gt;0),1,0))</f>
        <v/>
      </c>
      <c r="S4366" s="30">
        <f>IF(P4366="","",IF(F4366="","ERRO: data prevista ausente ou inválida",IF(O4366=0,"Duplicada: contada uma vez",IF(N(G4366)=0,"ERRO: tarefa fora do Plano Mestre",IF(P4366=0,"Tarefa retirada do plano: não conta","OK")))))</f>
        <v/>
      </c>
    </row>
    <row r="4367">
      <c r="A4367" s="29" t="n"/>
      <c r="B4367" s="25" t="n"/>
      <c r="C4367" s="49" t="n"/>
      <c r="D4367" s="29" t="n"/>
      <c r="E4367" s="23">
        <f>IF(OR(A4367="",B4367=""),"",A4367&amp;"|"&amp;B4367)</f>
        <v/>
      </c>
      <c r="F4367" s="30">
        <f>IF(OR(E4367="",NOT(ISNUMBER(C4367))),"",E4367&amp;"|"&amp;YEAR(C4367)&amp;"-"&amp;RIGHT("0"&amp;MONTH(C4367),2)&amp;"-"&amp;RIGHT("0"&amp;DAY(C4367),2))</f>
        <v/>
      </c>
      <c r="G4367" s="26">
        <f>IF(E4367="","",IFERROR(MATCH(E4367,pl_chave,0),0))</f>
        <v/>
      </c>
      <c r="H4367" s="23">
        <f>IF(G4367="","",IF(G4367=0,"Tarefa fora do plano",INDEX(pl_tag,G4367)))</f>
        <v/>
      </c>
      <c r="I4367" s="30">
        <f>IF(N(G4367)=0,"",INDEX(pl_atividade,G4367))</f>
        <v/>
      </c>
      <c r="J4367" s="50">
        <f>IF(N(G4367)=0,"",INDEX(pl_especialidade,G4367))</f>
        <v/>
      </c>
      <c r="K4367" s="28">
        <f>IF(N(G4367)=0,"",INDEX(pl_duracao,G4367))</f>
        <v/>
      </c>
      <c r="L4367" s="39">
        <f>IF(ISNUMBER(C4367),YEAR(C4367),"")</f>
        <v/>
      </c>
      <c r="M4367" s="39">
        <f>IF(ISNUMBER(C4367),MONTH(C4367),"")</f>
        <v/>
      </c>
      <c r="N4367" s="23">
        <f>IF(L4367="","",IF(NOT(ISNUMBER(crono_ano)),"Informe o ano",IF(L4367&lt;crono_ano,"Antes do ano",IF(L4367&gt;crono_ano,"Depois do ano","No ano"))))</f>
        <v/>
      </c>
      <c r="O4367" s="39">
        <f>IF(F4367="","",IF(COUNTIF(F$7:F4367,F4367)=1,1,0))</f>
        <v/>
      </c>
      <c r="P4367" s="39">
        <f>IF(A4367&amp;B4367&amp;C4367="","",IF(AND(O4367=1,N(G4367)&gt;0),IF(INDEX(pl_ativa,MAX(1,N(G4367)))="Sim",1,0),0))</f>
        <v/>
      </c>
      <c r="Q4367" s="39">
        <f>IF(F4367="","",COUNTIFS(ex_chave_oc,F4367,ex_cancelada,"&lt;&gt;Sim"))</f>
        <v/>
      </c>
      <c r="R4367" s="51">
        <f>IF(P4367="","",IF(AND(P4367=1,N(Q4367)&gt;0),1,0))</f>
        <v/>
      </c>
      <c r="S4367" s="30">
        <f>IF(P4367="","",IF(F4367="","ERRO: data prevista ausente ou inválida",IF(O4367=0,"Duplicada: contada uma vez",IF(N(G4367)=0,"ERRO: tarefa fora do Plano Mestre",IF(P4367=0,"Tarefa retirada do plano: não conta","OK")))))</f>
        <v/>
      </c>
    </row>
    <row r="4368">
      <c r="A4368" s="29" t="n"/>
      <c r="B4368" s="25" t="n"/>
      <c r="C4368" s="49" t="n"/>
      <c r="D4368" s="29" t="n"/>
      <c r="E4368" s="23">
        <f>IF(OR(A4368="",B4368=""),"",A4368&amp;"|"&amp;B4368)</f>
        <v/>
      </c>
      <c r="F4368" s="30">
        <f>IF(OR(E4368="",NOT(ISNUMBER(C4368))),"",E4368&amp;"|"&amp;YEAR(C4368)&amp;"-"&amp;RIGHT("0"&amp;MONTH(C4368),2)&amp;"-"&amp;RIGHT("0"&amp;DAY(C4368),2))</f>
        <v/>
      </c>
      <c r="G4368" s="26">
        <f>IF(E4368="","",IFERROR(MATCH(E4368,pl_chave,0),0))</f>
        <v/>
      </c>
      <c r="H4368" s="23">
        <f>IF(G4368="","",IF(G4368=0,"Tarefa fora do plano",INDEX(pl_tag,G4368)))</f>
        <v/>
      </c>
      <c r="I4368" s="30">
        <f>IF(N(G4368)=0,"",INDEX(pl_atividade,G4368))</f>
        <v/>
      </c>
      <c r="J4368" s="50">
        <f>IF(N(G4368)=0,"",INDEX(pl_especialidade,G4368))</f>
        <v/>
      </c>
      <c r="K4368" s="28">
        <f>IF(N(G4368)=0,"",INDEX(pl_duracao,G4368))</f>
        <v/>
      </c>
      <c r="L4368" s="39">
        <f>IF(ISNUMBER(C4368),YEAR(C4368),"")</f>
        <v/>
      </c>
      <c r="M4368" s="39">
        <f>IF(ISNUMBER(C4368),MONTH(C4368),"")</f>
        <v/>
      </c>
      <c r="N4368" s="23">
        <f>IF(L4368="","",IF(NOT(ISNUMBER(crono_ano)),"Informe o ano",IF(L4368&lt;crono_ano,"Antes do ano",IF(L4368&gt;crono_ano,"Depois do ano","No ano"))))</f>
        <v/>
      </c>
      <c r="O4368" s="39">
        <f>IF(F4368="","",IF(COUNTIF(F$7:F4368,F4368)=1,1,0))</f>
        <v/>
      </c>
      <c r="P4368" s="39">
        <f>IF(A4368&amp;B4368&amp;C4368="","",IF(AND(O4368=1,N(G4368)&gt;0),IF(INDEX(pl_ativa,MAX(1,N(G4368)))="Sim",1,0),0))</f>
        <v/>
      </c>
      <c r="Q4368" s="39">
        <f>IF(F4368="","",COUNTIFS(ex_chave_oc,F4368,ex_cancelada,"&lt;&gt;Sim"))</f>
        <v/>
      </c>
      <c r="R4368" s="51">
        <f>IF(P4368="","",IF(AND(P4368=1,N(Q4368)&gt;0),1,0))</f>
        <v/>
      </c>
      <c r="S4368" s="30">
        <f>IF(P4368="","",IF(F4368="","ERRO: data prevista ausente ou inválida",IF(O4368=0,"Duplicada: contada uma vez",IF(N(G4368)=0,"ERRO: tarefa fora do Plano Mestre",IF(P4368=0,"Tarefa retirada do plano: não conta","OK")))))</f>
        <v/>
      </c>
    </row>
    <row r="4369">
      <c r="A4369" s="29" t="n"/>
      <c r="B4369" s="25" t="n"/>
      <c r="C4369" s="49" t="n"/>
      <c r="D4369" s="29" t="n"/>
      <c r="E4369" s="23">
        <f>IF(OR(A4369="",B4369=""),"",A4369&amp;"|"&amp;B4369)</f>
        <v/>
      </c>
      <c r="F4369" s="30">
        <f>IF(OR(E4369="",NOT(ISNUMBER(C4369))),"",E4369&amp;"|"&amp;YEAR(C4369)&amp;"-"&amp;RIGHT("0"&amp;MONTH(C4369),2)&amp;"-"&amp;RIGHT("0"&amp;DAY(C4369),2))</f>
        <v/>
      </c>
      <c r="G4369" s="26">
        <f>IF(E4369="","",IFERROR(MATCH(E4369,pl_chave,0),0))</f>
        <v/>
      </c>
      <c r="H4369" s="23">
        <f>IF(G4369="","",IF(G4369=0,"Tarefa fora do plano",INDEX(pl_tag,G4369)))</f>
        <v/>
      </c>
      <c r="I4369" s="30">
        <f>IF(N(G4369)=0,"",INDEX(pl_atividade,G4369))</f>
        <v/>
      </c>
      <c r="J4369" s="50">
        <f>IF(N(G4369)=0,"",INDEX(pl_especialidade,G4369))</f>
        <v/>
      </c>
      <c r="K4369" s="28">
        <f>IF(N(G4369)=0,"",INDEX(pl_duracao,G4369))</f>
        <v/>
      </c>
      <c r="L4369" s="39">
        <f>IF(ISNUMBER(C4369),YEAR(C4369),"")</f>
        <v/>
      </c>
      <c r="M4369" s="39">
        <f>IF(ISNUMBER(C4369),MONTH(C4369),"")</f>
        <v/>
      </c>
      <c r="N4369" s="23">
        <f>IF(L4369="","",IF(NOT(ISNUMBER(crono_ano)),"Informe o ano",IF(L4369&lt;crono_ano,"Antes do ano",IF(L4369&gt;crono_ano,"Depois do ano","No ano"))))</f>
        <v/>
      </c>
      <c r="O4369" s="39">
        <f>IF(F4369="","",IF(COUNTIF(F$7:F4369,F4369)=1,1,0))</f>
        <v/>
      </c>
      <c r="P4369" s="39">
        <f>IF(A4369&amp;B4369&amp;C4369="","",IF(AND(O4369=1,N(G4369)&gt;0),IF(INDEX(pl_ativa,MAX(1,N(G4369)))="Sim",1,0),0))</f>
        <v/>
      </c>
      <c r="Q4369" s="39">
        <f>IF(F4369="","",COUNTIFS(ex_chave_oc,F4369,ex_cancelada,"&lt;&gt;Sim"))</f>
        <v/>
      </c>
      <c r="R4369" s="51">
        <f>IF(P4369="","",IF(AND(P4369=1,N(Q4369)&gt;0),1,0))</f>
        <v/>
      </c>
      <c r="S4369" s="30">
        <f>IF(P4369="","",IF(F4369="","ERRO: data prevista ausente ou inválida",IF(O4369=0,"Duplicada: contada uma vez",IF(N(G4369)=0,"ERRO: tarefa fora do Plano Mestre",IF(P4369=0,"Tarefa retirada do plano: não conta","OK")))))</f>
        <v/>
      </c>
    </row>
    <row r="4370">
      <c r="A4370" s="29" t="n"/>
      <c r="B4370" s="25" t="n"/>
      <c r="C4370" s="49" t="n"/>
      <c r="D4370" s="29" t="n"/>
      <c r="E4370" s="23">
        <f>IF(OR(A4370="",B4370=""),"",A4370&amp;"|"&amp;B4370)</f>
        <v/>
      </c>
      <c r="F4370" s="30">
        <f>IF(OR(E4370="",NOT(ISNUMBER(C4370))),"",E4370&amp;"|"&amp;YEAR(C4370)&amp;"-"&amp;RIGHT("0"&amp;MONTH(C4370),2)&amp;"-"&amp;RIGHT("0"&amp;DAY(C4370),2))</f>
        <v/>
      </c>
      <c r="G4370" s="26">
        <f>IF(E4370="","",IFERROR(MATCH(E4370,pl_chave,0),0))</f>
        <v/>
      </c>
      <c r="H4370" s="23">
        <f>IF(G4370="","",IF(G4370=0,"Tarefa fora do plano",INDEX(pl_tag,G4370)))</f>
        <v/>
      </c>
      <c r="I4370" s="30">
        <f>IF(N(G4370)=0,"",INDEX(pl_atividade,G4370))</f>
        <v/>
      </c>
      <c r="J4370" s="50">
        <f>IF(N(G4370)=0,"",INDEX(pl_especialidade,G4370))</f>
        <v/>
      </c>
      <c r="K4370" s="28">
        <f>IF(N(G4370)=0,"",INDEX(pl_duracao,G4370))</f>
        <v/>
      </c>
      <c r="L4370" s="39">
        <f>IF(ISNUMBER(C4370),YEAR(C4370),"")</f>
        <v/>
      </c>
      <c r="M4370" s="39">
        <f>IF(ISNUMBER(C4370),MONTH(C4370),"")</f>
        <v/>
      </c>
      <c r="N4370" s="23">
        <f>IF(L4370="","",IF(NOT(ISNUMBER(crono_ano)),"Informe o ano",IF(L4370&lt;crono_ano,"Antes do ano",IF(L4370&gt;crono_ano,"Depois do ano","No ano"))))</f>
        <v/>
      </c>
      <c r="O4370" s="39">
        <f>IF(F4370="","",IF(COUNTIF(F$7:F4370,F4370)=1,1,0))</f>
        <v/>
      </c>
      <c r="P4370" s="39">
        <f>IF(A4370&amp;B4370&amp;C4370="","",IF(AND(O4370=1,N(G4370)&gt;0),IF(INDEX(pl_ativa,MAX(1,N(G4370)))="Sim",1,0),0))</f>
        <v/>
      </c>
      <c r="Q4370" s="39">
        <f>IF(F4370="","",COUNTIFS(ex_chave_oc,F4370,ex_cancelada,"&lt;&gt;Sim"))</f>
        <v/>
      </c>
      <c r="R4370" s="51">
        <f>IF(P4370="","",IF(AND(P4370=1,N(Q4370)&gt;0),1,0))</f>
        <v/>
      </c>
      <c r="S4370" s="30">
        <f>IF(P4370="","",IF(F4370="","ERRO: data prevista ausente ou inválida",IF(O4370=0,"Duplicada: contada uma vez",IF(N(G4370)=0,"ERRO: tarefa fora do Plano Mestre",IF(P4370=0,"Tarefa retirada do plano: não conta","OK")))))</f>
        <v/>
      </c>
    </row>
    <row r="4371">
      <c r="A4371" s="29" t="n"/>
      <c r="B4371" s="25" t="n"/>
      <c r="C4371" s="49" t="n"/>
      <c r="D4371" s="29" t="n"/>
      <c r="E4371" s="23">
        <f>IF(OR(A4371="",B4371=""),"",A4371&amp;"|"&amp;B4371)</f>
        <v/>
      </c>
      <c r="F4371" s="30">
        <f>IF(OR(E4371="",NOT(ISNUMBER(C4371))),"",E4371&amp;"|"&amp;YEAR(C4371)&amp;"-"&amp;RIGHT("0"&amp;MONTH(C4371),2)&amp;"-"&amp;RIGHT("0"&amp;DAY(C4371),2))</f>
        <v/>
      </c>
      <c r="G4371" s="26">
        <f>IF(E4371="","",IFERROR(MATCH(E4371,pl_chave,0),0))</f>
        <v/>
      </c>
      <c r="H4371" s="23">
        <f>IF(G4371="","",IF(G4371=0,"Tarefa fora do plano",INDEX(pl_tag,G4371)))</f>
        <v/>
      </c>
      <c r="I4371" s="30">
        <f>IF(N(G4371)=0,"",INDEX(pl_atividade,G4371))</f>
        <v/>
      </c>
      <c r="J4371" s="50">
        <f>IF(N(G4371)=0,"",INDEX(pl_especialidade,G4371))</f>
        <v/>
      </c>
      <c r="K4371" s="28">
        <f>IF(N(G4371)=0,"",INDEX(pl_duracao,G4371))</f>
        <v/>
      </c>
      <c r="L4371" s="39">
        <f>IF(ISNUMBER(C4371),YEAR(C4371),"")</f>
        <v/>
      </c>
      <c r="M4371" s="39">
        <f>IF(ISNUMBER(C4371),MONTH(C4371),"")</f>
        <v/>
      </c>
      <c r="N4371" s="23">
        <f>IF(L4371="","",IF(NOT(ISNUMBER(crono_ano)),"Informe o ano",IF(L4371&lt;crono_ano,"Antes do ano",IF(L4371&gt;crono_ano,"Depois do ano","No ano"))))</f>
        <v/>
      </c>
      <c r="O4371" s="39">
        <f>IF(F4371="","",IF(COUNTIF(F$7:F4371,F4371)=1,1,0))</f>
        <v/>
      </c>
      <c r="P4371" s="39">
        <f>IF(A4371&amp;B4371&amp;C4371="","",IF(AND(O4371=1,N(G4371)&gt;0),IF(INDEX(pl_ativa,MAX(1,N(G4371)))="Sim",1,0),0))</f>
        <v/>
      </c>
      <c r="Q4371" s="39">
        <f>IF(F4371="","",COUNTIFS(ex_chave_oc,F4371,ex_cancelada,"&lt;&gt;Sim"))</f>
        <v/>
      </c>
      <c r="R4371" s="51">
        <f>IF(P4371="","",IF(AND(P4371=1,N(Q4371)&gt;0),1,0))</f>
        <v/>
      </c>
      <c r="S4371" s="30">
        <f>IF(P4371="","",IF(F4371="","ERRO: data prevista ausente ou inválida",IF(O4371=0,"Duplicada: contada uma vez",IF(N(G4371)=0,"ERRO: tarefa fora do Plano Mestre",IF(P4371=0,"Tarefa retirada do plano: não conta","OK")))))</f>
        <v/>
      </c>
    </row>
    <row r="4372">
      <c r="A4372" s="29" t="n"/>
      <c r="B4372" s="25" t="n"/>
      <c r="C4372" s="49" t="n"/>
      <c r="D4372" s="29" t="n"/>
      <c r="E4372" s="23">
        <f>IF(OR(A4372="",B4372=""),"",A4372&amp;"|"&amp;B4372)</f>
        <v/>
      </c>
      <c r="F4372" s="30">
        <f>IF(OR(E4372="",NOT(ISNUMBER(C4372))),"",E4372&amp;"|"&amp;YEAR(C4372)&amp;"-"&amp;RIGHT("0"&amp;MONTH(C4372),2)&amp;"-"&amp;RIGHT("0"&amp;DAY(C4372),2))</f>
        <v/>
      </c>
      <c r="G4372" s="26">
        <f>IF(E4372="","",IFERROR(MATCH(E4372,pl_chave,0),0))</f>
        <v/>
      </c>
      <c r="H4372" s="23">
        <f>IF(G4372="","",IF(G4372=0,"Tarefa fora do plano",INDEX(pl_tag,G4372)))</f>
        <v/>
      </c>
      <c r="I4372" s="30">
        <f>IF(N(G4372)=0,"",INDEX(pl_atividade,G4372))</f>
        <v/>
      </c>
      <c r="J4372" s="50">
        <f>IF(N(G4372)=0,"",INDEX(pl_especialidade,G4372))</f>
        <v/>
      </c>
      <c r="K4372" s="28">
        <f>IF(N(G4372)=0,"",INDEX(pl_duracao,G4372))</f>
        <v/>
      </c>
      <c r="L4372" s="39">
        <f>IF(ISNUMBER(C4372),YEAR(C4372),"")</f>
        <v/>
      </c>
      <c r="M4372" s="39">
        <f>IF(ISNUMBER(C4372),MONTH(C4372),"")</f>
        <v/>
      </c>
      <c r="N4372" s="23">
        <f>IF(L4372="","",IF(NOT(ISNUMBER(crono_ano)),"Informe o ano",IF(L4372&lt;crono_ano,"Antes do ano",IF(L4372&gt;crono_ano,"Depois do ano","No ano"))))</f>
        <v/>
      </c>
      <c r="O4372" s="39">
        <f>IF(F4372="","",IF(COUNTIF(F$7:F4372,F4372)=1,1,0))</f>
        <v/>
      </c>
      <c r="P4372" s="39">
        <f>IF(A4372&amp;B4372&amp;C4372="","",IF(AND(O4372=1,N(G4372)&gt;0),IF(INDEX(pl_ativa,MAX(1,N(G4372)))="Sim",1,0),0))</f>
        <v/>
      </c>
      <c r="Q4372" s="39">
        <f>IF(F4372="","",COUNTIFS(ex_chave_oc,F4372,ex_cancelada,"&lt;&gt;Sim"))</f>
        <v/>
      </c>
      <c r="R4372" s="51">
        <f>IF(P4372="","",IF(AND(P4372=1,N(Q4372)&gt;0),1,0))</f>
        <v/>
      </c>
      <c r="S4372" s="30">
        <f>IF(P4372="","",IF(F4372="","ERRO: data prevista ausente ou inválida",IF(O4372=0,"Duplicada: contada uma vez",IF(N(G4372)=0,"ERRO: tarefa fora do Plano Mestre",IF(P4372=0,"Tarefa retirada do plano: não conta","OK")))))</f>
        <v/>
      </c>
    </row>
    <row r="4373">
      <c r="A4373" s="29" t="n"/>
      <c r="B4373" s="25" t="n"/>
      <c r="C4373" s="49" t="n"/>
      <c r="D4373" s="29" t="n"/>
      <c r="E4373" s="23">
        <f>IF(OR(A4373="",B4373=""),"",A4373&amp;"|"&amp;B4373)</f>
        <v/>
      </c>
      <c r="F4373" s="30">
        <f>IF(OR(E4373="",NOT(ISNUMBER(C4373))),"",E4373&amp;"|"&amp;YEAR(C4373)&amp;"-"&amp;RIGHT("0"&amp;MONTH(C4373),2)&amp;"-"&amp;RIGHT("0"&amp;DAY(C4373),2))</f>
        <v/>
      </c>
      <c r="G4373" s="26">
        <f>IF(E4373="","",IFERROR(MATCH(E4373,pl_chave,0),0))</f>
        <v/>
      </c>
      <c r="H4373" s="23">
        <f>IF(G4373="","",IF(G4373=0,"Tarefa fora do plano",INDEX(pl_tag,G4373)))</f>
        <v/>
      </c>
      <c r="I4373" s="30">
        <f>IF(N(G4373)=0,"",INDEX(pl_atividade,G4373))</f>
        <v/>
      </c>
      <c r="J4373" s="50">
        <f>IF(N(G4373)=0,"",INDEX(pl_especialidade,G4373))</f>
        <v/>
      </c>
      <c r="K4373" s="28">
        <f>IF(N(G4373)=0,"",INDEX(pl_duracao,G4373))</f>
        <v/>
      </c>
      <c r="L4373" s="39">
        <f>IF(ISNUMBER(C4373),YEAR(C4373),"")</f>
        <v/>
      </c>
      <c r="M4373" s="39">
        <f>IF(ISNUMBER(C4373),MONTH(C4373),"")</f>
        <v/>
      </c>
      <c r="N4373" s="23">
        <f>IF(L4373="","",IF(NOT(ISNUMBER(crono_ano)),"Informe o ano",IF(L4373&lt;crono_ano,"Antes do ano",IF(L4373&gt;crono_ano,"Depois do ano","No ano"))))</f>
        <v/>
      </c>
      <c r="O4373" s="39">
        <f>IF(F4373="","",IF(COUNTIF(F$7:F4373,F4373)=1,1,0))</f>
        <v/>
      </c>
      <c r="P4373" s="39">
        <f>IF(A4373&amp;B4373&amp;C4373="","",IF(AND(O4373=1,N(G4373)&gt;0),IF(INDEX(pl_ativa,MAX(1,N(G4373)))="Sim",1,0),0))</f>
        <v/>
      </c>
      <c r="Q4373" s="39">
        <f>IF(F4373="","",COUNTIFS(ex_chave_oc,F4373,ex_cancelada,"&lt;&gt;Sim"))</f>
        <v/>
      </c>
      <c r="R4373" s="51">
        <f>IF(P4373="","",IF(AND(P4373=1,N(Q4373)&gt;0),1,0))</f>
        <v/>
      </c>
      <c r="S4373" s="30">
        <f>IF(P4373="","",IF(F4373="","ERRO: data prevista ausente ou inválida",IF(O4373=0,"Duplicada: contada uma vez",IF(N(G4373)=0,"ERRO: tarefa fora do Plano Mestre",IF(P4373=0,"Tarefa retirada do plano: não conta","OK")))))</f>
        <v/>
      </c>
    </row>
    <row r="4374">
      <c r="A4374" s="29" t="n"/>
      <c r="B4374" s="25" t="n"/>
      <c r="C4374" s="49" t="n"/>
      <c r="D4374" s="29" t="n"/>
      <c r="E4374" s="23">
        <f>IF(OR(A4374="",B4374=""),"",A4374&amp;"|"&amp;B4374)</f>
        <v/>
      </c>
      <c r="F4374" s="30">
        <f>IF(OR(E4374="",NOT(ISNUMBER(C4374))),"",E4374&amp;"|"&amp;YEAR(C4374)&amp;"-"&amp;RIGHT("0"&amp;MONTH(C4374),2)&amp;"-"&amp;RIGHT("0"&amp;DAY(C4374),2))</f>
        <v/>
      </c>
      <c r="G4374" s="26">
        <f>IF(E4374="","",IFERROR(MATCH(E4374,pl_chave,0),0))</f>
        <v/>
      </c>
      <c r="H4374" s="23">
        <f>IF(G4374="","",IF(G4374=0,"Tarefa fora do plano",INDEX(pl_tag,G4374)))</f>
        <v/>
      </c>
      <c r="I4374" s="30">
        <f>IF(N(G4374)=0,"",INDEX(pl_atividade,G4374))</f>
        <v/>
      </c>
      <c r="J4374" s="50">
        <f>IF(N(G4374)=0,"",INDEX(pl_especialidade,G4374))</f>
        <v/>
      </c>
      <c r="K4374" s="28">
        <f>IF(N(G4374)=0,"",INDEX(pl_duracao,G4374))</f>
        <v/>
      </c>
      <c r="L4374" s="39">
        <f>IF(ISNUMBER(C4374),YEAR(C4374),"")</f>
        <v/>
      </c>
      <c r="M4374" s="39">
        <f>IF(ISNUMBER(C4374),MONTH(C4374),"")</f>
        <v/>
      </c>
      <c r="N4374" s="23">
        <f>IF(L4374="","",IF(NOT(ISNUMBER(crono_ano)),"Informe o ano",IF(L4374&lt;crono_ano,"Antes do ano",IF(L4374&gt;crono_ano,"Depois do ano","No ano"))))</f>
        <v/>
      </c>
      <c r="O4374" s="39">
        <f>IF(F4374="","",IF(COUNTIF(F$7:F4374,F4374)=1,1,0))</f>
        <v/>
      </c>
      <c r="P4374" s="39">
        <f>IF(A4374&amp;B4374&amp;C4374="","",IF(AND(O4374=1,N(G4374)&gt;0),IF(INDEX(pl_ativa,MAX(1,N(G4374)))="Sim",1,0),0))</f>
        <v/>
      </c>
      <c r="Q4374" s="39">
        <f>IF(F4374="","",COUNTIFS(ex_chave_oc,F4374,ex_cancelada,"&lt;&gt;Sim"))</f>
        <v/>
      </c>
      <c r="R4374" s="51">
        <f>IF(P4374="","",IF(AND(P4374=1,N(Q4374)&gt;0),1,0))</f>
        <v/>
      </c>
      <c r="S4374" s="30">
        <f>IF(P4374="","",IF(F4374="","ERRO: data prevista ausente ou inválida",IF(O4374=0,"Duplicada: contada uma vez",IF(N(G4374)=0,"ERRO: tarefa fora do Plano Mestre",IF(P4374=0,"Tarefa retirada do plano: não conta","OK")))))</f>
        <v/>
      </c>
    </row>
    <row r="4375">
      <c r="A4375" s="29" t="n"/>
      <c r="B4375" s="25" t="n"/>
      <c r="C4375" s="49" t="n"/>
      <c r="D4375" s="29" t="n"/>
      <c r="E4375" s="23">
        <f>IF(OR(A4375="",B4375=""),"",A4375&amp;"|"&amp;B4375)</f>
        <v/>
      </c>
      <c r="F4375" s="30">
        <f>IF(OR(E4375="",NOT(ISNUMBER(C4375))),"",E4375&amp;"|"&amp;YEAR(C4375)&amp;"-"&amp;RIGHT("0"&amp;MONTH(C4375),2)&amp;"-"&amp;RIGHT("0"&amp;DAY(C4375),2))</f>
        <v/>
      </c>
      <c r="G4375" s="26">
        <f>IF(E4375="","",IFERROR(MATCH(E4375,pl_chave,0),0))</f>
        <v/>
      </c>
      <c r="H4375" s="23">
        <f>IF(G4375="","",IF(G4375=0,"Tarefa fora do plano",INDEX(pl_tag,G4375)))</f>
        <v/>
      </c>
      <c r="I4375" s="30">
        <f>IF(N(G4375)=0,"",INDEX(pl_atividade,G4375))</f>
        <v/>
      </c>
      <c r="J4375" s="50">
        <f>IF(N(G4375)=0,"",INDEX(pl_especialidade,G4375))</f>
        <v/>
      </c>
      <c r="K4375" s="28">
        <f>IF(N(G4375)=0,"",INDEX(pl_duracao,G4375))</f>
        <v/>
      </c>
      <c r="L4375" s="39">
        <f>IF(ISNUMBER(C4375),YEAR(C4375),"")</f>
        <v/>
      </c>
      <c r="M4375" s="39">
        <f>IF(ISNUMBER(C4375),MONTH(C4375),"")</f>
        <v/>
      </c>
      <c r="N4375" s="23">
        <f>IF(L4375="","",IF(NOT(ISNUMBER(crono_ano)),"Informe o ano",IF(L4375&lt;crono_ano,"Antes do ano",IF(L4375&gt;crono_ano,"Depois do ano","No ano"))))</f>
        <v/>
      </c>
      <c r="O4375" s="39">
        <f>IF(F4375="","",IF(COUNTIF(F$7:F4375,F4375)=1,1,0))</f>
        <v/>
      </c>
      <c r="P4375" s="39">
        <f>IF(A4375&amp;B4375&amp;C4375="","",IF(AND(O4375=1,N(G4375)&gt;0),IF(INDEX(pl_ativa,MAX(1,N(G4375)))="Sim",1,0),0))</f>
        <v/>
      </c>
      <c r="Q4375" s="39">
        <f>IF(F4375="","",COUNTIFS(ex_chave_oc,F4375,ex_cancelada,"&lt;&gt;Sim"))</f>
        <v/>
      </c>
      <c r="R4375" s="51">
        <f>IF(P4375="","",IF(AND(P4375=1,N(Q4375)&gt;0),1,0))</f>
        <v/>
      </c>
      <c r="S4375" s="30">
        <f>IF(P4375="","",IF(F4375="","ERRO: data prevista ausente ou inválida",IF(O4375=0,"Duplicada: contada uma vez",IF(N(G4375)=0,"ERRO: tarefa fora do Plano Mestre",IF(P4375=0,"Tarefa retirada do plano: não conta","OK")))))</f>
        <v/>
      </c>
    </row>
    <row r="4376">
      <c r="A4376" s="29" t="n"/>
      <c r="B4376" s="25" t="n"/>
      <c r="C4376" s="49" t="n"/>
      <c r="D4376" s="29" t="n"/>
      <c r="E4376" s="23">
        <f>IF(OR(A4376="",B4376=""),"",A4376&amp;"|"&amp;B4376)</f>
        <v/>
      </c>
      <c r="F4376" s="30">
        <f>IF(OR(E4376="",NOT(ISNUMBER(C4376))),"",E4376&amp;"|"&amp;YEAR(C4376)&amp;"-"&amp;RIGHT("0"&amp;MONTH(C4376),2)&amp;"-"&amp;RIGHT("0"&amp;DAY(C4376),2))</f>
        <v/>
      </c>
      <c r="G4376" s="26">
        <f>IF(E4376="","",IFERROR(MATCH(E4376,pl_chave,0),0))</f>
        <v/>
      </c>
      <c r="H4376" s="23">
        <f>IF(G4376="","",IF(G4376=0,"Tarefa fora do plano",INDEX(pl_tag,G4376)))</f>
        <v/>
      </c>
      <c r="I4376" s="30">
        <f>IF(N(G4376)=0,"",INDEX(pl_atividade,G4376))</f>
        <v/>
      </c>
      <c r="J4376" s="50">
        <f>IF(N(G4376)=0,"",INDEX(pl_especialidade,G4376))</f>
        <v/>
      </c>
      <c r="K4376" s="28">
        <f>IF(N(G4376)=0,"",INDEX(pl_duracao,G4376))</f>
        <v/>
      </c>
      <c r="L4376" s="39">
        <f>IF(ISNUMBER(C4376),YEAR(C4376),"")</f>
        <v/>
      </c>
      <c r="M4376" s="39">
        <f>IF(ISNUMBER(C4376),MONTH(C4376),"")</f>
        <v/>
      </c>
      <c r="N4376" s="23">
        <f>IF(L4376="","",IF(NOT(ISNUMBER(crono_ano)),"Informe o ano",IF(L4376&lt;crono_ano,"Antes do ano",IF(L4376&gt;crono_ano,"Depois do ano","No ano"))))</f>
        <v/>
      </c>
      <c r="O4376" s="39">
        <f>IF(F4376="","",IF(COUNTIF(F$7:F4376,F4376)=1,1,0))</f>
        <v/>
      </c>
      <c r="P4376" s="39">
        <f>IF(A4376&amp;B4376&amp;C4376="","",IF(AND(O4376=1,N(G4376)&gt;0),IF(INDEX(pl_ativa,MAX(1,N(G4376)))="Sim",1,0),0))</f>
        <v/>
      </c>
      <c r="Q4376" s="39">
        <f>IF(F4376="","",COUNTIFS(ex_chave_oc,F4376,ex_cancelada,"&lt;&gt;Sim"))</f>
        <v/>
      </c>
      <c r="R4376" s="51">
        <f>IF(P4376="","",IF(AND(P4376=1,N(Q4376)&gt;0),1,0))</f>
        <v/>
      </c>
      <c r="S4376" s="30">
        <f>IF(P4376="","",IF(F4376="","ERRO: data prevista ausente ou inválida",IF(O4376=0,"Duplicada: contada uma vez",IF(N(G4376)=0,"ERRO: tarefa fora do Plano Mestre",IF(P4376=0,"Tarefa retirada do plano: não conta","OK")))))</f>
        <v/>
      </c>
    </row>
    <row r="4377">
      <c r="A4377" s="29" t="n"/>
      <c r="B4377" s="25" t="n"/>
      <c r="C4377" s="49" t="n"/>
      <c r="D4377" s="29" t="n"/>
      <c r="E4377" s="23">
        <f>IF(OR(A4377="",B4377=""),"",A4377&amp;"|"&amp;B4377)</f>
        <v/>
      </c>
      <c r="F4377" s="30">
        <f>IF(OR(E4377="",NOT(ISNUMBER(C4377))),"",E4377&amp;"|"&amp;YEAR(C4377)&amp;"-"&amp;RIGHT("0"&amp;MONTH(C4377),2)&amp;"-"&amp;RIGHT("0"&amp;DAY(C4377),2))</f>
        <v/>
      </c>
      <c r="G4377" s="26">
        <f>IF(E4377="","",IFERROR(MATCH(E4377,pl_chave,0),0))</f>
        <v/>
      </c>
      <c r="H4377" s="23">
        <f>IF(G4377="","",IF(G4377=0,"Tarefa fora do plano",INDEX(pl_tag,G4377)))</f>
        <v/>
      </c>
      <c r="I4377" s="30">
        <f>IF(N(G4377)=0,"",INDEX(pl_atividade,G4377))</f>
        <v/>
      </c>
      <c r="J4377" s="50">
        <f>IF(N(G4377)=0,"",INDEX(pl_especialidade,G4377))</f>
        <v/>
      </c>
      <c r="K4377" s="28">
        <f>IF(N(G4377)=0,"",INDEX(pl_duracao,G4377))</f>
        <v/>
      </c>
      <c r="L4377" s="39">
        <f>IF(ISNUMBER(C4377),YEAR(C4377),"")</f>
        <v/>
      </c>
      <c r="M4377" s="39">
        <f>IF(ISNUMBER(C4377),MONTH(C4377),"")</f>
        <v/>
      </c>
      <c r="N4377" s="23">
        <f>IF(L4377="","",IF(NOT(ISNUMBER(crono_ano)),"Informe o ano",IF(L4377&lt;crono_ano,"Antes do ano",IF(L4377&gt;crono_ano,"Depois do ano","No ano"))))</f>
        <v/>
      </c>
      <c r="O4377" s="39">
        <f>IF(F4377="","",IF(COUNTIF(F$7:F4377,F4377)=1,1,0))</f>
        <v/>
      </c>
      <c r="P4377" s="39">
        <f>IF(A4377&amp;B4377&amp;C4377="","",IF(AND(O4377=1,N(G4377)&gt;0),IF(INDEX(pl_ativa,MAX(1,N(G4377)))="Sim",1,0),0))</f>
        <v/>
      </c>
      <c r="Q4377" s="39">
        <f>IF(F4377="","",COUNTIFS(ex_chave_oc,F4377,ex_cancelada,"&lt;&gt;Sim"))</f>
        <v/>
      </c>
      <c r="R4377" s="51">
        <f>IF(P4377="","",IF(AND(P4377=1,N(Q4377)&gt;0),1,0))</f>
        <v/>
      </c>
      <c r="S4377" s="30">
        <f>IF(P4377="","",IF(F4377="","ERRO: data prevista ausente ou inválida",IF(O4377=0,"Duplicada: contada uma vez",IF(N(G4377)=0,"ERRO: tarefa fora do Plano Mestre",IF(P4377=0,"Tarefa retirada do plano: não conta","OK")))))</f>
        <v/>
      </c>
    </row>
    <row r="4378">
      <c r="A4378" s="29" t="n"/>
      <c r="B4378" s="25" t="n"/>
      <c r="C4378" s="49" t="n"/>
      <c r="D4378" s="29" t="n"/>
      <c r="E4378" s="23">
        <f>IF(OR(A4378="",B4378=""),"",A4378&amp;"|"&amp;B4378)</f>
        <v/>
      </c>
      <c r="F4378" s="30">
        <f>IF(OR(E4378="",NOT(ISNUMBER(C4378))),"",E4378&amp;"|"&amp;YEAR(C4378)&amp;"-"&amp;RIGHT("0"&amp;MONTH(C4378),2)&amp;"-"&amp;RIGHT("0"&amp;DAY(C4378),2))</f>
        <v/>
      </c>
      <c r="G4378" s="26">
        <f>IF(E4378="","",IFERROR(MATCH(E4378,pl_chave,0),0))</f>
        <v/>
      </c>
      <c r="H4378" s="23">
        <f>IF(G4378="","",IF(G4378=0,"Tarefa fora do plano",INDEX(pl_tag,G4378)))</f>
        <v/>
      </c>
      <c r="I4378" s="30">
        <f>IF(N(G4378)=0,"",INDEX(pl_atividade,G4378))</f>
        <v/>
      </c>
      <c r="J4378" s="50">
        <f>IF(N(G4378)=0,"",INDEX(pl_especialidade,G4378))</f>
        <v/>
      </c>
      <c r="K4378" s="28">
        <f>IF(N(G4378)=0,"",INDEX(pl_duracao,G4378))</f>
        <v/>
      </c>
      <c r="L4378" s="39">
        <f>IF(ISNUMBER(C4378),YEAR(C4378),"")</f>
        <v/>
      </c>
      <c r="M4378" s="39">
        <f>IF(ISNUMBER(C4378),MONTH(C4378),"")</f>
        <v/>
      </c>
      <c r="N4378" s="23">
        <f>IF(L4378="","",IF(NOT(ISNUMBER(crono_ano)),"Informe o ano",IF(L4378&lt;crono_ano,"Antes do ano",IF(L4378&gt;crono_ano,"Depois do ano","No ano"))))</f>
        <v/>
      </c>
      <c r="O4378" s="39">
        <f>IF(F4378="","",IF(COUNTIF(F$7:F4378,F4378)=1,1,0))</f>
        <v/>
      </c>
      <c r="P4378" s="39">
        <f>IF(A4378&amp;B4378&amp;C4378="","",IF(AND(O4378=1,N(G4378)&gt;0),IF(INDEX(pl_ativa,MAX(1,N(G4378)))="Sim",1,0),0))</f>
        <v/>
      </c>
      <c r="Q4378" s="39">
        <f>IF(F4378="","",COUNTIFS(ex_chave_oc,F4378,ex_cancelada,"&lt;&gt;Sim"))</f>
        <v/>
      </c>
      <c r="R4378" s="51">
        <f>IF(P4378="","",IF(AND(P4378=1,N(Q4378)&gt;0),1,0))</f>
        <v/>
      </c>
      <c r="S4378" s="30">
        <f>IF(P4378="","",IF(F4378="","ERRO: data prevista ausente ou inválida",IF(O4378=0,"Duplicada: contada uma vez",IF(N(G4378)=0,"ERRO: tarefa fora do Plano Mestre",IF(P4378=0,"Tarefa retirada do plano: não conta","OK")))))</f>
        <v/>
      </c>
    </row>
    <row r="4379">
      <c r="A4379" s="29" t="n"/>
      <c r="B4379" s="25" t="n"/>
      <c r="C4379" s="49" t="n"/>
      <c r="D4379" s="29" t="n"/>
      <c r="E4379" s="23">
        <f>IF(OR(A4379="",B4379=""),"",A4379&amp;"|"&amp;B4379)</f>
        <v/>
      </c>
      <c r="F4379" s="30">
        <f>IF(OR(E4379="",NOT(ISNUMBER(C4379))),"",E4379&amp;"|"&amp;YEAR(C4379)&amp;"-"&amp;RIGHT("0"&amp;MONTH(C4379),2)&amp;"-"&amp;RIGHT("0"&amp;DAY(C4379),2))</f>
        <v/>
      </c>
      <c r="G4379" s="26">
        <f>IF(E4379="","",IFERROR(MATCH(E4379,pl_chave,0),0))</f>
        <v/>
      </c>
      <c r="H4379" s="23">
        <f>IF(G4379="","",IF(G4379=0,"Tarefa fora do plano",INDEX(pl_tag,G4379)))</f>
        <v/>
      </c>
      <c r="I4379" s="30">
        <f>IF(N(G4379)=0,"",INDEX(pl_atividade,G4379))</f>
        <v/>
      </c>
      <c r="J4379" s="50">
        <f>IF(N(G4379)=0,"",INDEX(pl_especialidade,G4379))</f>
        <v/>
      </c>
      <c r="K4379" s="28">
        <f>IF(N(G4379)=0,"",INDEX(pl_duracao,G4379))</f>
        <v/>
      </c>
      <c r="L4379" s="39">
        <f>IF(ISNUMBER(C4379),YEAR(C4379),"")</f>
        <v/>
      </c>
      <c r="M4379" s="39">
        <f>IF(ISNUMBER(C4379),MONTH(C4379),"")</f>
        <v/>
      </c>
      <c r="N4379" s="23">
        <f>IF(L4379="","",IF(NOT(ISNUMBER(crono_ano)),"Informe o ano",IF(L4379&lt;crono_ano,"Antes do ano",IF(L4379&gt;crono_ano,"Depois do ano","No ano"))))</f>
        <v/>
      </c>
      <c r="O4379" s="39">
        <f>IF(F4379="","",IF(COUNTIF(F$7:F4379,F4379)=1,1,0))</f>
        <v/>
      </c>
      <c r="P4379" s="39">
        <f>IF(A4379&amp;B4379&amp;C4379="","",IF(AND(O4379=1,N(G4379)&gt;0),IF(INDEX(pl_ativa,MAX(1,N(G4379)))="Sim",1,0),0))</f>
        <v/>
      </c>
      <c r="Q4379" s="39">
        <f>IF(F4379="","",COUNTIFS(ex_chave_oc,F4379,ex_cancelada,"&lt;&gt;Sim"))</f>
        <v/>
      </c>
      <c r="R4379" s="51">
        <f>IF(P4379="","",IF(AND(P4379=1,N(Q4379)&gt;0),1,0))</f>
        <v/>
      </c>
      <c r="S4379" s="30">
        <f>IF(P4379="","",IF(F4379="","ERRO: data prevista ausente ou inválida",IF(O4379=0,"Duplicada: contada uma vez",IF(N(G4379)=0,"ERRO: tarefa fora do Plano Mestre",IF(P4379=0,"Tarefa retirada do plano: não conta","OK")))))</f>
        <v/>
      </c>
    </row>
    <row r="4380">
      <c r="A4380" s="29" t="n"/>
      <c r="B4380" s="25" t="n"/>
      <c r="C4380" s="49" t="n"/>
      <c r="D4380" s="29" t="n"/>
      <c r="E4380" s="23">
        <f>IF(OR(A4380="",B4380=""),"",A4380&amp;"|"&amp;B4380)</f>
        <v/>
      </c>
      <c r="F4380" s="30">
        <f>IF(OR(E4380="",NOT(ISNUMBER(C4380))),"",E4380&amp;"|"&amp;YEAR(C4380)&amp;"-"&amp;RIGHT("0"&amp;MONTH(C4380),2)&amp;"-"&amp;RIGHT("0"&amp;DAY(C4380),2))</f>
        <v/>
      </c>
      <c r="G4380" s="26">
        <f>IF(E4380="","",IFERROR(MATCH(E4380,pl_chave,0),0))</f>
        <v/>
      </c>
      <c r="H4380" s="23">
        <f>IF(G4380="","",IF(G4380=0,"Tarefa fora do plano",INDEX(pl_tag,G4380)))</f>
        <v/>
      </c>
      <c r="I4380" s="30">
        <f>IF(N(G4380)=0,"",INDEX(pl_atividade,G4380))</f>
        <v/>
      </c>
      <c r="J4380" s="50">
        <f>IF(N(G4380)=0,"",INDEX(pl_especialidade,G4380))</f>
        <v/>
      </c>
      <c r="K4380" s="28">
        <f>IF(N(G4380)=0,"",INDEX(pl_duracao,G4380))</f>
        <v/>
      </c>
      <c r="L4380" s="39">
        <f>IF(ISNUMBER(C4380),YEAR(C4380),"")</f>
        <v/>
      </c>
      <c r="M4380" s="39">
        <f>IF(ISNUMBER(C4380),MONTH(C4380),"")</f>
        <v/>
      </c>
      <c r="N4380" s="23">
        <f>IF(L4380="","",IF(NOT(ISNUMBER(crono_ano)),"Informe o ano",IF(L4380&lt;crono_ano,"Antes do ano",IF(L4380&gt;crono_ano,"Depois do ano","No ano"))))</f>
        <v/>
      </c>
      <c r="O4380" s="39">
        <f>IF(F4380="","",IF(COUNTIF(F$7:F4380,F4380)=1,1,0))</f>
        <v/>
      </c>
      <c r="P4380" s="39">
        <f>IF(A4380&amp;B4380&amp;C4380="","",IF(AND(O4380=1,N(G4380)&gt;0),IF(INDEX(pl_ativa,MAX(1,N(G4380)))="Sim",1,0),0))</f>
        <v/>
      </c>
      <c r="Q4380" s="39">
        <f>IF(F4380="","",COUNTIFS(ex_chave_oc,F4380,ex_cancelada,"&lt;&gt;Sim"))</f>
        <v/>
      </c>
      <c r="R4380" s="51">
        <f>IF(P4380="","",IF(AND(P4380=1,N(Q4380)&gt;0),1,0))</f>
        <v/>
      </c>
      <c r="S4380" s="30">
        <f>IF(P4380="","",IF(F4380="","ERRO: data prevista ausente ou inválida",IF(O4380=0,"Duplicada: contada uma vez",IF(N(G4380)=0,"ERRO: tarefa fora do Plano Mestre",IF(P4380=0,"Tarefa retirada do plano: não conta","OK")))))</f>
        <v/>
      </c>
    </row>
    <row r="4381">
      <c r="A4381" s="29" t="n"/>
      <c r="B4381" s="25" t="n"/>
      <c r="C4381" s="49" t="n"/>
      <c r="D4381" s="29" t="n"/>
      <c r="E4381" s="23">
        <f>IF(OR(A4381="",B4381=""),"",A4381&amp;"|"&amp;B4381)</f>
        <v/>
      </c>
      <c r="F4381" s="30">
        <f>IF(OR(E4381="",NOT(ISNUMBER(C4381))),"",E4381&amp;"|"&amp;YEAR(C4381)&amp;"-"&amp;RIGHT("0"&amp;MONTH(C4381),2)&amp;"-"&amp;RIGHT("0"&amp;DAY(C4381),2))</f>
        <v/>
      </c>
      <c r="G4381" s="26">
        <f>IF(E4381="","",IFERROR(MATCH(E4381,pl_chave,0),0))</f>
        <v/>
      </c>
      <c r="H4381" s="23">
        <f>IF(G4381="","",IF(G4381=0,"Tarefa fora do plano",INDEX(pl_tag,G4381)))</f>
        <v/>
      </c>
      <c r="I4381" s="30">
        <f>IF(N(G4381)=0,"",INDEX(pl_atividade,G4381))</f>
        <v/>
      </c>
      <c r="J4381" s="50">
        <f>IF(N(G4381)=0,"",INDEX(pl_especialidade,G4381))</f>
        <v/>
      </c>
      <c r="K4381" s="28">
        <f>IF(N(G4381)=0,"",INDEX(pl_duracao,G4381))</f>
        <v/>
      </c>
      <c r="L4381" s="39">
        <f>IF(ISNUMBER(C4381),YEAR(C4381),"")</f>
        <v/>
      </c>
      <c r="M4381" s="39">
        <f>IF(ISNUMBER(C4381),MONTH(C4381),"")</f>
        <v/>
      </c>
      <c r="N4381" s="23">
        <f>IF(L4381="","",IF(NOT(ISNUMBER(crono_ano)),"Informe o ano",IF(L4381&lt;crono_ano,"Antes do ano",IF(L4381&gt;crono_ano,"Depois do ano","No ano"))))</f>
        <v/>
      </c>
      <c r="O4381" s="39">
        <f>IF(F4381="","",IF(COUNTIF(F$7:F4381,F4381)=1,1,0))</f>
        <v/>
      </c>
      <c r="P4381" s="39">
        <f>IF(A4381&amp;B4381&amp;C4381="","",IF(AND(O4381=1,N(G4381)&gt;0),IF(INDEX(pl_ativa,MAX(1,N(G4381)))="Sim",1,0),0))</f>
        <v/>
      </c>
      <c r="Q4381" s="39">
        <f>IF(F4381="","",COUNTIFS(ex_chave_oc,F4381,ex_cancelada,"&lt;&gt;Sim"))</f>
        <v/>
      </c>
      <c r="R4381" s="51">
        <f>IF(P4381="","",IF(AND(P4381=1,N(Q4381)&gt;0),1,0))</f>
        <v/>
      </c>
      <c r="S4381" s="30">
        <f>IF(P4381="","",IF(F4381="","ERRO: data prevista ausente ou inválida",IF(O4381=0,"Duplicada: contada uma vez",IF(N(G4381)=0,"ERRO: tarefa fora do Plano Mestre",IF(P4381=0,"Tarefa retirada do plano: não conta","OK")))))</f>
        <v/>
      </c>
    </row>
    <row r="4382">
      <c r="A4382" s="29" t="n"/>
      <c r="B4382" s="25" t="n"/>
      <c r="C4382" s="49" t="n"/>
      <c r="D4382" s="29" t="n"/>
      <c r="E4382" s="23">
        <f>IF(OR(A4382="",B4382=""),"",A4382&amp;"|"&amp;B4382)</f>
        <v/>
      </c>
      <c r="F4382" s="30">
        <f>IF(OR(E4382="",NOT(ISNUMBER(C4382))),"",E4382&amp;"|"&amp;YEAR(C4382)&amp;"-"&amp;RIGHT("0"&amp;MONTH(C4382),2)&amp;"-"&amp;RIGHT("0"&amp;DAY(C4382),2))</f>
        <v/>
      </c>
      <c r="G4382" s="26">
        <f>IF(E4382="","",IFERROR(MATCH(E4382,pl_chave,0),0))</f>
        <v/>
      </c>
      <c r="H4382" s="23">
        <f>IF(G4382="","",IF(G4382=0,"Tarefa fora do plano",INDEX(pl_tag,G4382)))</f>
        <v/>
      </c>
      <c r="I4382" s="30">
        <f>IF(N(G4382)=0,"",INDEX(pl_atividade,G4382))</f>
        <v/>
      </c>
      <c r="J4382" s="50">
        <f>IF(N(G4382)=0,"",INDEX(pl_especialidade,G4382))</f>
        <v/>
      </c>
      <c r="K4382" s="28">
        <f>IF(N(G4382)=0,"",INDEX(pl_duracao,G4382))</f>
        <v/>
      </c>
      <c r="L4382" s="39">
        <f>IF(ISNUMBER(C4382),YEAR(C4382),"")</f>
        <v/>
      </c>
      <c r="M4382" s="39">
        <f>IF(ISNUMBER(C4382),MONTH(C4382),"")</f>
        <v/>
      </c>
      <c r="N4382" s="23">
        <f>IF(L4382="","",IF(NOT(ISNUMBER(crono_ano)),"Informe o ano",IF(L4382&lt;crono_ano,"Antes do ano",IF(L4382&gt;crono_ano,"Depois do ano","No ano"))))</f>
        <v/>
      </c>
      <c r="O4382" s="39">
        <f>IF(F4382="","",IF(COUNTIF(F$7:F4382,F4382)=1,1,0))</f>
        <v/>
      </c>
      <c r="P4382" s="39">
        <f>IF(A4382&amp;B4382&amp;C4382="","",IF(AND(O4382=1,N(G4382)&gt;0),IF(INDEX(pl_ativa,MAX(1,N(G4382)))="Sim",1,0),0))</f>
        <v/>
      </c>
      <c r="Q4382" s="39">
        <f>IF(F4382="","",COUNTIFS(ex_chave_oc,F4382,ex_cancelada,"&lt;&gt;Sim"))</f>
        <v/>
      </c>
      <c r="R4382" s="51">
        <f>IF(P4382="","",IF(AND(P4382=1,N(Q4382)&gt;0),1,0))</f>
        <v/>
      </c>
      <c r="S4382" s="30">
        <f>IF(P4382="","",IF(F4382="","ERRO: data prevista ausente ou inválida",IF(O4382=0,"Duplicada: contada uma vez",IF(N(G4382)=0,"ERRO: tarefa fora do Plano Mestre",IF(P4382=0,"Tarefa retirada do plano: não conta","OK")))))</f>
        <v/>
      </c>
    </row>
    <row r="4383">
      <c r="A4383" s="29" t="n"/>
      <c r="B4383" s="25" t="n"/>
      <c r="C4383" s="49" t="n"/>
      <c r="D4383" s="29" t="n"/>
      <c r="E4383" s="23">
        <f>IF(OR(A4383="",B4383=""),"",A4383&amp;"|"&amp;B4383)</f>
        <v/>
      </c>
      <c r="F4383" s="30">
        <f>IF(OR(E4383="",NOT(ISNUMBER(C4383))),"",E4383&amp;"|"&amp;YEAR(C4383)&amp;"-"&amp;RIGHT("0"&amp;MONTH(C4383),2)&amp;"-"&amp;RIGHT("0"&amp;DAY(C4383),2))</f>
        <v/>
      </c>
      <c r="G4383" s="26">
        <f>IF(E4383="","",IFERROR(MATCH(E4383,pl_chave,0),0))</f>
        <v/>
      </c>
      <c r="H4383" s="23">
        <f>IF(G4383="","",IF(G4383=0,"Tarefa fora do plano",INDEX(pl_tag,G4383)))</f>
        <v/>
      </c>
      <c r="I4383" s="30">
        <f>IF(N(G4383)=0,"",INDEX(pl_atividade,G4383))</f>
        <v/>
      </c>
      <c r="J4383" s="50">
        <f>IF(N(G4383)=0,"",INDEX(pl_especialidade,G4383))</f>
        <v/>
      </c>
      <c r="K4383" s="28">
        <f>IF(N(G4383)=0,"",INDEX(pl_duracao,G4383))</f>
        <v/>
      </c>
      <c r="L4383" s="39">
        <f>IF(ISNUMBER(C4383),YEAR(C4383),"")</f>
        <v/>
      </c>
      <c r="M4383" s="39">
        <f>IF(ISNUMBER(C4383),MONTH(C4383),"")</f>
        <v/>
      </c>
      <c r="N4383" s="23">
        <f>IF(L4383="","",IF(NOT(ISNUMBER(crono_ano)),"Informe o ano",IF(L4383&lt;crono_ano,"Antes do ano",IF(L4383&gt;crono_ano,"Depois do ano","No ano"))))</f>
        <v/>
      </c>
      <c r="O4383" s="39">
        <f>IF(F4383="","",IF(COUNTIF(F$7:F4383,F4383)=1,1,0))</f>
        <v/>
      </c>
      <c r="P4383" s="39">
        <f>IF(A4383&amp;B4383&amp;C4383="","",IF(AND(O4383=1,N(G4383)&gt;0),IF(INDEX(pl_ativa,MAX(1,N(G4383)))="Sim",1,0),0))</f>
        <v/>
      </c>
      <c r="Q4383" s="39">
        <f>IF(F4383="","",COUNTIFS(ex_chave_oc,F4383,ex_cancelada,"&lt;&gt;Sim"))</f>
        <v/>
      </c>
      <c r="R4383" s="51">
        <f>IF(P4383="","",IF(AND(P4383=1,N(Q4383)&gt;0),1,0))</f>
        <v/>
      </c>
      <c r="S4383" s="30">
        <f>IF(P4383="","",IF(F4383="","ERRO: data prevista ausente ou inválida",IF(O4383=0,"Duplicada: contada uma vez",IF(N(G4383)=0,"ERRO: tarefa fora do Plano Mestre",IF(P4383=0,"Tarefa retirada do plano: não conta","OK")))))</f>
        <v/>
      </c>
    </row>
    <row r="4384">
      <c r="A4384" s="29" t="n"/>
      <c r="B4384" s="25" t="n"/>
      <c r="C4384" s="49" t="n"/>
      <c r="D4384" s="29" t="n"/>
      <c r="E4384" s="23">
        <f>IF(OR(A4384="",B4384=""),"",A4384&amp;"|"&amp;B4384)</f>
        <v/>
      </c>
      <c r="F4384" s="30">
        <f>IF(OR(E4384="",NOT(ISNUMBER(C4384))),"",E4384&amp;"|"&amp;YEAR(C4384)&amp;"-"&amp;RIGHT("0"&amp;MONTH(C4384),2)&amp;"-"&amp;RIGHT("0"&amp;DAY(C4384),2))</f>
        <v/>
      </c>
      <c r="G4384" s="26">
        <f>IF(E4384="","",IFERROR(MATCH(E4384,pl_chave,0),0))</f>
        <v/>
      </c>
      <c r="H4384" s="23">
        <f>IF(G4384="","",IF(G4384=0,"Tarefa fora do plano",INDEX(pl_tag,G4384)))</f>
        <v/>
      </c>
      <c r="I4384" s="30">
        <f>IF(N(G4384)=0,"",INDEX(pl_atividade,G4384))</f>
        <v/>
      </c>
      <c r="J4384" s="50">
        <f>IF(N(G4384)=0,"",INDEX(pl_especialidade,G4384))</f>
        <v/>
      </c>
      <c r="K4384" s="28">
        <f>IF(N(G4384)=0,"",INDEX(pl_duracao,G4384))</f>
        <v/>
      </c>
      <c r="L4384" s="39">
        <f>IF(ISNUMBER(C4384),YEAR(C4384),"")</f>
        <v/>
      </c>
      <c r="M4384" s="39">
        <f>IF(ISNUMBER(C4384),MONTH(C4384),"")</f>
        <v/>
      </c>
      <c r="N4384" s="23">
        <f>IF(L4384="","",IF(NOT(ISNUMBER(crono_ano)),"Informe o ano",IF(L4384&lt;crono_ano,"Antes do ano",IF(L4384&gt;crono_ano,"Depois do ano","No ano"))))</f>
        <v/>
      </c>
      <c r="O4384" s="39">
        <f>IF(F4384="","",IF(COUNTIF(F$7:F4384,F4384)=1,1,0))</f>
        <v/>
      </c>
      <c r="P4384" s="39">
        <f>IF(A4384&amp;B4384&amp;C4384="","",IF(AND(O4384=1,N(G4384)&gt;0),IF(INDEX(pl_ativa,MAX(1,N(G4384)))="Sim",1,0),0))</f>
        <v/>
      </c>
      <c r="Q4384" s="39">
        <f>IF(F4384="","",COUNTIFS(ex_chave_oc,F4384,ex_cancelada,"&lt;&gt;Sim"))</f>
        <v/>
      </c>
      <c r="R4384" s="51">
        <f>IF(P4384="","",IF(AND(P4384=1,N(Q4384)&gt;0),1,0))</f>
        <v/>
      </c>
      <c r="S4384" s="30">
        <f>IF(P4384="","",IF(F4384="","ERRO: data prevista ausente ou inválida",IF(O4384=0,"Duplicada: contada uma vez",IF(N(G4384)=0,"ERRO: tarefa fora do Plano Mestre",IF(P4384=0,"Tarefa retirada do plano: não conta","OK")))))</f>
        <v/>
      </c>
    </row>
    <row r="4385">
      <c r="A4385" s="29" t="n"/>
      <c r="B4385" s="25" t="n"/>
      <c r="C4385" s="49" t="n"/>
      <c r="D4385" s="29" t="n"/>
      <c r="E4385" s="23">
        <f>IF(OR(A4385="",B4385=""),"",A4385&amp;"|"&amp;B4385)</f>
        <v/>
      </c>
      <c r="F4385" s="30">
        <f>IF(OR(E4385="",NOT(ISNUMBER(C4385))),"",E4385&amp;"|"&amp;YEAR(C4385)&amp;"-"&amp;RIGHT("0"&amp;MONTH(C4385),2)&amp;"-"&amp;RIGHT("0"&amp;DAY(C4385),2))</f>
        <v/>
      </c>
      <c r="G4385" s="26">
        <f>IF(E4385="","",IFERROR(MATCH(E4385,pl_chave,0),0))</f>
        <v/>
      </c>
      <c r="H4385" s="23">
        <f>IF(G4385="","",IF(G4385=0,"Tarefa fora do plano",INDEX(pl_tag,G4385)))</f>
        <v/>
      </c>
      <c r="I4385" s="30">
        <f>IF(N(G4385)=0,"",INDEX(pl_atividade,G4385))</f>
        <v/>
      </c>
      <c r="J4385" s="50">
        <f>IF(N(G4385)=0,"",INDEX(pl_especialidade,G4385))</f>
        <v/>
      </c>
      <c r="K4385" s="28">
        <f>IF(N(G4385)=0,"",INDEX(pl_duracao,G4385))</f>
        <v/>
      </c>
      <c r="L4385" s="39">
        <f>IF(ISNUMBER(C4385),YEAR(C4385),"")</f>
        <v/>
      </c>
      <c r="M4385" s="39">
        <f>IF(ISNUMBER(C4385),MONTH(C4385),"")</f>
        <v/>
      </c>
      <c r="N4385" s="23">
        <f>IF(L4385="","",IF(NOT(ISNUMBER(crono_ano)),"Informe o ano",IF(L4385&lt;crono_ano,"Antes do ano",IF(L4385&gt;crono_ano,"Depois do ano","No ano"))))</f>
        <v/>
      </c>
      <c r="O4385" s="39">
        <f>IF(F4385="","",IF(COUNTIF(F$7:F4385,F4385)=1,1,0))</f>
        <v/>
      </c>
      <c r="P4385" s="39">
        <f>IF(A4385&amp;B4385&amp;C4385="","",IF(AND(O4385=1,N(G4385)&gt;0),IF(INDEX(pl_ativa,MAX(1,N(G4385)))="Sim",1,0),0))</f>
        <v/>
      </c>
      <c r="Q4385" s="39">
        <f>IF(F4385="","",COUNTIFS(ex_chave_oc,F4385,ex_cancelada,"&lt;&gt;Sim"))</f>
        <v/>
      </c>
      <c r="R4385" s="51">
        <f>IF(P4385="","",IF(AND(P4385=1,N(Q4385)&gt;0),1,0))</f>
        <v/>
      </c>
      <c r="S4385" s="30">
        <f>IF(P4385="","",IF(F4385="","ERRO: data prevista ausente ou inválida",IF(O4385=0,"Duplicada: contada uma vez",IF(N(G4385)=0,"ERRO: tarefa fora do Plano Mestre",IF(P4385=0,"Tarefa retirada do plano: não conta","OK")))))</f>
        <v/>
      </c>
    </row>
    <row r="4386">
      <c r="A4386" s="29" t="n"/>
      <c r="B4386" s="25" t="n"/>
      <c r="C4386" s="49" t="n"/>
      <c r="D4386" s="29" t="n"/>
      <c r="E4386" s="23">
        <f>IF(OR(A4386="",B4386=""),"",A4386&amp;"|"&amp;B4386)</f>
        <v/>
      </c>
      <c r="F4386" s="30">
        <f>IF(OR(E4386="",NOT(ISNUMBER(C4386))),"",E4386&amp;"|"&amp;YEAR(C4386)&amp;"-"&amp;RIGHT("0"&amp;MONTH(C4386),2)&amp;"-"&amp;RIGHT("0"&amp;DAY(C4386),2))</f>
        <v/>
      </c>
      <c r="G4386" s="26">
        <f>IF(E4386="","",IFERROR(MATCH(E4386,pl_chave,0),0))</f>
        <v/>
      </c>
      <c r="H4386" s="23">
        <f>IF(G4386="","",IF(G4386=0,"Tarefa fora do plano",INDEX(pl_tag,G4386)))</f>
        <v/>
      </c>
      <c r="I4386" s="30">
        <f>IF(N(G4386)=0,"",INDEX(pl_atividade,G4386))</f>
        <v/>
      </c>
      <c r="J4386" s="50">
        <f>IF(N(G4386)=0,"",INDEX(pl_especialidade,G4386))</f>
        <v/>
      </c>
      <c r="K4386" s="28">
        <f>IF(N(G4386)=0,"",INDEX(pl_duracao,G4386))</f>
        <v/>
      </c>
      <c r="L4386" s="39">
        <f>IF(ISNUMBER(C4386),YEAR(C4386),"")</f>
        <v/>
      </c>
      <c r="M4386" s="39">
        <f>IF(ISNUMBER(C4386),MONTH(C4386),"")</f>
        <v/>
      </c>
      <c r="N4386" s="23">
        <f>IF(L4386="","",IF(NOT(ISNUMBER(crono_ano)),"Informe o ano",IF(L4386&lt;crono_ano,"Antes do ano",IF(L4386&gt;crono_ano,"Depois do ano","No ano"))))</f>
        <v/>
      </c>
      <c r="O4386" s="39">
        <f>IF(F4386="","",IF(COUNTIF(F$7:F4386,F4386)=1,1,0))</f>
        <v/>
      </c>
      <c r="P4386" s="39">
        <f>IF(A4386&amp;B4386&amp;C4386="","",IF(AND(O4386=1,N(G4386)&gt;0),IF(INDEX(pl_ativa,MAX(1,N(G4386)))="Sim",1,0),0))</f>
        <v/>
      </c>
      <c r="Q4386" s="39">
        <f>IF(F4386="","",COUNTIFS(ex_chave_oc,F4386,ex_cancelada,"&lt;&gt;Sim"))</f>
        <v/>
      </c>
      <c r="R4386" s="51">
        <f>IF(P4386="","",IF(AND(P4386=1,N(Q4386)&gt;0),1,0))</f>
        <v/>
      </c>
      <c r="S4386" s="30">
        <f>IF(P4386="","",IF(F4386="","ERRO: data prevista ausente ou inválida",IF(O4386=0,"Duplicada: contada uma vez",IF(N(G4386)=0,"ERRO: tarefa fora do Plano Mestre",IF(P4386=0,"Tarefa retirada do plano: não conta","OK")))))</f>
        <v/>
      </c>
    </row>
    <row r="4387">
      <c r="A4387" s="29" t="n"/>
      <c r="B4387" s="25" t="n"/>
      <c r="C4387" s="49" t="n"/>
      <c r="D4387" s="29" t="n"/>
      <c r="E4387" s="23">
        <f>IF(OR(A4387="",B4387=""),"",A4387&amp;"|"&amp;B4387)</f>
        <v/>
      </c>
      <c r="F4387" s="30">
        <f>IF(OR(E4387="",NOT(ISNUMBER(C4387))),"",E4387&amp;"|"&amp;YEAR(C4387)&amp;"-"&amp;RIGHT("0"&amp;MONTH(C4387),2)&amp;"-"&amp;RIGHT("0"&amp;DAY(C4387),2))</f>
        <v/>
      </c>
      <c r="G4387" s="26">
        <f>IF(E4387="","",IFERROR(MATCH(E4387,pl_chave,0),0))</f>
        <v/>
      </c>
      <c r="H4387" s="23">
        <f>IF(G4387="","",IF(G4387=0,"Tarefa fora do plano",INDEX(pl_tag,G4387)))</f>
        <v/>
      </c>
      <c r="I4387" s="30">
        <f>IF(N(G4387)=0,"",INDEX(pl_atividade,G4387))</f>
        <v/>
      </c>
      <c r="J4387" s="50">
        <f>IF(N(G4387)=0,"",INDEX(pl_especialidade,G4387))</f>
        <v/>
      </c>
      <c r="K4387" s="28">
        <f>IF(N(G4387)=0,"",INDEX(pl_duracao,G4387))</f>
        <v/>
      </c>
      <c r="L4387" s="39">
        <f>IF(ISNUMBER(C4387),YEAR(C4387),"")</f>
        <v/>
      </c>
      <c r="M4387" s="39">
        <f>IF(ISNUMBER(C4387),MONTH(C4387),"")</f>
        <v/>
      </c>
      <c r="N4387" s="23">
        <f>IF(L4387="","",IF(NOT(ISNUMBER(crono_ano)),"Informe o ano",IF(L4387&lt;crono_ano,"Antes do ano",IF(L4387&gt;crono_ano,"Depois do ano","No ano"))))</f>
        <v/>
      </c>
      <c r="O4387" s="39">
        <f>IF(F4387="","",IF(COUNTIF(F$7:F4387,F4387)=1,1,0))</f>
        <v/>
      </c>
      <c r="P4387" s="39">
        <f>IF(A4387&amp;B4387&amp;C4387="","",IF(AND(O4387=1,N(G4387)&gt;0),IF(INDEX(pl_ativa,MAX(1,N(G4387)))="Sim",1,0),0))</f>
        <v/>
      </c>
      <c r="Q4387" s="39">
        <f>IF(F4387="","",COUNTIFS(ex_chave_oc,F4387,ex_cancelada,"&lt;&gt;Sim"))</f>
        <v/>
      </c>
      <c r="R4387" s="51">
        <f>IF(P4387="","",IF(AND(P4387=1,N(Q4387)&gt;0),1,0))</f>
        <v/>
      </c>
      <c r="S4387" s="30">
        <f>IF(P4387="","",IF(F4387="","ERRO: data prevista ausente ou inválida",IF(O4387=0,"Duplicada: contada uma vez",IF(N(G4387)=0,"ERRO: tarefa fora do Plano Mestre",IF(P4387=0,"Tarefa retirada do plano: não conta","OK")))))</f>
        <v/>
      </c>
    </row>
    <row r="4388">
      <c r="A4388" s="29" t="n"/>
      <c r="B4388" s="25" t="n"/>
      <c r="C4388" s="49" t="n"/>
      <c r="D4388" s="29" t="n"/>
      <c r="E4388" s="23">
        <f>IF(OR(A4388="",B4388=""),"",A4388&amp;"|"&amp;B4388)</f>
        <v/>
      </c>
      <c r="F4388" s="30">
        <f>IF(OR(E4388="",NOT(ISNUMBER(C4388))),"",E4388&amp;"|"&amp;YEAR(C4388)&amp;"-"&amp;RIGHT("0"&amp;MONTH(C4388),2)&amp;"-"&amp;RIGHT("0"&amp;DAY(C4388),2))</f>
        <v/>
      </c>
      <c r="G4388" s="26">
        <f>IF(E4388="","",IFERROR(MATCH(E4388,pl_chave,0),0))</f>
        <v/>
      </c>
      <c r="H4388" s="23">
        <f>IF(G4388="","",IF(G4388=0,"Tarefa fora do plano",INDEX(pl_tag,G4388)))</f>
        <v/>
      </c>
      <c r="I4388" s="30">
        <f>IF(N(G4388)=0,"",INDEX(pl_atividade,G4388))</f>
        <v/>
      </c>
      <c r="J4388" s="50">
        <f>IF(N(G4388)=0,"",INDEX(pl_especialidade,G4388))</f>
        <v/>
      </c>
      <c r="K4388" s="28">
        <f>IF(N(G4388)=0,"",INDEX(pl_duracao,G4388))</f>
        <v/>
      </c>
      <c r="L4388" s="39">
        <f>IF(ISNUMBER(C4388),YEAR(C4388),"")</f>
        <v/>
      </c>
      <c r="M4388" s="39">
        <f>IF(ISNUMBER(C4388),MONTH(C4388),"")</f>
        <v/>
      </c>
      <c r="N4388" s="23">
        <f>IF(L4388="","",IF(NOT(ISNUMBER(crono_ano)),"Informe o ano",IF(L4388&lt;crono_ano,"Antes do ano",IF(L4388&gt;crono_ano,"Depois do ano","No ano"))))</f>
        <v/>
      </c>
      <c r="O4388" s="39">
        <f>IF(F4388="","",IF(COUNTIF(F$7:F4388,F4388)=1,1,0))</f>
        <v/>
      </c>
      <c r="P4388" s="39">
        <f>IF(A4388&amp;B4388&amp;C4388="","",IF(AND(O4388=1,N(G4388)&gt;0),IF(INDEX(pl_ativa,MAX(1,N(G4388)))="Sim",1,0),0))</f>
        <v/>
      </c>
      <c r="Q4388" s="39">
        <f>IF(F4388="","",COUNTIFS(ex_chave_oc,F4388,ex_cancelada,"&lt;&gt;Sim"))</f>
        <v/>
      </c>
      <c r="R4388" s="51">
        <f>IF(P4388="","",IF(AND(P4388=1,N(Q4388)&gt;0),1,0))</f>
        <v/>
      </c>
      <c r="S4388" s="30">
        <f>IF(P4388="","",IF(F4388="","ERRO: data prevista ausente ou inválida",IF(O4388=0,"Duplicada: contada uma vez",IF(N(G4388)=0,"ERRO: tarefa fora do Plano Mestre",IF(P4388=0,"Tarefa retirada do plano: não conta","OK")))))</f>
        <v/>
      </c>
    </row>
    <row r="4389">
      <c r="A4389" s="29" t="n"/>
      <c r="B4389" s="25" t="n"/>
      <c r="C4389" s="49" t="n"/>
      <c r="D4389" s="29" t="n"/>
      <c r="E4389" s="23">
        <f>IF(OR(A4389="",B4389=""),"",A4389&amp;"|"&amp;B4389)</f>
        <v/>
      </c>
      <c r="F4389" s="30">
        <f>IF(OR(E4389="",NOT(ISNUMBER(C4389))),"",E4389&amp;"|"&amp;YEAR(C4389)&amp;"-"&amp;RIGHT("0"&amp;MONTH(C4389),2)&amp;"-"&amp;RIGHT("0"&amp;DAY(C4389),2))</f>
        <v/>
      </c>
      <c r="G4389" s="26">
        <f>IF(E4389="","",IFERROR(MATCH(E4389,pl_chave,0),0))</f>
        <v/>
      </c>
      <c r="H4389" s="23">
        <f>IF(G4389="","",IF(G4389=0,"Tarefa fora do plano",INDEX(pl_tag,G4389)))</f>
        <v/>
      </c>
      <c r="I4389" s="30">
        <f>IF(N(G4389)=0,"",INDEX(pl_atividade,G4389))</f>
        <v/>
      </c>
      <c r="J4389" s="50">
        <f>IF(N(G4389)=0,"",INDEX(pl_especialidade,G4389))</f>
        <v/>
      </c>
      <c r="K4389" s="28">
        <f>IF(N(G4389)=0,"",INDEX(pl_duracao,G4389))</f>
        <v/>
      </c>
      <c r="L4389" s="39">
        <f>IF(ISNUMBER(C4389),YEAR(C4389),"")</f>
        <v/>
      </c>
      <c r="M4389" s="39">
        <f>IF(ISNUMBER(C4389),MONTH(C4389),"")</f>
        <v/>
      </c>
      <c r="N4389" s="23">
        <f>IF(L4389="","",IF(NOT(ISNUMBER(crono_ano)),"Informe o ano",IF(L4389&lt;crono_ano,"Antes do ano",IF(L4389&gt;crono_ano,"Depois do ano","No ano"))))</f>
        <v/>
      </c>
      <c r="O4389" s="39">
        <f>IF(F4389="","",IF(COUNTIF(F$7:F4389,F4389)=1,1,0))</f>
        <v/>
      </c>
      <c r="P4389" s="39">
        <f>IF(A4389&amp;B4389&amp;C4389="","",IF(AND(O4389=1,N(G4389)&gt;0),IF(INDEX(pl_ativa,MAX(1,N(G4389)))="Sim",1,0),0))</f>
        <v/>
      </c>
      <c r="Q4389" s="39">
        <f>IF(F4389="","",COUNTIFS(ex_chave_oc,F4389,ex_cancelada,"&lt;&gt;Sim"))</f>
        <v/>
      </c>
      <c r="R4389" s="51">
        <f>IF(P4389="","",IF(AND(P4389=1,N(Q4389)&gt;0),1,0))</f>
        <v/>
      </c>
      <c r="S4389" s="30">
        <f>IF(P4389="","",IF(F4389="","ERRO: data prevista ausente ou inválida",IF(O4389=0,"Duplicada: contada uma vez",IF(N(G4389)=0,"ERRO: tarefa fora do Plano Mestre",IF(P4389=0,"Tarefa retirada do plano: não conta","OK")))))</f>
        <v/>
      </c>
    </row>
    <row r="4390">
      <c r="A4390" s="29" t="n"/>
      <c r="B4390" s="25" t="n"/>
      <c r="C4390" s="49" t="n"/>
      <c r="D4390" s="29" t="n"/>
      <c r="E4390" s="23">
        <f>IF(OR(A4390="",B4390=""),"",A4390&amp;"|"&amp;B4390)</f>
        <v/>
      </c>
      <c r="F4390" s="30">
        <f>IF(OR(E4390="",NOT(ISNUMBER(C4390))),"",E4390&amp;"|"&amp;YEAR(C4390)&amp;"-"&amp;RIGHT("0"&amp;MONTH(C4390),2)&amp;"-"&amp;RIGHT("0"&amp;DAY(C4390),2))</f>
        <v/>
      </c>
      <c r="G4390" s="26">
        <f>IF(E4390="","",IFERROR(MATCH(E4390,pl_chave,0),0))</f>
        <v/>
      </c>
      <c r="H4390" s="23">
        <f>IF(G4390="","",IF(G4390=0,"Tarefa fora do plano",INDEX(pl_tag,G4390)))</f>
        <v/>
      </c>
      <c r="I4390" s="30">
        <f>IF(N(G4390)=0,"",INDEX(pl_atividade,G4390))</f>
        <v/>
      </c>
      <c r="J4390" s="50">
        <f>IF(N(G4390)=0,"",INDEX(pl_especialidade,G4390))</f>
        <v/>
      </c>
      <c r="K4390" s="28">
        <f>IF(N(G4390)=0,"",INDEX(pl_duracao,G4390))</f>
        <v/>
      </c>
      <c r="L4390" s="39">
        <f>IF(ISNUMBER(C4390),YEAR(C4390),"")</f>
        <v/>
      </c>
      <c r="M4390" s="39">
        <f>IF(ISNUMBER(C4390),MONTH(C4390),"")</f>
        <v/>
      </c>
      <c r="N4390" s="23">
        <f>IF(L4390="","",IF(NOT(ISNUMBER(crono_ano)),"Informe o ano",IF(L4390&lt;crono_ano,"Antes do ano",IF(L4390&gt;crono_ano,"Depois do ano","No ano"))))</f>
        <v/>
      </c>
      <c r="O4390" s="39">
        <f>IF(F4390="","",IF(COUNTIF(F$7:F4390,F4390)=1,1,0))</f>
        <v/>
      </c>
      <c r="P4390" s="39">
        <f>IF(A4390&amp;B4390&amp;C4390="","",IF(AND(O4390=1,N(G4390)&gt;0),IF(INDEX(pl_ativa,MAX(1,N(G4390)))="Sim",1,0),0))</f>
        <v/>
      </c>
      <c r="Q4390" s="39">
        <f>IF(F4390="","",COUNTIFS(ex_chave_oc,F4390,ex_cancelada,"&lt;&gt;Sim"))</f>
        <v/>
      </c>
      <c r="R4390" s="51">
        <f>IF(P4390="","",IF(AND(P4390=1,N(Q4390)&gt;0),1,0))</f>
        <v/>
      </c>
      <c r="S4390" s="30">
        <f>IF(P4390="","",IF(F4390="","ERRO: data prevista ausente ou inválida",IF(O4390=0,"Duplicada: contada uma vez",IF(N(G4390)=0,"ERRO: tarefa fora do Plano Mestre",IF(P4390=0,"Tarefa retirada do plano: não conta","OK")))))</f>
        <v/>
      </c>
    </row>
    <row r="4391">
      <c r="A4391" s="29" t="n"/>
      <c r="B4391" s="25" t="n"/>
      <c r="C4391" s="49" t="n"/>
      <c r="D4391" s="29" t="n"/>
      <c r="E4391" s="23">
        <f>IF(OR(A4391="",B4391=""),"",A4391&amp;"|"&amp;B4391)</f>
        <v/>
      </c>
      <c r="F4391" s="30">
        <f>IF(OR(E4391="",NOT(ISNUMBER(C4391))),"",E4391&amp;"|"&amp;YEAR(C4391)&amp;"-"&amp;RIGHT("0"&amp;MONTH(C4391),2)&amp;"-"&amp;RIGHT("0"&amp;DAY(C4391),2))</f>
        <v/>
      </c>
      <c r="G4391" s="26">
        <f>IF(E4391="","",IFERROR(MATCH(E4391,pl_chave,0),0))</f>
        <v/>
      </c>
      <c r="H4391" s="23">
        <f>IF(G4391="","",IF(G4391=0,"Tarefa fora do plano",INDEX(pl_tag,G4391)))</f>
        <v/>
      </c>
      <c r="I4391" s="30">
        <f>IF(N(G4391)=0,"",INDEX(pl_atividade,G4391))</f>
        <v/>
      </c>
      <c r="J4391" s="50">
        <f>IF(N(G4391)=0,"",INDEX(pl_especialidade,G4391))</f>
        <v/>
      </c>
      <c r="K4391" s="28">
        <f>IF(N(G4391)=0,"",INDEX(pl_duracao,G4391))</f>
        <v/>
      </c>
      <c r="L4391" s="39">
        <f>IF(ISNUMBER(C4391),YEAR(C4391),"")</f>
        <v/>
      </c>
      <c r="M4391" s="39">
        <f>IF(ISNUMBER(C4391),MONTH(C4391),"")</f>
        <v/>
      </c>
      <c r="N4391" s="23">
        <f>IF(L4391="","",IF(NOT(ISNUMBER(crono_ano)),"Informe o ano",IF(L4391&lt;crono_ano,"Antes do ano",IF(L4391&gt;crono_ano,"Depois do ano","No ano"))))</f>
        <v/>
      </c>
      <c r="O4391" s="39">
        <f>IF(F4391="","",IF(COUNTIF(F$7:F4391,F4391)=1,1,0))</f>
        <v/>
      </c>
      <c r="P4391" s="39">
        <f>IF(A4391&amp;B4391&amp;C4391="","",IF(AND(O4391=1,N(G4391)&gt;0),IF(INDEX(pl_ativa,MAX(1,N(G4391)))="Sim",1,0),0))</f>
        <v/>
      </c>
      <c r="Q4391" s="39">
        <f>IF(F4391="","",COUNTIFS(ex_chave_oc,F4391,ex_cancelada,"&lt;&gt;Sim"))</f>
        <v/>
      </c>
      <c r="R4391" s="51">
        <f>IF(P4391="","",IF(AND(P4391=1,N(Q4391)&gt;0),1,0))</f>
        <v/>
      </c>
      <c r="S4391" s="30">
        <f>IF(P4391="","",IF(F4391="","ERRO: data prevista ausente ou inválida",IF(O4391=0,"Duplicada: contada uma vez",IF(N(G4391)=0,"ERRO: tarefa fora do Plano Mestre",IF(P4391=0,"Tarefa retirada do plano: não conta","OK")))))</f>
        <v/>
      </c>
    </row>
    <row r="4392">
      <c r="A4392" s="29" t="n"/>
      <c r="B4392" s="25" t="n"/>
      <c r="C4392" s="49" t="n"/>
      <c r="D4392" s="29" t="n"/>
      <c r="E4392" s="23">
        <f>IF(OR(A4392="",B4392=""),"",A4392&amp;"|"&amp;B4392)</f>
        <v/>
      </c>
      <c r="F4392" s="30">
        <f>IF(OR(E4392="",NOT(ISNUMBER(C4392))),"",E4392&amp;"|"&amp;YEAR(C4392)&amp;"-"&amp;RIGHT("0"&amp;MONTH(C4392),2)&amp;"-"&amp;RIGHT("0"&amp;DAY(C4392),2))</f>
        <v/>
      </c>
      <c r="G4392" s="26">
        <f>IF(E4392="","",IFERROR(MATCH(E4392,pl_chave,0),0))</f>
        <v/>
      </c>
      <c r="H4392" s="23">
        <f>IF(G4392="","",IF(G4392=0,"Tarefa fora do plano",INDEX(pl_tag,G4392)))</f>
        <v/>
      </c>
      <c r="I4392" s="30">
        <f>IF(N(G4392)=0,"",INDEX(pl_atividade,G4392))</f>
        <v/>
      </c>
      <c r="J4392" s="50">
        <f>IF(N(G4392)=0,"",INDEX(pl_especialidade,G4392))</f>
        <v/>
      </c>
      <c r="K4392" s="28">
        <f>IF(N(G4392)=0,"",INDEX(pl_duracao,G4392))</f>
        <v/>
      </c>
      <c r="L4392" s="39">
        <f>IF(ISNUMBER(C4392),YEAR(C4392),"")</f>
        <v/>
      </c>
      <c r="M4392" s="39">
        <f>IF(ISNUMBER(C4392),MONTH(C4392),"")</f>
        <v/>
      </c>
      <c r="N4392" s="23">
        <f>IF(L4392="","",IF(NOT(ISNUMBER(crono_ano)),"Informe o ano",IF(L4392&lt;crono_ano,"Antes do ano",IF(L4392&gt;crono_ano,"Depois do ano","No ano"))))</f>
        <v/>
      </c>
      <c r="O4392" s="39">
        <f>IF(F4392="","",IF(COUNTIF(F$7:F4392,F4392)=1,1,0))</f>
        <v/>
      </c>
      <c r="P4392" s="39">
        <f>IF(A4392&amp;B4392&amp;C4392="","",IF(AND(O4392=1,N(G4392)&gt;0),IF(INDEX(pl_ativa,MAX(1,N(G4392)))="Sim",1,0),0))</f>
        <v/>
      </c>
      <c r="Q4392" s="39">
        <f>IF(F4392="","",COUNTIFS(ex_chave_oc,F4392,ex_cancelada,"&lt;&gt;Sim"))</f>
        <v/>
      </c>
      <c r="R4392" s="51">
        <f>IF(P4392="","",IF(AND(P4392=1,N(Q4392)&gt;0),1,0))</f>
        <v/>
      </c>
      <c r="S4392" s="30">
        <f>IF(P4392="","",IF(F4392="","ERRO: data prevista ausente ou inválida",IF(O4392=0,"Duplicada: contada uma vez",IF(N(G4392)=0,"ERRO: tarefa fora do Plano Mestre",IF(P4392=0,"Tarefa retirada do plano: não conta","OK")))))</f>
        <v/>
      </c>
    </row>
    <row r="4393">
      <c r="A4393" s="29" t="n"/>
      <c r="B4393" s="25" t="n"/>
      <c r="C4393" s="49" t="n"/>
      <c r="D4393" s="29" t="n"/>
      <c r="E4393" s="23">
        <f>IF(OR(A4393="",B4393=""),"",A4393&amp;"|"&amp;B4393)</f>
        <v/>
      </c>
      <c r="F4393" s="30">
        <f>IF(OR(E4393="",NOT(ISNUMBER(C4393))),"",E4393&amp;"|"&amp;YEAR(C4393)&amp;"-"&amp;RIGHT("0"&amp;MONTH(C4393),2)&amp;"-"&amp;RIGHT("0"&amp;DAY(C4393),2))</f>
        <v/>
      </c>
      <c r="G4393" s="26">
        <f>IF(E4393="","",IFERROR(MATCH(E4393,pl_chave,0),0))</f>
        <v/>
      </c>
      <c r="H4393" s="23">
        <f>IF(G4393="","",IF(G4393=0,"Tarefa fora do plano",INDEX(pl_tag,G4393)))</f>
        <v/>
      </c>
      <c r="I4393" s="30">
        <f>IF(N(G4393)=0,"",INDEX(pl_atividade,G4393))</f>
        <v/>
      </c>
      <c r="J4393" s="50">
        <f>IF(N(G4393)=0,"",INDEX(pl_especialidade,G4393))</f>
        <v/>
      </c>
      <c r="K4393" s="28">
        <f>IF(N(G4393)=0,"",INDEX(pl_duracao,G4393))</f>
        <v/>
      </c>
      <c r="L4393" s="39">
        <f>IF(ISNUMBER(C4393),YEAR(C4393),"")</f>
        <v/>
      </c>
      <c r="M4393" s="39">
        <f>IF(ISNUMBER(C4393),MONTH(C4393),"")</f>
        <v/>
      </c>
      <c r="N4393" s="23">
        <f>IF(L4393="","",IF(NOT(ISNUMBER(crono_ano)),"Informe o ano",IF(L4393&lt;crono_ano,"Antes do ano",IF(L4393&gt;crono_ano,"Depois do ano","No ano"))))</f>
        <v/>
      </c>
      <c r="O4393" s="39">
        <f>IF(F4393="","",IF(COUNTIF(F$7:F4393,F4393)=1,1,0))</f>
        <v/>
      </c>
      <c r="P4393" s="39">
        <f>IF(A4393&amp;B4393&amp;C4393="","",IF(AND(O4393=1,N(G4393)&gt;0),IF(INDEX(pl_ativa,MAX(1,N(G4393)))="Sim",1,0),0))</f>
        <v/>
      </c>
      <c r="Q4393" s="39">
        <f>IF(F4393="","",COUNTIFS(ex_chave_oc,F4393,ex_cancelada,"&lt;&gt;Sim"))</f>
        <v/>
      </c>
      <c r="R4393" s="51">
        <f>IF(P4393="","",IF(AND(P4393=1,N(Q4393)&gt;0),1,0))</f>
        <v/>
      </c>
      <c r="S4393" s="30">
        <f>IF(P4393="","",IF(F4393="","ERRO: data prevista ausente ou inválida",IF(O4393=0,"Duplicada: contada uma vez",IF(N(G4393)=0,"ERRO: tarefa fora do Plano Mestre",IF(P4393=0,"Tarefa retirada do plano: não conta","OK")))))</f>
        <v/>
      </c>
    </row>
    <row r="4394">
      <c r="A4394" s="29" t="n"/>
      <c r="B4394" s="25" t="n"/>
      <c r="C4394" s="49" t="n"/>
      <c r="D4394" s="29" t="n"/>
      <c r="E4394" s="23">
        <f>IF(OR(A4394="",B4394=""),"",A4394&amp;"|"&amp;B4394)</f>
        <v/>
      </c>
      <c r="F4394" s="30">
        <f>IF(OR(E4394="",NOT(ISNUMBER(C4394))),"",E4394&amp;"|"&amp;YEAR(C4394)&amp;"-"&amp;RIGHT("0"&amp;MONTH(C4394),2)&amp;"-"&amp;RIGHT("0"&amp;DAY(C4394),2))</f>
        <v/>
      </c>
      <c r="G4394" s="26">
        <f>IF(E4394="","",IFERROR(MATCH(E4394,pl_chave,0),0))</f>
        <v/>
      </c>
      <c r="H4394" s="23">
        <f>IF(G4394="","",IF(G4394=0,"Tarefa fora do plano",INDEX(pl_tag,G4394)))</f>
        <v/>
      </c>
      <c r="I4394" s="30">
        <f>IF(N(G4394)=0,"",INDEX(pl_atividade,G4394))</f>
        <v/>
      </c>
      <c r="J4394" s="50">
        <f>IF(N(G4394)=0,"",INDEX(pl_especialidade,G4394))</f>
        <v/>
      </c>
      <c r="K4394" s="28">
        <f>IF(N(G4394)=0,"",INDEX(pl_duracao,G4394))</f>
        <v/>
      </c>
      <c r="L4394" s="39">
        <f>IF(ISNUMBER(C4394),YEAR(C4394),"")</f>
        <v/>
      </c>
      <c r="M4394" s="39">
        <f>IF(ISNUMBER(C4394),MONTH(C4394),"")</f>
        <v/>
      </c>
      <c r="N4394" s="23">
        <f>IF(L4394="","",IF(NOT(ISNUMBER(crono_ano)),"Informe o ano",IF(L4394&lt;crono_ano,"Antes do ano",IF(L4394&gt;crono_ano,"Depois do ano","No ano"))))</f>
        <v/>
      </c>
      <c r="O4394" s="39">
        <f>IF(F4394="","",IF(COUNTIF(F$7:F4394,F4394)=1,1,0))</f>
        <v/>
      </c>
      <c r="P4394" s="39">
        <f>IF(A4394&amp;B4394&amp;C4394="","",IF(AND(O4394=1,N(G4394)&gt;0),IF(INDEX(pl_ativa,MAX(1,N(G4394)))="Sim",1,0),0))</f>
        <v/>
      </c>
      <c r="Q4394" s="39">
        <f>IF(F4394="","",COUNTIFS(ex_chave_oc,F4394,ex_cancelada,"&lt;&gt;Sim"))</f>
        <v/>
      </c>
      <c r="R4394" s="51">
        <f>IF(P4394="","",IF(AND(P4394=1,N(Q4394)&gt;0),1,0))</f>
        <v/>
      </c>
      <c r="S4394" s="30">
        <f>IF(P4394="","",IF(F4394="","ERRO: data prevista ausente ou inválida",IF(O4394=0,"Duplicada: contada uma vez",IF(N(G4394)=0,"ERRO: tarefa fora do Plano Mestre",IF(P4394=0,"Tarefa retirada do plano: não conta","OK")))))</f>
        <v/>
      </c>
    </row>
    <row r="4395">
      <c r="A4395" s="29" t="n"/>
      <c r="B4395" s="25" t="n"/>
      <c r="C4395" s="49" t="n"/>
      <c r="D4395" s="29" t="n"/>
      <c r="E4395" s="23">
        <f>IF(OR(A4395="",B4395=""),"",A4395&amp;"|"&amp;B4395)</f>
        <v/>
      </c>
      <c r="F4395" s="30">
        <f>IF(OR(E4395="",NOT(ISNUMBER(C4395))),"",E4395&amp;"|"&amp;YEAR(C4395)&amp;"-"&amp;RIGHT("0"&amp;MONTH(C4395),2)&amp;"-"&amp;RIGHT("0"&amp;DAY(C4395),2))</f>
        <v/>
      </c>
      <c r="G4395" s="26">
        <f>IF(E4395="","",IFERROR(MATCH(E4395,pl_chave,0),0))</f>
        <v/>
      </c>
      <c r="H4395" s="23">
        <f>IF(G4395="","",IF(G4395=0,"Tarefa fora do plano",INDEX(pl_tag,G4395)))</f>
        <v/>
      </c>
      <c r="I4395" s="30">
        <f>IF(N(G4395)=0,"",INDEX(pl_atividade,G4395))</f>
        <v/>
      </c>
      <c r="J4395" s="50">
        <f>IF(N(G4395)=0,"",INDEX(pl_especialidade,G4395))</f>
        <v/>
      </c>
      <c r="K4395" s="28">
        <f>IF(N(G4395)=0,"",INDEX(pl_duracao,G4395))</f>
        <v/>
      </c>
      <c r="L4395" s="39">
        <f>IF(ISNUMBER(C4395),YEAR(C4395),"")</f>
        <v/>
      </c>
      <c r="M4395" s="39">
        <f>IF(ISNUMBER(C4395),MONTH(C4395),"")</f>
        <v/>
      </c>
      <c r="N4395" s="23">
        <f>IF(L4395="","",IF(NOT(ISNUMBER(crono_ano)),"Informe o ano",IF(L4395&lt;crono_ano,"Antes do ano",IF(L4395&gt;crono_ano,"Depois do ano","No ano"))))</f>
        <v/>
      </c>
      <c r="O4395" s="39">
        <f>IF(F4395="","",IF(COUNTIF(F$7:F4395,F4395)=1,1,0))</f>
        <v/>
      </c>
      <c r="P4395" s="39">
        <f>IF(A4395&amp;B4395&amp;C4395="","",IF(AND(O4395=1,N(G4395)&gt;0),IF(INDEX(pl_ativa,MAX(1,N(G4395)))="Sim",1,0),0))</f>
        <v/>
      </c>
      <c r="Q4395" s="39">
        <f>IF(F4395="","",COUNTIFS(ex_chave_oc,F4395,ex_cancelada,"&lt;&gt;Sim"))</f>
        <v/>
      </c>
      <c r="R4395" s="51">
        <f>IF(P4395="","",IF(AND(P4395=1,N(Q4395)&gt;0),1,0))</f>
        <v/>
      </c>
      <c r="S4395" s="30">
        <f>IF(P4395="","",IF(F4395="","ERRO: data prevista ausente ou inválida",IF(O4395=0,"Duplicada: contada uma vez",IF(N(G4395)=0,"ERRO: tarefa fora do Plano Mestre",IF(P4395=0,"Tarefa retirada do plano: não conta","OK")))))</f>
        <v/>
      </c>
    </row>
    <row r="4396">
      <c r="A4396" s="29" t="n"/>
      <c r="B4396" s="25" t="n"/>
      <c r="C4396" s="49" t="n"/>
      <c r="D4396" s="29" t="n"/>
      <c r="E4396" s="23">
        <f>IF(OR(A4396="",B4396=""),"",A4396&amp;"|"&amp;B4396)</f>
        <v/>
      </c>
      <c r="F4396" s="30">
        <f>IF(OR(E4396="",NOT(ISNUMBER(C4396))),"",E4396&amp;"|"&amp;YEAR(C4396)&amp;"-"&amp;RIGHT("0"&amp;MONTH(C4396),2)&amp;"-"&amp;RIGHT("0"&amp;DAY(C4396),2))</f>
        <v/>
      </c>
      <c r="G4396" s="26">
        <f>IF(E4396="","",IFERROR(MATCH(E4396,pl_chave,0),0))</f>
        <v/>
      </c>
      <c r="H4396" s="23">
        <f>IF(G4396="","",IF(G4396=0,"Tarefa fora do plano",INDEX(pl_tag,G4396)))</f>
        <v/>
      </c>
      <c r="I4396" s="30">
        <f>IF(N(G4396)=0,"",INDEX(pl_atividade,G4396))</f>
        <v/>
      </c>
      <c r="J4396" s="50">
        <f>IF(N(G4396)=0,"",INDEX(pl_especialidade,G4396))</f>
        <v/>
      </c>
      <c r="K4396" s="28">
        <f>IF(N(G4396)=0,"",INDEX(pl_duracao,G4396))</f>
        <v/>
      </c>
      <c r="L4396" s="39">
        <f>IF(ISNUMBER(C4396),YEAR(C4396),"")</f>
        <v/>
      </c>
      <c r="M4396" s="39">
        <f>IF(ISNUMBER(C4396),MONTH(C4396),"")</f>
        <v/>
      </c>
      <c r="N4396" s="23">
        <f>IF(L4396="","",IF(NOT(ISNUMBER(crono_ano)),"Informe o ano",IF(L4396&lt;crono_ano,"Antes do ano",IF(L4396&gt;crono_ano,"Depois do ano","No ano"))))</f>
        <v/>
      </c>
      <c r="O4396" s="39">
        <f>IF(F4396="","",IF(COUNTIF(F$7:F4396,F4396)=1,1,0))</f>
        <v/>
      </c>
      <c r="P4396" s="39">
        <f>IF(A4396&amp;B4396&amp;C4396="","",IF(AND(O4396=1,N(G4396)&gt;0),IF(INDEX(pl_ativa,MAX(1,N(G4396)))="Sim",1,0),0))</f>
        <v/>
      </c>
      <c r="Q4396" s="39">
        <f>IF(F4396="","",COUNTIFS(ex_chave_oc,F4396,ex_cancelada,"&lt;&gt;Sim"))</f>
        <v/>
      </c>
      <c r="R4396" s="51">
        <f>IF(P4396="","",IF(AND(P4396=1,N(Q4396)&gt;0),1,0))</f>
        <v/>
      </c>
      <c r="S4396" s="30">
        <f>IF(P4396="","",IF(F4396="","ERRO: data prevista ausente ou inválida",IF(O4396=0,"Duplicada: contada uma vez",IF(N(G4396)=0,"ERRO: tarefa fora do Plano Mestre",IF(P4396=0,"Tarefa retirada do plano: não conta","OK")))))</f>
        <v/>
      </c>
    </row>
    <row r="4397">
      <c r="A4397" s="29" t="n"/>
      <c r="B4397" s="25" t="n"/>
      <c r="C4397" s="49" t="n"/>
      <c r="D4397" s="29" t="n"/>
      <c r="E4397" s="23">
        <f>IF(OR(A4397="",B4397=""),"",A4397&amp;"|"&amp;B4397)</f>
        <v/>
      </c>
      <c r="F4397" s="30">
        <f>IF(OR(E4397="",NOT(ISNUMBER(C4397))),"",E4397&amp;"|"&amp;YEAR(C4397)&amp;"-"&amp;RIGHT("0"&amp;MONTH(C4397),2)&amp;"-"&amp;RIGHT("0"&amp;DAY(C4397),2))</f>
        <v/>
      </c>
      <c r="G4397" s="26">
        <f>IF(E4397="","",IFERROR(MATCH(E4397,pl_chave,0),0))</f>
        <v/>
      </c>
      <c r="H4397" s="23">
        <f>IF(G4397="","",IF(G4397=0,"Tarefa fora do plano",INDEX(pl_tag,G4397)))</f>
        <v/>
      </c>
      <c r="I4397" s="30">
        <f>IF(N(G4397)=0,"",INDEX(pl_atividade,G4397))</f>
        <v/>
      </c>
      <c r="J4397" s="50">
        <f>IF(N(G4397)=0,"",INDEX(pl_especialidade,G4397))</f>
        <v/>
      </c>
      <c r="K4397" s="28">
        <f>IF(N(G4397)=0,"",INDEX(pl_duracao,G4397))</f>
        <v/>
      </c>
      <c r="L4397" s="39">
        <f>IF(ISNUMBER(C4397),YEAR(C4397),"")</f>
        <v/>
      </c>
      <c r="M4397" s="39">
        <f>IF(ISNUMBER(C4397),MONTH(C4397),"")</f>
        <v/>
      </c>
      <c r="N4397" s="23">
        <f>IF(L4397="","",IF(NOT(ISNUMBER(crono_ano)),"Informe o ano",IF(L4397&lt;crono_ano,"Antes do ano",IF(L4397&gt;crono_ano,"Depois do ano","No ano"))))</f>
        <v/>
      </c>
      <c r="O4397" s="39">
        <f>IF(F4397="","",IF(COUNTIF(F$7:F4397,F4397)=1,1,0))</f>
        <v/>
      </c>
      <c r="P4397" s="39">
        <f>IF(A4397&amp;B4397&amp;C4397="","",IF(AND(O4397=1,N(G4397)&gt;0),IF(INDEX(pl_ativa,MAX(1,N(G4397)))="Sim",1,0),0))</f>
        <v/>
      </c>
      <c r="Q4397" s="39">
        <f>IF(F4397="","",COUNTIFS(ex_chave_oc,F4397,ex_cancelada,"&lt;&gt;Sim"))</f>
        <v/>
      </c>
      <c r="R4397" s="51">
        <f>IF(P4397="","",IF(AND(P4397=1,N(Q4397)&gt;0),1,0))</f>
        <v/>
      </c>
      <c r="S4397" s="30">
        <f>IF(P4397="","",IF(F4397="","ERRO: data prevista ausente ou inválida",IF(O4397=0,"Duplicada: contada uma vez",IF(N(G4397)=0,"ERRO: tarefa fora do Plano Mestre",IF(P4397=0,"Tarefa retirada do plano: não conta","OK")))))</f>
        <v/>
      </c>
    </row>
    <row r="4398">
      <c r="A4398" s="29" t="n"/>
      <c r="B4398" s="25" t="n"/>
      <c r="C4398" s="49" t="n"/>
      <c r="D4398" s="29" t="n"/>
      <c r="E4398" s="23">
        <f>IF(OR(A4398="",B4398=""),"",A4398&amp;"|"&amp;B4398)</f>
        <v/>
      </c>
      <c r="F4398" s="30">
        <f>IF(OR(E4398="",NOT(ISNUMBER(C4398))),"",E4398&amp;"|"&amp;YEAR(C4398)&amp;"-"&amp;RIGHT("0"&amp;MONTH(C4398),2)&amp;"-"&amp;RIGHT("0"&amp;DAY(C4398),2))</f>
        <v/>
      </c>
      <c r="G4398" s="26">
        <f>IF(E4398="","",IFERROR(MATCH(E4398,pl_chave,0),0))</f>
        <v/>
      </c>
      <c r="H4398" s="23">
        <f>IF(G4398="","",IF(G4398=0,"Tarefa fora do plano",INDEX(pl_tag,G4398)))</f>
        <v/>
      </c>
      <c r="I4398" s="30">
        <f>IF(N(G4398)=0,"",INDEX(pl_atividade,G4398))</f>
        <v/>
      </c>
      <c r="J4398" s="50">
        <f>IF(N(G4398)=0,"",INDEX(pl_especialidade,G4398))</f>
        <v/>
      </c>
      <c r="K4398" s="28">
        <f>IF(N(G4398)=0,"",INDEX(pl_duracao,G4398))</f>
        <v/>
      </c>
      <c r="L4398" s="39">
        <f>IF(ISNUMBER(C4398),YEAR(C4398),"")</f>
        <v/>
      </c>
      <c r="M4398" s="39">
        <f>IF(ISNUMBER(C4398),MONTH(C4398),"")</f>
        <v/>
      </c>
      <c r="N4398" s="23">
        <f>IF(L4398="","",IF(NOT(ISNUMBER(crono_ano)),"Informe o ano",IF(L4398&lt;crono_ano,"Antes do ano",IF(L4398&gt;crono_ano,"Depois do ano","No ano"))))</f>
        <v/>
      </c>
      <c r="O4398" s="39">
        <f>IF(F4398="","",IF(COUNTIF(F$7:F4398,F4398)=1,1,0))</f>
        <v/>
      </c>
      <c r="P4398" s="39">
        <f>IF(A4398&amp;B4398&amp;C4398="","",IF(AND(O4398=1,N(G4398)&gt;0),IF(INDEX(pl_ativa,MAX(1,N(G4398)))="Sim",1,0),0))</f>
        <v/>
      </c>
      <c r="Q4398" s="39">
        <f>IF(F4398="","",COUNTIFS(ex_chave_oc,F4398,ex_cancelada,"&lt;&gt;Sim"))</f>
        <v/>
      </c>
      <c r="R4398" s="51">
        <f>IF(P4398="","",IF(AND(P4398=1,N(Q4398)&gt;0),1,0))</f>
        <v/>
      </c>
      <c r="S4398" s="30">
        <f>IF(P4398="","",IF(F4398="","ERRO: data prevista ausente ou inválida",IF(O4398=0,"Duplicada: contada uma vez",IF(N(G4398)=0,"ERRO: tarefa fora do Plano Mestre",IF(P4398=0,"Tarefa retirada do plano: não conta","OK")))))</f>
        <v/>
      </c>
    </row>
    <row r="4399">
      <c r="A4399" s="29" t="n"/>
      <c r="B4399" s="25" t="n"/>
      <c r="C4399" s="49" t="n"/>
      <c r="D4399" s="29" t="n"/>
      <c r="E4399" s="23">
        <f>IF(OR(A4399="",B4399=""),"",A4399&amp;"|"&amp;B4399)</f>
        <v/>
      </c>
      <c r="F4399" s="30">
        <f>IF(OR(E4399="",NOT(ISNUMBER(C4399))),"",E4399&amp;"|"&amp;YEAR(C4399)&amp;"-"&amp;RIGHT("0"&amp;MONTH(C4399),2)&amp;"-"&amp;RIGHT("0"&amp;DAY(C4399),2))</f>
        <v/>
      </c>
      <c r="G4399" s="26">
        <f>IF(E4399="","",IFERROR(MATCH(E4399,pl_chave,0),0))</f>
        <v/>
      </c>
      <c r="H4399" s="23">
        <f>IF(G4399="","",IF(G4399=0,"Tarefa fora do plano",INDEX(pl_tag,G4399)))</f>
        <v/>
      </c>
      <c r="I4399" s="30">
        <f>IF(N(G4399)=0,"",INDEX(pl_atividade,G4399))</f>
        <v/>
      </c>
      <c r="J4399" s="50">
        <f>IF(N(G4399)=0,"",INDEX(pl_especialidade,G4399))</f>
        <v/>
      </c>
      <c r="K4399" s="28">
        <f>IF(N(G4399)=0,"",INDEX(pl_duracao,G4399))</f>
        <v/>
      </c>
      <c r="L4399" s="39">
        <f>IF(ISNUMBER(C4399),YEAR(C4399),"")</f>
        <v/>
      </c>
      <c r="M4399" s="39">
        <f>IF(ISNUMBER(C4399),MONTH(C4399),"")</f>
        <v/>
      </c>
      <c r="N4399" s="23">
        <f>IF(L4399="","",IF(NOT(ISNUMBER(crono_ano)),"Informe o ano",IF(L4399&lt;crono_ano,"Antes do ano",IF(L4399&gt;crono_ano,"Depois do ano","No ano"))))</f>
        <v/>
      </c>
      <c r="O4399" s="39">
        <f>IF(F4399="","",IF(COUNTIF(F$7:F4399,F4399)=1,1,0))</f>
        <v/>
      </c>
      <c r="P4399" s="39">
        <f>IF(A4399&amp;B4399&amp;C4399="","",IF(AND(O4399=1,N(G4399)&gt;0),IF(INDEX(pl_ativa,MAX(1,N(G4399)))="Sim",1,0),0))</f>
        <v/>
      </c>
      <c r="Q4399" s="39">
        <f>IF(F4399="","",COUNTIFS(ex_chave_oc,F4399,ex_cancelada,"&lt;&gt;Sim"))</f>
        <v/>
      </c>
      <c r="R4399" s="51">
        <f>IF(P4399="","",IF(AND(P4399=1,N(Q4399)&gt;0),1,0))</f>
        <v/>
      </c>
      <c r="S4399" s="30">
        <f>IF(P4399="","",IF(F4399="","ERRO: data prevista ausente ou inválida",IF(O4399=0,"Duplicada: contada uma vez",IF(N(G4399)=0,"ERRO: tarefa fora do Plano Mestre",IF(P4399=0,"Tarefa retirada do plano: não conta","OK")))))</f>
        <v/>
      </c>
    </row>
    <row r="4400">
      <c r="A4400" s="29" t="n"/>
      <c r="B4400" s="25" t="n"/>
      <c r="C4400" s="49" t="n"/>
      <c r="D4400" s="29" t="n"/>
      <c r="E4400" s="23">
        <f>IF(OR(A4400="",B4400=""),"",A4400&amp;"|"&amp;B4400)</f>
        <v/>
      </c>
      <c r="F4400" s="30">
        <f>IF(OR(E4400="",NOT(ISNUMBER(C4400))),"",E4400&amp;"|"&amp;YEAR(C4400)&amp;"-"&amp;RIGHT("0"&amp;MONTH(C4400),2)&amp;"-"&amp;RIGHT("0"&amp;DAY(C4400),2))</f>
        <v/>
      </c>
      <c r="G4400" s="26">
        <f>IF(E4400="","",IFERROR(MATCH(E4400,pl_chave,0),0))</f>
        <v/>
      </c>
      <c r="H4400" s="23">
        <f>IF(G4400="","",IF(G4400=0,"Tarefa fora do plano",INDEX(pl_tag,G4400)))</f>
        <v/>
      </c>
      <c r="I4400" s="30">
        <f>IF(N(G4400)=0,"",INDEX(pl_atividade,G4400))</f>
        <v/>
      </c>
      <c r="J4400" s="50">
        <f>IF(N(G4400)=0,"",INDEX(pl_especialidade,G4400))</f>
        <v/>
      </c>
      <c r="K4400" s="28">
        <f>IF(N(G4400)=0,"",INDEX(pl_duracao,G4400))</f>
        <v/>
      </c>
      <c r="L4400" s="39">
        <f>IF(ISNUMBER(C4400),YEAR(C4400),"")</f>
        <v/>
      </c>
      <c r="M4400" s="39">
        <f>IF(ISNUMBER(C4400),MONTH(C4400),"")</f>
        <v/>
      </c>
      <c r="N4400" s="23">
        <f>IF(L4400="","",IF(NOT(ISNUMBER(crono_ano)),"Informe o ano",IF(L4400&lt;crono_ano,"Antes do ano",IF(L4400&gt;crono_ano,"Depois do ano","No ano"))))</f>
        <v/>
      </c>
      <c r="O4400" s="39">
        <f>IF(F4400="","",IF(COUNTIF(F$7:F4400,F4400)=1,1,0))</f>
        <v/>
      </c>
      <c r="P4400" s="39">
        <f>IF(A4400&amp;B4400&amp;C4400="","",IF(AND(O4400=1,N(G4400)&gt;0),IF(INDEX(pl_ativa,MAX(1,N(G4400)))="Sim",1,0),0))</f>
        <v/>
      </c>
      <c r="Q4400" s="39">
        <f>IF(F4400="","",COUNTIFS(ex_chave_oc,F4400,ex_cancelada,"&lt;&gt;Sim"))</f>
        <v/>
      </c>
      <c r="R4400" s="51">
        <f>IF(P4400="","",IF(AND(P4400=1,N(Q4400)&gt;0),1,0))</f>
        <v/>
      </c>
      <c r="S4400" s="30">
        <f>IF(P4400="","",IF(F4400="","ERRO: data prevista ausente ou inválida",IF(O4400=0,"Duplicada: contada uma vez",IF(N(G4400)=0,"ERRO: tarefa fora do Plano Mestre",IF(P4400=0,"Tarefa retirada do plano: não conta","OK")))))</f>
        <v/>
      </c>
    </row>
    <row r="4401">
      <c r="A4401" s="29" t="n"/>
      <c r="B4401" s="25" t="n"/>
      <c r="C4401" s="49" t="n"/>
      <c r="D4401" s="29" t="n"/>
      <c r="E4401" s="23">
        <f>IF(OR(A4401="",B4401=""),"",A4401&amp;"|"&amp;B4401)</f>
        <v/>
      </c>
      <c r="F4401" s="30">
        <f>IF(OR(E4401="",NOT(ISNUMBER(C4401))),"",E4401&amp;"|"&amp;YEAR(C4401)&amp;"-"&amp;RIGHT("0"&amp;MONTH(C4401),2)&amp;"-"&amp;RIGHT("0"&amp;DAY(C4401),2))</f>
        <v/>
      </c>
      <c r="G4401" s="26">
        <f>IF(E4401="","",IFERROR(MATCH(E4401,pl_chave,0),0))</f>
        <v/>
      </c>
      <c r="H4401" s="23">
        <f>IF(G4401="","",IF(G4401=0,"Tarefa fora do plano",INDEX(pl_tag,G4401)))</f>
        <v/>
      </c>
      <c r="I4401" s="30">
        <f>IF(N(G4401)=0,"",INDEX(pl_atividade,G4401))</f>
        <v/>
      </c>
      <c r="J4401" s="50">
        <f>IF(N(G4401)=0,"",INDEX(pl_especialidade,G4401))</f>
        <v/>
      </c>
      <c r="K4401" s="28">
        <f>IF(N(G4401)=0,"",INDEX(pl_duracao,G4401))</f>
        <v/>
      </c>
      <c r="L4401" s="39">
        <f>IF(ISNUMBER(C4401),YEAR(C4401),"")</f>
        <v/>
      </c>
      <c r="M4401" s="39">
        <f>IF(ISNUMBER(C4401),MONTH(C4401),"")</f>
        <v/>
      </c>
      <c r="N4401" s="23">
        <f>IF(L4401="","",IF(NOT(ISNUMBER(crono_ano)),"Informe o ano",IF(L4401&lt;crono_ano,"Antes do ano",IF(L4401&gt;crono_ano,"Depois do ano","No ano"))))</f>
        <v/>
      </c>
      <c r="O4401" s="39">
        <f>IF(F4401="","",IF(COUNTIF(F$7:F4401,F4401)=1,1,0))</f>
        <v/>
      </c>
      <c r="P4401" s="39">
        <f>IF(A4401&amp;B4401&amp;C4401="","",IF(AND(O4401=1,N(G4401)&gt;0),IF(INDEX(pl_ativa,MAX(1,N(G4401)))="Sim",1,0),0))</f>
        <v/>
      </c>
      <c r="Q4401" s="39">
        <f>IF(F4401="","",COUNTIFS(ex_chave_oc,F4401,ex_cancelada,"&lt;&gt;Sim"))</f>
        <v/>
      </c>
      <c r="R4401" s="51">
        <f>IF(P4401="","",IF(AND(P4401=1,N(Q4401)&gt;0),1,0))</f>
        <v/>
      </c>
      <c r="S4401" s="30">
        <f>IF(P4401="","",IF(F4401="","ERRO: data prevista ausente ou inválida",IF(O4401=0,"Duplicada: contada uma vez",IF(N(G4401)=0,"ERRO: tarefa fora do Plano Mestre",IF(P4401=0,"Tarefa retirada do plano: não conta","OK")))))</f>
        <v/>
      </c>
    </row>
    <row r="4402">
      <c r="A4402" s="29" t="n"/>
      <c r="B4402" s="25" t="n"/>
      <c r="C4402" s="49" t="n"/>
      <c r="D4402" s="29" t="n"/>
      <c r="E4402" s="23">
        <f>IF(OR(A4402="",B4402=""),"",A4402&amp;"|"&amp;B4402)</f>
        <v/>
      </c>
      <c r="F4402" s="30">
        <f>IF(OR(E4402="",NOT(ISNUMBER(C4402))),"",E4402&amp;"|"&amp;YEAR(C4402)&amp;"-"&amp;RIGHT("0"&amp;MONTH(C4402),2)&amp;"-"&amp;RIGHT("0"&amp;DAY(C4402),2))</f>
        <v/>
      </c>
      <c r="G4402" s="26">
        <f>IF(E4402="","",IFERROR(MATCH(E4402,pl_chave,0),0))</f>
        <v/>
      </c>
      <c r="H4402" s="23">
        <f>IF(G4402="","",IF(G4402=0,"Tarefa fora do plano",INDEX(pl_tag,G4402)))</f>
        <v/>
      </c>
      <c r="I4402" s="30">
        <f>IF(N(G4402)=0,"",INDEX(pl_atividade,G4402))</f>
        <v/>
      </c>
      <c r="J4402" s="50">
        <f>IF(N(G4402)=0,"",INDEX(pl_especialidade,G4402))</f>
        <v/>
      </c>
      <c r="K4402" s="28">
        <f>IF(N(G4402)=0,"",INDEX(pl_duracao,G4402))</f>
        <v/>
      </c>
      <c r="L4402" s="39">
        <f>IF(ISNUMBER(C4402),YEAR(C4402),"")</f>
        <v/>
      </c>
      <c r="M4402" s="39">
        <f>IF(ISNUMBER(C4402),MONTH(C4402),"")</f>
        <v/>
      </c>
      <c r="N4402" s="23">
        <f>IF(L4402="","",IF(NOT(ISNUMBER(crono_ano)),"Informe o ano",IF(L4402&lt;crono_ano,"Antes do ano",IF(L4402&gt;crono_ano,"Depois do ano","No ano"))))</f>
        <v/>
      </c>
      <c r="O4402" s="39">
        <f>IF(F4402="","",IF(COUNTIF(F$7:F4402,F4402)=1,1,0))</f>
        <v/>
      </c>
      <c r="P4402" s="39">
        <f>IF(A4402&amp;B4402&amp;C4402="","",IF(AND(O4402=1,N(G4402)&gt;0),IF(INDEX(pl_ativa,MAX(1,N(G4402)))="Sim",1,0),0))</f>
        <v/>
      </c>
      <c r="Q4402" s="39">
        <f>IF(F4402="","",COUNTIFS(ex_chave_oc,F4402,ex_cancelada,"&lt;&gt;Sim"))</f>
        <v/>
      </c>
      <c r="R4402" s="51">
        <f>IF(P4402="","",IF(AND(P4402=1,N(Q4402)&gt;0),1,0))</f>
        <v/>
      </c>
      <c r="S4402" s="30">
        <f>IF(P4402="","",IF(F4402="","ERRO: data prevista ausente ou inválida",IF(O4402=0,"Duplicada: contada uma vez",IF(N(G4402)=0,"ERRO: tarefa fora do Plano Mestre",IF(P4402=0,"Tarefa retirada do plano: não conta","OK")))))</f>
        <v/>
      </c>
    </row>
    <row r="4403">
      <c r="A4403" s="29" t="n"/>
      <c r="B4403" s="25" t="n"/>
      <c r="C4403" s="49" t="n"/>
      <c r="D4403" s="29" t="n"/>
      <c r="E4403" s="23">
        <f>IF(OR(A4403="",B4403=""),"",A4403&amp;"|"&amp;B4403)</f>
        <v/>
      </c>
      <c r="F4403" s="30">
        <f>IF(OR(E4403="",NOT(ISNUMBER(C4403))),"",E4403&amp;"|"&amp;YEAR(C4403)&amp;"-"&amp;RIGHT("0"&amp;MONTH(C4403),2)&amp;"-"&amp;RIGHT("0"&amp;DAY(C4403),2))</f>
        <v/>
      </c>
      <c r="G4403" s="26">
        <f>IF(E4403="","",IFERROR(MATCH(E4403,pl_chave,0),0))</f>
        <v/>
      </c>
      <c r="H4403" s="23">
        <f>IF(G4403="","",IF(G4403=0,"Tarefa fora do plano",INDEX(pl_tag,G4403)))</f>
        <v/>
      </c>
      <c r="I4403" s="30">
        <f>IF(N(G4403)=0,"",INDEX(pl_atividade,G4403))</f>
        <v/>
      </c>
      <c r="J4403" s="50">
        <f>IF(N(G4403)=0,"",INDEX(pl_especialidade,G4403))</f>
        <v/>
      </c>
      <c r="K4403" s="28">
        <f>IF(N(G4403)=0,"",INDEX(pl_duracao,G4403))</f>
        <v/>
      </c>
      <c r="L4403" s="39">
        <f>IF(ISNUMBER(C4403),YEAR(C4403),"")</f>
        <v/>
      </c>
      <c r="M4403" s="39">
        <f>IF(ISNUMBER(C4403),MONTH(C4403),"")</f>
        <v/>
      </c>
      <c r="N4403" s="23">
        <f>IF(L4403="","",IF(NOT(ISNUMBER(crono_ano)),"Informe o ano",IF(L4403&lt;crono_ano,"Antes do ano",IF(L4403&gt;crono_ano,"Depois do ano","No ano"))))</f>
        <v/>
      </c>
      <c r="O4403" s="39">
        <f>IF(F4403="","",IF(COUNTIF(F$7:F4403,F4403)=1,1,0))</f>
        <v/>
      </c>
      <c r="P4403" s="39">
        <f>IF(A4403&amp;B4403&amp;C4403="","",IF(AND(O4403=1,N(G4403)&gt;0),IF(INDEX(pl_ativa,MAX(1,N(G4403)))="Sim",1,0),0))</f>
        <v/>
      </c>
      <c r="Q4403" s="39">
        <f>IF(F4403="","",COUNTIFS(ex_chave_oc,F4403,ex_cancelada,"&lt;&gt;Sim"))</f>
        <v/>
      </c>
      <c r="R4403" s="51">
        <f>IF(P4403="","",IF(AND(P4403=1,N(Q4403)&gt;0),1,0))</f>
        <v/>
      </c>
      <c r="S4403" s="30">
        <f>IF(P4403="","",IF(F4403="","ERRO: data prevista ausente ou inválida",IF(O4403=0,"Duplicada: contada uma vez",IF(N(G4403)=0,"ERRO: tarefa fora do Plano Mestre",IF(P4403=0,"Tarefa retirada do plano: não conta","OK")))))</f>
        <v/>
      </c>
    </row>
    <row r="4404">
      <c r="A4404" s="29" t="n"/>
      <c r="B4404" s="25" t="n"/>
      <c r="C4404" s="49" t="n"/>
      <c r="D4404" s="29" t="n"/>
      <c r="E4404" s="23">
        <f>IF(OR(A4404="",B4404=""),"",A4404&amp;"|"&amp;B4404)</f>
        <v/>
      </c>
      <c r="F4404" s="30">
        <f>IF(OR(E4404="",NOT(ISNUMBER(C4404))),"",E4404&amp;"|"&amp;YEAR(C4404)&amp;"-"&amp;RIGHT("0"&amp;MONTH(C4404),2)&amp;"-"&amp;RIGHT("0"&amp;DAY(C4404),2))</f>
        <v/>
      </c>
      <c r="G4404" s="26">
        <f>IF(E4404="","",IFERROR(MATCH(E4404,pl_chave,0),0))</f>
        <v/>
      </c>
      <c r="H4404" s="23">
        <f>IF(G4404="","",IF(G4404=0,"Tarefa fora do plano",INDEX(pl_tag,G4404)))</f>
        <v/>
      </c>
      <c r="I4404" s="30">
        <f>IF(N(G4404)=0,"",INDEX(pl_atividade,G4404))</f>
        <v/>
      </c>
      <c r="J4404" s="50">
        <f>IF(N(G4404)=0,"",INDEX(pl_especialidade,G4404))</f>
        <v/>
      </c>
      <c r="K4404" s="28">
        <f>IF(N(G4404)=0,"",INDEX(pl_duracao,G4404))</f>
        <v/>
      </c>
      <c r="L4404" s="39">
        <f>IF(ISNUMBER(C4404),YEAR(C4404),"")</f>
        <v/>
      </c>
      <c r="M4404" s="39">
        <f>IF(ISNUMBER(C4404),MONTH(C4404),"")</f>
        <v/>
      </c>
      <c r="N4404" s="23">
        <f>IF(L4404="","",IF(NOT(ISNUMBER(crono_ano)),"Informe o ano",IF(L4404&lt;crono_ano,"Antes do ano",IF(L4404&gt;crono_ano,"Depois do ano","No ano"))))</f>
        <v/>
      </c>
      <c r="O4404" s="39">
        <f>IF(F4404="","",IF(COUNTIF(F$7:F4404,F4404)=1,1,0))</f>
        <v/>
      </c>
      <c r="P4404" s="39">
        <f>IF(A4404&amp;B4404&amp;C4404="","",IF(AND(O4404=1,N(G4404)&gt;0),IF(INDEX(pl_ativa,MAX(1,N(G4404)))="Sim",1,0),0))</f>
        <v/>
      </c>
      <c r="Q4404" s="39">
        <f>IF(F4404="","",COUNTIFS(ex_chave_oc,F4404,ex_cancelada,"&lt;&gt;Sim"))</f>
        <v/>
      </c>
      <c r="R4404" s="51">
        <f>IF(P4404="","",IF(AND(P4404=1,N(Q4404)&gt;0),1,0))</f>
        <v/>
      </c>
      <c r="S4404" s="30">
        <f>IF(P4404="","",IF(F4404="","ERRO: data prevista ausente ou inválida",IF(O4404=0,"Duplicada: contada uma vez",IF(N(G4404)=0,"ERRO: tarefa fora do Plano Mestre",IF(P4404=0,"Tarefa retirada do plano: não conta","OK")))))</f>
        <v/>
      </c>
    </row>
    <row r="4405">
      <c r="A4405" s="29" t="n"/>
      <c r="B4405" s="25" t="n"/>
      <c r="C4405" s="49" t="n"/>
      <c r="D4405" s="29" t="n"/>
      <c r="E4405" s="23">
        <f>IF(OR(A4405="",B4405=""),"",A4405&amp;"|"&amp;B4405)</f>
        <v/>
      </c>
      <c r="F4405" s="30">
        <f>IF(OR(E4405="",NOT(ISNUMBER(C4405))),"",E4405&amp;"|"&amp;YEAR(C4405)&amp;"-"&amp;RIGHT("0"&amp;MONTH(C4405),2)&amp;"-"&amp;RIGHT("0"&amp;DAY(C4405),2))</f>
        <v/>
      </c>
      <c r="G4405" s="26">
        <f>IF(E4405="","",IFERROR(MATCH(E4405,pl_chave,0),0))</f>
        <v/>
      </c>
      <c r="H4405" s="23">
        <f>IF(G4405="","",IF(G4405=0,"Tarefa fora do plano",INDEX(pl_tag,G4405)))</f>
        <v/>
      </c>
      <c r="I4405" s="30">
        <f>IF(N(G4405)=0,"",INDEX(pl_atividade,G4405))</f>
        <v/>
      </c>
      <c r="J4405" s="50">
        <f>IF(N(G4405)=0,"",INDEX(pl_especialidade,G4405))</f>
        <v/>
      </c>
      <c r="K4405" s="28">
        <f>IF(N(G4405)=0,"",INDEX(pl_duracao,G4405))</f>
        <v/>
      </c>
      <c r="L4405" s="39">
        <f>IF(ISNUMBER(C4405),YEAR(C4405),"")</f>
        <v/>
      </c>
      <c r="M4405" s="39">
        <f>IF(ISNUMBER(C4405),MONTH(C4405),"")</f>
        <v/>
      </c>
      <c r="N4405" s="23">
        <f>IF(L4405="","",IF(NOT(ISNUMBER(crono_ano)),"Informe o ano",IF(L4405&lt;crono_ano,"Antes do ano",IF(L4405&gt;crono_ano,"Depois do ano","No ano"))))</f>
        <v/>
      </c>
      <c r="O4405" s="39">
        <f>IF(F4405="","",IF(COUNTIF(F$7:F4405,F4405)=1,1,0))</f>
        <v/>
      </c>
      <c r="P4405" s="39">
        <f>IF(A4405&amp;B4405&amp;C4405="","",IF(AND(O4405=1,N(G4405)&gt;0),IF(INDEX(pl_ativa,MAX(1,N(G4405)))="Sim",1,0),0))</f>
        <v/>
      </c>
      <c r="Q4405" s="39">
        <f>IF(F4405="","",COUNTIFS(ex_chave_oc,F4405,ex_cancelada,"&lt;&gt;Sim"))</f>
        <v/>
      </c>
      <c r="R4405" s="51">
        <f>IF(P4405="","",IF(AND(P4405=1,N(Q4405)&gt;0),1,0))</f>
        <v/>
      </c>
      <c r="S4405" s="30">
        <f>IF(P4405="","",IF(F4405="","ERRO: data prevista ausente ou inválida",IF(O4405=0,"Duplicada: contada uma vez",IF(N(G4405)=0,"ERRO: tarefa fora do Plano Mestre",IF(P4405=0,"Tarefa retirada do plano: não conta","OK")))))</f>
        <v/>
      </c>
    </row>
    <row r="4406">
      <c r="A4406" s="29" t="n"/>
      <c r="B4406" s="25" t="n"/>
      <c r="C4406" s="49" t="n"/>
      <c r="D4406" s="29" t="n"/>
      <c r="E4406" s="23">
        <f>IF(OR(A4406="",B4406=""),"",A4406&amp;"|"&amp;B4406)</f>
        <v/>
      </c>
      <c r="F4406" s="30">
        <f>IF(OR(E4406="",NOT(ISNUMBER(C4406))),"",E4406&amp;"|"&amp;YEAR(C4406)&amp;"-"&amp;RIGHT("0"&amp;MONTH(C4406),2)&amp;"-"&amp;RIGHT("0"&amp;DAY(C4406),2))</f>
        <v/>
      </c>
      <c r="G4406" s="26">
        <f>IF(E4406="","",IFERROR(MATCH(E4406,pl_chave,0),0))</f>
        <v/>
      </c>
      <c r="H4406" s="23">
        <f>IF(G4406="","",IF(G4406=0,"Tarefa fora do plano",INDEX(pl_tag,G4406)))</f>
        <v/>
      </c>
      <c r="I4406" s="30">
        <f>IF(N(G4406)=0,"",INDEX(pl_atividade,G4406))</f>
        <v/>
      </c>
      <c r="J4406" s="50">
        <f>IF(N(G4406)=0,"",INDEX(pl_especialidade,G4406))</f>
        <v/>
      </c>
      <c r="K4406" s="28">
        <f>IF(N(G4406)=0,"",INDEX(pl_duracao,G4406))</f>
        <v/>
      </c>
      <c r="L4406" s="39">
        <f>IF(ISNUMBER(C4406),YEAR(C4406),"")</f>
        <v/>
      </c>
      <c r="M4406" s="39">
        <f>IF(ISNUMBER(C4406),MONTH(C4406),"")</f>
        <v/>
      </c>
      <c r="N4406" s="23">
        <f>IF(L4406="","",IF(NOT(ISNUMBER(crono_ano)),"Informe o ano",IF(L4406&lt;crono_ano,"Antes do ano",IF(L4406&gt;crono_ano,"Depois do ano","No ano"))))</f>
        <v/>
      </c>
      <c r="O4406" s="39">
        <f>IF(F4406="","",IF(COUNTIF(F$7:F4406,F4406)=1,1,0))</f>
        <v/>
      </c>
      <c r="P4406" s="39">
        <f>IF(A4406&amp;B4406&amp;C4406="","",IF(AND(O4406=1,N(G4406)&gt;0),IF(INDEX(pl_ativa,MAX(1,N(G4406)))="Sim",1,0),0))</f>
        <v/>
      </c>
      <c r="Q4406" s="39">
        <f>IF(F4406="","",COUNTIFS(ex_chave_oc,F4406,ex_cancelada,"&lt;&gt;Sim"))</f>
        <v/>
      </c>
      <c r="R4406" s="51">
        <f>IF(P4406="","",IF(AND(P4406=1,N(Q4406)&gt;0),1,0))</f>
        <v/>
      </c>
      <c r="S4406" s="30">
        <f>IF(P4406="","",IF(F4406="","ERRO: data prevista ausente ou inválida",IF(O4406=0,"Duplicada: contada uma vez",IF(N(G4406)=0,"ERRO: tarefa fora do Plano Mestre",IF(P4406=0,"Tarefa retirada do plano: não conta","OK")))))</f>
        <v/>
      </c>
    </row>
    <row r="4407">
      <c r="A4407" s="29" t="n"/>
      <c r="B4407" s="25" t="n"/>
      <c r="C4407" s="49" t="n"/>
      <c r="D4407" s="29" t="n"/>
      <c r="E4407" s="23">
        <f>IF(OR(A4407="",B4407=""),"",A4407&amp;"|"&amp;B4407)</f>
        <v/>
      </c>
      <c r="F4407" s="30">
        <f>IF(OR(E4407="",NOT(ISNUMBER(C4407))),"",E4407&amp;"|"&amp;YEAR(C4407)&amp;"-"&amp;RIGHT("0"&amp;MONTH(C4407),2)&amp;"-"&amp;RIGHT("0"&amp;DAY(C4407),2))</f>
        <v/>
      </c>
      <c r="G4407" s="26">
        <f>IF(E4407="","",IFERROR(MATCH(E4407,pl_chave,0),0))</f>
        <v/>
      </c>
      <c r="H4407" s="23">
        <f>IF(G4407="","",IF(G4407=0,"Tarefa fora do plano",INDEX(pl_tag,G4407)))</f>
        <v/>
      </c>
      <c r="I4407" s="30">
        <f>IF(N(G4407)=0,"",INDEX(pl_atividade,G4407))</f>
        <v/>
      </c>
      <c r="J4407" s="50">
        <f>IF(N(G4407)=0,"",INDEX(pl_especialidade,G4407))</f>
        <v/>
      </c>
      <c r="K4407" s="28">
        <f>IF(N(G4407)=0,"",INDEX(pl_duracao,G4407))</f>
        <v/>
      </c>
      <c r="L4407" s="39">
        <f>IF(ISNUMBER(C4407),YEAR(C4407),"")</f>
        <v/>
      </c>
      <c r="M4407" s="39">
        <f>IF(ISNUMBER(C4407),MONTH(C4407),"")</f>
        <v/>
      </c>
      <c r="N4407" s="23">
        <f>IF(L4407="","",IF(NOT(ISNUMBER(crono_ano)),"Informe o ano",IF(L4407&lt;crono_ano,"Antes do ano",IF(L4407&gt;crono_ano,"Depois do ano","No ano"))))</f>
        <v/>
      </c>
      <c r="O4407" s="39">
        <f>IF(F4407="","",IF(COUNTIF(F$7:F4407,F4407)=1,1,0))</f>
        <v/>
      </c>
      <c r="P4407" s="39">
        <f>IF(A4407&amp;B4407&amp;C4407="","",IF(AND(O4407=1,N(G4407)&gt;0),IF(INDEX(pl_ativa,MAX(1,N(G4407)))="Sim",1,0),0))</f>
        <v/>
      </c>
      <c r="Q4407" s="39">
        <f>IF(F4407="","",COUNTIFS(ex_chave_oc,F4407,ex_cancelada,"&lt;&gt;Sim"))</f>
        <v/>
      </c>
      <c r="R4407" s="51">
        <f>IF(P4407="","",IF(AND(P4407=1,N(Q4407)&gt;0),1,0))</f>
        <v/>
      </c>
      <c r="S4407" s="30">
        <f>IF(P4407="","",IF(F4407="","ERRO: data prevista ausente ou inválida",IF(O4407=0,"Duplicada: contada uma vez",IF(N(G4407)=0,"ERRO: tarefa fora do Plano Mestre",IF(P4407=0,"Tarefa retirada do plano: não conta","OK")))))</f>
        <v/>
      </c>
    </row>
    <row r="4408">
      <c r="A4408" s="29" t="n"/>
      <c r="B4408" s="25" t="n"/>
      <c r="C4408" s="49" t="n"/>
      <c r="D4408" s="29" t="n"/>
      <c r="E4408" s="23">
        <f>IF(OR(A4408="",B4408=""),"",A4408&amp;"|"&amp;B4408)</f>
        <v/>
      </c>
      <c r="F4408" s="30">
        <f>IF(OR(E4408="",NOT(ISNUMBER(C4408))),"",E4408&amp;"|"&amp;YEAR(C4408)&amp;"-"&amp;RIGHT("0"&amp;MONTH(C4408),2)&amp;"-"&amp;RIGHT("0"&amp;DAY(C4408),2))</f>
        <v/>
      </c>
      <c r="G4408" s="26">
        <f>IF(E4408="","",IFERROR(MATCH(E4408,pl_chave,0),0))</f>
        <v/>
      </c>
      <c r="H4408" s="23">
        <f>IF(G4408="","",IF(G4408=0,"Tarefa fora do plano",INDEX(pl_tag,G4408)))</f>
        <v/>
      </c>
      <c r="I4408" s="30">
        <f>IF(N(G4408)=0,"",INDEX(pl_atividade,G4408))</f>
        <v/>
      </c>
      <c r="J4408" s="50">
        <f>IF(N(G4408)=0,"",INDEX(pl_especialidade,G4408))</f>
        <v/>
      </c>
      <c r="K4408" s="28">
        <f>IF(N(G4408)=0,"",INDEX(pl_duracao,G4408))</f>
        <v/>
      </c>
      <c r="L4408" s="39">
        <f>IF(ISNUMBER(C4408),YEAR(C4408),"")</f>
        <v/>
      </c>
      <c r="M4408" s="39">
        <f>IF(ISNUMBER(C4408),MONTH(C4408),"")</f>
        <v/>
      </c>
      <c r="N4408" s="23">
        <f>IF(L4408="","",IF(NOT(ISNUMBER(crono_ano)),"Informe o ano",IF(L4408&lt;crono_ano,"Antes do ano",IF(L4408&gt;crono_ano,"Depois do ano","No ano"))))</f>
        <v/>
      </c>
      <c r="O4408" s="39">
        <f>IF(F4408="","",IF(COUNTIF(F$7:F4408,F4408)=1,1,0))</f>
        <v/>
      </c>
      <c r="P4408" s="39">
        <f>IF(A4408&amp;B4408&amp;C4408="","",IF(AND(O4408=1,N(G4408)&gt;0),IF(INDEX(pl_ativa,MAX(1,N(G4408)))="Sim",1,0),0))</f>
        <v/>
      </c>
      <c r="Q4408" s="39">
        <f>IF(F4408="","",COUNTIFS(ex_chave_oc,F4408,ex_cancelada,"&lt;&gt;Sim"))</f>
        <v/>
      </c>
      <c r="R4408" s="51">
        <f>IF(P4408="","",IF(AND(P4408=1,N(Q4408)&gt;0),1,0))</f>
        <v/>
      </c>
      <c r="S4408" s="30">
        <f>IF(P4408="","",IF(F4408="","ERRO: data prevista ausente ou inválida",IF(O4408=0,"Duplicada: contada uma vez",IF(N(G4408)=0,"ERRO: tarefa fora do Plano Mestre",IF(P4408=0,"Tarefa retirada do plano: não conta","OK")))))</f>
        <v/>
      </c>
    </row>
    <row r="4409">
      <c r="A4409" s="29" t="n"/>
      <c r="B4409" s="25" t="n"/>
      <c r="C4409" s="49" t="n"/>
      <c r="D4409" s="29" t="n"/>
      <c r="E4409" s="23">
        <f>IF(OR(A4409="",B4409=""),"",A4409&amp;"|"&amp;B4409)</f>
        <v/>
      </c>
      <c r="F4409" s="30">
        <f>IF(OR(E4409="",NOT(ISNUMBER(C4409))),"",E4409&amp;"|"&amp;YEAR(C4409)&amp;"-"&amp;RIGHT("0"&amp;MONTH(C4409),2)&amp;"-"&amp;RIGHT("0"&amp;DAY(C4409),2))</f>
        <v/>
      </c>
      <c r="G4409" s="26">
        <f>IF(E4409="","",IFERROR(MATCH(E4409,pl_chave,0),0))</f>
        <v/>
      </c>
      <c r="H4409" s="23">
        <f>IF(G4409="","",IF(G4409=0,"Tarefa fora do plano",INDEX(pl_tag,G4409)))</f>
        <v/>
      </c>
      <c r="I4409" s="30">
        <f>IF(N(G4409)=0,"",INDEX(pl_atividade,G4409))</f>
        <v/>
      </c>
      <c r="J4409" s="50">
        <f>IF(N(G4409)=0,"",INDEX(pl_especialidade,G4409))</f>
        <v/>
      </c>
      <c r="K4409" s="28">
        <f>IF(N(G4409)=0,"",INDEX(pl_duracao,G4409))</f>
        <v/>
      </c>
      <c r="L4409" s="39">
        <f>IF(ISNUMBER(C4409),YEAR(C4409),"")</f>
        <v/>
      </c>
      <c r="M4409" s="39">
        <f>IF(ISNUMBER(C4409),MONTH(C4409),"")</f>
        <v/>
      </c>
      <c r="N4409" s="23">
        <f>IF(L4409="","",IF(NOT(ISNUMBER(crono_ano)),"Informe o ano",IF(L4409&lt;crono_ano,"Antes do ano",IF(L4409&gt;crono_ano,"Depois do ano","No ano"))))</f>
        <v/>
      </c>
      <c r="O4409" s="39">
        <f>IF(F4409="","",IF(COUNTIF(F$7:F4409,F4409)=1,1,0))</f>
        <v/>
      </c>
      <c r="P4409" s="39">
        <f>IF(A4409&amp;B4409&amp;C4409="","",IF(AND(O4409=1,N(G4409)&gt;0),IF(INDEX(pl_ativa,MAX(1,N(G4409)))="Sim",1,0),0))</f>
        <v/>
      </c>
      <c r="Q4409" s="39">
        <f>IF(F4409="","",COUNTIFS(ex_chave_oc,F4409,ex_cancelada,"&lt;&gt;Sim"))</f>
        <v/>
      </c>
      <c r="R4409" s="51">
        <f>IF(P4409="","",IF(AND(P4409=1,N(Q4409)&gt;0),1,0))</f>
        <v/>
      </c>
      <c r="S4409" s="30">
        <f>IF(P4409="","",IF(F4409="","ERRO: data prevista ausente ou inválida",IF(O4409=0,"Duplicada: contada uma vez",IF(N(G4409)=0,"ERRO: tarefa fora do Plano Mestre",IF(P4409=0,"Tarefa retirada do plano: não conta","OK")))))</f>
        <v/>
      </c>
    </row>
    <row r="4410">
      <c r="A4410" s="29" t="n"/>
      <c r="B4410" s="25" t="n"/>
      <c r="C4410" s="49" t="n"/>
      <c r="D4410" s="29" t="n"/>
      <c r="E4410" s="23">
        <f>IF(OR(A4410="",B4410=""),"",A4410&amp;"|"&amp;B4410)</f>
        <v/>
      </c>
      <c r="F4410" s="30">
        <f>IF(OR(E4410="",NOT(ISNUMBER(C4410))),"",E4410&amp;"|"&amp;YEAR(C4410)&amp;"-"&amp;RIGHT("0"&amp;MONTH(C4410),2)&amp;"-"&amp;RIGHT("0"&amp;DAY(C4410),2))</f>
        <v/>
      </c>
      <c r="G4410" s="26">
        <f>IF(E4410="","",IFERROR(MATCH(E4410,pl_chave,0),0))</f>
        <v/>
      </c>
      <c r="H4410" s="23">
        <f>IF(G4410="","",IF(G4410=0,"Tarefa fora do plano",INDEX(pl_tag,G4410)))</f>
        <v/>
      </c>
      <c r="I4410" s="30">
        <f>IF(N(G4410)=0,"",INDEX(pl_atividade,G4410))</f>
        <v/>
      </c>
      <c r="J4410" s="50">
        <f>IF(N(G4410)=0,"",INDEX(pl_especialidade,G4410))</f>
        <v/>
      </c>
      <c r="K4410" s="28">
        <f>IF(N(G4410)=0,"",INDEX(pl_duracao,G4410))</f>
        <v/>
      </c>
      <c r="L4410" s="39">
        <f>IF(ISNUMBER(C4410),YEAR(C4410),"")</f>
        <v/>
      </c>
      <c r="M4410" s="39">
        <f>IF(ISNUMBER(C4410),MONTH(C4410),"")</f>
        <v/>
      </c>
      <c r="N4410" s="23">
        <f>IF(L4410="","",IF(NOT(ISNUMBER(crono_ano)),"Informe o ano",IF(L4410&lt;crono_ano,"Antes do ano",IF(L4410&gt;crono_ano,"Depois do ano","No ano"))))</f>
        <v/>
      </c>
      <c r="O4410" s="39">
        <f>IF(F4410="","",IF(COUNTIF(F$7:F4410,F4410)=1,1,0))</f>
        <v/>
      </c>
      <c r="P4410" s="39">
        <f>IF(A4410&amp;B4410&amp;C4410="","",IF(AND(O4410=1,N(G4410)&gt;0),IF(INDEX(pl_ativa,MAX(1,N(G4410)))="Sim",1,0),0))</f>
        <v/>
      </c>
      <c r="Q4410" s="39">
        <f>IF(F4410="","",COUNTIFS(ex_chave_oc,F4410,ex_cancelada,"&lt;&gt;Sim"))</f>
        <v/>
      </c>
      <c r="R4410" s="51">
        <f>IF(P4410="","",IF(AND(P4410=1,N(Q4410)&gt;0),1,0))</f>
        <v/>
      </c>
      <c r="S4410" s="30">
        <f>IF(P4410="","",IF(F4410="","ERRO: data prevista ausente ou inválida",IF(O4410=0,"Duplicada: contada uma vez",IF(N(G4410)=0,"ERRO: tarefa fora do Plano Mestre",IF(P4410=0,"Tarefa retirada do plano: não conta","OK")))))</f>
        <v/>
      </c>
    </row>
    <row r="4411">
      <c r="A4411" s="29" t="n"/>
      <c r="B4411" s="25" t="n"/>
      <c r="C4411" s="49" t="n"/>
      <c r="D4411" s="29" t="n"/>
      <c r="E4411" s="23">
        <f>IF(OR(A4411="",B4411=""),"",A4411&amp;"|"&amp;B4411)</f>
        <v/>
      </c>
      <c r="F4411" s="30">
        <f>IF(OR(E4411="",NOT(ISNUMBER(C4411))),"",E4411&amp;"|"&amp;YEAR(C4411)&amp;"-"&amp;RIGHT("0"&amp;MONTH(C4411),2)&amp;"-"&amp;RIGHT("0"&amp;DAY(C4411),2))</f>
        <v/>
      </c>
      <c r="G4411" s="26">
        <f>IF(E4411="","",IFERROR(MATCH(E4411,pl_chave,0),0))</f>
        <v/>
      </c>
      <c r="H4411" s="23">
        <f>IF(G4411="","",IF(G4411=0,"Tarefa fora do plano",INDEX(pl_tag,G4411)))</f>
        <v/>
      </c>
      <c r="I4411" s="30">
        <f>IF(N(G4411)=0,"",INDEX(pl_atividade,G4411))</f>
        <v/>
      </c>
      <c r="J4411" s="50">
        <f>IF(N(G4411)=0,"",INDEX(pl_especialidade,G4411))</f>
        <v/>
      </c>
      <c r="K4411" s="28">
        <f>IF(N(G4411)=0,"",INDEX(pl_duracao,G4411))</f>
        <v/>
      </c>
      <c r="L4411" s="39">
        <f>IF(ISNUMBER(C4411),YEAR(C4411),"")</f>
        <v/>
      </c>
      <c r="M4411" s="39">
        <f>IF(ISNUMBER(C4411),MONTH(C4411),"")</f>
        <v/>
      </c>
      <c r="N4411" s="23">
        <f>IF(L4411="","",IF(NOT(ISNUMBER(crono_ano)),"Informe o ano",IF(L4411&lt;crono_ano,"Antes do ano",IF(L4411&gt;crono_ano,"Depois do ano","No ano"))))</f>
        <v/>
      </c>
      <c r="O4411" s="39">
        <f>IF(F4411="","",IF(COUNTIF(F$7:F4411,F4411)=1,1,0))</f>
        <v/>
      </c>
      <c r="P4411" s="39">
        <f>IF(A4411&amp;B4411&amp;C4411="","",IF(AND(O4411=1,N(G4411)&gt;0),IF(INDEX(pl_ativa,MAX(1,N(G4411)))="Sim",1,0),0))</f>
        <v/>
      </c>
      <c r="Q4411" s="39">
        <f>IF(F4411="","",COUNTIFS(ex_chave_oc,F4411,ex_cancelada,"&lt;&gt;Sim"))</f>
        <v/>
      </c>
      <c r="R4411" s="51">
        <f>IF(P4411="","",IF(AND(P4411=1,N(Q4411)&gt;0),1,0))</f>
        <v/>
      </c>
      <c r="S4411" s="30">
        <f>IF(P4411="","",IF(F4411="","ERRO: data prevista ausente ou inválida",IF(O4411=0,"Duplicada: contada uma vez",IF(N(G4411)=0,"ERRO: tarefa fora do Plano Mestre",IF(P4411=0,"Tarefa retirada do plano: não conta","OK")))))</f>
        <v/>
      </c>
    </row>
    <row r="4412">
      <c r="A4412" s="29" t="n"/>
      <c r="B4412" s="25" t="n"/>
      <c r="C4412" s="49" t="n"/>
      <c r="D4412" s="29" t="n"/>
      <c r="E4412" s="23">
        <f>IF(OR(A4412="",B4412=""),"",A4412&amp;"|"&amp;B4412)</f>
        <v/>
      </c>
      <c r="F4412" s="30">
        <f>IF(OR(E4412="",NOT(ISNUMBER(C4412))),"",E4412&amp;"|"&amp;YEAR(C4412)&amp;"-"&amp;RIGHT("0"&amp;MONTH(C4412),2)&amp;"-"&amp;RIGHT("0"&amp;DAY(C4412),2))</f>
        <v/>
      </c>
      <c r="G4412" s="26">
        <f>IF(E4412="","",IFERROR(MATCH(E4412,pl_chave,0),0))</f>
        <v/>
      </c>
      <c r="H4412" s="23">
        <f>IF(G4412="","",IF(G4412=0,"Tarefa fora do plano",INDEX(pl_tag,G4412)))</f>
        <v/>
      </c>
      <c r="I4412" s="30">
        <f>IF(N(G4412)=0,"",INDEX(pl_atividade,G4412))</f>
        <v/>
      </c>
      <c r="J4412" s="50">
        <f>IF(N(G4412)=0,"",INDEX(pl_especialidade,G4412))</f>
        <v/>
      </c>
      <c r="K4412" s="28">
        <f>IF(N(G4412)=0,"",INDEX(pl_duracao,G4412))</f>
        <v/>
      </c>
      <c r="L4412" s="39">
        <f>IF(ISNUMBER(C4412),YEAR(C4412),"")</f>
        <v/>
      </c>
      <c r="M4412" s="39">
        <f>IF(ISNUMBER(C4412),MONTH(C4412),"")</f>
        <v/>
      </c>
      <c r="N4412" s="23">
        <f>IF(L4412="","",IF(NOT(ISNUMBER(crono_ano)),"Informe o ano",IF(L4412&lt;crono_ano,"Antes do ano",IF(L4412&gt;crono_ano,"Depois do ano","No ano"))))</f>
        <v/>
      </c>
      <c r="O4412" s="39">
        <f>IF(F4412="","",IF(COUNTIF(F$7:F4412,F4412)=1,1,0))</f>
        <v/>
      </c>
      <c r="P4412" s="39">
        <f>IF(A4412&amp;B4412&amp;C4412="","",IF(AND(O4412=1,N(G4412)&gt;0),IF(INDEX(pl_ativa,MAX(1,N(G4412)))="Sim",1,0),0))</f>
        <v/>
      </c>
      <c r="Q4412" s="39">
        <f>IF(F4412="","",COUNTIFS(ex_chave_oc,F4412,ex_cancelada,"&lt;&gt;Sim"))</f>
        <v/>
      </c>
      <c r="R4412" s="51">
        <f>IF(P4412="","",IF(AND(P4412=1,N(Q4412)&gt;0),1,0))</f>
        <v/>
      </c>
      <c r="S4412" s="30">
        <f>IF(P4412="","",IF(F4412="","ERRO: data prevista ausente ou inválida",IF(O4412=0,"Duplicada: contada uma vez",IF(N(G4412)=0,"ERRO: tarefa fora do Plano Mestre",IF(P4412=0,"Tarefa retirada do plano: não conta","OK")))))</f>
        <v/>
      </c>
    </row>
    <row r="4413">
      <c r="A4413" s="29" t="n"/>
      <c r="B4413" s="25" t="n"/>
      <c r="C4413" s="49" t="n"/>
      <c r="D4413" s="29" t="n"/>
      <c r="E4413" s="23">
        <f>IF(OR(A4413="",B4413=""),"",A4413&amp;"|"&amp;B4413)</f>
        <v/>
      </c>
      <c r="F4413" s="30">
        <f>IF(OR(E4413="",NOT(ISNUMBER(C4413))),"",E4413&amp;"|"&amp;YEAR(C4413)&amp;"-"&amp;RIGHT("0"&amp;MONTH(C4413),2)&amp;"-"&amp;RIGHT("0"&amp;DAY(C4413),2))</f>
        <v/>
      </c>
      <c r="G4413" s="26">
        <f>IF(E4413="","",IFERROR(MATCH(E4413,pl_chave,0),0))</f>
        <v/>
      </c>
      <c r="H4413" s="23">
        <f>IF(G4413="","",IF(G4413=0,"Tarefa fora do plano",INDEX(pl_tag,G4413)))</f>
        <v/>
      </c>
      <c r="I4413" s="30">
        <f>IF(N(G4413)=0,"",INDEX(pl_atividade,G4413))</f>
        <v/>
      </c>
      <c r="J4413" s="50">
        <f>IF(N(G4413)=0,"",INDEX(pl_especialidade,G4413))</f>
        <v/>
      </c>
      <c r="K4413" s="28">
        <f>IF(N(G4413)=0,"",INDEX(pl_duracao,G4413))</f>
        <v/>
      </c>
      <c r="L4413" s="39">
        <f>IF(ISNUMBER(C4413),YEAR(C4413),"")</f>
        <v/>
      </c>
      <c r="M4413" s="39">
        <f>IF(ISNUMBER(C4413),MONTH(C4413),"")</f>
        <v/>
      </c>
      <c r="N4413" s="23">
        <f>IF(L4413="","",IF(NOT(ISNUMBER(crono_ano)),"Informe o ano",IF(L4413&lt;crono_ano,"Antes do ano",IF(L4413&gt;crono_ano,"Depois do ano","No ano"))))</f>
        <v/>
      </c>
      <c r="O4413" s="39">
        <f>IF(F4413="","",IF(COUNTIF(F$7:F4413,F4413)=1,1,0))</f>
        <v/>
      </c>
      <c r="P4413" s="39">
        <f>IF(A4413&amp;B4413&amp;C4413="","",IF(AND(O4413=1,N(G4413)&gt;0),IF(INDEX(pl_ativa,MAX(1,N(G4413)))="Sim",1,0),0))</f>
        <v/>
      </c>
      <c r="Q4413" s="39">
        <f>IF(F4413="","",COUNTIFS(ex_chave_oc,F4413,ex_cancelada,"&lt;&gt;Sim"))</f>
        <v/>
      </c>
      <c r="R4413" s="51">
        <f>IF(P4413="","",IF(AND(P4413=1,N(Q4413)&gt;0),1,0))</f>
        <v/>
      </c>
      <c r="S4413" s="30">
        <f>IF(P4413="","",IF(F4413="","ERRO: data prevista ausente ou inválida",IF(O4413=0,"Duplicada: contada uma vez",IF(N(G4413)=0,"ERRO: tarefa fora do Plano Mestre",IF(P4413=0,"Tarefa retirada do plano: não conta","OK")))))</f>
        <v/>
      </c>
    </row>
    <row r="4414">
      <c r="A4414" s="29" t="n"/>
      <c r="B4414" s="25" t="n"/>
      <c r="C4414" s="49" t="n"/>
      <c r="D4414" s="29" t="n"/>
      <c r="E4414" s="23">
        <f>IF(OR(A4414="",B4414=""),"",A4414&amp;"|"&amp;B4414)</f>
        <v/>
      </c>
      <c r="F4414" s="30">
        <f>IF(OR(E4414="",NOT(ISNUMBER(C4414))),"",E4414&amp;"|"&amp;YEAR(C4414)&amp;"-"&amp;RIGHT("0"&amp;MONTH(C4414),2)&amp;"-"&amp;RIGHT("0"&amp;DAY(C4414),2))</f>
        <v/>
      </c>
      <c r="G4414" s="26">
        <f>IF(E4414="","",IFERROR(MATCH(E4414,pl_chave,0),0))</f>
        <v/>
      </c>
      <c r="H4414" s="23">
        <f>IF(G4414="","",IF(G4414=0,"Tarefa fora do plano",INDEX(pl_tag,G4414)))</f>
        <v/>
      </c>
      <c r="I4414" s="30">
        <f>IF(N(G4414)=0,"",INDEX(pl_atividade,G4414))</f>
        <v/>
      </c>
      <c r="J4414" s="50">
        <f>IF(N(G4414)=0,"",INDEX(pl_especialidade,G4414))</f>
        <v/>
      </c>
      <c r="K4414" s="28">
        <f>IF(N(G4414)=0,"",INDEX(pl_duracao,G4414))</f>
        <v/>
      </c>
      <c r="L4414" s="39">
        <f>IF(ISNUMBER(C4414),YEAR(C4414),"")</f>
        <v/>
      </c>
      <c r="M4414" s="39">
        <f>IF(ISNUMBER(C4414),MONTH(C4414),"")</f>
        <v/>
      </c>
      <c r="N4414" s="23">
        <f>IF(L4414="","",IF(NOT(ISNUMBER(crono_ano)),"Informe o ano",IF(L4414&lt;crono_ano,"Antes do ano",IF(L4414&gt;crono_ano,"Depois do ano","No ano"))))</f>
        <v/>
      </c>
      <c r="O4414" s="39">
        <f>IF(F4414="","",IF(COUNTIF(F$7:F4414,F4414)=1,1,0))</f>
        <v/>
      </c>
      <c r="P4414" s="39">
        <f>IF(A4414&amp;B4414&amp;C4414="","",IF(AND(O4414=1,N(G4414)&gt;0),IF(INDEX(pl_ativa,MAX(1,N(G4414)))="Sim",1,0),0))</f>
        <v/>
      </c>
      <c r="Q4414" s="39">
        <f>IF(F4414="","",COUNTIFS(ex_chave_oc,F4414,ex_cancelada,"&lt;&gt;Sim"))</f>
        <v/>
      </c>
      <c r="R4414" s="51">
        <f>IF(P4414="","",IF(AND(P4414=1,N(Q4414)&gt;0),1,0))</f>
        <v/>
      </c>
      <c r="S4414" s="30">
        <f>IF(P4414="","",IF(F4414="","ERRO: data prevista ausente ou inválida",IF(O4414=0,"Duplicada: contada uma vez",IF(N(G4414)=0,"ERRO: tarefa fora do Plano Mestre",IF(P4414=0,"Tarefa retirada do plano: não conta","OK")))))</f>
        <v/>
      </c>
    </row>
    <row r="4415">
      <c r="A4415" s="29" t="n"/>
      <c r="B4415" s="25" t="n"/>
      <c r="C4415" s="49" t="n"/>
      <c r="D4415" s="29" t="n"/>
      <c r="E4415" s="23">
        <f>IF(OR(A4415="",B4415=""),"",A4415&amp;"|"&amp;B4415)</f>
        <v/>
      </c>
      <c r="F4415" s="30">
        <f>IF(OR(E4415="",NOT(ISNUMBER(C4415))),"",E4415&amp;"|"&amp;YEAR(C4415)&amp;"-"&amp;RIGHT("0"&amp;MONTH(C4415),2)&amp;"-"&amp;RIGHT("0"&amp;DAY(C4415),2))</f>
        <v/>
      </c>
      <c r="G4415" s="26">
        <f>IF(E4415="","",IFERROR(MATCH(E4415,pl_chave,0),0))</f>
        <v/>
      </c>
      <c r="H4415" s="23">
        <f>IF(G4415="","",IF(G4415=0,"Tarefa fora do plano",INDEX(pl_tag,G4415)))</f>
        <v/>
      </c>
      <c r="I4415" s="30">
        <f>IF(N(G4415)=0,"",INDEX(pl_atividade,G4415))</f>
        <v/>
      </c>
      <c r="J4415" s="50">
        <f>IF(N(G4415)=0,"",INDEX(pl_especialidade,G4415))</f>
        <v/>
      </c>
      <c r="K4415" s="28">
        <f>IF(N(G4415)=0,"",INDEX(pl_duracao,G4415))</f>
        <v/>
      </c>
      <c r="L4415" s="39">
        <f>IF(ISNUMBER(C4415),YEAR(C4415),"")</f>
        <v/>
      </c>
      <c r="M4415" s="39">
        <f>IF(ISNUMBER(C4415),MONTH(C4415),"")</f>
        <v/>
      </c>
      <c r="N4415" s="23">
        <f>IF(L4415="","",IF(NOT(ISNUMBER(crono_ano)),"Informe o ano",IF(L4415&lt;crono_ano,"Antes do ano",IF(L4415&gt;crono_ano,"Depois do ano","No ano"))))</f>
        <v/>
      </c>
      <c r="O4415" s="39">
        <f>IF(F4415="","",IF(COUNTIF(F$7:F4415,F4415)=1,1,0))</f>
        <v/>
      </c>
      <c r="P4415" s="39">
        <f>IF(A4415&amp;B4415&amp;C4415="","",IF(AND(O4415=1,N(G4415)&gt;0),IF(INDEX(pl_ativa,MAX(1,N(G4415)))="Sim",1,0),0))</f>
        <v/>
      </c>
      <c r="Q4415" s="39">
        <f>IF(F4415="","",COUNTIFS(ex_chave_oc,F4415,ex_cancelada,"&lt;&gt;Sim"))</f>
        <v/>
      </c>
      <c r="R4415" s="51">
        <f>IF(P4415="","",IF(AND(P4415=1,N(Q4415)&gt;0),1,0))</f>
        <v/>
      </c>
      <c r="S4415" s="30">
        <f>IF(P4415="","",IF(F4415="","ERRO: data prevista ausente ou inválida",IF(O4415=0,"Duplicada: contada uma vez",IF(N(G4415)=0,"ERRO: tarefa fora do Plano Mestre",IF(P4415=0,"Tarefa retirada do plano: não conta","OK")))))</f>
        <v/>
      </c>
    </row>
    <row r="4416">
      <c r="A4416" s="29" t="n"/>
      <c r="B4416" s="25" t="n"/>
      <c r="C4416" s="49" t="n"/>
      <c r="D4416" s="29" t="n"/>
      <c r="E4416" s="23">
        <f>IF(OR(A4416="",B4416=""),"",A4416&amp;"|"&amp;B4416)</f>
        <v/>
      </c>
      <c r="F4416" s="30">
        <f>IF(OR(E4416="",NOT(ISNUMBER(C4416))),"",E4416&amp;"|"&amp;YEAR(C4416)&amp;"-"&amp;RIGHT("0"&amp;MONTH(C4416),2)&amp;"-"&amp;RIGHT("0"&amp;DAY(C4416),2))</f>
        <v/>
      </c>
      <c r="G4416" s="26">
        <f>IF(E4416="","",IFERROR(MATCH(E4416,pl_chave,0),0))</f>
        <v/>
      </c>
      <c r="H4416" s="23">
        <f>IF(G4416="","",IF(G4416=0,"Tarefa fora do plano",INDEX(pl_tag,G4416)))</f>
        <v/>
      </c>
      <c r="I4416" s="30">
        <f>IF(N(G4416)=0,"",INDEX(pl_atividade,G4416))</f>
        <v/>
      </c>
      <c r="J4416" s="50">
        <f>IF(N(G4416)=0,"",INDEX(pl_especialidade,G4416))</f>
        <v/>
      </c>
      <c r="K4416" s="28">
        <f>IF(N(G4416)=0,"",INDEX(pl_duracao,G4416))</f>
        <v/>
      </c>
      <c r="L4416" s="39">
        <f>IF(ISNUMBER(C4416),YEAR(C4416),"")</f>
        <v/>
      </c>
      <c r="M4416" s="39">
        <f>IF(ISNUMBER(C4416),MONTH(C4416),"")</f>
        <v/>
      </c>
      <c r="N4416" s="23">
        <f>IF(L4416="","",IF(NOT(ISNUMBER(crono_ano)),"Informe o ano",IF(L4416&lt;crono_ano,"Antes do ano",IF(L4416&gt;crono_ano,"Depois do ano","No ano"))))</f>
        <v/>
      </c>
      <c r="O4416" s="39">
        <f>IF(F4416="","",IF(COUNTIF(F$7:F4416,F4416)=1,1,0))</f>
        <v/>
      </c>
      <c r="P4416" s="39">
        <f>IF(A4416&amp;B4416&amp;C4416="","",IF(AND(O4416=1,N(G4416)&gt;0),IF(INDEX(pl_ativa,MAX(1,N(G4416)))="Sim",1,0),0))</f>
        <v/>
      </c>
      <c r="Q4416" s="39">
        <f>IF(F4416="","",COUNTIFS(ex_chave_oc,F4416,ex_cancelada,"&lt;&gt;Sim"))</f>
        <v/>
      </c>
      <c r="R4416" s="51">
        <f>IF(P4416="","",IF(AND(P4416=1,N(Q4416)&gt;0),1,0))</f>
        <v/>
      </c>
      <c r="S4416" s="30">
        <f>IF(P4416="","",IF(F4416="","ERRO: data prevista ausente ou inválida",IF(O4416=0,"Duplicada: contada uma vez",IF(N(G4416)=0,"ERRO: tarefa fora do Plano Mestre",IF(P4416=0,"Tarefa retirada do plano: não conta","OK")))))</f>
        <v/>
      </c>
    </row>
    <row r="4417">
      <c r="A4417" s="29" t="n"/>
      <c r="B4417" s="25" t="n"/>
      <c r="C4417" s="49" t="n"/>
      <c r="D4417" s="29" t="n"/>
      <c r="E4417" s="23">
        <f>IF(OR(A4417="",B4417=""),"",A4417&amp;"|"&amp;B4417)</f>
        <v/>
      </c>
      <c r="F4417" s="30">
        <f>IF(OR(E4417="",NOT(ISNUMBER(C4417))),"",E4417&amp;"|"&amp;YEAR(C4417)&amp;"-"&amp;RIGHT("0"&amp;MONTH(C4417),2)&amp;"-"&amp;RIGHT("0"&amp;DAY(C4417),2))</f>
        <v/>
      </c>
      <c r="G4417" s="26">
        <f>IF(E4417="","",IFERROR(MATCH(E4417,pl_chave,0),0))</f>
        <v/>
      </c>
      <c r="H4417" s="23">
        <f>IF(G4417="","",IF(G4417=0,"Tarefa fora do plano",INDEX(pl_tag,G4417)))</f>
        <v/>
      </c>
      <c r="I4417" s="30">
        <f>IF(N(G4417)=0,"",INDEX(pl_atividade,G4417))</f>
        <v/>
      </c>
      <c r="J4417" s="50">
        <f>IF(N(G4417)=0,"",INDEX(pl_especialidade,G4417))</f>
        <v/>
      </c>
      <c r="K4417" s="28">
        <f>IF(N(G4417)=0,"",INDEX(pl_duracao,G4417))</f>
        <v/>
      </c>
      <c r="L4417" s="39">
        <f>IF(ISNUMBER(C4417),YEAR(C4417),"")</f>
        <v/>
      </c>
      <c r="M4417" s="39">
        <f>IF(ISNUMBER(C4417),MONTH(C4417),"")</f>
        <v/>
      </c>
      <c r="N4417" s="23">
        <f>IF(L4417="","",IF(NOT(ISNUMBER(crono_ano)),"Informe o ano",IF(L4417&lt;crono_ano,"Antes do ano",IF(L4417&gt;crono_ano,"Depois do ano","No ano"))))</f>
        <v/>
      </c>
      <c r="O4417" s="39">
        <f>IF(F4417="","",IF(COUNTIF(F$7:F4417,F4417)=1,1,0))</f>
        <v/>
      </c>
      <c r="P4417" s="39">
        <f>IF(A4417&amp;B4417&amp;C4417="","",IF(AND(O4417=1,N(G4417)&gt;0),IF(INDEX(pl_ativa,MAX(1,N(G4417)))="Sim",1,0),0))</f>
        <v/>
      </c>
      <c r="Q4417" s="39">
        <f>IF(F4417="","",COUNTIFS(ex_chave_oc,F4417,ex_cancelada,"&lt;&gt;Sim"))</f>
        <v/>
      </c>
      <c r="R4417" s="51">
        <f>IF(P4417="","",IF(AND(P4417=1,N(Q4417)&gt;0),1,0))</f>
        <v/>
      </c>
      <c r="S4417" s="30">
        <f>IF(P4417="","",IF(F4417="","ERRO: data prevista ausente ou inválida",IF(O4417=0,"Duplicada: contada uma vez",IF(N(G4417)=0,"ERRO: tarefa fora do Plano Mestre",IF(P4417=0,"Tarefa retirada do plano: não conta","OK")))))</f>
        <v/>
      </c>
    </row>
    <row r="4418">
      <c r="A4418" s="29" t="n"/>
      <c r="B4418" s="25" t="n"/>
      <c r="C4418" s="49" t="n"/>
      <c r="D4418" s="29" t="n"/>
      <c r="E4418" s="23">
        <f>IF(OR(A4418="",B4418=""),"",A4418&amp;"|"&amp;B4418)</f>
        <v/>
      </c>
      <c r="F4418" s="30">
        <f>IF(OR(E4418="",NOT(ISNUMBER(C4418))),"",E4418&amp;"|"&amp;YEAR(C4418)&amp;"-"&amp;RIGHT("0"&amp;MONTH(C4418),2)&amp;"-"&amp;RIGHT("0"&amp;DAY(C4418),2))</f>
        <v/>
      </c>
      <c r="G4418" s="26">
        <f>IF(E4418="","",IFERROR(MATCH(E4418,pl_chave,0),0))</f>
        <v/>
      </c>
      <c r="H4418" s="23">
        <f>IF(G4418="","",IF(G4418=0,"Tarefa fora do plano",INDEX(pl_tag,G4418)))</f>
        <v/>
      </c>
      <c r="I4418" s="30">
        <f>IF(N(G4418)=0,"",INDEX(pl_atividade,G4418))</f>
        <v/>
      </c>
      <c r="J4418" s="50">
        <f>IF(N(G4418)=0,"",INDEX(pl_especialidade,G4418))</f>
        <v/>
      </c>
      <c r="K4418" s="28">
        <f>IF(N(G4418)=0,"",INDEX(pl_duracao,G4418))</f>
        <v/>
      </c>
      <c r="L4418" s="39">
        <f>IF(ISNUMBER(C4418),YEAR(C4418),"")</f>
        <v/>
      </c>
      <c r="M4418" s="39">
        <f>IF(ISNUMBER(C4418),MONTH(C4418),"")</f>
        <v/>
      </c>
      <c r="N4418" s="23">
        <f>IF(L4418="","",IF(NOT(ISNUMBER(crono_ano)),"Informe o ano",IF(L4418&lt;crono_ano,"Antes do ano",IF(L4418&gt;crono_ano,"Depois do ano","No ano"))))</f>
        <v/>
      </c>
      <c r="O4418" s="39">
        <f>IF(F4418="","",IF(COUNTIF(F$7:F4418,F4418)=1,1,0))</f>
        <v/>
      </c>
      <c r="P4418" s="39">
        <f>IF(A4418&amp;B4418&amp;C4418="","",IF(AND(O4418=1,N(G4418)&gt;0),IF(INDEX(pl_ativa,MAX(1,N(G4418)))="Sim",1,0),0))</f>
        <v/>
      </c>
      <c r="Q4418" s="39">
        <f>IF(F4418="","",COUNTIFS(ex_chave_oc,F4418,ex_cancelada,"&lt;&gt;Sim"))</f>
        <v/>
      </c>
      <c r="R4418" s="51">
        <f>IF(P4418="","",IF(AND(P4418=1,N(Q4418)&gt;0),1,0))</f>
        <v/>
      </c>
      <c r="S4418" s="30">
        <f>IF(P4418="","",IF(F4418="","ERRO: data prevista ausente ou inválida",IF(O4418=0,"Duplicada: contada uma vez",IF(N(G4418)=0,"ERRO: tarefa fora do Plano Mestre",IF(P4418=0,"Tarefa retirada do plano: não conta","OK")))))</f>
        <v/>
      </c>
    </row>
    <row r="4419">
      <c r="A4419" s="29" t="n"/>
      <c r="B4419" s="25" t="n"/>
      <c r="C4419" s="49" t="n"/>
      <c r="D4419" s="29" t="n"/>
      <c r="E4419" s="23">
        <f>IF(OR(A4419="",B4419=""),"",A4419&amp;"|"&amp;B4419)</f>
        <v/>
      </c>
      <c r="F4419" s="30">
        <f>IF(OR(E4419="",NOT(ISNUMBER(C4419))),"",E4419&amp;"|"&amp;YEAR(C4419)&amp;"-"&amp;RIGHT("0"&amp;MONTH(C4419),2)&amp;"-"&amp;RIGHT("0"&amp;DAY(C4419),2))</f>
        <v/>
      </c>
      <c r="G4419" s="26">
        <f>IF(E4419="","",IFERROR(MATCH(E4419,pl_chave,0),0))</f>
        <v/>
      </c>
      <c r="H4419" s="23">
        <f>IF(G4419="","",IF(G4419=0,"Tarefa fora do plano",INDEX(pl_tag,G4419)))</f>
        <v/>
      </c>
      <c r="I4419" s="30">
        <f>IF(N(G4419)=0,"",INDEX(pl_atividade,G4419))</f>
        <v/>
      </c>
      <c r="J4419" s="50">
        <f>IF(N(G4419)=0,"",INDEX(pl_especialidade,G4419))</f>
        <v/>
      </c>
      <c r="K4419" s="28">
        <f>IF(N(G4419)=0,"",INDEX(pl_duracao,G4419))</f>
        <v/>
      </c>
      <c r="L4419" s="39">
        <f>IF(ISNUMBER(C4419),YEAR(C4419),"")</f>
        <v/>
      </c>
      <c r="M4419" s="39">
        <f>IF(ISNUMBER(C4419),MONTH(C4419),"")</f>
        <v/>
      </c>
      <c r="N4419" s="23">
        <f>IF(L4419="","",IF(NOT(ISNUMBER(crono_ano)),"Informe o ano",IF(L4419&lt;crono_ano,"Antes do ano",IF(L4419&gt;crono_ano,"Depois do ano","No ano"))))</f>
        <v/>
      </c>
      <c r="O4419" s="39">
        <f>IF(F4419="","",IF(COUNTIF(F$7:F4419,F4419)=1,1,0))</f>
        <v/>
      </c>
      <c r="P4419" s="39">
        <f>IF(A4419&amp;B4419&amp;C4419="","",IF(AND(O4419=1,N(G4419)&gt;0),IF(INDEX(pl_ativa,MAX(1,N(G4419)))="Sim",1,0),0))</f>
        <v/>
      </c>
      <c r="Q4419" s="39">
        <f>IF(F4419="","",COUNTIFS(ex_chave_oc,F4419,ex_cancelada,"&lt;&gt;Sim"))</f>
        <v/>
      </c>
      <c r="R4419" s="51">
        <f>IF(P4419="","",IF(AND(P4419=1,N(Q4419)&gt;0),1,0))</f>
        <v/>
      </c>
      <c r="S4419" s="30">
        <f>IF(P4419="","",IF(F4419="","ERRO: data prevista ausente ou inválida",IF(O4419=0,"Duplicada: contada uma vez",IF(N(G4419)=0,"ERRO: tarefa fora do Plano Mestre",IF(P4419=0,"Tarefa retirada do plano: não conta","OK")))))</f>
        <v/>
      </c>
    </row>
    <row r="4420">
      <c r="A4420" s="29" t="n"/>
      <c r="B4420" s="25" t="n"/>
      <c r="C4420" s="49" t="n"/>
      <c r="D4420" s="29" t="n"/>
      <c r="E4420" s="23">
        <f>IF(OR(A4420="",B4420=""),"",A4420&amp;"|"&amp;B4420)</f>
        <v/>
      </c>
      <c r="F4420" s="30">
        <f>IF(OR(E4420="",NOT(ISNUMBER(C4420))),"",E4420&amp;"|"&amp;YEAR(C4420)&amp;"-"&amp;RIGHT("0"&amp;MONTH(C4420),2)&amp;"-"&amp;RIGHT("0"&amp;DAY(C4420),2))</f>
        <v/>
      </c>
      <c r="G4420" s="26">
        <f>IF(E4420="","",IFERROR(MATCH(E4420,pl_chave,0),0))</f>
        <v/>
      </c>
      <c r="H4420" s="23">
        <f>IF(G4420="","",IF(G4420=0,"Tarefa fora do plano",INDEX(pl_tag,G4420)))</f>
        <v/>
      </c>
      <c r="I4420" s="30">
        <f>IF(N(G4420)=0,"",INDEX(pl_atividade,G4420))</f>
        <v/>
      </c>
      <c r="J4420" s="50">
        <f>IF(N(G4420)=0,"",INDEX(pl_especialidade,G4420))</f>
        <v/>
      </c>
      <c r="K4420" s="28">
        <f>IF(N(G4420)=0,"",INDEX(pl_duracao,G4420))</f>
        <v/>
      </c>
      <c r="L4420" s="39">
        <f>IF(ISNUMBER(C4420),YEAR(C4420),"")</f>
        <v/>
      </c>
      <c r="M4420" s="39">
        <f>IF(ISNUMBER(C4420),MONTH(C4420),"")</f>
        <v/>
      </c>
      <c r="N4420" s="23">
        <f>IF(L4420="","",IF(NOT(ISNUMBER(crono_ano)),"Informe o ano",IF(L4420&lt;crono_ano,"Antes do ano",IF(L4420&gt;crono_ano,"Depois do ano","No ano"))))</f>
        <v/>
      </c>
      <c r="O4420" s="39">
        <f>IF(F4420="","",IF(COUNTIF(F$7:F4420,F4420)=1,1,0))</f>
        <v/>
      </c>
      <c r="P4420" s="39">
        <f>IF(A4420&amp;B4420&amp;C4420="","",IF(AND(O4420=1,N(G4420)&gt;0),IF(INDEX(pl_ativa,MAX(1,N(G4420)))="Sim",1,0),0))</f>
        <v/>
      </c>
      <c r="Q4420" s="39">
        <f>IF(F4420="","",COUNTIFS(ex_chave_oc,F4420,ex_cancelada,"&lt;&gt;Sim"))</f>
        <v/>
      </c>
      <c r="R4420" s="51">
        <f>IF(P4420="","",IF(AND(P4420=1,N(Q4420)&gt;0),1,0))</f>
        <v/>
      </c>
      <c r="S4420" s="30">
        <f>IF(P4420="","",IF(F4420="","ERRO: data prevista ausente ou inválida",IF(O4420=0,"Duplicada: contada uma vez",IF(N(G4420)=0,"ERRO: tarefa fora do Plano Mestre",IF(P4420=0,"Tarefa retirada do plano: não conta","OK")))))</f>
        <v/>
      </c>
    </row>
    <row r="4421">
      <c r="A4421" s="29" t="n"/>
      <c r="B4421" s="25" t="n"/>
      <c r="C4421" s="49" t="n"/>
      <c r="D4421" s="29" t="n"/>
      <c r="E4421" s="23">
        <f>IF(OR(A4421="",B4421=""),"",A4421&amp;"|"&amp;B4421)</f>
        <v/>
      </c>
      <c r="F4421" s="30">
        <f>IF(OR(E4421="",NOT(ISNUMBER(C4421))),"",E4421&amp;"|"&amp;YEAR(C4421)&amp;"-"&amp;RIGHT("0"&amp;MONTH(C4421),2)&amp;"-"&amp;RIGHT("0"&amp;DAY(C4421),2))</f>
        <v/>
      </c>
      <c r="G4421" s="26">
        <f>IF(E4421="","",IFERROR(MATCH(E4421,pl_chave,0),0))</f>
        <v/>
      </c>
      <c r="H4421" s="23">
        <f>IF(G4421="","",IF(G4421=0,"Tarefa fora do plano",INDEX(pl_tag,G4421)))</f>
        <v/>
      </c>
      <c r="I4421" s="30">
        <f>IF(N(G4421)=0,"",INDEX(pl_atividade,G4421))</f>
        <v/>
      </c>
      <c r="J4421" s="50">
        <f>IF(N(G4421)=0,"",INDEX(pl_especialidade,G4421))</f>
        <v/>
      </c>
      <c r="K4421" s="28">
        <f>IF(N(G4421)=0,"",INDEX(pl_duracao,G4421))</f>
        <v/>
      </c>
      <c r="L4421" s="39">
        <f>IF(ISNUMBER(C4421),YEAR(C4421),"")</f>
        <v/>
      </c>
      <c r="M4421" s="39">
        <f>IF(ISNUMBER(C4421),MONTH(C4421),"")</f>
        <v/>
      </c>
      <c r="N4421" s="23">
        <f>IF(L4421="","",IF(NOT(ISNUMBER(crono_ano)),"Informe o ano",IF(L4421&lt;crono_ano,"Antes do ano",IF(L4421&gt;crono_ano,"Depois do ano","No ano"))))</f>
        <v/>
      </c>
      <c r="O4421" s="39">
        <f>IF(F4421="","",IF(COUNTIF(F$7:F4421,F4421)=1,1,0))</f>
        <v/>
      </c>
      <c r="P4421" s="39">
        <f>IF(A4421&amp;B4421&amp;C4421="","",IF(AND(O4421=1,N(G4421)&gt;0),IF(INDEX(pl_ativa,MAX(1,N(G4421)))="Sim",1,0),0))</f>
        <v/>
      </c>
      <c r="Q4421" s="39">
        <f>IF(F4421="","",COUNTIFS(ex_chave_oc,F4421,ex_cancelada,"&lt;&gt;Sim"))</f>
        <v/>
      </c>
      <c r="R4421" s="51">
        <f>IF(P4421="","",IF(AND(P4421=1,N(Q4421)&gt;0),1,0))</f>
        <v/>
      </c>
      <c r="S4421" s="30">
        <f>IF(P4421="","",IF(F4421="","ERRO: data prevista ausente ou inválida",IF(O4421=0,"Duplicada: contada uma vez",IF(N(G4421)=0,"ERRO: tarefa fora do Plano Mestre",IF(P4421=0,"Tarefa retirada do plano: não conta","OK")))))</f>
        <v/>
      </c>
    </row>
    <row r="4422">
      <c r="A4422" s="29" t="n"/>
      <c r="B4422" s="25" t="n"/>
      <c r="C4422" s="49" t="n"/>
      <c r="D4422" s="29" t="n"/>
      <c r="E4422" s="23">
        <f>IF(OR(A4422="",B4422=""),"",A4422&amp;"|"&amp;B4422)</f>
        <v/>
      </c>
      <c r="F4422" s="30">
        <f>IF(OR(E4422="",NOT(ISNUMBER(C4422))),"",E4422&amp;"|"&amp;YEAR(C4422)&amp;"-"&amp;RIGHT("0"&amp;MONTH(C4422),2)&amp;"-"&amp;RIGHT("0"&amp;DAY(C4422),2))</f>
        <v/>
      </c>
      <c r="G4422" s="26">
        <f>IF(E4422="","",IFERROR(MATCH(E4422,pl_chave,0),0))</f>
        <v/>
      </c>
      <c r="H4422" s="23">
        <f>IF(G4422="","",IF(G4422=0,"Tarefa fora do plano",INDEX(pl_tag,G4422)))</f>
        <v/>
      </c>
      <c r="I4422" s="30">
        <f>IF(N(G4422)=0,"",INDEX(pl_atividade,G4422))</f>
        <v/>
      </c>
      <c r="J4422" s="50">
        <f>IF(N(G4422)=0,"",INDEX(pl_especialidade,G4422))</f>
        <v/>
      </c>
      <c r="K4422" s="28">
        <f>IF(N(G4422)=0,"",INDEX(pl_duracao,G4422))</f>
        <v/>
      </c>
      <c r="L4422" s="39">
        <f>IF(ISNUMBER(C4422),YEAR(C4422),"")</f>
        <v/>
      </c>
      <c r="M4422" s="39">
        <f>IF(ISNUMBER(C4422),MONTH(C4422),"")</f>
        <v/>
      </c>
      <c r="N4422" s="23">
        <f>IF(L4422="","",IF(NOT(ISNUMBER(crono_ano)),"Informe o ano",IF(L4422&lt;crono_ano,"Antes do ano",IF(L4422&gt;crono_ano,"Depois do ano","No ano"))))</f>
        <v/>
      </c>
      <c r="O4422" s="39">
        <f>IF(F4422="","",IF(COUNTIF(F$7:F4422,F4422)=1,1,0))</f>
        <v/>
      </c>
      <c r="P4422" s="39">
        <f>IF(A4422&amp;B4422&amp;C4422="","",IF(AND(O4422=1,N(G4422)&gt;0),IF(INDEX(pl_ativa,MAX(1,N(G4422)))="Sim",1,0),0))</f>
        <v/>
      </c>
      <c r="Q4422" s="39">
        <f>IF(F4422="","",COUNTIFS(ex_chave_oc,F4422,ex_cancelada,"&lt;&gt;Sim"))</f>
        <v/>
      </c>
      <c r="R4422" s="51">
        <f>IF(P4422="","",IF(AND(P4422=1,N(Q4422)&gt;0),1,0))</f>
        <v/>
      </c>
      <c r="S4422" s="30">
        <f>IF(P4422="","",IF(F4422="","ERRO: data prevista ausente ou inválida",IF(O4422=0,"Duplicada: contada uma vez",IF(N(G4422)=0,"ERRO: tarefa fora do Plano Mestre",IF(P4422=0,"Tarefa retirada do plano: não conta","OK")))))</f>
        <v/>
      </c>
    </row>
    <row r="4423">
      <c r="A4423" s="29" t="n"/>
      <c r="B4423" s="25" t="n"/>
      <c r="C4423" s="49" t="n"/>
      <c r="D4423" s="29" t="n"/>
      <c r="E4423" s="23">
        <f>IF(OR(A4423="",B4423=""),"",A4423&amp;"|"&amp;B4423)</f>
        <v/>
      </c>
      <c r="F4423" s="30">
        <f>IF(OR(E4423="",NOT(ISNUMBER(C4423))),"",E4423&amp;"|"&amp;YEAR(C4423)&amp;"-"&amp;RIGHT("0"&amp;MONTH(C4423),2)&amp;"-"&amp;RIGHT("0"&amp;DAY(C4423),2))</f>
        <v/>
      </c>
      <c r="G4423" s="26">
        <f>IF(E4423="","",IFERROR(MATCH(E4423,pl_chave,0),0))</f>
        <v/>
      </c>
      <c r="H4423" s="23">
        <f>IF(G4423="","",IF(G4423=0,"Tarefa fora do plano",INDEX(pl_tag,G4423)))</f>
        <v/>
      </c>
      <c r="I4423" s="30">
        <f>IF(N(G4423)=0,"",INDEX(pl_atividade,G4423))</f>
        <v/>
      </c>
      <c r="J4423" s="50">
        <f>IF(N(G4423)=0,"",INDEX(pl_especialidade,G4423))</f>
        <v/>
      </c>
      <c r="K4423" s="28">
        <f>IF(N(G4423)=0,"",INDEX(pl_duracao,G4423))</f>
        <v/>
      </c>
      <c r="L4423" s="39">
        <f>IF(ISNUMBER(C4423),YEAR(C4423),"")</f>
        <v/>
      </c>
      <c r="M4423" s="39">
        <f>IF(ISNUMBER(C4423),MONTH(C4423),"")</f>
        <v/>
      </c>
      <c r="N4423" s="23">
        <f>IF(L4423="","",IF(NOT(ISNUMBER(crono_ano)),"Informe o ano",IF(L4423&lt;crono_ano,"Antes do ano",IF(L4423&gt;crono_ano,"Depois do ano","No ano"))))</f>
        <v/>
      </c>
      <c r="O4423" s="39">
        <f>IF(F4423="","",IF(COUNTIF(F$7:F4423,F4423)=1,1,0))</f>
        <v/>
      </c>
      <c r="P4423" s="39">
        <f>IF(A4423&amp;B4423&amp;C4423="","",IF(AND(O4423=1,N(G4423)&gt;0),IF(INDEX(pl_ativa,MAX(1,N(G4423)))="Sim",1,0),0))</f>
        <v/>
      </c>
      <c r="Q4423" s="39">
        <f>IF(F4423="","",COUNTIFS(ex_chave_oc,F4423,ex_cancelada,"&lt;&gt;Sim"))</f>
        <v/>
      </c>
      <c r="R4423" s="51">
        <f>IF(P4423="","",IF(AND(P4423=1,N(Q4423)&gt;0),1,0))</f>
        <v/>
      </c>
      <c r="S4423" s="30">
        <f>IF(P4423="","",IF(F4423="","ERRO: data prevista ausente ou inválida",IF(O4423=0,"Duplicada: contada uma vez",IF(N(G4423)=0,"ERRO: tarefa fora do Plano Mestre",IF(P4423=0,"Tarefa retirada do plano: não conta","OK")))))</f>
        <v/>
      </c>
    </row>
    <row r="4424">
      <c r="A4424" s="29" t="n"/>
      <c r="B4424" s="25" t="n"/>
      <c r="C4424" s="49" t="n"/>
      <c r="D4424" s="29" t="n"/>
      <c r="E4424" s="23">
        <f>IF(OR(A4424="",B4424=""),"",A4424&amp;"|"&amp;B4424)</f>
        <v/>
      </c>
      <c r="F4424" s="30">
        <f>IF(OR(E4424="",NOT(ISNUMBER(C4424))),"",E4424&amp;"|"&amp;YEAR(C4424)&amp;"-"&amp;RIGHT("0"&amp;MONTH(C4424),2)&amp;"-"&amp;RIGHT("0"&amp;DAY(C4424),2))</f>
        <v/>
      </c>
      <c r="G4424" s="26">
        <f>IF(E4424="","",IFERROR(MATCH(E4424,pl_chave,0),0))</f>
        <v/>
      </c>
      <c r="H4424" s="23">
        <f>IF(G4424="","",IF(G4424=0,"Tarefa fora do plano",INDEX(pl_tag,G4424)))</f>
        <v/>
      </c>
      <c r="I4424" s="30">
        <f>IF(N(G4424)=0,"",INDEX(pl_atividade,G4424))</f>
        <v/>
      </c>
      <c r="J4424" s="50">
        <f>IF(N(G4424)=0,"",INDEX(pl_especialidade,G4424))</f>
        <v/>
      </c>
      <c r="K4424" s="28">
        <f>IF(N(G4424)=0,"",INDEX(pl_duracao,G4424))</f>
        <v/>
      </c>
      <c r="L4424" s="39">
        <f>IF(ISNUMBER(C4424),YEAR(C4424),"")</f>
        <v/>
      </c>
      <c r="M4424" s="39">
        <f>IF(ISNUMBER(C4424),MONTH(C4424),"")</f>
        <v/>
      </c>
      <c r="N4424" s="23">
        <f>IF(L4424="","",IF(NOT(ISNUMBER(crono_ano)),"Informe o ano",IF(L4424&lt;crono_ano,"Antes do ano",IF(L4424&gt;crono_ano,"Depois do ano","No ano"))))</f>
        <v/>
      </c>
      <c r="O4424" s="39">
        <f>IF(F4424="","",IF(COUNTIF(F$7:F4424,F4424)=1,1,0))</f>
        <v/>
      </c>
      <c r="P4424" s="39">
        <f>IF(A4424&amp;B4424&amp;C4424="","",IF(AND(O4424=1,N(G4424)&gt;0),IF(INDEX(pl_ativa,MAX(1,N(G4424)))="Sim",1,0),0))</f>
        <v/>
      </c>
      <c r="Q4424" s="39">
        <f>IF(F4424="","",COUNTIFS(ex_chave_oc,F4424,ex_cancelada,"&lt;&gt;Sim"))</f>
        <v/>
      </c>
      <c r="R4424" s="51">
        <f>IF(P4424="","",IF(AND(P4424=1,N(Q4424)&gt;0),1,0))</f>
        <v/>
      </c>
      <c r="S4424" s="30">
        <f>IF(P4424="","",IF(F4424="","ERRO: data prevista ausente ou inválida",IF(O4424=0,"Duplicada: contada uma vez",IF(N(G4424)=0,"ERRO: tarefa fora do Plano Mestre",IF(P4424=0,"Tarefa retirada do plano: não conta","OK")))))</f>
        <v/>
      </c>
    </row>
    <row r="4425">
      <c r="A4425" s="29" t="n"/>
      <c r="B4425" s="25" t="n"/>
      <c r="C4425" s="49" t="n"/>
      <c r="D4425" s="29" t="n"/>
      <c r="E4425" s="23">
        <f>IF(OR(A4425="",B4425=""),"",A4425&amp;"|"&amp;B4425)</f>
        <v/>
      </c>
      <c r="F4425" s="30">
        <f>IF(OR(E4425="",NOT(ISNUMBER(C4425))),"",E4425&amp;"|"&amp;YEAR(C4425)&amp;"-"&amp;RIGHT("0"&amp;MONTH(C4425),2)&amp;"-"&amp;RIGHT("0"&amp;DAY(C4425),2))</f>
        <v/>
      </c>
      <c r="G4425" s="26">
        <f>IF(E4425="","",IFERROR(MATCH(E4425,pl_chave,0),0))</f>
        <v/>
      </c>
      <c r="H4425" s="23">
        <f>IF(G4425="","",IF(G4425=0,"Tarefa fora do plano",INDEX(pl_tag,G4425)))</f>
        <v/>
      </c>
      <c r="I4425" s="30">
        <f>IF(N(G4425)=0,"",INDEX(pl_atividade,G4425))</f>
        <v/>
      </c>
      <c r="J4425" s="50">
        <f>IF(N(G4425)=0,"",INDEX(pl_especialidade,G4425))</f>
        <v/>
      </c>
      <c r="K4425" s="28">
        <f>IF(N(G4425)=0,"",INDEX(pl_duracao,G4425))</f>
        <v/>
      </c>
      <c r="L4425" s="39">
        <f>IF(ISNUMBER(C4425),YEAR(C4425),"")</f>
        <v/>
      </c>
      <c r="M4425" s="39">
        <f>IF(ISNUMBER(C4425),MONTH(C4425),"")</f>
        <v/>
      </c>
      <c r="N4425" s="23">
        <f>IF(L4425="","",IF(NOT(ISNUMBER(crono_ano)),"Informe o ano",IF(L4425&lt;crono_ano,"Antes do ano",IF(L4425&gt;crono_ano,"Depois do ano","No ano"))))</f>
        <v/>
      </c>
      <c r="O4425" s="39">
        <f>IF(F4425="","",IF(COUNTIF(F$7:F4425,F4425)=1,1,0))</f>
        <v/>
      </c>
      <c r="P4425" s="39">
        <f>IF(A4425&amp;B4425&amp;C4425="","",IF(AND(O4425=1,N(G4425)&gt;0),IF(INDEX(pl_ativa,MAX(1,N(G4425)))="Sim",1,0),0))</f>
        <v/>
      </c>
      <c r="Q4425" s="39">
        <f>IF(F4425="","",COUNTIFS(ex_chave_oc,F4425,ex_cancelada,"&lt;&gt;Sim"))</f>
        <v/>
      </c>
      <c r="R4425" s="51">
        <f>IF(P4425="","",IF(AND(P4425=1,N(Q4425)&gt;0),1,0))</f>
        <v/>
      </c>
      <c r="S4425" s="30">
        <f>IF(P4425="","",IF(F4425="","ERRO: data prevista ausente ou inválida",IF(O4425=0,"Duplicada: contada uma vez",IF(N(G4425)=0,"ERRO: tarefa fora do Plano Mestre",IF(P4425=0,"Tarefa retirada do plano: não conta","OK")))))</f>
        <v/>
      </c>
    </row>
    <row r="4426">
      <c r="A4426" s="29" t="n"/>
      <c r="B4426" s="25" t="n"/>
      <c r="C4426" s="49" t="n"/>
      <c r="D4426" s="29" t="n"/>
      <c r="E4426" s="23">
        <f>IF(OR(A4426="",B4426=""),"",A4426&amp;"|"&amp;B4426)</f>
        <v/>
      </c>
      <c r="F4426" s="30">
        <f>IF(OR(E4426="",NOT(ISNUMBER(C4426))),"",E4426&amp;"|"&amp;YEAR(C4426)&amp;"-"&amp;RIGHT("0"&amp;MONTH(C4426),2)&amp;"-"&amp;RIGHT("0"&amp;DAY(C4426),2))</f>
        <v/>
      </c>
      <c r="G4426" s="26">
        <f>IF(E4426="","",IFERROR(MATCH(E4426,pl_chave,0),0))</f>
        <v/>
      </c>
      <c r="H4426" s="23">
        <f>IF(G4426="","",IF(G4426=0,"Tarefa fora do plano",INDEX(pl_tag,G4426)))</f>
        <v/>
      </c>
      <c r="I4426" s="30">
        <f>IF(N(G4426)=0,"",INDEX(pl_atividade,G4426))</f>
        <v/>
      </c>
      <c r="J4426" s="50">
        <f>IF(N(G4426)=0,"",INDEX(pl_especialidade,G4426))</f>
        <v/>
      </c>
      <c r="K4426" s="28">
        <f>IF(N(G4426)=0,"",INDEX(pl_duracao,G4426))</f>
        <v/>
      </c>
      <c r="L4426" s="39">
        <f>IF(ISNUMBER(C4426),YEAR(C4426),"")</f>
        <v/>
      </c>
      <c r="M4426" s="39">
        <f>IF(ISNUMBER(C4426),MONTH(C4426),"")</f>
        <v/>
      </c>
      <c r="N4426" s="23">
        <f>IF(L4426="","",IF(NOT(ISNUMBER(crono_ano)),"Informe o ano",IF(L4426&lt;crono_ano,"Antes do ano",IF(L4426&gt;crono_ano,"Depois do ano","No ano"))))</f>
        <v/>
      </c>
      <c r="O4426" s="39">
        <f>IF(F4426="","",IF(COUNTIF(F$7:F4426,F4426)=1,1,0))</f>
        <v/>
      </c>
      <c r="P4426" s="39">
        <f>IF(A4426&amp;B4426&amp;C4426="","",IF(AND(O4426=1,N(G4426)&gt;0),IF(INDEX(pl_ativa,MAX(1,N(G4426)))="Sim",1,0),0))</f>
        <v/>
      </c>
      <c r="Q4426" s="39">
        <f>IF(F4426="","",COUNTIFS(ex_chave_oc,F4426,ex_cancelada,"&lt;&gt;Sim"))</f>
        <v/>
      </c>
      <c r="R4426" s="51">
        <f>IF(P4426="","",IF(AND(P4426=1,N(Q4426)&gt;0),1,0))</f>
        <v/>
      </c>
      <c r="S4426" s="30">
        <f>IF(P4426="","",IF(F4426="","ERRO: data prevista ausente ou inválida",IF(O4426=0,"Duplicada: contada uma vez",IF(N(G4426)=0,"ERRO: tarefa fora do Plano Mestre",IF(P4426=0,"Tarefa retirada do plano: não conta","OK")))))</f>
        <v/>
      </c>
    </row>
    <row r="4427">
      <c r="A4427" s="29" t="n"/>
      <c r="B4427" s="25" t="n"/>
      <c r="C4427" s="49" t="n"/>
      <c r="D4427" s="29" t="n"/>
      <c r="E4427" s="23">
        <f>IF(OR(A4427="",B4427=""),"",A4427&amp;"|"&amp;B4427)</f>
        <v/>
      </c>
      <c r="F4427" s="30">
        <f>IF(OR(E4427="",NOT(ISNUMBER(C4427))),"",E4427&amp;"|"&amp;YEAR(C4427)&amp;"-"&amp;RIGHT("0"&amp;MONTH(C4427),2)&amp;"-"&amp;RIGHT("0"&amp;DAY(C4427),2))</f>
        <v/>
      </c>
      <c r="G4427" s="26">
        <f>IF(E4427="","",IFERROR(MATCH(E4427,pl_chave,0),0))</f>
        <v/>
      </c>
      <c r="H4427" s="23">
        <f>IF(G4427="","",IF(G4427=0,"Tarefa fora do plano",INDEX(pl_tag,G4427)))</f>
        <v/>
      </c>
      <c r="I4427" s="30">
        <f>IF(N(G4427)=0,"",INDEX(pl_atividade,G4427))</f>
        <v/>
      </c>
      <c r="J4427" s="50">
        <f>IF(N(G4427)=0,"",INDEX(pl_especialidade,G4427))</f>
        <v/>
      </c>
      <c r="K4427" s="28">
        <f>IF(N(G4427)=0,"",INDEX(pl_duracao,G4427))</f>
        <v/>
      </c>
      <c r="L4427" s="39">
        <f>IF(ISNUMBER(C4427),YEAR(C4427),"")</f>
        <v/>
      </c>
      <c r="M4427" s="39">
        <f>IF(ISNUMBER(C4427),MONTH(C4427),"")</f>
        <v/>
      </c>
      <c r="N4427" s="23">
        <f>IF(L4427="","",IF(NOT(ISNUMBER(crono_ano)),"Informe o ano",IF(L4427&lt;crono_ano,"Antes do ano",IF(L4427&gt;crono_ano,"Depois do ano","No ano"))))</f>
        <v/>
      </c>
      <c r="O4427" s="39">
        <f>IF(F4427="","",IF(COUNTIF(F$7:F4427,F4427)=1,1,0))</f>
        <v/>
      </c>
      <c r="P4427" s="39">
        <f>IF(A4427&amp;B4427&amp;C4427="","",IF(AND(O4427=1,N(G4427)&gt;0),IF(INDEX(pl_ativa,MAX(1,N(G4427)))="Sim",1,0),0))</f>
        <v/>
      </c>
      <c r="Q4427" s="39">
        <f>IF(F4427="","",COUNTIFS(ex_chave_oc,F4427,ex_cancelada,"&lt;&gt;Sim"))</f>
        <v/>
      </c>
      <c r="R4427" s="51">
        <f>IF(P4427="","",IF(AND(P4427=1,N(Q4427)&gt;0),1,0))</f>
        <v/>
      </c>
      <c r="S4427" s="30">
        <f>IF(P4427="","",IF(F4427="","ERRO: data prevista ausente ou inválida",IF(O4427=0,"Duplicada: contada uma vez",IF(N(G4427)=0,"ERRO: tarefa fora do Plano Mestre",IF(P4427=0,"Tarefa retirada do plano: não conta","OK")))))</f>
        <v/>
      </c>
    </row>
    <row r="4428">
      <c r="A4428" s="29" t="n"/>
      <c r="B4428" s="25" t="n"/>
      <c r="C4428" s="49" t="n"/>
      <c r="D4428" s="29" t="n"/>
      <c r="E4428" s="23">
        <f>IF(OR(A4428="",B4428=""),"",A4428&amp;"|"&amp;B4428)</f>
        <v/>
      </c>
      <c r="F4428" s="30">
        <f>IF(OR(E4428="",NOT(ISNUMBER(C4428))),"",E4428&amp;"|"&amp;YEAR(C4428)&amp;"-"&amp;RIGHT("0"&amp;MONTH(C4428),2)&amp;"-"&amp;RIGHT("0"&amp;DAY(C4428),2))</f>
        <v/>
      </c>
      <c r="G4428" s="26">
        <f>IF(E4428="","",IFERROR(MATCH(E4428,pl_chave,0),0))</f>
        <v/>
      </c>
      <c r="H4428" s="23">
        <f>IF(G4428="","",IF(G4428=0,"Tarefa fora do plano",INDEX(pl_tag,G4428)))</f>
        <v/>
      </c>
      <c r="I4428" s="30">
        <f>IF(N(G4428)=0,"",INDEX(pl_atividade,G4428))</f>
        <v/>
      </c>
      <c r="J4428" s="50">
        <f>IF(N(G4428)=0,"",INDEX(pl_especialidade,G4428))</f>
        <v/>
      </c>
      <c r="K4428" s="28">
        <f>IF(N(G4428)=0,"",INDEX(pl_duracao,G4428))</f>
        <v/>
      </c>
      <c r="L4428" s="39">
        <f>IF(ISNUMBER(C4428),YEAR(C4428),"")</f>
        <v/>
      </c>
      <c r="M4428" s="39">
        <f>IF(ISNUMBER(C4428),MONTH(C4428),"")</f>
        <v/>
      </c>
      <c r="N4428" s="23">
        <f>IF(L4428="","",IF(NOT(ISNUMBER(crono_ano)),"Informe o ano",IF(L4428&lt;crono_ano,"Antes do ano",IF(L4428&gt;crono_ano,"Depois do ano","No ano"))))</f>
        <v/>
      </c>
      <c r="O4428" s="39">
        <f>IF(F4428="","",IF(COUNTIF(F$7:F4428,F4428)=1,1,0))</f>
        <v/>
      </c>
      <c r="P4428" s="39">
        <f>IF(A4428&amp;B4428&amp;C4428="","",IF(AND(O4428=1,N(G4428)&gt;0),IF(INDEX(pl_ativa,MAX(1,N(G4428)))="Sim",1,0),0))</f>
        <v/>
      </c>
      <c r="Q4428" s="39">
        <f>IF(F4428="","",COUNTIFS(ex_chave_oc,F4428,ex_cancelada,"&lt;&gt;Sim"))</f>
        <v/>
      </c>
      <c r="R4428" s="51">
        <f>IF(P4428="","",IF(AND(P4428=1,N(Q4428)&gt;0),1,0))</f>
        <v/>
      </c>
      <c r="S4428" s="30">
        <f>IF(P4428="","",IF(F4428="","ERRO: data prevista ausente ou inválida",IF(O4428=0,"Duplicada: contada uma vez",IF(N(G4428)=0,"ERRO: tarefa fora do Plano Mestre",IF(P4428=0,"Tarefa retirada do plano: não conta","OK")))))</f>
        <v/>
      </c>
    </row>
    <row r="4429">
      <c r="A4429" s="29" t="n"/>
      <c r="B4429" s="25" t="n"/>
      <c r="C4429" s="49" t="n"/>
      <c r="D4429" s="29" t="n"/>
      <c r="E4429" s="23">
        <f>IF(OR(A4429="",B4429=""),"",A4429&amp;"|"&amp;B4429)</f>
        <v/>
      </c>
      <c r="F4429" s="30">
        <f>IF(OR(E4429="",NOT(ISNUMBER(C4429))),"",E4429&amp;"|"&amp;YEAR(C4429)&amp;"-"&amp;RIGHT("0"&amp;MONTH(C4429),2)&amp;"-"&amp;RIGHT("0"&amp;DAY(C4429),2))</f>
        <v/>
      </c>
      <c r="G4429" s="26">
        <f>IF(E4429="","",IFERROR(MATCH(E4429,pl_chave,0),0))</f>
        <v/>
      </c>
      <c r="H4429" s="23">
        <f>IF(G4429="","",IF(G4429=0,"Tarefa fora do plano",INDEX(pl_tag,G4429)))</f>
        <v/>
      </c>
      <c r="I4429" s="30">
        <f>IF(N(G4429)=0,"",INDEX(pl_atividade,G4429))</f>
        <v/>
      </c>
      <c r="J4429" s="50">
        <f>IF(N(G4429)=0,"",INDEX(pl_especialidade,G4429))</f>
        <v/>
      </c>
      <c r="K4429" s="28">
        <f>IF(N(G4429)=0,"",INDEX(pl_duracao,G4429))</f>
        <v/>
      </c>
      <c r="L4429" s="39">
        <f>IF(ISNUMBER(C4429),YEAR(C4429),"")</f>
        <v/>
      </c>
      <c r="M4429" s="39">
        <f>IF(ISNUMBER(C4429),MONTH(C4429),"")</f>
        <v/>
      </c>
      <c r="N4429" s="23">
        <f>IF(L4429="","",IF(NOT(ISNUMBER(crono_ano)),"Informe o ano",IF(L4429&lt;crono_ano,"Antes do ano",IF(L4429&gt;crono_ano,"Depois do ano","No ano"))))</f>
        <v/>
      </c>
      <c r="O4429" s="39">
        <f>IF(F4429="","",IF(COUNTIF(F$7:F4429,F4429)=1,1,0))</f>
        <v/>
      </c>
      <c r="P4429" s="39">
        <f>IF(A4429&amp;B4429&amp;C4429="","",IF(AND(O4429=1,N(G4429)&gt;0),IF(INDEX(pl_ativa,MAX(1,N(G4429)))="Sim",1,0),0))</f>
        <v/>
      </c>
      <c r="Q4429" s="39">
        <f>IF(F4429="","",COUNTIFS(ex_chave_oc,F4429,ex_cancelada,"&lt;&gt;Sim"))</f>
        <v/>
      </c>
      <c r="R4429" s="51">
        <f>IF(P4429="","",IF(AND(P4429=1,N(Q4429)&gt;0),1,0))</f>
        <v/>
      </c>
      <c r="S4429" s="30">
        <f>IF(P4429="","",IF(F4429="","ERRO: data prevista ausente ou inválida",IF(O4429=0,"Duplicada: contada uma vez",IF(N(G4429)=0,"ERRO: tarefa fora do Plano Mestre",IF(P4429=0,"Tarefa retirada do plano: não conta","OK")))))</f>
        <v/>
      </c>
    </row>
    <row r="4430">
      <c r="A4430" s="29" t="n"/>
      <c r="B4430" s="25" t="n"/>
      <c r="C4430" s="49" t="n"/>
      <c r="D4430" s="29" t="n"/>
      <c r="E4430" s="23">
        <f>IF(OR(A4430="",B4430=""),"",A4430&amp;"|"&amp;B4430)</f>
        <v/>
      </c>
      <c r="F4430" s="30">
        <f>IF(OR(E4430="",NOT(ISNUMBER(C4430))),"",E4430&amp;"|"&amp;YEAR(C4430)&amp;"-"&amp;RIGHT("0"&amp;MONTH(C4430),2)&amp;"-"&amp;RIGHT("0"&amp;DAY(C4430),2))</f>
        <v/>
      </c>
      <c r="G4430" s="26">
        <f>IF(E4430="","",IFERROR(MATCH(E4430,pl_chave,0),0))</f>
        <v/>
      </c>
      <c r="H4430" s="23">
        <f>IF(G4430="","",IF(G4430=0,"Tarefa fora do plano",INDEX(pl_tag,G4430)))</f>
        <v/>
      </c>
      <c r="I4430" s="30">
        <f>IF(N(G4430)=0,"",INDEX(pl_atividade,G4430))</f>
        <v/>
      </c>
      <c r="J4430" s="50">
        <f>IF(N(G4430)=0,"",INDEX(pl_especialidade,G4430))</f>
        <v/>
      </c>
      <c r="K4430" s="28">
        <f>IF(N(G4430)=0,"",INDEX(pl_duracao,G4430))</f>
        <v/>
      </c>
      <c r="L4430" s="39">
        <f>IF(ISNUMBER(C4430),YEAR(C4430),"")</f>
        <v/>
      </c>
      <c r="M4430" s="39">
        <f>IF(ISNUMBER(C4430),MONTH(C4430),"")</f>
        <v/>
      </c>
      <c r="N4430" s="23">
        <f>IF(L4430="","",IF(NOT(ISNUMBER(crono_ano)),"Informe o ano",IF(L4430&lt;crono_ano,"Antes do ano",IF(L4430&gt;crono_ano,"Depois do ano","No ano"))))</f>
        <v/>
      </c>
      <c r="O4430" s="39">
        <f>IF(F4430="","",IF(COUNTIF(F$7:F4430,F4430)=1,1,0))</f>
        <v/>
      </c>
      <c r="P4430" s="39">
        <f>IF(A4430&amp;B4430&amp;C4430="","",IF(AND(O4430=1,N(G4430)&gt;0),IF(INDEX(pl_ativa,MAX(1,N(G4430)))="Sim",1,0),0))</f>
        <v/>
      </c>
      <c r="Q4430" s="39">
        <f>IF(F4430="","",COUNTIFS(ex_chave_oc,F4430,ex_cancelada,"&lt;&gt;Sim"))</f>
        <v/>
      </c>
      <c r="R4430" s="51">
        <f>IF(P4430="","",IF(AND(P4430=1,N(Q4430)&gt;0),1,0))</f>
        <v/>
      </c>
      <c r="S4430" s="30">
        <f>IF(P4430="","",IF(F4430="","ERRO: data prevista ausente ou inválida",IF(O4430=0,"Duplicada: contada uma vez",IF(N(G4430)=0,"ERRO: tarefa fora do Plano Mestre",IF(P4430=0,"Tarefa retirada do plano: não conta","OK")))))</f>
        <v/>
      </c>
    </row>
    <row r="4431">
      <c r="A4431" s="29" t="n"/>
      <c r="B4431" s="25" t="n"/>
      <c r="C4431" s="49" t="n"/>
      <c r="D4431" s="29" t="n"/>
      <c r="E4431" s="23">
        <f>IF(OR(A4431="",B4431=""),"",A4431&amp;"|"&amp;B4431)</f>
        <v/>
      </c>
      <c r="F4431" s="30">
        <f>IF(OR(E4431="",NOT(ISNUMBER(C4431))),"",E4431&amp;"|"&amp;YEAR(C4431)&amp;"-"&amp;RIGHT("0"&amp;MONTH(C4431),2)&amp;"-"&amp;RIGHT("0"&amp;DAY(C4431),2))</f>
        <v/>
      </c>
      <c r="G4431" s="26">
        <f>IF(E4431="","",IFERROR(MATCH(E4431,pl_chave,0),0))</f>
        <v/>
      </c>
      <c r="H4431" s="23">
        <f>IF(G4431="","",IF(G4431=0,"Tarefa fora do plano",INDEX(pl_tag,G4431)))</f>
        <v/>
      </c>
      <c r="I4431" s="30">
        <f>IF(N(G4431)=0,"",INDEX(pl_atividade,G4431))</f>
        <v/>
      </c>
      <c r="J4431" s="50">
        <f>IF(N(G4431)=0,"",INDEX(pl_especialidade,G4431))</f>
        <v/>
      </c>
      <c r="K4431" s="28">
        <f>IF(N(G4431)=0,"",INDEX(pl_duracao,G4431))</f>
        <v/>
      </c>
      <c r="L4431" s="39">
        <f>IF(ISNUMBER(C4431),YEAR(C4431),"")</f>
        <v/>
      </c>
      <c r="M4431" s="39">
        <f>IF(ISNUMBER(C4431),MONTH(C4431),"")</f>
        <v/>
      </c>
      <c r="N4431" s="23">
        <f>IF(L4431="","",IF(NOT(ISNUMBER(crono_ano)),"Informe o ano",IF(L4431&lt;crono_ano,"Antes do ano",IF(L4431&gt;crono_ano,"Depois do ano","No ano"))))</f>
        <v/>
      </c>
      <c r="O4431" s="39">
        <f>IF(F4431="","",IF(COUNTIF(F$7:F4431,F4431)=1,1,0))</f>
        <v/>
      </c>
      <c r="P4431" s="39">
        <f>IF(A4431&amp;B4431&amp;C4431="","",IF(AND(O4431=1,N(G4431)&gt;0),IF(INDEX(pl_ativa,MAX(1,N(G4431)))="Sim",1,0),0))</f>
        <v/>
      </c>
      <c r="Q4431" s="39">
        <f>IF(F4431="","",COUNTIFS(ex_chave_oc,F4431,ex_cancelada,"&lt;&gt;Sim"))</f>
        <v/>
      </c>
      <c r="R4431" s="51">
        <f>IF(P4431="","",IF(AND(P4431=1,N(Q4431)&gt;0),1,0))</f>
        <v/>
      </c>
      <c r="S4431" s="30">
        <f>IF(P4431="","",IF(F4431="","ERRO: data prevista ausente ou inválida",IF(O4431=0,"Duplicada: contada uma vez",IF(N(G4431)=0,"ERRO: tarefa fora do Plano Mestre",IF(P4431=0,"Tarefa retirada do plano: não conta","OK")))))</f>
        <v/>
      </c>
    </row>
    <row r="4432">
      <c r="A4432" s="29" t="n"/>
      <c r="B4432" s="25" t="n"/>
      <c r="C4432" s="49" t="n"/>
      <c r="D4432" s="29" t="n"/>
      <c r="E4432" s="23">
        <f>IF(OR(A4432="",B4432=""),"",A4432&amp;"|"&amp;B4432)</f>
        <v/>
      </c>
      <c r="F4432" s="30">
        <f>IF(OR(E4432="",NOT(ISNUMBER(C4432))),"",E4432&amp;"|"&amp;YEAR(C4432)&amp;"-"&amp;RIGHT("0"&amp;MONTH(C4432),2)&amp;"-"&amp;RIGHT("0"&amp;DAY(C4432),2))</f>
        <v/>
      </c>
      <c r="G4432" s="26">
        <f>IF(E4432="","",IFERROR(MATCH(E4432,pl_chave,0),0))</f>
        <v/>
      </c>
      <c r="H4432" s="23">
        <f>IF(G4432="","",IF(G4432=0,"Tarefa fora do plano",INDEX(pl_tag,G4432)))</f>
        <v/>
      </c>
      <c r="I4432" s="30">
        <f>IF(N(G4432)=0,"",INDEX(pl_atividade,G4432))</f>
        <v/>
      </c>
      <c r="J4432" s="50">
        <f>IF(N(G4432)=0,"",INDEX(pl_especialidade,G4432))</f>
        <v/>
      </c>
      <c r="K4432" s="28">
        <f>IF(N(G4432)=0,"",INDEX(pl_duracao,G4432))</f>
        <v/>
      </c>
      <c r="L4432" s="39">
        <f>IF(ISNUMBER(C4432),YEAR(C4432),"")</f>
        <v/>
      </c>
      <c r="M4432" s="39">
        <f>IF(ISNUMBER(C4432),MONTH(C4432),"")</f>
        <v/>
      </c>
      <c r="N4432" s="23">
        <f>IF(L4432="","",IF(NOT(ISNUMBER(crono_ano)),"Informe o ano",IF(L4432&lt;crono_ano,"Antes do ano",IF(L4432&gt;crono_ano,"Depois do ano","No ano"))))</f>
        <v/>
      </c>
      <c r="O4432" s="39">
        <f>IF(F4432="","",IF(COUNTIF(F$7:F4432,F4432)=1,1,0))</f>
        <v/>
      </c>
      <c r="P4432" s="39">
        <f>IF(A4432&amp;B4432&amp;C4432="","",IF(AND(O4432=1,N(G4432)&gt;0),IF(INDEX(pl_ativa,MAX(1,N(G4432)))="Sim",1,0),0))</f>
        <v/>
      </c>
      <c r="Q4432" s="39">
        <f>IF(F4432="","",COUNTIFS(ex_chave_oc,F4432,ex_cancelada,"&lt;&gt;Sim"))</f>
        <v/>
      </c>
      <c r="R4432" s="51">
        <f>IF(P4432="","",IF(AND(P4432=1,N(Q4432)&gt;0),1,0))</f>
        <v/>
      </c>
      <c r="S4432" s="30">
        <f>IF(P4432="","",IF(F4432="","ERRO: data prevista ausente ou inválida",IF(O4432=0,"Duplicada: contada uma vez",IF(N(G4432)=0,"ERRO: tarefa fora do Plano Mestre",IF(P4432=0,"Tarefa retirada do plano: não conta","OK")))))</f>
        <v/>
      </c>
    </row>
    <row r="4433">
      <c r="A4433" s="29" t="n"/>
      <c r="B4433" s="25" t="n"/>
      <c r="C4433" s="49" t="n"/>
      <c r="D4433" s="29" t="n"/>
      <c r="E4433" s="23">
        <f>IF(OR(A4433="",B4433=""),"",A4433&amp;"|"&amp;B4433)</f>
        <v/>
      </c>
      <c r="F4433" s="30">
        <f>IF(OR(E4433="",NOT(ISNUMBER(C4433))),"",E4433&amp;"|"&amp;YEAR(C4433)&amp;"-"&amp;RIGHT("0"&amp;MONTH(C4433),2)&amp;"-"&amp;RIGHT("0"&amp;DAY(C4433),2))</f>
        <v/>
      </c>
      <c r="G4433" s="26">
        <f>IF(E4433="","",IFERROR(MATCH(E4433,pl_chave,0),0))</f>
        <v/>
      </c>
      <c r="H4433" s="23">
        <f>IF(G4433="","",IF(G4433=0,"Tarefa fora do plano",INDEX(pl_tag,G4433)))</f>
        <v/>
      </c>
      <c r="I4433" s="30">
        <f>IF(N(G4433)=0,"",INDEX(pl_atividade,G4433))</f>
        <v/>
      </c>
      <c r="J4433" s="50">
        <f>IF(N(G4433)=0,"",INDEX(pl_especialidade,G4433))</f>
        <v/>
      </c>
      <c r="K4433" s="28">
        <f>IF(N(G4433)=0,"",INDEX(pl_duracao,G4433))</f>
        <v/>
      </c>
      <c r="L4433" s="39">
        <f>IF(ISNUMBER(C4433),YEAR(C4433),"")</f>
        <v/>
      </c>
      <c r="M4433" s="39">
        <f>IF(ISNUMBER(C4433),MONTH(C4433),"")</f>
        <v/>
      </c>
      <c r="N4433" s="23">
        <f>IF(L4433="","",IF(NOT(ISNUMBER(crono_ano)),"Informe o ano",IF(L4433&lt;crono_ano,"Antes do ano",IF(L4433&gt;crono_ano,"Depois do ano","No ano"))))</f>
        <v/>
      </c>
      <c r="O4433" s="39">
        <f>IF(F4433="","",IF(COUNTIF(F$7:F4433,F4433)=1,1,0))</f>
        <v/>
      </c>
      <c r="P4433" s="39">
        <f>IF(A4433&amp;B4433&amp;C4433="","",IF(AND(O4433=1,N(G4433)&gt;0),IF(INDEX(pl_ativa,MAX(1,N(G4433)))="Sim",1,0),0))</f>
        <v/>
      </c>
      <c r="Q4433" s="39">
        <f>IF(F4433="","",COUNTIFS(ex_chave_oc,F4433,ex_cancelada,"&lt;&gt;Sim"))</f>
        <v/>
      </c>
      <c r="R4433" s="51">
        <f>IF(P4433="","",IF(AND(P4433=1,N(Q4433)&gt;0),1,0))</f>
        <v/>
      </c>
      <c r="S4433" s="30">
        <f>IF(P4433="","",IF(F4433="","ERRO: data prevista ausente ou inválida",IF(O4433=0,"Duplicada: contada uma vez",IF(N(G4433)=0,"ERRO: tarefa fora do Plano Mestre",IF(P4433=0,"Tarefa retirada do plano: não conta","OK")))))</f>
        <v/>
      </c>
    </row>
    <row r="4434">
      <c r="A4434" s="29" t="n"/>
      <c r="B4434" s="25" t="n"/>
      <c r="C4434" s="49" t="n"/>
      <c r="D4434" s="29" t="n"/>
      <c r="E4434" s="23">
        <f>IF(OR(A4434="",B4434=""),"",A4434&amp;"|"&amp;B4434)</f>
        <v/>
      </c>
      <c r="F4434" s="30">
        <f>IF(OR(E4434="",NOT(ISNUMBER(C4434))),"",E4434&amp;"|"&amp;YEAR(C4434)&amp;"-"&amp;RIGHT("0"&amp;MONTH(C4434),2)&amp;"-"&amp;RIGHT("0"&amp;DAY(C4434),2))</f>
        <v/>
      </c>
      <c r="G4434" s="26">
        <f>IF(E4434="","",IFERROR(MATCH(E4434,pl_chave,0),0))</f>
        <v/>
      </c>
      <c r="H4434" s="23">
        <f>IF(G4434="","",IF(G4434=0,"Tarefa fora do plano",INDEX(pl_tag,G4434)))</f>
        <v/>
      </c>
      <c r="I4434" s="30">
        <f>IF(N(G4434)=0,"",INDEX(pl_atividade,G4434))</f>
        <v/>
      </c>
      <c r="J4434" s="50">
        <f>IF(N(G4434)=0,"",INDEX(pl_especialidade,G4434))</f>
        <v/>
      </c>
      <c r="K4434" s="28">
        <f>IF(N(G4434)=0,"",INDEX(pl_duracao,G4434))</f>
        <v/>
      </c>
      <c r="L4434" s="39">
        <f>IF(ISNUMBER(C4434),YEAR(C4434),"")</f>
        <v/>
      </c>
      <c r="M4434" s="39">
        <f>IF(ISNUMBER(C4434),MONTH(C4434),"")</f>
        <v/>
      </c>
      <c r="N4434" s="23">
        <f>IF(L4434="","",IF(NOT(ISNUMBER(crono_ano)),"Informe o ano",IF(L4434&lt;crono_ano,"Antes do ano",IF(L4434&gt;crono_ano,"Depois do ano","No ano"))))</f>
        <v/>
      </c>
      <c r="O4434" s="39">
        <f>IF(F4434="","",IF(COUNTIF(F$7:F4434,F4434)=1,1,0))</f>
        <v/>
      </c>
      <c r="P4434" s="39">
        <f>IF(A4434&amp;B4434&amp;C4434="","",IF(AND(O4434=1,N(G4434)&gt;0),IF(INDEX(pl_ativa,MAX(1,N(G4434)))="Sim",1,0),0))</f>
        <v/>
      </c>
      <c r="Q4434" s="39">
        <f>IF(F4434="","",COUNTIFS(ex_chave_oc,F4434,ex_cancelada,"&lt;&gt;Sim"))</f>
        <v/>
      </c>
      <c r="R4434" s="51">
        <f>IF(P4434="","",IF(AND(P4434=1,N(Q4434)&gt;0),1,0))</f>
        <v/>
      </c>
      <c r="S4434" s="30">
        <f>IF(P4434="","",IF(F4434="","ERRO: data prevista ausente ou inválida",IF(O4434=0,"Duplicada: contada uma vez",IF(N(G4434)=0,"ERRO: tarefa fora do Plano Mestre",IF(P4434=0,"Tarefa retirada do plano: não conta","OK")))))</f>
        <v/>
      </c>
    </row>
    <row r="4435">
      <c r="A4435" s="29" t="n"/>
      <c r="B4435" s="25" t="n"/>
      <c r="C4435" s="49" t="n"/>
      <c r="D4435" s="29" t="n"/>
      <c r="E4435" s="23">
        <f>IF(OR(A4435="",B4435=""),"",A4435&amp;"|"&amp;B4435)</f>
        <v/>
      </c>
      <c r="F4435" s="30">
        <f>IF(OR(E4435="",NOT(ISNUMBER(C4435))),"",E4435&amp;"|"&amp;YEAR(C4435)&amp;"-"&amp;RIGHT("0"&amp;MONTH(C4435),2)&amp;"-"&amp;RIGHT("0"&amp;DAY(C4435),2))</f>
        <v/>
      </c>
      <c r="G4435" s="26">
        <f>IF(E4435="","",IFERROR(MATCH(E4435,pl_chave,0),0))</f>
        <v/>
      </c>
      <c r="H4435" s="23">
        <f>IF(G4435="","",IF(G4435=0,"Tarefa fora do plano",INDEX(pl_tag,G4435)))</f>
        <v/>
      </c>
      <c r="I4435" s="30">
        <f>IF(N(G4435)=0,"",INDEX(pl_atividade,G4435))</f>
        <v/>
      </c>
      <c r="J4435" s="50">
        <f>IF(N(G4435)=0,"",INDEX(pl_especialidade,G4435))</f>
        <v/>
      </c>
      <c r="K4435" s="28">
        <f>IF(N(G4435)=0,"",INDEX(pl_duracao,G4435))</f>
        <v/>
      </c>
      <c r="L4435" s="39">
        <f>IF(ISNUMBER(C4435),YEAR(C4435),"")</f>
        <v/>
      </c>
      <c r="M4435" s="39">
        <f>IF(ISNUMBER(C4435),MONTH(C4435),"")</f>
        <v/>
      </c>
      <c r="N4435" s="23">
        <f>IF(L4435="","",IF(NOT(ISNUMBER(crono_ano)),"Informe o ano",IF(L4435&lt;crono_ano,"Antes do ano",IF(L4435&gt;crono_ano,"Depois do ano","No ano"))))</f>
        <v/>
      </c>
      <c r="O4435" s="39">
        <f>IF(F4435="","",IF(COUNTIF(F$7:F4435,F4435)=1,1,0))</f>
        <v/>
      </c>
      <c r="P4435" s="39">
        <f>IF(A4435&amp;B4435&amp;C4435="","",IF(AND(O4435=1,N(G4435)&gt;0),IF(INDEX(pl_ativa,MAX(1,N(G4435)))="Sim",1,0),0))</f>
        <v/>
      </c>
      <c r="Q4435" s="39">
        <f>IF(F4435="","",COUNTIFS(ex_chave_oc,F4435,ex_cancelada,"&lt;&gt;Sim"))</f>
        <v/>
      </c>
      <c r="R4435" s="51">
        <f>IF(P4435="","",IF(AND(P4435=1,N(Q4435)&gt;0),1,0))</f>
        <v/>
      </c>
      <c r="S4435" s="30">
        <f>IF(P4435="","",IF(F4435="","ERRO: data prevista ausente ou inválida",IF(O4435=0,"Duplicada: contada uma vez",IF(N(G4435)=0,"ERRO: tarefa fora do Plano Mestre",IF(P4435=0,"Tarefa retirada do plano: não conta","OK")))))</f>
        <v/>
      </c>
    </row>
    <row r="4436">
      <c r="A4436" s="29" t="n"/>
      <c r="B4436" s="25" t="n"/>
      <c r="C4436" s="49" t="n"/>
      <c r="D4436" s="29" t="n"/>
      <c r="E4436" s="23">
        <f>IF(OR(A4436="",B4436=""),"",A4436&amp;"|"&amp;B4436)</f>
        <v/>
      </c>
      <c r="F4436" s="30">
        <f>IF(OR(E4436="",NOT(ISNUMBER(C4436))),"",E4436&amp;"|"&amp;YEAR(C4436)&amp;"-"&amp;RIGHT("0"&amp;MONTH(C4436),2)&amp;"-"&amp;RIGHT("0"&amp;DAY(C4436),2))</f>
        <v/>
      </c>
      <c r="G4436" s="26">
        <f>IF(E4436="","",IFERROR(MATCH(E4436,pl_chave,0),0))</f>
        <v/>
      </c>
      <c r="H4436" s="23">
        <f>IF(G4436="","",IF(G4436=0,"Tarefa fora do plano",INDEX(pl_tag,G4436)))</f>
        <v/>
      </c>
      <c r="I4436" s="30">
        <f>IF(N(G4436)=0,"",INDEX(pl_atividade,G4436))</f>
        <v/>
      </c>
      <c r="J4436" s="50">
        <f>IF(N(G4436)=0,"",INDEX(pl_especialidade,G4436))</f>
        <v/>
      </c>
      <c r="K4436" s="28">
        <f>IF(N(G4436)=0,"",INDEX(pl_duracao,G4436))</f>
        <v/>
      </c>
      <c r="L4436" s="39">
        <f>IF(ISNUMBER(C4436),YEAR(C4436),"")</f>
        <v/>
      </c>
      <c r="M4436" s="39">
        <f>IF(ISNUMBER(C4436),MONTH(C4436),"")</f>
        <v/>
      </c>
      <c r="N4436" s="23">
        <f>IF(L4436="","",IF(NOT(ISNUMBER(crono_ano)),"Informe o ano",IF(L4436&lt;crono_ano,"Antes do ano",IF(L4436&gt;crono_ano,"Depois do ano","No ano"))))</f>
        <v/>
      </c>
      <c r="O4436" s="39">
        <f>IF(F4436="","",IF(COUNTIF(F$7:F4436,F4436)=1,1,0))</f>
        <v/>
      </c>
      <c r="P4436" s="39">
        <f>IF(A4436&amp;B4436&amp;C4436="","",IF(AND(O4436=1,N(G4436)&gt;0),IF(INDEX(pl_ativa,MAX(1,N(G4436)))="Sim",1,0),0))</f>
        <v/>
      </c>
      <c r="Q4436" s="39">
        <f>IF(F4436="","",COUNTIFS(ex_chave_oc,F4436,ex_cancelada,"&lt;&gt;Sim"))</f>
        <v/>
      </c>
      <c r="R4436" s="51">
        <f>IF(P4436="","",IF(AND(P4436=1,N(Q4436)&gt;0),1,0))</f>
        <v/>
      </c>
      <c r="S4436" s="30">
        <f>IF(P4436="","",IF(F4436="","ERRO: data prevista ausente ou inválida",IF(O4436=0,"Duplicada: contada uma vez",IF(N(G4436)=0,"ERRO: tarefa fora do Plano Mestre",IF(P4436=0,"Tarefa retirada do plano: não conta","OK")))))</f>
        <v/>
      </c>
    </row>
    <row r="4437">
      <c r="A4437" s="29" t="n"/>
      <c r="B4437" s="25" t="n"/>
      <c r="C4437" s="49" t="n"/>
      <c r="D4437" s="29" t="n"/>
      <c r="E4437" s="23">
        <f>IF(OR(A4437="",B4437=""),"",A4437&amp;"|"&amp;B4437)</f>
        <v/>
      </c>
      <c r="F4437" s="30">
        <f>IF(OR(E4437="",NOT(ISNUMBER(C4437))),"",E4437&amp;"|"&amp;YEAR(C4437)&amp;"-"&amp;RIGHT("0"&amp;MONTH(C4437),2)&amp;"-"&amp;RIGHT("0"&amp;DAY(C4437),2))</f>
        <v/>
      </c>
      <c r="G4437" s="26">
        <f>IF(E4437="","",IFERROR(MATCH(E4437,pl_chave,0),0))</f>
        <v/>
      </c>
      <c r="H4437" s="23">
        <f>IF(G4437="","",IF(G4437=0,"Tarefa fora do plano",INDEX(pl_tag,G4437)))</f>
        <v/>
      </c>
      <c r="I4437" s="30">
        <f>IF(N(G4437)=0,"",INDEX(pl_atividade,G4437))</f>
        <v/>
      </c>
      <c r="J4437" s="50">
        <f>IF(N(G4437)=0,"",INDEX(pl_especialidade,G4437))</f>
        <v/>
      </c>
      <c r="K4437" s="28">
        <f>IF(N(G4437)=0,"",INDEX(pl_duracao,G4437))</f>
        <v/>
      </c>
      <c r="L4437" s="39">
        <f>IF(ISNUMBER(C4437),YEAR(C4437),"")</f>
        <v/>
      </c>
      <c r="M4437" s="39">
        <f>IF(ISNUMBER(C4437),MONTH(C4437),"")</f>
        <v/>
      </c>
      <c r="N4437" s="23">
        <f>IF(L4437="","",IF(NOT(ISNUMBER(crono_ano)),"Informe o ano",IF(L4437&lt;crono_ano,"Antes do ano",IF(L4437&gt;crono_ano,"Depois do ano","No ano"))))</f>
        <v/>
      </c>
      <c r="O4437" s="39">
        <f>IF(F4437="","",IF(COUNTIF(F$7:F4437,F4437)=1,1,0))</f>
        <v/>
      </c>
      <c r="P4437" s="39">
        <f>IF(A4437&amp;B4437&amp;C4437="","",IF(AND(O4437=1,N(G4437)&gt;0),IF(INDEX(pl_ativa,MAX(1,N(G4437)))="Sim",1,0),0))</f>
        <v/>
      </c>
      <c r="Q4437" s="39">
        <f>IF(F4437="","",COUNTIFS(ex_chave_oc,F4437,ex_cancelada,"&lt;&gt;Sim"))</f>
        <v/>
      </c>
      <c r="R4437" s="51">
        <f>IF(P4437="","",IF(AND(P4437=1,N(Q4437)&gt;0),1,0))</f>
        <v/>
      </c>
      <c r="S4437" s="30">
        <f>IF(P4437="","",IF(F4437="","ERRO: data prevista ausente ou inválida",IF(O4437=0,"Duplicada: contada uma vez",IF(N(G4437)=0,"ERRO: tarefa fora do Plano Mestre",IF(P4437=0,"Tarefa retirada do plano: não conta","OK")))))</f>
        <v/>
      </c>
    </row>
    <row r="4438">
      <c r="A4438" s="29" t="n"/>
      <c r="B4438" s="25" t="n"/>
      <c r="C4438" s="49" t="n"/>
      <c r="D4438" s="29" t="n"/>
      <c r="E4438" s="23">
        <f>IF(OR(A4438="",B4438=""),"",A4438&amp;"|"&amp;B4438)</f>
        <v/>
      </c>
      <c r="F4438" s="30">
        <f>IF(OR(E4438="",NOT(ISNUMBER(C4438))),"",E4438&amp;"|"&amp;YEAR(C4438)&amp;"-"&amp;RIGHT("0"&amp;MONTH(C4438),2)&amp;"-"&amp;RIGHT("0"&amp;DAY(C4438),2))</f>
        <v/>
      </c>
      <c r="G4438" s="26">
        <f>IF(E4438="","",IFERROR(MATCH(E4438,pl_chave,0),0))</f>
        <v/>
      </c>
      <c r="H4438" s="23">
        <f>IF(G4438="","",IF(G4438=0,"Tarefa fora do plano",INDEX(pl_tag,G4438)))</f>
        <v/>
      </c>
      <c r="I4438" s="30">
        <f>IF(N(G4438)=0,"",INDEX(pl_atividade,G4438))</f>
        <v/>
      </c>
      <c r="J4438" s="50">
        <f>IF(N(G4438)=0,"",INDEX(pl_especialidade,G4438))</f>
        <v/>
      </c>
      <c r="K4438" s="28">
        <f>IF(N(G4438)=0,"",INDEX(pl_duracao,G4438))</f>
        <v/>
      </c>
      <c r="L4438" s="39">
        <f>IF(ISNUMBER(C4438),YEAR(C4438),"")</f>
        <v/>
      </c>
      <c r="M4438" s="39">
        <f>IF(ISNUMBER(C4438),MONTH(C4438),"")</f>
        <v/>
      </c>
      <c r="N4438" s="23">
        <f>IF(L4438="","",IF(NOT(ISNUMBER(crono_ano)),"Informe o ano",IF(L4438&lt;crono_ano,"Antes do ano",IF(L4438&gt;crono_ano,"Depois do ano","No ano"))))</f>
        <v/>
      </c>
      <c r="O4438" s="39">
        <f>IF(F4438="","",IF(COUNTIF(F$7:F4438,F4438)=1,1,0))</f>
        <v/>
      </c>
      <c r="P4438" s="39">
        <f>IF(A4438&amp;B4438&amp;C4438="","",IF(AND(O4438=1,N(G4438)&gt;0),IF(INDEX(pl_ativa,MAX(1,N(G4438)))="Sim",1,0),0))</f>
        <v/>
      </c>
      <c r="Q4438" s="39">
        <f>IF(F4438="","",COUNTIFS(ex_chave_oc,F4438,ex_cancelada,"&lt;&gt;Sim"))</f>
        <v/>
      </c>
      <c r="R4438" s="51">
        <f>IF(P4438="","",IF(AND(P4438=1,N(Q4438)&gt;0),1,0))</f>
        <v/>
      </c>
      <c r="S4438" s="30">
        <f>IF(P4438="","",IF(F4438="","ERRO: data prevista ausente ou inválida",IF(O4438=0,"Duplicada: contada uma vez",IF(N(G4438)=0,"ERRO: tarefa fora do Plano Mestre",IF(P4438=0,"Tarefa retirada do plano: não conta","OK")))))</f>
        <v/>
      </c>
    </row>
    <row r="4439">
      <c r="A4439" s="29" t="n"/>
      <c r="B4439" s="25" t="n"/>
      <c r="C4439" s="49" t="n"/>
      <c r="D4439" s="29" t="n"/>
      <c r="E4439" s="23">
        <f>IF(OR(A4439="",B4439=""),"",A4439&amp;"|"&amp;B4439)</f>
        <v/>
      </c>
      <c r="F4439" s="30">
        <f>IF(OR(E4439="",NOT(ISNUMBER(C4439))),"",E4439&amp;"|"&amp;YEAR(C4439)&amp;"-"&amp;RIGHT("0"&amp;MONTH(C4439),2)&amp;"-"&amp;RIGHT("0"&amp;DAY(C4439),2))</f>
        <v/>
      </c>
      <c r="G4439" s="26">
        <f>IF(E4439="","",IFERROR(MATCH(E4439,pl_chave,0),0))</f>
        <v/>
      </c>
      <c r="H4439" s="23">
        <f>IF(G4439="","",IF(G4439=0,"Tarefa fora do plano",INDEX(pl_tag,G4439)))</f>
        <v/>
      </c>
      <c r="I4439" s="30">
        <f>IF(N(G4439)=0,"",INDEX(pl_atividade,G4439))</f>
        <v/>
      </c>
      <c r="J4439" s="50">
        <f>IF(N(G4439)=0,"",INDEX(pl_especialidade,G4439))</f>
        <v/>
      </c>
      <c r="K4439" s="28">
        <f>IF(N(G4439)=0,"",INDEX(pl_duracao,G4439))</f>
        <v/>
      </c>
      <c r="L4439" s="39">
        <f>IF(ISNUMBER(C4439),YEAR(C4439),"")</f>
        <v/>
      </c>
      <c r="M4439" s="39">
        <f>IF(ISNUMBER(C4439),MONTH(C4439),"")</f>
        <v/>
      </c>
      <c r="N4439" s="23">
        <f>IF(L4439="","",IF(NOT(ISNUMBER(crono_ano)),"Informe o ano",IF(L4439&lt;crono_ano,"Antes do ano",IF(L4439&gt;crono_ano,"Depois do ano","No ano"))))</f>
        <v/>
      </c>
      <c r="O4439" s="39">
        <f>IF(F4439="","",IF(COUNTIF(F$7:F4439,F4439)=1,1,0))</f>
        <v/>
      </c>
      <c r="P4439" s="39">
        <f>IF(A4439&amp;B4439&amp;C4439="","",IF(AND(O4439=1,N(G4439)&gt;0),IF(INDEX(pl_ativa,MAX(1,N(G4439)))="Sim",1,0),0))</f>
        <v/>
      </c>
      <c r="Q4439" s="39">
        <f>IF(F4439="","",COUNTIFS(ex_chave_oc,F4439,ex_cancelada,"&lt;&gt;Sim"))</f>
        <v/>
      </c>
      <c r="R4439" s="51">
        <f>IF(P4439="","",IF(AND(P4439=1,N(Q4439)&gt;0),1,0))</f>
        <v/>
      </c>
      <c r="S4439" s="30">
        <f>IF(P4439="","",IF(F4439="","ERRO: data prevista ausente ou inválida",IF(O4439=0,"Duplicada: contada uma vez",IF(N(G4439)=0,"ERRO: tarefa fora do Plano Mestre",IF(P4439=0,"Tarefa retirada do plano: não conta","OK")))))</f>
        <v/>
      </c>
    </row>
    <row r="4440">
      <c r="A4440" s="29" t="n"/>
      <c r="B4440" s="25" t="n"/>
      <c r="C4440" s="49" t="n"/>
      <c r="D4440" s="29" t="n"/>
      <c r="E4440" s="23">
        <f>IF(OR(A4440="",B4440=""),"",A4440&amp;"|"&amp;B4440)</f>
        <v/>
      </c>
      <c r="F4440" s="30">
        <f>IF(OR(E4440="",NOT(ISNUMBER(C4440))),"",E4440&amp;"|"&amp;YEAR(C4440)&amp;"-"&amp;RIGHT("0"&amp;MONTH(C4440),2)&amp;"-"&amp;RIGHT("0"&amp;DAY(C4440),2))</f>
        <v/>
      </c>
      <c r="G4440" s="26">
        <f>IF(E4440="","",IFERROR(MATCH(E4440,pl_chave,0),0))</f>
        <v/>
      </c>
      <c r="H4440" s="23">
        <f>IF(G4440="","",IF(G4440=0,"Tarefa fora do plano",INDEX(pl_tag,G4440)))</f>
        <v/>
      </c>
      <c r="I4440" s="30">
        <f>IF(N(G4440)=0,"",INDEX(pl_atividade,G4440))</f>
        <v/>
      </c>
      <c r="J4440" s="50">
        <f>IF(N(G4440)=0,"",INDEX(pl_especialidade,G4440))</f>
        <v/>
      </c>
      <c r="K4440" s="28">
        <f>IF(N(G4440)=0,"",INDEX(pl_duracao,G4440))</f>
        <v/>
      </c>
      <c r="L4440" s="39">
        <f>IF(ISNUMBER(C4440),YEAR(C4440),"")</f>
        <v/>
      </c>
      <c r="M4440" s="39">
        <f>IF(ISNUMBER(C4440),MONTH(C4440),"")</f>
        <v/>
      </c>
      <c r="N4440" s="23">
        <f>IF(L4440="","",IF(NOT(ISNUMBER(crono_ano)),"Informe o ano",IF(L4440&lt;crono_ano,"Antes do ano",IF(L4440&gt;crono_ano,"Depois do ano","No ano"))))</f>
        <v/>
      </c>
      <c r="O4440" s="39">
        <f>IF(F4440="","",IF(COUNTIF(F$7:F4440,F4440)=1,1,0))</f>
        <v/>
      </c>
      <c r="P4440" s="39">
        <f>IF(A4440&amp;B4440&amp;C4440="","",IF(AND(O4440=1,N(G4440)&gt;0),IF(INDEX(pl_ativa,MAX(1,N(G4440)))="Sim",1,0),0))</f>
        <v/>
      </c>
      <c r="Q4440" s="39">
        <f>IF(F4440="","",COUNTIFS(ex_chave_oc,F4440,ex_cancelada,"&lt;&gt;Sim"))</f>
        <v/>
      </c>
      <c r="R4440" s="51">
        <f>IF(P4440="","",IF(AND(P4440=1,N(Q4440)&gt;0),1,0))</f>
        <v/>
      </c>
      <c r="S4440" s="30">
        <f>IF(P4440="","",IF(F4440="","ERRO: data prevista ausente ou inválida",IF(O4440=0,"Duplicada: contada uma vez",IF(N(G4440)=0,"ERRO: tarefa fora do Plano Mestre",IF(P4440=0,"Tarefa retirada do plano: não conta","OK")))))</f>
        <v/>
      </c>
    </row>
    <row r="4441">
      <c r="A4441" s="29" t="n"/>
      <c r="B4441" s="25" t="n"/>
      <c r="C4441" s="49" t="n"/>
      <c r="D4441" s="29" t="n"/>
      <c r="E4441" s="23">
        <f>IF(OR(A4441="",B4441=""),"",A4441&amp;"|"&amp;B4441)</f>
        <v/>
      </c>
      <c r="F4441" s="30">
        <f>IF(OR(E4441="",NOT(ISNUMBER(C4441))),"",E4441&amp;"|"&amp;YEAR(C4441)&amp;"-"&amp;RIGHT("0"&amp;MONTH(C4441),2)&amp;"-"&amp;RIGHT("0"&amp;DAY(C4441),2))</f>
        <v/>
      </c>
      <c r="G4441" s="26">
        <f>IF(E4441="","",IFERROR(MATCH(E4441,pl_chave,0),0))</f>
        <v/>
      </c>
      <c r="H4441" s="23">
        <f>IF(G4441="","",IF(G4441=0,"Tarefa fora do plano",INDEX(pl_tag,G4441)))</f>
        <v/>
      </c>
      <c r="I4441" s="30">
        <f>IF(N(G4441)=0,"",INDEX(pl_atividade,G4441))</f>
        <v/>
      </c>
      <c r="J4441" s="50">
        <f>IF(N(G4441)=0,"",INDEX(pl_especialidade,G4441))</f>
        <v/>
      </c>
      <c r="K4441" s="28">
        <f>IF(N(G4441)=0,"",INDEX(pl_duracao,G4441))</f>
        <v/>
      </c>
      <c r="L4441" s="39">
        <f>IF(ISNUMBER(C4441),YEAR(C4441),"")</f>
        <v/>
      </c>
      <c r="M4441" s="39">
        <f>IF(ISNUMBER(C4441),MONTH(C4441),"")</f>
        <v/>
      </c>
      <c r="N4441" s="23">
        <f>IF(L4441="","",IF(NOT(ISNUMBER(crono_ano)),"Informe o ano",IF(L4441&lt;crono_ano,"Antes do ano",IF(L4441&gt;crono_ano,"Depois do ano","No ano"))))</f>
        <v/>
      </c>
      <c r="O4441" s="39">
        <f>IF(F4441="","",IF(COUNTIF(F$7:F4441,F4441)=1,1,0))</f>
        <v/>
      </c>
      <c r="P4441" s="39">
        <f>IF(A4441&amp;B4441&amp;C4441="","",IF(AND(O4441=1,N(G4441)&gt;0),IF(INDEX(pl_ativa,MAX(1,N(G4441)))="Sim",1,0),0))</f>
        <v/>
      </c>
      <c r="Q4441" s="39">
        <f>IF(F4441="","",COUNTIFS(ex_chave_oc,F4441,ex_cancelada,"&lt;&gt;Sim"))</f>
        <v/>
      </c>
      <c r="R4441" s="51">
        <f>IF(P4441="","",IF(AND(P4441=1,N(Q4441)&gt;0),1,0))</f>
        <v/>
      </c>
      <c r="S4441" s="30">
        <f>IF(P4441="","",IF(F4441="","ERRO: data prevista ausente ou inválida",IF(O4441=0,"Duplicada: contada uma vez",IF(N(G4441)=0,"ERRO: tarefa fora do Plano Mestre",IF(P4441=0,"Tarefa retirada do plano: não conta","OK")))))</f>
        <v/>
      </c>
    </row>
    <row r="4442">
      <c r="A4442" s="29" t="n"/>
      <c r="B4442" s="25" t="n"/>
      <c r="C4442" s="49" t="n"/>
      <c r="D4442" s="29" t="n"/>
      <c r="E4442" s="23">
        <f>IF(OR(A4442="",B4442=""),"",A4442&amp;"|"&amp;B4442)</f>
        <v/>
      </c>
      <c r="F4442" s="30">
        <f>IF(OR(E4442="",NOT(ISNUMBER(C4442))),"",E4442&amp;"|"&amp;YEAR(C4442)&amp;"-"&amp;RIGHT("0"&amp;MONTH(C4442),2)&amp;"-"&amp;RIGHT("0"&amp;DAY(C4442),2))</f>
        <v/>
      </c>
      <c r="G4442" s="26">
        <f>IF(E4442="","",IFERROR(MATCH(E4442,pl_chave,0),0))</f>
        <v/>
      </c>
      <c r="H4442" s="23">
        <f>IF(G4442="","",IF(G4442=0,"Tarefa fora do plano",INDEX(pl_tag,G4442)))</f>
        <v/>
      </c>
      <c r="I4442" s="30">
        <f>IF(N(G4442)=0,"",INDEX(pl_atividade,G4442))</f>
        <v/>
      </c>
      <c r="J4442" s="50">
        <f>IF(N(G4442)=0,"",INDEX(pl_especialidade,G4442))</f>
        <v/>
      </c>
      <c r="K4442" s="28">
        <f>IF(N(G4442)=0,"",INDEX(pl_duracao,G4442))</f>
        <v/>
      </c>
      <c r="L4442" s="39">
        <f>IF(ISNUMBER(C4442),YEAR(C4442),"")</f>
        <v/>
      </c>
      <c r="M4442" s="39">
        <f>IF(ISNUMBER(C4442),MONTH(C4442),"")</f>
        <v/>
      </c>
      <c r="N4442" s="23">
        <f>IF(L4442="","",IF(NOT(ISNUMBER(crono_ano)),"Informe o ano",IF(L4442&lt;crono_ano,"Antes do ano",IF(L4442&gt;crono_ano,"Depois do ano","No ano"))))</f>
        <v/>
      </c>
      <c r="O4442" s="39">
        <f>IF(F4442="","",IF(COUNTIF(F$7:F4442,F4442)=1,1,0))</f>
        <v/>
      </c>
      <c r="P4442" s="39">
        <f>IF(A4442&amp;B4442&amp;C4442="","",IF(AND(O4442=1,N(G4442)&gt;0),IF(INDEX(pl_ativa,MAX(1,N(G4442)))="Sim",1,0),0))</f>
        <v/>
      </c>
      <c r="Q4442" s="39">
        <f>IF(F4442="","",COUNTIFS(ex_chave_oc,F4442,ex_cancelada,"&lt;&gt;Sim"))</f>
        <v/>
      </c>
      <c r="R4442" s="51">
        <f>IF(P4442="","",IF(AND(P4442=1,N(Q4442)&gt;0),1,0))</f>
        <v/>
      </c>
      <c r="S4442" s="30">
        <f>IF(P4442="","",IF(F4442="","ERRO: data prevista ausente ou inválida",IF(O4442=0,"Duplicada: contada uma vez",IF(N(G4442)=0,"ERRO: tarefa fora do Plano Mestre",IF(P4442=0,"Tarefa retirada do plano: não conta","OK")))))</f>
        <v/>
      </c>
    </row>
    <row r="4443">
      <c r="A4443" s="29" t="n"/>
      <c r="B4443" s="25" t="n"/>
      <c r="C4443" s="49" t="n"/>
      <c r="D4443" s="29" t="n"/>
      <c r="E4443" s="23">
        <f>IF(OR(A4443="",B4443=""),"",A4443&amp;"|"&amp;B4443)</f>
        <v/>
      </c>
      <c r="F4443" s="30">
        <f>IF(OR(E4443="",NOT(ISNUMBER(C4443))),"",E4443&amp;"|"&amp;YEAR(C4443)&amp;"-"&amp;RIGHT("0"&amp;MONTH(C4443),2)&amp;"-"&amp;RIGHT("0"&amp;DAY(C4443),2))</f>
        <v/>
      </c>
      <c r="G4443" s="26">
        <f>IF(E4443="","",IFERROR(MATCH(E4443,pl_chave,0),0))</f>
        <v/>
      </c>
      <c r="H4443" s="23">
        <f>IF(G4443="","",IF(G4443=0,"Tarefa fora do plano",INDEX(pl_tag,G4443)))</f>
        <v/>
      </c>
      <c r="I4443" s="30">
        <f>IF(N(G4443)=0,"",INDEX(pl_atividade,G4443))</f>
        <v/>
      </c>
      <c r="J4443" s="50">
        <f>IF(N(G4443)=0,"",INDEX(pl_especialidade,G4443))</f>
        <v/>
      </c>
      <c r="K4443" s="28">
        <f>IF(N(G4443)=0,"",INDEX(pl_duracao,G4443))</f>
        <v/>
      </c>
      <c r="L4443" s="39">
        <f>IF(ISNUMBER(C4443),YEAR(C4443),"")</f>
        <v/>
      </c>
      <c r="M4443" s="39">
        <f>IF(ISNUMBER(C4443),MONTH(C4443),"")</f>
        <v/>
      </c>
      <c r="N4443" s="23">
        <f>IF(L4443="","",IF(NOT(ISNUMBER(crono_ano)),"Informe o ano",IF(L4443&lt;crono_ano,"Antes do ano",IF(L4443&gt;crono_ano,"Depois do ano","No ano"))))</f>
        <v/>
      </c>
      <c r="O4443" s="39">
        <f>IF(F4443="","",IF(COUNTIF(F$7:F4443,F4443)=1,1,0))</f>
        <v/>
      </c>
      <c r="P4443" s="39">
        <f>IF(A4443&amp;B4443&amp;C4443="","",IF(AND(O4443=1,N(G4443)&gt;0),IF(INDEX(pl_ativa,MAX(1,N(G4443)))="Sim",1,0),0))</f>
        <v/>
      </c>
      <c r="Q4443" s="39">
        <f>IF(F4443="","",COUNTIFS(ex_chave_oc,F4443,ex_cancelada,"&lt;&gt;Sim"))</f>
        <v/>
      </c>
      <c r="R4443" s="51">
        <f>IF(P4443="","",IF(AND(P4443=1,N(Q4443)&gt;0),1,0))</f>
        <v/>
      </c>
      <c r="S4443" s="30">
        <f>IF(P4443="","",IF(F4443="","ERRO: data prevista ausente ou inválida",IF(O4443=0,"Duplicada: contada uma vez",IF(N(G4443)=0,"ERRO: tarefa fora do Plano Mestre",IF(P4443=0,"Tarefa retirada do plano: não conta","OK")))))</f>
        <v/>
      </c>
    </row>
    <row r="4444">
      <c r="A4444" s="29" t="n"/>
      <c r="B4444" s="25" t="n"/>
      <c r="C4444" s="49" t="n"/>
      <c r="D4444" s="29" t="n"/>
      <c r="E4444" s="23">
        <f>IF(OR(A4444="",B4444=""),"",A4444&amp;"|"&amp;B4444)</f>
        <v/>
      </c>
      <c r="F4444" s="30">
        <f>IF(OR(E4444="",NOT(ISNUMBER(C4444))),"",E4444&amp;"|"&amp;YEAR(C4444)&amp;"-"&amp;RIGHT("0"&amp;MONTH(C4444),2)&amp;"-"&amp;RIGHT("0"&amp;DAY(C4444),2))</f>
        <v/>
      </c>
      <c r="G4444" s="26">
        <f>IF(E4444="","",IFERROR(MATCH(E4444,pl_chave,0),0))</f>
        <v/>
      </c>
      <c r="H4444" s="23">
        <f>IF(G4444="","",IF(G4444=0,"Tarefa fora do plano",INDEX(pl_tag,G4444)))</f>
        <v/>
      </c>
      <c r="I4444" s="30">
        <f>IF(N(G4444)=0,"",INDEX(pl_atividade,G4444))</f>
        <v/>
      </c>
      <c r="J4444" s="50">
        <f>IF(N(G4444)=0,"",INDEX(pl_especialidade,G4444))</f>
        <v/>
      </c>
      <c r="K4444" s="28">
        <f>IF(N(G4444)=0,"",INDEX(pl_duracao,G4444))</f>
        <v/>
      </c>
      <c r="L4444" s="39">
        <f>IF(ISNUMBER(C4444),YEAR(C4444),"")</f>
        <v/>
      </c>
      <c r="M4444" s="39">
        <f>IF(ISNUMBER(C4444),MONTH(C4444),"")</f>
        <v/>
      </c>
      <c r="N4444" s="23">
        <f>IF(L4444="","",IF(NOT(ISNUMBER(crono_ano)),"Informe o ano",IF(L4444&lt;crono_ano,"Antes do ano",IF(L4444&gt;crono_ano,"Depois do ano","No ano"))))</f>
        <v/>
      </c>
      <c r="O4444" s="39">
        <f>IF(F4444="","",IF(COUNTIF(F$7:F4444,F4444)=1,1,0))</f>
        <v/>
      </c>
      <c r="P4444" s="39">
        <f>IF(A4444&amp;B4444&amp;C4444="","",IF(AND(O4444=1,N(G4444)&gt;0),IF(INDEX(pl_ativa,MAX(1,N(G4444)))="Sim",1,0),0))</f>
        <v/>
      </c>
      <c r="Q4444" s="39">
        <f>IF(F4444="","",COUNTIFS(ex_chave_oc,F4444,ex_cancelada,"&lt;&gt;Sim"))</f>
        <v/>
      </c>
      <c r="R4444" s="51">
        <f>IF(P4444="","",IF(AND(P4444=1,N(Q4444)&gt;0),1,0))</f>
        <v/>
      </c>
      <c r="S4444" s="30">
        <f>IF(P4444="","",IF(F4444="","ERRO: data prevista ausente ou inválida",IF(O4444=0,"Duplicada: contada uma vez",IF(N(G4444)=0,"ERRO: tarefa fora do Plano Mestre",IF(P4444=0,"Tarefa retirada do plano: não conta","OK")))))</f>
        <v/>
      </c>
    </row>
    <row r="4445">
      <c r="A4445" s="29" t="n"/>
      <c r="B4445" s="25" t="n"/>
      <c r="C4445" s="49" t="n"/>
      <c r="D4445" s="29" t="n"/>
      <c r="E4445" s="23">
        <f>IF(OR(A4445="",B4445=""),"",A4445&amp;"|"&amp;B4445)</f>
        <v/>
      </c>
      <c r="F4445" s="30">
        <f>IF(OR(E4445="",NOT(ISNUMBER(C4445))),"",E4445&amp;"|"&amp;YEAR(C4445)&amp;"-"&amp;RIGHT("0"&amp;MONTH(C4445),2)&amp;"-"&amp;RIGHT("0"&amp;DAY(C4445),2))</f>
        <v/>
      </c>
      <c r="G4445" s="26">
        <f>IF(E4445="","",IFERROR(MATCH(E4445,pl_chave,0),0))</f>
        <v/>
      </c>
      <c r="H4445" s="23">
        <f>IF(G4445="","",IF(G4445=0,"Tarefa fora do plano",INDEX(pl_tag,G4445)))</f>
        <v/>
      </c>
      <c r="I4445" s="30">
        <f>IF(N(G4445)=0,"",INDEX(pl_atividade,G4445))</f>
        <v/>
      </c>
      <c r="J4445" s="50">
        <f>IF(N(G4445)=0,"",INDEX(pl_especialidade,G4445))</f>
        <v/>
      </c>
      <c r="K4445" s="28">
        <f>IF(N(G4445)=0,"",INDEX(pl_duracao,G4445))</f>
        <v/>
      </c>
      <c r="L4445" s="39">
        <f>IF(ISNUMBER(C4445),YEAR(C4445),"")</f>
        <v/>
      </c>
      <c r="M4445" s="39">
        <f>IF(ISNUMBER(C4445),MONTH(C4445),"")</f>
        <v/>
      </c>
      <c r="N4445" s="23">
        <f>IF(L4445="","",IF(NOT(ISNUMBER(crono_ano)),"Informe o ano",IF(L4445&lt;crono_ano,"Antes do ano",IF(L4445&gt;crono_ano,"Depois do ano","No ano"))))</f>
        <v/>
      </c>
      <c r="O4445" s="39">
        <f>IF(F4445="","",IF(COUNTIF(F$7:F4445,F4445)=1,1,0))</f>
        <v/>
      </c>
      <c r="P4445" s="39">
        <f>IF(A4445&amp;B4445&amp;C4445="","",IF(AND(O4445=1,N(G4445)&gt;0),IF(INDEX(pl_ativa,MAX(1,N(G4445)))="Sim",1,0),0))</f>
        <v/>
      </c>
      <c r="Q4445" s="39">
        <f>IF(F4445="","",COUNTIFS(ex_chave_oc,F4445,ex_cancelada,"&lt;&gt;Sim"))</f>
        <v/>
      </c>
      <c r="R4445" s="51">
        <f>IF(P4445="","",IF(AND(P4445=1,N(Q4445)&gt;0),1,0))</f>
        <v/>
      </c>
      <c r="S4445" s="30">
        <f>IF(P4445="","",IF(F4445="","ERRO: data prevista ausente ou inválida",IF(O4445=0,"Duplicada: contada uma vez",IF(N(G4445)=0,"ERRO: tarefa fora do Plano Mestre",IF(P4445=0,"Tarefa retirada do plano: não conta","OK")))))</f>
        <v/>
      </c>
    </row>
    <row r="4446">
      <c r="A4446" s="29" t="n"/>
      <c r="B4446" s="25" t="n"/>
      <c r="C4446" s="49" t="n"/>
      <c r="D4446" s="29" t="n"/>
      <c r="E4446" s="23">
        <f>IF(OR(A4446="",B4446=""),"",A4446&amp;"|"&amp;B4446)</f>
        <v/>
      </c>
      <c r="F4446" s="30">
        <f>IF(OR(E4446="",NOT(ISNUMBER(C4446))),"",E4446&amp;"|"&amp;YEAR(C4446)&amp;"-"&amp;RIGHT("0"&amp;MONTH(C4446),2)&amp;"-"&amp;RIGHT("0"&amp;DAY(C4446),2))</f>
        <v/>
      </c>
      <c r="G4446" s="26">
        <f>IF(E4446="","",IFERROR(MATCH(E4446,pl_chave,0),0))</f>
        <v/>
      </c>
      <c r="H4446" s="23">
        <f>IF(G4446="","",IF(G4446=0,"Tarefa fora do plano",INDEX(pl_tag,G4446)))</f>
        <v/>
      </c>
      <c r="I4446" s="30">
        <f>IF(N(G4446)=0,"",INDEX(pl_atividade,G4446))</f>
        <v/>
      </c>
      <c r="J4446" s="50">
        <f>IF(N(G4446)=0,"",INDEX(pl_especialidade,G4446))</f>
        <v/>
      </c>
      <c r="K4446" s="28">
        <f>IF(N(G4446)=0,"",INDEX(pl_duracao,G4446))</f>
        <v/>
      </c>
      <c r="L4446" s="39">
        <f>IF(ISNUMBER(C4446),YEAR(C4446),"")</f>
        <v/>
      </c>
      <c r="M4446" s="39">
        <f>IF(ISNUMBER(C4446),MONTH(C4446),"")</f>
        <v/>
      </c>
      <c r="N4446" s="23">
        <f>IF(L4446="","",IF(NOT(ISNUMBER(crono_ano)),"Informe o ano",IF(L4446&lt;crono_ano,"Antes do ano",IF(L4446&gt;crono_ano,"Depois do ano","No ano"))))</f>
        <v/>
      </c>
      <c r="O4446" s="39">
        <f>IF(F4446="","",IF(COUNTIF(F$7:F4446,F4446)=1,1,0))</f>
        <v/>
      </c>
      <c r="P4446" s="39">
        <f>IF(A4446&amp;B4446&amp;C4446="","",IF(AND(O4446=1,N(G4446)&gt;0),IF(INDEX(pl_ativa,MAX(1,N(G4446)))="Sim",1,0),0))</f>
        <v/>
      </c>
      <c r="Q4446" s="39">
        <f>IF(F4446="","",COUNTIFS(ex_chave_oc,F4446,ex_cancelada,"&lt;&gt;Sim"))</f>
        <v/>
      </c>
      <c r="R4446" s="51">
        <f>IF(P4446="","",IF(AND(P4446=1,N(Q4446)&gt;0),1,0))</f>
        <v/>
      </c>
      <c r="S4446" s="30">
        <f>IF(P4446="","",IF(F4446="","ERRO: data prevista ausente ou inválida",IF(O4446=0,"Duplicada: contada uma vez",IF(N(G4446)=0,"ERRO: tarefa fora do Plano Mestre",IF(P4446=0,"Tarefa retirada do plano: não conta","OK")))))</f>
        <v/>
      </c>
    </row>
    <row r="4447">
      <c r="A4447" s="29" t="n"/>
      <c r="B4447" s="25" t="n"/>
      <c r="C4447" s="49" t="n"/>
      <c r="D4447" s="29" t="n"/>
      <c r="E4447" s="23">
        <f>IF(OR(A4447="",B4447=""),"",A4447&amp;"|"&amp;B4447)</f>
        <v/>
      </c>
      <c r="F4447" s="30">
        <f>IF(OR(E4447="",NOT(ISNUMBER(C4447))),"",E4447&amp;"|"&amp;YEAR(C4447)&amp;"-"&amp;RIGHT("0"&amp;MONTH(C4447),2)&amp;"-"&amp;RIGHT("0"&amp;DAY(C4447),2))</f>
        <v/>
      </c>
      <c r="G4447" s="26">
        <f>IF(E4447="","",IFERROR(MATCH(E4447,pl_chave,0),0))</f>
        <v/>
      </c>
      <c r="H4447" s="23">
        <f>IF(G4447="","",IF(G4447=0,"Tarefa fora do plano",INDEX(pl_tag,G4447)))</f>
        <v/>
      </c>
      <c r="I4447" s="30">
        <f>IF(N(G4447)=0,"",INDEX(pl_atividade,G4447))</f>
        <v/>
      </c>
      <c r="J4447" s="50">
        <f>IF(N(G4447)=0,"",INDEX(pl_especialidade,G4447))</f>
        <v/>
      </c>
      <c r="K4447" s="28">
        <f>IF(N(G4447)=0,"",INDEX(pl_duracao,G4447))</f>
        <v/>
      </c>
      <c r="L4447" s="39">
        <f>IF(ISNUMBER(C4447),YEAR(C4447),"")</f>
        <v/>
      </c>
      <c r="M4447" s="39">
        <f>IF(ISNUMBER(C4447),MONTH(C4447),"")</f>
        <v/>
      </c>
      <c r="N4447" s="23">
        <f>IF(L4447="","",IF(NOT(ISNUMBER(crono_ano)),"Informe o ano",IF(L4447&lt;crono_ano,"Antes do ano",IF(L4447&gt;crono_ano,"Depois do ano","No ano"))))</f>
        <v/>
      </c>
      <c r="O4447" s="39">
        <f>IF(F4447="","",IF(COUNTIF(F$7:F4447,F4447)=1,1,0))</f>
        <v/>
      </c>
      <c r="P4447" s="39">
        <f>IF(A4447&amp;B4447&amp;C4447="","",IF(AND(O4447=1,N(G4447)&gt;0),IF(INDEX(pl_ativa,MAX(1,N(G4447)))="Sim",1,0),0))</f>
        <v/>
      </c>
      <c r="Q4447" s="39">
        <f>IF(F4447="","",COUNTIFS(ex_chave_oc,F4447,ex_cancelada,"&lt;&gt;Sim"))</f>
        <v/>
      </c>
      <c r="R4447" s="51">
        <f>IF(P4447="","",IF(AND(P4447=1,N(Q4447)&gt;0),1,0))</f>
        <v/>
      </c>
      <c r="S4447" s="30">
        <f>IF(P4447="","",IF(F4447="","ERRO: data prevista ausente ou inválida",IF(O4447=0,"Duplicada: contada uma vez",IF(N(G4447)=0,"ERRO: tarefa fora do Plano Mestre",IF(P4447=0,"Tarefa retirada do plano: não conta","OK")))))</f>
        <v/>
      </c>
    </row>
    <row r="4448">
      <c r="A4448" s="29" t="n"/>
      <c r="B4448" s="25" t="n"/>
      <c r="C4448" s="49" t="n"/>
      <c r="D4448" s="29" t="n"/>
      <c r="E4448" s="23">
        <f>IF(OR(A4448="",B4448=""),"",A4448&amp;"|"&amp;B4448)</f>
        <v/>
      </c>
      <c r="F4448" s="30">
        <f>IF(OR(E4448="",NOT(ISNUMBER(C4448))),"",E4448&amp;"|"&amp;YEAR(C4448)&amp;"-"&amp;RIGHT("0"&amp;MONTH(C4448),2)&amp;"-"&amp;RIGHT("0"&amp;DAY(C4448),2))</f>
        <v/>
      </c>
      <c r="G4448" s="26">
        <f>IF(E4448="","",IFERROR(MATCH(E4448,pl_chave,0),0))</f>
        <v/>
      </c>
      <c r="H4448" s="23">
        <f>IF(G4448="","",IF(G4448=0,"Tarefa fora do plano",INDEX(pl_tag,G4448)))</f>
        <v/>
      </c>
      <c r="I4448" s="30">
        <f>IF(N(G4448)=0,"",INDEX(pl_atividade,G4448))</f>
        <v/>
      </c>
      <c r="J4448" s="50">
        <f>IF(N(G4448)=0,"",INDEX(pl_especialidade,G4448))</f>
        <v/>
      </c>
      <c r="K4448" s="28">
        <f>IF(N(G4448)=0,"",INDEX(pl_duracao,G4448))</f>
        <v/>
      </c>
      <c r="L4448" s="39">
        <f>IF(ISNUMBER(C4448),YEAR(C4448),"")</f>
        <v/>
      </c>
      <c r="M4448" s="39">
        <f>IF(ISNUMBER(C4448),MONTH(C4448),"")</f>
        <v/>
      </c>
      <c r="N4448" s="23">
        <f>IF(L4448="","",IF(NOT(ISNUMBER(crono_ano)),"Informe o ano",IF(L4448&lt;crono_ano,"Antes do ano",IF(L4448&gt;crono_ano,"Depois do ano","No ano"))))</f>
        <v/>
      </c>
      <c r="O4448" s="39">
        <f>IF(F4448="","",IF(COUNTIF(F$7:F4448,F4448)=1,1,0))</f>
        <v/>
      </c>
      <c r="P4448" s="39">
        <f>IF(A4448&amp;B4448&amp;C4448="","",IF(AND(O4448=1,N(G4448)&gt;0),IF(INDEX(pl_ativa,MAX(1,N(G4448)))="Sim",1,0),0))</f>
        <v/>
      </c>
      <c r="Q4448" s="39">
        <f>IF(F4448="","",COUNTIFS(ex_chave_oc,F4448,ex_cancelada,"&lt;&gt;Sim"))</f>
        <v/>
      </c>
      <c r="R4448" s="51">
        <f>IF(P4448="","",IF(AND(P4448=1,N(Q4448)&gt;0),1,0))</f>
        <v/>
      </c>
      <c r="S4448" s="30">
        <f>IF(P4448="","",IF(F4448="","ERRO: data prevista ausente ou inválida",IF(O4448=0,"Duplicada: contada uma vez",IF(N(G4448)=0,"ERRO: tarefa fora do Plano Mestre",IF(P4448=0,"Tarefa retirada do plano: não conta","OK")))))</f>
        <v/>
      </c>
    </row>
    <row r="4449">
      <c r="A4449" s="29" t="n"/>
      <c r="B4449" s="25" t="n"/>
      <c r="C4449" s="49" t="n"/>
      <c r="D4449" s="29" t="n"/>
      <c r="E4449" s="23">
        <f>IF(OR(A4449="",B4449=""),"",A4449&amp;"|"&amp;B4449)</f>
        <v/>
      </c>
      <c r="F4449" s="30">
        <f>IF(OR(E4449="",NOT(ISNUMBER(C4449))),"",E4449&amp;"|"&amp;YEAR(C4449)&amp;"-"&amp;RIGHT("0"&amp;MONTH(C4449),2)&amp;"-"&amp;RIGHT("0"&amp;DAY(C4449),2))</f>
        <v/>
      </c>
      <c r="G4449" s="26">
        <f>IF(E4449="","",IFERROR(MATCH(E4449,pl_chave,0),0))</f>
        <v/>
      </c>
      <c r="H4449" s="23">
        <f>IF(G4449="","",IF(G4449=0,"Tarefa fora do plano",INDEX(pl_tag,G4449)))</f>
        <v/>
      </c>
      <c r="I4449" s="30">
        <f>IF(N(G4449)=0,"",INDEX(pl_atividade,G4449))</f>
        <v/>
      </c>
      <c r="J4449" s="50">
        <f>IF(N(G4449)=0,"",INDEX(pl_especialidade,G4449))</f>
        <v/>
      </c>
      <c r="K4449" s="28">
        <f>IF(N(G4449)=0,"",INDEX(pl_duracao,G4449))</f>
        <v/>
      </c>
      <c r="L4449" s="39">
        <f>IF(ISNUMBER(C4449),YEAR(C4449),"")</f>
        <v/>
      </c>
      <c r="M4449" s="39">
        <f>IF(ISNUMBER(C4449),MONTH(C4449),"")</f>
        <v/>
      </c>
      <c r="N4449" s="23">
        <f>IF(L4449="","",IF(NOT(ISNUMBER(crono_ano)),"Informe o ano",IF(L4449&lt;crono_ano,"Antes do ano",IF(L4449&gt;crono_ano,"Depois do ano","No ano"))))</f>
        <v/>
      </c>
      <c r="O4449" s="39">
        <f>IF(F4449="","",IF(COUNTIF(F$7:F4449,F4449)=1,1,0))</f>
        <v/>
      </c>
      <c r="P4449" s="39">
        <f>IF(A4449&amp;B4449&amp;C4449="","",IF(AND(O4449=1,N(G4449)&gt;0),IF(INDEX(pl_ativa,MAX(1,N(G4449)))="Sim",1,0),0))</f>
        <v/>
      </c>
      <c r="Q4449" s="39">
        <f>IF(F4449="","",COUNTIFS(ex_chave_oc,F4449,ex_cancelada,"&lt;&gt;Sim"))</f>
        <v/>
      </c>
      <c r="R4449" s="51">
        <f>IF(P4449="","",IF(AND(P4449=1,N(Q4449)&gt;0),1,0))</f>
        <v/>
      </c>
      <c r="S4449" s="30">
        <f>IF(P4449="","",IF(F4449="","ERRO: data prevista ausente ou inválida",IF(O4449=0,"Duplicada: contada uma vez",IF(N(G4449)=0,"ERRO: tarefa fora do Plano Mestre",IF(P4449=0,"Tarefa retirada do plano: não conta","OK")))))</f>
        <v/>
      </c>
    </row>
    <row r="4450">
      <c r="A4450" s="29" t="n"/>
      <c r="B4450" s="25" t="n"/>
      <c r="C4450" s="49" t="n"/>
      <c r="D4450" s="29" t="n"/>
      <c r="E4450" s="23">
        <f>IF(OR(A4450="",B4450=""),"",A4450&amp;"|"&amp;B4450)</f>
        <v/>
      </c>
      <c r="F4450" s="30">
        <f>IF(OR(E4450="",NOT(ISNUMBER(C4450))),"",E4450&amp;"|"&amp;YEAR(C4450)&amp;"-"&amp;RIGHT("0"&amp;MONTH(C4450),2)&amp;"-"&amp;RIGHT("0"&amp;DAY(C4450),2))</f>
        <v/>
      </c>
      <c r="G4450" s="26">
        <f>IF(E4450="","",IFERROR(MATCH(E4450,pl_chave,0),0))</f>
        <v/>
      </c>
      <c r="H4450" s="23">
        <f>IF(G4450="","",IF(G4450=0,"Tarefa fora do plano",INDEX(pl_tag,G4450)))</f>
        <v/>
      </c>
      <c r="I4450" s="30">
        <f>IF(N(G4450)=0,"",INDEX(pl_atividade,G4450))</f>
        <v/>
      </c>
      <c r="J4450" s="50">
        <f>IF(N(G4450)=0,"",INDEX(pl_especialidade,G4450))</f>
        <v/>
      </c>
      <c r="K4450" s="28">
        <f>IF(N(G4450)=0,"",INDEX(pl_duracao,G4450))</f>
        <v/>
      </c>
      <c r="L4450" s="39">
        <f>IF(ISNUMBER(C4450),YEAR(C4450),"")</f>
        <v/>
      </c>
      <c r="M4450" s="39">
        <f>IF(ISNUMBER(C4450),MONTH(C4450),"")</f>
        <v/>
      </c>
      <c r="N4450" s="23">
        <f>IF(L4450="","",IF(NOT(ISNUMBER(crono_ano)),"Informe o ano",IF(L4450&lt;crono_ano,"Antes do ano",IF(L4450&gt;crono_ano,"Depois do ano","No ano"))))</f>
        <v/>
      </c>
      <c r="O4450" s="39">
        <f>IF(F4450="","",IF(COUNTIF(F$7:F4450,F4450)=1,1,0))</f>
        <v/>
      </c>
      <c r="P4450" s="39">
        <f>IF(A4450&amp;B4450&amp;C4450="","",IF(AND(O4450=1,N(G4450)&gt;0),IF(INDEX(pl_ativa,MAX(1,N(G4450)))="Sim",1,0),0))</f>
        <v/>
      </c>
      <c r="Q4450" s="39">
        <f>IF(F4450="","",COUNTIFS(ex_chave_oc,F4450,ex_cancelada,"&lt;&gt;Sim"))</f>
        <v/>
      </c>
      <c r="R4450" s="51">
        <f>IF(P4450="","",IF(AND(P4450=1,N(Q4450)&gt;0),1,0))</f>
        <v/>
      </c>
      <c r="S4450" s="30">
        <f>IF(P4450="","",IF(F4450="","ERRO: data prevista ausente ou inválida",IF(O4450=0,"Duplicada: contada uma vez",IF(N(G4450)=0,"ERRO: tarefa fora do Plano Mestre",IF(P4450=0,"Tarefa retirada do plano: não conta","OK")))))</f>
        <v/>
      </c>
    </row>
    <row r="4451">
      <c r="A4451" s="29" t="n"/>
      <c r="B4451" s="25" t="n"/>
      <c r="C4451" s="49" t="n"/>
      <c r="D4451" s="29" t="n"/>
      <c r="E4451" s="23">
        <f>IF(OR(A4451="",B4451=""),"",A4451&amp;"|"&amp;B4451)</f>
        <v/>
      </c>
      <c r="F4451" s="30">
        <f>IF(OR(E4451="",NOT(ISNUMBER(C4451))),"",E4451&amp;"|"&amp;YEAR(C4451)&amp;"-"&amp;RIGHT("0"&amp;MONTH(C4451),2)&amp;"-"&amp;RIGHT("0"&amp;DAY(C4451),2))</f>
        <v/>
      </c>
      <c r="G4451" s="26">
        <f>IF(E4451="","",IFERROR(MATCH(E4451,pl_chave,0),0))</f>
        <v/>
      </c>
      <c r="H4451" s="23">
        <f>IF(G4451="","",IF(G4451=0,"Tarefa fora do plano",INDEX(pl_tag,G4451)))</f>
        <v/>
      </c>
      <c r="I4451" s="30">
        <f>IF(N(G4451)=0,"",INDEX(pl_atividade,G4451))</f>
        <v/>
      </c>
      <c r="J4451" s="50">
        <f>IF(N(G4451)=0,"",INDEX(pl_especialidade,G4451))</f>
        <v/>
      </c>
      <c r="K4451" s="28">
        <f>IF(N(G4451)=0,"",INDEX(pl_duracao,G4451))</f>
        <v/>
      </c>
      <c r="L4451" s="39">
        <f>IF(ISNUMBER(C4451),YEAR(C4451),"")</f>
        <v/>
      </c>
      <c r="M4451" s="39">
        <f>IF(ISNUMBER(C4451),MONTH(C4451),"")</f>
        <v/>
      </c>
      <c r="N4451" s="23">
        <f>IF(L4451="","",IF(NOT(ISNUMBER(crono_ano)),"Informe o ano",IF(L4451&lt;crono_ano,"Antes do ano",IF(L4451&gt;crono_ano,"Depois do ano","No ano"))))</f>
        <v/>
      </c>
      <c r="O4451" s="39">
        <f>IF(F4451="","",IF(COUNTIF(F$7:F4451,F4451)=1,1,0))</f>
        <v/>
      </c>
      <c r="P4451" s="39">
        <f>IF(A4451&amp;B4451&amp;C4451="","",IF(AND(O4451=1,N(G4451)&gt;0),IF(INDEX(pl_ativa,MAX(1,N(G4451)))="Sim",1,0),0))</f>
        <v/>
      </c>
      <c r="Q4451" s="39">
        <f>IF(F4451="","",COUNTIFS(ex_chave_oc,F4451,ex_cancelada,"&lt;&gt;Sim"))</f>
        <v/>
      </c>
      <c r="R4451" s="51">
        <f>IF(P4451="","",IF(AND(P4451=1,N(Q4451)&gt;0),1,0))</f>
        <v/>
      </c>
      <c r="S4451" s="30">
        <f>IF(P4451="","",IF(F4451="","ERRO: data prevista ausente ou inválida",IF(O4451=0,"Duplicada: contada uma vez",IF(N(G4451)=0,"ERRO: tarefa fora do Plano Mestre",IF(P4451=0,"Tarefa retirada do plano: não conta","OK")))))</f>
        <v/>
      </c>
    </row>
    <row r="4452">
      <c r="A4452" s="29" t="n"/>
      <c r="B4452" s="25" t="n"/>
      <c r="C4452" s="49" t="n"/>
      <c r="D4452" s="29" t="n"/>
      <c r="E4452" s="23">
        <f>IF(OR(A4452="",B4452=""),"",A4452&amp;"|"&amp;B4452)</f>
        <v/>
      </c>
      <c r="F4452" s="30">
        <f>IF(OR(E4452="",NOT(ISNUMBER(C4452))),"",E4452&amp;"|"&amp;YEAR(C4452)&amp;"-"&amp;RIGHT("0"&amp;MONTH(C4452),2)&amp;"-"&amp;RIGHT("0"&amp;DAY(C4452),2))</f>
        <v/>
      </c>
      <c r="G4452" s="26">
        <f>IF(E4452="","",IFERROR(MATCH(E4452,pl_chave,0),0))</f>
        <v/>
      </c>
      <c r="H4452" s="23">
        <f>IF(G4452="","",IF(G4452=0,"Tarefa fora do plano",INDEX(pl_tag,G4452)))</f>
        <v/>
      </c>
      <c r="I4452" s="30">
        <f>IF(N(G4452)=0,"",INDEX(pl_atividade,G4452))</f>
        <v/>
      </c>
      <c r="J4452" s="50">
        <f>IF(N(G4452)=0,"",INDEX(pl_especialidade,G4452))</f>
        <v/>
      </c>
      <c r="K4452" s="28">
        <f>IF(N(G4452)=0,"",INDEX(pl_duracao,G4452))</f>
        <v/>
      </c>
      <c r="L4452" s="39">
        <f>IF(ISNUMBER(C4452),YEAR(C4452),"")</f>
        <v/>
      </c>
      <c r="M4452" s="39">
        <f>IF(ISNUMBER(C4452),MONTH(C4452),"")</f>
        <v/>
      </c>
      <c r="N4452" s="23">
        <f>IF(L4452="","",IF(NOT(ISNUMBER(crono_ano)),"Informe o ano",IF(L4452&lt;crono_ano,"Antes do ano",IF(L4452&gt;crono_ano,"Depois do ano","No ano"))))</f>
        <v/>
      </c>
      <c r="O4452" s="39">
        <f>IF(F4452="","",IF(COUNTIF(F$7:F4452,F4452)=1,1,0))</f>
        <v/>
      </c>
      <c r="P4452" s="39">
        <f>IF(A4452&amp;B4452&amp;C4452="","",IF(AND(O4452=1,N(G4452)&gt;0),IF(INDEX(pl_ativa,MAX(1,N(G4452)))="Sim",1,0),0))</f>
        <v/>
      </c>
      <c r="Q4452" s="39">
        <f>IF(F4452="","",COUNTIFS(ex_chave_oc,F4452,ex_cancelada,"&lt;&gt;Sim"))</f>
        <v/>
      </c>
      <c r="R4452" s="51">
        <f>IF(P4452="","",IF(AND(P4452=1,N(Q4452)&gt;0),1,0))</f>
        <v/>
      </c>
      <c r="S4452" s="30">
        <f>IF(P4452="","",IF(F4452="","ERRO: data prevista ausente ou inválida",IF(O4452=0,"Duplicada: contada uma vez",IF(N(G4452)=0,"ERRO: tarefa fora do Plano Mestre",IF(P4452=0,"Tarefa retirada do plano: não conta","OK")))))</f>
        <v/>
      </c>
    </row>
    <row r="4453">
      <c r="A4453" s="29" t="n"/>
      <c r="B4453" s="25" t="n"/>
      <c r="C4453" s="49" t="n"/>
      <c r="D4453" s="29" t="n"/>
      <c r="E4453" s="23">
        <f>IF(OR(A4453="",B4453=""),"",A4453&amp;"|"&amp;B4453)</f>
        <v/>
      </c>
      <c r="F4453" s="30">
        <f>IF(OR(E4453="",NOT(ISNUMBER(C4453))),"",E4453&amp;"|"&amp;YEAR(C4453)&amp;"-"&amp;RIGHT("0"&amp;MONTH(C4453),2)&amp;"-"&amp;RIGHT("0"&amp;DAY(C4453),2))</f>
        <v/>
      </c>
      <c r="G4453" s="26">
        <f>IF(E4453="","",IFERROR(MATCH(E4453,pl_chave,0),0))</f>
        <v/>
      </c>
      <c r="H4453" s="23">
        <f>IF(G4453="","",IF(G4453=0,"Tarefa fora do plano",INDEX(pl_tag,G4453)))</f>
        <v/>
      </c>
      <c r="I4453" s="30">
        <f>IF(N(G4453)=0,"",INDEX(pl_atividade,G4453))</f>
        <v/>
      </c>
      <c r="J4453" s="50">
        <f>IF(N(G4453)=0,"",INDEX(pl_especialidade,G4453))</f>
        <v/>
      </c>
      <c r="K4453" s="28">
        <f>IF(N(G4453)=0,"",INDEX(pl_duracao,G4453))</f>
        <v/>
      </c>
      <c r="L4453" s="39">
        <f>IF(ISNUMBER(C4453),YEAR(C4453),"")</f>
        <v/>
      </c>
      <c r="M4453" s="39">
        <f>IF(ISNUMBER(C4453),MONTH(C4453),"")</f>
        <v/>
      </c>
      <c r="N4453" s="23">
        <f>IF(L4453="","",IF(NOT(ISNUMBER(crono_ano)),"Informe o ano",IF(L4453&lt;crono_ano,"Antes do ano",IF(L4453&gt;crono_ano,"Depois do ano","No ano"))))</f>
        <v/>
      </c>
      <c r="O4453" s="39">
        <f>IF(F4453="","",IF(COUNTIF(F$7:F4453,F4453)=1,1,0))</f>
        <v/>
      </c>
      <c r="P4453" s="39">
        <f>IF(A4453&amp;B4453&amp;C4453="","",IF(AND(O4453=1,N(G4453)&gt;0),IF(INDEX(pl_ativa,MAX(1,N(G4453)))="Sim",1,0),0))</f>
        <v/>
      </c>
      <c r="Q4453" s="39">
        <f>IF(F4453="","",COUNTIFS(ex_chave_oc,F4453,ex_cancelada,"&lt;&gt;Sim"))</f>
        <v/>
      </c>
      <c r="R4453" s="51">
        <f>IF(P4453="","",IF(AND(P4453=1,N(Q4453)&gt;0),1,0))</f>
        <v/>
      </c>
      <c r="S4453" s="30">
        <f>IF(P4453="","",IF(F4453="","ERRO: data prevista ausente ou inválida",IF(O4453=0,"Duplicada: contada uma vez",IF(N(G4453)=0,"ERRO: tarefa fora do Plano Mestre",IF(P4453=0,"Tarefa retirada do plano: não conta","OK")))))</f>
        <v/>
      </c>
    </row>
    <row r="4454">
      <c r="A4454" s="29" t="n"/>
      <c r="B4454" s="25" t="n"/>
      <c r="C4454" s="49" t="n"/>
      <c r="D4454" s="29" t="n"/>
      <c r="E4454" s="23">
        <f>IF(OR(A4454="",B4454=""),"",A4454&amp;"|"&amp;B4454)</f>
        <v/>
      </c>
      <c r="F4454" s="30">
        <f>IF(OR(E4454="",NOT(ISNUMBER(C4454))),"",E4454&amp;"|"&amp;YEAR(C4454)&amp;"-"&amp;RIGHT("0"&amp;MONTH(C4454),2)&amp;"-"&amp;RIGHT("0"&amp;DAY(C4454),2))</f>
        <v/>
      </c>
      <c r="G4454" s="26">
        <f>IF(E4454="","",IFERROR(MATCH(E4454,pl_chave,0),0))</f>
        <v/>
      </c>
      <c r="H4454" s="23">
        <f>IF(G4454="","",IF(G4454=0,"Tarefa fora do plano",INDEX(pl_tag,G4454)))</f>
        <v/>
      </c>
      <c r="I4454" s="30">
        <f>IF(N(G4454)=0,"",INDEX(pl_atividade,G4454))</f>
        <v/>
      </c>
      <c r="J4454" s="50">
        <f>IF(N(G4454)=0,"",INDEX(pl_especialidade,G4454))</f>
        <v/>
      </c>
      <c r="K4454" s="28">
        <f>IF(N(G4454)=0,"",INDEX(pl_duracao,G4454))</f>
        <v/>
      </c>
      <c r="L4454" s="39">
        <f>IF(ISNUMBER(C4454),YEAR(C4454),"")</f>
        <v/>
      </c>
      <c r="M4454" s="39">
        <f>IF(ISNUMBER(C4454),MONTH(C4454),"")</f>
        <v/>
      </c>
      <c r="N4454" s="23">
        <f>IF(L4454="","",IF(NOT(ISNUMBER(crono_ano)),"Informe o ano",IF(L4454&lt;crono_ano,"Antes do ano",IF(L4454&gt;crono_ano,"Depois do ano","No ano"))))</f>
        <v/>
      </c>
      <c r="O4454" s="39">
        <f>IF(F4454="","",IF(COUNTIF(F$7:F4454,F4454)=1,1,0))</f>
        <v/>
      </c>
      <c r="P4454" s="39">
        <f>IF(A4454&amp;B4454&amp;C4454="","",IF(AND(O4454=1,N(G4454)&gt;0),IF(INDEX(pl_ativa,MAX(1,N(G4454)))="Sim",1,0),0))</f>
        <v/>
      </c>
      <c r="Q4454" s="39">
        <f>IF(F4454="","",COUNTIFS(ex_chave_oc,F4454,ex_cancelada,"&lt;&gt;Sim"))</f>
        <v/>
      </c>
      <c r="R4454" s="51">
        <f>IF(P4454="","",IF(AND(P4454=1,N(Q4454)&gt;0),1,0))</f>
        <v/>
      </c>
      <c r="S4454" s="30">
        <f>IF(P4454="","",IF(F4454="","ERRO: data prevista ausente ou inválida",IF(O4454=0,"Duplicada: contada uma vez",IF(N(G4454)=0,"ERRO: tarefa fora do Plano Mestre",IF(P4454=0,"Tarefa retirada do plano: não conta","OK")))))</f>
        <v/>
      </c>
    </row>
    <row r="4455">
      <c r="A4455" s="29" t="n"/>
      <c r="B4455" s="25" t="n"/>
      <c r="C4455" s="49" t="n"/>
      <c r="D4455" s="29" t="n"/>
      <c r="E4455" s="23">
        <f>IF(OR(A4455="",B4455=""),"",A4455&amp;"|"&amp;B4455)</f>
        <v/>
      </c>
      <c r="F4455" s="30">
        <f>IF(OR(E4455="",NOT(ISNUMBER(C4455))),"",E4455&amp;"|"&amp;YEAR(C4455)&amp;"-"&amp;RIGHT("0"&amp;MONTH(C4455),2)&amp;"-"&amp;RIGHT("0"&amp;DAY(C4455),2))</f>
        <v/>
      </c>
      <c r="G4455" s="26">
        <f>IF(E4455="","",IFERROR(MATCH(E4455,pl_chave,0),0))</f>
        <v/>
      </c>
      <c r="H4455" s="23">
        <f>IF(G4455="","",IF(G4455=0,"Tarefa fora do plano",INDEX(pl_tag,G4455)))</f>
        <v/>
      </c>
      <c r="I4455" s="30">
        <f>IF(N(G4455)=0,"",INDEX(pl_atividade,G4455))</f>
        <v/>
      </c>
      <c r="J4455" s="50">
        <f>IF(N(G4455)=0,"",INDEX(pl_especialidade,G4455))</f>
        <v/>
      </c>
      <c r="K4455" s="28">
        <f>IF(N(G4455)=0,"",INDEX(pl_duracao,G4455))</f>
        <v/>
      </c>
      <c r="L4455" s="39">
        <f>IF(ISNUMBER(C4455),YEAR(C4455),"")</f>
        <v/>
      </c>
      <c r="M4455" s="39">
        <f>IF(ISNUMBER(C4455),MONTH(C4455),"")</f>
        <v/>
      </c>
      <c r="N4455" s="23">
        <f>IF(L4455="","",IF(NOT(ISNUMBER(crono_ano)),"Informe o ano",IF(L4455&lt;crono_ano,"Antes do ano",IF(L4455&gt;crono_ano,"Depois do ano","No ano"))))</f>
        <v/>
      </c>
      <c r="O4455" s="39">
        <f>IF(F4455="","",IF(COUNTIF(F$7:F4455,F4455)=1,1,0))</f>
        <v/>
      </c>
      <c r="P4455" s="39">
        <f>IF(A4455&amp;B4455&amp;C4455="","",IF(AND(O4455=1,N(G4455)&gt;0),IF(INDEX(pl_ativa,MAX(1,N(G4455)))="Sim",1,0),0))</f>
        <v/>
      </c>
      <c r="Q4455" s="39">
        <f>IF(F4455="","",COUNTIFS(ex_chave_oc,F4455,ex_cancelada,"&lt;&gt;Sim"))</f>
        <v/>
      </c>
      <c r="R4455" s="51">
        <f>IF(P4455="","",IF(AND(P4455=1,N(Q4455)&gt;0),1,0))</f>
        <v/>
      </c>
      <c r="S4455" s="30">
        <f>IF(P4455="","",IF(F4455="","ERRO: data prevista ausente ou inválida",IF(O4455=0,"Duplicada: contada uma vez",IF(N(G4455)=0,"ERRO: tarefa fora do Plano Mestre",IF(P4455=0,"Tarefa retirada do plano: não conta","OK")))))</f>
        <v/>
      </c>
    </row>
    <row r="4456">
      <c r="A4456" s="29" t="n"/>
      <c r="B4456" s="25" t="n"/>
      <c r="C4456" s="49" t="n"/>
      <c r="D4456" s="29" t="n"/>
      <c r="E4456" s="23">
        <f>IF(OR(A4456="",B4456=""),"",A4456&amp;"|"&amp;B4456)</f>
        <v/>
      </c>
      <c r="F4456" s="30">
        <f>IF(OR(E4456="",NOT(ISNUMBER(C4456))),"",E4456&amp;"|"&amp;YEAR(C4456)&amp;"-"&amp;RIGHT("0"&amp;MONTH(C4456),2)&amp;"-"&amp;RIGHT("0"&amp;DAY(C4456),2))</f>
        <v/>
      </c>
      <c r="G4456" s="26">
        <f>IF(E4456="","",IFERROR(MATCH(E4456,pl_chave,0),0))</f>
        <v/>
      </c>
      <c r="H4456" s="23">
        <f>IF(G4456="","",IF(G4456=0,"Tarefa fora do plano",INDEX(pl_tag,G4456)))</f>
        <v/>
      </c>
      <c r="I4456" s="30">
        <f>IF(N(G4456)=0,"",INDEX(pl_atividade,G4456))</f>
        <v/>
      </c>
      <c r="J4456" s="50">
        <f>IF(N(G4456)=0,"",INDEX(pl_especialidade,G4456))</f>
        <v/>
      </c>
      <c r="K4456" s="28">
        <f>IF(N(G4456)=0,"",INDEX(pl_duracao,G4456))</f>
        <v/>
      </c>
      <c r="L4456" s="39">
        <f>IF(ISNUMBER(C4456),YEAR(C4456),"")</f>
        <v/>
      </c>
      <c r="M4456" s="39">
        <f>IF(ISNUMBER(C4456),MONTH(C4456),"")</f>
        <v/>
      </c>
      <c r="N4456" s="23">
        <f>IF(L4456="","",IF(NOT(ISNUMBER(crono_ano)),"Informe o ano",IF(L4456&lt;crono_ano,"Antes do ano",IF(L4456&gt;crono_ano,"Depois do ano","No ano"))))</f>
        <v/>
      </c>
      <c r="O4456" s="39">
        <f>IF(F4456="","",IF(COUNTIF(F$7:F4456,F4456)=1,1,0))</f>
        <v/>
      </c>
      <c r="P4456" s="39">
        <f>IF(A4456&amp;B4456&amp;C4456="","",IF(AND(O4456=1,N(G4456)&gt;0),IF(INDEX(pl_ativa,MAX(1,N(G4456)))="Sim",1,0),0))</f>
        <v/>
      </c>
      <c r="Q4456" s="39">
        <f>IF(F4456="","",COUNTIFS(ex_chave_oc,F4456,ex_cancelada,"&lt;&gt;Sim"))</f>
        <v/>
      </c>
      <c r="R4456" s="51">
        <f>IF(P4456="","",IF(AND(P4456=1,N(Q4456)&gt;0),1,0))</f>
        <v/>
      </c>
      <c r="S4456" s="30">
        <f>IF(P4456="","",IF(F4456="","ERRO: data prevista ausente ou inválida",IF(O4456=0,"Duplicada: contada uma vez",IF(N(G4456)=0,"ERRO: tarefa fora do Plano Mestre",IF(P4456=0,"Tarefa retirada do plano: não conta","OK")))))</f>
        <v/>
      </c>
    </row>
    <row r="4457">
      <c r="A4457" s="29" t="n"/>
      <c r="B4457" s="25" t="n"/>
      <c r="C4457" s="49" t="n"/>
      <c r="D4457" s="29" t="n"/>
      <c r="E4457" s="23">
        <f>IF(OR(A4457="",B4457=""),"",A4457&amp;"|"&amp;B4457)</f>
        <v/>
      </c>
      <c r="F4457" s="30">
        <f>IF(OR(E4457="",NOT(ISNUMBER(C4457))),"",E4457&amp;"|"&amp;YEAR(C4457)&amp;"-"&amp;RIGHT("0"&amp;MONTH(C4457),2)&amp;"-"&amp;RIGHT("0"&amp;DAY(C4457),2))</f>
        <v/>
      </c>
      <c r="G4457" s="26">
        <f>IF(E4457="","",IFERROR(MATCH(E4457,pl_chave,0),0))</f>
        <v/>
      </c>
      <c r="H4457" s="23">
        <f>IF(G4457="","",IF(G4457=0,"Tarefa fora do plano",INDEX(pl_tag,G4457)))</f>
        <v/>
      </c>
      <c r="I4457" s="30">
        <f>IF(N(G4457)=0,"",INDEX(pl_atividade,G4457))</f>
        <v/>
      </c>
      <c r="J4457" s="50">
        <f>IF(N(G4457)=0,"",INDEX(pl_especialidade,G4457))</f>
        <v/>
      </c>
      <c r="K4457" s="28">
        <f>IF(N(G4457)=0,"",INDEX(pl_duracao,G4457))</f>
        <v/>
      </c>
      <c r="L4457" s="39">
        <f>IF(ISNUMBER(C4457),YEAR(C4457),"")</f>
        <v/>
      </c>
      <c r="M4457" s="39">
        <f>IF(ISNUMBER(C4457),MONTH(C4457),"")</f>
        <v/>
      </c>
      <c r="N4457" s="23">
        <f>IF(L4457="","",IF(NOT(ISNUMBER(crono_ano)),"Informe o ano",IF(L4457&lt;crono_ano,"Antes do ano",IF(L4457&gt;crono_ano,"Depois do ano","No ano"))))</f>
        <v/>
      </c>
      <c r="O4457" s="39">
        <f>IF(F4457="","",IF(COUNTIF(F$7:F4457,F4457)=1,1,0))</f>
        <v/>
      </c>
      <c r="P4457" s="39">
        <f>IF(A4457&amp;B4457&amp;C4457="","",IF(AND(O4457=1,N(G4457)&gt;0),IF(INDEX(pl_ativa,MAX(1,N(G4457)))="Sim",1,0),0))</f>
        <v/>
      </c>
      <c r="Q4457" s="39">
        <f>IF(F4457="","",COUNTIFS(ex_chave_oc,F4457,ex_cancelada,"&lt;&gt;Sim"))</f>
        <v/>
      </c>
      <c r="R4457" s="51">
        <f>IF(P4457="","",IF(AND(P4457=1,N(Q4457)&gt;0),1,0))</f>
        <v/>
      </c>
      <c r="S4457" s="30">
        <f>IF(P4457="","",IF(F4457="","ERRO: data prevista ausente ou inválida",IF(O4457=0,"Duplicada: contada uma vez",IF(N(G4457)=0,"ERRO: tarefa fora do Plano Mestre",IF(P4457=0,"Tarefa retirada do plano: não conta","OK")))))</f>
        <v/>
      </c>
    </row>
    <row r="4458">
      <c r="A4458" s="29" t="n"/>
      <c r="B4458" s="25" t="n"/>
      <c r="C4458" s="49" t="n"/>
      <c r="D4458" s="29" t="n"/>
      <c r="E4458" s="23">
        <f>IF(OR(A4458="",B4458=""),"",A4458&amp;"|"&amp;B4458)</f>
        <v/>
      </c>
      <c r="F4458" s="30">
        <f>IF(OR(E4458="",NOT(ISNUMBER(C4458))),"",E4458&amp;"|"&amp;YEAR(C4458)&amp;"-"&amp;RIGHT("0"&amp;MONTH(C4458),2)&amp;"-"&amp;RIGHT("0"&amp;DAY(C4458),2))</f>
        <v/>
      </c>
      <c r="G4458" s="26">
        <f>IF(E4458="","",IFERROR(MATCH(E4458,pl_chave,0),0))</f>
        <v/>
      </c>
      <c r="H4458" s="23">
        <f>IF(G4458="","",IF(G4458=0,"Tarefa fora do plano",INDEX(pl_tag,G4458)))</f>
        <v/>
      </c>
      <c r="I4458" s="30">
        <f>IF(N(G4458)=0,"",INDEX(pl_atividade,G4458))</f>
        <v/>
      </c>
      <c r="J4458" s="50">
        <f>IF(N(G4458)=0,"",INDEX(pl_especialidade,G4458))</f>
        <v/>
      </c>
      <c r="K4458" s="28">
        <f>IF(N(G4458)=0,"",INDEX(pl_duracao,G4458))</f>
        <v/>
      </c>
      <c r="L4458" s="39">
        <f>IF(ISNUMBER(C4458),YEAR(C4458),"")</f>
        <v/>
      </c>
      <c r="M4458" s="39">
        <f>IF(ISNUMBER(C4458),MONTH(C4458),"")</f>
        <v/>
      </c>
      <c r="N4458" s="23">
        <f>IF(L4458="","",IF(NOT(ISNUMBER(crono_ano)),"Informe o ano",IF(L4458&lt;crono_ano,"Antes do ano",IF(L4458&gt;crono_ano,"Depois do ano","No ano"))))</f>
        <v/>
      </c>
      <c r="O4458" s="39">
        <f>IF(F4458="","",IF(COUNTIF(F$7:F4458,F4458)=1,1,0))</f>
        <v/>
      </c>
      <c r="P4458" s="39">
        <f>IF(A4458&amp;B4458&amp;C4458="","",IF(AND(O4458=1,N(G4458)&gt;0),IF(INDEX(pl_ativa,MAX(1,N(G4458)))="Sim",1,0),0))</f>
        <v/>
      </c>
      <c r="Q4458" s="39">
        <f>IF(F4458="","",COUNTIFS(ex_chave_oc,F4458,ex_cancelada,"&lt;&gt;Sim"))</f>
        <v/>
      </c>
      <c r="R4458" s="51">
        <f>IF(P4458="","",IF(AND(P4458=1,N(Q4458)&gt;0),1,0))</f>
        <v/>
      </c>
      <c r="S4458" s="30">
        <f>IF(P4458="","",IF(F4458="","ERRO: data prevista ausente ou inválida",IF(O4458=0,"Duplicada: contada uma vez",IF(N(G4458)=0,"ERRO: tarefa fora do Plano Mestre",IF(P4458=0,"Tarefa retirada do plano: não conta","OK")))))</f>
        <v/>
      </c>
    </row>
    <row r="4459">
      <c r="A4459" s="29" t="n"/>
      <c r="B4459" s="25" t="n"/>
      <c r="C4459" s="49" t="n"/>
      <c r="D4459" s="29" t="n"/>
      <c r="E4459" s="23">
        <f>IF(OR(A4459="",B4459=""),"",A4459&amp;"|"&amp;B4459)</f>
        <v/>
      </c>
      <c r="F4459" s="30">
        <f>IF(OR(E4459="",NOT(ISNUMBER(C4459))),"",E4459&amp;"|"&amp;YEAR(C4459)&amp;"-"&amp;RIGHT("0"&amp;MONTH(C4459),2)&amp;"-"&amp;RIGHT("0"&amp;DAY(C4459),2))</f>
        <v/>
      </c>
      <c r="G4459" s="26">
        <f>IF(E4459="","",IFERROR(MATCH(E4459,pl_chave,0),0))</f>
        <v/>
      </c>
      <c r="H4459" s="23">
        <f>IF(G4459="","",IF(G4459=0,"Tarefa fora do plano",INDEX(pl_tag,G4459)))</f>
        <v/>
      </c>
      <c r="I4459" s="30">
        <f>IF(N(G4459)=0,"",INDEX(pl_atividade,G4459))</f>
        <v/>
      </c>
      <c r="J4459" s="50">
        <f>IF(N(G4459)=0,"",INDEX(pl_especialidade,G4459))</f>
        <v/>
      </c>
      <c r="K4459" s="28">
        <f>IF(N(G4459)=0,"",INDEX(pl_duracao,G4459))</f>
        <v/>
      </c>
      <c r="L4459" s="39">
        <f>IF(ISNUMBER(C4459),YEAR(C4459),"")</f>
        <v/>
      </c>
      <c r="M4459" s="39">
        <f>IF(ISNUMBER(C4459),MONTH(C4459),"")</f>
        <v/>
      </c>
      <c r="N4459" s="23">
        <f>IF(L4459="","",IF(NOT(ISNUMBER(crono_ano)),"Informe o ano",IF(L4459&lt;crono_ano,"Antes do ano",IF(L4459&gt;crono_ano,"Depois do ano","No ano"))))</f>
        <v/>
      </c>
      <c r="O4459" s="39">
        <f>IF(F4459="","",IF(COUNTIF(F$7:F4459,F4459)=1,1,0))</f>
        <v/>
      </c>
      <c r="P4459" s="39">
        <f>IF(A4459&amp;B4459&amp;C4459="","",IF(AND(O4459=1,N(G4459)&gt;0),IF(INDEX(pl_ativa,MAX(1,N(G4459)))="Sim",1,0),0))</f>
        <v/>
      </c>
      <c r="Q4459" s="39">
        <f>IF(F4459="","",COUNTIFS(ex_chave_oc,F4459,ex_cancelada,"&lt;&gt;Sim"))</f>
        <v/>
      </c>
      <c r="R4459" s="51">
        <f>IF(P4459="","",IF(AND(P4459=1,N(Q4459)&gt;0),1,0))</f>
        <v/>
      </c>
      <c r="S4459" s="30">
        <f>IF(P4459="","",IF(F4459="","ERRO: data prevista ausente ou inválida",IF(O4459=0,"Duplicada: contada uma vez",IF(N(G4459)=0,"ERRO: tarefa fora do Plano Mestre",IF(P4459=0,"Tarefa retirada do plano: não conta","OK")))))</f>
        <v/>
      </c>
    </row>
    <row r="4460">
      <c r="A4460" s="29" t="n"/>
      <c r="B4460" s="25" t="n"/>
      <c r="C4460" s="49" t="n"/>
      <c r="D4460" s="29" t="n"/>
      <c r="E4460" s="23">
        <f>IF(OR(A4460="",B4460=""),"",A4460&amp;"|"&amp;B4460)</f>
        <v/>
      </c>
      <c r="F4460" s="30">
        <f>IF(OR(E4460="",NOT(ISNUMBER(C4460))),"",E4460&amp;"|"&amp;YEAR(C4460)&amp;"-"&amp;RIGHT("0"&amp;MONTH(C4460),2)&amp;"-"&amp;RIGHT("0"&amp;DAY(C4460),2))</f>
        <v/>
      </c>
      <c r="G4460" s="26">
        <f>IF(E4460="","",IFERROR(MATCH(E4460,pl_chave,0),0))</f>
        <v/>
      </c>
      <c r="H4460" s="23">
        <f>IF(G4460="","",IF(G4460=0,"Tarefa fora do plano",INDEX(pl_tag,G4460)))</f>
        <v/>
      </c>
      <c r="I4460" s="30">
        <f>IF(N(G4460)=0,"",INDEX(pl_atividade,G4460))</f>
        <v/>
      </c>
      <c r="J4460" s="50">
        <f>IF(N(G4460)=0,"",INDEX(pl_especialidade,G4460))</f>
        <v/>
      </c>
      <c r="K4460" s="28">
        <f>IF(N(G4460)=0,"",INDEX(pl_duracao,G4460))</f>
        <v/>
      </c>
      <c r="L4460" s="39">
        <f>IF(ISNUMBER(C4460),YEAR(C4460),"")</f>
        <v/>
      </c>
      <c r="M4460" s="39">
        <f>IF(ISNUMBER(C4460),MONTH(C4460),"")</f>
        <v/>
      </c>
      <c r="N4460" s="23">
        <f>IF(L4460="","",IF(NOT(ISNUMBER(crono_ano)),"Informe o ano",IF(L4460&lt;crono_ano,"Antes do ano",IF(L4460&gt;crono_ano,"Depois do ano","No ano"))))</f>
        <v/>
      </c>
      <c r="O4460" s="39">
        <f>IF(F4460="","",IF(COUNTIF(F$7:F4460,F4460)=1,1,0))</f>
        <v/>
      </c>
      <c r="P4460" s="39">
        <f>IF(A4460&amp;B4460&amp;C4460="","",IF(AND(O4460=1,N(G4460)&gt;0),IF(INDEX(pl_ativa,MAX(1,N(G4460)))="Sim",1,0),0))</f>
        <v/>
      </c>
      <c r="Q4460" s="39">
        <f>IF(F4460="","",COUNTIFS(ex_chave_oc,F4460,ex_cancelada,"&lt;&gt;Sim"))</f>
        <v/>
      </c>
      <c r="R4460" s="51">
        <f>IF(P4460="","",IF(AND(P4460=1,N(Q4460)&gt;0),1,0))</f>
        <v/>
      </c>
      <c r="S4460" s="30">
        <f>IF(P4460="","",IF(F4460="","ERRO: data prevista ausente ou inválida",IF(O4460=0,"Duplicada: contada uma vez",IF(N(G4460)=0,"ERRO: tarefa fora do Plano Mestre",IF(P4460=0,"Tarefa retirada do plano: não conta","OK")))))</f>
        <v/>
      </c>
    </row>
    <row r="4461">
      <c r="A4461" s="29" t="n"/>
      <c r="B4461" s="25" t="n"/>
      <c r="C4461" s="49" t="n"/>
      <c r="D4461" s="29" t="n"/>
      <c r="E4461" s="23">
        <f>IF(OR(A4461="",B4461=""),"",A4461&amp;"|"&amp;B4461)</f>
        <v/>
      </c>
      <c r="F4461" s="30">
        <f>IF(OR(E4461="",NOT(ISNUMBER(C4461))),"",E4461&amp;"|"&amp;YEAR(C4461)&amp;"-"&amp;RIGHT("0"&amp;MONTH(C4461),2)&amp;"-"&amp;RIGHT("0"&amp;DAY(C4461),2))</f>
        <v/>
      </c>
      <c r="G4461" s="26">
        <f>IF(E4461="","",IFERROR(MATCH(E4461,pl_chave,0),0))</f>
        <v/>
      </c>
      <c r="H4461" s="23">
        <f>IF(G4461="","",IF(G4461=0,"Tarefa fora do plano",INDEX(pl_tag,G4461)))</f>
        <v/>
      </c>
      <c r="I4461" s="30">
        <f>IF(N(G4461)=0,"",INDEX(pl_atividade,G4461))</f>
        <v/>
      </c>
      <c r="J4461" s="50">
        <f>IF(N(G4461)=0,"",INDEX(pl_especialidade,G4461))</f>
        <v/>
      </c>
      <c r="K4461" s="28">
        <f>IF(N(G4461)=0,"",INDEX(pl_duracao,G4461))</f>
        <v/>
      </c>
      <c r="L4461" s="39">
        <f>IF(ISNUMBER(C4461),YEAR(C4461),"")</f>
        <v/>
      </c>
      <c r="M4461" s="39">
        <f>IF(ISNUMBER(C4461),MONTH(C4461),"")</f>
        <v/>
      </c>
      <c r="N4461" s="23">
        <f>IF(L4461="","",IF(NOT(ISNUMBER(crono_ano)),"Informe o ano",IF(L4461&lt;crono_ano,"Antes do ano",IF(L4461&gt;crono_ano,"Depois do ano","No ano"))))</f>
        <v/>
      </c>
      <c r="O4461" s="39">
        <f>IF(F4461="","",IF(COUNTIF(F$7:F4461,F4461)=1,1,0))</f>
        <v/>
      </c>
      <c r="P4461" s="39">
        <f>IF(A4461&amp;B4461&amp;C4461="","",IF(AND(O4461=1,N(G4461)&gt;0),IF(INDEX(pl_ativa,MAX(1,N(G4461)))="Sim",1,0),0))</f>
        <v/>
      </c>
      <c r="Q4461" s="39">
        <f>IF(F4461="","",COUNTIFS(ex_chave_oc,F4461,ex_cancelada,"&lt;&gt;Sim"))</f>
        <v/>
      </c>
      <c r="R4461" s="51">
        <f>IF(P4461="","",IF(AND(P4461=1,N(Q4461)&gt;0),1,0))</f>
        <v/>
      </c>
      <c r="S4461" s="30">
        <f>IF(P4461="","",IF(F4461="","ERRO: data prevista ausente ou inválida",IF(O4461=0,"Duplicada: contada uma vez",IF(N(G4461)=0,"ERRO: tarefa fora do Plano Mestre",IF(P4461=0,"Tarefa retirada do plano: não conta","OK")))))</f>
        <v/>
      </c>
    </row>
    <row r="4462">
      <c r="A4462" s="29" t="n"/>
      <c r="B4462" s="25" t="n"/>
      <c r="C4462" s="49" t="n"/>
      <c r="D4462" s="29" t="n"/>
      <c r="E4462" s="23">
        <f>IF(OR(A4462="",B4462=""),"",A4462&amp;"|"&amp;B4462)</f>
        <v/>
      </c>
      <c r="F4462" s="30">
        <f>IF(OR(E4462="",NOT(ISNUMBER(C4462))),"",E4462&amp;"|"&amp;YEAR(C4462)&amp;"-"&amp;RIGHT("0"&amp;MONTH(C4462),2)&amp;"-"&amp;RIGHT("0"&amp;DAY(C4462),2))</f>
        <v/>
      </c>
      <c r="G4462" s="26">
        <f>IF(E4462="","",IFERROR(MATCH(E4462,pl_chave,0),0))</f>
        <v/>
      </c>
      <c r="H4462" s="23">
        <f>IF(G4462="","",IF(G4462=0,"Tarefa fora do plano",INDEX(pl_tag,G4462)))</f>
        <v/>
      </c>
      <c r="I4462" s="30">
        <f>IF(N(G4462)=0,"",INDEX(pl_atividade,G4462))</f>
        <v/>
      </c>
      <c r="J4462" s="50">
        <f>IF(N(G4462)=0,"",INDEX(pl_especialidade,G4462))</f>
        <v/>
      </c>
      <c r="K4462" s="28">
        <f>IF(N(G4462)=0,"",INDEX(pl_duracao,G4462))</f>
        <v/>
      </c>
      <c r="L4462" s="39">
        <f>IF(ISNUMBER(C4462),YEAR(C4462),"")</f>
        <v/>
      </c>
      <c r="M4462" s="39">
        <f>IF(ISNUMBER(C4462),MONTH(C4462),"")</f>
        <v/>
      </c>
      <c r="N4462" s="23">
        <f>IF(L4462="","",IF(NOT(ISNUMBER(crono_ano)),"Informe o ano",IF(L4462&lt;crono_ano,"Antes do ano",IF(L4462&gt;crono_ano,"Depois do ano","No ano"))))</f>
        <v/>
      </c>
      <c r="O4462" s="39">
        <f>IF(F4462="","",IF(COUNTIF(F$7:F4462,F4462)=1,1,0))</f>
        <v/>
      </c>
      <c r="P4462" s="39">
        <f>IF(A4462&amp;B4462&amp;C4462="","",IF(AND(O4462=1,N(G4462)&gt;0),IF(INDEX(pl_ativa,MAX(1,N(G4462)))="Sim",1,0),0))</f>
        <v/>
      </c>
      <c r="Q4462" s="39">
        <f>IF(F4462="","",COUNTIFS(ex_chave_oc,F4462,ex_cancelada,"&lt;&gt;Sim"))</f>
        <v/>
      </c>
      <c r="R4462" s="51">
        <f>IF(P4462="","",IF(AND(P4462=1,N(Q4462)&gt;0),1,0))</f>
        <v/>
      </c>
      <c r="S4462" s="30">
        <f>IF(P4462="","",IF(F4462="","ERRO: data prevista ausente ou inválida",IF(O4462=0,"Duplicada: contada uma vez",IF(N(G4462)=0,"ERRO: tarefa fora do Plano Mestre",IF(P4462=0,"Tarefa retirada do plano: não conta","OK")))))</f>
        <v/>
      </c>
    </row>
    <row r="4463">
      <c r="A4463" s="29" t="n"/>
      <c r="B4463" s="25" t="n"/>
      <c r="C4463" s="49" t="n"/>
      <c r="D4463" s="29" t="n"/>
      <c r="E4463" s="23">
        <f>IF(OR(A4463="",B4463=""),"",A4463&amp;"|"&amp;B4463)</f>
        <v/>
      </c>
      <c r="F4463" s="30">
        <f>IF(OR(E4463="",NOT(ISNUMBER(C4463))),"",E4463&amp;"|"&amp;YEAR(C4463)&amp;"-"&amp;RIGHT("0"&amp;MONTH(C4463),2)&amp;"-"&amp;RIGHT("0"&amp;DAY(C4463),2))</f>
        <v/>
      </c>
      <c r="G4463" s="26">
        <f>IF(E4463="","",IFERROR(MATCH(E4463,pl_chave,0),0))</f>
        <v/>
      </c>
      <c r="H4463" s="23">
        <f>IF(G4463="","",IF(G4463=0,"Tarefa fora do plano",INDEX(pl_tag,G4463)))</f>
        <v/>
      </c>
      <c r="I4463" s="30">
        <f>IF(N(G4463)=0,"",INDEX(pl_atividade,G4463))</f>
        <v/>
      </c>
      <c r="J4463" s="50">
        <f>IF(N(G4463)=0,"",INDEX(pl_especialidade,G4463))</f>
        <v/>
      </c>
      <c r="K4463" s="28">
        <f>IF(N(G4463)=0,"",INDEX(pl_duracao,G4463))</f>
        <v/>
      </c>
      <c r="L4463" s="39">
        <f>IF(ISNUMBER(C4463),YEAR(C4463),"")</f>
        <v/>
      </c>
      <c r="M4463" s="39">
        <f>IF(ISNUMBER(C4463),MONTH(C4463),"")</f>
        <v/>
      </c>
      <c r="N4463" s="23">
        <f>IF(L4463="","",IF(NOT(ISNUMBER(crono_ano)),"Informe o ano",IF(L4463&lt;crono_ano,"Antes do ano",IF(L4463&gt;crono_ano,"Depois do ano","No ano"))))</f>
        <v/>
      </c>
      <c r="O4463" s="39">
        <f>IF(F4463="","",IF(COUNTIF(F$7:F4463,F4463)=1,1,0))</f>
        <v/>
      </c>
      <c r="P4463" s="39">
        <f>IF(A4463&amp;B4463&amp;C4463="","",IF(AND(O4463=1,N(G4463)&gt;0),IF(INDEX(pl_ativa,MAX(1,N(G4463)))="Sim",1,0),0))</f>
        <v/>
      </c>
      <c r="Q4463" s="39">
        <f>IF(F4463="","",COUNTIFS(ex_chave_oc,F4463,ex_cancelada,"&lt;&gt;Sim"))</f>
        <v/>
      </c>
      <c r="R4463" s="51">
        <f>IF(P4463="","",IF(AND(P4463=1,N(Q4463)&gt;0),1,0))</f>
        <v/>
      </c>
      <c r="S4463" s="30">
        <f>IF(P4463="","",IF(F4463="","ERRO: data prevista ausente ou inválida",IF(O4463=0,"Duplicada: contada uma vez",IF(N(G4463)=0,"ERRO: tarefa fora do Plano Mestre",IF(P4463=0,"Tarefa retirada do plano: não conta","OK")))))</f>
        <v/>
      </c>
    </row>
    <row r="4464">
      <c r="A4464" s="29" t="n"/>
      <c r="B4464" s="25" t="n"/>
      <c r="C4464" s="49" t="n"/>
      <c r="D4464" s="29" t="n"/>
      <c r="E4464" s="23">
        <f>IF(OR(A4464="",B4464=""),"",A4464&amp;"|"&amp;B4464)</f>
        <v/>
      </c>
      <c r="F4464" s="30">
        <f>IF(OR(E4464="",NOT(ISNUMBER(C4464))),"",E4464&amp;"|"&amp;YEAR(C4464)&amp;"-"&amp;RIGHT("0"&amp;MONTH(C4464),2)&amp;"-"&amp;RIGHT("0"&amp;DAY(C4464),2))</f>
        <v/>
      </c>
      <c r="G4464" s="26">
        <f>IF(E4464="","",IFERROR(MATCH(E4464,pl_chave,0),0))</f>
        <v/>
      </c>
      <c r="H4464" s="23">
        <f>IF(G4464="","",IF(G4464=0,"Tarefa fora do plano",INDEX(pl_tag,G4464)))</f>
        <v/>
      </c>
      <c r="I4464" s="30">
        <f>IF(N(G4464)=0,"",INDEX(pl_atividade,G4464))</f>
        <v/>
      </c>
      <c r="J4464" s="50">
        <f>IF(N(G4464)=0,"",INDEX(pl_especialidade,G4464))</f>
        <v/>
      </c>
      <c r="K4464" s="28">
        <f>IF(N(G4464)=0,"",INDEX(pl_duracao,G4464))</f>
        <v/>
      </c>
      <c r="L4464" s="39">
        <f>IF(ISNUMBER(C4464),YEAR(C4464),"")</f>
        <v/>
      </c>
      <c r="M4464" s="39">
        <f>IF(ISNUMBER(C4464),MONTH(C4464),"")</f>
        <v/>
      </c>
      <c r="N4464" s="23">
        <f>IF(L4464="","",IF(NOT(ISNUMBER(crono_ano)),"Informe o ano",IF(L4464&lt;crono_ano,"Antes do ano",IF(L4464&gt;crono_ano,"Depois do ano","No ano"))))</f>
        <v/>
      </c>
      <c r="O4464" s="39">
        <f>IF(F4464="","",IF(COUNTIF(F$7:F4464,F4464)=1,1,0))</f>
        <v/>
      </c>
      <c r="P4464" s="39">
        <f>IF(A4464&amp;B4464&amp;C4464="","",IF(AND(O4464=1,N(G4464)&gt;0),IF(INDEX(pl_ativa,MAX(1,N(G4464)))="Sim",1,0),0))</f>
        <v/>
      </c>
      <c r="Q4464" s="39">
        <f>IF(F4464="","",COUNTIFS(ex_chave_oc,F4464,ex_cancelada,"&lt;&gt;Sim"))</f>
        <v/>
      </c>
      <c r="R4464" s="51">
        <f>IF(P4464="","",IF(AND(P4464=1,N(Q4464)&gt;0),1,0))</f>
        <v/>
      </c>
      <c r="S4464" s="30">
        <f>IF(P4464="","",IF(F4464="","ERRO: data prevista ausente ou inválida",IF(O4464=0,"Duplicada: contada uma vez",IF(N(G4464)=0,"ERRO: tarefa fora do Plano Mestre",IF(P4464=0,"Tarefa retirada do plano: não conta","OK")))))</f>
        <v/>
      </c>
    </row>
    <row r="4465">
      <c r="A4465" s="29" t="n"/>
      <c r="B4465" s="25" t="n"/>
      <c r="C4465" s="49" t="n"/>
      <c r="D4465" s="29" t="n"/>
      <c r="E4465" s="23">
        <f>IF(OR(A4465="",B4465=""),"",A4465&amp;"|"&amp;B4465)</f>
        <v/>
      </c>
      <c r="F4465" s="30">
        <f>IF(OR(E4465="",NOT(ISNUMBER(C4465))),"",E4465&amp;"|"&amp;YEAR(C4465)&amp;"-"&amp;RIGHT("0"&amp;MONTH(C4465),2)&amp;"-"&amp;RIGHT("0"&amp;DAY(C4465),2))</f>
        <v/>
      </c>
      <c r="G4465" s="26">
        <f>IF(E4465="","",IFERROR(MATCH(E4465,pl_chave,0),0))</f>
        <v/>
      </c>
      <c r="H4465" s="23">
        <f>IF(G4465="","",IF(G4465=0,"Tarefa fora do plano",INDEX(pl_tag,G4465)))</f>
        <v/>
      </c>
      <c r="I4465" s="30">
        <f>IF(N(G4465)=0,"",INDEX(pl_atividade,G4465))</f>
        <v/>
      </c>
      <c r="J4465" s="50">
        <f>IF(N(G4465)=0,"",INDEX(pl_especialidade,G4465))</f>
        <v/>
      </c>
      <c r="K4465" s="28">
        <f>IF(N(G4465)=0,"",INDEX(pl_duracao,G4465))</f>
        <v/>
      </c>
      <c r="L4465" s="39">
        <f>IF(ISNUMBER(C4465),YEAR(C4465),"")</f>
        <v/>
      </c>
      <c r="M4465" s="39">
        <f>IF(ISNUMBER(C4465),MONTH(C4465),"")</f>
        <v/>
      </c>
      <c r="N4465" s="23">
        <f>IF(L4465="","",IF(NOT(ISNUMBER(crono_ano)),"Informe o ano",IF(L4465&lt;crono_ano,"Antes do ano",IF(L4465&gt;crono_ano,"Depois do ano","No ano"))))</f>
        <v/>
      </c>
      <c r="O4465" s="39">
        <f>IF(F4465="","",IF(COUNTIF(F$7:F4465,F4465)=1,1,0))</f>
        <v/>
      </c>
      <c r="P4465" s="39">
        <f>IF(A4465&amp;B4465&amp;C4465="","",IF(AND(O4465=1,N(G4465)&gt;0),IF(INDEX(pl_ativa,MAX(1,N(G4465)))="Sim",1,0),0))</f>
        <v/>
      </c>
      <c r="Q4465" s="39">
        <f>IF(F4465="","",COUNTIFS(ex_chave_oc,F4465,ex_cancelada,"&lt;&gt;Sim"))</f>
        <v/>
      </c>
      <c r="R4465" s="51">
        <f>IF(P4465="","",IF(AND(P4465=1,N(Q4465)&gt;0),1,0))</f>
        <v/>
      </c>
      <c r="S4465" s="30">
        <f>IF(P4465="","",IF(F4465="","ERRO: data prevista ausente ou inválida",IF(O4465=0,"Duplicada: contada uma vez",IF(N(G4465)=0,"ERRO: tarefa fora do Plano Mestre",IF(P4465=0,"Tarefa retirada do plano: não conta","OK")))))</f>
        <v/>
      </c>
    </row>
    <row r="4466">
      <c r="A4466" s="29" t="n"/>
      <c r="B4466" s="25" t="n"/>
      <c r="C4466" s="49" t="n"/>
      <c r="D4466" s="29" t="n"/>
      <c r="E4466" s="23">
        <f>IF(OR(A4466="",B4466=""),"",A4466&amp;"|"&amp;B4466)</f>
        <v/>
      </c>
      <c r="F4466" s="30">
        <f>IF(OR(E4466="",NOT(ISNUMBER(C4466))),"",E4466&amp;"|"&amp;YEAR(C4466)&amp;"-"&amp;RIGHT("0"&amp;MONTH(C4466),2)&amp;"-"&amp;RIGHT("0"&amp;DAY(C4466),2))</f>
        <v/>
      </c>
      <c r="G4466" s="26">
        <f>IF(E4466="","",IFERROR(MATCH(E4466,pl_chave,0),0))</f>
        <v/>
      </c>
      <c r="H4466" s="23">
        <f>IF(G4466="","",IF(G4466=0,"Tarefa fora do plano",INDEX(pl_tag,G4466)))</f>
        <v/>
      </c>
      <c r="I4466" s="30">
        <f>IF(N(G4466)=0,"",INDEX(pl_atividade,G4466))</f>
        <v/>
      </c>
      <c r="J4466" s="50">
        <f>IF(N(G4466)=0,"",INDEX(pl_especialidade,G4466))</f>
        <v/>
      </c>
      <c r="K4466" s="28">
        <f>IF(N(G4466)=0,"",INDEX(pl_duracao,G4466))</f>
        <v/>
      </c>
      <c r="L4466" s="39">
        <f>IF(ISNUMBER(C4466),YEAR(C4466),"")</f>
        <v/>
      </c>
      <c r="M4466" s="39">
        <f>IF(ISNUMBER(C4466),MONTH(C4466),"")</f>
        <v/>
      </c>
      <c r="N4466" s="23">
        <f>IF(L4466="","",IF(NOT(ISNUMBER(crono_ano)),"Informe o ano",IF(L4466&lt;crono_ano,"Antes do ano",IF(L4466&gt;crono_ano,"Depois do ano","No ano"))))</f>
        <v/>
      </c>
      <c r="O4466" s="39">
        <f>IF(F4466="","",IF(COUNTIF(F$7:F4466,F4466)=1,1,0))</f>
        <v/>
      </c>
      <c r="P4466" s="39">
        <f>IF(A4466&amp;B4466&amp;C4466="","",IF(AND(O4466=1,N(G4466)&gt;0),IF(INDEX(pl_ativa,MAX(1,N(G4466)))="Sim",1,0),0))</f>
        <v/>
      </c>
      <c r="Q4466" s="39">
        <f>IF(F4466="","",COUNTIFS(ex_chave_oc,F4466,ex_cancelada,"&lt;&gt;Sim"))</f>
        <v/>
      </c>
      <c r="R4466" s="51">
        <f>IF(P4466="","",IF(AND(P4466=1,N(Q4466)&gt;0),1,0))</f>
        <v/>
      </c>
      <c r="S4466" s="30">
        <f>IF(P4466="","",IF(F4466="","ERRO: data prevista ausente ou inválida",IF(O4466=0,"Duplicada: contada uma vez",IF(N(G4466)=0,"ERRO: tarefa fora do Plano Mestre",IF(P4466=0,"Tarefa retirada do plano: não conta","OK")))))</f>
        <v/>
      </c>
    </row>
    <row r="4467">
      <c r="A4467" s="29" t="n"/>
      <c r="B4467" s="25" t="n"/>
      <c r="C4467" s="49" t="n"/>
      <c r="D4467" s="29" t="n"/>
      <c r="E4467" s="23">
        <f>IF(OR(A4467="",B4467=""),"",A4467&amp;"|"&amp;B4467)</f>
        <v/>
      </c>
      <c r="F4467" s="30">
        <f>IF(OR(E4467="",NOT(ISNUMBER(C4467))),"",E4467&amp;"|"&amp;YEAR(C4467)&amp;"-"&amp;RIGHT("0"&amp;MONTH(C4467),2)&amp;"-"&amp;RIGHT("0"&amp;DAY(C4467),2))</f>
        <v/>
      </c>
      <c r="G4467" s="26">
        <f>IF(E4467="","",IFERROR(MATCH(E4467,pl_chave,0),0))</f>
        <v/>
      </c>
      <c r="H4467" s="23">
        <f>IF(G4467="","",IF(G4467=0,"Tarefa fora do plano",INDEX(pl_tag,G4467)))</f>
        <v/>
      </c>
      <c r="I4467" s="30">
        <f>IF(N(G4467)=0,"",INDEX(pl_atividade,G4467))</f>
        <v/>
      </c>
      <c r="J4467" s="50">
        <f>IF(N(G4467)=0,"",INDEX(pl_especialidade,G4467))</f>
        <v/>
      </c>
      <c r="K4467" s="28">
        <f>IF(N(G4467)=0,"",INDEX(pl_duracao,G4467))</f>
        <v/>
      </c>
      <c r="L4467" s="39">
        <f>IF(ISNUMBER(C4467),YEAR(C4467),"")</f>
        <v/>
      </c>
      <c r="M4467" s="39">
        <f>IF(ISNUMBER(C4467),MONTH(C4467),"")</f>
        <v/>
      </c>
      <c r="N4467" s="23">
        <f>IF(L4467="","",IF(NOT(ISNUMBER(crono_ano)),"Informe o ano",IF(L4467&lt;crono_ano,"Antes do ano",IF(L4467&gt;crono_ano,"Depois do ano","No ano"))))</f>
        <v/>
      </c>
      <c r="O4467" s="39">
        <f>IF(F4467="","",IF(COUNTIF(F$7:F4467,F4467)=1,1,0))</f>
        <v/>
      </c>
      <c r="P4467" s="39">
        <f>IF(A4467&amp;B4467&amp;C4467="","",IF(AND(O4467=1,N(G4467)&gt;0),IF(INDEX(pl_ativa,MAX(1,N(G4467)))="Sim",1,0),0))</f>
        <v/>
      </c>
      <c r="Q4467" s="39">
        <f>IF(F4467="","",COUNTIFS(ex_chave_oc,F4467,ex_cancelada,"&lt;&gt;Sim"))</f>
        <v/>
      </c>
      <c r="R4467" s="51">
        <f>IF(P4467="","",IF(AND(P4467=1,N(Q4467)&gt;0),1,0))</f>
        <v/>
      </c>
      <c r="S4467" s="30">
        <f>IF(P4467="","",IF(F4467="","ERRO: data prevista ausente ou inválida",IF(O4467=0,"Duplicada: contada uma vez",IF(N(G4467)=0,"ERRO: tarefa fora do Plano Mestre",IF(P4467=0,"Tarefa retirada do plano: não conta","OK")))))</f>
        <v/>
      </c>
    </row>
    <row r="4468">
      <c r="A4468" s="29" t="n"/>
      <c r="B4468" s="25" t="n"/>
      <c r="C4468" s="49" t="n"/>
      <c r="D4468" s="29" t="n"/>
      <c r="E4468" s="23">
        <f>IF(OR(A4468="",B4468=""),"",A4468&amp;"|"&amp;B4468)</f>
        <v/>
      </c>
      <c r="F4468" s="30">
        <f>IF(OR(E4468="",NOT(ISNUMBER(C4468))),"",E4468&amp;"|"&amp;YEAR(C4468)&amp;"-"&amp;RIGHT("0"&amp;MONTH(C4468),2)&amp;"-"&amp;RIGHT("0"&amp;DAY(C4468),2))</f>
        <v/>
      </c>
      <c r="G4468" s="26">
        <f>IF(E4468="","",IFERROR(MATCH(E4468,pl_chave,0),0))</f>
        <v/>
      </c>
      <c r="H4468" s="23">
        <f>IF(G4468="","",IF(G4468=0,"Tarefa fora do plano",INDEX(pl_tag,G4468)))</f>
        <v/>
      </c>
      <c r="I4468" s="30">
        <f>IF(N(G4468)=0,"",INDEX(pl_atividade,G4468))</f>
        <v/>
      </c>
      <c r="J4468" s="50">
        <f>IF(N(G4468)=0,"",INDEX(pl_especialidade,G4468))</f>
        <v/>
      </c>
      <c r="K4468" s="28">
        <f>IF(N(G4468)=0,"",INDEX(pl_duracao,G4468))</f>
        <v/>
      </c>
      <c r="L4468" s="39">
        <f>IF(ISNUMBER(C4468),YEAR(C4468),"")</f>
        <v/>
      </c>
      <c r="M4468" s="39">
        <f>IF(ISNUMBER(C4468),MONTH(C4468),"")</f>
        <v/>
      </c>
      <c r="N4468" s="23">
        <f>IF(L4468="","",IF(NOT(ISNUMBER(crono_ano)),"Informe o ano",IF(L4468&lt;crono_ano,"Antes do ano",IF(L4468&gt;crono_ano,"Depois do ano","No ano"))))</f>
        <v/>
      </c>
      <c r="O4468" s="39">
        <f>IF(F4468="","",IF(COUNTIF(F$7:F4468,F4468)=1,1,0))</f>
        <v/>
      </c>
      <c r="P4468" s="39">
        <f>IF(A4468&amp;B4468&amp;C4468="","",IF(AND(O4468=1,N(G4468)&gt;0),IF(INDEX(pl_ativa,MAX(1,N(G4468)))="Sim",1,0),0))</f>
        <v/>
      </c>
      <c r="Q4468" s="39">
        <f>IF(F4468="","",COUNTIFS(ex_chave_oc,F4468,ex_cancelada,"&lt;&gt;Sim"))</f>
        <v/>
      </c>
      <c r="R4468" s="51">
        <f>IF(P4468="","",IF(AND(P4468=1,N(Q4468)&gt;0),1,0))</f>
        <v/>
      </c>
      <c r="S4468" s="30">
        <f>IF(P4468="","",IF(F4468="","ERRO: data prevista ausente ou inválida",IF(O4468=0,"Duplicada: contada uma vez",IF(N(G4468)=0,"ERRO: tarefa fora do Plano Mestre",IF(P4468=0,"Tarefa retirada do plano: não conta","OK")))))</f>
        <v/>
      </c>
    </row>
    <row r="4469">
      <c r="A4469" s="29" t="n"/>
      <c r="B4469" s="25" t="n"/>
      <c r="C4469" s="49" t="n"/>
      <c r="D4469" s="29" t="n"/>
      <c r="E4469" s="23">
        <f>IF(OR(A4469="",B4469=""),"",A4469&amp;"|"&amp;B4469)</f>
        <v/>
      </c>
      <c r="F4469" s="30">
        <f>IF(OR(E4469="",NOT(ISNUMBER(C4469))),"",E4469&amp;"|"&amp;YEAR(C4469)&amp;"-"&amp;RIGHT("0"&amp;MONTH(C4469),2)&amp;"-"&amp;RIGHT("0"&amp;DAY(C4469),2))</f>
        <v/>
      </c>
      <c r="G4469" s="26">
        <f>IF(E4469="","",IFERROR(MATCH(E4469,pl_chave,0),0))</f>
        <v/>
      </c>
      <c r="H4469" s="23">
        <f>IF(G4469="","",IF(G4469=0,"Tarefa fora do plano",INDEX(pl_tag,G4469)))</f>
        <v/>
      </c>
      <c r="I4469" s="30">
        <f>IF(N(G4469)=0,"",INDEX(pl_atividade,G4469))</f>
        <v/>
      </c>
      <c r="J4469" s="50">
        <f>IF(N(G4469)=0,"",INDEX(pl_especialidade,G4469))</f>
        <v/>
      </c>
      <c r="K4469" s="28">
        <f>IF(N(G4469)=0,"",INDEX(pl_duracao,G4469))</f>
        <v/>
      </c>
      <c r="L4469" s="39">
        <f>IF(ISNUMBER(C4469),YEAR(C4469),"")</f>
        <v/>
      </c>
      <c r="M4469" s="39">
        <f>IF(ISNUMBER(C4469),MONTH(C4469),"")</f>
        <v/>
      </c>
      <c r="N4469" s="23">
        <f>IF(L4469="","",IF(NOT(ISNUMBER(crono_ano)),"Informe o ano",IF(L4469&lt;crono_ano,"Antes do ano",IF(L4469&gt;crono_ano,"Depois do ano","No ano"))))</f>
        <v/>
      </c>
      <c r="O4469" s="39">
        <f>IF(F4469="","",IF(COUNTIF(F$7:F4469,F4469)=1,1,0))</f>
        <v/>
      </c>
      <c r="P4469" s="39">
        <f>IF(A4469&amp;B4469&amp;C4469="","",IF(AND(O4469=1,N(G4469)&gt;0),IF(INDEX(pl_ativa,MAX(1,N(G4469)))="Sim",1,0),0))</f>
        <v/>
      </c>
      <c r="Q4469" s="39">
        <f>IF(F4469="","",COUNTIFS(ex_chave_oc,F4469,ex_cancelada,"&lt;&gt;Sim"))</f>
        <v/>
      </c>
      <c r="R4469" s="51">
        <f>IF(P4469="","",IF(AND(P4469=1,N(Q4469)&gt;0),1,0))</f>
        <v/>
      </c>
      <c r="S4469" s="30">
        <f>IF(P4469="","",IF(F4469="","ERRO: data prevista ausente ou inválida",IF(O4469=0,"Duplicada: contada uma vez",IF(N(G4469)=0,"ERRO: tarefa fora do Plano Mestre",IF(P4469=0,"Tarefa retirada do plano: não conta","OK")))))</f>
        <v/>
      </c>
    </row>
    <row r="4470">
      <c r="A4470" s="29" t="n"/>
      <c r="B4470" s="25" t="n"/>
      <c r="C4470" s="49" t="n"/>
      <c r="D4470" s="29" t="n"/>
      <c r="E4470" s="23">
        <f>IF(OR(A4470="",B4470=""),"",A4470&amp;"|"&amp;B4470)</f>
        <v/>
      </c>
      <c r="F4470" s="30">
        <f>IF(OR(E4470="",NOT(ISNUMBER(C4470))),"",E4470&amp;"|"&amp;YEAR(C4470)&amp;"-"&amp;RIGHT("0"&amp;MONTH(C4470),2)&amp;"-"&amp;RIGHT("0"&amp;DAY(C4470),2))</f>
        <v/>
      </c>
      <c r="G4470" s="26">
        <f>IF(E4470="","",IFERROR(MATCH(E4470,pl_chave,0),0))</f>
        <v/>
      </c>
      <c r="H4470" s="23">
        <f>IF(G4470="","",IF(G4470=0,"Tarefa fora do plano",INDEX(pl_tag,G4470)))</f>
        <v/>
      </c>
      <c r="I4470" s="30">
        <f>IF(N(G4470)=0,"",INDEX(pl_atividade,G4470))</f>
        <v/>
      </c>
      <c r="J4470" s="50">
        <f>IF(N(G4470)=0,"",INDEX(pl_especialidade,G4470))</f>
        <v/>
      </c>
      <c r="K4470" s="28">
        <f>IF(N(G4470)=0,"",INDEX(pl_duracao,G4470))</f>
        <v/>
      </c>
      <c r="L4470" s="39">
        <f>IF(ISNUMBER(C4470),YEAR(C4470),"")</f>
        <v/>
      </c>
      <c r="M4470" s="39">
        <f>IF(ISNUMBER(C4470),MONTH(C4470),"")</f>
        <v/>
      </c>
      <c r="N4470" s="23">
        <f>IF(L4470="","",IF(NOT(ISNUMBER(crono_ano)),"Informe o ano",IF(L4470&lt;crono_ano,"Antes do ano",IF(L4470&gt;crono_ano,"Depois do ano","No ano"))))</f>
        <v/>
      </c>
      <c r="O4470" s="39">
        <f>IF(F4470="","",IF(COUNTIF(F$7:F4470,F4470)=1,1,0))</f>
        <v/>
      </c>
      <c r="P4470" s="39">
        <f>IF(A4470&amp;B4470&amp;C4470="","",IF(AND(O4470=1,N(G4470)&gt;0),IF(INDEX(pl_ativa,MAX(1,N(G4470)))="Sim",1,0),0))</f>
        <v/>
      </c>
      <c r="Q4470" s="39">
        <f>IF(F4470="","",COUNTIFS(ex_chave_oc,F4470,ex_cancelada,"&lt;&gt;Sim"))</f>
        <v/>
      </c>
      <c r="R4470" s="51">
        <f>IF(P4470="","",IF(AND(P4470=1,N(Q4470)&gt;0),1,0))</f>
        <v/>
      </c>
      <c r="S4470" s="30">
        <f>IF(P4470="","",IF(F4470="","ERRO: data prevista ausente ou inválida",IF(O4470=0,"Duplicada: contada uma vez",IF(N(G4470)=0,"ERRO: tarefa fora do Plano Mestre",IF(P4470=0,"Tarefa retirada do plano: não conta","OK")))))</f>
        <v/>
      </c>
    </row>
    <row r="4471">
      <c r="A4471" s="29" t="n"/>
      <c r="B4471" s="25" t="n"/>
      <c r="C4471" s="49" t="n"/>
      <c r="D4471" s="29" t="n"/>
      <c r="E4471" s="23">
        <f>IF(OR(A4471="",B4471=""),"",A4471&amp;"|"&amp;B4471)</f>
        <v/>
      </c>
      <c r="F4471" s="30">
        <f>IF(OR(E4471="",NOT(ISNUMBER(C4471))),"",E4471&amp;"|"&amp;YEAR(C4471)&amp;"-"&amp;RIGHT("0"&amp;MONTH(C4471),2)&amp;"-"&amp;RIGHT("0"&amp;DAY(C4471),2))</f>
        <v/>
      </c>
      <c r="G4471" s="26">
        <f>IF(E4471="","",IFERROR(MATCH(E4471,pl_chave,0),0))</f>
        <v/>
      </c>
      <c r="H4471" s="23">
        <f>IF(G4471="","",IF(G4471=0,"Tarefa fora do plano",INDEX(pl_tag,G4471)))</f>
        <v/>
      </c>
      <c r="I4471" s="30">
        <f>IF(N(G4471)=0,"",INDEX(pl_atividade,G4471))</f>
        <v/>
      </c>
      <c r="J4471" s="50">
        <f>IF(N(G4471)=0,"",INDEX(pl_especialidade,G4471))</f>
        <v/>
      </c>
      <c r="K4471" s="28">
        <f>IF(N(G4471)=0,"",INDEX(pl_duracao,G4471))</f>
        <v/>
      </c>
      <c r="L4471" s="39">
        <f>IF(ISNUMBER(C4471),YEAR(C4471),"")</f>
        <v/>
      </c>
      <c r="M4471" s="39">
        <f>IF(ISNUMBER(C4471),MONTH(C4471),"")</f>
        <v/>
      </c>
      <c r="N4471" s="23">
        <f>IF(L4471="","",IF(NOT(ISNUMBER(crono_ano)),"Informe o ano",IF(L4471&lt;crono_ano,"Antes do ano",IF(L4471&gt;crono_ano,"Depois do ano","No ano"))))</f>
        <v/>
      </c>
      <c r="O4471" s="39">
        <f>IF(F4471="","",IF(COUNTIF(F$7:F4471,F4471)=1,1,0))</f>
        <v/>
      </c>
      <c r="P4471" s="39">
        <f>IF(A4471&amp;B4471&amp;C4471="","",IF(AND(O4471=1,N(G4471)&gt;0),IF(INDEX(pl_ativa,MAX(1,N(G4471)))="Sim",1,0),0))</f>
        <v/>
      </c>
      <c r="Q4471" s="39">
        <f>IF(F4471="","",COUNTIFS(ex_chave_oc,F4471,ex_cancelada,"&lt;&gt;Sim"))</f>
        <v/>
      </c>
      <c r="R4471" s="51">
        <f>IF(P4471="","",IF(AND(P4471=1,N(Q4471)&gt;0),1,0))</f>
        <v/>
      </c>
      <c r="S4471" s="30">
        <f>IF(P4471="","",IF(F4471="","ERRO: data prevista ausente ou inválida",IF(O4471=0,"Duplicada: contada uma vez",IF(N(G4471)=0,"ERRO: tarefa fora do Plano Mestre",IF(P4471=0,"Tarefa retirada do plano: não conta","OK")))))</f>
        <v/>
      </c>
    </row>
    <row r="4472">
      <c r="A4472" s="29" t="n"/>
      <c r="B4472" s="25" t="n"/>
      <c r="C4472" s="49" t="n"/>
      <c r="D4472" s="29" t="n"/>
      <c r="E4472" s="23">
        <f>IF(OR(A4472="",B4472=""),"",A4472&amp;"|"&amp;B4472)</f>
        <v/>
      </c>
      <c r="F4472" s="30">
        <f>IF(OR(E4472="",NOT(ISNUMBER(C4472))),"",E4472&amp;"|"&amp;YEAR(C4472)&amp;"-"&amp;RIGHT("0"&amp;MONTH(C4472),2)&amp;"-"&amp;RIGHT("0"&amp;DAY(C4472),2))</f>
        <v/>
      </c>
      <c r="G4472" s="26">
        <f>IF(E4472="","",IFERROR(MATCH(E4472,pl_chave,0),0))</f>
        <v/>
      </c>
      <c r="H4472" s="23">
        <f>IF(G4472="","",IF(G4472=0,"Tarefa fora do plano",INDEX(pl_tag,G4472)))</f>
        <v/>
      </c>
      <c r="I4472" s="30">
        <f>IF(N(G4472)=0,"",INDEX(pl_atividade,G4472))</f>
        <v/>
      </c>
      <c r="J4472" s="50">
        <f>IF(N(G4472)=0,"",INDEX(pl_especialidade,G4472))</f>
        <v/>
      </c>
      <c r="K4472" s="28">
        <f>IF(N(G4472)=0,"",INDEX(pl_duracao,G4472))</f>
        <v/>
      </c>
      <c r="L4472" s="39">
        <f>IF(ISNUMBER(C4472),YEAR(C4472),"")</f>
        <v/>
      </c>
      <c r="M4472" s="39">
        <f>IF(ISNUMBER(C4472),MONTH(C4472),"")</f>
        <v/>
      </c>
      <c r="N4472" s="23">
        <f>IF(L4472="","",IF(NOT(ISNUMBER(crono_ano)),"Informe o ano",IF(L4472&lt;crono_ano,"Antes do ano",IF(L4472&gt;crono_ano,"Depois do ano","No ano"))))</f>
        <v/>
      </c>
      <c r="O4472" s="39">
        <f>IF(F4472="","",IF(COUNTIF(F$7:F4472,F4472)=1,1,0))</f>
        <v/>
      </c>
      <c r="P4472" s="39">
        <f>IF(A4472&amp;B4472&amp;C4472="","",IF(AND(O4472=1,N(G4472)&gt;0),IF(INDEX(pl_ativa,MAX(1,N(G4472)))="Sim",1,0),0))</f>
        <v/>
      </c>
      <c r="Q4472" s="39">
        <f>IF(F4472="","",COUNTIFS(ex_chave_oc,F4472,ex_cancelada,"&lt;&gt;Sim"))</f>
        <v/>
      </c>
      <c r="R4472" s="51">
        <f>IF(P4472="","",IF(AND(P4472=1,N(Q4472)&gt;0),1,0))</f>
        <v/>
      </c>
      <c r="S4472" s="30">
        <f>IF(P4472="","",IF(F4472="","ERRO: data prevista ausente ou inválida",IF(O4472=0,"Duplicada: contada uma vez",IF(N(G4472)=0,"ERRO: tarefa fora do Plano Mestre",IF(P4472=0,"Tarefa retirada do plano: não conta","OK")))))</f>
        <v/>
      </c>
    </row>
    <row r="4473">
      <c r="A4473" s="29" t="n"/>
      <c r="B4473" s="25" t="n"/>
      <c r="C4473" s="49" t="n"/>
      <c r="D4473" s="29" t="n"/>
      <c r="E4473" s="23">
        <f>IF(OR(A4473="",B4473=""),"",A4473&amp;"|"&amp;B4473)</f>
        <v/>
      </c>
      <c r="F4473" s="30">
        <f>IF(OR(E4473="",NOT(ISNUMBER(C4473))),"",E4473&amp;"|"&amp;YEAR(C4473)&amp;"-"&amp;RIGHT("0"&amp;MONTH(C4473),2)&amp;"-"&amp;RIGHT("0"&amp;DAY(C4473),2))</f>
        <v/>
      </c>
      <c r="G4473" s="26">
        <f>IF(E4473="","",IFERROR(MATCH(E4473,pl_chave,0),0))</f>
        <v/>
      </c>
      <c r="H4473" s="23">
        <f>IF(G4473="","",IF(G4473=0,"Tarefa fora do plano",INDEX(pl_tag,G4473)))</f>
        <v/>
      </c>
      <c r="I4473" s="30">
        <f>IF(N(G4473)=0,"",INDEX(pl_atividade,G4473))</f>
        <v/>
      </c>
      <c r="J4473" s="50">
        <f>IF(N(G4473)=0,"",INDEX(pl_especialidade,G4473))</f>
        <v/>
      </c>
      <c r="K4473" s="28">
        <f>IF(N(G4473)=0,"",INDEX(pl_duracao,G4473))</f>
        <v/>
      </c>
      <c r="L4473" s="39">
        <f>IF(ISNUMBER(C4473),YEAR(C4473),"")</f>
        <v/>
      </c>
      <c r="M4473" s="39">
        <f>IF(ISNUMBER(C4473),MONTH(C4473),"")</f>
        <v/>
      </c>
      <c r="N4473" s="23">
        <f>IF(L4473="","",IF(NOT(ISNUMBER(crono_ano)),"Informe o ano",IF(L4473&lt;crono_ano,"Antes do ano",IF(L4473&gt;crono_ano,"Depois do ano","No ano"))))</f>
        <v/>
      </c>
      <c r="O4473" s="39">
        <f>IF(F4473="","",IF(COUNTIF(F$7:F4473,F4473)=1,1,0))</f>
        <v/>
      </c>
      <c r="P4473" s="39">
        <f>IF(A4473&amp;B4473&amp;C4473="","",IF(AND(O4473=1,N(G4473)&gt;0),IF(INDEX(pl_ativa,MAX(1,N(G4473)))="Sim",1,0),0))</f>
        <v/>
      </c>
      <c r="Q4473" s="39">
        <f>IF(F4473="","",COUNTIFS(ex_chave_oc,F4473,ex_cancelada,"&lt;&gt;Sim"))</f>
        <v/>
      </c>
      <c r="R4473" s="51">
        <f>IF(P4473="","",IF(AND(P4473=1,N(Q4473)&gt;0),1,0))</f>
        <v/>
      </c>
      <c r="S4473" s="30">
        <f>IF(P4473="","",IF(F4473="","ERRO: data prevista ausente ou inválida",IF(O4473=0,"Duplicada: contada uma vez",IF(N(G4473)=0,"ERRO: tarefa fora do Plano Mestre",IF(P4473=0,"Tarefa retirada do plano: não conta","OK")))))</f>
        <v/>
      </c>
    </row>
    <row r="4474">
      <c r="A4474" s="29" t="n"/>
      <c r="B4474" s="25" t="n"/>
      <c r="C4474" s="49" t="n"/>
      <c r="D4474" s="29" t="n"/>
      <c r="E4474" s="23">
        <f>IF(OR(A4474="",B4474=""),"",A4474&amp;"|"&amp;B4474)</f>
        <v/>
      </c>
      <c r="F4474" s="30">
        <f>IF(OR(E4474="",NOT(ISNUMBER(C4474))),"",E4474&amp;"|"&amp;YEAR(C4474)&amp;"-"&amp;RIGHT("0"&amp;MONTH(C4474),2)&amp;"-"&amp;RIGHT("0"&amp;DAY(C4474),2))</f>
        <v/>
      </c>
      <c r="G4474" s="26">
        <f>IF(E4474="","",IFERROR(MATCH(E4474,pl_chave,0),0))</f>
        <v/>
      </c>
      <c r="H4474" s="23">
        <f>IF(G4474="","",IF(G4474=0,"Tarefa fora do plano",INDEX(pl_tag,G4474)))</f>
        <v/>
      </c>
      <c r="I4474" s="30">
        <f>IF(N(G4474)=0,"",INDEX(pl_atividade,G4474))</f>
        <v/>
      </c>
      <c r="J4474" s="50">
        <f>IF(N(G4474)=0,"",INDEX(pl_especialidade,G4474))</f>
        <v/>
      </c>
      <c r="K4474" s="28">
        <f>IF(N(G4474)=0,"",INDEX(pl_duracao,G4474))</f>
        <v/>
      </c>
      <c r="L4474" s="39">
        <f>IF(ISNUMBER(C4474),YEAR(C4474),"")</f>
        <v/>
      </c>
      <c r="M4474" s="39">
        <f>IF(ISNUMBER(C4474),MONTH(C4474),"")</f>
        <v/>
      </c>
      <c r="N4474" s="23">
        <f>IF(L4474="","",IF(NOT(ISNUMBER(crono_ano)),"Informe o ano",IF(L4474&lt;crono_ano,"Antes do ano",IF(L4474&gt;crono_ano,"Depois do ano","No ano"))))</f>
        <v/>
      </c>
      <c r="O4474" s="39">
        <f>IF(F4474="","",IF(COUNTIF(F$7:F4474,F4474)=1,1,0))</f>
        <v/>
      </c>
      <c r="P4474" s="39">
        <f>IF(A4474&amp;B4474&amp;C4474="","",IF(AND(O4474=1,N(G4474)&gt;0),IF(INDEX(pl_ativa,MAX(1,N(G4474)))="Sim",1,0),0))</f>
        <v/>
      </c>
      <c r="Q4474" s="39">
        <f>IF(F4474="","",COUNTIFS(ex_chave_oc,F4474,ex_cancelada,"&lt;&gt;Sim"))</f>
        <v/>
      </c>
      <c r="R4474" s="51">
        <f>IF(P4474="","",IF(AND(P4474=1,N(Q4474)&gt;0),1,0))</f>
        <v/>
      </c>
      <c r="S4474" s="30">
        <f>IF(P4474="","",IF(F4474="","ERRO: data prevista ausente ou inválida",IF(O4474=0,"Duplicada: contada uma vez",IF(N(G4474)=0,"ERRO: tarefa fora do Plano Mestre",IF(P4474=0,"Tarefa retirada do plano: não conta","OK")))))</f>
        <v/>
      </c>
    </row>
    <row r="4475">
      <c r="A4475" s="29" t="n"/>
      <c r="B4475" s="25" t="n"/>
      <c r="C4475" s="49" t="n"/>
      <c r="D4475" s="29" t="n"/>
      <c r="E4475" s="23">
        <f>IF(OR(A4475="",B4475=""),"",A4475&amp;"|"&amp;B4475)</f>
        <v/>
      </c>
      <c r="F4475" s="30">
        <f>IF(OR(E4475="",NOT(ISNUMBER(C4475))),"",E4475&amp;"|"&amp;YEAR(C4475)&amp;"-"&amp;RIGHT("0"&amp;MONTH(C4475),2)&amp;"-"&amp;RIGHT("0"&amp;DAY(C4475),2))</f>
        <v/>
      </c>
      <c r="G4475" s="26">
        <f>IF(E4475="","",IFERROR(MATCH(E4475,pl_chave,0),0))</f>
        <v/>
      </c>
      <c r="H4475" s="23">
        <f>IF(G4475="","",IF(G4475=0,"Tarefa fora do plano",INDEX(pl_tag,G4475)))</f>
        <v/>
      </c>
      <c r="I4475" s="30">
        <f>IF(N(G4475)=0,"",INDEX(pl_atividade,G4475))</f>
        <v/>
      </c>
      <c r="J4475" s="50">
        <f>IF(N(G4475)=0,"",INDEX(pl_especialidade,G4475))</f>
        <v/>
      </c>
      <c r="K4475" s="28">
        <f>IF(N(G4475)=0,"",INDEX(pl_duracao,G4475))</f>
        <v/>
      </c>
      <c r="L4475" s="39">
        <f>IF(ISNUMBER(C4475),YEAR(C4475),"")</f>
        <v/>
      </c>
      <c r="M4475" s="39">
        <f>IF(ISNUMBER(C4475),MONTH(C4475),"")</f>
        <v/>
      </c>
      <c r="N4475" s="23">
        <f>IF(L4475="","",IF(NOT(ISNUMBER(crono_ano)),"Informe o ano",IF(L4475&lt;crono_ano,"Antes do ano",IF(L4475&gt;crono_ano,"Depois do ano","No ano"))))</f>
        <v/>
      </c>
      <c r="O4475" s="39">
        <f>IF(F4475="","",IF(COUNTIF(F$7:F4475,F4475)=1,1,0))</f>
        <v/>
      </c>
      <c r="P4475" s="39">
        <f>IF(A4475&amp;B4475&amp;C4475="","",IF(AND(O4475=1,N(G4475)&gt;0),IF(INDEX(pl_ativa,MAX(1,N(G4475)))="Sim",1,0),0))</f>
        <v/>
      </c>
      <c r="Q4475" s="39">
        <f>IF(F4475="","",COUNTIFS(ex_chave_oc,F4475,ex_cancelada,"&lt;&gt;Sim"))</f>
        <v/>
      </c>
      <c r="R4475" s="51">
        <f>IF(P4475="","",IF(AND(P4475=1,N(Q4475)&gt;0),1,0))</f>
        <v/>
      </c>
      <c r="S4475" s="30">
        <f>IF(P4475="","",IF(F4475="","ERRO: data prevista ausente ou inválida",IF(O4475=0,"Duplicada: contada uma vez",IF(N(G4475)=0,"ERRO: tarefa fora do Plano Mestre",IF(P4475=0,"Tarefa retirada do plano: não conta","OK")))))</f>
        <v/>
      </c>
    </row>
    <row r="4476">
      <c r="A4476" s="29" t="n"/>
      <c r="B4476" s="25" t="n"/>
      <c r="C4476" s="49" t="n"/>
      <c r="D4476" s="29" t="n"/>
      <c r="E4476" s="23">
        <f>IF(OR(A4476="",B4476=""),"",A4476&amp;"|"&amp;B4476)</f>
        <v/>
      </c>
      <c r="F4476" s="30">
        <f>IF(OR(E4476="",NOT(ISNUMBER(C4476))),"",E4476&amp;"|"&amp;YEAR(C4476)&amp;"-"&amp;RIGHT("0"&amp;MONTH(C4476),2)&amp;"-"&amp;RIGHT("0"&amp;DAY(C4476),2))</f>
        <v/>
      </c>
      <c r="G4476" s="26">
        <f>IF(E4476="","",IFERROR(MATCH(E4476,pl_chave,0),0))</f>
        <v/>
      </c>
      <c r="H4476" s="23">
        <f>IF(G4476="","",IF(G4476=0,"Tarefa fora do plano",INDEX(pl_tag,G4476)))</f>
        <v/>
      </c>
      <c r="I4476" s="30">
        <f>IF(N(G4476)=0,"",INDEX(pl_atividade,G4476))</f>
        <v/>
      </c>
      <c r="J4476" s="50">
        <f>IF(N(G4476)=0,"",INDEX(pl_especialidade,G4476))</f>
        <v/>
      </c>
      <c r="K4476" s="28">
        <f>IF(N(G4476)=0,"",INDEX(pl_duracao,G4476))</f>
        <v/>
      </c>
      <c r="L4476" s="39">
        <f>IF(ISNUMBER(C4476),YEAR(C4476),"")</f>
        <v/>
      </c>
      <c r="M4476" s="39">
        <f>IF(ISNUMBER(C4476),MONTH(C4476),"")</f>
        <v/>
      </c>
      <c r="N4476" s="23">
        <f>IF(L4476="","",IF(NOT(ISNUMBER(crono_ano)),"Informe o ano",IF(L4476&lt;crono_ano,"Antes do ano",IF(L4476&gt;crono_ano,"Depois do ano","No ano"))))</f>
        <v/>
      </c>
      <c r="O4476" s="39">
        <f>IF(F4476="","",IF(COUNTIF(F$7:F4476,F4476)=1,1,0))</f>
        <v/>
      </c>
      <c r="P4476" s="39">
        <f>IF(A4476&amp;B4476&amp;C4476="","",IF(AND(O4476=1,N(G4476)&gt;0),IF(INDEX(pl_ativa,MAX(1,N(G4476)))="Sim",1,0),0))</f>
        <v/>
      </c>
      <c r="Q4476" s="39">
        <f>IF(F4476="","",COUNTIFS(ex_chave_oc,F4476,ex_cancelada,"&lt;&gt;Sim"))</f>
        <v/>
      </c>
      <c r="R4476" s="51">
        <f>IF(P4476="","",IF(AND(P4476=1,N(Q4476)&gt;0),1,0))</f>
        <v/>
      </c>
      <c r="S4476" s="30">
        <f>IF(P4476="","",IF(F4476="","ERRO: data prevista ausente ou inválida",IF(O4476=0,"Duplicada: contada uma vez",IF(N(G4476)=0,"ERRO: tarefa fora do Plano Mestre",IF(P4476=0,"Tarefa retirada do plano: não conta","OK")))))</f>
        <v/>
      </c>
    </row>
    <row r="4477">
      <c r="A4477" s="29" t="n"/>
      <c r="B4477" s="25" t="n"/>
      <c r="C4477" s="49" t="n"/>
      <c r="D4477" s="29" t="n"/>
      <c r="E4477" s="23">
        <f>IF(OR(A4477="",B4477=""),"",A4477&amp;"|"&amp;B4477)</f>
        <v/>
      </c>
      <c r="F4477" s="30">
        <f>IF(OR(E4477="",NOT(ISNUMBER(C4477))),"",E4477&amp;"|"&amp;YEAR(C4477)&amp;"-"&amp;RIGHT("0"&amp;MONTH(C4477),2)&amp;"-"&amp;RIGHT("0"&amp;DAY(C4477),2))</f>
        <v/>
      </c>
      <c r="G4477" s="26">
        <f>IF(E4477="","",IFERROR(MATCH(E4477,pl_chave,0),0))</f>
        <v/>
      </c>
      <c r="H4477" s="23">
        <f>IF(G4477="","",IF(G4477=0,"Tarefa fora do plano",INDEX(pl_tag,G4477)))</f>
        <v/>
      </c>
      <c r="I4477" s="30">
        <f>IF(N(G4477)=0,"",INDEX(pl_atividade,G4477))</f>
        <v/>
      </c>
      <c r="J4477" s="50">
        <f>IF(N(G4477)=0,"",INDEX(pl_especialidade,G4477))</f>
        <v/>
      </c>
      <c r="K4477" s="28">
        <f>IF(N(G4477)=0,"",INDEX(pl_duracao,G4477))</f>
        <v/>
      </c>
      <c r="L4477" s="39">
        <f>IF(ISNUMBER(C4477),YEAR(C4477),"")</f>
        <v/>
      </c>
      <c r="M4477" s="39">
        <f>IF(ISNUMBER(C4477),MONTH(C4477),"")</f>
        <v/>
      </c>
      <c r="N4477" s="23">
        <f>IF(L4477="","",IF(NOT(ISNUMBER(crono_ano)),"Informe o ano",IF(L4477&lt;crono_ano,"Antes do ano",IF(L4477&gt;crono_ano,"Depois do ano","No ano"))))</f>
        <v/>
      </c>
      <c r="O4477" s="39">
        <f>IF(F4477="","",IF(COUNTIF(F$7:F4477,F4477)=1,1,0))</f>
        <v/>
      </c>
      <c r="P4477" s="39">
        <f>IF(A4477&amp;B4477&amp;C4477="","",IF(AND(O4477=1,N(G4477)&gt;0),IF(INDEX(pl_ativa,MAX(1,N(G4477)))="Sim",1,0),0))</f>
        <v/>
      </c>
      <c r="Q4477" s="39">
        <f>IF(F4477="","",COUNTIFS(ex_chave_oc,F4477,ex_cancelada,"&lt;&gt;Sim"))</f>
        <v/>
      </c>
      <c r="R4477" s="51">
        <f>IF(P4477="","",IF(AND(P4477=1,N(Q4477)&gt;0),1,0))</f>
        <v/>
      </c>
      <c r="S4477" s="30">
        <f>IF(P4477="","",IF(F4477="","ERRO: data prevista ausente ou inválida",IF(O4477=0,"Duplicada: contada uma vez",IF(N(G4477)=0,"ERRO: tarefa fora do Plano Mestre",IF(P4477=0,"Tarefa retirada do plano: não conta","OK")))))</f>
        <v/>
      </c>
    </row>
    <row r="4478">
      <c r="A4478" s="29" t="n"/>
      <c r="B4478" s="25" t="n"/>
      <c r="C4478" s="49" t="n"/>
      <c r="D4478" s="29" t="n"/>
      <c r="E4478" s="23">
        <f>IF(OR(A4478="",B4478=""),"",A4478&amp;"|"&amp;B4478)</f>
        <v/>
      </c>
      <c r="F4478" s="30">
        <f>IF(OR(E4478="",NOT(ISNUMBER(C4478))),"",E4478&amp;"|"&amp;YEAR(C4478)&amp;"-"&amp;RIGHT("0"&amp;MONTH(C4478),2)&amp;"-"&amp;RIGHT("0"&amp;DAY(C4478),2))</f>
        <v/>
      </c>
      <c r="G4478" s="26">
        <f>IF(E4478="","",IFERROR(MATCH(E4478,pl_chave,0),0))</f>
        <v/>
      </c>
      <c r="H4478" s="23">
        <f>IF(G4478="","",IF(G4478=0,"Tarefa fora do plano",INDEX(pl_tag,G4478)))</f>
        <v/>
      </c>
      <c r="I4478" s="30">
        <f>IF(N(G4478)=0,"",INDEX(pl_atividade,G4478))</f>
        <v/>
      </c>
      <c r="J4478" s="50">
        <f>IF(N(G4478)=0,"",INDEX(pl_especialidade,G4478))</f>
        <v/>
      </c>
      <c r="K4478" s="28">
        <f>IF(N(G4478)=0,"",INDEX(pl_duracao,G4478))</f>
        <v/>
      </c>
      <c r="L4478" s="39">
        <f>IF(ISNUMBER(C4478),YEAR(C4478),"")</f>
        <v/>
      </c>
      <c r="M4478" s="39">
        <f>IF(ISNUMBER(C4478),MONTH(C4478),"")</f>
        <v/>
      </c>
      <c r="N4478" s="23">
        <f>IF(L4478="","",IF(NOT(ISNUMBER(crono_ano)),"Informe o ano",IF(L4478&lt;crono_ano,"Antes do ano",IF(L4478&gt;crono_ano,"Depois do ano","No ano"))))</f>
        <v/>
      </c>
      <c r="O4478" s="39">
        <f>IF(F4478="","",IF(COUNTIF(F$7:F4478,F4478)=1,1,0))</f>
        <v/>
      </c>
      <c r="P4478" s="39">
        <f>IF(A4478&amp;B4478&amp;C4478="","",IF(AND(O4478=1,N(G4478)&gt;0),IF(INDEX(pl_ativa,MAX(1,N(G4478)))="Sim",1,0),0))</f>
        <v/>
      </c>
      <c r="Q4478" s="39">
        <f>IF(F4478="","",COUNTIFS(ex_chave_oc,F4478,ex_cancelada,"&lt;&gt;Sim"))</f>
        <v/>
      </c>
      <c r="R4478" s="51">
        <f>IF(P4478="","",IF(AND(P4478=1,N(Q4478)&gt;0),1,0))</f>
        <v/>
      </c>
      <c r="S4478" s="30">
        <f>IF(P4478="","",IF(F4478="","ERRO: data prevista ausente ou inválida",IF(O4478=0,"Duplicada: contada uma vez",IF(N(G4478)=0,"ERRO: tarefa fora do Plano Mestre",IF(P4478=0,"Tarefa retirada do plano: não conta","OK")))))</f>
        <v/>
      </c>
    </row>
    <row r="4479">
      <c r="A4479" s="29" t="n"/>
      <c r="B4479" s="25" t="n"/>
      <c r="C4479" s="49" t="n"/>
      <c r="D4479" s="29" t="n"/>
      <c r="E4479" s="23">
        <f>IF(OR(A4479="",B4479=""),"",A4479&amp;"|"&amp;B4479)</f>
        <v/>
      </c>
      <c r="F4479" s="30">
        <f>IF(OR(E4479="",NOT(ISNUMBER(C4479))),"",E4479&amp;"|"&amp;YEAR(C4479)&amp;"-"&amp;RIGHT("0"&amp;MONTH(C4479),2)&amp;"-"&amp;RIGHT("0"&amp;DAY(C4479),2))</f>
        <v/>
      </c>
      <c r="G4479" s="26">
        <f>IF(E4479="","",IFERROR(MATCH(E4479,pl_chave,0),0))</f>
        <v/>
      </c>
      <c r="H4479" s="23">
        <f>IF(G4479="","",IF(G4479=0,"Tarefa fora do plano",INDEX(pl_tag,G4479)))</f>
        <v/>
      </c>
      <c r="I4479" s="30">
        <f>IF(N(G4479)=0,"",INDEX(pl_atividade,G4479))</f>
        <v/>
      </c>
      <c r="J4479" s="50">
        <f>IF(N(G4479)=0,"",INDEX(pl_especialidade,G4479))</f>
        <v/>
      </c>
      <c r="K4479" s="28">
        <f>IF(N(G4479)=0,"",INDEX(pl_duracao,G4479))</f>
        <v/>
      </c>
      <c r="L4479" s="39">
        <f>IF(ISNUMBER(C4479),YEAR(C4479),"")</f>
        <v/>
      </c>
      <c r="M4479" s="39">
        <f>IF(ISNUMBER(C4479),MONTH(C4479),"")</f>
        <v/>
      </c>
      <c r="N4479" s="23">
        <f>IF(L4479="","",IF(NOT(ISNUMBER(crono_ano)),"Informe o ano",IF(L4479&lt;crono_ano,"Antes do ano",IF(L4479&gt;crono_ano,"Depois do ano","No ano"))))</f>
        <v/>
      </c>
      <c r="O4479" s="39">
        <f>IF(F4479="","",IF(COUNTIF(F$7:F4479,F4479)=1,1,0))</f>
        <v/>
      </c>
      <c r="P4479" s="39">
        <f>IF(A4479&amp;B4479&amp;C4479="","",IF(AND(O4479=1,N(G4479)&gt;0),IF(INDEX(pl_ativa,MAX(1,N(G4479)))="Sim",1,0),0))</f>
        <v/>
      </c>
      <c r="Q4479" s="39">
        <f>IF(F4479="","",COUNTIFS(ex_chave_oc,F4479,ex_cancelada,"&lt;&gt;Sim"))</f>
        <v/>
      </c>
      <c r="R4479" s="51">
        <f>IF(P4479="","",IF(AND(P4479=1,N(Q4479)&gt;0),1,0))</f>
        <v/>
      </c>
      <c r="S4479" s="30">
        <f>IF(P4479="","",IF(F4479="","ERRO: data prevista ausente ou inválida",IF(O4479=0,"Duplicada: contada uma vez",IF(N(G4479)=0,"ERRO: tarefa fora do Plano Mestre",IF(P4479=0,"Tarefa retirada do plano: não conta","OK")))))</f>
        <v/>
      </c>
    </row>
    <row r="4480">
      <c r="A4480" s="29" t="n"/>
      <c r="B4480" s="25" t="n"/>
      <c r="C4480" s="49" t="n"/>
      <c r="D4480" s="29" t="n"/>
      <c r="E4480" s="23">
        <f>IF(OR(A4480="",B4480=""),"",A4480&amp;"|"&amp;B4480)</f>
        <v/>
      </c>
      <c r="F4480" s="30">
        <f>IF(OR(E4480="",NOT(ISNUMBER(C4480))),"",E4480&amp;"|"&amp;YEAR(C4480)&amp;"-"&amp;RIGHT("0"&amp;MONTH(C4480),2)&amp;"-"&amp;RIGHT("0"&amp;DAY(C4480),2))</f>
        <v/>
      </c>
      <c r="G4480" s="26">
        <f>IF(E4480="","",IFERROR(MATCH(E4480,pl_chave,0),0))</f>
        <v/>
      </c>
      <c r="H4480" s="23">
        <f>IF(G4480="","",IF(G4480=0,"Tarefa fora do plano",INDEX(pl_tag,G4480)))</f>
        <v/>
      </c>
      <c r="I4480" s="30">
        <f>IF(N(G4480)=0,"",INDEX(pl_atividade,G4480))</f>
        <v/>
      </c>
      <c r="J4480" s="50">
        <f>IF(N(G4480)=0,"",INDEX(pl_especialidade,G4480))</f>
        <v/>
      </c>
      <c r="K4480" s="28">
        <f>IF(N(G4480)=0,"",INDEX(pl_duracao,G4480))</f>
        <v/>
      </c>
      <c r="L4480" s="39">
        <f>IF(ISNUMBER(C4480),YEAR(C4480),"")</f>
        <v/>
      </c>
      <c r="M4480" s="39">
        <f>IF(ISNUMBER(C4480),MONTH(C4480),"")</f>
        <v/>
      </c>
      <c r="N4480" s="23">
        <f>IF(L4480="","",IF(NOT(ISNUMBER(crono_ano)),"Informe o ano",IF(L4480&lt;crono_ano,"Antes do ano",IF(L4480&gt;crono_ano,"Depois do ano","No ano"))))</f>
        <v/>
      </c>
      <c r="O4480" s="39">
        <f>IF(F4480="","",IF(COUNTIF(F$7:F4480,F4480)=1,1,0))</f>
        <v/>
      </c>
      <c r="P4480" s="39">
        <f>IF(A4480&amp;B4480&amp;C4480="","",IF(AND(O4480=1,N(G4480)&gt;0),IF(INDEX(pl_ativa,MAX(1,N(G4480)))="Sim",1,0),0))</f>
        <v/>
      </c>
      <c r="Q4480" s="39">
        <f>IF(F4480="","",COUNTIFS(ex_chave_oc,F4480,ex_cancelada,"&lt;&gt;Sim"))</f>
        <v/>
      </c>
      <c r="R4480" s="51">
        <f>IF(P4480="","",IF(AND(P4480=1,N(Q4480)&gt;0),1,0))</f>
        <v/>
      </c>
      <c r="S4480" s="30">
        <f>IF(P4480="","",IF(F4480="","ERRO: data prevista ausente ou inválida",IF(O4480=0,"Duplicada: contada uma vez",IF(N(G4480)=0,"ERRO: tarefa fora do Plano Mestre",IF(P4480=0,"Tarefa retirada do plano: não conta","OK")))))</f>
        <v/>
      </c>
    </row>
    <row r="4481">
      <c r="A4481" s="29" t="n"/>
      <c r="B4481" s="25" t="n"/>
      <c r="C4481" s="49" t="n"/>
      <c r="D4481" s="29" t="n"/>
      <c r="E4481" s="23">
        <f>IF(OR(A4481="",B4481=""),"",A4481&amp;"|"&amp;B4481)</f>
        <v/>
      </c>
      <c r="F4481" s="30">
        <f>IF(OR(E4481="",NOT(ISNUMBER(C4481))),"",E4481&amp;"|"&amp;YEAR(C4481)&amp;"-"&amp;RIGHT("0"&amp;MONTH(C4481),2)&amp;"-"&amp;RIGHT("0"&amp;DAY(C4481),2))</f>
        <v/>
      </c>
      <c r="G4481" s="26">
        <f>IF(E4481="","",IFERROR(MATCH(E4481,pl_chave,0),0))</f>
        <v/>
      </c>
      <c r="H4481" s="23">
        <f>IF(G4481="","",IF(G4481=0,"Tarefa fora do plano",INDEX(pl_tag,G4481)))</f>
        <v/>
      </c>
      <c r="I4481" s="30">
        <f>IF(N(G4481)=0,"",INDEX(pl_atividade,G4481))</f>
        <v/>
      </c>
      <c r="J4481" s="50">
        <f>IF(N(G4481)=0,"",INDEX(pl_especialidade,G4481))</f>
        <v/>
      </c>
      <c r="K4481" s="28">
        <f>IF(N(G4481)=0,"",INDEX(pl_duracao,G4481))</f>
        <v/>
      </c>
      <c r="L4481" s="39">
        <f>IF(ISNUMBER(C4481),YEAR(C4481),"")</f>
        <v/>
      </c>
      <c r="M4481" s="39">
        <f>IF(ISNUMBER(C4481),MONTH(C4481),"")</f>
        <v/>
      </c>
      <c r="N4481" s="23">
        <f>IF(L4481="","",IF(NOT(ISNUMBER(crono_ano)),"Informe o ano",IF(L4481&lt;crono_ano,"Antes do ano",IF(L4481&gt;crono_ano,"Depois do ano","No ano"))))</f>
        <v/>
      </c>
      <c r="O4481" s="39">
        <f>IF(F4481="","",IF(COUNTIF(F$7:F4481,F4481)=1,1,0))</f>
        <v/>
      </c>
      <c r="P4481" s="39">
        <f>IF(A4481&amp;B4481&amp;C4481="","",IF(AND(O4481=1,N(G4481)&gt;0),IF(INDEX(pl_ativa,MAX(1,N(G4481)))="Sim",1,0),0))</f>
        <v/>
      </c>
      <c r="Q4481" s="39">
        <f>IF(F4481="","",COUNTIFS(ex_chave_oc,F4481,ex_cancelada,"&lt;&gt;Sim"))</f>
        <v/>
      </c>
      <c r="R4481" s="51">
        <f>IF(P4481="","",IF(AND(P4481=1,N(Q4481)&gt;0),1,0))</f>
        <v/>
      </c>
      <c r="S4481" s="30">
        <f>IF(P4481="","",IF(F4481="","ERRO: data prevista ausente ou inválida",IF(O4481=0,"Duplicada: contada uma vez",IF(N(G4481)=0,"ERRO: tarefa fora do Plano Mestre",IF(P4481=0,"Tarefa retirada do plano: não conta","OK")))))</f>
        <v/>
      </c>
    </row>
    <row r="4482">
      <c r="A4482" s="29" t="n"/>
      <c r="B4482" s="25" t="n"/>
      <c r="C4482" s="49" t="n"/>
      <c r="D4482" s="29" t="n"/>
      <c r="E4482" s="23">
        <f>IF(OR(A4482="",B4482=""),"",A4482&amp;"|"&amp;B4482)</f>
        <v/>
      </c>
      <c r="F4482" s="30">
        <f>IF(OR(E4482="",NOT(ISNUMBER(C4482))),"",E4482&amp;"|"&amp;YEAR(C4482)&amp;"-"&amp;RIGHT("0"&amp;MONTH(C4482),2)&amp;"-"&amp;RIGHT("0"&amp;DAY(C4482),2))</f>
        <v/>
      </c>
      <c r="G4482" s="26">
        <f>IF(E4482="","",IFERROR(MATCH(E4482,pl_chave,0),0))</f>
        <v/>
      </c>
      <c r="H4482" s="23">
        <f>IF(G4482="","",IF(G4482=0,"Tarefa fora do plano",INDEX(pl_tag,G4482)))</f>
        <v/>
      </c>
      <c r="I4482" s="30">
        <f>IF(N(G4482)=0,"",INDEX(pl_atividade,G4482))</f>
        <v/>
      </c>
      <c r="J4482" s="50">
        <f>IF(N(G4482)=0,"",INDEX(pl_especialidade,G4482))</f>
        <v/>
      </c>
      <c r="K4482" s="28">
        <f>IF(N(G4482)=0,"",INDEX(pl_duracao,G4482))</f>
        <v/>
      </c>
      <c r="L4482" s="39">
        <f>IF(ISNUMBER(C4482),YEAR(C4482),"")</f>
        <v/>
      </c>
      <c r="M4482" s="39">
        <f>IF(ISNUMBER(C4482),MONTH(C4482),"")</f>
        <v/>
      </c>
      <c r="N4482" s="23">
        <f>IF(L4482="","",IF(NOT(ISNUMBER(crono_ano)),"Informe o ano",IF(L4482&lt;crono_ano,"Antes do ano",IF(L4482&gt;crono_ano,"Depois do ano","No ano"))))</f>
        <v/>
      </c>
      <c r="O4482" s="39">
        <f>IF(F4482="","",IF(COUNTIF(F$7:F4482,F4482)=1,1,0))</f>
        <v/>
      </c>
      <c r="P4482" s="39">
        <f>IF(A4482&amp;B4482&amp;C4482="","",IF(AND(O4482=1,N(G4482)&gt;0),IF(INDEX(pl_ativa,MAX(1,N(G4482)))="Sim",1,0),0))</f>
        <v/>
      </c>
      <c r="Q4482" s="39">
        <f>IF(F4482="","",COUNTIFS(ex_chave_oc,F4482,ex_cancelada,"&lt;&gt;Sim"))</f>
        <v/>
      </c>
      <c r="R4482" s="51">
        <f>IF(P4482="","",IF(AND(P4482=1,N(Q4482)&gt;0),1,0))</f>
        <v/>
      </c>
      <c r="S4482" s="30">
        <f>IF(P4482="","",IF(F4482="","ERRO: data prevista ausente ou inválida",IF(O4482=0,"Duplicada: contada uma vez",IF(N(G4482)=0,"ERRO: tarefa fora do Plano Mestre",IF(P4482=0,"Tarefa retirada do plano: não conta","OK")))))</f>
        <v/>
      </c>
    </row>
    <row r="4483">
      <c r="A4483" s="29" t="n"/>
      <c r="B4483" s="25" t="n"/>
      <c r="C4483" s="49" t="n"/>
      <c r="D4483" s="29" t="n"/>
      <c r="E4483" s="23">
        <f>IF(OR(A4483="",B4483=""),"",A4483&amp;"|"&amp;B4483)</f>
        <v/>
      </c>
      <c r="F4483" s="30">
        <f>IF(OR(E4483="",NOT(ISNUMBER(C4483))),"",E4483&amp;"|"&amp;YEAR(C4483)&amp;"-"&amp;RIGHT("0"&amp;MONTH(C4483),2)&amp;"-"&amp;RIGHT("0"&amp;DAY(C4483),2))</f>
        <v/>
      </c>
      <c r="G4483" s="26">
        <f>IF(E4483="","",IFERROR(MATCH(E4483,pl_chave,0),0))</f>
        <v/>
      </c>
      <c r="H4483" s="23">
        <f>IF(G4483="","",IF(G4483=0,"Tarefa fora do plano",INDEX(pl_tag,G4483)))</f>
        <v/>
      </c>
      <c r="I4483" s="30">
        <f>IF(N(G4483)=0,"",INDEX(pl_atividade,G4483))</f>
        <v/>
      </c>
      <c r="J4483" s="50">
        <f>IF(N(G4483)=0,"",INDEX(pl_especialidade,G4483))</f>
        <v/>
      </c>
      <c r="K4483" s="28">
        <f>IF(N(G4483)=0,"",INDEX(pl_duracao,G4483))</f>
        <v/>
      </c>
      <c r="L4483" s="39">
        <f>IF(ISNUMBER(C4483),YEAR(C4483),"")</f>
        <v/>
      </c>
      <c r="M4483" s="39">
        <f>IF(ISNUMBER(C4483),MONTH(C4483),"")</f>
        <v/>
      </c>
      <c r="N4483" s="23">
        <f>IF(L4483="","",IF(NOT(ISNUMBER(crono_ano)),"Informe o ano",IF(L4483&lt;crono_ano,"Antes do ano",IF(L4483&gt;crono_ano,"Depois do ano","No ano"))))</f>
        <v/>
      </c>
      <c r="O4483" s="39">
        <f>IF(F4483="","",IF(COUNTIF(F$7:F4483,F4483)=1,1,0))</f>
        <v/>
      </c>
      <c r="P4483" s="39">
        <f>IF(A4483&amp;B4483&amp;C4483="","",IF(AND(O4483=1,N(G4483)&gt;0),IF(INDEX(pl_ativa,MAX(1,N(G4483)))="Sim",1,0),0))</f>
        <v/>
      </c>
      <c r="Q4483" s="39">
        <f>IF(F4483="","",COUNTIFS(ex_chave_oc,F4483,ex_cancelada,"&lt;&gt;Sim"))</f>
        <v/>
      </c>
      <c r="R4483" s="51">
        <f>IF(P4483="","",IF(AND(P4483=1,N(Q4483)&gt;0),1,0))</f>
        <v/>
      </c>
      <c r="S4483" s="30">
        <f>IF(P4483="","",IF(F4483="","ERRO: data prevista ausente ou inválida",IF(O4483=0,"Duplicada: contada uma vez",IF(N(G4483)=0,"ERRO: tarefa fora do Plano Mestre",IF(P4483=0,"Tarefa retirada do plano: não conta","OK")))))</f>
        <v/>
      </c>
    </row>
    <row r="4484">
      <c r="A4484" s="29" t="n"/>
      <c r="B4484" s="25" t="n"/>
      <c r="C4484" s="49" t="n"/>
      <c r="D4484" s="29" t="n"/>
      <c r="E4484" s="23">
        <f>IF(OR(A4484="",B4484=""),"",A4484&amp;"|"&amp;B4484)</f>
        <v/>
      </c>
      <c r="F4484" s="30">
        <f>IF(OR(E4484="",NOT(ISNUMBER(C4484))),"",E4484&amp;"|"&amp;YEAR(C4484)&amp;"-"&amp;RIGHT("0"&amp;MONTH(C4484),2)&amp;"-"&amp;RIGHT("0"&amp;DAY(C4484),2))</f>
        <v/>
      </c>
      <c r="G4484" s="26">
        <f>IF(E4484="","",IFERROR(MATCH(E4484,pl_chave,0),0))</f>
        <v/>
      </c>
      <c r="H4484" s="23">
        <f>IF(G4484="","",IF(G4484=0,"Tarefa fora do plano",INDEX(pl_tag,G4484)))</f>
        <v/>
      </c>
      <c r="I4484" s="30">
        <f>IF(N(G4484)=0,"",INDEX(pl_atividade,G4484))</f>
        <v/>
      </c>
      <c r="J4484" s="50">
        <f>IF(N(G4484)=0,"",INDEX(pl_especialidade,G4484))</f>
        <v/>
      </c>
      <c r="K4484" s="28">
        <f>IF(N(G4484)=0,"",INDEX(pl_duracao,G4484))</f>
        <v/>
      </c>
      <c r="L4484" s="39">
        <f>IF(ISNUMBER(C4484),YEAR(C4484),"")</f>
        <v/>
      </c>
      <c r="M4484" s="39">
        <f>IF(ISNUMBER(C4484),MONTH(C4484),"")</f>
        <v/>
      </c>
      <c r="N4484" s="23">
        <f>IF(L4484="","",IF(NOT(ISNUMBER(crono_ano)),"Informe o ano",IF(L4484&lt;crono_ano,"Antes do ano",IF(L4484&gt;crono_ano,"Depois do ano","No ano"))))</f>
        <v/>
      </c>
      <c r="O4484" s="39">
        <f>IF(F4484="","",IF(COUNTIF(F$7:F4484,F4484)=1,1,0))</f>
        <v/>
      </c>
      <c r="P4484" s="39">
        <f>IF(A4484&amp;B4484&amp;C4484="","",IF(AND(O4484=1,N(G4484)&gt;0),IF(INDEX(pl_ativa,MAX(1,N(G4484)))="Sim",1,0),0))</f>
        <v/>
      </c>
      <c r="Q4484" s="39">
        <f>IF(F4484="","",COUNTIFS(ex_chave_oc,F4484,ex_cancelada,"&lt;&gt;Sim"))</f>
        <v/>
      </c>
      <c r="R4484" s="51">
        <f>IF(P4484="","",IF(AND(P4484=1,N(Q4484)&gt;0),1,0))</f>
        <v/>
      </c>
      <c r="S4484" s="30">
        <f>IF(P4484="","",IF(F4484="","ERRO: data prevista ausente ou inválida",IF(O4484=0,"Duplicada: contada uma vez",IF(N(G4484)=0,"ERRO: tarefa fora do Plano Mestre",IF(P4484=0,"Tarefa retirada do plano: não conta","OK")))))</f>
        <v/>
      </c>
    </row>
    <row r="4485">
      <c r="A4485" s="29" t="n"/>
      <c r="B4485" s="25" t="n"/>
      <c r="C4485" s="49" t="n"/>
      <c r="D4485" s="29" t="n"/>
      <c r="E4485" s="23">
        <f>IF(OR(A4485="",B4485=""),"",A4485&amp;"|"&amp;B4485)</f>
        <v/>
      </c>
      <c r="F4485" s="30">
        <f>IF(OR(E4485="",NOT(ISNUMBER(C4485))),"",E4485&amp;"|"&amp;YEAR(C4485)&amp;"-"&amp;RIGHT("0"&amp;MONTH(C4485),2)&amp;"-"&amp;RIGHT("0"&amp;DAY(C4485),2))</f>
        <v/>
      </c>
      <c r="G4485" s="26">
        <f>IF(E4485="","",IFERROR(MATCH(E4485,pl_chave,0),0))</f>
        <v/>
      </c>
      <c r="H4485" s="23">
        <f>IF(G4485="","",IF(G4485=0,"Tarefa fora do plano",INDEX(pl_tag,G4485)))</f>
        <v/>
      </c>
      <c r="I4485" s="30">
        <f>IF(N(G4485)=0,"",INDEX(pl_atividade,G4485))</f>
        <v/>
      </c>
      <c r="J4485" s="50">
        <f>IF(N(G4485)=0,"",INDEX(pl_especialidade,G4485))</f>
        <v/>
      </c>
      <c r="K4485" s="28">
        <f>IF(N(G4485)=0,"",INDEX(pl_duracao,G4485))</f>
        <v/>
      </c>
      <c r="L4485" s="39">
        <f>IF(ISNUMBER(C4485),YEAR(C4485),"")</f>
        <v/>
      </c>
      <c r="M4485" s="39">
        <f>IF(ISNUMBER(C4485),MONTH(C4485),"")</f>
        <v/>
      </c>
      <c r="N4485" s="23">
        <f>IF(L4485="","",IF(NOT(ISNUMBER(crono_ano)),"Informe o ano",IF(L4485&lt;crono_ano,"Antes do ano",IF(L4485&gt;crono_ano,"Depois do ano","No ano"))))</f>
        <v/>
      </c>
      <c r="O4485" s="39">
        <f>IF(F4485="","",IF(COUNTIF(F$7:F4485,F4485)=1,1,0))</f>
        <v/>
      </c>
      <c r="P4485" s="39">
        <f>IF(A4485&amp;B4485&amp;C4485="","",IF(AND(O4485=1,N(G4485)&gt;0),IF(INDEX(pl_ativa,MAX(1,N(G4485)))="Sim",1,0),0))</f>
        <v/>
      </c>
      <c r="Q4485" s="39">
        <f>IF(F4485="","",COUNTIFS(ex_chave_oc,F4485,ex_cancelada,"&lt;&gt;Sim"))</f>
        <v/>
      </c>
      <c r="R4485" s="51">
        <f>IF(P4485="","",IF(AND(P4485=1,N(Q4485)&gt;0),1,0))</f>
        <v/>
      </c>
      <c r="S4485" s="30">
        <f>IF(P4485="","",IF(F4485="","ERRO: data prevista ausente ou inválida",IF(O4485=0,"Duplicada: contada uma vez",IF(N(G4485)=0,"ERRO: tarefa fora do Plano Mestre",IF(P4485=0,"Tarefa retirada do plano: não conta","OK")))))</f>
        <v/>
      </c>
    </row>
    <row r="4486">
      <c r="A4486" s="29" t="n"/>
      <c r="B4486" s="25" t="n"/>
      <c r="C4486" s="49" t="n"/>
      <c r="D4486" s="29" t="n"/>
      <c r="E4486" s="23">
        <f>IF(OR(A4486="",B4486=""),"",A4486&amp;"|"&amp;B4486)</f>
        <v/>
      </c>
      <c r="F4486" s="30">
        <f>IF(OR(E4486="",NOT(ISNUMBER(C4486))),"",E4486&amp;"|"&amp;YEAR(C4486)&amp;"-"&amp;RIGHT("0"&amp;MONTH(C4486),2)&amp;"-"&amp;RIGHT("0"&amp;DAY(C4486),2))</f>
        <v/>
      </c>
      <c r="G4486" s="26">
        <f>IF(E4486="","",IFERROR(MATCH(E4486,pl_chave,0),0))</f>
        <v/>
      </c>
      <c r="H4486" s="23">
        <f>IF(G4486="","",IF(G4486=0,"Tarefa fora do plano",INDEX(pl_tag,G4486)))</f>
        <v/>
      </c>
      <c r="I4486" s="30">
        <f>IF(N(G4486)=0,"",INDEX(pl_atividade,G4486))</f>
        <v/>
      </c>
      <c r="J4486" s="50">
        <f>IF(N(G4486)=0,"",INDEX(pl_especialidade,G4486))</f>
        <v/>
      </c>
      <c r="K4486" s="28">
        <f>IF(N(G4486)=0,"",INDEX(pl_duracao,G4486))</f>
        <v/>
      </c>
      <c r="L4486" s="39">
        <f>IF(ISNUMBER(C4486),YEAR(C4486),"")</f>
        <v/>
      </c>
      <c r="M4486" s="39">
        <f>IF(ISNUMBER(C4486),MONTH(C4486),"")</f>
        <v/>
      </c>
      <c r="N4486" s="23">
        <f>IF(L4486="","",IF(NOT(ISNUMBER(crono_ano)),"Informe o ano",IF(L4486&lt;crono_ano,"Antes do ano",IF(L4486&gt;crono_ano,"Depois do ano","No ano"))))</f>
        <v/>
      </c>
      <c r="O4486" s="39">
        <f>IF(F4486="","",IF(COUNTIF(F$7:F4486,F4486)=1,1,0))</f>
        <v/>
      </c>
      <c r="P4486" s="39">
        <f>IF(A4486&amp;B4486&amp;C4486="","",IF(AND(O4486=1,N(G4486)&gt;0),IF(INDEX(pl_ativa,MAX(1,N(G4486)))="Sim",1,0),0))</f>
        <v/>
      </c>
      <c r="Q4486" s="39">
        <f>IF(F4486="","",COUNTIFS(ex_chave_oc,F4486,ex_cancelada,"&lt;&gt;Sim"))</f>
        <v/>
      </c>
      <c r="R4486" s="51">
        <f>IF(P4486="","",IF(AND(P4486=1,N(Q4486)&gt;0),1,0))</f>
        <v/>
      </c>
      <c r="S4486" s="30">
        <f>IF(P4486="","",IF(F4486="","ERRO: data prevista ausente ou inválida",IF(O4486=0,"Duplicada: contada uma vez",IF(N(G4486)=0,"ERRO: tarefa fora do Plano Mestre",IF(P4486=0,"Tarefa retirada do plano: não conta","OK")))))</f>
        <v/>
      </c>
    </row>
    <row r="4487">
      <c r="A4487" s="29" t="n"/>
      <c r="B4487" s="25" t="n"/>
      <c r="C4487" s="49" t="n"/>
      <c r="D4487" s="29" t="n"/>
      <c r="E4487" s="23">
        <f>IF(OR(A4487="",B4487=""),"",A4487&amp;"|"&amp;B4487)</f>
        <v/>
      </c>
      <c r="F4487" s="30">
        <f>IF(OR(E4487="",NOT(ISNUMBER(C4487))),"",E4487&amp;"|"&amp;YEAR(C4487)&amp;"-"&amp;RIGHT("0"&amp;MONTH(C4487),2)&amp;"-"&amp;RIGHT("0"&amp;DAY(C4487),2))</f>
        <v/>
      </c>
      <c r="G4487" s="26">
        <f>IF(E4487="","",IFERROR(MATCH(E4487,pl_chave,0),0))</f>
        <v/>
      </c>
      <c r="H4487" s="23">
        <f>IF(G4487="","",IF(G4487=0,"Tarefa fora do plano",INDEX(pl_tag,G4487)))</f>
        <v/>
      </c>
      <c r="I4487" s="30">
        <f>IF(N(G4487)=0,"",INDEX(pl_atividade,G4487))</f>
        <v/>
      </c>
      <c r="J4487" s="50">
        <f>IF(N(G4487)=0,"",INDEX(pl_especialidade,G4487))</f>
        <v/>
      </c>
      <c r="K4487" s="28">
        <f>IF(N(G4487)=0,"",INDEX(pl_duracao,G4487))</f>
        <v/>
      </c>
      <c r="L4487" s="39">
        <f>IF(ISNUMBER(C4487),YEAR(C4487),"")</f>
        <v/>
      </c>
      <c r="M4487" s="39">
        <f>IF(ISNUMBER(C4487),MONTH(C4487),"")</f>
        <v/>
      </c>
      <c r="N4487" s="23">
        <f>IF(L4487="","",IF(NOT(ISNUMBER(crono_ano)),"Informe o ano",IF(L4487&lt;crono_ano,"Antes do ano",IF(L4487&gt;crono_ano,"Depois do ano","No ano"))))</f>
        <v/>
      </c>
      <c r="O4487" s="39">
        <f>IF(F4487="","",IF(COUNTIF(F$7:F4487,F4487)=1,1,0))</f>
        <v/>
      </c>
      <c r="P4487" s="39">
        <f>IF(A4487&amp;B4487&amp;C4487="","",IF(AND(O4487=1,N(G4487)&gt;0),IF(INDEX(pl_ativa,MAX(1,N(G4487)))="Sim",1,0),0))</f>
        <v/>
      </c>
      <c r="Q4487" s="39">
        <f>IF(F4487="","",COUNTIFS(ex_chave_oc,F4487,ex_cancelada,"&lt;&gt;Sim"))</f>
        <v/>
      </c>
      <c r="R4487" s="51">
        <f>IF(P4487="","",IF(AND(P4487=1,N(Q4487)&gt;0),1,0))</f>
        <v/>
      </c>
      <c r="S4487" s="30">
        <f>IF(P4487="","",IF(F4487="","ERRO: data prevista ausente ou inválida",IF(O4487=0,"Duplicada: contada uma vez",IF(N(G4487)=0,"ERRO: tarefa fora do Plano Mestre",IF(P4487=0,"Tarefa retirada do plano: não conta","OK")))))</f>
        <v/>
      </c>
    </row>
    <row r="4488">
      <c r="A4488" s="29" t="n"/>
      <c r="B4488" s="25" t="n"/>
      <c r="C4488" s="49" t="n"/>
      <c r="D4488" s="29" t="n"/>
      <c r="E4488" s="23">
        <f>IF(OR(A4488="",B4488=""),"",A4488&amp;"|"&amp;B4488)</f>
        <v/>
      </c>
      <c r="F4488" s="30">
        <f>IF(OR(E4488="",NOT(ISNUMBER(C4488))),"",E4488&amp;"|"&amp;YEAR(C4488)&amp;"-"&amp;RIGHT("0"&amp;MONTH(C4488),2)&amp;"-"&amp;RIGHT("0"&amp;DAY(C4488),2))</f>
        <v/>
      </c>
      <c r="G4488" s="26">
        <f>IF(E4488="","",IFERROR(MATCH(E4488,pl_chave,0),0))</f>
        <v/>
      </c>
      <c r="H4488" s="23">
        <f>IF(G4488="","",IF(G4488=0,"Tarefa fora do plano",INDEX(pl_tag,G4488)))</f>
        <v/>
      </c>
      <c r="I4488" s="30">
        <f>IF(N(G4488)=0,"",INDEX(pl_atividade,G4488))</f>
        <v/>
      </c>
      <c r="J4488" s="50">
        <f>IF(N(G4488)=0,"",INDEX(pl_especialidade,G4488))</f>
        <v/>
      </c>
      <c r="K4488" s="28">
        <f>IF(N(G4488)=0,"",INDEX(pl_duracao,G4488))</f>
        <v/>
      </c>
      <c r="L4488" s="39">
        <f>IF(ISNUMBER(C4488),YEAR(C4488),"")</f>
        <v/>
      </c>
      <c r="M4488" s="39">
        <f>IF(ISNUMBER(C4488),MONTH(C4488),"")</f>
        <v/>
      </c>
      <c r="N4488" s="23">
        <f>IF(L4488="","",IF(NOT(ISNUMBER(crono_ano)),"Informe o ano",IF(L4488&lt;crono_ano,"Antes do ano",IF(L4488&gt;crono_ano,"Depois do ano","No ano"))))</f>
        <v/>
      </c>
      <c r="O4488" s="39">
        <f>IF(F4488="","",IF(COUNTIF(F$7:F4488,F4488)=1,1,0))</f>
        <v/>
      </c>
      <c r="P4488" s="39">
        <f>IF(A4488&amp;B4488&amp;C4488="","",IF(AND(O4488=1,N(G4488)&gt;0),IF(INDEX(pl_ativa,MAX(1,N(G4488)))="Sim",1,0),0))</f>
        <v/>
      </c>
      <c r="Q4488" s="39">
        <f>IF(F4488="","",COUNTIFS(ex_chave_oc,F4488,ex_cancelada,"&lt;&gt;Sim"))</f>
        <v/>
      </c>
      <c r="R4488" s="51">
        <f>IF(P4488="","",IF(AND(P4488=1,N(Q4488)&gt;0),1,0))</f>
        <v/>
      </c>
      <c r="S4488" s="30">
        <f>IF(P4488="","",IF(F4488="","ERRO: data prevista ausente ou inválida",IF(O4488=0,"Duplicada: contada uma vez",IF(N(G4488)=0,"ERRO: tarefa fora do Plano Mestre",IF(P4488=0,"Tarefa retirada do plano: não conta","OK")))))</f>
        <v/>
      </c>
    </row>
    <row r="4489">
      <c r="A4489" s="29" t="n"/>
      <c r="B4489" s="25" t="n"/>
      <c r="C4489" s="49" t="n"/>
      <c r="D4489" s="29" t="n"/>
      <c r="E4489" s="23">
        <f>IF(OR(A4489="",B4489=""),"",A4489&amp;"|"&amp;B4489)</f>
        <v/>
      </c>
      <c r="F4489" s="30">
        <f>IF(OR(E4489="",NOT(ISNUMBER(C4489))),"",E4489&amp;"|"&amp;YEAR(C4489)&amp;"-"&amp;RIGHT("0"&amp;MONTH(C4489),2)&amp;"-"&amp;RIGHT("0"&amp;DAY(C4489),2))</f>
        <v/>
      </c>
      <c r="G4489" s="26">
        <f>IF(E4489="","",IFERROR(MATCH(E4489,pl_chave,0),0))</f>
        <v/>
      </c>
      <c r="H4489" s="23">
        <f>IF(G4489="","",IF(G4489=0,"Tarefa fora do plano",INDEX(pl_tag,G4489)))</f>
        <v/>
      </c>
      <c r="I4489" s="30">
        <f>IF(N(G4489)=0,"",INDEX(pl_atividade,G4489))</f>
        <v/>
      </c>
      <c r="J4489" s="50">
        <f>IF(N(G4489)=0,"",INDEX(pl_especialidade,G4489))</f>
        <v/>
      </c>
      <c r="K4489" s="28">
        <f>IF(N(G4489)=0,"",INDEX(pl_duracao,G4489))</f>
        <v/>
      </c>
      <c r="L4489" s="39">
        <f>IF(ISNUMBER(C4489),YEAR(C4489),"")</f>
        <v/>
      </c>
      <c r="M4489" s="39">
        <f>IF(ISNUMBER(C4489),MONTH(C4489),"")</f>
        <v/>
      </c>
      <c r="N4489" s="23">
        <f>IF(L4489="","",IF(NOT(ISNUMBER(crono_ano)),"Informe o ano",IF(L4489&lt;crono_ano,"Antes do ano",IF(L4489&gt;crono_ano,"Depois do ano","No ano"))))</f>
        <v/>
      </c>
      <c r="O4489" s="39">
        <f>IF(F4489="","",IF(COUNTIF(F$7:F4489,F4489)=1,1,0))</f>
        <v/>
      </c>
      <c r="P4489" s="39">
        <f>IF(A4489&amp;B4489&amp;C4489="","",IF(AND(O4489=1,N(G4489)&gt;0),IF(INDEX(pl_ativa,MAX(1,N(G4489)))="Sim",1,0),0))</f>
        <v/>
      </c>
      <c r="Q4489" s="39">
        <f>IF(F4489="","",COUNTIFS(ex_chave_oc,F4489,ex_cancelada,"&lt;&gt;Sim"))</f>
        <v/>
      </c>
      <c r="R4489" s="51">
        <f>IF(P4489="","",IF(AND(P4489=1,N(Q4489)&gt;0),1,0))</f>
        <v/>
      </c>
      <c r="S4489" s="30">
        <f>IF(P4489="","",IF(F4489="","ERRO: data prevista ausente ou inválida",IF(O4489=0,"Duplicada: contada uma vez",IF(N(G4489)=0,"ERRO: tarefa fora do Plano Mestre",IF(P4489=0,"Tarefa retirada do plano: não conta","OK")))))</f>
        <v/>
      </c>
    </row>
    <row r="4490">
      <c r="A4490" s="29" t="n"/>
      <c r="B4490" s="25" t="n"/>
      <c r="C4490" s="49" t="n"/>
      <c r="D4490" s="29" t="n"/>
      <c r="E4490" s="23">
        <f>IF(OR(A4490="",B4490=""),"",A4490&amp;"|"&amp;B4490)</f>
        <v/>
      </c>
      <c r="F4490" s="30">
        <f>IF(OR(E4490="",NOT(ISNUMBER(C4490))),"",E4490&amp;"|"&amp;YEAR(C4490)&amp;"-"&amp;RIGHT("0"&amp;MONTH(C4490),2)&amp;"-"&amp;RIGHT("0"&amp;DAY(C4490),2))</f>
        <v/>
      </c>
      <c r="G4490" s="26">
        <f>IF(E4490="","",IFERROR(MATCH(E4490,pl_chave,0),0))</f>
        <v/>
      </c>
      <c r="H4490" s="23">
        <f>IF(G4490="","",IF(G4490=0,"Tarefa fora do plano",INDEX(pl_tag,G4490)))</f>
        <v/>
      </c>
      <c r="I4490" s="30">
        <f>IF(N(G4490)=0,"",INDEX(pl_atividade,G4490))</f>
        <v/>
      </c>
      <c r="J4490" s="50">
        <f>IF(N(G4490)=0,"",INDEX(pl_especialidade,G4490))</f>
        <v/>
      </c>
      <c r="K4490" s="28">
        <f>IF(N(G4490)=0,"",INDEX(pl_duracao,G4490))</f>
        <v/>
      </c>
      <c r="L4490" s="39">
        <f>IF(ISNUMBER(C4490),YEAR(C4490),"")</f>
        <v/>
      </c>
      <c r="M4490" s="39">
        <f>IF(ISNUMBER(C4490),MONTH(C4490),"")</f>
        <v/>
      </c>
      <c r="N4490" s="23">
        <f>IF(L4490="","",IF(NOT(ISNUMBER(crono_ano)),"Informe o ano",IF(L4490&lt;crono_ano,"Antes do ano",IF(L4490&gt;crono_ano,"Depois do ano","No ano"))))</f>
        <v/>
      </c>
      <c r="O4490" s="39">
        <f>IF(F4490="","",IF(COUNTIF(F$7:F4490,F4490)=1,1,0))</f>
        <v/>
      </c>
      <c r="P4490" s="39">
        <f>IF(A4490&amp;B4490&amp;C4490="","",IF(AND(O4490=1,N(G4490)&gt;0),IF(INDEX(pl_ativa,MAX(1,N(G4490)))="Sim",1,0),0))</f>
        <v/>
      </c>
      <c r="Q4490" s="39">
        <f>IF(F4490="","",COUNTIFS(ex_chave_oc,F4490,ex_cancelada,"&lt;&gt;Sim"))</f>
        <v/>
      </c>
      <c r="R4490" s="51">
        <f>IF(P4490="","",IF(AND(P4490=1,N(Q4490)&gt;0),1,0))</f>
        <v/>
      </c>
      <c r="S4490" s="30">
        <f>IF(P4490="","",IF(F4490="","ERRO: data prevista ausente ou inválida",IF(O4490=0,"Duplicada: contada uma vez",IF(N(G4490)=0,"ERRO: tarefa fora do Plano Mestre",IF(P4490=0,"Tarefa retirada do plano: não conta","OK")))))</f>
        <v/>
      </c>
    </row>
    <row r="4491">
      <c r="A4491" s="29" t="n"/>
      <c r="B4491" s="25" t="n"/>
      <c r="C4491" s="49" t="n"/>
      <c r="D4491" s="29" t="n"/>
      <c r="E4491" s="23">
        <f>IF(OR(A4491="",B4491=""),"",A4491&amp;"|"&amp;B4491)</f>
        <v/>
      </c>
      <c r="F4491" s="30">
        <f>IF(OR(E4491="",NOT(ISNUMBER(C4491))),"",E4491&amp;"|"&amp;YEAR(C4491)&amp;"-"&amp;RIGHT("0"&amp;MONTH(C4491),2)&amp;"-"&amp;RIGHT("0"&amp;DAY(C4491),2))</f>
        <v/>
      </c>
      <c r="G4491" s="26">
        <f>IF(E4491="","",IFERROR(MATCH(E4491,pl_chave,0),0))</f>
        <v/>
      </c>
      <c r="H4491" s="23">
        <f>IF(G4491="","",IF(G4491=0,"Tarefa fora do plano",INDEX(pl_tag,G4491)))</f>
        <v/>
      </c>
      <c r="I4491" s="30">
        <f>IF(N(G4491)=0,"",INDEX(pl_atividade,G4491))</f>
        <v/>
      </c>
      <c r="J4491" s="50">
        <f>IF(N(G4491)=0,"",INDEX(pl_especialidade,G4491))</f>
        <v/>
      </c>
      <c r="K4491" s="28">
        <f>IF(N(G4491)=0,"",INDEX(pl_duracao,G4491))</f>
        <v/>
      </c>
      <c r="L4491" s="39">
        <f>IF(ISNUMBER(C4491),YEAR(C4491),"")</f>
        <v/>
      </c>
      <c r="M4491" s="39">
        <f>IF(ISNUMBER(C4491),MONTH(C4491),"")</f>
        <v/>
      </c>
      <c r="N4491" s="23">
        <f>IF(L4491="","",IF(NOT(ISNUMBER(crono_ano)),"Informe o ano",IF(L4491&lt;crono_ano,"Antes do ano",IF(L4491&gt;crono_ano,"Depois do ano","No ano"))))</f>
        <v/>
      </c>
      <c r="O4491" s="39">
        <f>IF(F4491="","",IF(COUNTIF(F$7:F4491,F4491)=1,1,0))</f>
        <v/>
      </c>
      <c r="P4491" s="39">
        <f>IF(A4491&amp;B4491&amp;C4491="","",IF(AND(O4491=1,N(G4491)&gt;0),IF(INDEX(pl_ativa,MAX(1,N(G4491)))="Sim",1,0),0))</f>
        <v/>
      </c>
      <c r="Q4491" s="39">
        <f>IF(F4491="","",COUNTIFS(ex_chave_oc,F4491,ex_cancelada,"&lt;&gt;Sim"))</f>
        <v/>
      </c>
      <c r="R4491" s="51">
        <f>IF(P4491="","",IF(AND(P4491=1,N(Q4491)&gt;0),1,0))</f>
        <v/>
      </c>
      <c r="S4491" s="30">
        <f>IF(P4491="","",IF(F4491="","ERRO: data prevista ausente ou inválida",IF(O4491=0,"Duplicada: contada uma vez",IF(N(G4491)=0,"ERRO: tarefa fora do Plano Mestre",IF(P4491=0,"Tarefa retirada do plano: não conta","OK")))))</f>
        <v/>
      </c>
    </row>
    <row r="4492">
      <c r="A4492" s="29" t="n"/>
      <c r="B4492" s="25" t="n"/>
      <c r="C4492" s="49" t="n"/>
      <c r="D4492" s="29" t="n"/>
      <c r="E4492" s="23">
        <f>IF(OR(A4492="",B4492=""),"",A4492&amp;"|"&amp;B4492)</f>
        <v/>
      </c>
      <c r="F4492" s="30">
        <f>IF(OR(E4492="",NOT(ISNUMBER(C4492))),"",E4492&amp;"|"&amp;YEAR(C4492)&amp;"-"&amp;RIGHT("0"&amp;MONTH(C4492),2)&amp;"-"&amp;RIGHT("0"&amp;DAY(C4492),2))</f>
        <v/>
      </c>
      <c r="G4492" s="26">
        <f>IF(E4492="","",IFERROR(MATCH(E4492,pl_chave,0),0))</f>
        <v/>
      </c>
      <c r="H4492" s="23">
        <f>IF(G4492="","",IF(G4492=0,"Tarefa fora do plano",INDEX(pl_tag,G4492)))</f>
        <v/>
      </c>
      <c r="I4492" s="30">
        <f>IF(N(G4492)=0,"",INDEX(pl_atividade,G4492))</f>
        <v/>
      </c>
      <c r="J4492" s="50">
        <f>IF(N(G4492)=0,"",INDEX(pl_especialidade,G4492))</f>
        <v/>
      </c>
      <c r="K4492" s="28">
        <f>IF(N(G4492)=0,"",INDEX(pl_duracao,G4492))</f>
        <v/>
      </c>
      <c r="L4492" s="39">
        <f>IF(ISNUMBER(C4492),YEAR(C4492),"")</f>
        <v/>
      </c>
      <c r="M4492" s="39">
        <f>IF(ISNUMBER(C4492),MONTH(C4492),"")</f>
        <v/>
      </c>
      <c r="N4492" s="23">
        <f>IF(L4492="","",IF(NOT(ISNUMBER(crono_ano)),"Informe o ano",IF(L4492&lt;crono_ano,"Antes do ano",IF(L4492&gt;crono_ano,"Depois do ano","No ano"))))</f>
        <v/>
      </c>
      <c r="O4492" s="39">
        <f>IF(F4492="","",IF(COUNTIF(F$7:F4492,F4492)=1,1,0))</f>
        <v/>
      </c>
      <c r="P4492" s="39">
        <f>IF(A4492&amp;B4492&amp;C4492="","",IF(AND(O4492=1,N(G4492)&gt;0),IF(INDEX(pl_ativa,MAX(1,N(G4492)))="Sim",1,0),0))</f>
        <v/>
      </c>
      <c r="Q4492" s="39">
        <f>IF(F4492="","",COUNTIFS(ex_chave_oc,F4492,ex_cancelada,"&lt;&gt;Sim"))</f>
        <v/>
      </c>
      <c r="R4492" s="51">
        <f>IF(P4492="","",IF(AND(P4492=1,N(Q4492)&gt;0),1,0))</f>
        <v/>
      </c>
      <c r="S4492" s="30">
        <f>IF(P4492="","",IF(F4492="","ERRO: data prevista ausente ou inválida",IF(O4492=0,"Duplicada: contada uma vez",IF(N(G4492)=0,"ERRO: tarefa fora do Plano Mestre",IF(P4492=0,"Tarefa retirada do plano: não conta","OK")))))</f>
        <v/>
      </c>
    </row>
    <row r="4493">
      <c r="A4493" s="29" t="n"/>
      <c r="B4493" s="25" t="n"/>
      <c r="C4493" s="49" t="n"/>
      <c r="D4493" s="29" t="n"/>
      <c r="E4493" s="23">
        <f>IF(OR(A4493="",B4493=""),"",A4493&amp;"|"&amp;B4493)</f>
        <v/>
      </c>
      <c r="F4493" s="30">
        <f>IF(OR(E4493="",NOT(ISNUMBER(C4493))),"",E4493&amp;"|"&amp;YEAR(C4493)&amp;"-"&amp;RIGHT("0"&amp;MONTH(C4493),2)&amp;"-"&amp;RIGHT("0"&amp;DAY(C4493),2))</f>
        <v/>
      </c>
      <c r="G4493" s="26">
        <f>IF(E4493="","",IFERROR(MATCH(E4493,pl_chave,0),0))</f>
        <v/>
      </c>
      <c r="H4493" s="23">
        <f>IF(G4493="","",IF(G4493=0,"Tarefa fora do plano",INDEX(pl_tag,G4493)))</f>
        <v/>
      </c>
      <c r="I4493" s="30">
        <f>IF(N(G4493)=0,"",INDEX(pl_atividade,G4493))</f>
        <v/>
      </c>
      <c r="J4493" s="50">
        <f>IF(N(G4493)=0,"",INDEX(pl_especialidade,G4493))</f>
        <v/>
      </c>
      <c r="K4493" s="28">
        <f>IF(N(G4493)=0,"",INDEX(pl_duracao,G4493))</f>
        <v/>
      </c>
      <c r="L4493" s="39">
        <f>IF(ISNUMBER(C4493),YEAR(C4493),"")</f>
        <v/>
      </c>
      <c r="M4493" s="39">
        <f>IF(ISNUMBER(C4493),MONTH(C4493),"")</f>
        <v/>
      </c>
      <c r="N4493" s="23">
        <f>IF(L4493="","",IF(NOT(ISNUMBER(crono_ano)),"Informe o ano",IF(L4493&lt;crono_ano,"Antes do ano",IF(L4493&gt;crono_ano,"Depois do ano","No ano"))))</f>
        <v/>
      </c>
      <c r="O4493" s="39">
        <f>IF(F4493="","",IF(COUNTIF(F$7:F4493,F4493)=1,1,0))</f>
        <v/>
      </c>
      <c r="P4493" s="39">
        <f>IF(A4493&amp;B4493&amp;C4493="","",IF(AND(O4493=1,N(G4493)&gt;0),IF(INDEX(pl_ativa,MAX(1,N(G4493)))="Sim",1,0),0))</f>
        <v/>
      </c>
      <c r="Q4493" s="39">
        <f>IF(F4493="","",COUNTIFS(ex_chave_oc,F4493,ex_cancelada,"&lt;&gt;Sim"))</f>
        <v/>
      </c>
      <c r="R4493" s="51">
        <f>IF(P4493="","",IF(AND(P4493=1,N(Q4493)&gt;0),1,0))</f>
        <v/>
      </c>
      <c r="S4493" s="30">
        <f>IF(P4493="","",IF(F4493="","ERRO: data prevista ausente ou inválida",IF(O4493=0,"Duplicada: contada uma vez",IF(N(G4493)=0,"ERRO: tarefa fora do Plano Mestre",IF(P4493=0,"Tarefa retirada do plano: não conta","OK")))))</f>
        <v/>
      </c>
    </row>
    <row r="4494">
      <c r="A4494" s="29" t="n"/>
      <c r="B4494" s="25" t="n"/>
      <c r="C4494" s="49" t="n"/>
      <c r="D4494" s="29" t="n"/>
      <c r="E4494" s="23">
        <f>IF(OR(A4494="",B4494=""),"",A4494&amp;"|"&amp;B4494)</f>
        <v/>
      </c>
      <c r="F4494" s="30">
        <f>IF(OR(E4494="",NOT(ISNUMBER(C4494))),"",E4494&amp;"|"&amp;YEAR(C4494)&amp;"-"&amp;RIGHT("0"&amp;MONTH(C4494),2)&amp;"-"&amp;RIGHT("0"&amp;DAY(C4494),2))</f>
        <v/>
      </c>
      <c r="G4494" s="26">
        <f>IF(E4494="","",IFERROR(MATCH(E4494,pl_chave,0),0))</f>
        <v/>
      </c>
      <c r="H4494" s="23">
        <f>IF(G4494="","",IF(G4494=0,"Tarefa fora do plano",INDEX(pl_tag,G4494)))</f>
        <v/>
      </c>
      <c r="I4494" s="30">
        <f>IF(N(G4494)=0,"",INDEX(pl_atividade,G4494))</f>
        <v/>
      </c>
      <c r="J4494" s="50">
        <f>IF(N(G4494)=0,"",INDEX(pl_especialidade,G4494))</f>
        <v/>
      </c>
      <c r="K4494" s="28">
        <f>IF(N(G4494)=0,"",INDEX(pl_duracao,G4494))</f>
        <v/>
      </c>
      <c r="L4494" s="39">
        <f>IF(ISNUMBER(C4494),YEAR(C4494),"")</f>
        <v/>
      </c>
      <c r="M4494" s="39">
        <f>IF(ISNUMBER(C4494),MONTH(C4494),"")</f>
        <v/>
      </c>
      <c r="N4494" s="23">
        <f>IF(L4494="","",IF(NOT(ISNUMBER(crono_ano)),"Informe o ano",IF(L4494&lt;crono_ano,"Antes do ano",IF(L4494&gt;crono_ano,"Depois do ano","No ano"))))</f>
        <v/>
      </c>
      <c r="O4494" s="39">
        <f>IF(F4494="","",IF(COUNTIF(F$7:F4494,F4494)=1,1,0))</f>
        <v/>
      </c>
      <c r="P4494" s="39">
        <f>IF(A4494&amp;B4494&amp;C4494="","",IF(AND(O4494=1,N(G4494)&gt;0),IF(INDEX(pl_ativa,MAX(1,N(G4494)))="Sim",1,0),0))</f>
        <v/>
      </c>
      <c r="Q4494" s="39">
        <f>IF(F4494="","",COUNTIFS(ex_chave_oc,F4494,ex_cancelada,"&lt;&gt;Sim"))</f>
        <v/>
      </c>
      <c r="R4494" s="51">
        <f>IF(P4494="","",IF(AND(P4494=1,N(Q4494)&gt;0),1,0))</f>
        <v/>
      </c>
      <c r="S4494" s="30">
        <f>IF(P4494="","",IF(F4494="","ERRO: data prevista ausente ou inválida",IF(O4494=0,"Duplicada: contada uma vez",IF(N(G4494)=0,"ERRO: tarefa fora do Plano Mestre",IF(P4494=0,"Tarefa retirada do plano: não conta","OK")))))</f>
        <v/>
      </c>
    </row>
    <row r="4495">
      <c r="A4495" s="29" t="n"/>
      <c r="B4495" s="25" t="n"/>
      <c r="C4495" s="49" t="n"/>
      <c r="D4495" s="29" t="n"/>
      <c r="E4495" s="23">
        <f>IF(OR(A4495="",B4495=""),"",A4495&amp;"|"&amp;B4495)</f>
        <v/>
      </c>
      <c r="F4495" s="30">
        <f>IF(OR(E4495="",NOT(ISNUMBER(C4495))),"",E4495&amp;"|"&amp;YEAR(C4495)&amp;"-"&amp;RIGHT("0"&amp;MONTH(C4495),2)&amp;"-"&amp;RIGHT("0"&amp;DAY(C4495),2))</f>
        <v/>
      </c>
      <c r="G4495" s="26">
        <f>IF(E4495="","",IFERROR(MATCH(E4495,pl_chave,0),0))</f>
        <v/>
      </c>
      <c r="H4495" s="23">
        <f>IF(G4495="","",IF(G4495=0,"Tarefa fora do plano",INDEX(pl_tag,G4495)))</f>
        <v/>
      </c>
      <c r="I4495" s="30">
        <f>IF(N(G4495)=0,"",INDEX(pl_atividade,G4495))</f>
        <v/>
      </c>
      <c r="J4495" s="50">
        <f>IF(N(G4495)=0,"",INDEX(pl_especialidade,G4495))</f>
        <v/>
      </c>
      <c r="K4495" s="28">
        <f>IF(N(G4495)=0,"",INDEX(pl_duracao,G4495))</f>
        <v/>
      </c>
      <c r="L4495" s="39">
        <f>IF(ISNUMBER(C4495),YEAR(C4495),"")</f>
        <v/>
      </c>
      <c r="M4495" s="39">
        <f>IF(ISNUMBER(C4495),MONTH(C4495),"")</f>
        <v/>
      </c>
      <c r="N4495" s="23">
        <f>IF(L4495="","",IF(NOT(ISNUMBER(crono_ano)),"Informe o ano",IF(L4495&lt;crono_ano,"Antes do ano",IF(L4495&gt;crono_ano,"Depois do ano","No ano"))))</f>
        <v/>
      </c>
      <c r="O4495" s="39">
        <f>IF(F4495="","",IF(COUNTIF(F$7:F4495,F4495)=1,1,0))</f>
        <v/>
      </c>
      <c r="P4495" s="39">
        <f>IF(A4495&amp;B4495&amp;C4495="","",IF(AND(O4495=1,N(G4495)&gt;0),IF(INDEX(pl_ativa,MAX(1,N(G4495)))="Sim",1,0),0))</f>
        <v/>
      </c>
      <c r="Q4495" s="39">
        <f>IF(F4495="","",COUNTIFS(ex_chave_oc,F4495,ex_cancelada,"&lt;&gt;Sim"))</f>
        <v/>
      </c>
      <c r="R4495" s="51">
        <f>IF(P4495="","",IF(AND(P4495=1,N(Q4495)&gt;0),1,0))</f>
        <v/>
      </c>
      <c r="S4495" s="30">
        <f>IF(P4495="","",IF(F4495="","ERRO: data prevista ausente ou inválida",IF(O4495=0,"Duplicada: contada uma vez",IF(N(G4495)=0,"ERRO: tarefa fora do Plano Mestre",IF(P4495=0,"Tarefa retirada do plano: não conta","OK")))))</f>
        <v/>
      </c>
    </row>
    <row r="4496">
      <c r="A4496" s="29" t="n"/>
      <c r="B4496" s="25" t="n"/>
      <c r="C4496" s="49" t="n"/>
      <c r="D4496" s="29" t="n"/>
      <c r="E4496" s="23">
        <f>IF(OR(A4496="",B4496=""),"",A4496&amp;"|"&amp;B4496)</f>
        <v/>
      </c>
      <c r="F4496" s="30">
        <f>IF(OR(E4496="",NOT(ISNUMBER(C4496))),"",E4496&amp;"|"&amp;YEAR(C4496)&amp;"-"&amp;RIGHT("0"&amp;MONTH(C4496),2)&amp;"-"&amp;RIGHT("0"&amp;DAY(C4496),2))</f>
        <v/>
      </c>
      <c r="G4496" s="26">
        <f>IF(E4496="","",IFERROR(MATCH(E4496,pl_chave,0),0))</f>
        <v/>
      </c>
      <c r="H4496" s="23">
        <f>IF(G4496="","",IF(G4496=0,"Tarefa fora do plano",INDEX(pl_tag,G4496)))</f>
        <v/>
      </c>
      <c r="I4496" s="30">
        <f>IF(N(G4496)=0,"",INDEX(pl_atividade,G4496))</f>
        <v/>
      </c>
      <c r="J4496" s="50">
        <f>IF(N(G4496)=0,"",INDEX(pl_especialidade,G4496))</f>
        <v/>
      </c>
      <c r="K4496" s="28">
        <f>IF(N(G4496)=0,"",INDEX(pl_duracao,G4496))</f>
        <v/>
      </c>
      <c r="L4496" s="39">
        <f>IF(ISNUMBER(C4496),YEAR(C4496),"")</f>
        <v/>
      </c>
      <c r="M4496" s="39">
        <f>IF(ISNUMBER(C4496),MONTH(C4496),"")</f>
        <v/>
      </c>
      <c r="N4496" s="23">
        <f>IF(L4496="","",IF(NOT(ISNUMBER(crono_ano)),"Informe o ano",IF(L4496&lt;crono_ano,"Antes do ano",IF(L4496&gt;crono_ano,"Depois do ano","No ano"))))</f>
        <v/>
      </c>
      <c r="O4496" s="39">
        <f>IF(F4496="","",IF(COUNTIF(F$7:F4496,F4496)=1,1,0))</f>
        <v/>
      </c>
      <c r="P4496" s="39">
        <f>IF(A4496&amp;B4496&amp;C4496="","",IF(AND(O4496=1,N(G4496)&gt;0),IF(INDEX(pl_ativa,MAX(1,N(G4496)))="Sim",1,0),0))</f>
        <v/>
      </c>
      <c r="Q4496" s="39">
        <f>IF(F4496="","",COUNTIFS(ex_chave_oc,F4496,ex_cancelada,"&lt;&gt;Sim"))</f>
        <v/>
      </c>
      <c r="R4496" s="51">
        <f>IF(P4496="","",IF(AND(P4496=1,N(Q4496)&gt;0),1,0))</f>
        <v/>
      </c>
      <c r="S4496" s="30">
        <f>IF(P4496="","",IF(F4496="","ERRO: data prevista ausente ou inválida",IF(O4496=0,"Duplicada: contada uma vez",IF(N(G4496)=0,"ERRO: tarefa fora do Plano Mestre",IF(P4496=0,"Tarefa retirada do plano: não conta","OK")))))</f>
        <v/>
      </c>
    </row>
    <row r="4497">
      <c r="A4497" s="29" t="n"/>
      <c r="B4497" s="25" t="n"/>
      <c r="C4497" s="49" t="n"/>
      <c r="D4497" s="29" t="n"/>
      <c r="E4497" s="23">
        <f>IF(OR(A4497="",B4497=""),"",A4497&amp;"|"&amp;B4497)</f>
        <v/>
      </c>
      <c r="F4497" s="30">
        <f>IF(OR(E4497="",NOT(ISNUMBER(C4497))),"",E4497&amp;"|"&amp;YEAR(C4497)&amp;"-"&amp;RIGHT("0"&amp;MONTH(C4497),2)&amp;"-"&amp;RIGHT("0"&amp;DAY(C4497),2))</f>
        <v/>
      </c>
      <c r="G4497" s="26">
        <f>IF(E4497="","",IFERROR(MATCH(E4497,pl_chave,0),0))</f>
        <v/>
      </c>
      <c r="H4497" s="23">
        <f>IF(G4497="","",IF(G4497=0,"Tarefa fora do plano",INDEX(pl_tag,G4497)))</f>
        <v/>
      </c>
      <c r="I4497" s="30">
        <f>IF(N(G4497)=0,"",INDEX(pl_atividade,G4497))</f>
        <v/>
      </c>
      <c r="J4497" s="50">
        <f>IF(N(G4497)=0,"",INDEX(pl_especialidade,G4497))</f>
        <v/>
      </c>
      <c r="K4497" s="28">
        <f>IF(N(G4497)=0,"",INDEX(pl_duracao,G4497))</f>
        <v/>
      </c>
      <c r="L4497" s="39">
        <f>IF(ISNUMBER(C4497),YEAR(C4497),"")</f>
        <v/>
      </c>
      <c r="M4497" s="39">
        <f>IF(ISNUMBER(C4497),MONTH(C4497),"")</f>
        <v/>
      </c>
      <c r="N4497" s="23">
        <f>IF(L4497="","",IF(NOT(ISNUMBER(crono_ano)),"Informe o ano",IF(L4497&lt;crono_ano,"Antes do ano",IF(L4497&gt;crono_ano,"Depois do ano","No ano"))))</f>
        <v/>
      </c>
      <c r="O4497" s="39">
        <f>IF(F4497="","",IF(COUNTIF(F$7:F4497,F4497)=1,1,0))</f>
        <v/>
      </c>
      <c r="P4497" s="39">
        <f>IF(A4497&amp;B4497&amp;C4497="","",IF(AND(O4497=1,N(G4497)&gt;0),IF(INDEX(pl_ativa,MAX(1,N(G4497)))="Sim",1,0),0))</f>
        <v/>
      </c>
      <c r="Q4497" s="39">
        <f>IF(F4497="","",COUNTIFS(ex_chave_oc,F4497,ex_cancelada,"&lt;&gt;Sim"))</f>
        <v/>
      </c>
      <c r="R4497" s="51">
        <f>IF(P4497="","",IF(AND(P4497=1,N(Q4497)&gt;0),1,0))</f>
        <v/>
      </c>
      <c r="S4497" s="30">
        <f>IF(P4497="","",IF(F4497="","ERRO: data prevista ausente ou inválida",IF(O4497=0,"Duplicada: contada uma vez",IF(N(G4497)=0,"ERRO: tarefa fora do Plano Mestre",IF(P4497=0,"Tarefa retirada do plano: não conta","OK")))))</f>
        <v/>
      </c>
    </row>
    <row r="4498">
      <c r="A4498" s="29" t="n"/>
      <c r="B4498" s="25" t="n"/>
      <c r="C4498" s="49" t="n"/>
      <c r="D4498" s="29" t="n"/>
      <c r="E4498" s="23">
        <f>IF(OR(A4498="",B4498=""),"",A4498&amp;"|"&amp;B4498)</f>
        <v/>
      </c>
      <c r="F4498" s="30">
        <f>IF(OR(E4498="",NOT(ISNUMBER(C4498))),"",E4498&amp;"|"&amp;YEAR(C4498)&amp;"-"&amp;RIGHT("0"&amp;MONTH(C4498),2)&amp;"-"&amp;RIGHT("0"&amp;DAY(C4498),2))</f>
        <v/>
      </c>
      <c r="G4498" s="26">
        <f>IF(E4498="","",IFERROR(MATCH(E4498,pl_chave,0),0))</f>
        <v/>
      </c>
      <c r="H4498" s="23">
        <f>IF(G4498="","",IF(G4498=0,"Tarefa fora do plano",INDEX(pl_tag,G4498)))</f>
        <v/>
      </c>
      <c r="I4498" s="30">
        <f>IF(N(G4498)=0,"",INDEX(pl_atividade,G4498))</f>
        <v/>
      </c>
      <c r="J4498" s="50">
        <f>IF(N(G4498)=0,"",INDEX(pl_especialidade,G4498))</f>
        <v/>
      </c>
      <c r="K4498" s="28">
        <f>IF(N(G4498)=0,"",INDEX(pl_duracao,G4498))</f>
        <v/>
      </c>
      <c r="L4498" s="39">
        <f>IF(ISNUMBER(C4498),YEAR(C4498),"")</f>
        <v/>
      </c>
      <c r="M4498" s="39">
        <f>IF(ISNUMBER(C4498),MONTH(C4498),"")</f>
        <v/>
      </c>
      <c r="N4498" s="23">
        <f>IF(L4498="","",IF(NOT(ISNUMBER(crono_ano)),"Informe o ano",IF(L4498&lt;crono_ano,"Antes do ano",IF(L4498&gt;crono_ano,"Depois do ano","No ano"))))</f>
        <v/>
      </c>
      <c r="O4498" s="39">
        <f>IF(F4498="","",IF(COUNTIF(F$7:F4498,F4498)=1,1,0))</f>
        <v/>
      </c>
      <c r="P4498" s="39">
        <f>IF(A4498&amp;B4498&amp;C4498="","",IF(AND(O4498=1,N(G4498)&gt;0),IF(INDEX(pl_ativa,MAX(1,N(G4498)))="Sim",1,0),0))</f>
        <v/>
      </c>
      <c r="Q4498" s="39">
        <f>IF(F4498="","",COUNTIFS(ex_chave_oc,F4498,ex_cancelada,"&lt;&gt;Sim"))</f>
        <v/>
      </c>
      <c r="R4498" s="51">
        <f>IF(P4498="","",IF(AND(P4498=1,N(Q4498)&gt;0),1,0))</f>
        <v/>
      </c>
      <c r="S4498" s="30">
        <f>IF(P4498="","",IF(F4498="","ERRO: data prevista ausente ou inválida",IF(O4498=0,"Duplicada: contada uma vez",IF(N(G4498)=0,"ERRO: tarefa fora do Plano Mestre",IF(P4498=0,"Tarefa retirada do plano: não conta","OK")))))</f>
        <v/>
      </c>
    </row>
    <row r="4499">
      <c r="A4499" s="29" t="n"/>
      <c r="B4499" s="25" t="n"/>
      <c r="C4499" s="49" t="n"/>
      <c r="D4499" s="29" t="n"/>
      <c r="E4499" s="23">
        <f>IF(OR(A4499="",B4499=""),"",A4499&amp;"|"&amp;B4499)</f>
        <v/>
      </c>
      <c r="F4499" s="30">
        <f>IF(OR(E4499="",NOT(ISNUMBER(C4499))),"",E4499&amp;"|"&amp;YEAR(C4499)&amp;"-"&amp;RIGHT("0"&amp;MONTH(C4499),2)&amp;"-"&amp;RIGHT("0"&amp;DAY(C4499),2))</f>
        <v/>
      </c>
      <c r="G4499" s="26">
        <f>IF(E4499="","",IFERROR(MATCH(E4499,pl_chave,0),0))</f>
        <v/>
      </c>
      <c r="H4499" s="23">
        <f>IF(G4499="","",IF(G4499=0,"Tarefa fora do plano",INDEX(pl_tag,G4499)))</f>
        <v/>
      </c>
      <c r="I4499" s="30">
        <f>IF(N(G4499)=0,"",INDEX(pl_atividade,G4499))</f>
        <v/>
      </c>
      <c r="J4499" s="50">
        <f>IF(N(G4499)=0,"",INDEX(pl_especialidade,G4499))</f>
        <v/>
      </c>
      <c r="K4499" s="28">
        <f>IF(N(G4499)=0,"",INDEX(pl_duracao,G4499))</f>
        <v/>
      </c>
      <c r="L4499" s="39">
        <f>IF(ISNUMBER(C4499),YEAR(C4499),"")</f>
        <v/>
      </c>
      <c r="M4499" s="39">
        <f>IF(ISNUMBER(C4499),MONTH(C4499),"")</f>
        <v/>
      </c>
      <c r="N4499" s="23">
        <f>IF(L4499="","",IF(NOT(ISNUMBER(crono_ano)),"Informe o ano",IF(L4499&lt;crono_ano,"Antes do ano",IF(L4499&gt;crono_ano,"Depois do ano","No ano"))))</f>
        <v/>
      </c>
      <c r="O4499" s="39">
        <f>IF(F4499="","",IF(COUNTIF(F$7:F4499,F4499)=1,1,0))</f>
        <v/>
      </c>
      <c r="P4499" s="39">
        <f>IF(A4499&amp;B4499&amp;C4499="","",IF(AND(O4499=1,N(G4499)&gt;0),IF(INDEX(pl_ativa,MAX(1,N(G4499)))="Sim",1,0),0))</f>
        <v/>
      </c>
      <c r="Q4499" s="39">
        <f>IF(F4499="","",COUNTIFS(ex_chave_oc,F4499,ex_cancelada,"&lt;&gt;Sim"))</f>
        <v/>
      </c>
      <c r="R4499" s="51">
        <f>IF(P4499="","",IF(AND(P4499=1,N(Q4499)&gt;0),1,0))</f>
        <v/>
      </c>
      <c r="S4499" s="30">
        <f>IF(P4499="","",IF(F4499="","ERRO: data prevista ausente ou inválida",IF(O4499=0,"Duplicada: contada uma vez",IF(N(G4499)=0,"ERRO: tarefa fora do Plano Mestre",IF(P4499=0,"Tarefa retirada do plano: não conta","OK")))))</f>
        <v/>
      </c>
    </row>
    <row r="4500">
      <c r="A4500" s="29" t="n"/>
      <c r="B4500" s="25" t="n"/>
      <c r="C4500" s="49" t="n"/>
      <c r="D4500" s="29" t="n"/>
      <c r="E4500" s="23">
        <f>IF(OR(A4500="",B4500=""),"",A4500&amp;"|"&amp;B4500)</f>
        <v/>
      </c>
      <c r="F4500" s="30">
        <f>IF(OR(E4500="",NOT(ISNUMBER(C4500))),"",E4500&amp;"|"&amp;YEAR(C4500)&amp;"-"&amp;RIGHT("0"&amp;MONTH(C4500),2)&amp;"-"&amp;RIGHT("0"&amp;DAY(C4500),2))</f>
        <v/>
      </c>
      <c r="G4500" s="26">
        <f>IF(E4500="","",IFERROR(MATCH(E4500,pl_chave,0),0))</f>
        <v/>
      </c>
      <c r="H4500" s="23">
        <f>IF(G4500="","",IF(G4500=0,"Tarefa fora do plano",INDEX(pl_tag,G4500)))</f>
        <v/>
      </c>
      <c r="I4500" s="30">
        <f>IF(N(G4500)=0,"",INDEX(pl_atividade,G4500))</f>
        <v/>
      </c>
      <c r="J4500" s="50">
        <f>IF(N(G4500)=0,"",INDEX(pl_especialidade,G4500))</f>
        <v/>
      </c>
      <c r="K4500" s="28">
        <f>IF(N(G4500)=0,"",INDEX(pl_duracao,G4500))</f>
        <v/>
      </c>
      <c r="L4500" s="39">
        <f>IF(ISNUMBER(C4500),YEAR(C4500),"")</f>
        <v/>
      </c>
      <c r="M4500" s="39">
        <f>IF(ISNUMBER(C4500),MONTH(C4500),"")</f>
        <v/>
      </c>
      <c r="N4500" s="23">
        <f>IF(L4500="","",IF(NOT(ISNUMBER(crono_ano)),"Informe o ano",IF(L4500&lt;crono_ano,"Antes do ano",IF(L4500&gt;crono_ano,"Depois do ano","No ano"))))</f>
        <v/>
      </c>
      <c r="O4500" s="39">
        <f>IF(F4500="","",IF(COUNTIF(F$7:F4500,F4500)=1,1,0))</f>
        <v/>
      </c>
      <c r="P4500" s="39">
        <f>IF(A4500&amp;B4500&amp;C4500="","",IF(AND(O4500=1,N(G4500)&gt;0),IF(INDEX(pl_ativa,MAX(1,N(G4500)))="Sim",1,0),0))</f>
        <v/>
      </c>
      <c r="Q4500" s="39">
        <f>IF(F4500="","",COUNTIFS(ex_chave_oc,F4500,ex_cancelada,"&lt;&gt;Sim"))</f>
        <v/>
      </c>
      <c r="R4500" s="51">
        <f>IF(P4500="","",IF(AND(P4500=1,N(Q4500)&gt;0),1,0))</f>
        <v/>
      </c>
      <c r="S4500" s="30">
        <f>IF(P4500="","",IF(F4500="","ERRO: data prevista ausente ou inválida",IF(O4500=0,"Duplicada: contada uma vez",IF(N(G4500)=0,"ERRO: tarefa fora do Plano Mestre",IF(P4500=0,"Tarefa retirada do plano: não conta","OK")))))</f>
        <v/>
      </c>
    </row>
    <row r="4501">
      <c r="A4501" s="29" t="n"/>
      <c r="B4501" s="25" t="n"/>
      <c r="C4501" s="49" t="n"/>
      <c r="D4501" s="29" t="n"/>
      <c r="E4501" s="23">
        <f>IF(OR(A4501="",B4501=""),"",A4501&amp;"|"&amp;B4501)</f>
        <v/>
      </c>
      <c r="F4501" s="30">
        <f>IF(OR(E4501="",NOT(ISNUMBER(C4501))),"",E4501&amp;"|"&amp;YEAR(C4501)&amp;"-"&amp;RIGHT("0"&amp;MONTH(C4501),2)&amp;"-"&amp;RIGHT("0"&amp;DAY(C4501),2))</f>
        <v/>
      </c>
      <c r="G4501" s="26">
        <f>IF(E4501="","",IFERROR(MATCH(E4501,pl_chave,0),0))</f>
        <v/>
      </c>
      <c r="H4501" s="23">
        <f>IF(G4501="","",IF(G4501=0,"Tarefa fora do plano",INDEX(pl_tag,G4501)))</f>
        <v/>
      </c>
      <c r="I4501" s="30">
        <f>IF(N(G4501)=0,"",INDEX(pl_atividade,G4501))</f>
        <v/>
      </c>
      <c r="J4501" s="50">
        <f>IF(N(G4501)=0,"",INDEX(pl_especialidade,G4501))</f>
        <v/>
      </c>
      <c r="K4501" s="28">
        <f>IF(N(G4501)=0,"",INDEX(pl_duracao,G4501))</f>
        <v/>
      </c>
      <c r="L4501" s="39">
        <f>IF(ISNUMBER(C4501),YEAR(C4501),"")</f>
        <v/>
      </c>
      <c r="M4501" s="39">
        <f>IF(ISNUMBER(C4501),MONTH(C4501),"")</f>
        <v/>
      </c>
      <c r="N4501" s="23">
        <f>IF(L4501="","",IF(NOT(ISNUMBER(crono_ano)),"Informe o ano",IF(L4501&lt;crono_ano,"Antes do ano",IF(L4501&gt;crono_ano,"Depois do ano","No ano"))))</f>
        <v/>
      </c>
      <c r="O4501" s="39">
        <f>IF(F4501="","",IF(COUNTIF(F$7:F4501,F4501)=1,1,0))</f>
        <v/>
      </c>
      <c r="P4501" s="39">
        <f>IF(A4501&amp;B4501&amp;C4501="","",IF(AND(O4501=1,N(G4501)&gt;0),IF(INDEX(pl_ativa,MAX(1,N(G4501)))="Sim",1,0),0))</f>
        <v/>
      </c>
      <c r="Q4501" s="39">
        <f>IF(F4501="","",COUNTIFS(ex_chave_oc,F4501,ex_cancelada,"&lt;&gt;Sim"))</f>
        <v/>
      </c>
      <c r="R4501" s="51">
        <f>IF(P4501="","",IF(AND(P4501=1,N(Q4501)&gt;0),1,0))</f>
        <v/>
      </c>
      <c r="S4501" s="30">
        <f>IF(P4501="","",IF(F4501="","ERRO: data prevista ausente ou inválida",IF(O4501=0,"Duplicada: contada uma vez",IF(N(G4501)=0,"ERRO: tarefa fora do Plano Mestre",IF(P4501=0,"Tarefa retirada do plano: não conta","OK")))))</f>
        <v/>
      </c>
    </row>
    <row r="4502">
      <c r="A4502" s="29" t="n"/>
      <c r="B4502" s="25" t="n"/>
      <c r="C4502" s="49" t="n"/>
      <c r="D4502" s="29" t="n"/>
      <c r="E4502" s="23">
        <f>IF(OR(A4502="",B4502=""),"",A4502&amp;"|"&amp;B4502)</f>
        <v/>
      </c>
      <c r="F4502" s="30">
        <f>IF(OR(E4502="",NOT(ISNUMBER(C4502))),"",E4502&amp;"|"&amp;YEAR(C4502)&amp;"-"&amp;RIGHT("0"&amp;MONTH(C4502),2)&amp;"-"&amp;RIGHT("0"&amp;DAY(C4502),2))</f>
        <v/>
      </c>
      <c r="G4502" s="26">
        <f>IF(E4502="","",IFERROR(MATCH(E4502,pl_chave,0),0))</f>
        <v/>
      </c>
      <c r="H4502" s="23">
        <f>IF(G4502="","",IF(G4502=0,"Tarefa fora do plano",INDEX(pl_tag,G4502)))</f>
        <v/>
      </c>
      <c r="I4502" s="30">
        <f>IF(N(G4502)=0,"",INDEX(pl_atividade,G4502))</f>
        <v/>
      </c>
      <c r="J4502" s="50">
        <f>IF(N(G4502)=0,"",INDEX(pl_especialidade,G4502))</f>
        <v/>
      </c>
      <c r="K4502" s="28">
        <f>IF(N(G4502)=0,"",INDEX(pl_duracao,G4502))</f>
        <v/>
      </c>
      <c r="L4502" s="39">
        <f>IF(ISNUMBER(C4502),YEAR(C4502),"")</f>
        <v/>
      </c>
      <c r="M4502" s="39">
        <f>IF(ISNUMBER(C4502),MONTH(C4502),"")</f>
        <v/>
      </c>
      <c r="N4502" s="23">
        <f>IF(L4502="","",IF(NOT(ISNUMBER(crono_ano)),"Informe o ano",IF(L4502&lt;crono_ano,"Antes do ano",IF(L4502&gt;crono_ano,"Depois do ano","No ano"))))</f>
        <v/>
      </c>
      <c r="O4502" s="39">
        <f>IF(F4502="","",IF(COUNTIF(F$7:F4502,F4502)=1,1,0))</f>
        <v/>
      </c>
      <c r="P4502" s="39">
        <f>IF(A4502&amp;B4502&amp;C4502="","",IF(AND(O4502=1,N(G4502)&gt;0),IF(INDEX(pl_ativa,MAX(1,N(G4502)))="Sim",1,0),0))</f>
        <v/>
      </c>
      <c r="Q4502" s="39">
        <f>IF(F4502="","",COUNTIFS(ex_chave_oc,F4502,ex_cancelada,"&lt;&gt;Sim"))</f>
        <v/>
      </c>
      <c r="R4502" s="51">
        <f>IF(P4502="","",IF(AND(P4502=1,N(Q4502)&gt;0),1,0))</f>
        <v/>
      </c>
      <c r="S4502" s="30">
        <f>IF(P4502="","",IF(F4502="","ERRO: data prevista ausente ou inválida",IF(O4502=0,"Duplicada: contada uma vez",IF(N(G4502)=0,"ERRO: tarefa fora do Plano Mestre",IF(P4502=0,"Tarefa retirada do plano: não conta","OK")))))</f>
        <v/>
      </c>
    </row>
    <row r="4503">
      <c r="A4503" s="29" t="n"/>
      <c r="B4503" s="25" t="n"/>
      <c r="C4503" s="49" t="n"/>
      <c r="D4503" s="29" t="n"/>
      <c r="E4503" s="23">
        <f>IF(OR(A4503="",B4503=""),"",A4503&amp;"|"&amp;B4503)</f>
        <v/>
      </c>
      <c r="F4503" s="30">
        <f>IF(OR(E4503="",NOT(ISNUMBER(C4503))),"",E4503&amp;"|"&amp;YEAR(C4503)&amp;"-"&amp;RIGHT("0"&amp;MONTH(C4503),2)&amp;"-"&amp;RIGHT("0"&amp;DAY(C4503),2))</f>
        <v/>
      </c>
      <c r="G4503" s="26">
        <f>IF(E4503="","",IFERROR(MATCH(E4503,pl_chave,0),0))</f>
        <v/>
      </c>
      <c r="H4503" s="23">
        <f>IF(G4503="","",IF(G4503=0,"Tarefa fora do plano",INDEX(pl_tag,G4503)))</f>
        <v/>
      </c>
      <c r="I4503" s="30">
        <f>IF(N(G4503)=0,"",INDEX(pl_atividade,G4503))</f>
        <v/>
      </c>
      <c r="J4503" s="50">
        <f>IF(N(G4503)=0,"",INDEX(pl_especialidade,G4503))</f>
        <v/>
      </c>
      <c r="K4503" s="28">
        <f>IF(N(G4503)=0,"",INDEX(pl_duracao,G4503))</f>
        <v/>
      </c>
      <c r="L4503" s="39">
        <f>IF(ISNUMBER(C4503),YEAR(C4503),"")</f>
        <v/>
      </c>
      <c r="M4503" s="39">
        <f>IF(ISNUMBER(C4503),MONTH(C4503),"")</f>
        <v/>
      </c>
      <c r="N4503" s="23">
        <f>IF(L4503="","",IF(NOT(ISNUMBER(crono_ano)),"Informe o ano",IF(L4503&lt;crono_ano,"Antes do ano",IF(L4503&gt;crono_ano,"Depois do ano","No ano"))))</f>
        <v/>
      </c>
      <c r="O4503" s="39">
        <f>IF(F4503="","",IF(COUNTIF(F$7:F4503,F4503)=1,1,0))</f>
        <v/>
      </c>
      <c r="P4503" s="39">
        <f>IF(A4503&amp;B4503&amp;C4503="","",IF(AND(O4503=1,N(G4503)&gt;0),IF(INDEX(pl_ativa,MAX(1,N(G4503)))="Sim",1,0),0))</f>
        <v/>
      </c>
      <c r="Q4503" s="39">
        <f>IF(F4503="","",COUNTIFS(ex_chave_oc,F4503,ex_cancelada,"&lt;&gt;Sim"))</f>
        <v/>
      </c>
      <c r="R4503" s="51">
        <f>IF(P4503="","",IF(AND(P4503=1,N(Q4503)&gt;0),1,0))</f>
        <v/>
      </c>
      <c r="S4503" s="30">
        <f>IF(P4503="","",IF(F4503="","ERRO: data prevista ausente ou inválida",IF(O4503=0,"Duplicada: contada uma vez",IF(N(G4503)=0,"ERRO: tarefa fora do Plano Mestre",IF(P4503=0,"Tarefa retirada do plano: não conta","OK")))))</f>
        <v/>
      </c>
    </row>
    <row r="4504">
      <c r="A4504" s="29" t="n"/>
      <c r="B4504" s="25" t="n"/>
      <c r="C4504" s="49" t="n"/>
      <c r="D4504" s="29" t="n"/>
      <c r="E4504" s="23">
        <f>IF(OR(A4504="",B4504=""),"",A4504&amp;"|"&amp;B4504)</f>
        <v/>
      </c>
      <c r="F4504" s="30">
        <f>IF(OR(E4504="",NOT(ISNUMBER(C4504))),"",E4504&amp;"|"&amp;YEAR(C4504)&amp;"-"&amp;RIGHT("0"&amp;MONTH(C4504),2)&amp;"-"&amp;RIGHT("0"&amp;DAY(C4504),2))</f>
        <v/>
      </c>
      <c r="G4504" s="26">
        <f>IF(E4504="","",IFERROR(MATCH(E4504,pl_chave,0),0))</f>
        <v/>
      </c>
      <c r="H4504" s="23">
        <f>IF(G4504="","",IF(G4504=0,"Tarefa fora do plano",INDEX(pl_tag,G4504)))</f>
        <v/>
      </c>
      <c r="I4504" s="30">
        <f>IF(N(G4504)=0,"",INDEX(pl_atividade,G4504))</f>
        <v/>
      </c>
      <c r="J4504" s="50">
        <f>IF(N(G4504)=0,"",INDEX(pl_especialidade,G4504))</f>
        <v/>
      </c>
      <c r="K4504" s="28">
        <f>IF(N(G4504)=0,"",INDEX(pl_duracao,G4504))</f>
        <v/>
      </c>
      <c r="L4504" s="39">
        <f>IF(ISNUMBER(C4504),YEAR(C4504),"")</f>
        <v/>
      </c>
      <c r="M4504" s="39">
        <f>IF(ISNUMBER(C4504),MONTH(C4504),"")</f>
        <v/>
      </c>
      <c r="N4504" s="23">
        <f>IF(L4504="","",IF(NOT(ISNUMBER(crono_ano)),"Informe o ano",IF(L4504&lt;crono_ano,"Antes do ano",IF(L4504&gt;crono_ano,"Depois do ano","No ano"))))</f>
        <v/>
      </c>
      <c r="O4504" s="39">
        <f>IF(F4504="","",IF(COUNTIF(F$7:F4504,F4504)=1,1,0))</f>
        <v/>
      </c>
      <c r="P4504" s="39">
        <f>IF(A4504&amp;B4504&amp;C4504="","",IF(AND(O4504=1,N(G4504)&gt;0),IF(INDEX(pl_ativa,MAX(1,N(G4504)))="Sim",1,0),0))</f>
        <v/>
      </c>
      <c r="Q4504" s="39">
        <f>IF(F4504="","",COUNTIFS(ex_chave_oc,F4504,ex_cancelada,"&lt;&gt;Sim"))</f>
        <v/>
      </c>
      <c r="R4504" s="51">
        <f>IF(P4504="","",IF(AND(P4504=1,N(Q4504)&gt;0),1,0))</f>
        <v/>
      </c>
      <c r="S4504" s="30">
        <f>IF(P4504="","",IF(F4504="","ERRO: data prevista ausente ou inválida",IF(O4504=0,"Duplicada: contada uma vez",IF(N(G4504)=0,"ERRO: tarefa fora do Plano Mestre",IF(P4504=0,"Tarefa retirada do plano: não conta","OK")))))</f>
        <v/>
      </c>
    </row>
    <row r="4505">
      <c r="A4505" s="29" t="n"/>
      <c r="B4505" s="25" t="n"/>
      <c r="C4505" s="49" t="n"/>
      <c r="D4505" s="29" t="n"/>
      <c r="E4505" s="23">
        <f>IF(OR(A4505="",B4505=""),"",A4505&amp;"|"&amp;B4505)</f>
        <v/>
      </c>
      <c r="F4505" s="30">
        <f>IF(OR(E4505="",NOT(ISNUMBER(C4505))),"",E4505&amp;"|"&amp;YEAR(C4505)&amp;"-"&amp;RIGHT("0"&amp;MONTH(C4505),2)&amp;"-"&amp;RIGHT("0"&amp;DAY(C4505),2))</f>
        <v/>
      </c>
      <c r="G4505" s="26">
        <f>IF(E4505="","",IFERROR(MATCH(E4505,pl_chave,0),0))</f>
        <v/>
      </c>
      <c r="H4505" s="23">
        <f>IF(G4505="","",IF(G4505=0,"Tarefa fora do plano",INDEX(pl_tag,G4505)))</f>
        <v/>
      </c>
      <c r="I4505" s="30">
        <f>IF(N(G4505)=0,"",INDEX(pl_atividade,G4505))</f>
        <v/>
      </c>
      <c r="J4505" s="50">
        <f>IF(N(G4505)=0,"",INDEX(pl_especialidade,G4505))</f>
        <v/>
      </c>
      <c r="K4505" s="28">
        <f>IF(N(G4505)=0,"",INDEX(pl_duracao,G4505))</f>
        <v/>
      </c>
      <c r="L4505" s="39">
        <f>IF(ISNUMBER(C4505),YEAR(C4505),"")</f>
        <v/>
      </c>
      <c r="M4505" s="39">
        <f>IF(ISNUMBER(C4505),MONTH(C4505),"")</f>
        <v/>
      </c>
      <c r="N4505" s="23">
        <f>IF(L4505="","",IF(NOT(ISNUMBER(crono_ano)),"Informe o ano",IF(L4505&lt;crono_ano,"Antes do ano",IF(L4505&gt;crono_ano,"Depois do ano","No ano"))))</f>
        <v/>
      </c>
      <c r="O4505" s="39">
        <f>IF(F4505="","",IF(COUNTIF(F$7:F4505,F4505)=1,1,0))</f>
        <v/>
      </c>
      <c r="P4505" s="39">
        <f>IF(A4505&amp;B4505&amp;C4505="","",IF(AND(O4505=1,N(G4505)&gt;0),IF(INDEX(pl_ativa,MAX(1,N(G4505)))="Sim",1,0),0))</f>
        <v/>
      </c>
      <c r="Q4505" s="39">
        <f>IF(F4505="","",COUNTIFS(ex_chave_oc,F4505,ex_cancelada,"&lt;&gt;Sim"))</f>
        <v/>
      </c>
      <c r="R4505" s="51">
        <f>IF(P4505="","",IF(AND(P4505=1,N(Q4505)&gt;0),1,0))</f>
        <v/>
      </c>
      <c r="S4505" s="30">
        <f>IF(P4505="","",IF(F4505="","ERRO: data prevista ausente ou inválida",IF(O4505=0,"Duplicada: contada uma vez",IF(N(G4505)=0,"ERRO: tarefa fora do Plano Mestre",IF(P4505=0,"Tarefa retirada do plano: não conta","OK")))))</f>
        <v/>
      </c>
    </row>
    <row r="4506">
      <c r="A4506" s="29" t="n"/>
      <c r="B4506" s="25" t="n"/>
      <c r="C4506" s="49" t="n"/>
      <c r="D4506" s="29" t="n"/>
      <c r="E4506" s="23">
        <f>IF(OR(A4506="",B4506=""),"",A4506&amp;"|"&amp;B4506)</f>
        <v/>
      </c>
      <c r="F4506" s="30">
        <f>IF(OR(E4506="",NOT(ISNUMBER(C4506))),"",E4506&amp;"|"&amp;YEAR(C4506)&amp;"-"&amp;RIGHT("0"&amp;MONTH(C4506),2)&amp;"-"&amp;RIGHT("0"&amp;DAY(C4506),2))</f>
        <v/>
      </c>
      <c r="G4506" s="26">
        <f>IF(E4506="","",IFERROR(MATCH(E4506,pl_chave,0),0))</f>
        <v/>
      </c>
      <c r="H4506" s="23">
        <f>IF(G4506="","",IF(G4506=0,"Tarefa fora do plano",INDEX(pl_tag,G4506)))</f>
        <v/>
      </c>
      <c r="I4506" s="30">
        <f>IF(N(G4506)=0,"",INDEX(pl_atividade,G4506))</f>
        <v/>
      </c>
      <c r="J4506" s="50">
        <f>IF(N(G4506)=0,"",INDEX(pl_especialidade,G4506))</f>
        <v/>
      </c>
      <c r="K4506" s="28">
        <f>IF(N(G4506)=0,"",INDEX(pl_duracao,G4506))</f>
        <v/>
      </c>
      <c r="L4506" s="39">
        <f>IF(ISNUMBER(C4506),YEAR(C4506),"")</f>
        <v/>
      </c>
      <c r="M4506" s="39">
        <f>IF(ISNUMBER(C4506),MONTH(C4506),"")</f>
        <v/>
      </c>
      <c r="N4506" s="23">
        <f>IF(L4506="","",IF(NOT(ISNUMBER(crono_ano)),"Informe o ano",IF(L4506&lt;crono_ano,"Antes do ano",IF(L4506&gt;crono_ano,"Depois do ano","No ano"))))</f>
        <v/>
      </c>
      <c r="O4506" s="39">
        <f>IF(F4506="","",IF(COUNTIF(F$7:F4506,F4506)=1,1,0))</f>
        <v/>
      </c>
      <c r="P4506" s="39">
        <f>IF(A4506&amp;B4506&amp;C4506="","",IF(AND(O4506=1,N(G4506)&gt;0),IF(INDEX(pl_ativa,MAX(1,N(G4506)))="Sim",1,0),0))</f>
        <v/>
      </c>
      <c r="Q4506" s="39">
        <f>IF(F4506="","",COUNTIFS(ex_chave_oc,F4506,ex_cancelada,"&lt;&gt;Sim"))</f>
        <v/>
      </c>
      <c r="R4506" s="51">
        <f>IF(P4506="","",IF(AND(P4506=1,N(Q4506)&gt;0),1,0))</f>
        <v/>
      </c>
      <c r="S4506" s="30">
        <f>IF(P4506="","",IF(F4506="","ERRO: data prevista ausente ou inválida",IF(O4506=0,"Duplicada: contada uma vez",IF(N(G4506)=0,"ERRO: tarefa fora do Plano Mestre",IF(P4506=0,"Tarefa retirada do plano: não conta","OK")))))</f>
        <v/>
      </c>
    </row>
    <row r="4507">
      <c r="A4507" s="29" t="n"/>
      <c r="B4507" s="25" t="n"/>
      <c r="C4507" s="49" t="n"/>
      <c r="D4507" s="29" t="n"/>
      <c r="E4507" s="23">
        <f>IF(OR(A4507="",B4507=""),"",A4507&amp;"|"&amp;B4507)</f>
        <v/>
      </c>
      <c r="F4507" s="30">
        <f>IF(OR(E4507="",NOT(ISNUMBER(C4507))),"",E4507&amp;"|"&amp;YEAR(C4507)&amp;"-"&amp;RIGHT("0"&amp;MONTH(C4507),2)&amp;"-"&amp;RIGHT("0"&amp;DAY(C4507),2))</f>
        <v/>
      </c>
      <c r="G4507" s="26">
        <f>IF(E4507="","",IFERROR(MATCH(E4507,pl_chave,0),0))</f>
        <v/>
      </c>
      <c r="H4507" s="23">
        <f>IF(G4507="","",IF(G4507=0,"Tarefa fora do plano",INDEX(pl_tag,G4507)))</f>
        <v/>
      </c>
      <c r="I4507" s="30">
        <f>IF(N(G4507)=0,"",INDEX(pl_atividade,G4507))</f>
        <v/>
      </c>
      <c r="J4507" s="50">
        <f>IF(N(G4507)=0,"",INDEX(pl_especialidade,G4507))</f>
        <v/>
      </c>
      <c r="K4507" s="28">
        <f>IF(N(G4507)=0,"",INDEX(pl_duracao,G4507))</f>
        <v/>
      </c>
      <c r="L4507" s="39">
        <f>IF(ISNUMBER(C4507),YEAR(C4507),"")</f>
        <v/>
      </c>
      <c r="M4507" s="39">
        <f>IF(ISNUMBER(C4507),MONTH(C4507),"")</f>
        <v/>
      </c>
      <c r="N4507" s="23">
        <f>IF(L4507="","",IF(NOT(ISNUMBER(crono_ano)),"Informe o ano",IF(L4507&lt;crono_ano,"Antes do ano",IF(L4507&gt;crono_ano,"Depois do ano","No ano"))))</f>
        <v/>
      </c>
      <c r="O4507" s="39">
        <f>IF(F4507="","",IF(COUNTIF(F$7:F4507,F4507)=1,1,0))</f>
        <v/>
      </c>
      <c r="P4507" s="39">
        <f>IF(A4507&amp;B4507&amp;C4507="","",IF(AND(O4507=1,N(G4507)&gt;0),IF(INDEX(pl_ativa,MAX(1,N(G4507)))="Sim",1,0),0))</f>
        <v/>
      </c>
      <c r="Q4507" s="39">
        <f>IF(F4507="","",COUNTIFS(ex_chave_oc,F4507,ex_cancelada,"&lt;&gt;Sim"))</f>
        <v/>
      </c>
      <c r="R4507" s="51">
        <f>IF(P4507="","",IF(AND(P4507=1,N(Q4507)&gt;0),1,0))</f>
        <v/>
      </c>
      <c r="S4507" s="30">
        <f>IF(P4507="","",IF(F4507="","ERRO: data prevista ausente ou inválida",IF(O4507=0,"Duplicada: contada uma vez",IF(N(G4507)=0,"ERRO: tarefa fora do Plano Mestre",IF(P4507=0,"Tarefa retirada do plano: não conta","OK")))))</f>
        <v/>
      </c>
    </row>
    <row r="4508">
      <c r="A4508" s="29" t="n"/>
      <c r="B4508" s="25" t="n"/>
      <c r="C4508" s="49" t="n"/>
      <c r="D4508" s="29" t="n"/>
      <c r="E4508" s="23">
        <f>IF(OR(A4508="",B4508=""),"",A4508&amp;"|"&amp;B4508)</f>
        <v/>
      </c>
      <c r="F4508" s="30">
        <f>IF(OR(E4508="",NOT(ISNUMBER(C4508))),"",E4508&amp;"|"&amp;YEAR(C4508)&amp;"-"&amp;RIGHT("0"&amp;MONTH(C4508),2)&amp;"-"&amp;RIGHT("0"&amp;DAY(C4508),2))</f>
        <v/>
      </c>
      <c r="G4508" s="26">
        <f>IF(E4508="","",IFERROR(MATCH(E4508,pl_chave,0),0))</f>
        <v/>
      </c>
      <c r="H4508" s="23">
        <f>IF(G4508="","",IF(G4508=0,"Tarefa fora do plano",INDEX(pl_tag,G4508)))</f>
        <v/>
      </c>
      <c r="I4508" s="30">
        <f>IF(N(G4508)=0,"",INDEX(pl_atividade,G4508))</f>
        <v/>
      </c>
      <c r="J4508" s="50">
        <f>IF(N(G4508)=0,"",INDEX(pl_especialidade,G4508))</f>
        <v/>
      </c>
      <c r="K4508" s="28">
        <f>IF(N(G4508)=0,"",INDEX(pl_duracao,G4508))</f>
        <v/>
      </c>
      <c r="L4508" s="39">
        <f>IF(ISNUMBER(C4508),YEAR(C4508),"")</f>
        <v/>
      </c>
      <c r="M4508" s="39">
        <f>IF(ISNUMBER(C4508),MONTH(C4508),"")</f>
        <v/>
      </c>
      <c r="N4508" s="23">
        <f>IF(L4508="","",IF(NOT(ISNUMBER(crono_ano)),"Informe o ano",IF(L4508&lt;crono_ano,"Antes do ano",IF(L4508&gt;crono_ano,"Depois do ano","No ano"))))</f>
        <v/>
      </c>
      <c r="O4508" s="39">
        <f>IF(F4508="","",IF(COUNTIF(F$7:F4508,F4508)=1,1,0))</f>
        <v/>
      </c>
      <c r="P4508" s="39">
        <f>IF(A4508&amp;B4508&amp;C4508="","",IF(AND(O4508=1,N(G4508)&gt;0),IF(INDEX(pl_ativa,MAX(1,N(G4508)))="Sim",1,0),0))</f>
        <v/>
      </c>
      <c r="Q4508" s="39">
        <f>IF(F4508="","",COUNTIFS(ex_chave_oc,F4508,ex_cancelada,"&lt;&gt;Sim"))</f>
        <v/>
      </c>
      <c r="R4508" s="51">
        <f>IF(P4508="","",IF(AND(P4508=1,N(Q4508)&gt;0),1,0))</f>
        <v/>
      </c>
      <c r="S4508" s="30">
        <f>IF(P4508="","",IF(F4508="","ERRO: data prevista ausente ou inválida",IF(O4508=0,"Duplicada: contada uma vez",IF(N(G4508)=0,"ERRO: tarefa fora do Plano Mestre",IF(P4508=0,"Tarefa retirada do plano: não conta","OK")))))</f>
        <v/>
      </c>
    </row>
    <row r="4509">
      <c r="A4509" s="29" t="n"/>
      <c r="B4509" s="25" t="n"/>
      <c r="C4509" s="49" t="n"/>
      <c r="D4509" s="29" t="n"/>
      <c r="E4509" s="23">
        <f>IF(OR(A4509="",B4509=""),"",A4509&amp;"|"&amp;B4509)</f>
        <v/>
      </c>
      <c r="F4509" s="30">
        <f>IF(OR(E4509="",NOT(ISNUMBER(C4509))),"",E4509&amp;"|"&amp;YEAR(C4509)&amp;"-"&amp;RIGHT("0"&amp;MONTH(C4509),2)&amp;"-"&amp;RIGHT("0"&amp;DAY(C4509),2))</f>
        <v/>
      </c>
      <c r="G4509" s="26">
        <f>IF(E4509="","",IFERROR(MATCH(E4509,pl_chave,0),0))</f>
        <v/>
      </c>
      <c r="H4509" s="23">
        <f>IF(G4509="","",IF(G4509=0,"Tarefa fora do plano",INDEX(pl_tag,G4509)))</f>
        <v/>
      </c>
      <c r="I4509" s="30">
        <f>IF(N(G4509)=0,"",INDEX(pl_atividade,G4509))</f>
        <v/>
      </c>
      <c r="J4509" s="50">
        <f>IF(N(G4509)=0,"",INDEX(pl_especialidade,G4509))</f>
        <v/>
      </c>
      <c r="K4509" s="28">
        <f>IF(N(G4509)=0,"",INDEX(pl_duracao,G4509))</f>
        <v/>
      </c>
      <c r="L4509" s="39">
        <f>IF(ISNUMBER(C4509),YEAR(C4509),"")</f>
        <v/>
      </c>
      <c r="M4509" s="39">
        <f>IF(ISNUMBER(C4509),MONTH(C4509),"")</f>
        <v/>
      </c>
      <c r="N4509" s="23">
        <f>IF(L4509="","",IF(NOT(ISNUMBER(crono_ano)),"Informe o ano",IF(L4509&lt;crono_ano,"Antes do ano",IF(L4509&gt;crono_ano,"Depois do ano","No ano"))))</f>
        <v/>
      </c>
      <c r="O4509" s="39">
        <f>IF(F4509="","",IF(COUNTIF(F$7:F4509,F4509)=1,1,0))</f>
        <v/>
      </c>
      <c r="P4509" s="39">
        <f>IF(A4509&amp;B4509&amp;C4509="","",IF(AND(O4509=1,N(G4509)&gt;0),IF(INDEX(pl_ativa,MAX(1,N(G4509)))="Sim",1,0),0))</f>
        <v/>
      </c>
      <c r="Q4509" s="39">
        <f>IF(F4509="","",COUNTIFS(ex_chave_oc,F4509,ex_cancelada,"&lt;&gt;Sim"))</f>
        <v/>
      </c>
      <c r="R4509" s="51">
        <f>IF(P4509="","",IF(AND(P4509=1,N(Q4509)&gt;0),1,0))</f>
        <v/>
      </c>
      <c r="S4509" s="30">
        <f>IF(P4509="","",IF(F4509="","ERRO: data prevista ausente ou inválida",IF(O4509=0,"Duplicada: contada uma vez",IF(N(G4509)=0,"ERRO: tarefa fora do Plano Mestre",IF(P4509=0,"Tarefa retirada do plano: não conta","OK")))))</f>
        <v/>
      </c>
    </row>
    <row r="4510">
      <c r="A4510" s="29" t="n"/>
      <c r="B4510" s="25" t="n"/>
      <c r="C4510" s="49" t="n"/>
      <c r="D4510" s="29" t="n"/>
      <c r="E4510" s="23">
        <f>IF(OR(A4510="",B4510=""),"",A4510&amp;"|"&amp;B4510)</f>
        <v/>
      </c>
      <c r="F4510" s="30">
        <f>IF(OR(E4510="",NOT(ISNUMBER(C4510))),"",E4510&amp;"|"&amp;YEAR(C4510)&amp;"-"&amp;RIGHT("0"&amp;MONTH(C4510),2)&amp;"-"&amp;RIGHT("0"&amp;DAY(C4510),2))</f>
        <v/>
      </c>
      <c r="G4510" s="26">
        <f>IF(E4510="","",IFERROR(MATCH(E4510,pl_chave,0),0))</f>
        <v/>
      </c>
      <c r="H4510" s="23">
        <f>IF(G4510="","",IF(G4510=0,"Tarefa fora do plano",INDEX(pl_tag,G4510)))</f>
        <v/>
      </c>
      <c r="I4510" s="30">
        <f>IF(N(G4510)=0,"",INDEX(pl_atividade,G4510))</f>
        <v/>
      </c>
      <c r="J4510" s="50">
        <f>IF(N(G4510)=0,"",INDEX(pl_especialidade,G4510))</f>
        <v/>
      </c>
      <c r="K4510" s="28">
        <f>IF(N(G4510)=0,"",INDEX(pl_duracao,G4510))</f>
        <v/>
      </c>
      <c r="L4510" s="39">
        <f>IF(ISNUMBER(C4510),YEAR(C4510),"")</f>
        <v/>
      </c>
      <c r="M4510" s="39">
        <f>IF(ISNUMBER(C4510),MONTH(C4510),"")</f>
        <v/>
      </c>
      <c r="N4510" s="23">
        <f>IF(L4510="","",IF(NOT(ISNUMBER(crono_ano)),"Informe o ano",IF(L4510&lt;crono_ano,"Antes do ano",IF(L4510&gt;crono_ano,"Depois do ano","No ano"))))</f>
        <v/>
      </c>
      <c r="O4510" s="39">
        <f>IF(F4510="","",IF(COUNTIF(F$7:F4510,F4510)=1,1,0))</f>
        <v/>
      </c>
      <c r="P4510" s="39">
        <f>IF(A4510&amp;B4510&amp;C4510="","",IF(AND(O4510=1,N(G4510)&gt;0),IF(INDEX(pl_ativa,MAX(1,N(G4510)))="Sim",1,0),0))</f>
        <v/>
      </c>
      <c r="Q4510" s="39">
        <f>IF(F4510="","",COUNTIFS(ex_chave_oc,F4510,ex_cancelada,"&lt;&gt;Sim"))</f>
        <v/>
      </c>
      <c r="R4510" s="51">
        <f>IF(P4510="","",IF(AND(P4510=1,N(Q4510)&gt;0),1,0))</f>
        <v/>
      </c>
      <c r="S4510" s="30">
        <f>IF(P4510="","",IF(F4510="","ERRO: data prevista ausente ou inválida",IF(O4510=0,"Duplicada: contada uma vez",IF(N(G4510)=0,"ERRO: tarefa fora do Plano Mestre",IF(P4510=0,"Tarefa retirada do plano: não conta","OK")))))</f>
        <v/>
      </c>
    </row>
    <row r="4511">
      <c r="A4511" s="29" t="n"/>
      <c r="B4511" s="25" t="n"/>
      <c r="C4511" s="49" t="n"/>
      <c r="D4511" s="29" t="n"/>
      <c r="E4511" s="23">
        <f>IF(OR(A4511="",B4511=""),"",A4511&amp;"|"&amp;B4511)</f>
        <v/>
      </c>
      <c r="F4511" s="30">
        <f>IF(OR(E4511="",NOT(ISNUMBER(C4511))),"",E4511&amp;"|"&amp;YEAR(C4511)&amp;"-"&amp;RIGHT("0"&amp;MONTH(C4511),2)&amp;"-"&amp;RIGHT("0"&amp;DAY(C4511),2))</f>
        <v/>
      </c>
      <c r="G4511" s="26">
        <f>IF(E4511="","",IFERROR(MATCH(E4511,pl_chave,0),0))</f>
        <v/>
      </c>
      <c r="H4511" s="23">
        <f>IF(G4511="","",IF(G4511=0,"Tarefa fora do plano",INDEX(pl_tag,G4511)))</f>
        <v/>
      </c>
      <c r="I4511" s="30">
        <f>IF(N(G4511)=0,"",INDEX(pl_atividade,G4511))</f>
        <v/>
      </c>
      <c r="J4511" s="50">
        <f>IF(N(G4511)=0,"",INDEX(pl_especialidade,G4511))</f>
        <v/>
      </c>
      <c r="K4511" s="28">
        <f>IF(N(G4511)=0,"",INDEX(pl_duracao,G4511))</f>
        <v/>
      </c>
      <c r="L4511" s="39">
        <f>IF(ISNUMBER(C4511),YEAR(C4511),"")</f>
        <v/>
      </c>
      <c r="M4511" s="39">
        <f>IF(ISNUMBER(C4511),MONTH(C4511),"")</f>
        <v/>
      </c>
      <c r="N4511" s="23">
        <f>IF(L4511="","",IF(NOT(ISNUMBER(crono_ano)),"Informe o ano",IF(L4511&lt;crono_ano,"Antes do ano",IF(L4511&gt;crono_ano,"Depois do ano","No ano"))))</f>
        <v/>
      </c>
      <c r="O4511" s="39">
        <f>IF(F4511="","",IF(COUNTIF(F$7:F4511,F4511)=1,1,0))</f>
        <v/>
      </c>
      <c r="P4511" s="39">
        <f>IF(A4511&amp;B4511&amp;C4511="","",IF(AND(O4511=1,N(G4511)&gt;0),IF(INDEX(pl_ativa,MAX(1,N(G4511)))="Sim",1,0),0))</f>
        <v/>
      </c>
      <c r="Q4511" s="39">
        <f>IF(F4511="","",COUNTIFS(ex_chave_oc,F4511,ex_cancelada,"&lt;&gt;Sim"))</f>
        <v/>
      </c>
      <c r="R4511" s="51">
        <f>IF(P4511="","",IF(AND(P4511=1,N(Q4511)&gt;0),1,0))</f>
        <v/>
      </c>
      <c r="S4511" s="30">
        <f>IF(P4511="","",IF(F4511="","ERRO: data prevista ausente ou inválida",IF(O4511=0,"Duplicada: contada uma vez",IF(N(G4511)=0,"ERRO: tarefa fora do Plano Mestre",IF(P4511=0,"Tarefa retirada do plano: não conta","OK")))))</f>
        <v/>
      </c>
    </row>
    <row r="4512">
      <c r="A4512" s="29" t="n"/>
      <c r="B4512" s="25" t="n"/>
      <c r="C4512" s="49" t="n"/>
      <c r="D4512" s="29" t="n"/>
      <c r="E4512" s="23">
        <f>IF(OR(A4512="",B4512=""),"",A4512&amp;"|"&amp;B4512)</f>
        <v/>
      </c>
      <c r="F4512" s="30">
        <f>IF(OR(E4512="",NOT(ISNUMBER(C4512))),"",E4512&amp;"|"&amp;YEAR(C4512)&amp;"-"&amp;RIGHT("0"&amp;MONTH(C4512),2)&amp;"-"&amp;RIGHT("0"&amp;DAY(C4512),2))</f>
        <v/>
      </c>
      <c r="G4512" s="26">
        <f>IF(E4512="","",IFERROR(MATCH(E4512,pl_chave,0),0))</f>
        <v/>
      </c>
      <c r="H4512" s="23">
        <f>IF(G4512="","",IF(G4512=0,"Tarefa fora do plano",INDEX(pl_tag,G4512)))</f>
        <v/>
      </c>
      <c r="I4512" s="30">
        <f>IF(N(G4512)=0,"",INDEX(pl_atividade,G4512))</f>
        <v/>
      </c>
      <c r="J4512" s="50">
        <f>IF(N(G4512)=0,"",INDEX(pl_especialidade,G4512))</f>
        <v/>
      </c>
      <c r="K4512" s="28">
        <f>IF(N(G4512)=0,"",INDEX(pl_duracao,G4512))</f>
        <v/>
      </c>
      <c r="L4512" s="39">
        <f>IF(ISNUMBER(C4512),YEAR(C4512),"")</f>
        <v/>
      </c>
      <c r="M4512" s="39">
        <f>IF(ISNUMBER(C4512),MONTH(C4512),"")</f>
        <v/>
      </c>
      <c r="N4512" s="23">
        <f>IF(L4512="","",IF(NOT(ISNUMBER(crono_ano)),"Informe o ano",IF(L4512&lt;crono_ano,"Antes do ano",IF(L4512&gt;crono_ano,"Depois do ano","No ano"))))</f>
        <v/>
      </c>
      <c r="O4512" s="39">
        <f>IF(F4512="","",IF(COUNTIF(F$7:F4512,F4512)=1,1,0))</f>
        <v/>
      </c>
      <c r="P4512" s="39">
        <f>IF(A4512&amp;B4512&amp;C4512="","",IF(AND(O4512=1,N(G4512)&gt;0),IF(INDEX(pl_ativa,MAX(1,N(G4512)))="Sim",1,0),0))</f>
        <v/>
      </c>
      <c r="Q4512" s="39">
        <f>IF(F4512="","",COUNTIFS(ex_chave_oc,F4512,ex_cancelada,"&lt;&gt;Sim"))</f>
        <v/>
      </c>
      <c r="R4512" s="51">
        <f>IF(P4512="","",IF(AND(P4512=1,N(Q4512)&gt;0),1,0))</f>
        <v/>
      </c>
      <c r="S4512" s="30">
        <f>IF(P4512="","",IF(F4512="","ERRO: data prevista ausente ou inválida",IF(O4512=0,"Duplicada: contada uma vez",IF(N(G4512)=0,"ERRO: tarefa fora do Plano Mestre",IF(P4512=0,"Tarefa retirada do plano: não conta","OK")))))</f>
        <v/>
      </c>
    </row>
    <row r="4513">
      <c r="A4513" s="29" t="n"/>
      <c r="B4513" s="25" t="n"/>
      <c r="C4513" s="49" t="n"/>
      <c r="D4513" s="29" t="n"/>
      <c r="E4513" s="23">
        <f>IF(OR(A4513="",B4513=""),"",A4513&amp;"|"&amp;B4513)</f>
        <v/>
      </c>
      <c r="F4513" s="30">
        <f>IF(OR(E4513="",NOT(ISNUMBER(C4513))),"",E4513&amp;"|"&amp;YEAR(C4513)&amp;"-"&amp;RIGHT("0"&amp;MONTH(C4513),2)&amp;"-"&amp;RIGHT("0"&amp;DAY(C4513),2))</f>
        <v/>
      </c>
      <c r="G4513" s="26">
        <f>IF(E4513="","",IFERROR(MATCH(E4513,pl_chave,0),0))</f>
        <v/>
      </c>
      <c r="H4513" s="23">
        <f>IF(G4513="","",IF(G4513=0,"Tarefa fora do plano",INDEX(pl_tag,G4513)))</f>
        <v/>
      </c>
      <c r="I4513" s="30">
        <f>IF(N(G4513)=0,"",INDEX(pl_atividade,G4513))</f>
        <v/>
      </c>
      <c r="J4513" s="50">
        <f>IF(N(G4513)=0,"",INDEX(pl_especialidade,G4513))</f>
        <v/>
      </c>
      <c r="K4513" s="28">
        <f>IF(N(G4513)=0,"",INDEX(pl_duracao,G4513))</f>
        <v/>
      </c>
      <c r="L4513" s="39">
        <f>IF(ISNUMBER(C4513),YEAR(C4513),"")</f>
        <v/>
      </c>
      <c r="M4513" s="39">
        <f>IF(ISNUMBER(C4513),MONTH(C4513),"")</f>
        <v/>
      </c>
      <c r="N4513" s="23">
        <f>IF(L4513="","",IF(NOT(ISNUMBER(crono_ano)),"Informe o ano",IF(L4513&lt;crono_ano,"Antes do ano",IF(L4513&gt;crono_ano,"Depois do ano","No ano"))))</f>
        <v/>
      </c>
      <c r="O4513" s="39">
        <f>IF(F4513="","",IF(COUNTIF(F$7:F4513,F4513)=1,1,0))</f>
        <v/>
      </c>
      <c r="P4513" s="39">
        <f>IF(A4513&amp;B4513&amp;C4513="","",IF(AND(O4513=1,N(G4513)&gt;0),IF(INDEX(pl_ativa,MAX(1,N(G4513)))="Sim",1,0),0))</f>
        <v/>
      </c>
      <c r="Q4513" s="39">
        <f>IF(F4513="","",COUNTIFS(ex_chave_oc,F4513,ex_cancelada,"&lt;&gt;Sim"))</f>
        <v/>
      </c>
      <c r="R4513" s="51">
        <f>IF(P4513="","",IF(AND(P4513=1,N(Q4513)&gt;0),1,0))</f>
        <v/>
      </c>
      <c r="S4513" s="30">
        <f>IF(P4513="","",IF(F4513="","ERRO: data prevista ausente ou inválida",IF(O4513=0,"Duplicada: contada uma vez",IF(N(G4513)=0,"ERRO: tarefa fora do Plano Mestre",IF(P4513=0,"Tarefa retirada do plano: não conta","OK")))))</f>
        <v/>
      </c>
    </row>
    <row r="4514">
      <c r="A4514" s="29" t="n"/>
      <c r="B4514" s="25" t="n"/>
      <c r="C4514" s="49" t="n"/>
      <c r="D4514" s="29" t="n"/>
      <c r="E4514" s="23">
        <f>IF(OR(A4514="",B4514=""),"",A4514&amp;"|"&amp;B4514)</f>
        <v/>
      </c>
      <c r="F4514" s="30">
        <f>IF(OR(E4514="",NOT(ISNUMBER(C4514))),"",E4514&amp;"|"&amp;YEAR(C4514)&amp;"-"&amp;RIGHT("0"&amp;MONTH(C4514),2)&amp;"-"&amp;RIGHT("0"&amp;DAY(C4514),2))</f>
        <v/>
      </c>
      <c r="G4514" s="26">
        <f>IF(E4514="","",IFERROR(MATCH(E4514,pl_chave,0),0))</f>
        <v/>
      </c>
      <c r="H4514" s="23">
        <f>IF(G4514="","",IF(G4514=0,"Tarefa fora do plano",INDEX(pl_tag,G4514)))</f>
        <v/>
      </c>
      <c r="I4514" s="30">
        <f>IF(N(G4514)=0,"",INDEX(pl_atividade,G4514))</f>
        <v/>
      </c>
      <c r="J4514" s="50">
        <f>IF(N(G4514)=0,"",INDEX(pl_especialidade,G4514))</f>
        <v/>
      </c>
      <c r="K4514" s="28">
        <f>IF(N(G4514)=0,"",INDEX(pl_duracao,G4514))</f>
        <v/>
      </c>
      <c r="L4514" s="39">
        <f>IF(ISNUMBER(C4514),YEAR(C4514),"")</f>
        <v/>
      </c>
      <c r="M4514" s="39">
        <f>IF(ISNUMBER(C4514),MONTH(C4514),"")</f>
        <v/>
      </c>
      <c r="N4514" s="23">
        <f>IF(L4514="","",IF(NOT(ISNUMBER(crono_ano)),"Informe o ano",IF(L4514&lt;crono_ano,"Antes do ano",IF(L4514&gt;crono_ano,"Depois do ano","No ano"))))</f>
        <v/>
      </c>
      <c r="O4514" s="39">
        <f>IF(F4514="","",IF(COUNTIF(F$7:F4514,F4514)=1,1,0))</f>
        <v/>
      </c>
      <c r="P4514" s="39">
        <f>IF(A4514&amp;B4514&amp;C4514="","",IF(AND(O4514=1,N(G4514)&gt;0),IF(INDEX(pl_ativa,MAX(1,N(G4514)))="Sim",1,0),0))</f>
        <v/>
      </c>
      <c r="Q4514" s="39">
        <f>IF(F4514="","",COUNTIFS(ex_chave_oc,F4514,ex_cancelada,"&lt;&gt;Sim"))</f>
        <v/>
      </c>
      <c r="R4514" s="51">
        <f>IF(P4514="","",IF(AND(P4514=1,N(Q4514)&gt;0),1,0))</f>
        <v/>
      </c>
      <c r="S4514" s="30">
        <f>IF(P4514="","",IF(F4514="","ERRO: data prevista ausente ou inválida",IF(O4514=0,"Duplicada: contada uma vez",IF(N(G4514)=0,"ERRO: tarefa fora do Plano Mestre",IF(P4514=0,"Tarefa retirada do plano: não conta","OK")))))</f>
        <v/>
      </c>
    </row>
    <row r="4515">
      <c r="A4515" s="29" t="n"/>
      <c r="B4515" s="25" t="n"/>
      <c r="C4515" s="49" t="n"/>
      <c r="D4515" s="29" t="n"/>
      <c r="E4515" s="23">
        <f>IF(OR(A4515="",B4515=""),"",A4515&amp;"|"&amp;B4515)</f>
        <v/>
      </c>
      <c r="F4515" s="30">
        <f>IF(OR(E4515="",NOT(ISNUMBER(C4515))),"",E4515&amp;"|"&amp;YEAR(C4515)&amp;"-"&amp;RIGHT("0"&amp;MONTH(C4515),2)&amp;"-"&amp;RIGHT("0"&amp;DAY(C4515),2))</f>
        <v/>
      </c>
      <c r="G4515" s="26">
        <f>IF(E4515="","",IFERROR(MATCH(E4515,pl_chave,0),0))</f>
        <v/>
      </c>
      <c r="H4515" s="23">
        <f>IF(G4515="","",IF(G4515=0,"Tarefa fora do plano",INDEX(pl_tag,G4515)))</f>
        <v/>
      </c>
      <c r="I4515" s="30">
        <f>IF(N(G4515)=0,"",INDEX(pl_atividade,G4515))</f>
        <v/>
      </c>
      <c r="J4515" s="50">
        <f>IF(N(G4515)=0,"",INDEX(pl_especialidade,G4515))</f>
        <v/>
      </c>
      <c r="K4515" s="28">
        <f>IF(N(G4515)=0,"",INDEX(pl_duracao,G4515))</f>
        <v/>
      </c>
      <c r="L4515" s="39">
        <f>IF(ISNUMBER(C4515),YEAR(C4515),"")</f>
        <v/>
      </c>
      <c r="M4515" s="39">
        <f>IF(ISNUMBER(C4515),MONTH(C4515),"")</f>
        <v/>
      </c>
      <c r="N4515" s="23">
        <f>IF(L4515="","",IF(NOT(ISNUMBER(crono_ano)),"Informe o ano",IF(L4515&lt;crono_ano,"Antes do ano",IF(L4515&gt;crono_ano,"Depois do ano","No ano"))))</f>
        <v/>
      </c>
      <c r="O4515" s="39">
        <f>IF(F4515="","",IF(COUNTIF(F$7:F4515,F4515)=1,1,0))</f>
        <v/>
      </c>
      <c r="P4515" s="39">
        <f>IF(A4515&amp;B4515&amp;C4515="","",IF(AND(O4515=1,N(G4515)&gt;0),IF(INDEX(pl_ativa,MAX(1,N(G4515)))="Sim",1,0),0))</f>
        <v/>
      </c>
      <c r="Q4515" s="39">
        <f>IF(F4515="","",COUNTIFS(ex_chave_oc,F4515,ex_cancelada,"&lt;&gt;Sim"))</f>
        <v/>
      </c>
      <c r="R4515" s="51">
        <f>IF(P4515="","",IF(AND(P4515=1,N(Q4515)&gt;0),1,0))</f>
        <v/>
      </c>
      <c r="S4515" s="30">
        <f>IF(P4515="","",IF(F4515="","ERRO: data prevista ausente ou inválida",IF(O4515=0,"Duplicada: contada uma vez",IF(N(G4515)=0,"ERRO: tarefa fora do Plano Mestre",IF(P4515=0,"Tarefa retirada do plano: não conta","OK")))))</f>
        <v/>
      </c>
    </row>
    <row r="4516">
      <c r="A4516" s="29" t="n"/>
      <c r="B4516" s="25" t="n"/>
      <c r="C4516" s="49" t="n"/>
      <c r="D4516" s="29" t="n"/>
      <c r="E4516" s="23">
        <f>IF(OR(A4516="",B4516=""),"",A4516&amp;"|"&amp;B4516)</f>
        <v/>
      </c>
      <c r="F4516" s="30">
        <f>IF(OR(E4516="",NOT(ISNUMBER(C4516))),"",E4516&amp;"|"&amp;YEAR(C4516)&amp;"-"&amp;RIGHT("0"&amp;MONTH(C4516),2)&amp;"-"&amp;RIGHT("0"&amp;DAY(C4516),2))</f>
        <v/>
      </c>
      <c r="G4516" s="26">
        <f>IF(E4516="","",IFERROR(MATCH(E4516,pl_chave,0),0))</f>
        <v/>
      </c>
      <c r="H4516" s="23">
        <f>IF(G4516="","",IF(G4516=0,"Tarefa fora do plano",INDEX(pl_tag,G4516)))</f>
        <v/>
      </c>
      <c r="I4516" s="30">
        <f>IF(N(G4516)=0,"",INDEX(pl_atividade,G4516))</f>
        <v/>
      </c>
      <c r="J4516" s="50">
        <f>IF(N(G4516)=0,"",INDEX(pl_especialidade,G4516))</f>
        <v/>
      </c>
      <c r="K4516" s="28">
        <f>IF(N(G4516)=0,"",INDEX(pl_duracao,G4516))</f>
        <v/>
      </c>
      <c r="L4516" s="39">
        <f>IF(ISNUMBER(C4516),YEAR(C4516),"")</f>
        <v/>
      </c>
      <c r="M4516" s="39">
        <f>IF(ISNUMBER(C4516),MONTH(C4516),"")</f>
        <v/>
      </c>
      <c r="N4516" s="23">
        <f>IF(L4516="","",IF(NOT(ISNUMBER(crono_ano)),"Informe o ano",IF(L4516&lt;crono_ano,"Antes do ano",IF(L4516&gt;crono_ano,"Depois do ano","No ano"))))</f>
        <v/>
      </c>
      <c r="O4516" s="39">
        <f>IF(F4516="","",IF(COUNTIF(F$7:F4516,F4516)=1,1,0))</f>
        <v/>
      </c>
      <c r="P4516" s="39">
        <f>IF(A4516&amp;B4516&amp;C4516="","",IF(AND(O4516=1,N(G4516)&gt;0),IF(INDEX(pl_ativa,MAX(1,N(G4516)))="Sim",1,0),0))</f>
        <v/>
      </c>
      <c r="Q4516" s="39">
        <f>IF(F4516="","",COUNTIFS(ex_chave_oc,F4516,ex_cancelada,"&lt;&gt;Sim"))</f>
        <v/>
      </c>
      <c r="R4516" s="51">
        <f>IF(P4516="","",IF(AND(P4516=1,N(Q4516)&gt;0),1,0))</f>
        <v/>
      </c>
      <c r="S4516" s="30">
        <f>IF(P4516="","",IF(F4516="","ERRO: data prevista ausente ou inválida",IF(O4516=0,"Duplicada: contada uma vez",IF(N(G4516)=0,"ERRO: tarefa fora do Plano Mestre",IF(P4516=0,"Tarefa retirada do plano: não conta","OK")))))</f>
        <v/>
      </c>
    </row>
    <row r="4517">
      <c r="A4517" s="29" t="n"/>
      <c r="B4517" s="25" t="n"/>
      <c r="C4517" s="49" t="n"/>
      <c r="D4517" s="29" t="n"/>
      <c r="E4517" s="23">
        <f>IF(OR(A4517="",B4517=""),"",A4517&amp;"|"&amp;B4517)</f>
        <v/>
      </c>
      <c r="F4517" s="30">
        <f>IF(OR(E4517="",NOT(ISNUMBER(C4517))),"",E4517&amp;"|"&amp;YEAR(C4517)&amp;"-"&amp;RIGHT("0"&amp;MONTH(C4517),2)&amp;"-"&amp;RIGHT("0"&amp;DAY(C4517),2))</f>
        <v/>
      </c>
      <c r="G4517" s="26">
        <f>IF(E4517="","",IFERROR(MATCH(E4517,pl_chave,0),0))</f>
        <v/>
      </c>
      <c r="H4517" s="23">
        <f>IF(G4517="","",IF(G4517=0,"Tarefa fora do plano",INDEX(pl_tag,G4517)))</f>
        <v/>
      </c>
      <c r="I4517" s="30">
        <f>IF(N(G4517)=0,"",INDEX(pl_atividade,G4517))</f>
        <v/>
      </c>
      <c r="J4517" s="50">
        <f>IF(N(G4517)=0,"",INDEX(pl_especialidade,G4517))</f>
        <v/>
      </c>
      <c r="K4517" s="28">
        <f>IF(N(G4517)=0,"",INDEX(pl_duracao,G4517))</f>
        <v/>
      </c>
      <c r="L4517" s="39">
        <f>IF(ISNUMBER(C4517),YEAR(C4517),"")</f>
        <v/>
      </c>
      <c r="M4517" s="39">
        <f>IF(ISNUMBER(C4517),MONTH(C4517),"")</f>
        <v/>
      </c>
      <c r="N4517" s="23">
        <f>IF(L4517="","",IF(NOT(ISNUMBER(crono_ano)),"Informe o ano",IF(L4517&lt;crono_ano,"Antes do ano",IF(L4517&gt;crono_ano,"Depois do ano","No ano"))))</f>
        <v/>
      </c>
      <c r="O4517" s="39">
        <f>IF(F4517="","",IF(COUNTIF(F$7:F4517,F4517)=1,1,0))</f>
        <v/>
      </c>
      <c r="P4517" s="39">
        <f>IF(A4517&amp;B4517&amp;C4517="","",IF(AND(O4517=1,N(G4517)&gt;0),IF(INDEX(pl_ativa,MAX(1,N(G4517)))="Sim",1,0),0))</f>
        <v/>
      </c>
      <c r="Q4517" s="39">
        <f>IF(F4517="","",COUNTIFS(ex_chave_oc,F4517,ex_cancelada,"&lt;&gt;Sim"))</f>
        <v/>
      </c>
      <c r="R4517" s="51">
        <f>IF(P4517="","",IF(AND(P4517=1,N(Q4517)&gt;0),1,0))</f>
        <v/>
      </c>
      <c r="S4517" s="30">
        <f>IF(P4517="","",IF(F4517="","ERRO: data prevista ausente ou inválida",IF(O4517=0,"Duplicada: contada uma vez",IF(N(G4517)=0,"ERRO: tarefa fora do Plano Mestre",IF(P4517=0,"Tarefa retirada do plano: não conta","OK")))))</f>
        <v/>
      </c>
    </row>
    <row r="4518">
      <c r="A4518" s="29" t="n"/>
      <c r="B4518" s="25" t="n"/>
      <c r="C4518" s="49" t="n"/>
      <c r="D4518" s="29" t="n"/>
      <c r="E4518" s="23">
        <f>IF(OR(A4518="",B4518=""),"",A4518&amp;"|"&amp;B4518)</f>
        <v/>
      </c>
      <c r="F4518" s="30">
        <f>IF(OR(E4518="",NOT(ISNUMBER(C4518))),"",E4518&amp;"|"&amp;YEAR(C4518)&amp;"-"&amp;RIGHT("0"&amp;MONTH(C4518),2)&amp;"-"&amp;RIGHT("0"&amp;DAY(C4518),2))</f>
        <v/>
      </c>
      <c r="G4518" s="26">
        <f>IF(E4518="","",IFERROR(MATCH(E4518,pl_chave,0),0))</f>
        <v/>
      </c>
      <c r="H4518" s="23">
        <f>IF(G4518="","",IF(G4518=0,"Tarefa fora do plano",INDEX(pl_tag,G4518)))</f>
        <v/>
      </c>
      <c r="I4518" s="30">
        <f>IF(N(G4518)=0,"",INDEX(pl_atividade,G4518))</f>
        <v/>
      </c>
      <c r="J4518" s="50">
        <f>IF(N(G4518)=0,"",INDEX(pl_especialidade,G4518))</f>
        <v/>
      </c>
      <c r="K4518" s="28">
        <f>IF(N(G4518)=0,"",INDEX(pl_duracao,G4518))</f>
        <v/>
      </c>
      <c r="L4518" s="39">
        <f>IF(ISNUMBER(C4518),YEAR(C4518),"")</f>
        <v/>
      </c>
      <c r="M4518" s="39">
        <f>IF(ISNUMBER(C4518),MONTH(C4518),"")</f>
        <v/>
      </c>
      <c r="N4518" s="23">
        <f>IF(L4518="","",IF(NOT(ISNUMBER(crono_ano)),"Informe o ano",IF(L4518&lt;crono_ano,"Antes do ano",IF(L4518&gt;crono_ano,"Depois do ano","No ano"))))</f>
        <v/>
      </c>
      <c r="O4518" s="39">
        <f>IF(F4518="","",IF(COUNTIF(F$7:F4518,F4518)=1,1,0))</f>
        <v/>
      </c>
      <c r="P4518" s="39">
        <f>IF(A4518&amp;B4518&amp;C4518="","",IF(AND(O4518=1,N(G4518)&gt;0),IF(INDEX(pl_ativa,MAX(1,N(G4518)))="Sim",1,0),0))</f>
        <v/>
      </c>
      <c r="Q4518" s="39">
        <f>IF(F4518="","",COUNTIFS(ex_chave_oc,F4518,ex_cancelada,"&lt;&gt;Sim"))</f>
        <v/>
      </c>
      <c r="R4518" s="51">
        <f>IF(P4518="","",IF(AND(P4518=1,N(Q4518)&gt;0),1,0))</f>
        <v/>
      </c>
      <c r="S4518" s="30">
        <f>IF(P4518="","",IF(F4518="","ERRO: data prevista ausente ou inválida",IF(O4518=0,"Duplicada: contada uma vez",IF(N(G4518)=0,"ERRO: tarefa fora do Plano Mestre",IF(P4518=0,"Tarefa retirada do plano: não conta","OK")))))</f>
        <v/>
      </c>
    </row>
    <row r="4519">
      <c r="A4519" s="29" t="n"/>
      <c r="B4519" s="25" t="n"/>
      <c r="C4519" s="49" t="n"/>
      <c r="D4519" s="29" t="n"/>
      <c r="E4519" s="23">
        <f>IF(OR(A4519="",B4519=""),"",A4519&amp;"|"&amp;B4519)</f>
        <v/>
      </c>
      <c r="F4519" s="30">
        <f>IF(OR(E4519="",NOT(ISNUMBER(C4519))),"",E4519&amp;"|"&amp;YEAR(C4519)&amp;"-"&amp;RIGHT("0"&amp;MONTH(C4519),2)&amp;"-"&amp;RIGHT("0"&amp;DAY(C4519),2))</f>
        <v/>
      </c>
      <c r="G4519" s="26">
        <f>IF(E4519="","",IFERROR(MATCH(E4519,pl_chave,0),0))</f>
        <v/>
      </c>
      <c r="H4519" s="23">
        <f>IF(G4519="","",IF(G4519=0,"Tarefa fora do plano",INDEX(pl_tag,G4519)))</f>
        <v/>
      </c>
      <c r="I4519" s="30">
        <f>IF(N(G4519)=0,"",INDEX(pl_atividade,G4519))</f>
        <v/>
      </c>
      <c r="J4519" s="50">
        <f>IF(N(G4519)=0,"",INDEX(pl_especialidade,G4519))</f>
        <v/>
      </c>
      <c r="K4519" s="28">
        <f>IF(N(G4519)=0,"",INDEX(pl_duracao,G4519))</f>
        <v/>
      </c>
      <c r="L4519" s="39">
        <f>IF(ISNUMBER(C4519),YEAR(C4519),"")</f>
        <v/>
      </c>
      <c r="M4519" s="39">
        <f>IF(ISNUMBER(C4519),MONTH(C4519),"")</f>
        <v/>
      </c>
      <c r="N4519" s="23">
        <f>IF(L4519="","",IF(NOT(ISNUMBER(crono_ano)),"Informe o ano",IF(L4519&lt;crono_ano,"Antes do ano",IF(L4519&gt;crono_ano,"Depois do ano","No ano"))))</f>
        <v/>
      </c>
      <c r="O4519" s="39">
        <f>IF(F4519="","",IF(COUNTIF(F$7:F4519,F4519)=1,1,0))</f>
        <v/>
      </c>
      <c r="P4519" s="39">
        <f>IF(A4519&amp;B4519&amp;C4519="","",IF(AND(O4519=1,N(G4519)&gt;0),IF(INDEX(pl_ativa,MAX(1,N(G4519)))="Sim",1,0),0))</f>
        <v/>
      </c>
      <c r="Q4519" s="39">
        <f>IF(F4519="","",COUNTIFS(ex_chave_oc,F4519,ex_cancelada,"&lt;&gt;Sim"))</f>
        <v/>
      </c>
      <c r="R4519" s="51">
        <f>IF(P4519="","",IF(AND(P4519=1,N(Q4519)&gt;0),1,0))</f>
        <v/>
      </c>
      <c r="S4519" s="30">
        <f>IF(P4519="","",IF(F4519="","ERRO: data prevista ausente ou inválida",IF(O4519=0,"Duplicada: contada uma vez",IF(N(G4519)=0,"ERRO: tarefa fora do Plano Mestre",IF(P4519=0,"Tarefa retirada do plano: não conta","OK")))))</f>
        <v/>
      </c>
    </row>
    <row r="4520">
      <c r="A4520" s="29" t="n"/>
      <c r="B4520" s="25" t="n"/>
      <c r="C4520" s="49" t="n"/>
      <c r="D4520" s="29" t="n"/>
      <c r="E4520" s="23">
        <f>IF(OR(A4520="",B4520=""),"",A4520&amp;"|"&amp;B4520)</f>
        <v/>
      </c>
      <c r="F4520" s="30">
        <f>IF(OR(E4520="",NOT(ISNUMBER(C4520))),"",E4520&amp;"|"&amp;YEAR(C4520)&amp;"-"&amp;RIGHT("0"&amp;MONTH(C4520),2)&amp;"-"&amp;RIGHT("0"&amp;DAY(C4520),2))</f>
        <v/>
      </c>
      <c r="G4520" s="26">
        <f>IF(E4520="","",IFERROR(MATCH(E4520,pl_chave,0),0))</f>
        <v/>
      </c>
      <c r="H4520" s="23">
        <f>IF(G4520="","",IF(G4520=0,"Tarefa fora do plano",INDEX(pl_tag,G4520)))</f>
        <v/>
      </c>
      <c r="I4520" s="30">
        <f>IF(N(G4520)=0,"",INDEX(pl_atividade,G4520))</f>
        <v/>
      </c>
      <c r="J4520" s="50">
        <f>IF(N(G4520)=0,"",INDEX(pl_especialidade,G4520))</f>
        <v/>
      </c>
      <c r="K4520" s="28">
        <f>IF(N(G4520)=0,"",INDEX(pl_duracao,G4520))</f>
        <v/>
      </c>
      <c r="L4520" s="39">
        <f>IF(ISNUMBER(C4520),YEAR(C4520),"")</f>
        <v/>
      </c>
      <c r="M4520" s="39">
        <f>IF(ISNUMBER(C4520),MONTH(C4520),"")</f>
        <v/>
      </c>
      <c r="N4520" s="23">
        <f>IF(L4520="","",IF(NOT(ISNUMBER(crono_ano)),"Informe o ano",IF(L4520&lt;crono_ano,"Antes do ano",IF(L4520&gt;crono_ano,"Depois do ano","No ano"))))</f>
        <v/>
      </c>
      <c r="O4520" s="39">
        <f>IF(F4520="","",IF(COUNTIF(F$7:F4520,F4520)=1,1,0))</f>
        <v/>
      </c>
      <c r="P4520" s="39">
        <f>IF(A4520&amp;B4520&amp;C4520="","",IF(AND(O4520=1,N(G4520)&gt;0),IF(INDEX(pl_ativa,MAX(1,N(G4520)))="Sim",1,0),0))</f>
        <v/>
      </c>
      <c r="Q4520" s="39">
        <f>IF(F4520="","",COUNTIFS(ex_chave_oc,F4520,ex_cancelada,"&lt;&gt;Sim"))</f>
        <v/>
      </c>
      <c r="R4520" s="51">
        <f>IF(P4520="","",IF(AND(P4520=1,N(Q4520)&gt;0),1,0))</f>
        <v/>
      </c>
      <c r="S4520" s="30">
        <f>IF(P4520="","",IF(F4520="","ERRO: data prevista ausente ou inválida",IF(O4520=0,"Duplicada: contada uma vez",IF(N(G4520)=0,"ERRO: tarefa fora do Plano Mestre",IF(P4520=0,"Tarefa retirada do plano: não conta","OK")))))</f>
        <v/>
      </c>
    </row>
    <row r="4521">
      <c r="A4521" s="29" t="n"/>
      <c r="B4521" s="25" t="n"/>
      <c r="C4521" s="49" t="n"/>
      <c r="D4521" s="29" t="n"/>
      <c r="E4521" s="23">
        <f>IF(OR(A4521="",B4521=""),"",A4521&amp;"|"&amp;B4521)</f>
        <v/>
      </c>
      <c r="F4521" s="30">
        <f>IF(OR(E4521="",NOT(ISNUMBER(C4521))),"",E4521&amp;"|"&amp;YEAR(C4521)&amp;"-"&amp;RIGHT("0"&amp;MONTH(C4521),2)&amp;"-"&amp;RIGHT("0"&amp;DAY(C4521),2))</f>
        <v/>
      </c>
      <c r="G4521" s="26">
        <f>IF(E4521="","",IFERROR(MATCH(E4521,pl_chave,0),0))</f>
        <v/>
      </c>
      <c r="H4521" s="23">
        <f>IF(G4521="","",IF(G4521=0,"Tarefa fora do plano",INDEX(pl_tag,G4521)))</f>
        <v/>
      </c>
      <c r="I4521" s="30">
        <f>IF(N(G4521)=0,"",INDEX(pl_atividade,G4521))</f>
        <v/>
      </c>
      <c r="J4521" s="50">
        <f>IF(N(G4521)=0,"",INDEX(pl_especialidade,G4521))</f>
        <v/>
      </c>
      <c r="K4521" s="28">
        <f>IF(N(G4521)=0,"",INDEX(pl_duracao,G4521))</f>
        <v/>
      </c>
      <c r="L4521" s="39">
        <f>IF(ISNUMBER(C4521),YEAR(C4521),"")</f>
        <v/>
      </c>
      <c r="M4521" s="39">
        <f>IF(ISNUMBER(C4521),MONTH(C4521),"")</f>
        <v/>
      </c>
      <c r="N4521" s="23">
        <f>IF(L4521="","",IF(NOT(ISNUMBER(crono_ano)),"Informe o ano",IF(L4521&lt;crono_ano,"Antes do ano",IF(L4521&gt;crono_ano,"Depois do ano","No ano"))))</f>
        <v/>
      </c>
      <c r="O4521" s="39">
        <f>IF(F4521="","",IF(COUNTIF(F$7:F4521,F4521)=1,1,0))</f>
        <v/>
      </c>
      <c r="P4521" s="39">
        <f>IF(A4521&amp;B4521&amp;C4521="","",IF(AND(O4521=1,N(G4521)&gt;0),IF(INDEX(pl_ativa,MAX(1,N(G4521)))="Sim",1,0),0))</f>
        <v/>
      </c>
      <c r="Q4521" s="39">
        <f>IF(F4521="","",COUNTIFS(ex_chave_oc,F4521,ex_cancelada,"&lt;&gt;Sim"))</f>
        <v/>
      </c>
      <c r="R4521" s="51">
        <f>IF(P4521="","",IF(AND(P4521=1,N(Q4521)&gt;0),1,0))</f>
        <v/>
      </c>
      <c r="S4521" s="30">
        <f>IF(P4521="","",IF(F4521="","ERRO: data prevista ausente ou inválida",IF(O4521=0,"Duplicada: contada uma vez",IF(N(G4521)=0,"ERRO: tarefa fora do Plano Mestre",IF(P4521=0,"Tarefa retirada do plano: não conta","OK")))))</f>
        <v/>
      </c>
    </row>
    <row r="4522">
      <c r="A4522" s="29" t="n"/>
      <c r="B4522" s="25" t="n"/>
      <c r="C4522" s="49" t="n"/>
      <c r="D4522" s="29" t="n"/>
      <c r="E4522" s="23">
        <f>IF(OR(A4522="",B4522=""),"",A4522&amp;"|"&amp;B4522)</f>
        <v/>
      </c>
      <c r="F4522" s="30">
        <f>IF(OR(E4522="",NOT(ISNUMBER(C4522))),"",E4522&amp;"|"&amp;YEAR(C4522)&amp;"-"&amp;RIGHT("0"&amp;MONTH(C4522),2)&amp;"-"&amp;RIGHT("0"&amp;DAY(C4522),2))</f>
        <v/>
      </c>
      <c r="G4522" s="26">
        <f>IF(E4522="","",IFERROR(MATCH(E4522,pl_chave,0),0))</f>
        <v/>
      </c>
      <c r="H4522" s="23">
        <f>IF(G4522="","",IF(G4522=0,"Tarefa fora do plano",INDEX(pl_tag,G4522)))</f>
        <v/>
      </c>
      <c r="I4522" s="30">
        <f>IF(N(G4522)=0,"",INDEX(pl_atividade,G4522))</f>
        <v/>
      </c>
      <c r="J4522" s="50">
        <f>IF(N(G4522)=0,"",INDEX(pl_especialidade,G4522))</f>
        <v/>
      </c>
      <c r="K4522" s="28">
        <f>IF(N(G4522)=0,"",INDEX(pl_duracao,G4522))</f>
        <v/>
      </c>
      <c r="L4522" s="39">
        <f>IF(ISNUMBER(C4522),YEAR(C4522),"")</f>
        <v/>
      </c>
      <c r="M4522" s="39">
        <f>IF(ISNUMBER(C4522),MONTH(C4522),"")</f>
        <v/>
      </c>
      <c r="N4522" s="23">
        <f>IF(L4522="","",IF(NOT(ISNUMBER(crono_ano)),"Informe o ano",IF(L4522&lt;crono_ano,"Antes do ano",IF(L4522&gt;crono_ano,"Depois do ano","No ano"))))</f>
        <v/>
      </c>
      <c r="O4522" s="39">
        <f>IF(F4522="","",IF(COUNTIF(F$7:F4522,F4522)=1,1,0))</f>
        <v/>
      </c>
      <c r="P4522" s="39">
        <f>IF(A4522&amp;B4522&amp;C4522="","",IF(AND(O4522=1,N(G4522)&gt;0),IF(INDEX(pl_ativa,MAX(1,N(G4522)))="Sim",1,0),0))</f>
        <v/>
      </c>
      <c r="Q4522" s="39">
        <f>IF(F4522="","",COUNTIFS(ex_chave_oc,F4522,ex_cancelada,"&lt;&gt;Sim"))</f>
        <v/>
      </c>
      <c r="R4522" s="51">
        <f>IF(P4522="","",IF(AND(P4522=1,N(Q4522)&gt;0),1,0))</f>
        <v/>
      </c>
      <c r="S4522" s="30">
        <f>IF(P4522="","",IF(F4522="","ERRO: data prevista ausente ou inválida",IF(O4522=0,"Duplicada: contada uma vez",IF(N(G4522)=0,"ERRO: tarefa fora do Plano Mestre",IF(P4522=0,"Tarefa retirada do plano: não conta","OK")))))</f>
        <v/>
      </c>
    </row>
    <row r="4523">
      <c r="A4523" s="29" t="n"/>
      <c r="B4523" s="25" t="n"/>
      <c r="C4523" s="49" t="n"/>
      <c r="D4523" s="29" t="n"/>
      <c r="E4523" s="23">
        <f>IF(OR(A4523="",B4523=""),"",A4523&amp;"|"&amp;B4523)</f>
        <v/>
      </c>
      <c r="F4523" s="30">
        <f>IF(OR(E4523="",NOT(ISNUMBER(C4523))),"",E4523&amp;"|"&amp;YEAR(C4523)&amp;"-"&amp;RIGHT("0"&amp;MONTH(C4523),2)&amp;"-"&amp;RIGHT("0"&amp;DAY(C4523),2))</f>
        <v/>
      </c>
      <c r="G4523" s="26">
        <f>IF(E4523="","",IFERROR(MATCH(E4523,pl_chave,0),0))</f>
        <v/>
      </c>
      <c r="H4523" s="23">
        <f>IF(G4523="","",IF(G4523=0,"Tarefa fora do plano",INDEX(pl_tag,G4523)))</f>
        <v/>
      </c>
      <c r="I4523" s="30">
        <f>IF(N(G4523)=0,"",INDEX(pl_atividade,G4523))</f>
        <v/>
      </c>
      <c r="J4523" s="50">
        <f>IF(N(G4523)=0,"",INDEX(pl_especialidade,G4523))</f>
        <v/>
      </c>
      <c r="K4523" s="28">
        <f>IF(N(G4523)=0,"",INDEX(pl_duracao,G4523))</f>
        <v/>
      </c>
      <c r="L4523" s="39">
        <f>IF(ISNUMBER(C4523),YEAR(C4523),"")</f>
        <v/>
      </c>
      <c r="M4523" s="39">
        <f>IF(ISNUMBER(C4523),MONTH(C4523),"")</f>
        <v/>
      </c>
      <c r="N4523" s="23">
        <f>IF(L4523="","",IF(NOT(ISNUMBER(crono_ano)),"Informe o ano",IF(L4523&lt;crono_ano,"Antes do ano",IF(L4523&gt;crono_ano,"Depois do ano","No ano"))))</f>
        <v/>
      </c>
      <c r="O4523" s="39">
        <f>IF(F4523="","",IF(COUNTIF(F$7:F4523,F4523)=1,1,0))</f>
        <v/>
      </c>
      <c r="P4523" s="39">
        <f>IF(A4523&amp;B4523&amp;C4523="","",IF(AND(O4523=1,N(G4523)&gt;0),IF(INDEX(pl_ativa,MAX(1,N(G4523)))="Sim",1,0),0))</f>
        <v/>
      </c>
      <c r="Q4523" s="39">
        <f>IF(F4523="","",COUNTIFS(ex_chave_oc,F4523,ex_cancelada,"&lt;&gt;Sim"))</f>
        <v/>
      </c>
      <c r="R4523" s="51">
        <f>IF(P4523="","",IF(AND(P4523=1,N(Q4523)&gt;0),1,0))</f>
        <v/>
      </c>
      <c r="S4523" s="30">
        <f>IF(P4523="","",IF(F4523="","ERRO: data prevista ausente ou inválida",IF(O4523=0,"Duplicada: contada uma vez",IF(N(G4523)=0,"ERRO: tarefa fora do Plano Mestre",IF(P4523=0,"Tarefa retirada do plano: não conta","OK")))))</f>
        <v/>
      </c>
    </row>
    <row r="4524">
      <c r="A4524" s="29" t="n"/>
      <c r="B4524" s="25" t="n"/>
      <c r="C4524" s="49" t="n"/>
      <c r="D4524" s="29" t="n"/>
      <c r="E4524" s="23">
        <f>IF(OR(A4524="",B4524=""),"",A4524&amp;"|"&amp;B4524)</f>
        <v/>
      </c>
      <c r="F4524" s="30">
        <f>IF(OR(E4524="",NOT(ISNUMBER(C4524))),"",E4524&amp;"|"&amp;YEAR(C4524)&amp;"-"&amp;RIGHT("0"&amp;MONTH(C4524),2)&amp;"-"&amp;RIGHT("0"&amp;DAY(C4524),2))</f>
        <v/>
      </c>
      <c r="G4524" s="26">
        <f>IF(E4524="","",IFERROR(MATCH(E4524,pl_chave,0),0))</f>
        <v/>
      </c>
      <c r="H4524" s="23">
        <f>IF(G4524="","",IF(G4524=0,"Tarefa fora do plano",INDEX(pl_tag,G4524)))</f>
        <v/>
      </c>
      <c r="I4524" s="30">
        <f>IF(N(G4524)=0,"",INDEX(pl_atividade,G4524))</f>
        <v/>
      </c>
      <c r="J4524" s="50">
        <f>IF(N(G4524)=0,"",INDEX(pl_especialidade,G4524))</f>
        <v/>
      </c>
      <c r="K4524" s="28">
        <f>IF(N(G4524)=0,"",INDEX(pl_duracao,G4524))</f>
        <v/>
      </c>
      <c r="L4524" s="39">
        <f>IF(ISNUMBER(C4524),YEAR(C4524),"")</f>
        <v/>
      </c>
      <c r="M4524" s="39">
        <f>IF(ISNUMBER(C4524),MONTH(C4524),"")</f>
        <v/>
      </c>
      <c r="N4524" s="23">
        <f>IF(L4524="","",IF(NOT(ISNUMBER(crono_ano)),"Informe o ano",IF(L4524&lt;crono_ano,"Antes do ano",IF(L4524&gt;crono_ano,"Depois do ano","No ano"))))</f>
        <v/>
      </c>
      <c r="O4524" s="39">
        <f>IF(F4524="","",IF(COUNTIF(F$7:F4524,F4524)=1,1,0))</f>
        <v/>
      </c>
      <c r="P4524" s="39">
        <f>IF(A4524&amp;B4524&amp;C4524="","",IF(AND(O4524=1,N(G4524)&gt;0),IF(INDEX(pl_ativa,MAX(1,N(G4524)))="Sim",1,0),0))</f>
        <v/>
      </c>
      <c r="Q4524" s="39">
        <f>IF(F4524="","",COUNTIFS(ex_chave_oc,F4524,ex_cancelada,"&lt;&gt;Sim"))</f>
        <v/>
      </c>
      <c r="R4524" s="51">
        <f>IF(P4524="","",IF(AND(P4524=1,N(Q4524)&gt;0),1,0))</f>
        <v/>
      </c>
      <c r="S4524" s="30">
        <f>IF(P4524="","",IF(F4524="","ERRO: data prevista ausente ou inválida",IF(O4524=0,"Duplicada: contada uma vez",IF(N(G4524)=0,"ERRO: tarefa fora do Plano Mestre",IF(P4524=0,"Tarefa retirada do plano: não conta","OK")))))</f>
        <v/>
      </c>
    </row>
    <row r="4525">
      <c r="A4525" s="29" t="n"/>
      <c r="B4525" s="25" t="n"/>
      <c r="C4525" s="49" t="n"/>
      <c r="D4525" s="29" t="n"/>
      <c r="E4525" s="23">
        <f>IF(OR(A4525="",B4525=""),"",A4525&amp;"|"&amp;B4525)</f>
        <v/>
      </c>
      <c r="F4525" s="30">
        <f>IF(OR(E4525="",NOT(ISNUMBER(C4525))),"",E4525&amp;"|"&amp;YEAR(C4525)&amp;"-"&amp;RIGHT("0"&amp;MONTH(C4525),2)&amp;"-"&amp;RIGHT("0"&amp;DAY(C4525),2))</f>
        <v/>
      </c>
      <c r="G4525" s="26">
        <f>IF(E4525="","",IFERROR(MATCH(E4525,pl_chave,0),0))</f>
        <v/>
      </c>
      <c r="H4525" s="23">
        <f>IF(G4525="","",IF(G4525=0,"Tarefa fora do plano",INDEX(pl_tag,G4525)))</f>
        <v/>
      </c>
      <c r="I4525" s="30">
        <f>IF(N(G4525)=0,"",INDEX(pl_atividade,G4525))</f>
        <v/>
      </c>
      <c r="J4525" s="50">
        <f>IF(N(G4525)=0,"",INDEX(pl_especialidade,G4525))</f>
        <v/>
      </c>
      <c r="K4525" s="28">
        <f>IF(N(G4525)=0,"",INDEX(pl_duracao,G4525))</f>
        <v/>
      </c>
      <c r="L4525" s="39">
        <f>IF(ISNUMBER(C4525),YEAR(C4525),"")</f>
        <v/>
      </c>
      <c r="M4525" s="39">
        <f>IF(ISNUMBER(C4525),MONTH(C4525),"")</f>
        <v/>
      </c>
      <c r="N4525" s="23">
        <f>IF(L4525="","",IF(NOT(ISNUMBER(crono_ano)),"Informe o ano",IF(L4525&lt;crono_ano,"Antes do ano",IF(L4525&gt;crono_ano,"Depois do ano","No ano"))))</f>
        <v/>
      </c>
      <c r="O4525" s="39">
        <f>IF(F4525="","",IF(COUNTIF(F$7:F4525,F4525)=1,1,0))</f>
        <v/>
      </c>
      <c r="P4525" s="39">
        <f>IF(A4525&amp;B4525&amp;C4525="","",IF(AND(O4525=1,N(G4525)&gt;0),IF(INDEX(pl_ativa,MAX(1,N(G4525)))="Sim",1,0),0))</f>
        <v/>
      </c>
      <c r="Q4525" s="39">
        <f>IF(F4525="","",COUNTIFS(ex_chave_oc,F4525,ex_cancelada,"&lt;&gt;Sim"))</f>
        <v/>
      </c>
      <c r="R4525" s="51">
        <f>IF(P4525="","",IF(AND(P4525=1,N(Q4525)&gt;0),1,0))</f>
        <v/>
      </c>
      <c r="S4525" s="30">
        <f>IF(P4525="","",IF(F4525="","ERRO: data prevista ausente ou inválida",IF(O4525=0,"Duplicada: contada uma vez",IF(N(G4525)=0,"ERRO: tarefa fora do Plano Mestre",IF(P4525=0,"Tarefa retirada do plano: não conta","OK")))))</f>
        <v/>
      </c>
    </row>
    <row r="4526">
      <c r="A4526" s="29" t="n"/>
      <c r="B4526" s="25" t="n"/>
      <c r="C4526" s="49" t="n"/>
      <c r="D4526" s="29" t="n"/>
      <c r="E4526" s="23">
        <f>IF(OR(A4526="",B4526=""),"",A4526&amp;"|"&amp;B4526)</f>
        <v/>
      </c>
      <c r="F4526" s="30">
        <f>IF(OR(E4526="",NOT(ISNUMBER(C4526))),"",E4526&amp;"|"&amp;YEAR(C4526)&amp;"-"&amp;RIGHT("0"&amp;MONTH(C4526),2)&amp;"-"&amp;RIGHT("0"&amp;DAY(C4526),2))</f>
        <v/>
      </c>
      <c r="G4526" s="26">
        <f>IF(E4526="","",IFERROR(MATCH(E4526,pl_chave,0),0))</f>
        <v/>
      </c>
      <c r="H4526" s="23">
        <f>IF(G4526="","",IF(G4526=0,"Tarefa fora do plano",INDEX(pl_tag,G4526)))</f>
        <v/>
      </c>
      <c r="I4526" s="30">
        <f>IF(N(G4526)=0,"",INDEX(pl_atividade,G4526))</f>
        <v/>
      </c>
      <c r="J4526" s="50">
        <f>IF(N(G4526)=0,"",INDEX(pl_especialidade,G4526))</f>
        <v/>
      </c>
      <c r="K4526" s="28">
        <f>IF(N(G4526)=0,"",INDEX(pl_duracao,G4526))</f>
        <v/>
      </c>
      <c r="L4526" s="39">
        <f>IF(ISNUMBER(C4526),YEAR(C4526),"")</f>
        <v/>
      </c>
      <c r="M4526" s="39">
        <f>IF(ISNUMBER(C4526),MONTH(C4526),"")</f>
        <v/>
      </c>
      <c r="N4526" s="23">
        <f>IF(L4526="","",IF(NOT(ISNUMBER(crono_ano)),"Informe o ano",IF(L4526&lt;crono_ano,"Antes do ano",IF(L4526&gt;crono_ano,"Depois do ano","No ano"))))</f>
        <v/>
      </c>
      <c r="O4526" s="39">
        <f>IF(F4526="","",IF(COUNTIF(F$7:F4526,F4526)=1,1,0))</f>
        <v/>
      </c>
      <c r="P4526" s="39">
        <f>IF(A4526&amp;B4526&amp;C4526="","",IF(AND(O4526=1,N(G4526)&gt;0),IF(INDEX(pl_ativa,MAX(1,N(G4526)))="Sim",1,0),0))</f>
        <v/>
      </c>
      <c r="Q4526" s="39">
        <f>IF(F4526="","",COUNTIFS(ex_chave_oc,F4526,ex_cancelada,"&lt;&gt;Sim"))</f>
        <v/>
      </c>
      <c r="R4526" s="51">
        <f>IF(P4526="","",IF(AND(P4526=1,N(Q4526)&gt;0),1,0))</f>
        <v/>
      </c>
      <c r="S4526" s="30">
        <f>IF(P4526="","",IF(F4526="","ERRO: data prevista ausente ou inválida",IF(O4526=0,"Duplicada: contada uma vez",IF(N(G4526)=0,"ERRO: tarefa fora do Plano Mestre",IF(P4526=0,"Tarefa retirada do plano: não conta","OK")))))</f>
        <v/>
      </c>
    </row>
    <row r="4527">
      <c r="A4527" s="29" t="n"/>
      <c r="B4527" s="25" t="n"/>
      <c r="C4527" s="49" t="n"/>
      <c r="D4527" s="29" t="n"/>
      <c r="E4527" s="23">
        <f>IF(OR(A4527="",B4527=""),"",A4527&amp;"|"&amp;B4527)</f>
        <v/>
      </c>
      <c r="F4527" s="30">
        <f>IF(OR(E4527="",NOT(ISNUMBER(C4527))),"",E4527&amp;"|"&amp;YEAR(C4527)&amp;"-"&amp;RIGHT("0"&amp;MONTH(C4527),2)&amp;"-"&amp;RIGHT("0"&amp;DAY(C4527),2))</f>
        <v/>
      </c>
      <c r="G4527" s="26">
        <f>IF(E4527="","",IFERROR(MATCH(E4527,pl_chave,0),0))</f>
        <v/>
      </c>
      <c r="H4527" s="23">
        <f>IF(G4527="","",IF(G4527=0,"Tarefa fora do plano",INDEX(pl_tag,G4527)))</f>
        <v/>
      </c>
      <c r="I4527" s="30">
        <f>IF(N(G4527)=0,"",INDEX(pl_atividade,G4527))</f>
        <v/>
      </c>
      <c r="J4527" s="50">
        <f>IF(N(G4527)=0,"",INDEX(pl_especialidade,G4527))</f>
        <v/>
      </c>
      <c r="K4527" s="28">
        <f>IF(N(G4527)=0,"",INDEX(pl_duracao,G4527))</f>
        <v/>
      </c>
      <c r="L4527" s="39">
        <f>IF(ISNUMBER(C4527),YEAR(C4527),"")</f>
        <v/>
      </c>
      <c r="M4527" s="39">
        <f>IF(ISNUMBER(C4527),MONTH(C4527),"")</f>
        <v/>
      </c>
      <c r="N4527" s="23">
        <f>IF(L4527="","",IF(NOT(ISNUMBER(crono_ano)),"Informe o ano",IF(L4527&lt;crono_ano,"Antes do ano",IF(L4527&gt;crono_ano,"Depois do ano","No ano"))))</f>
        <v/>
      </c>
      <c r="O4527" s="39">
        <f>IF(F4527="","",IF(COUNTIF(F$7:F4527,F4527)=1,1,0))</f>
        <v/>
      </c>
      <c r="P4527" s="39">
        <f>IF(A4527&amp;B4527&amp;C4527="","",IF(AND(O4527=1,N(G4527)&gt;0),IF(INDEX(pl_ativa,MAX(1,N(G4527)))="Sim",1,0),0))</f>
        <v/>
      </c>
      <c r="Q4527" s="39">
        <f>IF(F4527="","",COUNTIFS(ex_chave_oc,F4527,ex_cancelada,"&lt;&gt;Sim"))</f>
        <v/>
      </c>
      <c r="R4527" s="51">
        <f>IF(P4527="","",IF(AND(P4527=1,N(Q4527)&gt;0),1,0))</f>
        <v/>
      </c>
      <c r="S4527" s="30">
        <f>IF(P4527="","",IF(F4527="","ERRO: data prevista ausente ou inválida",IF(O4527=0,"Duplicada: contada uma vez",IF(N(G4527)=0,"ERRO: tarefa fora do Plano Mestre",IF(P4527=0,"Tarefa retirada do plano: não conta","OK")))))</f>
        <v/>
      </c>
    </row>
    <row r="4528">
      <c r="A4528" s="29" t="n"/>
      <c r="B4528" s="25" t="n"/>
      <c r="C4528" s="49" t="n"/>
      <c r="D4528" s="29" t="n"/>
      <c r="E4528" s="23">
        <f>IF(OR(A4528="",B4528=""),"",A4528&amp;"|"&amp;B4528)</f>
        <v/>
      </c>
      <c r="F4528" s="30">
        <f>IF(OR(E4528="",NOT(ISNUMBER(C4528))),"",E4528&amp;"|"&amp;YEAR(C4528)&amp;"-"&amp;RIGHT("0"&amp;MONTH(C4528),2)&amp;"-"&amp;RIGHT("0"&amp;DAY(C4528),2))</f>
        <v/>
      </c>
      <c r="G4528" s="26">
        <f>IF(E4528="","",IFERROR(MATCH(E4528,pl_chave,0),0))</f>
        <v/>
      </c>
      <c r="H4528" s="23">
        <f>IF(G4528="","",IF(G4528=0,"Tarefa fora do plano",INDEX(pl_tag,G4528)))</f>
        <v/>
      </c>
      <c r="I4528" s="30">
        <f>IF(N(G4528)=0,"",INDEX(pl_atividade,G4528))</f>
        <v/>
      </c>
      <c r="J4528" s="50">
        <f>IF(N(G4528)=0,"",INDEX(pl_especialidade,G4528))</f>
        <v/>
      </c>
      <c r="K4528" s="28">
        <f>IF(N(G4528)=0,"",INDEX(pl_duracao,G4528))</f>
        <v/>
      </c>
      <c r="L4528" s="39">
        <f>IF(ISNUMBER(C4528),YEAR(C4528),"")</f>
        <v/>
      </c>
      <c r="M4528" s="39">
        <f>IF(ISNUMBER(C4528),MONTH(C4528),"")</f>
        <v/>
      </c>
      <c r="N4528" s="23">
        <f>IF(L4528="","",IF(NOT(ISNUMBER(crono_ano)),"Informe o ano",IF(L4528&lt;crono_ano,"Antes do ano",IF(L4528&gt;crono_ano,"Depois do ano","No ano"))))</f>
        <v/>
      </c>
      <c r="O4528" s="39">
        <f>IF(F4528="","",IF(COUNTIF(F$7:F4528,F4528)=1,1,0))</f>
        <v/>
      </c>
      <c r="P4528" s="39">
        <f>IF(A4528&amp;B4528&amp;C4528="","",IF(AND(O4528=1,N(G4528)&gt;0),IF(INDEX(pl_ativa,MAX(1,N(G4528)))="Sim",1,0),0))</f>
        <v/>
      </c>
      <c r="Q4528" s="39">
        <f>IF(F4528="","",COUNTIFS(ex_chave_oc,F4528,ex_cancelada,"&lt;&gt;Sim"))</f>
        <v/>
      </c>
      <c r="R4528" s="51">
        <f>IF(P4528="","",IF(AND(P4528=1,N(Q4528)&gt;0),1,0))</f>
        <v/>
      </c>
      <c r="S4528" s="30">
        <f>IF(P4528="","",IF(F4528="","ERRO: data prevista ausente ou inválida",IF(O4528=0,"Duplicada: contada uma vez",IF(N(G4528)=0,"ERRO: tarefa fora do Plano Mestre",IF(P4528=0,"Tarefa retirada do plano: não conta","OK")))))</f>
        <v/>
      </c>
    </row>
    <row r="4529">
      <c r="A4529" s="29" t="n"/>
      <c r="B4529" s="25" t="n"/>
      <c r="C4529" s="49" t="n"/>
      <c r="D4529" s="29" t="n"/>
      <c r="E4529" s="23">
        <f>IF(OR(A4529="",B4529=""),"",A4529&amp;"|"&amp;B4529)</f>
        <v/>
      </c>
      <c r="F4529" s="30">
        <f>IF(OR(E4529="",NOT(ISNUMBER(C4529))),"",E4529&amp;"|"&amp;YEAR(C4529)&amp;"-"&amp;RIGHT("0"&amp;MONTH(C4529),2)&amp;"-"&amp;RIGHT("0"&amp;DAY(C4529),2))</f>
        <v/>
      </c>
      <c r="G4529" s="26">
        <f>IF(E4529="","",IFERROR(MATCH(E4529,pl_chave,0),0))</f>
        <v/>
      </c>
      <c r="H4529" s="23">
        <f>IF(G4529="","",IF(G4529=0,"Tarefa fora do plano",INDEX(pl_tag,G4529)))</f>
        <v/>
      </c>
      <c r="I4529" s="30">
        <f>IF(N(G4529)=0,"",INDEX(pl_atividade,G4529))</f>
        <v/>
      </c>
      <c r="J4529" s="50">
        <f>IF(N(G4529)=0,"",INDEX(pl_especialidade,G4529))</f>
        <v/>
      </c>
      <c r="K4529" s="28">
        <f>IF(N(G4529)=0,"",INDEX(pl_duracao,G4529))</f>
        <v/>
      </c>
      <c r="L4529" s="39">
        <f>IF(ISNUMBER(C4529),YEAR(C4529),"")</f>
        <v/>
      </c>
      <c r="M4529" s="39">
        <f>IF(ISNUMBER(C4529),MONTH(C4529),"")</f>
        <v/>
      </c>
      <c r="N4529" s="23">
        <f>IF(L4529="","",IF(NOT(ISNUMBER(crono_ano)),"Informe o ano",IF(L4529&lt;crono_ano,"Antes do ano",IF(L4529&gt;crono_ano,"Depois do ano","No ano"))))</f>
        <v/>
      </c>
      <c r="O4529" s="39">
        <f>IF(F4529="","",IF(COUNTIF(F$7:F4529,F4529)=1,1,0))</f>
        <v/>
      </c>
      <c r="P4529" s="39">
        <f>IF(A4529&amp;B4529&amp;C4529="","",IF(AND(O4529=1,N(G4529)&gt;0),IF(INDEX(pl_ativa,MAX(1,N(G4529)))="Sim",1,0),0))</f>
        <v/>
      </c>
      <c r="Q4529" s="39">
        <f>IF(F4529="","",COUNTIFS(ex_chave_oc,F4529,ex_cancelada,"&lt;&gt;Sim"))</f>
        <v/>
      </c>
      <c r="R4529" s="51">
        <f>IF(P4529="","",IF(AND(P4529=1,N(Q4529)&gt;0),1,0))</f>
        <v/>
      </c>
      <c r="S4529" s="30">
        <f>IF(P4529="","",IF(F4529="","ERRO: data prevista ausente ou inválida",IF(O4529=0,"Duplicada: contada uma vez",IF(N(G4529)=0,"ERRO: tarefa fora do Plano Mestre",IF(P4529=0,"Tarefa retirada do plano: não conta","OK")))))</f>
        <v/>
      </c>
    </row>
    <row r="4530">
      <c r="A4530" s="29" t="n"/>
      <c r="B4530" s="25" t="n"/>
      <c r="C4530" s="49" t="n"/>
      <c r="D4530" s="29" t="n"/>
      <c r="E4530" s="23">
        <f>IF(OR(A4530="",B4530=""),"",A4530&amp;"|"&amp;B4530)</f>
        <v/>
      </c>
      <c r="F4530" s="30">
        <f>IF(OR(E4530="",NOT(ISNUMBER(C4530))),"",E4530&amp;"|"&amp;YEAR(C4530)&amp;"-"&amp;RIGHT("0"&amp;MONTH(C4530),2)&amp;"-"&amp;RIGHT("0"&amp;DAY(C4530),2))</f>
        <v/>
      </c>
      <c r="G4530" s="26">
        <f>IF(E4530="","",IFERROR(MATCH(E4530,pl_chave,0),0))</f>
        <v/>
      </c>
      <c r="H4530" s="23">
        <f>IF(G4530="","",IF(G4530=0,"Tarefa fora do plano",INDEX(pl_tag,G4530)))</f>
        <v/>
      </c>
      <c r="I4530" s="30">
        <f>IF(N(G4530)=0,"",INDEX(pl_atividade,G4530))</f>
        <v/>
      </c>
      <c r="J4530" s="50">
        <f>IF(N(G4530)=0,"",INDEX(pl_especialidade,G4530))</f>
        <v/>
      </c>
      <c r="K4530" s="28">
        <f>IF(N(G4530)=0,"",INDEX(pl_duracao,G4530))</f>
        <v/>
      </c>
      <c r="L4530" s="39">
        <f>IF(ISNUMBER(C4530),YEAR(C4530),"")</f>
        <v/>
      </c>
      <c r="M4530" s="39">
        <f>IF(ISNUMBER(C4530),MONTH(C4530),"")</f>
        <v/>
      </c>
      <c r="N4530" s="23">
        <f>IF(L4530="","",IF(NOT(ISNUMBER(crono_ano)),"Informe o ano",IF(L4530&lt;crono_ano,"Antes do ano",IF(L4530&gt;crono_ano,"Depois do ano","No ano"))))</f>
        <v/>
      </c>
      <c r="O4530" s="39">
        <f>IF(F4530="","",IF(COUNTIF(F$7:F4530,F4530)=1,1,0))</f>
        <v/>
      </c>
      <c r="P4530" s="39">
        <f>IF(A4530&amp;B4530&amp;C4530="","",IF(AND(O4530=1,N(G4530)&gt;0),IF(INDEX(pl_ativa,MAX(1,N(G4530)))="Sim",1,0),0))</f>
        <v/>
      </c>
      <c r="Q4530" s="39">
        <f>IF(F4530="","",COUNTIFS(ex_chave_oc,F4530,ex_cancelada,"&lt;&gt;Sim"))</f>
        <v/>
      </c>
      <c r="R4530" s="51">
        <f>IF(P4530="","",IF(AND(P4530=1,N(Q4530)&gt;0),1,0))</f>
        <v/>
      </c>
      <c r="S4530" s="30">
        <f>IF(P4530="","",IF(F4530="","ERRO: data prevista ausente ou inválida",IF(O4530=0,"Duplicada: contada uma vez",IF(N(G4530)=0,"ERRO: tarefa fora do Plano Mestre",IF(P4530=0,"Tarefa retirada do plano: não conta","OK")))))</f>
        <v/>
      </c>
    </row>
    <row r="4531">
      <c r="A4531" s="29" t="n"/>
      <c r="B4531" s="25" t="n"/>
      <c r="C4531" s="49" t="n"/>
      <c r="D4531" s="29" t="n"/>
      <c r="E4531" s="23">
        <f>IF(OR(A4531="",B4531=""),"",A4531&amp;"|"&amp;B4531)</f>
        <v/>
      </c>
      <c r="F4531" s="30">
        <f>IF(OR(E4531="",NOT(ISNUMBER(C4531))),"",E4531&amp;"|"&amp;YEAR(C4531)&amp;"-"&amp;RIGHT("0"&amp;MONTH(C4531),2)&amp;"-"&amp;RIGHT("0"&amp;DAY(C4531),2))</f>
        <v/>
      </c>
      <c r="G4531" s="26">
        <f>IF(E4531="","",IFERROR(MATCH(E4531,pl_chave,0),0))</f>
        <v/>
      </c>
      <c r="H4531" s="23">
        <f>IF(G4531="","",IF(G4531=0,"Tarefa fora do plano",INDEX(pl_tag,G4531)))</f>
        <v/>
      </c>
      <c r="I4531" s="30">
        <f>IF(N(G4531)=0,"",INDEX(pl_atividade,G4531))</f>
        <v/>
      </c>
      <c r="J4531" s="50">
        <f>IF(N(G4531)=0,"",INDEX(pl_especialidade,G4531))</f>
        <v/>
      </c>
      <c r="K4531" s="28">
        <f>IF(N(G4531)=0,"",INDEX(pl_duracao,G4531))</f>
        <v/>
      </c>
      <c r="L4531" s="39">
        <f>IF(ISNUMBER(C4531),YEAR(C4531),"")</f>
        <v/>
      </c>
      <c r="M4531" s="39">
        <f>IF(ISNUMBER(C4531),MONTH(C4531),"")</f>
        <v/>
      </c>
      <c r="N4531" s="23">
        <f>IF(L4531="","",IF(NOT(ISNUMBER(crono_ano)),"Informe o ano",IF(L4531&lt;crono_ano,"Antes do ano",IF(L4531&gt;crono_ano,"Depois do ano","No ano"))))</f>
        <v/>
      </c>
      <c r="O4531" s="39">
        <f>IF(F4531="","",IF(COUNTIF(F$7:F4531,F4531)=1,1,0))</f>
        <v/>
      </c>
      <c r="P4531" s="39">
        <f>IF(A4531&amp;B4531&amp;C4531="","",IF(AND(O4531=1,N(G4531)&gt;0),IF(INDEX(pl_ativa,MAX(1,N(G4531)))="Sim",1,0),0))</f>
        <v/>
      </c>
      <c r="Q4531" s="39">
        <f>IF(F4531="","",COUNTIFS(ex_chave_oc,F4531,ex_cancelada,"&lt;&gt;Sim"))</f>
        <v/>
      </c>
      <c r="R4531" s="51">
        <f>IF(P4531="","",IF(AND(P4531=1,N(Q4531)&gt;0),1,0))</f>
        <v/>
      </c>
      <c r="S4531" s="30">
        <f>IF(P4531="","",IF(F4531="","ERRO: data prevista ausente ou inválida",IF(O4531=0,"Duplicada: contada uma vez",IF(N(G4531)=0,"ERRO: tarefa fora do Plano Mestre",IF(P4531=0,"Tarefa retirada do plano: não conta","OK")))))</f>
        <v/>
      </c>
    </row>
    <row r="4532">
      <c r="A4532" s="29" t="n"/>
      <c r="B4532" s="25" t="n"/>
      <c r="C4532" s="49" t="n"/>
      <c r="D4532" s="29" t="n"/>
      <c r="E4532" s="23">
        <f>IF(OR(A4532="",B4532=""),"",A4532&amp;"|"&amp;B4532)</f>
        <v/>
      </c>
      <c r="F4532" s="30">
        <f>IF(OR(E4532="",NOT(ISNUMBER(C4532))),"",E4532&amp;"|"&amp;YEAR(C4532)&amp;"-"&amp;RIGHT("0"&amp;MONTH(C4532),2)&amp;"-"&amp;RIGHT("0"&amp;DAY(C4532),2))</f>
        <v/>
      </c>
      <c r="G4532" s="26">
        <f>IF(E4532="","",IFERROR(MATCH(E4532,pl_chave,0),0))</f>
        <v/>
      </c>
      <c r="H4532" s="23">
        <f>IF(G4532="","",IF(G4532=0,"Tarefa fora do plano",INDEX(pl_tag,G4532)))</f>
        <v/>
      </c>
      <c r="I4532" s="30">
        <f>IF(N(G4532)=0,"",INDEX(pl_atividade,G4532))</f>
        <v/>
      </c>
      <c r="J4532" s="50">
        <f>IF(N(G4532)=0,"",INDEX(pl_especialidade,G4532))</f>
        <v/>
      </c>
      <c r="K4532" s="28">
        <f>IF(N(G4532)=0,"",INDEX(pl_duracao,G4532))</f>
        <v/>
      </c>
      <c r="L4532" s="39">
        <f>IF(ISNUMBER(C4532),YEAR(C4532),"")</f>
        <v/>
      </c>
      <c r="M4532" s="39">
        <f>IF(ISNUMBER(C4532),MONTH(C4532),"")</f>
        <v/>
      </c>
      <c r="N4532" s="23">
        <f>IF(L4532="","",IF(NOT(ISNUMBER(crono_ano)),"Informe o ano",IF(L4532&lt;crono_ano,"Antes do ano",IF(L4532&gt;crono_ano,"Depois do ano","No ano"))))</f>
        <v/>
      </c>
      <c r="O4532" s="39">
        <f>IF(F4532="","",IF(COUNTIF(F$7:F4532,F4532)=1,1,0))</f>
        <v/>
      </c>
      <c r="P4532" s="39">
        <f>IF(A4532&amp;B4532&amp;C4532="","",IF(AND(O4532=1,N(G4532)&gt;0),IF(INDEX(pl_ativa,MAX(1,N(G4532)))="Sim",1,0),0))</f>
        <v/>
      </c>
      <c r="Q4532" s="39">
        <f>IF(F4532="","",COUNTIFS(ex_chave_oc,F4532,ex_cancelada,"&lt;&gt;Sim"))</f>
        <v/>
      </c>
      <c r="R4532" s="51">
        <f>IF(P4532="","",IF(AND(P4532=1,N(Q4532)&gt;0),1,0))</f>
        <v/>
      </c>
      <c r="S4532" s="30">
        <f>IF(P4532="","",IF(F4532="","ERRO: data prevista ausente ou inválida",IF(O4532=0,"Duplicada: contada uma vez",IF(N(G4532)=0,"ERRO: tarefa fora do Plano Mestre",IF(P4532=0,"Tarefa retirada do plano: não conta","OK")))))</f>
        <v/>
      </c>
    </row>
    <row r="4533">
      <c r="A4533" s="29" t="n"/>
      <c r="B4533" s="25" t="n"/>
      <c r="C4533" s="49" t="n"/>
      <c r="D4533" s="29" t="n"/>
      <c r="E4533" s="23">
        <f>IF(OR(A4533="",B4533=""),"",A4533&amp;"|"&amp;B4533)</f>
        <v/>
      </c>
      <c r="F4533" s="30">
        <f>IF(OR(E4533="",NOT(ISNUMBER(C4533))),"",E4533&amp;"|"&amp;YEAR(C4533)&amp;"-"&amp;RIGHT("0"&amp;MONTH(C4533),2)&amp;"-"&amp;RIGHT("0"&amp;DAY(C4533),2))</f>
        <v/>
      </c>
      <c r="G4533" s="26">
        <f>IF(E4533="","",IFERROR(MATCH(E4533,pl_chave,0),0))</f>
        <v/>
      </c>
      <c r="H4533" s="23">
        <f>IF(G4533="","",IF(G4533=0,"Tarefa fora do plano",INDEX(pl_tag,G4533)))</f>
        <v/>
      </c>
      <c r="I4533" s="30">
        <f>IF(N(G4533)=0,"",INDEX(pl_atividade,G4533))</f>
        <v/>
      </c>
      <c r="J4533" s="50">
        <f>IF(N(G4533)=0,"",INDEX(pl_especialidade,G4533))</f>
        <v/>
      </c>
      <c r="K4533" s="28">
        <f>IF(N(G4533)=0,"",INDEX(pl_duracao,G4533))</f>
        <v/>
      </c>
      <c r="L4533" s="39">
        <f>IF(ISNUMBER(C4533),YEAR(C4533),"")</f>
        <v/>
      </c>
      <c r="M4533" s="39">
        <f>IF(ISNUMBER(C4533),MONTH(C4533),"")</f>
        <v/>
      </c>
      <c r="N4533" s="23">
        <f>IF(L4533="","",IF(NOT(ISNUMBER(crono_ano)),"Informe o ano",IF(L4533&lt;crono_ano,"Antes do ano",IF(L4533&gt;crono_ano,"Depois do ano","No ano"))))</f>
        <v/>
      </c>
      <c r="O4533" s="39">
        <f>IF(F4533="","",IF(COUNTIF(F$7:F4533,F4533)=1,1,0))</f>
        <v/>
      </c>
      <c r="P4533" s="39">
        <f>IF(A4533&amp;B4533&amp;C4533="","",IF(AND(O4533=1,N(G4533)&gt;0),IF(INDEX(pl_ativa,MAX(1,N(G4533)))="Sim",1,0),0))</f>
        <v/>
      </c>
      <c r="Q4533" s="39">
        <f>IF(F4533="","",COUNTIFS(ex_chave_oc,F4533,ex_cancelada,"&lt;&gt;Sim"))</f>
        <v/>
      </c>
      <c r="R4533" s="51">
        <f>IF(P4533="","",IF(AND(P4533=1,N(Q4533)&gt;0),1,0))</f>
        <v/>
      </c>
      <c r="S4533" s="30">
        <f>IF(P4533="","",IF(F4533="","ERRO: data prevista ausente ou inválida",IF(O4533=0,"Duplicada: contada uma vez",IF(N(G4533)=0,"ERRO: tarefa fora do Plano Mestre",IF(P4533=0,"Tarefa retirada do plano: não conta","OK")))))</f>
        <v/>
      </c>
    </row>
    <row r="4534">
      <c r="A4534" s="29" t="n"/>
      <c r="B4534" s="25" t="n"/>
      <c r="C4534" s="49" t="n"/>
      <c r="D4534" s="29" t="n"/>
      <c r="E4534" s="23">
        <f>IF(OR(A4534="",B4534=""),"",A4534&amp;"|"&amp;B4534)</f>
        <v/>
      </c>
      <c r="F4534" s="30">
        <f>IF(OR(E4534="",NOT(ISNUMBER(C4534))),"",E4534&amp;"|"&amp;YEAR(C4534)&amp;"-"&amp;RIGHT("0"&amp;MONTH(C4534),2)&amp;"-"&amp;RIGHT("0"&amp;DAY(C4534),2))</f>
        <v/>
      </c>
      <c r="G4534" s="26">
        <f>IF(E4534="","",IFERROR(MATCH(E4534,pl_chave,0),0))</f>
        <v/>
      </c>
      <c r="H4534" s="23">
        <f>IF(G4534="","",IF(G4534=0,"Tarefa fora do plano",INDEX(pl_tag,G4534)))</f>
        <v/>
      </c>
      <c r="I4534" s="30">
        <f>IF(N(G4534)=0,"",INDEX(pl_atividade,G4534))</f>
        <v/>
      </c>
      <c r="J4534" s="50">
        <f>IF(N(G4534)=0,"",INDEX(pl_especialidade,G4534))</f>
        <v/>
      </c>
      <c r="K4534" s="28">
        <f>IF(N(G4534)=0,"",INDEX(pl_duracao,G4534))</f>
        <v/>
      </c>
      <c r="L4534" s="39">
        <f>IF(ISNUMBER(C4534),YEAR(C4534),"")</f>
        <v/>
      </c>
      <c r="M4534" s="39">
        <f>IF(ISNUMBER(C4534),MONTH(C4534),"")</f>
        <v/>
      </c>
      <c r="N4534" s="23">
        <f>IF(L4534="","",IF(NOT(ISNUMBER(crono_ano)),"Informe o ano",IF(L4534&lt;crono_ano,"Antes do ano",IF(L4534&gt;crono_ano,"Depois do ano","No ano"))))</f>
        <v/>
      </c>
      <c r="O4534" s="39">
        <f>IF(F4534="","",IF(COUNTIF(F$7:F4534,F4534)=1,1,0))</f>
        <v/>
      </c>
      <c r="P4534" s="39">
        <f>IF(A4534&amp;B4534&amp;C4534="","",IF(AND(O4534=1,N(G4534)&gt;0),IF(INDEX(pl_ativa,MAX(1,N(G4534)))="Sim",1,0),0))</f>
        <v/>
      </c>
      <c r="Q4534" s="39">
        <f>IF(F4534="","",COUNTIFS(ex_chave_oc,F4534,ex_cancelada,"&lt;&gt;Sim"))</f>
        <v/>
      </c>
      <c r="R4534" s="51">
        <f>IF(P4534="","",IF(AND(P4534=1,N(Q4534)&gt;0),1,0))</f>
        <v/>
      </c>
      <c r="S4534" s="30">
        <f>IF(P4534="","",IF(F4534="","ERRO: data prevista ausente ou inválida",IF(O4534=0,"Duplicada: contada uma vez",IF(N(G4534)=0,"ERRO: tarefa fora do Plano Mestre",IF(P4534=0,"Tarefa retirada do plano: não conta","OK")))))</f>
        <v/>
      </c>
    </row>
    <row r="4535">
      <c r="A4535" s="29" t="n"/>
      <c r="B4535" s="25" t="n"/>
      <c r="C4535" s="49" t="n"/>
      <c r="D4535" s="29" t="n"/>
      <c r="E4535" s="23">
        <f>IF(OR(A4535="",B4535=""),"",A4535&amp;"|"&amp;B4535)</f>
        <v/>
      </c>
      <c r="F4535" s="30">
        <f>IF(OR(E4535="",NOT(ISNUMBER(C4535))),"",E4535&amp;"|"&amp;YEAR(C4535)&amp;"-"&amp;RIGHT("0"&amp;MONTH(C4535),2)&amp;"-"&amp;RIGHT("0"&amp;DAY(C4535),2))</f>
        <v/>
      </c>
      <c r="G4535" s="26">
        <f>IF(E4535="","",IFERROR(MATCH(E4535,pl_chave,0),0))</f>
        <v/>
      </c>
      <c r="H4535" s="23">
        <f>IF(G4535="","",IF(G4535=0,"Tarefa fora do plano",INDEX(pl_tag,G4535)))</f>
        <v/>
      </c>
      <c r="I4535" s="30">
        <f>IF(N(G4535)=0,"",INDEX(pl_atividade,G4535))</f>
        <v/>
      </c>
      <c r="J4535" s="50">
        <f>IF(N(G4535)=0,"",INDEX(pl_especialidade,G4535))</f>
        <v/>
      </c>
      <c r="K4535" s="28">
        <f>IF(N(G4535)=0,"",INDEX(pl_duracao,G4535))</f>
        <v/>
      </c>
      <c r="L4535" s="39">
        <f>IF(ISNUMBER(C4535),YEAR(C4535),"")</f>
        <v/>
      </c>
      <c r="M4535" s="39">
        <f>IF(ISNUMBER(C4535),MONTH(C4535),"")</f>
        <v/>
      </c>
      <c r="N4535" s="23">
        <f>IF(L4535="","",IF(NOT(ISNUMBER(crono_ano)),"Informe o ano",IF(L4535&lt;crono_ano,"Antes do ano",IF(L4535&gt;crono_ano,"Depois do ano","No ano"))))</f>
        <v/>
      </c>
      <c r="O4535" s="39">
        <f>IF(F4535="","",IF(COUNTIF(F$7:F4535,F4535)=1,1,0))</f>
        <v/>
      </c>
      <c r="P4535" s="39">
        <f>IF(A4535&amp;B4535&amp;C4535="","",IF(AND(O4535=1,N(G4535)&gt;0),IF(INDEX(pl_ativa,MAX(1,N(G4535)))="Sim",1,0),0))</f>
        <v/>
      </c>
      <c r="Q4535" s="39">
        <f>IF(F4535="","",COUNTIFS(ex_chave_oc,F4535,ex_cancelada,"&lt;&gt;Sim"))</f>
        <v/>
      </c>
      <c r="R4535" s="51">
        <f>IF(P4535="","",IF(AND(P4535=1,N(Q4535)&gt;0),1,0))</f>
        <v/>
      </c>
      <c r="S4535" s="30">
        <f>IF(P4535="","",IF(F4535="","ERRO: data prevista ausente ou inválida",IF(O4535=0,"Duplicada: contada uma vez",IF(N(G4535)=0,"ERRO: tarefa fora do Plano Mestre",IF(P4535=0,"Tarefa retirada do plano: não conta","OK")))))</f>
        <v/>
      </c>
    </row>
    <row r="4536">
      <c r="A4536" s="29" t="n"/>
      <c r="B4536" s="25" t="n"/>
      <c r="C4536" s="49" t="n"/>
      <c r="D4536" s="29" t="n"/>
      <c r="E4536" s="23">
        <f>IF(OR(A4536="",B4536=""),"",A4536&amp;"|"&amp;B4536)</f>
        <v/>
      </c>
      <c r="F4536" s="30">
        <f>IF(OR(E4536="",NOT(ISNUMBER(C4536))),"",E4536&amp;"|"&amp;YEAR(C4536)&amp;"-"&amp;RIGHT("0"&amp;MONTH(C4536),2)&amp;"-"&amp;RIGHT("0"&amp;DAY(C4536),2))</f>
        <v/>
      </c>
      <c r="G4536" s="26">
        <f>IF(E4536="","",IFERROR(MATCH(E4536,pl_chave,0),0))</f>
        <v/>
      </c>
      <c r="H4536" s="23">
        <f>IF(G4536="","",IF(G4536=0,"Tarefa fora do plano",INDEX(pl_tag,G4536)))</f>
        <v/>
      </c>
      <c r="I4536" s="30">
        <f>IF(N(G4536)=0,"",INDEX(pl_atividade,G4536))</f>
        <v/>
      </c>
      <c r="J4536" s="50">
        <f>IF(N(G4536)=0,"",INDEX(pl_especialidade,G4536))</f>
        <v/>
      </c>
      <c r="K4536" s="28">
        <f>IF(N(G4536)=0,"",INDEX(pl_duracao,G4536))</f>
        <v/>
      </c>
      <c r="L4536" s="39">
        <f>IF(ISNUMBER(C4536),YEAR(C4536),"")</f>
        <v/>
      </c>
      <c r="M4536" s="39">
        <f>IF(ISNUMBER(C4536),MONTH(C4536),"")</f>
        <v/>
      </c>
      <c r="N4536" s="23">
        <f>IF(L4536="","",IF(NOT(ISNUMBER(crono_ano)),"Informe o ano",IF(L4536&lt;crono_ano,"Antes do ano",IF(L4536&gt;crono_ano,"Depois do ano","No ano"))))</f>
        <v/>
      </c>
      <c r="O4536" s="39">
        <f>IF(F4536="","",IF(COUNTIF(F$7:F4536,F4536)=1,1,0))</f>
        <v/>
      </c>
      <c r="P4536" s="39">
        <f>IF(A4536&amp;B4536&amp;C4536="","",IF(AND(O4536=1,N(G4536)&gt;0),IF(INDEX(pl_ativa,MAX(1,N(G4536)))="Sim",1,0),0))</f>
        <v/>
      </c>
      <c r="Q4536" s="39">
        <f>IF(F4536="","",COUNTIFS(ex_chave_oc,F4536,ex_cancelada,"&lt;&gt;Sim"))</f>
        <v/>
      </c>
      <c r="R4536" s="51">
        <f>IF(P4536="","",IF(AND(P4536=1,N(Q4536)&gt;0),1,0))</f>
        <v/>
      </c>
      <c r="S4536" s="30">
        <f>IF(P4536="","",IF(F4536="","ERRO: data prevista ausente ou inválida",IF(O4536=0,"Duplicada: contada uma vez",IF(N(G4536)=0,"ERRO: tarefa fora do Plano Mestre",IF(P4536=0,"Tarefa retirada do plano: não conta","OK")))))</f>
        <v/>
      </c>
    </row>
    <row r="4537">
      <c r="A4537" s="29" t="n"/>
      <c r="B4537" s="25" t="n"/>
      <c r="C4537" s="49" t="n"/>
      <c r="D4537" s="29" t="n"/>
      <c r="E4537" s="23">
        <f>IF(OR(A4537="",B4537=""),"",A4537&amp;"|"&amp;B4537)</f>
        <v/>
      </c>
      <c r="F4537" s="30">
        <f>IF(OR(E4537="",NOT(ISNUMBER(C4537))),"",E4537&amp;"|"&amp;YEAR(C4537)&amp;"-"&amp;RIGHT("0"&amp;MONTH(C4537),2)&amp;"-"&amp;RIGHT("0"&amp;DAY(C4537),2))</f>
        <v/>
      </c>
      <c r="G4537" s="26">
        <f>IF(E4537="","",IFERROR(MATCH(E4537,pl_chave,0),0))</f>
        <v/>
      </c>
      <c r="H4537" s="23">
        <f>IF(G4537="","",IF(G4537=0,"Tarefa fora do plano",INDEX(pl_tag,G4537)))</f>
        <v/>
      </c>
      <c r="I4537" s="30">
        <f>IF(N(G4537)=0,"",INDEX(pl_atividade,G4537))</f>
        <v/>
      </c>
      <c r="J4537" s="50">
        <f>IF(N(G4537)=0,"",INDEX(pl_especialidade,G4537))</f>
        <v/>
      </c>
      <c r="K4537" s="28">
        <f>IF(N(G4537)=0,"",INDEX(pl_duracao,G4537))</f>
        <v/>
      </c>
      <c r="L4537" s="39">
        <f>IF(ISNUMBER(C4537),YEAR(C4537),"")</f>
        <v/>
      </c>
      <c r="M4537" s="39">
        <f>IF(ISNUMBER(C4537),MONTH(C4537),"")</f>
        <v/>
      </c>
      <c r="N4537" s="23">
        <f>IF(L4537="","",IF(NOT(ISNUMBER(crono_ano)),"Informe o ano",IF(L4537&lt;crono_ano,"Antes do ano",IF(L4537&gt;crono_ano,"Depois do ano","No ano"))))</f>
        <v/>
      </c>
      <c r="O4537" s="39">
        <f>IF(F4537="","",IF(COUNTIF(F$7:F4537,F4537)=1,1,0))</f>
        <v/>
      </c>
      <c r="P4537" s="39">
        <f>IF(A4537&amp;B4537&amp;C4537="","",IF(AND(O4537=1,N(G4537)&gt;0),IF(INDEX(pl_ativa,MAX(1,N(G4537)))="Sim",1,0),0))</f>
        <v/>
      </c>
      <c r="Q4537" s="39">
        <f>IF(F4537="","",COUNTIFS(ex_chave_oc,F4537,ex_cancelada,"&lt;&gt;Sim"))</f>
        <v/>
      </c>
      <c r="R4537" s="51">
        <f>IF(P4537="","",IF(AND(P4537=1,N(Q4537)&gt;0),1,0))</f>
        <v/>
      </c>
      <c r="S4537" s="30">
        <f>IF(P4537="","",IF(F4537="","ERRO: data prevista ausente ou inválida",IF(O4537=0,"Duplicada: contada uma vez",IF(N(G4537)=0,"ERRO: tarefa fora do Plano Mestre",IF(P4537=0,"Tarefa retirada do plano: não conta","OK")))))</f>
        <v/>
      </c>
    </row>
    <row r="4538">
      <c r="A4538" s="29" t="n"/>
      <c r="B4538" s="25" t="n"/>
      <c r="C4538" s="49" t="n"/>
      <c r="D4538" s="29" t="n"/>
      <c r="E4538" s="23">
        <f>IF(OR(A4538="",B4538=""),"",A4538&amp;"|"&amp;B4538)</f>
        <v/>
      </c>
      <c r="F4538" s="30">
        <f>IF(OR(E4538="",NOT(ISNUMBER(C4538))),"",E4538&amp;"|"&amp;YEAR(C4538)&amp;"-"&amp;RIGHT("0"&amp;MONTH(C4538),2)&amp;"-"&amp;RIGHT("0"&amp;DAY(C4538),2))</f>
        <v/>
      </c>
      <c r="G4538" s="26">
        <f>IF(E4538="","",IFERROR(MATCH(E4538,pl_chave,0),0))</f>
        <v/>
      </c>
      <c r="H4538" s="23">
        <f>IF(G4538="","",IF(G4538=0,"Tarefa fora do plano",INDEX(pl_tag,G4538)))</f>
        <v/>
      </c>
      <c r="I4538" s="30">
        <f>IF(N(G4538)=0,"",INDEX(pl_atividade,G4538))</f>
        <v/>
      </c>
      <c r="J4538" s="50">
        <f>IF(N(G4538)=0,"",INDEX(pl_especialidade,G4538))</f>
        <v/>
      </c>
      <c r="K4538" s="28">
        <f>IF(N(G4538)=0,"",INDEX(pl_duracao,G4538))</f>
        <v/>
      </c>
      <c r="L4538" s="39">
        <f>IF(ISNUMBER(C4538),YEAR(C4538),"")</f>
        <v/>
      </c>
      <c r="M4538" s="39">
        <f>IF(ISNUMBER(C4538),MONTH(C4538),"")</f>
        <v/>
      </c>
      <c r="N4538" s="23">
        <f>IF(L4538="","",IF(NOT(ISNUMBER(crono_ano)),"Informe o ano",IF(L4538&lt;crono_ano,"Antes do ano",IF(L4538&gt;crono_ano,"Depois do ano","No ano"))))</f>
        <v/>
      </c>
      <c r="O4538" s="39">
        <f>IF(F4538="","",IF(COUNTIF(F$7:F4538,F4538)=1,1,0))</f>
        <v/>
      </c>
      <c r="P4538" s="39">
        <f>IF(A4538&amp;B4538&amp;C4538="","",IF(AND(O4538=1,N(G4538)&gt;0),IF(INDEX(pl_ativa,MAX(1,N(G4538)))="Sim",1,0),0))</f>
        <v/>
      </c>
      <c r="Q4538" s="39">
        <f>IF(F4538="","",COUNTIFS(ex_chave_oc,F4538,ex_cancelada,"&lt;&gt;Sim"))</f>
        <v/>
      </c>
      <c r="R4538" s="51">
        <f>IF(P4538="","",IF(AND(P4538=1,N(Q4538)&gt;0),1,0))</f>
        <v/>
      </c>
      <c r="S4538" s="30">
        <f>IF(P4538="","",IF(F4538="","ERRO: data prevista ausente ou inválida",IF(O4538=0,"Duplicada: contada uma vez",IF(N(G4538)=0,"ERRO: tarefa fora do Plano Mestre",IF(P4538=0,"Tarefa retirada do plano: não conta","OK")))))</f>
        <v/>
      </c>
    </row>
    <row r="4539">
      <c r="A4539" s="29" t="n"/>
      <c r="B4539" s="25" t="n"/>
      <c r="C4539" s="49" t="n"/>
      <c r="D4539" s="29" t="n"/>
      <c r="E4539" s="23">
        <f>IF(OR(A4539="",B4539=""),"",A4539&amp;"|"&amp;B4539)</f>
        <v/>
      </c>
      <c r="F4539" s="30">
        <f>IF(OR(E4539="",NOT(ISNUMBER(C4539))),"",E4539&amp;"|"&amp;YEAR(C4539)&amp;"-"&amp;RIGHT("0"&amp;MONTH(C4539),2)&amp;"-"&amp;RIGHT("0"&amp;DAY(C4539),2))</f>
        <v/>
      </c>
      <c r="G4539" s="26">
        <f>IF(E4539="","",IFERROR(MATCH(E4539,pl_chave,0),0))</f>
        <v/>
      </c>
      <c r="H4539" s="23">
        <f>IF(G4539="","",IF(G4539=0,"Tarefa fora do plano",INDEX(pl_tag,G4539)))</f>
        <v/>
      </c>
      <c r="I4539" s="30">
        <f>IF(N(G4539)=0,"",INDEX(pl_atividade,G4539))</f>
        <v/>
      </c>
      <c r="J4539" s="50">
        <f>IF(N(G4539)=0,"",INDEX(pl_especialidade,G4539))</f>
        <v/>
      </c>
      <c r="K4539" s="28">
        <f>IF(N(G4539)=0,"",INDEX(pl_duracao,G4539))</f>
        <v/>
      </c>
      <c r="L4539" s="39">
        <f>IF(ISNUMBER(C4539),YEAR(C4539),"")</f>
        <v/>
      </c>
      <c r="M4539" s="39">
        <f>IF(ISNUMBER(C4539),MONTH(C4539),"")</f>
        <v/>
      </c>
      <c r="N4539" s="23">
        <f>IF(L4539="","",IF(NOT(ISNUMBER(crono_ano)),"Informe o ano",IF(L4539&lt;crono_ano,"Antes do ano",IF(L4539&gt;crono_ano,"Depois do ano","No ano"))))</f>
        <v/>
      </c>
      <c r="O4539" s="39">
        <f>IF(F4539="","",IF(COUNTIF(F$7:F4539,F4539)=1,1,0))</f>
        <v/>
      </c>
      <c r="P4539" s="39">
        <f>IF(A4539&amp;B4539&amp;C4539="","",IF(AND(O4539=1,N(G4539)&gt;0),IF(INDEX(pl_ativa,MAX(1,N(G4539)))="Sim",1,0),0))</f>
        <v/>
      </c>
      <c r="Q4539" s="39">
        <f>IF(F4539="","",COUNTIFS(ex_chave_oc,F4539,ex_cancelada,"&lt;&gt;Sim"))</f>
        <v/>
      </c>
      <c r="R4539" s="51">
        <f>IF(P4539="","",IF(AND(P4539=1,N(Q4539)&gt;0),1,0))</f>
        <v/>
      </c>
      <c r="S4539" s="30">
        <f>IF(P4539="","",IF(F4539="","ERRO: data prevista ausente ou inválida",IF(O4539=0,"Duplicada: contada uma vez",IF(N(G4539)=0,"ERRO: tarefa fora do Plano Mestre",IF(P4539=0,"Tarefa retirada do plano: não conta","OK")))))</f>
        <v/>
      </c>
    </row>
    <row r="4540">
      <c r="A4540" s="29" t="n"/>
      <c r="B4540" s="25" t="n"/>
      <c r="C4540" s="49" t="n"/>
      <c r="D4540" s="29" t="n"/>
      <c r="E4540" s="23">
        <f>IF(OR(A4540="",B4540=""),"",A4540&amp;"|"&amp;B4540)</f>
        <v/>
      </c>
      <c r="F4540" s="30">
        <f>IF(OR(E4540="",NOT(ISNUMBER(C4540))),"",E4540&amp;"|"&amp;YEAR(C4540)&amp;"-"&amp;RIGHT("0"&amp;MONTH(C4540),2)&amp;"-"&amp;RIGHT("0"&amp;DAY(C4540),2))</f>
        <v/>
      </c>
      <c r="G4540" s="26">
        <f>IF(E4540="","",IFERROR(MATCH(E4540,pl_chave,0),0))</f>
        <v/>
      </c>
      <c r="H4540" s="23">
        <f>IF(G4540="","",IF(G4540=0,"Tarefa fora do plano",INDEX(pl_tag,G4540)))</f>
        <v/>
      </c>
      <c r="I4540" s="30">
        <f>IF(N(G4540)=0,"",INDEX(pl_atividade,G4540))</f>
        <v/>
      </c>
      <c r="J4540" s="50">
        <f>IF(N(G4540)=0,"",INDEX(pl_especialidade,G4540))</f>
        <v/>
      </c>
      <c r="K4540" s="28">
        <f>IF(N(G4540)=0,"",INDEX(pl_duracao,G4540))</f>
        <v/>
      </c>
      <c r="L4540" s="39">
        <f>IF(ISNUMBER(C4540),YEAR(C4540),"")</f>
        <v/>
      </c>
      <c r="M4540" s="39">
        <f>IF(ISNUMBER(C4540),MONTH(C4540),"")</f>
        <v/>
      </c>
      <c r="N4540" s="23">
        <f>IF(L4540="","",IF(NOT(ISNUMBER(crono_ano)),"Informe o ano",IF(L4540&lt;crono_ano,"Antes do ano",IF(L4540&gt;crono_ano,"Depois do ano","No ano"))))</f>
        <v/>
      </c>
      <c r="O4540" s="39">
        <f>IF(F4540="","",IF(COUNTIF(F$7:F4540,F4540)=1,1,0))</f>
        <v/>
      </c>
      <c r="P4540" s="39">
        <f>IF(A4540&amp;B4540&amp;C4540="","",IF(AND(O4540=1,N(G4540)&gt;0),IF(INDEX(pl_ativa,MAX(1,N(G4540)))="Sim",1,0),0))</f>
        <v/>
      </c>
      <c r="Q4540" s="39">
        <f>IF(F4540="","",COUNTIFS(ex_chave_oc,F4540,ex_cancelada,"&lt;&gt;Sim"))</f>
        <v/>
      </c>
      <c r="R4540" s="51">
        <f>IF(P4540="","",IF(AND(P4540=1,N(Q4540)&gt;0),1,0))</f>
        <v/>
      </c>
      <c r="S4540" s="30">
        <f>IF(P4540="","",IF(F4540="","ERRO: data prevista ausente ou inválida",IF(O4540=0,"Duplicada: contada uma vez",IF(N(G4540)=0,"ERRO: tarefa fora do Plano Mestre",IF(P4540=0,"Tarefa retirada do plano: não conta","OK")))))</f>
        <v/>
      </c>
    </row>
    <row r="4541">
      <c r="A4541" s="29" t="n"/>
      <c r="B4541" s="25" t="n"/>
      <c r="C4541" s="49" t="n"/>
      <c r="D4541" s="29" t="n"/>
      <c r="E4541" s="23">
        <f>IF(OR(A4541="",B4541=""),"",A4541&amp;"|"&amp;B4541)</f>
        <v/>
      </c>
      <c r="F4541" s="30">
        <f>IF(OR(E4541="",NOT(ISNUMBER(C4541))),"",E4541&amp;"|"&amp;YEAR(C4541)&amp;"-"&amp;RIGHT("0"&amp;MONTH(C4541),2)&amp;"-"&amp;RIGHT("0"&amp;DAY(C4541),2))</f>
        <v/>
      </c>
      <c r="G4541" s="26">
        <f>IF(E4541="","",IFERROR(MATCH(E4541,pl_chave,0),0))</f>
        <v/>
      </c>
      <c r="H4541" s="23">
        <f>IF(G4541="","",IF(G4541=0,"Tarefa fora do plano",INDEX(pl_tag,G4541)))</f>
        <v/>
      </c>
      <c r="I4541" s="30">
        <f>IF(N(G4541)=0,"",INDEX(pl_atividade,G4541))</f>
        <v/>
      </c>
      <c r="J4541" s="50">
        <f>IF(N(G4541)=0,"",INDEX(pl_especialidade,G4541))</f>
        <v/>
      </c>
      <c r="K4541" s="28">
        <f>IF(N(G4541)=0,"",INDEX(pl_duracao,G4541))</f>
        <v/>
      </c>
      <c r="L4541" s="39">
        <f>IF(ISNUMBER(C4541),YEAR(C4541),"")</f>
        <v/>
      </c>
      <c r="M4541" s="39">
        <f>IF(ISNUMBER(C4541),MONTH(C4541),"")</f>
        <v/>
      </c>
      <c r="N4541" s="23">
        <f>IF(L4541="","",IF(NOT(ISNUMBER(crono_ano)),"Informe o ano",IF(L4541&lt;crono_ano,"Antes do ano",IF(L4541&gt;crono_ano,"Depois do ano","No ano"))))</f>
        <v/>
      </c>
      <c r="O4541" s="39">
        <f>IF(F4541="","",IF(COUNTIF(F$7:F4541,F4541)=1,1,0))</f>
        <v/>
      </c>
      <c r="P4541" s="39">
        <f>IF(A4541&amp;B4541&amp;C4541="","",IF(AND(O4541=1,N(G4541)&gt;0),IF(INDEX(pl_ativa,MAX(1,N(G4541)))="Sim",1,0),0))</f>
        <v/>
      </c>
      <c r="Q4541" s="39">
        <f>IF(F4541="","",COUNTIFS(ex_chave_oc,F4541,ex_cancelada,"&lt;&gt;Sim"))</f>
        <v/>
      </c>
      <c r="R4541" s="51">
        <f>IF(P4541="","",IF(AND(P4541=1,N(Q4541)&gt;0),1,0))</f>
        <v/>
      </c>
      <c r="S4541" s="30">
        <f>IF(P4541="","",IF(F4541="","ERRO: data prevista ausente ou inválida",IF(O4541=0,"Duplicada: contada uma vez",IF(N(G4541)=0,"ERRO: tarefa fora do Plano Mestre",IF(P4541=0,"Tarefa retirada do plano: não conta","OK")))))</f>
        <v/>
      </c>
    </row>
    <row r="4542">
      <c r="A4542" s="29" t="n"/>
      <c r="B4542" s="25" t="n"/>
      <c r="C4542" s="49" t="n"/>
      <c r="D4542" s="29" t="n"/>
      <c r="E4542" s="23">
        <f>IF(OR(A4542="",B4542=""),"",A4542&amp;"|"&amp;B4542)</f>
        <v/>
      </c>
      <c r="F4542" s="30">
        <f>IF(OR(E4542="",NOT(ISNUMBER(C4542))),"",E4542&amp;"|"&amp;YEAR(C4542)&amp;"-"&amp;RIGHT("0"&amp;MONTH(C4542),2)&amp;"-"&amp;RIGHT("0"&amp;DAY(C4542),2))</f>
        <v/>
      </c>
      <c r="G4542" s="26">
        <f>IF(E4542="","",IFERROR(MATCH(E4542,pl_chave,0),0))</f>
        <v/>
      </c>
      <c r="H4542" s="23">
        <f>IF(G4542="","",IF(G4542=0,"Tarefa fora do plano",INDEX(pl_tag,G4542)))</f>
        <v/>
      </c>
      <c r="I4542" s="30">
        <f>IF(N(G4542)=0,"",INDEX(pl_atividade,G4542))</f>
        <v/>
      </c>
      <c r="J4542" s="50">
        <f>IF(N(G4542)=0,"",INDEX(pl_especialidade,G4542))</f>
        <v/>
      </c>
      <c r="K4542" s="28">
        <f>IF(N(G4542)=0,"",INDEX(pl_duracao,G4542))</f>
        <v/>
      </c>
      <c r="L4542" s="39">
        <f>IF(ISNUMBER(C4542),YEAR(C4542),"")</f>
        <v/>
      </c>
      <c r="M4542" s="39">
        <f>IF(ISNUMBER(C4542),MONTH(C4542),"")</f>
        <v/>
      </c>
      <c r="N4542" s="23">
        <f>IF(L4542="","",IF(NOT(ISNUMBER(crono_ano)),"Informe o ano",IF(L4542&lt;crono_ano,"Antes do ano",IF(L4542&gt;crono_ano,"Depois do ano","No ano"))))</f>
        <v/>
      </c>
      <c r="O4542" s="39">
        <f>IF(F4542="","",IF(COUNTIF(F$7:F4542,F4542)=1,1,0))</f>
        <v/>
      </c>
      <c r="P4542" s="39">
        <f>IF(A4542&amp;B4542&amp;C4542="","",IF(AND(O4542=1,N(G4542)&gt;0),IF(INDEX(pl_ativa,MAX(1,N(G4542)))="Sim",1,0),0))</f>
        <v/>
      </c>
      <c r="Q4542" s="39">
        <f>IF(F4542="","",COUNTIFS(ex_chave_oc,F4542,ex_cancelada,"&lt;&gt;Sim"))</f>
        <v/>
      </c>
      <c r="R4542" s="51">
        <f>IF(P4542="","",IF(AND(P4542=1,N(Q4542)&gt;0),1,0))</f>
        <v/>
      </c>
      <c r="S4542" s="30">
        <f>IF(P4542="","",IF(F4542="","ERRO: data prevista ausente ou inválida",IF(O4542=0,"Duplicada: contada uma vez",IF(N(G4542)=0,"ERRO: tarefa fora do Plano Mestre",IF(P4542=0,"Tarefa retirada do plano: não conta","OK")))))</f>
        <v/>
      </c>
    </row>
    <row r="4543">
      <c r="A4543" s="29" t="n"/>
      <c r="B4543" s="25" t="n"/>
      <c r="C4543" s="49" t="n"/>
      <c r="D4543" s="29" t="n"/>
      <c r="E4543" s="23">
        <f>IF(OR(A4543="",B4543=""),"",A4543&amp;"|"&amp;B4543)</f>
        <v/>
      </c>
      <c r="F4543" s="30">
        <f>IF(OR(E4543="",NOT(ISNUMBER(C4543))),"",E4543&amp;"|"&amp;YEAR(C4543)&amp;"-"&amp;RIGHT("0"&amp;MONTH(C4543),2)&amp;"-"&amp;RIGHT("0"&amp;DAY(C4543),2))</f>
        <v/>
      </c>
      <c r="G4543" s="26">
        <f>IF(E4543="","",IFERROR(MATCH(E4543,pl_chave,0),0))</f>
        <v/>
      </c>
      <c r="H4543" s="23">
        <f>IF(G4543="","",IF(G4543=0,"Tarefa fora do plano",INDEX(pl_tag,G4543)))</f>
        <v/>
      </c>
      <c r="I4543" s="30">
        <f>IF(N(G4543)=0,"",INDEX(pl_atividade,G4543))</f>
        <v/>
      </c>
      <c r="J4543" s="50">
        <f>IF(N(G4543)=0,"",INDEX(pl_especialidade,G4543))</f>
        <v/>
      </c>
      <c r="K4543" s="28">
        <f>IF(N(G4543)=0,"",INDEX(pl_duracao,G4543))</f>
        <v/>
      </c>
      <c r="L4543" s="39">
        <f>IF(ISNUMBER(C4543),YEAR(C4543),"")</f>
        <v/>
      </c>
      <c r="M4543" s="39">
        <f>IF(ISNUMBER(C4543),MONTH(C4543),"")</f>
        <v/>
      </c>
      <c r="N4543" s="23">
        <f>IF(L4543="","",IF(NOT(ISNUMBER(crono_ano)),"Informe o ano",IF(L4543&lt;crono_ano,"Antes do ano",IF(L4543&gt;crono_ano,"Depois do ano","No ano"))))</f>
        <v/>
      </c>
      <c r="O4543" s="39">
        <f>IF(F4543="","",IF(COUNTIF(F$7:F4543,F4543)=1,1,0))</f>
        <v/>
      </c>
      <c r="P4543" s="39">
        <f>IF(A4543&amp;B4543&amp;C4543="","",IF(AND(O4543=1,N(G4543)&gt;0),IF(INDEX(pl_ativa,MAX(1,N(G4543)))="Sim",1,0),0))</f>
        <v/>
      </c>
      <c r="Q4543" s="39">
        <f>IF(F4543="","",COUNTIFS(ex_chave_oc,F4543,ex_cancelada,"&lt;&gt;Sim"))</f>
        <v/>
      </c>
      <c r="R4543" s="51">
        <f>IF(P4543="","",IF(AND(P4543=1,N(Q4543)&gt;0),1,0))</f>
        <v/>
      </c>
      <c r="S4543" s="30">
        <f>IF(P4543="","",IF(F4543="","ERRO: data prevista ausente ou inválida",IF(O4543=0,"Duplicada: contada uma vez",IF(N(G4543)=0,"ERRO: tarefa fora do Plano Mestre",IF(P4543=0,"Tarefa retirada do plano: não conta","OK")))))</f>
        <v/>
      </c>
    </row>
    <row r="4544">
      <c r="A4544" s="29" t="n"/>
      <c r="B4544" s="25" t="n"/>
      <c r="C4544" s="49" t="n"/>
      <c r="D4544" s="29" t="n"/>
      <c r="E4544" s="23">
        <f>IF(OR(A4544="",B4544=""),"",A4544&amp;"|"&amp;B4544)</f>
        <v/>
      </c>
      <c r="F4544" s="30">
        <f>IF(OR(E4544="",NOT(ISNUMBER(C4544))),"",E4544&amp;"|"&amp;YEAR(C4544)&amp;"-"&amp;RIGHT("0"&amp;MONTH(C4544),2)&amp;"-"&amp;RIGHT("0"&amp;DAY(C4544),2))</f>
        <v/>
      </c>
      <c r="G4544" s="26">
        <f>IF(E4544="","",IFERROR(MATCH(E4544,pl_chave,0),0))</f>
        <v/>
      </c>
      <c r="H4544" s="23">
        <f>IF(G4544="","",IF(G4544=0,"Tarefa fora do plano",INDEX(pl_tag,G4544)))</f>
        <v/>
      </c>
      <c r="I4544" s="30">
        <f>IF(N(G4544)=0,"",INDEX(pl_atividade,G4544))</f>
        <v/>
      </c>
      <c r="J4544" s="50">
        <f>IF(N(G4544)=0,"",INDEX(pl_especialidade,G4544))</f>
        <v/>
      </c>
      <c r="K4544" s="28">
        <f>IF(N(G4544)=0,"",INDEX(pl_duracao,G4544))</f>
        <v/>
      </c>
      <c r="L4544" s="39">
        <f>IF(ISNUMBER(C4544),YEAR(C4544),"")</f>
        <v/>
      </c>
      <c r="M4544" s="39">
        <f>IF(ISNUMBER(C4544),MONTH(C4544),"")</f>
        <v/>
      </c>
      <c r="N4544" s="23">
        <f>IF(L4544="","",IF(NOT(ISNUMBER(crono_ano)),"Informe o ano",IF(L4544&lt;crono_ano,"Antes do ano",IF(L4544&gt;crono_ano,"Depois do ano","No ano"))))</f>
        <v/>
      </c>
      <c r="O4544" s="39">
        <f>IF(F4544="","",IF(COUNTIF(F$7:F4544,F4544)=1,1,0))</f>
        <v/>
      </c>
      <c r="P4544" s="39">
        <f>IF(A4544&amp;B4544&amp;C4544="","",IF(AND(O4544=1,N(G4544)&gt;0),IF(INDEX(pl_ativa,MAX(1,N(G4544)))="Sim",1,0),0))</f>
        <v/>
      </c>
      <c r="Q4544" s="39">
        <f>IF(F4544="","",COUNTIFS(ex_chave_oc,F4544,ex_cancelada,"&lt;&gt;Sim"))</f>
        <v/>
      </c>
      <c r="R4544" s="51">
        <f>IF(P4544="","",IF(AND(P4544=1,N(Q4544)&gt;0),1,0))</f>
        <v/>
      </c>
      <c r="S4544" s="30">
        <f>IF(P4544="","",IF(F4544="","ERRO: data prevista ausente ou inválida",IF(O4544=0,"Duplicada: contada uma vez",IF(N(G4544)=0,"ERRO: tarefa fora do Plano Mestre",IF(P4544=0,"Tarefa retirada do plano: não conta","OK")))))</f>
        <v/>
      </c>
    </row>
    <row r="4545">
      <c r="A4545" s="29" t="n"/>
      <c r="B4545" s="25" t="n"/>
      <c r="C4545" s="49" t="n"/>
      <c r="D4545" s="29" t="n"/>
      <c r="E4545" s="23">
        <f>IF(OR(A4545="",B4545=""),"",A4545&amp;"|"&amp;B4545)</f>
        <v/>
      </c>
      <c r="F4545" s="30">
        <f>IF(OR(E4545="",NOT(ISNUMBER(C4545))),"",E4545&amp;"|"&amp;YEAR(C4545)&amp;"-"&amp;RIGHT("0"&amp;MONTH(C4545),2)&amp;"-"&amp;RIGHT("0"&amp;DAY(C4545),2))</f>
        <v/>
      </c>
      <c r="G4545" s="26">
        <f>IF(E4545="","",IFERROR(MATCH(E4545,pl_chave,0),0))</f>
        <v/>
      </c>
      <c r="H4545" s="23">
        <f>IF(G4545="","",IF(G4545=0,"Tarefa fora do plano",INDEX(pl_tag,G4545)))</f>
        <v/>
      </c>
      <c r="I4545" s="30">
        <f>IF(N(G4545)=0,"",INDEX(pl_atividade,G4545))</f>
        <v/>
      </c>
      <c r="J4545" s="50">
        <f>IF(N(G4545)=0,"",INDEX(pl_especialidade,G4545))</f>
        <v/>
      </c>
      <c r="K4545" s="28">
        <f>IF(N(G4545)=0,"",INDEX(pl_duracao,G4545))</f>
        <v/>
      </c>
      <c r="L4545" s="39">
        <f>IF(ISNUMBER(C4545),YEAR(C4545),"")</f>
        <v/>
      </c>
      <c r="M4545" s="39">
        <f>IF(ISNUMBER(C4545),MONTH(C4545),"")</f>
        <v/>
      </c>
      <c r="N4545" s="23">
        <f>IF(L4545="","",IF(NOT(ISNUMBER(crono_ano)),"Informe o ano",IF(L4545&lt;crono_ano,"Antes do ano",IF(L4545&gt;crono_ano,"Depois do ano","No ano"))))</f>
        <v/>
      </c>
      <c r="O4545" s="39">
        <f>IF(F4545="","",IF(COUNTIF(F$7:F4545,F4545)=1,1,0))</f>
        <v/>
      </c>
      <c r="P4545" s="39">
        <f>IF(A4545&amp;B4545&amp;C4545="","",IF(AND(O4545=1,N(G4545)&gt;0),IF(INDEX(pl_ativa,MAX(1,N(G4545)))="Sim",1,0),0))</f>
        <v/>
      </c>
      <c r="Q4545" s="39">
        <f>IF(F4545="","",COUNTIFS(ex_chave_oc,F4545,ex_cancelada,"&lt;&gt;Sim"))</f>
        <v/>
      </c>
      <c r="R4545" s="51">
        <f>IF(P4545="","",IF(AND(P4545=1,N(Q4545)&gt;0),1,0))</f>
        <v/>
      </c>
      <c r="S4545" s="30">
        <f>IF(P4545="","",IF(F4545="","ERRO: data prevista ausente ou inválida",IF(O4545=0,"Duplicada: contada uma vez",IF(N(G4545)=0,"ERRO: tarefa fora do Plano Mestre",IF(P4545=0,"Tarefa retirada do plano: não conta","OK")))))</f>
        <v/>
      </c>
    </row>
    <row r="4546">
      <c r="A4546" s="29" t="n"/>
      <c r="B4546" s="25" t="n"/>
      <c r="C4546" s="49" t="n"/>
      <c r="D4546" s="29" t="n"/>
      <c r="E4546" s="23">
        <f>IF(OR(A4546="",B4546=""),"",A4546&amp;"|"&amp;B4546)</f>
        <v/>
      </c>
      <c r="F4546" s="30">
        <f>IF(OR(E4546="",NOT(ISNUMBER(C4546))),"",E4546&amp;"|"&amp;YEAR(C4546)&amp;"-"&amp;RIGHT("0"&amp;MONTH(C4546),2)&amp;"-"&amp;RIGHT("0"&amp;DAY(C4546),2))</f>
        <v/>
      </c>
      <c r="G4546" s="26">
        <f>IF(E4546="","",IFERROR(MATCH(E4546,pl_chave,0),0))</f>
        <v/>
      </c>
      <c r="H4546" s="23">
        <f>IF(G4546="","",IF(G4546=0,"Tarefa fora do plano",INDEX(pl_tag,G4546)))</f>
        <v/>
      </c>
      <c r="I4546" s="30">
        <f>IF(N(G4546)=0,"",INDEX(pl_atividade,G4546))</f>
        <v/>
      </c>
      <c r="J4546" s="50">
        <f>IF(N(G4546)=0,"",INDEX(pl_especialidade,G4546))</f>
        <v/>
      </c>
      <c r="K4546" s="28">
        <f>IF(N(G4546)=0,"",INDEX(pl_duracao,G4546))</f>
        <v/>
      </c>
      <c r="L4546" s="39">
        <f>IF(ISNUMBER(C4546),YEAR(C4546),"")</f>
        <v/>
      </c>
      <c r="M4546" s="39">
        <f>IF(ISNUMBER(C4546),MONTH(C4546),"")</f>
        <v/>
      </c>
      <c r="N4546" s="23">
        <f>IF(L4546="","",IF(NOT(ISNUMBER(crono_ano)),"Informe o ano",IF(L4546&lt;crono_ano,"Antes do ano",IF(L4546&gt;crono_ano,"Depois do ano","No ano"))))</f>
        <v/>
      </c>
      <c r="O4546" s="39">
        <f>IF(F4546="","",IF(COUNTIF(F$7:F4546,F4546)=1,1,0))</f>
        <v/>
      </c>
      <c r="P4546" s="39">
        <f>IF(A4546&amp;B4546&amp;C4546="","",IF(AND(O4546=1,N(G4546)&gt;0),IF(INDEX(pl_ativa,MAX(1,N(G4546)))="Sim",1,0),0))</f>
        <v/>
      </c>
      <c r="Q4546" s="39">
        <f>IF(F4546="","",COUNTIFS(ex_chave_oc,F4546,ex_cancelada,"&lt;&gt;Sim"))</f>
        <v/>
      </c>
      <c r="R4546" s="51">
        <f>IF(P4546="","",IF(AND(P4546=1,N(Q4546)&gt;0),1,0))</f>
        <v/>
      </c>
      <c r="S4546" s="30">
        <f>IF(P4546="","",IF(F4546="","ERRO: data prevista ausente ou inválida",IF(O4546=0,"Duplicada: contada uma vez",IF(N(G4546)=0,"ERRO: tarefa fora do Plano Mestre",IF(P4546=0,"Tarefa retirada do plano: não conta","OK")))))</f>
        <v/>
      </c>
    </row>
    <row r="4547">
      <c r="A4547" s="29" t="n"/>
      <c r="B4547" s="25" t="n"/>
      <c r="C4547" s="49" t="n"/>
      <c r="D4547" s="29" t="n"/>
      <c r="E4547" s="23">
        <f>IF(OR(A4547="",B4547=""),"",A4547&amp;"|"&amp;B4547)</f>
        <v/>
      </c>
      <c r="F4547" s="30">
        <f>IF(OR(E4547="",NOT(ISNUMBER(C4547))),"",E4547&amp;"|"&amp;YEAR(C4547)&amp;"-"&amp;RIGHT("0"&amp;MONTH(C4547),2)&amp;"-"&amp;RIGHT("0"&amp;DAY(C4547),2))</f>
        <v/>
      </c>
      <c r="G4547" s="26">
        <f>IF(E4547="","",IFERROR(MATCH(E4547,pl_chave,0),0))</f>
        <v/>
      </c>
      <c r="H4547" s="23">
        <f>IF(G4547="","",IF(G4547=0,"Tarefa fora do plano",INDEX(pl_tag,G4547)))</f>
        <v/>
      </c>
      <c r="I4547" s="30">
        <f>IF(N(G4547)=0,"",INDEX(pl_atividade,G4547))</f>
        <v/>
      </c>
      <c r="J4547" s="50">
        <f>IF(N(G4547)=0,"",INDEX(pl_especialidade,G4547))</f>
        <v/>
      </c>
      <c r="K4547" s="28">
        <f>IF(N(G4547)=0,"",INDEX(pl_duracao,G4547))</f>
        <v/>
      </c>
      <c r="L4547" s="39">
        <f>IF(ISNUMBER(C4547),YEAR(C4547),"")</f>
        <v/>
      </c>
      <c r="M4547" s="39">
        <f>IF(ISNUMBER(C4547),MONTH(C4547),"")</f>
        <v/>
      </c>
      <c r="N4547" s="23">
        <f>IF(L4547="","",IF(NOT(ISNUMBER(crono_ano)),"Informe o ano",IF(L4547&lt;crono_ano,"Antes do ano",IF(L4547&gt;crono_ano,"Depois do ano","No ano"))))</f>
        <v/>
      </c>
      <c r="O4547" s="39">
        <f>IF(F4547="","",IF(COUNTIF(F$7:F4547,F4547)=1,1,0))</f>
        <v/>
      </c>
      <c r="P4547" s="39">
        <f>IF(A4547&amp;B4547&amp;C4547="","",IF(AND(O4547=1,N(G4547)&gt;0),IF(INDEX(pl_ativa,MAX(1,N(G4547)))="Sim",1,0),0))</f>
        <v/>
      </c>
      <c r="Q4547" s="39">
        <f>IF(F4547="","",COUNTIFS(ex_chave_oc,F4547,ex_cancelada,"&lt;&gt;Sim"))</f>
        <v/>
      </c>
      <c r="R4547" s="51">
        <f>IF(P4547="","",IF(AND(P4547=1,N(Q4547)&gt;0),1,0))</f>
        <v/>
      </c>
      <c r="S4547" s="30">
        <f>IF(P4547="","",IF(F4547="","ERRO: data prevista ausente ou inválida",IF(O4547=0,"Duplicada: contada uma vez",IF(N(G4547)=0,"ERRO: tarefa fora do Plano Mestre",IF(P4547=0,"Tarefa retirada do plano: não conta","OK")))))</f>
        <v/>
      </c>
    </row>
    <row r="4548">
      <c r="A4548" s="29" t="n"/>
      <c r="B4548" s="25" t="n"/>
      <c r="C4548" s="49" t="n"/>
      <c r="D4548" s="29" t="n"/>
      <c r="E4548" s="23">
        <f>IF(OR(A4548="",B4548=""),"",A4548&amp;"|"&amp;B4548)</f>
        <v/>
      </c>
      <c r="F4548" s="30">
        <f>IF(OR(E4548="",NOT(ISNUMBER(C4548))),"",E4548&amp;"|"&amp;YEAR(C4548)&amp;"-"&amp;RIGHT("0"&amp;MONTH(C4548),2)&amp;"-"&amp;RIGHT("0"&amp;DAY(C4548),2))</f>
        <v/>
      </c>
      <c r="G4548" s="26">
        <f>IF(E4548="","",IFERROR(MATCH(E4548,pl_chave,0),0))</f>
        <v/>
      </c>
      <c r="H4548" s="23">
        <f>IF(G4548="","",IF(G4548=0,"Tarefa fora do plano",INDEX(pl_tag,G4548)))</f>
        <v/>
      </c>
      <c r="I4548" s="30">
        <f>IF(N(G4548)=0,"",INDEX(pl_atividade,G4548))</f>
        <v/>
      </c>
      <c r="J4548" s="50">
        <f>IF(N(G4548)=0,"",INDEX(pl_especialidade,G4548))</f>
        <v/>
      </c>
      <c r="K4548" s="28">
        <f>IF(N(G4548)=0,"",INDEX(pl_duracao,G4548))</f>
        <v/>
      </c>
      <c r="L4548" s="39">
        <f>IF(ISNUMBER(C4548),YEAR(C4548),"")</f>
        <v/>
      </c>
      <c r="M4548" s="39">
        <f>IF(ISNUMBER(C4548),MONTH(C4548),"")</f>
        <v/>
      </c>
      <c r="N4548" s="23">
        <f>IF(L4548="","",IF(NOT(ISNUMBER(crono_ano)),"Informe o ano",IF(L4548&lt;crono_ano,"Antes do ano",IF(L4548&gt;crono_ano,"Depois do ano","No ano"))))</f>
        <v/>
      </c>
      <c r="O4548" s="39">
        <f>IF(F4548="","",IF(COUNTIF(F$7:F4548,F4548)=1,1,0))</f>
        <v/>
      </c>
      <c r="P4548" s="39">
        <f>IF(A4548&amp;B4548&amp;C4548="","",IF(AND(O4548=1,N(G4548)&gt;0),IF(INDEX(pl_ativa,MAX(1,N(G4548)))="Sim",1,0),0))</f>
        <v/>
      </c>
      <c r="Q4548" s="39">
        <f>IF(F4548="","",COUNTIFS(ex_chave_oc,F4548,ex_cancelada,"&lt;&gt;Sim"))</f>
        <v/>
      </c>
      <c r="R4548" s="51">
        <f>IF(P4548="","",IF(AND(P4548=1,N(Q4548)&gt;0),1,0))</f>
        <v/>
      </c>
      <c r="S4548" s="30">
        <f>IF(P4548="","",IF(F4548="","ERRO: data prevista ausente ou inválida",IF(O4548=0,"Duplicada: contada uma vez",IF(N(G4548)=0,"ERRO: tarefa fora do Plano Mestre",IF(P4548=0,"Tarefa retirada do plano: não conta","OK")))))</f>
        <v/>
      </c>
    </row>
    <row r="4549">
      <c r="A4549" s="29" t="n"/>
      <c r="B4549" s="25" t="n"/>
      <c r="C4549" s="49" t="n"/>
      <c r="D4549" s="29" t="n"/>
      <c r="E4549" s="23">
        <f>IF(OR(A4549="",B4549=""),"",A4549&amp;"|"&amp;B4549)</f>
        <v/>
      </c>
      <c r="F4549" s="30">
        <f>IF(OR(E4549="",NOT(ISNUMBER(C4549))),"",E4549&amp;"|"&amp;YEAR(C4549)&amp;"-"&amp;RIGHT("0"&amp;MONTH(C4549),2)&amp;"-"&amp;RIGHT("0"&amp;DAY(C4549),2))</f>
        <v/>
      </c>
      <c r="G4549" s="26">
        <f>IF(E4549="","",IFERROR(MATCH(E4549,pl_chave,0),0))</f>
        <v/>
      </c>
      <c r="H4549" s="23">
        <f>IF(G4549="","",IF(G4549=0,"Tarefa fora do plano",INDEX(pl_tag,G4549)))</f>
        <v/>
      </c>
      <c r="I4549" s="30">
        <f>IF(N(G4549)=0,"",INDEX(pl_atividade,G4549))</f>
        <v/>
      </c>
      <c r="J4549" s="50">
        <f>IF(N(G4549)=0,"",INDEX(pl_especialidade,G4549))</f>
        <v/>
      </c>
      <c r="K4549" s="28">
        <f>IF(N(G4549)=0,"",INDEX(pl_duracao,G4549))</f>
        <v/>
      </c>
      <c r="L4549" s="39">
        <f>IF(ISNUMBER(C4549),YEAR(C4549),"")</f>
        <v/>
      </c>
      <c r="M4549" s="39">
        <f>IF(ISNUMBER(C4549),MONTH(C4549),"")</f>
        <v/>
      </c>
      <c r="N4549" s="23">
        <f>IF(L4549="","",IF(NOT(ISNUMBER(crono_ano)),"Informe o ano",IF(L4549&lt;crono_ano,"Antes do ano",IF(L4549&gt;crono_ano,"Depois do ano","No ano"))))</f>
        <v/>
      </c>
      <c r="O4549" s="39">
        <f>IF(F4549="","",IF(COUNTIF(F$7:F4549,F4549)=1,1,0))</f>
        <v/>
      </c>
      <c r="P4549" s="39">
        <f>IF(A4549&amp;B4549&amp;C4549="","",IF(AND(O4549=1,N(G4549)&gt;0),IF(INDEX(pl_ativa,MAX(1,N(G4549)))="Sim",1,0),0))</f>
        <v/>
      </c>
      <c r="Q4549" s="39">
        <f>IF(F4549="","",COUNTIFS(ex_chave_oc,F4549,ex_cancelada,"&lt;&gt;Sim"))</f>
        <v/>
      </c>
      <c r="R4549" s="51">
        <f>IF(P4549="","",IF(AND(P4549=1,N(Q4549)&gt;0),1,0))</f>
        <v/>
      </c>
      <c r="S4549" s="30">
        <f>IF(P4549="","",IF(F4549="","ERRO: data prevista ausente ou inválida",IF(O4549=0,"Duplicada: contada uma vez",IF(N(G4549)=0,"ERRO: tarefa fora do Plano Mestre",IF(P4549=0,"Tarefa retirada do plano: não conta","OK")))))</f>
        <v/>
      </c>
    </row>
    <row r="4550">
      <c r="A4550" s="29" t="n"/>
      <c r="B4550" s="25" t="n"/>
      <c r="C4550" s="49" t="n"/>
      <c r="D4550" s="29" t="n"/>
      <c r="E4550" s="23">
        <f>IF(OR(A4550="",B4550=""),"",A4550&amp;"|"&amp;B4550)</f>
        <v/>
      </c>
      <c r="F4550" s="30">
        <f>IF(OR(E4550="",NOT(ISNUMBER(C4550))),"",E4550&amp;"|"&amp;YEAR(C4550)&amp;"-"&amp;RIGHT("0"&amp;MONTH(C4550),2)&amp;"-"&amp;RIGHT("0"&amp;DAY(C4550),2))</f>
        <v/>
      </c>
      <c r="G4550" s="26">
        <f>IF(E4550="","",IFERROR(MATCH(E4550,pl_chave,0),0))</f>
        <v/>
      </c>
      <c r="H4550" s="23">
        <f>IF(G4550="","",IF(G4550=0,"Tarefa fora do plano",INDEX(pl_tag,G4550)))</f>
        <v/>
      </c>
      <c r="I4550" s="30">
        <f>IF(N(G4550)=0,"",INDEX(pl_atividade,G4550))</f>
        <v/>
      </c>
      <c r="J4550" s="50">
        <f>IF(N(G4550)=0,"",INDEX(pl_especialidade,G4550))</f>
        <v/>
      </c>
      <c r="K4550" s="28">
        <f>IF(N(G4550)=0,"",INDEX(pl_duracao,G4550))</f>
        <v/>
      </c>
      <c r="L4550" s="39">
        <f>IF(ISNUMBER(C4550),YEAR(C4550),"")</f>
        <v/>
      </c>
      <c r="M4550" s="39">
        <f>IF(ISNUMBER(C4550),MONTH(C4550),"")</f>
        <v/>
      </c>
      <c r="N4550" s="23">
        <f>IF(L4550="","",IF(NOT(ISNUMBER(crono_ano)),"Informe o ano",IF(L4550&lt;crono_ano,"Antes do ano",IF(L4550&gt;crono_ano,"Depois do ano","No ano"))))</f>
        <v/>
      </c>
      <c r="O4550" s="39">
        <f>IF(F4550="","",IF(COUNTIF(F$7:F4550,F4550)=1,1,0))</f>
        <v/>
      </c>
      <c r="P4550" s="39">
        <f>IF(A4550&amp;B4550&amp;C4550="","",IF(AND(O4550=1,N(G4550)&gt;0),IF(INDEX(pl_ativa,MAX(1,N(G4550)))="Sim",1,0),0))</f>
        <v/>
      </c>
      <c r="Q4550" s="39">
        <f>IF(F4550="","",COUNTIFS(ex_chave_oc,F4550,ex_cancelada,"&lt;&gt;Sim"))</f>
        <v/>
      </c>
      <c r="R4550" s="51">
        <f>IF(P4550="","",IF(AND(P4550=1,N(Q4550)&gt;0),1,0))</f>
        <v/>
      </c>
      <c r="S4550" s="30">
        <f>IF(P4550="","",IF(F4550="","ERRO: data prevista ausente ou inválida",IF(O4550=0,"Duplicada: contada uma vez",IF(N(G4550)=0,"ERRO: tarefa fora do Plano Mestre",IF(P4550=0,"Tarefa retirada do plano: não conta","OK")))))</f>
        <v/>
      </c>
    </row>
    <row r="4551">
      <c r="A4551" s="29" t="n"/>
      <c r="B4551" s="25" t="n"/>
      <c r="C4551" s="49" t="n"/>
      <c r="D4551" s="29" t="n"/>
      <c r="E4551" s="23">
        <f>IF(OR(A4551="",B4551=""),"",A4551&amp;"|"&amp;B4551)</f>
        <v/>
      </c>
      <c r="F4551" s="30">
        <f>IF(OR(E4551="",NOT(ISNUMBER(C4551))),"",E4551&amp;"|"&amp;YEAR(C4551)&amp;"-"&amp;RIGHT("0"&amp;MONTH(C4551),2)&amp;"-"&amp;RIGHT("0"&amp;DAY(C4551),2))</f>
        <v/>
      </c>
      <c r="G4551" s="26">
        <f>IF(E4551="","",IFERROR(MATCH(E4551,pl_chave,0),0))</f>
        <v/>
      </c>
      <c r="H4551" s="23">
        <f>IF(G4551="","",IF(G4551=0,"Tarefa fora do plano",INDEX(pl_tag,G4551)))</f>
        <v/>
      </c>
      <c r="I4551" s="30">
        <f>IF(N(G4551)=0,"",INDEX(pl_atividade,G4551))</f>
        <v/>
      </c>
      <c r="J4551" s="50">
        <f>IF(N(G4551)=0,"",INDEX(pl_especialidade,G4551))</f>
        <v/>
      </c>
      <c r="K4551" s="28">
        <f>IF(N(G4551)=0,"",INDEX(pl_duracao,G4551))</f>
        <v/>
      </c>
      <c r="L4551" s="39">
        <f>IF(ISNUMBER(C4551),YEAR(C4551),"")</f>
        <v/>
      </c>
      <c r="M4551" s="39">
        <f>IF(ISNUMBER(C4551),MONTH(C4551),"")</f>
        <v/>
      </c>
      <c r="N4551" s="23">
        <f>IF(L4551="","",IF(NOT(ISNUMBER(crono_ano)),"Informe o ano",IF(L4551&lt;crono_ano,"Antes do ano",IF(L4551&gt;crono_ano,"Depois do ano","No ano"))))</f>
        <v/>
      </c>
      <c r="O4551" s="39">
        <f>IF(F4551="","",IF(COUNTIF(F$7:F4551,F4551)=1,1,0))</f>
        <v/>
      </c>
      <c r="P4551" s="39">
        <f>IF(A4551&amp;B4551&amp;C4551="","",IF(AND(O4551=1,N(G4551)&gt;0),IF(INDEX(pl_ativa,MAX(1,N(G4551)))="Sim",1,0),0))</f>
        <v/>
      </c>
      <c r="Q4551" s="39">
        <f>IF(F4551="","",COUNTIFS(ex_chave_oc,F4551,ex_cancelada,"&lt;&gt;Sim"))</f>
        <v/>
      </c>
      <c r="R4551" s="51">
        <f>IF(P4551="","",IF(AND(P4551=1,N(Q4551)&gt;0),1,0))</f>
        <v/>
      </c>
      <c r="S4551" s="30">
        <f>IF(P4551="","",IF(F4551="","ERRO: data prevista ausente ou inválida",IF(O4551=0,"Duplicada: contada uma vez",IF(N(G4551)=0,"ERRO: tarefa fora do Plano Mestre",IF(P4551=0,"Tarefa retirada do plano: não conta","OK")))))</f>
        <v/>
      </c>
    </row>
    <row r="4552">
      <c r="A4552" s="29" t="n"/>
      <c r="B4552" s="25" t="n"/>
      <c r="C4552" s="49" t="n"/>
      <c r="D4552" s="29" t="n"/>
      <c r="E4552" s="23">
        <f>IF(OR(A4552="",B4552=""),"",A4552&amp;"|"&amp;B4552)</f>
        <v/>
      </c>
      <c r="F4552" s="30">
        <f>IF(OR(E4552="",NOT(ISNUMBER(C4552))),"",E4552&amp;"|"&amp;YEAR(C4552)&amp;"-"&amp;RIGHT("0"&amp;MONTH(C4552),2)&amp;"-"&amp;RIGHT("0"&amp;DAY(C4552),2))</f>
        <v/>
      </c>
      <c r="G4552" s="26">
        <f>IF(E4552="","",IFERROR(MATCH(E4552,pl_chave,0),0))</f>
        <v/>
      </c>
      <c r="H4552" s="23">
        <f>IF(G4552="","",IF(G4552=0,"Tarefa fora do plano",INDEX(pl_tag,G4552)))</f>
        <v/>
      </c>
      <c r="I4552" s="30">
        <f>IF(N(G4552)=0,"",INDEX(pl_atividade,G4552))</f>
        <v/>
      </c>
      <c r="J4552" s="50">
        <f>IF(N(G4552)=0,"",INDEX(pl_especialidade,G4552))</f>
        <v/>
      </c>
      <c r="K4552" s="28">
        <f>IF(N(G4552)=0,"",INDEX(pl_duracao,G4552))</f>
        <v/>
      </c>
      <c r="L4552" s="39">
        <f>IF(ISNUMBER(C4552),YEAR(C4552),"")</f>
        <v/>
      </c>
      <c r="M4552" s="39">
        <f>IF(ISNUMBER(C4552),MONTH(C4552),"")</f>
        <v/>
      </c>
      <c r="N4552" s="23">
        <f>IF(L4552="","",IF(NOT(ISNUMBER(crono_ano)),"Informe o ano",IF(L4552&lt;crono_ano,"Antes do ano",IF(L4552&gt;crono_ano,"Depois do ano","No ano"))))</f>
        <v/>
      </c>
      <c r="O4552" s="39">
        <f>IF(F4552="","",IF(COUNTIF(F$7:F4552,F4552)=1,1,0))</f>
        <v/>
      </c>
      <c r="P4552" s="39">
        <f>IF(A4552&amp;B4552&amp;C4552="","",IF(AND(O4552=1,N(G4552)&gt;0),IF(INDEX(pl_ativa,MAX(1,N(G4552)))="Sim",1,0),0))</f>
        <v/>
      </c>
      <c r="Q4552" s="39">
        <f>IF(F4552="","",COUNTIFS(ex_chave_oc,F4552,ex_cancelada,"&lt;&gt;Sim"))</f>
        <v/>
      </c>
      <c r="R4552" s="51">
        <f>IF(P4552="","",IF(AND(P4552=1,N(Q4552)&gt;0),1,0))</f>
        <v/>
      </c>
      <c r="S4552" s="30">
        <f>IF(P4552="","",IF(F4552="","ERRO: data prevista ausente ou inválida",IF(O4552=0,"Duplicada: contada uma vez",IF(N(G4552)=0,"ERRO: tarefa fora do Plano Mestre",IF(P4552=0,"Tarefa retirada do plano: não conta","OK")))))</f>
        <v/>
      </c>
    </row>
    <row r="4553">
      <c r="A4553" s="29" t="n"/>
      <c r="B4553" s="25" t="n"/>
      <c r="C4553" s="49" t="n"/>
      <c r="D4553" s="29" t="n"/>
      <c r="E4553" s="23">
        <f>IF(OR(A4553="",B4553=""),"",A4553&amp;"|"&amp;B4553)</f>
        <v/>
      </c>
      <c r="F4553" s="30">
        <f>IF(OR(E4553="",NOT(ISNUMBER(C4553))),"",E4553&amp;"|"&amp;YEAR(C4553)&amp;"-"&amp;RIGHT("0"&amp;MONTH(C4553),2)&amp;"-"&amp;RIGHT("0"&amp;DAY(C4553),2))</f>
        <v/>
      </c>
      <c r="G4553" s="26">
        <f>IF(E4553="","",IFERROR(MATCH(E4553,pl_chave,0),0))</f>
        <v/>
      </c>
      <c r="H4553" s="23">
        <f>IF(G4553="","",IF(G4553=0,"Tarefa fora do plano",INDEX(pl_tag,G4553)))</f>
        <v/>
      </c>
      <c r="I4553" s="30">
        <f>IF(N(G4553)=0,"",INDEX(pl_atividade,G4553))</f>
        <v/>
      </c>
      <c r="J4553" s="50">
        <f>IF(N(G4553)=0,"",INDEX(pl_especialidade,G4553))</f>
        <v/>
      </c>
      <c r="K4553" s="28">
        <f>IF(N(G4553)=0,"",INDEX(pl_duracao,G4553))</f>
        <v/>
      </c>
      <c r="L4553" s="39">
        <f>IF(ISNUMBER(C4553),YEAR(C4553),"")</f>
        <v/>
      </c>
      <c r="M4553" s="39">
        <f>IF(ISNUMBER(C4553),MONTH(C4553),"")</f>
        <v/>
      </c>
      <c r="N4553" s="23">
        <f>IF(L4553="","",IF(NOT(ISNUMBER(crono_ano)),"Informe o ano",IF(L4553&lt;crono_ano,"Antes do ano",IF(L4553&gt;crono_ano,"Depois do ano","No ano"))))</f>
        <v/>
      </c>
      <c r="O4553" s="39">
        <f>IF(F4553="","",IF(COUNTIF(F$7:F4553,F4553)=1,1,0))</f>
        <v/>
      </c>
      <c r="P4553" s="39">
        <f>IF(A4553&amp;B4553&amp;C4553="","",IF(AND(O4553=1,N(G4553)&gt;0),IF(INDEX(pl_ativa,MAX(1,N(G4553)))="Sim",1,0),0))</f>
        <v/>
      </c>
      <c r="Q4553" s="39">
        <f>IF(F4553="","",COUNTIFS(ex_chave_oc,F4553,ex_cancelada,"&lt;&gt;Sim"))</f>
        <v/>
      </c>
      <c r="R4553" s="51">
        <f>IF(P4553="","",IF(AND(P4553=1,N(Q4553)&gt;0),1,0))</f>
        <v/>
      </c>
      <c r="S4553" s="30">
        <f>IF(P4553="","",IF(F4553="","ERRO: data prevista ausente ou inválida",IF(O4553=0,"Duplicada: contada uma vez",IF(N(G4553)=0,"ERRO: tarefa fora do Plano Mestre",IF(P4553=0,"Tarefa retirada do plano: não conta","OK")))))</f>
        <v/>
      </c>
    </row>
    <row r="4554">
      <c r="A4554" s="29" t="n"/>
      <c r="B4554" s="25" t="n"/>
      <c r="C4554" s="49" t="n"/>
      <c r="D4554" s="29" t="n"/>
      <c r="E4554" s="23">
        <f>IF(OR(A4554="",B4554=""),"",A4554&amp;"|"&amp;B4554)</f>
        <v/>
      </c>
      <c r="F4554" s="30">
        <f>IF(OR(E4554="",NOT(ISNUMBER(C4554))),"",E4554&amp;"|"&amp;YEAR(C4554)&amp;"-"&amp;RIGHT("0"&amp;MONTH(C4554),2)&amp;"-"&amp;RIGHT("0"&amp;DAY(C4554),2))</f>
        <v/>
      </c>
      <c r="G4554" s="26">
        <f>IF(E4554="","",IFERROR(MATCH(E4554,pl_chave,0),0))</f>
        <v/>
      </c>
      <c r="H4554" s="23">
        <f>IF(G4554="","",IF(G4554=0,"Tarefa fora do plano",INDEX(pl_tag,G4554)))</f>
        <v/>
      </c>
      <c r="I4554" s="30">
        <f>IF(N(G4554)=0,"",INDEX(pl_atividade,G4554))</f>
        <v/>
      </c>
      <c r="J4554" s="50">
        <f>IF(N(G4554)=0,"",INDEX(pl_especialidade,G4554))</f>
        <v/>
      </c>
      <c r="K4554" s="28">
        <f>IF(N(G4554)=0,"",INDEX(pl_duracao,G4554))</f>
        <v/>
      </c>
      <c r="L4554" s="39">
        <f>IF(ISNUMBER(C4554),YEAR(C4554),"")</f>
        <v/>
      </c>
      <c r="M4554" s="39">
        <f>IF(ISNUMBER(C4554),MONTH(C4554),"")</f>
        <v/>
      </c>
      <c r="N4554" s="23">
        <f>IF(L4554="","",IF(NOT(ISNUMBER(crono_ano)),"Informe o ano",IF(L4554&lt;crono_ano,"Antes do ano",IF(L4554&gt;crono_ano,"Depois do ano","No ano"))))</f>
        <v/>
      </c>
      <c r="O4554" s="39">
        <f>IF(F4554="","",IF(COUNTIF(F$7:F4554,F4554)=1,1,0))</f>
        <v/>
      </c>
      <c r="P4554" s="39">
        <f>IF(A4554&amp;B4554&amp;C4554="","",IF(AND(O4554=1,N(G4554)&gt;0),IF(INDEX(pl_ativa,MAX(1,N(G4554)))="Sim",1,0),0))</f>
        <v/>
      </c>
      <c r="Q4554" s="39">
        <f>IF(F4554="","",COUNTIFS(ex_chave_oc,F4554,ex_cancelada,"&lt;&gt;Sim"))</f>
        <v/>
      </c>
      <c r="R4554" s="51">
        <f>IF(P4554="","",IF(AND(P4554=1,N(Q4554)&gt;0),1,0))</f>
        <v/>
      </c>
      <c r="S4554" s="30">
        <f>IF(P4554="","",IF(F4554="","ERRO: data prevista ausente ou inválida",IF(O4554=0,"Duplicada: contada uma vez",IF(N(G4554)=0,"ERRO: tarefa fora do Plano Mestre",IF(P4554=0,"Tarefa retirada do plano: não conta","OK")))))</f>
        <v/>
      </c>
    </row>
    <row r="4555">
      <c r="A4555" s="29" t="n"/>
      <c r="B4555" s="25" t="n"/>
      <c r="C4555" s="49" t="n"/>
      <c r="D4555" s="29" t="n"/>
      <c r="E4555" s="23">
        <f>IF(OR(A4555="",B4555=""),"",A4555&amp;"|"&amp;B4555)</f>
        <v/>
      </c>
      <c r="F4555" s="30">
        <f>IF(OR(E4555="",NOT(ISNUMBER(C4555))),"",E4555&amp;"|"&amp;YEAR(C4555)&amp;"-"&amp;RIGHT("0"&amp;MONTH(C4555),2)&amp;"-"&amp;RIGHT("0"&amp;DAY(C4555),2))</f>
        <v/>
      </c>
      <c r="G4555" s="26">
        <f>IF(E4555="","",IFERROR(MATCH(E4555,pl_chave,0),0))</f>
        <v/>
      </c>
      <c r="H4555" s="23">
        <f>IF(G4555="","",IF(G4555=0,"Tarefa fora do plano",INDEX(pl_tag,G4555)))</f>
        <v/>
      </c>
      <c r="I4555" s="30">
        <f>IF(N(G4555)=0,"",INDEX(pl_atividade,G4555))</f>
        <v/>
      </c>
      <c r="J4555" s="50">
        <f>IF(N(G4555)=0,"",INDEX(pl_especialidade,G4555))</f>
        <v/>
      </c>
      <c r="K4555" s="28">
        <f>IF(N(G4555)=0,"",INDEX(pl_duracao,G4555))</f>
        <v/>
      </c>
      <c r="L4555" s="39">
        <f>IF(ISNUMBER(C4555),YEAR(C4555),"")</f>
        <v/>
      </c>
      <c r="M4555" s="39">
        <f>IF(ISNUMBER(C4555),MONTH(C4555),"")</f>
        <v/>
      </c>
      <c r="N4555" s="23">
        <f>IF(L4555="","",IF(NOT(ISNUMBER(crono_ano)),"Informe o ano",IF(L4555&lt;crono_ano,"Antes do ano",IF(L4555&gt;crono_ano,"Depois do ano","No ano"))))</f>
        <v/>
      </c>
      <c r="O4555" s="39">
        <f>IF(F4555="","",IF(COUNTIF(F$7:F4555,F4555)=1,1,0))</f>
        <v/>
      </c>
      <c r="P4555" s="39">
        <f>IF(A4555&amp;B4555&amp;C4555="","",IF(AND(O4555=1,N(G4555)&gt;0),IF(INDEX(pl_ativa,MAX(1,N(G4555)))="Sim",1,0),0))</f>
        <v/>
      </c>
      <c r="Q4555" s="39">
        <f>IF(F4555="","",COUNTIFS(ex_chave_oc,F4555,ex_cancelada,"&lt;&gt;Sim"))</f>
        <v/>
      </c>
      <c r="R4555" s="51">
        <f>IF(P4555="","",IF(AND(P4555=1,N(Q4555)&gt;0),1,0))</f>
        <v/>
      </c>
      <c r="S4555" s="30">
        <f>IF(P4555="","",IF(F4555="","ERRO: data prevista ausente ou inválida",IF(O4555=0,"Duplicada: contada uma vez",IF(N(G4555)=0,"ERRO: tarefa fora do Plano Mestre",IF(P4555=0,"Tarefa retirada do plano: não conta","OK")))))</f>
        <v/>
      </c>
    </row>
    <row r="4556">
      <c r="A4556" s="29" t="n"/>
      <c r="B4556" s="25" t="n"/>
      <c r="C4556" s="49" t="n"/>
      <c r="D4556" s="29" t="n"/>
      <c r="E4556" s="23">
        <f>IF(OR(A4556="",B4556=""),"",A4556&amp;"|"&amp;B4556)</f>
        <v/>
      </c>
      <c r="F4556" s="30">
        <f>IF(OR(E4556="",NOT(ISNUMBER(C4556))),"",E4556&amp;"|"&amp;YEAR(C4556)&amp;"-"&amp;RIGHT("0"&amp;MONTH(C4556),2)&amp;"-"&amp;RIGHT("0"&amp;DAY(C4556),2))</f>
        <v/>
      </c>
      <c r="G4556" s="26">
        <f>IF(E4556="","",IFERROR(MATCH(E4556,pl_chave,0),0))</f>
        <v/>
      </c>
      <c r="H4556" s="23">
        <f>IF(G4556="","",IF(G4556=0,"Tarefa fora do plano",INDEX(pl_tag,G4556)))</f>
        <v/>
      </c>
      <c r="I4556" s="30">
        <f>IF(N(G4556)=0,"",INDEX(pl_atividade,G4556))</f>
        <v/>
      </c>
      <c r="J4556" s="50">
        <f>IF(N(G4556)=0,"",INDEX(pl_especialidade,G4556))</f>
        <v/>
      </c>
      <c r="K4556" s="28">
        <f>IF(N(G4556)=0,"",INDEX(pl_duracao,G4556))</f>
        <v/>
      </c>
      <c r="L4556" s="39">
        <f>IF(ISNUMBER(C4556),YEAR(C4556),"")</f>
        <v/>
      </c>
      <c r="M4556" s="39">
        <f>IF(ISNUMBER(C4556),MONTH(C4556),"")</f>
        <v/>
      </c>
      <c r="N4556" s="23">
        <f>IF(L4556="","",IF(NOT(ISNUMBER(crono_ano)),"Informe o ano",IF(L4556&lt;crono_ano,"Antes do ano",IF(L4556&gt;crono_ano,"Depois do ano","No ano"))))</f>
        <v/>
      </c>
      <c r="O4556" s="39">
        <f>IF(F4556="","",IF(COUNTIF(F$7:F4556,F4556)=1,1,0))</f>
        <v/>
      </c>
      <c r="P4556" s="39">
        <f>IF(A4556&amp;B4556&amp;C4556="","",IF(AND(O4556=1,N(G4556)&gt;0),IF(INDEX(pl_ativa,MAX(1,N(G4556)))="Sim",1,0),0))</f>
        <v/>
      </c>
      <c r="Q4556" s="39">
        <f>IF(F4556="","",COUNTIFS(ex_chave_oc,F4556,ex_cancelada,"&lt;&gt;Sim"))</f>
        <v/>
      </c>
      <c r="R4556" s="51">
        <f>IF(P4556="","",IF(AND(P4556=1,N(Q4556)&gt;0),1,0))</f>
        <v/>
      </c>
      <c r="S4556" s="30">
        <f>IF(P4556="","",IF(F4556="","ERRO: data prevista ausente ou inválida",IF(O4556=0,"Duplicada: contada uma vez",IF(N(G4556)=0,"ERRO: tarefa fora do Plano Mestre",IF(P4556=0,"Tarefa retirada do plano: não conta","OK")))))</f>
        <v/>
      </c>
    </row>
    <row r="4557">
      <c r="A4557" s="29" t="n"/>
      <c r="B4557" s="25" t="n"/>
      <c r="C4557" s="49" t="n"/>
      <c r="D4557" s="29" t="n"/>
      <c r="E4557" s="23">
        <f>IF(OR(A4557="",B4557=""),"",A4557&amp;"|"&amp;B4557)</f>
        <v/>
      </c>
      <c r="F4557" s="30">
        <f>IF(OR(E4557="",NOT(ISNUMBER(C4557))),"",E4557&amp;"|"&amp;YEAR(C4557)&amp;"-"&amp;RIGHT("0"&amp;MONTH(C4557),2)&amp;"-"&amp;RIGHT("0"&amp;DAY(C4557),2))</f>
        <v/>
      </c>
      <c r="G4557" s="26">
        <f>IF(E4557="","",IFERROR(MATCH(E4557,pl_chave,0),0))</f>
        <v/>
      </c>
      <c r="H4557" s="23">
        <f>IF(G4557="","",IF(G4557=0,"Tarefa fora do plano",INDEX(pl_tag,G4557)))</f>
        <v/>
      </c>
      <c r="I4557" s="30">
        <f>IF(N(G4557)=0,"",INDEX(pl_atividade,G4557))</f>
        <v/>
      </c>
      <c r="J4557" s="50">
        <f>IF(N(G4557)=0,"",INDEX(pl_especialidade,G4557))</f>
        <v/>
      </c>
      <c r="K4557" s="28">
        <f>IF(N(G4557)=0,"",INDEX(pl_duracao,G4557))</f>
        <v/>
      </c>
      <c r="L4557" s="39">
        <f>IF(ISNUMBER(C4557),YEAR(C4557),"")</f>
        <v/>
      </c>
      <c r="M4557" s="39">
        <f>IF(ISNUMBER(C4557),MONTH(C4557),"")</f>
        <v/>
      </c>
      <c r="N4557" s="23">
        <f>IF(L4557="","",IF(NOT(ISNUMBER(crono_ano)),"Informe o ano",IF(L4557&lt;crono_ano,"Antes do ano",IF(L4557&gt;crono_ano,"Depois do ano","No ano"))))</f>
        <v/>
      </c>
      <c r="O4557" s="39">
        <f>IF(F4557="","",IF(COUNTIF(F$7:F4557,F4557)=1,1,0))</f>
        <v/>
      </c>
      <c r="P4557" s="39">
        <f>IF(A4557&amp;B4557&amp;C4557="","",IF(AND(O4557=1,N(G4557)&gt;0),IF(INDEX(pl_ativa,MAX(1,N(G4557)))="Sim",1,0),0))</f>
        <v/>
      </c>
      <c r="Q4557" s="39">
        <f>IF(F4557="","",COUNTIFS(ex_chave_oc,F4557,ex_cancelada,"&lt;&gt;Sim"))</f>
        <v/>
      </c>
      <c r="R4557" s="51">
        <f>IF(P4557="","",IF(AND(P4557=1,N(Q4557)&gt;0),1,0))</f>
        <v/>
      </c>
      <c r="S4557" s="30">
        <f>IF(P4557="","",IF(F4557="","ERRO: data prevista ausente ou inválida",IF(O4557=0,"Duplicada: contada uma vez",IF(N(G4557)=0,"ERRO: tarefa fora do Plano Mestre",IF(P4557=0,"Tarefa retirada do plano: não conta","OK")))))</f>
        <v/>
      </c>
    </row>
    <row r="4558">
      <c r="A4558" s="29" t="n"/>
      <c r="B4558" s="25" t="n"/>
      <c r="C4558" s="49" t="n"/>
      <c r="D4558" s="29" t="n"/>
      <c r="E4558" s="23">
        <f>IF(OR(A4558="",B4558=""),"",A4558&amp;"|"&amp;B4558)</f>
        <v/>
      </c>
      <c r="F4558" s="30">
        <f>IF(OR(E4558="",NOT(ISNUMBER(C4558))),"",E4558&amp;"|"&amp;YEAR(C4558)&amp;"-"&amp;RIGHT("0"&amp;MONTH(C4558),2)&amp;"-"&amp;RIGHT("0"&amp;DAY(C4558),2))</f>
        <v/>
      </c>
      <c r="G4558" s="26">
        <f>IF(E4558="","",IFERROR(MATCH(E4558,pl_chave,0),0))</f>
        <v/>
      </c>
      <c r="H4558" s="23">
        <f>IF(G4558="","",IF(G4558=0,"Tarefa fora do plano",INDEX(pl_tag,G4558)))</f>
        <v/>
      </c>
      <c r="I4558" s="30">
        <f>IF(N(G4558)=0,"",INDEX(pl_atividade,G4558))</f>
        <v/>
      </c>
      <c r="J4558" s="50">
        <f>IF(N(G4558)=0,"",INDEX(pl_especialidade,G4558))</f>
        <v/>
      </c>
      <c r="K4558" s="28">
        <f>IF(N(G4558)=0,"",INDEX(pl_duracao,G4558))</f>
        <v/>
      </c>
      <c r="L4558" s="39">
        <f>IF(ISNUMBER(C4558),YEAR(C4558),"")</f>
        <v/>
      </c>
      <c r="M4558" s="39">
        <f>IF(ISNUMBER(C4558),MONTH(C4558),"")</f>
        <v/>
      </c>
      <c r="N4558" s="23">
        <f>IF(L4558="","",IF(NOT(ISNUMBER(crono_ano)),"Informe o ano",IF(L4558&lt;crono_ano,"Antes do ano",IF(L4558&gt;crono_ano,"Depois do ano","No ano"))))</f>
        <v/>
      </c>
      <c r="O4558" s="39">
        <f>IF(F4558="","",IF(COUNTIF(F$7:F4558,F4558)=1,1,0))</f>
        <v/>
      </c>
      <c r="P4558" s="39">
        <f>IF(A4558&amp;B4558&amp;C4558="","",IF(AND(O4558=1,N(G4558)&gt;0),IF(INDEX(pl_ativa,MAX(1,N(G4558)))="Sim",1,0),0))</f>
        <v/>
      </c>
      <c r="Q4558" s="39">
        <f>IF(F4558="","",COUNTIFS(ex_chave_oc,F4558,ex_cancelada,"&lt;&gt;Sim"))</f>
        <v/>
      </c>
      <c r="R4558" s="51">
        <f>IF(P4558="","",IF(AND(P4558=1,N(Q4558)&gt;0),1,0))</f>
        <v/>
      </c>
      <c r="S4558" s="30">
        <f>IF(P4558="","",IF(F4558="","ERRO: data prevista ausente ou inválida",IF(O4558=0,"Duplicada: contada uma vez",IF(N(G4558)=0,"ERRO: tarefa fora do Plano Mestre",IF(P4558=0,"Tarefa retirada do plano: não conta","OK")))))</f>
        <v/>
      </c>
    </row>
    <row r="4559">
      <c r="A4559" s="29" t="n"/>
      <c r="B4559" s="25" t="n"/>
      <c r="C4559" s="49" t="n"/>
      <c r="D4559" s="29" t="n"/>
      <c r="E4559" s="23">
        <f>IF(OR(A4559="",B4559=""),"",A4559&amp;"|"&amp;B4559)</f>
        <v/>
      </c>
      <c r="F4559" s="30">
        <f>IF(OR(E4559="",NOT(ISNUMBER(C4559))),"",E4559&amp;"|"&amp;YEAR(C4559)&amp;"-"&amp;RIGHT("0"&amp;MONTH(C4559),2)&amp;"-"&amp;RIGHT("0"&amp;DAY(C4559),2))</f>
        <v/>
      </c>
      <c r="G4559" s="26">
        <f>IF(E4559="","",IFERROR(MATCH(E4559,pl_chave,0),0))</f>
        <v/>
      </c>
      <c r="H4559" s="23">
        <f>IF(G4559="","",IF(G4559=0,"Tarefa fora do plano",INDEX(pl_tag,G4559)))</f>
        <v/>
      </c>
      <c r="I4559" s="30">
        <f>IF(N(G4559)=0,"",INDEX(pl_atividade,G4559))</f>
        <v/>
      </c>
      <c r="J4559" s="50">
        <f>IF(N(G4559)=0,"",INDEX(pl_especialidade,G4559))</f>
        <v/>
      </c>
      <c r="K4559" s="28">
        <f>IF(N(G4559)=0,"",INDEX(pl_duracao,G4559))</f>
        <v/>
      </c>
      <c r="L4559" s="39">
        <f>IF(ISNUMBER(C4559),YEAR(C4559),"")</f>
        <v/>
      </c>
      <c r="M4559" s="39">
        <f>IF(ISNUMBER(C4559),MONTH(C4559),"")</f>
        <v/>
      </c>
      <c r="N4559" s="23">
        <f>IF(L4559="","",IF(NOT(ISNUMBER(crono_ano)),"Informe o ano",IF(L4559&lt;crono_ano,"Antes do ano",IF(L4559&gt;crono_ano,"Depois do ano","No ano"))))</f>
        <v/>
      </c>
      <c r="O4559" s="39">
        <f>IF(F4559="","",IF(COUNTIF(F$7:F4559,F4559)=1,1,0))</f>
        <v/>
      </c>
      <c r="P4559" s="39">
        <f>IF(A4559&amp;B4559&amp;C4559="","",IF(AND(O4559=1,N(G4559)&gt;0),IF(INDEX(pl_ativa,MAX(1,N(G4559)))="Sim",1,0),0))</f>
        <v/>
      </c>
      <c r="Q4559" s="39">
        <f>IF(F4559="","",COUNTIFS(ex_chave_oc,F4559,ex_cancelada,"&lt;&gt;Sim"))</f>
        <v/>
      </c>
      <c r="R4559" s="51">
        <f>IF(P4559="","",IF(AND(P4559=1,N(Q4559)&gt;0),1,0))</f>
        <v/>
      </c>
      <c r="S4559" s="30">
        <f>IF(P4559="","",IF(F4559="","ERRO: data prevista ausente ou inválida",IF(O4559=0,"Duplicada: contada uma vez",IF(N(G4559)=0,"ERRO: tarefa fora do Plano Mestre",IF(P4559=0,"Tarefa retirada do plano: não conta","OK")))))</f>
        <v/>
      </c>
    </row>
    <row r="4560">
      <c r="A4560" s="29" t="n"/>
      <c r="B4560" s="25" t="n"/>
      <c r="C4560" s="49" t="n"/>
      <c r="D4560" s="29" t="n"/>
      <c r="E4560" s="23">
        <f>IF(OR(A4560="",B4560=""),"",A4560&amp;"|"&amp;B4560)</f>
        <v/>
      </c>
      <c r="F4560" s="30">
        <f>IF(OR(E4560="",NOT(ISNUMBER(C4560))),"",E4560&amp;"|"&amp;YEAR(C4560)&amp;"-"&amp;RIGHT("0"&amp;MONTH(C4560),2)&amp;"-"&amp;RIGHT("0"&amp;DAY(C4560),2))</f>
        <v/>
      </c>
      <c r="G4560" s="26">
        <f>IF(E4560="","",IFERROR(MATCH(E4560,pl_chave,0),0))</f>
        <v/>
      </c>
      <c r="H4560" s="23">
        <f>IF(G4560="","",IF(G4560=0,"Tarefa fora do plano",INDEX(pl_tag,G4560)))</f>
        <v/>
      </c>
      <c r="I4560" s="30">
        <f>IF(N(G4560)=0,"",INDEX(pl_atividade,G4560))</f>
        <v/>
      </c>
      <c r="J4560" s="50">
        <f>IF(N(G4560)=0,"",INDEX(pl_especialidade,G4560))</f>
        <v/>
      </c>
      <c r="K4560" s="28">
        <f>IF(N(G4560)=0,"",INDEX(pl_duracao,G4560))</f>
        <v/>
      </c>
      <c r="L4560" s="39">
        <f>IF(ISNUMBER(C4560),YEAR(C4560),"")</f>
        <v/>
      </c>
      <c r="M4560" s="39">
        <f>IF(ISNUMBER(C4560),MONTH(C4560),"")</f>
        <v/>
      </c>
      <c r="N4560" s="23">
        <f>IF(L4560="","",IF(NOT(ISNUMBER(crono_ano)),"Informe o ano",IF(L4560&lt;crono_ano,"Antes do ano",IF(L4560&gt;crono_ano,"Depois do ano","No ano"))))</f>
        <v/>
      </c>
      <c r="O4560" s="39">
        <f>IF(F4560="","",IF(COUNTIF(F$7:F4560,F4560)=1,1,0))</f>
        <v/>
      </c>
      <c r="P4560" s="39">
        <f>IF(A4560&amp;B4560&amp;C4560="","",IF(AND(O4560=1,N(G4560)&gt;0),IF(INDEX(pl_ativa,MAX(1,N(G4560)))="Sim",1,0),0))</f>
        <v/>
      </c>
      <c r="Q4560" s="39">
        <f>IF(F4560="","",COUNTIFS(ex_chave_oc,F4560,ex_cancelada,"&lt;&gt;Sim"))</f>
        <v/>
      </c>
      <c r="R4560" s="51">
        <f>IF(P4560="","",IF(AND(P4560=1,N(Q4560)&gt;0),1,0))</f>
        <v/>
      </c>
      <c r="S4560" s="30">
        <f>IF(P4560="","",IF(F4560="","ERRO: data prevista ausente ou inválida",IF(O4560=0,"Duplicada: contada uma vez",IF(N(G4560)=0,"ERRO: tarefa fora do Plano Mestre",IF(P4560=0,"Tarefa retirada do plano: não conta","OK")))))</f>
        <v/>
      </c>
    </row>
    <row r="4561">
      <c r="A4561" s="29" t="n"/>
      <c r="B4561" s="25" t="n"/>
      <c r="C4561" s="49" t="n"/>
      <c r="D4561" s="29" t="n"/>
      <c r="E4561" s="23">
        <f>IF(OR(A4561="",B4561=""),"",A4561&amp;"|"&amp;B4561)</f>
        <v/>
      </c>
      <c r="F4561" s="30">
        <f>IF(OR(E4561="",NOT(ISNUMBER(C4561))),"",E4561&amp;"|"&amp;YEAR(C4561)&amp;"-"&amp;RIGHT("0"&amp;MONTH(C4561),2)&amp;"-"&amp;RIGHT("0"&amp;DAY(C4561),2))</f>
        <v/>
      </c>
      <c r="G4561" s="26">
        <f>IF(E4561="","",IFERROR(MATCH(E4561,pl_chave,0),0))</f>
        <v/>
      </c>
      <c r="H4561" s="23">
        <f>IF(G4561="","",IF(G4561=0,"Tarefa fora do plano",INDEX(pl_tag,G4561)))</f>
        <v/>
      </c>
      <c r="I4561" s="30">
        <f>IF(N(G4561)=0,"",INDEX(pl_atividade,G4561))</f>
        <v/>
      </c>
      <c r="J4561" s="50">
        <f>IF(N(G4561)=0,"",INDEX(pl_especialidade,G4561))</f>
        <v/>
      </c>
      <c r="K4561" s="28">
        <f>IF(N(G4561)=0,"",INDEX(pl_duracao,G4561))</f>
        <v/>
      </c>
      <c r="L4561" s="39">
        <f>IF(ISNUMBER(C4561),YEAR(C4561),"")</f>
        <v/>
      </c>
      <c r="M4561" s="39">
        <f>IF(ISNUMBER(C4561),MONTH(C4561),"")</f>
        <v/>
      </c>
      <c r="N4561" s="23">
        <f>IF(L4561="","",IF(NOT(ISNUMBER(crono_ano)),"Informe o ano",IF(L4561&lt;crono_ano,"Antes do ano",IF(L4561&gt;crono_ano,"Depois do ano","No ano"))))</f>
        <v/>
      </c>
      <c r="O4561" s="39">
        <f>IF(F4561="","",IF(COUNTIF(F$7:F4561,F4561)=1,1,0))</f>
        <v/>
      </c>
      <c r="P4561" s="39">
        <f>IF(A4561&amp;B4561&amp;C4561="","",IF(AND(O4561=1,N(G4561)&gt;0),IF(INDEX(pl_ativa,MAX(1,N(G4561)))="Sim",1,0),0))</f>
        <v/>
      </c>
      <c r="Q4561" s="39">
        <f>IF(F4561="","",COUNTIFS(ex_chave_oc,F4561,ex_cancelada,"&lt;&gt;Sim"))</f>
        <v/>
      </c>
      <c r="R4561" s="51">
        <f>IF(P4561="","",IF(AND(P4561=1,N(Q4561)&gt;0),1,0))</f>
        <v/>
      </c>
      <c r="S4561" s="30">
        <f>IF(P4561="","",IF(F4561="","ERRO: data prevista ausente ou inválida",IF(O4561=0,"Duplicada: contada uma vez",IF(N(G4561)=0,"ERRO: tarefa fora do Plano Mestre",IF(P4561=0,"Tarefa retirada do plano: não conta","OK")))))</f>
        <v/>
      </c>
    </row>
    <row r="4562">
      <c r="A4562" s="29" t="n"/>
      <c r="B4562" s="25" t="n"/>
      <c r="C4562" s="49" t="n"/>
      <c r="D4562" s="29" t="n"/>
      <c r="E4562" s="23">
        <f>IF(OR(A4562="",B4562=""),"",A4562&amp;"|"&amp;B4562)</f>
        <v/>
      </c>
      <c r="F4562" s="30">
        <f>IF(OR(E4562="",NOT(ISNUMBER(C4562))),"",E4562&amp;"|"&amp;YEAR(C4562)&amp;"-"&amp;RIGHT("0"&amp;MONTH(C4562),2)&amp;"-"&amp;RIGHT("0"&amp;DAY(C4562),2))</f>
        <v/>
      </c>
      <c r="G4562" s="26">
        <f>IF(E4562="","",IFERROR(MATCH(E4562,pl_chave,0),0))</f>
        <v/>
      </c>
      <c r="H4562" s="23">
        <f>IF(G4562="","",IF(G4562=0,"Tarefa fora do plano",INDEX(pl_tag,G4562)))</f>
        <v/>
      </c>
      <c r="I4562" s="30">
        <f>IF(N(G4562)=0,"",INDEX(pl_atividade,G4562))</f>
        <v/>
      </c>
      <c r="J4562" s="50">
        <f>IF(N(G4562)=0,"",INDEX(pl_especialidade,G4562))</f>
        <v/>
      </c>
      <c r="K4562" s="28">
        <f>IF(N(G4562)=0,"",INDEX(pl_duracao,G4562))</f>
        <v/>
      </c>
      <c r="L4562" s="39">
        <f>IF(ISNUMBER(C4562),YEAR(C4562),"")</f>
        <v/>
      </c>
      <c r="M4562" s="39">
        <f>IF(ISNUMBER(C4562),MONTH(C4562),"")</f>
        <v/>
      </c>
      <c r="N4562" s="23">
        <f>IF(L4562="","",IF(NOT(ISNUMBER(crono_ano)),"Informe o ano",IF(L4562&lt;crono_ano,"Antes do ano",IF(L4562&gt;crono_ano,"Depois do ano","No ano"))))</f>
        <v/>
      </c>
      <c r="O4562" s="39">
        <f>IF(F4562="","",IF(COUNTIF(F$7:F4562,F4562)=1,1,0))</f>
        <v/>
      </c>
      <c r="P4562" s="39">
        <f>IF(A4562&amp;B4562&amp;C4562="","",IF(AND(O4562=1,N(G4562)&gt;0),IF(INDEX(pl_ativa,MAX(1,N(G4562)))="Sim",1,0),0))</f>
        <v/>
      </c>
      <c r="Q4562" s="39">
        <f>IF(F4562="","",COUNTIFS(ex_chave_oc,F4562,ex_cancelada,"&lt;&gt;Sim"))</f>
        <v/>
      </c>
      <c r="R4562" s="51">
        <f>IF(P4562="","",IF(AND(P4562=1,N(Q4562)&gt;0),1,0))</f>
        <v/>
      </c>
      <c r="S4562" s="30">
        <f>IF(P4562="","",IF(F4562="","ERRO: data prevista ausente ou inválida",IF(O4562=0,"Duplicada: contada uma vez",IF(N(G4562)=0,"ERRO: tarefa fora do Plano Mestre",IF(P4562=0,"Tarefa retirada do plano: não conta","OK")))))</f>
        <v/>
      </c>
    </row>
    <row r="4563">
      <c r="A4563" s="29" t="n"/>
      <c r="B4563" s="25" t="n"/>
      <c r="C4563" s="49" t="n"/>
      <c r="D4563" s="29" t="n"/>
      <c r="E4563" s="23">
        <f>IF(OR(A4563="",B4563=""),"",A4563&amp;"|"&amp;B4563)</f>
        <v/>
      </c>
      <c r="F4563" s="30">
        <f>IF(OR(E4563="",NOT(ISNUMBER(C4563))),"",E4563&amp;"|"&amp;YEAR(C4563)&amp;"-"&amp;RIGHT("0"&amp;MONTH(C4563),2)&amp;"-"&amp;RIGHT("0"&amp;DAY(C4563),2))</f>
        <v/>
      </c>
      <c r="G4563" s="26">
        <f>IF(E4563="","",IFERROR(MATCH(E4563,pl_chave,0),0))</f>
        <v/>
      </c>
      <c r="H4563" s="23">
        <f>IF(G4563="","",IF(G4563=0,"Tarefa fora do plano",INDEX(pl_tag,G4563)))</f>
        <v/>
      </c>
      <c r="I4563" s="30">
        <f>IF(N(G4563)=0,"",INDEX(pl_atividade,G4563))</f>
        <v/>
      </c>
      <c r="J4563" s="50">
        <f>IF(N(G4563)=0,"",INDEX(pl_especialidade,G4563))</f>
        <v/>
      </c>
      <c r="K4563" s="28">
        <f>IF(N(G4563)=0,"",INDEX(pl_duracao,G4563))</f>
        <v/>
      </c>
      <c r="L4563" s="39">
        <f>IF(ISNUMBER(C4563),YEAR(C4563),"")</f>
        <v/>
      </c>
      <c r="M4563" s="39">
        <f>IF(ISNUMBER(C4563),MONTH(C4563),"")</f>
        <v/>
      </c>
      <c r="N4563" s="23">
        <f>IF(L4563="","",IF(NOT(ISNUMBER(crono_ano)),"Informe o ano",IF(L4563&lt;crono_ano,"Antes do ano",IF(L4563&gt;crono_ano,"Depois do ano","No ano"))))</f>
        <v/>
      </c>
      <c r="O4563" s="39">
        <f>IF(F4563="","",IF(COUNTIF(F$7:F4563,F4563)=1,1,0))</f>
        <v/>
      </c>
      <c r="P4563" s="39">
        <f>IF(A4563&amp;B4563&amp;C4563="","",IF(AND(O4563=1,N(G4563)&gt;0),IF(INDEX(pl_ativa,MAX(1,N(G4563)))="Sim",1,0),0))</f>
        <v/>
      </c>
      <c r="Q4563" s="39">
        <f>IF(F4563="","",COUNTIFS(ex_chave_oc,F4563,ex_cancelada,"&lt;&gt;Sim"))</f>
        <v/>
      </c>
      <c r="R4563" s="51">
        <f>IF(P4563="","",IF(AND(P4563=1,N(Q4563)&gt;0),1,0))</f>
        <v/>
      </c>
      <c r="S4563" s="30">
        <f>IF(P4563="","",IF(F4563="","ERRO: data prevista ausente ou inválida",IF(O4563=0,"Duplicada: contada uma vez",IF(N(G4563)=0,"ERRO: tarefa fora do Plano Mestre",IF(P4563=0,"Tarefa retirada do plano: não conta","OK")))))</f>
        <v/>
      </c>
    </row>
    <row r="4564">
      <c r="A4564" s="29" t="n"/>
      <c r="B4564" s="25" t="n"/>
      <c r="C4564" s="49" t="n"/>
      <c r="D4564" s="29" t="n"/>
      <c r="E4564" s="23">
        <f>IF(OR(A4564="",B4564=""),"",A4564&amp;"|"&amp;B4564)</f>
        <v/>
      </c>
      <c r="F4564" s="30">
        <f>IF(OR(E4564="",NOT(ISNUMBER(C4564))),"",E4564&amp;"|"&amp;YEAR(C4564)&amp;"-"&amp;RIGHT("0"&amp;MONTH(C4564),2)&amp;"-"&amp;RIGHT("0"&amp;DAY(C4564),2))</f>
        <v/>
      </c>
      <c r="G4564" s="26">
        <f>IF(E4564="","",IFERROR(MATCH(E4564,pl_chave,0),0))</f>
        <v/>
      </c>
      <c r="H4564" s="23">
        <f>IF(G4564="","",IF(G4564=0,"Tarefa fora do plano",INDEX(pl_tag,G4564)))</f>
        <v/>
      </c>
      <c r="I4564" s="30">
        <f>IF(N(G4564)=0,"",INDEX(pl_atividade,G4564))</f>
        <v/>
      </c>
      <c r="J4564" s="50">
        <f>IF(N(G4564)=0,"",INDEX(pl_especialidade,G4564))</f>
        <v/>
      </c>
      <c r="K4564" s="28">
        <f>IF(N(G4564)=0,"",INDEX(pl_duracao,G4564))</f>
        <v/>
      </c>
      <c r="L4564" s="39">
        <f>IF(ISNUMBER(C4564),YEAR(C4564),"")</f>
        <v/>
      </c>
      <c r="M4564" s="39">
        <f>IF(ISNUMBER(C4564),MONTH(C4564),"")</f>
        <v/>
      </c>
      <c r="N4564" s="23">
        <f>IF(L4564="","",IF(NOT(ISNUMBER(crono_ano)),"Informe o ano",IF(L4564&lt;crono_ano,"Antes do ano",IF(L4564&gt;crono_ano,"Depois do ano","No ano"))))</f>
        <v/>
      </c>
      <c r="O4564" s="39">
        <f>IF(F4564="","",IF(COUNTIF(F$7:F4564,F4564)=1,1,0))</f>
        <v/>
      </c>
      <c r="P4564" s="39">
        <f>IF(A4564&amp;B4564&amp;C4564="","",IF(AND(O4564=1,N(G4564)&gt;0),IF(INDEX(pl_ativa,MAX(1,N(G4564)))="Sim",1,0),0))</f>
        <v/>
      </c>
      <c r="Q4564" s="39">
        <f>IF(F4564="","",COUNTIFS(ex_chave_oc,F4564,ex_cancelada,"&lt;&gt;Sim"))</f>
        <v/>
      </c>
      <c r="R4564" s="51">
        <f>IF(P4564="","",IF(AND(P4564=1,N(Q4564)&gt;0),1,0))</f>
        <v/>
      </c>
      <c r="S4564" s="30">
        <f>IF(P4564="","",IF(F4564="","ERRO: data prevista ausente ou inválida",IF(O4564=0,"Duplicada: contada uma vez",IF(N(G4564)=0,"ERRO: tarefa fora do Plano Mestre",IF(P4564=0,"Tarefa retirada do plano: não conta","OK")))))</f>
        <v/>
      </c>
    </row>
    <row r="4565">
      <c r="A4565" s="29" t="n"/>
      <c r="B4565" s="25" t="n"/>
      <c r="C4565" s="49" t="n"/>
      <c r="D4565" s="29" t="n"/>
      <c r="E4565" s="23">
        <f>IF(OR(A4565="",B4565=""),"",A4565&amp;"|"&amp;B4565)</f>
        <v/>
      </c>
      <c r="F4565" s="30">
        <f>IF(OR(E4565="",NOT(ISNUMBER(C4565))),"",E4565&amp;"|"&amp;YEAR(C4565)&amp;"-"&amp;RIGHT("0"&amp;MONTH(C4565),2)&amp;"-"&amp;RIGHT("0"&amp;DAY(C4565),2))</f>
        <v/>
      </c>
      <c r="G4565" s="26">
        <f>IF(E4565="","",IFERROR(MATCH(E4565,pl_chave,0),0))</f>
        <v/>
      </c>
      <c r="H4565" s="23">
        <f>IF(G4565="","",IF(G4565=0,"Tarefa fora do plano",INDEX(pl_tag,G4565)))</f>
        <v/>
      </c>
      <c r="I4565" s="30">
        <f>IF(N(G4565)=0,"",INDEX(pl_atividade,G4565))</f>
        <v/>
      </c>
      <c r="J4565" s="50">
        <f>IF(N(G4565)=0,"",INDEX(pl_especialidade,G4565))</f>
        <v/>
      </c>
      <c r="K4565" s="28">
        <f>IF(N(G4565)=0,"",INDEX(pl_duracao,G4565))</f>
        <v/>
      </c>
      <c r="L4565" s="39">
        <f>IF(ISNUMBER(C4565),YEAR(C4565),"")</f>
        <v/>
      </c>
      <c r="M4565" s="39">
        <f>IF(ISNUMBER(C4565),MONTH(C4565),"")</f>
        <v/>
      </c>
      <c r="N4565" s="23">
        <f>IF(L4565="","",IF(NOT(ISNUMBER(crono_ano)),"Informe o ano",IF(L4565&lt;crono_ano,"Antes do ano",IF(L4565&gt;crono_ano,"Depois do ano","No ano"))))</f>
        <v/>
      </c>
      <c r="O4565" s="39">
        <f>IF(F4565="","",IF(COUNTIF(F$7:F4565,F4565)=1,1,0))</f>
        <v/>
      </c>
      <c r="P4565" s="39">
        <f>IF(A4565&amp;B4565&amp;C4565="","",IF(AND(O4565=1,N(G4565)&gt;0),IF(INDEX(pl_ativa,MAX(1,N(G4565)))="Sim",1,0),0))</f>
        <v/>
      </c>
      <c r="Q4565" s="39">
        <f>IF(F4565="","",COUNTIFS(ex_chave_oc,F4565,ex_cancelada,"&lt;&gt;Sim"))</f>
        <v/>
      </c>
      <c r="R4565" s="51">
        <f>IF(P4565="","",IF(AND(P4565=1,N(Q4565)&gt;0),1,0))</f>
        <v/>
      </c>
      <c r="S4565" s="30">
        <f>IF(P4565="","",IF(F4565="","ERRO: data prevista ausente ou inválida",IF(O4565=0,"Duplicada: contada uma vez",IF(N(G4565)=0,"ERRO: tarefa fora do Plano Mestre",IF(P4565=0,"Tarefa retirada do plano: não conta","OK")))))</f>
        <v/>
      </c>
    </row>
    <row r="4566">
      <c r="A4566" s="29" t="n"/>
      <c r="B4566" s="25" t="n"/>
      <c r="C4566" s="49" t="n"/>
      <c r="D4566" s="29" t="n"/>
      <c r="E4566" s="23">
        <f>IF(OR(A4566="",B4566=""),"",A4566&amp;"|"&amp;B4566)</f>
        <v/>
      </c>
      <c r="F4566" s="30">
        <f>IF(OR(E4566="",NOT(ISNUMBER(C4566))),"",E4566&amp;"|"&amp;YEAR(C4566)&amp;"-"&amp;RIGHT("0"&amp;MONTH(C4566),2)&amp;"-"&amp;RIGHT("0"&amp;DAY(C4566),2))</f>
        <v/>
      </c>
      <c r="G4566" s="26">
        <f>IF(E4566="","",IFERROR(MATCH(E4566,pl_chave,0),0))</f>
        <v/>
      </c>
      <c r="H4566" s="23">
        <f>IF(G4566="","",IF(G4566=0,"Tarefa fora do plano",INDEX(pl_tag,G4566)))</f>
        <v/>
      </c>
      <c r="I4566" s="30">
        <f>IF(N(G4566)=0,"",INDEX(pl_atividade,G4566))</f>
        <v/>
      </c>
      <c r="J4566" s="50">
        <f>IF(N(G4566)=0,"",INDEX(pl_especialidade,G4566))</f>
        <v/>
      </c>
      <c r="K4566" s="28">
        <f>IF(N(G4566)=0,"",INDEX(pl_duracao,G4566))</f>
        <v/>
      </c>
      <c r="L4566" s="39">
        <f>IF(ISNUMBER(C4566),YEAR(C4566),"")</f>
        <v/>
      </c>
      <c r="M4566" s="39">
        <f>IF(ISNUMBER(C4566),MONTH(C4566),"")</f>
        <v/>
      </c>
      <c r="N4566" s="23">
        <f>IF(L4566="","",IF(NOT(ISNUMBER(crono_ano)),"Informe o ano",IF(L4566&lt;crono_ano,"Antes do ano",IF(L4566&gt;crono_ano,"Depois do ano","No ano"))))</f>
        <v/>
      </c>
      <c r="O4566" s="39">
        <f>IF(F4566="","",IF(COUNTIF(F$7:F4566,F4566)=1,1,0))</f>
        <v/>
      </c>
      <c r="P4566" s="39">
        <f>IF(A4566&amp;B4566&amp;C4566="","",IF(AND(O4566=1,N(G4566)&gt;0),IF(INDEX(pl_ativa,MAX(1,N(G4566)))="Sim",1,0),0))</f>
        <v/>
      </c>
      <c r="Q4566" s="39">
        <f>IF(F4566="","",COUNTIFS(ex_chave_oc,F4566,ex_cancelada,"&lt;&gt;Sim"))</f>
        <v/>
      </c>
      <c r="R4566" s="51">
        <f>IF(P4566="","",IF(AND(P4566=1,N(Q4566)&gt;0),1,0))</f>
        <v/>
      </c>
      <c r="S4566" s="30">
        <f>IF(P4566="","",IF(F4566="","ERRO: data prevista ausente ou inválida",IF(O4566=0,"Duplicada: contada uma vez",IF(N(G4566)=0,"ERRO: tarefa fora do Plano Mestre",IF(P4566=0,"Tarefa retirada do plano: não conta","OK")))))</f>
        <v/>
      </c>
    </row>
    <row r="4567">
      <c r="A4567" s="29" t="n"/>
      <c r="B4567" s="25" t="n"/>
      <c r="C4567" s="49" t="n"/>
      <c r="D4567" s="29" t="n"/>
      <c r="E4567" s="23">
        <f>IF(OR(A4567="",B4567=""),"",A4567&amp;"|"&amp;B4567)</f>
        <v/>
      </c>
      <c r="F4567" s="30">
        <f>IF(OR(E4567="",NOT(ISNUMBER(C4567))),"",E4567&amp;"|"&amp;YEAR(C4567)&amp;"-"&amp;RIGHT("0"&amp;MONTH(C4567),2)&amp;"-"&amp;RIGHT("0"&amp;DAY(C4567),2))</f>
        <v/>
      </c>
      <c r="G4567" s="26">
        <f>IF(E4567="","",IFERROR(MATCH(E4567,pl_chave,0),0))</f>
        <v/>
      </c>
      <c r="H4567" s="23">
        <f>IF(G4567="","",IF(G4567=0,"Tarefa fora do plano",INDEX(pl_tag,G4567)))</f>
        <v/>
      </c>
      <c r="I4567" s="30">
        <f>IF(N(G4567)=0,"",INDEX(pl_atividade,G4567))</f>
        <v/>
      </c>
      <c r="J4567" s="50">
        <f>IF(N(G4567)=0,"",INDEX(pl_especialidade,G4567))</f>
        <v/>
      </c>
      <c r="K4567" s="28">
        <f>IF(N(G4567)=0,"",INDEX(pl_duracao,G4567))</f>
        <v/>
      </c>
      <c r="L4567" s="39">
        <f>IF(ISNUMBER(C4567),YEAR(C4567),"")</f>
        <v/>
      </c>
      <c r="M4567" s="39">
        <f>IF(ISNUMBER(C4567),MONTH(C4567),"")</f>
        <v/>
      </c>
      <c r="N4567" s="23">
        <f>IF(L4567="","",IF(NOT(ISNUMBER(crono_ano)),"Informe o ano",IF(L4567&lt;crono_ano,"Antes do ano",IF(L4567&gt;crono_ano,"Depois do ano","No ano"))))</f>
        <v/>
      </c>
      <c r="O4567" s="39">
        <f>IF(F4567="","",IF(COUNTIF(F$7:F4567,F4567)=1,1,0))</f>
        <v/>
      </c>
      <c r="P4567" s="39">
        <f>IF(A4567&amp;B4567&amp;C4567="","",IF(AND(O4567=1,N(G4567)&gt;0),IF(INDEX(pl_ativa,MAX(1,N(G4567)))="Sim",1,0),0))</f>
        <v/>
      </c>
      <c r="Q4567" s="39">
        <f>IF(F4567="","",COUNTIFS(ex_chave_oc,F4567,ex_cancelada,"&lt;&gt;Sim"))</f>
        <v/>
      </c>
      <c r="R4567" s="51">
        <f>IF(P4567="","",IF(AND(P4567=1,N(Q4567)&gt;0),1,0))</f>
        <v/>
      </c>
      <c r="S4567" s="30">
        <f>IF(P4567="","",IF(F4567="","ERRO: data prevista ausente ou inválida",IF(O4567=0,"Duplicada: contada uma vez",IF(N(G4567)=0,"ERRO: tarefa fora do Plano Mestre",IF(P4567=0,"Tarefa retirada do plano: não conta","OK")))))</f>
        <v/>
      </c>
    </row>
    <row r="4568">
      <c r="A4568" s="29" t="n"/>
      <c r="B4568" s="25" t="n"/>
      <c r="C4568" s="49" t="n"/>
      <c r="D4568" s="29" t="n"/>
      <c r="E4568" s="23">
        <f>IF(OR(A4568="",B4568=""),"",A4568&amp;"|"&amp;B4568)</f>
        <v/>
      </c>
      <c r="F4568" s="30">
        <f>IF(OR(E4568="",NOT(ISNUMBER(C4568))),"",E4568&amp;"|"&amp;YEAR(C4568)&amp;"-"&amp;RIGHT("0"&amp;MONTH(C4568),2)&amp;"-"&amp;RIGHT("0"&amp;DAY(C4568),2))</f>
        <v/>
      </c>
      <c r="G4568" s="26">
        <f>IF(E4568="","",IFERROR(MATCH(E4568,pl_chave,0),0))</f>
        <v/>
      </c>
      <c r="H4568" s="23">
        <f>IF(G4568="","",IF(G4568=0,"Tarefa fora do plano",INDEX(pl_tag,G4568)))</f>
        <v/>
      </c>
      <c r="I4568" s="30">
        <f>IF(N(G4568)=0,"",INDEX(pl_atividade,G4568))</f>
        <v/>
      </c>
      <c r="J4568" s="50">
        <f>IF(N(G4568)=0,"",INDEX(pl_especialidade,G4568))</f>
        <v/>
      </c>
      <c r="K4568" s="28">
        <f>IF(N(G4568)=0,"",INDEX(pl_duracao,G4568))</f>
        <v/>
      </c>
      <c r="L4568" s="39">
        <f>IF(ISNUMBER(C4568),YEAR(C4568),"")</f>
        <v/>
      </c>
      <c r="M4568" s="39">
        <f>IF(ISNUMBER(C4568),MONTH(C4568),"")</f>
        <v/>
      </c>
      <c r="N4568" s="23">
        <f>IF(L4568="","",IF(NOT(ISNUMBER(crono_ano)),"Informe o ano",IF(L4568&lt;crono_ano,"Antes do ano",IF(L4568&gt;crono_ano,"Depois do ano","No ano"))))</f>
        <v/>
      </c>
      <c r="O4568" s="39">
        <f>IF(F4568="","",IF(COUNTIF(F$7:F4568,F4568)=1,1,0))</f>
        <v/>
      </c>
      <c r="P4568" s="39">
        <f>IF(A4568&amp;B4568&amp;C4568="","",IF(AND(O4568=1,N(G4568)&gt;0),IF(INDEX(pl_ativa,MAX(1,N(G4568)))="Sim",1,0),0))</f>
        <v/>
      </c>
      <c r="Q4568" s="39">
        <f>IF(F4568="","",COUNTIFS(ex_chave_oc,F4568,ex_cancelada,"&lt;&gt;Sim"))</f>
        <v/>
      </c>
      <c r="R4568" s="51">
        <f>IF(P4568="","",IF(AND(P4568=1,N(Q4568)&gt;0),1,0))</f>
        <v/>
      </c>
      <c r="S4568" s="30">
        <f>IF(P4568="","",IF(F4568="","ERRO: data prevista ausente ou inválida",IF(O4568=0,"Duplicada: contada uma vez",IF(N(G4568)=0,"ERRO: tarefa fora do Plano Mestre",IF(P4568=0,"Tarefa retirada do plano: não conta","OK")))))</f>
        <v/>
      </c>
    </row>
    <row r="4569">
      <c r="A4569" s="29" t="n"/>
      <c r="B4569" s="25" t="n"/>
      <c r="C4569" s="49" t="n"/>
      <c r="D4569" s="29" t="n"/>
      <c r="E4569" s="23">
        <f>IF(OR(A4569="",B4569=""),"",A4569&amp;"|"&amp;B4569)</f>
        <v/>
      </c>
      <c r="F4569" s="30">
        <f>IF(OR(E4569="",NOT(ISNUMBER(C4569))),"",E4569&amp;"|"&amp;YEAR(C4569)&amp;"-"&amp;RIGHT("0"&amp;MONTH(C4569),2)&amp;"-"&amp;RIGHT("0"&amp;DAY(C4569),2))</f>
        <v/>
      </c>
      <c r="G4569" s="26">
        <f>IF(E4569="","",IFERROR(MATCH(E4569,pl_chave,0),0))</f>
        <v/>
      </c>
      <c r="H4569" s="23">
        <f>IF(G4569="","",IF(G4569=0,"Tarefa fora do plano",INDEX(pl_tag,G4569)))</f>
        <v/>
      </c>
      <c r="I4569" s="30">
        <f>IF(N(G4569)=0,"",INDEX(pl_atividade,G4569))</f>
        <v/>
      </c>
      <c r="J4569" s="50">
        <f>IF(N(G4569)=0,"",INDEX(pl_especialidade,G4569))</f>
        <v/>
      </c>
      <c r="K4569" s="28">
        <f>IF(N(G4569)=0,"",INDEX(pl_duracao,G4569))</f>
        <v/>
      </c>
      <c r="L4569" s="39">
        <f>IF(ISNUMBER(C4569),YEAR(C4569),"")</f>
        <v/>
      </c>
      <c r="M4569" s="39">
        <f>IF(ISNUMBER(C4569),MONTH(C4569),"")</f>
        <v/>
      </c>
      <c r="N4569" s="23">
        <f>IF(L4569="","",IF(NOT(ISNUMBER(crono_ano)),"Informe o ano",IF(L4569&lt;crono_ano,"Antes do ano",IF(L4569&gt;crono_ano,"Depois do ano","No ano"))))</f>
        <v/>
      </c>
      <c r="O4569" s="39">
        <f>IF(F4569="","",IF(COUNTIF(F$7:F4569,F4569)=1,1,0))</f>
        <v/>
      </c>
      <c r="P4569" s="39">
        <f>IF(A4569&amp;B4569&amp;C4569="","",IF(AND(O4569=1,N(G4569)&gt;0),IF(INDEX(pl_ativa,MAX(1,N(G4569)))="Sim",1,0),0))</f>
        <v/>
      </c>
      <c r="Q4569" s="39">
        <f>IF(F4569="","",COUNTIFS(ex_chave_oc,F4569,ex_cancelada,"&lt;&gt;Sim"))</f>
        <v/>
      </c>
      <c r="R4569" s="51">
        <f>IF(P4569="","",IF(AND(P4569=1,N(Q4569)&gt;0),1,0))</f>
        <v/>
      </c>
      <c r="S4569" s="30">
        <f>IF(P4569="","",IF(F4569="","ERRO: data prevista ausente ou inválida",IF(O4569=0,"Duplicada: contada uma vez",IF(N(G4569)=0,"ERRO: tarefa fora do Plano Mestre",IF(P4569=0,"Tarefa retirada do plano: não conta","OK")))))</f>
        <v/>
      </c>
    </row>
    <row r="4570">
      <c r="A4570" s="29" t="n"/>
      <c r="B4570" s="25" t="n"/>
      <c r="C4570" s="49" t="n"/>
      <c r="D4570" s="29" t="n"/>
      <c r="E4570" s="23">
        <f>IF(OR(A4570="",B4570=""),"",A4570&amp;"|"&amp;B4570)</f>
        <v/>
      </c>
      <c r="F4570" s="30">
        <f>IF(OR(E4570="",NOT(ISNUMBER(C4570))),"",E4570&amp;"|"&amp;YEAR(C4570)&amp;"-"&amp;RIGHT("0"&amp;MONTH(C4570),2)&amp;"-"&amp;RIGHT("0"&amp;DAY(C4570),2))</f>
        <v/>
      </c>
      <c r="G4570" s="26">
        <f>IF(E4570="","",IFERROR(MATCH(E4570,pl_chave,0),0))</f>
        <v/>
      </c>
      <c r="H4570" s="23">
        <f>IF(G4570="","",IF(G4570=0,"Tarefa fora do plano",INDEX(pl_tag,G4570)))</f>
        <v/>
      </c>
      <c r="I4570" s="30">
        <f>IF(N(G4570)=0,"",INDEX(pl_atividade,G4570))</f>
        <v/>
      </c>
      <c r="J4570" s="50">
        <f>IF(N(G4570)=0,"",INDEX(pl_especialidade,G4570))</f>
        <v/>
      </c>
      <c r="K4570" s="28">
        <f>IF(N(G4570)=0,"",INDEX(pl_duracao,G4570))</f>
        <v/>
      </c>
      <c r="L4570" s="39">
        <f>IF(ISNUMBER(C4570),YEAR(C4570),"")</f>
        <v/>
      </c>
      <c r="M4570" s="39">
        <f>IF(ISNUMBER(C4570),MONTH(C4570),"")</f>
        <v/>
      </c>
      <c r="N4570" s="23">
        <f>IF(L4570="","",IF(NOT(ISNUMBER(crono_ano)),"Informe o ano",IF(L4570&lt;crono_ano,"Antes do ano",IF(L4570&gt;crono_ano,"Depois do ano","No ano"))))</f>
        <v/>
      </c>
      <c r="O4570" s="39">
        <f>IF(F4570="","",IF(COUNTIF(F$7:F4570,F4570)=1,1,0))</f>
        <v/>
      </c>
      <c r="P4570" s="39">
        <f>IF(A4570&amp;B4570&amp;C4570="","",IF(AND(O4570=1,N(G4570)&gt;0),IF(INDEX(pl_ativa,MAX(1,N(G4570)))="Sim",1,0),0))</f>
        <v/>
      </c>
      <c r="Q4570" s="39">
        <f>IF(F4570="","",COUNTIFS(ex_chave_oc,F4570,ex_cancelada,"&lt;&gt;Sim"))</f>
        <v/>
      </c>
      <c r="R4570" s="51">
        <f>IF(P4570="","",IF(AND(P4570=1,N(Q4570)&gt;0),1,0))</f>
        <v/>
      </c>
      <c r="S4570" s="30">
        <f>IF(P4570="","",IF(F4570="","ERRO: data prevista ausente ou inválida",IF(O4570=0,"Duplicada: contada uma vez",IF(N(G4570)=0,"ERRO: tarefa fora do Plano Mestre",IF(P4570=0,"Tarefa retirada do plano: não conta","OK")))))</f>
        <v/>
      </c>
    </row>
    <row r="4571">
      <c r="A4571" s="29" t="n"/>
      <c r="B4571" s="25" t="n"/>
      <c r="C4571" s="49" t="n"/>
      <c r="D4571" s="29" t="n"/>
      <c r="E4571" s="23">
        <f>IF(OR(A4571="",B4571=""),"",A4571&amp;"|"&amp;B4571)</f>
        <v/>
      </c>
      <c r="F4571" s="30">
        <f>IF(OR(E4571="",NOT(ISNUMBER(C4571))),"",E4571&amp;"|"&amp;YEAR(C4571)&amp;"-"&amp;RIGHT("0"&amp;MONTH(C4571),2)&amp;"-"&amp;RIGHT("0"&amp;DAY(C4571),2))</f>
        <v/>
      </c>
      <c r="G4571" s="26">
        <f>IF(E4571="","",IFERROR(MATCH(E4571,pl_chave,0),0))</f>
        <v/>
      </c>
      <c r="H4571" s="23">
        <f>IF(G4571="","",IF(G4571=0,"Tarefa fora do plano",INDEX(pl_tag,G4571)))</f>
        <v/>
      </c>
      <c r="I4571" s="30">
        <f>IF(N(G4571)=0,"",INDEX(pl_atividade,G4571))</f>
        <v/>
      </c>
      <c r="J4571" s="50">
        <f>IF(N(G4571)=0,"",INDEX(pl_especialidade,G4571))</f>
        <v/>
      </c>
      <c r="K4571" s="28">
        <f>IF(N(G4571)=0,"",INDEX(pl_duracao,G4571))</f>
        <v/>
      </c>
      <c r="L4571" s="39">
        <f>IF(ISNUMBER(C4571),YEAR(C4571),"")</f>
        <v/>
      </c>
      <c r="M4571" s="39">
        <f>IF(ISNUMBER(C4571),MONTH(C4571),"")</f>
        <v/>
      </c>
      <c r="N4571" s="23">
        <f>IF(L4571="","",IF(NOT(ISNUMBER(crono_ano)),"Informe o ano",IF(L4571&lt;crono_ano,"Antes do ano",IF(L4571&gt;crono_ano,"Depois do ano","No ano"))))</f>
        <v/>
      </c>
      <c r="O4571" s="39">
        <f>IF(F4571="","",IF(COUNTIF(F$7:F4571,F4571)=1,1,0))</f>
        <v/>
      </c>
      <c r="P4571" s="39">
        <f>IF(A4571&amp;B4571&amp;C4571="","",IF(AND(O4571=1,N(G4571)&gt;0),IF(INDEX(pl_ativa,MAX(1,N(G4571)))="Sim",1,0),0))</f>
        <v/>
      </c>
      <c r="Q4571" s="39">
        <f>IF(F4571="","",COUNTIFS(ex_chave_oc,F4571,ex_cancelada,"&lt;&gt;Sim"))</f>
        <v/>
      </c>
      <c r="R4571" s="51">
        <f>IF(P4571="","",IF(AND(P4571=1,N(Q4571)&gt;0),1,0))</f>
        <v/>
      </c>
      <c r="S4571" s="30">
        <f>IF(P4571="","",IF(F4571="","ERRO: data prevista ausente ou inválida",IF(O4571=0,"Duplicada: contada uma vez",IF(N(G4571)=0,"ERRO: tarefa fora do Plano Mestre",IF(P4571=0,"Tarefa retirada do plano: não conta","OK")))))</f>
        <v/>
      </c>
    </row>
    <row r="4572">
      <c r="A4572" s="29" t="n"/>
      <c r="B4572" s="25" t="n"/>
      <c r="C4572" s="49" t="n"/>
      <c r="D4572" s="29" t="n"/>
      <c r="E4572" s="23">
        <f>IF(OR(A4572="",B4572=""),"",A4572&amp;"|"&amp;B4572)</f>
        <v/>
      </c>
      <c r="F4572" s="30">
        <f>IF(OR(E4572="",NOT(ISNUMBER(C4572))),"",E4572&amp;"|"&amp;YEAR(C4572)&amp;"-"&amp;RIGHT("0"&amp;MONTH(C4572),2)&amp;"-"&amp;RIGHT("0"&amp;DAY(C4572),2))</f>
        <v/>
      </c>
      <c r="G4572" s="26">
        <f>IF(E4572="","",IFERROR(MATCH(E4572,pl_chave,0),0))</f>
        <v/>
      </c>
      <c r="H4572" s="23">
        <f>IF(G4572="","",IF(G4572=0,"Tarefa fora do plano",INDEX(pl_tag,G4572)))</f>
        <v/>
      </c>
      <c r="I4572" s="30">
        <f>IF(N(G4572)=0,"",INDEX(pl_atividade,G4572))</f>
        <v/>
      </c>
      <c r="J4572" s="50">
        <f>IF(N(G4572)=0,"",INDEX(pl_especialidade,G4572))</f>
        <v/>
      </c>
      <c r="K4572" s="28">
        <f>IF(N(G4572)=0,"",INDEX(pl_duracao,G4572))</f>
        <v/>
      </c>
      <c r="L4572" s="39">
        <f>IF(ISNUMBER(C4572),YEAR(C4572),"")</f>
        <v/>
      </c>
      <c r="M4572" s="39">
        <f>IF(ISNUMBER(C4572),MONTH(C4572),"")</f>
        <v/>
      </c>
      <c r="N4572" s="23">
        <f>IF(L4572="","",IF(NOT(ISNUMBER(crono_ano)),"Informe o ano",IF(L4572&lt;crono_ano,"Antes do ano",IF(L4572&gt;crono_ano,"Depois do ano","No ano"))))</f>
        <v/>
      </c>
      <c r="O4572" s="39">
        <f>IF(F4572="","",IF(COUNTIF(F$7:F4572,F4572)=1,1,0))</f>
        <v/>
      </c>
      <c r="P4572" s="39">
        <f>IF(A4572&amp;B4572&amp;C4572="","",IF(AND(O4572=1,N(G4572)&gt;0),IF(INDEX(pl_ativa,MAX(1,N(G4572)))="Sim",1,0),0))</f>
        <v/>
      </c>
      <c r="Q4572" s="39">
        <f>IF(F4572="","",COUNTIFS(ex_chave_oc,F4572,ex_cancelada,"&lt;&gt;Sim"))</f>
        <v/>
      </c>
      <c r="R4572" s="51">
        <f>IF(P4572="","",IF(AND(P4572=1,N(Q4572)&gt;0),1,0))</f>
        <v/>
      </c>
      <c r="S4572" s="30">
        <f>IF(P4572="","",IF(F4572="","ERRO: data prevista ausente ou inválida",IF(O4572=0,"Duplicada: contada uma vez",IF(N(G4572)=0,"ERRO: tarefa fora do Plano Mestre",IF(P4572=0,"Tarefa retirada do plano: não conta","OK")))))</f>
        <v/>
      </c>
    </row>
    <row r="4573">
      <c r="A4573" s="29" t="n"/>
      <c r="B4573" s="25" t="n"/>
      <c r="C4573" s="49" t="n"/>
      <c r="D4573" s="29" t="n"/>
      <c r="E4573" s="23">
        <f>IF(OR(A4573="",B4573=""),"",A4573&amp;"|"&amp;B4573)</f>
        <v/>
      </c>
      <c r="F4573" s="30">
        <f>IF(OR(E4573="",NOT(ISNUMBER(C4573))),"",E4573&amp;"|"&amp;YEAR(C4573)&amp;"-"&amp;RIGHT("0"&amp;MONTH(C4573),2)&amp;"-"&amp;RIGHT("0"&amp;DAY(C4573),2))</f>
        <v/>
      </c>
      <c r="G4573" s="26">
        <f>IF(E4573="","",IFERROR(MATCH(E4573,pl_chave,0),0))</f>
        <v/>
      </c>
      <c r="H4573" s="23">
        <f>IF(G4573="","",IF(G4573=0,"Tarefa fora do plano",INDEX(pl_tag,G4573)))</f>
        <v/>
      </c>
      <c r="I4573" s="30">
        <f>IF(N(G4573)=0,"",INDEX(pl_atividade,G4573))</f>
        <v/>
      </c>
      <c r="J4573" s="50">
        <f>IF(N(G4573)=0,"",INDEX(pl_especialidade,G4573))</f>
        <v/>
      </c>
      <c r="K4573" s="28">
        <f>IF(N(G4573)=0,"",INDEX(pl_duracao,G4573))</f>
        <v/>
      </c>
      <c r="L4573" s="39">
        <f>IF(ISNUMBER(C4573),YEAR(C4573),"")</f>
        <v/>
      </c>
      <c r="M4573" s="39">
        <f>IF(ISNUMBER(C4573),MONTH(C4573),"")</f>
        <v/>
      </c>
      <c r="N4573" s="23">
        <f>IF(L4573="","",IF(NOT(ISNUMBER(crono_ano)),"Informe o ano",IF(L4573&lt;crono_ano,"Antes do ano",IF(L4573&gt;crono_ano,"Depois do ano","No ano"))))</f>
        <v/>
      </c>
      <c r="O4573" s="39">
        <f>IF(F4573="","",IF(COUNTIF(F$7:F4573,F4573)=1,1,0))</f>
        <v/>
      </c>
      <c r="P4573" s="39">
        <f>IF(A4573&amp;B4573&amp;C4573="","",IF(AND(O4573=1,N(G4573)&gt;0),IF(INDEX(pl_ativa,MAX(1,N(G4573)))="Sim",1,0),0))</f>
        <v/>
      </c>
      <c r="Q4573" s="39">
        <f>IF(F4573="","",COUNTIFS(ex_chave_oc,F4573,ex_cancelada,"&lt;&gt;Sim"))</f>
        <v/>
      </c>
      <c r="R4573" s="51">
        <f>IF(P4573="","",IF(AND(P4573=1,N(Q4573)&gt;0),1,0))</f>
        <v/>
      </c>
      <c r="S4573" s="30">
        <f>IF(P4573="","",IF(F4573="","ERRO: data prevista ausente ou inválida",IF(O4573=0,"Duplicada: contada uma vez",IF(N(G4573)=0,"ERRO: tarefa fora do Plano Mestre",IF(P4573=0,"Tarefa retirada do plano: não conta","OK")))))</f>
        <v/>
      </c>
    </row>
    <row r="4574">
      <c r="A4574" s="29" t="n"/>
      <c r="B4574" s="25" t="n"/>
      <c r="C4574" s="49" t="n"/>
      <c r="D4574" s="29" t="n"/>
      <c r="E4574" s="23">
        <f>IF(OR(A4574="",B4574=""),"",A4574&amp;"|"&amp;B4574)</f>
        <v/>
      </c>
      <c r="F4574" s="30">
        <f>IF(OR(E4574="",NOT(ISNUMBER(C4574))),"",E4574&amp;"|"&amp;YEAR(C4574)&amp;"-"&amp;RIGHT("0"&amp;MONTH(C4574),2)&amp;"-"&amp;RIGHT("0"&amp;DAY(C4574),2))</f>
        <v/>
      </c>
      <c r="G4574" s="26">
        <f>IF(E4574="","",IFERROR(MATCH(E4574,pl_chave,0),0))</f>
        <v/>
      </c>
      <c r="H4574" s="23">
        <f>IF(G4574="","",IF(G4574=0,"Tarefa fora do plano",INDEX(pl_tag,G4574)))</f>
        <v/>
      </c>
      <c r="I4574" s="30">
        <f>IF(N(G4574)=0,"",INDEX(pl_atividade,G4574))</f>
        <v/>
      </c>
      <c r="J4574" s="50">
        <f>IF(N(G4574)=0,"",INDEX(pl_especialidade,G4574))</f>
        <v/>
      </c>
      <c r="K4574" s="28">
        <f>IF(N(G4574)=0,"",INDEX(pl_duracao,G4574))</f>
        <v/>
      </c>
      <c r="L4574" s="39">
        <f>IF(ISNUMBER(C4574),YEAR(C4574),"")</f>
        <v/>
      </c>
      <c r="M4574" s="39">
        <f>IF(ISNUMBER(C4574),MONTH(C4574),"")</f>
        <v/>
      </c>
      <c r="N4574" s="23">
        <f>IF(L4574="","",IF(NOT(ISNUMBER(crono_ano)),"Informe o ano",IF(L4574&lt;crono_ano,"Antes do ano",IF(L4574&gt;crono_ano,"Depois do ano","No ano"))))</f>
        <v/>
      </c>
      <c r="O4574" s="39">
        <f>IF(F4574="","",IF(COUNTIF(F$7:F4574,F4574)=1,1,0))</f>
        <v/>
      </c>
      <c r="P4574" s="39">
        <f>IF(A4574&amp;B4574&amp;C4574="","",IF(AND(O4574=1,N(G4574)&gt;0),IF(INDEX(pl_ativa,MAX(1,N(G4574)))="Sim",1,0),0))</f>
        <v/>
      </c>
      <c r="Q4574" s="39">
        <f>IF(F4574="","",COUNTIFS(ex_chave_oc,F4574,ex_cancelada,"&lt;&gt;Sim"))</f>
        <v/>
      </c>
      <c r="R4574" s="51">
        <f>IF(P4574="","",IF(AND(P4574=1,N(Q4574)&gt;0),1,0))</f>
        <v/>
      </c>
      <c r="S4574" s="30">
        <f>IF(P4574="","",IF(F4574="","ERRO: data prevista ausente ou inválida",IF(O4574=0,"Duplicada: contada uma vez",IF(N(G4574)=0,"ERRO: tarefa fora do Plano Mestre",IF(P4574=0,"Tarefa retirada do plano: não conta","OK")))))</f>
        <v/>
      </c>
    </row>
    <row r="4575">
      <c r="A4575" s="29" t="n"/>
      <c r="B4575" s="25" t="n"/>
      <c r="C4575" s="49" t="n"/>
      <c r="D4575" s="29" t="n"/>
      <c r="E4575" s="23">
        <f>IF(OR(A4575="",B4575=""),"",A4575&amp;"|"&amp;B4575)</f>
        <v/>
      </c>
      <c r="F4575" s="30">
        <f>IF(OR(E4575="",NOT(ISNUMBER(C4575))),"",E4575&amp;"|"&amp;YEAR(C4575)&amp;"-"&amp;RIGHT("0"&amp;MONTH(C4575),2)&amp;"-"&amp;RIGHT("0"&amp;DAY(C4575),2))</f>
        <v/>
      </c>
      <c r="G4575" s="26">
        <f>IF(E4575="","",IFERROR(MATCH(E4575,pl_chave,0),0))</f>
        <v/>
      </c>
      <c r="H4575" s="23">
        <f>IF(G4575="","",IF(G4575=0,"Tarefa fora do plano",INDEX(pl_tag,G4575)))</f>
        <v/>
      </c>
      <c r="I4575" s="30">
        <f>IF(N(G4575)=0,"",INDEX(pl_atividade,G4575))</f>
        <v/>
      </c>
      <c r="J4575" s="50">
        <f>IF(N(G4575)=0,"",INDEX(pl_especialidade,G4575))</f>
        <v/>
      </c>
      <c r="K4575" s="28">
        <f>IF(N(G4575)=0,"",INDEX(pl_duracao,G4575))</f>
        <v/>
      </c>
      <c r="L4575" s="39">
        <f>IF(ISNUMBER(C4575),YEAR(C4575),"")</f>
        <v/>
      </c>
      <c r="M4575" s="39">
        <f>IF(ISNUMBER(C4575),MONTH(C4575),"")</f>
        <v/>
      </c>
      <c r="N4575" s="23">
        <f>IF(L4575="","",IF(NOT(ISNUMBER(crono_ano)),"Informe o ano",IF(L4575&lt;crono_ano,"Antes do ano",IF(L4575&gt;crono_ano,"Depois do ano","No ano"))))</f>
        <v/>
      </c>
      <c r="O4575" s="39">
        <f>IF(F4575="","",IF(COUNTIF(F$7:F4575,F4575)=1,1,0))</f>
        <v/>
      </c>
      <c r="P4575" s="39">
        <f>IF(A4575&amp;B4575&amp;C4575="","",IF(AND(O4575=1,N(G4575)&gt;0),IF(INDEX(pl_ativa,MAX(1,N(G4575)))="Sim",1,0),0))</f>
        <v/>
      </c>
      <c r="Q4575" s="39">
        <f>IF(F4575="","",COUNTIFS(ex_chave_oc,F4575,ex_cancelada,"&lt;&gt;Sim"))</f>
        <v/>
      </c>
      <c r="R4575" s="51">
        <f>IF(P4575="","",IF(AND(P4575=1,N(Q4575)&gt;0),1,0))</f>
        <v/>
      </c>
      <c r="S4575" s="30">
        <f>IF(P4575="","",IF(F4575="","ERRO: data prevista ausente ou inválida",IF(O4575=0,"Duplicada: contada uma vez",IF(N(G4575)=0,"ERRO: tarefa fora do Plano Mestre",IF(P4575=0,"Tarefa retirada do plano: não conta","OK")))))</f>
        <v/>
      </c>
    </row>
    <row r="4576">
      <c r="A4576" s="29" t="n"/>
      <c r="B4576" s="25" t="n"/>
      <c r="C4576" s="49" t="n"/>
      <c r="D4576" s="29" t="n"/>
      <c r="E4576" s="23">
        <f>IF(OR(A4576="",B4576=""),"",A4576&amp;"|"&amp;B4576)</f>
        <v/>
      </c>
      <c r="F4576" s="30">
        <f>IF(OR(E4576="",NOT(ISNUMBER(C4576))),"",E4576&amp;"|"&amp;YEAR(C4576)&amp;"-"&amp;RIGHT("0"&amp;MONTH(C4576),2)&amp;"-"&amp;RIGHT("0"&amp;DAY(C4576),2))</f>
        <v/>
      </c>
      <c r="G4576" s="26">
        <f>IF(E4576="","",IFERROR(MATCH(E4576,pl_chave,0),0))</f>
        <v/>
      </c>
      <c r="H4576" s="23">
        <f>IF(G4576="","",IF(G4576=0,"Tarefa fora do plano",INDEX(pl_tag,G4576)))</f>
        <v/>
      </c>
      <c r="I4576" s="30">
        <f>IF(N(G4576)=0,"",INDEX(pl_atividade,G4576))</f>
        <v/>
      </c>
      <c r="J4576" s="50">
        <f>IF(N(G4576)=0,"",INDEX(pl_especialidade,G4576))</f>
        <v/>
      </c>
      <c r="K4576" s="28">
        <f>IF(N(G4576)=0,"",INDEX(pl_duracao,G4576))</f>
        <v/>
      </c>
      <c r="L4576" s="39">
        <f>IF(ISNUMBER(C4576),YEAR(C4576),"")</f>
        <v/>
      </c>
      <c r="M4576" s="39">
        <f>IF(ISNUMBER(C4576),MONTH(C4576),"")</f>
        <v/>
      </c>
      <c r="N4576" s="23">
        <f>IF(L4576="","",IF(NOT(ISNUMBER(crono_ano)),"Informe o ano",IF(L4576&lt;crono_ano,"Antes do ano",IF(L4576&gt;crono_ano,"Depois do ano","No ano"))))</f>
        <v/>
      </c>
      <c r="O4576" s="39">
        <f>IF(F4576="","",IF(COUNTIF(F$7:F4576,F4576)=1,1,0))</f>
        <v/>
      </c>
      <c r="P4576" s="39">
        <f>IF(A4576&amp;B4576&amp;C4576="","",IF(AND(O4576=1,N(G4576)&gt;0),IF(INDEX(pl_ativa,MAX(1,N(G4576)))="Sim",1,0),0))</f>
        <v/>
      </c>
      <c r="Q4576" s="39">
        <f>IF(F4576="","",COUNTIFS(ex_chave_oc,F4576,ex_cancelada,"&lt;&gt;Sim"))</f>
        <v/>
      </c>
      <c r="R4576" s="51">
        <f>IF(P4576="","",IF(AND(P4576=1,N(Q4576)&gt;0),1,0))</f>
        <v/>
      </c>
      <c r="S4576" s="30">
        <f>IF(P4576="","",IF(F4576="","ERRO: data prevista ausente ou inválida",IF(O4576=0,"Duplicada: contada uma vez",IF(N(G4576)=0,"ERRO: tarefa fora do Plano Mestre",IF(P4576=0,"Tarefa retirada do plano: não conta","OK")))))</f>
        <v/>
      </c>
    </row>
    <row r="4577">
      <c r="A4577" s="29" t="n"/>
      <c r="B4577" s="25" t="n"/>
      <c r="C4577" s="49" t="n"/>
      <c r="D4577" s="29" t="n"/>
      <c r="E4577" s="23">
        <f>IF(OR(A4577="",B4577=""),"",A4577&amp;"|"&amp;B4577)</f>
        <v/>
      </c>
      <c r="F4577" s="30">
        <f>IF(OR(E4577="",NOT(ISNUMBER(C4577))),"",E4577&amp;"|"&amp;YEAR(C4577)&amp;"-"&amp;RIGHT("0"&amp;MONTH(C4577),2)&amp;"-"&amp;RIGHT("0"&amp;DAY(C4577),2))</f>
        <v/>
      </c>
      <c r="G4577" s="26">
        <f>IF(E4577="","",IFERROR(MATCH(E4577,pl_chave,0),0))</f>
        <v/>
      </c>
      <c r="H4577" s="23">
        <f>IF(G4577="","",IF(G4577=0,"Tarefa fora do plano",INDEX(pl_tag,G4577)))</f>
        <v/>
      </c>
      <c r="I4577" s="30">
        <f>IF(N(G4577)=0,"",INDEX(pl_atividade,G4577))</f>
        <v/>
      </c>
      <c r="J4577" s="50">
        <f>IF(N(G4577)=0,"",INDEX(pl_especialidade,G4577))</f>
        <v/>
      </c>
      <c r="K4577" s="28">
        <f>IF(N(G4577)=0,"",INDEX(pl_duracao,G4577))</f>
        <v/>
      </c>
      <c r="L4577" s="39">
        <f>IF(ISNUMBER(C4577),YEAR(C4577),"")</f>
        <v/>
      </c>
      <c r="M4577" s="39">
        <f>IF(ISNUMBER(C4577),MONTH(C4577),"")</f>
        <v/>
      </c>
      <c r="N4577" s="23">
        <f>IF(L4577="","",IF(NOT(ISNUMBER(crono_ano)),"Informe o ano",IF(L4577&lt;crono_ano,"Antes do ano",IF(L4577&gt;crono_ano,"Depois do ano","No ano"))))</f>
        <v/>
      </c>
      <c r="O4577" s="39">
        <f>IF(F4577="","",IF(COUNTIF(F$7:F4577,F4577)=1,1,0))</f>
        <v/>
      </c>
      <c r="P4577" s="39">
        <f>IF(A4577&amp;B4577&amp;C4577="","",IF(AND(O4577=1,N(G4577)&gt;0),IF(INDEX(pl_ativa,MAX(1,N(G4577)))="Sim",1,0),0))</f>
        <v/>
      </c>
      <c r="Q4577" s="39">
        <f>IF(F4577="","",COUNTIFS(ex_chave_oc,F4577,ex_cancelada,"&lt;&gt;Sim"))</f>
        <v/>
      </c>
      <c r="R4577" s="51">
        <f>IF(P4577="","",IF(AND(P4577=1,N(Q4577)&gt;0),1,0))</f>
        <v/>
      </c>
      <c r="S4577" s="30">
        <f>IF(P4577="","",IF(F4577="","ERRO: data prevista ausente ou inválida",IF(O4577=0,"Duplicada: contada uma vez",IF(N(G4577)=0,"ERRO: tarefa fora do Plano Mestre",IF(P4577=0,"Tarefa retirada do plano: não conta","OK")))))</f>
        <v/>
      </c>
    </row>
    <row r="4578">
      <c r="A4578" s="29" t="n"/>
      <c r="B4578" s="25" t="n"/>
      <c r="C4578" s="49" t="n"/>
      <c r="D4578" s="29" t="n"/>
      <c r="E4578" s="23">
        <f>IF(OR(A4578="",B4578=""),"",A4578&amp;"|"&amp;B4578)</f>
        <v/>
      </c>
      <c r="F4578" s="30">
        <f>IF(OR(E4578="",NOT(ISNUMBER(C4578))),"",E4578&amp;"|"&amp;YEAR(C4578)&amp;"-"&amp;RIGHT("0"&amp;MONTH(C4578),2)&amp;"-"&amp;RIGHT("0"&amp;DAY(C4578),2))</f>
        <v/>
      </c>
      <c r="G4578" s="26">
        <f>IF(E4578="","",IFERROR(MATCH(E4578,pl_chave,0),0))</f>
        <v/>
      </c>
      <c r="H4578" s="23">
        <f>IF(G4578="","",IF(G4578=0,"Tarefa fora do plano",INDEX(pl_tag,G4578)))</f>
        <v/>
      </c>
      <c r="I4578" s="30">
        <f>IF(N(G4578)=0,"",INDEX(pl_atividade,G4578))</f>
        <v/>
      </c>
      <c r="J4578" s="50">
        <f>IF(N(G4578)=0,"",INDEX(pl_especialidade,G4578))</f>
        <v/>
      </c>
      <c r="K4578" s="28">
        <f>IF(N(G4578)=0,"",INDEX(pl_duracao,G4578))</f>
        <v/>
      </c>
      <c r="L4578" s="39">
        <f>IF(ISNUMBER(C4578),YEAR(C4578),"")</f>
        <v/>
      </c>
      <c r="M4578" s="39">
        <f>IF(ISNUMBER(C4578),MONTH(C4578),"")</f>
        <v/>
      </c>
      <c r="N4578" s="23">
        <f>IF(L4578="","",IF(NOT(ISNUMBER(crono_ano)),"Informe o ano",IF(L4578&lt;crono_ano,"Antes do ano",IF(L4578&gt;crono_ano,"Depois do ano","No ano"))))</f>
        <v/>
      </c>
      <c r="O4578" s="39">
        <f>IF(F4578="","",IF(COUNTIF(F$7:F4578,F4578)=1,1,0))</f>
        <v/>
      </c>
      <c r="P4578" s="39">
        <f>IF(A4578&amp;B4578&amp;C4578="","",IF(AND(O4578=1,N(G4578)&gt;0),IF(INDEX(pl_ativa,MAX(1,N(G4578)))="Sim",1,0),0))</f>
        <v/>
      </c>
      <c r="Q4578" s="39">
        <f>IF(F4578="","",COUNTIFS(ex_chave_oc,F4578,ex_cancelada,"&lt;&gt;Sim"))</f>
        <v/>
      </c>
      <c r="R4578" s="51">
        <f>IF(P4578="","",IF(AND(P4578=1,N(Q4578)&gt;0),1,0))</f>
        <v/>
      </c>
      <c r="S4578" s="30">
        <f>IF(P4578="","",IF(F4578="","ERRO: data prevista ausente ou inválida",IF(O4578=0,"Duplicada: contada uma vez",IF(N(G4578)=0,"ERRO: tarefa fora do Plano Mestre",IF(P4578=0,"Tarefa retirada do plano: não conta","OK")))))</f>
        <v/>
      </c>
    </row>
    <row r="4579">
      <c r="A4579" s="29" t="n"/>
      <c r="B4579" s="25" t="n"/>
      <c r="C4579" s="49" t="n"/>
      <c r="D4579" s="29" t="n"/>
      <c r="E4579" s="23">
        <f>IF(OR(A4579="",B4579=""),"",A4579&amp;"|"&amp;B4579)</f>
        <v/>
      </c>
      <c r="F4579" s="30">
        <f>IF(OR(E4579="",NOT(ISNUMBER(C4579))),"",E4579&amp;"|"&amp;YEAR(C4579)&amp;"-"&amp;RIGHT("0"&amp;MONTH(C4579),2)&amp;"-"&amp;RIGHT("0"&amp;DAY(C4579),2))</f>
        <v/>
      </c>
      <c r="G4579" s="26">
        <f>IF(E4579="","",IFERROR(MATCH(E4579,pl_chave,0),0))</f>
        <v/>
      </c>
      <c r="H4579" s="23">
        <f>IF(G4579="","",IF(G4579=0,"Tarefa fora do plano",INDEX(pl_tag,G4579)))</f>
        <v/>
      </c>
      <c r="I4579" s="30">
        <f>IF(N(G4579)=0,"",INDEX(pl_atividade,G4579))</f>
        <v/>
      </c>
      <c r="J4579" s="50">
        <f>IF(N(G4579)=0,"",INDEX(pl_especialidade,G4579))</f>
        <v/>
      </c>
      <c r="K4579" s="28">
        <f>IF(N(G4579)=0,"",INDEX(pl_duracao,G4579))</f>
        <v/>
      </c>
      <c r="L4579" s="39">
        <f>IF(ISNUMBER(C4579),YEAR(C4579),"")</f>
        <v/>
      </c>
      <c r="M4579" s="39">
        <f>IF(ISNUMBER(C4579),MONTH(C4579),"")</f>
        <v/>
      </c>
      <c r="N4579" s="23">
        <f>IF(L4579="","",IF(NOT(ISNUMBER(crono_ano)),"Informe o ano",IF(L4579&lt;crono_ano,"Antes do ano",IF(L4579&gt;crono_ano,"Depois do ano","No ano"))))</f>
        <v/>
      </c>
      <c r="O4579" s="39">
        <f>IF(F4579="","",IF(COUNTIF(F$7:F4579,F4579)=1,1,0))</f>
        <v/>
      </c>
      <c r="P4579" s="39">
        <f>IF(A4579&amp;B4579&amp;C4579="","",IF(AND(O4579=1,N(G4579)&gt;0),IF(INDEX(pl_ativa,MAX(1,N(G4579)))="Sim",1,0),0))</f>
        <v/>
      </c>
      <c r="Q4579" s="39">
        <f>IF(F4579="","",COUNTIFS(ex_chave_oc,F4579,ex_cancelada,"&lt;&gt;Sim"))</f>
        <v/>
      </c>
      <c r="R4579" s="51">
        <f>IF(P4579="","",IF(AND(P4579=1,N(Q4579)&gt;0),1,0))</f>
        <v/>
      </c>
      <c r="S4579" s="30">
        <f>IF(P4579="","",IF(F4579="","ERRO: data prevista ausente ou inválida",IF(O4579=0,"Duplicada: contada uma vez",IF(N(G4579)=0,"ERRO: tarefa fora do Plano Mestre",IF(P4579=0,"Tarefa retirada do plano: não conta","OK")))))</f>
        <v/>
      </c>
    </row>
    <row r="4580">
      <c r="A4580" s="29" t="n"/>
      <c r="B4580" s="25" t="n"/>
      <c r="C4580" s="49" t="n"/>
      <c r="D4580" s="29" t="n"/>
      <c r="E4580" s="23">
        <f>IF(OR(A4580="",B4580=""),"",A4580&amp;"|"&amp;B4580)</f>
        <v/>
      </c>
      <c r="F4580" s="30">
        <f>IF(OR(E4580="",NOT(ISNUMBER(C4580))),"",E4580&amp;"|"&amp;YEAR(C4580)&amp;"-"&amp;RIGHT("0"&amp;MONTH(C4580),2)&amp;"-"&amp;RIGHT("0"&amp;DAY(C4580),2))</f>
        <v/>
      </c>
      <c r="G4580" s="26">
        <f>IF(E4580="","",IFERROR(MATCH(E4580,pl_chave,0),0))</f>
        <v/>
      </c>
      <c r="H4580" s="23">
        <f>IF(G4580="","",IF(G4580=0,"Tarefa fora do plano",INDEX(pl_tag,G4580)))</f>
        <v/>
      </c>
      <c r="I4580" s="30">
        <f>IF(N(G4580)=0,"",INDEX(pl_atividade,G4580))</f>
        <v/>
      </c>
      <c r="J4580" s="50">
        <f>IF(N(G4580)=0,"",INDEX(pl_especialidade,G4580))</f>
        <v/>
      </c>
      <c r="K4580" s="28">
        <f>IF(N(G4580)=0,"",INDEX(pl_duracao,G4580))</f>
        <v/>
      </c>
      <c r="L4580" s="39">
        <f>IF(ISNUMBER(C4580),YEAR(C4580),"")</f>
        <v/>
      </c>
      <c r="M4580" s="39">
        <f>IF(ISNUMBER(C4580),MONTH(C4580),"")</f>
        <v/>
      </c>
      <c r="N4580" s="23">
        <f>IF(L4580="","",IF(NOT(ISNUMBER(crono_ano)),"Informe o ano",IF(L4580&lt;crono_ano,"Antes do ano",IF(L4580&gt;crono_ano,"Depois do ano","No ano"))))</f>
        <v/>
      </c>
      <c r="O4580" s="39">
        <f>IF(F4580="","",IF(COUNTIF(F$7:F4580,F4580)=1,1,0))</f>
        <v/>
      </c>
      <c r="P4580" s="39">
        <f>IF(A4580&amp;B4580&amp;C4580="","",IF(AND(O4580=1,N(G4580)&gt;0),IF(INDEX(pl_ativa,MAX(1,N(G4580)))="Sim",1,0),0))</f>
        <v/>
      </c>
      <c r="Q4580" s="39">
        <f>IF(F4580="","",COUNTIFS(ex_chave_oc,F4580,ex_cancelada,"&lt;&gt;Sim"))</f>
        <v/>
      </c>
      <c r="R4580" s="51">
        <f>IF(P4580="","",IF(AND(P4580=1,N(Q4580)&gt;0),1,0))</f>
        <v/>
      </c>
      <c r="S4580" s="30">
        <f>IF(P4580="","",IF(F4580="","ERRO: data prevista ausente ou inválida",IF(O4580=0,"Duplicada: contada uma vez",IF(N(G4580)=0,"ERRO: tarefa fora do Plano Mestre",IF(P4580=0,"Tarefa retirada do plano: não conta","OK")))))</f>
        <v/>
      </c>
    </row>
    <row r="4581">
      <c r="A4581" s="29" t="n"/>
      <c r="B4581" s="25" t="n"/>
      <c r="C4581" s="49" t="n"/>
      <c r="D4581" s="29" t="n"/>
      <c r="E4581" s="23">
        <f>IF(OR(A4581="",B4581=""),"",A4581&amp;"|"&amp;B4581)</f>
        <v/>
      </c>
      <c r="F4581" s="30">
        <f>IF(OR(E4581="",NOT(ISNUMBER(C4581))),"",E4581&amp;"|"&amp;YEAR(C4581)&amp;"-"&amp;RIGHT("0"&amp;MONTH(C4581),2)&amp;"-"&amp;RIGHT("0"&amp;DAY(C4581),2))</f>
        <v/>
      </c>
      <c r="G4581" s="26">
        <f>IF(E4581="","",IFERROR(MATCH(E4581,pl_chave,0),0))</f>
        <v/>
      </c>
      <c r="H4581" s="23">
        <f>IF(G4581="","",IF(G4581=0,"Tarefa fora do plano",INDEX(pl_tag,G4581)))</f>
        <v/>
      </c>
      <c r="I4581" s="30">
        <f>IF(N(G4581)=0,"",INDEX(pl_atividade,G4581))</f>
        <v/>
      </c>
      <c r="J4581" s="50">
        <f>IF(N(G4581)=0,"",INDEX(pl_especialidade,G4581))</f>
        <v/>
      </c>
      <c r="K4581" s="28">
        <f>IF(N(G4581)=0,"",INDEX(pl_duracao,G4581))</f>
        <v/>
      </c>
      <c r="L4581" s="39">
        <f>IF(ISNUMBER(C4581),YEAR(C4581),"")</f>
        <v/>
      </c>
      <c r="M4581" s="39">
        <f>IF(ISNUMBER(C4581),MONTH(C4581),"")</f>
        <v/>
      </c>
      <c r="N4581" s="23">
        <f>IF(L4581="","",IF(NOT(ISNUMBER(crono_ano)),"Informe o ano",IF(L4581&lt;crono_ano,"Antes do ano",IF(L4581&gt;crono_ano,"Depois do ano","No ano"))))</f>
        <v/>
      </c>
      <c r="O4581" s="39">
        <f>IF(F4581="","",IF(COUNTIF(F$7:F4581,F4581)=1,1,0))</f>
        <v/>
      </c>
      <c r="P4581" s="39">
        <f>IF(A4581&amp;B4581&amp;C4581="","",IF(AND(O4581=1,N(G4581)&gt;0),IF(INDEX(pl_ativa,MAX(1,N(G4581)))="Sim",1,0),0))</f>
        <v/>
      </c>
      <c r="Q4581" s="39">
        <f>IF(F4581="","",COUNTIFS(ex_chave_oc,F4581,ex_cancelada,"&lt;&gt;Sim"))</f>
        <v/>
      </c>
      <c r="R4581" s="51">
        <f>IF(P4581="","",IF(AND(P4581=1,N(Q4581)&gt;0),1,0))</f>
        <v/>
      </c>
      <c r="S4581" s="30">
        <f>IF(P4581="","",IF(F4581="","ERRO: data prevista ausente ou inválida",IF(O4581=0,"Duplicada: contada uma vez",IF(N(G4581)=0,"ERRO: tarefa fora do Plano Mestre",IF(P4581=0,"Tarefa retirada do plano: não conta","OK")))))</f>
        <v/>
      </c>
    </row>
    <row r="4582">
      <c r="A4582" s="29" t="n"/>
      <c r="B4582" s="25" t="n"/>
      <c r="C4582" s="49" t="n"/>
      <c r="D4582" s="29" t="n"/>
      <c r="E4582" s="23">
        <f>IF(OR(A4582="",B4582=""),"",A4582&amp;"|"&amp;B4582)</f>
        <v/>
      </c>
      <c r="F4582" s="30">
        <f>IF(OR(E4582="",NOT(ISNUMBER(C4582))),"",E4582&amp;"|"&amp;YEAR(C4582)&amp;"-"&amp;RIGHT("0"&amp;MONTH(C4582),2)&amp;"-"&amp;RIGHT("0"&amp;DAY(C4582),2))</f>
        <v/>
      </c>
      <c r="G4582" s="26">
        <f>IF(E4582="","",IFERROR(MATCH(E4582,pl_chave,0),0))</f>
        <v/>
      </c>
      <c r="H4582" s="23">
        <f>IF(G4582="","",IF(G4582=0,"Tarefa fora do plano",INDEX(pl_tag,G4582)))</f>
        <v/>
      </c>
      <c r="I4582" s="30">
        <f>IF(N(G4582)=0,"",INDEX(pl_atividade,G4582))</f>
        <v/>
      </c>
      <c r="J4582" s="50">
        <f>IF(N(G4582)=0,"",INDEX(pl_especialidade,G4582))</f>
        <v/>
      </c>
      <c r="K4582" s="28">
        <f>IF(N(G4582)=0,"",INDEX(pl_duracao,G4582))</f>
        <v/>
      </c>
      <c r="L4582" s="39">
        <f>IF(ISNUMBER(C4582),YEAR(C4582),"")</f>
        <v/>
      </c>
      <c r="M4582" s="39">
        <f>IF(ISNUMBER(C4582),MONTH(C4582),"")</f>
        <v/>
      </c>
      <c r="N4582" s="23">
        <f>IF(L4582="","",IF(NOT(ISNUMBER(crono_ano)),"Informe o ano",IF(L4582&lt;crono_ano,"Antes do ano",IF(L4582&gt;crono_ano,"Depois do ano","No ano"))))</f>
        <v/>
      </c>
      <c r="O4582" s="39">
        <f>IF(F4582="","",IF(COUNTIF(F$7:F4582,F4582)=1,1,0))</f>
        <v/>
      </c>
      <c r="P4582" s="39">
        <f>IF(A4582&amp;B4582&amp;C4582="","",IF(AND(O4582=1,N(G4582)&gt;0),IF(INDEX(pl_ativa,MAX(1,N(G4582)))="Sim",1,0),0))</f>
        <v/>
      </c>
      <c r="Q4582" s="39">
        <f>IF(F4582="","",COUNTIFS(ex_chave_oc,F4582,ex_cancelada,"&lt;&gt;Sim"))</f>
        <v/>
      </c>
      <c r="R4582" s="51">
        <f>IF(P4582="","",IF(AND(P4582=1,N(Q4582)&gt;0),1,0))</f>
        <v/>
      </c>
      <c r="S4582" s="30">
        <f>IF(P4582="","",IF(F4582="","ERRO: data prevista ausente ou inválida",IF(O4582=0,"Duplicada: contada uma vez",IF(N(G4582)=0,"ERRO: tarefa fora do Plano Mestre",IF(P4582=0,"Tarefa retirada do plano: não conta","OK")))))</f>
        <v/>
      </c>
    </row>
    <row r="4583">
      <c r="A4583" s="29" t="n"/>
      <c r="B4583" s="25" t="n"/>
      <c r="C4583" s="49" t="n"/>
      <c r="D4583" s="29" t="n"/>
      <c r="E4583" s="23">
        <f>IF(OR(A4583="",B4583=""),"",A4583&amp;"|"&amp;B4583)</f>
        <v/>
      </c>
      <c r="F4583" s="30">
        <f>IF(OR(E4583="",NOT(ISNUMBER(C4583))),"",E4583&amp;"|"&amp;YEAR(C4583)&amp;"-"&amp;RIGHT("0"&amp;MONTH(C4583),2)&amp;"-"&amp;RIGHT("0"&amp;DAY(C4583),2))</f>
        <v/>
      </c>
      <c r="G4583" s="26">
        <f>IF(E4583="","",IFERROR(MATCH(E4583,pl_chave,0),0))</f>
        <v/>
      </c>
      <c r="H4583" s="23">
        <f>IF(G4583="","",IF(G4583=0,"Tarefa fora do plano",INDEX(pl_tag,G4583)))</f>
        <v/>
      </c>
      <c r="I4583" s="30">
        <f>IF(N(G4583)=0,"",INDEX(pl_atividade,G4583))</f>
        <v/>
      </c>
      <c r="J4583" s="50">
        <f>IF(N(G4583)=0,"",INDEX(pl_especialidade,G4583))</f>
        <v/>
      </c>
      <c r="K4583" s="28">
        <f>IF(N(G4583)=0,"",INDEX(pl_duracao,G4583))</f>
        <v/>
      </c>
      <c r="L4583" s="39">
        <f>IF(ISNUMBER(C4583),YEAR(C4583),"")</f>
        <v/>
      </c>
      <c r="M4583" s="39">
        <f>IF(ISNUMBER(C4583),MONTH(C4583),"")</f>
        <v/>
      </c>
      <c r="N4583" s="23">
        <f>IF(L4583="","",IF(NOT(ISNUMBER(crono_ano)),"Informe o ano",IF(L4583&lt;crono_ano,"Antes do ano",IF(L4583&gt;crono_ano,"Depois do ano","No ano"))))</f>
        <v/>
      </c>
      <c r="O4583" s="39">
        <f>IF(F4583="","",IF(COUNTIF(F$7:F4583,F4583)=1,1,0))</f>
        <v/>
      </c>
      <c r="P4583" s="39">
        <f>IF(A4583&amp;B4583&amp;C4583="","",IF(AND(O4583=1,N(G4583)&gt;0),IF(INDEX(pl_ativa,MAX(1,N(G4583)))="Sim",1,0),0))</f>
        <v/>
      </c>
      <c r="Q4583" s="39">
        <f>IF(F4583="","",COUNTIFS(ex_chave_oc,F4583,ex_cancelada,"&lt;&gt;Sim"))</f>
        <v/>
      </c>
      <c r="R4583" s="51">
        <f>IF(P4583="","",IF(AND(P4583=1,N(Q4583)&gt;0),1,0))</f>
        <v/>
      </c>
      <c r="S4583" s="30">
        <f>IF(P4583="","",IF(F4583="","ERRO: data prevista ausente ou inválida",IF(O4583=0,"Duplicada: contada uma vez",IF(N(G4583)=0,"ERRO: tarefa fora do Plano Mestre",IF(P4583=0,"Tarefa retirada do plano: não conta","OK")))))</f>
        <v/>
      </c>
    </row>
    <row r="4584">
      <c r="A4584" s="29" t="n"/>
      <c r="B4584" s="25" t="n"/>
      <c r="C4584" s="49" t="n"/>
      <c r="D4584" s="29" t="n"/>
      <c r="E4584" s="23">
        <f>IF(OR(A4584="",B4584=""),"",A4584&amp;"|"&amp;B4584)</f>
        <v/>
      </c>
      <c r="F4584" s="30">
        <f>IF(OR(E4584="",NOT(ISNUMBER(C4584))),"",E4584&amp;"|"&amp;YEAR(C4584)&amp;"-"&amp;RIGHT("0"&amp;MONTH(C4584),2)&amp;"-"&amp;RIGHT("0"&amp;DAY(C4584),2))</f>
        <v/>
      </c>
      <c r="G4584" s="26">
        <f>IF(E4584="","",IFERROR(MATCH(E4584,pl_chave,0),0))</f>
        <v/>
      </c>
      <c r="H4584" s="23">
        <f>IF(G4584="","",IF(G4584=0,"Tarefa fora do plano",INDEX(pl_tag,G4584)))</f>
        <v/>
      </c>
      <c r="I4584" s="30">
        <f>IF(N(G4584)=0,"",INDEX(pl_atividade,G4584))</f>
        <v/>
      </c>
      <c r="J4584" s="50">
        <f>IF(N(G4584)=0,"",INDEX(pl_especialidade,G4584))</f>
        <v/>
      </c>
      <c r="K4584" s="28">
        <f>IF(N(G4584)=0,"",INDEX(pl_duracao,G4584))</f>
        <v/>
      </c>
      <c r="L4584" s="39">
        <f>IF(ISNUMBER(C4584),YEAR(C4584),"")</f>
        <v/>
      </c>
      <c r="M4584" s="39">
        <f>IF(ISNUMBER(C4584),MONTH(C4584),"")</f>
        <v/>
      </c>
      <c r="N4584" s="23">
        <f>IF(L4584="","",IF(NOT(ISNUMBER(crono_ano)),"Informe o ano",IF(L4584&lt;crono_ano,"Antes do ano",IF(L4584&gt;crono_ano,"Depois do ano","No ano"))))</f>
        <v/>
      </c>
      <c r="O4584" s="39">
        <f>IF(F4584="","",IF(COUNTIF(F$7:F4584,F4584)=1,1,0))</f>
        <v/>
      </c>
      <c r="P4584" s="39">
        <f>IF(A4584&amp;B4584&amp;C4584="","",IF(AND(O4584=1,N(G4584)&gt;0),IF(INDEX(pl_ativa,MAX(1,N(G4584)))="Sim",1,0),0))</f>
        <v/>
      </c>
      <c r="Q4584" s="39">
        <f>IF(F4584="","",COUNTIFS(ex_chave_oc,F4584,ex_cancelada,"&lt;&gt;Sim"))</f>
        <v/>
      </c>
      <c r="R4584" s="51">
        <f>IF(P4584="","",IF(AND(P4584=1,N(Q4584)&gt;0),1,0))</f>
        <v/>
      </c>
      <c r="S4584" s="30">
        <f>IF(P4584="","",IF(F4584="","ERRO: data prevista ausente ou inválida",IF(O4584=0,"Duplicada: contada uma vez",IF(N(G4584)=0,"ERRO: tarefa fora do Plano Mestre",IF(P4584=0,"Tarefa retirada do plano: não conta","OK")))))</f>
        <v/>
      </c>
    </row>
    <row r="4585">
      <c r="A4585" s="29" t="n"/>
      <c r="B4585" s="25" t="n"/>
      <c r="C4585" s="49" t="n"/>
      <c r="D4585" s="29" t="n"/>
      <c r="E4585" s="23">
        <f>IF(OR(A4585="",B4585=""),"",A4585&amp;"|"&amp;B4585)</f>
        <v/>
      </c>
      <c r="F4585" s="30">
        <f>IF(OR(E4585="",NOT(ISNUMBER(C4585))),"",E4585&amp;"|"&amp;YEAR(C4585)&amp;"-"&amp;RIGHT("0"&amp;MONTH(C4585),2)&amp;"-"&amp;RIGHT("0"&amp;DAY(C4585),2))</f>
        <v/>
      </c>
      <c r="G4585" s="26">
        <f>IF(E4585="","",IFERROR(MATCH(E4585,pl_chave,0),0))</f>
        <v/>
      </c>
      <c r="H4585" s="23">
        <f>IF(G4585="","",IF(G4585=0,"Tarefa fora do plano",INDEX(pl_tag,G4585)))</f>
        <v/>
      </c>
      <c r="I4585" s="30">
        <f>IF(N(G4585)=0,"",INDEX(pl_atividade,G4585))</f>
        <v/>
      </c>
      <c r="J4585" s="50">
        <f>IF(N(G4585)=0,"",INDEX(pl_especialidade,G4585))</f>
        <v/>
      </c>
      <c r="K4585" s="28">
        <f>IF(N(G4585)=0,"",INDEX(pl_duracao,G4585))</f>
        <v/>
      </c>
      <c r="L4585" s="39">
        <f>IF(ISNUMBER(C4585),YEAR(C4585),"")</f>
        <v/>
      </c>
      <c r="M4585" s="39">
        <f>IF(ISNUMBER(C4585),MONTH(C4585),"")</f>
        <v/>
      </c>
      <c r="N4585" s="23">
        <f>IF(L4585="","",IF(NOT(ISNUMBER(crono_ano)),"Informe o ano",IF(L4585&lt;crono_ano,"Antes do ano",IF(L4585&gt;crono_ano,"Depois do ano","No ano"))))</f>
        <v/>
      </c>
      <c r="O4585" s="39">
        <f>IF(F4585="","",IF(COUNTIF(F$7:F4585,F4585)=1,1,0))</f>
        <v/>
      </c>
      <c r="P4585" s="39">
        <f>IF(A4585&amp;B4585&amp;C4585="","",IF(AND(O4585=1,N(G4585)&gt;0),IF(INDEX(pl_ativa,MAX(1,N(G4585)))="Sim",1,0),0))</f>
        <v/>
      </c>
      <c r="Q4585" s="39">
        <f>IF(F4585="","",COUNTIFS(ex_chave_oc,F4585,ex_cancelada,"&lt;&gt;Sim"))</f>
        <v/>
      </c>
      <c r="R4585" s="51">
        <f>IF(P4585="","",IF(AND(P4585=1,N(Q4585)&gt;0),1,0))</f>
        <v/>
      </c>
      <c r="S4585" s="30">
        <f>IF(P4585="","",IF(F4585="","ERRO: data prevista ausente ou inválida",IF(O4585=0,"Duplicada: contada uma vez",IF(N(G4585)=0,"ERRO: tarefa fora do Plano Mestre",IF(P4585=0,"Tarefa retirada do plano: não conta","OK")))))</f>
        <v/>
      </c>
    </row>
    <row r="4586">
      <c r="A4586" s="29" t="n"/>
      <c r="B4586" s="25" t="n"/>
      <c r="C4586" s="49" t="n"/>
      <c r="D4586" s="29" t="n"/>
      <c r="E4586" s="23">
        <f>IF(OR(A4586="",B4586=""),"",A4586&amp;"|"&amp;B4586)</f>
        <v/>
      </c>
      <c r="F4586" s="30">
        <f>IF(OR(E4586="",NOT(ISNUMBER(C4586))),"",E4586&amp;"|"&amp;YEAR(C4586)&amp;"-"&amp;RIGHT("0"&amp;MONTH(C4586),2)&amp;"-"&amp;RIGHT("0"&amp;DAY(C4586),2))</f>
        <v/>
      </c>
      <c r="G4586" s="26">
        <f>IF(E4586="","",IFERROR(MATCH(E4586,pl_chave,0),0))</f>
        <v/>
      </c>
      <c r="H4586" s="23">
        <f>IF(G4586="","",IF(G4586=0,"Tarefa fora do plano",INDEX(pl_tag,G4586)))</f>
        <v/>
      </c>
      <c r="I4586" s="30">
        <f>IF(N(G4586)=0,"",INDEX(pl_atividade,G4586))</f>
        <v/>
      </c>
      <c r="J4586" s="50">
        <f>IF(N(G4586)=0,"",INDEX(pl_especialidade,G4586))</f>
        <v/>
      </c>
      <c r="K4586" s="28">
        <f>IF(N(G4586)=0,"",INDEX(pl_duracao,G4586))</f>
        <v/>
      </c>
      <c r="L4586" s="39">
        <f>IF(ISNUMBER(C4586),YEAR(C4586),"")</f>
        <v/>
      </c>
      <c r="M4586" s="39">
        <f>IF(ISNUMBER(C4586),MONTH(C4586),"")</f>
        <v/>
      </c>
      <c r="N4586" s="23">
        <f>IF(L4586="","",IF(NOT(ISNUMBER(crono_ano)),"Informe o ano",IF(L4586&lt;crono_ano,"Antes do ano",IF(L4586&gt;crono_ano,"Depois do ano","No ano"))))</f>
        <v/>
      </c>
      <c r="O4586" s="39">
        <f>IF(F4586="","",IF(COUNTIF(F$7:F4586,F4586)=1,1,0))</f>
        <v/>
      </c>
      <c r="P4586" s="39">
        <f>IF(A4586&amp;B4586&amp;C4586="","",IF(AND(O4586=1,N(G4586)&gt;0),IF(INDEX(pl_ativa,MAX(1,N(G4586)))="Sim",1,0),0))</f>
        <v/>
      </c>
      <c r="Q4586" s="39">
        <f>IF(F4586="","",COUNTIFS(ex_chave_oc,F4586,ex_cancelada,"&lt;&gt;Sim"))</f>
        <v/>
      </c>
      <c r="R4586" s="51">
        <f>IF(P4586="","",IF(AND(P4586=1,N(Q4586)&gt;0),1,0))</f>
        <v/>
      </c>
      <c r="S4586" s="30">
        <f>IF(P4586="","",IF(F4586="","ERRO: data prevista ausente ou inválida",IF(O4586=0,"Duplicada: contada uma vez",IF(N(G4586)=0,"ERRO: tarefa fora do Plano Mestre",IF(P4586=0,"Tarefa retirada do plano: não conta","OK")))))</f>
        <v/>
      </c>
    </row>
    <row r="4587">
      <c r="A4587" s="29" t="n"/>
      <c r="B4587" s="25" t="n"/>
      <c r="C4587" s="49" t="n"/>
      <c r="D4587" s="29" t="n"/>
      <c r="E4587" s="23">
        <f>IF(OR(A4587="",B4587=""),"",A4587&amp;"|"&amp;B4587)</f>
        <v/>
      </c>
      <c r="F4587" s="30">
        <f>IF(OR(E4587="",NOT(ISNUMBER(C4587))),"",E4587&amp;"|"&amp;YEAR(C4587)&amp;"-"&amp;RIGHT("0"&amp;MONTH(C4587),2)&amp;"-"&amp;RIGHT("0"&amp;DAY(C4587),2))</f>
        <v/>
      </c>
      <c r="G4587" s="26">
        <f>IF(E4587="","",IFERROR(MATCH(E4587,pl_chave,0),0))</f>
        <v/>
      </c>
      <c r="H4587" s="23">
        <f>IF(G4587="","",IF(G4587=0,"Tarefa fora do plano",INDEX(pl_tag,G4587)))</f>
        <v/>
      </c>
      <c r="I4587" s="30">
        <f>IF(N(G4587)=0,"",INDEX(pl_atividade,G4587))</f>
        <v/>
      </c>
      <c r="J4587" s="50">
        <f>IF(N(G4587)=0,"",INDEX(pl_especialidade,G4587))</f>
        <v/>
      </c>
      <c r="K4587" s="28">
        <f>IF(N(G4587)=0,"",INDEX(pl_duracao,G4587))</f>
        <v/>
      </c>
      <c r="L4587" s="39">
        <f>IF(ISNUMBER(C4587),YEAR(C4587),"")</f>
        <v/>
      </c>
      <c r="M4587" s="39">
        <f>IF(ISNUMBER(C4587),MONTH(C4587),"")</f>
        <v/>
      </c>
      <c r="N4587" s="23">
        <f>IF(L4587="","",IF(NOT(ISNUMBER(crono_ano)),"Informe o ano",IF(L4587&lt;crono_ano,"Antes do ano",IF(L4587&gt;crono_ano,"Depois do ano","No ano"))))</f>
        <v/>
      </c>
      <c r="O4587" s="39">
        <f>IF(F4587="","",IF(COUNTIF(F$7:F4587,F4587)=1,1,0))</f>
        <v/>
      </c>
      <c r="P4587" s="39">
        <f>IF(A4587&amp;B4587&amp;C4587="","",IF(AND(O4587=1,N(G4587)&gt;0),IF(INDEX(pl_ativa,MAX(1,N(G4587)))="Sim",1,0),0))</f>
        <v/>
      </c>
      <c r="Q4587" s="39">
        <f>IF(F4587="","",COUNTIFS(ex_chave_oc,F4587,ex_cancelada,"&lt;&gt;Sim"))</f>
        <v/>
      </c>
      <c r="R4587" s="51">
        <f>IF(P4587="","",IF(AND(P4587=1,N(Q4587)&gt;0),1,0))</f>
        <v/>
      </c>
      <c r="S4587" s="30">
        <f>IF(P4587="","",IF(F4587="","ERRO: data prevista ausente ou inválida",IF(O4587=0,"Duplicada: contada uma vez",IF(N(G4587)=0,"ERRO: tarefa fora do Plano Mestre",IF(P4587=0,"Tarefa retirada do plano: não conta","OK")))))</f>
        <v/>
      </c>
    </row>
    <row r="4588">
      <c r="A4588" s="29" t="n"/>
      <c r="B4588" s="25" t="n"/>
      <c r="C4588" s="49" t="n"/>
      <c r="D4588" s="29" t="n"/>
      <c r="E4588" s="23">
        <f>IF(OR(A4588="",B4588=""),"",A4588&amp;"|"&amp;B4588)</f>
        <v/>
      </c>
      <c r="F4588" s="30">
        <f>IF(OR(E4588="",NOT(ISNUMBER(C4588))),"",E4588&amp;"|"&amp;YEAR(C4588)&amp;"-"&amp;RIGHT("0"&amp;MONTH(C4588),2)&amp;"-"&amp;RIGHT("0"&amp;DAY(C4588),2))</f>
        <v/>
      </c>
      <c r="G4588" s="26">
        <f>IF(E4588="","",IFERROR(MATCH(E4588,pl_chave,0),0))</f>
        <v/>
      </c>
      <c r="H4588" s="23">
        <f>IF(G4588="","",IF(G4588=0,"Tarefa fora do plano",INDEX(pl_tag,G4588)))</f>
        <v/>
      </c>
      <c r="I4588" s="30">
        <f>IF(N(G4588)=0,"",INDEX(pl_atividade,G4588))</f>
        <v/>
      </c>
      <c r="J4588" s="50">
        <f>IF(N(G4588)=0,"",INDEX(pl_especialidade,G4588))</f>
        <v/>
      </c>
      <c r="K4588" s="28">
        <f>IF(N(G4588)=0,"",INDEX(pl_duracao,G4588))</f>
        <v/>
      </c>
      <c r="L4588" s="39">
        <f>IF(ISNUMBER(C4588),YEAR(C4588),"")</f>
        <v/>
      </c>
      <c r="M4588" s="39">
        <f>IF(ISNUMBER(C4588),MONTH(C4588),"")</f>
        <v/>
      </c>
      <c r="N4588" s="23">
        <f>IF(L4588="","",IF(NOT(ISNUMBER(crono_ano)),"Informe o ano",IF(L4588&lt;crono_ano,"Antes do ano",IF(L4588&gt;crono_ano,"Depois do ano","No ano"))))</f>
        <v/>
      </c>
      <c r="O4588" s="39">
        <f>IF(F4588="","",IF(COUNTIF(F$7:F4588,F4588)=1,1,0))</f>
        <v/>
      </c>
      <c r="P4588" s="39">
        <f>IF(A4588&amp;B4588&amp;C4588="","",IF(AND(O4588=1,N(G4588)&gt;0),IF(INDEX(pl_ativa,MAX(1,N(G4588)))="Sim",1,0),0))</f>
        <v/>
      </c>
      <c r="Q4588" s="39">
        <f>IF(F4588="","",COUNTIFS(ex_chave_oc,F4588,ex_cancelada,"&lt;&gt;Sim"))</f>
        <v/>
      </c>
      <c r="R4588" s="51">
        <f>IF(P4588="","",IF(AND(P4588=1,N(Q4588)&gt;0),1,0))</f>
        <v/>
      </c>
      <c r="S4588" s="30">
        <f>IF(P4588="","",IF(F4588="","ERRO: data prevista ausente ou inválida",IF(O4588=0,"Duplicada: contada uma vez",IF(N(G4588)=0,"ERRO: tarefa fora do Plano Mestre",IF(P4588=0,"Tarefa retirada do plano: não conta","OK")))))</f>
        <v/>
      </c>
    </row>
    <row r="4589">
      <c r="A4589" s="29" t="n"/>
      <c r="B4589" s="25" t="n"/>
      <c r="C4589" s="49" t="n"/>
      <c r="D4589" s="29" t="n"/>
      <c r="E4589" s="23">
        <f>IF(OR(A4589="",B4589=""),"",A4589&amp;"|"&amp;B4589)</f>
        <v/>
      </c>
      <c r="F4589" s="30">
        <f>IF(OR(E4589="",NOT(ISNUMBER(C4589))),"",E4589&amp;"|"&amp;YEAR(C4589)&amp;"-"&amp;RIGHT("0"&amp;MONTH(C4589),2)&amp;"-"&amp;RIGHT("0"&amp;DAY(C4589),2))</f>
        <v/>
      </c>
      <c r="G4589" s="26">
        <f>IF(E4589="","",IFERROR(MATCH(E4589,pl_chave,0),0))</f>
        <v/>
      </c>
      <c r="H4589" s="23">
        <f>IF(G4589="","",IF(G4589=0,"Tarefa fora do plano",INDEX(pl_tag,G4589)))</f>
        <v/>
      </c>
      <c r="I4589" s="30">
        <f>IF(N(G4589)=0,"",INDEX(pl_atividade,G4589))</f>
        <v/>
      </c>
      <c r="J4589" s="50">
        <f>IF(N(G4589)=0,"",INDEX(pl_especialidade,G4589))</f>
        <v/>
      </c>
      <c r="K4589" s="28">
        <f>IF(N(G4589)=0,"",INDEX(pl_duracao,G4589))</f>
        <v/>
      </c>
      <c r="L4589" s="39">
        <f>IF(ISNUMBER(C4589),YEAR(C4589),"")</f>
        <v/>
      </c>
      <c r="M4589" s="39">
        <f>IF(ISNUMBER(C4589),MONTH(C4589),"")</f>
        <v/>
      </c>
      <c r="N4589" s="23">
        <f>IF(L4589="","",IF(NOT(ISNUMBER(crono_ano)),"Informe o ano",IF(L4589&lt;crono_ano,"Antes do ano",IF(L4589&gt;crono_ano,"Depois do ano","No ano"))))</f>
        <v/>
      </c>
      <c r="O4589" s="39">
        <f>IF(F4589="","",IF(COUNTIF(F$7:F4589,F4589)=1,1,0))</f>
        <v/>
      </c>
      <c r="P4589" s="39">
        <f>IF(A4589&amp;B4589&amp;C4589="","",IF(AND(O4589=1,N(G4589)&gt;0),IF(INDEX(pl_ativa,MAX(1,N(G4589)))="Sim",1,0),0))</f>
        <v/>
      </c>
      <c r="Q4589" s="39">
        <f>IF(F4589="","",COUNTIFS(ex_chave_oc,F4589,ex_cancelada,"&lt;&gt;Sim"))</f>
        <v/>
      </c>
      <c r="R4589" s="51">
        <f>IF(P4589="","",IF(AND(P4589=1,N(Q4589)&gt;0),1,0))</f>
        <v/>
      </c>
      <c r="S4589" s="30">
        <f>IF(P4589="","",IF(F4589="","ERRO: data prevista ausente ou inválida",IF(O4589=0,"Duplicada: contada uma vez",IF(N(G4589)=0,"ERRO: tarefa fora do Plano Mestre",IF(P4589=0,"Tarefa retirada do plano: não conta","OK")))))</f>
        <v/>
      </c>
    </row>
    <row r="4590">
      <c r="A4590" s="29" t="n"/>
      <c r="B4590" s="25" t="n"/>
      <c r="C4590" s="49" t="n"/>
      <c r="D4590" s="29" t="n"/>
      <c r="E4590" s="23">
        <f>IF(OR(A4590="",B4590=""),"",A4590&amp;"|"&amp;B4590)</f>
        <v/>
      </c>
      <c r="F4590" s="30">
        <f>IF(OR(E4590="",NOT(ISNUMBER(C4590))),"",E4590&amp;"|"&amp;YEAR(C4590)&amp;"-"&amp;RIGHT("0"&amp;MONTH(C4590),2)&amp;"-"&amp;RIGHT("0"&amp;DAY(C4590),2))</f>
        <v/>
      </c>
      <c r="G4590" s="26">
        <f>IF(E4590="","",IFERROR(MATCH(E4590,pl_chave,0),0))</f>
        <v/>
      </c>
      <c r="H4590" s="23">
        <f>IF(G4590="","",IF(G4590=0,"Tarefa fora do plano",INDEX(pl_tag,G4590)))</f>
        <v/>
      </c>
      <c r="I4590" s="30">
        <f>IF(N(G4590)=0,"",INDEX(pl_atividade,G4590))</f>
        <v/>
      </c>
      <c r="J4590" s="50">
        <f>IF(N(G4590)=0,"",INDEX(pl_especialidade,G4590))</f>
        <v/>
      </c>
      <c r="K4590" s="28">
        <f>IF(N(G4590)=0,"",INDEX(pl_duracao,G4590))</f>
        <v/>
      </c>
      <c r="L4590" s="39">
        <f>IF(ISNUMBER(C4590),YEAR(C4590),"")</f>
        <v/>
      </c>
      <c r="M4590" s="39">
        <f>IF(ISNUMBER(C4590),MONTH(C4590),"")</f>
        <v/>
      </c>
      <c r="N4590" s="23">
        <f>IF(L4590="","",IF(NOT(ISNUMBER(crono_ano)),"Informe o ano",IF(L4590&lt;crono_ano,"Antes do ano",IF(L4590&gt;crono_ano,"Depois do ano","No ano"))))</f>
        <v/>
      </c>
      <c r="O4590" s="39">
        <f>IF(F4590="","",IF(COUNTIF(F$7:F4590,F4590)=1,1,0))</f>
        <v/>
      </c>
      <c r="P4590" s="39">
        <f>IF(A4590&amp;B4590&amp;C4590="","",IF(AND(O4590=1,N(G4590)&gt;0),IF(INDEX(pl_ativa,MAX(1,N(G4590)))="Sim",1,0),0))</f>
        <v/>
      </c>
      <c r="Q4590" s="39">
        <f>IF(F4590="","",COUNTIFS(ex_chave_oc,F4590,ex_cancelada,"&lt;&gt;Sim"))</f>
        <v/>
      </c>
      <c r="R4590" s="51">
        <f>IF(P4590="","",IF(AND(P4590=1,N(Q4590)&gt;0),1,0))</f>
        <v/>
      </c>
      <c r="S4590" s="30">
        <f>IF(P4590="","",IF(F4590="","ERRO: data prevista ausente ou inválida",IF(O4590=0,"Duplicada: contada uma vez",IF(N(G4590)=0,"ERRO: tarefa fora do Plano Mestre",IF(P4590=0,"Tarefa retirada do plano: não conta","OK")))))</f>
        <v/>
      </c>
    </row>
    <row r="4591">
      <c r="A4591" s="29" t="n"/>
      <c r="B4591" s="25" t="n"/>
      <c r="C4591" s="49" t="n"/>
      <c r="D4591" s="29" t="n"/>
      <c r="E4591" s="23">
        <f>IF(OR(A4591="",B4591=""),"",A4591&amp;"|"&amp;B4591)</f>
        <v/>
      </c>
      <c r="F4591" s="30">
        <f>IF(OR(E4591="",NOT(ISNUMBER(C4591))),"",E4591&amp;"|"&amp;YEAR(C4591)&amp;"-"&amp;RIGHT("0"&amp;MONTH(C4591),2)&amp;"-"&amp;RIGHT("0"&amp;DAY(C4591),2))</f>
        <v/>
      </c>
      <c r="G4591" s="26">
        <f>IF(E4591="","",IFERROR(MATCH(E4591,pl_chave,0),0))</f>
        <v/>
      </c>
      <c r="H4591" s="23">
        <f>IF(G4591="","",IF(G4591=0,"Tarefa fora do plano",INDEX(pl_tag,G4591)))</f>
        <v/>
      </c>
      <c r="I4591" s="30">
        <f>IF(N(G4591)=0,"",INDEX(pl_atividade,G4591))</f>
        <v/>
      </c>
      <c r="J4591" s="50">
        <f>IF(N(G4591)=0,"",INDEX(pl_especialidade,G4591))</f>
        <v/>
      </c>
      <c r="K4591" s="28">
        <f>IF(N(G4591)=0,"",INDEX(pl_duracao,G4591))</f>
        <v/>
      </c>
      <c r="L4591" s="39">
        <f>IF(ISNUMBER(C4591),YEAR(C4591),"")</f>
        <v/>
      </c>
      <c r="M4591" s="39">
        <f>IF(ISNUMBER(C4591),MONTH(C4591),"")</f>
        <v/>
      </c>
      <c r="N4591" s="23">
        <f>IF(L4591="","",IF(NOT(ISNUMBER(crono_ano)),"Informe o ano",IF(L4591&lt;crono_ano,"Antes do ano",IF(L4591&gt;crono_ano,"Depois do ano","No ano"))))</f>
        <v/>
      </c>
      <c r="O4591" s="39">
        <f>IF(F4591="","",IF(COUNTIF(F$7:F4591,F4591)=1,1,0))</f>
        <v/>
      </c>
      <c r="P4591" s="39">
        <f>IF(A4591&amp;B4591&amp;C4591="","",IF(AND(O4591=1,N(G4591)&gt;0),IF(INDEX(pl_ativa,MAX(1,N(G4591)))="Sim",1,0),0))</f>
        <v/>
      </c>
      <c r="Q4591" s="39">
        <f>IF(F4591="","",COUNTIFS(ex_chave_oc,F4591,ex_cancelada,"&lt;&gt;Sim"))</f>
        <v/>
      </c>
      <c r="R4591" s="51">
        <f>IF(P4591="","",IF(AND(P4591=1,N(Q4591)&gt;0),1,0))</f>
        <v/>
      </c>
      <c r="S4591" s="30">
        <f>IF(P4591="","",IF(F4591="","ERRO: data prevista ausente ou inválida",IF(O4591=0,"Duplicada: contada uma vez",IF(N(G4591)=0,"ERRO: tarefa fora do Plano Mestre",IF(P4591=0,"Tarefa retirada do plano: não conta","OK")))))</f>
        <v/>
      </c>
    </row>
    <row r="4592">
      <c r="A4592" s="29" t="n"/>
      <c r="B4592" s="25" t="n"/>
      <c r="C4592" s="49" t="n"/>
      <c r="D4592" s="29" t="n"/>
      <c r="E4592" s="23">
        <f>IF(OR(A4592="",B4592=""),"",A4592&amp;"|"&amp;B4592)</f>
        <v/>
      </c>
      <c r="F4592" s="30">
        <f>IF(OR(E4592="",NOT(ISNUMBER(C4592))),"",E4592&amp;"|"&amp;YEAR(C4592)&amp;"-"&amp;RIGHT("0"&amp;MONTH(C4592),2)&amp;"-"&amp;RIGHT("0"&amp;DAY(C4592),2))</f>
        <v/>
      </c>
      <c r="G4592" s="26">
        <f>IF(E4592="","",IFERROR(MATCH(E4592,pl_chave,0),0))</f>
        <v/>
      </c>
      <c r="H4592" s="23">
        <f>IF(G4592="","",IF(G4592=0,"Tarefa fora do plano",INDEX(pl_tag,G4592)))</f>
        <v/>
      </c>
      <c r="I4592" s="30">
        <f>IF(N(G4592)=0,"",INDEX(pl_atividade,G4592))</f>
        <v/>
      </c>
      <c r="J4592" s="50">
        <f>IF(N(G4592)=0,"",INDEX(pl_especialidade,G4592))</f>
        <v/>
      </c>
      <c r="K4592" s="28">
        <f>IF(N(G4592)=0,"",INDEX(pl_duracao,G4592))</f>
        <v/>
      </c>
      <c r="L4592" s="39">
        <f>IF(ISNUMBER(C4592),YEAR(C4592),"")</f>
        <v/>
      </c>
      <c r="M4592" s="39">
        <f>IF(ISNUMBER(C4592),MONTH(C4592),"")</f>
        <v/>
      </c>
      <c r="N4592" s="23">
        <f>IF(L4592="","",IF(NOT(ISNUMBER(crono_ano)),"Informe o ano",IF(L4592&lt;crono_ano,"Antes do ano",IF(L4592&gt;crono_ano,"Depois do ano","No ano"))))</f>
        <v/>
      </c>
      <c r="O4592" s="39">
        <f>IF(F4592="","",IF(COUNTIF(F$7:F4592,F4592)=1,1,0))</f>
        <v/>
      </c>
      <c r="P4592" s="39">
        <f>IF(A4592&amp;B4592&amp;C4592="","",IF(AND(O4592=1,N(G4592)&gt;0),IF(INDEX(pl_ativa,MAX(1,N(G4592)))="Sim",1,0),0))</f>
        <v/>
      </c>
      <c r="Q4592" s="39">
        <f>IF(F4592="","",COUNTIFS(ex_chave_oc,F4592,ex_cancelada,"&lt;&gt;Sim"))</f>
        <v/>
      </c>
      <c r="R4592" s="51">
        <f>IF(P4592="","",IF(AND(P4592=1,N(Q4592)&gt;0),1,0))</f>
        <v/>
      </c>
      <c r="S4592" s="30">
        <f>IF(P4592="","",IF(F4592="","ERRO: data prevista ausente ou inválida",IF(O4592=0,"Duplicada: contada uma vez",IF(N(G4592)=0,"ERRO: tarefa fora do Plano Mestre",IF(P4592=0,"Tarefa retirada do plano: não conta","OK")))))</f>
        <v/>
      </c>
    </row>
    <row r="4593">
      <c r="A4593" s="29" t="n"/>
      <c r="B4593" s="25" t="n"/>
      <c r="C4593" s="49" t="n"/>
      <c r="D4593" s="29" t="n"/>
      <c r="E4593" s="23">
        <f>IF(OR(A4593="",B4593=""),"",A4593&amp;"|"&amp;B4593)</f>
        <v/>
      </c>
      <c r="F4593" s="30">
        <f>IF(OR(E4593="",NOT(ISNUMBER(C4593))),"",E4593&amp;"|"&amp;YEAR(C4593)&amp;"-"&amp;RIGHT("0"&amp;MONTH(C4593),2)&amp;"-"&amp;RIGHT("0"&amp;DAY(C4593),2))</f>
        <v/>
      </c>
      <c r="G4593" s="26">
        <f>IF(E4593="","",IFERROR(MATCH(E4593,pl_chave,0),0))</f>
        <v/>
      </c>
      <c r="H4593" s="23">
        <f>IF(G4593="","",IF(G4593=0,"Tarefa fora do plano",INDEX(pl_tag,G4593)))</f>
        <v/>
      </c>
      <c r="I4593" s="30">
        <f>IF(N(G4593)=0,"",INDEX(pl_atividade,G4593))</f>
        <v/>
      </c>
      <c r="J4593" s="50">
        <f>IF(N(G4593)=0,"",INDEX(pl_especialidade,G4593))</f>
        <v/>
      </c>
      <c r="K4593" s="28">
        <f>IF(N(G4593)=0,"",INDEX(pl_duracao,G4593))</f>
        <v/>
      </c>
      <c r="L4593" s="39">
        <f>IF(ISNUMBER(C4593),YEAR(C4593),"")</f>
        <v/>
      </c>
      <c r="M4593" s="39">
        <f>IF(ISNUMBER(C4593),MONTH(C4593),"")</f>
        <v/>
      </c>
      <c r="N4593" s="23">
        <f>IF(L4593="","",IF(NOT(ISNUMBER(crono_ano)),"Informe o ano",IF(L4593&lt;crono_ano,"Antes do ano",IF(L4593&gt;crono_ano,"Depois do ano","No ano"))))</f>
        <v/>
      </c>
      <c r="O4593" s="39">
        <f>IF(F4593="","",IF(COUNTIF(F$7:F4593,F4593)=1,1,0))</f>
        <v/>
      </c>
      <c r="P4593" s="39">
        <f>IF(A4593&amp;B4593&amp;C4593="","",IF(AND(O4593=1,N(G4593)&gt;0),IF(INDEX(pl_ativa,MAX(1,N(G4593)))="Sim",1,0),0))</f>
        <v/>
      </c>
      <c r="Q4593" s="39">
        <f>IF(F4593="","",COUNTIFS(ex_chave_oc,F4593,ex_cancelada,"&lt;&gt;Sim"))</f>
        <v/>
      </c>
      <c r="R4593" s="51">
        <f>IF(P4593="","",IF(AND(P4593=1,N(Q4593)&gt;0),1,0))</f>
        <v/>
      </c>
      <c r="S4593" s="30">
        <f>IF(P4593="","",IF(F4593="","ERRO: data prevista ausente ou inválida",IF(O4593=0,"Duplicada: contada uma vez",IF(N(G4593)=0,"ERRO: tarefa fora do Plano Mestre",IF(P4593=0,"Tarefa retirada do plano: não conta","OK")))))</f>
        <v/>
      </c>
    </row>
    <row r="4594">
      <c r="A4594" s="29" t="n"/>
      <c r="B4594" s="25" t="n"/>
      <c r="C4594" s="49" t="n"/>
      <c r="D4594" s="29" t="n"/>
      <c r="E4594" s="23">
        <f>IF(OR(A4594="",B4594=""),"",A4594&amp;"|"&amp;B4594)</f>
        <v/>
      </c>
      <c r="F4594" s="30">
        <f>IF(OR(E4594="",NOT(ISNUMBER(C4594))),"",E4594&amp;"|"&amp;YEAR(C4594)&amp;"-"&amp;RIGHT("0"&amp;MONTH(C4594),2)&amp;"-"&amp;RIGHT("0"&amp;DAY(C4594),2))</f>
        <v/>
      </c>
      <c r="G4594" s="26">
        <f>IF(E4594="","",IFERROR(MATCH(E4594,pl_chave,0),0))</f>
        <v/>
      </c>
      <c r="H4594" s="23">
        <f>IF(G4594="","",IF(G4594=0,"Tarefa fora do plano",INDEX(pl_tag,G4594)))</f>
        <v/>
      </c>
      <c r="I4594" s="30">
        <f>IF(N(G4594)=0,"",INDEX(pl_atividade,G4594))</f>
        <v/>
      </c>
      <c r="J4594" s="50">
        <f>IF(N(G4594)=0,"",INDEX(pl_especialidade,G4594))</f>
        <v/>
      </c>
      <c r="K4594" s="28">
        <f>IF(N(G4594)=0,"",INDEX(pl_duracao,G4594))</f>
        <v/>
      </c>
      <c r="L4594" s="39">
        <f>IF(ISNUMBER(C4594),YEAR(C4594),"")</f>
        <v/>
      </c>
      <c r="M4594" s="39">
        <f>IF(ISNUMBER(C4594),MONTH(C4594),"")</f>
        <v/>
      </c>
      <c r="N4594" s="23">
        <f>IF(L4594="","",IF(NOT(ISNUMBER(crono_ano)),"Informe o ano",IF(L4594&lt;crono_ano,"Antes do ano",IF(L4594&gt;crono_ano,"Depois do ano","No ano"))))</f>
        <v/>
      </c>
      <c r="O4594" s="39">
        <f>IF(F4594="","",IF(COUNTIF(F$7:F4594,F4594)=1,1,0))</f>
        <v/>
      </c>
      <c r="P4594" s="39">
        <f>IF(A4594&amp;B4594&amp;C4594="","",IF(AND(O4594=1,N(G4594)&gt;0),IF(INDEX(pl_ativa,MAX(1,N(G4594)))="Sim",1,0),0))</f>
        <v/>
      </c>
      <c r="Q4594" s="39">
        <f>IF(F4594="","",COUNTIFS(ex_chave_oc,F4594,ex_cancelada,"&lt;&gt;Sim"))</f>
        <v/>
      </c>
      <c r="R4594" s="51">
        <f>IF(P4594="","",IF(AND(P4594=1,N(Q4594)&gt;0),1,0))</f>
        <v/>
      </c>
      <c r="S4594" s="30">
        <f>IF(P4594="","",IF(F4594="","ERRO: data prevista ausente ou inválida",IF(O4594=0,"Duplicada: contada uma vez",IF(N(G4594)=0,"ERRO: tarefa fora do Plano Mestre",IF(P4594=0,"Tarefa retirada do plano: não conta","OK")))))</f>
        <v/>
      </c>
    </row>
    <row r="4595">
      <c r="A4595" s="29" t="n"/>
      <c r="B4595" s="25" t="n"/>
      <c r="C4595" s="49" t="n"/>
      <c r="D4595" s="29" t="n"/>
      <c r="E4595" s="23">
        <f>IF(OR(A4595="",B4595=""),"",A4595&amp;"|"&amp;B4595)</f>
        <v/>
      </c>
      <c r="F4595" s="30">
        <f>IF(OR(E4595="",NOT(ISNUMBER(C4595))),"",E4595&amp;"|"&amp;YEAR(C4595)&amp;"-"&amp;RIGHT("0"&amp;MONTH(C4595),2)&amp;"-"&amp;RIGHT("0"&amp;DAY(C4595),2))</f>
        <v/>
      </c>
      <c r="G4595" s="26">
        <f>IF(E4595="","",IFERROR(MATCH(E4595,pl_chave,0),0))</f>
        <v/>
      </c>
      <c r="H4595" s="23">
        <f>IF(G4595="","",IF(G4595=0,"Tarefa fora do plano",INDEX(pl_tag,G4595)))</f>
        <v/>
      </c>
      <c r="I4595" s="30">
        <f>IF(N(G4595)=0,"",INDEX(pl_atividade,G4595))</f>
        <v/>
      </c>
      <c r="J4595" s="50">
        <f>IF(N(G4595)=0,"",INDEX(pl_especialidade,G4595))</f>
        <v/>
      </c>
      <c r="K4595" s="28">
        <f>IF(N(G4595)=0,"",INDEX(pl_duracao,G4595))</f>
        <v/>
      </c>
      <c r="L4595" s="39">
        <f>IF(ISNUMBER(C4595),YEAR(C4595),"")</f>
        <v/>
      </c>
      <c r="M4595" s="39">
        <f>IF(ISNUMBER(C4595),MONTH(C4595),"")</f>
        <v/>
      </c>
      <c r="N4595" s="23">
        <f>IF(L4595="","",IF(NOT(ISNUMBER(crono_ano)),"Informe o ano",IF(L4595&lt;crono_ano,"Antes do ano",IF(L4595&gt;crono_ano,"Depois do ano","No ano"))))</f>
        <v/>
      </c>
      <c r="O4595" s="39">
        <f>IF(F4595="","",IF(COUNTIF(F$7:F4595,F4595)=1,1,0))</f>
        <v/>
      </c>
      <c r="P4595" s="39">
        <f>IF(A4595&amp;B4595&amp;C4595="","",IF(AND(O4595=1,N(G4595)&gt;0),IF(INDEX(pl_ativa,MAX(1,N(G4595)))="Sim",1,0),0))</f>
        <v/>
      </c>
      <c r="Q4595" s="39">
        <f>IF(F4595="","",COUNTIFS(ex_chave_oc,F4595,ex_cancelada,"&lt;&gt;Sim"))</f>
        <v/>
      </c>
      <c r="R4595" s="51">
        <f>IF(P4595="","",IF(AND(P4595=1,N(Q4595)&gt;0),1,0))</f>
        <v/>
      </c>
      <c r="S4595" s="30">
        <f>IF(P4595="","",IF(F4595="","ERRO: data prevista ausente ou inválida",IF(O4595=0,"Duplicada: contada uma vez",IF(N(G4595)=0,"ERRO: tarefa fora do Plano Mestre",IF(P4595=0,"Tarefa retirada do plano: não conta","OK")))))</f>
        <v/>
      </c>
    </row>
    <row r="4596">
      <c r="A4596" s="29" t="n"/>
      <c r="B4596" s="25" t="n"/>
      <c r="C4596" s="49" t="n"/>
      <c r="D4596" s="29" t="n"/>
      <c r="E4596" s="23">
        <f>IF(OR(A4596="",B4596=""),"",A4596&amp;"|"&amp;B4596)</f>
        <v/>
      </c>
      <c r="F4596" s="30">
        <f>IF(OR(E4596="",NOT(ISNUMBER(C4596))),"",E4596&amp;"|"&amp;YEAR(C4596)&amp;"-"&amp;RIGHT("0"&amp;MONTH(C4596),2)&amp;"-"&amp;RIGHT("0"&amp;DAY(C4596),2))</f>
        <v/>
      </c>
      <c r="G4596" s="26">
        <f>IF(E4596="","",IFERROR(MATCH(E4596,pl_chave,0),0))</f>
        <v/>
      </c>
      <c r="H4596" s="23">
        <f>IF(G4596="","",IF(G4596=0,"Tarefa fora do plano",INDEX(pl_tag,G4596)))</f>
        <v/>
      </c>
      <c r="I4596" s="30">
        <f>IF(N(G4596)=0,"",INDEX(pl_atividade,G4596))</f>
        <v/>
      </c>
      <c r="J4596" s="50">
        <f>IF(N(G4596)=0,"",INDEX(pl_especialidade,G4596))</f>
        <v/>
      </c>
      <c r="K4596" s="28">
        <f>IF(N(G4596)=0,"",INDEX(pl_duracao,G4596))</f>
        <v/>
      </c>
      <c r="L4596" s="39">
        <f>IF(ISNUMBER(C4596),YEAR(C4596),"")</f>
        <v/>
      </c>
      <c r="M4596" s="39">
        <f>IF(ISNUMBER(C4596),MONTH(C4596),"")</f>
        <v/>
      </c>
      <c r="N4596" s="23">
        <f>IF(L4596="","",IF(NOT(ISNUMBER(crono_ano)),"Informe o ano",IF(L4596&lt;crono_ano,"Antes do ano",IF(L4596&gt;crono_ano,"Depois do ano","No ano"))))</f>
        <v/>
      </c>
      <c r="O4596" s="39">
        <f>IF(F4596="","",IF(COUNTIF(F$7:F4596,F4596)=1,1,0))</f>
        <v/>
      </c>
      <c r="P4596" s="39">
        <f>IF(A4596&amp;B4596&amp;C4596="","",IF(AND(O4596=1,N(G4596)&gt;0),IF(INDEX(pl_ativa,MAX(1,N(G4596)))="Sim",1,0),0))</f>
        <v/>
      </c>
      <c r="Q4596" s="39">
        <f>IF(F4596="","",COUNTIFS(ex_chave_oc,F4596,ex_cancelada,"&lt;&gt;Sim"))</f>
        <v/>
      </c>
      <c r="R4596" s="51">
        <f>IF(P4596="","",IF(AND(P4596=1,N(Q4596)&gt;0),1,0))</f>
        <v/>
      </c>
      <c r="S4596" s="30">
        <f>IF(P4596="","",IF(F4596="","ERRO: data prevista ausente ou inválida",IF(O4596=0,"Duplicada: contada uma vez",IF(N(G4596)=0,"ERRO: tarefa fora do Plano Mestre",IF(P4596=0,"Tarefa retirada do plano: não conta","OK")))))</f>
        <v/>
      </c>
    </row>
    <row r="4597">
      <c r="A4597" s="29" t="n"/>
      <c r="B4597" s="25" t="n"/>
      <c r="C4597" s="49" t="n"/>
      <c r="D4597" s="29" t="n"/>
      <c r="E4597" s="23">
        <f>IF(OR(A4597="",B4597=""),"",A4597&amp;"|"&amp;B4597)</f>
        <v/>
      </c>
      <c r="F4597" s="30">
        <f>IF(OR(E4597="",NOT(ISNUMBER(C4597))),"",E4597&amp;"|"&amp;YEAR(C4597)&amp;"-"&amp;RIGHT("0"&amp;MONTH(C4597),2)&amp;"-"&amp;RIGHT("0"&amp;DAY(C4597),2))</f>
        <v/>
      </c>
      <c r="G4597" s="26">
        <f>IF(E4597="","",IFERROR(MATCH(E4597,pl_chave,0),0))</f>
        <v/>
      </c>
      <c r="H4597" s="23">
        <f>IF(G4597="","",IF(G4597=0,"Tarefa fora do plano",INDEX(pl_tag,G4597)))</f>
        <v/>
      </c>
      <c r="I4597" s="30">
        <f>IF(N(G4597)=0,"",INDEX(pl_atividade,G4597))</f>
        <v/>
      </c>
      <c r="J4597" s="50">
        <f>IF(N(G4597)=0,"",INDEX(pl_especialidade,G4597))</f>
        <v/>
      </c>
      <c r="K4597" s="28">
        <f>IF(N(G4597)=0,"",INDEX(pl_duracao,G4597))</f>
        <v/>
      </c>
      <c r="L4597" s="39">
        <f>IF(ISNUMBER(C4597),YEAR(C4597),"")</f>
        <v/>
      </c>
      <c r="M4597" s="39">
        <f>IF(ISNUMBER(C4597),MONTH(C4597),"")</f>
        <v/>
      </c>
      <c r="N4597" s="23">
        <f>IF(L4597="","",IF(NOT(ISNUMBER(crono_ano)),"Informe o ano",IF(L4597&lt;crono_ano,"Antes do ano",IF(L4597&gt;crono_ano,"Depois do ano","No ano"))))</f>
        <v/>
      </c>
      <c r="O4597" s="39">
        <f>IF(F4597="","",IF(COUNTIF(F$7:F4597,F4597)=1,1,0))</f>
        <v/>
      </c>
      <c r="P4597" s="39">
        <f>IF(A4597&amp;B4597&amp;C4597="","",IF(AND(O4597=1,N(G4597)&gt;0),IF(INDEX(pl_ativa,MAX(1,N(G4597)))="Sim",1,0),0))</f>
        <v/>
      </c>
      <c r="Q4597" s="39">
        <f>IF(F4597="","",COUNTIFS(ex_chave_oc,F4597,ex_cancelada,"&lt;&gt;Sim"))</f>
        <v/>
      </c>
      <c r="R4597" s="51">
        <f>IF(P4597="","",IF(AND(P4597=1,N(Q4597)&gt;0),1,0))</f>
        <v/>
      </c>
      <c r="S4597" s="30">
        <f>IF(P4597="","",IF(F4597="","ERRO: data prevista ausente ou inválida",IF(O4597=0,"Duplicada: contada uma vez",IF(N(G4597)=0,"ERRO: tarefa fora do Plano Mestre",IF(P4597=0,"Tarefa retirada do plano: não conta","OK")))))</f>
        <v/>
      </c>
    </row>
    <row r="4598">
      <c r="A4598" s="29" t="n"/>
      <c r="B4598" s="25" t="n"/>
      <c r="C4598" s="49" t="n"/>
      <c r="D4598" s="29" t="n"/>
      <c r="E4598" s="23">
        <f>IF(OR(A4598="",B4598=""),"",A4598&amp;"|"&amp;B4598)</f>
        <v/>
      </c>
      <c r="F4598" s="30">
        <f>IF(OR(E4598="",NOT(ISNUMBER(C4598))),"",E4598&amp;"|"&amp;YEAR(C4598)&amp;"-"&amp;RIGHT("0"&amp;MONTH(C4598),2)&amp;"-"&amp;RIGHT("0"&amp;DAY(C4598),2))</f>
        <v/>
      </c>
      <c r="G4598" s="26">
        <f>IF(E4598="","",IFERROR(MATCH(E4598,pl_chave,0),0))</f>
        <v/>
      </c>
      <c r="H4598" s="23">
        <f>IF(G4598="","",IF(G4598=0,"Tarefa fora do plano",INDEX(pl_tag,G4598)))</f>
        <v/>
      </c>
      <c r="I4598" s="30">
        <f>IF(N(G4598)=0,"",INDEX(pl_atividade,G4598))</f>
        <v/>
      </c>
      <c r="J4598" s="50">
        <f>IF(N(G4598)=0,"",INDEX(pl_especialidade,G4598))</f>
        <v/>
      </c>
      <c r="K4598" s="28">
        <f>IF(N(G4598)=0,"",INDEX(pl_duracao,G4598))</f>
        <v/>
      </c>
      <c r="L4598" s="39">
        <f>IF(ISNUMBER(C4598),YEAR(C4598),"")</f>
        <v/>
      </c>
      <c r="M4598" s="39">
        <f>IF(ISNUMBER(C4598),MONTH(C4598),"")</f>
        <v/>
      </c>
      <c r="N4598" s="23">
        <f>IF(L4598="","",IF(NOT(ISNUMBER(crono_ano)),"Informe o ano",IF(L4598&lt;crono_ano,"Antes do ano",IF(L4598&gt;crono_ano,"Depois do ano","No ano"))))</f>
        <v/>
      </c>
      <c r="O4598" s="39">
        <f>IF(F4598="","",IF(COUNTIF(F$7:F4598,F4598)=1,1,0))</f>
        <v/>
      </c>
      <c r="P4598" s="39">
        <f>IF(A4598&amp;B4598&amp;C4598="","",IF(AND(O4598=1,N(G4598)&gt;0),IF(INDEX(pl_ativa,MAX(1,N(G4598)))="Sim",1,0),0))</f>
        <v/>
      </c>
      <c r="Q4598" s="39">
        <f>IF(F4598="","",COUNTIFS(ex_chave_oc,F4598,ex_cancelada,"&lt;&gt;Sim"))</f>
        <v/>
      </c>
      <c r="R4598" s="51">
        <f>IF(P4598="","",IF(AND(P4598=1,N(Q4598)&gt;0),1,0))</f>
        <v/>
      </c>
      <c r="S4598" s="30">
        <f>IF(P4598="","",IF(F4598="","ERRO: data prevista ausente ou inválida",IF(O4598=0,"Duplicada: contada uma vez",IF(N(G4598)=0,"ERRO: tarefa fora do Plano Mestre",IF(P4598=0,"Tarefa retirada do plano: não conta","OK")))))</f>
        <v/>
      </c>
    </row>
    <row r="4599">
      <c r="A4599" s="29" t="n"/>
      <c r="B4599" s="25" t="n"/>
      <c r="C4599" s="49" t="n"/>
      <c r="D4599" s="29" t="n"/>
      <c r="E4599" s="23">
        <f>IF(OR(A4599="",B4599=""),"",A4599&amp;"|"&amp;B4599)</f>
        <v/>
      </c>
      <c r="F4599" s="30">
        <f>IF(OR(E4599="",NOT(ISNUMBER(C4599))),"",E4599&amp;"|"&amp;YEAR(C4599)&amp;"-"&amp;RIGHT("0"&amp;MONTH(C4599),2)&amp;"-"&amp;RIGHT("0"&amp;DAY(C4599),2))</f>
        <v/>
      </c>
      <c r="G4599" s="26">
        <f>IF(E4599="","",IFERROR(MATCH(E4599,pl_chave,0),0))</f>
        <v/>
      </c>
      <c r="H4599" s="23">
        <f>IF(G4599="","",IF(G4599=0,"Tarefa fora do plano",INDEX(pl_tag,G4599)))</f>
        <v/>
      </c>
      <c r="I4599" s="30">
        <f>IF(N(G4599)=0,"",INDEX(pl_atividade,G4599))</f>
        <v/>
      </c>
      <c r="J4599" s="50">
        <f>IF(N(G4599)=0,"",INDEX(pl_especialidade,G4599))</f>
        <v/>
      </c>
      <c r="K4599" s="28">
        <f>IF(N(G4599)=0,"",INDEX(pl_duracao,G4599))</f>
        <v/>
      </c>
      <c r="L4599" s="39">
        <f>IF(ISNUMBER(C4599),YEAR(C4599),"")</f>
        <v/>
      </c>
      <c r="M4599" s="39">
        <f>IF(ISNUMBER(C4599),MONTH(C4599),"")</f>
        <v/>
      </c>
      <c r="N4599" s="23">
        <f>IF(L4599="","",IF(NOT(ISNUMBER(crono_ano)),"Informe o ano",IF(L4599&lt;crono_ano,"Antes do ano",IF(L4599&gt;crono_ano,"Depois do ano","No ano"))))</f>
        <v/>
      </c>
      <c r="O4599" s="39">
        <f>IF(F4599="","",IF(COUNTIF(F$7:F4599,F4599)=1,1,0))</f>
        <v/>
      </c>
      <c r="P4599" s="39">
        <f>IF(A4599&amp;B4599&amp;C4599="","",IF(AND(O4599=1,N(G4599)&gt;0),IF(INDEX(pl_ativa,MAX(1,N(G4599)))="Sim",1,0),0))</f>
        <v/>
      </c>
      <c r="Q4599" s="39">
        <f>IF(F4599="","",COUNTIFS(ex_chave_oc,F4599,ex_cancelada,"&lt;&gt;Sim"))</f>
        <v/>
      </c>
      <c r="R4599" s="51">
        <f>IF(P4599="","",IF(AND(P4599=1,N(Q4599)&gt;0),1,0))</f>
        <v/>
      </c>
      <c r="S4599" s="30">
        <f>IF(P4599="","",IF(F4599="","ERRO: data prevista ausente ou inválida",IF(O4599=0,"Duplicada: contada uma vez",IF(N(G4599)=0,"ERRO: tarefa fora do Plano Mestre",IF(P4599=0,"Tarefa retirada do plano: não conta","OK")))))</f>
        <v/>
      </c>
    </row>
    <row r="4600">
      <c r="A4600" s="29" t="n"/>
      <c r="B4600" s="25" t="n"/>
      <c r="C4600" s="49" t="n"/>
      <c r="D4600" s="29" t="n"/>
      <c r="E4600" s="23">
        <f>IF(OR(A4600="",B4600=""),"",A4600&amp;"|"&amp;B4600)</f>
        <v/>
      </c>
      <c r="F4600" s="30">
        <f>IF(OR(E4600="",NOT(ISNUMBER(C4600))),"",E4600&amp;"|"&amp;YEAR(C4600)&amp;"-"&amp;RIGHT("0"&amp;MONTH(C4600),2)&amp;"-"&amp;RIGHT("0"&amp;DAY(C4600),2))</f>
        <v/>
      </c>
      <c r="G4600" s="26">
        <f>IF(E4600="","",IFERROR(MATCH(E4600,pl_chave,0),0))</f>
        <v/>
      </c>
      <c r="H4600" s="23">
        <f>IF(G4600="","",IF(G4600=0,"Tarefa fora do plano",INDEX(pl_tag,G4600)))</f>
        <v/>
      </c>
      <c r="I4600" s="30">
        <f>IF(N(G4600)=0,"",INDEX(pl_atividade,G4600))</f>
        <v/>
      </c>
      <c r="J4600" s="50">
        <f>IF(N(G4600)=0,"",INDEX(pl_especialidade,G4600))</f>
        <v/>
      </c>
      <c r="K4600" s="28">
        <f>IF(N(G4600)=0,"",INDEX(pl_duracao,G4600))</f>
        <v/>
      </c>
      <c r="L4600" s="39">
        <f>IF(ISNUMBER(C4600),YEAR(C4600),"")</f>
        <v/>
      </c>
      <c r="M4600" s="39">
        <f>IF(ISNUMBER(C4600),MONTH(C4600),"")</f>
        <v/>
      </c>
      <c r="N4600" s="23">
        <f>IF(L4600="","",IF(NOT(ISNUMBER(crono_ano)),"Informe o ano",IF(L4600&lt;crono_ano,"Antes do ano",IF(L4600&gt;crono_ano,"Depois do ano","No ano"))))</f>
        <v/>
      </c>
      <c r="O4600" s="39">
        <f>IF(F4600="","",IF(COUNTIF(F$7:F4600,F4600)=1,1,0))</f>
        <v/>
      </c>
      <c r="P4600" s="39">
        <f>IF(A4600&amp;B4600&amp;C4600="","",IF(AND(O4600=1,N(G4600)&gt;0),IF(INDEX(pl_ativa,MAX(1,N(G4600)))="Sim",1,0),0))</f>
        <v/>
      </c>
      <c r="Q4600" s="39">
        <f>IF(F4600="","",COUNTIFS(ex_chave_oc,F4600,ex_cancelada,"&lt;&gt;Sim"))</f>
        <v/>
      </c>
      <c r="R4600" s="51">
        <f>IF(P4600="","",IF(AND(P4600=1,N(Q4600)&gt;0),1,0))</f>
        <v/>
      </c>
      <c r="S4600" s="30">
        <f>IF(P4600="","",IF(F4600="","ERRO: data prevista ausente ou inválida",IF(O4600=0,"Duplicada: contada uma vez",IF(N(G4600)=0,"ERRO: tarefa fora do Plano Mestre",IF(P4600=0,"Tarefa retirada do plano: não conta","OK")))))</f>
        <v/>
      </c>
    </row>
    <row r="4601">
      <c r="A4601" s="29" t="n"/>
      <c r="B4601" s="25" t="n"/>
      <c r="C4601" s="49" t="n"/>
      <c r="D4601" s="29" t="n"/>
      <c r="E4601" s="23">
        <f>IF(OR(A4601="",B4601=""),"",A4601&amp;"|"&amp;B4601)</f>
        <v/>
      </c>
      <c r="F4601" s="30">
        <f>IF(OR(E4601="",NOT(ISNUMBER(C4601))),"",E4601&amp;"|"&amp;YEAR(C4601)&amp;"-"&amp;RIGHT("0"&amp;MONTH(C4601),2)&amp;"-"&amp;RIGHT("0"&amp;DAY(C4601),2))</f>
        <v/>
      </c>
      <c r="G4601" s="26">
        <f>IF(E4601="","",IFERROR(MATCH(E4601,pl_chave,0),0))</f>
        <v/>
      </c>
      <c r="H4601" s="23">
        <f>IF(G4601="","",IF(G4601=0,"Tarefa fora do plano",INDEX(pl_tag,G4601)))</f>
        <v/>
      </c>
      <c r="I4601" s="30">
        <f>IF(N(G4601)=0,"",INDEX(pl_atividade,G4601))</f>
        <v/>
      </c>
      <c r="J4601" s="50">
        <f>IF(N(G4601)=0,"",INDEX(pl_especialidade,G4601))</f>
        <v/>
      </c>
      <c r="K4601" s="28">
        <f>IF(N(G4601)=0,"",INDEX(pl_duracao,G4601))</f>
        <v/>
      </c>
      <c r="L4601" s="39">
        <f>IF(ISNUMBER(C4601),YEAR(C4601),"")</f>
        <v/>
      </c>
      <c r="M4601" s="39">
        <f>IF(ISNUMBER(C4601),MONTH(C4601),"")</f>
        <v/>
      </c>
      <c r="N4601" s="23">
        <f>IF(L4601="","",IF(NOT(ISNUMBER(crono_ano)),"Informe o ano",IF(L4601&lt;crono_ano,"Antes do ano",IF(L4601&gt;crono_ano,"Depois do ano","No ano"))))</f>
        <v/>
      </c>
      <c r="O4601" s="39">
        <f>IF(F4601="","",IF(COUNTIF(F$7:F4601,F4601)=1,1,0))</f>
        <v/>
      </c>
      <c r="P4601" s="39">
        <f>IF(A4601&amp;B4601&amp;C4601="","",IF(AND(O4601=1,N(G4601)&gt;0),IF(INDEX(pl_ativa,MAX(1,N(G4601)))="Sim",1,0),0))</f>
        <v/>
      </c>
      <c r="Q4601" s="39">
        <f>IF(F4601="","",COUNTIFS(ex_chave_oc,F4601,ex_cancelada,"&lt;&gt;Sim"))</f>
        <v/>
      </c>
      <c r="R4601" s="51">
        <f>IF(P4601="","",IF(AND(P4601=1,N(Q4601)&gt;0),1,0))</f>
        <v/>
      </c>
      <c r="S4601" s="30">
        <f>IF(P4601="","",IF(F4601="","ERRO: data prevista ausente ou inválida",IF(O4601=0,"Duplicada: contada uma vez",IF(N(G4601)=0,"ERRO: tarefa fora do Plano Mestre",IF(P4601=0,"Tarefa retirada do plano: não conta","OK")))))</f>
        <v/>
      </c>
    </row>
    <row r="4602">
      <c r="A4602" s="29" t="n"/>
      <c r="B4602" s="25" t="n"/>
      <c r="C4602" s="49" t="n"/>
      <c r="D4602" s="29" t="n"/>
      <c r="E4602" s="23">
        <f>IF(OR(A4602="",B4602=""),"",A4602&amp;"|"&amp;B4602)</f>
        <v/>
      </c>
      <c r="F4602" s="30">
        <f>IF(OR(E4602="",NOT(ISNUMBER(C4602))),"",E4602&amp;"|"&amp;YEAR(C4602)&amp;"-"&amp;RIGHT("0"&amp;MONTH(C4602),2)&amp;"-"&amp;RIGHT("0"&amp;DAY(C4602),2))</f>
        <v/>
      </c>
      <c r="G4602" s="26">
        <f>IF(E4602="","",IFERROR(MATCH(E4602,pl_chave,0),0))</f>
        <v/>
      </c>
      <c r="H4602" s="23">
        <f>IF(G4602="","",IF(G4602=0,"Tarefa fora do plano",INDEX(pl_tag,G4602)))</f>
        <v/>
      </c>
      <c r="I4602" s="30">
        <f>IF(N(G4602)=0,"",INDEX(pl_atividade,G4602))</f>
        <v/>
      </c>
      <c r="J4602" s="50">
        <f>IF(N(G4602)=0,"",INDEX(pl_especialidade,G4602))</f>
        <v/>
      </c>
      <c r="K4602" s="28">
        <f>IF(N(G4602)=0,"",INDEX(pl_duracao,G4602))</f>
        <v/>
      </c>
      <c r="L4602" s="39">
        <f>IF(ISNUMBER(C4602),YEAR(C4602),"")</f>
        <v/>
      </c>
      <c r="M4602" s="39">
        <f>IF(ISNUMBER(C4602),MONTH(C4602),"")</f>
        <v/>
      </c>
      <c r="N4602" s="23">
        <f>IF(L4602="","",IF(NOT(ISNUMBER(crono_ano)),"Informe o ano",IF(L4602&lt;crono_ano,"Antes do ano",IF(L4602&gt;crono_ano,"Depois do ano","No ano"))))</f>
        <v/>
      </c>
      <c r="O4602" s="39">
        <f>IF(F4602="","",IF(COUNTIF(F$7:F4602,F4602)=1,1,0))</f>
        <v/>
      </c>
      <c r="P4602" s="39">
        <f>IF(A4602&amp;B4602&amp;C4602="","",IF(AND(O4602=1,N(G4602)&gt;0),IF(INDEX(pl_ativa,MAX(1,N(G4602)))="Sim",1,0),0))</f>
        <v/>
      </c>
      <c r="Q4602" s="39">
        <f>IF(F4602="","",COUNTIFS(ex_chave_oc,F4602,ex_cancelada,"&lt;&gt;Sim"))</f>
        <v/>
      </c>
      <c r="R4602" s="51">
        <f>IF(P4602="","",IF(AND(P4602=1,N(Q4602)&gt;0),1,0))</f>
        <v/>
      </c>
      <c r="S4602" s="30">
        <f>IF(P4602="","",IF(F4602="","ERRO: data prevista ausente ou inválida",IF(O4602=0,"Duplicada: contada uma vez",IF(N(G4602)=0,"ERRO: tarefa fora do Plano Mestre",IF(P4602=0,"Tarefa retirada do plano: não conta","OK")))))</f>
        <v/>
      </c>
    </row>
    <row r="4603">
      <c r="A4603" s="29" t="n"/>
      <c r="B4603" s="25" t="n"/>
      <c r="C4603" s="49" t="n"/>
      <c r="D4603" s="29" t="n"/>
      <c r="E4603" s="23">
        <f>IF(OR(A4603="",B4603=""),"",A4603&amp;"|"&amp;B4603)</f>
        <v/>
      </c>
      <c r="F4603" s="30">
        <f>IF(OR(E4603="",NOT(ISNUMBER(C4603))),"",E4603&amp;"|"&amp;YEAR(C4603)&amp;"-"&amp;RIGHT("0"&amp;MONTH(C4603),2)&amp;"-"&amp;RIGHT("0"&amp;DAY(C4603),2))</f>
        <v/>
      </c>
      <c r="G4603" s="26">
        <f>IF(E4603="","",IFERROR(MATCH(E4603,pl_chave,0),0))</f>
        <v/>
      </c>
      <c r="H4603" s="23">
        <f>IF(G4603="","",IF(G4603=0,"Tarefa fora do plano",INDEX(pl_tag,G4603)))</f>
        <v/>
      </c>
      <c r="I4603" s="30">
        <f>IF(N(G4603)=0,"",INDEX(pl_atividade,G4603))</f>
        <v/>
      </c>
      <c r="J4603" s="50">
        <f>IF(N(G4603)=0,"",INDEX(pl_especialidade,G4603))</f>
        <v/>
      </c>
      <c r="K4603" s="28">
        <f>IF(N(G4603)=0,"",INDEX(pl_duracao,G4603))</f>
        <v/>
      </c>
      <c r="L4603" s="39">
        <f>IF(ISNUMBER(C4603),YEAR(C4603),"")</f>
        <v/>
      </c>
      <c r="M4603" s="39">
        <f>IF(ISNUMBER(C4603),MONTH(C4603),"")</f>
        <v/>
      </c>
      <c r="N4603" s="23">
        <f>IF(L4603="","",IF(NOT(ISNUMBER(crono_ano)),"Informe o ano",IF(L4603&lt;crono_ano,"Antes do ano",IF(L4603&gt;crono_ano,"Depois do ano","No ano"))))</f>
        <v/>
      </c>
      <c r="O4603" s="39">
        <f>IF(F4603="","",IF(COUNTIF(F$7:F4603,F4603)=1,1,0))</f>
        <v/>
      </c>
      <c r="P4603" s="39">
        <f>IF(A4603&amp;B4603&amp;C4603="","",IF(AND(O4603=1,N(G4603)&gt;0),IF(INDEX(pl_ativa,MAX(1,N(G4603)))="Sim",1,0),0))</f>
        <v/>
      </c>
      <c r="Q4603" s="39">
        <f>IF(F4603="","",COUNTIFS(ex_chave_oc,F4603,ex_cancelada,"&lt;&gt;Sim"))</f>
        <v/>
      </c>
      <c r="R4603" s="51">
        <f>IF(P4603="","",IF(AND(P4603=1,N(Q4603)&gt;0),1,0))</f>
        <v/>
      </c>
      <c r="S4603" s="30">
        <f>IF(P4603="","",IF(F4603="","ERRO: data prevista ausente ou inválida",IF(O4603=0,"Duplicada: contada uma vez",IF(N(G4603)=0,"ERRO: tarefa fora do Plano Mestre",IF(P4603=0,"Tarefa retirada do plano: não conta","OK")))))</f>
        <v/>
      </c>
    </row>
    <row r="4604">
      <c r="A4604" s="29" t="n"/>
      <c r="B4604" s="25" t="n"/>
      <c r="C4604" s="49" t="n"/>
      <c r="D4604" s="29" t="n"/>
      <c r="E4604" s="23">
        <f>IF(OR(A4604="",B4604=""),"",A4604&amp;"|"&amp;B4604)</f>
        <v/>
      </c>
      <c r="F4604" s="30">
        <f>IF(OR(E4604="",NOT(ISNUMBER(C4604))),"",E4604&amp;"|"&amp;YEAR(C4604)&amp;"-"&amp;RIGHT("0"&amp;MONTH(C4604),2)&amp;"-"&amp;RIGHT("0"&amp;DAY(C4604),2))</f>
        <v/>
      </c>
      <c r="G4604" s="26">
        <f>IF(E4604="","",IFERROR(MATCH(E4604,pl_chave,0),0))</f>
        <v/>
      </c>
      <c r="H4604" s="23">
        <f>IF(G4604="","",IF(G4604=0,"Tarefa fora do plano",INDEX(pl_tag,G4604)))</f>
        <v/>
      </c>
      <c r="I4604" s="30">
        <f>IF(N(G4604)=0,"",INDEX(pl_atividade,G4604))</f>
        <v/>
      </c>
      <c r="J4604" s="50">
        <f>IF(N(G4604)=0,"",INDEX(pl_especialidade,G4604))</f>
        <v/>
      </c>
      <c r="K4604" s="28">
        <f>IF(N(G4604)=0,"",INDEX(pl_duracao,G4604))</f>
        <v/>
      </c>
      <c r="L4604" s="39">
        <f>IF(ISNUMBER(C4604),YEAR(C4604),"")</f>
        <v/>
      </c>
      <c r="M4604" s="39">
        <f>IF(ISNUMBER(C4604),MONTH(C4604),"")</f>
        <v/>
      </c>
      <c r="N4604" s="23">
        <f>IF(L4604="","",IF(NOT(ISNUMBER(crono_ano)),"Informe o ano",IF(L4604&lt;crono_ano,"Antes do ano",IF(L4604&gt;crono_ano,"Depois do ano","No ano"))))</f>
        <v/>
      </c>
      <c r="O4604" s="39">
        <f>IF(F4604="","",IF(COUNTIF(F$7:F4604,F4604)=1,1,0))</f>
        <v/>
      </c>
      <c r="P4604" s="39">
        <f>IF(A4604&amp;B4604&amp;C4604="","",IF(AND(O4604=1,N(G4604)&gt;0),IF(INDEX(pl_ativa,MAX(1,N(G4604)))="Sim",1,0),0))</f>
        <v/>
      </c>
      <c r="Q4604" s="39">
        <f>IF(F4604="","",COUNTIFS(ex_chave_oc,F4604,ex_cancelada,"&lt;&gt;Sim"))</f>
        <v/>
      </c>
      <c r="R4604" s="51">
        <f>IF(P4604="","",IF(AND(P4604=1,N(Q4604)&gt;0),1,0))</f>
        <v/>
      </c>
      <c r="S4604" s="30">
        <f>IF(P4604="","",IF(F4604="","ERRO: data prevista ausente ou inválida",IF(O4604=0,"Duplicada: contada uma vez",IF(N(G4604)=0,"ERRO: tarefa fora do Plano Mestre",IF(P4604=0,"Tarefa retirada do plano: não conta","OK")))))</f>
        <v/>
      </c>
    </row>
    <row r="4605">
      <c r="A4605" s="29" t="n"/>
      <c r="B4605" s="25" t="n"/>
      <c r="C4605" s="49" t="n"/>
      <c r="D4605" s="29" t="n"/>
      <c r="E4605" s="23">
        <f>IF(OR(A4605="",B4605=""),"",A4605&amp;"|"&amp;B4605)</f>
        <v/>
      </c>
      <c r="F4605" s="30">
        <f>IF(OR(E4605="",NOT(ISNUMBER(C4605))),"",E4605&amp;"|"&amp;YEAR(C4605)&amp;"-"&amp;RIGHT("0"&amp;MONTH(C4605),2)&amp;"-"&amp;RIGHT("0"&amp;DAY(C4605),2))</f>
        <v/>
      </c>
      <c r="G4605" s="26">
        <f>IF(E4605="","",IFERROR(MATCH(E4605,pl_chave,0),0))</f>
        <v/>
      </c>
      <c r="H4605" s="23">
        <f>IF(G4605="","",IF(G4605=0,"Tarefa fora do plano",INDEX(pl_tag,G4605)))</f>
        <v/>
      </c>
      <c r="I4605" s="30">
        <f>IF(N(G4605)=0,"",INDEX(pl_atividade,G4605))</f>
        <v/>
      </c>
      <c r="J4605" s="50">
        <f>IF(N(G4605)=0,"",INDEX(pl_especialidade,G4605))</f>
        <v/>
      </c>
      <c r="K4605" s="28">
        <f>IF(N(G4605)=0,"",INDEX(pl_duracao,G4605))</f>
        <v/>
      </c>
      <c r="L4605" s="39">
        <f>IF(ISNUMBER(C4605),YEAR(C4605),"")</f>
        <v/>
      </c>
      <c r="M4605" s="39">
        <f>IF(ISNUMBER(C4605),MONTH(C4605),"")</f>
        <v/>
      </c>
      <c r="N4605" s="23">
        <f>IF(L4605="","",IF(NOT(ISNUMBER(crono_ano)),"Informe o ano",IF(L4605&lt;crono_ano,"Antes do ano",IF(L4605&gt;crono_ano,"Depois do ano","No ano"))))</f>
        <v/>
      </c>
      <c r="O4605" s="39">
        <f>IF(F4605="","",IF(COUNTIF(F$7:F4605,F4605)=1,1,0))</f>
        <v/>
      </c>
      <c r="P4605" s="39">
        <f>IF(A4605&amp;B4605&amp;C4605="","",IF(AND(O4605=1,N(G4605)&gt;0),IF(INDEX(pl_ativa,MAX(1,N(G4605)))="Sim",1,0),0))</f>
        <v/>
      </c>
      <c r="Q4605" s="39">
        <f>IF(F4605="","",COUNTIFS(ex_chave_oc,F4605,ex_cancelada,"&lt;&gt;Sim"))</f>
        <v/>
      </c>
      <c r="R4605" s="51">
        <f>IF(P4605="","",IF(AND(P4605=1,N(Q4605)&gt;0),1,0))</f>
        <v/>
      </c>
      <c r="S4605" s="30">
        <f>IF(P4605="","",IF(F4605="","ERRO: data prevista ausente ou inválida",IF(O4605=0,"Duplicada: contada uma vez",IF(N(G4605)=0,"ERRO: tarefa fora do Plano Mestre",IF(P4605=0,"Tarefa retirada do plano: não conta","OK")))))</f>
        <v/>
      </c>
    </row>
    <row r="4606">
      <c r="A4606" s="29" t="n"/>
      <c r="B4606" s="25" t="n"/>
      <c r="C4606" s="49" t="n"/>
      <c r="D4606" s="29" t="n"/>
      <c r="E4606" s="23">
        <f>IF(OR(A4606="",B4606=""),"",A4606&amp;"|"&amp;B4606)</f>
        <v/>
      </c>
      <c r="F4606" s="30">
        <f>IF(OR(E4606="",NOT(ISNUMBER(C4606))),"",E4606&amp;"|"&amp;YEAR(C4606)&amp;"-"&amp;RIGHT("0"&amp;MONTH(C4606),2)&amp;"-"&amp;RIGHT("0"&amp;DAY(C4606),2))</f>
        <v/>
      </c>
      <c r="G4606" s="26">
        <f>IF(E4606="","",IFERROR(MATCH(E4606,pl_chave,0),0))</f>
        <v/>
      </c>
      <c r="H4606" s="23">
        <f>IF(G4606="","",IF(G4606=0,"Tarefa fora do plano",INDEX(pl_tag,G4606)))</f>
        <v/>
      </c>
      <c r="I4606" s="30">
        <f>IF(N(G4606)=0,"",INDEX(pl_atividade,G4606))</f>
        <v/>
      </c>
      <c r="J4606" s="50">
        <f>IF(N(G4606)=0,"",INDEX(pl_especialidade,G4606))</f>
        <v/>
      </c>
      <c r="K4606" s="28">
        <f>IF(N(G4606)=0,"",INDEX(pl_duracao,G4606))</f>
        <v/>
      </c>
      <c r="L4606" s="39">
        <f>IF(ISNUMBER(C4606),YEAR(C4606),"")</f>
        <v/>
      </c>
      <c r="M4606" s="39">
        <f>IF(ISNUMBER(C4606),MONTH(C4606),"")</f>
        <v/>
      </c>
      <c r="N4606" s="23">
        <f>IF(L4606="","",IF(NOT(ISNUMBER(crono_ano)),"Informe o ano",IF(L4606&lt;crono_ano,"Antes do ano",IF(L4606&gt;crono_ano,"Depois do ano","No ano"))))</f>
        <v/>
      </c>
      <c r="O4606" s="39">
        <f>IF(F4606="","",IF(COUNTIF(F$7:F4606,F4606)=1,1,0))</f>
        <v/>
      </c>
      <c r="P4606" s="39">
        <f>IF(A4606&amp;B4606&amp;C4606="","",IF(AND(O4606=1,N(G4606)&gt;0),IF(INDEX(pl_ativa,MAX(1,N(G4606)))="Sim",1,0),0))</f>
        <v/>
      </c>
      <c r="Q4606" s="39">
        <f>IF(F4606="","",COUNTIFS(ex_chave_oc,F4606,ex_cancelada,"&lt;&gt;Sim"))</f>
        <v/>
      </c>
      <c r="R4606" s="51">
        <f>IF(P4606="","",IF(AND(P4606=1,N(Q4606)&gt;0),1,0))</f>
        <v/>
      </c>
      <c r="S4606" s="30">
        <f>IF(P4606="","",IF(F4606="","ERRO: data prevista ausente ou inválida",IF(O4606=0,"Duplicada: contada uma vez",IF(N(G4606)=0,"ERRO: tarefa fora do Plano Mestre",IF(P4606=0,"Tarefa retirada do plano: não conta","OK")))))</f>
        <v/>
      </c>
    </row>
    <row r="4607">
      <c r="A4607" s="29" t="n"/>
      <c r="B4607" s="25" t="n"/>
      <c r="C4607" s="49" t="n"/>
      <c r="D4607" s="29" t="n"/>
      <c r="E4607" s="23">
        <f>IF(OR(A4607="",B4607=""),"",A4607&amp;"|"&amp;B4607)</f>
        <v/>
      </c>
      <c r="F4607" s="30">
        <f>IF(OR(E4607="",NOT(ISNUMBER(C4607))),"",E4607&amp;"|"&amp;YEAR(C4607)&amp;"-"&amp;RIGHT("0"&amp;MONTH(C4607),2)&amp;"-"&amp;RIGHT("0"&amp;DAY(C4607),2))</f>
        <v/>
      </c>
      <c r="G4607" s="26">
        <f>IF(E4607="","",IFERROR(MATCH(E4607,pl_chave,0),0))</f>
        <v/>
      </c>
      <c r="H4607" s="23">
        <f>IF(G4607="","",IF(G4607=0,"Tarefa fora do plano",INDEX(pl_tag,G4607)))</f>
        <v/>
      </c>
      <c r="I4607" s="30">
        <f>IF(N(G4607)=0,"",INDEX(pl_atividade,G4607))</f>
        <v/>
      </c>
      <c r="J4607" s="50">
        <f>IF(N(G4607)=0,"",INDEX(pl_especialidade,G4607))</f>
        <v/>
      </c>
      <c r="K4607" s="28">
        <f>IF(N(G4607)=0,"",INDEX(pl_duracao,G4607))</f>
        <v/>
      </c>
      <c r="L4607" s="39">
        <f>IF(ISNUMBER(C4607),YEAR(C4607),"")</f>
        <v/>
      </c>
      <c r="M4607" s="39">
        <f>IF(ISNUMBER(C4607),MONTH(C4607),"")</f>
        <v/>
      </c>
      <c r="N4607" s="23">
        <f>IF(L4607="","",IF(NOT(ISNUMBER(crono_ano)),"Informe o ano",IF(L4607&lt;crono_ano,"Antes do ano",IF(L4607&gt;crono_ano,"Depois do ano","No ano"))))</f>
        <v/>
      </c>
      <c r="O4607" s="39">
        <f>IF(F4607="","",IF(COUNTIF(F$7:F4607,F4607)=1,1,0))</f>
        <v/>
      </c>
      <c r="P4607" s="39">
        <f>IF(A4607&amp;B4607&amp;C4607="","",IF(AND(O4607=1,N(G4607)&gt;0),IF(INDEX(pl_ativa,MAX(1,N(G4607)))="Sim",1,0),0))</f>
        <v/>
      </c>
      <c r="Q4607" s="39">
        <f>IF(F4607="","",COUNTIFS(ex_chave_oc,F4607,ex_cancelada,"&lt;&gt;Sim"))</f>
        <v/>
      </c>
      <c r="R4607" s="51">
        <f>IF(P4607="","",IF(AND(P4607=1,N(Q4607)&gt;0),1,0))</f>
        <v/>
      </c>
      <c r="S4607" s="30">
        <f>IF(P4607="","",IF(F4607="","ERRO: data prevista ausente ou inválida",IF(O4607=0,"Duplicada: contada uma vez",IF(N(G4607)=0,"ERRO: tarefa fora do Plano Mestre",IF(P4607=0,"Tarefa retirada do plano: não conta","OK")))))</f>
        <v/>
      </c>
    </row>
    <row r="4608">
      <c r="A4608" s="29" t="n"/>
      <c r="B4608" s="25" t="n"/>
      <c r="C4608" s="49" t="n"/>
      <c r="D4608" s="29" t="n"/>
      <c r="E4608" s="23">
        <f>IF(OR(A4608="",B4608=""),"",A4608&amp;"|"&amp;B4608)</f>
        <v/>
      </c>
      <c r="F4608" s="30">
        <f>IF(OR(E4608="",NOT(ISNUMBER(C4608))),"",E4608&amp;"|"&amp;YEAR(C4608)&amp;"-"&amp;RIGHT("0"&amp;MONTH(C4608),2)&amp;"-"&amp;RIGHT("0"&amp;DAY(C4608),2))</f>
        <v/>
      </c>
      <c r="G4608" s="26">
        <f>IF(E4608="","",IFERROR(MATCH(E4608,pl_chave,0),0))</f>
        <v/>
      </c>
      <c r="H4608" s="23">
        <f>IF(G4608="","",IF(G4608=0,"Tarefa fora do plano",INDEX(pl_tag,G4608)))</f>
        <v/>
      </c>
      <c r="I4608" s="30">
        <f>IF(N(G4608)=0,"",INDEX(pl_atividade,G4608))</f>
        <v/>
      </c>
      <c r="J4608" s="50">
        <f>IF(N(G4608)=0,"",INDEX(pl_especialidade,G4608))</f>
        <v/>
      </c>
      <c r="K4608" s="28">
        <f>IF(N(G4608)=0,"",INDEX(pl_duracao,G4608))</f>
        <v/>
      </c>
      <c r="L4608" s="39">
        <f>IF(ISNUMBER(C4608),YEAR(C4608),"")</f>
        <v/>
      </c>
      <c r="M4608" s="39">
        <f>IF(ISNUMBER(C4608),MONTH(C4608),"")</f>
        <v/>
      </c>
      <c r="N4608" s="23">
        <f>IF(L4608="","",IF(NOT(ISNUMBER(crono_ano)),"Informe o ano",IF(L4608&lt;crono_ano,"Antes do ano",IF(L4608&gt;crono_ano,"Depois do ano","No ano"))))</f>
        <v/>
      </c>
      <c r="O4608" s="39">
        <f>IF(F4608="","",IF(COUNTIF(F$7:F4608,F4608)=1,1,0))</f>
        <v/>
      </c>
      <c r="P4608" s="39">
        <f>IF(A4608&amp;B4608&amp;C4608="","",IF(AND(O4608=1,N(G4608)&gt;0),IF(INDEX(pl_ativa,MAX(1,N(G4608)))="Sim",1,0),0))</f>
        <v/>
      </c>
      <c r="Q4608" s="39">
        <f>IF(F4608="","",COUNTIFS(ex_chave_oc,F4608,ex_cancelada,"&lt;&gt;Sim"))</f>
        <v/>
      </c>
      <c r="R4608" s="51">
        <f>IF(P4608="","",IF(AND(P4608=1,N(Q4608)&gt;0),1,0))</f>
        <v/>
      </c>
      <c r="S4608" s="30">
        <f>IF(P4608="","",IF(F4608="","ERRO: data prevista ausente ou inválida",IF(O4608=0,"Duplicada: contada uma vez",IF(N(G4608)=0,"ERRO: tarefa fora do Plano Mestre",IF(P4608=0,"Tarefa retirada do plano: não conta","OK")))))</f>
        <v/>
      </c>
    </row>
    <row r="4609">
      <c r="A4609" s="29" t="n"/>
      <c r="B4609" s="25" t="n"/>
      <c r="C4609" s="49" t="n"/>
      <c r="D4609" s="29" t="n"/>
      <c r="E4609" s="23">
        <f>IF(OR(A4609="",B4609=""),"",A4609&amp;"|"&amp;B4609)</f>
        <v/>
      </c>
      <c r="F4609" s="30">
        <f>IF(OR(E4609="",NOT(ISNUMBER(C4609))),"",E4609&amp;"|"&amp;YEAR(C4609)&amp;"-"&amp;RIGHT("0"&amp;MONTH(C4609),2)&amp;"-"&amp;RIGHT("0"&amp;DAY(C4609),2))</f>
        <v/>
      </c>
      <c r="G4609" s="26">
        <f>IF(E4609="","",IFERROR(MATCH(E4609,pl_chave,0),0))</f>
        <v/>
      </c>
      <c r="H4609" s="23">
        <f>IF(G4609="","",IF(G4609=0,"Tarefa fora do plano",INDEX(pl_tag,G4609)))</f>
        <v/>
      </c>
      <c r="I4609" s="30">
        <f>IF(N(G4609)=0,"",INDEX(pl_atividade,G4609))</f>
        <v/>
      </c>
      <c r="J4609" s="50">
        <f>IF(N(G4609)=0,"",INDEX(pl_especialidade,G4609))</f>
        <v/>
      </c>
      <c r="K4609" s="28">
        <f>IF(N(G4609)=0,"",INDEX(pl_duracao,G4609))</f>
        <v/>
      </c>
      <c r="L4609" s="39">
        <f>IF(ISNUMBER(C4609),YEAR(C4609),"")</f>
        <v/>
      </c>
      <c r="M4609" s="39">
        <f>IF(ISNUMBER(C4609),MONTH(C4609),"")</f>
        <v/>
      </c>
      <c r="N4609" s="23">
        <f>IF(L4609="","",IF(NOT(ISNUMBER(crono_ano)),"Informe o ano",IF(L4609&lt;crono_ano,"Antes do ano",IF(L4609&gt;crono_ano,"Depois do ano","No ano"))))</f>
        <v/>
      </c>
      <c r="O4609" s="39">
        <f>IF(F4609="","",IF(COUNTIF(F$7:F4609,F4609)=1,1,0))</f>
        <v/>
      </c>
      <c r="P4609" s="39">
        <f>IF(A4609&amp;B4609&amp;C4609="","",IF(AND(O4609=1,N(G4609)&gt;0),IF(INDEX(pl_ativa,MAX(1,N(G4609)))="Sim",1,0),0))</f>
        <v/>
      </c>
      <c r="Q4609" s="39">
        <f>IF(F4609="","",COUNTIFS(ex_chave_oc,F4609,ex_cancelada,"&lt;&gt;Sim"))</f>
        <v/>
      </c>
      <c r="R4609" s="51">
        <f>IF(P4609="","",IF(AND(P4609=1,N(Q4609)&gt;0),1,0))</f>
        <v/>
      </c>
      <c r="S4609" s="30">
        <f>IF(P4609="","",IF(F4609="","ERRO: data prevista ausente ou inválida",IF(O4609=0,"Duplicada: contada uma vez",IF(N(G4609)=0,"ERRO: tarefa fora do Plano Mestre",IF(P4609=0,"Tarefa retirada do plano: não conta","OK")))))</f>
        <v/>
      </c>
    </row>
    <row r="4610">
      <c r="A4610" s="29" t="n"/>
      <c r="B4610" s="25" t="n"/>
      <c r="C4610" s="49" t="n"/>
      <c r="D4610" s="29" t="n"/>
      <c r="E4610" s="23">
        <f>IF(OR(A4610="",B4610=""),"",A4610&amp;"|"&amp;B4610)</f>
        <v/>
      </c>
      <c r="F4610" s="30">
        <f>IF(OR(E4610="",NOT(ISNUMBER(C4610))),"",E4610&amp;"|"&amp;YEAR(C4610)&amp;"-"&amp;RIGHT("0"&amp;MONTH(C4610),2)&amp;"-"&amp;RIGHT("0"&amp;DAY(C4610),2))</f>
        <v/>
      </c>
      <c r="G4610" s="26">
        <f>IF(E4610="","",IFERROR(MATCH(E4610,pl_chave,0),0))</f>
        <v/>
      </c>
      <c r="H4610" s="23">
        <f>IF(G4610="","",IF(G4610=0,"Tarefa fora do plano",INDEX(pl_tag,G4610)))</f>
        <v/>
      </c>
      <c r="I4610" s="30">
        <f>IF(N(G4610)=0,"",INDEX(pl_atividade,G4610))</f>
        <v/>
      </c>
      <c r="J4610" s="50">
        <f>IF(N(G4610)=0,"",INDEX(pl_especialidade,G4610))</f>
        <v/>
      </c>
      <c r="K4610" s="28">
        <f>IF(N(G4610)=0,"",INDEX(pl_duracao,G4610))</f>
        <v/>
      </c>
      <c r="L4610" s="39">
        <f>IF(ISNUMBER(C4610),YEAR(C4610),"")</f>
        <v/>
      </c>
      <c r="M4610" s="39">
        <f>IF(ISNUMBER(C4610),MONTH(C4610),"")</f>
        <v/>
      </c>
      <c r="N4610" s="23">
        <f>IF(L4610="","",IF(NOT(ISNUMBER(crono_ano)),"Informe o ano",IF(L4610&lt;crono_ano,"Antes do ano",IF(L4610&gt;crono_ano,"Depois do ano","No ano"))))</f>
        <v/>
      </c>
      <c r="O4610" s="39">
        <f>IF(F4610="","",IF(COUNTIF(F$7:F4610,F4610)=1,1,0))</f>
        <v/>
      </c>
      <c r="P4610" s="39">
        <f>IF(A4610&amp;B4610&amp;C4610="","",IF(AND(O4610=1,N(G4610)&gt;0),IF(INDEX(pl_ativa,MAX(1,N(G4610)))="Sim",1,0),0))</f>
        <v/>
      </c>
      <c r="Q4610" s="39">
        <f>IF(F4610="","",COUNTIFS(ex_chave_oc,F4610,ex_cancelada,"&lt;&gt;Sim"))</f>
        <v/>
      </c>
      <c r="R4610" s="51">
        <f>IF(P4610="","",IF(AND(P4610=1,N(Q4610)&gt;0),1,0))</f>
        <v/>
      </c>
      <c r="S4610" s="30">
        <f>IF(P4610="","",IF(F4610="","ERRO: data prevista ausente ou inválida",IF(O4610=0,"Duplicada: contada uma vez",IF(N(G4610)=0,"ERRO: tarefa fora do Plano Mestre",IF(P4610=0,"Tarefa retirada do plano: não conta","OK")))))</f>
        <v/>
      </c>
    </row>
    <row r="4611">
      <c r="A4611" s="29" t="n"/>
      <c r="B4611" s="25" t="n"/>
      <c r="C4611" s="49" t="n"/>
      <c r="D4611" s="29" t="n"/>
      <c r="E4611" s="23">
        <f>IF(OR(A4611="",B4611=""),"",A4611&amp;"|"&amp;B4611)</f>
        <v/>
      </c>
      <c r="F4611" s="30">
        <f>IF(OR(E4611="",NOT(ISNUMBER(C4611))),"",E4611&amp;"|"&amp;YEAR(C4611)&amp;"-"&amp;RIGHT("0"&amp;MONTH(C4611),2)&amp;"-"&amp;RIGHT("0"&amp;DAY(C4611),2))</f>
        <v/>
      </c>
      <c r="G4611" s="26">
        <f>IF(E4611="","",IFERROR(MATCH(E4611,pl_chave,0),0))</f>
        <v/>
      </c>
      <c r="H4611" s="23">
        <f>IF(G4611="","",IF(G4611=0,"Tarefa fora do plano",INDEX(pl_tag,G4611)))</f>
        <v/>
      </c>
      <c r="I4611" s="30">
        <f>IF(N(G4611)=0,"",INDEX(pl_atividade,G4611))</f>
        <v/>
      </c>
      <c r="J4611" s="50">
        <f>IF(N(G4611)=0,"",INDEX(pl_especialidade,G4611))</f>
        <v/>
      </c>
      <c r="K4611" s="28">
        <f>IF(N(G4611)=0,"",INDEX(pl_duracao,G4611))</f>
        <v/>
      </c>
      <c r="L4611" s="39">
        <f>IF(ISNUMBER(C4611),YEAR(C4611),"")</f>
        <v/>
      </c>
      <c r="M4611" s="39">
        <f>IF(ISNUMBER(C4611),MONTH(C4611),"")</f>
        <v/>
      </c>
      <c r="N4611" s="23">
        <f>IF(L4611="","",IF(NOT(ISNUMBER(crono_ano)),"Informe o ano",IF(L4611&lt;crono_ano,"Antes do ano",IF(L4611&gt;crono_ano,"Depois do ano","No ano"))))</f>
        <v/>
      </c>
      <c r="O4611" s="39">
        <f>IF(F4611="","",IF(COUNTIF(F$7:F4611,F4611)=1,1,0))</f>
        <v/>
      </c>
      <c r="P4611" s="39">
        <f>IF(A4611&amp;B4611&amp;C4611="","",IF(AND(O4611=1,N(G4611)&gt;0),IF(INDEX(pl_ativa,MAX(1,N(G4611)))="Sim",1,0),0))</f>
        <v/>
      </c>
      <c r="Q4611" s="39">
        <f>IF(F4611="","",COUNTIFS(ex_chave_oc,F4611,ex_cancelada,"&lt;&gt;Sim"))</f>
        <v/>
      </c>
      <c r="R4611" s="51">
        <f>IF(P4611="","",IF(AND(P4611=1,N(Q4611)&gt;0),1,0))</f>
        <v/>
      </c>
      <c r="S4611" s="30">
        <f>IF(P4611="","",IF(F4611="","ERRO: data prevista ausente ou inválida",IF(O4611=0,"Duplicada: contada uma vez",IF(N(G4611)=0,"ERRO: tarefa fora do Plano Mestre",IF(P4611=0,"Tarefa retirada do plano: não conta","OK")))))</f>
        <v/>
      </c>
    </row>
    <row r="4612">
      <c r="A4612" s="29" t="n"/>
      <c r="B4612" s="25" t="n"/>
      <c r="C4612" s="49" t="n"/>
      <c r="D4612" s="29" t="n"/>
      <c r="E4612" s="23">
        <f>IF(OR(A4612="",B4612=""),"",A4612&amp;"|"&amp;B4612)</f>
        <v/>
      </c>
      <c r="F4612" s="30">
        <f>IF(OR(E4612="",NOT(ISNUMBER(C4612))),"",E4612&amp;"|"&amp;YEAR(C4612)&amp;"-"&amp;RIGHT("0"&amp;MONTH(C4612),2)&amp;"-"&amp;RIGHT("0"&amp;DAY(C4612),2))</f>
        <v/>
      </c>
      <c r="G4612" s="26">
        <f>IF(E4612="","",IFERROR(MATCH(E4612,pl_chave,0),0))</f>
        <v/>
      </c>
      <c r="H4612" s="23">
        <f>IF(G4612="","",IF(G4612=0,"Tarefa fora do plano",INDEX(pl_tag,G4612)))</f>
        <v/>
      </c>
      <c r="I4612" s="30">
        <f>IF(N(G4612)=0,"",INDEX(pl_atividade,G4612))</f>
        <v/>
      </c>
      <c r="J4612" s="50">
        <f>IF(N(G4612)=0,"",INDEX(pl_especialidade,G4612))</f>
        <v/>
      </c>
      <c r="K4612" s="28">
        <f>IF(N(G4612)=0,"",INDEX(pl_duracao,G4612))</f>
        <v/>
      </c>
      <c r="L4612" s="39">
        <f>IF(ISNUMBER(C4612),YEAR(C4612),"")</f>
        <v/>
      </c>
      <c r="M4612" s="39">
        <f>IF(ISNUMBER(C4612),MONTH(C4612),"")</f>
        <v/>
      </c>
      <c r="N4612" s="23">
        <f>IF(L4612="","",IF(NOT(ISNUMBER(crono_ano)),"Informe o ano",IF(L4612&lt;crono_ano,"Antes do ano",IF(L4612&gt;crono_ano,"Depois do ano","No ano"))))</f>
        <v/>
      </c>
      <c r="O4612" s="39">
        <f>IF(F4612="","",IF(COUNTIF(F$7:F4612,F4612)=1,1,0))</f>
        <v/>
      </c>
      <c r="P4612" s="39">
        <f>IF(A4612&amp;B4612&amp;C4612="","",IF(AND(O4612=1,N(G4612)&gt;0),IF(INDEX(pl_ativa,MAX(1,N(G4612)))="Sim",1,0),0))</f>
        <v/>
      </c>
      <c r="Q4612" s="39">
        <f>IF(F4612="","",COUNTIFS(ex_chave_oc,F4612,ex_cancelada,"&lt;&gt;Sim"))</f>
        <v/>
      </c>
      <c r="R4612" s="51">
        <f>IF(P4612="","",IF(AND(P4612=1,N(Q4612)&gt;0),1,0))</f>
        <v/>
      </c>
      <c r="S4612" s="30">
        <f>IF(P4612="","",IF(F4612="","ERRO: data prevista ausente ou inválida",IF(O4612=0,"Duplicada: contada uma vez",IF(N(G4612)=0,"ERRO: tarefa fora do Plano Mestre",IF(P4612=0,"Tarefa retirada do plano: não conta","OK")))))</f>
        <v/>
      </c>
    </row>
    <row r="4613">
      <c r="A4613" s="29" t="n"/>
      <c r="B4613" s="25" t="n"/>
      <c r="C4613" s="49" t="n"/>
      <c r="D4613" s="29" t="n"/>
      <c r="E4613" s="23">
        <f>IF(OR(A4613="",B4613=""),"",A4613&amp;"|"&amp;B4613)</f>
        <v/>
      </c>
      <c r="F4613" s="30">
        <f>IF(OR(E4613="",NOT(ISNUMBER(C4613))),"",E4613&amp;"|"&amp;YEAR(C4613)&amp;"-"&amp;RIGHT("0"&amp;MONTH(C4613),2)&amp;"-"&amp;RIGHT("0"&amp;DAY(C4613),2))</f>
        <v/>
      </c>
      <c r="G4613" s="26">
        <f>IF(E4613="","",IFERROR(MATCH(E4613,pl_chave,0),0))</f>
        <v/>
      </c>
      <c r="H4613" s="23">
        <f>IF(G4613="","",IF(G4613=0,"Tarefa fora do plano",INDEX(pl_tag,G4613)))</f>
        <v/>
      </c>
      <c r="I4613" s="30">
        <f>IF(N(G4613)=0,"",INDEX(pl_atividade,G4613))</f>
        <v/>
      </c>
      <c r="J4613" s="50">
        <f>IF(N(G4613)=0,"",INDEX(pl_especialidade,G4613))</f>
        <v/>
      </c>
      <c r="K4613" s="28">
        <f>IF(N(G4613)=0,"",INDEX(pl_duracao,G4613))</f>
        <v/>
      </c>
      <c r="L4613" s="39">
        <f>IF(ISNUMBER(C4613),YEAR(C4613),"")</f>
        <v/>
      </c>
      <c r="M4613" s="39">
        <f>IF(ISNUMBER(C4613),MONTH(C4613),"")</f>
        <v/>
      </c>
      <c r="N4613" s="23">
        <f>IF(L4613="","",IF(NOT(ISNUMBER(crono_ano)),"Informe o ano",IF(L4613&lt;crono_ano,"Antes do ano",IF(L4613&gt;crono_ano,"Depois do ano","No ano"))))</f>
        <v/>
      </c>
      <c r="O4613" s="39">
        <f>IF(F4613="","",IF(COUNTIF(F$7:F4613,F4613)=1,1,0))</f>
        <v/>
      </c>
      <c r="P4613" s="39">
        <f>IF(A4613&amp;B4613&amp;C4613="","",IF(AND(O4613=1,N(G4613)&gt;0),IF(INDEX(pl_ativa,MAX(1,N(G4613)))="Sim",1,0),0))</f>
        <v/>
      </c>
      <c r="Q4613" s="39">
        <f>IF(F4613="","",COUNTIFS(ex_chave_oc,F4613,ex_cancelada,"&lt;&gt;Sim"))</f>
        <v/>
      </c>
      <c r="R4613" s="51">
        <f>IF(P4613="","",IF(AND(P4613=1,N(Q4613)&gt;0),1,0))</f>
        <v/>
      </c>
      <c r="S4613" s="30">
        <f>IF(P4613="","",IF(F4613="","ERRO: data prevista ausente ou inválida",IF(O4613=0,"Duplicada: contada uma vez",IF(N(G4613)=0,"ERRO: tarefa fora do Plano Mestre",IF(P4613=0,"Tarefa retirada do plano: não conta","OK")))))</f>
        <v/>
      </c>
    </row>
    <row r="4614">
      <c r="A4614" s="29" t="n"/>
      <c r="B4614" s="25" t="n"/>
      <c r="C4614" s="49" t="n"/>
      <c r="D4614" s="29" t="n"/>
      <c r="E4614" s="23">
        <f>IF(OR(A4614="",B4614=""),"",A4614&amp;"|"&amp;B4614)</f>
        <v/>
      </c>
      <c r="F4614" s="30">
        <f>IF(OR(E4614="",NOT(ISNUMBER(C4614))),"",E4614&amp;"|"&amp;YEAR(C4614)&amp;"-"&amp;RIGHT("0"&amp;MONTH(C4614),2)&amp;"-"&amp;RIGHT("0"&amp;DAY(C4614),2))</f>
        <v/>
      </c>
      <c r="G4614" s="26">
        <f>IF(E4614="","",IFERROR(MATCH(E4614,pl_chave,0),0))</f>
        <v/>
      </c>
      <c r="H4614" s="23">
        <f>IF(G4614="","",IF(G4614=0,"Tarefa fora do plano",INDEX(pl_tag,G4614)))</f>
        <v/>
      </c>
      <c r="I4614" s="30">
        <f>IF(N(G4614)=0,"",INDEX(pl_atividade,G4614))</f>
        <v/>
      </c>
      <c r="J4614" s="50">
        <f>IF(N(G4614)=0,"",INDEX(pl_especialidade,G4614))</f>
        <v/>
      </c>
      <c r="K4614" s="28">
        <f>IF(N(G4614)=0,"",INDEX(pl_duracao,G4614))</f>
        <v/>
      </c>
      <c r="L4614" s="39">
        <f>IF(ISNUMBER(C4614),YEAR(C4614),"")</f>
        <v/>
      </c>
      <c r="M4614" s="39">
        <f>IF(ISNUMBER(C4614),MONTH(C4614),"")</f>
        <v/>
      </c>
      <c r="N4614" s="23">
        <f>IF(L4614="","",IF(NOT(ISNUMBER(crono_ano)),"Informe o ano",IF(L4614&lt;crono_ano,"Antes do ano",IF(L4614&gt;crono_ano,"Depois do ano","No ano"))))</f>
        <v/>
      </c>
      <c r="O4614" s="39">
        <f>IF(F4614="","",IF(COUNTIF(F$7:F4614,F4614)=1,1,0))</f>
        <v/>
      </c>
      <c r="P4614" s="39">
        <f>IF(A4614&amp;B4614&amp;C4614="","",IF(AND(O4614=1,N(G4614)&gt;0),IF(INDEX(pl_ativa,MAX(1,N(G4614)))="Sim",1,0),0))</f>
        <v/>
      </c>
      <c r="Q4614" s="39">
        <f>IF(F4614="","",COUNTIFS(ex_chave_oc,F4614,ex_cancelada,"&lt;&gt;Sim"))</f>
        <v/>
      </c>
      <c r="R4614" s="51">
        <f>IF(P4614="","",IF(AND(P4614=1,N(Q4614)&gt;0),1,0))</f>
        <v/>
      </c>
      <c r="S4614" s="30">
        <f>IF(P4614="","",IF(F4614="","ERRO: data prevista ausente ou inválida",IF(O4614=0,"Duplicada: contada uma vez",IF(N(G4614)=0,"ERRO: tarefa fora do Plano Mestre",IF(P4614=0,"Tarefa retirada do plano: não conta","OK")))))</f>
        <v/>
      </c>
    </row>
    <row r="4615">
      <c r="A4615" s="29" t="n"/>
      <c r="B4615" s="25" t="n"/>
      <c r="C4615" s="49" t="n"/>
      <c r="D4615" s="29" t="n"/>
      <c r="E4615" s="23">
        <f>IF(OR(A4615="",B4615=""),"",A4615&amp;"|"&amp;B4615)</f>
        <v/>
      </c>
      <c r="F4615" s="30">
        <f>IF(OR(E4615="",NOT(ISNUMBER(C4615))),"",E4615&amp;"|"&amp;YEAR(C4615)&amp;"-"&amp;RIGHT("0"&amp;MONTH(C4615),2)&amp;"-"&amp;RIGHT("0"&amp;DAY(C4615),2))</f>
        <v/>
      </c>
      <c r="G4615" s="26">
        <f>IF(E4615="","",IFERROR(MATCH(E4615,pl_chave,0),0))</f>
        <v/>
      </c>
      <c r="H4615" s="23">
        <f>IF(G4615="","",IF(G4615=0,"Tarefa fora do plano",INDEX(pl_tag,G4615)))</f>
        <v/>
      </c>
      <c r="I4615" s="30">
        <f>IF(N(G4615)=0,"",INDEX(pl_atividade,G4615))</f>
        <v/>
      </c>
      <c r="J4615" s="50">
        <f>IF(N(G4615)=0,"",INDEX(pl_especialidade,G4615))</f>
        <v/>
      </c>
      <c r="K4615" s="28">
        <f>IF(N(G4615)=0,"",INDEX(pl_duracao,G4615))</f>
        <v/>
      </c>
      <c r="L4615" s="39">
        <f>IF(ISNUMBER(C4615),YEAR(C4615),"")</f>
        <v/>
      </c>
      <c r="M4615" s="39">
        <f>IF(ISNUMBER(C4615),MONTH(C4615),"")</f>
        <v/>
      </c>
      <c r="N4615" s="23">
        <f>IF(L4615="","",IF(NOT(ISNUMBER(crono_ano)),"Informe o ano",IF(L4615&lt;crono_ano,"Antes do ano",IF(L4615&gt;crono_ano,"Depois do ano","No ano"))))</f>
        <v/>
      </c>
      <c r="O4615" s="39">
        <f>IF(F4615="","",IF(COUNTIF(F$7:F4615,F4615)=1,1,0))</f>
        <v/>
      </c>
      <c r="P4615" s="39">
        <f>IF(A4615&amp;B4615&amp;C4615="","",IF(AND(O4615=1,N(G4615)&gt;0),IF(INDEX(pl_ativa,MAX(1,N(G4615)))="Sim",1,0),0))</f>
        <v/>
      </c>
      <c r="Q4615" s="39">
        <f>IF(F4615="","",COUNTIFS(ex_chave_oc,F4615,ex_cancelada,"&lt;&gt;Sim"))</f>
        <v/>
      </c>
      <c r="R4615" s="51">
        <f>IF(P4615="","",IF(AND(P4615=1,N(Q4615)&gt;0),1,0))</f>
        <v/>
      </c>
      <c r="S4615" s="30">
        <f>IF(P4615="","",IF(F4615="","ERRO: data prevista ausente ou inválida",IF(O4615=0,"Duplicada: contada uma vez",IF(N(G4615)=0,"ERRO: tarefa fora do Plano Mestre",IF(P4615=0,"Tarefa retirada do plano: não conta","OK")))))</f>
        <v/>
      </c>
    </row>
    <row r="4616">
      <c r="A4616" s="29" t="n"/>
      <c r="B4616" s="25" t="n"/>
      <c r="C4616" s="49" t="n"/>
      <c r="D4616" s="29" t="n"/>
      <c r="E4616" s="23">
        <f>IF(OR(A4616="",B4616=""),"",A4616&amp;"|"&amp;B4616)</f>
        <v/>
      </c>
      <c r="F4616" s="30">
        <f>IF(OR(E4616="",NOT(ISNUMBER(C4616))),"",E4616&amp;"|"&amp;YEAR(C4616)&amp;"-"&amp;RIGHT("0"&amp;MONTH(C4616),2)&amp;"-"&amp;RIGHT("0"&amp;DAY(C4616),2))</f>
        <v/>
      </c>
      <c r="G4616" s="26">
        <f>IF(E4616="","",IFERROR(MATCH(E4616,pl_chave,0),0))</f>
        <v/>
      </c>
      <c r="H4616" s="23">
        <f>IF(G4616="","",IF(G4616=0,"Tarefa fora do plano",INDEX(pl_tag,G4616)))</f>
        <v/>
      </c>
      <c r="I4616" s="30">
        <f>IF(N(G4616)=0,"",INDEX(pl_atividade,G4616))</f>
        <v/>
      </c>
      <c r="J4616" s="50">
        <f>IF(N(G4616)=0,"",INDEX(pl_especialidade,G4616))</f>
        <v/>
      </c>
      <c r="K4616" s="28">
        <f>IF(N(G4616)=0,"",INDEX(pl_duracao,G4616))</f>
        <v/>
      </c>
      <c r="L4616" s="39">
        <f>IF(ISNUMBER(C4616),YEAR(C4616),"")</f>
        <v/>
      </c>
      <c r="M4616" s="39">
        <f>IF(ISNUMBER(C4616),MONTH(C4616),"")</f>
        <v/>
      </c>
      <c r="N4616" s="23">
        <f>IF(L4616="","",IF(NOT(ISNUMBER(crono_ano)),"Informe o ano",IF(L4616&lt;crono_ano,"Antes do ano",IF(L4616&gt;crono_ano,"Depois do ano","No ano"))))</f>
        <v/>
      </c>
      <c r="O4616" s="39">
        <f>IF(F4616="","",IF(COUNTIF(F$7:F4616,F4616)=1,1,0))</f>
        <v/>
      </c>
      <c r="P4616" s="39">
        <f>IF(A4616&amp;B4616&amp;C4616="","",IF(AND(O4616=1,N(G4616)&gt;0),IF(INDEX(pl_ativa,MAX(1,N(G4616)))="Sim",1,0),0))</f>
        <v/>
      </c>
      <c r="Q4616" s="39">
        <f>IF(F4616="","",COUNTIFS(ex_chave_oc,F4616,ex_cancelada,"&lt;&gt;Sim"))</f>
        <v/>
      </c>
      <c r="R4616" s="51">
        <f>IF(P4616="","",IF(AND(P4616=1,N(Q4616)&gt;0),1,0))</f>
        <v/>
      </c>
      <c r="S4616" s="30">
        <f>IF(P4616="","",IF(F4616="","ERRO: data prevista ausente ou inválida",IF(O4616=0,"Duplicada: contada uma vez",IF(N(G4616)=0,"ERRO: tarefa fora do Plano Mestre",IF(P4616=0,"Tarefa retirada do plano: não conta","OK")))))</f>
        <v/>
      </c>
    </row>
    <row r="4617">
      <c r="A4617" s="29" t="n"/>
      <c r="B4617" s="25" t="n"/>
      <c r="C4617" s="49" t="n"/>
      <c r="D4617" s="29" t="n"/>
      <c r="E4617" s="23">
        <f>IF(OR(A4617="",B4617=""),"",A4617&amp;"|"&amp;B4617)</f>
        <v/>
      </c>
      <c r="F4617" s="30">
        <f>IF(OR(E4617="",NOT(ISNUMBER(C4617))),"",E4617&amp;"|"&amp;YEAR(C4617)&amp;"-"&amp;RIGHT("0"&amp;MONTH(C4617),2)&amp;"-"&amp;RIGHT("0"&amp;DAY(C4617),2))</f>
        <v/>
      </c>
      <c r="G4617" s="26">
        <f>IF(E4617="","",IFERROR(MATCH(E4617,pl_chave,0),0))</f>
        <v/>
      </c>
      <c r="H4617" s="23">
        <f>IF(G4617="","",IF(G4617=0,"Tarefa fora do plano",INDEX(pl_tag,G4617)))</f>
        <v/>
      </c>
      <c r="I4617" s="30">
        <f>IF(N(G4617)=0,"",INDEX(pl_atividade,G4617))</f>
        <v/>
      </c>
      <c r="J4617" s="50">
        <f>IF(N(G4617)=0,"",INDEX(pl_especialidade,G4617))</f>
        <v/>
      </c>
      <c r="K4617" s="28">
        <f>IF(N(G4617)=0,"",INDEX(pl_duracao,G4617))</f>
        <v/>
      </c>
      <c r="L4617" s="39">
        <f>IF(ISNUMBER(C4617),YEAR(C4617),"")</f>
        <v/>
      </c>
      <c r="M4617" s="39">
        <f>IF(ISNUMBER(C4617),MONTH(C4617),"")</f>
        <v/>
      </c>
      <c r="N4617" s="23">
        <f>IF(L4617="","",IF(NOT(ISNUMBER(crono_ano)),"Informe o ano",IF(L4617&lt;crono_ano,"Antes do ano",IF(L4617&gt;crono_ano,"Depois do ano","No ano"))))</f>
        <v/>
      </c>
      <c r="O4617" s="39">
        <f>IF(F4617="","",IF(COUNTIF(F$7:F4617,F4617)=1,1,0))</f>
        <v/>
      </c>
      <c r="P4617" s="39">
        <f>IF(A4617&amp;B4617&amp;C4617="","",IF(AND(O4617=1,N(G4617)&gt;0),IF(INDEX(pl_ativa,MAX(1,N(G4617)))="Sim",1,0),0))</f>
        <v/>
      </c>
      <c r="Q4617" s="39">
        <f>IF(F4617="","",COUNTIFS(ex_chave_oc,F4617,ex_cancelada,"&lt;&gt;Sim"))</f>
        <v/>
      </c>
      <c r="R4617" s="51">
        <f>IF(P4617="","",IF(AND(P4617=1,N(Q4617)&gt;0),1,0))</f>
        <v/>
      </c>
      <c r="S4617" s="30">
        <f>IF(P4617="","",IF(F4617="","ERRO: data prevista ausente ou inválida",IF(O4617=0,"Duplicada: contada uma vez",IF(N(G4617)=0,"ERRO: tarefa fora do Plano Mestre",IF(P4617=0,"Tarefa retirada do plano: não conta","OK")))))</f>
        <v/>
      </c>
    </row>
    <row r="4618">
      <c r="A4618" s="29" t="n"/>
      <c r="B4618" s="25" t="n"/>
      <c r="C4618" s="49" t="n"/>
      <c r="D4618" s="29" t="n"/>
      <c r="E4618" s="23">
        <f>IF(OR(A4618="",B4618=""),"",A4618&amp;"|"&amp;B4618)</f>
        <v/>
      </c>
      <c r="F4618" s="30">
        <f>IF(OR(E4618="",NOT(ISNUMBER(C4618))),"",E4618&amp;"|"&amp;YEAR(C4618)&amp;"-"&amp;RIGHT("0"&amp;MONTH(C4618),2)&amp;"-"&amp;RIGHT("0"&amp;DAY(C4618),2))</f>
        <v/>
      </c>
      <c r="G4618" s="26">
        <f>IF(E4618="","",IFERROR(MATCH(E4618,pl_chave,0),0))</f>
        <v/>
      </c>
      <c r="H4618" s="23">
        <f>IF(G4618="","",IF(G4618=0,"Tarefa fora do plano",INDEX(pl_tag,G4618)))</f>
        <v/>
      </c>
      <c r="I4618" s="30">
        <f>IF(N(G4618)=0,"",INDEX(pl_atividade,G4618))</f>
        <v/>
      </c>
      <c r="J4618" s="50">
        <f>IF(N(G4618)=0,"",INDEX(pl_especialidade,G4618))</f>
        <v/>
      </c>
      <c r="K4618" s="28">
        <f>IF(N(G4618)=0,"",INDEX(pl_duracao,G4618))</f>
        <v/>
      </c>
      <c r="L4618" s="39">
        <f>IF(ISNUMBER(C4618),YEAR(C4618),"")</f>
        <v/>
      </c>
      <c r="M4618" s="39">
        <f>IF(ISNUMBER(C4618),MONTH(C4618),"")</f>
        <v/>
      </c>
      <c r="N4618" s="23">
        <f>IF(L4618="","",IF(NOT(ISNUMBER(crono_ano)),"Informe o ano",IF(L4618&lt;crono_ano,"Antes do ano",IF(L4618&gt;crono_ano,"Depois do ano","No ano"))))</f>
        <v/>
      </c>
      <c r="O4618" s="39">
        <f>IF(F4618="","",IF(COUNTIF(F$7:F4618,F4618)=1,1,0))</f>
        <v/>
      </c>
      <c r="P4618" s="39">
        <f>IF(A4618&amp;B4618&amp;C4618="","",IF(AND(O4618=1,N(G4618)&gt;0),IF(INDEX(pl_ativa,MAX(1,N(G4618)))="Sim",1,0),0))</f>
        <v/>
      </c>
      <c r="Q4618" s="39">
        <f>IF(F4618="","",COUNTIFS(ex_chave_oc,F4618,ex_cancelada,"&lt;&gt;Sim"))</f>
        <v/>
      </c>
      <c r="R4618" s="51">
        <f>IF(P4618="","",IF(AND(P4618=1,N(Q4618)&gt;0),1,0))</f>
        <v/>
      </c>
      <c r="S4618" s="30">
        <f>IF(P4618="","",IF(F4618="","ERRO: data prevista ausente ou inválida",IF(O4618=0,"Duplicada: contada uma vez",IF(N(G4618)=0,"ERRO: tarefa fora do Plano Mestre",IF(P4618=0,"Tarefa retirada do plano: não conta","OK")))))</f>
        <v/>
      </c>
    </row>
    <row r="4619">
      <c r="A4619" s="29" t="n"/>
      <c r="B4619" s="25" t="n"/>
      <c r="C4619" s="49" t="n"/>
      <c r="D4619" s="29" t="n"/>
      <c r="E4619" s="23">
        <f>IF(OR(A4619="",B4619=""),"",A4619&amp;"|"&amp;B4619)</f>
        <v/>
      </c>
      <c r="F4619" s="30">
        <f>IF(OR(E4619="",NOT(ISNUMBER(C4619))),"",E4619&amp;"|"&amp;YEAR(C4619)&amp;"-"&amp;RIGHT("0"&amp;MONTH(C4619),2)&amp;"-"&amp;RIGHT("0"&amp;DAY(C4619),2))</f>
        <v/>
      </c>
      <c r="G4619" s="26">
        <f>IF(E4619="","",IFERROR(MATCH(E4619,pl_chave,0),0))</f>
        <v/>
      </c>
      <c r="H4619" s="23">
        <f>IF(G4619="","",IF(G4619=0,"Tarefa fora do plano",INDEX(pl_tag,G4619)))</f>
        <v/>
      </c>
      <c r="I4619" s="30">
        <f>IF(N(G4619)=0,"",INDEX(pl_atividade,G4619))</f>
        <v/>
      </c>
      <c r="J4619" s="50">
        <f>IF(N(G4619)=0,"",INDEX(pl_especialidade,G4619))</f>
        <v/>
      </c>
      <c r="K4619" s="28">
        <f>IF(N(G4619)=0,"",INDEX(pl_duracao,G4619))</f>
        <v/>
      </c>
      <c r="L4619" s="39">
        <f>IF(ISNUMBER(C4619),YEAR(C4619),"")</f>
        <v/>
      </c>
      <c r="M4619" s="39">
        <f>IF(ISNUMBER(C4619),MONTH(C4619),"")</f>
        <v/>
      </c>
      <c r="N4619" s="23">
        <f>IF(L4619="","",IF(NOT(ISNUMBER(crono_ano)),"Informe o ano",IF(L4619&lt;crono_ano,"Antes do ano",IF(L4619&gt;crono_ano,"Depois do ano","No ano"))))</f>
        <v/>
      </c>
      <c r="O4619" s="39">
        <f>IF(F4619="","",IF(COUNTIF(F$7:F4619,F4619)=1,1,0))</f>
        <v/>
      </c>
      <c r="P4619" s="39">
        <f>IF(A4619&amp;B4619&amp;C4619="","",IF(AND(O4619=1,N(G4619)&gt;0),IF(INDEX(pl_ativa,MAX(1,N(G4619)))="Sim",1,0),0))</f>
        <v/>
      </c>
      <c r="Q4619" s="39">
        <f>IF(F4619="","",COUNTIFS(ex_chave_oc,F4619,ex_cancelada,"&lt;&gt;Sim"))</f>
        <v/>
      </c>
      <c r="R4619" s="51">
        <f>IF(P4619="","",IF(AND(P4619=1,N(Q4619)&gt;0),1,0))</f>
        <v/>
      </c>
      <c r="S4619" s="30">
        <f>IF(P4619="","",IF(F4619="","ERRO: data prevista ausente ou inválida",IF(O4619=0,"Duplicada: contada uma vez",IF(N(G4619)=0,"ERRO: tarefa fora do Plano Mestre",IF(P4619=0,"Tarefa retirada do plano: não conta","OK")))))</f>
        <v/>
      </c>
    </row>
    <row r="4620">
      <c r="A4620" s="29" t="n"/>
      <c r="B4620" s="25" t="n"/>
      <c r="C4620" s="49" t="n"/>
      <c r="D4620" s="29" t="n"/>
      <c r="E4620" s="23">
        <f>IF(OR(A4620="",B4620=""),"",A4620&amp;"|"&amp;B4620)</f>
        <v/>
      </c>
      <c r="F4620" s="30">
        <f>IF(OR(E4620="",NOT(ISNUMBER(C4620))),"",E4620&amp;"|"&amp;YEAR(C4620)&amp;"-"&amp;RIGHT("0"&amp;MONTH(C4620),2)&amp;"-"&amp;RIGHT("0"&amp;DAY(C4620),2))</f>
        <v/>
      </c>
      <c r="G4620" s="26">
        <f>IF(E4620="","",IFERROR(MATCH(E4620,pl_chave,0),0))</f>
        <v/>
      </c>
      <c r="H4620" s="23">
        <f>IF(G4620="","",IF(G4620=0,"Tarefa fora do plano",INDEX(pl_tag,G4620)))</f>
        <v/>
      </c>
      <c r="I4620" s="30">
        <f>IF(N(G4620)=0,"",INDEX(pl_atividade,G4620))</f>
        <v/>
      </c>
      <c r="J4620" s="50">
        <f>IF(N(G4620)=0,"",INDEX(pl_especialidade,G4620))</f>
        <v/>
      </c>
      <c r="K4620" s="28">
        <f>IF(N(G4620)=0,"",INDEX(pl_duracao,G4620))</f>
        <v/>
      </c>
      <c r="L4620" s="39">
        <f>IF(ISNUMBER(C4620),YEAR(C4620),"")</f>
        <v/>
      </c>
      <c r="M4620" s="39">
        <f>IF(ISNUMBER(C4620),MONTH(C4620),"")</f>
        <v/>
      </c>
      <c r="N4620" s="23">
        <f>IF(L4620="","",IF(NOT(ISNUMBER(crono_ano)),"Informe o ano",IF(L4620&lt;crono_ano,"Antes do ano",IF(L4620&gt;crono_ano,"Depois do ano","No ano"))))</f>
        <v/>
      </c>
      <c r="O4620" s="39">
        <f>IF(F4620="","",IF(COUNTIF(F$7:F4620,F4620)=1,1,0))</f>
        <v/>
      </c>
      <c r="P4620" s="39">
        <f>IF(A4620&amp;B4620&amp;C4620="","",IF(AND(O4620=1,N(G4620)&gt;0),IF(INDEX(pl_ativa,MAX(1,N(G4620)))="Sim",1,0),0))</f>
        <v/>
      </c>
      <c r="Q4620" s="39">
        <f>IF(F4620="","",COUNTIFS(ex_chave_oc,F4620,ex_cancelada,"&lt;&gt;Sim"))</f>
        <v/>
      </c>
      <c r="R4620" s="51">
        <f>IF(P4620="","",IF(AND(P4620=1,N(Q4620)&gt;0),1,0))</f>
        <v/>
      </c>
      <c r="S4620" s="30">
        <f>IF(P4620="","",IF(F4620="","ERRO: data prevista ausente ou inválida",IF(O4620=0,"Duplicada: contada uma vez",IF(N(G4620)=0,"ERRO: tarefa fora do Plano Mestre",IF(P4620=0,"Tarefa retirada do plano: não conta","OK")))))</f>
        <v/>
      </c>
    </row>
    <row r="4621">
      <c r="A4621" s="29" t="n"/>
      <c r="B4621" s="25" t="n"/>
      <c r="C4621" s="49" t="n"/>
      <c r="D4621" s="29" t="n"/>
      <c r="E4621" s="23">
        <f>IF(OR(A4621="",B4621=""),"",A4621&amp;"|"&amp;B4621)</f>
        <v/>
      </c>
      <c r="F4621" s="30">
        <f>IF(OR(E4621="",NOT(ISNUMBER(C4621))),"",E4621&amp;"|"&amp;YEAR(C4621)&amp;"-"&amp;RIGHT("0"&amp;MONTH(C4621),2)&amp;"-"&amp;RIGHT("0"&amp;DAY(C4621),2))</f>
        <v/>
      </c>
      <c r="G4621" s="26">
        <f>IF(E4621="","",IFERROR(MATCH(E4621,pl_chave,0),0))</f>
        <v/>
      </c>
      <c r="H4621" s="23">
        <f>IF(G4621="","",IF(G4621=0,"Tarefa fora do plano",INDEX(pl_tag,G4621)))</f>
        <v/>
      </c>
      <c r="I4621" s="30">
        <f>IF(N(G4621)=0,"",INDEX(pl_atividade,G4621))</f>
        <v/>
      </c>
      <c r="J4621" s="50">
        <f>IF(N(G4621)=0,"",INDEX(pl_especialidade,G4621))</f>
        <v/>
      </c>
      <c r="K4621" s="28">
        <f>IF(N(G4621)=0,"",INDEX(pl_duracao,G4621))</f>
        <v/>
      </c>
      <c r="L4621" s="39">
        <f>IF(ISNUMBER(C4621),YEAR(C4621),"")</f>
        <v/>
      </c>
      <c r="M4621" s="39">
        <f>IF(ISNUMBER(C4621),MONTH(C4621),"")</f>
        <v/>
      </c>
      <c r="N4621" s="23">
        <f>IF(L4621="","",IF(NOT(ISNUMBER(crono_ano)),"Informe o ano",IF(L4621&lt;crono_ano,"Antes do ano",IF(L4621&gt;crono_ano,"Depois do ano","No ano"))))</f>
        <v/>
      </c>
      <c r="O4621" s="39">
        <f>IF(F4621="","",IF(COUNTIF(F$7:F4621,F4621)=1,1,0))</f>
        <v/>
      </c>
      <c r="P4621" s="39">
        <f>IF(A4621&amp;B4621&amp;C4621="","",IF(AND(O4621=1,N(G4621)&gt;0),IF(INDEX(pl_ativa,MAX(1,N(G4621)))="Sim",1,0),0))</f>
        <v/>
      </c>
      <c r="Q4621" s="39">
        <f>IF(F4621="","",COUNTIFS(ex_chave_oc,F4621,ex_cancelada,"&lt;&gt;Sim"))</f>
        <v/>
      </c>
      <c r="R4621" s="51">
        <f>IF(P4621="","",IF(AND(P4621=1,N(Q4621)&gt;0),1,0))</f>
        <v/>
      </c>
      <c r="S4621" s="30">
        <f>IF(P4621="","",IF(F4621="","ERRO: data prevista ausente ou inválida",IF(O4621=0,"Duplicada: contada uma vez",IF(N(G4621)=0,"ERRO: tarefa fora do Plano Mestre",IF(P4621=0,"Tarefa retirada do plano: não conta","OK")))))</f>
        <v/>
      </c>
    </row>
    <row r="4622">
      <c r="A4622" s="29" t="n"/>
      <c r="B4622" s="25" t="n"/>
      <c r="C4622" s="49" t="n"/>
      <c r="D4622" s="29" t="n"/>
      <c r="E4622" s="23">
        <f>IF(OR(A4622="",B4622=""),"",A4622&amp;"|"&amp;B4622)</f>
        <v/>
      </c>
      <c r="F4622" s="30">
        <f>IF(OR(E4622="",NOT(ISNUMBER(C4622))),"",E4622&amp;"|"&amp;YEAR(C4622)&amp;"-"&amp;RIGHT("0"&amp;MONTH(C4622),2)&amp;"-"&amp;RIGHT("0"&amp;DAY(C4622),2))</f>
        <v/>
      </c>
      <c r="G4622" s="26">
        <f>IF(E4622="","",IFERROR(MATCH(E4622,pl_chave,0),0))</f>
        <v/>
      </c>
      <c r="H4622" s="23">
        <f>IF(G4622="","",IF(G4622=0,"Tarefa fora do plano",INDEX(pl_tag,G4622)))</f>
        <v/>
      </c>
      <c r="I4622" s="30">
        <f>IF(N(G4622)=0,"",INDEX(pl_atividade,G4622))</f>
        <v/>
      </c>
      <c r="J4622" s="50">
        <f>IF(N(G4622)=0,"",INDEX(pl_especialidade,G4622))</f>
        <v/>
      </c>
      <c r="K4622" s="28">
        <f>IF(N(G4622)=0,"",INDEX(pl_duracao,G4622))</f>
        <v/>
      </c>
      <c r="L4622" s="39">
        <f>IF(ISNUMBER(C4622),YEAR(C4622),"")</f>
        <v/>
      </c>
      <c r="M4622" s="39">
        <f>IF(ISNUMBER(C4622),MONTH(C4622),"")</f>
        <v/>
      </c>
      <c r="N4622" s="23">
        <f>IF(L4622="","",IF(NOT(ISNUMBER(crono_ano)),"Informe o ano",IF(L4622&lt;crono_ano,"Antes do ano",IF(L4622&gt;crono_ano,"Depois do ano","No ano"))))</f>
        <v/>
      </c>
      <c r="O4622" s="39">
        <f>IF(F4622="","",IF(COUNTIF(F$7:F4622,F4622)=1,1,0))</f>
        <v/>
      </c>
      <c r="P4622" s="39">
        <f>IF(A4622&amp;B4622&amp;C4622="","",IF(AND(O4622=1,N(G4622)&gt;0),IF(INDEX(pl_ativa,MAX(1,N(G4622)))="Sim",1,0),0))</f>
        <v/>
      </c>
      <c r="Q4622" s="39">
        <f>IF(F4622="","",COUNTIFS(ex_chave_oc,F4622,ex_cancelada,"&lt;&gt;Sim"))</f>
        <v/>
      </c>
      <c r="R4622" s="51">
        <f>IF(P4622="","",IF(AND(P4622=1,N(Q4622)&gt;0),1,0))</f>
        <v/>
      </c>
      <c r="S4622" s="30">
        <f>IF(P4622="","",IF(F4622="","ERRO: data prevista ausente ou inválida",IF(O4622=0,"Duplicada: contada uma vez",IF(N(G4622)=0,"ERRO: tarefa fora do Plano Mestre",IF(P4622=0,"Tarefa retirada do plano: não conta","OK")))))</f>
        <v/>
      </c>
    </row>
    <row r="4623">
      <c r="A4623" s="29" t="n"/>
      <c r="B4623" s="25" t="n"/>
      <c r="C4623" s="49" t="n"/>
      <c r="D4623" s="29" t="n"/>
      <c r="E4623" s="23">
        <f>IF(OR(A4623="",B4623=""),"",A4623&amp;"|"&amp;B4623)</f>
        <v/>
      </c>
      <c r="F4623" s="30">
        <f>IF(OR(E4623="",NOT(ISNUMBER(C4623))),"",E4623&amp;"|"&amp;YEAR(C4623)&amp;"-"&amp;RIGHT("0"&amp;MONTH(C4623),2)&amp;"-"&amp;RIGHT("0"&amp;DAY(C4623),2))</f>
        <v/>
      </c>
      <c r="G4623" s="26">
        <f>IF(E4623="","",IFERROR(MATCH(E4623,pl_chave,0),0))</f>
        <v/>
      </c>
      <c r="H4623" s="23">
        <f>IF(G4623="","",IF(G4623=0,"Tarefa fora do plano",INDEX(pl_tag,G4623)))</f>
        <v/>
      </c>
      <c r="I4623" s="30">
        <f>IF(N(G4623)=0,"",INDEX(pl_atividade,G4623))</f>
        <v/>
      </c>
      <c r="J4623" s="50">
        <f>IF(N(G4623)=0,"",INDEX(pl_especialidade,G4623))</f>
        <v/>
      </c>
      <c r="K4623" s="28">
        <f>IF(N(G4623)=0,"",INDEX(pl_duracao,G4623))</f>
        <v/>
      </c>
      <c r="L4623" s="39">
        <f>IF(ISNUMBER(C4623),YEAR(C4623),"")</f>
        <v/>
      </c>
      <c r="M4623" s="39">
        <f>IF(ISNUMBER(C4623),MONTH(C4623),"")</f>
        <v/>
      </c>
      <c r="N4623" s="23">
        <f>IF(L4623="","",IF(NOT(ISNUMBER(crono_ano)),"Informe o ano",IF(L4623&lt;crono_ano,"Antes do ano",IF(L4623&gt;crono_ano,"Depois do ano","No ano"))))</f>
        <v/>
      </c>
      <c r="O4623" s="39">
        <f>IF(F4623="","",IF(COUNTIF(F$7:F4623,F4623)=1,1,0))</f>
        <v/>
      </c>
      <c r="P4623" s="39">
        <f>IF(A4623&amp;B4623&amp;C4623="","",IF(AND(O4623=1,N(G4623)&gt;0),IF(INDEX(pl_ativa,MAX(1,N(G4623)))="Sim",1,0),0))</f>
        <v/>
      </c>
      <c r="Q4623" s="39">
        <f>IF(F4623="","",COUNTIFS(ex_chave_oc,F4623,ex_cancelada,"&lt;&gt;Sim"))</f>
        <v/>
      </c>
      <c r="R4623" s="51">
        <f>IF(P4623="","",IF(AND(P4623=1,N(Q4623)&gt;0),1,0))</f>
        <v/>
      </c>
      <c r="S4623" s="30">
        <f>IF(P4623="","",IF(F4623="","ERRO: data prevista ausente ou inválida",IF(O4623=0,"Duplicada: contada uma vez",IF(N(G4623)=0,"ERRO: tarefa fora do Plano Mestre",IF(P4623=0,"Tarefa retirada do plano: não conta","OK")))))</f>
        <v/>
      </c>
    </row>
    <row r="4624">
      <c r="A4624" s="29" t="n"/>
      <c r="B4624" s="25" t="n"/>
      <c r="C4624" s="49" t="n"/>
      <c r="D4624" s="29" t="n"/>
      <c r="E4624" s="23">
        <f>IF(OR(A4624="",B4624=""),"",A4624&amp;"|"&amp;B4624)</f>
        <v/>
      </c>
      <c r="F4624" s="30">
        <f>IF(OR(E4624="",NOT(ISNUMBER(C4624))),"",E4624&amp;"|"&amp;YEAR(C4624)&amp;"-"&amp;RIGHT("0"&amp;MONTH(C4624),2)&amp;"-"&amp;RIGHT("0"&amp;DAY(C4624),2))</f>
        <v/>
      </c>
      <c r="G4624" s="26">
        <f>IF(E4624="","",IFERROR(MATCH(E4624,pl_chave,0),0))</f>
        <v/>
      </c>
      <c r="H4624" s="23">
        <f>IF(G4624="","",IF(G4624=0,"Tarefa fora do plano",INDEX(pl_tag,G4624)))</f>
        <v/>
      </c>
      <c r="I4624" s="30">
        <f>IF(N(G4624)=0,"",INDEX(pl_atividade,G4624))</f>
        <v/>
      </c>
      <c r="J4624" s="50">
        <f>IF(N(G4624)=0,"",INDEX(pl_especialidade,G4624))</f>
        <v/>
      </c>
      <c r="K4624" s="28">
        <f>IF(N(G4624)=0,"",INDEX(pl_duracao,G4624))</f>
        <v/>
      </c>
      <c r="L4624" s="39">
        <f>IF(ISNUMBER(C4624),YEAR(C4624),"")</f>
        <v/>
      </c>
      <c r="M4624" s="39">
        <f>IF(ISNUMBER(C4624),MONTH(C4624),"")</f>
        <v/>
      </c>
      <c r="N4624" s="23">
        <f>IF(L4624="","",IF(NOT(ISNUMBER(crono_ano)),"Informe o ano",IF(L4624&lt;crono_ano,"Antes do ano",IF(L4624&gt;crono_ano,"Depois do ano","No ano"))))</f>
        <v/>
      </c>
      <c r="O4624" s="39">
        <f>IF(F4624="","",IF(COUNTIF(F$7:F4624,F4624)=1,1,0))</f>
        <v/>
      </c>
      <c r="P4624" s="39">
        <f>IF(A4624&amp;B4624&amp;C4624="","",IF(AND(O4624=1,N(G4624)&gt;0),IF(INDEX(pl_ativa,MAX(1,N(G4624)))="Sim",1,0),0))</f>
        <v/>
      </c>
      <c r="Q4624" s="39">
        <f>IF(F4624="","",COUNTIFS(ex_chave_oc,F4624,ex_cancelada,"&lt;&gt;Sim"))</f>
        <v/>
      </c>
      <c r="R4624" s="51">
        <f>IF(P4624="","",IF(AND(P4624=1,N(Q4624)&gt;0),1,0))</f>
        <v/>
      </c>
      <c r="S4624" s="30">
        <f>IF(P4624="","",IF(F4624="","ERRO: data prevista ausente ou inválida",IF(O4624=0,"Duplicada: contada uma vez",IF(N(G4624)=0,"ERRO: tarefa fora do Plano Mestre",IF(P4624=0,"Tarefa retirada do plano: não conta","OK")))))</f>
        <v/>
      </c>
    </row>
    <row r="4625">
      <c r="A4625" s="29" t="n"/>
      <c r="B4625" s="25" t="n"/>
      <c r="C4625" s="49" t="n"/>
      <c r="D4625" s="29" t="n"/>
      <c r="E4625" s="23">
        <f>IF(OR(A4625="",B4625=""),"",A4625&amp;"|"&amp;B4625)</f>
        <v/>
      </c>
      <c r="F4625" s="30">
        <f>IF(OR(E4625="",NOT(ISNUMBER(C4625))),"",E4625&amp;"|"&amp;YEAR(C4625)&amp;"-"&amp;RIGHT("0"&amp;MONTH(C4625),2)&amp;"-"&amp;RIGHT("0"&amp;DAY(C4625),2))</f>
        <v/>
      </c>
      <c r="G4625" s="26">
        <f>IF(E4625="","",IFERROR(MATCH(E4625,pl_chave,0),0))</f>
        <v/>
      </c>
      <c r="H4625" s="23">
        <f>IF(G4625="","",IF(G4625=0,"Tarefa fora do plano",INDEX(pl_tag,G4625)))</f>
        <v/>
      </c>
      <c r="I4625" s="30">
        <f>IF(N(G4625)=0,"",INDEX(pl_atividade,G4625))</f>
        <v/>
      </c>
      <c r="J4625" s="50">
        <f>IF(N(G4625)=0,"",INDEX(pl_especialidade,G4625))</f>
        <v/>
      </c>
      <c r="K4625" s="28">
        <f>IF(N(G4625)=0,"",INDEX(pl_duracao,G4625))</f>
        <v/>
      </c>
      <c r="L4625" s="39">
        <f>IF(ISNUMBER(C4625),YEAR(C4625),"")</f>
        <v/>
      </c>
      <c r="M4625" s="39">
        <f>IF(ISNUMBER(C4625),MONTH(C4625),"")</f>
        <v/>
      </c>
      <c r="N4625" s="23">
        <f>IF(L4625="","",IF(NOT(ISNUMBER(crono_ano)),"Informe o ano",IF(L4625&lt;crono_ano,"Antes do ano",IF(L4625&gt;crono_ano,"Depois do ano","No ano"))))</f>
        <v/>
      </c>
      <c r="O4625" s="39">
        <f>IF(F4625="","",IF(COUNTIF(F$7:F4625,F4625)=1,1,0))</f>
        <v/>
      </c>
      <c r="P4625" s="39">
        <f>IF(A4625&amp;B4625&amp;C4625="","",IF(AND(O4625=1,N(G4625)&gt;0),IF(INDEX(pl_ativa,MAX(1,N(G4625)))="Sim",1,0),0))</f>
        <v/>
      </c>
      <c r="Q4625" s="39">
        <f>IF(F4625="","",COUNTIFS(ex_chave_oc,F4625,ex_cancelada,"&lt;&gt;Sim"))</f>
        <v/>
      </c>
      <c r="R4625" s="51">
        <f>IF(P4625="","",IF(AND(P4625=1,N(Q4625)&gt;0),1,0))</f>
        <v/>
      </c>
      <c r="S4625" s="30">
        <f>IF(P4625="","",IF(F4625="","ERRO: data prevista ausente ou inválida",IF(O4625=0,"Duplicada: contada uma vez",IF(N(G4625)=0,"ERRO: tarefa fora do Plano Mestre",IF(P4625=0,"Tarefa retirada do plano: não conta","OK")))))</f>
        <v/>
      </c>
    </row>
    <row r="4626">
      <c r="A4626" s="29" t="n"/>
      <c r="B4626" s="25" t="n"/>
      <c r="C4626" s="49" t="n"/>
      <c r="D4626" s="29" t="n"/>
      <c r="E4626" s="23">
        <f>IF(OR(A4626="",B4626=""),"",A4626&amp;"|"&amp;B4626)</f>
        <v/>
      </c>
      <c r="F4626" s="30">
        <f>IF(OR(E4626="",NOT(ISNUMBER(C4626))),"",E4626&amp;"|"&amp;YEAR(C4626)&amp;"-"&amp;RIGHT("0"&amp;MONTH(C4626),2)&amp;"-"&amp;RIGHT("0"&amp;DAY(C4626),2))</f>
        <v/>
      </c>
      <c r="G4626" s="26">
        <f>IF(E4626="","",IFERROR(MATCH(E4626,pl_chave,0),0))</f>
        <v/>
      </c>
      <c r="H4626" s="23">
        <f>IF(G4626="","",IF(G4626=0,"Tarefa fora do plano",INDEX(pl_tag,G4626)))</f>
        <v/>
      </c>
      <c r="I4626" s="30">
        <f>IF(N(G4626)=0,"",INDEX(pl_atividade,G4626))</f>
        <v/>
      </c>
      <c r="J4626" s="50">
        <f>IF(N(G4626)=0,"",INDEX(pl_especialidade,G4626))</f>
        <v/>
      </c>
      <c r="K4626" s="28">
        <f>IF(N(G4626)=0,"",INDEX(pl_duracao,G4626))</f>
        <v/>
      </c>
      <c r="L4626" s="39">
        <f>IF(ISNUMBER(C4626),YEAR(C4626),"")</f>
        <v/>
      </c>
      <c r="M4626" s="39">
        <f>IF(ISNUMBER(C4626),MONTH(C4626),"")</f>
        <v/>
      </c>
      <c r="N4626" s="23">
        <f>IF(L4626="","",IF(NOT(ISNUMBER(crono_ano)),"Informe o ano",IF(L4626&lt;crono_ano,"Antes do ano",IF(L4626&gt;crono_ano,"Depois do ano","No ano"))))</f>
        <v/>
      </c>
      <c r="O4626" s="39">
        <f>IF(F4626="","",IF(COUNTIF(F$7:F4626,F4626)=1,1,0))</f>
        <v/>
      </c>
      <c r="P4626" s="39">
        <f>IF(A4626&amp;B4626&amp;C4626="","",IF(AND(O4626=1,N(G4626)&gt;0),IF(INDEX(pl_ativa,MAX(1,N(G4626)))="Sim",1,0),0))</f>
        <v/>
      </c>
      <c r="Q4626" s="39">
        <f>IF(F4626="","",COUNTIFS(ex_chave_oc,F4626,ex_cancelada,"&lt;&gt;Sim"))</f>
        <v/>
      </c>
      <c r="R4626" s="51">
        <f>IF(P4626="","",IF(AND(P4626=1,N(Q4626)&gt;0),1,0))</f>
        <v/>
      </c>
      <c r="S4626" s="30">
        <f>IF(P4626="","",IF(F4626="","ERRO: data prevista ausente ou inválida",IF(O4626=0,"Duplicada: contada uma vez",IF(N(G4626)=0,"ERRO: tarefa fora do Plano Mestre",IF(P4626=0,"Tarefa retirada do plano: não conta","OK")))))</f>
        <v/>
      </c>
    </row>
    <row r="4627">
      <c r="A4627" s="29" t="n"/>
      <c r="B4627" s="25" t="n"/>
      <c r="C4627" s="49" t="n"/>
      <c r="D4627" s="29" t="n"/>
      <c r="E4627" s="23">
        <f>IF(OR(A4627="",B4627=""),"",A4627&amp;"|"&amp;B4627)</f>
        <v/>
      </c>
      <c r="F4627" s="30">
        <f>IF(OR(E4627="",NOT(ISNUMBER(C4627))),"",E4627&amp;"|"&amp;YEAR(C4627)&amp;"-"&amp;RIGHT("0"&amp;MONTH(C4627),2)&amp;"-"&amp;RIGHT("0"&amp;DAY(C4627),2))</f>
        <v/>
      </c>
      <c r="G4627" s="26">
        <f>IF(E4627="","",IFERROR(MATCH(E4627,pl_chave,0),0))</f>
        <v/>
      </c>
      <c r="H4627" s="23">
        <f>IF(G4627="","",IF(G4627=0,"Tarefa fora do plano",INDEX(pl_tag,G4627)))</f>
        <v/>
      </c>
      <c r="I4627" s="30">
        <f>IF(N(G4627)=0,"",INDEX(pl_atividade,G4627))</f>
        <v/>
      </c>
      <c r="J4627" s="50">
        <f>IF(N(G4627)=0,"",INDEX(pl_especialidade,G4627))</f>
        <v/>
      </c>
      <c r="K4627" s="28">
        <f>IF(N(G4627)=0,"",INDEX(pl_duracao,G4627))</f>
        <v/>
      </c>
      <c r="L4627" s="39">
        <f>IF(ISNUMBER(C4627),YEAR(C4627),"")</f>
        <v/>
      </c>
      <c r="M4627" s="39">
        <f>IF(ISNUMBER(C4627),MONTH(C4627),"")</f>
        <v/>
      </c>
      <c r="N4627" s="23">
        <f>IF(L4627="","",IF(NOT(ISNUMBER(crono_ano)),"Informe o ano",IF(L4627&lt;crono_ano,"Antes do ano",IF(L4627&gt;crono_ano,"Depois do ano","No ano"))))</f>
        <v/>
      </c>
      <c r="O4627" s="39">
        <f>IF(F4627="","",IF(COUNTIF(F$7:F4627,F4627)=1,1,0))</f>
        <v/>
      </c>
      <c r="P4627" s="39">
        <f>IF(A4627&amp;B4627&amp;C4627="","",IF(AND(O4627=1,N(G4627)&gt;0),IF(INDEX(pl_ativa,MAX(1,N(G4627)))="Sim",1,0),0))</f>
        <v/>
      </c>
      <c r="Q4627" s="39">
        <f>IF(F4627="","",COUNTIFS(ex_chave_oc,F4627,ex_cancelada,"&lt;&gt;Sim"))</f>
        <v/>
      </c>
      <c r="R4627" s="51">
        <f>IF(P4627="","",IF(AND(P4627=1,N(Q4627)&gt;0),1,0))</f>
        <v/>
      </c>
      <c r="S4627" s="30">
        <f>IF(P4627="","",IF(F4627="","ERRO: data prevista ausente ou inválida",IF(O4627=0,"Duplicada: contada uma vez",IF(N(G4627)=0,"ERRO: tarefa fora do Plano Mestre",IF(P4627=0,"Tarefa retirada do plano: não conta","OK")))))</f>
        <v/>
      </c>
    </row>
    <row r="4628">
      <c r="A4628" s="29" t="n"/>
      <c r="B4628" s="25" t="n"/>
      <c r="C4628" s="49" t="n"/>
      <c r="D4628" s="29" t="n"/>
      <c r="E4628" s="23">
        <f>IF(OR(A4628="",B4628=""),"",A4628&amp;"|"&amp;B4628)</f>
        <v/>
      </c>
      <c r="F4628" s="30">
        <f>IF(OR(E4628="",NOT(ISNUMBER(C4628))),"",E4628&amp;"|"&amp;YEAR(C4628)&amp;"-"&amp;RIGHT("0"&amp;MONTH(C4628),2)&amp;"-"&amp;RIGHT("0"&amp;DAY(C4628),2))</f>
        <v/>
      </c>
      <c r="G4628" s="26">
        <f>IF(E4628="","",IFERROR(MATCH(E4628,pl_chave,0),0))</f>
        <v/>
      </c>
      <c r="H4628" s="23">
        <f>IF(G4628="","",IF(G4628=0,"Tarefa fora do plano",INDEX(pl_tag,G4628)))</f>
        <v/>
      </c>
      <c r="I4628" s="30">
        <f>IF(N(G4628)=0,"",INDEX(pl_atividade,G4628))</f>
        <v/>
      </c>
      <c r="J4628" s="50">
        <f>IF(N(G4628)=0,"",INDEX(pl_especialidade,G4628))</f>
        <v/>
      </c>
      <c r="K4628" s="28">
        <f>IF(N(G4628)=0,"",INDEX(pl_duracao,G4628))</f>
        <v/>
      </c>
      <c r="L4628" s="39">
        <f>IF(ISNUMBER(C4628),YEAR(C4628),"")</f>
        <v/>
      </c>
      <c r="M4628" s="39">
        <f>IF(ISNUMBER(C4628),MONTH(C4628),"")</f>
        <v/>
      </c>
      <c r="N4628" s="23">
        <f>IF(L4628="","",IF(NOT(ISNUMBER(crono_ano)),"Informe o ano",IF(L4628&lt;crono_ano,"Antes do ano",IF(L4628&gt;crono_ano,"Depois do ano","No ano"))))</f>
        <v/>
      </c>
      <c r="O4628" s="39">
        <f>IF(F4628="","",IF(COUNTIF(F$7:F4628,F4628)=1,1,0))</f>
        <v/>
      </c>
      <c r="P4628" s="39">
        <f>IF(A4628&amp;B4628&amp;C4628="","",IF(AND(O4628=1,N(G4628)&gt;0),IF(INDEX(pl_ativa,MAX(1,N(G4628)))="Sim",1,0),0))</f>
        <v/>
      </c>
      <c r="Q4628" s="39">
        <f>IF(F4628="","",COUNTIFS(ex_chave_oc,F4628,ex_cancelada,"&lt;&gt;Sim"))</f>
        <v/>
      </c>
      <c r="R4628" s="51">
        <f>IF(P4628="","",IF(AND(P4628=1,N(Q4628)&gt;0),1,0))</f>
        <v/>
      </c>
      <c r="S4628" s="30">
        <f>IF(P4628="","",IF(F4628="","ERRO: data prevista ausente ou inválida",IF(O4628=0,"Duplicada: contada uma vez",IF(N(G4628)=0,"ERRO: tarefa fora do Plano Mestre",IF(P4628=0,"Tarefa retirada do plano: não conta","OK")))))</f>
        <v/>
      </c>
    </row>
    <row r="4629">
      <c r="A4629" s="29" t="n"/>
      <c r="B4629" s="25" t="n"/>
      <c r="C4629" s="49" t="n"/>
      <c r="D4629" s="29" t="n"/>
      <c r="E4629" s="23">
        <f>IF(OR(A4629="",B4629=""),"",A4629&amp;"|"&amp;B4629)</f>
        <v/>
      </c>
      <c r="F4629" s="30">
        <f>IF(OR(E4629="",NOT(ISNUMBER(C4629))),"",E4629&amp;"|"&amp;YEAR(C4629)&amp;"-"&amp;RIGHT("0"&amp;MONTH(C4629),2)&amp;"-"&amp;RIGHT("0"&amp;DAY(C4629),2))</f>
        <v/>
      </c>
      <c r="G4629" s="26">
        <f>IF(E4629="","",IFERROR(MATCH(E4629,pl_chave,0),0))</f>
        <v/>
      </c>
      <c r="H4629" s="23">
        <f>IF(G4629="","",IF(G4629=0,"Tarefa fora do plano",INDEX(pl_tag,G4629)))</f>
        <v/>
      </c>
      <c r="I4629" s="30">
        <f>IF(N(G4629)=0,"",INDEX(pl_atividade,G4629))</f>
        <v/>
      </c>
      <c r="J4629" s="50">
        <f>IF(N(G4629)=0,"",INDEX(pl_especialidade,G4629))</f>
        <v/>
      </c>
      <c r="K4629" s="28">
        <f>IF(N(G4629)=0,"",INDEX(pl_duracao,G4629))</f>
        <v/>
      </c>
      <c r="L4629" s="39">
        <f>IF(ISNUMBER(C4629),YEAR(C4629),"")</f>
        <v/>
      </c>
      <c r="M4629" s="39">
        <f>IF(ISNUMBER(C4629),MONTH(C4629),"")</f>
        <v/>
      </c>
      <c r="N4629" s="23">
        <f>IF(L4629="","",IF(NOT(ISNUMBER(crono_ano)),"Informe o ano",IF(L4629&lt;crono_ano,"Antes do ano",IF(L4629&gt;crono_ano,"Depois do ano","No ano"))))</f>
        <v/>
      </c>
      <c r="O4629" s="39">
        <f>IF(F4629="","",IF(COUNTIF(F$7:F4629,F4629)=1,1,0))</f>
        <v/>
      </c>
      <c r="P4629" s="39">
        <f>IF(A4629&amp;B4629&amp;C4629="","",IF(AND(O4629=1,N(G4629)&gt;0),IF(INDEX(pl_ativa,MAX(1,N(G4629)))="Sim",1,0),0))</f>
        <v/>
      </c>
      <c r="Q4629" s="39">
        <f>IF(F4629="","",COUNTIFS(ex_chave_oc,F4629,ex_cancelada,"&lt;&gt;Sim"))</f>
        <v/>
      </c>
      <c r="R4629" s="51">
        <f>IF(P4629="","",IF(AND(P4629=1,N(Q4629)&gt;0),1,0))</f>
        <v/>
      </c>
      <c r="S4629" s="30">
        <f>IF(P4629="","",IF(F4629="","ERRO: data prevista ausente ou inválida",IF(O4629=0,"Duplicada: contada uma vez",IF(N(G4629)=0,"ERRO: tarefa fora do Plano Mestre",IF(P4629=0,"Tarefa retirada do plano: não conta","OK")))))</f>
        <v/>
      </c>
    </row>
    <row r="4630">
      <c r="A4630" s="29" t="n"/>
      <c r="B4630" s="25" t="n"/>
      <c r="C4630" s="49" t="n"/>
      <c r="D4630" s="29" t="n"/>
      <c r="E4630" s="23">
        <f>IF(OR(A4630="",B4630=""),"",A4630&amp;"|"&amp;B4630)</f>
        <v/>
      </c>
      <c r="F4630" s="30">
        <f>IF(OR(E4630="",NOT(ISNUMBER(C4630))),"",E4630&amp;"|"&amp;YEAR(C4630)&amp;"-"&amp;RIGHT("0"&amp;MONTH(C4630),2)&amp;"-"&amp;RIGHT("0"&amp;DAY(C4630),2))</f>
        <v/>
      </c>
      <c r="G4630" s="26">
        <f>IF(E4630="","",IFERROR(MATCH(E4630,pl_chave,0),0))</f>
        <v/>
      </c>
      <c r="H4630" s="23">
        <f>IF(G4630="","",IF(G4630=0,"Tarefa fora do plano",INDEX(pl_tag,G4630)))</f>
        <v/>
      </c>
      <c r="I4630" s="30">
        <f>IF(N(G4630)=0,"",INDEX(pl_atividade,G4630))</f>
        <v/>
      </c>
      <c r="J4630" s="50">
        <f>IF(N(G4630)=0,"",INDEX(pl_especialidade,G4630))</f>
        <v/>
      </c>
      <c r="K4630" s="28">
        <f>IF(N(G4630)=0,"",INDEX(pl_duracao,G4630))</f>
        <v/>
      </c>
      <c r="L4630" s="39">
        <f>IF(ISNUMBER(C4630),YEAR(C4630),"")</f>
        <v/>
      </c>
      <c r="M4630" s="39">
        <f>IF(ISNUMBER(C4630),MONTH(C4630),"")</f>
        <v/>
      </c>
      <c r="N4630" s="23">
        <f>IF(L4630="","",IF(NOT(ISNUMBER(crono_ano)),"Informe o ano",IF(L4630&lt;crono_ano,"Antes do ano",IF(L4630&gt;crono_ano,"Depois do ano","No ano"))))</f>
        <v/>
      </c>
      <c r="O4630" s="39">
        <f>IF(F4630="","",IF(COUNTIF(F$7:F4630,F4630)=1,1,0))</f>
        <v/>
      </c>
      <c r="P4630" s="39">
        <f>IF(A4630&amp;B4630&amp;C4630="","",IF(AND(O4630=1,N(G4630)&gt;0),IF(INDEX(pl_ativa,MAX(1,N(G4630)))="Sim",1,0),0))</f>
        <v/>
      </c>
      <c r="Q4630" s="39">
        <f>IF(F4630="","",COUNTIFS(ex_chave_oc,F4630,ex_cancelada,"&lt;&gt;Sim"))</f>
        <v/>
      </c>
      <c r="R4630" s="51">
        <f>IF(P4630="","",IF(AND(P4630=1,N(Q4630)&gt;0),1,0))</f>
        <v/>
      </c>
      <c r="S4630" s="30">
        <f>IF(P4630="","",IF(F4630="","ERRO: data prevista ausente ou inválida",IF(O4630=0,"Duplicada: contada uma vez",IF(N(G4630)=0,"ERRO: tarefa fora do Plano Mestre",IF(P4630=0,"Tarefa retirada do plano: não conta","OK")))))</f>
        <v/>
      </c>
    </row>
    <row r="4631">
      <c r="A4631" s="29" t="n"/>
      <c r="B4631" s="25" t="n"/>
      <c r="C4631" s="49" t="n"/>
      <c r="D4631" s="29" t="n"/>
      <c r="E4631" s="23">
        <f>IF(OR(A4631="",B4631=""),"",A4631&amp;"|"&amp;B4631)</f>
        <v/>
      </c>
      <c r="F4631" s="30">
        <f>IF(OR(E4631="",NOT(ISNUMBER(C4631))),"",E4631&amp;"|"&amp;YEAR(C4631)&amp;"-"&amp;RIGHT("0"&amp;MONTH(C4631),2)&amp;"-"&amp;RIGHT("0"&amp;DAY(C4631),2))</f>
        <v/>
      </c>
      <c r="G4631" s="26">
        <f>IF(E4631="","",IFERROR(MATCH(E4631,pl_chave,0),0))</f>
        <v/>
      </c>
      <c r="H4631" s="23">
        <f>IF(G4631="","",IF(G4631=0,"Tarefa fora do plano",INDEX(pl_tag,G4631)))</f>
        <v/>
      </c>
      <c r="I4631" s="30">
        <f>IF(N(G4631)=0,"",INDEX(pl_atividade,G4631))</f>
        <v/>
      </c>
      <c r="J4631" s="50">
        <f>IF(N(G4631)=0,"",INDEX(pl_especialidade,G4631))</f>
        <v/>
      </c>
      <c r="K4631" s="28">
        <f>IF(N(G4631)=0,"",INDEX(pl_duracao,G4631))</f>
        <v/>
      </c>
      <c r="L4631" s="39">
        <f>IF(ISNUMBER(C4631),YEAR(C4631),"")</f>
        <v/>
      </c>
      <c r="M4631" s="39">
        <f>IF(ISNUMBER(C4631),MONTH(C4631),"")</f>
        <v/>
      </c>
      <c r="N4631" s="23">
        <f>IF(L4631="","",IF(NOT(ISNUMBER(crono_ano)),"Informe o ano",IF(L4631&lt;crono_ano,"Antes do ano",IF(L4631&gt;crono_ano,"Depois do ano","No ano"))))</f>
        <v/>
      </c>
      <c r="O4631" s="39">
        <f>IF(F4631="","",IF(COUNTIF(F$7:F4631,F4631)=1,1,0))</f>
        <v/>
      </c>
      <c r="P4631" s="39">
        <f>IF(A4631&amp;B4631&amp;C4631="","",IF(AND(O4631=1,N(G4631)&gt;0),IF(INDEX(pl_ativa,MAX(1,N(G4631)))="Sim",1,0),0))</f>
        <v/>
      </c>
      <c r="Q4631" s="39">
        <f>IF(F4631="","",COUNTIFS(ex_chave_oc,F4631,ex_cancelada,"&lt;&gt;Sim"))</f>
        <v/>
      </c>
      <c r="R4631" s="51">
        <f>IF(P4631="","",IF(AND(P4631=1,N(Q4631)&gt;0),1,0))</f>
        <v/>
      </c>
      <c r="S4631" s="30">
        <f>IF(P4631="","",IF(F4631="","ERRO: data prevista ausente ou inválida",IF(O4631=0,"Duplicada: contada uma vez",IF(N(G4631)=0,"ERRO: tarefa fora do Plano Mestre",IF(P4631=0,"Tarefa retirada do plano: não conta","OK")))))</f>
        <v/>
      </c>
    </row>
    <row r="4632">
      <c r="A4632" s="29" t="n"/>
      <c r="B4632" s="25" t="n"/>
      <c r="C4632" s="49" t="n"/>
      <c r="D4632" s="29" t="n"/>
      <c r="E4632" s="23">
        <f>IF(OR(A4632="",B4632=""),"",A4632&amp;"|"&amp;B4632)</f>
        <v/>
      </c>
      <c r="F4632" s="30">
        <f>IF(OR(E4632="",NOT(ISNUMBER(C4632))),"",E4632&amp;"|"&amp;YEAR(C4632)&amp;"-"&amp;RIGHT("0"&amp;MONTH(C4632),2)&amp;"-"&amp;RIGHT("0"&amp;DAY(C4632),2))</f>
        <v/>
      </c>
      <c r="G4632" s="26">
        <f>IF(E4632="","",IFERROR(MATCH(E4632,pl_chave,0),0))</f>
        <v/>
      </c>
      <c r="H4632" s="23">
        <f>IF(G4632="","",IF(G4632=0,"Tarefa fora do plano",INDEX(pl_tag,G4632)))</f>
        <v/>
      </c>
      <c r="I4632" s="30">
        <f>IF(N(G4632)=0,"",INDEX(pl_atividade,G4632))</f>
        <v/>
      </c>
      <c r="J4632" s="50">
        <f>IF(N(G4632)=0,"",INDEX(pl_especialidade,G4632))</f>
        <v/>
      </c>
      <c r="K4632" s="28">
        <f>IF(N(G4632)=0,"",INDEX(pl_duracao,G4632))</f>
        <v/>
      </c>
      <c r="L4632" s="39">
        <f>IF(ISNUMBER(C4632),YEAR(C4632),"")</f>
        <v/>
      </c>
      <c r="M4632" s="39">
        <f>IF(ISNUMBER(C4632),MONTH(C4632),"")</f>
        <v/>
      </c>
      <c r="N4632" s="23">
        <f>IF(L4632="","",IF(NOT(ISNUMBER(crono_ano)),"Informe o ano",IF(L4632&lt;crono_ano,"Antes do ano",IF(L4632&gt;crono_ano,"Depois do ano","No ano"))))</f>
        <v/>
      </c>
      <c r="O4632" s="39">
        <f>IF(F4632="","",IF(COUNTIF(F$7:F4632,F4632)=1,1,0))</f>
        <v/>
      </c>
      <c r="P4632" s="39">
        <f>IF(A4632&amp;B4632&amp;C4632="","",IF(AND(O4632=1,N(G4632)&gt;0),IF(INDEX(pl_ativa,MAX(1,N(G4632)))="Sim",1,0),0))</f>
        <v/>
      </c>
      <c r="Q4632" s="39">
        <f>IF(F4632="","",COUNTIFS(ex_chave_oc,F4632,ex_cancelada,"&lt;&gt;Sim"))</f>
        <v/>
      </c>
      <c r="R4632" s="51">
        <f>IF(P4632="","",IF(AND(P4632=1,N(Q4632)&gt;0),1,0))</f>
        <v/>
      </c>
      <c r="S4632" s="30">
        <f>IF(P4632="","",IF(F4632="","ERRO: data prevista ausente ou inválida",IF(O4632=0,"Duplicada: contada uma vez",IF(N(G4632)=0,"ERRO: tarefa fora do Plano Mestre",IF(P4632=0,"Tarefa retirada do plano: não conta","OK")))))</f>
        <v/>
      </c>
    </row>
    <row r="4633">
      <c r="A4633" s="29" t="n"/>
      <c r="B4633" s="25" t="n"/>
      <c r="C4633" s="49" t="n"/>
      <c r="D4633" s="29" t="n"/>
      <c r="E4633" s="23">
        <f>IF(OR(A4633="",B4633=""),"",A4633&amp;"|"&amp;B4633)</f>
        <v/>
      </c>
      <c r="F4633" s="30">
        <f>IF(OR(E4633="",NOT(ISNUMBER(C4633))),"",E4633&amp;"|"&amp;YEAR(C4633)&amp;"-"&amp;RIGHT("0"&amp;MONTH(C4633),2)&amp;"-"&amp;RIGHT("0"&amp;DAY(C4633),2))</f>
        <v/>
      </c>
      <c r="G4633" s="26">
        <f>IF(E4633="","",IFERROR(MATCH(E4633,pl_chave,0),0))</f>
        <v/>
      </c>
      <c r="H4633" s="23">
        <f>IF(G4633="","",IF(G4633=0,"Tarefa fora do plano",INDEX(pl_tag,G4633)))</f>
        <v/>
      </c>
      <c r="I4633" s="30">
        <f>IF(N(G4633)=0,"",INDEX(pl_atividade,G4633))</f>
        <v/>
      </c>
      <c r="J4633" s="50">
        <f>IF(N(G4633)=0,"",INDEX(pl_especialidade,G4633))</f>
        <v/>
      </c>
      <c r="K4633" s="28">
        <f>IF(N(G4633)=0,"",INDEX(pl_duracao,G4633))</f>
        <v/>
      </c>
      <c r="L4633" s="39">
        <f>IF(ISNUMBER(C4633),YEAR(C4633),"")</f>
        <v/>
      </c>
      <c r="M4633" s="39">
        <f>IF(ISNUMBER(C4633),MONTH(C4633),"")</f>
        <v/>
      </c>
      <c r="N4633" s="23">
        <f>IF(L4633="","",IF(NOT(ISNUMBER(crono_ano)),"Informe o ano",IF(L4633&lt;crono_ano,"Antes do ano",IF(L4633&gt;crono_ano,"Depois do ano","No ano"))))</f>
        <v/>
      </c>
      <c r="O4633" s="39">
        <f>IF(F4633="","",IF(COUNTIF(F$7:F4633,F4633)=1,1,0))</f>
        <v/>
      </c>
      <c r="P4633" s="39">
        <f>IF(A4633&amp;B4633&amp;C4633="","",IF(AND(O4633=1,N(G4633)&gt;0),IF(INDEX(pl_ativa,MAX(1,N(G4633)))="Sim",1,0),0))</f>
        <v/>
      </c>
      <c r="Q4633" s="39">
        <f>IF(F4633="","",COUNTIFS(ex_chave_oc,F4633,ex_cancelada,"&lt;&gt;Sim"))</f>
        <v/>
      </c>
      <c r="R4633" s="51">
        <f>IF(P4633="","",IF(AND(P4633=1,N(Q4633)&gt;0),1,0))</f>
        <v/>
      </c>
      <c r="S4633" s="30">
        <f>IF(P4633="","",IF(F4633="","ERRO: data prevista ausente ou inválida",IF(O4633=0,"Duplicada: contada uma vez",IF(N(G4633)=0,"ERRO: tarefa fora do Plano Mestre",IF(P4633=0,"Tarefa retirada do plano: não conta","OK")))))</f>
        <v/>
      </c>
    </row>
    <row r="4634">
      <c r="A4634" s="29" t="n"/>
      <c r="B4634" s="25" t="n"/>
      <c r="C4634" s="49" t="n"/>
      <c r="D4634" s="29" t="n"/>
      <c r="E4634" s="23">
        <f>IF(OR(A4634="",B4634=""),"",A4634&amp;"|"&amp;B4634)</f>
        <v/>
      </c>
      <c r="F4634" s="30">
        <f>IF(OR(E4634="",NOT(ISNUMBER(C4634))),"",E4634&amp;"|"&amp;YEAR(C4634)&amp;"-"&amp;RIGHT("0"&amp;MONTH(C4634),2)&amp;"-"&amp;RIGHT("0"&amp;DAY(C4634),2))</f>
        <v/>
      </c>
      <c r="G4634" s="26">
        <f>IF(E4634="","",IFERROR(MATCH(E4634,pl_chave,0),0))</f>
        <v/>
      </c>
      <c r="H4634" s="23">
        <f>IF(G4634="","",IF(G4634=0,"Tarefa fora do plano",INDEX(pl_tag,G4634)))</f>
        <v/>
      </c>
      <c r="I4634" s="30">
        <f>IF(N(G4634)=0,"",INDEX(pl_atividade,G4634))</f>
        <v/>
      </c>
      <c r="J4634" s="50">
        <f>IF(N(G4634)=0,"",INDEX(pl_especialidade,G4634))</f>
        <v/>
      </c>
      <c r="K4634" s="28">
        <f>IF(N(G4634)=0,"",INDEX(pl_duracao,G4634))</f>
        <v/>
      </c>
      <c r="L4634" s="39">
        <f>IF(ISNUMBER(C4634),YEAR(C4634),"")</f>
        <v/>
      </c>
      <c r="M4634" s="39">
        <f>IF(ISNUMBER(C4634),MONTH(C4634),"")</f>
        <v/>
      </c>
      <c r="N4634" s="23">
        <f>IF(L4634="","",IF(NOT(ISNUMBER(crono_ano)),"Informe o ano",IF(L4634&lt;crono_ano,"Antes do ano",IF(L4634&gt;crono_ano,"Depois do ano","No ano"))))</f>
        <v/>
      </c>
      <c r="O4634" s="39">
        <f>IF(F4634="","",IF(COUNTIF(F$7:F4634,F4634)=1,1,0))</f>
        <v/>
      </c>
      <c r="P4634" s="39">
        <f>IF(A4634&amp;B4634&amp;C4634="","",IF(AND(O4634=1,N(G4634)&gt;0),IF(INDEX(pl_ativa,MAX(1,N(G4634)))="Sim",1,0),0))</f>
        <v/>
      </c>
      <c r="Q4634" s="39">
        <f>IF(F4634="","",COUNTIFS(ex_chave_oc,F4634,ex_cancelada,"&lt;&gt;Sim"))</f>
        <v/>
      </c>
      <c r="R4634" s="51">
        <f>IF(P4634="","",IF(AND(P4634=1,N(Q4634)&gt;0),1,0))</f>
        <v/>
      </c>
      <c r="S4634" s="30">
        <f>IF(P4634="","",IF(F4634="","ERRO: data prevista ausente ou inválida",IF(O4634=0,"Duplicada: contada uma vez",IF(N(G4634)=0,"ERRO: tarefa fora do Plano Mestre",IF(P4634=0,"Tarefa retirada do plano: não conta","OK")))))</f>
        <v/>
      </c>
    </row>
    <row r="4635">
      <c r="A4635" s="29" t="n"/>
      <c r="B4635" s="25" t="n"/>
      <c r="C4635" s="49" t="n"/>
      <c r="D4635" s="29" t="n"/>
      <c r="E4635" s="23">
        <f>IF(OR(A4635="",B4635=""),"",A4635&amp;"|"&amp;B4635)</f>
        <v/>
      </c>
      <c r="F4635" s="30">
        <f>IF(OR(E4635="",NOT(ISNUMBER(C4635))),"",E4635&amp;"|"&amp;YEAR(C4635)&amp;"-"&amp;RIGHT("0"&amp;MONTH(C4635),2)&amp;"-"&amp;RIGHT("0"&amp;DAY(C4635),2))</f>
        <v/>
      </c>
      <c r="G4635" s="26">
        <f>IF(E4635="","",IFERROR(MATCH(E4635,pl_chave,0),0))</f>
        <v/>
      </c>
      <c r="H4635" s="23">
        <f>IF(G4635="","",IF(G4635=0,"Tarefa fora do plano",INDEX(pl_tag,G4635)))</f>
        <v/>
      </c>
      <c r="I4635" s="30">
        <f>IF(N(G4635)=0,"",INDEX(pl_atividade,G4635))</f>
        <v/>
      </c>
      <c r="J4635" s="50">
        <f>IF(N(G4635)=0,"",INDEX(pl_especialidade,G4635))</f>
        <v/>
      </c>
      <c r="K4635" s="28">
        <f>IF(N(G4635)=0,"",INDEX(pl_duracao,G4635))</f>
        <v/>
      </c>
      <c r="L4635" s="39">
        <f>IF(ISNUMBER(C4635),YEAR(C4635),"")</f>
        <v/>
      </c>
      <c r="M4635" s="39">
        <f>IF(ISNUMBER(C4635),MONTH(C4635),"")</f>
        <v/>
      </c>
      <c r="N4635" s="23">
        <f>IF(L4635="","",IF(NOT(ISNUMBER(crono_ano)),"Informe o ano",IF(L4635&lt;crono_ano,"Antes do ano",IF(L4635&gt;crono_ano,"Depois do ano","No ano"))))</f>
        <v/>
      </c>
      <c r="O4635" s="39">
        <f>IF(F4635="","",IF(COUNTIF(F$7:F4635,F4635)=1,1,0))</f>
        <v/>
      </c>
      <c r="P4635" s="39">
        <f>IF(A4635&amp;B4635&amp;C4635="","",IF(AND(O4635=1,N(G4635)&gt;0),IF(INDEX(pl_ativa,MAX(1,N(G4635)))="Sim",1,0),0))</f>
        <v/>
      </c>
      <c r="Q4635" s="39">
        <f>IF(F4635="","",COUNTIFS(ex_chave_oc,F4635,ex_cancelada,"&lt;&gt;Sim"))</f>
        <v/>
      </c>
      <c r="R4635" s="51">
        <f>IF(P4635="","",IF(AND(P4635=1,N(Q4635)&gt;0),1,0))</f>
        <v/>
      </c>
      <c r="S4635" s="30">
        <f>IF(P4635="","",IF(F4635="","ERRO: data prevista ausente ou inválida",IF(O4635=0,"Duplicada: contada uma vez",IF(N(G4635)=0,"ERRO: tarefa fora do Plano Mestre",IF(P4635=0,"Tarefa retirada do plano: não conta","OK")))))</f>
        <v/>
      </c>
    </row>
    <row r="4636">
      <c r="A4636" s="29" t="n"/>
      <c r="B4636" s="25" t="n"/>
      <c r="C4636" s="49" t="n"/>
      <c r="D4636" s="29" t="n"/>
      <c r="E4636" s="23">
        <f>IF(OR(A4636="",B4636=""),"",A4636&amp;"|"&amp;B4636)</f>
        <v/>
      </c>
      <c r="F4636" s="30">
        <f>IF(OR(E4636="",NOT(ISNUMBER(C4636))),"",E4636&amp;"|"&amp;YEAR(C4636)&amp;"-"&amp;RIGHT("0"&amp;MONTH(C4636),2)&amp;"-"&amp;RIGHT("0"&amp;DAY(C4636),2))</f>
        <v/>
      </c>
      <c r="G4636" s="26">
        <f>IF(E4636="","",IFERROR(MATCH(E4636,pl_chave,0),0))</f>
        <v/>
      </c>
      <c r="H4636" s="23">
        <f>IF(G4636="","",IF(G4636=0,"Tarefa fora do plano",INDEX(pl_tag,G4636)))</f>
        <v/>
      </c>
      <c r="I4636" s="30">
        <f>IF(N(G4636)=0,"",INDEX(pl_atividade,G4636))</f>
        <v/>
      </c>
      <c r="J4636" s="50">
        <f>IF(N(G4636)=0,"",INDEX(pl_especialidade,G4636))</f>
        <v/>
      </c>
      <c r="K4636" s="28">
        <f>IF(N(G4636)=0,"",INDEX(pl_duracao,G4636))</f>
        <v/>
      </c>
      <c r="L4636" s="39">
        <f>IF(ISNUMBER(C4636),YEAR(C4636),"")</f>
        <v/>
      </c>
      <c r="M4636" s="39">
        <f>IF(ISNUMBER(C4636),MONTH(C4636),"")</f>
        <v/>
      </c>
      <c r="N4636" s="23">
        <f>IF(L4636="","",IF(NOT(ISNUMBER(crono_ano)),"Informe o ano",IF(L4636&lt;crono_ano,"Antes do ano",IF(L4636&gt;crono_ano,"Depois do ano","No ano"))))</f>
        <v/>
      </c>
      <c r="O4636" s="39">
        <f>IF(F4636="","",IF(COUNTIF(F$7:F4636,F4636)=1,1,0))</f>
        <v/>
      </c>
      <c r="P4636" s="39">
        <f>IF(A4636&amp;B4636&amp;C4636="","",IF(AND(O4636=1,N(G4636)&gt;0),IF(INDEX(pl_ativa,MAX(1,N(G4636)))="Sim",1,0),0))</f>
        <v/>
      </c>
      <c r="Q4636" s="39">
        <f>IF(F4636="","",COUNTIFS(ex_chave_oc,F4636,ex_cancelada,"&lt;&gt;Sim"))</f>
        <v/>
      </c>
      <c r="R4636" s="51">
        <f>IF(P4636="","",IF(AND(P4636=1,N(Q4636)&gt;0),1,0))</f>
        <v/>
      </c>
      <c r="S4636" s="30">
        <f>IF(P4636="","",IF(F4636="","ERRO: data prevista ausente ou inválida",IF(O4636=0,"Duplicada: contada uma vez",IF(N(G4636)=0,"ERRO: tarefa fora do Plano Mestre",IF(P4636=0,"Tarefa retirada do plano: não conta","OK")))))</f>
        <v/>
      </c>
    </row>
    <row r="4637">
      <c r="A4637" s="29" t="n"/>
      <c r="B4637" s="25" t="n"/>
      <c r="C4637" s="49" t="n"/>
      <c r="D4637" s="29" t="n"/>
      <c r="E4637" s="23">
        <f>IF(OR(A4637="",B4637=""),"",A4637&amp;"|"&amp;B4637)</f>
        <v/>
      </c>
      <c r="F4637" s="30">
        <f>IF(OR(E4637="",NOT(ISNUMBER(C4637))),"",E4637&amp;"|"&amp;YEAR(C4637)&amp;"-"&amp;RIGHT("0"&amp;MONTH(C4637),2)&amp;"-"&amp;RIGHT("0"&amp;DAY(C4637),2))</f>
        <v/>
      </c>
      <c r="G4637" s="26">
        <f>IF(E4637="","",IFERROR(MATCH(E4637,pl_chave,0),0))</f>
        <v/>
      </c>
      <c r="H4637" s="23">
        <f>IF(G4637="","",IF(G4637=0,"Tarefa fora do plano",INDEX(pl_tag,G4637)))</f>
        <v/>
      </c>
      <c r="I4637" s="30">
        <f>IF(N(G4637)=0,"",INDEX(pl_atividade,G4637))</f>
        <v/>
      </c>
      <c r="J4637" s="50">
        <f>IF(N(G4637)=0,"",INDEX(pl_especialidade,G4637))</f>
        <v/>
      </c>
      <c r="K4637" s="28">
        <f>IF(N(G4637)=0,"",INDEX(pl_duracao,G4637))</f>
        <v/>
      </c>
      <c r="L4637" s="39">
        <f>IF(ISNUMBER(C4637),YEAR(C4637),"")</f>
        <v/>
      </c>
      <c r="M4637" s="39">
        <f>IF(ISNUMBER(C4637),MONTH(C4637),"")</f>
        <v/>
      </c>
      <c r="N4637" s="23">
        <f>IF(L4637="","",IF(NOT(ISNUMBER(crono_ano)),"Informe o ano",IF(L4637&lt;crono_ano,"Antes do ano",IF(L4637&gt;crono_ano,"Depois do ano","No ano"))))</f>
        <v/>
      </c>
      <c r="O4637" s="39">
        <f>IF(F4637="","",IF(COUNTIF(F$7:F4637,F4637)=1,1,0))</f>
        <v/>
      </c>
      <c r="P4637" s="39">
        <f>IF(A4637&amp;B4637&amp;C4637="","",IF(AND(O4637=1,N(G4637)&gt;0),IF(INDEX(pl_ativa,MAX(1,N(G4637)))="Sim",1,0),0))</f>
        <v/>
      </c>
      <c r="Q4637" s="39">
        <f>IF(F4637="","",COUNTIFS(ex_chave_oc,F4637,ex_cancelada,"&lt;&gt;Sim"))</f>
        <v/>
      </c>
      <c r="R4637" s="51">
        <f>IF(P4637="","",IF(AND(P4637=1,N(Q4637)&gt;0),1,0))</f>
        <v/>
      </c>
      <c r="S4637" s="30">
        <f>IF(P4637="","",IF(F4637="","ERRO: data prevista ausente ou inválida",IF(O4637=0,"Duplicada: contada uma vez",IF(N(G4637)=0,"ERRO: tarefa fora do Plano Mestre",IF(P4637=0,"Tarefa retirada do plano: não conta","OK")))))</f>
        <v/>
      </c>
    </row>
    <row r="4638">
      <c r="A4638" s="29" t="n"/>
      <c r="B4638" s="25" t="n"/>
      <c r="C4638" s="49" t="n"/>
      <c r="D4638" s="29" t="n"/>
      <c r="E4638" s="23">
        <f>IF(OR(A4638="",B4638=""),"",A4638&amp;"|"&amp;B4638)</f>
        <v/>
      </c>
      <c r="F4638" s="30">
        <f>IF(OR(E4638="",NOT(ISNUMBER(C4638))),"",E4638&amp;"|"&amp;YEAR(C4638)&amp;"-"&amp;RIGHT("0"&amp;MONTH(C4638),2)&amp;"-"&amp;RIGHT("0"&amp;DAY(C4638),2))</f>
        <v/>
      </c>
      <c r="G4638" s="26">
        <f>IF(E4638="","",IFERROR(MATCH(E4638,pl_chave,0),0))</f>
        <v/>
      </c>
      <c r="H4638" s="23">
        <f>IF(G4638="","",IF(G4638=0,"Tarefa fora do plano",INDEX(pl_tag,G4638)))</f>
        <v/>
      </c>
      <c r="I4638" s="30">
        <f>IF(N(G4638)=0,"",INDEX(pl_atividade,G4638))</f>
        <v/>
      </c>
      <c r="J4638" s="50">
        <f>IF(N(G4638)=0,"",INDEX(pl_especialidade,G4638))</f>
        <v/>
      </c>
      <c r="K4638" s="28">
        <f>IF(N(G4638)=0,"",INDEX(pl_duracao,G4638))</f>
        <v/>
      </c>
      <c r="L4638" s="39">
        <f>IF(ISNUMBER(C4638),YEAR(C4638),"")</f>
        <v/>
      </c>
      <c r="M4638" s="39">
        <f>IF(ISNUMBER(C4638),MONTH(C4638),"")</f>
        <v/>
      </c>
      <c r="N4638" s="23">
        <f>IF(L4638="","",IF(NOT(ISNUMBER(crono_ano)),"Informe o ano",IF(L4638&lt;crono_ano,"Antes do ano",IF(L4638&gt;crono_ano,"Depois do ano","No ano"))))</f>
        <v/>
      </c>
      <c r="O4638" s="39">
        <f>IF(F4638="","",IF(COUNTIF(F$7:F4638,F4638)=1,1,0))</f>
        <v/>
      </c>
      <c r="P4638" s="39">
        <f>IF(A4638&amp;B4638&amp;C4638="","",IF(AND(O4638=1,N(G4638)&gt;0),IF(INDEX(pl_ativa,MAX(1,N(G4638)))="Sim",1,0),0))</f>
        <v/>
      </c>
      <c r="Q4638" s="39">
        <f>IF(F4638="","",COUNTIFS(ex_chave_oc,F4638,ex_cancelada,"&lt;&gt;Sim"))</f>
        <v/>
      </c>
      <c r="R4638" s="51">
        <f>IF(P4638="","",IF(AND(P4638=1,N(Q4638)&gt;0),1,0))</f>
        <v/>
      </c>
      <c r="S4638" s="30">
        <f>IF(P4638="","",IF(F4638="","ERRO: data prevista ausente ou inválida",IF(O4638=0,"Duplicada: contada uma vez",IF(N(G4638)=0,"ERRO: tarefa fora do Plano Mestre",IF(P4638=0,"Tarefa retirada do plano: não conta","OK")))))</f>
        <v/>
      </c>
    </row>
    <row r="4639">
      <c r="A4639" s="29" t="n"/>
      <c r="B4639" s="25" t="n"/>
      <c r="C4639" s="49" t="n"/>
      <c r="D4639" s="29" t="n"/>
      <c r="E4639" s="23">
        <f>IF(OR(A4639="",B4639=""),"",A4639&amp;"|"&amp;B4639)</f>
        <v/>
      </c>
      <c r="F4639" s="30">
        <f>IF(OR(E4639="",NOT(ISNUMBER(C4639))),"",E4639&amp;"|"&amp;YEAR(C4639)&amp;"-"&amp;RIGHT("0"&amp;MONTH(C4639),2)&amp;"-"&amp;RIGHT("0"&amp;DAY(C4639),2))</f>
        <v/>
      </c>
      <c r="G4639" s="26">
        <f>IF(E4639="","",IFERROR(MATCH(E4639,pl_chave,0),0))</f>
        <v/>
      </c>
      <c r="H4639" s="23">
        <f>IF(G4639="","",IF(G4639=0,"Tarefa fora do plano",INDEX(pl_tag,G4639)))</f>
        <v/>
      </c>
      <c r="I4639" s="30">
        <f>IF(N(G4639)=0,"",INDEX(pl_atividade,G4639))</f>
        <v/>
      </c>
      <c r="J4639" s="50">
        <f>IF(N(G4639)=0,"",INDEX(pl_especialidade,G4639))</f>
        <v/>
      </c>
      <c r="K4639" s="28">
        <f>IF(N(G4639)=0,"",INDEX(pl_duracao,G4639))</f>
        <v/>
      </c>
      <c r="L4639" s="39">
        <f>IF(ISNUMBER(C4639),YEAR(C4639),"")</f>
        <v/>
      </c>
      <c r="M4639" s="39">
        <f>IF(ISNUMBER(C4639),MONTH(C4639),"")</f>
        <v/>
      </c>
      <c r="N4639" s="23">
        <f>IF(L4639="","",IF(NOT(ISNUMBER(crono_ano)),"Informe o ano",IF(L4639&lt;crono_ano,"Antes do ano",IF(L4639&gt;crono_ano,"Depois do ano","No ano"))))</f>
        <v/>
      </c>
      <c r="O4639" s="39">
        <f>IF(F4639="","",IF(COUNTIF(F$7:F4639,F4639)=1,1,0))</f>
        <v/>
      </c>
      <c r="P4639" s="39">
        <f>IF(A4639&amp;B4639&amp;C4639="","",IF(AND(O4639=1,N(G4639)&gt;0),IF(INDEX(pl_ativa,MAX(1,N(G4639)))="Sim",1,0),0))</f>
        <v/>
      </c>
      <c r="Q4639" s="39">
        <f>IF(F4639="","",COUNTIFS(ex_chave_oc,F4639,ex_cancelada,"&lt;&gt;Sim"))</f>
        <v/>
      </c>
      <c r="R4639" s="51">
        <f>IF(P4639="","",IF(AND(P4639=1,N(Q4639)&gt;0),1,0))</f>
        <v/>
      </c>
      <c r="S4639" s="30">
        <f>IF(P4639="","",IF(F4639="","ERRO: data prevista ausente ou inválida",IF(O4639=0,"Duplicada: contada uma vez",IF(N(G4639)=0,"ERRO: tarefa fora do Plano Mestre",IF(P4639=0,"Tarefa retirada do plano: não conta","OK")))))</f>
        <v/>
      </c>
    </row>
    <row r="4640">
      <c r="A4640" s="29" t="n"/>
      <c r="B4640" s="25" t="n"/>
      <c r="C4640" s="49" t="n"/>
      <c r="D4640" s="29" t="n"/>
      <c r="E4640" s="23">
        <f>IF(OR(A4640="",B4640=""),"",A4640&amp;"|"&amp;B4640)</f>
        <v/>
      </c>
      <c r="F4640" s="30">
        <f>IF(OR(E4640="",NOT(ISNUMBER(C4640))),"",E4640&amp;"|"&amp;YEAR(C4640)&amp;"-"&amp;RIGHT("0"&amp;MONTH(C4640),2)&amp;"-"&amp;RIGHT("0"&amp;DAY(C4640),2))</f>
        <v/>
      </c>
      <c r="G4640" s="26">
        <f>IF(E4640="","",IFERROR(MATCH(E4640,pl_chave,0),0))</f>
        <v/>
      </c>
      <c r="H4640" s="23">
        <f>IF(G4640="","",IF(G4640=0,"Tarefa fora do plano",INDEX(pl_tag,G4640)))</f>
        <v/>
      </c>
      <c r="I4640" s="30">
        <f>IF(N(G4640)=0,"",INDEX(pl_atividade,G4640))</f>
        <v/>
      </c>
      <c r="J4640" s="50">
        <f>IF(N(G4640)=0,"",INDEX(pl_especialidade,G4640))</f>
        <v/>
      </c>
      <c r="K4640" s="28">
        <f>IF(N(G4640)=0,"",INDEX(pl_duracao,G4640))</f>
        <v/>
      </c>
      <c r="L4640" s="39">
        <f>IF(ISNUMBER(C4640),YEAR(C4640),"")</f>
        <v/>
      </c>
      <c r="M4640" s="39">
        <f>IF(ISNUMBER(C4640),MONTH(C4640),"")</f>
        <v/>
      </c>
      <c r="N4640" s="23">
        <f>IF(L4640="","",IF(NOT(ISNUMBER(crono_ano)),"Informe o ano",IF(L4640&lt;crono_ano,"Antes do ano",IF(L4640&gt;crono_ano,"Depois do ano","No ano"))))</f>
        <v/>
      </c>
      <c r="O4640" s="39">
        <f>IF(F4640="","",IF(COUNTIF(F$7:F4640,F4640)=1,1,0))</f>
        <v/>
      </c>
      <c r="P4640" s="39">
        <f>IF(A4640&amp;B4640&amp;C4640="","",IF(AND(O4640=1,N(G4640)&gt;0),IF(INDEX(pl_ativa,MAX(1,N(G4640)))="Sim",1,0),0))</f>
        <v/>
      </c>
      <c r="Q4640" s="39">
        <f>IF(F4640="","",COUNTIFS(ex_chave_oc,F4640,ex_cancelada,"&lt;&gt;Sim"))</f>
        <v/>
      </c>
      <c r="R4640" s="51">
        <f>IF(P4640="","",IF(AND(P4640=1,N(Q4640)&gt;0),1,0))</f>
        <v/>
      </c>
      <c r="S4640" s="30">
        <f>IF(P4640="","",IF(F4640="","ERRO: data prevista ausente ou inválida",IF(O4640=0,"Duplicada: contada uma vez",IF(N(G4640)=0,"ERRO: tarefa fora do Plano Mestre",IF(P4640=0,"Tarefa retirada do plano: não conta","OK")))))</f>
        <v/>
      </c>
    </row>
    <row r="4641">
      <c r="A4641" s="29" t="n"/>
      <c r="B4641" s="25" t="n"/>
      <c r="C4641" s="49" t="n"/>
      <c r="D4641" s="29" t="n"/>
      <c r="E4641" s="23">
        <f>IF(OR(A4641="",B4641=""),"",A4641&amp;"|"&amp;B4641)</f>
        <v/>
      </c>
      <c r="F4641" s="30">
        <f>IF(OR(E4641="",NOT(ISNUMBER(C4641))),"",E4641&amp;"|"&amp;YEAR(C4641)&amp;"-"&amp;RIGHT("0"&amp;MONTH(C4641),2)&amp;"-"&amp;RIGHT("0"&amp;DAY(C4641),2))</f>
        <v/>
      </c>
      <c r="G4641" s="26">
        <f>IF(E4641="","",IFERROR(MATCH(E4641,pl_chave,0),0))</f>
        <v/>
      </c>
      <c r="H4641" s="23">
        <f>IF(G4641="","",IF(G4641=0,"Tarefa fora do plano",INDEX(pl_tag,G4641)))</f>
        <v/>
      </c>
      <c r="I4641" s="30">
        <f>IF(N(G4641)=0,"",INDEX(pl_atividade,G4641))</f>
        <v/>
      </c>
      <c r="J4641" s="50">
        <f>IF(N(G4641)=0,"",INDEX(pl_especialidade,G4641))</f>
        <v/>
      </c>
      <c r="K4641" s="28">
        <f>IF(N(G4641)=0,"",INDEX(pl_duracao,G4641))</f>
        <v/>
      </c>
      <c r="L4641" s="39">
        <f>IF(ISNUMBER(C4641),YEAR(C4641),"")</f>
        <v/>
      </c>
      <c r="M4641" s="39">
        <f>IF(ISNUMBER(C4641),MONTH(C4641),"")</f>
        <v/>
      </c>
      <c r="N4641" s="23">
        <f>IF(L4641="","",IF(NOT(ISNUMBER(crono_ano)),"Informe o ano",IF(L4641&lt;crono_ano,"Antes do ano",IF(L4641&gt;crono_ano,"Depois do ano","No ano"))))</f>
        <v/>
      </c>
      <c r="O4641" s="39">
        <f>IF(F4641="","",IF(COUNTIF(F$7:F4641,F4641)=1,1,0))</f>
        <v/>
      </c>
      <c r="P4641" s="39">
        <f>IF(A4641&amp;B4641&amp;C4641="","",IF(AND(O4641=1,N(G4641)&gt;0),IF(INDEX(pl_ativa,MAX(1,N(G4641)))="Sim",1,0),0))</f>
        <v/>
      </c>
      <c r="Q4641" s="39">
        <f>IF(F4641="","",COUNTIFS(ex_chave_oc,F4641,ex_cancelada,"&lt;&gt;Sim"))</f>
        <v/>
      </c>
      <c r="R4641" s="51">
        <f>IF(P4641="","",IF(AND(P4641=1,N(Q4641)&gt;0),1,0))</f>
        <v/>
      </c>
      <c r="S4641" s="30">
        <f>IF(P4641="","",IF(F4641="","ERRO: data prevista ausente ou inválida",IF(O4641=0,"Duplicada: contada uma vez",IF(N(G4641)=0,"ERRO: tarefa fora do Plano Mestre",IF(P4641=0,"Tarefa retirada do plano: não conta","OK")))))</f>
        <v/>
      </c>
    </row>
    <row r="4642">
      <c r="A4642" s="29" t="n"/>
      <c r="B4642" s="25" t="n"/>
      <c r="C4642" s="49" t="n"/>
      <c r="D4642" s="29" t="n"/>
      <c r="E4642" s="23">
        <f>IF(OR(A4642="",B4642=""),"",A4642&amp;"|"&amp;B4642)</f>
        <v/>
      </c>
      <c r="F4642" s="30">
        <f>IF(OR(E4642="",NOT(ISNUMBER(C4642))),"",E4642&amp;"|"&amp;YEAR(C4642)&amp;"-"&amp;RIGHT("0"&amp;MONTH(C4642),2)&amp;"-"&amp;RIGHT("0"&amp;DAY(C4642),2))</f>
        <v/>
      </c>
      <c r="G4642" s="26">
        <f>IF(E4642="","",IFERROR(MATCH(E4642,pl_chave,0),0))</f>
        <v/>
      </c>
      <c r="H4642" s="23">
        <f>IF(G4642="","",IF(G4642=0,"Tarefa fora do plano",INDEX(pl_tag,G4642)))</f>
        <v/>
      </c>
      <c r="I4642" s="30">
        <f>IF(N(G4642)=0,"",INDEX(pl_atividade,G4642))</f>
        <v/>
      </c>
      <c r="J4642" s="50">
        <f>IF(N(G4642)=0,"",INDEX(pl_especialidade,G4642))</f>
        <v/>
      </c>
      <c r="K4642" s="28">
        <f>IF(N(G4642)=0,"",INDEX(pl_duracao,G4642))</f>
        <v/>
      </c>
      <c r="L4642" s="39">
        <f>IF(ISNUMBER(C4642),YEAR(C4642),"")</f>
        <v/>
      </c>
      <c r="M4642" s="39">
        <f>IF(ISNUMBER(C4642),MONTH(C4642),"")</f>
        <v/>
      </c>
      <c r="N4642" s="23">
        <f>IF(L4642="","",IF(NOT(ISNUMBER(crono_ano)),"Informe o ano",IF(L4642&lt;crono_ano,"Antes do ano",IF(L4642&gt;crono_ano,"Depois do ano","No ano"))))</f>
        <v/>
      </c>
      <c r="O4642" s="39">
        <f>IF(F4642="","",IF(COUNTIF(F$7:F4642,F4642)=1,1,0))</f>
        <v/>
      </c>
      <c r="P4642" s="39">
        <f>IF(A4642&amp;B4642&amp;C4642="","",IF(AND(O4642=1,N(G4642)&gt;0),IF(INDEX(pl_ativa,MAX(1,N(G4642)))="Sim",1,0),0))</f>
        <v/>
      </c>
      <c r="Q4642" s="39">
        <f>IF(F4642="","",COUNTIFS(ex_chave_oc,F4642,ex_cancelada,"&lt;&gt;Sim"))</f>
        <v/>
      </c>
      <c r="R4642" s="51">
        <f>IF(P4642="","",IF(AND(P4642=1,N(Q4642)&gt;0),1,0))</f>
        <v/>
      </c>
      <c r="S4642" s="30">
        <f>IF(P4642="","",IF(F4642="","ERRO: data prevista ausente ou inválida",IF(O4642=0,"Duplicada: contada uma vez",IF(N(G4642)=0,"ERRO: tarefa fora do Plano Mestre",IF(P4642=0,"Tarefa retirada do plano: não conta","OK")))))</f>
        <v/>
      </c>
    </row>
    <row r="4643">
      <c r="A4643" s="29" t="n"/>
      <c r="B4643" s="25" t="n"/>
      <c r="C4643" s="49" t="n"/>
      <c r="D4643" s="29" t="n"/>
      <c r="E4643" s="23">
        <f>IF(OR(A4643="",B4643=""),"",A4643&amp;"|"&amp;B4643)</f>
        <v/>
      </c>
      <c r="F4643" s="30">
        <f>IF(OR(E4643="",NOT(ISNUMBER(C4643))),"",E4643&amp;"|"&amp;YEAR(C4643)&amp;"-"&amp;RIGHT("0"&amp;MONTH(C4643),2)&amp;"-"&amp;RIGHT("0"&amp;DAY(C4643),2))</f>
        <v/>
      </c>
      <c r="G4643" s="26">
        <f>IF(E4643="","",IFERROR(MATCH(E4643,pl_chave,0),0))</f>
        <v/>
      </c>
      <c r="H4643" s="23">
        <f>IF(G4643="","",IF(G4643=0,"Tarefa fora do plano",INDEX(pl_tag,G4643)))</f>
        <v/>
      </c>
      <c r="I4643" s="30">
        <f>IF(N(G4643)=0,"",INDEX(pl_atividade,G4643))</f>
        <v/>
      </c>
      <c r="J4643" s="50">
        <f>IF(N(G4643)=0,"",INDEX(pl_especialidade,G4643))</f>
        <v/>
      </c>
      <c r="K4643" s="28">
        <f>IF(N(G4643)=0,"",INDEX(pl_duracao,G4643))</f>
        <v/>
      </c>
      <c r="L4643" s="39">
        <f>IF(ISNUMBER(C4643),YEAR(C4643),"")</f>
        <v/>
      </c>
      <c r="M4643" s="39">
        <f>IF(ISNUMBER(C4643),MONTH(C4643),"")</f>
        <v/>
      </c>
      <c r="N4643" s="23">
        <f>IF(L4643="","",IF(NOT(ISNUMBER(crono_ano)),"Informe o ano",IF(L4643&lt;crono_ano,"Antes do ano",IF(L4643&gt;crono_ano,"Depois do ano","No ano"))))</f>
        <v/>
      </c>
      <c r="O4643" s="39">
        <f>IF(F4643="","",IF(COUNTIF(F$7:F4643,F4643)=1,1,0))</f>
        <v/>
      </c>
      <c r="P4643" s="39">
        <f>IF(A4643&amp;B4643&amp;C4643="","",IF(AND(O4643=1,N(G4643)&gt;0),IF(INDEX(pl_ativa,MAX(1,N(G4643)))="Sim",1,0),0))</f>
        <v/>
      </c>
      <c r="Q4643" s="39">
        <f>IF(F4643="","",COUNTIFS(ex_chave_oc,F4643,ex_cancelada,"&lt;&gt;Sim"))</f>
        <v/>
      </c>
      <c r="R4643" s="51">
        <f>IF(P4643="","",IF(AND(P4643=1,N(Q4643)&gt;0),1,0))</f>
        <v/>
      </c>
      <c r="S4643" s="30">
        <f>IF(P4643="","",IF(F4643="","ERRO: data prevista ausente ou inválida",IF(O4643=0,"Duplicada: contada uma vez",IF(N(G4643)=0,"ERRO: tarefa fora do Plano Mestre",IF(P4643=0,"Tarefa retirada do plano: não conta","OK")))))</f>
        <v/>
      </c>
    </row>
    <row r="4644">
      <c r="A4644" s="29" t="n"/>
      <c r="B4644" s="25" t="n"/>
      <c r="C4644" s="49" t="n"/>
      <c r="D4644" s="29" t="n"/>
      <c r="E4644" s="23">
        <f>IF(OR(A4644="",B4644=""),"",A4644&amp;"|"&amp;B4644)</f>
        <v/>
      </c>
      <c r="F4644" s="30">
        <f>IF(OR(E4644="",NOT(ISNUMBER(C4644))),"",E4644&amp;"|"&amp;YEAR(C4644)&amp;"-"&amp;RIGHT("0"&amp;MONTH(C4644),2)&amp;"-"&amp;RIGHT("0"&amp;DAY(C4644),2))</f>
        <v/>
      </c>
      <c r="G4644" s="26">
        <f>IF(E4644="","",IFERROR(MATCH(E4644,pl_chave,0),0))</f>
        <v/>
      </c>
      <c r="H4644" s="23">
        <f>IF(G4644="","",IF(G4644=0,"Tarefa fora do plano",INDEX(pl_tag,G4644)))</f>
        <v/>
      </c>
      <c r="I4644" s="30">
        <f>IF(N(G4644)=0,"",INDEX(pl_atividade,G4644))</f>
        <v/>
      </c>
      <c r="J4644" s="50">
        <f>IF(N(G4644)=0,"",INDEX(pl_especialidade,G4644))</f>
        <v/>
      </c>
      <c r="K4644" s="28">
        <f>IF(N(G4644)=0,"",INDEX(pl_duracao,G4644))</f>
        <v/>
      </c>
      <c r="L4644" s="39">
        <f>IF(ISNUMBER(C4644),YEAR(C4644),"")</f>
        <v/>
      </c>
      <c r="M4644" s="39">
        <f>IF(ISNUMBER(C4644),MONTH(C4644),"")</f>
        <v/>
      </c>
      <c r="N4644" s="23">
        <f>IF(L4644="","",IF(NOT(ISNUMBER(crono_ano)),"Informe o ano",IF(L4644&lt;crono_ano,"Antes do ano",IF(L4644&gt;crono_ano,"Depois do ano","No ano"))))</f>
        <v/>
      </c>
      <c r="O4644" s="39">
        <f>IF(F4644="","",IF(COUNTIF(F$7:F4644,F4644)=1,1,0))</f>
        <v/>
      </c>
      <c r="P4644" s="39">
        <f>IF(A4644&amp;B4644&amp;C4644="","",IF(AND(O4644=1,N(G4644)&gt;0),IF(INDEX(pl_ativa,MAX(1,N(G4644)))="Sim",1,0),0))</f>
        <v/>
      </c>
      <c r="Q4644" s="39">
        <f>IF(F4644="","",COUNTIFS(ex_chave_oc,F4644,ex_cancelada,"&lt;&gt;Sim"))</f>
        <v/>
      </c>
      <c r="R4644" s="51">
        <f>IF(P4644="","",IF(AND(P4644=1,N(Q4644)&gt;0),1,0))</f>
        <v/>
      </c>
      <c r="S4644" s="30">
        <f>IF(P4644="","",IF(F4644="","ERRO: data prevista ausente ou inválida",IF(O4644=0,"Duplicada: contada uma vez",IF(N(G4644)=0,"ERRO: tarefa fora do Plano Mestre",IF(P4644=0,"Tarefa retirada do plano: não conta","OK")))))</f>
        <v/>
      </c>
    </row>
    <row r="4645">
      <c r="A4645" s="29" t="n"/>
      <c r="B4645" s="25" t="n"/>
      <c r="C4645" s="49" t="n"/>
      <c r="D4645" s="29" t="n"/>
      <c r="E4645" s="23">
        <f>IF(OR(A4645="",B4645=""),"",A4645&amp;"|"&amp;B4645)</f>
        <v/>
      </c>
      <c r="F4645" s="30">
        <f>IF(OR(E4645="",NOT(ISNUMBER(C4645))),"",E4645&amp;"|"&amp;YEAR(C4645)&amp;"-"&amp;RIGHT("0"&amp;MONTH(C4645),2)&amp;"-"&amp;RIGHT("0"&amp;DAY(C4645),2))</f>
        <v/>
      </c>
      <c r="G4645" s="26">
        <f>IF(E4645="","",IFERROR(MATCH(E4645,pl_chave,0),0))</f>
        <v/>
      </c>
      <c r="H4645" s="23">
        <f>IF(G4645="","",IF(G4645=0,"Tarefa fora do plano",INDEX(pl_tag,G4645)))</f>
        <v/>
      </c>
      <c r="I4645" s="30">
        <f>IF(N(G4645)=0,"",INDEX(pl_atividade,G4645))</f>
        <v/>
      </c>
      <c r="J4645" s="50">
        <f>IF(N(G4645)=0,"",INDEX(pl_especialidade,G4645))</f>
        <v/>
      </c>
      <c r="K4645" s="28">
        <f>IF(N(G4645)=0,"",INDEX(pl_duracao,G4645))</f>
        <v/>
      </c>
      <c r="L4645" s="39">
        <f>IF(ISNUMBER(C4645),YEAR(C4645),"")</f>
        <v/>
      </c>
      <c r="M4645" s="39">
        <f>IF(ISNUMBER(C4645),MONTH(C4645),"")</f>
        <v/>
      </c>
      <c r="N4645" s="23">
        <f>IF(L4645="","",IF(NOT(ISNUMBER(crono_ano)),"Informe o ano",IF(L4645&lt;crono_ano,"Antes do ano",IF(L4645&gt;crono_ano,"Depois do ano","No ano"))))</f>
        <v/>
      </c>
      <c r="O4645" s="39">
        <f>IF(F4645="","",IF(COUNTIF(F$7:F4645,F4645)=1,1,0))</f>
        <v/>
      </c>
      <c r="P4645" s="39">
        <f>IF(A4645&amp;B4645&amp;C4645="","",IF(AND(O4645=1,N(G4645)&gt;0),IF(INDEX(pl_ativa,MAX(1,N(G4645)))="Sim",1,0),0))</f>
        <v/>
      </c>
      <c r="Q4645" s="39">
        <f>IF(F4645="","",COUNTIFS(ex_chave_oc,F4645,ex_cancelada,"&lt;&gt;Sim"))</f>
        <v/>
      </c>
      <c r="R4645" s="51">
        <f>IF(P4645="","",IF(AND(P4645=1,N(Q4645)&gt;0),1,0))</f>
        <v/>
      </c>
      <c r="S4645" s="30">
        <f>IF(P4645="","",IF(F4645="","ERRO: data prevista ausente ou inválida",IF(O4645=0,"Duplicada: contada uma vez",IF(N(G4645)=0,"ERRO: tarefa fora do Plano Mestre",IF(P4645=0,"Tarefa retirada do plano: não conta","OK")))))</f>
        <v/>
      </c>
    </row>
    <row r="4646">
      <c r="A4646" s="29" t="n"/>
      <c r="B4646" s="25" t="n"/>
      <c r="C4646" s="49" t="n"/>
      <c r="D4646" s="29" t="n"/>
      <c r="E4646" s="23">
        <f>IF(OR(A4646="",B4646=""),"",A4646&amp;"|"&amp;B4646)</f>
        <v/>
      </c>
      <c r="F4646" s="30">
        <f>IF(OR(E4646="",NOT(ISNUMBER(C4646))),"",E4646&amp;"|"&amp;YEAR(C4646)&amp;"-"&amp;RIGHT("0"&amp;MONTH(C4646),2)&amp;"-"&amp;RIGHT("0"&amp;DAY(C4646),2))</f>
        <v/>
      </c>
      <c r="G4646" s="26">
        <f>IF(E4646="","",IFERROR(MATCH(E4646,pl_chave,0),0))</f>
        <v/>
      </c>
      <c r="H4646" s="23">
        <f>IF(G4646="","",IF(G4646=0,"Tarefa fora do plano",INDEX(pl_tag,G4646)))</f>
        <v/>
      </c>
      <c r="I4646" s="30">
        <f>IF(N(G4646)=0,"",INDEX(pl_atividade,G4646))</f>
        <v/>
      </c>
      <c r="J4646" s="50">
        <f>IF(N(G4646)=0,"",INDEX(pl_especialidade,G4646))</f>
        <v/>
      </c>
      <c r="K4646" s="28">
        <f>IF(N(G4646)=0,"",INDEX(pl_duracao,G4646))</f>
        <v/>
      </c>
      <c r="L4646" s="39">
        <f>IF(ISNUMBER(C4646),YEAR(C4646),"")</f>
        <v/>
      </c>
      <c r="M4646" s="39">
        <f>IF(ISNUMBER(C4646),MONTH(C4646),"")</f>
        <v/>
      </c>
      <c r="N4646" s="23">
        <f>IF(L4646="","",IF(NOT(ISNUMBER(crono_ano)),"Informe o ano",IF(L4646&lt;crono_ano,"Antes do ano",IF(L4646&gt;crono_ano,"Depois do ano","No ano"))))</f>
        <v/>
      </c>
      <c r="O4646" s="39">
        <f>IF(F4646="","",IF(COUNTIF(F$7:F4646,F4646)=1,1,0))</f>
        <v/>
      </c>
      <c r="P4646" s="39">
        <f>IF(A4646&amp;B4646&amp;C4646="","",IF(AND(O4646=1,N(G4646)&gt;0),IF(INDEX(pl_ativa,MAX(1,N(G4646)))="Sim",1,0),0))</f>
        <v/>
      </c>
      <c r="Q4646" s="39">
        <f>IF(F4646="","",COUNTIFS(ex_chave_oc,F4646,ex_cancelada,"&lt;&gt;Sim"))</f>
        <v/>
      </c>
      <c r="R4646" s="51">
        <f>IF(P4646="","",IF(AND(P4646=1,N(Q4646)&gt;0),1,0))</f>
        <v/>
      </c>
      <c r="S4646" s="30">
        <f>IF(P4646="","",IF(F4646="","ERRO: data prevista ausente ou inválida",IF(O4646=0,"Duplicada: contada uma vez",IF(N(G4646)=0,"ERRO: tarefa fora do Plano Mestre",IF(P4646=0,"Tarefa retirada do plano: não conta","OK")))))</f>
        <v/>
      </c>
    </row>
    <row r="4647">
      <c r="A4647" s="29" t="n"/>
      <c r="B4647" s="25" t="n"/>
      <c r="C4647" s="49" t="n"/>
      <c r="D4647" s="29" t="n"/>
      <c r="E4647" s="23">
        <f>IF(OR(A4647="",B4647=""),"",A4647&amp;"|"&amp;B4647)</f>
        <v/>
      </c>
      <c r="F4647" s="30">
        <f>IF(OR(E4647="",NOT(ISNUMBER(C4647))),"",E4647&amp;"|"&amp;YEAR(C4647)&amp;"-"&amp;RIGHT("0"&amp;MONTH(C4647),2)&amp;"-"&amp;RIGHT("0"&amp;DAY(C4647),2))</f>
        <v/>
      </c>
      <c r="G4647" s="26">
        <f>IF(E4647="","",IFERROR(MATCH(E4647,pl_chave,0),0))</f>
        <v/>
      </c>
      <c r="H4647" s="23">
        <f>IF(G4647="","",IF(G4647=0,"Tarefa fora do plano",INDEX(pl_tag,G4647)))</f>
        <v/>
      </c>
      <c r="I4647" s="30">
        <f>IF(N(G4647)=0,"",INDEX(pl_atividade,G4647))</f>
        <v/>
      </c>
      <c r="J4647" s="50">
        <f>IF(N(G4647)=0,"",INDEX(pl_especialidade,G4647))</f>
        <v/>
      </c>
      <c r="K4647" s="28">
        <f>IF(N(G4647)=0,"",INDEX(pl_duracao,G4647))</f>
        <v/>
      </c>
      <c r="L4647" s="39">
        <f>IF(ISNUMBER(C4647),YEAR(C4647),"")</f>
        <v/>
      </c>
      <c r="M4647" s="39">
        <f>IF(ISNUMBER(C4647),MONTH(C4647),"")</f>
        <v/>
      </c>
      <c r="N4647" s="23">
        <f>IF(L4647="","",IF(NOT(ISNUMBER(crono_ano)),"Informe o ano",IF(L4647&lt;crono_ano,"Antes do ano",IF(L4647&gt;crono_ano,"Depois do ano","No ano"))))</f>
        <v/>
      </c>
      <c r="O4647" s="39">
        <f>IF(F4647="","",IF(COUNTIF(F$7:F4647,F4647)=1,1,0))</f>
        <v/>
      </c>
      <c r="P4647" s="39">
        <f>IF(A4647&amp;B4647&amp;C4647="","",IF(AND(O4647=1,N(G4647)&gt;0),IF(INDEX(pl_ativa,MAX(1,N(G4647)))="Sim",1,0),0))</f>
        <v/>
      </c>
      <c r="Q4647" s="39">
        <f>IF(F4647="","",COUNTIFS(ex_chave_oc,F4647,ex_cancelada,"&lt;&gt;Sim"))</f>
        <v/>
      </c>
      <c r="R4647" s="51">
        <f>IF(P4647="","",IF(AND(P4647=1,N(Q4647)&gt;0),1,0))</f>
        <v/>
      </c>
      <c r="S4647" s="30">
        <f>IF(P4647="","",IF(F4647="","ERRO: data prevista ausente ou inválida",IF(O4647=0,"Duplicada: contada uma vez",IF(N(G4647)=0,"ERRO: tarefa fora do Plano Mestre",IF(P4647=0,"Tarefa retirada do plano: não conta","OK")))))</f>
        <v/>
      </c>
    </row>
    <row r="4648">
      <c r="A4648" s="29" t="n"/>
      <c r="B4648" s="25" t="n"/>
      <c r="C4648" s="49" t="n"/>
      <c r="D4648" s="29" t="n"/>
      <c r="E4648" s="23">
        <f>IF(OR(A4648="",B4648=""),"",A4648&amp;"|"&amp;B4648)</f>
        <v/>
      </c>
      <c r="F4648" s="30">
        <f>IF(OR(E4648="",NOT(ISNUMBER(C4648))),"",E4648&amp;"|"&amp;YEAR(C4648)&amp;"-"&amp;RIGHT("0"&amp;MONTH(C4648),2)&amp;"-"&amp;RIGHT("0"&amp;DAY(C4648),2))</f>
        <v/>
      </c>
      <c r="G4648" s="26">
        <f>IF(E4648="","",IFERROR(MATCH(E4648,pl_chave,0),0))</f>
        <v/>
      </c>
      <c r="H4648" s="23">
        <f>IF(G4648="","",IF(G4648=0,"Tarefa fora do plano",INDEX(pl_tag,G4648)))</f>
        <v/>
      </c>
      <c r="I4648" s="30">
        <f>IF(N(G4648)=0,"",INDEX(pl_atividade,G4648))</f>
        <v/>
      </c>
      <c r="J4648" s="50">
        <f>IF(N(G4648)=0,"",INDEX(pl_especialidade,G4648))</f>
        <v/>
      </c>
      <c r="K4648" s="28">
        <f>IF(N(G4648)=0,"",INDEX(pl_duracao,G4648))</f>
        <v/>
      </c>
      <c r="L4648" s="39">
        <f>IF(ISNUMBER(C4648),YEAR(C4648),"")</f>
        <v/>
      </c>
      <c r="M4648" s="39">
        <f>IF(ISNUMBER(C4648),MONTH(C4648),"")</f>
        <v/>
      </c>
      <c r="N4648" s="23">
        <f>IF(L4648="","",IF(NOT(ISNUMBER(crono_ano)),"Informe o ano",IF(L4648&lt;crono_ano,"Antes do ano",IF(L4648&gt;crono_ano,"Depois do ano","No ano"))))</f>
        <v/>
      </c>
      <c r="O4648" s="39">
        <f>IF(F4648="","",IF(COUNTIF(F$7:F4648,F4648)=1,1,0))</f>
        <v/>
      </c>
      <c r="P4648" s="39">
        <f>IF(A4648&amp;B4648&amp;C4648="","",IF(AND(O4648=1,N(G4648)&gt;0),IF(INDEX(pl_ativa,MAX(1,N(G4648)))="Sim",1,0),0))</f>
        <v/>
      </c>
      <c r="Q4648" s="39">
        <f>IF(F4648="","",COUNTIFS(ex_chave_oc,F4648,ex_cancelada,"&lt;&gt;Sim"))</f>
        <v/>
      </c>
      <c r="R4648" s="51">
        <f>IF(P4648="","",IF(AND(P4648=1,N(Q4648)&gt;0),1,0))</f>
        <v/>
      </c>
      <c r="S4648" s="30">
        <f>IF(P4648="","",IF(F4648="","ERRO: data prevista ausente ou inválida",IF(O4648=0,"Duplicada: contada uma vez",IF(N(G4648)=0,"ERRO: tarefa fora do Plano Mestre",IF(P4648=0,"Tarefa retirada do plano: não conta","OK")))))</f>
        <v/>
      </c>
    </row>
    <row r="4649">
      <c r="A4649" s="29" t="n"/>
      <c r="B4649" s="25" t="n"/>
      <c r="C4649" s="49" t="n"/>
      <c r="D4649" s="29" t="n"/>
      <c r="E4649" s="23">
        <f>IF(OR(A4649="",B4649=""),"",A4649&amp;"|"&amp;B4649)</f>
        <v/>
      </c>
      <c r="F4649" s="30">
        <f>IF(OR(E4649="",NOT(ISNUMBER(C4649))),"",E4649&amp;"|"&amp;YEAR(C4649)&amp;"-"&amp;RIGHT("0"&amp;MONTH(C4649),2)&amp;"-"&amp;RIGHT("0"&amp;DAY(C4649),2))</f>
        <v/>
      </c>
      <c r="G4649" s="26">
        <f>IF(E4649="","",IFERROR(MATCH(E4649,pl_chave,0),0))</f>
        <v/>
      </c>
      <c r="H4649" s="23">
        <f>IF(G4649="","",IF(G4649=0,"Tarefa fora do plano",INDEX(pl_tag,G4649)))</f>
        <v/>
      </c>
      <c r="I4649" s="30">
        <f>IF(N(G4649)=0,"",INDEX(pl_atividade,G4649))</f>
        <v/>
      </c>
      <c r="J4649" s="50">
        <f>IF(N(G4649)=0,"",INDEX(pl_especialidade,G4649))</f>
        <v/>
      </c>
      <c r="K4649" s="28">
        <f>IF(N(G4649)=0,"",INDEX(pl_duracao,G4649))</f>
        <v/>
      </c>
      <c r="L4649" s="39">
        <f>IF(ISNUMBER(C4649),YEAR(C4649),"")</f>
        <v/>
      </c>
      <c r="M4649" s="39">
        <f>IF(ISNUMBER(C4649),MONTH(C4649),"")</f>
        <v/>
      </c>
      <c r="N4649" s="23">
        <f>IF(L4649="","",IF(NOT(ISNUMBER(crono_ano)),"Informe o ano",IF(L4649&lt;crono_ano,"Antes do ano",IF(L4649&gt;crono_ano,"Depois do ano","No ano"))))</f>
        <v/>
      </c>
      <c r="O4649" s="39">
        <f>IF(F4649="","",IF(COUNTIF(F$7:F4649,F4649)=1,1,0))</f>
        <v/>
      </c>
      <c r="P4649" s="39">
        <f>IF(A4649&amp;B4649&amp;C4649="","",IF(AND(O4649=1,N(G4649)&gt;0),IF(INDEX(pl_ativa,MAX(1,N(G4649)))="Sim",1,0),0))</f>
        <v/>
      </c>
      <c r="Q4649" s="39">
        <f>IF(F4649="","",COUNTIFS(ex_chave_oc,F4649,ex_cancelada,"&lt;&gt;Sim"))</f>
        <v/>
      </c>
      <c r="R4649" s="51">
        <f>IF(P4649="","",IF(AND(P4649=1,N(Q4649)&gt;0),1,0))</f>
        <v/>
      </c>
      <c r="S4649" s="30">
        <f>IF(P4649="","",IF(F4649="","ERRO: data prevista ausente ou inválida",IF(O4649=0,"Duplicada: contada uma vez",IF(N(G4649)=0,"ERRO: tarefa fora do Plano Mestre",IF(P4649=0,"Tarefa retirada do plano: não conta","OK")))))</f>
        <v/>
      </c>
    </row>
    <row r="4650">
      <c r="A4650" s="29" t="n"/>
      <c r="B4650" s="25" t="n"/>
      <c r="C4650" s="49" t="n"/>
      <c r="D4650" s="29" t="n"/>
      <c r="E4650" s="23">
        <f>IF(OR(A4650="",B4650=""),"",A4650&amp;"|"&amp;B4650)</f>
        <v/>
      </c>
      <c r="F4650" s="30">
        <f>IF(OR(E4650="",NOT(ISNUMBER(C4650))),"",E4650&amp;"|"&amp;YEAR(C4650)&amp;"-"&amp;RIGHT("0"&amp;MONTH(C4650),2)&amp;"-"&amp;RIGHT("0"&amp;DAY(C4650),2))</f>
        <v/>
      </c>
      <c r="G4650" s="26">
        <f>IF(E4650="","",IFERROR(MATCH(E4650,pl_chave,0),0))</f>
        <v/>
      </c>
      <c r="H4650" s="23">
        <f>IF(G4650="","",IF(G4650=0,"Tarefa fora do plano",INDEX(pl_tag,G4650)))</f>
        <v/>
      </c>
      <c r="I4650" s="30">
        <f>IF(N(G4650)=0,"",INDEX(pl_atividade,G4650))</f>
        <v/>
      </c>
      <c r="J4650" s="50">
        <f>IF(N(G4650)=0,"",INDEX(pl_especialidade,G4650))</f>
        <v/>
      </c>
      <c r="K4650" s="28">
        <f>IF(N(G4650)=0,"",INDEX(pl_duracao,G4650))</f>
        <v/>
      </c>
      <c r="L4650" s="39">
        <f>IF(ISNUMBER(C4650),YEAR(C4650),"")</f>
        <v/>
      </c>
      <c r="M4650" s="39">
        <f>IF(ISNUMBER(C4650),MONTH(C4650),"")</f>
        <v/>
      </c>
      <c r="N4650" s="23">
        <f>IF(L4650="","",IF(NOT(ISNUMBER(crono_ano)),"Informe o ano",IF(L4650&lt;crono_ano,"Antes do ano",IF(L4650&gt;crono_ano,"Depois do ano","No ano"))))</f>
        <v/>
      </c>
      <c r="O4650" s="39">
        <f>IF(F4650="","",IF(COUNTIF(F$7:F4650,F4650)=1,1,0))</f>
        <v/>
      </c>
      <c r="P4650" s="39">
        <f>IF(A4650&amp;B4650&amp;C4650="","",IF(AND(O4650=1,N(G4650)&gt;0),IF(INDEX(pl_ativa,MAX(1,N(G4650)))="Sim",1,0),0))</f>
        <v/>
      </c>
      <c r="Q4650" s="39">
        <f>IF(F4650="","",COUNTIFS(ex_chave_oc,F4650,ex_cancelada,"&lt;&gt;Sim"))</f>
        <v/>
      </c>
      <c r="R4650" s="51">
        <f>IF(P4650="","",IF(AND(P4650=1,N(Q4650)&gt;0),1,0))</f>
        <v/>
      </c>
      <c r="S4650" s="30">
        <f>IF(P4650="","",IF(F4650="","ERRO: data prevista ausente ou inválida",IF(O4650=0,"Duplicada: contada uma vez",IF(N(G4650)=0,"ERRO: tarefa fora do Plano Mestre",IF(P4650=0,"Tarefa retirada do plano: não conta","OK")))))</f>
        <v/>
      </c>
    </row>
    <row r="4651">
      <c r="A4651" s="29" t="n"/>
      <c r="B4651" s="25" t="n"/>
      <c r="C4651" s="49" t="n"/>
      <c r="D4651" s="29" t="n"/>
      <c r="E4651" s="23">
        <f>IF(OR(A4651="",B4651=""),"",A4651&amp;"|"&amp;B4651)</f>
        <v/>
      </c>
      <c r="F4651" s="30">
        <f>IF(OR(E4651="",NOT(ISNUMBER(C4651))),"",E4651&amp;"|"&amp;YEAR(C4651)&amp;"-"&amp;RIGHT("0"&amp;MONTH(C4651),2)&amp;"-"&amp;RIGHT("0"&amp;DAY(C4651),2))</f>
        <v/>
      </c>
      <c r="G4651" s="26">
        <f>IF(E4651="","",IFERROR(MATCH(E4651,pl_chave,0),0))</f>
        <v/>
      </c>
      <c r="H4651" s="23">
        <f>IF(G4651="","",IF(G4651=0,"Tarefa fora do plano",INDEX(pl_tag,G4651)))</f>
        <v/>
      </c>
      <c r="I4651" s="30">
        <f>IF(N(G4651)=0,"",INDEX(pl_atividade,G4651))</f>
        <v/>
      </c>
      <c r="J4651" s="50">
        <f>IF(N(G4651)=0,"",INDEX(pl_especialidade,G4651))</f>
        <v/>
      </c>
      <c r="K4651" s="28">
        <f>IF(N(G4651)=0,"",INDEX(pl_duracao,G4651))</f>
        <v/>
      </c>
      <c r="L4651" s="39">
        <f>IF(ISNUMBER(C4651),YEAR(C4651),"")</f>
        <v/>
      </c>
      <c r="M4651" s="39">
        <f>IF(ISNUMBER(C4651),MONTH(C4651),"")</f>
        <v/>
      </c>
      <c r="N4651" s="23">
        <f>IF(L4651="","",IF(NOT(ISNUMBER(crono_ano)),"Informe o ano",IF(L4651&lt;crono_ano,"Antes do ano",IF(L4651&gt;crono_ano,"Depois do ano","No ano"))))</f>
        <v/>
      </c>
      <c r="O4651" s="39">
        <f>IF(F4651="","",IF(COUNTIF(F$7:F4651,F4651)=1,1,0))</f>
        <v/>
      </c>
      <c r="P4651" s="39">
        <f>IF(A4651&amp;B4651&amp;C4651="","",IF(AND(O4651=1,N(G4651)&gt;0),IF(INDEX(pl_ativa,MAX(1,N(G4651)))="Sim",1,0),0))</f>
        <v/>
      </c>
      <c r="Q4651" s="39">
        <f>IF(F4651="","",COUNTIFS(ex_chave_oc,F4651,ex_cancelada,"&lt;&gt;Sim"))</f>
        <v/>
      </c>
      <c r="R4651" s="51">
        <f>IF(P4651="","",IF(AND(P4651=1,N(Q4651)&gt;0),1,0))</f>
        <v/>
      </c>
      <c r="S4651" s="30">
        <f>IF(P4651="","",IF(F4651="","ERRO: data prevista ausente ou inválida",IF(O4651=0,"Duplicada: contada uma vez",IF(N(G4651)=0,"ERRO: tarefa fora do Plano Mestre",IF(P4651=0,"Tarefa retirada do plano: não conta","OK")))))</f>
        <v/>
      </c>
    </row>
    <row r="4652">
      <c r="A4652" s="29" t="n"/>
      <c r="B4652" s="25" t="n"/>
      <c r="C4652" s="49" t="n"/>
      <c r="D4652" s="29" t="n"/>
      <c r="E4652" s="23">
        <f>IF(OR(A4652="",B4652=""),"",A4652&amp;"|"&amp;B4652)</f>
        <v/>
      </c>
      <c r="F4652" s="30">
        <f>IF(OR(E4652="",NOT(ISNUMBER(C4652))),"",E4652&amp;"|"&amp;YEAR(C4652)&amp;"-"&amp;RIGHT("0"&amp;MONTH(C4652),2)&amp;"-"&amp;RIGHT("0"&amp;DAY(C4652),2))</f>
        <v/>
      </c>
      <c r="G4652" s="26">
        <f>IF(E4652="","",IFERROR(MATCH(E4652,pl_chave,0),0))</f>
        <v/>
      </c>
      <c r="H4652" s="23">
        <f>IF(G4652="","",IF(G4652=0,"Tarefa fora do plano",INDEX(pl_tag,G4652)))</f>
        <v/>
      </c>
      <c r="I4652" s="30">
        <f>IF(N(G4652)=0,"",INDEX(pl_atividade,G4652))</f>
        <v/>
      </c>
      <c r="J4652" s="50">
        <f>IF(N(G4652)=0,"",INDEX(pl_especialidade,G4652))</f>
        <v/>
      </c>
      <c r="K4652" s="28">
        <f>IF(N(G4652)=0,"",INDEX(pl_duracao,G4652))</f>
        <v/>
      </c>
      <c r="L4652" s="39">
        <f>IF(ISNUMBER(C4652),YEAR(C4652),"")</f>
        <v/>
      </c>
      <c r="M4652" s="39">
        <f>IF(ISNUMBER(C4652),MONTH(C4652),"")</f>
        <v/>
      </c>
      <c r="N4652" s="23">
        <f>IF(L4652="","",IF(NOT(ISNUMBER(crono_ano)),"Informe o ano",IF(L4652&lt;crono_ano,"Antes do ano",IF(L4652&gt;crono_ano,"Depois do ano","No ano"))))</f>
        <v/>
      </c>
      <c r="O4652" s="39">
        <f>IF(F4652="","",IF(COUNTIF(F$7:F4652,F4652)=1,1,0))</f>
        <v/>
      </c>
      <c r="P4652" s="39">
        <f>IF(A4652&amp;B4652&amp;C4652="","",IF(AND(O4652=1,N(G4652)&gt;0),IF(INDEX(pl_ativa,MAX(1,N(G4652)))="Sim",1,0),0))</f>
        <v/>
      </c>
      <c r="Q4652" s="39">
        <f>IF(F4652="","",COUNTIFS(ex_chave_oc,F4652,ex_cancelada,"&lt;&gt;Sim"))</f>
        <v/>
      </c>
      <c r="R4652" s="51">
        <f>IF(P4652="","",IF(AND(P4652=1,N(Q4652)&gt;0),1,0))</f>
        <v/>
      </c>
      <c r="S4652" s="30">
        <f>IF(P4652="","",IF(F4652="","ERRO: data prevista ausente ou inválida",IF(O4652=0,"Duplicada: contada uma vez",IF(N(G4652)=0,"ERRO: tarefa fora do Plano Mestre",IF(P4652=0,"Tarefa retirada do plano: não conta","OK")))))</f>
        <v/>
      </c>
    </row>
    <row r="4653">
      <c r="A4653" s="29" t="n"/>
      <c r="B4653" s="25" t="n"/>
      <c r="C4653" s="49" t="n"/>
      <c r="D4653" s="29" t="n"/>
      <c r="E4653" s="23">
        <f>IF(OR(A4653="",B4653=""),"",A4653&amp;"|"&amp;B4653)</f>
        <v/>
      </c>
      <c r="F4653" s="30">
        <f>IF(OR(E4653="",NOT(ISNUMBER(C4653))),"",E4653&amp;"|"&amp;YEAR(C4653)&amp;"-"&amp;RIGHT("0"&amp;MONTH(C4653),2)&amp;"-"&amp;RIGHT("0"&amp;DAY(C4653),2))</f>
        <v/>
      </c>
      <c r="G4653" s="26">
        <f>IF(E4653="","",IFERROR(MATCH(E4653,pl_chave,0),0))</f>
        <v/>
      </c>
      <c r="H4653" s="23">
        <f>IF(G4653="","",IF(G4653=0,"Tarefa fora do plano",INDEX(pl_tag,G4653)))</f>
        <v/>
      </c>
      <c r="I4653" s="30">
        <f>IF(N(G4653)=0,"",INDEX(pl_atividade,G4653))</f>
        <v/>
      </c>
      <c r="J4653" s="50">
        <f>IF(N(G4653)=0,"",INDEX(pl_especialidade,G4653))</f>
        <v/>
      </c>
      <c r="K4653" s="28">
        <f>IF(N(G4653)=0,"",INDEX(pl_duracao,G4653))</f>
        <v/>
      </c>
      <c r="L4653" s="39">
        <f>IF(ISNUMBER(C4653),YEAR(C4653),"")</f>
        <v/>
      </c>
      <c r="M4653" s="39">
        <f>IF(ISNUMBER(C4653),MONTH(C4653),"")</f>
        <v/>
      </c>
      <c r="N4653" s="23">
        <f>IF(L4653="","",IF(NOT(ISNUMBER(crono_ano)),"Informe o ano",IF(L4653&lt;crono_ano,"Antes do ano",IF(L4653&gt;crono_ano,"Depois do ano","No ano"))))</f>
        <v/>
      </c>
      <c r="O4653" s="39">
        <f>IF(F4653="","",IF(COUNTIF(F$7:F4653,F4653)=1,1,0))</f>
        <v/>
      </c>
      <c r="P4653" s="39">
        <f>IF(A4653&amp;B4653&amp;C4653="","",IF(AND(O4653=1,N(G4653)&gt;0),IF(INDEX(pl_ativa,MAX(1,N(G4653)))="Sim",1,0),0))</f>
        <v/>
      </c>
      <c r="Q4653" s="39">
        <f>IF(F4653="","",COUNTIFS(ex_chave_oc,F4653,ex_cancelada,"&lt;&gt;Sim"))</f>
        <v/>
      </c>
      <c r="R4653" s="51">
        <f>IF(P4653="","",IF(AND(P4653=1,N(Q4653)&gt;0),1,0))</f>
        <v/>
      </c>
      <c r="S4653" s="30">
        <f>IF(P4653="","",IF(F4653="","ERRO: data prevista ausente ou inválida",IF(O4653=0,"Duplicada: contada uma vez",IF(N(G4653)=0,"ERRO: tarefa fora do Plano Mestre",IF(P4653=0,"Tarefa retirada do plano: não conta","OK")))))</f>
        <v/>
      </c>
    </row>
    <row r="4654">
      <c r="A4654" s="29" t="n"/>
      <c r="B4654" s="25" t="n"/>
      <c r="C4654" s="49" t="n"/>
      <c r="D4654" s="29" t="n"/>
      <c r="E4654" s="23">
        <f>IF(OR(A4654="",B4654=""),"",A4654&amp;"|"&amp;B4654)</f>
        <v/>
      </c>
      <c r="F4654" s="30">
        <f>IF(OR(E4654="",NOT(ISNUMBER(C4654))),"",E4654&amp;"|"&amp;YEAR(C4654)&amp;"-"&amp;RIGHT("0"&amp;MONTH(C4654),2)&amp;"-"&amp;RIGHT("0"&amp;DAY(C4654),2))</f>
        <v/>
      </c>
      <c r="G4654" s="26">
        <f>IF(E4654="","",IFERROR(MATCH(E4654,pl_chave,0),0))</f>
        <v/>
      </c>
      <c r="H4654" s="23">
        <f>IF(G4654="","",IF(G4654=0,"Tarefa fora do plano",INDEX(pl_tag,G4654)))</f>
        <v/>
      </c>
      <c r="I4654" s="30">
        <f>IF(N(G4654)=0,"",INDEX(pl_atividade,G4654))</f>
        <v/>
      </c>
      <c r="J4654" s="50">
        <f>IF(N(G4654)=0,"",INDEX(pl_especialidade,G4654))</f>
        <v/>
      </c>
      <c r="K4654" s="28">
        <f>IF(N(G4654)=0,"",INDEX(pl_duracao,G4654))</f>
        <v/>
      </c>
      <c r="L4654" s="39">
        <f>IF(ISNUMBER(C4654),YEAR(C4654),"")</f>
        <v/>
      </c>
      <c r="M4654" s="39">
        <f>IF(ISNUMBER(C4654),MONTH(C4654),"")</f>
        <v/>
      </c>
      <c r="N4654" s="23">
        <f>IF(L4654="","",IF(NOT(ISNUMBER(crono_ano)),"Informe o ano",IF(L4654&lt;crono_ano,"Antes do ano",IF(L4654&gt;crono_ano,"Depois do ano","No ano"))))</f>
        <v/>
      </c>
      <c r="O4654" s="39">
        <f>IF(F4654="","",IF(COUNTIF(F$7:F4654,F4654)=1,1,0))</f>
        <v/>
      </c>
      <c r="P4654" s="39">
        <f>IF(A4654&amp;B4654&amp;C4654="","",IF(AND(O4654=1,N(G4654)&gt;0),IF(INDEX(pl_ativa,MAX(1,N(G4654)))="Sim",1,0),0))</f>
        <v/>
      </c>
      <c r="Q4654" s="39">
        <f>IF(F4654="","",COUNTIFS(ex_chave_oc,F4654,ex_cancelada,"&lt;&gt;Sim"))</f>
        <v/>
      </c>
      <c r="R4654" s="51">
        <f>IF(P4654="","",IF(AND(P4654=1,N(Q4654)&gt;0),1,0))</f>
        <v/>
      </c>
      <c r="S4654" s="30">
        <f>IF(P4654="","",IF(F4654="","ERRO: data prevista ausente ou inválida",IF(O4654=0,"Duplicada: contada uma vez",IF(N(G4654)=0,"ERRO: tarefa fora do Plano Mestre",IF(P4654=0,"Tarefa retirada do plano: não conta","OK")))))</f>
        <v/>
      </c>
    </row>
    <row r="4655">
      <c r="A4655" s="29" t="n"/>
      <c r="B4655" s="25" t="n"/>
      <c r="C4655" s="49" t="n"/>
      <c r="D4655" s="29" t="n"/>
      <c r="E4655" s="23">
        <f>IF(OR(A4655="",B4655=""),"",A4655&amp;"|"&amp;B4655)</f>
        <v/>
      </c>
      <c r="F4655" s="30">
        <f>IF(OR(E4655="",NOT(ISNUMBER(C4655))),"",E4655&amp;"|"&amp;YEAR(C4655)&amp;"-"&amp;RIGHT("0"&amp;MONTH(C4655),2)&amp;"-"&amp;RIGHT("0"&amp;DAY(C4655),2))</f>
        <v/>
      </c>
      <c r="G4655" s="26">
        <f>IF(E4655="","",IFERROR(MATCH(E4655,pl_chave,0),0))</f>
        <v/>
      </c>
      <c r="H4655" s="23">
        <f>IF(G4655="","",IF(G4655=0,"Tarefa fora do plano",INDEX(pl_tag,G4655)))</f>
        <v/>
      </c>
      <c r="I4655" s="30">
        <f>IF(N(G4655)=0,"",INDEX(pl_atividade,G4655))</f>
        <v/>
      </c>
      <c r="J4655" s="50">
        <f>IF(N(G4655)=0,"",INDEX(pl_especialidade,G4655))</f>
        <v/>
      </c>
      <c r="K4655" s="28">
        <f>IF(N(G4655)=0,"",INDEX(pl_duracao,G4655))</f>
        <v/>
      </c>
      <c r="L4655" s="39">
        <f>IF(ISNUMBER(C4655),YEAR(C4655),"")</f>
        <v/>
      </c>
      <c r="M4655" s="39">
        <f>IF(ISNUMBER(C4655),MONTH(C4655),"")</f>
        <v/>
      </c>
      <c r="N4655" s="23">
        <f>IF(L4655="","",IF(NOT(ISNUMBER(crono_ano)),"Informe o ano",IF(L4655&lt;crono_ano,"Antes do ano",IF(L4655&gt;crono_ano,"Depois do ano","No ano"))))</f>
        <v/>
      </c>
      <c r="O4655" s="39">
        <f>IF(F4655="","",IF(COUNTIF(F$7:F4655,F4655)=1,1,0))</f>
        <v/>
      </c>
      <c r="P4655" s="39">
        <f>IF(A4655&amp;B4655&amp;C4655="","",IF(AND(O4655=1,N(G4655)&gt;0),IF(INDEX(pl_ativa,MAX(1,N(G4655)))="Sim",1,0),0))</f>
        <v/>
      </c>
      <c r="Q4655" s="39">
        <f>IF(F4655="","",COUNTIFS(ex_chave_oc,F4655,ex_cancelada,"&lt;&gt;Sim"))</f>
        <v/>
      </c>
      <c r="R4655" s="51">
        <f>IF(P4655="","",IF(AND(P4655=1,N(Q4655)&gt;0),1,0))</f>
        <v/>
      </c>
      <c r="S4655" s="30">
        <f>IF(P4655="","",IF(F4655="","ERRO: data prevista ausente ou inválida",IF(O4655=0,"Duplicada: contada uma vez",IF(N(G4655)=0,"ERRO: tarefa fora do Plano Mestre",IF(P4655=0,"Tarefa retirada do plano: não conta","OK")))))</f>
        <v/>
      </c>
    </row>
    <row r="4656">
      <c r="A4656" s="29" t="n"/>
      <c r="B4656" s="25" t="n"/>
      <c r="C4656" s="49" t="n"/>
      <c r="D4656" s="29" t="n"/>
      <c r="E4656" s="23">
        <f>IF(OR(A4656="",B4656=""),"",A4656&amp;"|"&amp;B4656)</f>
        <v/>
      </c>
      <c r="F4656" s="30">
        <f>IF(OR(E4656="",NOT(ISNUMBER(C4656))),"",E4656&amp;"|"&amp;YEAR(C4656)&amp;"-"&amp;RIGHT("0"&amp;MONTH(C4656),2)&amp;"-"&amp;RIGHT("0"&amp;DAY(C4656),2))</f>
        <v/>
      </c>
      <c r="G4656" s="26">
        <f>IF(E4656="","",IFERROR(MATCH(E4656,pl_chave,0),0))</f>
        <v/>
      </c>
      <c r="H4656" s="23">
        <f>IF(G4656="","",IF(G4656=0,"Tarefa fora do plano",INDEX(pl_tag,G4656)))</f>
        <v/>
      </c>
      <c r="I4656" s="30">
        <f>IF(N(G4656)=0,"",INDEX(pl_atividade,G4656))</f>
        <v/>
      </c>
      <c r="J4656" s="50">
        <f>IF(N(G4656)=0,"",INDEX(pl_especialidade,G4656))</f>
        <v/>
      </c>
      <c r="K4656" s="28">
        <f>IF(N(G4656)=0,"",INDEX(pl_duracao,G4656))</f>
        <v/>
      </c>
      <c r="L4656" s="39">
        <f>IF(ISNUMBER(C4656),YEAR(C4656),"")</f>
        <v/>
      </c>
      <c r="M4656" s="39">
        <f>IF(ISNUMBER(C4656),MONTH(C4656),"")</f>
        <v/>
      </c>
      <c r="N4656" s="23">
        <f>IF(L4656="","",IF(NOT(ISNUMBER(crono_ano)),"Informe o ano",IF(L4656&lt;crono_ano,"Antes do ano",IF(L4656&gt;crono_ano,"Depois do ano","No ano"))))</f>
        <v/>
      </c>
      <c r="O4656" s="39">
        <f>IF(F4656="","",IF(COUNTIF(F$7:F4656,F4656)=1,1,0))</f>
        <v/>
      </c>
      <c r="P4656" s="39">
        <f>IF(A4656&amp;B4656&amp;C4656="","",IF(AND(O4656=1,N(G4656)&gt;0),IF(INDEX(pl_ativa,MAX(1,N(G4656)))="Sim",1,0),0))</f>
        <v/>
      </c>
      <c r="Q4656" s="39">
        <f>IF(F4656="","",COUNTIFS(ex_chave_oc,F4656,ex_cancelada,"&lt;&gt;Sim"))</f>
        <v/>
      </c>
      <c r="R4656" s="51">
        <f>IF(P4656="","",IF(AND(P4656=1,N(Q4656)&gt;0),1,0))</f>
        <v/>
      </c>
      <c r="S4656" s="30">
        <f>IF(P4656="","",IF(F4656="","ERRO: data prevista ausente ou inválida",IF(O4656=0,"Duplicada: contada uma vez",IF(N(G4656)=0,"ERRO: tarefa fora do Plano Mestre",IF(P4656=0,"Tarefa retirada do plano: não conta","OK")))))</f>
        <v/>
      </c>
    </row>
    <row r="4657">
      <c r="A4657" s="29" t="n"/>
      <c r="B4657" s="25" t="n"/>
      <c r="C4657" s="49" t="n"/>
      <c r="D4657" s="29" t="n"/>
      <c r="E4657" s="23">
        <f>IF(OR(A4657="",B4657=""),"",A4657&amp;"|"&amp;B4657)</f>
        <v/>
      </c>
      <c r="F4657" s="30">
        <f>IF(OR(E4657="",NOT(ISNUMBER(C4657))),"",E4657&amp;"|"&amp;YEAR(C4657)&amp;"-"&amp;RIGHT("0"&amp;MONTH(C4657),2)&amp;"-"&amp;RIGHT("0"&amp;DAY(C4657),2))</f>
        <v/>
      </c>
      <c r="G4657" s="26">
        <f>IF(E4657="","",IFERROR(MATCH(E4657,pl_chave,0),0))</f>
        <v/>
      </c>
      <c r="H4657" s="23">
        <f>IF(G4657="","",IF(G4657=0,"Tarefa fora do plano",INDEX(pl_tag,G4657)))</f>
        <v/>
      </c>
      <c r="I4657" s="30">
        <f>IF(N(G4657)=0,"",INDEX(pl_atividade,G4657))</f>
        <v/>
      </c>
      <c r="J4657" s="50">
        <f>IF(N(G4657)=0,"",INDEX(pl_especialidade,G4657))</f>
        <v/>
      </c>
      <c r="K4657" s="28">
        <f>IF(N(G4657)=0,"",INDEX(pl_duracao,G4657))</f>
        <v/>
      </c>
      <c r="L4657" s="39">
        <f>IF(ISNUMBER(C4657),YEAR(C4657),"")</f>
        <v/>
      </c>
      <c r="M4657" s="39">
        <f>IF(ISNUMBER(C4657),MONTH(C4657),"")</f>
        <v/>
      </c>
      <c r="N4657" s="23">
        <f>IF(L4657="","",IF(NOT(ISNUMBER(crono_ano)),"Informe o ano",IF(L4657&lt;crono_ano,"Antes do ano",IF(L4657&gt;crono_ano,"Depois do ano","No ano"))))</f>
        <v/>
      </c>
      <c r="O4657" s="39">
        <f>IF(F4657="","",IF(COUNTIF(F$7:F4657,F4657)=1,1,0))</f>
        <v/>
      </c>
      <c r="P4657" s="39">
        <f>IF(A4657&amp;B4657&amp;C4657="","",IF(AND(O4657=1,N(G4657)&gt;0),IF(INDEX(pl_ativa,MAX(1,N(G4657)))="Sim",1,0),0))</f>
        <v/>
      </c>
      <c r="Q4657" s="39">
        <f>IF(F4657="","",COUNTIFS(ex_chave_oc,F4657,ex_cancelada,"&lt;&gt;Sim"))</f>
        <v/>
      </c>
      <c r="R4657" s="51">
        <f>IF(P4657="","",IF(AND(P4657=1,N(Q4657)&gt;0),1,0))</f>
        <v/>
      </c>
      <c r="S4657" s="30">
        <f>IF(P4657="","",IF(F4657="","ERRO: data prevista ausente ou inválida",IF(O4657=0,"Duplicada: contada uma vez",IF(N(G4657)=0,"ERRO: tarefa fora do Plano Mestre",IF(P4657=0,"Tarefa retirada do plano: não conta","OK")))))</f>
        <v/>
      </c>
    </row>
    <row r="4658">
      <c r="A4658" s="29" t="n"/>
      <c r="B4658" s="25" t="n"/>
      <c r="C4658" s="49" t="n"/>
      <c r="D4658" s="29" t="n"/>
      <c r="E4658" s="23">
        <f>IF(OR(A4658="",B4658=""),"",A4658&amp;"|"&amp;B4658)</f>
        <v/>
      </c>
      <c r="F4658" s="30">
        <f>IF(OR(E4658="",NOT(ISNUMBER(C4658))),"",E4658&amp;"|"&amp;YEAR(C4658)&amp;"-"&amp;RIGHT("0"&amp;MONTH(C4658),2)&amp;"-"&amp;RIGHT("0"&amp;DAY(C4658),2))</f>
        <v/>
      </c>
      <c r="G4658" s="26">
        <f>IF(E4658="","",IFERROR(MATCH(E4658,pl_chave,0),0))</f>
        <v/>
      </c>
      <c r="H4658" s="23">
        <f>IF(G4658="","",IF(G4658=0,"Tarefa fora do plano",INDEX(pl_tag,G4658)))</f>
        <v/>
      </c>
      <c r="I4658" s="30">
        <f>IF(N(G4658)=0,"",INDEX(pl_atividade,G4658))</f>
        <v/>
      </c>
      <c r="J4658" s="50">
        <f>IF(N(G4658)=0,"",INDEX(pl_especialidade,G4658))</f>
        <v/>
      </c>
      <c r="K4658" s="28">
        <f>IF(N(G4658)=0,"",INDEX(pl_duracao,G4658))</f>
        <v/>
      </c>
      <c r="L4658" s="39">
        <f>IF(ISNUMBER(C4658),YEAR(C4658),"")</f>
        <v/>
      </c>
      <c r="M4658" s="39">
        <f>IF(ISNUMBER(C4658),MONTH(C4658),"")</f>
        <v/>
      </c>
      <c r="N4658" s="23">
        <f>IF(L4658="","",IF(NOT(ISNUMBER(crono_ano)),"Informe o ano",IF(L4658&lt;crono_ano,"Antes do ano",IF(L4658&gt;crono_ano,"Depois do ano","No ano"))))</f>
        <v/>
      </c>
      <c r="O4658" s="39">
        <f>IF(F4658="","",IF(COUNTIF(F$7:F4658,F4658)=1,1,0))</f>
        <v/>
      </c>
      <c r="P4658" s="39">
        <f>IF(A4658&amp;B4658&amp;C4658="","",IF(AND(O4658=1,N(G4658)&gt;0),IF(INDEX(pl_ativa,MAX(1,N(G4658)))="Sim",1,0),0))</f>
        <v/>
      </c>
      <c r="Q4658" s="39">
        <f>IF(F4658="","",COUNTIFS(ex_chave_oc,F4658,ex_cancelada,"&lt;&gt;Sim"))</f>
        <v/>
      </c>
      <c r="R4658" s="51">
        <f>IF(P4658="","",IF(AND(P4658=1,N(Q4658)&gt;0),1,0))</f>
        <v/>
      </c>
      <c r="S4658" s="30">
        <f>IF(P4658="","",IF(F4658="","ERRO: data prevista ausente ou inválida",IF(O4658=0,"Duplicada: contada uma vez",IF(N(G4658)=0,"ERRO: tarefa fora do Plano Mestre",IF(P4658=0,"Tarefa retirada do plano: não conta","OK")))))</f>
        <v/>
      </c>
    </row>
    <row r="4659">
      <c r="A4659" s="29" t="n"/>
      <c r="B4659" s="25" t="n"/>
      <c r="C4659" s="49" t="n"/>
      <c r="D4659" s="29" t="n"/>
      <c r="E4659" s="23">
        <f>IF(OR(A4659="",B4659=""),"",A4659&amp;"|"&amp;B4659)</f>
        <v/>
      </c>
      <c r="F4659" s="30">
        <f>IF(OR(E4659="",NOT(ISNUMBER(C4659))),"",E4659&amp;"|"&amp;YEAR(C4659)&amp;"-"&amp;RIGHT("0"&amp;MONTH(C4659),2)&amp;"-"&amp;RIGHT("0"&amp;DAY(C4659),2))</f>
        <v/>
      </c>
      <c r="G4659" s="26">
        <f>IF(E4659="","",IFERROR(MATCH(E4659,pl_chave,0),0))</f>
        <v/>
      </c>
      <c r="H4659" s="23">
        <f>IF(G4659="","",IF(G4659=0,"Tarefa fora do plano",INDEX(pl_tag,G4659)))</f>
        <v/>
      </c>
      <c r="I4659" s="30">
        <f>IF(N(G4659)=0,"",INDEX(pl_atividade,G4659))</f>
        <v/>
      </c>
      <c r="J4659" s="50">
        <f>IF(N(G4659)=0,"",INDEX(pl_especialidade,G4659))</f>
        <v/>
      </c>
      <c r="K4659" s="28">
        <f>IF(N(G4659)=0,"",INDEX(pl_duracao,G4659))</f>
        <v/>
      </c>
      <c r="L4659" s="39">
        <f>IF(ISNUMBER(C4659),YEAR(C4659),"")</f>
        <v/>
      </c>
      <c r="M4659" s="39">
        <f>IF(ISNUMBER(C4659),MONTH(C4659),"")</f>
        <v/>
      </c>
      <c r="N4659" s="23">
        <f>IF(L4659="","",IF(NOT(ISNUMBER(crono_ano)),"Informe o ano",IF(L4659&lt;crono_ano,"Antes do ano",IF(L4659&gt;crono_ano,"Depois do ano","No ano"))))</f>
        <v/>
      </c>
      <c r="O4659" s="39">
        <f>IF(F4659="","",IF(COUNTIF(F$7:F4659,F4659)=1,1,0))</f>
        <v/>
      </c>
      <c r="P4659" s="39">
        <f>IF(A4659&amp;B4659&amp;C4659="","",IF(AND(O4659=1,N(G4659)&gt;0),IF(INDEX(pl_ativa,MAX(1,N(G4659)))="Sim",1,0),0))</f>
        <v/>
      </c>
      <c r="Q4659" s="39">
        <f>IF(F4659="","",COUNTIFS(ex_chave_oc,F4659,ex_cancelada,"&lt;&gt;Sim"))</f>
        <v/>
      </c>
      <c r="R4659" s="51">
        <f>IF(P4659="","",IF(AND(P4659=1,N(Q4659)&gt;0),1,0))</f>
        <v/>
      </c>
      <c r="S4659" s="30">
        <f>IF(P4659="","",IF(F4659="","ERRO: data prevista ausente ou inválida",IF(O4659=0,"Duplicada: contada uma vez",IF(N(G4659)=0,"ERRO: tarefa fora do Plano Mestre",IF(P4659=0,"Tarefa retirada do plano: não conta","OK")))))</f>
        <v/>
      </c>
    </row>
    <row r="4660">
      <c r="A4660" s="29" t="n"/>
      <c r="B4660" s="25" t="n"/>
      <c r="C4660" s="49" t="n"/>
      <c r="D4660" s="29" t="n"/>
      <c r="E4660" s="23">
        <f>IF(OR(A4660="",B4660=""),"",A4660&amp;"|"&amp;B4660)</f>
        <v/>
      </c>
      <c r="F4660" s="30">
        <f>IF(OR(E4660="",NOT(ISNUMBER(C4660))),"",E4660&amp;"|"&amp;YEAR(C4660)&amp;"-"&amp;RIGHT("0"&amp;MONTH(C4660),2)&amp;"-"&amp;RIGHT("0"&amp;DAY(C4660),2))</f>
        <v/>
      </c>
      <c r="G4660" s="26">
        <f>IF(E4660="","",IFERROR(MATCH(E4660,pl_chave,0),0))</f>
        <v/>
      </c>
      <c r="H4660" s="23">
        <f>IF(G4660="","",IF(G4660=0,"Tarefa fora do plano",INDEX(pl_tag,G4660)))</f>
        <v/>
      </c>
      <c r="I4660" s="30">
        <f>IF(N(G4660)=0,"",INDEX(pl_atividade,G4660))</f>
        <v/>
      </c>
      <c r="J4660" s="50">
        <f>IF(N(G4660)=0,"",INDEX(pl_especialidade,G4660))</f>
        <v/>
      </c>
      <c r="K4660" s="28">
        <f>IF(N(G4660)=0,"",INDEX(pl_duracao,G4660))</f>
        <v/>
      </c>
      <c r="L4660" s="39">
        <f>IF(ISNUMBER(C4660),YEAR(C4660),"")</f>
        <v/>
      </c>
      <c r="M4660" s="39">
        <f>IF(ISNUMBER(C4660),MONTH(C4660),"")</f>
        <v/>
      </c>
      <c r="N4660" s="23">
        <f>IF(L4660="","",IF(NOT(ISNUMBER(crono_ano)),"Informe o ano",IF(L4660&lt;crono_ano,"Antes do ano",IF(L4660&gt;crono_ano,"Depois do ano","No ano"))))</f>
        <v/>
      </c>
      <c r="O4660" s="39">
        <f>IF(F4660="","",IF(COUNTIF(F$7:F4660,F4660)=1,1,0))</f>
        <v/>
      </c>
      <c r="P4660" s="39">
        <f>IF(A4660&amp;B4660&amp;C4660="","",IF(AND(O4660=1,N(G4660)&gt;0),IF(INDEX(pl_ativa,MAX(1,N(G4660)))="Sim",1,0),0))</f>
        <v/>
      </c>
      <c r="Q4660" s="39">
        <f>IF(F4660="","",COUNTIFS(ex_chave_oc,F4660,ex_cancelada,"&lt;&gt;Sim"))</f>
        <v/>
      </c>
      <c r="R4660" s="51">
        <f>IF(P4660="","",IF(AND(P4660=1,N(Q4660)&gt;0),1,0))</f>
        <v/>
      </c>
      <c r="S4660" s="30">
        <f>IF(P4660="","",IF(F4660="","ERRO: data prevista ausente ou inválida",IF(O4660=0,"Duplicada: contada uma vez",IF(N(G4660)=0,"ERRO: tarefa fora do Plano Mestre",IF(P4660=0,"Tarefa retirada do plano: não conta","OK")))))</f>
        <v/>
      </c>
    </row>
    <row r="4661">
      <c r="A4661" s="29" t="n"/>
      <c r="B4661" s="25" t="n"/>
      <c r="C4661" s="49" t="n"/>
      <c r="D4661" s="29" t="n"/>
      <c r="E4661" s="23">
        <f>IF(OR(A4661="",B4661=""),"",A4661&amp;"|"&amp;B4661)</f>
        <v/>
      </c>
      <c r="F4661" s="30">
        <f>IF(OR(E4661="",NOT(ISNUMBER(C4661))),"",E4661&amp;"|"&amp;YEAR(C4661)&amp;"-"&amp;RIGHT("0"&amp;MONTH(C4661),2)&amp;"-"&amp;RIGHT("0"&amp;DAY(C4661),2))</f>
        <v/>
      </c>
      <c r="G4661" s="26">
        <f>IF(E4661="","",IFERROR(MATCH(E4661,pl_chave,0),0))</f>
        <v/>
      </c>
      <c r="H4661" s="23">
        <f>IF(G4661="","",IF(G4661=0,"Tarefa fora do plano",INDEX(pl_tag,G4661)))</f>
        <v/>
      </c>
      <c r="I4661" s="30">
        <f>IF(N(G4661)=0,"",INDEX(pl_atividade,G4661))</f>
        <v/>
      </c>
      <c r="J4661" s="50">
        <f>IF(N(G4661)=0,"",INDEX(pl_especialidade,G4661))</f>
        <v/>
      </c>
      <c r="K4661" s="28">
        <f>IF(N(G4661)=0,"",INDEX(pl_duracao,G4661))</f>
        <v/>
      </c>
      <c r="L4661" s="39">
        <f>IF(ISNUMBER(C4661),YEAR(C4661),"")</f>
        <v/>
      </c>
      <c r="M4661" s="39">
        <f>IF(ISNUMBER(C4661),MONTH(C4661),"")</f>
        <v/>
      </c>
      <c r="N4661" s="23">
        <f>IF(L4661="","",IF(NOT(ISNUMBER(crono_ano)),"Informe o ano",IF(L4661&lt;crono_ano,"Antes do ano",IF(L4661&gt;crono_ano,"Depois do ano","No ano"))))</f>
        <v/>
      </c>
      <c r="O4661" s="39">
        <f>IF(F4661="","",IF(COUNTIF(F$7:F4661,F4661)=1,1,0))</f>
        <v/>
      </c>
      <c r="P4661" s="39">
        <f>IF(A4661&amp;B4661&amp;C4661="","",IF(AND(O4661=1,N(G4661)&gt;0),IF(INDEX(pl_ativa,MAX(1,N(G4661)))="Sim",1,0),0))</f>
        <v/>
      </c>
      <c r="Q4661" s="39">
        <f>IF(F4661="","",COUNTIFS(ex_chave_oc,F4661,ex_cancelada,"&lt;&gt;Sim"))</f>
        <v/>
      </c>
      <c r="R4661" s="51">
        <f>IF(P4661="","",IF(AND(P4661=1,N(Q4661)&gt;0),1,0))</f>
        <v/>
      </c>
      <c r="S4661" s="30">
        <f>IF(P4661="","",IF(F4661="","ERRO: data prevista ausente ou inválida",IF(O4661=0,"Duplicada: contada uma vez",IF(N(G4661)=0,"ERRO: tarefa fora do Plano Mestre",IF(P4661=0,"Tarefa retirada do plano: não conta","OK")))))</f>
        <v/>
      </c>
    </row>
    <row r="4662">
      <c r="A4662" s="29" t="n"/>
      <c r="B4662" s="25" t="n"/>
      <c r="C4662" s="49" t="n"/>
      <c r="D4662" s="29" t="n"/>
      <c r="E4662" s="23">
        <f>IF(OR(A4662="",B4662=""),"",A4662&amp;"|"&amp;B4662)</f>
        <v/>
      </c>
      <c r="F4662" s="30">
        <f>IF(OR(E4662="",NOT(ISNUMBER(C4662))),"",E4662&amp;"|"&amp;YEAR(C4662)&amp;"-"&amp;RIGHT("0"&amp;MONTH(C4662),2)&amp;"-"&amp;RIGHT("0"&amp;DAY(C4662),2))</f>
        <v/>
      </c>
      <c r="G4662" s="26">
        <f>IF(E4662="","",IFERROR(MATCH(E4662,pl_chave,0),0))</f>
        <v/>
      </c>
      <c r="H4662" s="23">
        <f>IF(G4662="","",IF(G4662=0,"Tarefa fora do plano",INDEX(pl_tag,G4662)))</f>
        <v/>
      </c>
      <c r="I4662" s="30">
        <f>IF(N(G4662)=0,"",INDEX(pl_atividade,G4662))</f>
        <v/>
      </c>
      <c r="J4662" s="50">
        <f>IF(N(G4662)=0,"",INDEX(pl_especialidade,G4662))</f>
        <v/>
      </c>
      <c r="K4662" s="28">
        <f>IF(N(G4662)=0,"",INDEX(pl_duracao,G4662))</f>
        <v/>
      </c>
      <c r="L4662" s="39">
        <f>IF(ISNUMBER(C4662),YEAR(C4662),"")</f>
        <v/>
      </c>
      <c r="M4662" s="39">
        <f>IF(ISNUMBER(C4662),MONTH(C4662),"")</f>
        <v/>
      </c>
      <c r="N4662" s="23">
        <f>IF(L4662="","",IF(NOT(ISNUMBER(crono_ano)),"Informe o ano",IF(L4662&lt;crono_ano,"Antes do ano",IF(L4662&gt;crono_ano,"Depois do ano","No ano"))))</f>
        <v/>
      </c>
      <c r="O4662" s="39">
        <f>IF(F4662="","",IF(COUNTIF(F$7:F4662,F4662)=1,1,0))</f>
        <v/>
      </c>
      <c r="P4662" s="39">
        <f>IF(A4662&amp;B4662&amp;C4662="","",IF(AND(O4662=1,N(G4662)&gt;0),IF(INDEX(pl_ativa,MAX(1,N(G4662)))="Sim",1,0),0))</f>
        <v/>
      </c>
      <c r="Q4662" s="39">
        <f>IF(F4662="","",COUNTIFS(ex_chave_oc,F4662,ex_cancelada,"&lt;&gt;Sim"))</f>
        <v/>
      </c>
      <c r="R4662" s="51">
        <f>IF(P4662="","",IF(AND(P4662=1,N(Q4662)&gt;0),1,0))</f>
        <v/>
      </c>
      <c r="S4662" s="30">
        <f>IF(P4662="","",IF(F4662="","ERRO: data prevista ausente ou inválida",IF(O4662=0,"Duplicada: contada uma vez",IF(N(G4662)=0,"ERRO: tarefa fora do Plano Mestre",IF(P4662=0,"Tarefa retirada do plano: não conta","OK")))))</f>
        <v/>
      </c>
    </row>
    <row r="4663">
      <c r="A4663" s="29" t="n"/>
      <c r="B4663" s="25" t="n"/>
      <c r="C4663" s="49" t="n"/>
      <c r="D4663" s="29" t="n"/>
      <c r="E4663" s="23">
        <f>IF(OR(A4663="",B4663=""),"",A4663&amp;"|"&amp;B4663)</f>
        <v/>
      </c>
      <c r="F4663" s="30">
        <f>IF(OR(E4663="",NOT(ISNUMBER(C4663))),"",E4663&amp;"|"&amp;YEAR(C4663)&amp;"-"&amp;RIGHT("0"&amp;MONTH(C4663),2)&amp;"-"&amp;RIGHT("0"&amp;DAY(C4663),2))</f>
        <v/>
      </c>
      <c r="G4663" s="26">
        <f>IF(E4663="","",IFERROR(MATCH(E4663,pl_chave,0),0))</f>
        <v/>
      </c>
      <c r="H4663" s="23">
        <f>IF(G4663="","",IF(G4663=0,"Tarefa fora do plano",INDEX(pl_tag,G4663)))</f>
        <v/>
      </c>
      <c r="I4663" s="30">
        <f>IF(N(G4663)=0,"",INDEX(pl_atividade,G4663))</f>
        <v/>
      </c>
      <c r="J4663" s="50">
        <f>IF(N(G4663)=0,"",INDEX(pl_especialidade,G4663))</f>
        <v/>
      </c>
      <c r="K4663" s="28">
        <f>IF(N(G4663)=0,"",INDEX(pl_duracao,G4663))</f>
        <v/>
      </c>
      <c r="L4663" s="39">
        <f>IF(ISNUMBER(C4663),YEAR(C4663),"")</f>
        <v/>
      </c>
      <c r="M4663" s="39">
        <f>IF(ISNUMBER(C4663),MONTH(C4663),"")</f>
        <v/>
      </c>
      <c r="N4663" s="23">
        <f>IF(L4663="","",IF(NOT(ISNUMBER(crono_ano)),"Informe o ano",IF(L4663&lt;crono_ano,"Antes do ano",IF(L4663&gt;crono_ano,"Depois do ano","No ano"))))</f>
        <v/>
      </c>
      <c r="O4663" s="39">
        <f>IF(F4663="","",IF(COUNTIF(F$7:F4663,F4663)=1,1,0))</f>
        <v/>
      </c>
      <c r="P4663" s="39">
        <f>IF(A4663&amp;B4663&amp;C4663="","",IF(AND(O4663=1,N(G4663)&gt;0),IF(INDEX(pl_ativa,MAX(1,N(G4663)))="Sim",1,0),0))</f>
        <v/>
      </c>
      <c r="Q4663" s="39">
        <f>IF(F4663="","",COUNTIFS(ex_chave_oc,F4663,ex_cancelada,"&lt;&gt;Sim"))</f>
        <v/>
      </c>
      <c r="R4663" s="51">
        <f>IF(P4663="","",IF(AND(P4663=1,N(Q4663)&gt;0),1,0))</f>
        <v/>
      </c>
      <c r="S4663" s="30">
        <f>IF(P4663="","",IF(F4663="","ERRO: data prevista ausente ou inválida",IF(O4663=0,"Duplicada: contada uma vez",IF(N(G4663)=0,"ERRO: tarefa fora do Plano Mestre",IF(P4663=0,"Tarefa retirada do plano: não conta","OK")))))</f>
        <v/>
      </c>
    </row>
    <row r="4664">
      <c r="A4664" s="29" t="n"/>
      <c r="B4664" s="25" t="n"/>
      <c r="C4664" s="49" t="n"/>
      <c r="D4664" s="29" t="n"/>
      <c r="E4664" s="23">
        <f>IF(OR(A4664="",B4664=""),"",A4664&amp;"|"&amp;B4664)</f>
        <v/>
      </c>
      <c r="F4664" s="30">
        <f>IF(OR(E4664="",NOT(ISNUMBER(C4664))),"",E4664&amp;"|"&amp;YEAR(C4664)&amp;"-"&amp;RIGHT("0"&amp;MONTH(C4664),2)&amp;"-"&amp;RIGHT("0"&amp;DAY(C4664),2))</f>
        <v/>
      </c>
      <c r="G4664" s="26">
        <f>IF(E4664="","",IFERROR(MATCH(E4664,pl_chave,0),0))</f>
        <v/>
      </c>
      <c r="H4664" s="23">
        <f>IF(G4664="","",IF(G4664=0,"Tarefa fora do plano",INDEX(pl_tag,G4664)))</f>
        <v/>
      </c>
      <c r="I4664" s="30">
        <f>IF(N(G4664)=0,"",INDEX(pl_atividade,G4664))</f>
        <v/>
      </c>
      <c r="J4664" s="50">
        <f>IF(N(G4664)=0,"",INDEX(pl_especialidade,G4664))</f>
        <v/>
      </c>
      <c r="K4664" s="28">
        <f>IF(N(G4664)=0,"",INDEX(pl_duracao,G4664))</f>
        <v/>
      </c>
      <c r="L4664" s="39">
        <f>IF(ISNUMBER(C4664),YEAR(C4664),"")</f>
        <v/>
      </c>
      <c r="M4664" s="39">
        <f>IF(ISNUMBER(C4664),MONTH(C4664),"")</f>
        <v/>
      </c>
      <c r="N4664" s="23">
        <f>IF(L4664="","",IF(NOT(ISNUMBER(crono_ano)),"Informe o ano",IF(L4664&lt;crono_ano,"Antes do ano",IF(L4664&gt;crono_ano,"Depois do ano","No ano"))))</f>
        <v/>
      </c>
      <c r="O4664" s="39">
        <f>IF(F4664="","",IF(COUNTIF(F$7:F4664,F4664)=1,1,0))</f>
        <v/>
      </c>
      <c r="P4664" s="39">
        <f>IF(A4664&amp;B4664&amp;C4664="","",IF(AND(O4664=1,N(G4664)&gt;0),IF(INDEX(pl_ativa,MAX(1,N(G4664)))="Sim",1,0),0))</f>
        <v/>
      </c>
      <c r="Q4664" s="39">
        <f>IF(F4664="","",COUNTIFS(ex_chave_oc,F4664,ex_cancelada,"&lt;&gt;Sim"))</f>
        <v/>
      </c>
      <c r="R4664" s="51">
        <f>IF(P4664="","",IF(AND(P4664=1,N(Q4664)&gt;0),1,0))</f>
        <v/>
      </c>
      <c r="S4664" s="30">
        <f>IF(P4664="","",IF(F4664="","ERRO: data prevista ausente ou inválida",IF(O4664=0,"Duplicada: contada uma vez",IF(N(G4664)=0,"ERRO: tarefa fora do Plano Mestre",IF(P4664=0,"Tarefa retirada do plano: não conta","OK")))))</f>
        <v/>
      </c>
    </row>
    <row r="4665">
      <c r="A4665" s="29" t="n"/>
      <c r="B4665" s="25" t="n"/>
      <c r="C4665" s="49" t="n"/>
      <c r="D4665" s="29" t="n"/>
      <c r="E4665" s="23">
        <f>IF(OR(A4665="",B4665=""),"",A4665&amp;"|"&amp;B4665)</f>
        <v/>
      </c>
      <c r="F4665" s="30">
        <f>IF(OR(E4665="",NOT(ISNUMBER(C4665))),"",E4665&amp;"|"&amp;YEAR(C4665)&amp;"-"&amp;RIGHT("0"&amp;MONTH(C4665),2)&amp;"-"&amp;RIGHT("0"&amp;DAY(C4665),2))</f>
        <v/>
      </c>
      <c r="G4665" s="26">
        <f>IF(E4665="","",IFERROR(MATCH(E4665,pl_chave,0),0))</f>
        <v/>
      </c>
      <c r="H4665" s="23">
        <f>IF(G4665="","",IF(G4665=0,"Tarefa fora do plano",INDEX(pl_tag,G4665)))</f>
        <v/>
      </c>
      <c r="I4665" s="30">
        <f>IF(N(G4665)=0,"",INDEX(pl_atividade,G4665))</f>
        <v/>
      </c>
      <c r="J4665" s="50">
        <f>IF(N(G4665)=0,"",INDEX(pl_especialidade,G4665))</f>
        <v/>
      </c>
      <c r="K4665" s="28">
        <f>IF(N(G4665)=0,"",INDEX(pl_duracao,G4665))</f>
        <v/>
      </c>
      <c r="L4665" s="39">
        <f>IF(ISNUMBER(C4665),YEAR(C4665),"")</f>
        <v/>
      </c>
      <c r="M4665" s="39">
        <f>IF(ISNUMBER(C4665),MONTH(C4665),"")</f>
        <v/>
      </c>
      <c r="N4665" s="23">
        <f>IF(L4665="","",IF(NOT(ISNUMBER(crono_ano)),"Informe o ano",IF(L4665&lt;crono_ano,"Antes do ano",IF(L4665&gt;crono_ano,"Depois do ano","No ano"))))</f>
        <v/>
      </c>
      <c r="O4665" s="39">
        <f>IF(F4665="","",IF(COUNTIF(F$7:F4665,F4665)=1,1,0))</f>
        <v/>
      </c>
      <c r="P4665" s="39">
        <f>IF(A4665&amp;B4665&amp;C4665="","",IF(AND(O4665=1,N(G4665)&gt;0),IF(INDEX(pl_ativa,MAX(1,N(G4665)))="Sim",1,0),0))</f>
        <v/>
      </c>
      <c r="Q4665" s="39">
        <f>IF(F4665="","",COUNTIFS(ex_chave_oc,F4665,ex_cancelada,"&lt;&gt;Sim"))</f>
        <v/>
      </c>
      <c r="R4665" s="51">
        <f>IF(P4665="","",IF(AND(P4665=1,N(Q4665)&gt;0),1,0))</f>
        <v/>
      </c>
      <c r="S4665" s="30">
        <f>IF(P4665="","",IF(F4665="","ERRO: data prevista ausente ou inválida",IF(O4665=0,"Duplicada: contada uma vez",IF(N(G4665)=0,"ERRO: tarefa fora do Plano Mestre",IF(P4665=0,"Tarefa retirada do plano: não conta","OK")))))</f>
        <v/>
      </c>
    </row>
    <row r="4666">
      <c r="A4666" s="29" t="n"/>
      <c r="B4666" s="25" t="n"/>
      <c r="C4666" s="49" t="n"/>
      <c r="D4666" s="29" t="n"/>
      <c r="E4666" s="23">
        <f>IF(OR(A4666="",B4666=""),"",A4666&amp;"|"&amp;B4666)</f>
        <v/>
      </c>
      <c r="F4666" s="30">
        <f>IF(OR(E4666="",NOT(ISNUMBER(C4666))),"",E4666&amp;"|"&amp;YEAR(C4666)&amp;"-"&amp;RIGHT("0"&amp;MONTH(C4666),2)&amp;"-"&amp;RIGHT("0"&amp;DAY(C4666),2))</f>
        <v/>
      </c>
      <c r="G4666" s="26">
        <f>IF(E4666="","",IFERROR(MATCH(E4666,pl_chave,0),0))</f>
        <v/>
      </c>
      <c r="H4666" s="23">
        <f>IF(G4666="","",IF(G4666=0,"Tarefa fora do plano",INDEX(pl_tag,G4666)))</f>
        <v/>
      </c>
      <c r="I4666" s="30">
        <f>IF(N(G4666)=0,"",INDEX(pl_atividade,G4666))</f>
        <v/>
      </c>
      <c r="J4666" s="50">
        <f>IF(N(G4666)=0,"",INDEX(pl_especialidade,G4666))</f>
        <v/>
      </c>
      <c r="K4666" s="28">
        <f>IF(N(G4666)=0,"",INDEX(pl_duracao,G4666))</f>
        <v/>
      </c>
      <c r="L4666" s="39">
        <f>IF(ISNUMBER(C4666),YEAR(C4666),"")</f>
        <v/>
      </c>
      <c r="M4666" s="39">
        <f>IF(ISNUMBER(C4666),MONTH(C4666),"")</f>
        <v/>
      </c>
      <c r="N4666" s="23">
        <f>IF(L4666="","",IF(NOT(ISNUMBER(crono_ano)),"Informe o ano",IF(L4666&lt;crono_ano,"Antes do ano",IF(L4666&gt;crono_ano,"Depois do ano","No ano"))))</f>
        <v/>
      </c>
      <c r="O4666" s="39">
        <f>IF(F4666="","",IF(COUNTIF(F$7:F4666,F4666)=1,1,0))</f>
        <v/>
      </c>
      <c r="P4666" s="39">
        <f>IF(A4666&amp;B4666&amp;C4666="","",IF(AND(O4666=1,N(G4666)&gt;0),IF(INDEX(pl_ativa,MAX(1,N(G4666)))="Sim",1,0),0))</f>
        <v/>
      </c>
      <c r="Q4666" s="39">
        <f>IF(F4666="","",COUNTIFS(ex_chave_oc,F4666,ex_cancelada,"&lt;&gt;Sim"))</f>
        <v/>
      </c>
      <c r="R4666" s="51">
        <f>IF(P4666="","",IF(AND(P4666=1,N(Q4666)&gt;0),1,0))</f>
        <v/>
      </c>
      <c r="S4666" s="30">
        <f>IF(P4666="","",IF(F4666="","ERRO: data prevista ausente ou inválida",IF(O4666=0,"Duplicada: contada uma vez",IF(N(G4666)=0,"ERRO: tarefa fora do Plano Mestre",IF(P4666=0,"Tarefa retirada do plano: não conta","OK")))))</f>
        <v/>
      </c>
    </row>
    <row r="4667">
      <c r="A4667" s="29" t="n"/>
      <c r="B4667" s="25" t="n"/>
      <c r="C4667" s="49" t="n"/>
      <c r="D4667" s="29" t="n"/>
      <c r="E4667" s="23">
        <f>IF(OR(A4667="",B4667=""),"",A4667&amp;"|"&amp;B4667)</f>
        <v/>
      </c>
      <c r="F4667" s="30">
        <f>IF(OR(E4667="",NOT(ISNUMBER(C4667))),"",E4667&amp;"|"&amp;YEAR(C4667)&amp;"-"&amp;RIGHT("0"&amp;MONTH(C4667),2)&amp;"-"&amp;RIGHT("0"&amp;DAY(C4667),2))</f>
        <v/>
      </c>
      <c r="G4667" s="26">
        <f>IF(E4667="","",IFERROR(MATCH(E4667,pl_chave,0),0))</f>
        <v/>
      </c>
      <c r="H4667" s="23">
        <f>IF(G4667="","",IF(G4667=0,"Tarefa fora do plano",INDEX(pl_tag,G4667)))</f>
        <v/>
      </c>
      <c r="I4667" s="30">
        <f>IF(N(G4667)=0,"",INDEX(pl_atividade,G4667))</f>
        <v/>
      </c>
      <c r="J4667" s="50">
        <f>IF(N(G4667)=0,"",INDEX(pl_especialidade,G4667))</f>
        <v/>
      </c>
      <c r="K4667" s="28">
        <f>IF(N(G4667)=0,"",INDEX(pl_duracao,G4667))</f>
        <v/>
      </c>
      <c r="L4667" s="39">
        <f>IF(ISNUMBER(C4667),YEAR(C4667),"")</f>
        <v/>
      </c>
      <c r="M4667" s="39">
        <f>IF(ISNUMBER(C4667),MONTH(C4667),"")</f>
        <v/>
      </c>
      <c r="N4667" s="23">
        <f>IF(L4667="","",IF(NOT(ISNUMBER(crono_ano)),"Informe o ano",IF(L4667&lt;crono_ano,"Antes do ano",IF(L4667&gt;crono_ano,"Depois do ano","No ano"))))</f>
        <v/>
      </c>
      <c r="O4667" s="39">
        <f>IF(F4667="","",IF(COUNTIF(F$7:F4667,F4667)=1,1,0))</f>
        <v/>
      </c>
      <c r="P4667" s="39">
        <f>IF(A4667&amp;B4667&amp;C4667="","",IF(AND(O4667=1,N(G4667)&gt;0),IF(INDEX(pl_ativa,MAX(1,N(G4667)))="Sim",1,0),0))</f>
        <v/>
      </c>
      <c r="Q4667" s="39">
        <f>IF(F4667="","",COUNTIFS(ex_chave_oc,F4667,ex_cancelada,"&lt;&gt;Sim"))</f>
        <v/>
      </c>
      <c r="R4667" s="51">
        <f>IF(P4667="","",IF(AND(P4667=1,N(Q4667)&gt;0),1,0))</f>
        <v/>
      </c>
      <c r="S4667" s="30">
        <f>IF(P4667="","",IF(F4667="","ERRO: data prevista ausente ou inválida",IF(O4667=0,"Duplicada: contada uma vez",IF(N(G4667)=0,"ERRO: tarefa fora do Plano Mestre",IF(P4667=0,"Tarefa retirada do plano: não conta","OK")))))</f>
        <v/>
      </c>
    </row>
    <row r="4668">
      <c r="A4668" s="29" t="n"/>
      <c r="B4668" s="25" t="n"/>
      <c r="C4668" s="49" t="n"/>
      <c r="D4668" s="29" t="n"/>
      <c r="E4668" s="23">
        <f>IF(OR(A4668="",B4668=""),"",A4668&amp;"|"&amp;B4668)</f>
        <v/>
      </c>
      <c r="F4668" s="30">
        <f>IF(OR(E4668="",NOT(ISNUMBER(C4668))),"",E4668&amp;"|"&amp;YEAR(C4668)&amp;"-"&amp;RIGHT("0"&amp;MONTH(C4668),2)&amp;"-"&amp;RIGHT("0"&amp;DAY(C4668),2))</f>
        <v/>
      </c>
      <c r="G4668" s="26">
        <f>IF(E4668="","",IFERROR(MATCH(E4668,pl_chave,0),0))</f>
        <v/>
      </c>
      <c r="H4668" s="23">
        <f>IF(G4668="","",IF(G4668=0,"Tarefa fora do plano",INDEX(pl_tag,G4668)))</f>
        <v/>
      </c>
      <c r="I4668" s="30">
        <f>IF(N(G4668)=0,"",INDEX(pl_atividade,G4668))</f>
        <v/>
      </c>
      <c r="J4668" s="50">
        <f>IF(N(G4668)=0,"",INDEX(pl_especialidade,G4668))</f>
        <v/>
      </c>
      <c r="K4668" s="28">
        <f>IF(N(G4668)=0,"",INDEX(pl_duracao,G4668))</f>
        <v/>
      </c>
      <c r="L4668" s="39">
        <f>IF(ISNUMBER(C4668),YEAR(C4668),"")</f>
        <v/>
      </c>
      <c r="M4668" s="39">
        <f>IF(ISNUMBER(C4668),MONTH(C4668),"")</f>
        <v/>
      </c>
      <c r="N4668" s="23">
        <f>IF(L4668="","",IF(NOT(ISNUMBER(crono_ano)),"Informe o ano",IF(L4668&lt;crono_ano,"Antes do ano",IF(L4668&gt;crono_ano,"Depois do ano","No ano"))))</f>
        <v/>
      </c>
      <c r="O4668" s="39">
        <f>IF(F4668="","",IF(COUNTIF(F$7:F4668,F4668)=1,1,0))</f>
        <v/>
      </c>
      <c r="P4668" s="39">
        <f>IF(A4668&amp;B4668&amp;C4668="","",IF(AND(O4668=1,N(G4668)&gt;0),IF(INDEX(pl_ativa,MAX(1,N(G4668)))="Sim",1,0),0))</f>
        <v/>
      </c>
      <c r="Q4668" s="39">
        <f>IF(F4668="","",COUNTIFS(ex_chave_oc,F4668,ex_cancelada,"&lt;&gt;Sim"))</f>
        <v/>
      </c>
      <c r="R4668" s="51">
        <f>IF(P4668="","",IF(AND(P4668=1,N(Q4668)&gt;0),1,0))</f>
        <v/>
      </c>
      <c r="S4668" s="30">
        <f>IF(P4668="","",IF(F4668="","ERRO: data prevista ausente ou inválida",IF(O4668=0,"Duplicada: contada uma vez",IF(N(G4668)=0,"ERRO: tarefa fora do Plano Mestre",IF(P4668=0,"Tarefa retirada do plano: não conta","OK")))))</f>
        <v/>
      </c>
    </row>
    <row r="4669">
      <c r="A4669" s="29" t="n"/>
      <c r="B4669" s="25" t="n"/>
      <c r="C4669" s="49" t="n"/>
      <c r="D4669" s="29" t="n"/>
      <c r="E4669" s="23">
        <f>IF(OR(A4669="",B4669=""),"",A4669&amp;"|"&amp;B4669)</f>
        <v/>
      </c>
      <c r="F4669" s="30">
        <f>IF(OR(E4669="",NOT(ISNUMBER(C4669))),"",E4669&amp;"|"&amp;YEAR(C4669)&amp;"-"&amp;RIGHT("0"&amp;MONTH(C4669),2)&amp;"-"&amp;RIGHT("0"&amp;DAY(C4669),2))</f>
        <v/>
      </c>
      <c r="G4669" s="26">
        <f>IF(E4669="","",IFERROR(MATCH(E4669,pl_chave,0),0))</f>
        <v/>
      </c>
      <c r="H4669" s="23">
        <f>IF(G4669="","",IF(G4669=0,"Tarefa fora do plano",INDEX(pl_tag,G4669)))</f>
        <v/>
      </c>
      <c r="I4669" s="30">
        <f>IF(N(G4669)=0,"",INDEX(pl_atividade,G4669))</f>
        <v/>
      </c>
      <c r="J4669" s="50">
        <f>IF(N(G4669)=0,"",INDEX(pl_especialidade,G4669))</f>
        <v/>
      </c>
      <c r="K4669" s="28">
        <f>IF(N(G4669)=0,"",INDEX(pl_duracao,G4669))</f>
        <v/>
      </c>
      <c r="L4669" s="39">
        <f>IF(ISNUMBER(C4669),YEAR(C4669),"")</f>
        <v/>
      </c>
      <c r="M4669" s="39">
        <f>IF(ISNUMBER(C4669),MONTH(C4669),"")</f>
        <v/>
      </c>
      <c r="N4669" s="23">
        <f>IF(L4669="","",IF(NOT(ISNUMBER(crono_ano)),"Informe o ano",IF(L4669&lt;crono_ano,"Antes do ano",IF(L4669&gt;crono_ano,"Depois do ano","No ano"))))</f>
        <v/>
      </c>
      <c r="O4669" s="39">
        <f>IF(F4669="","",IF(COUNTIF(F$7:F4669,F4669)=1,1,0))</f>
        <v/>
      </c>
      <c r="P4669" s="39">
        <f>IF(A4669&amp;B4669&amp;C4669="","",IF(AND(O4669=1,N(G4669)&gt;0),IF(INDEX(pl_ativa,MAX(1,N(G4669)))="Sim",1,0),0))</f>
        <v/>
      </c>
      <c r="Q4669" s="39">
        <f>IF(F4669="","",COUNTIFS(ex_chave_oc,F4669,ex_cancelada,"&lt;&gt;Sim"))</f>
        <v/>
      </c>
      <c r="R4669" s="51">
        <f>IF(P4669="","",IF(AND(P4669=1,N(Q4669)&gt;0),1,0))</f>
        <v/>
      </c>
      <c r="S4669" s="30">
        <f>IF(P4669="","",IF(F4669="","ERRO: data prevista ausente ou inválida",IF(O4669=0,"Duplicada: contada uma vez",IF(N(G4669)=0,"ERRO: tarefa fora do Plano Mestre",IF(P4669=0,"Tarefa retirada do plano: não conta","OK")))))</f>
        <v/>
      </c>
    </row>
    <row r="4670">
      <c r="A4670" s="29" t="n"/>
      <c r="B4670" s="25" t="n"/>
      <c r="C4670" s="49" t="n"/>
      <c r="D4670" s="29" t="n"/>
      <c r="E4670" s="23">
        <f>IF(OR(A4670="",B4670=""),"",A4670&amp;"|"&amp;B4670)</f>
        <v/>
      </c>
      <c r="F4670" s="30">
        <f>IF(OR(E4670="",NOT(ISNUMBER(C4670))),"",E4670&amp;"|"&amp;YEAR(C4670)&amp;"-"&amp;RIGHT("0"&amp;MONTH(C4670),2)&amp;"-"&amp;RIGHT("0"&amp;DAY(C4670),2))</f>
        <v/>
      </c>
      <c r="G4670" s="26">
        <f>IF(E4670="","",IFERROR(MATCH(E4670,pl_chave,0),0))</f>
        <v/>
      </c>
      <c r="H4670" s="23">
        <f>IF(G4670="","",IF(G4670=0,"Tarefa fora do plano",INDEX(pl_tag,G4670)))</f>
        <v/>
      </c>
      <c r="I4670" s="30">
        <f>IF(N(G4670)=0,"",INDEX(pl_atividade,G4670))</f>
        <v/>
      </c>
      <c r="J4670" s="50">
        <f>IF(N(G4670)=0,"",INDEX(pl_especialidade,G4670))</f>
        <v/>
      </c>
      <c r="K4670" s="28">
        <f>IF(N(G4670)=0,"",INDEX(pl_duracao,G4670))</f>
        <v/>
      </c>
      <c r="L4670" s="39">
        <f>IF(ISNUMBER(C4670),YEAR(C4670),"")</f>
        <v/>
      </c>
      <c r="M4670" s="39">
        <f>IF(ISNUMBER(C4670),MONTH(C4670),"")</f>
        <v/>
      </c>
      <c r="N4670" s="23">
        <f>IF(L4670="","",IF(NOT(ISNUMBER(crono_ano)),"Informe o ano",IF(L4670&lt;crono_ano,"Antes do ano",IF(L4670&gt;crono_ano,"Depois do ano","No ano"))))</f>
        <v/>
      </c>
      <c r="O4670" s="39">
        <f>IF(F4670="","",IF(COUNTIF(F$7:F4670,F4670)=1,1,0))</f>
        <v/>
      </c>
      <c r="P4670" s="39">
        <f>IF(A4670&amp;B4670&amp;C4670="","",IF(AND(O4670=1,N(G4670)&gt;0),IF(INDEX(pl_ativa,MAX(1,N(G4670)))="Sim",1,0),0))</f>
        <v/>
      </c>
      <c r="Q4670" s="39">
        <f>IF(F4670="","",COUNTIFS(ex_chave_oc,F4670,ex_cancelada,"&lt;&gt;Sim"))</f>
        <v/>
      </c>
      <c r="R4670" s="51">
        <f>IF(P4670="","",IF(AND(P4670=1,N(Q4670)&gt;0),1,0))</f>
        <v/>
      </c>
      <c r="S4670" s="30">
        <f>IF(P4670="","",IF(F4670="","ERRO: data prevista ausente ou inválida",IF(O4670=0,"Duplicada: contada uma vez",IF(N(G4670)=0,"ERRO: tarefa fora do Plano Mestre",IF(P4670=0,"Tarefa retirada do plano: não conta","OK")))))</f>
        <v/>
      </c>
    </row>
    <row r="4671">
      <c r="A4671" s="29" t="n"/>
      <c r="B4671" s="25" t="n"/>
      <c r="C4671" s="49" t="n"/>
      <c r="D4671" s="29" t="n"/>
      <c r="E4671" s="23">
        <f>IF(OR(A4671="",B4671=""),"",A4671&amp;"|"&amp;B4671)</f>
        <v/>
      </c>
      <c r="F4671" s="30">
        <f>IF(OR(E4671="",NOT(ISNUMBER(C4671))),"",E4671&amp;"|"&amp;YEAR(C4671)&amp;"-"&amp;RIGHT("0"&amp;MONTH(C4671),2)&amp;"-"&amp;RIGHT("0"&amp;DAY(C4671),2))</f>
        <v/>
      </c>
      <c r="G4671" s="26">
        <f>IF(E4671="","",IFERROR(MATCH(E4671,pl_chave,0),0))</f>
        <v/>
      </c>
      <c r="H4671" s="23">
        <f>IF(G4671="","",IF(G4671=0,"Tarefa fora do plano",INDEX(pl_tag,G4671)))</f>
        <v/>
      </c>
      <c r="I4671" s="30">
        <f>IF(N(G4671)=0,"",INDEX(pl_atividade,G4671))</f>
        <v/>
      </c>
      <c r="J4671" s="50">
        <f>IF(N(G4671)=0,"",INDEX(pl_especialidade,G4671))</f>
        <v/>
      </c>
      <c r="K4671" s="28">
        <f>IF(N(G4671)=0,"",INDEX(pl_duracao,G4671))</f>
        <v/>
      </c>
      <c r="L4671" s="39">
        <f>IF(ISNUMBER(C4671),YEAR(C4671),"")</f>
        <v/>
      </c>
      <c r="M4671" s="39">
        <f>IF(ISNUMBER(C4671),MONTH(C4671),"")</f>
        <v/>
      </c>
      <c r="N4671" s="23">
        <f>IF(L4671="","",IF(NOT(ISNUMBER(crono_ano)),"Informe o ano",IF(L4671&lt;crono_ano,"Antes do ano",IF(L4671&gt;crono_ano,"Depois do ano","No ano"))))</f>
        <v/>
      </c>
      <c r="O4671" s="39">
        <f>IF(F4671="","",IF(COUNTIF(F$7:F4671,F4671)=1,1,0))</f>
        <v/>
      </c>
      <c r="P4671" s="39">
        <f>IF(A4671&amp;B4671&amp;C4671="","",IF(AND(O4671=1,N(G4671)&gt;0),IF(INDEX(pl_ativa,MAX(1,N(G4671)))="Sim",1,0),0))</f>
        <v/>
      </c>
      <c r="Q4671" s="39">
        <f>IF(F4671="","",COUNTIFS(ex_chave_oc,F4671,ex_cancelada,"&lt;&gt;Sim"))</f>
        <v/>
      </c>
      <c r="R4671" s="51">
        <f>IF(P4671="","",IF(AND(P4671=1,N(Q4671)&gt;0),1,0))</f>
        <v/>
      </c>
      <c r="S4671" s="30">
        <f>IF(P4671="","",IF(F4671="","ERRO: data prevista ausente ou inválida",IF(O4671=0,"Duplicada: contada uma vez",IF(N(G4671)=0,"ERRO: tarefa fora do Plano Mestre",IF(P4671=0,"Tarefa retirada do plano: não conta","OK")))))</f>
        <v/>
      </c>
    </row>
    <row r="4672">
      <c r="A4672" s="29" t="n"/>
      <c r="B4672" s="25" t="n"/>
      <c r="C4672" s="49" t="n"/>
      <c r="D4672" s="29" t="n"/>
      <c r="E4672" s="23">
        <f>IF(OR(A4672="",B4672=""),"",A4672&amp;"|"&amp;B4672)</f>
        <v/>
      </c>
      <c r="F4672" s="30">
        <f>IF(OR(E4672="",NOT(ISNUMBER(C4672))),"",E4672&amp;"|"&amp;YEAR(C4672)&amp;"-"&amp;RIGHT("0"&amp;MONTH(C4672),2)&amp;"-"&amp;RIGHT("0"&amp;DAY(C4672),2))</f>
        <v/>
      </c>
      <c r="G4672" s="26">
        <f>IF(E4672="","",IFERROR(MATCH(E4672,pl_chave,0),0))</f>
        <v/>
      </c>
      <c r="H4672" s="23">
        <f>IF(G4672="","",IF(G4672=0,"Tarefa fora do plano",INDEX(pl_tag,G4672)))</f>
        <v/>
      </c>
      <c r="I4672" s="30">
        <f>IF(N(G4672)=0,"",INDEX(pl_atividade,G4672))</f>
        <v/>
      </c>
      <c r="J4672" s="50">
        <f>IF(N(G4672)=0,"",INDEX(pl_especialidade,G4672))</f>
        <v/>
      </c>
      <c r="K4672" s="28">
        <f>IF(N(G4672)=0,"",INDEX(pl_duracao,G4672))</f>
        <v/>
      </c>
      <c r="L4672" s="39">
        <f>IF(ISNUMBER(C4672),YEAR(C4672),"")</f>
        <v/>
      </c>
      <c r="M4672" s="39">
        <f>IF(ISNUMBER(C4672),MONTH(C4672),"")</f>
        <v/>
      </c>
      <c r="N4672" s="23">
        <f>IF(L4672="","",IF(NOT(ISNUMBER(crono_ano)),"Informe o ano",IF(L4672&lt;crono_ano,"Antes do ano",IF(L4672&gt;crono_ano,"Depois do ano","No ano"))))</f>
        <v/>
      </c>
      <c r="O4672" s="39">
        <f>IF(F4672="","",IF(COUNTIF(F$7:F4672,F4672)=1,1,0))</f>
        <v/>
      </c>
      <c r="P4672" s="39">
        <f>IF(A4672&amp;B4672&amp;C4672="","",IF(AND(O4672=1,N(G4672)&gt;0),IF(INDEX(pl_ativa,MAX(1,N(G4672)))="Sim",1,0),0))</f>
        <v/>
      </c>
      <c r="Q4672" s="39">
        <f>IF(F4672="","",COUNTIFS(ex_chave_oc,F4672,ex_cancelada,"&lt;&gt;Sim"))</f>
        <v/>
      </c>
      <c r="R4672" s="51">
        <f>IF(P4672="","",IF(AND(P4672=1,N(Q4672)&gt;0),1,0))</f>
        <v/>
      </c>
      <c r="S4672" s="30">
        <f>IF(P4672="","",IF(F4672="","ERRO: data prevista ausente ou inválida",IF(O4672=0,"Duplicada: contada uma vez",IF(N(G4672)=0,"ERRO: tarefa fora do Plano Mestre",IF(P4672=0,"Tarefa retirada do plano: não conta","OK")))))</f>
        <v/>
      </c>
    </row>
    <row r="4673">
      <c r="A4673" s="29" t="n"/>
      <c r="B4673" s="25" t="n"/>
      <c r="C4673" s="49" t="n"/>
      <c r="D4673" s="29" t="n"/>
      <c r="E4673" s="23">
        <f>IF(OR(A4673="",B4673=""),"",A4673&amp;"|"&amp;B4673)</f>
        <v/>
      </c>
      <c r="F4673" s="30">
        <f>IF(OR(E4673="",NOT(ISNUMBER(C4673))),"",E4673&amp;"|"&amp;YEAR(C4673)&amp;"-"&amp;RIGHT("0"&amp;MONTH(C4673),2)&amp;"-"&amp;RIGHT("0"&amp;DAY(C4673),2))</f>
        <v/>
      </c>
      <c r="G4673" s="26">
        <f>IF(E4673="","",IFERROR(MATCH(E4673,pl_chave,0),0))</f>
        <v/>
      </c>
      <c r="H4673" s="23">
        <f>IF(G4673="","",IF(G4673=0,"Tarefa fora do plano",INDEX(pl_tag,G4673)))</f>
        <v/>
      </c>
      <c r="I4673" s="30">
        <f>IF(N(G4673)=0,"",INDEX(pl_atividade,G4673))</f>
        <v/>
      </c>
      <c r="J4673" s="50">
        <f>IF(N(G4673)=0,"",INDEX(pl_especialidade,G4673))</f>
        <v/>
      </c>
      <c r="K4673" s="28">
        <f>IF(N(G4673)=0,"",INDEX(pl_duracao,G4673))</f>
        <v/>
      </c>
      <c r="L4673" s="39">
        <f>IF(ISNUMBER(C4673),YEAR(C4673),"")</f>
        <v/>
      </c>
      <c r="M4673" s="39">
        <f>IF(ISNUMBER(C4673),MONTH(C4673),"")</f>
        <v/>
      </c>
      <c r="N4673" s="23">
        <f>IF(L4673="","",IF(NOT(ISNUMBER(crono_ano)),"Informe o ano",IF(L4673&lt;crono_ano,"Antes do ano",IF(L4673&gt;crono_ano,"Depois do ano","No ano"))))</f>
        <v/>
      </c>
      <c r="O4673" s="39">
        <f>IF(F4673="","",IF(COUNTIF(F$7:F4673,F4673)=1,1,0))</f>
        <v/>
      </c>
      <c r="P4673" s="39">
        <f>IF(A4673&amp;B4673&amp;C4673="","",IF(AND(O4673=1,N(G4673)&gt;0),IF(INDEX(pl_ativa,MAX(1,N(G4673)))="Sim",1,0),0))</f>
        <v/>
      </c>
      <c r="Q4673" s="39">
        <f>IF(F4673="","",COUNTIFS(ex_chave_oc,F4673,ex_cancelada,"&lt;&gt;Sim"))</f>
        <v/>
      </c>
      <c r="R4673" s="51">
        <f>IF(P4673="","",IF(AND(P4673=1,N(Q4673)&gt;0),1,0))</f>
        <v/>
      </c>
      <c r="S4673" s="30">
        <f>IF(P4673="","",IF(F4673="","ERRO: data prevista ausente ou inválida",IF(O4673=0,"Duplicada: contada uma vez",IF(N(G4673)=0,"ERRO: tarefa fora do Plano Mestre",IF(P4673=0,"Tarefa retirada do plano: não conta","OK")))))</f>
        <v/>
      </c>
    </row>
    <row r="4674">
      <c r="A4674" s="29" t="n"/>
      <c r="B4674" s="25" t="n"/>
      <c r="C4674" s="49" t="n"/>
      <c r="D4674" s="29" t="n"/>
      <c r="E4674" s="23">
        <f>IF(OR(A4674="",B4674=""),"",A4674&amp;"|"&amp;B4674)</f>
        <v/>
      </c>
      <c r="F4674" s="30">
        <f>IF(OR(E4674="",NOT(ISNUMBER(C4674))),"",E4674&amp;"|"&amp;YEAR(C4674)&amp;"-"&amp;RIGHT("0"&amp;MONTH(C4674),2)&amp;"-"&amp;RIGHT("0"&amp;DAY(C4674),2))</f>
        <v/>
      </c>
      <c r="G4674" s="26">
        <f>IF(E4674="","",IFERROR(MATCH(E4674,pl_chave,0),0))</f>
        <v/>
      </c>
      <c r="H4674" s="23">
        <f>IF(G4674="","",IF(G4674=0,"Tarefa fora do plano",INDEX(pl_tag,G4674)))</f>
        <v/>
      </c>
      <c r="I4674" s="30">
        <f>IF(N(G4674)=0,"",INDEX(pl_atividade,G4674))</f>
        <v/>
      </c>
      <c r="J4674" s="50">
        <f>IF(N(G4674)=0,"",INDEX(pl_especialidade,G4674))</f>
        <v/>
      </c>
      <c r="K4674" s="28">
        <f>IF(N(G4674)=0,"",INDEX(pl_duracao,G4674))</f>
        <v/>
      </c>
      <c r="L4674" s="39">
        <f>IF(ISNUMBER(C4674),YEAR(C4674),"")</f>
        <v/>
      </c>
      <c r="M4674" s="39">
        <f>IF(ISNUMBER(C4674),MONTH(C4674),"")</f>
        <v/>
      </c>
      <c r="N4674" s="23">
        <f>IF(L4674="","",IF(NOT(ISNUMBER(crono_ano)),"Informe o ano",IF(L4674&lt;crono_ano,"Antes do ano",IF(L4674&gt;crono_ano,"Depois do ano","No ano"))))</f>
        <v/>
      </c>
      <c r="O4674" s="39">
        <f>IF(F4674="","",IF(COUNTIF(F$7:F4674,F4674)=1,1,0))</f>
        <v/>
      </c>
      <c r="P4674" s="39">
        <f>IF(A4674&amp;B4674&amp;C4674="","",IF(AND(O4674=1,N(G4674)&gt;0),IF(INDEX(pl_ativa,MAX(1,N(G4674)))="Sim",1,0),0))</f>
        <v/>
      </c>
      <c r="Q4674" s="39">
        <f>IF(F4674="","",COUNTIFS(ex_chave_oc,F4674,ex_cancelada,"&lt;&gt;Sim"))</f>
        <v/>
      </c>
      <c r="R4674" s="51">
        <f>IF(P4674="","",IF(AND(P4674=1,N(Q4674)&gt;0),1,0))</f>
        <v/>
      </c>
      <c r="S4674" s="30">
        <f>IF(P4674="","",IF(F4674="","ERRO: data prevista ausente ou inválida",IF(O4674=0,"Duplicada: contada uma vez",IF(N(G4674)=0,"ERRO: tarefa fora do Plano Mestre",IF(P4674=0,"Tarefa retirada do plano: não conta","OK")))))</f>
        <v/>
      </c>
    </row>
    <row r="4675">
      <c r="A4675" s="29" t="n"/>
      <c r="B4675" s="25" t="n"/>
      <c r="C4675" s="49" t="n"/>
      <c r="D4675" s="29" t="n"/>
      <c r="E4675" s="23">
        <f>IF(OR(A4675="",B4675=""),"",A4675&amp;"|"&amp;B4675)</f>
        <v/>
      </c>
      <c r="F4675" s="30">
        <f>IF(OR(E4675="",NOT(ISNUMBER(C4675))),"",E4675&amp;"|"&amp;YEAR(C4675)&amp;"-"&amp;RIGHT("0"&amp;MONTH(C4675),2)&amp;"-"&amp;RIGHT("0"&amp;DAY(C4675),2))</f>
        <v/>
      </c>
      <c r="G4675" s="26">
        <f>IF(E4675="","",IFERROR(MATCH(E4675,pl_chave,0),0))</f>
        <v/>
      </c>
      <c r="H4675" s="23">
        <f>IF(G4675="","",IF(G4675=0,"Tarefa fora do plano",INDEX(pl_tag,G4675)))</f>
        <v/>
      </c>
      <c r="I4675" s="30">
        <f>IF(N(G4675)=0,"",INDEX(pl_atividade,G4675))</f>
        <v/>
      </c>
      <c r="J4675" s="50">
        <f>IF(N(G4675)=0,"",INDEX(pl_especialidade,G4675))</f>
        <v/>
      </c>
      <c r="K4675" s="28">
        <f>IF(N(G4675)=0,"",INDEX(pl_duracao,G4675))</f>
        <v/>
      </c>
      <c r="L4675" s="39">
        <f>IF(ISNUMBER(C4675),YEAR(C4675),"")</f>
        <v/>
      </c>
      <c r="M4675" s="39">
        <f>IF(ISNUMBER(C4675),MONTH(C4675),"")</f>
        <v/>
      </c>
      <c r="N4675" s="23">
        <f>IF(L4675="","",IF(NOT(ISNUMBER(crono_ano)),"Informe o ano",IF(L4675&lt;crono_ano,"Antes do ano",IF(L4675&gt;crono_ano,"Depois do ano","No ano"))))</f>
        <v/>
      </c>
      <c r="O4675" s="39">
        <f>IF(F4675="","",IF(COUNTIF(F$7:F4675,F4675)=1,1,0))</f>
        <v/>
      </c>
      <c r="P4675" s="39">
        <f>IF(A4675&amp;B4675&amp;C4675="","",IF(AND(O4675=1,N(G4675)&gt;0),IF(INDEX(pl_ativa,MAX(1,N(G4675)))="Sim",1,0),0))</f>
        <v/>
      </c>
      <c r="Q4675" s="39">
        <f>IF(F4675="","",COUNTIFS(ex_chave_oc,F4675,ex_cancelada,"&lt;&gt;Sim"))</f>
        <v/>
      </c>
      <c r="R4675" s="51">
        <f>IF(P4675="","",IF(AND(P4675=1,N(Q4675)&gt;0),1,0))</f>
        <v/>
      </c>
      <c r="S4675" s="30">
        <f>IF(P4675="","",IF(F4675="","ERRO: data prevista ausente ou inválida",IF(O4675=0,"Duplicada: contada uma vez",IF(N(G4675)=0,"ERRO: tarefa fora do Plano Mestre",IF(P4675=0,"Tarefa retirada do plano: não conta","OK")))))</f>
        <v/>
      </c>
    </row>
    <row r="4676">
      <c r="A4676" s="29" t="n"/>
      <c r="B4676" s="25" t="n"/>
      <c r="C4676" s="49" t="n"/>
      <c r="D4676" s="29" t="n"/>
      <c r="E4676" s="23">
        <f>IF(OR(A4676="",B4676=""),"",A4676&amp;"|"&amp;B4676)</f>
        <v/>
      </c>
      <c r="F4676" s="30">
        <f>IF(OR(E4676="",NOT(ISNUMBER(C4676))),"",E4676&amp;"|"&amp;YEAR(C4676)&amp;"-"&amp;RIGHT("0"&amp;MONTH(C4676),2)&amp;"-"&amp;RIGHT("0"&amp;DAY(C4676),2))</f>
        <v/>
      </c>
      <c r="G4676" s="26">
        <f>IF(E4676="","",IFERROR(MATCH(E4676,pl_chave,0),0))</f>
        <v/>
      </c>
      <c r="H4676" s="23">
        <f>IF(G4676="","",IF(G4676=0,"Tarefa fora do plano",INDEX(pl_tag,G4676)))</f>
        <v/>
      </c>
      <c r="I4676" s="30">
        <f>IF(N(G4676)=0,"",INDEX(pl_atividade,G4676))</f>
        <v/>
      </c>
      <c r="J4676" s="50">
        <f>IF(N(G4676)=0,"",INDEX(pl_especialidade,G4676))</f>
        <v/>
      </c>
      <c r="K4676" s="28">
        <f>IF(N(G4676)=0,"",INDEX(pl_duracao,G4676))</f>
        <v/>
      </c>
      <c r="L4676" s="39">
        <f>IF(ISNUMBER(C4676),YEAR(C4676),"")</f>
        <v/>
      </c>
      <c r="M4676" s="39">
        <f>IF(ISNUMBER(C4676),MONTH(C4676),"")</f>
        <v/>
      </c>
      <c r="N4676" s="23">
        <f>IF(L4676="","",IF(NOT(ISNUMBER(crono_ano)),"Informe o ano",IF(L4676&lt;crono_ano,"Antes do ano",IF(L4676&gt;crono_ano,"Depois do ano","No ano"))))</f>
        <v/>
      </c>
      <c r="O4676" s="39">
        <f>IF(F4676="","",IF(COUNTIF(F$7:F4676,F4676)=1,1,0))</f>
        <v/>
      </c>
      <c r="P4676" s="39">
        <f>IF(A4676&amp;B4676&amp;C4676="","",IF(AND(O4676=1,N(G4676)&gt;0),IF(INDEX(pl_ativa,MAX(1,N(G4676)))="Sim",1,0),0))</f>
        <v/>
      </c>
      <c r="Q4676" s="39">
        <f>IF(F4676="","",COUNTIFS(ex_chave_oc,F4676,ex_cancelada,"&lt;&gt;Sim"))</f>
        <v/>
      </c>
      <c r="R4676" s="51">
        <f>IF(P4676="","",IF(AND(P4676=1,N(Q4676)&gt;0),1,0))</f>
        <v/>
      </c>
      <c r="S4676" s="30">
        <f>IF(P4676="","",IF(F4676="","ERRO: data prevista ausente ou inválida",IF(O4676=0,"Duplicada: contada uma vez",IF(N(G4676)=0,"ERRO: tarefa fora do Plano Mestre",IF(P4676=0,"Tarefa retirada do plano: não conta","OK")))))</f>
        <v/>
      </c>
    </row>
    <row r="4677">
      <c r="A4677" s="29" t="n"/>
      <c r="B4677" s="25" t="n"/>
      <c r="C4677" s="49" t="n"/>
      <c r="D4677" s="29" t="n"/>
      <c r="E4677" s="23">
        <f>IF(OR(A4677="",B4677=""),"",A4677&amp;"|"&amp;B4677)</f>
        <v/>
      </c>
      <c r="F4677" s="30">
        <f>IF(OR(E4677="",NOT(ISNUMBER(C4677))),"",E4677&amp;"|"&amp;YEAR(C4677)&amp;"-"&amp;RIGHT("0"&amp;MONTH(C4677),2)&amp;"-"&amp;RIGHT("0"&amp;DAY(C4677),2))</f>
        <v/>
      </c>
      <c r="G4677" s="26">
        <f>IF(E4677="","",IFERROR(MATCH(E4677,pl_chave,0),0))</f>
        <v/>
      </c>
      <c r="H4677" s="23">
        <f>IF(G4677="","",IF(G4677=0,"Tarefa fora do plano",INDEX(pl_tag,G4677)))</f>
        <v/>
      </c>
      <c r="I4677" s="30">
        <f>IF(N(G4677)=0,"",INDEX(pl_atividade,G4677))</f>
        <v/>
      </c>
      <c r="J4677" s="50">
        <f>IF(N(G4677)=0,"",INDEX(pl_especialidade,G4677))</f>
        <v/>
      </c>
      <c r="K4677" s="28">
        <f>IF(N(G4677)=0,"",INDEX(pl_duracao,G4677))</f>
        <v/>
      </c>
      <c r="L4677" s="39">
        <f>IF(ISNUMBER(C4677),YEAR(C4677),"")</f>
        <v/>
      </c>
      <c r="M4677" s="39">
        <f>IF(ISNUMBER(C4677),MONTH(C4677),"")</f>
        <v/>
      </c>
      <c r="N4677" s="23">
        <f>IF(L4677="","",IF(NOT(ISNUMBER(crono_ano)),"Informe o ano",IF(L4677&lt;crono_ano,"Antes do ano",IF(L4677&gt;crono_ano,"Depois do ano","No ano"))))</f>
        <v/>
      </c>
      <c r="O4677" s="39">
        <f>IF(F4677="","",IF(COUNTIF(F$7:F4677,F4677)=1,1,0))</f>
        <v/>
      </c>
      <c r="P4677" s="39">
        <f>IF(A4677&amp;B4677&amp;C4677="","",IF(AND(O4677=1,N(G4677)&gt;0),IF(INDEX(pl_ativa,MAX(1,N(G4677)))="Sim",1,0),0))</f>
        <v/>
      </c>
      <c r="Q4677" s="39">
        <f>IF(F4677="","",COUNTIFS(ex_chave_oc,F4677,ex_cancelada,"&lt;&gt;Sim"))</f>
        <v/>
      </c>
      <c r="R4677" s="51">
        <f>IF(P4677="","",IF(AND(P4677=1,N(Q4677)&gt;0),1,0))</f>
        <v/>
      </c>
      <c r="S4677" s="30">
        <f>IF(P4677="","",IF(F4677="","ERRO: data prevista ausente ou inválida",IF(O4677=0,"Duplicada: contada uma vez",IF(N(G4677)=0,"ERRO: tarefa fora do Plano Mestre",IF(P4677=0,"Tarefa retirada do plano: não conta","OK")))))</f>
        <v/>
      </c>
    </row>
    <row r="4678">
      <c r="A4678" s="29" t="n"/>
      <c r="B4678" s="25" t="n"/>
      <c r="C4678" s="49" t="n"/>
      <c r="D4678" s="29" t="n"/>
      <c r="E4678" s="23">
        <f>IF(OR(A4678="",B4678=""),"",A4678&amp;"|"&amp;B4678)</f>
        <v/>
      </c>
      <c r="F4678" s="30">
        <f>IF(OR(E4678="",NOT(ISNUMBER(C4678))),"",E4678&amp;"|"&amp;YEAR(C4678)&amp;"-"&amp;RIGHT("0"&amp;MONTH(C4678),2)&amp;"-"&amp;RIGHT("0"&amp;DAY(C4678),2))</f>
        <v/>
      </c>
      <c r="G4678" s="26">
        <f>IF(E4678="","",IFERROR(MATCH(E4678,pl_chave,0),0))</f>
        <v/>
      </c>
      <c r="H4678" s="23">
        <f>IF(G4678="","",IF(G4678=0,"Tarefa fora do plano",INDEX(pl_tag,G4678)))</f>
        <v/>
      </c>
      <c r="I4678" s="30">
        <f>IF(N(G4678)=0,"",INDEX(pl_atividade,G4678))</f>
        <v/>
      </c>
      <c r="J4678" s="50">
        <f>IF(N(G4678)=0,"",INDEX(pl_especialidade,G4678))</f>
        <v/>
      </c>
      <c r="K4678" s="28">
        <f>IF(N(G4678)=0,"",INDEX(pl_duracao,G4678))</f>
        <v/>
      </c>
      <c r="L4678" s="39">
        <f>IF(ISNUMBER(C4678),YEAR(C4678),"")</f>
        <v/>
      </c>
      <c r="M4678" s="39">
        <f>IF(ISNUMBER(C4678),MONTH(C4678),"")</f>
        <v/>
      </c>
      <c r="N4678" s="23">
        <f>IF(L4678="","",IF(NOT(ISNUMBER(crono_ano)),"Informe o ano",IF(L4678&lt;crono_ano,"Antes do ano",IF(L4678&gt;crono_ano,"Depois do ano","No ano"))))</f>
        <v/>
      </c>
      <c r="O4678" s="39">
        <f>IF(F4678="","",IF(COUNTIF(F$7:F4678,F4678)=1,1,0))</f>
        <v/>
      </c>
      <c r="P4678" s="39">
        <f>IF(A4678&amp;B4678&amp;C4678="","",IF(AND(O4678=1,N(G4678)&gt;0),IF(INDEX(pl_ativa,MAX(1,N(G4678)))="Sim",1,0),0))</f>
        <v/>
      </c>
      <c r="Q4678" s="39">
        <f>IF(F4678="","",COUNTIFS(ex_chave_oc,F4678,ex_cancelada,"&lt;&gt;Sim"))</f>
        <v/>
      </c>
      <c r="R4678" s="51">
        <f>IF(P4678="","",IF(AND(P4678=1,N(Q4678)&gt;0),1,0))</f>
        <v/>
      </c>
      <c r="S4678" s="30">
        <f>IF(P4678="","",IF(F4678="","ERRO: data prevista ausente ou inválida",IF(O4678=0,"Duplicada: contada uma vez",IF(N(G4678)=0,"ERRO: tarefa fora do Plano Mestre",IF(P4678=0,"Tarefa retirada do plano: não conta","OK")))))</f>
        <v/>
      </c>
    </row>
    <row r="4679">
      <c r="A4679" s="29" t="n"/>
      <c r="B4679" s="25" t="n"/>
      <c r="C4679" s="49" t="n"/>
      <c r="D4679" s="29" t="n"/>
      <c r="E4679" s="23">
        <f>IF(OR(A4679="",B4679=""),"",A4679&amp;"|"&amp;B4679)</f>
        <v/>
      </c>
      <c r="F4679" s="30">
        <f>IF(OR(E4679="",NOT(ISNUMBER(C4679))),"",E4679&amp;"|"&amp;YEAR(C4679)&amp;"-"&amp;RIGHT("0"&amp;MONTH(C4679),2)&amp;"-"&amp;RIGHT("0"&amp;DAY(C4679),2))</f>
        <v/>
      </c>
      <c r="G4679" s="26">
        <f>IF(E4679="","",IFERROR(MATCH(E4679,pl_chave,0),0))</f>
        <v/>
      </c>
      <c r="H4679" s="23">
        <f>IF(G4679="","",IF(G4679=0,"Tarefa fora do plano",INDEX(pl_tag,G4679)))</f>
        <v/>
      </c>
      <c r="I4679" s="30">
        <f>IF(N(G4679)=0,"",INDEX(pl_atividade,G4679))</f>
        <v/>
      </c>
      <c r="J4679" s="50">
        <f>IF(N(G4679)=0,"",INDEX(pl_especialidade,G4679))</f>
        <v/>
      </c>
      <c r="K4679" s="28">
        <f>IF(N(G4679)=0,"",INDEX(pl_duracao,G4679))</f>
        <v/>
      </c>
      <c r="L4679" s="39">
        <f>IF(ISNUMBER(C4679),YEAR(C4679),"")</f>
        <v/>
      </c>
      <c r="M4679" s="39">
        <f>IF(ISNUMBER(C4679),MONTH(C4679),"")</f>
        <v/>
      </c>
      <c r="N4679" s="23">
        <f>IF(L4679="","",IF(NOT(ISNUMBER(crono_ano)),"Informe o ano",IF(L4679&lt;crono_ano,"Antes do ano",IF(L4679&gt;crono_ano,"Depois do ano","No ano"))))</f>
        <v/>
      </c>
      <c r="O4679" s="39">
        <f>IF(F4679="","",IF(COUNTIF(F$7:F4679,F4679)=1,1,0))</f>
        <v/>
      </c>
      <c r="P4679" s="39">
        <f>IF(A4679&amp;B4679&amp;C4679="","",IF(AND(O4679=1,N(G4679)&gt;0),IF(INDEX(pl_ativa,MAX(1,N(G4679)))="Sim",1,0),0))</f>
        <v/>
      </c>
      <c r="Q4679" s="39">
        <f>IF(F4679="","",COUNTIFS(ex_chave_oc,F4679,ex_cancelada,"&lt;&gt;Sim"))</f>
        <v/>
      </c>
      <c r="R4679" s="51">
        <f>IF(P4679="","",IF(AND(P4679=1,N(Q4679)&gt;0),1,0))</f>
        <v/>
      </c>
      <c r="S4679" s="30">
        <f>IF(P4679="","",IF(F4679="","ERRO: data prevista ausente ou inválida",IF(O4679=0,"Duplicada: contada uma vez",IF(N(G4679)=0,"ERRO: tarefa fora do Plano Mestre",IF(P4679=0,"Tarefa retirada do plano: não conta","OK")))))</f>
        <v/>
      </c>
    </row>
    <row r="4680">
      <c r="A4680" s="29" t="n"/>
      <c r="B4680" s="25" t="n"/>
      <c r="C4680" s="49" t="n"/>
      <c r="D4680" s="29" t="n"/>
      <c r="E4680" s="23">
        <f>IF(OR(A4680="",B4680=""),"",A4680&amp;"|"&amp;B4680)</f>
        <v/>
      </c>
      <c r="F4680" s="30">
        <f>IF(OR(E4680="",NOT(ISNUMBER(C4680))),"",E4680&amp;"|"&amp;YEAR(C4680)&amp;"-"&amp;RIGHT("0"&amp;MONTH(C4680),2)&amp;"-"&amp;RIGHT("0"&amp;DAY(C4680),2))</f>
        <v/>
      </c>
      <c r="G4680" s="26">
        <f>IF(E4680="","",IFERROR(MATCH(E4680,pl_chave,0),0))</f>
        <v/>
      </c>
      <c r="H4680" s="23">
        <f>IF(G4680="","",IF(G4680=0,"Tarefa fora do plano",INDEX(pl_tag,G4680)))</f>
        <v/>
      </c>
      <c r="I4680" s="30">
        <f>IF(N(G4680)=0,"",INDEX(pl_atividade,G4680))</f>
        <v/>
      </c>
      <c r="J4680" s="50">
        <f>IF(N(G4680)=0,"",INDEX(pl_especialidade,G4680))</f>
        <v/>
      </c>
      <c r="K4680" s="28">
        <f>IF(N(G4680)=0,"",INDEX(pl_duracao,G4680))</f>
        <v/>
      </c>
      <c r="L4680" s="39">
        <f>IF(ISNUMBER(C4680),YEAR(C4680),"")</f>
        <v/>
      </c>
      <c r="M4680" s="39">
        <f>IF(ISNUMBER(C4680),MONTH(C4680),"")</f>
        <v/>
      </c>
      <c r="N4680" s="23">
        <f>IF(L4680="","",IF(NOT(ISNUMBER(crono_ano)),"Informe o ano",IF(L4680&lt;crono_ano,"Antes do ano",IF(L4680&gt;crono_ano,"Depois do ano","No ano"))))</f>
        <v/>
      </c>
      <c r="O4680" s="39">
        <f>IF(F4680="","",IF(COUNTIF(F$7:F4680,F4680)=1,1,0))</f>
        <v/>
      </c>
      <c r="P4680" s="39">
        <f>IF(A4680&amp;B4680&amp;C4680="","",IF(AND(O4680=1,N(G4680)&gt;0),IF(INDEX(pl_ativa,MAX(1,N(G4680)))="Sim",1,0),0))</f>
        <v/>
      </c>
      <c r="Q4680" s="39">
        <f>IF(F4680="","",COUNTIFS(ex_chave_oc,F4680,ex_cancelada,"&lt;&gt;Sim"))</f>
        <v/>
      </c>
      <c r="R4680" s="51">
        <f>IF(P4680="","",IF(AND(P4680=1,N(Q4680)&gt;0),1,0))</f>
        <v/>
      </c>
      <c r="S4680" s="30">
        <f>IF(P4680="","",IF(F4680="","ERRO: data prevista ausente ou inválida",IF(O4680=0,"Duplicada: contada uma vez",IF(N(G4680)=0,"ERRO: tarefa fora do Plano Mestre",IF(P4680=0,"Tarefa retirada do plano: não conta","OK")))))</f>
        <v/>
      </c>
    </row>
    <row r="4681">
      <c r="A4681" s="29" t="n"/>
      <c r="B4681" s="25" t="n"/>
      <c r="C4681" s="49" t="n"/>
      <c r="D4681" s="29" t="n"/>
      <c r="E4681" s="23">
        <f>IF(OR(A4681="",B4681=""),"",A4681&amp;"|"&amp;B4681)</f>
        <v/>
      </c>
      <c r="F4681" s="30">
        <f>IF(OR(E4681="",NOT(ISNUMBER(C4681))),"",E4681&amp;"|"&amp;YEAR(C4681)&amp;"-"&amp;RIGHT("0"&amp;MONTH(C4681),2)&amp;"-"&amp;RIGHT("0"&amp;DAY(C4681),2))</f>
        <v/>
      </c>
      <c r="G4681" s="26">
        <f>IF(E4681="","",IFERROR(MATCH(E4681,pl_chave,0),0))</f>
        <v/>
      </c>
      <c r="H4681" s="23">
        <f>IF(G4681="","",IF(G4681=0,"Tarefa fora do plano",INDEX(pl_tag,G4681)))</f>
        <v/>
      </c>
      <c r="I4681" s="30">
        <f>IF(N(G4681)=0,"",INDEX(pl_atividade,G4681))</f>
        <v/>
      </c>
      <c r="J4681" s="50">
        <f>IF(N(G4681)=0,"",INDEX(pl_especialidade,G4681))</f>
        <v/>
      </c>
      <c r="K4681" s="28">
        <f>IF(N(G4681)=0,"",INDEX(pl_duracao,G4681))</f>
        <v/>
      </c>
      <c r="L4681" s="39">
        <f>IF(ISNUMBER(C4681),YEAR(C4681),"")</f>
        <v/>
      </c>
      <c r="M4681" s="39">
        <f>IF(ISNUMBER(C4681),MONTH(C4681),"")</f>
        <v/>
      </c>
      <c r="N4681" s="23">
        <f>IF(L4681="","",IF(NOT(ISNUMBER(crono_ano)),"Informe o ano",IF(L4681&lt;crono_ano,"Antes do ano",IF(L4681&gt;crono_ano,"Depois do ano","No ano"))))</f>
        <v/>
      </c>
      <c r="O4681" s="39">
        <f>IF(F4681="","",IF(COUNTIF(F$7:F4681,F4681)=1,1,0))</f>
        <v/>
      </c>
      <c r="P4681" s="39">
        <f>IF(A4681&amp;B4681&amp;C4681="","",IF(AND(O4681=1,N(G4681)&gt;0),IF(INDEX(pl_ativa,MAX(1,N(G4681)))="Sim",1,0),0))</f>
        <v/>
      </c>
      <c r="Q4681" s="39">
        <f>IF(F4681="","",COUNTIFS(ex_chave_oc,F4681,ex_cancelada,"&lt;&gt;Sim"))</f>
        <v/>
      </c>
      <c r="R4681" s="51">
        <f>IF(P4681="","",IF(AND(P4681=1,N(Q4681)&gt;0),1,0))</f>
        <v/>
      </c>
      <c r="S4681" s="30">
        <f>IF(P4681="","",IF(F4681="","ERRO: data prevista ausente ou inválida",IF(O4681=0,"Duplicada: contada uma vez",IF(N(G4681)=0,"ERRO: tarefa fora do Plano Mestre",IF(P4681=0,"Tarefa retirada do plano: não conta","OK")))))</f>
        <v/>
      </c>
    </row>
    <row r="4682">
      <c r="A4682" s="29" t="n"/>
      <c r="B4682" s="25" t="n"/>
      <c r="C4682" s="49" t="n"/>
      <c r="D4682" s="29" t="n"/>
      <c r="E4682" s="23">
        <f>IF(OR(A4682="",B4682=""),"",A4682&amp;"|"&amp;B4682)</f>
        <v/>
      </c>
      <c r="F4682" s="30">
        <f>IF(OR(E4682="",NOT(ISNUMBER(C4682))),"",E4682&amp;"|"&amp;YEAR(C4682)&amp;"-"&amp;RIGHT("0"&amp;MONTH(C4682),2)&amp;"-"&amp;RIGHT("0"&amp;DAY(C4682),2))</f>
        <v/>
      </c>
      <c r="G4682" s="26">
        <f>IF(E4682="","",IFERROR(MATCH(E4682,pl_chave,0),0))</f>
        <v/>
      </c>
      <c r="H4682" s="23">
        <f>IF(G4682="","",IF(G4682=0,"Tarefa fora do plano",INDEX(pl_tag,G4682)))</f>
        <v/>
      </c>
      <c r="I4682" s="30">
        <f>IF(N(G4682)=0,"",INDEX(pl_atividade,G4682))</f>
        <v/>
      </c>
      <c r="J4682" s="50">
        <f>IF(N(G4682)=0,"",INDEX(pl_especialidade,G4682))</f>
        <v/>
      </c>
      <c r="K4682" s="28">
        <f>IF(N(G4682)=0,"",INDEX(pl_duracao,G4682))</f>
        <v/>
      </c>
      <c r="L4682" s="39">
        <f>IF(ISNUMBER(C4682),YEAR(C4682),"")</f>
        <v/>
      </c>
      <c r="M4682" s="39">
        <f>IF(ISNUMBER(C4682),MONTH(C4682),"")</f>
        <v/>
      </c>
      <c r="N4682" s="23">
        <f>IF(L4682="","",IF(NOT(ISNUMBER(crono_ano)),"Informe o ano",IF(L4682&lt;crono_ano,"Antes do ano",IF(L4682&gt;crono_ano,"Depois do ano","No ano"))))</f>
        <v/>
      </c>
      <c r="O4682" s="39">
        <f>IF(F4682="","",IF(COUNTIF(F$7:F4682,F4682)=1,1,0))</f>
        <v/>
      </c>
      <c r="P4682" s="39">
        <f>IF(A4682&amp;B4682&amp;C4682="","",IF(AND(O4682=1,N(G4682)&gt;0),IF(INDEX(pl_ativa,MAX(1,N(G4682)))="Sim",1,0),0))</f>
        <v/>
      </c>
      <c r="Q4682" s="39">
        <f>IF(F4682="","",COUNTIFS(ex_chave_oc,F4682,ex_cancelada,"&lt;&gt;Sim"))</f>
        <v/>
      </c>
      <c r="R4682" s="51">
        <f>IF(P4682="","",IF(AND(P4682=1,N(Q4682)&gt;0),1,0))</f>
        <v/>
      </c>
      <c r="S4682" s="30">
        <f>IF(P4682="","",IF(F4682="","ERRO: data prevista ausente ou inválida",IF(O4682=0,"Duplicada: contada uma vez",IF(N(G4682)=0,"ERRO: tarefa fora do Plano Mestre",IF(P4682=0,"Tarefa retirada do plano: não conta","OK")))))</f>
        <v/>
      </c>
    </row>
    <row r="4683">
      <c r="A4683" s="29" t="n"/>
      <c r="B4683" s="25" t="n"/>
      <c r="C4683" s="49" t="n"/>
      <c r="D4683" s="29" t="n"/>
      <c r="E4683" s="23">
        <f>IF(OR(A4683="",B4683=""),"",A4683&amp;"|"&amp;B4683)</f>
        <v/>
      </c>
      <c r="F4683" s="30">
        <f>IF(OR(E4683="",NOT(ISNUMBER(C4683))),"",E4683&amp;"|"&amp;YEAR(C4683)&amp;"-"&amp;RIGHT("0"&amp;MONTH(C4683),2)&amp;"-"&amp;RIGHT("0"&amp;DAY(C4683),2))</f>
        <v/>
      </c>
      <c r="G4683" s="26">
        <f>IF(E4683="","",IFERROR(MATCH(E4683,pl_chave,0),0))</f>
        <v/>
      </c>
      <c r="H4683" s="23">
        <f>IF(G4683="","",IF(G4683=0,"Tarefa fora do plano",INDEX(pl_tag,G4683)))</f>
        <v/>
      </c>
      <c r="I4683" s="30">
        <f>IF(N(G4683)=0,"",INDEX(pl_atividade,G4683))</f>
        <v/>
      </c>
      <c r="J4683" s="50">
        <f>IF(N(G4683)=0,"",INDEX(pl_especialidade,G4683))</f>
        <v/>
      </c>
      <c r="K4683" s="28">
        <f>IF(N(G4683)=0,"",INDEX(pl_duracao,G4683))</f>
        <v/>
      </c>
      <c r="L4683" s="39">
        <f>IF(ISNUMBER(C4683),YEAR(C4683),"")</f>
        <v/>
      </c>
      <c r="M4683" s="39">
        <f>IF(ISNUMBER(C4683),MONTH(C4683),"")</f>
        <v/>
      </c>
      <c r="N4683" s="23">
        <f>IF(L4683="","",IF(NOT(ISNUMBER(crono_ano)),"Informe o ano",IF(L4683&lt;crono_ano,"Antes do ano",IF(L4683&gt;crono_ano,"Depois do ano","No ano"))))</f>
        <v/>
      </c>
      <c r="O4683" s="39">
        <f>IF(F4683="","",IF(COUNTIF(F$7:F4683,F4683)=1,1,0))</f>
        <v/>
      </c>
      <c r="P4683" s="39">
        <f>IF(A4683&amp;B4683&amp;C4683="","",IF(AND(O4683=1,N(G4683)&gt;0),IF(INDEX(pl_ativa,MAX(1,N(G4683)))="Sim",1,0),0))</f>
        <v/>
      </c>
      <c r="Q4683" s="39">
        <f>IF(F4683="","",COUNTIFS(ex_chave_oc,F4683,ex_cancelada,"&lt;&gt;Sim"))</f>
        <v/>
      </c>
      <c r="R4683" s="51">
        <f>IF(P4683="","",IF(AND(P4683=1,N(Q4683)&gt;0),1,0))</f>
        <v/>
      </c>
      <c r="S4683" s="30">
        <f>IF(P4683="","",IF(F4683="","ERRO: data prevista ausente ou inválida",IF(O4683=0,"Duplicada: contada uma vez",IF(N(G4683)=0,"ERRO: tarefa fora do Plano Mestre",IF(P4683=0,"Tarefa retirada do plano: não conta","OK")))))</f>
        <v/>
      </c>
    </row>
    <row r="4684">
      <c r="A4684" s="29" t="n"/>
      <c r="B4684" s="25" t="n"/>
      <c r="C4684" s="49" t="n"/>
      <c r="D4684" s="29" t="n"/>
      <c r="E4684" s="23">
        <f>IF(OR(A4684="",B4684=""),"",A4684&amp;"|"&amp;B4684)</f>
        <v/>
      </c>
      <c r="F4684" s="30">
        <f>IF(OR(E4684="",NOT(ISNUMBER(C4684))),"",E4684&amp;"|"&amp;YEAR(C4684)&amp;"-"&amp;RIGHT("0"&amp;MONTH(C4684),2)&amp;"-"&amp;RIGHT("0"&amp;DAY(C4684),2))</f>
        <v/>
      </c>
      <c r="G4684" s="26">
        <f>IF(E4684="","",IFERROR(MATCH(E4684,pl_chave,0),0))</f>
        <v/>
      </c>
      <c r="H4684" s="23">
        <f>IF(G4684="","",IF(G4684=0,"Tarefa fora do plano",INDEX(pl_tag,G4684)))</f>
        <v/>
      </c>
      <c r="I4684" s="30">
        <f>IF(N(G4684)=0,"",INDEX(pl_atividade,G4684))</f>
        <v/>
      </c>
      <c r="J4684" s="50">
        <f>IF(N(G4684)=0,"",INDEX(pl_especialidade,G4684))</f>
        <v/>
      </c>
      <c r="K4684" s="28">
        <f>IF(N(G4684)=0,"",INDEX(pl_duracao,G4684))</f>
        <v/>
      </c>
      <c r="L4684" s="39">
        <f>IF(ISNUMBER(C4684),YEAR(C4684),"")</f>
        <v/>
      </c>
      <c r="M4684" s="39">
        <f>IF(ISNUMBER(C4684),MONTH(C4684),"")</f>
        <v/>
      </c>
      <c r="N4684" s="23">
        <f>IF(L4684="","",IF(NOT(ISNUMBER(crono_ano)),"Informe o ano",IF(L4684&lt;crono_ano,"Antes do ano",IF(L4684&gt;crono_ano,"Depois do ano","No ano"))))</f>
        <v/>
      </c>
      <c r="O4684" s="39">
        <f>IF(F4684="","",IF(COUNTIF(F$7:F4684,F4684)=1,1,0))</f>
        <v/>
      </c>
      <c r="P4684" s="39">
        <f>IF(A4684&amp;B4684&amp;C4684="","",IF(AND(O4684=1,N(G4684)&gt;0),IF(INDEX(pl_ativa,MAX(1,N(G4684)))="Sim",1,0),0))</f>
        <v/>
      </c>
      <c r="Q4684" s="39">
        <f>IF(F4684="","",COUNTIFS(ex_chave_oc,F4684,ex_cancelada,"&lt;&gt;Sim"))</f>
        <v/>
      </c>
      <c r="R4684" s="51">
        <f>IF(P4684="","",IF(AND(P4684=1,N(Q4684)&gt;0),1,0))</f>
        <v/>
      </c>
      <c r="S4684" s="30">
        <f>IF(P4684="","",IF(F4684="","ERRO: data prevista ausente ou inválida",IF(O4684=0,"Duplicada: contada uma vez",IF(N(G4684)=0,"ERRO: tarefa fora do Plano Mestre",IF(P4684=0,"Tarefa retirada do plano: não conta","OK")))))</f>
        <v/>
      </c>
    </row>
    <row r="4685">
      <c r="A4685" s="29" t="n"/>
      <c r="B4685" s="25" t="n"/>
      <c r="C4685" s="49" t="n"/>
      <c r="D4685" s="29" t="n"/>
      <c r="E4685" s="23">
        <f>IF(OR(A4685="",B4685=""),"",A4685&amp;"|"&amp;B4685)</f>
        <v/>
      </c>
      <c r="F4685" s="30">
        <f>IF(OR(E4685="",NOT(ISNUMBER(C4685))),"",E4685&amp;"|"&amp;YEAR(C4685)&amp;"-"&amp;RIGHT("0"&amp;MONTH(C4685),2)&amp;"-"&amp;RIGHT("0"&amp;DAY(C4685),2))</f>
        <v/>
      </c>
      <c r="G4685" s="26">
        <f>IF(E4685="","",IFERROR(MATCH(E4685,pl_chave,0),0))</f>
        <v/>
      </c>
      <c r="H4685" s="23">
        <f>IF(G4685="","",IF(G4685=0,"Tarefa fora do plano",INDEX(pl_tag,G4685)))</f>
        <v/>
      </c>
      <c r="I4685" s="30">
        <f>IF(N(G4685)=0,"",INDEX(pl_atividade,G4685))</f>
        <v/>
      </c>
      <c r="J4685" s="50">
        <f>IF(N(G4685)=0,"",INDEX(pl_especialidade,G4685))</f>
        <v/>
      </c>
      <c r="K4685" s="28">
        <f>IF(N(G4685)=0,"",INDEX(pl_duracao,G4685))</f>
        <v/>
      </c>
      <c r="L4685" s="39">
        <f>IF(ISNUMBER(C4685),YEAR(C4685),"")</f>
        <v/>
      </c>
      <c r="M4685" s="39">
        <f>IF(ISNUMBER(C4685),MONTH(C4685),"")</f>
        <v/>
      </c>
      <c r="N4685" s="23">
        <f>IF(L4685="","",IF(NOT(ISNUMBER(crono_ano)),"Informe o ano",IF(L4685&lt;crono_ano,"Antes do ano",IF(L4685&gt;crono_ano,"Depois do ano","No ano"))))</f>
        <v/>
      </c>
      <c r="O4685" s="39">
        <f>IF(F4685="","",IF(COUNTIF(F$7:F4685,F4685)=1,1,0))</f>
        <v/>
      </c>
      <c r="P4685" s="39">
        <f>IF(A4685&amp;B4685&amp;C4685="","",IF(AND(O4685=1,N(G4685)&gt;0),IF(INDEX(pl_ativa,MAX(1,N(G4685)))="Sim",1,0),0))</f>
        <v/>
      </c>
      <c r="Q4685" s="39">
        <f>IF(F4685="","",COUNTIFS(ex_chave_oc,F4685,ex_cancelada,"&lt;&gt;Sim"))</f>
        <v/>
      </c>
      <c r="R4685" s="51">
        <f>IF(P4685="","",IF(AND(P4685=1,N(Q4685)&gt;0),1,0))</f>
        <v/>
      </c>
      <c r="S4685" s="30">
        <f>IF(P4685="","",IF(F4685="","ERRO: data prevista ausente ou inválida",IF(O4685=0,"Duplicada: contada uma vez",IF(N(G4685)=0,"ERRO: tarefa fora do Plano Mestre",IF(P4685=0,"Tarefa retirada do plano: não conta","OK")))))</f>
        <v/>
      </c>
    </row>
    <row r="4686">
      <c r="A4686" s="29" t="n"/>
      <c r="B4686" s="25" t="n"/>
      <c r="C4686" s="49" t="n"/>
      <c r="D4686" s="29" t="n"/>
      <c r="E4686" s="23">
        <f>IF(OR(A4686="",B4686=""),"",A4686&amp;"|"&amp;B4686)</f>
        <v/>
      </c>
      <c r="F4686" s="30">
        <f>IF(OR(E4686="",NOT(ISNUMBER(C4686))),"",E4686&amp;"|"&amp;YEAR(C4686)&amp;"-"&amp;RIGHT("0"&amp;MONTH(C4686),2)&amp;"-"&amp;RIGHT("0"&amp;DAY(C4686),2))</f>
        <v/>
      </c>
      <c r="G4686" s="26">
        <f>IF(E4686="","",IFERROR(MATCH(E4686,pl_chave,0),0))</f>
        <v/>
      </c>
      <c r="H4686" s="23">
        <f>IF(G4686="","",IF(G4686=0,"Tarefa fora do plano",INDEX(pl_tag,G4686)))</f>
        <v/>
      </c>
      <c r="I4686" s="30">
        <f>IF(N(G4686)=0,"",INDEX(pl_atividade,G4686))</f>
        <v/>
      </c>
      <c r="J4686" s="50">
        <f>IF(N(G4686)=0,"",INDEX(pl_especialidade,G4686))</f>
        <v/>
      </c>
      <c r="K4686" s="28">
        <f>IF(N(G4686)=0,"",INDEX(pl_duracao,G4686))</f>
        <v/>
      </c>
      <c r="L4686" s="39">
        <f>IF(ISNUMBER(C4686),YEAR(C4686),"")</f>
        <v/>
      </c>
      <c r="M4686" s="39">
        <f>IF(ISNUMBER(C4686),MONTH(C4686),"")</f>
        <v/>
      </c>
      <c r="N4686" s="23">
        <f>IF(L4686="","",IF(NOT(ISNUMBER(crono_ano)),"Informe o ano",IF(L4686&lt;crono_ano,"Antes do ano",IF(L4686&gt;crono_ano,"Depois do ano","No ano"))))</f>
        <v/>
      </c>
      <c r="O4686" s="39">
        <f>IF(F4686="","",IF(COUNTIF(F$7:F4686,F4686)=1,1,0))</f>
        <v/>
      </c>
      <c r="P4686" s="39">
        <f>IF(A4686&amp;B4686&amp;C4686="","",IF(AND(O4686=1,N(G4686)&gt;0),IF(INDEX(pl_ativa,MAX(1,N(G4686)))="Sim",1,0),0))</f>
        <v/>
      </c>
      <c r="Q4686" s="39">
        <f>IF(F4686="","",COUNTIFS(ex_chave_oc,F4686,ex_cancelada,"&lt;&gt;Sim"))</f>
        <v/>
      </c>
      <c r="R4686" s="51">
        <f>IF(P4686="","",IF(AND(P4686=1,N(Q4686)&gt;0),1,0))</f>
        <v/>
      </c>
      <c r="S4686" s="30">
        <f>IF(P4686="","",IF(F4686="","ERRO: data prevista ausente ou inválida",IF(O4686=0,"Duplicada: contada uma vez",IF(N(G4686)=0,"ERRO: tarefa fora do Plano Mestre",IF(P4686=0,"Tarefa retirada do plano: não conta","OK")))))</f>
        <v/>
      </c>
    </row>
    <row r="4687">
      <c r="A4687" s="29" t="n"/>
      <c r="B4687" s="25" t="n"/>
      <c r="C4687" s="49" t="n"/>
      <c r="D4687" s="29" t="n"/>
      <c r="E4687" s="23">
        <f>IF(OR(A4687="",B4687=""),"",A4687&amp;"|"&amp;B4687)</f>
        <v/>
      </c>
      <c r="F4687" s="30">
        <f>IF(OR(E4687="",NOT(ISNUMBER(C4687))),"",E4687&amp;"|"&amp;YEAR(C4687)&amp;"-"&amp;RIGHT("0"&amp;MONTH(C4687),2)&amp;"-"&amp;RIGHT("0"&amp;DAY(C4687),2))</f>
        <v/>
      </c>
      <c r="G4687" s="26">
        <f>IF(E4687="","",IFERROR(MATCH(E4687,pl_chave,0),0))</f>
        <v/>
      </c>
      <c r="H4687" s="23">
        <f>IF(G4687="","",IF(G4687=0,"Tarefa fora do plano",INDEX(pl_tag,G4687)))</f>
        <v/>
      </c>
      <c r="I4687" s="30">
        <f>IF(N(G4687)=0,"",INDEX(pl_atividade,G4687))</f>
        <v/>
      </c>
      <c r="J4687" s="50">
        <f>IF(N(G4687)=0,"",INDEX(pl_especialidade,G4687))</f>
        <v/>
      </c>
      <c r="K4687" s="28">
        <f>IF(N(G4687)=0,"",INDEX(pl_duracao,G4687))</f>
        <v/>
      </c>
      <c r="L4687" s="39">
        <f>IF(ISNUMBER(C4687),YEAR(C4687),"")</f>
        <v/>
      </c>
      <c r="M4687" s="39">
        <f>IF(ISNUMBER(C4687),MONTH(C4687),"")</f>
        <v/>
      </c>
      <c r="N4687" s="23">
        <f>IF(L4687="","",IF(NOT(ISNUMBER(crono_ano)),"Informe o ano",IF(L4687&lt;crono_ano,"Antes do ano",IF(L4687&gt;crono_ano,"Depois do ano","No ano"))))</f>
        <v/>
      </c>
      <c r="O4687" s="39">
        <f>IF(F4687="","",IF(COUNTIF(F$7:F4687,F4687)=1,1,0))</f>
        <v/>
      </c>
      <c r="P4687" s="39">
        <f>IF(A4687&amp;B4687&amp;C4687="","",IF(AND(O4687=1,N(G4687)&gt;0),IF(INDEX(pl_ativa,MAX(1,N(G4687)))="Sim",1,0),0))</f>
        <v/>
      </c>
      <c r="Q4687" s="39">
        <f>IF(F4687="","",COUNTIFS(ex_chave_oc,F4687,ex_cancelada,"&lt;&gt;Sim"))</f>
        <v/>
      </c>
      <c r="R4687" s="51">
        <f>IF(P4687="","",IF(AND(P4687=1,N(Q4687)&gt;0),1,0))</f>
        <v/>
      </c>
      <c r="S4687" s="30">
        <f>IF(P4687="","",IF(F4687="","ERRO: data prevista ausente ou inválida",IF(O4687=0,"Duplicada: contada uma vez",IF(N(G4687)=0,"ERRO: tarefa fora do Plano Mestre",IF(P4687=0,"Tarefa retirada do plano: não conta","OK")))))</f>
        <v/>
      </c>
    </row>
    <row r="4688">
      <c r="A4688" s="29" t="n"/>
      <c r="B4688" s="25" t="n"/>
      <c r="C4688" s="49" t="n"/>
      <c r="D4688" s="29" t="n"/>
      <c r="E4688" s="23">
        <f>IF(OR(A4688="",B4688=""),"",A4688&amp;"|"&amp;B4688)</f>
        <v/>
      </c>
      <c r="F4688" s="30">
        <f>IF(OR(E4688="",NOT(ISNUMBER(C4688))),"",E4688&amp;"|"&amp;YEAR(C4688)&amp;"-"&amp;RIGHT("0"&amp;MONTH(C4688),2)&amp;"-"&amp;RIGHT("0"&amp;DAY(C4688),2))</f>
        <v/>
      </c>
      <c r="G4688" s="26">
        <f>IF(E4688="","",IFERROR(MATCH(E4688,pl_chave,0),0))</f>
        <v/>
      </c>
      <c r="H4688" s="23">
        <f>IF(G4688="","",IF(G4688=0,"Tarefa fora do plano",INDEX(pl_tag,G4688)))</f>
        <v/>
      </c>
      <c r="I4688" s="30">
        <f>IF(N(G4688)=0,"",INDEX(pl_atividade,G4688))</f>
        <v/>
      </c>
      <c r="J4688" s="50">
        <f>IF(N(G4688)=0,"",INDEX(pl_especialidade,G4688))</f>
        <v/>
      </c>
      <c r="K4688" s="28">
        <f>IF(N(G4688)=0,"",INDEX(pl_duracao,G4688))</f>
        <v/>
      </c>
      <c r="L4688" s="39">
        <f>IF(ISNUMBER(C4688),YEAR(C4688),"")</f>
        <v/>
      </c>
      <c r="M4688" s="39">
        <f>IF(ISNUMBER(C4688),MONTH(C4688),"")</f>
        <v/>
      </c>
      <c r="N4688" s="23">
        <f>IF(L4688="","",IF(NOT(ISNUMBER(crono_ano)),"Informe o ano",IF(L4688&lt;crono_ano,"Antes do ano",IF(L4688&gt;crono_ano,"Depois do ano","No ano"))))</f>
        <v/>
      </c>
      <c r="O4688" s="39">
        <f>IF(F4688="","",IF(COUNTIF(F$7:F4688,F4688)=1,1,0))</f>
        <v/>
      </c>
      <c r="P4688" s="39">
        <f>IF(A4688&amp;B4688&amp;C4688="","",IF(AND(O4688=1,N(G4688)&gt;0),IF(INDEX(pl_ativa,MAX(1,N(G4688)))="Sim",1,0),0))</f>
        <v/>
      </c>
      <c r="Q4688" s="39">
        <f>IF(F4688="","",COUNTIFS(ex_chave_oc,F4688,ex_cancelada,"&lt;&gt;Sim"))</f>
        <v/>
      </c>
      <c r="R4688" s="51">
        <f>IF(P4688="","",IF(AND(P4688=1,N(Q4688)&gt;0),1,0))</f>
        <v/>
      </c>
      <c r="S4688" s="30">
        <f>IF(P4688="","",IF(F4688="","ERRO: data prevista ausente ou inválida",IF(O4688=0,"Duplicada: contada uma vez",IF(N(G4688)=0,"ERRO: tarefa fora do Plano Mestre",IF(P4688=0,"Tarefa retirada do plano: não conta","OK")))))</f>
        <v/>
      </c>
    </row>
    <row r="4689">
      <c r="A4689" s="29" t="n"/>
      <c r="B4689" s="25" t="n"/>
      <c r="C4689" s="49" t="n"/>
      <c r="D4689" s="29" t="n"/>
      <c r="E4689" s="23">
        <f>IF(OR(A4689="",B4689=""),"",A4689&amp;"|"&amp;B4689)</f>
        <v/>
      </c>
      <c r="F4689" s="30">
        <f>IF(OR(E4689="",NOT(ISNUMBER(C4689))),"",E4689&amp;"|"&amp;YEAR(C4689)&amp;"-"&amp;RIGHT("0"&amp;MONTH(C4689),2)&amp;"-"&amp;RIGHT("0"&amp;DAY(C4689),2))</f>
        <v/>
      </c>
      <c r="G4689" s="26">
        <f>IF(E4689="","",IFERROR(MATCH(E4689,pl_chave,0),0))</f>
        <v/>
      </c>
      <c r="H4689" s="23">
        <f>IF(G4689="","",IF(G4689=0,"Tarefa fora do plano",INDEX(pl_tag,G4689)))</f>
        <v/>
      </c>
      <c r="I4689" s="30">
        <f>IF(N(G4689)=0,"",INDEX(pl_atividade,G4689))</f>
        <v/>
      </c>
      <c r="J4689" s="50">
        <f>IF(N(G4689)=0,"",INDEX(pl_especialidade,G4689))</f>
        <v/>
      </c>
      <c r="K4689" s="28">
        <f>IF(N(G4689)=0,"",INDEX(pl_duracao,G4689))</f>
        <v/>
      </c>
      <c r="L4689" s="39">
        <f>IF(ISNUMBER(C4689),YEAR(C4689),"")</f>
        <v/>
      </c>
      <c r="M4689" s="39">
        <f>IF(ISNUMBER(C4689),MONTH(C4689),"")</f>
        <v/>
      </c>
      <c r="N4689" s="23">
        <f>IF(L4689="","",IF(NOT(ISNUMBER(crono_ano)),"Informe o ano",IF(L4689&lt;crono_ano,"Antes do ano",IF(L4689&gt;crono_ano,"Depois do ano","No ano"))))</f>
        <v/>
      </c>
      <c r="O4689" s="39">
        <f>IF(F4689="","",IF(COUNTIF(F$7:F4689,F4689)=1,1,0))</f>
        <v/>
      </c>
      <c r="P4689" s="39">
        <f>IF(A4689&amp;B4689&amp;C4689="","",IF(AND(O4689=1,N(G4689)&gt;0),IF(INDEX(pl_ativa,MAX(1,N(G4689)))="Sim",1,0),0))</f>
        <v/>
      </c>
      <c r="Q4689" s="39">
        <f>IF(F4689="","",COUNTIFS(ex_chave_oc,F4689,ex_cancelada,"&lt;&gt;Sim"))</f>
        <v/>
      </c>
      <c r="R4689" s="51">
        <f>IF(P4689="","",IF(AND(P4689=1,N(Q4689)&gt;0),1,0))</f>
        <v/>
      </c>
      <c r="S4689" s="30">
        <f>IF(P4689="","",IF(F4689="","ERRO: data prevista ausente ou inválida",IF(O4689=0,"Duplicada: contada uma vez",IF(N(G4689)=0,"ERRO: tarefa fora do Plano Mestre",IF(P4689=0,"Tarefa retirada do plano: não conta","OK")))))</f>
        <v/>
      </c>
    </row>
    <row r="4690">
      <c r="A4690" s="29" t="n"/>
      <c r="B4690" s="25" t="n"/>
      <c r="C4690" s="49" t="n"/>
      <c r="D4690" s="29" t="n"/>
      <c r="E4690" s="23">
        <f>IF(OR(A4690="",B4690=""),"",A4690&amp;"|"&amp;B4690)</f>
        <v/>
      </c>
      <c r="F4690" s="30">
        <f>IF(OR(E4690="",NOT(ISNUMBER(C4690))),"",E4690&amp;"|"&amp;YEAR(C4690)&amp;"-"&amp;RIGHT("0"&amp;MONTH(C4690),2)&amp;"-"&amp;RIGHT("0"&amp;DAY(C4690),2))</f>
        <v/>
      </c>
      <c r="G4690" s="26">
        <f>IF(E4690="","",IFERROR(MATCH(E4690,pl_chave,0),0))</f>
        <v/>
      </c>
      <c r="H4690" s="23">
        <f>IF(G4690="","",IF(G4690=0,"Tarefa fora do plano",INDEX(pl_tag,G4690)))</f>
        <v/>
      </c>
      <c r="I4690" s="30">
        <f>IF(N(G4690)=0,"",INDEX(pl_atividade,G4690))</f>
        <v/>
      </c>
      <c r="J4690" s="50">
        <f>IF(N(G4690)=0,"",INDEX(pl_especialidade,G4690))</f>
        <v/>
      </c>
      <c r="K4690" s="28">
        <f>IF(N(G4690)=0,"",INDEX(pl_duracao,G4690))</f>
        <v/>
      </c>
      <c r="L4690" s="39">
        <f>IF(ISNUMBER(C4690),YEAR(C4690),"")</f>
        <v/>
      </c>
      <c r="M4690" s="39">
        <f>IF(ISNUMBER(C4690),MONTH(C4690),"")</f>
        <v/>
      </c>
      <c r="N4690" s="23">
        <f>IF(L4690="","",IF(NOT(ISNUMBER(crono_ano)),"Informe o ano",IF(L4690&lt;crono_ano,"Antes do ano",IF(L4690&gt;crono_ano,"Depois do ano","No ano"))))</f>
        <v/>
      </c>
      <c r="O4690" s="39">
        <f>IF(F4690="","",IF(COUNTIF(F$7:F4690,F4690)=1,1,0))</f>
        <v/>
      </c>
      <c r="P4690" s="39">
        <f>IF(A4690&amp;B4690&amp;C4690="","",IF(AND(O4690=1,N(G4690)&gt;0),IF(INDEX(pl_ativa,MAX(1,N(G4690)))="Sim",1,0),0))</f>
        <v/>
      </c>
      <c r="Q4690" s="39">
        <f>IF(F4690="","",COUNTIFS(ex_chave_oc,F4690,ex_cancelada,"&lt;&gt;Sim"))</f>
        <v/>
      </c>
      <c r="R4690" s="51">
        <f>IF(P4690="","",IF(AND(P4690=1,N(Q4690)&gt;0),1,0))</f>
        <v/>
      </c>
      <c r="S4690" s="30">
        <f>IF(P4690="","",IF(F4690="","ERRO: data prevista ausente ou inválida",IF(O4690=0,"Duplicada: contada uma vez",IF(N(G4690)=0,"ERRO: tarefa fora do Plano Mestre",IF(P4690=0,"Tarefa retirada do plano: não conta","OK")))))</f>
        <v/>
      </c>
    </row>
    <row r="4691">
      <c r="A4691" s="29" t="n"/>
      <c r="B4691" s="25" t="n"/>
      <c r="C4691" s="49" t="n"/>
      <c r="D4691" s="29" t="n"/>
      <c r="E4691" s="23">
        <f>IF(OR(A4691="",B4691=""),"",A4691&amp;"|"&amp;B4691)</f>
        <v/>
      </c>
      <c r="F4691" s="30">
        <f>IF(OR(E4691="",NOT(ISNUMBER(C4691))),"",E4691&amp;"|"&amp;YEAR(C4691)&amp;"-"&amp;RIGHT("0"&amp;MONTH(C4691),2)&amp;"-"&amp;RIGHT("0"&amp;DAY(C4691),2))</f>
        <v/>
      </c>
      <c r="G4691" s="26">
        <f>IF(E4691="","",IFERROR(MATCH(E4691,pl_chave,0),0))</f>
        <v/>
      </c>
      <c r="H4691" s="23">
        <f>IF(G4691="","",IF(G4691=0,"Tarefa fora do plano",INDEX(pl_tag,G4691)))</f>
        <v/>
      </c>
      <c r="I4691" s="30">
        <f>IF(N(G4691)=0,"",INDEX(pl_atividade,G4691))</f>
        <v/>
      </c>
      <c r="J4691" s="50">
        <f>IF(N(G4691)=0,"",INDEX(pl_especialidade,G4691))</f>
        <v/>
      </c>
      <c r="K4691" s="28">
        <f>IF(N(G4691)=0,"",INDEX(pl_duracao,G4691))</f>
        <v/>
      </c>
      <c r="L4691" s="39">
        <f>IF(ISNUMBER(C4691),YEAR(C4691),"")</f>
        <v/>
      </c>
      <c r="M4691" s="39">
        <f>IF(ISNUMBER(C4691),MONTH(C4691),"")</f>
        <v/>
      </c>
      <c r="N4691" s="23">
        <f>IF(L4691="","",IF(NOT(ISNUMBER(crono_ano)),"Informe o ano",IF(L4691&lt;crono_ano,"Antes do ano",IF(L4691&gt;crono_ano,"Depois do ano","No ano"))))</f>
        <v/>
      </c>
      <c r="O4691" s="39">
        <f>IF(F4691="","",IF(COUNTIF(F$7:F4691,F4691)=1,1,0))</f>
        <v/>
      </c>
      <c r="P4691" s="39">
        <f>IF(A4691&amp;B4691&amp;C4691="","",IF(AND(O4691=1,N(G4691)&gt;0),IF(INDEX(pl_ativa,MAX(1,N(G4691)))="Sim",1,0),0))</f>
        <v/>
      </c>
      <c r="Q4691" s="39">
        <f>IF(F4691="","",COUNTIFS(ex_chave_oc,F4691,ex_cancelada,"&lt;&gt;Sim"))</f>
        <v/>
      </c>
      <c r="R4691" s="51">
        <f>IF(P4691="","",IF(AND(P4691=1,N(Q4691)&gt;0),1,0))</f>
        <v/>
      </c>
      <c r="S4691" s="30">
        <f>IF(P4691="","",IF(F4691="","ERRO: data prevista ausente ou inválida",IF(O4691=0,"Duplicada: contada uma vez",IF(N(G4691)=0,"ERRO: tarefa fora do Plano Mestre",IF(P4691=0,"Tarefa retirada do plano: não conta","OK")))))</f>
        <v/>
      </c>
    </row>
    <row r="4692">
      <c r="A4692" s="29" t="n"/>
      <c r="B4692" s="25" t="n"/>
      <c r="C4692" s="49" t="n"/>
      <c r="D4692" s="29" t="n"/>
      <c r="E4692" s="23">
        <f>IF(OR(A4692="",B4692=""),"",A4692&amp;"|"&amp;B4692)</f>
        <v/>
      </c>
      <c r="F4692" s="30">
        <f>IF(OR(E4692="",NOT(ISNUMBER(C4692))),"",E4692&amp;"|"&amp;YEAR(C4692)&amp;"-"&amp;RIGHT("0"&amp;MONTH(C4692),2)&amp;"-"&amp;RIGHT("0"&amp;DAY(C4692),2))</f>
        <v/>
      </c>
      <c r="G4692" s="26">
        <f>IF(E4692="","",IFERROR(MATCH(E4692,pl_chave,0),0))</f>
        <v/>
      </c>
      <c r="H4692" s="23">
        <f>IF(G4692="","",IF(G4692=0,"Tarefa fora do plano",INDEX(pl_tag,G4692)))</f>
        <v/>
      </c>
      <c r="I4692" s="30">
        <f>IF(N(G4692)=0,"",INDEX(pl_atividade,G4692))</f>
        <v/>
      </c>
      <c r="J4692" s="50">
        <f>IF(N(G4692)=0,"",INDEX(pl_especialidade,G4692))</f>
        <v/>
      </c>
      <c r="K4692" s="28">
        <f>IF(N(G4692)=0,"",INDEX(pl_duracao,G4692))</f>
        <v/>
      </c>
      <c r="L4692" s="39">
        <f>IF(ISNUMBER(C4692),YEAR(C4692),"")</f>
        <v/>
      </c>
      <c r="M4692" s="39">
        <f>IF(ISNUMBER(C4692),MONTH(C4692),"")</f>
        <v/>
      </c>
      <c r="N4692" s="23">
        <f>IF(L4692="","",IF(NOT(ISNUMBER(crono_ano)),"Informe o ano",IF(L4692&lt;crono_ano,"Antes do ano",IF(L4692&gt;crono_ano,"Depois do ano","No ano"))))</f>
        <v/>
      </c>
      <c r="O4692" s="39">
        <f>IF(F4692="","",IF(COUNTIF(F$7:F4692,F4692)=1,1,0))</f>
        <v/>
      </c>
      <c r="P4692" s="39">
        <f>IF(A4692&amp;B4692&amp;C4692="","",IF(AND(O4692=1,N(G4692)&gt;0),IF(INDEX(pl_ativa,MAX(1,N(G4692)))="Sim",1,0),0))</f>
        <v/>
      </c>
      <c r="Q4692" s="39">
        <f>IF(F4692="","",COUNTIFS(ex_chave_oc,F4692,ex_cancelada,"&lt;&gt;Sim"))</f>
        <v/>
      </c>
      <c r="R4692" s="51">
        <f>IF(P4692="","",IF(AND(P4692=1,N(Q4692)&gt;0),1,0))</f>
        <v/>
      </c>
      <c r="S4692" s="30">
        <f>IF(P4692="","",IF(F4692="","ERRO: data prevista ausente ou inválida",IF(O4692=0,"Duplicada: contada uma vez",IF(N(G4692)=0,"ERRO: tarefa fora do Plano Mestre",IF(P4692=0,"Tarefa retirada do plano: não conta","OK")))))</f>
        <v/>
      </c>
    </row>
    <row r="4693">
      <c r="A4693" s="29" t="n"/>
      <c r="B4693" s="25" t="n"/>
      <c r="C4693" s="49" t="n"/>
      <c r="D4693" s="29" t="n"/>
      <c r="E4693" s="23">
        <f>IF(OR(A4693="",B4693=""),"",A4693&amp;"|"&amp;B4693)</f>
        <v/>
      </c>
      <c r="F4693" s="30">
        <f>IF(OR(E4693="",NOT(ISNUMBER(C4693))),"",E4693&amp;"|"&amp;YEAR(C4693)&amp;"-"&amp;RIGHT("0"&amp;MONTH(C4693),2)&amp;"-"&amp;RIGHT("0"&amp;DAY(C4693),2))</f>
        <v/>
      </c>
      <c r="G4693" s="26">
        <f>IF(E4693="","",IFERROR(MATCH(E4693,pl_chave,0),0))</f>
        <v/>
      </c>
      <c r="H4693" s="23">
        <f>IF(G4693="","",IF(G4693=0,"Tarefa fora do plano",INDEX(pl_tag,G4693)))</f>
        <v/>
      </c>
      <c r="I4693" s="30">
        <f>IF(N(G4693)=0,"",INDEX(pl_atividade,G4693))</f>
        <v/>
      </c>
      <c r="J4693" s="50">
        <f>IF(N(G4693)=0,"",INDEX(pl_especialidade,G4693))</f>
        <v/>
      </c>
      <c r="K4693" s="28">
        <f>IF(N(G4693)=0,"",INDEX(pl_duracao,G4693))</f>
        <v/>
      </c>
      <c r="L4693" s="39">
        <f>IF(ISNUMBER(C4693),YEAR(C4693),"")</f>
        <v/>
      </c>
      <c r="M4693" s="39">
        <f>IF(ISNUMBER(C4693),MONTH(C4693),"")</f>
        <v/>
      </c>
      <c r="N4693" s="23">
        <f>IF(L4693="","",IF(NOT(ISNUMBER(crono_ano)),"Informe o ano",IF(L4693&lt;crono_ano,"Antes do ano",IF(L4693&gt;crono_ano,"Depois do ano","No ano"))))</f>
        <v/>
      </c>
      <c r="O4693" s="39">
        <f>IF(F4693="","",IF(COUNTIF(F$7:F4693,F4693)=1,1,0))</f>
        <v/>
      </c>
      <c r="P4693" s="39">
        <f>IF(A4693&amp;B4693&amp;C4693="","",IF(AND(O4693=1,N(G4693)&gt;0),IF(INDEX(pl_ativa,MAX(1,N(G4693)))="Sim",1,0),0))</f>
        <v/>
      </c>
      <c r="Q4693" s="39">
        <f>IF(F4693="","",COUNTIFS(ex_chave_oc,F4693,ex_cancelada,"&lt;&gt;Sim"))</f>
        <v/>
      </c>
      <c r="R4693" s="51">
        <f>IF(P4693="","",IF(AND(P4693=1,N(Q4693)&gt;0),1,0))</f>
        <v/>
      </c>
      <c r="S4693" s="30">
        <f>IF(P4693="","",IF(F4693="","ERRO: data prevista ausente ou inválida",IF(O4693=0,"Duplicada: contada uma vez",IF(N(G4693)=0,"ERRO: tarefa fora do Plano Mestre",IF(P4693=0,"Tarefa retirada do plano: não conta","OK")))))</f>
        <v/>
      </c>
    </row>
    <row r="4694">
      <c r="A4694" s="29" t="n"/>
      <c r="B4694" s="25" t="n"/>
      <c r="C4694" s="49" t="n"/>
      <c r="D4694" s="29" t="n"/>
      <c r="E4694" s="23">
        <f>IF(OR(A4694="",B4694=""),"",A4694&amp;"|"&amp;B4694)</f>
        <v/>
      </c>
      <c r="F4694" s="30">
        <f>IF(OR(E4694="",NOT(ISNUMBER(C4694))),"",E4694&amp;"|"&amp;YEAR(C4694)&amp;"-"&amp;RIGHT("0"&amp;MONTH(C4694),2)&amp;"-"&amp;RIGHT("0"&amp;DAY(C4694),2))</f>
        <v/>
      </c>
      <c r="G4694" s="26">
        <f>IF(E4694="","",IFERROR(MATCH(E4694,pl_chave,0),0))</f>
        <v/>
      </c>
      <c r="H4694" s="23">
        <f>IF(G4694="","",IF(G4694=0,"Tarefa fora do plano",INDEX(pl_tag,G4694)))</f>
        <v/>
      </c>
      <c r="I4694" s="30">
        <f>IF(N(G4694)=0,"",INDEX(pl_atividade,G4694))</f>
        <v/>
      </c>
      <c r="J4694" s="50">
        <f>IF(N(G4694)=0,"",INDEX(pl_especialidade,G4694))</f>
        <v/>
      </c>
      <c r="K4694" s="28">
        <f>IF(N(G4694)=0,"",INDEX(pl_duracao,G4694))</f>
        <v/>
      </c>
      <c r="L4694" s="39">
        <f>IF(ISNUMBER(C4694),YEAR(C4694),"")</f>
        <v/>
      </c>
      <c r="M4694" s="39">
        <f>IF(ISNUMBER(C4694),MONTH(C4694),"")</f>
        <v/>
      </c>
      <c r="N4694" s="23">
        <f>IF(L4694="","",IF(NOT(ISNUMBER(crono_ano)),"Informe o ano",IF(L4694&lt;crono_ano,"Antes do ano",IF(L4694&gt;crono_ano,"Depois do ano","No ano"))))</f>
        <v/>
      </c>
      <c r="O4694" s="39">
        <f>IF(F4694="","",IF(COUNTIF(F$7:F4694,F4694)=1,1,0))</f>
        <v/>
      </c>
      <c r="P4694" s="39">
        <f>IF(A4694&amp;B4694&amp;C4694="","",IF(AND(O4694=1,N(G4694)&gt;0),IF(INDEX(pl_ativa,MAX(1,N(G4694)))="Sim",1,0),0))</f>
        <v/>
      </c>
      <c r="Q4694" s="39">
        <f>IF(F4694="","",COUNTIFS(ex_chave_oc,F4694,ex_cancelada,"&lt;&gt;Sim"))</f>
        <v/>
      </c>
      <c r="R4694" s="51">
        <f>IF(P4694="","",IF(AND(P4694=1,N(Q4694)&gt;0),1,0))</f>
        <v/>
      </c>
      <c r="S4694" s="30">
        <f>IF(P4694="","",IF(F4694="","ERRO: data prevista ausente ou inválida",IF(O4694=0,"Duplicada: contada uma vez",IF(N(G4694)=0,"ERRO: tarefa fora do Plano Mestre",IF(P4694=0,"Tarefa retirada do plano: não conta","OK")))))</f>
        <v/>
      </c>
    </row>
    <row r="4695">
      <c r="A4695" s="29" t="n"/>
      <c r="B4695" s="25" t="n"/>
      <c r="C4695" s="49" t="n"/>
      <c r="D4695" s="29" t="n"/>
      <c r="E4695" s="23">
        <f>IF(OR(A4695="",B4695=""),"",A4695&amp;"|"&amp;B4695)</f>
        <v/>
      </c>
      <c r="F4695" s="30">
        <f>IF(OR(E4695="",NOT(ISNUMBER(C4695))),"",E4695&amp;"|"&amp;YEAR(C4695)&amp;"-"&amp;RIGHT("0"&amp;MONTH(C4695),2)&amp;"-"&amp;RIGHT("0"&amp;DAY(C4695),2))</f>
        <v/>
      </c>
      <c r="G4695" s="26">
        <f>IF(E4695="","",IFERROR(MATCH(E4695,pl_chave,0),0))</f>
        <v/>
      </c>
      <c r="H4695" s="23">
        <f>IF(G4695="","",IF(G4695=0,"Tarefa fora do plano",INDEX(pl_tag,G4695)))</f>
        <v/>
      </c>
      <c r="I4695" s="30">
        <f>IF(N(G4695)=0,"",INDEX(pl_atividade,G4695))</f>
        <v/>
      </c>
      <c r="J4695" s="50">
        <f>IF(N(G4695)=0,"",INDEX(pl_especialidade,G4695))</f>
        <v/>
      </c>
      <c r="K4695" s="28">
        <f>IF(N(G4695)=0,"",INDEX(pl_duracao,G4695))</f>
        <v/>
      </c>
      <c r="L4695" s="39">
        <f>IF(ISNUMBER(C4695),YEAR(C4695),"")</f>
        <v/>
      </c>
      <c r="M4695" s="39">
        <f>IF(ISNUMBER(C4695),MONTH(C4695),"")</f>
        <v/>
      </c>
      <c r="N4695" s="23">
        <f>IF(L4695="","",IF(NOT(ISNUMBER(crono_ano)),"Informe o ano",IF(L4695&lt;crono_ano,"Antes do ano",IF(L4695&gt;crono_ano,"Depois do ano","No ano"))))</f>
        <v/>
      </c>
      <c r="O4695" s="39">
        <f>IF(F4695="","",IF(COUNTIF(F$7:F4695,F4695)=1,1,0))</f>
        <v/>
      </c>
      <c r="P4695" s="39">
        <f>IF(A4695&amp;B4695&amp;C4695="","",IF(AND(O4695=1,N(G4695)&gt;0),IF(INDEX(pl_ativa,MAX(1,N(G4695)))="Sim",1,0),0))</f>
        <v/>
      </c>
      <c r="Q4695" s="39">
        <f>IF(F4695="","",COUNTIFS(ex_chave_oc,F4695,ex_cancelada,"&lt;&gt;Sim"))</f>
        <v/>
      </c>
      <c r="R4695" s="51">
        <f>IF(P4695="","",IF(AND(P4695=1,N(Q4695)&gt;0),1,0))</f>
        <v/>
      </c>
      <c r="S4695" s="30">
        <f>IF(P4695="","",IF(F4695="","ERRO: data prevista ausente ou inválida",IF(O4695=0,"Duplicada: contada uma vez",IF(N(G4695)=0,"ERRO: tarefa fora do Plano Mestre",IF(P4695=0,"Tarefa retirada do plano: não conta","OK")))))</f>
        <v/>
      </c>
    </row>
    <row r="4696">
      <c r="A4696" s="29" t="n"/>
      <c r="B4696" s="25" t="n"/>
      <c r="C4696" s="49" t="n"/>
      <c r="D4696" s="29" t="n"/>
      <c r="E4696" s="23">
        <f>IF(OR(A4696="",B4696=""),"",A4696&amp;"|"&amp;B4696)</f>
        <v/>
      </c>
      <c r="F4696" s="30">
        <f>IF(OR(E4696="",NOT(ISNUMBER(C4696))),"",E4696&amp;"|"&amp;YEAR(C4696)&amp;"-"&amp;RIGHT("0"&amp;MONTH(C4696),2)&amp;"-"&amp;RIGHT("0"&amp;DAY(C4696),2))</f>
        <v/>
      </c>
      <c r="G4696" s="26">
        <f>IF(E4696="","",IFERROR(MATCH(E4696,pl_chave,0),0))</f>
        <v/>
      </c>
      <c r="H4696" s="23">
        <f>IF(G4696="","",IF(G4696=0,"Tarefa fora do plano",INDEX(pl_tag,G4696)))</f>
        <v/>
      </c>
      <c r="I4696" s="30">
        <f>IF(N(G4696)=0,"",INDEX(pl_atividade,G4696))</f>
        <v/>
      </c>
      <c r="J4696" s="50">
        <f>IF(N(G4696)=0,"",INDEX(pl_especialidade,G4696))</f>
        <v/>
      </c>
      <c r="K4696" s="28">
        <f>IF(N(G4696)=0,"",INDEX(pl_duracao,G4696))</f>
        <v/>
      </c>
      <c r="L4696" s="39">
        <f>IF(ISNUMBER(C4696),YEAR(C4696),"")</f>
        <v/>
      </c>
      <c r="M4696" s="39">
        <f>IF(ISNUMBER(C4696),MONTH(C4696),"")</f>
        <v/>
      </c>
      <c r="N4696" s="23">
        <f>IF(L4696="","",IF(NOT(ISNUMBER(crono_ano)),"Informe o ano",IF(L4696&lt;crono_ano,"Antes do ano",IF(L4696&gt;crono_ano,"Depois do ano","No ano"))))</f>
        <v/>
      </c>
      <c r="O4696" s="39">
        <f>IF(F4696="","",IF(COUNTIF(F$7:F4696,F4696)=1,1,0))</f>
        <v/>
      </c>
      <c r="P4696" s="39">
        <f>IF(A4696&amp;B4696&amp;C4696="","",IF(AND(O4696=1,N(G4696)&gt;0),IF(INDEX(pl_ativa,MAX(1,N(G4696)))="Sim",1,0),0))</f>
        <v/>
      </c>
      <c r="Q4696" s="39">
        <f>IF(F4696="","",COUNTIFS(ex_chave_oc,F4696,ex_cancelada,"&lt;&gt;Sim"))</f>
        <v/>
      </c>
      <c r="R4696" s="51">
        <f>IF(P4696="","",IF(AND(P4696=1,N(Q4696)&gt;0),1,0))</f>
        <v/>
      </c>
      <c r="S4696" s="30">
        <f>IF(P4696="","",IF(F4696="","ERRO: data prevista ausente ou inválida",IF(O4696=0,"Duplicada: contada uma vez",IF(N(G4696)=0,"ERRO: tarefa fora do Plano Mestre",IF(P4696=0,"Tarefa retirada do plano: não conta","OK")))))</f>
        <v/>
      </c>
    </row>
    <row r="4697">
      <c r="A4697" s="29" t="n"/>
      <c r="B4697" s="25" t="n"/>
      <c r="C4697" s="49" t="n"/>
      <c r="D4697" s="29" t="n"/>
      <c r="E4697" s="23">
        <f>IF(OR(A4697="",B4697=""),"",A4697&amp;"|"&amp;B4697)</f>
        <v/>
      </c>
      <c r="F4697" s="30">
        <f>IF(OR(E4697="",NOT(ISNUMBER(C4697))),"",E4697&amp;"|"&amp;YEAR(C4697)&amp;"-"&amp;RIGHT("0"&amp;MONTH(C4697),2)&amp;"-"&amp;RIGHT("0"&amp;DAY(C4697),2))</f>
        <v/>
      </c>
      <c r="G4697" s="26">
        <f>IF(E4697="","",IFERROR(MATCH(E4697,pl_chave,0),0))</f>
        <v/>
      </c>
      <c r="H4697" s="23">
        <f>IF(G4697="","",IF(G4697=0,"Tarefa fora do plano",INDEX(pl_tag,G4697)))</f>
        <v/>
      </c>
      <c r="I4697" s="30">
        <f>IF(N(G4697)=0,"",INDEX(pl_atividade,G4697))</f>
        <v/>
      </c>
      <c r="J4697" s="50">
        <f>IF(N(G4697)=0,"",INDEX(pl_especialidade,G4697))</f>
        <v/>
      </c>
      <c r="K4697" s="28">
        <f>IF(N(G4697)=0,"",INDEX(pl_duracao,G4697))</f>
        <v/>
      </c>
      <c r="L4697" s="39">
        <f>IF(ISNUMBER(C4697),YEAR(C4697),"")</f>
        <v/>
      </c>
      <c r="M4697" s="39">
        <f>IF(ISNUMBER(C4697),MONTH(C4697),"")</f>
        <v/>
      </c>
      <c r="N4697" s="23">
        <f>IF(L4697="","",IF(NOT(ISNUMBER(crono_ano)),"Informe o ano",IF(L4697&lt;crono_ano,"Antes do ano",IF(L4697&gt;crono_ano,"Depois do ano","No ano"))))</f>
        <v/>
      </c>
      <c r="O4697" s="39">
        <f>IF(F4697="","",IF(COUNTIF(F$7:F4697,F4697)=1,1,0))</f>
        <v/>
      </c>
      <c r="P4697" s="39">
        <f>IF(A4697&amp;B4697&amp;C4697="","",IF(AND(O4697=1,N(G4697)&gt;0),IF(INDEX(pl_ativa,MAX(1,N(G4697)))="Sim",1,0),0))</f>
        <v/>
      </c>
      <c r="Q4697" s="39">
        <f>IF(F4697="","",COUNTIFS(ex_chave_oc,F4697,ex_cancelada,"&lt;&gt;Sim"))</f>
        <v/>
      </c>
      <c r="R4697" s="51">
        <f>IF(P4697="","",IF(AND(P4697=1,N(Q4697)&gt;0),1,0))</f>
        <v/>
      </c>
      <c r="S4697" s="30">
        <f>IF(P4697="","",IF(F4697="","ERRO: data prevista ausente ou inválida",IF(O4697=0,"Duplicada: contada uma vez",IF(N(G4697)=0,"ERRO: tarefa fora do Plano Mestre",IF(P4697=0,"Tarefa retirada do plano: não conta","OK")))))</f>
        <v/>
      </c>
    </row>
    <row r="4698">
      <c r="A4698" s="29" t="n"/>
      <c r="B4698" s="25" t="n"/>
      <c r="C4698" s="49" t="n"/>
      <c r="D4698" s="29" t="n"/>
      <c r="E4698" s="23">
        <f>IF(OR(A4698="",B4698=""),"",A4698&amp;"|"&amp;B4698)</f>
        <v/>
      </c>
      <c r="F4698" s="30">
        <f>IF(OR(E4698="",NOT(ISNUMBER(C4698))),"",E4698&amp;"|"&amp;YEAR(C4698)&amp;"-"&amp;RIGHT("0"&amp;MONTH(C4698),2)&amp;"-"&amp;RIGHT("0"&amp;DAY(C4698),2))</f>
        <v/>
      </c>
      <c r="G4698" s="26">
        <f>IF(E4698="","",IFERROR(MATCH(E4698,pl_chave,0),0))</f>
        <v/>
      </c>
      <c r="H4698" s="23">
        <f>IF(G4698="","",IF(G4698=0,"Tarefa fora do plano",INDEX(pl_tag,G4698)))</f>
        <v/>
      </c>
      <c r="I4698" s="30">
        <f>IF(N(G4698)=0,"",INDEX(pl_atividade,G4698))</f>
        <v/>
      </c>
      <c r="J4698" s="50">
        <f>IF(N(G4698)=0,"",INDEX(pl_especialidade,G4698))</f>
        <v/>
      </c>
      <c r="K4698" s="28">
        <f>IF(N(G4698)=0,"",INDEX(pl_duracao,G4698))</f>
        <v/>
      </c>
      <c r="L4698" s="39">
        <f>IF(ISNUMBER(C4698),YEAR(C4698),"")</f>
        <v/>
      </c>
      <c r="M4698" s="39">
        <f>IF(ISNUMBER(C4698),MONTH(C4698),"")</f>
        <v/>
      </c>
      <c r="N4698" s="23">
        <f>IF(L4698="","",IF(NOT(ISNUMBER(crono_ano)),"Informe o ano",IF(L4698&lt;crono_ano,"Antes do ano",IF(L4698&gt;crono_ano,"Depois do ano","No ano"))))</f>
        <v/>
      </c>
      <c r="O4698" s="39">
        <f>IF(F4698="","",IF(COUNTIF(F$7:F4698,F4698)=1,1,0))</f>
        <v/>
      </c>
      <c r="P4698" s="39">
        <f>IF(A4698&amp;B4698&amp;C4698="","",IF(AND(O4698=1,N(G4698)&gt;0),IF(INDEX(pl_ativa,MAX(1,N(G4698)))="Sim",1,0),0))</f>
        <v/>
      </c>
      <c r="Q4698" s="39">
        <f>IF(F4698="","",COUNTIFS(ex_chave_oc,F4698,ex_cancelada,"&lt;&gt;Sim"))</f>
        <v/>
      </c>
      <c r="R4698" s="51">
        <f>IF(P4698="","",IF(AND(P4698=1,N(Q4698)&gt;0),1,0))</f>
        <v/>
      </c>
      <c r="S4698" s="30">
        <f>IF(P4698="","",IF(F4698="","ERRO: data prevista ausente ou inválida",IF(O4698=0,"Duplicada: contada uma vez",IF(N(G4698)=0,"ERRO: tarefa fora do Plano Mestre",IF(P4698=0,"Tarefa retirada do plano: não conta","OK")))))</f>
        <v/>
      </c>
    </row>
    <row r="4699">
      <c r="A4699" s="29" t="n"/>
      <c r="B4699" s="25" t="n"/>
      <c r="C4699" s="49" t="n"/>
      <c r="D4699" s="29" t="n"/>
      <c r="E4699" s="23">
        <f>IF(OR(A4699="",B4699=""),"",A4699&amp;"|"&amp;B4699)</f>
        <v/>
      </c>
      <c r="F4699" s="30">
        <f>IF(OR(E4699="",NOT(ISNUMBER(C4699))),"",E4699&amp;"|"&amp;YEAR(C4699)&amp;"-"&amp;RIGHT("0"&amp;MONTH(C4699),2)&amp;"-"&amp;RIGHT("0"&amp;DAY(C4699),2))</f>
        <v/>
      </c>
      <c r="G4699" s="26">
        <f>IF(E4699="","",IFERROR(MATCH(E4699,pl_chave,0),0))</f>
        <v/>
      </c>
      <c r="H4699" s="23">
        <f>IF(G4699="","",IF(G4699=0,"Tarefa fora do plano",INDEX(pl_tag,G4699)))</f>
        <v/>
      </c>
      <c r="I4699" s="30">
        <f>IF(N(G4699)=0,"",INDEX(pl_atividade,G4699))</f>
        <v/>
      </c>
      <c r="J4699" s="50">
        <f>IF(N(G4699)=0,"",INDEX(pl_especialidade,G4699))</f>
        <v/>
      </c>
      <c r="K4699" s="28">
        <f>IF(N(G4699)=0,"",INDEX(pl_duracao,G4699))</f>
        <v/>
      </c>
      <c r="L4699" s="39">
        <f>IF(ISNUMBER(C4699),YEAR(C4699),"")</f>
        <v/>
      </c>
      <c r="M4699" s="39">
        <f>IF(ISNUMBER(C4699),MONTH(C4699),"")</f>
        <v/>
      </c>
      <c r="N4699" s="23">
        <f>IF(L4699="","",IF(NOT(ISNUMBER(crono_ano)),"Informe o ano",IF(L4699&lt;crono_ano,"Antes do ano",IF(L4699&gt;crono_ano,"Depois do ano","No ano"))))</f>
        <v/>
      </c>
      <c r="O4699" s="39">
        <f>IF(F4699="","",IF(COUNTIF(F$7:F4699,F4699)=1,1,0))</f>
        <v/>
      </c>
      <c r="P4699" s="39">
        <f>IF(A4699&amp;B4699&amp;C4699="","",IF(AND(O4699=1,N(G4699)&gt;0),IF(INDEX(pl_ativa,MAX(1,N(G4699)))="Sim",1,0),0))</f>
        <v/>
      </c>
      <c r="Q4699" s="39">
        <f>IF(F4699="","",COUNTIFS(ex_chave_oc,F4699,ex_cancelada,"&lt;&gt;Sim"))</f>
        <v/>
      </c>
      <c r="R4699" s="51">
        <f>IF(P4699="","",IF(AND(P4699=1,N(Q4699)&gt;0),1,0))</f>
        <v/>
      </c>
      <c r="S4699" s="30">
        <f>IF(P4699="","",IF(F4699="","ERRO: data prevista ausente ou inválida",IF(O4699=0,"Duplicada: contada uma vez",IF(N(G4699)=0,"ERRO: tarefa fora do Plano Mestre",IF(P4699=0,"Tarefa retirada do plano: não conta","OK")))))</f>
        <v/>
      </c>
    </row>
    <row r="4700">
      <c r="A4700" s="29" t="n"/>
      <c r="B4700" s="25" t="n"/>
      <c r="C4700" s="49" t="n"/>
      <c r="D4700" s="29" t="n"/>
      <c r="E4700" s="23">
        <f>IF(OR(A4700="",B4700=""),"",A4700&amp;"|"&amp;B4700)</f>
        <v/>
      </c>
      <c r="F4700" s="30">
        <f>IF(OR(E4700="",NOT(ISNUMBER(C4700))),"",E4700&amp;"|"&amp;YEAR(C4700)&amp;"-"&amp;RIGHT("0"&amp;MONTH(C4700),2)&amp;"-"&amp;RIGHT("0"&amp;DAY(C4700),2))</f>
        <v/>
      </c>
      <c r="G4700" s="26">
        <f>IF(E4700="","",IFERROR(MATCH(E4700,pl_chave,0),0))</f>
        <v/>
      </c>
      <c r="H4700" s="23">
        <f>IF(G4700="","",IF(G4700=0,"Tarefa fora do plano",INDEX(pl_tag,G4700)))</f>
        <v/>
      </c>
      <c r="I4700" s="30">
        <f>IF(N(G4700)=0,"",INDEX(pl_atividade,G4700))</f>
        <v/>
      </c>
      <c r="J4700" s="50">
        <f>IF(N(G4700)=0,"",INDEX(pl_especialidade,G4700))</f>
        <v/>
      </c>
      <c r="K4700" s="28">
        <f>IF(N(G4700)=0,"",INDEX(pl_duracao,G4700))</f>
        <v/>
      </c>
      <c r="L4700" s="39">
        <f>IF(ISNUMBER(C4700),YEAR(C4700),"")</f>
        <v/>
      </c>
      <c r="M4700" s="39">
        <f>IF(ISNUMBER(C4700),MONTH(C4700),"")</f>
        <v/>
      </c>
      <c r="N4700" s="23">
        <f>IF(L4700="","",IF(NOT(ISNUMBER(crono_ano)),"Informe o ano",IF(L4700&lt;crono_ano,"Antes do ano",IF(L4700&gt;crono_ano,"Depois do ano","No ano"))))</f>
        <v/>
      </c>
      <c r="O4700" s="39">
        <f>IF(F4700="","",IF(COUNTIF(F$7:F4700,F4700)=1,1,0))</f>
        <v/>
      </c>
      <c r="P4700" s="39">
        <f>IF(A4700&amp;B4700&amp;C4700="","",IF(AND(O4700=1,N(G4700)&gt;0),IF(INDEX(pl_ativa,MAX(1,N(G4700)))="Sim",1,0),0))</f>
        <v/>
      </c>
      <c r="Q4700" s="39">
        <f>IF(F4700="","",COUNTIFS(ex_chave_oc,F4700,ex_cancelada,"&lt;&gt;Sim"))</f>
        <v/>
      </c>
      <c r="R4700" s="51">
        <f>IF(P4700="","",IF(AND(P4700=1,N(Q4700)&gt;0),1,0))</f>
        <v/>
      </c>
      <c r="S4700" s="30">
        <f>IF(P4700="","",IF(F4700="","ERRO: data prevista ausente ou inválida",IF(O4700=0,"Duplicada: contada uma vez",IF(N(G4700)=0,"ERRO: tarefa fora do Plano Mestre",IF(P4700=0,"Tarefa retirada do plano: não conta","OK")))))</f>
        <v/>
      </c>
    </row>
    <row r="4701">
      <c r="A4701" s="29" t="n"/>
      <c r="B4701" s="25" t="n"/>
      <c r="C4701" s="49" t="n"/>
      <c r="D4701" s="29" t="n"/>
      <c r="E4701" s="23">
        <f>IF(OR(A4701="",B4701=""),"",A4701&amp;"|"&amp;B4701)</f>
        <v/>
      </c>
      <c r="F4701" s="30">
        <f>IF(OR(E4701="",NOT(ISNUMBER(C4701))),"",E4701&amp;"|"&amp;YEAR(C4701)&amp;"-"&amp;RIGHT("0"&amp;MONTH(C4701),2)&amp;"-"&amp;RIGHT("0"&amp;DAY(C4701),2))</f>
        <v/>
      </c>
      <c r="G4701" s="26">
        <f>IF(E4701="","",IFERROR(MATCH(E4701,pl_chave,0),0))</f>
        <v/>
      </c>
      <c r="H4701" s="23">
        <f>IF(G4701="","",IF(G4701=0,"Tarefa fora do plano",INDEX(pl_tag,G4701)))</f>
        <v/>
      </c>
      <c r="I4701" s="30">
        <f>IF(N(G4701)=0,"",INDEX(pl_atividade,G4701))</f>
        <v/>
      </c>
      <c r="J4701" s="50">
        <f>IF(N(G4701)=0,"",INDEX(pl_especialidade,G4701))</f>
        <v/>
      </c>
      <c r="K4701" s="28">
        <f>IF(N(G4701)=0,"",INDEX(pl_duracao,G4701))</f>
        <v/>
      </c>
      <c r="L4701" s="39">
        <f>IF(ISNUMBER(C4701),YEAR(C4701),"")</f>
        <v/>
      </c>
      <c r="M4701" s="39">
        <f>IF(ISNUMBER(C4701),MONTH(C4701),"")</f>
        <v/>
      </c>
      <c r="N4701" s="23">
        <f>IF(L4701="","",IF(NOT(ISNUMBER(crono_ano)),"Informe o ano",IF(L4701&lt;crono_ano,"Antes do ano",IF(L4701&gt;crono_ano,"Depois do ano","No ano"))))</f>
        <v/>
      </c>
      <c r="O4701" s="39">
        <f>IF(F4701="","",IF(COUNTIF(F$7:F4701,F4701)=1,1,0))</f>
        <v/>
      </c>
      <c r="P4701" s="39">
        <f>IF(A4701&amp;B4701&amp;C4701="","",IF(AND(O4701=1,N(G4701)&gt;0),IF(INDEX(pl_ativa,MAX(1,N(G4701)))="Sim",1,0),0))</f>
        <v/>
      </c>
      <c r="Q4701" s="39">
        <f>IF(F4701="","",COUNTIFS(ex_chave_oc,F4701,ex_cancelada,"&lt;&gt;Sim"))</f>
        <v/>
      </c>
      <c r="R4701" s="51">
        <f>IF(P4701="","",IF(AND(P4701=1,N(Q4701)&gt;0),1,0))</f>
        <v/>
      </c>
      <c r="S4701" s="30">
        <f>IF(P4701="","",IF(F4701="","ERRO: data prevista ausente ou inválida",IF(O4701=0,"Duplicada: contada uma vez",IF(N(G4701)=0,"ERRO: tarefa fora do Plano Mestre",IF(P4701=0,"Tarefa retirada do plano: não conta","OK")))))</f>
        <v/>
      </c>
    </row>
    <row r="4702">
      <c r="A4702" s="29" t="n"/>
      <c r="B4702" s="25" t="n"/>
      <c r="C4702" s="49" t="n"/>
      <c r="D4702" s="29" t="n"/>
      <c r="E4702" s="23">
        <f>IF(OR(A4702="",B4702=""),"",A4702&amp;"|"&amp;B4702)</f>
        <v/>
      </c>
      <c r="F4702" s="30">
        <f>IF(OR(E4702="",NOT(ISNUMBER(C4702))),"",E4702&amp;"|"&amp;YEAR(C4702)&amp;"-"&amp;RIGHT("0"&amp;MONTH(C4702),2)&amp;"-"&amp;RIGHT("0"&amp;DAY(C4702),2))</f>
        <v/>
      </c>
      <c r="G4702" s="26">
        <f>IF(E4702="","",IFERROR(MATCH(E4702,pl_chave,0),0))</f>
        <v/>
      </c>
      <c r="H4702" s="23">
        <f>IF(G4702="","",IF(G4702=0,"Tarefa fora do plano",INDEX(pl_tag,G4702)))</f>
        <v/>
      </c>
      <c r="I4702" s="30">
        <f>IF(N(G4702)=0,"",INDEX(pl_atividade,G4702))</f>
        <v/>
      </c>
      <c r="J4702" s="50">
        <f>IF(N(G4702)=0,"",INDEX(pl_especialidade,G4702))</f>
        <v/>
      </c>
      <c r="K4702" s="28">
        <f>IF(N(G4702)=0,"",INDEX(pl_duracao,G4702))</f>
        <v/>
      </c>
      <c r="L4702" s="39">
        <f>IF(ISNUMBER(C4702),YEAR(C4702),"")</f>
        <v/>
      </c>
      <c r="M4702" s="39">
        <f>IF(ISNUMBER(C4702),MONTH(C4702),"")</f>
        <v/>
      </c>
      <c r="N4702" s="23">
        <f>IF(L4702="","",IF(NOT(ISNUMBER(crono_ano)),"Informe o ano",IF(L4702&lt;crono_ano,"Antes do ano",IF(L4702&gt;crono_ano,"Depois do ano","No ano"))))</f>
        <v/>
      </c>
      <c r="O4702" s="39">
        <f>IF(F4702="","",IF(COUNTIF(F$7:F4702,F4702)=1,1,0))</f>
        <v/>
      </c>
      <c r="P4702" s="39">
        <f>IF(A4702&amp;B4702&amp;C4702="","",IF(AND(O4702=1,N(G4702)&gt;0),IF(INDEX(pl_ativa,MAX(1,N(G4702)))="Sim",1,0),0))</f>
        <v/>
      </c>
      <c r="Q4702" s="39">
        <f>IF(F4702="","",COUNTIFS(ex_chave_oc,F4702,ex_cancelada,"&lt;&gt;Sim"))</f>
        <v/>
      </c>
      <c r="R4702" s="51">
        <f>IF(P4702="","",IF(AND(P4702=1,N(Q4702)&gt;0),1,0))</f>
        <v/>
      </c>
      <c r="S4702" s="30">
        <f>IF(P4702="","",IF(F4702="","ERRO: data prevista ausente ou inválida",IF(O4702=0,"Duplicada: contada uma vez",IF(N(G4702)=0,"ERRO: tarefa fora do Plano Mestre",IF(P4702=0,"Tarefa retirada do plano: não conta","OK")))))</f>
        <v/>
      </c>
    </row>
    <row r="4703">
      <c r="A4703" s="29" t="n"/>
      <c r="B4703" s="25" t="n"/>
      <c r="C4703" s="49" t="n"/>
      <c r="D4703" s="29" t="n"/>
      <c r="E4703" s="23">
        <f>IF(OR(A4703="",B4703=""),"",A4703&amp;"|"&amp;B4703)</f>
        <v/>
      </c>
      <c r="F4703" s="30">
        <f>IF(OR(E4703="",NOT(ISNUMBER(C4703))),"",E4703&amp;"|"&amp;YEAR(C4703)&amp;"-"&amp;RIGHT("0"&amp;MONTH(C4703),2)&amp;"-"&amp;RIGHT("0"&amp;DAY(C4703),2))</f>
        <v/>
      </c>
      <c r="G4703" s="26">
        <f>IF(E4703="","",IFERROR(MATCH(E4703,pl_chave,0),0))</f>
        <v/>
      </c>
      <c r="H4703" s="23">
        <f>IF(G4703="","",IF(G4703=0,"Tarefa fora do plano",INDEX(pl_tag,G4703)))</f>
        <v/>
      </c>
      <c r="I4703" s="30">
        <f>IF(N(G4703)=0,"",INDEX(pl_atividade,G4703))</f>
        <v/>
      </c>
      <c r="J4703" s="50">
        <f>IF(N(G4703)=0,"",INDEX(pl_especialidade,G4703))</f>
        <v/>
      </c>
      <c r="K4703" s="28">
        <f>IF(N(G4703)=0,"",INDEX(pl_duracao,G4703))</f>
        <v/>
      </c>
      <c r="L4703" s="39">
        <f>IF(ISNUMBER(C4703),YEAR(C4703),"")</f>
        <v/>
      </c>
      <c r="M4703" s="39">
        <f>IF(ISNUMBER(C4703),MONTH(C4703),"")</f>
        <v/>
      </c>
      <c r="N4703" s="23">
        <f>IF(L4703="","",IF(NOT(ISNUMBER(crono_ano)),"Informe o ano",IF(L4703&lt;crono_ano,"Antes do ano",IF(L4703&gt;crono_ano,"Depois do ano","No ano"))))</f>
        <v/>
      </c>
      <c r="O4703" s="39">
        <f>IF(F4703="","",IF(COUNTIF(F$7:F4703,F4703)=1,1,0))</f>
        <v/>
      </c>
      <c r="P4703" s="39">
        <f>IF(A4703&amp;B4703&amp;C4703="","",IF(AND(O4703=1,N(G4703)&gt;0),IF(INDEX(pl_ativa,MAX(1,N(G4703)))="Sim",1,0),0))</f>
        <v/>
      </c>
      <c r="Q4703" s="39">
        <f>IF(F4703="","",COUNTIFS(ex_chave_oc,F4703,ex_cancelada,"&lt;&gt;Sim"))</f>
        <v/>
      </c>
      <c r="R4703" s="51">
        <f>IF(P4703="","",IF(AND(P4703=1,N(Q4703)&gt;0),1,0))</f>
        <v/>
      </c>
      <c r="S4703" s="30">
        <f>IF(P4703="","",IF(F4703="","ERRO: data prevista ausente ou inválida",IF(O4703=0,"Duplicada: contada uma vez",IF(N(G4703)=0,"ERRO: tarefa fora do Plano Mestre",IF(P4703=0,"Tarefa retirada do plano: não conta","OK")))))</f>
        <v/>
      </c>
    </row>
    <row r="4704">
      <c r="A4704" s="29" t="n"/>
      <c r="B4704" s="25" t="n"/>
      <c r="C4704" s="49" t="n"/>
      <c r="D4704" s="29" t="n"/>
      <c r="E4704" s="23">
        <f>IF(OR(A4704="",B4704=""),"",A4704&amp;"|"&amp;B4704)</f>
        <v/>
      </c>
      <c r="F4704" s="30">
        <f>IF(OR(E4704="",NOT(ISNUMBER(C4704))),"",E4704&amp;"|"&amp;YEAR(C4704)&amp;"-"&amp;RIGHT("0"&amp;MONTH(C4704),2)&amp;"-"&amp;RIGHT("0"&amp;DAY(C4704),2))</f>
        <v/>
      </c>
      <c r="G4704" s="26">
        <f>IF(E4704="","",IFERROR(MATCH(E4704,pl_chave,0),0))</f>
        <v/>
      </c>
      <c r="H4704" s="23">
        <f>IF(G4704="","",IF(G4704=0,"Tarefa fora do plano",INDEX(pl_tag,G4704)))</f>
        <v/>
      </c>
      <c r="I4704" s="30">
        <f>IF(N(G4704)=0,"",INDEX(pl_atividade,G4704))</f>
        <v/>
      </c>
      <c r="J4704" s="50">
        <f>IF(N(G4704)=0,"",INDEX(pl_especialidade,G4704))</f>
        <v/>
      </c>
      <c r="K4704" s="28">
        <f>IF(N(G4704)=0,"",INDEX(pl_duracao,G4704))</f>
        <v/>
      </c>
      <c r="L4704" s="39">
        <f>IF(ISNUMBER(C4704),YEAR(C4704),"")</f>
        <v/>
      </c>
      <c r="M4704" s="39">
        <f>IF(ISNUMBER(C4704),MONTH(C4704),"")</f>
        <v/>
      </c>
      <c r="N4704" s="23">
        <f>IF(L4704="","",IF(NOT(ISNUMBER(crono_ano)),"Informe o ano",IF(L4704&lt;crono_ano,"Antes do ano",IF(L4704&gt;crono_ano,"Depois do ano","No ano"))))</f>
        <v/>
      </c>
      <c r="O4704" s="39">
        <f>IF(F4704="","",IF(COUNTIF(F$7:F4704,F4704)=1,1,0))</f>
        <v/>
      </c>
      <c r="P4704" s="39">
        <f>IF(A4704&amp;B4704&amp;C4704="","",IF(AND(O4704=1,N(G4704)&gt;0),IF(INDEX(pl_ativa,MAX(1,N(G4704)))="Sim",1,0),0))</f>
        <v/>
      </c>
      <c r="Q4704" s="39">
        <f>IF(F4704="","",COUNTIFS(ex_chave_oc,F4704,ex_cancelada,"&lt;&gt;Sim"))</f>
        <v/>
      </c>
      <c r="R4704" s="51">
        <f>IF(P4704="","",IF(AND(P4704=1,N(Q4704)&gt;0),1,0))</f>
        <v/>
      </c>
      <c r="S4704" s="30">
        <f>IF(P4704="","",IF(F4704="","ERRO: data prevista ausente ou inválida",IF(O4704=0,"Duplicada: contada uma vez",IF(N(G4704)=0,"ERRO: tarefa fora do Plano Mestre",IF(P4704=0,"Tarefa retirada do plano: não conta","OK")))))</f>
        <v/>
      </c>
    </row>
    <row r="4705">
      <c r="A4705" s="29" t="n"/>
      <c r="B4705" s="25" t="n"/>
      <c r="C4705" s="49" t="n"/>
      <c r="D4705" s="29" t="n"/>
      <c r="E4705" s="23">
        <f>IF(OR(A4705="",B4705=""),"",A4705&amp;"|"&amp;B4705)</f>
        <v/>
      </c>
      <c r="F4705" s="30">
        <f>IF(OR(E4705="",NOT(ISNUMBER(C4705))),"",E4705&amp;"|"&amp;YEAR(C4705)&amp;"-"&amp;RIGHT("0"&amp;MONTH(C4705),2)&amp;"-"&amp;RIGHT("0"&amp;DAY(C4705),2))</f>
        <v/>
      </c>
      <c r="G4705" s="26">
        <f>IF(E4705="","",IFERROR(MATCH(E4705,pl_chave,0),0))</f>
        <v/>
      </c>
      <c r="H4705" s="23">
        <f>IF(G4705="","",IF(G4705=0,"Tarefa fora do plano",INDEX(pl_tag,G4705)))</f>
        <v/>
      </c>
      <c r="I4705" s="30">
        <f>IF(N(G4705)=0,"",INDEX(pl_atividade,G4705))</f>
        <v/>
      </c>
      <c r="J4705" s="50">
        <f>IF(N(G4705)=0,"",INDEX(pl_especialidade,G4705))</f>
        <v/>
      </c>
      <c r="K4705" s="28">
        <f>IF(N(G4705)=0,"",INDEX(pl_duracao,G4705))</f>
        <v/>
      </c>
      <c r="L4705" s="39">
        <f>IF(ISNUMBER(C4705),YEAR(C4705),"")</f>
        <v/>
      </c>
      <c r="M4705" s="39">
        <f>IF(ISNUMBER(C4705),MONTH(C4705),"")</f>
        <v/>
      </c>
      <c r="N4705" s="23">
        <f>IF(L4705="","",IF(NOT(ISNUMBER(crono_ano)),"Informe o ano",IF(L4705&lt;crono_ano,"Antes do ano",IF(L4705&gt;crono_ano,"Depois do ano","No ano"))))</f>
        <v/>
      </c>
      <c r="O4705" s="39">
        <f>IF(F4705="","",IF(COUNTIF(F$7:F4705,F4705)=1,1,0))</f>
        <v/>
      </c>
      <c r="P4705" s="39">
        <f>IF(A4705&amp;B4705&amp;C4705="","",IF(AND(O4705=1,N(G4705)&gt;0),IF(INDEX(pl_ativa,MAX(1,N(G4705)))="Sim",1,0),0))</f>
        <v/>
      </c>
      <c r="Q4705" s="39">
        <f>IF(F4705="","",COUNTIFS(ex_chave_oc,F4705,ex_cancelada,"&lt;&gt;Sim"))</f>
        <v/>
      </c>
      <c r="R4705" s="51">
        <f>IF(P4705="","",IF(AND(P4705=1,N(Q4705)&gt;0),1,0))</f>
        <v/>
      </c>
      <c r="S4705" s="30">
        <f>IF(P4705="","",IF(F4705="","ERRO: data prevista ausente ou inválida",IF(O4705=0,"Duplicada: contada uma vez",IF(N(G4705)=0,"ERRO: tarefa fora do Plano Mestre",IF(P4705=0,"Tarefa retirada do plano: não conta","OK")))))</f>
        <v/>
      </c>
    </row>
    <row r="4706">
      <c r="A4706" s="29" t="n"/>
      <c r="B4706" s="25" t="n"/>
      <c r="C4706" s="49" t="n"/>
      <c r="D4706" s="29" t="n"/>
      <c r="E4706" s="23">
        <f>IF(OR(A4706="",B4706=""),"",A4706&amp;"|"&amp;B4706)</f>
        <v/>
      </c>
      <c r="F4706" s="30">
        <f>IF(OR(E4706="",NOT(ISNUMBER(C4706))),"",E4706&amp;"|"&amp;YEAR(C4706)&amp;"-"&amp;RIGHT("0"&amp;MONTH(C4706),2)&amp;"-"&amp;RIGHT("0"&amp;DAY(C4706),2))</f>
        <v/>
      </c>
      <c r="G4706" s="26">
        <f>IF(E4706="","",IFERROR(MATCH(E4706,pl_chave,0),0))</f>
        <v/>
      </c>
      <c r="H4706" s="23">
        <f>IF(G4706="","",IF(G4706=0,"Tarefa fora do plano",INDEX(pl_tag,G4706)))</f>
        <v/>
      </c>
      <c r="I4706" s="30">
        <f>IF(N(G4706)=0,"",INDEX(pl_atividade,G4706))</f>
        <v/>
      </c>
      <c r="J4706" s="50">
        <f>IF(N(G4706)=0,"",INDEX(pl_especialidade,G4706))</f>
        <v/>
      </c>
      <c r="K4706" s="28">
        <f>IF(N(G4706)=0,"",INDEX(pl_duracao,G4706))</f>
        <v/>
      </c>
      <c r="L4706" s="39">
        <f>IF(ISNUMBER(C4706),YEAR(C4706),"")</f>
        <v/>
      </c>
      <c r="M4706" s="39">
        <f>IF(ISNUMBER(C4706),MONTH(C4706),"")</f>
        <v/>
      </c>
      <c r="N4706" s="23">
        <f>IF(L4706="","",IF(NOT(ISNUMBER(crono_ano)),"Informe o ano",IF(L4706&lt;crono_ano,"Antes do ano",IF(L4706&gt;crono_ano,"Depois do ano","No ano"))))</f>
        <v/>
      </c>
      <c r="O4706" s="39">
        <f>IF(F4706="","",IF(COUNTIF(F$7:F4706,F4706)=1,1,0))</f>
        <v/>
      </c>
      <c r="P4706" s="39">
        <f>IF(A4706&amp;B4706&amp;C4706="","",IF(AND(O4706=1,N(G4706)&gt;0),IF(INDEX(pl_ativa,MAX(1,N(G4706)))="Sim",1,0),0))</f>
        <v/>
      </c>
      <c r="Q4706" s="39">
        <f>IF(F4706="","",COUNTIFS(ex_chave_oc,F4706,ex_cancelada,"&lt;&gt;Sim"))</f>
        <v/>
      </c>
      <c r="R4706" s="51">
        <f>IF(P4706="","",IF(AND(P4706=1,N(Q4706)&gt;0),1,0))</f>
        <v/>
      </c>
      <c r="S4706" s="30">
        <f>IF(P4706="","",IF(F4706="","ERRO: data prevista ausente ou inválida",IF(O4706=0,"Duplicada: contada uma vez",IF(N(G4706)=0,"ERRO: tarefa fora do Plano Mestre",IF(P4706=0,"Tarefa retirada do plano: não conta","OK")))))</f>
        <v/>
      </c>
    </row>
    <row r="4707">
      <c r="A4707" s="29" t="n"/>
      <c r="B4707" s="25" t="n"/>
      <c r="C4707" s="49" t="n"/>
      <c r="D4707" s="29" t="n"/>
      <c r="E4707" s="23">
        <f>IF(OR(A4707="",B4707=""),"",A4707&amp;"|"&amp;B4707)</f>
        <v/>
      </c>
      <c r="F4707" s="30">
        <f>IF(OR(E4707="",NOT(ISNUMBER(C4707))),"",E4707&amp;"|"&amp;YEAR(C4707)&amp;"-"&amp;RIGHT("0"&amp;MONTH(C4707),2)&amp;"-"&amp;RIGHT("0"&amp;DAY(C4707),2))</f>
        <v/>
      </c>
      <c r="G4707" s="26">
        <f>IF(E4707="","",IFERROR(MATCH(E4707,pl_chave,0),0))</f>
        <v/>
      </c>
      <c r="H4707" s="23">
        <f>IF(G4707="","",IF(G4707=0,"Tarefa fora do plano",INDEX(pl_tag,G4707)))</f>
        <v/>
      </c>
      <c r="I4707" s="30">
        <f>IF(N(G4707)=0,"",INDEX(pl_atividade,G4707))</f>
        <v/>
      </c>
      <c r="J4707" s="50">
        <f>IF(N(G4707)=0,"",INDEX(pl_especialidade,G4707))</f>
        <v/>
      </c>
      <c r="K4707" s="28">
        <f>IF(N(G4707)=0,"",INDEX(pl_duracao,G4707))</f>
        <v/>
      </c>
      <c r="L4707" s="39">
        <f>IF(ISNUMBER(C4707),YEAR(C4707),"")</f>
        <v/>
      </c>
      <c r="M4707" s="39">
        <f>IF(ISNUMBER(C4707),MONTH(C4707),"")</f>
        <v/>
      </c>
      <c r="N4707" s="23">
        <f>IF(L4707="","",IF(NOT(ISNUMBER(crono_ano)),"Informe o ano",IF(L4707&lt;crono_ano,"Antes do ano",IF(L4707&gt;crono_ano,"Depois do ano","No ano"))))</f>
        <v/>
      </c>
      <c r="O4707" s="39">
        <f>IF(F4707="","",IF(COUNTIF(F$7:F4707,F4707)=1,1,0))</f>
        <v/>
      </c>
      <c r="P4707" s="39">
        <f>IF(A4707&amp;B4707&amp;C4707="","",IF(AND(O4707=1,N(G4707)&gt;0),IF(INDEX(pl_ativa,MAX(1,N(G4707)))="Sim",1,0),0))</f>
        <v/>
      </c>
      <c r="Q4707" s="39">
        <f>IF(F4707="","",COUNTIFS(ex_chave_oc,F4707,ex_cancelada,"&lt;&gt;Sim"))</f>
        <v/>
      </c>
      <c r="R4707" s="51">
        <f>IF(P4707="","",IF(AND(P4707=1,N(Q4707)&gt;0),1,0))</f>
        <v/>
      </c>
      <c r="S4707" s="30">
        <f>IF(P4707="","",IF(F4707="","ERRO: data prevista ausente ou inválida",IF(O4707=0,"Duplicada: contada uma vez",IF(N(G4707)=0,"ERRO: tarefa fora do Plano Mestre",IF(P4707=0,"Tarefa retirada do plano: não conta","OK")))))</f>
        <v/>
      </c>
    </row>
    <row r="4708">
      <c r="A4708" s="29" t="n"/>
      <c r="B4708" s="25" t="n"/>
      <c r="C4708" s="49" t="n"/>
      <c r="D4708" s="29" t="n"/>
      <c r="E4708" s="23">
        <f>IF(OR(A4708="",B4708=""),"",A4708&amp;"|"&amp;B4708)</f>
        <v/>
      </c>
      <c r="F4708" s="30">
        <f>IF(OR(E4708="",NOT(ISNUMBER(C4708))),"",E4708&amp;"|"&amp;YEAR(C4708)&amp;"-"&amp;RIGHT("0"&amp;MONTH(C4708),2)&amp;"-"&amp;RIGHT("0"&amp;DAY(C4708),2))</f>
        <v/>
      </c>
      <c r="G4708" s="26">
        <f>IF(E4708="","",IFERROR(MATCH(E4708,pl_chave,0),0))</f>
        <v/>
      </c>
      <c r="H4708" s="23">
        <f>IF(G4708="","",IF(G4708=0,"Tarefa fora do plano",INDEX(pl_tag,G4708)))</f>
        <v/>
      </c>
      <c r="I4708" s="30">
        <f>IF(N(G4708)=0,"",INDEX(pl_atividade,G4708))</f>
        <v/>
      </c>
      <c r="J4708" s="50">
        <f>IF(N(G4708)=0,"",INDEX(pl_especialidade,G4708))</f>
        <v/>
      </c>
      <c r="K4708" s="28">
        <f>IF(N(G4708)=0,"",INDEX(pl_duracao,G4708))</f>
        <v/>
      </c>
      <c r="L4708" s="39">
        <f>IF(ISNUMBER(C4708),YEAR(C4708),"")</f>
        <v/>
      </c>
      <c r="M4708" s="39">
        <f>IF(ISNUMBER(C4708),MONTH(C4708),"")</f>
        <v/>
      </c>
      <c r="N4708" s="23">
        <f>IF(L4708="","",IF(NOT(ISNUMBER(crono_ano)),"Informe o ano",IF(L4708&lt;crono_ano,"Antes do ano",IF(L4708&gt;crono_ano,"Depois do ano","No ano"))))</f>
        <v/>
      </c>
      <c r="O4708" s="39">
        <f>IF(F4708="","",IF(COUNTIF(F$7:F4708,F4708)=1,1,0))</f>
        <v/>
      </c>
      <c r="P4708" s="39">
        <f>IF(A4708&amp;B4708&amp;C4708="","",IF(AND(O4708=1,N(G4708)&gt;0),IF(INDEX(pl_ativa,MAX(1,N(G4708)))="Sim",1,0),0))</f>
        <v/>
      </c>
      <c r="Q4708" s="39">
        <f>IF(F4708="","",COUNTIFS(ex_chave_oc,F4708,ex_cancelada,"&lt;&gt;Sim"))</f>
        <v/>
      </c>
      <c r="R4708" s="51">
        <f>IF(P4708="","",IF(AND(P4708=1,N(Q4708)&gt;0),1,0))</f>
        <v/>
      </c>
      <c r="S4708" s="30">
        <f>IF(P4708="","",IF(F4708="","ERRO: data prevista ausente ou inválida",IF(O4708=0,"Duplicada: contada uma vez",IF(N(G4708)=0,"ERRO: tarefa fora do Plano Mestre",IF(P4708=0,"Tarefa retirada do plano: não conta","OK")))))</f>
        <v/>
      </c>
    </row>
    <row r="4709">
      <c r="A4709" s="29" t="n"/>
      <c r="B4709" s="25" t="n"/>
      <c r="C4709" s="49" t="n"/>
      <c r="D4709" s="29" t="n"/>
      <c r="E4709" s="23">
        <f>IF(OR(A4709="",B4709=""),"",A4709&amp;"|"&amp;B4709)</f>
        <v/>
      </c>
      <c r="F4709" s="30">
        <f>IF(OR(E4709="",NOT(ISNUMBER(C4709))),"",E4709&amp;"|"&amp;YEAR(C4709)&amp;"-"&amp;RIGHT("0"&amp;MONTH(C4709),2)&amp;"-"&amp;RIGHT("0"&amp;DAY(C4709),2))</f>
        <v/>
      </c>
      <c r="G4709" s="26">
        <f>IF(E4709="","",IFERROR(MATCH(E4709,pl_chave,0),0))</f>
        <v/>
      </c>
      <c r="H4709" s="23">
        <f>IF(G4709="","",IF(G4709=0,"Tarefa fora do plano",INDEX(pl_tag,G4709)))</f>
        <v/>
      </c>
      <c r="I4709" s="30">
        <f>IF(N(G4709)=0,"",INDEX(pl_atividade,G4709))</f>
        <v/>
      </c>
      <c r="J4709" s="50">
        <f>IF(N(G4709)=0,"",INDEX(pl_especialidade,G4709))</f>
        <v/>
      </c>
      <c r="K4709" s="28">
        <f>IF(N(G4709)=0,"",INDEX(pl_duracao,G4709))</f>
        <v/>
      </c>
      <c r="L4709" s="39">
        <f>IF(ISNUMBER(C4709),YEAR(C4709),"")</f>
        <v/>
      </c>
      <c r="M4709" s="39">
        <f>IF(ISNUMBER(C4709),MONTH(C4709),"")</f>
        <v/>
      </c>
      <c r="N4709" s="23">
        <f>IF(L4709="","",IF(NOT(ISNUMBER(crono_ano)),"Informe o ano",IF(L4709&lt;crono_ano,"Antes do ano",IF(L4709&gt;crono_ano,"Depois do ano","No ano"))))</f>
        <v/>
      </c>
      <c r="O4709" s="39">
        <f>IF(F4709="","",IF(COUNTIF(F$7:F4709,F4709)=1,1,0))</f>
        <v/>
      </c>
      <c r="P4709" s="39">
        <f>IF(A4709&amp;B4709&amp;C4709="","",IF(AND(O4709=1,N(G4709)&gt;0),IF(INDEX(pl_ativa,MAX(1,N(G4709)))="Sim",1,0),0))</f>
        <v/>
      </c>
      <c r="Q4709" s="39">
        <f>IF(F4709="","",COUNTIFS(ex_chave_oc,F4709,ex_cancelada,"&lt;&gt;Sim"))</f>
        <v/>
      </c>
      <c r="R4709" s="51">
        <f>IF(P4709="","",IF(AND(P4709=1,N(Q4709)&gt;0),1,0))</f>
        <v/>
      </c>
      <c r="S4709" s="30">
        <f>IF(P4709="","",IF(F4709="","ERRO: data prevista ausente ou inválida",IF(O4709=0,"Duplicada: contada uma vez",IF(N(G4709)=0,"ERRO: tarefa fora do Plano Mestre",IF(P4709=0,"Tarefa retirada do plano: não conta","OK")))))</f>
        <v/>
      </c>
    </row>
    <row r="4710">
      <c r="A4710" s="29" t="n"/>
      <c r="B4710" s="25" t="n"/>
      <c r="C4710" s="49" t="n"/>
      <c r="D4710" s="29" t="n"/>
      <c r="E4710" s="23">
        <f>IF(OR(A4710="",B4710=""),"",A4710&amp;"|"&amp;B4710)</f>
        <v/>
      </c>
      <c r="F4710" s="30">
        <f>IF(OR(E4710="",NOT(ISNUMBER(C4710))),"",E4710&amp;"|"&amp;YEAR(C4710)&amp;"-"&amp;RIGHT("0"&amp;MONTH(C4710),2)&amp;"-"&amp;RIGHT("0"&amp;DAY(C4710),2))</f>
        <v/>
      </c>
      <c r="G4710" s="26">
        <f>IF(E4710="","",IFERROR(MATCH(E4710,pl_chave,0),0))</f>
        <v/>
      </c>
      <c r="H4710" s="23">
        <f>IF(G4710="","",IF(G4710=0,"Tarefa fora do plano",INDEX(pl_tag,G4710)))</f>
        <v/>
      </c>
      <c r="I4710" s="30">
        <f>IF(N(G4710)=0,"",INDEX(pl_atividade,G4710))</f>
        <v/>
      </c>
      <c r="J4710" s="50">
        <f>IF(N(G4710)=0,"",INDEX(pl_especialidade,G4710))</f>
        <v/>
      </c>
      <c r="K4710" s="28">
        <f>IF(N(G4710)=0,"",INDEX(pl_duracao,G4710))</f>
        <v/>
      </c>
      <c r="L4710" s="39">
        <f>IF(ISNUMBER(C4710),YEAR(C4710),"")</f>
        <v/>
      </c>
      <c r="M4710" s="39">
        <f>IF(ISNUMBER(C4710),MONTH(C4710),"")</f>
        <v/>
      </c>
      <c r="N4710" s="23">
        <f>IF(L4710="","",IF(NOT(ISNUMBER(crono_ano)),"Informe o ano",IF(L4710&lt;crono_ano,"Antes do ano",IF(L4710&gt;crono_ano,"Depois do ano","No ano"))))</f>
        <v/>
      </c>
      <c r="O4710" s="39">
        <f>IF(F4710="","",IF(COUNTIF(F$7:F4710,F4710)=1,1,0))</f>
        <v/>
      </c>
      <c r="P4710" s="39">
        <f>IF(A4710&amp;B4710&amp;C4710="","",IF(AND(O4710=1,N(G4710)&gt;0),IF(INDEX(pl_ativa,MAX(1,N(G4710)))="Sim",1,0),0))</f>
        <v/>
      </c>
      <c r="Q4710" s="39">
        <f>IF(F4710="","",COUNTIFS(ex_chave_oc,F4710,ex_cancelada,"&lt;&gt;Sim"))</f>
        <v/>
      </c>
      <c r="R4710" s="51">
        <f>IF(P4710="","",IF(AND(P4710=1,N(Q4710)&gt;0),1,0))</f>
        <v/>
      </c>
      <c r="S4710" s="30">
        <f>IF(P4710="","",IF(F4710="","ERRO: data prevista ausente ou inválida",IF(O4710=0,"Duplicada: contada uma vez",IF(N(G4710)=0,"ERRO: tarefa fora do Plano Mestre",IF(P4710=0,"Tarefa retirada do plano: não conta","OK")))))</f>
        <v/>
      </c>
    </row>
    <row r="4711">
      <c r="A4711" s="29" t="n"/>
      <c r="B4711" s="25" t="n"/>
      <c r="C4711" s="49" t="n"/>
      <c r="D4711" s="29" t="n"/>
      <c r="E4711" s="23">
        <f>IF(OR(A4711="",B4711=""),"",A4711&amp;"|"&amp;B4711)</f>
        <v/>
      </c>
      <c r="F4711" s="30">
        <f>IF(OR(E4711="",NOT(ISNUMBER(C4711))),"",E4711&amp;"|"&amp;YEAR(C4711)&amp;"-"&amp;RIGHT("0"&amp;MONTH(C4711),2)&amp;"-"&amp;RIGHT("0"&amp;DAY(C4711),2))</f>
        <v/>
      </c>
      <c r="G4711" s="26">
        <f>IF(E4711="","",IFERROR(MATCH(E4711,pl_chave,0),0))</f>
        <v/>
      </c>
      <c r="H4711" s="23">
        <f>IF(G4711="","",IF(G4711=0,"Tarefa fora do plano",INDEX(pl_tag,G4711)))</f>
        <v/>
      </c>
      <c r="I4711" s="30">
        <f>IF(N(G4711)=0,"",INDEX(pl_atividade,G4711))</f>
        <v/>
      </c>
      <c r="J4711" s="50">
        <f>IF(N(G4711)=0,"",INDEX(pl_especialidade,G4711))</f>
        <v/>
      </c>
      <c r="K4711" s="28">
        <f>IF(N(G4711)=0,"",INDEX(pl_duracao,G4711))</f>
        <v/>
      </c>
      <c r="L4711" s="39">
        <f>IF(ISNUMBER(C4711),YEAR(C4711),"")</f>
        <v/>
      </c>
      <c r="M4711" s="39">
        <f>IF(ISNUMBER(C4711),MONTH(C4711),"")</f>
        <v/>
      </c>
      <c r="N4711" s="23">
        <f>IF(L4711="","",IF(NOT(ISNUMBER(crono_ano)),"Informe o ano",IF(L4711&lt;crono_ano,"Antes do ano",IF(L4711&gt;crono_ano,"Depois do ano","No ano"))))</f>
        <v/>
      </c>
      <c r="O4711" s="39">
        <f>IF(F4711="","",IF(COUNTIF(F$7:F4711,F4711)=1,1,0))</f>
        <v/>
      </c>
      <c r="P4711" s="39">
        <f>IF(A4711&amp;B4711&amp;C4711="","",IF(AND(O4711=1,N(G4711)&gt;0),IF(INDEX(pl_ativa,MAX(1,N(G4711)))="Sim",1,0),0))</f>
        <v/>
      </c>
      <c r="Q4711" s="39">
        <f>IF(F4711="","",COUNTIFS(ex_chave_oc,F4711,ex_cancelada,"&lt;&gt;Sim"))</f>
        <v/>
      </c>
      <c r="R4711" s="51">
        <f>IF(P4711="","",IF(AND(P4711=1,N(Q4711)&gt;0),1,0))</f>
        <v/>
      </c>
      <c r="S4711" s="30">
        <f>IF(P4711="","",IF(F4711="","ERRO: data prevista ausente ou inválida",IF(O4711=0,"Duplicada: contada uma vez",IF(N(G4711)=0,"ERRO: tarefa fora do Plano Mestre",IF(P4711=0,"Tarefa retirada do plano: não conta","OK")))))</f>
        <v/>
      </c>
    </row>
    <row r="4712">
      <c r="A4712" s="29" t="n"/>
      <c r="B4712" s="25" t="n"/>
      <c r="C4712" s="49" t="n"/>
      <c r="D4712" s="29" t="n"/>
      <c r="E4712" s="23">
        <f>IF(OR(A4712="",B4712=""),"",A4712&amp;"|"&amp;B4712)</f>
        <v/>
      </c>
      <c r="F4712" s="30">
        <f>IF(OR(E4712="",NOT(ISNUMBER(C4712))),"",E4712&amp;"|"&amp;YEAR(C4712)&amp;"-"&amp;RIGHT("0"&amp;MONTH(C4712),2)&amp;"-"&amp;RIGHT("0"&amp;DAY(C4712),2))</f>
        <v/>
      </c>
      <c r="G4712" s="26">
        <f>IF(E4712="","",IFERROR(MATCH(E4712,pl_chave,0),0))</f>
        <v/>
      </c>
      <c r="H4712" s="23">
        <f>IF(G4712="","",IF(G4712=0,"Tarefa fora do plano",INDEX(pl_tag,G4712)))</f>
        <v/>
      </c>
      <c r="I4712" s="30">
        <f>IF(N(G4712)=0,"",INDEX(pl_atividade,G4712))</f>
        <v/>
      </c>
      <c r="J4712" s="50">
        <f>IF(N(G4712)=0,"",INDEX(pl_especialidade,G4712))</f>
        <v/>
      </c>
      <c r="K4712" s="28">
        <f>IF(N(G4712)=0,"",INDEX(pl_duracao,G4712))</f>
        <v/>
      </c>
      <c r="L4712" s="39">
        <f>IF(ISNUMBER(C4712),YEAR(C4712),"")</f>
        <v/>
      </c>
      <c r="M4712" s="39">
        <f>IF(ISNUMBER(C4712),MONTH(C4712),"")</f>
        <v/>
      </c>
      <c r="N4712" s="23">
        <f>IF(L4712="","",IF(NOT(ISNUMBER(crono_ano)),"Informe o ano",IF(L4712&lt;crono_ano,"Antes do ano",IF(L4712&gt;crono_ano,"Depois do ano","No ano"))))</f>
        <v/>
      </c>
      <c r="O4712" s="39">
        <f>IF(F4712="","",IF(COUNTIF(F$7:F4712,F4712)=1,1,0))</f>
        <v/>
      </c>
      <c r="P4712" s="39">
        <f>IF(A4712&amp;B4712&amp;C4712="","",IF(AND(O4712=1,N(G4712)&gt;0),IF(INDEX(pl_ativa,MAX(1,N(G4712)))="Sim",1,0),0))</f>
        <v/>
      </c>
      <c r="Q4712" s="39">
        <f>IF(F4712="","",COUNTIFS(ex_chave_oc,F4712,ex_cancelada,"&lt;&gt;Sim"))</f>
        <v/>
      </c>
      <c r="R4712" s="51">
        <f>IF(P4712="","",IF(AND(P4712=1,N(Q4712)&gt;0),1,0))</f>
        <v/>
      </c>
      <c r="S4712" s="30">
        <f>IF(P4712="","",IF(F4712="","ERRO: data prevista ausente ou inválida",IF(O4712=0,"Duplicada: contada uma vez",IF(N(G4712)=0,"ERRO: tarefa fora do Plano Mestre",IF(P4712=0,"Tarefa retirada do plano: não conta","OK")))))</f>
        <v/>
      </c>
    </row>
    <row r="4713">
      <c r="A4713" s="29" t="n"/>
      <c r="B4713" s="25" t="n"/>
      <c r="C4713" s="49" t="n"/>
      <c r="D4713" s="29" t="n"/>
      <c r="E4713" s="23">
        <f>IF(OR(A4713="",B4713=""),"",A4713&amp;"|"&amp;B4713)</f>
        <v/>
      </c>
      <c r="F4713" s="30">
        <f>IF(OR(E4713="",NOT(ISNUMBER(C4713))),"",E4713&amp;"|"&amp;YEAR(C4713)&amp;"-"&amp;RIGHT("0"&amp;MONTH(C4713),2)&amp;"-"&amp;RIGHT("0"&amp;DAY(C4713),2))</f>
        <v/>
      </c>
      <c r="G4713" s="26">
        <f>IF(E4713="","",IFERROR(MATCH(E4713,pl_chave,0),0))</f>
        <v/>
      </c>
      <c r="H4713" s="23">
        <f>IF(G4713="","",IF(G4713=0,"Tarefa fora do plano",INDEX(pl_tag,G4713)))</f>
        <v/>
      </c>
      <c r="I4713" s="30">
        <f>IF(N(G4713)=0,"",INDEX(pl_atividade,G4713))</f>
        <v/>
      </c>
      <c r="J4713" s="50">
        <f>IF(N(G4713)=0,"",INDEX(pl_especialidade,G4713))</f>
        <v/>
      </c>
      <c r="K4713" s="28">
        <f>IF(N(G4713)=0,"",INDEX(pl_duracao,G4713))</f>
        <v/>
      </c>
      <c r="L4713" s="39">
        <f>IF(ISNUMBER(C4713),YEAR(C4713),"")</f>
        <v/>
      </c>
      <c r="M4713" s="39">
        <f>IF(ISNUMBER(C4713),MONTH(C4713),"")</f>
        <v/>
      </c>
      <c r="N4713" s="23">
        <f>IF(L4713="","",IF(NOT(ISNUMBER(crono_ano)),"Informe o ano",IF(L4713&lt;crono_ano,"Antes do ano",IF(L4713&gt;crono_ano,"Depois do ano","No ano"))))</f>
        <v/>
      </c>
      <c r="O4713" s="39">
        <f>IF(F4713="","",IF(COUNTIF(F$7:F4713,F4713)=1,1,0))</f>
        <v/>
      </c>
      <c r="P4713" s="39">
        <f>IF(A4713&amp;B4713&amp;C4713="","",IF(AND(O4713=1,N(G4713)&gt;0),IF(INDEX(pl_ativa,MAX(1,N(G4713)))="Sim",1,0),0))</f>
        <v/>
      </c>
      <c r="Q4713" s="39">
        <f>IF(F4713="","",COUNTIFS(ex_chave_oc,F4713,ex_cancelada,"&lt;&gt;Sim"))</f>
        <v/>
      </c>
      <c r="R4713" s="51">
        <f>IF(P4713="","",IF(AND(P4713=1,N(Q4713)&gt;0),1,0))</f>
        <v/>
      </c>
      <c r="S4713" s="30">
        <f>IF(P4713="","",IF(F4713="","ERRO: data prevista ausente ou inválida",IF(O4713=0,"Duplicada: contada uma vez",IF(N(G4713)=0,"ERRO: tarefa fora do Plano Mestre",IF(P4713=0,"Tarefa retirada do plano: não conta","OK")))))</f>
        <v/>
      </c>
    </row>
    <row r="4714">
      <c r="A4714" s="29" t="n"/>
      <c r="B4714" s="25" t="n"/>
      <c r="C4714" s="49" t="n"/>
      <c r="D4714" s="29" t="n"/>
      <c r="E4714" s="23">
        <f>IF(OR(A4714="",B4714=""),"",A4714&amp;"|"&amp;B4714)</f>
        <v/>
      </c>
      <c r="F4714" s="30">
        <f>IF(OR(E4714="",NOT(ISNUMBER(C4714))),"",E4714&amp;"|"&amp;YEAR(C4714)&amp;"-"&amp;RIGHT("0"&amp;MONTH(C4714),2)&amp;"-"&amp;RIGHT("0"&amp;DAY(C4714),2))</f>
        <v/>
      </c>
      <c r="G4714" s="26">
        <f>IF(E4714="","",IFERROR(MATCH(E4714,pl_chave,0),0))</f>
        <v/>
      </c>
      <c r="H4714" s="23">
        <f>IF(G4714="","",IF(G4714=0,"Tarefa fora do plano",INDEX(pl_tag,G4714)))</f>
        <v/>
      </c>
      <c r="I4714" s="30">
        <f>IF(N(G4714)=0,"",INDEX(pl_atividade,G4714))</f>
        <v/>
      </c>
      <c r="J4714" s="50">
        <f>IF(N(G4714)=0,"",INDEX(pl_especialidade,G4714))</f>
        <v/>
      </c>
      <c r="K4714" s="28">
        <f>IF(N(G4714)=0,"",INDEX(pl_duracao,G4714))</f>
        <v/>
      </c>
      <c r="L4714" s="39">
        <f>IF(ISNUMBER(C4714),YEAR(C4714),"")</f>
        <v/>
      </c>
      <c r="M4714" s="39">
        <f>IF(ISNUMBER(C4714),MONTH(C4714),"")</f>
        <v/>
      </c>
      <c r="N4714" s="23">
        <f>IF(L4714="","",IF(NOT(ISNUMBER(crono_ano)),"Informe o ano",IF(L4714&lt;crono_ano,"Antes do ano",IF(L4714&gt;crono_ano,"Depois do ano","No ano"))))</f>
        <v/>
      </c>
      <c r="O4714" s="39">
        <f>IF(F4714="","",IF(COUNTIF(F$7:F4714,F4714)=1,1,0))</f>
        <v/>
      </c>
      <c r="P4714" s="39">
        <f>IF(A4714&amp;B4714&amp;C4714="","",IF(AND(O4714=1,N(G4714)&gt;0),IF(INDEX(pl_ativa,MAX(1,N(G4714)))="Sim",1,0),0))</f>
        <v/>
      </c>
      <c r="Q4714" s="39">
        <f>IF(F4714="","",COUNTIFS(ex_chave_oc,F4714,ex_cancelada,"&lt;&gt;Sim"))</f>
        <v/>
      </c>
      <c r="R4714" s="51">
        <f>IF(P4714="","",IF(AND(P4714=1,N(Q4714)&gt;0),1,0))</f>
        <v/>
      </c>
      <c r="S4714" s="30">
        <f>IF(P4714="","",IF(F4714="","ERRO: data prevista ausente ou inválida",IF(O4714=0,"Duplicada: contada uma vez",IF(N(G4714)=0,"ERRO: tarefa fora do Plano Mestre",IF(P4714=0,"Tarefa retirada do plano: não conta","OK")))))</f>
        <v/>
      </c>
    </row>
    <row r="4715">
      <c r="A4715" s="29" t="n"/>
      <c r="B4715" s="25" t="n"/>
      <c r="C4715" s="49" t="n"/>
      <c r="D4715" s="29" t="n"/>
      <c r="E4715" s="23">
        <f>IF(OR(A4715="",B4715=""),"",A4715&amp;"|"&amp;B4715)</f>
        <v/>
      </c>
      <c r="F4715" s="30">
        <f>IF(OR(E4715="",NOT(ISNUMBER(C4715))),"",E4715&amp;"|"&amp;YEAR(C4715)&amp;"-"&amp;RIGHT("0"&amp;MONTH(C4715),2)&amp;"-"&amp;RIGHT("0"&amp;DAY(C4715),2))</f>
        <v/>
      </c>
      <c r="G4715" s="26">
        <f>IF(E4715="","",IFERROR(MATCH(E4715,pl_chave,0),0))</f>
        <v/>
      </c>
      <c r="H4715" s="23">
        <f>IF(G4715="","",IF(G4715=0,"Tarefa fora do plano",INDEX(pl_tag,G4715)))</f>
        <v/>
      </c>
      <c r="I4715" s="30">
        <f>IF(N(G4715)=0,"",INDEX(pl_atividade,G4715))</f>
        <v/>
      </c>
      <c r="J4715" s="50">
        <f>IF(N(G4715)=0,"",INDEX(pl_especialidade,G4715))</f>
        <v/>
      </c>
      <c r="K4715" s="28">
        <f>IF(N(G4715)=0,"",INDEX(pl_duracao,G4715))</f>
        <v/>
      </c>
      <c r="L4715" s="39">
        <f>IF(ISNUMBER(C4715),YEAR(C4715),"")</f>
        <v/>
      </c>
      <c r="M4715" s="39">
        <f>IF(ISNUMBER(C4715),MONTH(C4715),"")</f>
        <v/>
      </c>
      <c r="N4715" s="23">
        <f>IF(L4715="","",IF(NOT(ISNUMBER(crono_ano)),"Informe o ano",IF(L4715&lt;crono_ano,"Antes do ano",IF(L4715&gt;crono_ano,"Depois do ano","No ano"))))</f>
        <v/>
      </c>
      <c r="O4715" s="39">
        <f>IF(F4715="","",IF(COUNTIF(F$7:F4715,F4715)=1,1,0))</f>
        <v/>
      </c>
      <c r="P4715" s="39">
        <f>IF(A4715&amp;B4715&amp;C4715="","",IF(AND(O4715=1,N(G4715)&gt;0),IF(INDEX(pl_ativa,MAX(1,N(G4715)))="Sim",1,0),0))</f>
        <v/>
      </c>
      <c r="Q4715" s="39">
        <f>IF(F4715="","",COUNTIFS(ex_chave_oc,F4715,ex_cancelada,"&lt;&gt;Sim"))</f>
        <v/>
      </c>
      <c r="R4715" s="51">
        <f>IF(P4715="","",IF(AND(P4715=1,N(Q4715)&gt;0),1,0))</f>
        <v/>
      </c>
      <c r="S4715" s="30">
        <f>IF(P4715="","",IF(F4715="","ERRO: data prevista ausente ou inválida",IF(O4715=0,"Duplicada: contada uma vez",IF(N(G4715)=0,"ERRO: tarefa fora do Plano Mestre",IF(P4715=0,"Tarefa retirada do plano: não conta","OK")))))</f>
        <v/>
      </c>
    </row>
    <row r="4716">
      <c r="A4716" s="29" t="n"/>
      <c r="B4716" s="25" t="n"/>
      <c r="C4716" s="49" t="n"/>
      <c r="D4716" s="29" t="n"/>
      <c r="E4716" s="23">
        <f>IF(OR(A4716="",B4716=""),"",A4716&amp;"|"&amp;B4716)</f>
        <v/>
      </c>
      <c r="F4716" s="30">
        <f>IF(OR(E4716="",NOT(ISNUMBER(C4716))),"",E4716&amp;"|"&amp;YEAR(C4716)&amp;"-"&amp;RIGHT("0"&amp;MONTH(C4716),2)&amp;"-"&amp;RIGHT("0"&amp;DAY(C4716),2))</f>
        <v/>
      </c>
      <c r="G4716" s="26">
        <f>IF(E4716="","",IFERROR(MATCH(E4716,pl_chave,0),0))</f>
        <v/>
      </c>
      <c r="H4716" s="23">
        <f>IF(G4716="","",IF(G4716=0,"Tarefa fora do plano",INDEX(pl_tag,G4716)))</f>
        <v/>
      </c>
      <c r="I4716" s="30">
        <f>IF(N(G4716)=0,"",INDEX(pl_atividade,G4716))</f>
        <v/>
      </c>
      <c r="J4716" s="50">
        <f>IF(N(G4716)=0,"",INDEX(pl_especialidade,G4716))</f>
        <v/>
      </c>
      <c r="K4716" s="28">
        <f>IF(N(G4716)=0,"",INDEX(pl_duracao,G4716))</f>
        <v/>
      </c>
      <c r="L4716" s="39">
        <f>IF(ISNUMBER(C4716),YEAR(C4716),"")</f>
        <v/>
      </c>
      <c r="M4716" s="39">
        <f>IF(ISNUMBER(C4716),MONTH(C4716),"")</f>
        <v/>
      </c>
      <c r="N4716" s="23">
        <f>IF(L4716="","",IF(NOT(ISNUMBER(crono_ano)),"Informe o ano",IF(L4716&lt;crono_ano,"Antes do ano",IF(L4716&gt;crono_ano,"Depois do ano","No ano"))))</f>
        <v/>
      </c>
      <c r="O4716" s="39">
        <f>IF(F4716="","",IF(COUNTIF(F$7:F4716,F4716)=1,1,0))</f>
        <v/>
      </c>
      <c r="P4716" s="39">
        <f>IF(A4716&amp;B4716&amp;C4716="","",IF(AND(O4716=1,N(G4716)&gt;0),IF(INDEX(pl_ativa,MAX(1,N(G4716)))="Sim",1,0),0))</f>
        <v/>
      </c>
      <c r="Q4716" s="39">
        <f>IF(F4716="","",COUNTIFS(ex_chave_oc,F4716,ex_cancelada,"&lt;&gt;Sim"))</f>
        <v/>
      </c>
      <c r="R4716" s="51">
        <f>IF(P4716="","",IF(AND(P4716=1,N(Q4716)&gt;0),1,0))</f>
        <v/>
      </c>
      <c r="S4716" s="30">
        <f>IF(P4716="","",IF(F4716="","ERRO: data prevista ausente ou inválida",IF(O4716=0,"Duplicada: contada uma vez",IF(N(G4716)=0,"ERRO: tarefa fora do Plano Mestre",IF(P4716=0,"Tarefa retirada do plano: não conta","OK")))))</f>
        <v/>
      </c>
    </row>
    <row r="4717">
      <c r="A4717" s="29" t="n"/>
      <c r="B4717" s="25" t="n"/>
      <c r="C4717" s="49" t="n"/>
      <c r="D4717" s="29" t="n"/>
      <c r="E4717" s="23">
        <f>IF(OR(A4717="",B4717=""),"",A4717&amp;"|"&amp;B4717)</f>
        <v/>
      </c>
      <c r="F4717" s="30">
        <f>IF(OR(E4717="",NOT(ISNUMBER(C4717))),"",E4717&amp;"|"&amp;YEAR(C4717)&amp;"-"&amp;RIGHT("0"&amp;MONTH(C4717),2)&amp;"-"&amp;RIGHT("0"&amp;DAY(C4717),2))</f>
        <v/>
      </c>
      <c r="G4717" s="26">
        <f>IF(E4717="","",IFERROR(MATCH(E4717,pl_chave,0),0))</f>
        <v/>
      </c>
      <c r="H4717" s="23">
        <f>IF(G4717="","",IF(G4717=0,"Tarefa fora do plano",INDEX(pl_tag,G4717)))</f>
        <v/>
      </c>
      <c r="I4717" s="30">
        <f>IF(N(G4717)=0,"",INDEX(pl_atividade,G4717))</f>
        <v/>
      </c>
      <c r="J4717" s="50">
        <f>IF(N(G4717)=0,"",INDEX(pl_especialidade,G4717))</f>
        <v/>
      </c>
      <c r="K4717" s="28">
        <f>IF(N(G4717)=0,"",INDEX(pl_duracao,G4717))</f>
        <v/>
      </c>
      <c r="L4717" s="39">
        <f>IF(ISNUMBER(C4717),YEAR(C4717),"")</f>
        <v/>
      </c>
      <c r="M4717" s="39">
        <f>IF(ISNUMBER(C4717),MONTH(C4717),"")</f>
        <v/>
      </c>
      <c r="N4717" s="23">
        <f>IF(L4717="","",IF(NOT(ISNUMBER(crono_ano)),"Informe o ano",IF(L4717&lt;crono_ano,"Antes do ano",IF(L4717&gt;crono_ano,"Depois do ano","No ano"))))</f>
        <v/>
      </c>
      <c r="O4717" s="39">
        <f>IF(F4717="","",IF(COUNTIF(F$7:F4717,F4717)=1,1,0))</f>
        <v/>
      </c>
      <c r="P4717" s="39">
        <f>IF(A4717&amp;B4717&amp;C4717="","",IF(AND(O4717=1,N(G4717)&gt;0),IF(INDEX(pl_ativa,MAX(1,N(G4717)))="Sim",1,0),0))</f>
        <v/>
      </c>
      <c r="Q4717" s="39">
        <f>IF(F4717="","",COUNTIFS(ex_chave_oc,F4717,ex_cancelada,"&lt;&gt;Sim"))</f>
        <v/>
      </c>
      <c r="R4717" s="51">
        <f>IF(P4717="","",IF(AND(P4717=1,N(Q4717)&gt;0),1,0))</f>
        <v/>
      </c>
      <c r="S4717" s="30">
        <f>IF(P4717="","",IF(F4717="","ERRO: data prevista ausente ou inválida",IF(O4717=0,"Duplicada: contada uma vez",IF(N(G4717)=0,"ERRO: tarefa fora do Plano Mestre",IF(P4717=0,"Tarefa retirada do plano: não conta","OK")))))</f>
        <v/>
      </c>
    </row>
    <row r="4718">
      <c r="A4718" s="29" t="n"/>
      <c r="B4718" s="25" t="n"/>
      <c r="C4718" s="49" t="n"/>
      <c r="D4718" s="29" t="n"/>
      <c r="E4718" s="23">
        <f>IF(OR(A4718="",B4718=""),"",A4718&amp;"|"&amp;B4718)</f>
        <v/>
      </c>
      <c r="F4718" s="30">
        <f>IF(OR(E4718="",NOT(ISNUMBER(C4718))),"",E4718&amp;"|"&amp;YEAR(C4718)&amp;"-"&amp;RIGHT("0"&amp;MONTH(C4718),2)&amp;"-"&amp;RIGHT("0"&amp;DAY(C4718),2))</f>
        <v/>
      </c>
      <c r="G4718" s="26">
        <f>IF(E4718="","",IFERROR(MATCH(E4718,pl_chave,0),0))</f>
        <v/>
      </c>
      <c r="H4718" s="23">
        <f>IF(G4718="","",IF(G4718=0,"Tarefa fora do plano",INDEX(pl_tag,G4718)))</f>
        <v/>
      </c>
      <c r="I4718" s="30">
        <f>IF(N(G4718)=0,"",INDEX(pl_atividade,G4718))</f>
        <v/>
      </c>
      <c r="J4718" s="50">
        <f>IF(N(G4718)=0,"",INDEX(pl_especialidade,G4718))</f>
        <v/>
      </c>
      <c r="K4718" s="28">
        <f>IF(N(G4718)=0,"",INDEX(pl_duracao,G4718))</f>
        <v/>
      </c>
      <c r="L4718" s="39">
        <f>IF(ISNUMBER(C4718),YEAR(C4718),"")</f>
        <v/>
      </c>
      <c r="M4718" s="39">
        <f>IF(ISNUMBER(C4718),MONTH(C4718),"")</f>
        <v/>
      </c>
      <c r="N4718" s="23">
        <f>IF(L4718="","",IF(NOT(ISNUMBER(crono_ano)),"Informe o ano",IF(L4718&lt;crono_ano,"Antes do ano",IF(L4718&gt;crono_ano,"Depois do ano","No ano"))))</f>
        <v/>
      </c>
      <c r="O4718" s="39">
        <f>IF(F4718="","",IF(COUNTIF(F$7:F4718,F4718)=1,1,0))</f>
        <v/>
      </c>
      <c r="P4718" s="39">
        <f>IF(A4718&amp;B4718&amp;C4718="","",IF(AND(O4718=1,N(G4718)&gt;0),IF(INDEX(pl_ativa,MAX(1,N(G4718)))="Sim",1,0),0))</f>
        <v/>
      </c>
      <c r="Q4718" s="39">
        <f>IF(F4718="","",COUNTIFS(ex_chave_oc,F4718,ex_cancelada,"&lt;&gt;Sim"))</f>
        <v/>
      </c>
      <c r="R4718" s="51">
        <f>IF(P4718="","",IF(AND(P4718=1,N(Q4718)&gt;0),1,0))</f>
        <v/>
      </c>
      <c r="S4718" s="30">
        <f>IF(P4718="","",IF(F4718="","ERRO: data prevista ausente ou inválida",IF(O4718=0,"Duplicada: contada uma vez",IF(N(G4718)=0,"ERRO: tarefa fora do Plano Mestre",IF(P4718=0,"Tarefa retirada do plano: não conta","OK")))))</f>
        <v/>
      </c>
    </row>
    <row r="4719">
      <c r="A4719" s="29" t="n"/>
      <c r="B4719" s="25" t="n"/>
      <c r="C4719" s="49" t="n"/>
      <c r="D4719" s="29" t="n"/>
      <c r="E4719" s="23">
        <f>IF(OR(A4719="",B4719=""),"",A4719&amp;"|"&amp;B4719)</f>
        <v/>
      </c>
      <c r="F4719" s="30">
        <f>IF(OR(E4719="",NOT(ISNUMBER(C4719))),"",E4719&amp;"|"&amp;YEAR(C4719)&amp;"-"&amp;RIGHT("0"&amp;MONTH(C4719),2)&amp;"-"&amp;RIGHT("0"&amp;DAY(C4719),2))</f>
        <v/>
      </c>
      <c r="G4719" s="26">
        <f>IF(E4719="","",IFERROR(MATCH(E4719,pl_chave,0),0))</f>
        <v/>
      </c>
      <c r="H4719" s="23">
        <f>IF(G4719="","",IF(G4719=0,"Tarefa fora do plano",INDEX(pl_tag,G4719)))</f>
        <v/>
      </c>
      <c r="I4719" s="30">
        <f>IF(N(G4719)=0,"",INDEX(pl_atividade,G4719))</f>
        <v/>
      </c>
      <c r="J4719" s="50">
        <f>IF(N(G4719)=0,"",INDEX(pl_especialidade,G4719))</f>
        <v/>
      </c>
      <c r="K4719" s="28">
        <f>IF(N(G4719)=0,"",INDEX(pl_duracao,G4719))</f>
        <v/>
      </c>
      <c r="L4719" s="39">
        <f>IF(ISNUMBER(C4719),YEAR(C4719),"")</f>
        <v/>
      </c>
      <c r="M4719" s="39">
        <f>IF(ISNUMBER(C4719),MONTH(C4719),"")</f>
        <v/>
      </c>
      <c r="N4719" s="23">
        <f>IF(L4719="","",IF(NOT(ISNUMBER(crono_ano)),"Informe o ano",IF(L4719&lt;crono_ano,"Antes do ano",IF(L4719&gt;crono_ano,"Depois do ano","No ano"))))</f>
        <v/>
      </c>
      <c r="O4719" s="39">
        <f>IF(F4719="","",IF(COUNTIF(F$7:F4719,F4719)=1,1,0))</f>
        <v/>
      </c>
      <c r="P4719" s="39">
        <f>IF(A4719&amp;B4719&amp;C4719="","",IF(AND(O4719=1,N(G4719)&gt;0),IF(INDEX(pl_ativa,MAX(1,N(G4719)))="Sim",1,0),0))</f>
        <v/>
      </c>
      <c r="Q4719" s="39">
        <f>IF(F4719="","",COUNTIFS(ex_chave_oc,F4719,ex_cancelada,"&lt;&gt;Sim"))</f>
        <v/>
      </c>
      <c r="R4719" s="51">
        <f>IF(P4719="","",IF(AND(P4719=1,N(Q4719)&gt;0),1,0))</f>
        <v/>
      </c>
      <c r="S4719" s="30">
        <f>IF(P4719="","",IF(F4719="","ERRO: data prevista ausente ou inválida",IF(O4719=0,"Duplicada: contada uma vez",IF(N(G4719)=0,"ERRO: tarefa fora do Plano Mestre",IF(P4719=0,"Tarefa retirada do plano: não conta","OK")))))</f>
        <v/>
      </c>
    </row>
    <row r="4720">
      <c r="A4720" s="29" t="n"/>
      <c r="B4720" s="25" t="n"/>
      <c r="C4720" s="49" t="n"/>
      <c r="D4720" s="29" t="n"/>
      <c r="E4720" s="23">
        <f>IF(OR(A4720="",B4720=""),"",A4720&amp;"|"&amp;B4720)</f>
        <v/>
      </c>
      <c r="F4720" s="30">
        <f>IF(OR(E4720="",NOT(ISNUMBER(C4720))),"",E4720&amp;"|"&amp;YEAR(C4720)&amp;"-"&amp;RIGHT("0"&amp;MONTH(C4720),2)&amp;"-"&amp;RIGHT("0"&amp;DAY(C4720),2))</f>
        <v/>
      </c>
      <c r="G4720" s="26">
        <f>IF(E4720="","",IFERROR(MATCH(E4720,pl_chave,0),0))</f>
        <v/>
      </c>
      <c r="H4720" s="23">
        <f>IF(G4720="","",IF(G4720=0,"Tarefa fora do plano",INDEX(pl_tag,G4720)))</f>
        <v/>
      </c>
      <c r="I4720" s="30">
        <f>IF(N(G4720)=0,"",INDEX(pl_atividade,G4720))</f>
        <v/>
      </c>
      <c r="J4720" s="50">
        <f>IF(N(G4720)=0,"",INDEX(pl_especialidade,G4720))</f>
        <v/>
      </c>
      <c r="K4720" s="28">
        <f>IF(N(G4720)=0,"",INDEX(pl_duracao,G4720))</f>
        <v/>
      </c>
      <c r="L4720" s="39">
        <f>IF(ISNUMBER(C4720),YEAR(C4720),"")</f>
        <v/>
      </c>
      <c r="M4720" s="39">
        <f>IF(ISNUMBER(C4720),MONTH(C4720),"")</f>
        <v/>
      </c>
      <c r="N4720" s="23">
        <f>IF(L4720="","",IF(NOT(ISNUMBER(crono_ano)),"Informe o ano",IF(L4720&lt;crono_ano,"Antes do ano",IF(L4720&gt;crono_ano,"Depois do ano","No ano"))))</f>
        <v/>
      </c>
      <c r="O4720" s="39">
        <f>IF(F4720="","",IF(COUNTIF(F$7:F4720,F4720)=1,1,0))</f>
        <v/>
      </c>
      <c r="P4720" s="39">
        <f>IF(A4720&amp;B4720&amp;C4720="","",IF(AND(O4720=1,N(G4720)&gt;0),IF(INDEX(pl_ativa,MAX(1,N(G4720)))="Sim",1,0),0))</f>
        <v/>
      </c>
      <c r="Q4720" s="39">
        <f>IF(F4720="","",COUNTIFS(ex_chave_oc,F4720,ex_cancelada,"&lt;&gt;Sim"))</f>
        <v/>
      </c>
      <c r="R4720" s="51">
        <f>IF(P4720="","",IF(AND(P4720=1,N(Q4720)&gt;0),1,0))</f>
        <v/>
      </c>
      <c r="S4720" s="30">
        <f>IF(P4720="","",IF(F4720="","ERRO: data prevista ausente ou inválida",IF(O4720=0,"Duplicada: contada uma vez",IF(N(G4720)=0,"ERRO: tarefa fora do Plano Mestre",IF(P4720=0,"Tarefa retirada do plano: não conta","OK")))))</f>
        <v/>
      </c>
    </row>
    <row r="4721">
      <c r="A4721" s="29" t="n"/>
      <c r="B4721" s="25" t="n"/>
      <c r="C4721" s="49" t="n"/>
      <c r="D4721" s="29" t="n"/>
      <c r="E4721" s="23">
        <f>IF(OR(A4721="",B4721=""),"",A4721&amp;"|"&amp;B4721)</f>
        <v/>
      </c>
      <c r="F4721" s="30">
        <f>IF(OR(E4721="",NOT(ISNUMBER(C4721))),"",E4721&amp;"|"&amp;YEAR(C4721)&amp;"-"&amp;RIGHT("0"&amp;MONTH(C4721),2)&amp;"-"&amp;RIGHT("0"&amp;DAY(C4721),2))</f>
        <v/>
      </c>
      <c r="G4721" s="26">
        <f>IF(E4721="","",IFERROR(MATCH(E4721,pl_chave,0),0))</f>
        <v/>
      </c>
      <c r="H4721" s="23">
        <f>IF(G4721="","",IF(G4721=0,"Tarefa fora do plano",INDEX(pl_tag,G4721)))</f>
        <v/>
      </c>
      <c r="I4721" s="30">
        <f>IF(N(G4721)=0,"",INDEX(pl_atividade,G4721))</f>
        <v/>
      </c>
      <c r="J4721" s="50">
        <f>IF(N(G4721)=0,"",INDEX(pl_especialidade,G4721))</f>
        <v/>
      </c>
      <c r="K4721" s="28">
        <f>IF(N(G4721)=0,"",INDEX(pl_duracao,G4721))</f>
        <v/>
      </c>
      <c r="L4721" s="39">
        <f>IF(ISNUMBER(C4721),YEAR(C4721),"")</f>
        <v/>
      </c>
      <c r="M4721" s="39">
        <f>IF(ISNUMBER(C4721),MONTH(C4721),"")</f>
        <v/>
      </c>
      <c r="N4721" s="23">
        <f>IF(L4721="","",IF(NOT(ISNUMBER(crono_ano)),"Informe o ano",IF(L4721&lt;crono_ano,"Antes do ano",IF(L4721&gt;crono_ano,"Depois do ano","No ano"))))</f>
        <v/>
      </c>
      <c r="O4721" s="39">
        <f>IF(F4721="","",IF(COUNTIF(F$7:F4721,F4721)=1,1,0))</f>
        <v/>
      </c>
      <c r="P4721" s="39">
        <f>IF(A4721&amp;B4721&amp;C4721="","",IF(AND(O4721=1,N(G4721)&gt;0),IF(INDEX(pl_ativa,MAX(1,N(G4721)))="Sim",1,0),0))</f>
        <v/>
      </c>
      <c r="Q4721" s="39">
        <f>IF(F4721="","",COUNTIFS(ex_chave_oc,F4721,ex_cancelada,"&lt;&gt;Sim"))</f>
        <v/>
      </c>
      <c r="R4721" s="51">
        <f>IF(P4721="","",IF(AND(P4721=1,N(Q4721)&gt;0),1,0))</f>
        <v/>
      </c>
      <c r="S4721" s="30">
        <f>IF(P4721="","",IF(F4721="","ERRO: data prevista ausente ou inválida",IF(O4721=0,"Duplicada: contada uma vez",IF(N(G4721)=0,"ERRO: tarefa fora do Plano Mestre",IF(P4721=0,"Tarefa retirada do plano: não conta","OK")))))</f>
        <v/>
      </c>
    </row>
    <row r="4722">
      <c r="A4722" s="29" t="n"/>
      <c r="B4722" s="25" t="n"/>
      <c r="C4722" s="49" t="n"/>
      <c r="D4722" s="29" t="n"/>
      <c r="E4722" s="23">
        <f>IF(OR(A4722="",B4722=""),"",A4722&amp;"|"&amp;B4722)</f>
        <v/>
      </c>
      <c r="F4722" s="30">
        <f>IF(OR(E4722="",NOT(ISNUMBER(C4722))),"",E4722&amp;"|"&amp;YEAR(C4722)&amp;"-"&amp;RIGHT("0"&amp;MONTH(C4722),2)&amp;"-"&amp;RIGHT("0"&amp;DAY(C4722),2))</f>
        <v/>
      </c>
      <c r="G4722" s="26">
        <f>IF(E4722="","",IFERROR(MATCH(E4722,pl_chave,0),0))</f>
        <v/>
      </c>
      <c r="H4722" s="23">
        <f>IF(G4722="","",IF(G4722=0,"Tarefa fora do plano",INDEX(pl_tag,G4722)))</f>
        <v/>
      </c>
      <c r="I4722" s="30">
        <f>IF(N(G4722)=0,"",INDEX(pl_atividade,G4722))</f>
        <v/>
      </c>
      <c r="J4722" s="50">
        <f>IF(N(G4722)=0,"",INDEX(pl_especialidade,G4722))</f>
        <v/>
      </c>
      <c r="K4722" s="28">
        <f>IF(N(G4722)=0,"",INDEX(pl_duracao,G4722))</f>
        <v/>
      </c>
      <c r="L4722" s="39">
        <f>IF(ISNUMBER(C4722),YEAR(C4722),"")</f>
        <v/>
      </c>
      <c r="M4722" s="39">
        <f>IF(ISNUMBER(C4722),MONTH(C4722),"")</f>
        <v/>
      </c>
      <c r="N4722" s="23">
        <f>IF(L4722="","",IF(NOT(ISNUMBER(crono_ano)),"Informe o ano",IF(L4722&lt;crono_ano,"Antes do ano",IF(L4722&gt;crono_ano,"Depois do ano","No ano"))))</f>
        <v/>
      </c>
      <c r="O4722" s="39">
        <f>IF(F4722="","",IF(COUNTIF(F$7:F4722,F4722)=1,1,0))</f>
        <v/>
      </c>
      <c r="P4722" s="39">
        <f>IF(A4722&amp;B4722&amp;C4722="","",IF(AND(O4722=1,N(G4722)&gt;0),IF(INDEX(pl_ativa,MAX(1,N(G4722)))="Sim",1,0),0))</f>
        <v/>
      </c>
      <c r="Q4722" s="39">
        <f>IF(F4722="","",COUNTIFS(ex_chave_oc,F4722,ex_cancelada,"&lt;&gt;Sim"))</f>
        <v/>
      </c>
      <c r="R4722" s="51">
        <f>IF(P4722="","",IF(AND(P4722=1,N(Q4722)&gt;0),1,0))</f>
        <v/>
      </c>
      <c r="S4722" s="30">
        <f>IF(P4722="","",IF(F4722="","ERRO: data prevista ausente ou inválida",IF(O4722=0,"Duplicada: contada uma vez",IF(N(G4722)=0,"ERRO: tarefa fora do Plano Mestre",IF(P4722=0,"Tarefa retirada do plano: não conta","OK")))))</f>
        <v/>
      </c>
    </row>
    <row r="4723">
      <c r="A4723" s="29" t="n"/>
      <c r="B4723" s="25" t="n"/>
      <c r="C4723" s="49" t="n"/>
      <c r="D4723" s="29" t="n"/>
      <c r="E4723" s="23">
        <f>IF(OR(A4723="",B4723=""),"",A4723&amp;"|"&amp;B4723)</f>
        <v/>
      </c>
      <c r="F4723" s="30">
        <f>IF(OR(E4723="",NOT(ISNUMBER(C4723))),"",E4723&amp;"|"&amp;YEAR(C4723)&amp;"-"&amp;RIGHT("0"&amp;MONTH(C4723),2)&amp;"-"&amp;RIGHT("0"&amp;DAY(C4723),2))</f>
        <v/>
      </c>
      <c r="G4723" s="26">
        <f>IF(E4723="","",IFERROR(MATCH(E4723,pl_chave,0),0))</f>
        <v/>
      </c>
      <c r="H4723" s="23">
        <f>IF(G4723="","",IF(G4723=0,"Tarefa fora do plano",INDEX(pl_tag,G4723)))</f>
        <v/>
      </c>
      <c r="I4723" s="30">
        <f>IF(N(G4723)=0,"",INDEX(pl_atividade,G4723))</f>
        <v/>
      </c>
      <c r="J4723" s="50">
        <f>IF(N(G4723)=0,"",INDEX(pl_especialidade,G4723))</f>
        <v/>
      </c>
      <c r="K4723" s="28">
        <f>IF(N(G4723)=0,"",INDEX(pl_duracao,G4723))</f>
        <v/>
      </c>
      <c r="L4723" s="39">
        <f>IF(ISNUMBER(C4723),YEAR(C4723),"")</f>
        <v/>
      </c>
      <c r="M4723" s="39">
        <f>IF(ISNUMBER(C4723),MONTH(C4723),"")</f>
        <v/>
      </c>
      <c r="N4723" s="23">
        <f>IF(L4723="","",IF(NOT(ISNUMBER(crono_ano)),"Informe o ano",IF(L4723&lt;crono_ano,"Antes do ano",IF(L4723&gt;crono_ano,"Depois do ano","No ano"))))</f>
        <v/>
      </c>
      <c r="O4723" s="39">
        <f>IF(F4723="","",IF(COUNTIF(F$7:F4723,F4723)=1,1,0))</f>
        <v/>
      </c>
      <c r="P4723" s="39">
        <f>IF(A4723&amp;B4723&amp;C4723="","",IF(AND(O4723=1,N(G4723)&gt;0),IF(INDEX(pl_ativa,MAX(1,N(G4723)))="Sim",1,0),0))</f>
        <v/>
      </c>
      <c r="Q4723" s="39">
        <f>IF(F4723="","",COUNTIFS(ex_chave_oc,F4723,ex_cancelada,"&lt;&gt;Sim"))</f>
        <v/>
      </c>
      <c r="R4723" s="51">
        <f>IF(P4723="","",IF(AND(P4723=1,N(Q4723)&gt;0),1,0))</f>
        <v/>
      </c>
      <c r="S4723" s="30">
        <f>IF(P4723="","",IF(F4723="","ERRO: data prevista ausente ou inválida",IF(O4723=0,"Duplicada: contada uma vez",IF(N(G4723)=0,"ERRO: tarefa fora do Plano Mestre",IF(P4723=0,"Tarefa retirada do plano: não conta","OK")))))</f>
        <v/>
      </c>
    </row>
    <row r="4724">
      <c r="A4724" s="29" t="n"/>
      <c r="B4724" s="25" t="n"/>
      <c r="C4724" s="49" t="n"/>
      <c r="D4724" s="29" t="n"/>
      <c r="E4724" s="23">
        <f>IF(OR(A4724="",B4724=""),"",A4724&amp;"|"&amp;B4724)</f>
        <v/>
      </c>
      <c r="F4724" s="30">
        <f>IF(OR(E4724="",NOT(ISNUMBER(C4724))),"",E4724&amp;"|"&amp;YEAR(C4724)&amp;"-"&amp;RIGHT("0"&amp;MONTH(C4724),2)&amp;"-"&amp;RIGHT("0"&amp;DAY(C4724),2))</f>
        <v/>
      </c>
      <c r="G4724" s="26">
        <f>IF(E4724="","",IFERROR(MATCH(E4724,pl_chave,0),0))</f>
        <v/>
      </c>
      <c r="H4724" s="23">
        <f>IF(G4724="","",IF(G4724=0,"Tarefa fora do plano",INDEX(pl_tag,G4724)))</f>
        <v/>
      </c>
      <c r="I4724" s="30">
        <f>IF(N(G4724)=0,"",INDEX(pl_atividade,G4724))</f>
        <v/>
      </c>
      <c r="J4724" s="50">
        <f>IF(N(G4724)=0,"",INDEX(pl_especialidade,G4724))</f>
        <v/>
      </c>
      <c r="K4724" s="28">
        <f>IF(N(G4724)=0,"",INDEX(pl_duracao,G4724))</f>
        <v/>
      </c>
      <c r="L4724" s="39">
        <f>IF(ISNUMBER(C4724),YEAR(C4724),"")</f>
        <v/>
      </c>
      <c r="M4724" s="39">
        <f>IF(ISNUMBER(C4724),MONTH(C4724),"")</f>
        <v/>
      </c>
      <c r="N4724" s="23">
        <f>IF(L4724="","",IF(NOT(ISNUMBER(crono_ano)),"Informe o ano",IF(L4724&lt;crono_ano,"Antes do ano",IF(L4724&gt;crono_ano,"Depois do ano","No ano"))))</f>
        <v/>
      </c>
      <c r="O4724" s="39">
        <f>IF(F4724="","",IF(COUNTIF(F$7:F4724,F4724)=1,1,0))</f>
        <v/>
      </c>
      <c r="P4724" s="39">
        <f>IF(A4724&amp;B4724&amp;C4724="","",IF(AND(O4724=1,N(G4724)&gt;0),IF(INDEX(pl_ativa,MAX(1,N(G4724)))="Sim",1,0),0))</f>
        <v/>
      </c>
      <c r="Q4724" s="39">
        <f>IF(F4724="","",COUNTIFS(ex_chave_oc,F4724,ex_cancelada,"&lt;&gt;Sim"))</f>
        <v/>
      </c>
      <c r="R4724" s="51">
        <f>IF(P4724="","",IF(AND(P4724=1,N(Q4724)&gt;0),1,0))</f>
        <v/>
      </c>
      <c r="S4724" s="30">
        <f>IF(P4724="","",IF(F4724="","ERRO: data prevista ausente ou inválida",IF(O4724=0,"Duplicada: contada uma vez",IF(N(G4724)=0,"ERRO: tarefa fora do Plano Mestre",IF(P4724=0,"Tarefa retirada do plano: não conta","OK")))))</f>
        <v/>
      </c>
    </row>
    <row r="4725">
      <c r="A4725" s="29" t="n"/>
      <c r="B4725" s="25" t="n"/>
      <c r="C4725" s="49" t="n"/>
      <c r="D4725" s="29" t="n"/>
      <c r="E4725" s="23">
        <f>IF(OR(A4725="",B4725=""),"",A4725&amp;"|"&amp;B4725)</f>
        <v/>
      </c>
      <c r="F4725" s="30">
        <f>IF(OR(E4725="",NOT(ISNUMBER(C4725))),"",E4725&amp;"|"&amp;YEAR(C4725)&amp;"-"&amp;RIGHT("0"&amp;MONTH(C4725),2)&amp;"-"&amp;RIGHT("0"&amp;DAY(C4725),2))</f>
        <v/>
      </c>
      <c r="G4725" s="26">
        <f>IF(E4725="","",IFERROR(MATCH(E4725,pl_chave,0),0))</f>
        <v/>
      </c>
      <c r="H4725" s="23">
        <f>IF(G4725="","",IF(G4725=0,"Tarefa fora do plano",INDEX(pl_tag,G4725)))</f>
        <v/>
      </c>
      <c r="I4725" s="30">
        <f>IF(N(G4725)=0,"",INDEX(pl_atividade,G4725))</f>
        <v/>
      </c>
      <c r="J4725" s="50">
        <f>IF(N(G4725)=0,"",INDEX(pl_especialidade,G4725))</f>
        <v/>
      </c>
      <c r="K4725" s="28">
        <f>IF(N(G4725)=0,"",INDEX(pl_duracao,G4725))</f>
        <v/>
      </c>
      <c r="L4725" s="39">
        <f>IF(ISNUMBER(C4725),YEAR(C4725),"")</f>
        <v/>
      </c>
      <c r="M4725" s="39">
        <f>IF(ISNUMBER(C4725),MONTH(C4725),"")</f>
        <v/>
      </c>
      <c r="N4725" s="23">
        <f>IF(L4725="","",IF(NOT(ISNUMBER(crono_ano)),"Informe o ano",IF(L4725&lt;crono_ano,"Antes do ano",IF(L4725&gt;crono_ano,"Depois do ano","No ano"))))</f>
        <v/>
      </c>
      <c r="O4725" s="39">
        <f>IF(F4725="","",IF(COUNTIF(F$7:F4725,F4725)=1,1,0))</f>
        <v/>
      </c>
      <c r="P4725" s="39">
        <f>IF(A4725&amp;B4725&amp;C4725="","",IF(AND(O4725=1,N(G4725)&gt;0),IF(INDEX(pl_ativa,MAX(1,N(G4725)))="Sim",1,0),0))</f>
        <v/>
      </c>
      <c r="Q4725" s="39">
        <f>IF(F4725="","",COUNTIFS(ex_chave_oc,F4725,ex_cancelada,"&lt;&gt;Sim"))</f>
        <v/>
      </c>
      <c r="R4725" s="51">
        <f>IF(P4725="","",IF(AND(P4725=1,N(Q4725)&gt;0),1,0))</f>
        <v/>
      </c>
      <c r="S4725" s="30">
        <f>IF(P4725="","",IF(F4725="","ERRO: data prevista ausente ou inválida",IF(O4725=0,"Duplicada: contada uma vez",IF(N(G4725)=0,"ERRO: tarefa fora do Plano Mestre",IF(P4725=0,"Tarefa retirada do plano: não conta","OK")))))</f>
        <v/>
      </c>
    </row>
    <row r="4726">
      <c r="A4726" s="29" t="n"/>
      <c r="B4726" s="25" t="n"/>
      <c r="C4726" s="49" t="n"/>
      <c r="D4726" s="29" t="n"/>
      <c r="E4726" s="23">
        <f>IF(OR(A4726="",B4726=""),"",A4726&amp;"|"&amp;B4726)</f>
        <v/>
      </c>
      <c r="F4726" s="30">
        <f>IF(OR(E4726="",NOT(ISNUMBER(C4726))),"",E4726&amp;"|"&amp;YEAR(C4726)&amp;"-"&amp;RIGHT("0"&amp;MONTH(C4726),2)&amp;"-"&amp;RIGHT("0"&amp;DAY(C4726),2))</f>
        <v/>
      </c>
      <c r="G4726" s="26">
        <f>IF(E4726="","",IFERROR(MATCH(E4726,pl_chave,0),0))</f>
        <v/>
      </c>
      <c r="H4726" s="23">
        <f>IF(G4726="","",IF(G4726=0,"Tarefa fora do plano",INDEX(pl_tag,G4726)))</f>
        <v/>
      </c>
      <c r="I4726" s="30">
        <f>IF(N(G4726)=0,"",INDEX(pl_atividade,G4726))</f>
        <v/>
      </c>
      <c r="J4726" s="50">
        <f>IF(N(G4726)=0,"",INDEX(pl_especialidade,G4726))</f>
        <v/>
      </c>
      <c r="K4726" s="28">
        <f>IF(N(G4726)=0,"",INDEX(pl_duracao,G4726))</f>
        <v/>
      </c>
      <c r="L4726" s="39">
        <f>IF(ISNUMBER(C4726),YEAR(C4726),"")</f>
        <v/>
      </c>
      <c r="M4726" s="39">
        <f>IF(ISNUMBER(C4726),MONTH(C4726),"")</f>
        <v/>
      </c>
      <c r="N4726" s="23">
        <f>IF(L4726="","",IF(NOT(ISNUMBER(crono_ano)),"Informe o ano",IF(L4726&lt;crono_ano,"Antes do ano",IF(L4726&gt;crono_ano,"Depois do ano","No ano"))))</f>
        <v/>
      </c>
      <c r="O4726" s="39">
        <f>IF(F4726="","",IF(COUNTIF(F$7:F4726,F4726)=1,1,0))</f>
        <v/>
      </c>
      <c r="P4726" s="39">
        <f>IF(A4726&amp;B4726&amp;C4726="","",IF(AND(O4726=1,N(G4726)&gt;0),IF(INDEX(pl_ativa,MAX(1,N(G4726)))="Sim",1,0),0))</f>
        <v/>
      </c>
      <c r="Q4726" s="39">
        <f>IF(F4726="","",COUNTIFS(ex_chave_oc,F4726,ex_cancelada,"&lt;&gt;Sim"))</f>
        <v/>
      </c>
      <c r="R4726" s="51">
        <f>IF(P4726="","",IF(AND(P4726=1,N(Q4726)&gt;0),1,0))</f>
        <v/>
      </c>
      <c r="S4726" s="30">
        <f>IF(P4726="","",IF(F4726="","ERRO: data prevista ausente ou inválida",IF(O4726=0,"Duplicada: contada uma vez",IF(N(G4726)=0,"ERRO: tarefa fora do Plano Mestre",IF(P4726=0,"Tarefa retirada do plano: não conta","OK")))))</f>
        <v/>
      </c>
    </row>
    <row r="4727">
      <c r="A4727" s="29" t="n"/>
      <c r="B4727" s="25" t="n"/>
      <c r="C4727" s="49" t="n"/>
      <c r="D4727" s="29" t="n"/>
      <c r="E4727" s="23">
        <f>IF(OR(A4727="",B4727=""),"",A4727&amp;"|"&amp;B4727)</f>
        <v/>
      </c>
      <c r="F4727" s="30">
        <f>IF(OR(E4727="",NOT(ISNUMBER(C4727))),"",E4727&amp;"|"&amp;YEAR(C4727)&amp;"-"&amp;RIGHT("0"&amp;MONTH(C4727),2)&amp;"-"&amp;RIGHT("0"&amp;DAY(C4727),2))</f>
        <v/>
      </c>
      <c r="G4727" s="26">
        <f>IF(E4727="","",IFERROR(MATCH(E4727,pl_chave,0),0))</f>
        <v/>
      </c>
      <c r="H4727" s="23">
        <f>IF(G4727="","",IF(G4727=0,"Tarefa fora do plano",INDEX(pl_tag,G4727)))</f>
        <v/>
      </c>
      <c r="I4727" s="30">
        <f>IF(N(G4727)=0,"",INDEX(pl_atividade,G4727))</f>
        <v/>
      </c>
      <c r="J4727" s="50">
        <f>IF(N(G4727)=0,"",INDEX(pl_especialidade,G4727))</f>
        <v/>
      </c>
      <c r="K4727" s="28">
        <f>IF(N(G4727)=0,"",INDEX(pl_duracao,G4727))</f>
        <v/>
      </c>
      <c r="L4727" s="39">
        <f>IF(ISNUMBER(C4727),YEAR(C4727),"")</f>
        <v/>
      </c>
      <c r="M4727" s="39">
        <f>IF(ISNUMBER(C4727),MONTH(C4727),"")</f>
        <v/>
      </c>
      <c r="N4727" s="23">
        <f>IF(L4727="","",IF(NOT(ISNUMBER(crono_ano)),"Informe o ano",IF(L4727&lt;crono_ano,"Antes do ano",IF(L4727&gt;crono_ano,"Depois do ano","No ano"))))</f>
        <v/>
      </c>
      <c r="O4727" s="39">
        <f>IF(F4727="","",IF(COUNTIF(F$7:F4727,F4727)=1,1,0))</f>
        <v/>
      </c>
      <c r="P4727" s="39">
        <f>IF(A4727&amp;B4727&amp;C4727="","",IF(AND(O4727=1,N(G4727)&gt;0),IF(INDEX(pl_ativa,MAX(1,N(G4727)))="Sim",1,0),0))</f>
        <v/>
      </c>
      <c r="Q4727" s="39">
        <f>IF(F4727="","",COUNTIFS(ex_chave_oc,F4727,ex_cancelada,"&lt;&gt;Sim"))</f>
        <v/>
      </c>
      <c r="R4727" s="51">
        <f>IF(P4727="","",IF(AND(P4727=1,N(Q4727)&gt;0),1,0))</f>
        <v/>
      </c>
      <c r="S4727" s="30">
        <f>IF(P4727="","",IF(F4727="","ERRO: data prevista ausente ou inválida",IF(O4727=0,"Duplicada: contada uma vez",IF(N(G4727)=0,"ERRO: tarefa fora do Plano Mestre",IF(P4727=0,"Tarefa retirada do plano: não conta","OK")))))</f>
        <v/>
      </c>
    </row>
    <row r="4728">
      <c r="A4728" s="29" t="n"/>
      <c r="B4728" s="25" t="n"/>
      <c r="C4728" s="49" t="n"/>
      <c r="D4728" s="29" t="n"/>
      <c r="E4728" s="23">
        <f>IF(OR(A4728="",B4728=""),"",A4728&amp;"|"&amp;B4728)</f>
        <v/>
      </c>
      <c r="F4728" s="30">
        <f>IF(OR(E4728="",NOT(ISNUMBER(C4728))),"",E4728&amp;"|"&amp;YEAR(C4728)&amp;"-"&amp;RIGHT("0"&amp;MONTH(C4728),2)&amp;"-"&amp;RIGHT("0"&amp;DAY(C4728),2))</f>
        <v/>
      </c>
      <c r="G4728" s="26">
        <f>IF(E4728="","",IFERROR(MATCH(E4728,pl_chave,0),0))</f>
        <v/>
      </c>
      <c r="H4728" s="23">
        <f>IF(G4728="","",IF(G4728=0,"Tarefa fora do plano",INDEX(pl_tag,G4728)))</f>
        <v/>
      </c>
      <c r="I4728" s="30">
        <f>IF(N(G4728)=0,"",INDEX(pl_atividade,G4728))</f>
        <v/>
      </c>
      <c r="J4728" s="50">
        <f>IF(N(G4728)=0,"",INDEX(pl_especialidade,G4728))</f>
        <v/>
      </c>
      <c r="K4728" s="28">
        <f>IF(N(G4728)=0,"",INDEX(pl_duracao,G4728))</f>
        <v/>
      </c>
      <c r="L4728" s="39">
        <f>IF(ISNUMBER(C4728),YEAR(C4728),"")</f>
        <v/>
      </c>
      <c r="M4728" s="39">
        <f>IF(ISNUMBER(C4728),MONTH(C4728),"")</f>
        <v/>
      </c>
      <c r="N4728" s="23">
        <f>IF(L4728="","",IF(NOT(ISNUMBER(crono_ano)),"Informe o ano",IF(L4728&lt;crono_ano,"Antes do ano",IF(L4728&gt;crono_ano,"Depois do ano","No ano"))))</f>
        <v/>
      </c>
      <c r="O4728" s="39">
        <f>IF(F4728="","",IF(COUNTIF(F$7:F4728,F4728)=1,1,0))</f>
        <v/>
      </c>
      <c r="P4728" s="39">
        <f>IF(A4728&amp;B4728&amp;C4728="","",IF(AND(O4728=1,N(G4728)&gt;0),IF(INDEX(pl_ativa,MAX(1,N(G4728)))="Sim",1,0),0))</f>
        <v/>
      </c>
      <c r="Q4728" s="39">
        <f>IF(F4728="","",COUNTIFS(ex_chave_oc,F4728,ex_cancelada,"&lt;&gt;Sim"))</f>
        <v/>
      </c>
      <c r="R4728" s="51">
        <f>IF(P4728="","",IF(AND(P4728=1,N(Q4728)&gt;0),1,0))</f>
        <v/>
      </c>
      <c r="S4728" s="30">
        <f>IF(P4728="","",IF(F4728="","ERRO: data prevista ausente ou inválida",IF(O4728=0,"Duplicada: contada uma vez",IF(N(G4728)=0,"ERRO: tarefa fora do Plano Mestre",IF(P4728=0,"Tarefa retirada do plano: não conta","OK")))))</f>
        <v/>
      </c>
    </row>
    <row r="4729">
      <c r="A4729" s="29" t="n"/>
      <c r="B4729" s="25" t="n"/>
      <c r="C4729" s="49" t="n"/>
      <c r="D4729" s="29" t="n"/>
      <c r="E4729" s="23">
        <f>IF(OR(A4729="",B4729=""),"",A4729&amp;"|"&amp;B4729)</f>
        <v/>
      </c>
      <c r="F4729" s="30">
        <f>IF(OR(E4729="",NOT(ISNUMBER(C4729))),"",E4729&amp;"|"&amp;YEAR(C4729)&amp;"-"&amp;RIGHT("0"&amp;MONTH(C4729),2)&amp;"-"&amp;RIGHT("0"&amp;DAY(C4729),2))</f>
        <v/>
      </c>
      <c r="G4729" s="26">
        <f>IF(E4729="","",IFERROR(MATCH(E4729,pl_chave,0),0))</f>
        <v/>
      </c>
      <c r="H4729" s="23">
        <f>IF(G4729="","",IF(G4729=0,"Tarefa fora do plano",INDEX(pl_tag,G4729)))</f>
        <v/>
      </c>
      <c r="I4729" s="30">
        <f>IF(N(G4729)=0,"",INDEX(pl_atividade,G4729))</f>
        <v/>
      </c>
      <c r="J4729" s="50">
        <f>IF(N(G4729)=0,"",INDEX(pl_especialidade,G4729))</f>
        <v/>
      </c>
      <c r="K4729" s="28">
        <f>IF(N(G4729)=0,"",INDEX(pl_duracao,G4729))</f>
        <v/>
      </c>
      <c r="L4729" s="39">
        <f>IF(ISNUMBER(C4729),YEAR(C4729),"")</f>
        <v/>
      </c>
      <c r="M4729" s="39">
        <f>IF(ISNUMBER(C4729),MONTH(C4729),"")</f>
        <v/>
      </c>
      <c r="N4729" s="23">
        <f>IF(L4729="","",IF(NOT(ISNUMBER(crono_ano)),"Informe o ano",IF(L4729&lt;crono_ano,"Antes do ano",IF(L4729&gt;crono_ano,"Depois do ano","No ano"))))</f>
        <v/>
      </c>
      <c r="O4729" s="39">
        <f>IF(F4729="","",IF(COUNTIF(F$7:F4729,F4729)=1,1,0))</f>
        <v/>
      </c>
      <c r="P4729" s="39">
        <f>IF(A4729&amp;B4729&amp;C4729="","",IF(AND(O4729=1,N(G4729)&gt;0),IF(INDEX(pl_ativa,MAX(1,N(G4729)))="Sim",1,0),0))</f>
        <v/>
      </c>
      <c r="Q4729" s="39">
        <f>IF(F4729="","",COUNTIFS(ex_chave_oc,F4729,ex_cancelada,"&lt;&gt;Sim"))</f>
        <v/>
      </c>
      <c r="R4729" s="51">
        <f>IF(P4729="","",IF(AND(P4729=1,N(Q4729)&gt;0),1,0))</f>
        <v/>
      </c>
      <c r="S4729" s="30">
        <f>IF(P4729="","",IF(F4729="","ERRO: data prevista ausente ou inválida",IF(O4729=0,"Duplicada: contada uma vez",IF(N(G4729)=0,"ERRO: tarefa fora do Plano Mestre",IF(P4729=0,"Tarefa retirada do plano: não conta","OK")))))</f>
        <v/>
      </c>
    </row>
    <row r="4730">
      <c r="A4730" s="29" t="n"/>
      <c r="B4730" s="25" t="n"/>
      <c r="C4730" s="49" t="n"/>
      <c r="D4730" s="29" t="n"/>
      <c r="E4730" s="23">
        <f>IF(OR(A4730="",B4730=""),"",A4730&amp;"|"&amp;B4730)</f>
        <v/>
      </c>
      <c r="F4730" s="30">
        <f>IF(OR(E4730="",NOT(ISNUMBER(C4730))),"",E4730&amp;"|"&amp;YEAR(C4730)&amp;"-"&amp;RIGHT("0"&amp;MONTH(C4730),2)&amp;"-"&amp;RIGHT("0"&amp;DAY(C4730),2))</f>
        <v/>
      </c>
      <c r="G4730" s="26">
        <f>IF(E4730="","",IFERROR(MATCH(E4730,pl_chave,0),0))</f>
        <v/>
      </c>
      <c r="H4730" s="23">
        <f>IF(G4730="","",IF(G4730=0,"Tarefa fora do plano",INDEX(pl_tag,G4730)))</f>
        <v/>
      </c>
      <c r="I4730" s="30">
        <f>IF(N(G4730)=0,"",INDEX(pl_atividade,G4730))</f>
        <v/>
      </c>
      <c r="J4730" s="50">
        <f>IF(N(G4730)=0,"",INDEX(pl_especialidade,G4730))</f>
        <v/>
      </c>
      <c r="K4730" s="28">
        <f>IF(N(G4730)=0,"",INDEX(pl_duracao,G4730))</f>
        <v/>
      </c>
      <c r="L4730" s="39">
        <f>IF(ISNUMBER(C4730),YEAR(C4730),"")</f>
        <v/>
      </c>
      <c r="M4730" s="39">
        <f>IF(ISNUMBER(C4730),MONTH(C4730),"")</f>
        <v/>
      </c>
      <c r="N4730" s="23">
        <f>IF(L4730="","",IF(NOT(ISNUMBER(crono_ano)),"Informe o ano",IF(L4730&lt;crono_ano,"Antes do ano",IF(L4730&gt;crono_ano,"Depois do ano","No ano"))))</f>
        <v/>
      </c>
      <c r="O4730" s="39">
        <f>IF(F4730="","",IF(COUNTIF(F$7:F4730,F4730)=1,1,0))</f>
        <v/>
      </c>
      <c r="P4730" s="39">
        <f>IF(A4730&amp;B4730&amp;C4730="","",IF(AND(O4730=1,N(G4730)&gt;0),IF(INDEX(pl_ativa,MAX(1,N(G4730)))="Sim",1,0),0))</f>
        <v/>
      </c>
      <c r="Q4730" s="39">
        <f>IF(F4730="","",COUNTIFS(ex_chave_oc,F4730,ex_cancelada,"&lt;&gt;Sim"))</f>
        <v/>
      </c>
      <c r="R4730" s="51">
        <f>IF(P4730="","",IF(AND(P4730=1,N(Q4730)&gt;0),1,0))</f>
        <v/>
      </c>
      <c r="S4730" s="30">
        <f>IF(P4730="","",IF(F4730="","ERRO: data prevista ausente ou inválida",IF(O4730=0,"Duplicada: contada uma vez",IF(N(G4730)=0,"ERRO: tarefa fora do Plano Mestre",IF(P4730=0,"Tarefa retirada do plano: não conta","OK")))))</f>
        <v/>
      </c>
    </row>
    <row r="4731">
      <c r="A4731" s="29" t="n"/>
      <c r="B4731" s="25" t="n"/>
      <c r="C4731" s="49" t="n"/>
      <c r="D4731" s="29" t="n"/>
      <c r="E4731" s="23">
        <f>IF(OR(A4731="",B4731=""),"",A4731&amp;"|"&amp;B4731)</f>
        <v/>
      </c>
      <c r="F4731" s="30">
        <f>IF(OR(E4731="",NOT(ISNUMBER(C4731))),"",E4731&amp;"|"&amp;YEAR(C4731)&amp;"-"&amp;RIGHT("0"&amp;MONTH(C4731),2)&amp;"-"&amp;RIGHT("0"&amp;DAY(C4731),2))</f>
        <v/>
      </c>
      <c r="G4731" s="26">
        <f>IF(E4731="","",IFERROR(MATCH(E4731,pl_chave,0),0))</f>
        <v/>
      </c>
      <c r="H4731" s="23">
        <f>IF(G4731="","",IF(G4731=0,"Tarefa fora do plano",INDEX(pl_tag,G4731)))</f>
        <v/>
      </c>
      <c r="I4731" s="30">
        <f>IF(N(G4731)=0,"",INDEX(pl_atividade,G4731))</f>
        <v/>
      </c>
      <c r="J4731" s="50">
        <f>IF(N(G4731)=0,"",INDEX(pl_especialidade,G4731))</f>
        <v/>
      </c>
      <c r="K4731" s="28">
        <f>IF(N(G4731)=0,"",INDEX(pl_duracao,G4731))</f>
        <v/>
      </c>
      <c r="L4731" s="39">
        <f>IF(ISNUMBER(C4731),YEAR(C4731),"")</f>
        <v/>
      </c>
      <c r="M4731" s="39">
        <f>IF(ISNUMBER(C4731),MONTH(C4731),"")</f>
        <v/>
      </c>
      <c r="N4731" s="23">
        <f>IF(L4731="","",IF(NOT(ISNUMBER(crono_ano)),"Informe o ano",IF(L4731&lt;crono_ano,"Antes do ano",IF(L4731&gt;crono_ano,"Depois do ano","No ano"))))</f>
        <v/>
      </c>
      <c r="O4731" s="39">
        <f>IF(F4731="","",IF(COUNTIF(F$7:F4731,F4731)=1,1,0))</f>
        <v/>
      </c>
      <c r="P4731" s="39">
        <f>IF(A4731&amp;B4731&amp;C4731="","",IF(AND(O4731=1,N(G4731)&gt;0),IF(INDEX(pl_ativa,MAX(1,N(G4731)))="Sim",1,0),0))</f>
        <v/>
      </c>
      <c r="Q4731" s="39">
        <f>IF(F4731="","",COUNTIFS(ex_chave_oc,F4731,ex_cancelada,"&lt;&gt;Sim"))</f>
        <v/>
      </c>
      <c r="R4731" s="51">
        <f>IF(P4731="","",IF(AND(P4731=1,N(Q4731)&gt;0),1,0))</f>
        <v/>
      </c>
      <c r="S4731" s="30">
        <f>IF(P4731="","",IF(F4731="","ERRO: data prevista ausente ou inválida",IF(O4731=0,"Duplicada: contada uma vez",IF(N(G4731)=0,"ERRO: tarefa fora do Plano Mestre",IF(P4731=0,"Tarefa retirada do plano: não conta","OK")))))</f>
        <v/>
      </c>
    </row>
    <row r="4732">
      <c r="A4732" s="29" t="n"/>
      <c r="B4732" s="25" t="n"/>
      <c r="C4732" s="49" t="n"/>
      <c r="D4732" s="29" t="n"/>
      <c r="E4732" s="23">
        <f>IF(OR(A4732="",B4732=""),"",A4732&amp;"|"&amp;B4732)</f>
        <v/>
      </c>
      <c r="F4732" s="30">
        <f>IF(OR(E4732="",NOT(ISNUMBER(C4732))),"",E4732&amp;"|"&amp;YEAR(C4732)&amp;"-"&amp;RIGHT("0"&amp;MONTH(C4732),2)&amp;"-"&amp;RIGHT("0"&amp;DAY(C4732),2))</f>
        <v/>
      </c>
      <c r="G4732" s="26">
        <f>IF(E4732="","",IFERROR(MATCH(E4732,pl_chave,0),0))</f>
        <v/>
      </c>
      <c r="H4732" s="23">
        <f>IF(G4732="","",IF(G4732=0,"Tarefa fora do plano",INDEX(pl_tag,G4732)))</f>
        <v/>
      </c>
      <c r="I4732" s="30">
        <f>IF(N(G4732)=0,"",INDEX(pl_atividade,G4732))</f>
        <v/>
      </c>
      <c r="J4732" s="50">
        <f>IF(N(G4732)=0,"",INDEX(pl_especialidade,G4732))</f>
        <v/>
      </c>
      <c r="K4732" s="28">
        <f>IF(N(G4732)=0,"",INDEX(pl_duracao,G4732))</f>
        <v/>
      </c>
      <c r="L4732" s="39">
        <f>IF(ISNUMBER(C4732),YEAR(C4732),"")</f>
        <v/>
      </c>
      <c r="M4732" s="39">
        <f>IF(ISNUMBER(C4732),MONTH(C4732),"")</f>
        <v/>
      </c>
      <c r="N4732" s="23">
        <f>IF(L4732="","",IF(NOT(ISNUMBER(crono_ano)),"Informe o ano",IF(L4732&lt;crono_ano,"Antes do ano",IF(L4732&gt;crono_ano,"Depois do ano","No ano"))))</f>
        <v/>
      </c>
      <c r="O4732" s="39">
        <f>IF(F4732="","",IF(COUNTIF(F$7:F4732,F4732)=1,1,0))</f>
        <v/>
      </c>
      <c r="P4732" s="39">
        <f>IF(A4732&amp;B4732&amp;C4732="","",IF(AND(O4732=1,N(G4732)&gt;0),IF(INDEX(pl_ativa,MAX(1,N(G4732)))="Sim",1,0),0))</f>
        <v/>
      </c>
      <c r="Q4732" s="39">
        <f>IF(F4732="","",COUNTIFS(ex_chave_oc,F4732,ex_cancelada,"&lt;&gt;Sim"))</f>
        <v/>
      </c>
      <c r="R4732" s="51">
        <f>IF(P4732="","",IF(AND(P4732=1,N(Q4732)&gt;0),1,0))</f>
        <v/>
      </c>
      <c r="S4732" s="30">
        <f>IF(P4732="","",IF(F4732="","ERRO: data prevista ausente ou inválida",IF(O4732=0,"Duplicada: contada uma vez",IF(N(G4732)=0,"ERRO: tarefa fora do Plano Mestre",IF(P4732=0,"Tarefa retirada do plano: não conta","OK")))))</f>
        <v/>
      </c>
    </row>
    <row r="4733">
      <c r="A4733" s="29" t="n"/>
      <c r="B4733" s="25" t="n"/>
      <c r="C4733" s="49" t="n"/>
      <c r="D4733" s="29" t="n"/>
      <c r="E4733" s="23">
        <f>IF(OR(A4733="",B4733=""),"",A4733&amp;"|"&amp;B4733)</f>
        <v/>
      </c>
      <c r="F4733" s="30">
        <f>IF(OR(E4733="",NOT(ISNUMBER(C4733))),"",E4733&amp;"|"&amp;YEAR(C4733)&amp;"-"&amp;RIGHT("0"&amp;MONTH(C4733),2)&amp;"-"&amp;RIGHT("0"&amp;DAY(C4733),2))</f>
        <v/>
      </c>
      <c r="G4733" s="26">
        <f>IF(E4733="","",IFERROR(MATCH(E4733,pl_chave,0),0))</f>
        <v/>
      </c>
      <c r="H4733" s="23">
        <f>IF(G4733="","",IF(G4733=0,"Tarefa fora do plano",INDEX(pl_tag,G4733)))</f>
        <v/>
      </c>
      <c r="I4733" s="30">
        <f>IF(N(G4733)=0,"",INDEX(pl_atividade,G4733))</f>
        <v/>
      </c>
      <c r="J4733" s="50">
        <f>IF(N(G4733)=0,"",INDEX(pl_especialidade,G4733))</f>
        <v/>
      </c>
      <c r="K4733" s="28">
        <f>IF(N(G4733)=0,"",INDEX(pl_duracao,G4733))</f>
        <v/>
      </c>
      <c r="L4733" s="39">
        <f>IF(ISNUMBER(C4733),YEAR(C4733),"")</f>
        <v/>
      </c>
      <c r="M4733" s="39">
        <f>IF(ISNUMBER(C4733),MONTH(C4733),"")</f>
        <v/>
      </c>
      <c r="N4733" s="23">
        <f>IF(L4733="","",IF(NOT(ISNUMBER(crono_ano)),"Informe o ano",IF(L4733&lt;crono_ano,"Antes do ano",IF(L4733&gt;crono_ano,"Depois do ano","No ano"))))</f>
        <v/>
      </c>
      <c r="O4733" s="39">
        <f>IF(F4733="","",IF(COUNTIF(F$7:F4733,F4733)=1,1,0))</f>
        <v/>
      </c>
      <c r="P4733" s="39">
        <f>IF(A4733&amp;B4733&amp;C4733="","",IF(AND(O4733=1,N(G4733)&gt;0),IF(INDEX(pl_ativa,MAX(1,N(G4733)))="Sim",1,0),0))</f>
        <v/>
      </c>
      <c r="Q4733" s="39">
        <f>IF(F4733="","",COUNTIFS(ex_chave_oc,F4733,ex_cancelada,"&lt;&gt;Sim"))</f>
        <v/>
      </c>
      <c r="R4733" s="51">
        <f>IF(P4733="","",IF(AND(P4733=1,N(Q4733)&gt;0),1,0))</f>
        <v/>
      </c>
      <c r="S4733" s="30">
        <f>IF(P4733="","",IF(F4733="","ERRO: data prevista ausente ou inválida",IF(O4733=0,"Duplicada: contada uma vez",IF(N(G4733)=0,"ERRO: tarefa fora do Plano Mestre",IF(P4733=0,"Tarefa retirada do plano: não conta","OK")))))</f>
        <v/>
      </c>
    </row>
    <row r="4734">
      <c r="A4734" s="29" t="n"/>
      <c r="B4734" s="25" t="n"/>
      <c r="C4734" s="49" t="n"/>
      <c r="D4734" s="29" t="n"/>
      <c r="E4734" s="23">
        <f>IF(OR(A4734="",B4734=""),"",A4734&amp;"|"&amp;B4734)</f>
        <v/>
      </c>
      <c r="F4734" s="30">
        <f>IF(OR(E4734="",NOT(ISNUMBER(C4734))),"",E4734&amp;"|"&amp;YEAR(C4734)&amp;"-"&amp;RIGHT("0"&amp;MONTH(C4734),2)&amp;"-"&amp;RIGHT("0"&amp;DAY(C4734),2))</f>
        <v/>
      </c>
      <c r="G4734" s="26">
        <f>IF(E4734="","",IFERROR(MATCH(E4734,pl_chave,0),0))</f>
        <v/>
      </c>
      <c r="H4734" s="23">
        <f>IF(G4734="","",IF(G4734=0,"Tarefa fora do plano",INDEX(pl_tag,G4734)))</f>
        <v/>
      </c>
      <c r="I4734" s="30">
        <f>IF(N(G4734)=0,"",INDEX(pl_atividade,G4734))</f>
        <v/>
      </c>
      <c r="J4734" s="50">
        <f>IF(N(G4734)=0,"",INDEX(pl_especialidade,G4734))</f>
        <v/>
      </c>
      <c r="K4734" s="28">
        <f>IF(N(G4734)=0,"",INDEX(pl_duracao,G4734))</f>
        <v/>
      </c>
      <c r="L4734" s="39">
        <f>IF(ISNUMBER(C4734),YEAR(C4734),"")</f>
        <v/>
      </c>
      <c r="M4734" s="39">
        <f>IF(ISNUMBER(C4734),MONTH(C4734),"")</f>
        <v/>
      </c>
      <c r="N4734" s="23">
        <f>IF(L4734="","",IF(NOT(ISNUMBER(crono_ano)),"Informe o ano",IF(L4734&lt;crono_ano,"Antes do ano",IF(L4734&gt;crono_ano,"Depois do ano","No ano"))))</f>
        <v/>
      </c>
      <c r="O4734" s="39">
        <f>IF(F4734="","",IF(COUNTIF(F$7:F4734,F4734)=1,1,0))</f>
        <v/>
      </c>
      <c r="P4734" s="39">
        <f>IF(A4734&amp;B4734&amp;C4734="","",IF(AND(O4734=1,N(G4734)&gt;0),IF(INDEX(pl_ativa,MAX(1,N(G4734)))="Sim",1,0),0))</f>
        <v/>
      </c>
      <c r="Q4734" s="39">
        <f>IF(F4734="","",COUNTIFS(ex_chave_oc,F4734,ex_cancelada,"&lt;&gt;Sim"))</f>
        <v/>
      </c>
      <c r="R4734" s="51">
        <f>IF(P4734="","",IF(AND(P4734=1,N(Q4734)&gt;0),1,0))</f>
        <v/>
      </c>
      <c r="S4734" s="30">
        <f>IF(P4734="","",IF(F4734="","ERRO: data prevista ausente ou inválida",IF(O4734=0,"Duplicada: contada uma vez",IF(N(G4734)=0,"ERRO: tarefa fora do Plano Mestre",IF(P4734=0,"Tarefa retirada do plano: não conta","OK")))))</f>
        <v/>
      </c>
    </row>
    <row r="4735">
      <c r="A4735" s="29" t="n"/>
      <c r="B4735" s="25" t="n"/>
      <c r="C4735" s="49" t="n"/>
      <c r="D4735" s="29" t="n"/>
      <c r="E4735" s="23">
        <f>IF(OR(A4735="",B4735=""),"",A4735&amp;"|"&amp;B4735)</f>
        <v/>
      </c>
      <c r="F4735" s="30">
        <f>IF(OR(E4735="",NOT(ISNUMBER(C4735))),"",E4735&amp;"|"&amp;YEAR(C4735)&amp;"-"&amp;RIGHT("0"&amp;MONTH(C4735),2)&amp;"-"&amp;RIGHT("0"&amp;DAY(C4735),2))</f>
        <v/>
      </c>
      <c r="G4735" s="26">
        <f>IF(E4735="","",IFERROR(MATCH(E4735,pl_chave,0),0))</f>
        <v/>
      </c>
      <c r="H4735" s="23">
        <f>IF(G4735="","",IF(G4735=0,"Tarefa fora do plano",INDEX(pl_tag,G4735)))</f>
        <v/>
      </c>
      <c r="I4735" s="30">
        <f>IF(N(G4735)=0,"",INDEX(pl_atividade,G4735))</f>
        <v/>
      </c>
      <c r="J4735" s="50">
        <f>IF(N(G4735)=0,"",INDEX(pl_especialidade,G4735))</f>
        <v/>
      </c>
      <c r="K4735" s="28">
        <f>IF(N(G4735)=0,"",INDEX(pl_duracao,G4735))</f>
        <v/>
      </c>
      <c r="L4735" s="39">
        <f>IF(ISNUMBER(C4735),YEAR(C4735),"")</f>
        <v/>
      </c>
      <c r="M4735" s="39">
        <f>IF(ISNUMBER(C4735),MONTH(C4735),"")</f>
        <v/>
      </c>
      <c r="N4735" s="23">
        <f>IF(L4735="","",IF(NOT(ISNUMBER(crono_ano)),"Informe o ano",IF(L4735&lt;crono_ano,"Antes do ano",IF(L4735&gt;crono_ano,"Depois do ano","No ano"))))</f>
        <v/>
      </c>
      <c r="O4735" s="39">
        <f>IF(F4735="","",IF(COUNTIF(F$7:F4735,F4735)=1,1,0))</f>
        <v/>
      </c>
      <c r="P4735" s="39">
        <f>IF(A4735&amp;B4735&amp;C4735="","",IF(AND(O4735=1,N(G4735)&gt;0),IF(INDEX(pl_ativa,MAX(1,N(G4735)))="Sim",1,0),0))</f>
        <v/>
      </c>
      <c r="Q4735" s="39">
        <f>IF(F4735="","",COUNTIFS(ex_chave_oc,F4735,ex_cancelada,"&lt;&gt;Sim"))</f>
        <v/>
      </c>
      <c r="R4735" s="51">
        <f>IF(P4735="","",IF(AND(P4735=1,N(Q4735)&gt;0),1,0))</f>
        <v/>
      </c>
      <c r="S4735" s="30">
        <f>IF(P4735="","",IF(F4735="","ERRO: data prevista ausente ou inválida",IF(O4735=0,"Duplicada: contada uma vez",IF(N(G4735)=0,"ERRO: tarefa fora do Plano Mestre",IF(P4735=0,"Tarefa retirada do plano: não conta","OK")))))</f>
        <v/>
      </c>
    </row>
    <row r="4736">
      <c r="A4736" s="29" t="n"/>
      <c r="B4736" s="25" t="n"/>
      <c r="C4736" s="49" t="n"/>
      <c r="D4736" s="29" t="n"/>
      <c r="E4736" s="23">
        <f>IF(OR(A4736="",B4736=""),"",A4736&amp;"|"&amp;B4736)</f>
        <v/>
      </c>
      <c r="F4736" s="30">
        <f>IF(OR(E4736="",NOT(ISNUMBER(C4736))),"",E4736&amp;"|"&amp;YEAR(C4736)&amp;"-"&amp;RIGHT("0"&amp;MONTH(C4736),2)&amp;"-"&amp;RIGHT("0"&amp;DAY(C4736),2))</f>
        <v/>
      </c>
      <c r="G4736" s="26">
        <f>IF(E4736="","",IFERROR(MATCH(E4736,pl_chave,0),0))</f>
        <v/>
      </c>
      <c r="H4736" s="23">
        <f>IF(G4736="","",IF(G4736=0,"Tarefa fora do plano",INDEX(pl_tag,G4736)))</f>
        <v/>
      </c>
      <c r="I4736" s="30">
        <f>IF(N(G4736)=0,"",INDEX(pl_atividade,G4736))</f>
        <v/>
      </c>
      <c r="J4736" s="50">
        <f>IF(N(G4736)=0,"",INDEX(pl_especialidade,G4736))</f>
        <v/>
      </c>
      <c r="K4736" s="28">
        <f>IF(N(G4736)=0,"",INDEX(pl_duracao,G4736))</f>
        <v/>
      </c>
      <c r="L4736" s="39">
        <f>IF(ISNUMBER(C4736),YEAR(C4736),"")</f>
        <v/>
      </c>
      <c r="M4736" s="39">
        <f>IF(ISNUMBER(C4736),MONTH(C4736),"")</f>
        <v/>
      </c>
      <c r="N4736" s="23">
        <f>IF(L4736="","",IF(NOT(ISNUMBER(crono_ano)),"Informe o ano",IF(L4736&lt;crono_ano,"Antes do ano",IF(L4736&gt;crono_ano,"Depois do ano","No ano"))))</f>
        <v/>
      </c>
      <c r="O4736" s="39">
        <f>IF(F4736="","",IF(COUNTIF(F$7:F4736,F4736)=1,1,0))</f>
        <v/>
      </c>
      <c r="P4736" s="39">
        <f>IF(A4736&amp;B4736&amp;C4736="","",IF(AND(O4736=1,N(G4736)&gt;0),IF(INDEX(pl_ativa,MAX(1,N(G4736)))="Sim",1,0),0))</f>
        <v/>
      </c>
      <c r="Q4736" s="39">
        <f>IF(F4736="","",COUNTIFS(ex_chave_oc,F4736,ex_cancelada,"&lt;&gt;Sim"))</f>
        <v/>
      </c>
      <c r="R4736" s="51">
        <f>IF(P4736="","",IF(AND(P4736=1,N(Q4736)&gt;0),1,0))</f>
        <v/>
      </c>
      <c r="S4736" s="30">
        <f>IF(P4736="","",IF(F4736="","ERRO: data prevista ausente ou inválida",IF(O4736=0,"Duplicada: contada uma vez",IF(N(G4736)=0,"ERRO: tarefa fora do Plano Mestre",IF(P4736=0,"Tarefa retirada do plano: não conta","OK")))))</f>
        <v/>
      </c>
    </row>
    <row r="4737">
      <c r="A4737" s="29" t="n"/>
      <c r="B4737" s="25" t="n"/>
      <c r="C4737" s="49" t="n"/>
      <c r="D4737" s="29" t="n"/>
      <c r="E4737" s="23">
        <f>IF(OR(A4737="",B4737=""),"",A4737&amp;"|"&amp;B4737)</f>
        <v/>
      </c>
      <c r="F4737" s="30">
        <f>IF(OR(E4737="",NOT(ISNUMBER(C4737))),"",E4737&amp;"|"&amp;YEAR(C4737)&amp;"-"&amp;RIGHT("0"&amp;MONTH(C4737),2)&amp;"-"&amp;RIGHT("0"&amp;DAY(C4737),2))</f>
        <v/>
      </c>
      <c r="G4737" s="26">
        <f>IF(E4737="","",IFERROR(MATCH(E4737,pl_chave,0),0))</f>
        <v/>
      </c>
      <c r="H4737" s="23">
        <f>IF(G4737="","",IF(G4737=0,"Tarefa fora do plano",INDEX(pl_tag,G4737)))</f>
        <v/>
      </c>
      <c r="I4737" s="30">
        <f>IF(N(G4737)=0,"",INDEX(pl_atividade,G4737))</f>
        <v/>
      </c>
      <c r="J4737" s="50">
        <f>IF(N(G4737)=0,"",INDEX(pl_especialidade,G4737))</f>
        <v/>
      </c>
      <c r="K4737" s="28">
        <f>IF(N(G4737)=0,"",INDEX(pl_duracao,G4737))</f>
        <v/>
      </c>
      <c r="L4737" s="39">
        <f>IF(ISNUMBER(C4737),YEAR(C4737),"")</f>
        <v/>
      </c>
      <c r="M4737" s="39">
        <f>IF(ISNUMBER(C4737),MONTH(C4737),"")</f>
        <v/>
      </c>
      <c r="N4737" s="23">
        <f>IF(L4737="","",IF(NOT(ISNUMBER(crono_ano)),"Informe o ano",IF(L4737&lt;crono_ano,"Antes do ano",IF(L4737&gt;crono_ano,"Depois do ano","No ano"))))</f>
        <v/>
      </c>
      <c r="O4737" s="39">
        <f>IF(F4737="","",IF(COUNTIF(F$7:F4737,F4737)=1,1,0))</f>
        <v/>
      </c>
      <c r="P4737" s="39">
        <f>IF(A4737&amp;B4737&amp;C4737="","",IF(AND(O4737=1,N(G4737)&gt;0),IF(INDEX(pl_ativa,MAX(1,N(G4737)))="Sim",1,0),0))</f>
        <v/>
      </c>
      <c r="Q4737" s="39">
        <f>IF(F4737="","",COUNTIFS(ex_chave_oc,F4737,ex_cancelada,"&lt;&gt;Sim"))</f>
        <v/>
      </c>
      <c r="R4737" s="51">
        <f>IF(P4737="","",IF(AND(P4737=1,N(Q4737)&gt;0),1,0))</f>
        <v/>
      </c>
      <c r="S4737" s="30">
        <f>IF(P4737="","",IF(F4737="","ERRO: data prevista ausente ou inválida",IF(O4737=0,"Duplicada: contada uma vez",IF(N(G4737)=0,"ERRO: tarefa fora do Plano Mestre",IF(P4737=0,"Tarefa retirada do plano: não conta","OK")))))</f>
        <v/>
      </c>
    </row>
    <row r="4738">
      <c r="A4738" s="29" t="n"/>
      <c r="B4738" s="25" t="n"/>
      <c r="C4738" s="49" t="n"/>
      <c r="D4738" s="29" t="n"/>
      <c r="E4738" s="23">
        <f>IF(OR(A4738="",B4738=""),"",A4738&amp;"|"&amp;B4738)</f>
        <v/>
      </c>
      <c r="F4738" s="30">
        <f>IF(OR(E4738="",NOT(ISNUMBER(C4738))),"",E4738&amp;"|"&amp;YEAR(C4738)&amp;"-"&amp;RIGHT("0"&amp;MONTH(C4738),2)&amp;"-"&amp;RIGHT("0"&amp;DAY(C4738),2))</f>
        <v/>
      </c>
      <c r="G4738" s="26">
        <f>IF(E4738="","",IFERROR(MATCH(E4738,pl_chave,0),0))</f>
        <v/>
      </c>
      <c r="H4738" s="23">
        <f>IF(G4738="","",IF(G4738=0,"Tarefa fora do plano",INDEX(pl_tag,G4738)))</f>
        <v/>
      </c>
      <c r="I4738" s="30">
        <f>IF(N(G4738)=0,"",INDEX(pl_atividade,G4738))</f>
        <v/>
      </c>
      <c r="J4738" s="50">
        <f>IF(N(G4738)=0,"",INDEX(pl_especialidade,G4738))</f>
        <v/>
      </c>
      <c r="K4738" s="28">
        <f>IF(N(G4738)=0,"",INDEX(pl_duracao,G4738))</f>
        <v/>
      </c>
      <c r="L4738" s="39">
        <f>IF(ISNUMBER(C4738),YEAR(C4738),"")</f>
        <v/>
      </c>
      <c r="M4738" s="39">
        <f>IF(ISNUMBER(C4738),MONTH(C4738),"")</f>
        <v/>
      </c>
      <c r="N4738" s="23">
        <f>IF(L4738="","",IF(NOT(ISNUMBER(crono_ano)),"Informe o ano",IF(L4738&lt;crono_ano,"Antes do ano",IF(L4738&gt;crono_ano,"Depois do ano","No ano"))))</f>
        <v/>
      </c>
      <c r="O4738" s="39">
        <f>IF(F4738="","",IF(COUNTIF(F$7:F4738,F4738)=1,1,0))</f>
        <v/>
      </c>
      <c r="P4738" s="39">
        <f>IF(A4738&amp;B4738&amp;C4738="","",IF(AND(O4738=1,N(G4738)&gt;0),IF(INDEX(pl_ativa,MAX(1,N(G4738)))="Sim",1,0),0))</f>
        <v/>
      </c>
      <c r="Q4738" s="39">
        <f>IF(F4738="","",COUNTIFS(ex_chave_oc,F4738,ex_cancelada,"&lt;&gt;Sim"))</f>
        <v/>
      </c>
      <c r="R4738" s="51">
        <f>IF(P4738="","",IF(AND(P4738=1,N(Q4738)&gt;0),1,0))</f>
        <v/>
      </c>
      <c r="S4738" s="30">
        <f>IF(P4738="","",IF(F4738="","ERRO: data prevista ausente ou inválida",IF(O4738=0,"Duplicada: contada uma vez",IF(N(G4738)=0,"ERRO: tarefa fora do Plano Mestre",IF(P4738=0,"Tarefa retirada do plano: não conta","OK")))))</f>
        <v/>
      </c>
    </row>
    <row r="4739">
      <c r="A4739" s="29" t="n"/>
      <c r="B4739" s="25" t="n"/>
      <c r="C4739" s="49" t="n"/>
      <c r="D4739" s="29" t="n"/>
      <c r="E4739" s="23">
        <f>IF(OR(A4739="",B4739=""),"",A4739&amp;"|"&amp;B4739)</f>
        <v/>
      </c>
      <c r="F4739" s="30">
        <f>IF(OR(E4739="",NOT(ISNUMBER(C4739))),"",E4739&amp;"|"&amp;YEAR(C4739)&amp;"-"&amp;RIGHT("0"&amp;MONTH(C4739),2)&amp;"-"&amp;RIGHT("0"&amp;DAY(C4739),2))</f>
        <v/>
      </c>
      <c r="G4739" s="26">
        <f>IF(E4739="","",IFERROR(MATCH(E4739,pl_chave,0),0))</f>
        <v/>
      </c>
      <c r="H4739" s="23">
        <f>IF(G4739="","",IF(G4739=0,"Tarefa fora do plano",INDEX(pl_tag,G4739)))</f>
        <v/>
      </c>
      <c r="I4739" s="30">
        <f>IF(N(G4739)=0,"",INDEX(pl_atividade,G4739))</f>
        <v/>
      </c>
      <c r="J4739" s="50">
        <f>IF(N(G4739)=0,"",INDEX(pl_especialidade,G4739))</f>
        <v/>
      </c>
      <c r="K4739" s="28">
        <f>IF(N(G4739)=0,"",INDEX(pl_duracao,G4739))</f>
        <v/>
      </c>
      <c r="L4739" s="39">
        <f>IF(ISNUMBER(C4739),YEAR(C4739),"")</f>
        <v/>
      </c>
      <c r="M4739" s="39">
        <f>IF(ISNUMBER(C4739),MONTH(C4739),"")</f>
        <v/>
      </c>
      <c r="N4739" s="23">
        <f>IF(L4739="","",IF(NOT(ISNUMBER(crono_ano)),"Informe o ano",IF(L4739&lt;crono_ano,"Antes do ano",IF(L4739&gt;crono_ano,"Depois do ano","No ano"))))</f>
        <v/>
      </c>
      <c r="O4739" s="39">
        <f>IF(F4739="","",IF(COUNTIF(F$7:F4739,F4739)=1,1,0))</f>
        <v/>
      </c>
      <c r="P4739" s="39">
        <f>IF(A4739&amp;B4739&amp;C4739="","",IF(AND(O4739=1,N(G4739)&gt;0),IF(INDEX(pl_ativa,MAX(1,N(G4739)))="Sim",1,0),0))</f>
        <v/>
      </c>
      <c r="Q4739" s="39">
        <f>IF(F4739="","",COUNTIFS(ex_chave_oc,F4739,ex_cancelada,"&lt;&gt;Sim"))</f>
        <v/>
      </c>
      <c r="R4739" s="51">
        <f>IF(P4739="","",IF(AND(P4739=1,N(Q4739)&gt;0),1,0))</f>
        <v/>
      </c>
      <c r="S4739" s="30">
        <f>IF(P4739="","",IF(F4739="","ERRO: data prevista ausente ou inválida",IF(O4739=0,"Duplicada: contada uma vez",IF(N(G4739)=0,"ERRO: tarefa fora do Plano Mestre",IF(P4739=0,"Tarefa retirada do plano: não conta","OK")))))</f>
        <v/>
      </c>
    </row>
    <row r="4740">
      <c r="A4740" s="29" t="n"/>
      <c r="B4740" s="25" t="n"/>
      <c r="C4740" s="49" t="n"/>
      <c r="D4740" s="29" t="n"/>
      <c r="E4740" s="23">
        <f>IF(OR(A4740="",B4740=""),"",A4740&amp;"|"&amp;B4740)</f>
        <v/>
      </c>
      <c r="F4740" s="30">
        <f>IF(OR(E4740="",NOT(ISNUMBER(C4740))),"",E4740&amp;"|"&amp;YEAR(C4740)&amp;"-"&amp;RIGHT("0"&amp;MONTH(C4740),2)&amp;"-"&amp;RIGHT("0"&amp;DAY(C4740),2))</f>
        <v/>
      </c>
      <c r="G4740" s="26">
        <f>IF(E4740="","",IFERROR(MATCH(E4740,pl_chave,0),0))</f>
        <v/>
      </c>
      <c r="H4740" s="23">
        <f>IF(G4740="","",IF(G4740=0,"Tarefa fora do plano",INDEX(pl_tag,G4740)))</f>
        <v/>
      </c>
      <c r="I4740" s="30">
        <f>IF(N(G4740)=0,"",INDEX(pl_atividade,G4740))</f>
        <v/>
      </c>
      <c r="J4740" s="50">
        <f>IF(N(G4740)=0,"",INDEX(pl_especialidade,G4740))</f>
        <v/>
      </c>
      <c r="K4740" s="28">
        <f>IF(N(G4740)=0,"",INDEX(pl_duracao,G4740))</f>
        <v/>
      </c>
      <c r="L4740" s="39">
        <f>IF(ISNUMBER(C4740),YEAR(C4740),"")</f>
        <v/>
      </c>
      <c r="M4740" s="39">
        <f>IF(ISNUMBER(C4740),MONTH(C4740),"")</f>
        <v/>
      </c>
      <c r="N4740" s="23">
        <f>IF(L4740="","",IF(NOT(ISNUMBER(crono_ano)),"Informe o ano",IF(L4740&lt;crono_ano,"Antes do ano",IF(L4740&gt;crono_ano,"Depois do ano","No ano"))))</f>
        <v/>
      </c>
      <c r="O4740" s="39">
        <f>IF(F4740="","",IF(COUNTIF(F$7:F4740,F4740)=1,1,0))</f>
        <v/>
      </c>
      <c r="P4740" s="39">
        <f>IF(A4740&amp;B4740&amp;C4740="","",IF(AND(O4740=1,N(G4740)&gt;0),IF(INDEX(pl_ativa,MAX(1,N(G4740)))="Sim",1,0),0))</f>
        <v/>
      </c>
      <c r="Q4740" s="39">
        <f>IF(F4740="","",COUNTIFS(ex_chave_oc,F4740,ex_cancelada,"&lt;&gt;Sim"))</f>
        <v/>
      </c>
      <c r="R4740" s="51">
        <f>IF(P4740="","",IF(AND(P4740=1,N(Q4740)&gt;0),1,0))</f>
        <v/>
      </c>
      <c r="S4740" s="30">
        <f>IF(P4740="","",IF(F4740="","ERRO: data prevista ausente ou inválida",IF(O4740=0,"Duplicada: contada uma vez",IF(N(G4740)=0,"ERRO: tarefa fora do Plano Mestre",IF(P4740=0,"Tarefa retirada do plano: não conta","OK")))))</f>
        <v/>
      </c>
    </row>
    <row r="4741">
      <c r="A4741" s="29" t="n"/>
      <c r="B4741" s="25" t="n"/>
      <c r="C4741" s="49" t="n"/>
      <c r="D4741" s="29" t="n"/>
      <c r="E4741" s="23">
        <f>IF(OR(A4741="",B4741=""),"",A4741&amp;"|"&amp;B4741)</f>
        <v/>
      </c>
      <c r="F4741" s="30">
        <f>IF(OR(E4741="",NOT(ISNUMBER(C4741))),"",E4741&amp;"|"&amp;YEAR(C4741)&amp;"-"&amp;RIGHT("0"&amp;MONTH(C4741),2)&amp;"-"&amp;RIGHT("0"&amp;DAY(C4741),2))</f>
        <v/>
      </c>
      <c r="G4741" s="26">
        <f>IF(E4741="","",IFERROR(MATCH(E4741,pl_chave,0),0))</f>
        <v/>
      </c>
      <c r="H4741" s="23">
        <f>IF(G4741="","",IF(G4741=0,"Tarefa fora do plano",INDEX(pl_tag,G4741)))</f>
        <v/>
      </c>
      <c r="I4741" s="30">
        <f>IF(N(G4741)=0,"",INDEX(pl_atividade,G4741))</f>
        <v/>
      </c>
      <c r="J4741" s="50">
        <f>IF(N(G4741)=0,"",INDEX(pl_especialidade,G4741))</f>
        <v/>
      </c>
      <c r="K4741" s="28">
        <f>IF(N(G4741)=0,"",INDEX(pl_duracao,G4741))</f>
        <v/>
      </c>
      <c r="L4741" s="39">
        <f>IF(ISNUMBER(C4741),YEAR(C4741),"")</f>
        <v/>
      </c>
      <c r="M4741" s="39">
        <f>IF(ISNUMBER(C4741),MONTH(C4741),"")</f>
        <v/>
      </c>
      <c r="N4741" s="23">
        <f>IF(L4741="","",IF(NOT(ISNUMBER(crono_ano)),"Informe o ano",IF(L4741&lt;crono_ano,"Antes do ano",IF(L4741&gt;crono_ano,"Depois do ano","No ano"))))</f>
        <v/>
      </c>
      <c r="O4741" s="39">
        <f>IF(F4741="","",IF(COUNTIF(F$7:F4741,F4741)=1,1,0))</f>
        <v/>
      </c>
      <c r="P4741" s="39">
        <f>IF(A4741&amp;B4741&amp;C4741="","",IF(AND(O4741=1,N(G4741)&gt;0),IF(INDEX(pl_ativa,MAX(1,N(G4741)))="Sim",1,0),0))</f>
        <v/>
      </c>
      <c r="Q4741" s="39">
        <f>IF(F4741="","",COUNTIFS(ex_chave_oc,F4741,ex_cancelada,"&lt;&gt;Sim"))</f>
        <v/>
      </c>
      <c r="R4741" s="51">
        <f>IF(P4741="","",IF(AND(P4741=1,N(Q4741)&gt;0),1,0))</f>
        <v/>
      </c>
      <c r="S4741" s="30">
        <f>IF(P4741="","",IF(F4741="","ERRO: data prevista ausente ou inválida",IF(O4741=0,"Duplicada: contada uma vez",IF(N(G4741)=0,"ERRO: tarefa fora do Plano Mestre",IF(P4741=0,"Tarefa retirada do plano: não conta","OK")))))</f>
        <v/>
      </c>
    </row>
    <row r="4742">
      <c r="A4742" s="29" t="n"/>
      <c r="B4742" s="25" t="n"/>
      <c r="C4742" s="49" t="n"/>
      <c r="D4742" s="29" t="n"/>
      <c r="E4742" s="23">
        <f>IF(OR(A4742="",B4742=""),"",A4742&amp;"|"&amp;B4742)</f>
        <v/>
      </c>
      <c r="F4742" s="30">
        <f>IF(OR(E4742="",NOT(ISNUMBER(C4742))),"",E4742&amp;"|"&amp;YEAR(C4742)&amp;"-"&amp;RIGHT("0"&amp;MONTH(C4742),2)&amp;"-"&amp;RIGHT("0"&amp;DAY(C4742),2))</f>
        <v/>
      </c>
      <c r="G4742" s="26">
        <f>IF(E4742="","",IFERROR(MATCH(E4742,pl_chave,0),0))</f>
        <v/>
      </c>
      <c r="H4742" s="23">
        <f>IF(G4742="","",IF(G4742=0,"Tarefa fora do plano",INDEX(pl_tag,G4742)))</f>
        <v/>
      </c>
      <c r="I4742" s="30">
        <f>IF(N(G4742)=0,"",INDEX(pl_atividade,G4742))</f>
        <v/>
      </c>
      <c r="J4742" s="50">
        <f>IF(N(G4742)=0,"",INDEX(pl_especialidade,G4742))</f>
        <v/>
      </c>
      <c r="K4742" s="28">
        <f>IF(N(G4742)=0,"",INDEX(pl_duracao,G4742))</f>
        <v/>
      </c>
      <c r="L4742" s="39">
        <f>IF(ISNUMBER(C4742),YEAR(C4742),"")</f>
        <v/>
      </c>
      <c r="M4742" s="39">
        <f>IF(ISNUMBER(C4742),MONTH(C4742),"")</f>
        <v/>
      </c>
      <c r="N4742" s="23">
        <f>IF(L4742="","",IF(NOT(ISNUMBER(crono_ano)),"Informe o ano",IF(L4742&lt;crono_ano,"Antes do ano",IF(L4742&gt;crono_ano,"Depois do ano","No ano"))))</f>
        <v/>
      </c>
      <c r="O4742" s="39">
        <f>IF(F4742="","",IF(COUNTIF(F$7:F4742,F4742)=1,1,0))</f>
        <v/>
      </c>
      <c r="P4742" s="39">
        <f>IF(A4742&amp;B4742&amp;C4742="","",IF(AND(O4742=1,N(G4742)&gt;0),IF(INDEX(pl_ativa,MAX(1,N(G4742)))="Sim",1,0),0))</f>
        <v/>
      </c>
      <c r="Q4742" s="39">
        <f>IF(F4742="","",COUNTIFS(ex_chave_oc,F4742,ex_cancelada,"&lt;&gt;Sim"))</f>
        <v/>
      </c>
      <c r="R4742" s="51">
        <f>IF(P4742="","",IF(AND(P4742=1,N(Q4742)&gt;0),1,0))</f>
        <v/>
      </c>
      <c r="S4742" s="30">
        <f>IF(P4742="","",IF(F4742="","ERRO: data prevista ausente ou inválida",IF(O4742=0,"Duplicada: contada uma vez",IF(N(G4742)=0,"ERRO: tarefa fora do Plano Mestre",IF(P4742=0,"Tarefa retirada do plano: não conta","OK")))))</f>
        <v/>
      </c>
    </row>
    <row r="4743">
      <c r="A4743" s="29" t="n"/>
      <c r="B4743" s="25" t="n"/>
      <c r="C4743" s="49" t="n"/>
      <c r="D4743" s="29" t="n"/>
      <c r="E4743" s="23">
        <f>IF(OR(A4743="",B4743=""),"",A4743&amp;"|"&amp;B4743)</f>
        <v/>
      </c>
      <c r="F4743" s="30">
        <f>IF(OR(E4743="",NOT(ISNUMBER(C4743))),"",E4743&amp;"|"&amp;YEAR(C4743)&amp;"-"&amp;RIGHT("0"&amp;MONTH(C4743),2)&amp;"-"&amp;RIGHT("0"&amp;DAY(C4743),2))</f>
        <v/>
      </c>
      <c r="G4743" s="26">
        <f>IF(E4743="","",IFERROR(MATCH(E4743,pl_chave,0),0))</f>
        <v/>
      </c>
      <c r="H4743" s="23">
        <f>IF(G4743="","",IF(G4743=0,"Tarefa fora do plano",INDEX(pl_tag,G4743)))</f>
        <v/>
      </c>
      <c r="I4743" s="30">
        <f>IF(N(G4743)=0,"",INDEX(pl_atividade,G4743))</f>
        <v/>
      </c>
      <c r="J4743" s="50">
        <f>IF(N(G4743)=0,"",INDEX(pl_especialidade,G4743))</f>
        <v/>
      </c>
      <c r="K4743" s="28">
        <f>IF(N(G4743)=0,"",INDEX(pl_duracao,G4743))</f>
        <v/>
      </c>
      <c r="L4743" s="39">
        <f>IF(ISNUMBER(C4743),YEAR(C4743),"")</f>
        <v/>
      </c>
      <c r="M4743" s="39">
        <f>IF(ISNUMBER(C4743),MONTH(C4743),"")</f>
        <v/>
      </c>
      <c r="N4743" s="23">
        <f>IF(L4743="","",IF(NOT(ISNUMBER(crono_ano)),"Informe o ano",IF(L4743&lt;crono_ano,"Antes do ano",IF(L4743&gt;crono_ano,"Depois do ano","No ano"))))</f>
        <v/>
      </c>
      <c r="O4743" s="39">
        <f>IF(F4743="","",IF(COUNTIF(F$7:F4743,F4743)=1,1,0))</f>
        <v/>
      </c>
      <c r="P4743" s="39">
        <f>IF(A4743&amp;B4743&amp;C4743="","",IF(AND(O4743=1,N(G4743)&gt;0),IF(INDEX(pl_ativa,MAX(1,N(G4743)))="Sim",1,0),0))</f>
        <v/>
      </c>
      <c r="Q4743" s="39">
        <f>IF(F4743="","",COUNTIFS(ex_chave_oc,F4743,ex_cancelada,"&lt;&gt;Sim"))</f>
        <v/>
      </c>
      <c r="R4743" s="51">
        <f>IF(P4743="","",IF(AND(P4743=1,N(Q4743)&gt;0),1,0))</f>
        <v/>
      </c>
      <c r="S4743" s="30">
        <f>IF(P4743="","",IF(F4743="","ERRO: data prevista ausente ou inválida",IF(O4743=0,"Duplicada: contada uma vez",IF(N(G4743)=0,"ERRO: tarefa fora do Plano Mestre",IF(P4743=0,"Tarefa retirada do plano: não conta","OK")))))</f>
        <v/>
      </c>
    </row>
    <row r="4744">
      <c r="A4744" s="29" t="n"/>
      <c r="B4744" s="25" t="n"/>
      <c r="C4744" s="49" t="n"/>
      <c r="D4744" s="29" t="n"/>
      <c r="E4744" s="23">
        <f>IF(OR(A4744="",B4744=""),"",A4744&amp;"|"&amp;B4744)</f>
        <v/>
      </c>
      <c r="F4744" s="30">
        <f>IF(OR(E4744="",NOT(ISNUMBER(C4744))),"",E4744&amp;"|"&amp;YEAR(C4744)&amp;"-"&amp;RIGHT("0"&amp;MONTH(C4744),2)&amp;"-"&amp;RIGHT("0"&amp;DAY(C4744),2))</f>
        <v/>
      </c>
      <c r="G4744" s="26">
        <f>IF(E4744="","",IFERROR(MATCH(E4744,pl_chave,0),0))</f>
        <v/>
      </c>
      <c r="H4744" s="23">
        <f>IF(G4744="","",IF(G4744=0,"Tarefa fora do plano",INDEX(pl_tag,G4744)))</f>
        <v/>
      </c>
      <c r="I4744" s="30">
        <f>IF(N(G4744)=0,"",INDEX(pl_atividade,G4744))</f>
        <v/>
      </c>
      <c r="J4744" s="50">
        <f>IF(N(G4744)=0,"",INDEX(pl_especialidade,G4744))</f>
        <v/>
      </c>
      <c r="K4744" s="28">
        <f>IF(N(G4744)=0,"",INDEX(pl_duracao,G4744))</f>
        <v/>
      </c>
      <c r="L4744" s="39">
        <f>IF(ISNUMBER(C4744),YEAR(C4744),"")</f>
        <v/>
      </c>
      <c r="M4744" s="39">
        <f>IF(ISNUMBER(C4744),MONTH(C4744),"")</f>
        <v/>
      </c>
      <c r="N4744" s="23">
        <f>IF(L4744="","",IF(NOT(ISNUMBER(crono_ano)),"Informe o ano",IF(L4744&lt;crono_ano,"Antes do ano",IF(L4744&gt;crono_ano,"Depois do ano","No ano"))))</f>
        <v/>
      </c>
      <c r="O4744" s="39">
        <f>IF(F4744="","",IF(COUNTIF(F$7:F4744,F4744)=1,1,0))</f>
        <v/>
      </c>
      <c r="P4744" s="39">
        <f>IF(A4744&amp;B4744&amp;C4744="","",IF(AND(O4744=1,N(G4744)&gt;0),IF(INDEX(pl_ativa,MAX(1,N(G4744)))="Sim",1,0),0))</f>
        <v/>
      </c>
      <c r="Q4744" s="39">
        <f>IF(F4744="","",COUNTIFS(ex_chave_oc,F4744,ex_cancelada,"&lt;&gt;Sim"))</f>
        <v/>
      </c>
      <c r="R4744" s="51">
        <f>IF(P4744="","",IF(AND(P4744=1,N(Q4744)&gt;0),1,0))</f>
        <v/>
      </c>
      <c r="S4744" s="30">
        <f>IF(P4744="","",IF(F4744="","ERRO: data prevista ausente ou inválida",IF(O4744=0,"Duplicada: contada uma vez",IF(N(G4744)=0,"ERRO: tarefa fora do Plano Mestre",IF(P4744=0,"Tarefa retirada do plano: não conta","OK")))))</f>
        <v/>
      </c>
    </row>
    <row r="4745">
      <c r="A4745" s="29" t="n"/>
      <c r="B4745" s="25" t="n"/>
      <c r="C4745" s="49" t="n"/>
      <c r="D4745" s="29" t="n"/>
      <c r="E4745" s="23">
        <f>IF(OR(A4745="",B4745=""),"",A4745&amp;"|"&amp;B4745)</f>
        <v/>
      </c>
      <c r="F4745" s="30">
        <f>IF(OR(E4745="",NOT(ISNUMBER(C4745))),"",E4745&amp;"|"&amp;YEAR(C4745)&amp;"-"&amp;RIGHT("0"&amp;MONTH(C4745),2)&amp;"-"&amp;RIGHT("0"&amp;DAY(C4745),2))</f>
        <v/>
      </c>
      <c r="G4745" s="26">
        <f>IF(E4745="","",IFERROR(MATCH(E4745,pl_chave,0),0))</f>
        <v/>
      </c>
      <c r="H4745" s="23">
        <f>IF(G4745="","",IF(G4745=0,"Tarefa fora do plano",INDEX(pl_tag,G4745)))</f>
        <v/>
      </c>
      <c r="I4745" s="30">
        <f>IF(N(G4745)=0,"",INDEX(pl_atividade,G4745))</f>
        <v/>
      </c>
      <c r="J4745" s="50">
        <f>IF(N(G4745)=0,"",INDEX(pl_especialidade,G4745))</f>
        <v/>
      </c>
      <c r="K4745" s="28">
        <f>IF(N(G4745)=0,"",INDEX(pl_duracao,G4745))</f>
        <v/>
      </c>
      <c r="L4745" s="39">
        <f>IF(ISNUMBER(C4745),YEAR(C4745),"")</f>
        <v/>
      </c>
      <c r="M4745" s="39">
        <f>IF(ISNUMBER(C4745),MONTH(C4745),"")</f>
        <v/>
      </c>
      <c r="N4745" s="23">
        <f>IF(L4745="","",IF(NOT(ISNUMBER(crono_ano)),"Informe o ano",IF(L4745&lt;crono_ano,"Antes do ano",IF(L4745&gt;crono_ano,"Depois do ano","No ano"))))</f>
        <v/>
      </c>
      <c r="O4745" s="39">
        <f>IF(F4745="","",IF(COUNTIF(F$7:F4745,F4745)=1,1,0))</f>
        <v/>
      </c>
      <c r="P4745" s="39">
        <f>IF(A4745&amp;B4745&amp;C4745="","",IF(AND(O4745=1,N(G4745)&gt;0),IF(INDEX(pl_ativa,MAX(1,N(G4745)))="Sim",1,0),0))</f>
        <v/>
      </c>
      <c r="Q4745" s="39">
        <f>IF(F4745="","",COUNTIFS(ex_chave_oc,F4745,ex_cancelada,"&lt;&gt;Sim"))</f>
        <v/>
      </c>
      <c r="R4745" s="51">
        <f>IF(P4745="","",IF(AND(P4745=1,N(Q4745)&gt;0),1,0))</f>
        <v/>
      </c>
      <c r="S4745" s="30">
        <f>IF(P4745="","",IF(F4745="","ERRO: data prevista ausente ou inválida",IF(O4745=0,"Duplicada: contada uma vez",IF(N(G4745)=0,"ERRO: tarefa fora do Plano Mestre",IF(P4745=0,"Tarefa retirada do plano: não conta","OK")))))</f>
        <v/>
      </c>
    </row>
    <row r="4746">
      <c r="A4746" s="29" t="n"/>
      <c r="B4746" s="25" t="n"/>
      <c r="C4746" s="49" t="n"/>
      <c r="D4746" s="29" t="n"/>
      <c r="E4746" s="23">
        <f>IF(OR(A4746="",B4746=""),"",A4746&amp;"|"&amp;B4746)</f>
        <v/>
      </c>
      <c r="F4746" s="30">
        <f>IF(OR(E4746="",NOT(ISNUMBER(C4746))),"",E4746&amp;"|"&amp;YEAR(C4746)&amp;"-"&amp;RIGHT("0"&amp;MONTH(C4746),2)&amp;"-"&amp;RIGHT("0"&amp;DAY(C4746),2))</f>
        <v/>
      </c>
      <c r="G4746" s="26">
        <f>IF(E4746="","",IFERROR(MATCH(E4746,pl_chave,0),0))</f>
        <v/>
      </c>
      <c r="H4746" s="23">
        <f>IF(G4746="","",IF(G4746=0,"Tarefa fora do plano",INDEX(pl_tag,G4746)))</f>
        <v/>
      </c>
      <c r="I4746" s="30">
        <f>IF(N(G4746)=0,"",INDEX(pl_atividade,G4746))</f>
        <v/>
      </c>
      <c r="J4746" s="50">
        <f>IF(N(G4746)=0,"",INDEX(pl_especialidade,G4746))</f>
        <v/>
      </c>
      <c r="K4746" s="28">
        <f>IF(N(G4746)=0,"",INDEX(pl_duracao,G4746))</f>
        <v/>
      </c>
      <c r="L4746" s="39">
        <f>IF(ISNUMBER(C4746),YEAR(C4746),"")</f>
        <v/>
      </c>
      <c r="M4746" s="39">
        <f>IF(ISNUMBER(C4746),MONTH(C4746),"")</f>
        <v/>
      </c>
      <c r="N4746" s="23">
        <f>IF(L4746="","",IF(NOT(ISNUMBER(crono_ano)),"Informe o ano",IF(L4746&lt;crono_ano,"Antes do ano",IF(L4746&gt;crono_ano,"Depois do ano","No ano"))))</f>
        <v/>
      </c>
      <c r="O4746" s="39">
        <f>IF(F4746="","",IF(COUNTIF(F$7:F4746,F4746)=1,1,0))</f>
        <v/>
      </c>
      <c r="P4746" s="39">
        <f>IF(A4746&amp;B4746&amp;C4746="","",IF(AND(O4746=1,N(G4746)&gt;0),IF(INDEX(pl_ativa,MAX(1,N(G4746)))="Sim",1,0),0))</f>
        <v/>
      </c>
      <c r="Q4746" s="39">
        <f>IF(F4746="","",COUNTIFS(ex_chave_oc,F4746,ex_cancelada,"&lt;&gt;Sim"))</f>
        <v/>
      </c>
      <c r="R4746" s="51">
        <f>IF(P4746="","",IF(AND(P4746=1,N(Q4746)&gt;0),1,0))</f>
        <v/>
      </c>
      <c r="S4746" s="30">
        <f>IF(P4746="","",IF(F4746="","ERRO: data prevista ausente ou inválida",IF(O4746=0,"Duplicada: contada uma vez",IF(N(G4746)=0,"ERRO: tarefa fora do Plano Mestre",IF(P4746=0,"Tarefa retirada do plano: não conta","OK")))))</f>
        <v/>
      </c>
    </row>
    <row r="4747">
      <c r="A4747" s="29" t="n"/>
      <c r="B4747" s="25" t="n"/>
      <c r="C4747" s="49" t="n"/>
      <c r="D4747" s="29" t="n"/>
      <c r="E4747" s="23">
        <f>IF(OR(A4747="",B4747=""),"",A4747&amp;"|"&amp;B4747)</f>
        <v/>
      </c>
      <c r="F4747" s="30">
        <f>IF(OR(E4747="",NOT(ISNUMBER(C4747))),"",E4747&amp;"|"&amp;YEAR(C4747)&amp;"-"&amp;RIGHT("0"&amp;MONTH(C4747),2)&amp;"-"&amp;RIGHT("0"&amp;DAY(C4747),2))</f>
        <v/>
      </c>
      <c r="G4747" s="26">
        <f>IF(E4747="","",IFERROR(MATCH(E4747,pl_chave,0),0))</f>
        <v/>
      </c>
      <c r="H4747" s="23">
        <f>IF(G4747="","",IF(G4747=0,"Tarefa fora do plano",INDEX(pl_tag,G4747)))</f>
        <v/>
      </c>
      <c r="I4747" s="30">
        <f>IF(N(G4747)=0,"",INDEX(pl_atividade,G4747))</f>
        <v/>
      </c>
      <c r="J4747" s="50">
        <f>IF(N(G4747)=0,"",INDEX(pl_especialidade,G4747))</f>
        <v/>
      </c>
      <c r="K4747" s="28">
        <f>IF(N(G4747)=0,"",INDEX(pl_duracao,G4747))</f>
        <v/>
      </c>
      <c r="L4747" s="39">
        <f>IF(ISNUMBER(C4747),YEAR(C4747),"")</f>
        <v/>
      </c>
      <c r="M4747" s="39">
        <f>IF(ISNUMBER(C4747),MONTH(C4747),"")</f>
        <v/>
      </c>
      <c r="N4747" s="23">
        <f>IF(L4747="","",IF(NOT(ISNUMBER(crono_ano)),"Informe o ano",IF(L4747&lt;crono_ano,"Antes do ano",IF(L4747&gt;crono_ano,"Depois do ano","No ano"))))</f>
        <v/>
      </c>
      <c r="O4747" s="39">
        <f>IF(F4747="","",IF(COUNTIF(F$7:F4747,F4747)=1,1,0))</f>
        <v/>
      </c>
      <c r="P4747" s="39">
        <f>IF(A4747&amp;B4747&amp;C4747="","",IF(AND(O4747=1,N(G4747)&gt;0),IF(INDEX(pl_ativa,MAX(1,N(G4747)))="Sim",1,0),0))</f>
        <v/>
      </c>
      <c r="Q4747" s="39">
        <f>IF(F4747="","",COUNTIFS(ex_chave_oc,F4747,ex_cancelada,"&lt;&gt;Sim"))</f>
        <v/>
      </c>
      <c r="R4747" s="51">
        <f>IF(P4747="","",IF(AND(P4747=1,N(Q4747)&gt;0),1,0))</f>
        <v/>
      </c>
      <c r="S4747" s="30">
        <f>IF(P4747="","",IF(F4747="","ERRO: data prevista ausente ou inválida",IF(O4747=0,"Duplicada: contada uma vez",IF(N(G4747)=0,"ERRO: tarefa fora do Plano Mestre",IF(P4747=0,"Tarefa retirada do plano: não conta","OK")))))</f>
        <v/>
      </c>
    </row>
    <row r="4748">
      <c r="A4748" s="29" t="n"/>
      <c r="B4748" s="25" t="n"/>
      <c r="C4748" s="49" t="n"/>
      <c r="D4748" s="29" t="n"/>
      <c r="E4748" s="23">
        <f>IF(OR(A4748="",B4748=""),"",A4748&amp;"|"&amp;B4748)</f>
        <v/>
      </c>
      <c r="F4748" s="30">
        <f>IF(OR(E4748="",NOT(ISNUMBER(C4748))),"",E4748&amp;"|"&amp;YEAR(C4748)&amp;"-"&amp;RIGHT("0"&amp;MONTH(C4748),2)&amp;"-"&amp;RIGHT("0"&amp;DAY(C4748),2))</f>
        <v/>
      </c>
      <c r="G4748" s="26">
        <f>IF(E4748="","",IFERROR(MATCH(E4748,pl_chave,0),0))</f>
        <v/>
      </c>
      <c r="H4748" s="23">
        <f>IF(G4748="","",IF(G4748=0,"Tarefa fora do plano",INDEX(pl_tag,G4748)))</f>
        <v/>
      </c>
      <c r="I4748" s="30">
        <f>IF(N(G4748)=0,"",INDEX(pl_atividade,G4748))</f>
        <v/>
      </c>
      <c r="J4748" s="50">
        <f>IF(N(G4748)=0,"",INDEX(pl_especialidade,G4748))</f>
        <v/>
      </c>
      <c r="K4748" s="28">
        <f>IF(N(G4748)=0,"",INDEX(pl_duracao,G4748))</f>
        <v/>
      </c>
      <c r="L4748" s="39">
        <f>IF(ISNUMBER(C4748),YEAR(C4748),"")</f>
        <v/>
      </c>
      <c r="M4748" s="39">
        <f>IF(ISNUMBER(C4748),MONTH(C4748),"")</f>
        <v/>
      </c>
      <c r="N4748" s="23">
        <f>IF(L4748="","",IF(NOT(ISNUMBER(crono_ano)),"Informe o ano",IF(L4748&lt;crono_ano,"Antes do ano",IF(L4748&gt;crono_ano,"Depois do ano","No ano"))))</f>
        <v/>
      </c>
      <c r="O4748" s="39">
        <f>IF(F4748="","",IF(COUNTIF(F$7:F4748,F4748)=1,1,0))</f>
        <v/>
      </c>
      <c r="P4748" s="39">
        <f>IF(A4748&amp;B4748&amp;C4748="","",IF(AND(O4748=1,N(G4748)&gt;0),IF(INDEX(pl_ativa,MAX(1,N(G4748)))="Sim",1,0),0))</f>
        <v/>
      </c>
      <c r="Q4748" s="39">
        <f>IF(F4748="","",COUNTIFS(ex_chave_oc,F4748,ex_cancelada,"&lt;&gt;Sim"))</f>
        <v/>
      </c>
      <c r="R4748" s="51">
        <f>IF(P4748="","",IF(AND(P4748=1,N(Q4748)&gt;0),1,0))</f>
        <v/>
      </c>
      <c r="S4748" s="30">
        <f>IF(P4748="","",IF(F4748="","ERRO: data prevista ausente ou inválida",IF(O4748=0,"Duplicada: contada uma vez",IF(N(G4748)=0,"ERRO: tarefa fora do Plano Mestre",IF(P4748=0,"Tarefa retirada do plano: não conta","OK")))))</f>
        <v/>
      </c>
    </row>
    <row r="4749">
      <c r="A4749" s="29" t="n"/>
      <c r="B4749" s="25" t="n"/>
      <c r="C4749" s="49" t="n"/>
      <c r="D4749" s="29" t="n"/>
      <c r="E4749" s="23">
        <f>IF(OR(A4749="",B4749=""),"",A4749&amp;"|"&amp;B4749)</f>
        <v/>
      </c>
      <c r="F4749" s="30">
        <f>IF(OR(E4749="",NOT(ISNUMBER(C4749))),"",E4749&amp;"|"&amp;YEAR(C4749)&amp;"-"&amp;RIGHT("0"&amp;MONTH(C4749),2)&amp;"-"&amp;RIGHT("0"&amp;DAY(C4749),2))</f>
        <v/>
      </c>
      <c r="G4749" s="26">
        <f>IF(E4749="","",IFERROR(MATCH(E4749,pl_chave,0),0))</f>
        <v/>
      </c>
      <c r="H4749" s="23">
        <f>IF(G4749="","",IF(G4749=0,"Tarefa fora do plano",INDEX(pl_tag,G4749)))</f>
        <v/>
      </c>
      <c r="I4749" s="30">
        <f>IF(N(G4749)=0,"",INDEX(pl_atividade,G4749))</f>
        <v/>
      </c>
      <c r="J4749" s="50">
        <f>IF(N(G4749)=0,"",INDEX(pl_especialidade,G4749))</f>
        <v/>
      </c>
      <c r="K4749" s="28">
        <f>IF(N(G4749)=0,"",INDEX(pl_duracao,G4749))</f>
        <v/>
      </c>
      <c r="L4749" s="39">
        <f>IF(ISNUMBER(C4749),YEAR(C4749),"")</f>
        <v/>
      </c>
      <c r="M4749" s="39">
        <f>IF(ISNUMBER(C4749),MONTH(C4749),"")</f>
        <v/>
      </c>
      <c r="N4749" s="23">
        <f>IF(L4749="","",IF(NOT(ISNUMBER(crono_ano)),"Informe o ano",IF(L4749&lt;crono_ano,"Antes do ano",IF(L4749&gt;crono_ano,"Depois do ano","No ano"))))</f>
        <v/>
      </c>
      <c r="O4749" s="39">
        <f>IF(F4749="","",IF(COUNTIF(F$7:F4749,F4749)=1,1,0))</f>
        <v/>
      </c>
      <c r="P4749" s="39">
        <f>IF(A4749&amp;B4749&amp;C4749="","",IF(AND(O4749=1,N(G4749)&gt;0),IF(INDEX(pl_ativa,MAX(1,N(G4749)))="Sim",1,0),0))</f>
        <v/>
      </c>
      <c r="Q4749" s="39">
        <f>IF(F4749="","",COUNTIFS(ex_chave_oc,F4749,ex_cancelada,"&lt;&gt;Sim"))</f>
        <v/>
      </c>
      <c r="R4749" s="51">
        <f>IF(P4749="","",IF(AND(P4749=1,N(Q4749)&gt;0),1,0))</f>
        <v/>
      </c>
      <c r="S4749" s="30">
        <f>IF(P4749="","",IF(F4749="","ERRO: data prevista ausente ou inválida",IF(O4749=0,"Duplicada: contada uma vez",IF(N(G4749)=0,"ERRO: tarefa fora do Plano Mestre",IF(P4749=0,"Tarefa retirada do plano: não conta","OK")))))</f>
        <v/>
      </c>
    </row>
    <row r="4750">
      <c r="A4750" s="29" t="n"/>
      <c r="B4750" s="25" t="n"/>
      <c r="C4750" s="49" t="n"/>
      <c r="D4750" s="29" t="n"/>
      <c r="E4750" s="23">
        <f>IF(OR(A4750="",B4750=""),"",A4750&amp;"|"&amp;B4750)</f>
        <v/>
      </c>
      <c r="F4750" s="30">
        <f>IF(OR(E4750="",NOT(ISNUMBER(C4750))),"",E4750&amp;"|"&amp;YEAR(C4750)&amp;"-"&amp;RIGHT("0"&amp;MONTH(C4750),2)&amp;"-"&amp;RIGHT("0"&amp;DAY(C4750),2))</f>
        <v/>
      </c>
      <c r="G4750" s="26">
        <f>IF(E4750="","",IFERROR(MATCH(E4750,pl_chave,0),0))</f>
        <v/>
      </c>
      <c r="H4750" s="23">
        <f>IF(G4750="","",IF(G4750=0,"Tarefa fora do plano",INDEX(pl_tag,G4750)))</f>
        <v/>
      </c>
      <c r="I4750" s="30">
        <f>IF(N(G4750)=0,"",INDEX(pl_atividade,G4750))</f>
        <v/>
      </c>
      <c r="J4750" s="50">
        <f>IF(N(G4750)=0,"",INDEX(pl_especialidade,G4750))</f>
        <v/>
      </c>
      <c r="K4750" s="28">
        <f>IF(N(G4750)=0,"",INDEX(pl_duracao,G4750))</f>
        <v/>
      </c>
      <c r="L4750" s="39">
        <f>IF(ISNUMBER(C4750),YEAR(C4750),"")</f>
        <v/>
      </c>
      <c r="M4750" s="39">
        <f>IF(ISNUMBER(C4750),MONTH(C4750),"")</f>
        <v/>
      </c>
      <c r="N4750" s="23">
        <f>IF(L4750="","",IF(NOT(ISNUMBER(crono_ano)),"Informe o ano",IF(L4750&lt;crono_ano,"Antes do ano",IF(L4750&gt;crono_ano,"Depois do ano","No ano"))))</f>
        <v/>
      </c>
      <c r="O4750" s="39">
        <f>IF(F4750="","",IF(COUNTIF(F$7:F4750,F4750)=1,1,0))</f>
        <v/>
      </c>
      <c r="P4750" s="39">
        <f>IF(A4750&amp;B4750&amp;C4750="","",IF(AND(O4750=1,N(G4750)&gt;0),IF(INDEX(pl_ativa,MAX(1,N(G4750)))="Sim",1,0),0))</f>
        <v/>
      </c>
      <c r="Q4750" s="39">
        <f>IF(F4750="","",COUNTIFS(ex_chave_oc,F4750,ex_cancelada,"&lt;&gt;Sim"))</f>
        <v/>
      </c>
      <c r="R4750" s="51">
        <f>IF(P4750="","",IF(AND(P4750=1,N(Q4750)&gt;0),1,0))</f>
        <v/>
      </c>
      <c r="S4750" s="30">
        <f>IF(P4750="","",IF(F4750="","ERRO: data prevista ausente ou inválida",IF(O4750=0,"Duplicada: contada uma vez",IF(N(G4750)=0,"ERRO: tarefa fora do Plano Mestre",IF(P4750=0,"Tarefa retirada do plano: não conta","OK")))))</f>
        <v/>
      </c>
    </row>
    <row r="4751">
      <c r="A4751" s="29" t="n"/>
      <c r="B4751" s="25" t="n"/>
      <c r="C4751" s="49" t="n"/>
      <c r="D4751" s="29" t="n"/>
      <c r="E4751" s="23">
        <f>IF(OR(A4751="",B4751=""),"",A4751&amp;"|"&amp;B4751)</f>
        <v/>
      </c>
      <c r="F4751" s="30">
        <f>IF(OR(E4751="",NOT(ISNUMBER(C4751))),"",E4751&amp;"|"&amp;YEAR(C4751)&amp;"-"&amp;RIGHT("0"&amp;MONTH(C4751),2)&amp;"-"&amp;RIGHT("0"&amp;DAY(C4751),2))</f>
        <v/>
      </c>
      <c r="G4751" s="26">
        <f>IF(E4751="","",IFERROR(MATCH(E4751,pl_chave,0),0))</f>
        <v/>
      </c>
      <c r="H4751" s="23">
        <f>IF(G4751="","",IF(G4751=0,"Tarefa fora do plano",INDEX(pl_tag,G4751)))</f>
        <v/>
      </c>
      <c r="I4751" s="30">
        <f>IF(N(G4751)=0,"",INDEX(pl_atividade,G4751))</f>
        <v/>
      </c>
      <c r="J4751" s="50">
        <f>IF(N(G4751)=0,"",INDEX(pl_especialidade,G4751))</f>
        <v/>
      </c>
      <c r="K4751" s="28">
        <f>IF(N(G4751)=0,"",INDEX(pl_duracao,G4751))</f>
        <v/>
      </c>
      <c r="L4751" s="39">
        <f>IF(ISNUMBER(C4751),YEAR(C4751),"")</f>
        <v/>
      </c>
      <c r="M4751" s="39">
        <f>IF(ISNUMBER(C4751),MONTH(C4751),"")</f>
        <v/>
      </c>
      <c r="N4751" s="23">
        <f>IF(L4751="","",IF(NOT(ISNUMBER(crono_ano)),"Informe o ano",IF(L4751&lt;crono_ano,"Antes do ano",IF(L4751&gt;crono_ano,"Depois do ano","No ano"))))</f>
        <v/>
      </c>
      <c r="O4751" s="39">
        <f>IF(F4751="","",IF(COUNTIF(F$7:F4751,F4751)=1,1,0))</f>
        <v/>
      </c>
      <c r="P4751" s="39">
        <f>IF(A4751&amp;B4751&amp;C4751="","",IF(AND(O4751=1,N(G4751)&gt;0),IF(INDEX(pl_ativa,MAX(1,N(G4751)))="Sim",1,0),0))</f>
        <v/>
      </c>
      <c r="Q4751" s="39">
        <f>IF(F4751="","",COUNTIFS(ex_chave_oc,F4751,ex_cancelada,"&lt;&gt;Sim"))</f>
        <v/>
      </c>
      <c r="R4751" s="51">
        <f>IF(P4751="","",IF(AND(P4751=1,N(Q4751)&gt;0),1,0))</f>
        <v/>
      </c>
      <c r="S4751" s="30">
        <f>IF(P4751="","",IF(F4751="","ERRO: data prevista ausente ou inválida",IF(O4751=0,"Duplicada: contada uma vez",IF(N(G4751)=0,"ERRO: tarefa fora do Plano Mestre",IF(P4751=0,"Tarefa retirada do plano: não conta","OK")))))</f>
        <v/>
      </c>
    </row>
    <row r="4752">
      <c r="A4752" s="29" t="n"/>
      <c r="B4752" s="25" t="n"/>
      <c r="C4752" s="49" t="n"/>
      <c r="D4752" s="29" t="n"/>
      <c r="E4752" s="23">
        <f>IF(OR(A4752="",B4752=""),"",A4752&amp;"|"&amp;B4752)</f>
        <v/>
      </c>
      <c r="F4752" s="30">
        <f>IF(OR(E4752="",NOT(ISNUMBER(C4752))),"",E4752&amp;"|"&amp;YEAR(C4752)&amp;"-"&amp;RIGHT("0"&amp;MONTH(C4752),2)&amp;"-"&amp;RIGHT("0"&amp;DAY(C4752),2))</f>
        <v/>
      </c>
      <c r="G4752" s="26">
        <f>IF(E4752="","",IFERROR(MATCH(E4752,pl_chave,0),0))</f>
        <v/>
      </c>
      <c r="H4752" s="23">
        <f>IF(G4752="","",IF(G4752=0,"Tarefa fora do plano",INDEX(pl_tag,G4752)))</f>
        <v/>
      </c>
      <c r="I4752" s="30">
        <f>IF(N(G4752)=0,"",INDEX(pl_atividade,G4752))</f>
        <v/>
      </c>
      <c r="J4752" s="50">
        <f>IF(N(G4752)=0,"",INDEX(pl_especialidade,G4752))</f>
        <v/>
      </c>
      <c r="K4752" s="28">
        <f>IF(N(G4752)=0,"",INDEX(pl_duracao,G4752))</f>
        <v/>
      </c>
      <c r="L4752" s="39">
        <f>IF(ISNUMBER(C4752),YEAR(C4752),"")</f>
        <v/>
      </c>
      <c r="M4752" s="39">
        <f>IF(ISNUMBER(C4752),MONTH(C4752),"")</f>
        <v/>
      </c>
      <c r="N4752" s="23">
        <f>IF(L4752="","",IF(NOT(ISNUMBER(crono_ano)),"Informe o ano",IF(L4752&lt;crono_ano,"Antes do ano",IF(L4752&gt;crono_ano,"Depois do ano","No ano"))))</f>
        <v/>
      </c>
      <c r="O4752" s="39">
        <f>IF(F4752="","",IF(COUNTIF(F$7:F4752,F4752)=1,1,0))</f>
        <v/>
      </c>
      <c r="P4752" s="39">
        <f>IF(A4752&amp;B4752&amp;C4752="","",IF(AND(O4752=1,N(G4752)&gt;0),IF(INDEX(pl_ativa,MAX(1,N(G4752)))="Sim",1,0),0))</f>
        <v/>
      </c>
      <c r="Q4752" s="39">
        <f>IF(F4752="","",COUNTIFS(ex_chave_oc,F4752,ex_cancelada,"&lt;&gt;Sim"))</f>
        <v/>
      </c>
      <c r="R4752" s="51">
        <f>IF(P4752="","",IF(AND(P4752=1,N(Q4752)&gt;0),1,0))</f>
        <v/>
      </c>
      <c r="S4752" s="30">
        <f>IF(P4752="","",IF(F4752="","ERRO: data prevista ausente ou inválida",IF(O4752=0,"Duplicada: contada uma vez",IF(N(G4752)=0,"ERRO: tarefa fora do Plano Mestre",IF(P4752=0,"Tarefa retirada do plano: não conta","OK")))))</f>
        <v/>
      </c>
    </row>
    <row r="4753">
      <c r="A4753" s="29" t="n"/>
      <c r="B4753" s="25" t="n"/>
      <c r="C4753" s="49" t="n"/>
      <c r="D4753" s="29" t="n"/>
      <c r="E4753" s="23">
        <f>IF(OR(A4753="",B4753=""),"",A4753&amp;"|"&amp;B4753)</f>
        <v/>
      </c>
      <c r="F4753" s="30">
        <f>IF(OR(E4753="",NOT(ISNUMBER(C4753))),"",E4753&amp;"|"&amp;YEAR(C4753)&amp;"-"&amp;RIGHT("0"&amp;MONTH(C4753),2)&amp;"-"&amp;RIGHT("0"&amp;DAY(C4753),2))</f>
        <v/>
      </c>
      <c r="G4753" s="26">
        <f>IF(E4753="","",IFERROR(MATCH(E4753,pl_chave,0),0))</f>
        <v/>
      </c>
      <c r="H4753" s="23">
        <f>IF(G4753="","",IF(G4753=0,"Tarefa fora do plano",INDEX(pl_tag,G4753)))</f>
        <v/>
      </c>
      <c r="I4753" s="30">
        <f>IF(N(G4753)=0,"",INDEX(pl_atividade,G4753))</f>
        <v/>
      </c>
      <c r="J4753" s="50">
        <f>IF(N(G4753)=0,"",INDEX(pl_especialidade,G4753))</f>
        <v/>
      </c>
      <c r="K4753" s="28">
        <f>IF(N(G4753)=0,"",INDEX(pl_duracao,G4753))</f>
        <v/>
      </c>
      <c r="L4753" s="39">
        <f>IF(ISNUMBER(C4753),YEAR(C4753),"")</f>
        <v/>
      </c>
      <c r="M4753" s="39">
        <f>IF(ISNUMBER(C4753),MONTH(C4753),"")</f>
        <v/>
      </c>
      <c r="N4753" s="23">
        <f>IF(L4753="","",IF(NOT(ISNUMBER(crono_ano)),"Informe o ano",IF(L4753&lt;crono_ano,"Antes do ano",IF(L4753&gt;crono_ano,"Depois do ano","No ano"))))</f>
        <v/>
      </c>
      <c r="O4753" s="39">
        <f>IF(F4753="","",IF(COUNTIF(F$7:F4753,F4753)=1,1,0))</f>
        <v/>
      </c>
      <c r="P4753" s="39">
        <f>IF(A4753&amp;B4753&amp;C4753="","",IF(AND(O4753=1,N(G4753)&gt;0),IF(INDEX(pl_ativa,MAX(1,N(G4753)))="Sim",1,0),0))</f>
        <v/>
      </c>
      <c r="Q4753" s="39">
        <f>IF(F4753="","",COUNTIFS(ex_chave_oc,F4753,ex_cancelada,"&lt;&gt;Sim"))</f>
        <v/>
      </c>
      <c r="R4753" s="51">
        <f>IF(P4753="","",IF(AND(P4753=1,N(Q4753)&gt;0),1,0))</f>
        <v/>
      </c>
      <c r="S4753" s="30">
        <f>IF(P4753="","",IF(F4753="","ERRO: data prevista ausente ou inválida",IF(O4753=0,"Duplicada: contada uma vez",IF(N(G4753)=0,"ERRO: tarefa fora do Plano Mestre",IF(P4753=0,"Tarefa retirada do plano: não conta","OK")))))</f>
        <v/>
      </c>
    </row>
    <row r="4754">
      <c r="A4754" s="29" t="n"/>
      <c r="B4754" s="25" t="n"/>
      <c r="C4754" s="49" t="n"/>
      <c r="D4754" s="29" t="n"/>
      <c r="E4754" s="23">
        <f>IF(OR(A4754="",B4754=""),"",A4754&amp;"|"&amp;B4754)</f>
        <v/>
      </c>
      <c r="F4754" s="30">
        <f>IF(OR(E4754="",NOT(ISNUMBER(C4754))),"",E4754&amp;"|"&amp;YEAR(C4754)&amp;"-"&amp;RIGHT("0"&amp;MONTH(C4754),2)&amp;"-"&amp;RIGHT("0"&amp;DAY(C4754),2))</f>
        <v/>
      </c>
      <c r="G4754" s="26">
        <f>IF(E4754="","",IFERROR(MATCH(E4754,pl_chave,0),0))</f>
        <v/>
      </c>
      <c r="H4754" s="23">
        <f>IF(G4754="","",IF(G4754=0,"Tarefa fora do plano",INDEX(pl_tag,G4754)))</f>
        <v/>
      </c>
      <c r="I4754" s="30">
        <f>IF(N(G4754)=0,"",INDEX(pl_atividade,G4754))</f>
        <v/>
      </c>
      <c r="J4754" s="50">
        <f>IF(N(G4754)=0,"",INDEX(pl_especialidade,G4754))</f>
        <v/>
      </c>
      <c r="K4754" s="28">
        <f>IF(N(G4754)=0,"",INDEX(pl_duracao,G4754))</f>
        <v/>
      </c>
      <c r="L4754" s="39">
        <f>IF(ISNUMBER(C4754),YEAR(C4754),"")</f>
        <v/>
      </c>
      <c r="M4754" s="39">
        <f>IF(ISNUMBER(C4754),MONTH(C4754),"")</f>
        <v/>
      </c>
      <c r="N4754" s="23">
        <f>IF(L4754="","",IF(NOT(ISNUMBER(crono_ano)),"Informe o ano",IF(L4754&lt;crono_ano,"Antes do ano",IF(L4754&gt;crono_ano,"Depois do ano","No ano"))))</f>
        <v/>
      </c>
      <c r="O4754" s="39">
        <f>IF(F4754="","",IF(COUNTIF(F$7:F4754,F4754)=1,1,0))</f>
        <v/>
      </c>
      <c r="P4754" s="39">
        <f>IF(A4754&amp;B4754&amp;C4754="","",IF(AND(O4754=1,N(G4754)&gt;0),IF(INDEX(pl_ativa,MAX(1,N(G4754)))="Sim",1,0),0))</f>
        <v/>
      </c>
      <c r="Q4754" s="39">
        <f>IF(F4754="","",COUNTIFS(ex_chave_oc,F4754,ex_cancelada,"&lt;&gt;Sim"))</f>
        <v/>
      </c>
      <c r="R4754" s="51">
        <f>IF(P4754="","",IF(AND(P4754=1,N(Q4754)&gt;0),1,0))</f>
        <v/>
      </c>
      <c r="S4754" s="30">
        <f>IF(P4754="","",IF(F4754="","ERRO: data prevista ausente ou inválida",IF(O4754=0,"Duplicada: contada uma vez",IF(N(G4754)=0,"ERRO: tarefa fora do Plano Mestre",IF(P4754=0,"Tarefa retirada do plano: não conta","OK")))))</f>
        <v/>
      </c>
    </row>
    <row r="4755">
      <c r="A4755" s="29" t="n"/>
      <c r="B4755" s="25" t="n"/>
      <c r="C4755" s="49" t="n"/>
      <c r="D4755" s="29" t="n"/>
      <c r="E4755" s="23">
        <f>IF(OR(A4755="",B4755=""),"",A4755&amp;"|"&amp;B4755)</f>
        <v/>
      </c>
      <c r="F4755" s="30">
        <f>IF(OR(E4755="",NOT(ISNUMBER(C4755))),"",E4755&amp;"|"&amp;YEAR(C4755)&amp;"-"&amp;RIGHT("0"&amp;MONTH(C4755),2)&amp;"-"&amp;RIGHT("0"&amp;DAY(C4755),2))</f>
        <v/>
      </c>
      <c r="G4755" s="26">
        <f>IF(E4755="","",IFERROR(MATCH(E4755,pl_chave,0),0))</f>
        <v/>
      </c>
      <c r="H4755" s="23">
        <f>IF(G4755="","",IF(G4755=0,"Tarefa fora do plano",INDEX(pl_tag,G4755)))</f>
        <v/>
      </c>
      <c r="I4755" s="30">
        <f>IF(N(G4755)=0,"",INDEX(pl_atividade,G4755))</f>
        <v/>
      </c>
      <c r="J4755" s="50">
        <f>IF(N(G4755)=0,"",INDEX(pl_especialidade,G4755))</f>
        <v/>
      </c>
      <c r="K4755" s="28">
        <f>IF(N(G4755)=0,"",INDEX(pl_duracao,G4755))</f>
        <v/>
      </c>
      <c r="L4755" s="39">
        <f>IF(ISNUMBER(C4755),YEAR(C4755),"")</f>
        <v/>
      </c>
      <c r="M4755" s="39">
        <f>IF(ISNUMBER(C4755),MONTH(C4755),"")</f>
        <v/>
      </c>
      <c r="N4755" s="23">
        <f>IF(L4755="","",IF(NOT(ISNUMBER(crono_ano)),"Informe o ano",IF(L4755&lt;crono_ano,"Antes do ano",IF(L4755&gt;crono_ano,"Depois do ano","No ano"))))</f>
        <v/>
      </c>
      <c r="O4755" s="39">
        <f>IF(F4755="","",IF(COUNTIF(F$7:F4755,F4755)=1,1,0))</f>
        <v/>
      </c>
      <c r="P4755" s="39">
        <f>IF(A4755&amp;B4755&amp;C4755="","",IF(AND(O4755=1,N(G4755)&gt;0),IF(INDEX(pl_ativa,MAX(1,N(G4755)))="Sim",1,0),0))</f>
        <v/>
      </c>
      <c r="Q4755" s="39">
        <f>IF(F4755="","",COUNTIFS(ex_chave_oc,F4755,ex_cancelada,"&lt;&gt;Sim"))</f>
        <v/>
      </c>
      <c r="R4755" s="51">
        <f>IF(P4755="","",IF(AND(P4755=1,N(Q4755)&gt;0),1,0))</f>
        <v/>
      </c>
      <c r="S4755" s="30">
        <f>IF(P4755="","",IF(F4755="","ERRO: data prevista ausente ou inválida",IF(O4755=0,"Duplicada: contada uma vez",IF(N(G4755)=0,"ERRO: tarefa fora do Plano Mestre",IF(P4755=0,"Tarefa retirada do plano: não conta","OK")))))</f>
        <v/>
      </c>
    </row>
    <row r="4756">
      <c r="A4756" s="29" t="n"/>
      <c r="B4756" s="25" t="n"/>
      <c r="C4756" s="49" t="n"/>
      <c r="D4756" s="29" t="n"/>
      <c r="E4756" s="23">
        <f>IF(OR(A4756="",B4756=""),"",A4756&amp;"|"&amp;B4756)</f>
        <v/>
      </c>
      <c r="F4756" s="30">
        <f>IF(OR(E4756="",NOT(ISNUMBER(C4756))),"",E4756&amp;"|"&amp;YEAR(C4756)&amp;"-"&amp;RIGHT("0"&amp;MONTH(C4756),2)&amp;"-"&amp;RIGHT("0"&amp;DAY(C4756),2))</f>
        <v/>
      </c>
      <c r="G4756" s="26">
        <f>IF(E4756="","",IFERROR(MATCH(E4756,pl_chave,0),0))</f>
        <v/>
      </c>
      <c r="H4756" s="23">
        <f>IF(G4756="","",IF(G4756=0,"Tarefa fora do plano",INDEX(pl_tag,G4756)))</f>
        <v/>
      </c>
      <c r="I4756" s="30">
        <f>IF(N(G4756)=0,"",INDEX(pl_atividade,G4756))</f>
        <v/>
      </c>
      <c r="J4756" s="50">
        <f>IF(N(G4756)=0,"",INDEX(pl_especialidade,G4756))</f>
        <v/>
      </c>
      <c r="K4756" s="28">
        <f>IF(N(G4756)=0,"",INDEX(pl_duracao,G4756))</f>
        <v/>
      </c>
      <c r="L4756" s="39">
        <f>IF(ISNUMBER(C4756),YEAR(C4756),"")</f>
        <v/>
      </c>
      <c r="M4756" s="39">
        <f>IF(ISNUMBER(C4756),MONTH(C4756),"")</f>
        <v/>
      </c>
      <c r="N4756" s="23">
        <f>IF(L4756="","",IF(NOT(ISNUMBER(crono_ano)),"Informe o ano",IF(L4756&lt;crono_ano,"Antes do ano",IF(L4756&gt;crono_ano,"Depois do ano","No ano"))))</f>
        <v/>
      </c>
      <c r="O4756" s="39">
        <f>IF(F4756="","",IF(COUNTIF(F$7:F4756,F4756)=1,1,0))</f>
        <v/>
      </c>
      <c r="P4756" s="39">
        <f>IF(A4756&amp;B4756&amp;C4756="","",IF(AND(O4756=1,N(G4756)&gt;0),IF(INDEX(pl_ativa,MAX(1,N(G4756)))="Sim",1,0),0))</f>
        <v/>
      </c>
      <c r="Q4756" s="39">
        <f>IF(F4756="","",COUNTIFS(ex_chave_oc,F4756,ex_cancelada,"&lt;&gt;Sim"))</f>
        <v/>
      </c>
      <c r="R4756" s="51">
        <f>IF(P4756="","",IF(AND(P4756=1,N(Q4756)&gt;0),1,0))</f>
        <v/>
      </c>
      <c r="S4756" s="30">
        <f>IF(P4756="","",IF(F4756="","ERRO: data prevista ausente ou inválida",IF(O4756=0,"Duplicada: contada uma vez",IF(N(G4756)=0,"ERRO: tarefa fora do Plano Mestre",IF(P4756=0,"Tarefa retirada do plano: não conta","OK")))))</f>
        <v/>
      </c>
    </row>
    <row r="4757">
      <c r="A4757" s="29" t="n"/>
      <c r="B4757" s="25" t="n"/>
      <c r="C4757" s="49" t="n"/>
      <c r="D4757" s="29" t="n"/>
      <c r="E4757" s="23">
        <f>IF(OR(A4757="",B4757=""),"",A4757&amp;"|"&amp;B4757)</f>
        <v/>
      </c>
      <c r="F4757" s="30">
        <f>IF(OR(E4757="",NOT(ISNUMBER(C4757))),"",E4757&amp;"|"&amp;YEAR(C4757)&amp;"-"&amp;RIGHT("0"&amp;MONTH(C4757),2)&amp;"-"&amp;RIGHT("0"&amp;DAY(C4757),2))</f>
        <v/>
      </c>
      <c r="G4757" s="26">
        <f>IF(E4757="","",IFERROR(MATCH(E4757,pl_chave,0),0))</f>
        <v/>
      </c>
      <c r="H4757" s="23">
        <f>IF(G4757="","",IF(G4757=0,"Tarefa fora do plano",INDEX(pl_tag,G4757)))</f>
        <v/>
      </c>
      <c r="I4757" s="30">
        <f>IF(N(G4757)=0,"",INDEX(pl_atividade,G4757))</f>
        <v/>
      </c>
      <c r="J4757" s="50">
        <f>IF(N(G4757)=0,"",INDEX(pl_especialidade,G4757))</f>
        <v/>
      </c>
      <c r="K4757" s="28">
        <f>IF(N(G4757)=0,"",INDEX(pl_duracao,G4757))</f>
        <v/>
      </c>
      <c r="L4757" s="39">
        <f>IF(ISNUMBER(C4757),YEAR(C4757),"")</f>
        <v/>
      </c>
      <c r="M4757" s="39">
        <f>IF(ISNUMBER(C4757),MONTH(C4757),"")</f>
        <v/>
      </c>
      <c r="N4757" s="23">
        <f>IF(L4757="","",IF(NOT(ISNUMBER(crono_ano)),"Informe o ano",IF(L4757&lt;crono_ano,"Antes do ano",IF(L4757&gt;crono_ano,"Depois do ano","No ano"))))</f>
        <v/>
      </c>
      <c r="O4757" s="39">
        <f>IF(F4757="","",IF(COUNTIF(F$7:F4757,F4757)=1,1,0))</f>
        <v/>
      </c>
      <c r="P4757" s="39">
        <f>IF(A4757&amp;B4757&amp;C4757="","",IF(AND(O4757=1,N(G4757)&gt;0),IF(INDEX(pl_ativa,MAX(1,N(G4757)))="Sim",1,0),0))</f>
        <v/>
      </c>
      <c r="Q4757" s="39">
        <f>IF(F4757="","",COUNTIFS(ex_chave_oc,F4757,ex_cancelada,"&lt;&gt;Sim"))</f>
        <v/>
      </c>
      <c r="R4757" s="51">
        <f>IF(P4757="","",IF(AND(P4757=1,N(Q4757)&gt;0),1,0))</f>
        <v/>
      </c>
      <c r="S4757" s="30">
        <f>IF(P4757="","",IF(F4757="","ERRO: data prevista ausente ou inválida",IF(O4757=0,"Duplicada: contada uma vez",IF(N(G4757)=0,"ERRO: tarefa fora do Plano Mestre",IF(P4757=0,"Tarefa retirada do plano: não conta","OK")))))</f>
        <v/>
      </c>
    </row>
    <row r="4758">
      <c r="A4758" s="29" t="n"/>
      <c r="B4758" s="25" t="n"/>
      <c r="C4758" s="49" t="n"/>
      <c r="D4758" s="29" t="n"/>
      <c r="E4758" s="23">
        <f>IF(OR(A4758="",B4758=""),"",A4758&amp;"|"&amp;B4758)</f>
        <v/>
      </c>
      <c r="F4758" s="30">
        <f>IF(OR(E4758="",NOT(ISNUMBER(C4758))),"",E4758&amp;"|"&amp;YEAR(C4758)&amp;"-"&amp;RIGHT("0"&amp;MONTH(C4758),2)&amp;"-"&amp;RIGHT("0"&amp;DAY(C4758),2))</f>
        <v/>
      </c>
      <c r="G4758" s="26">
        <f>IF(E4758="","",IFERROR(MATCH(E4758,pl_chave,0),0))</f>
        <v/>
      </c>
      <c r="H4758" s="23">
        <f>IF(G4758="","",IF(G4758=0,"Tarefa fora do plano",INDEX(pl_tag,G4758)))</f>
        <v/>
      </c>
      <c r="I4758" s="30">
        <f>IF(N(G4758)=0,"",INDEX(pl_atividade,G4758))</f>
        <v/>
      </c>
      <c r="J4758" s="50">
        <f>IF(N(G4758)=0,"",INDEX(pl_especialidade,G4758))</f>
        <v/>
      </c>
      <c r="K4758" s="28">
        <f>IF(N(G4758)=0,"",INDEX(pl_duracao,G4758))</f>
        <v/>
      </c>
      <c r="L4758" s="39">
        <f>IF(ISNUMBER(C4758),YEAR(C4758),"")</f>
        <v/>
      </c>
      <c r="M4758" s="39">
        <f>IF(ISNUMBER(C4758),MONTH(C4758),"")</f>
        <v/>
      </c>
      <c r="N4758" s="23">
        <f>IF(L4758="","",IF(NOT(ISNUMBER(crono_ano)),"Informe o ano",IF(L4758&lt;crono_ano,"Antes do ano",IF(L4758&gt;crono_ano,"Depois do ano","No ano"))))</f>
        <v/>
      </c>
      <c r="O4758" s="39">
        <f>IF(F4758="","",IF(COUNTIF(F$7:F4758,F4758)=1,1,0))</f>
        <v/>
      </c>
      <c r="P4758" s="39">
        <f>IF(A4758&amp;B4758&amp;C4758="","",IF(AND(O4758=1,N(G4758)&gt;0),IF(INDEX(pl_ativa,MAX(1,N(G4758)))="Sim",1,0),0))</f>
        <v/>
      </c>
      <c r="Q4758" s="39">
        <f>IF(F4758="","",COUNTIFS(ex_chave_oc,F4758,ex_cancelada,"&lt;&gt;Sim"))</f>
        <v/>
      </c>
      <c r="R4758" s="51">
        <f>IF(P4758="","",IF(AND(P4758=1,N(Q4758)&gt;0),1,0))</f>
        <v/>
      </c>
      <c r="S4758" s="30">
        <f>IF(P4758="","",IF(F4758="","ERRO: data prevista ausente ou inválida",IF(O4758=0,"Duplicada: contada uma vez",IF(N(G4758)=0,"ERRO: tarefa fora do Plano Mestre",IF(P4758=0,"Tarefa retirada do plano: não conta","OK")))))</f>
        <v/>
      </c>
    </row>
    <row r="4759">
      <c r="A4759" s="29" t="n"/>
      <c r="B4759" s="25" t="n"/>
      <c r="C4759" s="49" t="n"/>
      <c r="D4759" s="29" t="n"/>
      <c r="E4759" s="23">
        <f>IF(OR(A4759="",B4759=""),"",A4759&amp;"|"&amp;B4759)</f>
        <v/>
      </c>
      <c r="F4759" s="30">
        <f>IF(OR(E4759="",NOT(ISNUMBER(C4759))),"",E4759&amp;"|"&amp;YEAR(C4759)&amp;"-"&amp;RIGHT("0"&amp;MONTH(C4759),2)&amp;"-"&amp;RIGHT("0"&amp;DAY(C4759),2))</f>
        <v/>
      </c>
      <c r="G4759" s="26">
        <f>IF(E4759="","",IFERROR(MATCH(E4759,pl_chave,0),0))</f>
        <v/>
      </c>
      <c r="H4759" s="23">
        <f>IF(G4759="","",IF(G4759=0,"Tarefa fora do plano",INDEX(pl_tag,G4759)))</f>
        <v/>
      </c>
      <c r="I4759" s="30">
        <f>IF(N(G4759)=0,"",INDEX(pl_atividade,G4759))</f>
        <v/>
      </c>
      <c r="J4759" s="50">
        <f>IF(N(G4759)=0,"",INDEX(pl_especialidade,G4759))</f>
        <v/>
      </c>
      <c r="K4759" s="28">
        <f>IF(N(G4759)=0,"",INDEX(pl_duracao,G4759))</f>
        <v/>
      </c>
      <c r="L4759" s="39">
        <f>IF(ISNUMBER(C4759),YEAR(C4759),"")</f>
        <v/>
      </c>
      <c r="M4759" s="39">
        <f>IF(ISNUMBER(C4759),MONTH(C4759),"")</f>
        <v/>
      </c>
      <c r="N4759" s="23">
        <f>IF(L4759="","",IF(NOT(ISNUMBER(crono_ano)),"Informe o ano",IF(L4759&lt;crono_ano,"Antes do ano",IF(L4759&gt;crono_ano,"Depois do ano","No ano"))))</f>
        <v/>
      </c>
      <c r="O4759" s="39">
        <f>IF(F4759="","",IF(COUNTIF(F$7:F4759,F4759)=1,1,0))</f>
        <v/>
      </c>
      <c r="P4759" s="39">
        <f>IF(A4759&amp;B4759&amp;C4759="","",IF(AND(O4759=1,N(G4759)&gt;0),IF(INDEX(pl_ativa,MAX(1,N(G4759)))="Sim",1,0),0))</f>
        <v/>
      </c>
      <c r="Q4759" s="39">
        <f>IF(F4759="","",COUNTIFS(ex_chave_oc,F4759,ex_cancelada,"&lt;&gt;Sim"))</f>
        <v/>
      </c>
      <c r="R4759" s="51">
        <f>IF(P4759="","",IF(AND(P4759=1,N(Q4759)&gt;0),1,0))</f>
        <v/>
      </c>
      <c r="S4759" s="30">
        <f>IF(P4759="","",IF(F4759="","ERRO: data prevista ausente ou inválida",IF(O4759=0,"Duplicada: contada uma vez",IF(N(G4759)=0,"ERRO: tarefa fora do Plano Mestre",IF(P4759=0,"Tarefa retirada do plano: não conta","OK")))))</f>
        <v/>
      </c>
    </row>
    <row r="4760">
      <c r="A4760" s="29" t="n"/>
      <c r="B4760" s="25" t="n"/>
      <c r="C4760" s="49" t="n"/>
      <c r="D4760" s="29" t="n"/>
      <c r="E4760" s="23">
        <f>IF(OR(A4760="",B4760=""),"",A4760&amp;"|"&amp;B4760)</f>
        <v/>
      </c>
      <c r="F4760" s="30">
        <f>IF(OR(E4760="",NOT(ISNUMBER(C4760))),"",E4760&amp;"|"&amp;YEAR(C4760)&amp;"-"&amp;RIGHT("0"&amp;MONTH(C4760),2)&amp;"-"&amp;RIGHT("0"&amp;DAY(C4760),2))</f>
        <v/>
      </c>
      <c r="G4760" s="26">
        <f>IF(E4760="","",IFERROR(MATCH(E4760,pl_chave,0),0))</f>
        <v/>
      </c>
      <c r="H4760" s="23">
        <f>IF(G4760="","",IF(G4760=0,"Tarefa fora do plano",INDEX(pl_tag,G4760)))</f>
        <v/>
      </c>
      <c r="I4760" s="30">
        <f>IF(N(G4760)=0,"",INDEX(pl_atividade,G4760))</f>
        <v/>
      </c>
      <c r="J4760" s="50">
        <f>IF(N(G4760)=0,"",INDEX(pl_especialidade,G4760))</f>
        <v/>
      </c>
      <c r="K4760" s="28">
        <f>IF(N(G4760)=0,"",INDEX(pl_duracao,G4760))</f>
        <v/>
      </c>
      <c r="L4760" s="39">
        <f>IF(ISNUMBER(C4760),YEAR(C4760),"")</f>
        <v/>
      </c>
      <c r="M4760" s="39">
        <f>IF(ISNUMBER(C4760),MONTH(C4760),"")</f>
        <v/>
      </c>
      <c r="N4760" s="23">
        <f>IF(L4760="","",IF(NOT(ISNUMBER(crono_ano)),"Informe o ano",IF(L4760&lt;crono_ano,"Antes do ano",IF(L4760&gt;crono_ano,"Depois do ano","No ano"))))</f>
        <v/>
      </c>
      <c r="O4760" s="39">
        <f>IF(F4760="","",IF(COUNTIF(F$7:F4760,F4760)=1,1,0))</f>
        <v/>
      </c>
      <c r="P4760" s="39">
        <f>IF(A4760&amp;B4760&amp;C4760="","",IF(AND(O4760=1,N(G4760)&gt;0),IF(INDEX(pl_ativa,MAX(1,N(G4760)))="Sim",1,0),0))</f>
        <v/>
      </c>
      <c r="Q4760" s="39">
        <f>IF(F4760="","",COUNTIFS(ex_chave_oc,F4760,ex_cancelada,"&lt;&gt;Sim"))</f>
        <v/>
      </c>
      <c r="R4760" s="51">
        <f>IF(P4760="","",IF(AND(P4760=1,N(Q4760)&gt;0),1,0))</f>
        <v/>
      </c>
      <c r="S4760" s="30">
        <f>IF(P4760="","",IF(F4760="","ERRO: data prevista ausente ou inválida",IF(O4760=0,"Duplicada: contada uma vez",IF(N(G4760)=0,"ERRO: tarefa fora do Plano Mestre",IF(P4760=0,"Tarefa retirada do plano: não conta","OK")))))</f>
        <v/>
      </c>
    </row>
    <row r="4761">
      <c r="A4761" s="29" t="n"/>
      <c r="B4761" s="25" t="n"/>
      <c r="C4761" s="49" t="n"/>
      <c r="D4761" s="29" t="n"/>
      <c r="E4761" s="23">
        <f>IF(OR(A4761="",B4761=""),"",A4761&amp;"|"&amp;B4761)</f>
        <v/>
      </c>
      <c r="F4761" s="30">
        <f>IF(OR(E4761="",NOT(ISNUMBER(C4761))),"",E4761&amp;"|"&amp;YEAR(C4761)&amp;"-"&amp;RIGHT("0"&amp;MONTH(C4761),2)&amp;"-"&amp;RIGHT("0"&amp;DAY(C4761),2))</f>
        <v/>
      </c>
      <c r="G4761" s="26">
        <f>IF(E4761="","",IFERROR(MATCH(E4761,pl_chave,0),0))</f>
        <v/>
      </c>
      <c r="H4761" s="23">
        <f>IF(G4761="","",IF(G4761=0,"Tarefa fora do plano",INDEX(pl_tag,G4761)))</f>
        <v/>
      </c>
      <c r="I4761" s="30">
        <f>IF(N(G4761)=0,"",INDEX(pl_atividade,G4761))</f>
        <v/>
      </c>
      <c r="J4761" s="50">
        <f>IF(N(G4761)=0,"",INDEX(pl_especialidade,G4761))</f>
        <v/>
      </c>
      <c r="K4761" s="28">
        <f>IF(N(G4761)=0,"",INDEX(pl_duracao,G4761))</f>
        <v/>
      </c>
      <c r="L4761" s="39">
        <f>IF(ISNUMBER(C4761),YEAR(C4761),"")</f>
        <v/>
      </c>
      <c r="M4761" s="39">
        <f>IF(ISNUMBER(C4761),MONTH(C4761),"")</f>
        <v/>
      </c>
      <c r="N4761" s="23">
        <f>IF(L4761="","",IF(NOT(ISNUMBER(crono_ano)),"Informe o ano",IF(L4761&lt;crono_ano,"Antes do ano",IF(L4761&gt;crono_ano,"Depois do ano","No ano"))))</f>
        <v/>
      </c>
      <c r="O4761" s="39">
        <f>IF(F4761="","",IF(COUNTIF(F$7:F4761,F4761)=1,1,0))</f>
        <v/>
      </c>
      <c r="P4761" s="39">
        <f>IF(A4761&amp;B4761&amp;C4761="","",IF(AND(O4761=1,N(G4761)&gt;0),IF(INDEX(pl_ativa,MAX(1,N(G4761)))="Sim",1,0),0))</f>
        <v/>
      </c>
      <c r="Q4761" s="39">
        <f>IF(F4761="","",COUNTIFS(ex_chave_oc,F4761,ex_cancelada,"&lt;&gt;Sim"))</f>
        <v/>
      </c>
      <c r="R4761" s="51">
        <f>IF(P4761="","",IF(AND(P4761=1,N(Q4761)&gt;0),1,0))</f>
        <v/>
      </c>
      <c r="S4761" s="30">
        <f>IF(P4761="","",IF(F4761="","ERRO: data prevista ausente ou inválida",IF(O4761=0,"Duplicada: contada uma vez",IF(N(G4761)=0,"ERRO: tarefa fora do Plano Mestre",IF(P4761=0,"Tarefa retirada do plano: não conta","OK")))))</f>
        <v/>
      </c>
    </row>
    <row r="4762">
      <c r="A4762" s="29" t="n"/>
      <c r="B4762" s="25" t="n"/>
      <c r="C4762" s="49" t="n"/>
      <c r="D4762" s="29" t="n"/>
      <c r="E4762" s="23">
        <f>IF(OR(A4762="",B4762=""),"",A4762&amp;"|"&amp;B4762)</f>
        <v/>
      </c>
      <c r="F4762" s="30">
        <f>IF(OR(E4762="",NOT(ISNUMBER(C4762))),"",E4762&amp;"|"&amp;YEAR(C4762)&amp;"-"&amp;RIGHT("0"&amp;MONTH(C4762),2)&amp;"-"&amp;RIGHT("0"&amp;DAY(C4762),2))</f>
        <v/>
      </c>
      <c r="G4762" s="26">
        <f>IF(E4762="","",IFERROR(MATCH(E4762,pl_chave,0),0))</f>
        <v/>
      </c>
      <c r="H4762" s="23">
        <f>IF(G4762="","",IF(G4762=0,"Tarefa fora do plano",INDEX(pl_tag,G4762)))</f>
        <v/>
      </c>
      <c r="I4762" s="30">
        <f>IF(N(G4762)=0,"",INDEX(pl_atividade,G4762))</f>
        <v/>
      </c>
      <c r="J4762" s="50">
        <f>IF(N(G4762)=0,"",INDEX(pl_especialidade,G4762))</f>
        <v/>
      </c>
      <c r="K4762" s="28">
        <f>IF(N(G4762)=0,"",INDEX(pl_duracao,G4762))</f>
        <v/>
      </c>
      <c r="L4762" s="39">
        <f>IF(ISNUMBER(C4762),YEAR(C4762),"")</f>
        <v/>
      </c>
      <c r="M4762" s="39">
        <f>IF(ISNUMBER(C4762),MONTH(C4762),"")</f>
        <v/>
      </c>
      <c r="N4762" s="23">
        <f>IF(L4762="","",IF(NOT(ISNUMBER(crono_ano)),"Informe o ano",IF(L4762&lt;crono_ano,"Antes do ano",IF(L4762&gt;crono_ano,"Depois do ano","No ano"))))</f>
        <v/>
      </c>
      <c r="O4762" s="39">
        <f>IF(F4762="","",IF(COUNTIF(F$7:F4762,F4762)=1,1,0))</f>
        <v/>
      </c>
      <c r="P4762" s="39">
        <f>IF(A4762&amp;B4762&amp;C4762="","",IF(AND(O4762=1,N(G4762)&gt;0),IF(INDEX(pl_ativa,MAX(1,N(G4762)))="Sim",1,0),0))</f>
        <v/>
      </c>
      <c r="Q4762" s="39">
        <f>IF(F4762="","",COUNTIFS(ex_chave_oc,F4762,ex_cancelada,"&lt;&gt;Sim"))</f>
        <v/>
      </c>
      <c r="R4762" s="51">
        <f>IF(P4762="","",IF(AND(P4762=1,N(Q4762)&gt;0),1,0))</f>
        <v/>
      </c>
      <c r="S4762" s="30">
        <f>IF(P4762="","",IF(F4762="","ERRO: data prevista ausente ou inválida",IF(O4762=0,"Duplicada: contada uma vez",IF(N(G4762)=0,"ERRO: tarefa fora do Plano Mestre",IF(P4762=0,"Tarefa retirada do plano: não conta","OK")))))</f>
        <v/>
      </c>
    </row>
    <row r="4763">
      <c r="A4763" s="29" t="n"/>
      <c r="B4763" s="25" t="n"/>
      <c r="C4763" s="49" t="n"/>
      <c r="D4763" s="29" t="n"/>
      <c r="E4763" s="23">
        <f>IF(OR(A4763="",B4763=""),"",A4763&amp;"|"&amp;B4763)</f>
        <v/>
      </c>
      <c r="F4763" s="30">
        <f>IF(OR(E4763="",NOT(ISNUMBER(C4763))),"",E4763&amp;"|"&amp;YEAR(C4763)&amp;"-"&amp;RIGHT("0"&amp;MONTH(C4763),2)&amp;"-"&amp;RIGHT("0"&amp;DAY(C4763),2))</f>
        <v/>
      </c>
      <c r="G4763" s="26">
        <f>IF(E4763="","",IFERROR(MATCH(E4763,pl_chave,0),0))</f>
        <v/>
      </c>
      <c r="H4763" s="23">
        <f>IF(G4763="","",IF(G4763=0,"Tarefa fora do plano",INDEX(pl_tag,G4763)))</f>
        <v/>
      </c>
      <c r="I4763" s="30">
        <f>IF(N(G4763)=0,"",INDEX(pl_atividade,G4763))</f>
        <v/>
      </c>
      <c r="J4763" s="50">
        <f>IF(N(G4763)=0,"",INDEX(pl_especialidade,G4763))</f>
        <v/>
      </c>
      <c r="K4763" s="28">
        <f>IF(N(G4763)=0,"",INDEX(pl_duracao,G4763))</f>
        <v/>
      </c>
      <c r="L4763" s="39">
        <f>IF(ISNUMBER(C4763),YEAR(C4763),"")</f>
        <v/>
      </c>
      <c r="M4763" s="39">
        <f>IF(ISNUMBER(C4763),MONTH(C4763),"")</f>
        <v/>
      </c>
      <c r="N4763" s="23">
        <f>IF(L4763="","",IF(NOT(ISNUMBER(crono_ano)),"Informe o ano",IF(L4763&lt;crono_ano,"Antes do ano",IF(L4763&gt;crono_ano,"Depois do ano","No ano"))))</f>
        <v/>
      </c>
      <c r="O4763" s="39">
        <f>IF(F4763="","",IF(COUNTIF(F$7:F4763,F4763)=1,1,0))</f>
        <v/>
      </c>
      <c r="P4763" s="39">
        <f>IF(A4763&amp;B4763&amp;C4763="","",IF(AND(O4763=1,N(G4763)&gt;0),IF(INDEX(pl_ativa,MAX(1,N(G4763)))="Sim",1,0),0))</f>
        <v/>
      </c>
      <c r="Q4763" s="39">
        <f>IF(F4763="","",COUNTIFS(ex_chave_oc,F4763,ex_cancelada,"&lt;&gt;Sim"))</f>
        <v/>
      </c>
      <c r="R4763" s="51">
        <f>IF(P4763="","",IF(AND(P4763=1,N(Q4763)&gt;0),1,0))</f>
        <v/>
      </c>
      <c r="S4763" s="30">
        <f>IF(P4763="","",IF(F4763="","ERRO: data prevista ausente ou inválida",IF(O4763=0,"Duplicada: contada uma vez",IF(N(G4763)=0,"ERRO: tarefa fora do Plano Mestre",IF(P4763=0,"Tarefa retirada do plano: não conta","OK")))))</f>
        <v/>
      </c>
    </row>
    <row r="4764">
      <c r="A4764" s="29" t="n"/>
      <c r="B4764" s="25" t="n"/>
      <c r="C4764" s="49" t="n"/>
      <c r="D4764" s="29" t="n"/>
      <c r="E4764" s="23">
        <f>IF(OR(A4764="",B4764=""),"",A4764&amp;"|"&amp;B4764)</f>
        <v/>
      </c>
      <c r="F4764" s="30">
        <f>IF(OR(E4764="",NOT(ISNUMBER(C4764))),"",E4764&amp;"|"&amp;YEAR(C4764)&amp;"-"&amp;RIGHT("0"&amp;MONTH(C4764),2)&amp;"-"&amp;RIGHT("0"&amp;DAY(C4764),2))</f>
        <v/>
      </c>
      <c r="G4764" s="26">
        <f>IF(E4764="","",IFERROR(MATCH(E4764,pl_chave,0),0))</f>
        <v/>
      </c>
      <c r="H4764" s="23">
        <f>IF(G4764="","",IF(G4764=0,"Tarefa fora do plano",INDEX(pl_tag,G4764)))</f>
        <v/>
      </c>
      <c r="I4764" s="30">
        <f>IF(N(G4764)=0,"",INDEX(pl_atividade,G4764))</f>
        <v/>
      </c>
      <c r="J4764" s="50">
        <f>IF(N(G4764)=0,"",INDEX(pl_especialidade,G4764))</f>
        <v/>
      </c>
      <c r="K4764" s="28">
        <f>IF(N(G4764)=0,"",INDEX(pl_duracao,G4764))</f>
        <v/>
      </c>
      <c r="L4764" s="39">
        <f>IF(ISNUMBER(C4764),YEAR(C4764),"")</f>
        <v/>
      </c>
      <c r="M4764" s="39">
        <f>IF(ISNUMBER(C4764),MONTH(C4764),"")</f>
        <v/>
      </c>
      <c r="N4764" s="23">
        <f>IF(L4764="","",IF(NOT(ISNUMBER(crono_ano)),"Informe o ano",IF(L4764&lt;crono_ano,"Antes do ano",IF(L4764&gt;crono_ano,"Depois do ano","No ano"))))</f>
        <v/>
      </c>
      <c r="O4764" s="39">
        <f>IF(F4764="","",IF(COUNTIF(F$7:F4764,F4764)=1,1,0))</f>
        <v/>
      </c>
      <c r="P4764" s="39">
        <f>IF(A4764&amp;B4764&amp;C4764="","",IF(AND(O4764=1,N(G4764)&gt;0),IF(INDEX(pl_ativa,MAX(1,N(G4764)))="Sim",1,0),0))</f>
        <v/>
      </c>
      <c r="Q4764" s="39">
        <f>IF(F4764="","",COUNTIFS(ex_chave_oc,F4764,ex_cancelada,"&lt;&gt;Sim"))</f>
        <v/>
      </c>
      <c r="R4764" s="51">
        <f>IF(P4764="","",IF(AND(P4764=1,N(Q4764)&gt;0),1,0))</f>
        <v/>
      </c>
      <c r="S4764" s="30">
        <f>IF(P4764="","",IF(F4764="","ERRO: data prevista ausente ou inválida",IF(O4764=0,"Duplicada: contada uma vez",IF(N(G4764)=0,"ERRO: tarefa fora do Plano Mestre",IF(P4764=0,"Tarefa retirada do plano: não conta","OK")))))</f>
        <v/>
      </c>
    </row>
    <row r="4765">
      <c r="A4765" s="29" t="n"/>
      <c r="B4765" s="25" t="n"/>
      <c r="C4765" s="49" t="n"/>
      <c r="D4765" s="29" t="n"/>
      <c r="E4765" s="23">
        <f>IF(OR(A4765="",B4765=""),"",A4765&amp;"|"&amp;B4765)</f>
        <v/>
      </c>
      <c r="F4765" s="30">
        <f>IF(OR(E4765="",NOT(ISNUMBER(C4765))),"",E4765&amp;"|"&amp;YEAR(C4765)&amp;"-"&amp;RIGHT("0"&amp;MONTH(C4765),2)&amp;"-"&amp;RIGHT("0"&amp;DAY(C4765),2))</f>
        <v/>
      </c>
      <c r="G4765" s="26">
        <f>IF(E4765="","",IFERROR(MATCH(E4765,pl_chave,0),0))</f>
        <v/>
      </c>
      <c r="H4765" s="23">
        <f>IF(G4765="","",IF(G4765=0,"Tarefa fora do plano",INDEX(pl_tag,G4765)))</f>
        <v/>
      </c>
      <c r="I4765" s="30">
        <f>IF(N(G4765)=0,"",INDEX(pl_atividade,G4765))</f>
        <v/>
      </c>
      <c r="J4765" s="50">
        <f>IF(N(G4765)=0,"",INDEX(pl_especialidade,G4765))</f>
        <v/>
      </c>
      <c r="K4765" s="28">
        <f>IF(N(G4765)=0,"",INDEX(pl_duracao,G4765))</f>
        <v/>
      </c>
      <c r="L4765" s="39">
        <f>IF(ISNUMBER(C4765),YEAR(C4765),"")</f>
        <v/>
      </c>
      <c r="M4765" s="39">
        <f>IF(ISNUMBER(C4765),MONTH(C4765),"")</f>
        <v/>
      </c>
      <c r="N4765" s="23">
        <f>IF(L4765="","",IF(NOT(ISNUMBER(crono_ano)),"Informe o ano",IF(L4765&lt;crono_ano,"Antes do ano",IF(L4765&gt;crono_ano,"Depois do ano","No ano"))))</f>
        <v/>
      </c>
      <c r="O4765" s="39">
        <f>IF(F4765="","",IF(COUNTIF(F$7:F4765,F4765)=1,1,0))</f>
        <v/>
      </c>
      <c r="P4765" s="39">
        <f>IF(A4765&amp;B4765&amp;C4765="","",IF(AND(O4765=1,N(G4765)&gt;0),IF(INDEX(pl_ativa,MAX(1,N(G4765)))="Sim",1,0),0))</f>
        <v/>
      </c>
      <c r="Q4765" s="39">
        <f>IF(F4765="","",COUNTIFS(ex_chave_oc,F4765,ex_cancelada,"&lt;&gt;Sim"))</f>
        <v/>
      </c>
      <c r="R4765" s="51">
        <f>IF(P4765="","",IF(AND(P4765=1,N(Q4765)&gt;0),1,0))</f>
        <v/>
      </c>
      <c r="S4765" s="30">
        <f>IF(P4765="","",IF(F4765="","ERRO: data prevista ausente ou inválida",IF(O4765=0,"Duplicada: contada uma vez",IF(N(G4765)=0,"ERRO: tarefa fora do Plano Mestre",IF(P4765=0,"Tarefa retirada do plano: não conta","OK")))))</f>
        <v/>
      </c>
    </row>
    <row r="4766">
      <c r="A4766" s="29" t="n"/>
      <c r="B4766" s="25" t="n"/>
      <c r="C4766" s="49" t="n"/>
      <c r="D4766" s="29" t="n"/>
      <c r="E4766" s="23">
        <f>IF(OR(A4766="",B4766=""),"",A4766&amp;"|"&amp;B4766)</f>
        <v/>
      </c>
      <c r="F4766" s="30">
        <f>IF(OR(E4766="",NOT(ISNUMBER(C4766))),"",E4766&amp;"|"&amp;YEAR(C4766)&amp;"-"&amp;RIGHT("0"&amp;MONTH(C4766),2)&amp;"-"&amp;RIGHT("0"&amp;DAY(C4766),2))</f>
        <v/>
      </c>
      <c r="G4766" s="26">
        <f>IF(E4766="","",IFERROR(MATCH(E4766,pl_chave,0),0))</f>
        <v/>
      </c>
      <c r="H4766" s="23">
        <f>IF(G4766="","",IF(G4766=0,"Tarefa fora do plano",INDEX(pl_tag,G4766)))</f>
        <v/>
      </c>
      <c r="I4766" s="30">
        <f>IF(N(G4766)=0,"",INDEX(pl_atividade,G4766))</f>
        <v/>
      </c>
      <c r="J4766" s="50">
        <f>IF(N(G4766)=0,"",INDEX(pl_especialidade,G4766))</f>
        <v/>
      </c>
      <c r="K4766" s="28">
        <f>IF(N(G4766)=0,"",INDEX(pl_duracao,G4766))</f>
        <v/>
      </c>
      <c r="L4766" s="39">
        <f>IF(ISNUMBER(C4766),YEAR(C4766),"")</f>
        <v/>
      </c>
      <c r="M4766" s="39">
        <f>IF(ISNUMBER(C4766),MONTH(C4766),"")</f>
        <v/>
      </c>
      <c r="N4766" s="23">
        <f>IF(L4766="","",IF(NOT(ISNUMBER(crono_ano)),"Informe o ano",IF(L4766&lt;crono_ano,"Antes do ano",IF(L4766&gt;crono_ano,"Depois do ano","No ano"))))</f>
        <v/>
      </c>
      <c r="O4766" s="39">
        <f>IF(F4766="","",IF(COUNTIF(F$7:F4766,F4766)=1,1,0))</f>
        <v/>
      </c>
      <c r="P4766" s="39">
        <f>IF(A4766&amp;B4766&amp;C4766="","",IF(AND(O4766=1,N(G4766)&gt;0),IF(INDEX(pl_ativa,MAX(1,N(G4766)))="Sim",1,0),0))</f>
        <v/>
      </c>
      <c r="Q4766" s="39">
        <f>IF(F4766="","",COUNTIFS(ex_chave_oc,F4766,ex_cancelada,"&lt;&gt;Sim"))</f>
        <v/>
      </c>
      <c r="R4766" s="51">
        <f>IF(P4766="","",IF(AND(P4766=1,N(Q4766)&gt;0),1,0))</f>
        <v/>
      </c>
      <c r="S4766" s="30">
        <f>IF(P4766="","",IF(F4766="","ERRO: data prevista ausente ou inválida",IF(O4766=0,"Duplicada: contada uma vez",IF(N(G4766)=0,"ERRO: tarefa fora do Plano Mestre",IF(P4766=0,"Tarefa retirada do plano: não conta","OK")))))</f>
        <v/>
      </c>
    </row>
    <row r="4767">
      <c r="A4767" s="29" t="n"/>
      <c r="B4767" s="25" t="n"/>
      <c r="C4767" s="49" t="n"/>
      <c r="D4767" s="29" t="n"/>
      <c r="E4767" s="23">
        <f>IF(OR(A4767="",B4767=""),"",A4767&amp;"|"&amp;B4767)</f>
        <v/>
      </c>
      <c r="F4767" s="30">
        <f>IF(OR(E4767="",NOT(ISNUMBER(C4767))),"",E4767&amp;"|"&amp;YEAR(C4767)&amp;"-"&amp;RIGHT("0"&amp;MONTH(C4767),2)&amp;"-"&amp;RIGHT("0"&amp;DAY(C4767),2))</f>
        <v/>
      </c>
      <c r="G4767" s="26">
        <f>IF(E4767="","",IFERROR(MATCH(E4767,pl_chave,0),0))</f>
        <v/>
      </c>
      <c r="H4767" s="23">
        <f>IF(G4767="","",IF(G4767=0,"Tarefa fora do plano",INDEX(pl_tag,G4767)))</f>
        <v/>
      </c>
      <c r="I4767" s="30">
        <f>IF(N(G4767)=0,"",INDEX(pl_atividade,G4767))</f>
        <v/>
      </c>
      <c r="J4767" s="50">
        <f>IF(N(G4767)=0,"",INDEX(pl_especialidade,G4767))</f>
        <v/>
      </c>
      <c r="K4767" s="28">
        <f>IF(N(G4767)=0,"",INDEX(pl_duracao,G4767))</f>
        <v/>
      </c>
      <c r="L4767" s="39">
        <f>IF(ISNUMBER(C4767),YEAR(C4767),"")</f>
        <v/>
      </c>
      <c r="M4767" s="39">
        <f>IF(ISNUMBER(C4767),MONTH(C4767),"")</f>
        <v/>
      </c>
      <c r="N4767" s="23">
        <f>IF(L4767="","",IF(NOT(ISNUMBER(crono_ano)),"Informe o ano",IF(L4767&lt;crono_ano,"Antes do ano",IF(L4767&gt;crono_ano,"Depois do ano","No ano"))))</f>
        <v/>
      </c>
      <c r="O4767" s="39">
        <f>IF(F4767="","",IF(COUNTIF(F$7:F4767,F4767)=1,1,0))</f>
        <v/>
      </c>
      <c r="P4767" s="39">
        <f>IF(A4767&amp;B4767&amp;C4767="","",IF(AND(O4767=1,N(G4767)&gt;0),IF(INDEX(pl_ativa,MAX(1,N(G4767)))="Sim",1,0),0))</f>
        <v/>
      </c>
      <c r="Q4767" s="39">
        <f>IF(F4767="","",COUNTIFS(ex_chave_oc,F4767,ex_cancelada,"&lt;&gt;Sim"))</f>
        <v/>
      </c>
      <c r="R4767" s="51">
        <f>IF(P4767="","",IF(AND(P4767=1,N(Q4767)&gt;0),1,0))</f>
        <v/>
      </c>
      <c r="S4767" s="30">
        <f>IF(P4767="","",IF(F4767="","ERRO: data prevista ausente ou inválida",IF(O4767=0,"Duplicada: contada uma vez",IF(N(G4767)=0,"ERRO: tarefa fora do Plano Mestre",IF(P4767=0,"Tarefa retirada do plano: não conta","OK")))))</f>
        <v/>
      </c>
    </row>
    <row r="4768">
      <c r="A4768" s="29" t="n"/>
      <c r="B4768" s="25" t="n"/>
      <c r="C4768" s="49" t="n"/>
      <c r="D4768" s="29" t="n"/>
      <c r="E4768" s="23">
        <f>IF(OR(A4768="",B4768=""),"",A4768&amp;"|"&amp;B4768)</f>
        <v/>
      </c>
      <c r="F4768" s="30">
        <f>IF(OR(E4768="",NOT(ISNUMBER(C4768))),"",E4768&amp;"|"&amp;YEAR(C4768)&amp;"-"&amp;RIGHT("0"&amp;MONTH(C4768),2)&amp;"-"&amp;RIGHT("0"&amp;DAY(C4768),2))</f>
        <v/>
      </c>
      <c r="G4768" s="26">
        <f>IF(E4768="","",IFERROR(MATCH(E4768,pl_chave,0),0))</f>
        <v/>
      </c>
      <c r="H4768" s="23">
        <f>IF(G4768="","",IF(G4768=0,"Tarefa fora do plano",INDEX(pl_tag,G4768)))</f>
        <v/>
      </c>
      <c r="I4768" s="30">
        <f>IF(N(G4768)=0,"",INDEX(pl_atividade,G4768))</f>
        <v/>
      </c>
      <c r="J4768" s="50">
        <f>IF(N(G4768)=0,"",INDEX(pl_especialidade,G4768))</f>
        <v/>
      </c>
      <c r="K4768" s="28">
        <f>IF(N(G4768)=0,"",INDEX(pl_duracao,G4768))</f>
        <v/>
      </c>
      <c r="L4768" s="39">
        <f>IF(ISNUMBER(C4768),YEAR(C4768),"")</f>
        <v/>
      </c>
      <c r="M4768" s="39">
        <f>IF(ISNUMBER(C4768),MONTH(C4768),"")</f>
        <v/>
      </c>
      <c r="N4768" s="23">
        <f>IF(L4768="","",IF(NOT(ISNUMBER(crono_ano)),"Informe o ano",IF(L4768&lt;crono_ano,"Antes do ano",IF(L4768&gt;crono_ano,"Depois do ano","No ano"))))</f>
        <v/>
      </c>
      <c r="O4768" s="39">
        <f>IF(F4768="","",IF(COUNTIF(F$7:F4768,F4768)=1,1,0))</f>
        <v/>
      </c>
      <c r="P4768" s="39">
        <f>IF(A4768&amp;B4768&amp;C4768="","",IF(AND(O4768=1,N(G4768)&gt;0),IF(INDEX(pl_ativa,MAX(1,N(G4768)))="Sim",1,0),0))</f>
        <v/>
      </c>
      <c r="Q4768" s="39">
        <f>IF(F4768="","",COUNTIFS(ex_chave_oc,F4768,ex_cancelada,"&lt;&gt;Sim"))</f>
        <v/>
      </c>
      <c r="R4768" s="51">
        <f>IF(P4768="","",IF(AND(P4768=1,N(Q4768)&gt;0),1,0))</f>
        <v/>
      </c>
      <c r="S4768" s="30">
        <f>IF(P4768="","",IF(F4768="","ERRO: data prevista ausente ou inválida",IF(O4768=0,"Duplicada: contada uma vez",IF(N(G4768)=0,"ERRO: tarefa fora do Plano Mestre",IF(P4768=0,"Tarefa retirada do plano: não conta","OK")))))</f>
        <v/>
      </c>
    </row>
    <row r="4769">
      <c r="A4769" s="29" t="n"/>
      <c r="B4769" s="25" t="n"/>
      <c r="C4769" s="49" t="n"/>
      <c r="D4769" s="29" t="n"/>
      <c r="E4769" s="23">
        <f>IF(OR(A4769="",B4769=""),"",A4769&amp;"|"&amp;B4769)</f>
        <v/>
      </c>
      <c r="F4769" s="30">
        <f>IF(OR(E4769="",NOT(ISNUMBER(C4769))),"",E4769&amp;"|"&amp;YEAR(C4769)&amp;"-"&amp;RIGHT("0"&amp;MONTH(C4769),2)&amp;"-"&amp;RIGHT("0"&amp;DAY(C4769),2))</f>
        <v/>
      </c>
      <c r="G4769" s="26">
        <f>IF(E4769="","",IFERROR(MATCH(E4769,pl_chave,0),0))</f>
        <v/>
      </c>
      <c r="H4769" s="23">
        <f>IF(G4769="","",IF(G4769=0,"Tarefa fora do plano",INDEX(pl_tag,G4769)))</f>
        <v/>
      </c>
      <c r="I4769" s="30">
        <f>IF(N(G4769)=0,"",INDEX(pl_atividade,G4769))</f>
        <v/>
      </c>
      <c r="J4769" s="50">
        <f>IF(N(G4769)=0,"",INDEX(pl_especialidade,G4769))</f>
        <v/>
      </c>
      <c r="K4769" s="28">
        <f>IF(N(G4769)=0,"",INDEX(pl_duracao,G4769))</f>
        <v/>
      </c>
      <c r="L4769" s="39">
        <f>IF(ISNUMBER(C4769),YEAR(C4769),"")</f>
        <v/>
      </c>
      <c r="M4769" s="39">
        <f>IF(ISNUMBER(C4769),MONTH(C4769),"")</f>
        <v/>
      </c>
      <c r="N4769" s="23">
        <f>IF(L4769="","",IF(NOT(ISNUMBER(crono_ano)),"Informe o ano",IF(L4769&lt;crono_ano,"Antes do ano",IF(L4769&gt;crono_ano,"Depois do ano","No ano"))))</f>
        <v/>
      </c>
      <c r="O4769" s="39">
        <f>IF(F4769="","",IF(COUNTIF(F$7:F4769,F4769)=1,1,0))</f>
        <v/>
      </c>
      <c r="P4769" s="39">
        <f>IF(A4769&amp;B4769&amp;C4769="","",IF(AND(O4769=1,N(G4769)&gt;0),IF(INDEX(pl_ativa,MAX(1,N(G4769)))="Sim",1,0),0))</f>
        <v/>
      </c>
      <c r="Q4769" s="39">
        <f>IF(F4769="","",COUNTIFS(ex_chave_oc,F4769,ex_cancelada,"&lt;&gt;Sim"))</f>
        <v/>
      </c>
      <c r="R4769" s="51">
        <f>IF(P4769="","",IF(AND(P4769=1,N(Q4769)&gt;0),1,0))</f>
        <v/>
      </c>
      <c r="S4769" s="30">
        <f>IF(P4769="","",IF(F4769="","ERRO: data prevista ausente ou inválida",IF(O4769=0,"Duplicada: contada uma vez",IF(N(G4769)=0,"ERRO: tarefa fora do Plano Mestre",IF(P4769=0,"Tarefa retirada do plano: não conta","OK")))))</f>
        <v/>
      </c>
    </row>
    <row r="4770">
      <c r="A4770" s="29" t="n"/>
      <c r="B4770" s="25" t="n"/>
      <c r="C4770" s="49" t="n"/>
      <c r="D4770" s="29" t="n"/>
      <c r="E4770" s="23">
        <f>IF(OR(A4770="",B4770=""),"",A4770&amp;"|"&amp;B4770)</f>
        <v/>
      </c>
      <c r="F4770" s="30">
        <f>IF(OR(E4770="",NOT(ISNUMBER(C4770))),"",E4770&amp;"|"&amp;YEAR(C4770)&amp;"-"&amp;RIGHT("0"&amp;MONTH(C4770),2)&amp;"-"&amp;RIGHT("0"&amp;DAY(C4770),2))</f>
        <v/>
      </c>
      <c r="G4770" s="26">
        <f>IF(E4770="","",IFERROR(MATCH(E4770,pl_chave,0),0))</f>
        <v/>
      </c>
      <c r="H4770" s="23">
        <f>IF(G4770="","",IF(G4770=0,"Tarefa fora do plano",INDEX(pl_tag,G4770)))</f>
        <v/>
      </c>
      <c r="I4770" s="30">
        <f>IF(N(G4770)=0,"",INDEX(pl_atividade,G4770))</f>
        <v/>
      </c>
      <c r="J4770" s="50">
        <f>IF(N(G4770)=0,"",INDEX(pl_especialidade,G4770))</f>
        <v/>
      </c>
      <c r="K4770" s="28">
        <f>IF(N(G4770)=0,"",INDEX(pl_duracao,G4770))</f>
        <v/>
      </c>
      <c r="L4770" s="39">
        <f>IF(ISNUMBER(C4770),YEAR(C4770),"")</f>
        <v/>
      </c>
      <c r="M4770" s="39">
        <f>IF(ISNUMBER(C4770),MONTH(C4770),"")</f>
        <v/>
      </c>
      <c r="N4770" s="23">
        <f>IF(L4770="","",IF(NOT(ISNUMBER(crono_ano)),"Informe o ano",IF(L4770&lt;crono_ano,"Antes do ano",IF(L4770&gt;crono_ano,"Depois do ano","No ano"))))</f>
        <v/>
      </c>
      <c r="O4770" s="39">
        <f>IF(F4770="","",IF(COUNTIF(F$7:F4770,F4770)=1,1,0))</f>
        <v/>
      </c>
      <c r="P4770" s="39">
        <f>IF(A4770&amp;B4770&amp;C4770="","",IF(AND(O4770=1,N(G4770)&gt;0),IF(INDEX(pl_ativa,MAX(1,N(G4770)))="Sim",1,0),0))</f>
        <v/>
      </c>
      <c r="Q4770" s="39">
        <f>IF(F4770="","",COUNTIFS(ex_chave_oc,F4770,ex_cancelada,"&lt;&gt;Sim"))</f>
        <v/>
      </c>
      <c r="R4770" s="51">
        <f>IF(P4770="","",IF(AND(P4770=1,N(Q4770)&gt;0),1,0))</f>
        <v/>
      </c>
      <c r="S4770" s="30">
        <f>IF(P4770="","",IF(F4770="","ERRO: data prevista ausente ou inválida",IF(O4770=0,"Duplicada: contada uma vez",IF(N(G4770)=0,"ERRO: tarefa fora do Plano Mestre",IF(P4770=0,"Tarefa retirada do plano: não conta","OK")))))</f>
        <v/>
      </c>
    </row>
    <row r="4771">
      <c r="A4771" s="29" t="n"/>
      <c r="B4771" s="25" t="n"/>
      <c r="C4771" s="49" t="n"/>
      <c r="D4771" s="29" t="n"/>
      <c r="E4771" s="23">
        <f>IF(OR(A4771="",B4771=""),"",A4771&amp;"|"&amp;B4771)</f>
        <v/>
      </c>
      <c r="F4771" s="30">
        <f>IF(OR(E4771="",NOT(ISNUMBER(C4771))),"",E4771&amp;"|"&amp;YEAR(C4771)&amp;"-"&amp;RIGHT("0"&amp;MONTH(C4771),2)&amp;"-"&amp;RIGHT("0"&amp;DAY(C4771),2))</f>
        <v/>
      </c>
      <c r="G4771" s="26">
        <f>IF(E4771="","",IFERROR(MATCH(E4771,pl_chave,0),0))</f>
        <v/>
      </c>
      <c r="H4771" s="23">
        <f>IF(G4771="","",IF(G4771=0,"Tarefa fora do plano",INDEX(pl_tag,G4771)))</f>
        <v/>
      </c>
      <c r="I4771" s="30">
        <f>IF(N(G4771)=0,"",INDEX(pl_atividade,G4771))</f>
        <v/>
      </c>
      <c r="J4771" s="50">
        <f>IF(N(G4771)=0,"",INDEX(pl_especialidade,G4771))</f>
        <v/>
      </c>
      <c r="K4771" s="28">
        <f>IF(N(G4771)=0,"",INDEX(pl_duracao,G4771))</f>
        <v/>
      </c>
      <c r="L4771" s="39">
        <f>IF(ISNUMBER(C4771),YEAR(C4771),"")</f>
        <v/>
      </c>
      <c r="M4771" s="39">
        <f>IF(ISNUMBER(C4771),MONTH(C4771),"")</f>
        <v/>
      </c>
      <c r="N4771" s="23">
        <f>IF(L4771="","",IF(NOT(ISNUMBER(crono_ano)),"Informe o ano",IF(L4771&lt;crono_ano,"Antes do ano",IF(L4771&gt;crono_ano,"Depois do ano","No ano"))))</f>
        <v/>
      </c>
      <c r="O4771" s="39">
        <f>IF(F4771="","",IF(COUNTIF(F$7:F4771,F4771)=1,1,0))</f>
        <v/>
      </c>
      <c r="P4771" s="39">
        <f>IF(A4771&amp;B4771&amp;C4771="","",IF(AND(O4771=1,N(G4771)&gt;0),IF(INDEX(pl_ativa,MAX(1,N(G4771)))="Sim",1,0),0))</f>
        <v/>
      </c>
      <c r="Q4771" s="39">
        <f>IF(F4771="","",COUNTIFS(ex_chave_oc,F4771,ex_cancelada,"&lt;&gt;Sim"))</f>
        <v/>
      </c>
      <c r="R4771" s="51">
        <f>IF(P4771="","",IF(AND(P4771=1,N(Q4771)&gt;0),1,0))</f>
        <v/>
      </c>
      <c r="S4771" s="30">
        <f>IF(P4771="","",IF(F4771="","ERRO: data prevista ausente ou inválida",IF(O4771=0,"Duplicada: contada uma vez",IF(N(G4771)=0,"ERRO: tarefa fora do Plano Mestre",IF(P4771=0,"Tarefa retirada do plano: não conta","OK")))))</f>
        <v/>
      </c>
    </row>
    <row r="4772">
      <c r="A4772" s="29" t="n"/>
      <c r="B4772" s="25" t="n"/>
      <c r="C4772" s="49" t="n"/>
      <c r="D4772" s="29" t="n"/>
      <c r="E4772" s="23">
        <f>IF(OR(A4772="",B4772=""),"",A4772&amp;"|"&amp;B4772)</f>
        <v/>
      </c>
      <c r="F4772" s="30">
        <f>IF(OR(E4772="",NOT(ISNUMBER(C4772))),"",E4772&amp;"|"&amp;YEAR(C4772)&amp;"-"&amp;RIGHT("0"&amp;MONTH(C4772),2)&amp;"-"&amp;RIGHT("0"&amp;DAY(C4772),2))</f>
        <v/>
      </c>
      <c r="G4772" s="26">
        <f>IF(E4772="","",IFERROR(MATCH(E4772,pl_chave,0),0))</f>
        <v/>
      </c>
      <c r="H4772" s="23">
        <f>IF(G4772="","",IF(G4772=0,"Tarefa fora do plano",INDEX(pl_tag,G4772)))</f>
        <v/>
      </c>
      <c r="I4772" s="30">
        <f>IF(N(G4772)=0,"",INDEX(pl_atividade,G4772))</f>
        <v/>
      </c>
      <c r="J4772" s="50">
        <f>IF(N(G4772)=0,"",INDEX(pl_especialidade,G4772))</f>
        <v/>
      </c>
      <c r="K4772" s="28">
        <f>IF(N(G4772)=0,"",INDEX(pl_duracao,G4772))</f>
        <v/>
      </c>
      <c r="L4772" s="39">
        <f>IF(ISNUMBER(C4772),YEAR(C4772),"")</f>
        <v/>
      </c>
      <c r="M4772" s="39">
        <f>IF(ISNUMBER(C4772),MONTH(C4772),"")</f>
        <v/>
      </c>
      <c r="N4772" s="23">
        <f>IF(L4772="","",IF(NOT(ISNUMBER(crono_ano)),"Informe o ano",IF(L4772&lt;crono_ano,"Antes do ano",IF(L4772&gt;crono_ano,"Depois do ano","No ano"))))</f>
        <v/>
      </c>
      <c r="O4772" s="39">
        <f>IF(F4772="","",IF(COUNTIF(F$7:F4772,F4772)=1,1,0))</f>
        <v/>
      </c>
      <c r="P4772" s="39">
        <f>IF(A4772&amp;B4772&amp;C4772="","",IF(AND(O4772=1,N(G4772)&gt;0),IF(INDEX(pl_ativa,MAX(1,N(G4772)))="Sim",1,0),0))</f>
        <v/>
      </c>
      <c r="Q4772" s="39">
        <f>IF(F4772="","",COUNTIFS(ex_chave_oc,F4772,ex_cancelada,"&lt;&gt;Sim"))</f>
        <v/>
      </c>
      <c r="R4772" s="51">
        <f>IF(P4772="","",IF(AND(P4772=1,N(Q4772)&gt;0),1,0))</f>
        <v/>
      </c>
      <c r="S4772" s="30">
        <f>IF(P4772="","",IF(F4772="","ERRO: data prevista ausente ou inválida",IF(O4772=0,"Duplicada: contada uma vez",IF(N(G4772)=0,"ERRO: tarefa fora do Plano Mestre",IF(P4772=0,"Tarefa retirada do plano: não conta","OK")))))</f>
        <v/>
      </c>
    </row>
    <row r="4773">
      <c r="A4773" s="29" t="n"/>
      <c r="B4773" s="25" t="n"/>
      <c r="C4773" s="49" t="n"/>
      <c r="D4773" s="29" t="n"/>
      <c r="E4773" s="23">
        <f>IF(OR(A4773="",B4773=""),"",A4773&amp;"|"&amp;B4773)</f>
        <v/>
      </c>
      <c r="F4773" s="30">
        <f>IF(OR(E4773="",NOT(ISNUMBER(C4773))),"",E4773&amp;"|"&amp;YEAR(C4773)&amp;"-"&amp;RIGHT("0"&amp;MONTH(C4773),2)&amp;"-"&amp;RIGHT("0"&amp;DAY(C4773),2))</f>
        <v/>
      </c>
      <c r="G4773" s="26">
        <f>IF(E4773="","",IFERROR(MATCH(E4773,pl_chave,0),0))</f>
        <v/>
      </c>
      <c r="H4773" s="23">
        <f>IF(G4773="","",IF(G4773=0,"Tarefa fora do plano",INDEX(pl_tag,G4773)))</f>
        <v/>
      </c>
      <c r="I4773" s="30">
        <f>IF(N(G4773)=0,"",INDEX(pl_atividade,G4773))</f>
        <v/>
      </c>
      <c r="J4773" s="50">
        <f>IF(N(G4773)=0,"",INDEX(pl_especialidade,G4773))</f>
        <v/>
      </c>
      <c r="K4773" s="28">
        <f>IF(N(G4773)=0,"",INDEX(pl_duracao,G4773))</f>
        <v/>
      </c>
      <c r="L4773" s="39">
        <f>IF(ISNUMBER(C4773),YEAR(C4773),"")</f>
        <v/>
      </c>
      <c r="M4773" s="39">
        <f>IF(ISNUMBER(C4773),MONTH(C4773),"")</f>
        <v/>
      </c>
      <c r="N4773" s="23">
        <f>IF(L4773="","",IF(NOT(ISNUMBER(crono_ano)),"Informe o ano",IF(L4773&lt;crono_ano,"Antes do ano",IF(L4773&gt;crono_ano,"Depois do ano","No ano"))))</f>
        <v/>
      </c>
      <c r="O4773" s="39">
        <f>IF(F4773="","",IF(COUNTIF(F$7:F4773,F4773)=1,1,0))</f>
        <v/>
      </c>
      <c r="P4773" s="39">
        <f>IF(A4773&amp;B4773&amp;C4773="","",IF(AND(O4773=1,N(G4773)&gt;0),IF(INDEX(pl_ativa,MAX(1,N(G4773)))="Sim",1,0),0))</f>
        <v/>
      </c>
      <c r="Q4773" s="39">
        <f>IF(F4773="","",COUNTIFS(ex_chave_oc,F4773,ex_cancelada,"&lt;&gt;Sim"))</f>
        <v/>
      </c>
      <c r="R4773" s="51">
        <f>IF(P4773="","",IF(AND(P4773=1,N(Q4773)&gt;0),1,0))</f>
        <v/>
      </c>
      <c r="S4773" s="30">
        <f>IF(P4773="","",IF(F4773="","ERRO: data prevista ausente ou inválida",IF(O4773=0,"Duplicada: contada uma vez",IF(N(G4773)=0,"ERRO: tarefa fora do Plano Mestre",IF(P4773=0,"Tarefa retirada do plano: não conta","OK")))))</f>
        <v/>
      </c>
    </row>
    <row r="4774">
      <c r="A4774" s="29" t="n"/>
      <c r="B4774" s="25" t="n"/>
      <c r="C4774" s="49" t="n"/>
      <c r="D4774" s="29" t="n"/>
      <c r="E4774" s="23">
        <f>IF(OR(A4774="",B4774=""),"",A4774&amp;"|"&amp;B4774)</f>
        <v/>
      </c>
      <c r="F4774" s="30">
        <f>IF(OR(E4774="",NOT(ISNUMBER(C4774))),"",E4774&amp;"|"&amp;YEAR(C4774)&amp;"-"&amp;RIGHT("0"&amp;MONTH(C4774),2)&amp;"-"&amp;RIGHT("0"&amp;DAY(C4774),2))</f>
        <v/>
      </c>
      <c r="G4774" s="26">
        <f>IF(E4774="","",IFERROR(MATCH(E4774,pl_chave,0),0))</f>
        <v/>
      </c>
      <c r="H4774" s="23">
        <f>IF(G4774="","",IF(G4774=0,"Tarefa fora do plano",INDEX(pl_tag,G4774)))</f>
        <v/>
      </c>
      <c r="I4774" s="30">
        <f>IF(N(G4774)=0,"",INDEX(pl_atividade,G4774))</f>
        <v/>
      </c>
      <c r="J4774" s="50">
        <f>IF(N(G4774)=0,"",INDEX(pl_especialidade,G4774))</f>
        <v/>
      </c>
      <c r="K4774" s="28">
        <f>IF(N(G4774)=0,"",INDEX(pl_duracao,G4774))</f>
        <v/>
      </c>
      <c r="L4774" s="39">
        <f>IF(ISNUMBER(C4774),YEAR(C4774),"")</f>
        <v/>
      </c>
      <c r="M4774" s="39">
        <f>IF(ISNUMBER(C4774),MONTH(C4774),"")</f>
        <v/>
      </c>
      <c r="N4774" s="23">
        <f>IF(L4774="","",IF(NOT(ISNUMBER(crono_ano)),"Informe o ano",IF(L4774&lt;crono_ano,"Antes do ano",IF(L4774&gt;crono_ano,"Depois do ano","No ano"))))</f>
        <v/>
      </c>
      <c r="O4774" s="39">
        <f>IF(F4774="","",IF(COUNTIF(F$7:F4774,F4774)=1,1,0))</f>
        <v/>
      </c>
      <c r="P4774" s="39">
        <f>IF(A4774&amp;B4774&amp;C4774="","",IF(AND(O4774=1,N(G4774)&gt;0),IF(INDEX(pl_ativa,MAX(1,N(G4774)))="Sim",1,0),0))</f>
        <v/>
      </c>
      <c r="Q4774" s="39">
        <f>IF(F4774="","",COUNTIFS(ex_chave_oc,F4774,ex_cancelada,"&lt;&gt;Sim"))</f>
        <v/>
      </c>
      <c r="R4774" s="51">
        <f>IF(P4774="","",IF(AND(P4774=1,N(Q4774)&gt;0),1,0))</f>
        <v/>
      </c>
      <c r="S4774" s="30">
        <f>IF(P4774="","",IF(F4774="","ERRO: data prevista ausente ou inválida",IF(O4774=0,"Duplicada: contada uma vez",IF(N(G4774)=0,"ERRO: tarefa fora do Plano Mestre",IF(P4774=0,"Tarefa retirada do plano: não conta","OK")))))</f>
        <v/>
      </c>
    </row>
    <row r="4775">
      <c r="A4775" s="29" t="n"/>
      <c r="B4775" s="25" t="n"/>
      <c r="C4775" s="49" t="n"/>
      <c r="D4775" s="29" t="n"/>
      <c r="E4775" s="23">
        <f>IF(OR(A4775="",B4775=""),"",A4775&amp;"|"&amp;B4775)</f>
        <v/>
      </c>
      <c r="F4775" s="30">
        <f>IF(OR(E4775="",NOT(ISNUMBER(C4775))),"",E4775&amp;"|"&amp;YEAR(C4775)&amp;"-"&amp;RIGHT("0"&amp;MONTH(C4775),2)&amp;"-"&amp;RIGHT("0"&amp;DAY(C4775),2))</f>
        <v/>
      </c>
      <c r="G4775" s="26">
        <f>IF(E4775="","",IFERROR(MATCH(E4775,pl_chave,0),0))</f>
        <v/>
      </c>
      <c r="H4775" s="23">
        <f>IF(G4775="","",IF(G4775=0,"Tarefa fora do plano",INDEX(pl_tag,G4775)))</f>
        <v/>
      </c>
      <c r="I4775" s="30">
        <f>IF(N(G4775)=0,"",INDEX(pl_atividade,G4775))</f>
        <v/>
      </c>
      <c r="J4775" s="50">
        <f>IF(N(G4775)=0,"",INDEX(pl_especialidade,G4775))</f>
        <v/>
      </c>
      <c r="K4775" s="28">
        <f>IF(N(G4775)=0,"",INDEX(pl_duracao,G4775))</f>
        <v/>
      </c>
      <c r="L4775" s="39">
        <f>IF(ISNUMBER(C4775),YEAR(C4775),"")</f>
        <v/>
      </c>
      <c r="M4775" s="39">
        <f>IF(ISNUMBER(C4775),MONTH(C4775),"")</f>
        <v/>
      </c>
      <c r="N4775" s="23">
        <f>IF(L4775="","",IF(NOT(ISNUMBER(crono_ano)),"Informe o ano",IF(L4775&lt;crono_ano,"Antes do ano",IF(L4775&gt;crono_ano,"Depois do ano","No ano"))))</f>
        <v/>
      </c>
      <c r="O4775" s="39">
        <f>IF(F4775="","",IF(COUNTIF(F$7:F4775,F4775)=1,1,0))</f>
        <v/>
      </c>
      <c r="P4775" s="39">
        <f>IF(A4775&amp;B4775&amp;C4775="","",IF(AND(O4775=1,N(G4775)&gt;0),IF(INDEX(pl_ativa,MAX(1,N(G4775)))="Sim",1,0),0))</f>
        <v/>
      </c>
      <c r="Q4775" s="39">
        <f>IF(F4775="","",COUNTIFS(ex_chave_oc,F4775,ex_cancelada,"&lt;&gt;Sim"))</f>
        <v/>
      </c>
      <c r="R4775" s="51">
        <f>IF(P4775="","",IF(AND(P4775=1,N(Q4775)&gt;0),1,0))</f>
        <v/>
      </c>
      <c r="S4775" s="30">
        <f>IF(P4775="","",IF(F4775="","ERRO: data prevista ausente ou inválida",IF(O4775=0,"Duplicada: contada uma vez",IF(N(G4775)=0,"ERRO: tarefa fora do Plano Mestre",IF(P4775=0,"Tarefa retirada do plano: não conta","OK")))))</f>
        <v/>
      </c>
    </row>
    <row r="4776">
      <c r="A4776" s="29" t="n"/>
      <c r="B4776" s="25" t="n"/>
      <c r="C4776" s="49" t="n"/>
      <c r="D4776" s="29" t="n"/>
      <c r="E4776" s="23">
        <f>IF(OR(A4776="",B4776=""),"",A4776&amp;"|"&amp;B4776)</f>
        <v/>
      </c>
      <c r="F4776" s="30">
        <f>IF(OR(E4776="",NOT(ISNUMBER(C4776))),"",E4776&amp;"|"&amp;YEAR(C4776)&amp;"-"&amp;RIGHT("0"&amp;MONTH(C4776),2)&amp;"-"&amp;RIGHT("0"&amp;DAY(C4776),2))</f>
        <v/>
      </c>
      <c r="G4776" s="26">
        <f>IF(E4776="","",IFERROR(MATCH(E4776,pl_chave,0),0))</f>
        <v/>
      </c>
      <c r="H4776" s="23">
        <f>IF(G4776="","",IF(G4776=0,"Tarefa fora do plano",INDEX(pl_tag,G4776)))</f>
        <v/>
      </c>
      <c r="I4776" s="30">
        <f>IF(N(G4776)=0,"",INDEX(pl_atividade,G4776))</f>
        <v/>
      </c>
      <c r="J4776" s="50">
        <f>IF(N(G4776)=0,"",INDEX(pl_especialidade,G4776))</f>
        <v/>
      </c>
      <c r="K4776" s="28">
        <f>IF(N(G4776)=0,"",INDEX(pl_duracao,G4776))</f>
        <v/>
      </c>
      <c r="L4776" s="39">
        <f>IF(ISNUMBER(C4776),YEAR(C4776),"")</f>
        <v/>
      </c>
      <c r="M4776" s="39">
        <f>IF(ISNUMBER(C4776),MONTH(C4776),"")</f>
        <v/>
      </c>
      <c r="N4776" s="23">
        <f>IF(L4776="","",IF(NOT(ISNUMBER(crono_ano)),"Informe o ano",IF(L4776&lt;crono_ano,"Antes do ano",IF(L4776&gt;crono_ano,"Depois do ano","No ano"))))</f>
        <v/>
      </c>
      <c r="O4776" s="39">
        <f>IF(F4776="","",IF(COUNTIF(F$7:F4776,F4776)=1,1,0))</f>
        <v/>
      </c>
      <c r="P4776" s="39">
        <f>IF(A4776&amp;B4776&amp;C4776="","",IF(AND(O4776=1,N(G4776)&gt;0),IF(INDEX(pl_ativa,MAX(1,N(G4776)))="Sim",1,0),0))</f>
        <v/>
      </c>
      <c r="Q4776" s="39">
        <f>IF(F4776="","",COUNTIFS(ex_chave_oc,F4776,ex_cancelada,"&lt;&gt;Sim"))</f>
        <v/>
      </c>
      <c r="R4776" s="51">
        <f>IF(P4776="","",IF(AND(P4776=1,N(Q4776)&gt;0),1,0))</f>
        <v/>
      </c>
      <c r="S4776" s="30">
        <f>IF(P4776="","",IF(F4776="","ERRO: data prevista ausente ou inválida",IF(O4776=0,"Duplicada: contada uma vez",IF(N(G4776)=0,"ERRO: tarefa fora do Plano Mestre",IF(P4776=0,"Tarefa retirada do plano: não conta","OK")))))</f>
        <v/>
      </c>
    </row>
    <row r="4777">
      <c r="A4777" s="29" t="n"/>
      <c r="B4777" s="25" t="n"/>
      <c r="C4777" s="49" t="n"/>
      <c r="D4777" s="29" t="n"/>
      <c r="E4777" s="23">
        <f>IF(OR(A4777="",B4777=""),"",A4777&amp;"|"&amp;B4777)</f>
        <v/>
      </c>
      <c r="F4777" s="30">
        <f>IF(OR(E4777="",NOT(ISNUMBER(C4777))),"",E4777&amp;"|"&amp;YEAR(C4777)&amp;"-"&amp;RIGHT("0"&amp;MONTH(C4777),2)&amp;"-"&amp;RIGHT("0"&amp;DAY(C4777),2))</f>
        <v/>
      </c>
      <c r="G4777" s="26">
        <f>IF(E4777="","",IFERROR(MATCH(E4777,pl_chave,0),0))</f>
        <v/>
      </c>
      <c r="H4777" s="23">
        <f>IF(G4777="","",IF(G4777=0,"Tarefa fora do plano",INDEX(pl_tag,G4777)))</f>
        <v/>
      </c>
      <c r="I4777" s="30">
        <f>IF(N(G4777)=0,"",INDEX(pl_atividade,G4777))</f>
        <v/>
      </c>
      <c r="J4777" s="50">
        <f>IF(N(G4777)=0,"",INDEX(pl_especialidade,G4777))</f>
        <v/>
      </c>
      <c r="K4777" s="28">
        <f>IF(N(G4777)=0,"",INDEX(pl_duracao,G4777))</f>
        <v/>
      </c>
      <c r="L4777" s="39">
        <f>IF(ISNUMBER(C4777),YEAR(C4777),"")</f>
        <v/>
      </c>
      <c r="M4777" s="39">
        <f>IF(ISNUMBER(C4777),MONTH(C4777),"")</f>
        <v/>
      </c>
      <c r="N4777" s="23">
        <f>IF(L4777="","",IF(NOT(ISNUMBER(crono_ano)),"Informe o ano",IF(L4777&lt;crono_ano,"Antes do ano",IF(L4777&gt;crono_ano,"Depois do ano","No ano"))))</f>
        <v/>
      </c>
      <c r="O4777" s="39">
        <f>IF(F4777="","",IF(COUNTIF(F$7:F4777,F4777)=1,1,0))</f>
        <v/>
      </c>
      <c r="P4777" s="39">
        <f>IF(A4777&amp;B4777&amp;C4777="","",IF(AND(O4777=1,N(G4777)&gt;0),IF(INDEX(pl_ativa,MAX(1,N(G4777)))="Sim",1,0),0))</f>
        <v/>
      </c>
      <c r="Q4777" s="39">
        <f>IF(F4777="","",COUNTIFS(ex_chave_oc,F4777,ex_cancelada,"&lt;&gt;Sim"))</f>
        <v/>
      </c>
      <c r="R4777" s="51">
        <f>IF(P4777="","",IF(AND(P4777=1,N(Q4777)&gt;0),1,0))</f>
        <v/>
      </c>
      <c r="S4777" s="30">
        <f>IF(P4777="","",IF(F4777="","ERRO: data prevista ausente ou inválida",IF(O4777=0,"Duplicada: contada uma vez",IF(N(G4777)=0,"ERRO: tarefa fora do Plano Mestre",IF(P4777=0,"Tarefa retirada do plano: não conta","OK")))))</f>
        <v/>
      </c>
    </row>
    <row r="4778">
      <c r="A4778" s="29" t="n"/>
      <c r="B4778" s="25" t="n"/>
      <c r="C4778" s="49" t="n"/>
      <c r="D4778" s="29" t="n"/>
      <c r="E4778" s="23">
        <f>IF(OR(A4778="",B4778=""),"",A4778&amp;"|"&amp;B4778)</f>
        <v/>
      </c>
      <c r="F4778" s="30">
        <f>IF(OR(E4778="",NOT(ISNUMBER(C4778))),"",E4778&amp;"|"&amp;YEAR(C4778)&amp;"-"&amp;RIGHT("0"&amp;MONTH(C4778),2)&amp;"-"&amp;RIGHT("0"&amp;DAY(C4778),2))</f>
        <v/>
      </c>
      <c r="G4778" s="26">
        <f>IF(E4778="","",IFERROR(MATCH(E4778,pl_chave,0),0))</f>
        <v/>
      </c>
      <c r="H4778" s="23">
        <f>IF(G4778="","",IF(G4778=0,"Tarefa fora do plano",INDEX(pl_tag,G4778)))</f>
        <v/>
      </c>
      <c r="I4778" s="30">
        <f>IF(N(G4778)=0,"",INDEX(pl_atividade,G4778))</f>
        <v/>
      </c>
      <c r="J4778" s="50">
        <f>IF(N(G4778)=0,"",INDEX(pl_especialidade,G4778))</f>
        <v/>
      </c>
      <c r="K4778" s="28">
        <f>IF(N(G4778)=0,"",INDEX(pl_duracao,G4778))</f>
        <v/>
      </c>
      <c r="L4778" s="39">
        <f>IF(ISNUMBER(C4778),YEAR(C4778),"")</f>
        <v/>
      </c>
      <c r="M4778" s="39">
        <f>IF(ISNUMBER(C4778),MONTH(C4778),"")</f>
        <v/>
      </c>
      <c r="N4778" s="23">
        <f>IF(L4778="","",IF(NOT(ISNUMBER(crono_ano)),"Informe o ano",IF(L4778&lt;crono_ano,"Antes do ano",IF(L4778&gt;crono_ano,"Depois do ano","No ano"))))</f>
        <v/>
      </c>
      <c r="O4778" s="39">
        <f>IF(F4778="","",IF(COUNTIF(F$7:F4778,F4778)=1,1,0))</f>
        <v/>
      </c>
      <c r="P4778" s="39">
        <f>IF(A4778&amp;B4778&amp;C4778="","",IF(AND(O4778=1,N(G4778)&gt;0),IF(INDEX(pl_ativa,MAX(1,N(G4778)))="Sim",1,0),0))</f>
        <v/>
      </c>
      <c r="Q4778" s="39">
        <f>IF(F4778="","",COUNTIFS(ex_chave_oc,F4778,ex_cancelada,"&lt;&gt;Sim"))</f>
        <v/>
      </c>
      <c r="R4778" s="51">
        <f>IF(P4778="","",IF(AND(P4778=1,N(Q4778)&gt;0),1,0))</f>
        <v/>
      </c>
      <c r="S4778" s="30">
        <f>IF(P4778="","",IF(F4778="","ERRO: data prevista ausente ou inválida",IF(O4778=0,"Duplicada: contada uma vez",IF(N(G4778)=0,"ERRO: tarefa fora do Plano Mestre",IF(P4778=0,"Tarefa retirada do plano: não conta","OK")))))</f>
        <v/>
      </c>
    </row>
    <row r="4779">
      <c r="A4779" s="29" t="n"/>
      <c r="B4779" s="25" t="n"/>
      <c r="C4779" s="49" t="n"/>
      <c r="D4779" s="29" t="n"/>
      <c r="E4779" s="23">
        <f>IF(OR(A4779="",B4779=""),"",A4779&amp;"|"&amp;B4779)</f>
        <v/>
      </c>
      <c r="F4779" s="30">
        <f>IF(OR(E4779="",NOT(ISNUMBER(C4779))),"",E4779&amp;"|"&amp;YEAR(C4779)&amp;"-"&amp;RIGHT("0"&amp;MONTH(C4779),2)&amp;"-"&amp;RIGHT("0"&amp;DAY(C4779),2))</f>
        <v/>
      </c>
      <c r="G4779" s="26">
        <f>IF(E4779="","",IFERROR(MATCH(E4779,pl_chave,0),0))</f>
        <v/>
      </c>
      <c r="H4779" s="23">
        <f>IF(G4779="","",IF(G4779=0,"Tarefa fora do plano",INDEX(pl_tag,G4779)))</f>
        <v/>
      </c>
      <c r="I4779" s="30">
        <f>IF(N(G4779)=0,"",INDEX(pl_atividade,G4779))</f>
        <v/>
      </c>
      <c r="J4779" s="50">
        <f>IF(N(G4779)=0,"",INDEX(pl_especialidade,G4779))</f>
        <v/>
      </c>
      <c r="K4779" s="28">
        <f>IF(N(G4779)=0,"",INDEX(pl_duracao,G4779))</f>
        <v/>
      </c>
      <c r="L4779" s="39">
        <f>IF(ISNUMBER(C4779),YEAR(C4779),"")</f>
        <v/>
      </c>
      <c r="M4779" s="39">
        <f>IF(ISNUMBER(C4779),MONTH(C4779),"")</f>
        <v/>
      </c>
      <c r="N4779" s="23">
        <f>IF(L4779="","",IF(NOT(ISNUMBER(crono_ano)),"Informe o ano",IF(L4779&lt;crono_ano,"Antes do ano",IF(L4779&gt;crono_ano,"Depois do ano","No ano"))))</f>
        <v/>
      </c>
      <c r="O4779" s="39">
        <f>IF(F4779="","",IF(COUNTIF(F$7:F4779,F4779)=1,1,0))</f>
        <v/>
      </c>
      <c r="P4779" s="39">
        <f>IF(A4779&amp;B4779&amp;C4779="","",IF(AND(O4779=1,N(G4779)&gt;0),IF(INDEX(pl_ativa,MAX(1,N(G4779)))="Sim",1,0),0))</f>
        <v/>
      </c>
      <c r="Q4779" s="39">
        <f>IF(F4779="","",COUNTIFS(ex_chave_oc,F4779,ex_cancelada,"&lt;&gt;Sim"))</f>
        <v/>
      </c>
      <c r="R4779" s="51">
        <f>IF(P4779="","",IF(AND(P4779=1,N(Q4779)&gt;0),1,0))</f>
        <v/>
      </c>
      <c r="S4779" s="30">
        <f>IF(P4779="","",IF(F4779="","ERRO: data prevista ausente ou inválida",IF(O4779=0,"Duplicada: contada uma vez",IF(N(G4779)=0,"ERRO: tarefa fora do Plano Mestre",IF(P4779=0,"Tarefa retirada do plano: não conta","OK")))))</f>
        <v/>
      </c>
    </row>
    <row r="4780">
      <c r="A4780" s="29" t="n"/>
      <c r="B4780" s="25" t="n"/>
      <c r="C4780" s="49" t="n"/>
      <c r="D4780" s="29" t="n"/>
      <c r="E4780" s="23">
        <f>IF(OR(A4780="",B4780=""),"",A4780&amp;"|"&amp;B4780)</f>
        <v/>
      </c>
      <c r="F4780" s="30">
        <f>IF(OR(E4780="",NOT(ISNUMBER(C4780))),"",E4780&amp;"|"&amp;YEAR(C4780)&amp;"-"&amp;RIGHT("0"&amp;MONTH(C4780),2)&amp;"-"&amp;RIGHT("0"&amp;DAY(C4780),2))</f>
        <v/>
      </c>
      <c r="G4780" s="26">
        <f>IF(E4780="","",IFERROR(MATCH(E4780,pl_chave,0),0))</f>
        <v/>
      </c>
      <c r="H4780" s="23">
        <f>IF(G4780="","",IF(G4780=0,"Tarefa fora do plano",INDEX(pl_tag,G4780)))</f>
        <v/>
      </c>
      <c r="I4780" s="30">
        <f>IF(N(G4780)=0,"",INDEX(pl_atividade,G4780))</f>
        <v/>
      </c>
      <c r="J4780" s="50">
        <f>IF(N(G4780)=0,"",INDEX(pl_especialidade,G4780))</f>
        <v/>
      </c>
      <c r="K4780" s="28">
        <f>IF(N(G4780)=0,"",INDEX(pl_duracao,G4780))</f>
        <v/>
      </c>
      <c r="L4780" s="39">
        <f>IF(ISNUMBER(C4780),YEAR(C4780),"")</f>
        <v/>
      </c>
      <c r="M4780" s="39">
        <f>IF(ISNUMBER(C4780),MONTH(C4780),"")</f>
        <v/>
      </c>
      <c r="N4780" s="23">
        <f>IF(L4780="","",IF(NOT(ISNUMBER(crono_ano)),"Informe o ano",IF(L4780&lt;crono_ano,"Antes do ano",IF(L4780&gt;crono_ano,"Depois do ano","No ano"))))</f>
        <v/>
      </c>
      <c r="O4780" s="39">
        <f>IF(F4780="","",IF(COUNTIF(F$7:F4780,F4780)=1,1,0))</f>
        <v/>
      </c>
      <c r="P4780" s="39">
        <f>IF(A4780&amp;B4780&amp;C4780="","",IF(AND(O4780=1,N(G4780)&gt;0),IF(INDEX(pl_ativa,MAX(1,N(G4780)))="Sim",1,0),0))</f>
        <v/>
      </c>
      <c r="Q4780" s="39">
        <f>IF(F4780="","",COUNTIFS(ex_chave_oc,F4780,ex_cancelada,"&lt;&gt;Sim"))</f>
        <v/>
      </c>
      <c r="R4780" s="51">
        <f>IF(P4780="","",IF(AND(P4780=1,N(Q4780)&gt;0),1,0))</f>
        <v/>
      </c>
      <c r="S4780" s="30">
        <f>IF(P4780="","",IF(F4780="","ERRO: data prevista ausente ou inválida",IF(O4780=0,"Duplicada: contada uma vez",IF(N(G4780)=0,"ERRO: tarefa fora do Plano Mestre",IF(P4780=0,"Tarefa retirada do plano: não conta","OK")))))</f>
        <v/>
      </c>
    </row>
    <row r="4781">
      <c r="A4781" s="29" t="n"/>
      <c r="B4781" s="25" t="n"/>
      <c r="C4781" s="49" t="n"/>
      <c r="D4781" s="29" t="n"/>
      <c r="E4781" s="23">
        <f>IF(OR(A4781="",B4781=""),"",A4781&amp;"|"&amp;B4781)</f>
        <v/>
      </c>
      <c r="F4781" s="30">
        <f>IF(OR(E4781="",NOT(ISNUMBER(C4781))),"",E4781&amp;"|"&amp;YEAR(C4781)&amp;"-"&amp;RIGHT("0"&amp;MONTH(C4781),2)&amp;"-"&amp;RIGHT("0"&amp;DAY(C4781),2))</f>
        <v/>
      </c>
      <c r="G4781" s="26">
        <f>IF(E4781="","",IFERROR(MATCH(E4781,pl_chave,0),0))</f>
        <v/>
      </c>
      <c r="H4781" s="23">
        <f>IF(G4781="","",IF(G4781=0,"Tarefa fora do plano",INDEX(pl_tag,G4781)))</f>
        <v/>
      </c>
      <c r="I4781" s="30">
        <f>IF(N(G4781)=0,"",INDEX(pl_atividade,G4781))</f>
        <v/>
      </c>
      <c r="J4781" s="50">
        <f>IF(N(G4781)=0,"",INDEX(pl_especialidade,G4781))</f>
        <v/>
      </c>
      <c r="K4781" s="28">
        <f>IF(N(G4781)=0,"",INDEX(pl_duracao,G4781))</f>
        <v/>
      </c>
      <c r="L4781" s="39">
        <f>IF(ISNUMBER(C4781),YEAR(C4781),"")</f>
        <v/>
      </c>
      <c r="M4781" s="39">
        <f>IF(ISNUMBER(C4781),MONTH(C4781),"")</f>
        <v/>
      </c>
      <c r="N4781" s="23">
        <f>IF(L4781="","",IF(NOT(ISNUMBER(crono_ano)),"Informe o ano",IF(L4781&lt;crono_ano,"Antes do ano",IF(L4781&gt;crono_ano,"Depois do ano","No ano"))))</f>
        <v/>
      </c>
      <c r="O4781" s="39">
        <f>IF(F4781="","",IF(COUNTIF(F$7:F4781,F4781)=1,1,0))</f>
        <v/>
      </c>
      <c r="P4781" s="39">
        <f>IF(A4781&amp;B4781&amp;C4781="","",IF(AND(O4781=1,N(G4781)&gt;0),IF(INDEX(pl_ativa,MAX(1,N(G4781)))="Sim",1,0),0))</f>
        <v/>
      </c>
      <c r="Q4781" s="39">
        <f>IF(F4781="","",COUNTIFS(ex_chave_oc,F4781,ex_cancelada,"&lt;&gt;Sim"))</f>
        <v/>
      </c>
      <c r="R4781" s="51">
        <f>IF(P4781="","",IF(AND(P4781=1,N(Q4781)&gt;0),1,0))</f>
        <v/>
      </c>
      <c r="S4781" s="30">
        <f>IF(P4781="","",IF(F4781="","ERRO: data prevista ausente ou inválida",IF(O4781=0,"Duplicada: contada uma vez",IF(N(G4781)=0,"ERRO: tarefa fora do Plano Mestre",IF(P4781=0,"Tarefa retirada do plano: não conta","OK")))))</f>
        <v/>
      </c>
    </row>
    <row r="4782">
      <c r="A4782" s="29" t="n"/>
      <c r="B4782" s="25" t="n"/>
      <c r="C4782" s="49" t="n"/>
      <c r="D4782" s="29" t="n"/>
      <c r="E4782" s="23">
        <f>IF(OR(A4782="",B4782=""),"",A4782&amp;"|"&amp;B4782)</f>
        <v/>
      </c>
      <c r="F4782" s="30">
        <f>IF(OR(E4782="",NOT(ISNUMBER(C4782))),"",E4782&amp;"|"&amp;YEAR(C4782)&amp;"-"&amp;RIGHT("0"&amp;MONTH(C4782),2)&amp;"-"&amp;RIGHT("0"&amp;DAY(C4782),2))</f>
        <v/>
      </c>
      <c r="G4782" s="26">
        <f>IF(E4782="","",IFERROR(MATCH(E4782,pl_chave,0),0))</f>
        <v/>
      </c>
      <c r="H4782" s="23">
        <f>IF(G4782="","",IF(G4782=0,"Tarefa fora do plano",INDEX(pl_tag,G4782)))</f>
        <v/>
      </c>
      <c r="I4782" s="30">
        <f>IF(N(G4782)=0,"",INDEX(pl_atividade,G4782))</f>
        <v/>
      </c>
      <c r="J4782" s="50">
        <f>IF(N(G4782)=0,"",INDEX(pl_especialidade,G4782))</f>
        <v/>
      </c>
      <c r="K4782" s="28">
        <f>IF(N(G4782)=0,"",INDEX(pl_duracao,G4782))</f>
        <v/>
      </c>
      <c r="L4782" s="39">
        <f>IF(ISNUMBER(C4782),YEAR(C4782),"")</f>
        <v/>
      </c>
      <c r="M4782" s="39">
        <f>IF(ISNUMBER(C4782),MONTH(C4782),"")</f>
        <v/>
      </c>
      <c r="N4782" s="23">
        <f>IF(L4782="","",IF(NOT(ISNUMBER(crono_ano)),"Informe o ano",IF(L4782&lt;crono_ano,"Antes do ano",IF(L4782&gt;crono_ano,"Depois do ano","No ano"))))</f>
        <v/>
      </c>
      <c r="O4782" s="39">
        <f>IF(F4782="","",IF(COUNTIF(F$7:F4782,F4782)=1,1,0))</f>
        <v/>
      </c>
      <c r="P4782" s="39">
        <f>IF(A4782&amp;B4782&amp;C4782="","",IF(AND(O4782=1,N(G4782)&gt;0),IF(INDEX(pl_ativa,MAX(1,N(G4782)))="Sim",1,0),0))</f>
        <v/>
      </c>
      <c r="Q4782" s="39">
        <f>IF(F4782="","",COUNTIFS(ex_chave_oc,F4782,ex_cancelada,"&lt;&gt;Sim"))</f>
        <v/>
      </c>
      <c r="R4782" s="51">
        <f>IF(P4782="","",IF(AND(P4782=1,N(Q4782)&gt;0),1,0))</f>
        <v/>
      </c>
      <c r="S4782" s="30">
        <f>IF(P4782="","",IF(F4782="","ERRO: data prevista ausente ou inválida",IF(O4782=0,"Duplicada: contada uma vez",IF(N(G4782)=0,"ERRO: tarefa fora do Plano Mestre",IF(P4782=0,"Tarefa retirada do plano: não conta","OK")))))</f>
        <v/>
      </c>
    </row>
    <row r="4783">
      <c r="A4783" s="29" t="n"/>
      <c r="B4783" s="25" t="n"/>
      <c r="C4783" s="49" t="n"/>
      <c r="D4783" s="29" t="n"/>
      <c r="E4783" s="23">
        <f>IF(OR(A4783="",B4783=""),"",A4783&amp;"|"&amp;B4783)</f>
        <v/>
      </c>
      <c r="F4783" s="30">
        <f>IF(OR(E4783="",NOT(ISNUMBER(C4783))),"",E4783&amp;"|"&amp;YEAR(C4783)&amp;"-"&amp;RIGHT("0"&amp;MONTH(C4783),2)&amp;"-"&amp;RIGHT("0"&amp;DAY(C4783),2))</f>
        <v/>
      </c>
      <c r="G4783" s="26">
        <f>IF(E4783="","",IFERROR(MATCH(E4783,pl_chave,0),0))</f>
        <v/>
      </c>
      <c r="H4783" s="23">
        <f>IF(G4783="","",IF(G4783=0,"Tarefa fora do plano",INDEX(pl_tag,G4783)))</f>
        <v/>
      </c>
      <c r="I4783" s="30">
        <f>IF(N(G4783)=0,"",INDEX(pl_atividade,G4783))</f>
        <v/>
      </c>
      <c r="J4783" s="50">
        <f>IF(N(G4783)=0,"",INDEX(pl_especialidade,G4783))</f>
        <v/>
      </c>
      <c r="K4783" s="28">
        <f>IF(N(G4783)=0,"",INDEX(pl_duracao,G4783))</f>
        <v/>
      </c>
      <c r="L4783" s="39">
        <f>IF(ISNUMBER(C4783),YEAR(C4783),"")</f>
        <v/>
      </c>
      <c r="M4783" s="39">
        <f>IF(ISNUMBER(C4783),MONTH(C4783),"")</f>
        <v/>
      </c>
      <c r="N4783" s="23">
        <f>IF(L4783="","",IF(NOT(ISNUMBER(crono_ano)),"Informe o ano",IF(L4783&lt;crono_ano,"Antes do ano",IF(L4783&gt;crono_ano,"Depois do ano","No ano"))))</f>
        <v/>
      </c>
      <c r="O4783" s="39">
        <f>IF(F4783="","",IF(COUNTIF(F$7:F4783,F4783)=1,1,0))</f>
        <v/>
      </c>
      <c r="P4783" s="39">
        <f>IF(A4783&amp;B4783&amp;C4783="","",IF(AND(O4783=1,N(G4783)&gt;0),IF(INDEX(pl_ativa,MAX(1,N(G4783)))="Sim",1,0),0))</f>
        <v/>
      </c>
      <c r="Q4783" s="39">
        <f>IF(F4783="","",COUNTIFS(ex_chave_oc,F4783,ex_cancelada,"&lt;&gt;Sim"))</f>
        <v/>
      </c>
      <c r="R4783" s="51">
        <f>IF(P4783="","",IF(AND(P4783=1,N(Q4783)&gt;0),1,0))</f>
        <v/>
      </c>
      <c r="S4783" s="30">
        <f>IF(P4783="","",IF(F4783="","ERRO: data prevista ausente ou inválida",IF(O4783=0,"Duplicada: contada uma vez",IF(N(G4783)=0,"ERRO: tarefa fora do Plano Mestre",IF(P4783=0,"Tarefa retirada do plano: não conta","OK")))))</f>
        <v/>
      </c>
    </row>
    <row r="4784">
      <c r="A4784" s="29" t="n"/>
      <c r="B4784" s="25" t="n"/>
      <c r="C4784" s="49" t="n"/>
      <c r="D4784" s="29" t="n"/>
      <c r="E4784" s="23">
        <f>IF(OR(A4784="",B4784=""),"",A4784&amp;"|"&amp;B4784)</f>
        <v/>
      </c>
      <c r="F4784" s="30">
        <f>IF(OR(E4784="",NOT(ISNUMBER(C4784))),"",E4784&amp;"|"&amp;YEAR(C4784)&amp;"-"&amp;RIGHT("0"&amp;MONTH(C4784),2)&amp;"-"&amp;RIGHT("0"&amp;DAY(C4784),2))</f>
        <v/>
      </c>
      <c r="G4784" s="26">
        <f>IF(E4784="","",IFERROR(MATCH(E4784,pl_chave,0),0))</f>
        <v/>
      </c>
      <c r="H4784" s="23">
        <f>IF(G4784="","",IF(G4784=0,"Tarefa fora do plano",INDEX(pl_tag,G4784)))</f>
        <v/>
      </c>
      <c r="I4784" s="30">
        <f>IF(N(G4784)=0,"",INDEX(pl_atividade,G4784))</f>
        <v/>
      </c>
      <c r="J4784" s="50">
        <f>IF(N(G4784)=0,"",INDEX(pl_especialidade,G4784))</f>
        <v/>
      </c>
      <c r="K4784" s="28">
        <f>IF(N(G4784)=0,"",INDEX(pl_duracao,G4784))</f>
        <v/>
      </c>
      <c r="L4784" s="39">
        <f>IF(ISNUMBER(C4784),YEAR(C4784),"")</f>
        <v/>
      </c>
      <c r="M4784" s="39">
        <f>IF(ISNUMBER(C4784),MONTH(C4784),"")</f>
        <v/>
      </c>
      <c r="N4784" s="23">
        <f>IF(L4784="","",IF(NOT(ISNUMBER(crono_ano)),"Informe o ano",IF(L4784&lt;crono_ano,"Antes do ano",IF(L4784&gt;crono_ano,"Depois do ano","No ano"))))</f>
        <v/>
      </c>
      <c r="O4784" s="39">
        <f>IF(F4784="","",IF(COUNTIF(F$7:F4784,F4784)=1,1,0))</f>
        <v/>
      </c>
      <c r="P4784" s="39">
        <f>IF(A4784&amp;B4784&amp;C4784="","",IF(AND(O4784=1,N(G4784)&gt;0),IF(INDEX(pl_ativa,MAX(1,N(G4784)))="Sim",1,0),0))</f>
        <v/>
      </c>
      <c r="Q4784" s="39">
        <f>IF(F4784="","",COUNTIFS(ex_chave_oc,F4784,ex_cancelada,"&lt;&gt;Sim"))</f>
        <v/>
      </c>
      <c r="R4784" s="51">
        <f>IF(P4784="","",IF(AND(P4784=1,N(Q4784)&gt;0),1,0))</f>
        <v/>
      </c>
      <c r="S4784" s="30">
        <f>IF(P4784="","",IF(F4784="","ERRO: data prevista ausente ou inválida",IF(O4784=0,"Duplicada: contada uma vez",IF(N(G4784)=0,"ERRO: tarefa fora do Plano Mestre",IF(P4784=0,"Tarefa retirada do plano: não conta","OK")))))</f>
        <v/>
      </c>
    </row>
    <row r="4785">
      <c r="A4785" s="29" t="n"/>
      <c r="B4785" s="25" t="n"/>
      <c r="C4785" s="49" t="n"/>
      <c r="D4785" s="29" t="n"/>
      <c r="E4785" s="23">
        <f>IF(OR(A4785="",B4785=""),"",A4785&amp;"|"&amp;B4785)</f>
        <v/>
      </c>
      <c r="F4785" s="30">
        <f>IF(OR(E4785="",NOT(ISNUMBER(C4785))),"",E4785&amp;"|"&amp;YEAR(C4785)&amp;"-"&amp;RIGHT("0"&amp;MONTH(C4785),2)&amp;"-"&amp;RIGHT("0"&amp;DAY(C4785),2))</f>
        <v/>
      </c>
      <c r="G4785" s="26">
        <f>IF(E4785="","",IFERROR(MATCH(E4785,pl_chave,0),0))</f>
        <v/>
      </c>
      <c r="H4785" s="23">
        <f>IF(G4785="","",IF(G4785=0,"Tarefa fora do plano",INDEX(pl_tag,G4785)))</f>
        <v/>
      </c>
      <c r="I4785" s="30">
        <f>IF(N(G4785)=0,"",INDEX(pl_atividade,G4785))</f>
        <v/>
      </c>
      <c r="J4785" s="50">
        <f>IF(N(G4785)=0,"",INDEX(pl_especialidade,G4785))</f>
        <v/>
      </c>
      <c r="K4785" s="28">
        <f>IF(N(G4785)=0,"",INDEX(pl_duracao,G4785))</f>
        <v/>
      </c>
      <c r="L4785" s="39">
        <f>IF(ISNUMBER(C4785),YEAR(C4785),"")</f>
        <v/>
      </c>
      <c r="M4785" s="39">
        <f>IF(ISNUMBER(C4785),MONTH(C4785),"")</f>
        <v/>
      </c>
      <c r="N4785" s="23">
        <f>IF(L4785="","",IF(NOT(ISNUMBER(crono_ano)),"Informe o ano",IF(L4785&lt;crono_ano,"Antes do ano",IF(L4785&gt;crono_ano,"Depois do ano","No ano"))))</f>
        <v/>
      </c>
      <c r="O4785" s="39">
        <f>IF(F4785="","",IF(COUNTIF(F$7:F4785,F4785)=1,1,0))</f>
        <v/>
      </c>
      <c r="P4785" s="39">
        <f>IF(A4785&amp;B4785&amp;C4785="","",IF(AND(O4785=1,N(G4785)&gt;0),IF(INDEX(pl_ativa,MAX(1,N(G4785)))="Sim",1,0),0))</f>
        <v/>
      </c>
      <c r="Q4785" s="39">
        <f>IF(F4785="","",COUNTIFS(ex_chave_oc,F4785,ex_cancelada,"&lt;&gt;Sim"))</f>
        <v/>
      </c>
      <c r="R4785" s="51">
        <f>IF(P4785="","",IF(AND(P4785=1,N(Q4785)&gt;0),1,0))</f>
        <v/>
      </c>
      <c r="S4785" s="30">
        <f>IF(P4785="","",IF(F4785="","ERRO: data prevista ausente ou inválida",IF(O4785=0,"Duplicada: contada uma vez",IF(N(G4785)=0,"ERRO: tarefa fora do Plano Mestre",IF(P4785=0,"Tarefa retirada do plano: não conta","OK")))))</f>
        <v/>
      </c>
    </row>
    <row r="4786">
      <c r="A4786" s="29" t="n"/>
      <c r="B4786" s="25" t="n"/>
      <c r="C4786" s="49" t="n"/>
      <c r="D4786" s="29" t="n"/>
      <c r="E4786" s="23">
        <f>IF(OR(A4786="",B4786=""),"",A4786&amp;"|"&amp;B4786)</f>
        <v/>
      </c>
      <c r="F4786" s="30">
        <f>IF(OR(E4786="",NOT(ISNUMBER(C4786))),"",E4786&amp;"|"&amp;YEAR(C4786)&amp;"-"&amp;RIGHT("0"&amp;MONTH(C4786),2)&amp;"-"&amp;RIGHT("0"&amp;DAY(C4786),2))</f>
        <v/>
      </c>
      <c r="G4786" s="26">
        <f>IF(E4786="","",IFERROR(MATCH(E4786,pl_chave,0),0))</f>
        <v/>
      </c>
      <c r="H4786" s="23">
        <f>IF(G4786="","",IF(G4786=0,"Tarefa fora do plano",INDEX(pl_tag,G4786)))</f>
        <v/>
      </c>
      <c r="I4786" s="30">
        <f>IF(N(G4786)=0,"",INDEX(pl_atividade,G4786))</f>
        <v/>
      </c>
      <c r="J4786" s="50">
        <f>IF(N(G4786)=0,"",INDEX(pl_especialidade,G4786))</f>
        <v/>
      </c>
      <c r="K4786" s="28">
        <f>IF(N(G4786)=0,"",INDEX(pl_duracao,G4786))</f>
        <v/>
      </c>
      <c r="L4786" s="39">
        <f>IF(ISNUMBER(C4786),YEAR(C4786),"")</f>
        <v/>
      </c>
      <c r="M4786" s="39">
        <f>IF(ISNUMBER(C4786),MONTH(C4786),"")</f>
        <v/>
      </c>
      <c r="N4786" s="23">
        <f>IF(L4786="","",IF(NOT(ISNUMBER(crono_ano)),"Informe o ano",IF(L4786&lt;crono_ano,"Antes do ano",IF(L4786&gt;crono_ano,"Depois do ano","No ano"))))</f>
        <v/>
      </c>
      <c r="O4786" s="39">
        <f>IF(F4786="","",IF(COUNTIF(F$7:F4786,F4786)=1,1,0))</f>
        <v/>
      </c>
      <c r="P4786" s="39">
        <f>IF(A4786&amp;B4786&amp;C4786="","",IF(AND(O4786=1,N(G4786)&gt;0),IF(INDEX(pl_ativa,MAX(1,N(G4786)))="Sim",1,0),0))</f>
        <v/>
      </c>
      <c r="Q4786" s="39">
        <f>IF(F4786="","",COUNTIFS(ex_chave_oc,F4786,ex_cancelada,"&lt;&gt;Sim"))</f>
        <v/>
      </c>
      <c r="R4786" s="51">
        <f>IF(P4786="","",IF(AND(P4786=1,N(Q4786)&gt;0),1,0))</f>
        <v/>
      </c>
      <c r="S4786" s="30">
        <f>IF(P4786="","",IF(F4786="","ERRO: data prevista ausente ou inválida",IF(O4786=0,"Duplicada: contada uma vez",IF(N(G4786)=0,"ERRO: tarefa fora do Plano Mestre",IF(P4786=0,"Tarefa retirada do plano: não conta","OK")))))</f>
        <v/>
      </c>
    </row>
    <row r="4787">
      <c r="A4787" s="29" t="n"/>
      <c r="B4787" s="25" t="n"/>
      <c r="C4787" s="49" t="n"/>
      <c r="D4787" s="29" t="n"/>
      <c r="E4787" s="23">
        <f>IF(OR(A4787="",B4787=""),"",A4787&amp;"|"&amp;B4787)</f>
        <v/>
      </c>
      <c r="F4787" s="30">
        <f>IF(OR(E4787="",NOT(ISNUMBER(C4787))),"",E4787&amp;"|"&amp;YEAR(C4787)&amp;"-"&amp;RIGHT("0"&amp;MONTH(C4787),2)&amp;"-"&amp;RIGHT("0"&amp;DAY(C4787),2))</f>
        <v/>
      </c>
      <c r="G4787" s="26">
        <f>IF(E4787="","",IFERROR(MATCH(E4787,pl_chave,0),0))</f>
        <v/>
      </c>
      <c r="H4787" s="23">
        <f>IF(G4787="","",IF(G4787=0,"Tarefa fora do plano",INDEX(pl_tag,G4787)))</f>
        <v/>
      </c>
      <c r="I4787" s="30">
        <f>IF(N(G4787)=0,"",INDEX(pl_atividade,G4787))</f>
        <v/>
      </c>
      <c r="J4787" s="50">
        <f>IF(N(G4787)=0,"",INDEX(pl_especialidade,G4787))</f>
        <v/>
      </c>
      <c r="K4787" s="28">
        <f>IF(N(G4787)=0,"",INDEX(pl_duracao,G4787))</f>
        <v/>
      </c>
      <c r="L4787" s="39">
        <f>IF(ISNUMBER(C4787),YEAR(C4787),"")</f>
        <v/>
      </c>
      <c r="M4787" s="39">
        <f>IF(ISNUMBER(C4787),MONTH(C4787),"")</f>
        <v/>
      </c>
      <c r="N4787" s="23">
        <f>IF(L4787="","",IF(NOT(ISNUMBER(crono_ano)),"Informe o ano",IF(L4787&lt;crono_ano,"Antes do ano",IF(L4787&gt;crono_ano,"Depois do ano","No ano"))))</f>
        <v/>
      </c>
      <c r="O4787" s="39">
        <f>IF(F4787="","",IF(COUNTIF(F$7:F4787,F4787)=1,1,0))</f>
        <v/>
      </c>
      <c r="P4787" s="39">
        <f>IF(A4787&amp;B4787&amp;C4787="","",IF(AND(O4787=1,N(G4787)&gt;0),IF(INDEX(pl_ativa,MAX(1,N(G4787)))="Sim",1,0),0))</f>
        <v/>
      </c>
      <c r="Q4787" s="39">
        <f>IF(F4787="","",COUNTIFS(ex_chave_oc,F4787,ex_cancelada,"&lt;&gt;Sim"))</f>
        <v/>
      </c>
      <c r="R4787" s="51">
        <f>IF(P4787="","",IF(AND(P4787=1,N(Q4787)&gt;0),1,0))</f>
        <v/>
      </c>
      <c r="S4787" s="30">
        <f>IF(P4787="","",IF(F4787="","ERRO: data prevista ausente ou inválida",IF(O4787=0,"Duplicada: contada uma vez",IF(N(G4787)=0,"ERRO: tarefa fora do Plano Mestre",IF(P4787=0,"Tarefa retirada do plano: não conta","OK")))))</f>
        <v/>
      </c>
    </row>
    <row r="4788">
      <c r="A4788" s="29" t="n"/>
      <c r="B4788" s="25" t="n"/>
      <c r="C4788" s="49" t="n"/>
      <c r="D4788" s="29" t="n"/>
      <c r="E4788" s="23">
        <f>IF(OR(A4788="",B4788=""),"",A4788&amp;"|"&amp;B4788)</f>
        <v/>
      </c>
      <c r="F4788" s="30">
        <f>IF(OR(E4788="",NOT(ISNUMBER(C4788))),"",E4788&amp;"|"&amp;YEAR(C4788)&amp;"-"&amp;RIGHT("0"&amp;MONTH(C4788),2)&amp;"-"&amp;RIGHT("0"&amp;DAY(C4788),2))</f>
        <v/>
      </c>
      <c r="G4788" s="26">
        <f>IF(E4788="","",IFERROR(MATCH(E4788,pl_chave,0),0))</f>
        <v/>
      </c>
      <c r="H4788" s="23">
        <f>IF(G4788="","",IF(G4788=0,"Tarefa fora do plano",INDEX(pl_tag,G4788)))</f>
        <v/>
      </c>
      <c r="I4788" s="30">
        <f>IF(N(G4788)=0,"",INDEX(pl_atividade,G4788))</f>
        <v/>
      </c>
      <c r="J4788" s="50">
        <f>IF(N(G4788)=0,"",INDEX(pl_especialidade,G4788))</f>
        <v/>
      </c>
      <c r="K4788" s="28">
        <f>IF(N(G4788)=0,"",INDEX(pl_duracao,G4788))</f>
        <v/>
      </c>
      <c r="L4788" s="39">
        <f>IF(ISNUMBER(C4788),YEAR(C4788),"")</f>
        <v/>
      </c>
      <c r="M4788" s="39">
        <f>IF(ISNUMBER(C4788),MONTH(C4788),"")</f>
        <v/>
      </c>
      <c r="N4788" s="23">
        <f>IF(L4788="","",IF(NOT(ISNUMBER(crono_ano)),"Informe o ano",IF(L4788&lt;crono_ano,"Antes do ano",IF(L4788&gt;crono_ano,"Depois do ano","No ano"))))</f>
        <v/>
      </c>
      <c r="O4788" s="39">
        <f>IF(F4788="","",IF(COUNTIF(F$7:F4788,F4788)=1,1,0))</f>
        <v/>
      </c>
      <c r="P4788" s="39">
        <f>IF(A4788&amp;B4788&amp;C4788="","",IF(AND(O4788=1,N(G4788)&gt;0),IF(INDEX(pl_ativa,MAX(1,N(G4788)))="Sim",1,0),0))</f>
        <v/>
      </c>
      <c r="Q4788" s="39">
        <f>IF(F4788="","",COUNTIFS(ex_chave_oc,F4788,ex_cancelada,"&lt;&gt;Sim"))</f>
        <v/>
      </c>
      <c r="R4788" s="51">
        <f>IF(P4788="","",IF(AND(P4788=1,N(Q4788)&gt;0),1,0))</f>
        <v/>
      </c>
      <c r="S4788" s="30">
        <f>IF(P4788="","",IF(F4788="","ERRO: data prevista ausente ou inválida",IF(O4788=0,"Duplicada: contada uma vez",IF(N(G4788)=0,"ERRO: tarefa fora do Plano Mestre",IF(P4788=0,"Tarefa retirada do plano: não conta","OK")))))</f>
        <v/>
      </c>
    </row>
    <row r="4789">
      <c r="A4789" s="29" t="n"/>
      <c r="B4789" s="25" t="n"/>
      <c r="C4789" s="49" t="n"/>
      <c r="D4789" s="29" t="n"/>
      <c r="E4789" s="23">
        <f>IF(OR(A4789="",B4789=""),"",A4789&amp;"|"&amp;B4789)</f>
        <v/>
      </c>
      <c r="F4789" s="30">
        <f>IF(OR(E4789="",NOT(ISNUMBER(C4789))),"",E4789&amp;"|"&amp;YEAR(C4789)&amp;"-"&amp;RIGHT("0"&amp;MONTH(C4789),2)&amp;"-"&amp;RIGHT("0"&amp;DAY(C4789),2))</f>
        <v/>
      </c>
      <c r="G4789" s="26">
        <f>IF(E4789="","",IFERROR(MATCH(E4789,pl_chave,0),0))</f>
        <v/>
      </c>
      <c r="H4789" s="23">
        <f>IF(G4789="","",IF(G4789=0,"Tarefa fora do plano",INDEX(pl_tag,G4789)))</f>
        <v/>
      </c>
      <c r="I4789" s="30">
        <f>IF(N(G4789)=0,"",INDEX(pl_atividade,G4789))</f>
        <v/>
      </c>
      <c r="J4789" s="50">
        <f>IF(N(G4789)=0,"",INDEX(pl_especialidade,G4789))</f>
        <v/>
      </c>
      <c r="K4789" s="28">
        <f>IF(N(G4789)=0,"",INDEX(pl_duracao,G4789))</f>
        <v/>
      </c>
      <c r="L4789" s="39">
        <f>IF(ISNUMBER(C4789),YEAR(C4789),"")</f>
        <v/>
      </c>
      <c r="M4789" s="39">
        <f>IF(ISNUMBER(C4789),MONTH(C4789),"")</f>
        <v/>
      </c>
      <c r="N4789" s="23">
        <f>IF(L4789="","",IF(NOT(ISNUMBER(crono_ano)),"Informe o ano",IF(L4789&lt;crono_ano,"Antes do ano",IF(L4789&gt;crono_ano,"Depois do ano","No ano"))))</f>
        <v/>
      </c>
      <c r="O4789" s="39">
        <f>IF(F4789="","",IF(COUNTIF(F$7:F4789,F4789)=1,1,0))</f>
        <v/>
      </c>
      <c r="P4789" s="39">
        <f>IF(A4789&amp;B4789&amp;C4789="","",IF(AND(O4789=1,N(G4789)&gt;0),IF(INDEX(pl_ativa,MAX(1,N(G4789)))="Sim",1,0),0))</f>
        <v/>
      </c>
      <c r="Q4789" s="39">
        <f>IF(F4789="","",COUNTIFS(ex_chave_oc,F4789,ex_cancelada,"&lt;&gt;Sim"))</f>
        <v/>
      </c>
      <c r="R4789" s="51">
        <f>IF(P4789="","",IF(AND(P4789=1,N(Q4789)&gt;0),1,0))</f>
        <v/>
      </c>
      <c r="S4789" s="30">
        <f>IF(P4789="","",IF(F4789="","ERRO: data prevista ausente ou inválida",IF(O4789=0,"Duplicada: contada uma vez",IF(N(G4789)=0,"ERRO: tarefa fora do Plano Mestre",IF(P4789=0,"Tarefa retirada do plano: não conta","OK")))))</f>
        <v/>
      </c>
    </row>
    <row r="4790">
      <c r="A4790" s="29" t="n"/>
      <c r="B4790" s="25" t="n"/>
      <c r="C4790" s="49" t="n"/>
      <c r="D4790" s="29" t="n"/>
      <c r="E4790" s="23">
        <f>IF(OR(A4790="",B4790=""),"",A4790&amp;"|"&amp;B4790)</f>
        <v/>
      </c>
      <c r="F4790" s="30">
        <f>IF(OR(E4790="",NOT(ISNUMBER(C4790))),"",E4790&amp;"|"&amp;YEAR(C4790)&amp;"-"&amp;RIGHT("0"&amp;MONTH(C4790),2)&amp;"-"&amp;RIGHT("0"&amp;DAY(C4790),2))</f>
        <v/>
      </c>
      <c r="G4790" s="26">
        <f>IF(E4790="","",IFERROR(MATCH(E4790,pl_chave,0),0))</f>
        <v/>
      </c>
      <c r="H4790" s="23">
        <f>IF(G4790="","",IF(G4790=0,"Tarefa fora do plano",INDEX(pl_tag,G4790)))</f>
        <v/>
      </c>
      <c r="I4790" s="30">
        <f>IF(N(G4790)=0,"",INDEX(pl_atividade,G4790))</f>
        <v/>
      </c>
      <c r="J4790" s="50">
        <f>IF(N(G4790)=0,"",INDEX(pl_especialidade,G4790))</f>
        <v/>
      </c>
      <c r="K4790" s="28">
        <f>IF(N(G4790)=0,"",INDEX(pl_duracao,G4790))</f>
        <v/>
      </c>
      <c r="L4790" s="39">
        <f>IF(ISNUMBER(C4790),YEAR(C4790),"")</f>
        <v/>
      </c>
      <c r="M4790" s="39">
        <f>IF(ISNUMBER(C4790),MONTH(C4790),"")</f>
        <v/>
      </c>
      <c r="N4790" s="23">
        <f>IF(L4790="","",IF(NOT(ISNUMBER(crono_ano)),"Informe o ano",IF(L4790&lt;crono_ano,"Antes do ano",IF(L4790&gt;crono_ano,"Depois do ano","No ano"))))</f>
        <v/>
      </c>
      <c r="O4790" s="39">
        <f>IF(F4790="","",IF(COUNTIF(F$7:F4790,F4790)=1,1,0))</f>
        <v/>
      </c>
      <c r="P4790" s="39">
        <f>IF(A4790&amp;B4790&amp;C4790="","",IF(AND(O4790=1,N(G4790)&gt;0),IF(INDEX(pl_ativa,MAX(1,N(G4790)))="Sim",1,0),0))</f>
        <v/>
      </c>
      <c r="Q4790" s="39">
        <f>IF(F4790="","",COUNTIFS(ex_chave_oc,F4790,ex_cancelada,"&lt;&gt;Sim"))</f>
        <v/>
      </c>
      <c r="R4790" s="51">
        <f>IF(P4790="","",IF(AND(P4790=1,N(Q4790)&gt;0),1,0))</f>
        <v/>
      </c>
      <c r="S4790" s="30">
        <f>IF(P4790="","",IF(F4790="","ERRO: data prevista ausente ou inválida",IF(O4790=0,"Duplicada: contada uma vez",IF(N(G4790)=0,"ERRO: tarefa fora do Plano Mestre",IF(P4790=0,"Tarefa retirada do plano: não conta","OK")))))</f>
        <v/>
      </c>
    </row>
    <row r="4791">
      <c r="A4791" s="29" t="n"/>
      <c r="B4791" s="25" t="n"/>
      <c r="C4791" s="49" t="n"/>
      <c r="D4791" s="29" t="n"/>
      <c r="E4791" s="23">
        <f>IF(OR(A4791="",B4791=""),"",A4791&amp;"|"&amp;B4791)</f>
        <v/>
      </c>
      <c r="F4791" s="30">
        <f>IF(OR(E4791="",NOT(ISNUMBER(C4791))),"",E4791&amp;"|"&amp;YEAR(C4791)&amp;"-"&amp;RIGHT("0"&amp;MONTH(C4791),2)&amp;"-"&amp;RIGHT("0"&amp;DAY(C4791),2))</f>
        <v/>
      </c>
      <c r="G4791" s="26">
        <f>IF(E4791="","",IFERROR(MATCH(E4791,pl_chave,0),0))</f>
        <v/>
      </c>
      <c r="H4791" s="23">
        <f>IF(G4791="","",IF(G4791=0,"Tarefa fora do plano",INDEX(pl_tag,G4791)))</f>
        <v/>
      </c>
      <c r="I4791" s="30">
        <f>IF(N(G4791)=0,"",INDEX(pl_atividade,G4791))</f>
        <v/>
      </c>
      <c r="J4791" s="50">
        <f>IF(N(G4791)=0,"",INDEX(pl_especialidade,G4791))</f>
        <v/>
      </c>
      <c r="K4791" s="28">
        <f>IF(N(G4791)=0,"",INDEX(pl_duracao,G4791))</f>
        <v/>
      </c>
      <c r="L4791" s="39">
        <f>IF(ISNUMBER(C4791),YEAR(C4791),"")</f>
        <v/>
      </c>
      <c r="M4791" s="39">
        <f>IF(ISNUMBER(C4791),MONTH(C4791),"")</f>
        <v/>
      </c>
      <c r="N4791" s="23">
        <f>IF(L4791="","",IF(NOT(ISNUMBER(crono_ano)),"Informe o ano",IF(L4791&lt;crono_ano,"Antes do ano",IF(L4791&gt;crono_ano,"Depois do ano","No ano"))))</f>
        <v/>
      </c>
      <c r="O4791" s="39">
        <f>IF(F4791="","",IF(COUNTIF(F$7:F4791,F4791)=1,1,0))</f>
        <v/>
      </c>
      <c r="P4791" s="39">
        <f>IF(A4791&amp;B4791&amp;C4791="","",IF(AND(O4791=1,N(G4791)&gt;0),IF(INDEX(pl_ativa,MAX(1,N(G4791)))="Sim",1,0),0))</f>
        <v/>
      </c>
      <c r="Q4791" s="39">
        <f>IF(F4791="","",COUNTIFS(ex_chave_oc,F4791,ex_cancelada,"&lt;&gt;Sim"))</f>
        <v/>
      </c>
      <c r="R4791" s="51">
        <f>IF(P4791="","",IF(AND(P4791=1,N(Q4791)&gt;0),1,0))</f>
        <v/>
      </c>
      <c r="S4791" s="30">
        <f>IF(P4791="","",IF(F4791="","ERRO: data prevista ausente ou inválida",IF(O4791=0,"Duplicada: contada uma vez",IF(N(G4791)=0,"ERRO: tarefa fora do Plano Mestre",IF(P4791=0,"Tarefa retirada do plano: não conta","OK")))))</f>
        <v/>
      </c>
    </row>
    <row r="4792">
      <c r="A4792" s="29" t="n"/>
      <c r="B4792" s="25" t="n"/>
      <c r="C4792" s="49" t="n"/>
      <c r="D4792" s="29" t="n"/>
      <c r="E4792" s="23">
        <f>IF(OR(A4792="",B4792=""),"",A4792&amp;"|"&amp;B4792)</f>
        <v/>
      </c>
      <c r="F4792" s="30">
        <f>IF(OR(E4792="",NOT(ISNUMBER(C4792))),"",E4792&amp;"|"&amp;YEAR(C4792)&amp;"-"&amp;RIGHT("0"&amp;MONTH(C4792),2)&amp;"-"&amp;RIGHT("0"&amp;DAY(C4792),2))</f>
        <v/>
      </c>
      <c r="G4792" s="26">
        <f>IF(E4792="","",IFERROR(MATCH(E4792,pl_chave,0),0))</f>
        <v/>
      </c>
      <c r="H4792" s="23">
        <f>IF(G4792="","",IF(G4792=0,"Tarefa fora do plano",INDEX(pl_tag,G4792)))</f>
        <v/>
      </c>
      <c r="I4792" s="30">
        <f>IF(N(G4792)=0,"",INDEX(pl_atividade,G4792))</f>
        <v/>
      </c>
      <c r="J4792" s="50">
        <f>IF(N(G4792)=0,"",INDEX(pl_especialidade,G4792))</f>
        <v/>
      </c>
      <c r="K4792" s="28">
        <f>IF(N(G4792)=0,"",INDEX(pl_duracao,G4792))</f>
        <v/>
      </c>
      <c r="L4792" s="39">
        <f>IF(ISNUMBER(C4792),YEAR(C4792),"")</f>
        <v/>
      </c>
      <c r="M4792" s="39">
        <f>IF(ISNUMBER(C4792),MONTH(C4792),"")</f>
        <v/>
      </c>
      <c r="N4792" s="23">
        <f>IF(L4792="","",IF(NOT(ISNUMBER(crono_ano)),"Informe o ano",IF(L4792&lt;crono_ano,"Antes do ano",IF(L4792&gt;crono_ano,"Depois do ano","No ano"))))</f>
        <v/>
      </c>
      <c r="O4792" s="39">
        <f>IF(F4792="","",IF(COUNTIF(F$7:F4792,F4792)=1,1,0))</f>
        <v/>
      </c>
      <c r="P4792" s="39">
        <f>IF(A4792&amp;B4792&amp;C4792="","",IF(AND(O4792=1,N(G4792)&gt;0),IF(INDEX(pl_ativa,MAX(1,N(G4792)))="Sim",1,0),0))</f>
        <v/>
      </c>
      <c r="Q4792" s="39">
        <f>IF(F4792="","",COUNTIFS(ex_chave_oc,F4792,ex_cancelada,"&lt;&gt;Sim"))</f>
        <v/>
      </c>
      <c r="R4792" s="51">
        <f>IF(P4792="","",IF(AND(P4792=1,N(Q4792)&gt;0),1,0))</f>
        <v/>
      </c>
      <c r="S4792" s="30">
        <f>IF(P4792="","",IF(F4792="","ERRO: data prevista ausente ou inválida",IF(O4792=0,"Duplicada: contada uma vez",IF(N(G4792)=0,"ERRO: tarefa fora do Plano Mestre",IF(P4792=0,"Tarefa retirada do plano: não conta","OK")))))</f>
        <v/>
      </c>
    </row>
    <row r="4793">
      <c r="A4793" s="29" t="n"/>
      <c r="B4793" s="25" t="n"/>
      <c r="C4793" s="49" t="n"/>
      <c r="D4793" s="29" t="n"/>
      <c r="E4793" s="23">
        <f>IF(OR(A4793="",B4793=""),"",A4793&amp;"|"&amp;B4793)</f>
        <v/>
      </c>
      <c r="F4793" s="30">
        <f>IF(OR(E4793="",NOT(ISNUMBER(C4793))),"",E4793&amp;"|"&amp;YEAR(C4793)&amp;"-"&amp;RIGHT("0"&amp;MONTH(C4793),2)&amp;"-"&amp;RIGHT("0"&amp;DAY(C4793),2))</f>
        <v/>
      </c>
      <c r="G4793" s="26">
        <f>IF(E4793="","",IFERROR(MATCH(E4793,pl_chave,0),0))</f>
        <v/>
      </c>
      <c r="H4793" s="23">
        <f>IF(G4793="","",IF(G4793=0,"Tarefa fora do plano",INDEX(pl_tag,G4793)))</f>
        <v/>
      </c>
      <c r="I4793" s="30">
        <f>IF(N(G4793)=0,"",INDEX(pl_atividade,G4793))</f>
        <v/>
      </c>
      <c r="J4793" s="50">
        <f>IF(N(G4793)=0,"",INDEX(pl_especialidade,G4793))</f>
        <v/>
      </c>
      <c r="K4793" s="28">
        <f>IF(N(G4793)=0,"",INDEX(pl_duracao,G4793))</f>
        <v/>
      </c>
      <c r="L4793" s="39">
        <f>IF(ISNUMBER(C4793),YEAR(C4793),"")</f>
        <v/>
      </c>
      <c r="M4793" s="39">
        <f>IF(ISNUMBER(C4793),MONTH(C4793),"")</f>
        <v/>
      </c>
      <c r="N4793" s="23">
        <f>IF(L4793="","",IF(NOT(ISNUMBER(crono_ano)),"Informe o ano",IF(L4793&lt;crono_ano,"Antes do ano",IF(L4793&gt;crono_ano,"Depois do ano","No ano"))))</f>
        <v/>
      </c>
      <c r="O4793" s="39">
        <f>IF(F4793="","",IF(COUNTIF(F$7:F4793,F4793)=1,1,0))</f>
        <v/>
      </c>
      <c r="P4793" s="39">
        <f>IF(A4793&amp;B4793&amp;C4793="","",IF(AND(O4793=1,N(G4793)&gt;0),IF(INDEX(pl_ativa,MAX(1,N(G4793)))="Sim",1,0),0))</f>
        <v/>
      </c>
      <c r="Q4793" s="39">
        <f>IF(F4793="","",COUNTIFS(ex_chave_oc,F4793,ex_cancelada,"&lt;&gt;Sim"))</f>
        <v/>
      </c>
      <c r="R4793" s="51">
        <f>IF(P4793="","",IF(AND(P4793=1,N(Q4793)&gt;0),1,0))</f>
        <v/>
      </c>
      <c r="S4793" s="30">
        <f>IF(P4793="","",IF(F4793="","ERRO: data prevista ausente ou inválida",IF(O4793=0,"Duplicada: contada uma vez",IF(N(G4793)=0,"ERRO: tarefa fora do Plano Mestre",IF(P4793=0,"Tarefa retirada do plano: não conta","OK")))))</f>
        <v/>
      </c>
    </row>
    <row r="4794">
      <c r="A4794" s="29" t="n"/>
      <c r="B4794" s="25" t="n"/>
      <c r="C4794" s="49" t="n"/>
      <c r="D4794" s="29" t="n"/>
      <c r="E4794" s="23">
        <f>IF(OR(A4794="",B4794=""),"",A4794&amp;"|"&amp;B4794)</f>
        <v/>
      </c>
      <c r="F4794" s="30">
        <f>IF(OR(E4794="",NOT(ISNUMBER(C4794))),"",E4794&amp;"|"&amp;YEAR(C4794)&amp;"-"&amp;RIGHT("0"&amp;MONTH(C4794),2)&amp;"-"&amp;RIGHT("0"&amp;DAY(C4794),2))</f>
        <v/>
      </c>
      <c r="G4794" s="26">
        <f>IF(E4794="","",IFERROR(MATCH(E4794,pl_chave,0),0))</f>
        <v/>
      </c>
      <c r="H4794" s="23">
        <f>IF(G4794="","",IF(G4794=0,"Tarefa fora do plano",INDEX(pl_tag,G4794)))</f>
        <v/>
      </c>
      <c r="I4794" s="30">
        <f>IF(N(G4794)=0,"",INDEX(pl_atividade,G4794))</f>
        <v/>
      </c>
      <c r="J4794" s="50">
        <f>IF(N(G4794)=0,"",INDEX(pl_especialidade,G4794))</f>
        <v/>
      </c>
      <c r="K4794" s="28">
        <f>IF(N(G4794)=0,"",INDEX(pl_duracao,G4794))</f>
        <v/>
      </c>
      <c r="L4794" s="39">
        <f>IF(ISNUMBER(C4794),YEAR(C4794),"")</f>
        <v/>
      </c>
      <c r="M4794" s="39">
        <f>IF(ISNUMBER(C4794),MONTH(C4794),"")</f>
        <v/>
      </c>
      <c r="N4794" s="23">
        <f>IF(L4794="","",IF(NOT(ISNUMBER(crono_ano)),"Informe o ano",IF(L4794&lt;crono_ano,"Antes do ano",IF(L4794&gt;crono_ano,"Depois do ano","No ano"))))</f>
        <v/>
      </c>
      <c r="O4794" s="39">
        <f>IF(F4794="","",IF(COUNTIF(F$7:F4794,F4794)=1,1,0))</f>
        <v/>
      </c>
      <c r="P4794" s="39">
        <f>IF(A4794&amp;B4794&amp;C4794="","",IF(AND(O4794=1,N(G4794)&gt;0),IF(INDEX(pl_ativa,MAX(1,N(G4794)))="Sim",1,0),0))</f>
        <v/>
      </c>
      <c r="Q4794" s="39">
        <f>IF(F4794="","",COUNTIFS(ex_chave_oc,F4794,ex_cancelada,"&lt;&gt;Sim"))</f>
        <v/>
      </c>
      <c r="R4794" s="51">
        <f>IF(P4794="","",IF(AND(P4794=1,N(Q4794)&gt;0),1,0))</f>
        <v/>
      </c>
      <c r="S4794" s="30">
        <f>IF(P4794="","",IF(F4794="","ERRO: data prevista ausente ou inválida",IF(O4794=0,"Duplicada: contada uma vez",IF(N(G4794)=0,"ERRO: tarefa fora do Plano Mestre",IF(P4794=0,"Tarefa retirada do plano: não conta","OK")))))</f>
        <v/>
      </c>
    </row>
    <row r="4795">
      <c r="A4795" s="29" t="n"/>
      <c r="B4795" s="25" t="n"/>
      <c r="C4795" s="49" t="n"/>
      <c r="D4795" s="29" t="n"/>
      <c r="E4795" s="23">
        <f>IF(OR(A4795="",B4795=""),"",A4795&amp;"|"&amp;B4795)</f>
        <v/>
      </c>
      <c r="F4795" s="30">
        <f>IF(OR(E4795="",NOT(ISNUMBER(C4795))),"",E4795&amp;"|"&amp;YEAR(C4795)&amp;"-"&amp;RIGHT("0"&amp;MONTH(C4795),2)&amp;"-"&amp;RIGHT("0"&amp;DAY(C4795),2))</f>
        <v/>
      </c>
      <c r="G4795" s="26">
        <f>IF(E4795="","",IFERROR(MATCH(E4795,pl_chave,0),0))</f>
        <v/>
      </c>
      <c r="H4795" s="23">
        <f>IF(G4795="","",IF(G4795=0,"Tarefa fora do plano",INDEX(pl_tag,G4795)))</f>
        <v/>
      </c>
      <c r="I4795" s="30">
        <f>IF(N(G4795)=0,"",INDEX(pl_atividade,G4795))</f>
        <v/>
      </c>
      <c r="J4795" s="50">
        <f>IF(N(G4795)=0,"",INDEX(pl_especialidade,G4795))</f>
        <v/>
      </c>
      <c r="K4795" s="28">
        <f>IF(N(G4795)=0,"",INDEX(pl_duracao,G4795))</f>
        <v/>
      </c>
      <c r="L4795" s="39">
        <f>IF(ISNUMBER(C4795),YEAR(C4795),"")</f>
        <v/>
      </c>
      <c r="M4795" s="39">
        <f>IF(ISNUMBER(C4795),MONTH(C4795),"")</f>
        <v/>
      </c>
      <c r="N4795" s="23">
        <f>IF(L4795="","",IF(NOT(ISNUMBER(crono_ano)),"Informe o ano",IF(L4795&lt;crono_ano,"Antes do ano",IF(L4795&gt;crono_ano,"Depois do ano","No ano"))))</f>
        <v/>
      </c>
      <c r="O4795" s="39">
        <f>IF(F4795="","",IF(COUNTIF(F$7:F4795,F4795)=1,1,0))</f>
        <v/>
      </c>
      <c r="P4795" s="39">
        <f>IF(A4795&amp;B4795&amp;C4795="","",IF(AND(O4795=1,N(G4795)&gt;0),IF(INDEX(pl_ativa,MAX(1,N(G4795)))="Sim",1,0),0))</f>
        <v/>
      </c>
      <c r="Q4795" s="39">
        <f>IF(F4795="","",COUNTIFS(ex_chave_oc,F4795,ex_cancelada,"&lt;&gt;Sim"))</f>
        <v/>
      </c>
      <c r="R4795" s="51">
        <f>IF(P4795="","",IF(AND(P4795=1,N(Q4795)&gt;0),1,0))</f>
        <v/>
      </c>
      <c r="S4795" s="30">
        <f>IF(P4795="","",IF(F4795="","ERRO: data prevista ausente ou inválida",IF(O4795=0,"Duplicada: contada uma vez",IF(N(G4795)=0,"ERRO: tarefa fora do Plano Mestre",IF(P4795=0,"Tarefa retirada do plano: não conta","OK")))))</f>
        <v/>
      </c>
    </row>
    <row r="4796">
      <c r="A4796" s="29" t="n"/>
      <c r="B4796" s="25" t="n"/>
      <c r="C4796" s="49" t="n"/>
      <c r="D4796" s="29" t="n"/>
      <c r="E4796" s="23">
        <f>IF(OR(A4796="",B4796=""),"",A4796&amp;"|"&amp;B4796)</f>
        <v/>
      </c>
      <c r="F4796" s="30">
        <f>IF(OR(E4796="",NOT(ISNUMBER(C4796))),"",E4796&amp;"|"&amp;YEAR(C4796)&amp;"-"&amp;RIGHT("0"&amp;MONTH(C4796),2)&amp;"-"&amp;RIGHT("0"&amp;DAY(C4796),2))</f>
        <v/>
      </c>
      <c r="G4796" s="26">
        <f>IF(E4796="","",IFERROR(MATCH(E4796,pl_chave,0),0))</f>
        <v/>
      </c>
      <c r="H4796" s="23">
        <f>IF(G4796="","",IF(G4796=0,"Tarefa fora do plano",INDEX(pl_tag,G4796)))</f>
        <v/>
      </c>
      <c r="I4796" s="30">
        <f>IF(N(G4796)=0,"",INDEX(pl_atividade,G4796))</f>
        <v/>
      </c>
      <c r="J4796" s="50">
        <f>IF(N(G4796)=0,"",INDEX(pl_especialidade,G4796))</f>
        <v/>
      </c>
      <c r="K4796" s="28">
        <f>IF(N(G4796)=0,"",INDEX(pl_duracao,G4796))</f>
        <v/>
      </c>
      <c r="L4796" s="39">
        <f>IF(ISNUMBER(C4796),YEAR(C4796),"")</f>
        <v/>
      </c>
      <c r="M4796" s="39">
        <f>IF(ISNUMBER(C4796),MONTH(C4796),"")</f>
        <v/>
      </c>
      <c r="N4796" s="23">
        <f>IF(L4796="","",IF(NOT(ISNUMBER(crono_ano)),"Informe o ano",IF(L4796&lt;crono_ano,"Antes do ano",IF(L4796&gt;crono_ano,"Depois do ano","No ano"))))</f>
        <v/>
      </c>
      <c r="O4796" s="39">
        <f>IF(F4796="","",IF(COUNTIF(F$7:F4796,F4796)=1,1,0))</f>
        <v/>
      </c>
      <c r="P4796" s="39">
        <f>IF(A4796&amp;B4796&amp;C4796="","",IF(AND(O4796=1,N(G4796)&gt;0),IF(INDEX(pl_ativa,MAX(1,N(G4796)))="Sim",1,0),0))</f>
        <v/>
      </c>
      <c r="Q4796" s="39">
        <f>IF(F4796="","",COUNTIFS(ex_chave_oc,F4796,ex_cancelada,"&lt;&gt;Sim"))</f>
        <v/>
      </c>
      <c r="R4796" s="51">
        <f>IF(P4796="","",IF(AND(P4796=1,N(Q4796)&gt;0),1,0))</f>
        <v/>
      </c>
      <c r="S4796" s="30">
        <f>IF(P4796="","",IF(F4796="","ERRO: data prevista ausente ou inválida",IF(O4796=0,"Duplicada: contada uma vez",IF(N(G4796)=0,"ERRO: tarefa fora do Plano Mestre",IF(P4796=0,"Tarefa retirada do plano: não conta","OK")))))</f>
        <v/>
      </c>
    </row>
    <row r="4797">
      <c r="A4797" s="29" t="n"/>
      <c r="B4797" s="25" t="n"/>
      <c r="C4797" s="49" t="n"/>
      <c r="D4797" s="29" t="n"/>
      <c r="E4797" s="23">
        <f>IF(OR(A4797="",B4797=""),"",A4797&amp;"|"&amp;B4797)</f>
        <v/>
      </c>
      <c r="F4797" s="30">
        <f>IF(OR(E4797="",NOT(ISNUMBER(C4797))),"",E4797&amp;"|"&amp;YEAR(C4797)&amp;"-"&amp;RIGHT("0"&amp;MONTH(C4797),2)&amp;"-"&amp;RIGHT("0"&amp;DAY(C4797),2))</f>
        <v/>
      </c>
      <c r="G4797" s="26">
        <f>IF(E4797="","",IFERROR(MATCH(E4797,pl_chave,0),0))</f>
        <v/>
      </c>
      <c r="H4797" s="23">
        <f>IF(G4797="","",IF(G4797=0,"Tarefa fora do plano",INDEX(pl_tag,G4797)))</f>
        <v/>
      </c>
      <c r="I4797" s="30">
        <f>IF(N(G4797)=0,"",INDEX(pl_atividade,G4797))</f>
        <v/>
      </c>
      <c r="J4797" s="50">
        <f>IF(N(G4797)=0,"",INDEX(pl_especialidade,G4797))</f>
        <v/>
      </c>
      <c r="K4797" s="28">
        <f>IF(N(G4797)=0,"",INDEX(pl_duracao,G4797))</f>
        <v/>
      </c>
      <c r="L4797" s="39">
        <f>IF(ISNUMBER(C4797),YEAR(C4797),"")</f>
        <v/>
      </c>
      <c r="M4797" s="39">
        <f>IF(ISNUMBER(C4797),MONTH(C4797),"")</f>
        <v/>
      </c>
      <c r="N4797" s="23">
        <f>IF(L4797="","",IF(NOT(ISNUMBER(crono_ano)),"Informe o ano",IF(L4797&lt;crono_ano,"Antes do ano",IF(L4797&gt;crono_ano,"Depois do ano","No ano"))))</f>
        <v/>
      </c>
      <c r="O4797" s="39">
        <f>IF(F4797="","",IF(COUNTIF(F$7:F4797,F4797)=1,1,0))</f>
        <v/>
      </c>
      <c r="P4797" s="39">
        <f>IF(A4797&amp;B4797&amp;C4797="","",IF(AND(O4797=1,N(G4797)&gt;0),IF(INDEX(pl_ativa,MAX(1,N(G4797)))="Sim",1,0),0))</f>
        <v/>
      </c>
      <c r="Q4797" s="39">
        <f>IF(F4797="","",COUNTIFS(ex_chave_oc,F4797,ex_cancelada,"&lt;&gt;Sim"))</f>
        <v/>
      </c>
      <c r="R4797" s="51">
        <f>IF(P4797="","",IF(AND(P4797=1,N(Q4797)&gt;0),1,0))</f>
        <v/>
      </c>
      <c r="S4797" s="30">
        <f>IF(P4797="","",IF(F4797="","ERRO: data prevista ausente ou inválida",IF(O4797=0,"Duplicada: contada uma vez",IF(N(G4797)=0,"ERRO: tarefa fora do Plano Mestre",IF(P4797=0,"Tarefa retirada do plano: não conta","OK")))))</f>
        <v/>
      </c>
    </row>
    <row r="4798">
      <c r="A4798" s="29" t="n"/>
      <c r="B4798" s="25" t="n"/>
      <c r="C4798" s="49" t="n"/>
      <c r="D4798" s="29" t="n"/>
      <c r="E4798" s="23">
        <f>IF(OR(A4798="",B4798=""),"",A4798&amp;"|"&amp;B4798)</f>
        <v/>
      </c>
      <c r="F4798" s="30">
        <f>IF(OR(E4798="",NOT(ISNUMBER(C4798))),"",E4798&amp;"|"&amp;YEAR(C4798)&amp;"-"&amp;RIGHT("0"&amp;MONTH(C4798),2)&amp;"-"&amp;RIGHT("0"&amp;DAY(C4798),2))</f>
        <v/>
      </c>
      <c r="G4798" s="26">
        <f>IF(E4798="","",IFERROR(MATCH(E4798,pl_chave,0),0))</f>
        <v/>
      </c>
      <c r="H4798" s="23">
        <f>IF(G4798="","",IF(G4798=0,"Tarefa fora do plano",INDEX(pl_tag,G4798)))</f>
        <v/>
      </c>
      <c r="I4798" s="30">
        <f>IF(N(G4798)=0,"",INDEX(pl_atividade,G4798))</f>
        <v/>
      </c>
      <c r="J4798" s="50">
        <f>IF(N(G4798)=0,"",INDEX(pl_especialidade,G4798))</f>
        <v/>
      </c>
      <c r="K4798" s="28">
        <f>IF(N(G4798)=0,"",INDEX(pl_duracao,G4798))</f>
        <v/>
      </c>
      <c r="L4798" s="39">
        <f>IF(ISNUMBER(C4798),YEAR(C4798),"")</f>
        <v/>
      </c>
      <c r="M4798" s="39">
        <f>IF(ISNUMBER(C4798),MONTH(C4798),"")</f>
        <v/>
      </c>
      <c r="N4798" s="23">
        <f>IF(L4798="","",IF(NOT(ISNUMBER(crono_ano)),"Informe o ano",IF(L4798&lt;crono_ano,"Antes do ano",IF(L4798&gt;crono_ano,"Depois do ano","No ano"))))</f>
        <v/>
      </c>
      <c r="O4798" s="39">
        <f>IF(F4798="","",IF(COUNTIF(F$7:F4798,F4798)=1,1,0))</f>
        <v/>
      </c>
      <c r="P4798" s="39">
        <f>IF(A4798&amp;B4798&amp;C4798="","",IF(AND(O4798=1,N(G4798)&gt;0),IF(INDEX(pl_ativa,MAX(1,N(G4798)))="Sim",1,0),0))</f>
        <v/>
      </c>
      <c r="Q4798" s="39">
        <f>IF(F4798="","",COUNTIFS(ex_chave_oc,F4798,ex_cancelada,"&lt;&gt;Sim"))</f>
        <v/>
      </c>
      <c r="R4798" s="51">
        <f>IF(P4798="","",IF(AND(P4798=1,N(Q4798)&gt;0),1,0))</f>
        <v/>
      </c>
      <c r="S4798" s="30">
        <f>IF(P4798="","",IF(F4798="","ERRO: data prevista ausente ou inválida",IF(O4798=0,"Duplicada: contada uma vez",IF(N(G4798)=0,"ERRO: tarefa fora do Plano Mestre",IF(P4798=0,"Tarefa retirada do plano: não conta","OK")))))</f>
        <v/>
      </c>
    </row>
    <row r="4799">
      <c r="A4799" s="29" t="n"/>
      <c r="B4799" s="25" t="n"/>
      <c r="C4799" s="49" t="n"/>
      <c r="D4799" s="29" t="n"/>
      <c r="E4799" s="23">
        <f>IF(OR(A4799="",B4799=""),"",A4799&amp;"|"&amp;B4799)</f>
        <v/>
      </c>
      <c r="F4799" s="30">
        <f>IF(OR(E4799="",NOT(ISNUMBER(C4799))),"",E4799&amp;"|"&amp;YEAR(C4799)&amp;"-"&amp;RIGHT("0"&amp;MONTH(C4799),2)&amp;"-"&amp;RIGHT("0"&amp;DAY(C4799),2))</f>
        <v/>
      </c>
      <c r="G4799" s="26">
        <f>IF(E4799="","",IFERROR(MATCH(E4799,pl_chave,0),0))</f>
        <v/>
      </c>
      <c r="H4799" s="23">
        <f>IF(G4799="","",IF(G4799=0,"Tarefa fora do plano",INDEX(pl_tag,G4799)))</f>
        <v/>
      </c>
      <c r="I4799" s="30">
        <f>IF(N(G4799)=0,"",INDEX(pl_atividade,G4799))</f>
        <v/>
      </c>
      <c r="J4799" s="50">
        <f>IF(N(G4799)=0,"",INDEX(pl_especialidade,G4799))</f>
        <v/>
      </c>
      <c r="K4799" s="28">
        <f>IF(N(G4799)=0,"",INDEX(pl_duracao,G4799))</f>
        <v/>
      </c>
      <c r="L4799" s="39">
        <f>IF(ISNUMBER(C4799),YEAR(C4799),"")</f>
        <v/>
      </c>
      <c r="M4799" s="39">
        <f>IF(ISNUMBER(C4799),MONTH(C4799),"")</f>
        <v/>
      </c>
      <c r="N4799" s="23">
        <f>IF(L4799="","",IF(NOT(ISNUMBER(crono_ano)),"Informe o ano",IF(L4799&lt;crono_ano,"Antes do ano",IF(L4799&gt;crono_ano,"Depois do ano","No ano"))))</f>
        <v/>
      </c>
      <c r="O4799" s="39">
        <f>IF(F4799="","",IF(COUNTIF(F$7:F4799,F4799)=1,1,0))</f>
        <v/>
      </c>
      <c r="P4799" s="39">
        <f>IF(A4799&amp;B4799&amp;C4799="","",IF(AND(O4799=1,N(G4799)&gt;0),IF(INDEX(pl_ativa,MAX(1,N(G4799)))="Sim",1,0),0))</f>
        <v/>
      </c>
      <c r="Q4799" s="39">
        <f>IF(F4799="","",COUNTIFS(ex_chave_oc,F4799,ex_cancelada,"&lt;&gt;Sim"))</f>
        <v/>
      </c>
      <c r="R4799" s="51">
        <f>IF(P4799="","",IF(AND(P4799=1,N(Q4799)&gt;0),1,0))</f>
        <v/>
      </c>
      <c r="S4799" s="30">
        <f>IF(P4799="","",IF(F4799="","ERRO: data prevista ausente ou inválida",IF(O4799=0,"Duplicada: contada uma vez",IF(N(G4799)=0,"ERRO: tarefa fora do Plano Mestre",IF(P4799=0,"Tarefa retirada do plano: não conta","OK")))))</f>
        <v/>
      </c>
    </row>
    <row r="4800">
      <c r="A4800" s="29" t="n"/>
      <c r="B4800" s="25" t="n"/>
      <c r="C4800" s="49" t="n"/>
      <c r="D4800" s="29" t="n"/>
      <c r="E4800" s="23">
        <f>IF(OR(A4800="",B4800=""),"",A4800&amp;"|"&amp;B4800)</f>
        <v/>
      </c>
      <c r="F4800" s="30">
        <f>IF(OR(E4800="",NOT(ISNUMBER(C4800))),"",E4800&amp;"|"&amp;YEAR(C4800)&amp;"-"&amp;RIGHT("0"&amp;MONTH(C4800),2)&amp;"-"&amp;RIGHT("0"&amp;DAY(C4800),2))</f>
        <v/>
      </c>
      <c r="G4800" s="26">
        <f>IF(E4800="","",IFERROR(MATCH(E4800,pl_chave,0),0))</f>
        <v/>
      </c>
      <c r="H4800" s="23">
        <f>IF(G4800="","",IF(G4800=0,"Tarefa fora do plano",INDEX(pl_tag,G4800)))</f>
        <v/>
      </c>
      <c r="I4800" s="30">
        <f>IF(N(G4800)=0,"",INDEX(pl_atividade,G4800))</f>
        <v/>
      </c>
      <c r="J4800" s="50">
        <f>IF(N(G4800)=0,"",INDEX(pl_especialidade,G4800))</f>
        <v/>
      </c>
      <c r="K4800" s="28">
        <f>IF(N(G4800)=0,"",INDEX(pl_duracao,G4800))</f>
        <v/>
      </c>
      <c r="L4800" s="39">
        <f>IF(ISNUMBER(C4800),YEAR(C4800),"")</f>
        <v/>
      </c>
      <c r="M4800" s="39">
        <f>IF(ISNUMBER(C4800),MONTH(C4800),"")</f>
        <v/>
      </c>
      <c r="N4800" s="23">
        <f>IF(L4800="","",IF(NOT(ISNUMBER(crono_ano)),"Informe o ano",IF(L4800&lt;crono_ano,"Antes do ano",IF(L4800&gt;crono_ano,"Depois do ano","No ano"))))</f>
        <v/>
      </c>
      <c r="O4800" s="39">
        <f>IF(F4800="","",IF(COUNTIF(F$7:F4800,F4800)=1,1,0))</f>
        <v/>
      </c>
      <c r="P4800" s="39">
        <f>IF(A4800&amp;B4800&amp;C4800="","",IF(AND(O4800=1,N(G4800)&gt;0),IF(INDEX(pl_ativa,MAX(1,N(G4800)))="Sim",1,0),0))</f>
        <v/>
      </c>
      <c r="Q4800" s="39">
        <f>IF(F4800="","",COUNTIFS(ex_chave_oc,F4800,ex_cancelada,"&lt;&gt;Sim"))</f>
        <v/>
      </c>
      <c r="R4800" s="51">
        <f>IF(P4800="","",IF(AND(P4800=1,N(Q4800)&gt;0),1,0))</f>
        <v/>
      </c>
      <c r="S4800" s="30">
        <f>IF(P4800="","",IF(F4800="","ERRO: data prevista ausente ou inválida",IF(O4800=0,"Duplicada: contada uma vez",IF(N(G4800)=0,"ERRO: tarefa fora do Plano Mestre",IF(P4800=0,"Tarefa retirada do plano: não conta","OK")))))</f>
        <v/>
      </c>
    </row>
    <row r="4801">
      <c r="A4801" s="29" t="n"/>
      <c r="B4801" s="25" t="n"/>
      <c r="C4801" s="49" t="n"/>
      <c r="D4801" s="29" t="n"/>
      <c r="E4801" s="23">
        <f>IF(OR(A4801="",B4801=""),"",A4801&amp;"|"&amp;B4801)</f>
        <v/>
      </c>
      <c r="F4801" s="30">
        <f>IF(OR(E4801="",NOT(ISNUMBER(C4801))),"",E4801&amp;"|"&amp;YEAR(C4801)&amp;"-"&amp;RIGHT("0"&amp;MONTH(C4801),2)&amp;"-"&amp;RIGHT("0"&amp;DAY(C4801),2))</f>
        <v/>
      </c>
      <c r="G4801" s="26">
        <f>IF(E4801="","",IFERROR(MATCH(E4801,pl_chave,0),0))</f>
        <v/>
      </c>
      <c r="H4801" s="23">
        <f>IF(G4801="","",IF(G4801=0,"Tarefa fora do plano",INDEX(pl_tag,G4801)))</f>
        <v/>
      </c>
      <c r="I4801" s="30">
        <f>IF(N(G4801)=0,"",INDEX(pl_atividade,G4801))</f>
        <v/>
      </c>
      <c r="J4801" s="50">
        <f>IF(N(G4801)=0,"",INDEX(pl_especialidade,G4801))</f>
        <v/>
      </c>
      <c r="K4801" s="28">
        <f>IF(N(G4801)=0,"",INDEX(pl_duracao,G4801))</f>
        <v/>
      </c>
      <c r="L4801" s="39">
        <f>IF(ISNUMBER(C4801),YEAR(C4801),"")</f>
        <v/>
      </c>
      <c r="M4801" s="39">
        <f>IF(ISNUMBER(C4801),MONTH(C4801),"")</f>
        <v/>
      </c>
      <c r="N4801" s="23">
        <f>IF(L4801="","",IF(NOT(ISNUMBER(crono_ano)),"Informe o ano",IF(L4801&lt;crono_ano,"Antes do ano",IF(L4801&gt;crono_ano,"Depois do ano","No ano"))))</f>
        <v/>
      </c>
      <c r="O4801" s="39">
        <f>IF(F4801="","",IF(COUNTIF(F$7:F4801,F4801)=1,1,0))</f>
        <v/>
      </c>
      <c r="P4801" s="39">
        <f>IF(A4801&amp;B4801&amp;C4801="","",IF(AND(O4801=1,N(G4801)&gt;0),IF(INDEX(pl_ativa,MAX(1,N(G4801)))="Sim",1,0),0))</f>
        <v/>
      </c>
      <c r="Q4801" s="39">
        <f>IF(F4801="","",COUNTIFS(ex_chave_oc,F4801,ex_cancelada,"&lt;&gt;Sim"))</f>
        <v/>
      </c>
      <c r="R4801" s="51">
        <f>IF(P4801="","",IF(AND(P4801=1,N(Q4801)&gt;0),1,0))</f>
        <v/>
      </c>
      <c r="S4801" s="30">
        <f>IF(P4801="","",IF(F4801="","ERRO: data prevista ausente ou inválida",IF(O4801=0,"Duplicada: contada uma vez",IF(N(G4801)=0,"ERRO: tarefa fora do Plano Mestre",IF(P4801=0,"Tarefa retirada do plano: não conta","OK")))))</f>
        <v/>
      </c>
    </row>
    <row r="4802">
      <c r="A4802" s="29" t="n"/>
      <c r="B4802" s="25" t="n"/>
      <c r="C4802" s="49" t="n"/>
      <c r="D4802" s="29" t="n"/>
      <c r="E4802" s="23">
        <f>IF(OR(A4802="",B4802=""),"",A4802&amp;"|"&amp;B4802)</f>
        <v/>
      </c>
      <c r="F4802" s="30">
        <f>IF(OR(E4802="",NOT(ISNUMBER(C4802))),"",E4802&amp;"|"&amp;YEAR(C4802)&amp;"-"&amp;RIGHT("0"&amp;MONTH(C4802),2)&amp;"-"&amp;RIGHT("0"&amp;DAY(C4802),2))</f>
        <v/>
      </c>
      <c r="G4802" s="26">
        <f>IF(E4802="","",IFERROR(MATCH(E4802,pl_chave,0),0))</f>
        <v/>
      </c>
      <c r="H4802" s="23">
        <f>IF(G4802="","",IF(G4802=0,"Tarefa fora do plano",INDEX(pl_tag,G4802)))</f>
        <v/>
      </c>
      <c r="I4802" s="30">
        <f>IF(N(G4802)=0,"",INDEX(pl_atividade,G4802))</f>
        <v/>
      </c>
      <c r="J4802" s="50">
        <f>IF(N(G4802)=0,"",INDEX(pl_especialidade,G4802))</f>
        <v/>
      </c>
      <c r="K4802" s="28">
        <f>IF(N(G4802)=0,"",INDEX(pl_duracao,G4802))</f>
        <v/>
      </c>
      <c r="L4802" s="39">
        <f>IF(ISNUMBER(C4802),YEAR(C4802),"")</f>
        <v/>
      </c>
      <c r="M4802" s="39">
        <f>IF(ISNUMBER(C4802),MONTH(C4802),"")</f>
        <v/>
      </c>
      <c r="N4802" s="23">
        <f>IF(L4802="","",IF(NOT(ISNUMBER(crono_ano)),"Informe o ano",IF(L4802&lt;crono_ano,"Antes do ano",IF(L4802&gt;crono_ano,"Depois do ano","No ano"))))</f>
        <v/>
      </c>
      <c r="O4802" s="39">
        <f>IF(F4802="","",IF(COUNTIF(F$7:F4802,F4802)=1,1,0))</f>
        <v/>
      </c>
      <c r="P4802" s="39">
        <f>IF(A4802&amp;B4802&amp;C4802="","",IF(AND(O4802=1,N(G4802)&gt;0),IF(INDEX(pl_ativa,MAX(1,N(G4802)))="Sim",1,0),0))</f>
        <v/>
      </c>
      <c r="Q4802" s="39">
        <f>IF(F4802="","",COUNTIFS(ex_chave_oc,F4802,ex_cancelada,"&lt;&gt;Sim"))</f>
        <v/>
      </c>
      <c r="R4802" s="51">
        <f>IF(P4802="","",IF(AND(P4802=1,N(Q4802)&gt;0),1,0))</f>
        <v/>
      </c>
      <c r="S4802" s="30">
        <f>IF(P4802="","",IF(F4802="","ERRO: data prevista ausente ou inválida",IF(O4802=0,"Duplicada: contada uma vez",IF(N(G4802)=0,"ERRO: tarefa fora do Plano Mestre",IF(P4802=0,"Tarefa retirada do plano: não conta","OK")))))</f>
        <v/>
      </c>
    </row>
    <row r="4803">
      <c r="A4803" s="29" t="n"/>
      <c r="B4803" s="25" t="n"/>
      <c r="C4803" s="49" t="n"/>
      <c r="D4803" s="29" t="n"/>
      <c r="E4803" s="23">
        <f>IF(OR(A4803="",B4803=""),"",A4803&amp;"|"&amp;B4803)</f>
        <v/>
      </c>
      <c r="F4803" s="30">
        <f>IF(OR(E4803="",NOT(ISNUMBER(C4803))),"",E4803&amp;"|"&amp;YEAR(C4803)&amp;"-"&amp;RIGHT("0"&amp;MONTH(C4803),2)&amp;"-"&amp;RIGHT("0"&amp;DAY(C4803),2))</f>
        <v/>
      </c>
      <c r="G4803" s="26">
        <f>IF(E4803="","",IFERROR(MATCH(E4803,pl_chave,0),0))</f>
        <v/>
      </c>
      <c r="H4803" s="23">
        <f>IF(G4803="","",IF(G4803=0,"Tarefa fora do plano",INDEX(pl_tag,G4803)))</f>
        <v/>
      </c>
      <c r="I4803" s="30">
        <f>IF(N(G4803)=0,"",INDEX(pl_atividade,G4803))</f>
        <v/>
      </c>
      <c r="J4803" s="50">
        <f>IF(N(G4803)=0,"",INDEX(pl_especialidade,G4803))</f>
        <v/>
      </c>
      <c r="K4803" s="28">
        <f>IF(N(G4803)=0,"",INDEX(pl_duracao,G4803))</f>
        <v/>
      </c>
      <c r="L4803" s="39">
        <f>IF(ISNUMBER(C4803),YEAR(C4803),"")</f>
        <v/>
      </c>
      <c r="M4803" s="39">
        <f>IF(ISNUMBER(C4803),MONTH(C4803),"")</f>
        <v/>
      </c>
      <c r="N4803" s="23">
        <f>IF(L4803="","",IF(NOT(ISNUMBER(crono_ano)),"Informe o ano",IF(L4803&lt;crono_ano,"Antes do ano",IF(L4803&gt;crono_ano,"Depois do ano","No ano"))))</f>
        <v/>
      </c>
      <c r="O4803" s="39">
        <f>IF(F4803="","",IF(COUNTIF(F$7:F4803,F4803)=1,1,0))</f>
        <v/>
      </c>
      <c r="P4803" s="39">
        <f>IF(A4803&amp;B4803&amp;C4803="","",IF(AND(O4803=1,N(G4803)&gt;0),IF(INDEX(pl_ativa,MAX(1,N(G4803)))="Sim",1,0),0))</f>
        <v/>
      </c>
      <c r="Q4803" s="39">
        <f>IF(F4803="","",COUNTIFS(ex_chave_oc,F4803,ex_cancelada,"&lt;&gt;Sim"))</f>
        <v/>
      </c>
      <c r="R4803" s="51">
        <f>IF(P4803="","",IF(AND(P4803=1,N(Q4803)&gt;0),1,0))</f>
        <v/>
      </c>
      <c r="S4803" s="30">
        <f>IF(P4803="","",IF(F4803="","ERRO: data prevista ausente ou inválida",IF(O4803=0,"Duplicada: contada uma vez",IF(N(G4803)=0,"ERRO: tarefa fora do Plano Mestre",IF(P4803=0,"Tarefa retirada do plano: não conta","OK")))))</f>
        <v/>
      </c>
    </row>
    <row r="4804">
      <c r="A4804" s="29" t="n"/>
      <c r="B4804" s="25" t="n"/>
      <c r="C4804" s="49" t="n"/>
      <c r="D4804" s="29" t="n"/>
      <c r="E4804" s="23">
        <f>IF(OR(A4804="",B4804=""),"",A4804&amp;"|"&amp;B4804)</f>
        <v/>
      </c>
      <c r="F4804" s="30">
        <f>IF(OR(E4804="",NOT(ISNUMBER(C4804))),"",E4804&amp;"|"&amp;YEAR(C4804)&amp;"-"&amp;RIGHT("0"&amp;MONTH(C4804),2)&amp;"-"&amp;RIGHT("0"&amp;DAY(C4804),2))</f>
        <v/>
      </c>
      <c r="G4804" s="26">
        <f>IF(E4804="","",IFERROR(MATCH(E4804,pl_chave,0),0))</f>
        <v/>
      </c>
      <c r="H4804" s="23">
        <f>IF(G4804="","",IF(G4804=0,"Tarefa fora do plano",INDEX(pl_tag,G4804)))</f>
        <v/>
      </c>
      <c r="I4804" s="30">
        <f>IF(N(G4804)=0,"",INDEX(pl_atividade,G4804))</f>
        <v/>
      </c>
      <c r="J4804" s="50">
        <f>IF(N(G4804)=0,"",INDEX(pl_especialidade,G4804))</f>
        <v/>
      </c>
      <c r="K4804" s="28">
        <f>IF(N(G4804)=0,"",INDEX(pl_duracao,G4804))</f>
        <v/>
      </c>
      <c r="L4804" s="39">
        <f>IF(ISNUMBER(C4804),YEAR(C4804),"")</f>
        <v/>
      </c>
      <c r="M4804" s="39">
        <f>IF(ISNUMBER(C4804),MONTH(C4804),"")</f>
        <v/>
      </c>
      <c r="N4804" s="23">
        <f>IF(L4804="","",IF(NOT(ISNUMBER(crono_ano)),"Informe o ano",IF(L4804&lt;crono_ano,"Antes do ano",IF(L4804&gt;crono_ano,"Depois do ano","No ano"))))</f>
        <v/>
      </c>
      <c r="O4804" s="39">
        <f>IF(F4804="","",IF(COUNTIF(F$7:F4804,F4804)=1,1,0))</f>
        <v/>
      </c>
      <c r="P4804" s="39">
        <f>IF(A4804&amp;B4804&amp;C4804="","",IF(AND(O4804=1,N(G4804)&gt;0),IF(INDEX(pl_ativa,MAX(1,N(G4804)))="Sim",1,0),0))</f>
        <v/>
      </c>
      <c r="Q4804" s="39">
        <f>IF(F4804="","",COUNTIFS(ex_chave_oc,F4804,ex_cancelada,"&lt;&gt;Sim"))</f>
        <v/>
      </c>
      <c r="R4804" s="51">
        <f>IF(P4804="","",IF(AND(P4804=1,N(Q4804)&gt;0),1,0))</f>
        <v/>
      </c>
      <c r="S4804" s="30">
        <f>IF(P4804="","",IF(F4804="","ERRO: data prevista ausente ou inválida",IF(O4804=0,"Duplicada: contada uma vez",IF(N(G4804)=0,"ERRO: tarefa fora do Plano Mestre",IF(P4804=0,"Tarefa retirada do plano: não conta","OK")))))</f>
        <v/>
      </c>
    </row>
    <row r="4805">
      <c r="A4805" s="29" t="n"/>
      <c r="B4805" s="25" t="n"/>
      <c r="C4805" s="49" t="n"/>
      <c r="D4805" s="29" t="n"/>
      <c r="E4805" s="23">
        <f>IF(OR(A4805="",B4805=""),"",A4805&amp;"|"&amp;B4805)</f>
        <v/>
      </c>
      <c r="F4805" s="30">
        <f>IF(OR(E4805="",NOT(ISNUMBER(C4805))),"",E4805&amp;"|"&amp;YEAR(C4805)&amp;"-"&amp;RIGHT("0"&amp;MONTH(C4805),2)&amp;"-"&amp;RIGHT("0"&amp;DAY(C4805),2))</f>
        <v/>
      </c>
      <c r="G4805" s="26">
        <f>IF(E4805="","",IFERROR(MATCH(E4805,pl_chave,0),0))</f>
        <v/>
      </c>
      <c r="H4805" s="23">
        <f>IF(G4805="","",IF(G4805=0,"Tarefa fora do plano",INDEX(pl_tag,G4805)))</f>
        <v/>
      </c>
      <c r="I4805" s="30">
        <f>IF(N(G4805)=0,"",INDEX(pl_atividade,G4805))</f>
        <v/>
      </c>
      <c r="J4805" s="50">
        <f>IF(N(G4805)=0,"",INDEX(pl_especialidade,G4805))</f>
        <v/>
      </c>
      <c r="K4805" s="28">
        <f>IF(N(G4805)=0,"",INDEX(pl_duracao,G4805))</f>
        <v/>
      </c>
      <c r="L4805" s="39">
        <f>IF(ISNUMBER(C4805),YEAR(C4805),"")</f>
        <v/>
      </c>
      <c r="M4805" s="39">
        <f>IF(ISNUMBER(C4805),MONTH(C4805),"")</f>
        <v/>
      </c>
      <c r="N4805" s="23">
        <f>IF(L4805="","",IF(NOT(ISNUMBER(crono_ano)),"Informe o ano",IF(L4805&lt;crono_ano,"Antes do ano",IF(L4805&gt;crono_ano,"Depois do ano","No ano"))))</f>
        <v/>
      </c>
      <c r="O4805" s="39">
        <f>IF(F4805="","",IF(COUNTIF(F$7:F4805,F4805)=1,1,0))</f>
        <v/>
      </c>
      <c r="P4805" s="39">
        <f>IF(A4805&amp;B4805&amp;C4805="","",IF(AND(O4805=1,N(G4805)&gt;0),IF(INDEX(pl_ativa,MAX(1,N(G4805)))="Sim",1,0),0))</f>
        <v/>
      </c>
      <c r="Q4805" s="39">
        <f>IF(F4805="","",COUNTIFS(ex_chave_oc,F4805,ex_cancelada,"&lt;&gt;Sim"))</f>
        <v/>
      </c>
      <c r="R4805" s="51">
        <f>IF(P4805="","",IF(AND(P4805=1,N(Q4805)&gt;0),1,0))</f>
        <v/>
      </c>
      <c r="S4805" s="30">
        <f>IF(P4805="","",IF(F4805="","ERRO: data prevista ausente ou inválida",IF(O4805=0,"Duplicada: contada uma vez",IF(N(G4805)=0,"ERRO: tarefa fora do Plano Mestre",IF(P4805=0,"Tarefa retirada do plano: não conta","OK")))))</f>
        <v/>
      </c>
    </row>
    <row r="4806">
      <c r="A4806" s="29" t="n"/>
      <c r="B4806" s="25" t="n"/>
      <c r="C4806" s="49" t="n"/>
      <c r="D4806" s="29" t="n"/>
      <c r="E4806" s="23">
        <f>IF(OR(A4806="",B4806=""),"",A4806&amp;"|"&amp;B4806)</f>
        <v/>
      </c>
      <c r="F4806" s="30">
        <f>IF(OR(E4806="",NOT(ISNUMBER(C4806))),"",E4806&amp;"|"&amp;YEAR(C4806)&amp;"-"&amp;RIGHT("0"&amp;MONTH(C4806),2)&amp;"-"&amp;RIGHT("0"&amp;DAY(C4806),2))</f>
        <v/>
      </c>
      <c r="G4806" s="26">
        <f>IF(E4806="","",IFERROR(MATCH(E4806,pl_chave,0),0))</f>
        <v/>
      </c>
      <c r="H4806" s="23">
        <f>IF(G4806="","",IF(G4806=0,"Tarefa fora do plano",INDEX(pl_tag,G4806)))</f>
        <v/>
      </c>
      <c r="I4806" s="30">
        <f>IF(N(G4806)=0,"",INDEX(pl_atividade,G4806))</f>
        <v/>
      </c>
      <c r="J4806" s="50">
        <f>IF(N(G4806)=0,"",INDEX(pl_especialidade,G4806))</f>
        <v/>
      </c>
      <c r="K4806" s="28">
        <f>IF(N(G4806)=0,"",INDEX(pl_duracao,G4806))</f>
        <v/>
      </c>
      <c r="L4806" s="39">
        <f>IF(ISNUMBER(C4806),YEAR(C4806),"")</f>
        <v/>
      </c>
      <c r="M4806" s="39">
        <f>IF(ISNUMBER(C4806),MONTH(C4806),"")</f>
        <v/>
      </c>
      <c r="N4806" s="23">
        <f>IF(L4806="","",IF(NOT(ISNUMBER(crono_ano)),"Informe o ano",IF(L4806&lt;crono_ano,"Antes do ano",IF(L4806&gt;crono_ano,"Depois do ano","No ano"))))</f>
        <v/>
      </c>
      <c r="O4806" s="39">
        <f>IF(F4806="","",IF(COUNTIF(F$7:F4806,F4806)=1,1,0))</f>
        <v/>
      </c>
      <c r="P4806" s="39">
        <f>IF(A4806&amp;B4806&amp;C4806="","",IF(AND(O4806=1,N(G4806)&gt;0),IF(INDEX(pl_ativa,MAX(1,N(G4806)))="Sim",1,0),0))</f>
        <v/>
      </c>
      <c r="Q4806" s="39">
        <f>IF(F4806="","",COUNTIFS(ex_chave_oc,F4806,ex_cancelada,"&lt;&gt;Sim"))</f>
        <v/>
      </c>
      <c r="R4806" s="51">
        <f>IF(P4806="","",IF(AND(P4806=1,N(Q4806)&gt;0),1,0))</f>
        <v/>
      </c>
      <c r="S4806" s="30">
        <f>IF(P4806="","",IF(F4806="","ERRO: data prevista ausente ou inválida",IF(O4806=0,"Duplicada: contada uma vez",IF(N(G4806)=0,"ERRO: tarefa fora do Plano Mestre",IF(P4806=0,"Tarefa retirada do plano: não conta","OK")))))</f>
        <v/>
      </c>
    </row>
    <row r="4807">
      <c r="A4807" s="29" t="n"/>
      <c r="B4807" s="25" t="n"/>
      <c r="C4807" s="49" t="n"/>
      <c r="D4807" s="29" t="n"/>
      <c r="E4807" s="23">
        <f>IF(OR(A4807="",B4807=""),"",A4807&amp;"|"&amp;B4807)</f>
        <v/>
      </c>
      <c r="F4807" s="30">
        <f>IF(OR(E4807="",NOT(ISNUMBER(C4807))),"",E4807&amp;"|"&amp;YEAR(C4807)&amp;"-"&amp;RIGHT("0"&amp;MONTH(C4807),2)&amp;"-"&amp;RIGHT("0"&amp;DAY(C4807),2))</f>
        <v/>
      </c>
      <c r="G4807" s="26">
        <f>IF(E4807="","",IFERROR(MATCH(E4807,pl_chave,0),0))</f>
        <v/>
      </c>
      <c r="H4807" s="23">
        <f>IF(G4807="","",IF(G4807=0,"Tarefa fora do plano",INDEX(pl_tag,G4807)))</f>
        <v/>
      </c>
      <c r="I4807" s="30">
        <f>IF(N(G4807)=0,"",INDEX(pl_atividade,G4807))</f>
        <v/>
      </c>
      <c r="J4807" s="50">
        <f>IF(N(G4807)=0,"",INDEX(pl_especialidade,G4807))</f>
        <v/>
      </c>
      <c r="K4807" s="28">
        <f>IF(N(G4807)=0,"",INDEX(pl_duracao,G4807))</f>
        <v/>
      </c>
      <c r="L4807" s="39">
        <f>IF(ISNUMBER(C4807),YEAR(C4807),"")</f>
        <v/>
      </c>
      <c r="M4807" s="39">
        <f>IF(ISNUMBER(C4807),MONTH(C4807),"")</f>
        <v/>
      </c>
      <c r="N4807" s="23">
        <f>IF(L4807="","",IF(NOT(ISNUMBER(crono_ano)),"Informe o ano",IF(L4807&lt;crono_ano,"Antes do ano",IF(L4807&gt;crono_ano,"Depois do ano","No ano"))))</f>
        <v/>
      </c>
      <c r="O4807" s="39">
        <f>IF(F4807="","",IF(COUNTIF(F$7:F4807,F4807)=1,1,0))</f>
        <v/>
      </c>
      <c r="P4807" s="39">
        <f>IF(A4807&amp;B4807&amp;C4807="","",IF(AND(O4807=1,N(G4807)&gt;0),IF(INDEX(pl_ativa,MAX(1,N(G4807)))="Sim",1,0),0))</f>
        <v/>
      </c>
      <c r="Q4807" s="39">
        <f>IF(F4807="","",COUNTIFS(ex_chave_oc,F4807,ex_cancelada,"&lt;&gt;Sim"))</f>
        <v/>
      </c>
      <c r="R4807" s="51">
        <f>IF(P4807="","",IF(AND(P4807=1,N(Q4807)&gt;0),1,0))</f>
        <v/>
      </c>
      <c r="S4807" s="30">
        <f>IF(P4807="","",IF(F4807="","ERRO: data prevista ausente ou inválida",IF(O4807=0,"Duplicada: contada uma vez",IF(N(G4807)=0,"ERRO: tarefa fora do Plano Mestre",IF(P4807=0,"Tarefa retirada do plano: não conta","OK")))))</f>
        <v/>
      </c>
    </row>
    <row r="4808">
      <c r="A4808" s="29" t="n"/>
      <c r="B4808" s="25" t="n"/>
      <c r="C4808" s="49" t="n"/>
      <c r="D4808" s="29" t="n"/>
      <c r="E4808" s="23">
        <f>IF(OR(A4808="",B4808=""),"",A4808&amp;"|"&amp;B4808)</f>
        <v/>
      </c>
      <c r="F4808" s="30">
        <f>IF(OR(E4808="",NOT(ISNUMBER(C4808))),"",E4808&amp;"|"&amp;YEAR(C4808)&amp;"-"&amp;RIGHT("0"&amp;MONTH(C4808),2)&amp;"-"&amp;RIGHT("0"&amp;DAY(C4808),2))</f>
        <v/>
      </c>
      <c r="G4808" s="26">
        <f>IF(E4808="","",IFERROR(MATCH(E4808,pl_chave,0),0))</f>
        <v/>
      </c>
      <c r="H4808" s="23">
        <f>IF(G4808="","",IF(G4808=0,"Tarefa fora do plano",INDEX(pl_tag,G4808)))</f>
        <v/>
      </c>
      <c r="I4808" s="30">
        <f>IF(N(G4808)=0,"",INDEX(pl_atividade,G4808))</f>
        <v/>
      </c>
      <c r="J4808" s="50">
        <f>IF(N(G4808)=0,"",INDEX(pl_especialidade,G4808))</f>
        <v/>
      </c>
      <c r="K4808" s="28">
        <f>IF(N(G4808)=0,"",INDEX(pl_duracao,G4808))</f>
        <v/>
      </c>
      <c r="L4808" s="39">
        <f>IF(ISNUMBER(C4808),YEAR(C4808),"")</f>
        <v/>
      </c>
      <c r="M4808" s="39">
        <f>IF(ISNUMBER(C4808),MONTH(C4808),"")</f>
        <v/>
      </c>
      <c r="N4808" s="23">
        <f>IF(L4808="","",IF(NOT(ISNUMBER(crono_ano)),"Informe o ano",IF(L4808&lt;crono_ano,"Antes do ano",IF(L4808&gt;crono_ano,"Depois do ano","No ano"))))</f>
        <v/>
      </c>
      <c r="O4808" s="39">
        <f>IF(F4808="","",IF(COUNTIF(F$7:F4808,F4808)=1,1,0))</f>
        <v/>
      </c>
      <c r="P4808" s="39">
        <f>IF(A4808&amp;B4808&amp;C4808="","",IF(AND(O4808=1,N(G4808)&gt;0),IF(INDEX(pl_ativa,MAX(1,N(G4808)))="Sim",1,0),0))</f>
        <v/>
      </c>
      <c r="Q4808" s="39">
        <f>IF(F4808="","",COUNTIFS(ex_chave_oc,F4808,ex_cancelada,"&lt;&gt;Sim"))</f>
        <v/>
      </c>
      <c r="R4808" s="51">
        <f>IF(P4808="","",IF(AND(P4808=1,N(Q4808)&gt;0),1,0))</f>
        <v/>
      </c>
      <c r="S4808" s="30">
        <f>IF(P4808="","",IF(F4808="","ERRO: data prevista ausente ou inválida",IF(O4808=0,"Duplicada: contada uma vez",IF(N(G4808)=0,"ERRO: tarefa fora do Plano Mestre",IF(P4808=0,"Tarefa retirada do plano: não conta","OK")))))</f>
        <v/>
      </c>
    </row>
    <row r="4809">
      <c r="A4809" s="29" t="n"/>
      <c r="B4809" s="25" t="n"/>
      <c r="C4809" s="49" t="n"/>
      <c r="D4809" s="29" t="n"/>
      <c r="E4809" s="23">
        <f>IF(OR(A4809="",B4809=""),"",A4809&amp;"|"&amp;B4809)</f>
        <v/>
      </c>
      <c r="F4809" s="30">
        <f>IF(OR(E4809="",NOT(ISNUMBER(C4809))),"",E4809&amp;"|"&amp;YEAR(C4809)&amp;"-"&amp;RIGHT("0"&amp;MONTH(C4809),2)&amp;"-"&amp;RIGHT("0"&amp;DAY(C4809),2))</f>
        <v/>
      </c>
      <c r="G4809" s="26">
        <f>IF(E4809="","",IFERROR(MATCH(E4809,pl_chave,0),0))</f>
        <v/>
      </c>
      <c r="H4809" s="23">
        <f>IF(G4809="","",IF(G4809=0,"Tarefa fora do plano",INDEX(pl_tag,G4809)))</f>
        <v/>
      </c>
      <c r="I4809" s="30">
        <f>IF(N(G4809)=0,"",INDEX(pl_atividade,G4809))</f>
        <v/>
      </c>
      <c r="J4809" s="50">
        <f>IF(N(G4809)=0,"",INDEX(pl_especialidade,G4809))</f>
        <v/>
      </c>
      <c r="K4809" s="28">
        <f>IF(N(G4809)=0,"",INDEX(pl_duracao,G4809))</f>
        <v/>
      </c>
      <c r="L4809" s="39">
        <f>IF(ISNUMBER(C4809),YEAR(C4809),"")</f>
        <v/>
      </c>
      <c r="M4809" s="39">
        <f>IF(ISNUMBER(C4809),MONTH(C4809),"")</f>
        <v/>
      </c>
      <c r="N4809" s="23">
        <f>IF(L4809="","",IF(NOT(ISNUMBER(crono_ano)),"Informe o ano",IF(L4809&lt;crono_ano,"Antes do ano",IF(L4809&gt;crono_ano,"Depois do ano","No ano"))))</f>
        <v/>
      </c>
      <c r="O4809" s="39">
        <f>IF(F4809="","",IF(COUNTIF(F$7:F4809,F4809)=1,1,0))</f>
        <v/>
      </c>
      <c r="P4809" s="39">
        <f>IF(A4809&amp;B4809&amp;C4809="","",IF(AND(O4809=1,N(G4809)&gt;0),IF(INDEX(pl_ativa,MAX(1,N(G4809)))="Sim",1,0),0))</f>
        <v/>
      </c>
      <c r="Q4809" s="39">
        <f>IF(F4809="","",COUNTIFS(ex_chave_oc,F4809,ex_cancelada,"&lt;&gt;Sim"))</f>
        <v/>
      </c>
      <c r="R4809" s="51">
        <f>IF(P4809="","",IF(AND(P4809=1,N(Q4809)&gt;0),1,0))</f>
        <v/>
      </c>
      <c r="S4809" s="30">
        <f>IF(P4809="","",IF(F4809="","ERRO: data prevista ausente ou inválida",IF(O4809=0,"Duplicada: contada uma vez",IF(N(G4809)=0,"ERRO: tarefa fora do Plano Mestre",IF(P4809=0,"Tarefa retirada do plano: não conta","OK")))))</f>
        <v/>
      </c>
    </row>
    <row r="4810">
      <c r="A4810" s="29" t="n"/>
      <c r="B4810" s="25" t="n"/>
      <c r="C4810" s="49" t="n"/>
      <c r="D4810" s="29" t="n"/>
      <c r="E4810" s="23">
        <f>IF(OR(A4810="",B4810=""),"",A4810&amp;"|"&amp;B4810)</f>
        <v/>
      </c>
      <c r="F4810" s="30">
        <f>IF(OR(E4810="",NOT(ISNUMBER(C4810))),"",E4810&amp;"|"&amp;YEAR(C4810)&amp;"-"&amp;RIGHT("0"&amp;MONTH(C4810),2)&amp;"-"&amp;RIGHT("0"&amp;DAY(C4810),2))</f>
        <v/>
      </c>
      <c r="G4810" s="26">
        <f>IF(E4810="","",IFERROR(MATCH(E4810,pl_chave,0),0))</f>
        <v/>
      </c>
      <c r="H4810" s="23">
        <f>IF(G4810="","",IF(G4810=0,"Tarefa fora do plano",INDEX(pl_tag,G4810)))</f>
        <v/>
      </c>
      <c r="I4810" s="30">
        <f>IF(N(G4810)=0,"",INDEX(pl_atividade,G4810))</f>
        <v/>
      </c>
      <c r="J4810" s="50">
        <f>IF(N(G4810)=0,"",INDEX(pl_especialidade,G4810))</f>
        <v/>
      </c>
      <c r="K4810" s="28">
        <f>IF(N(G4810)=0,"",INDEX(pl_duracao,G4810))</f>
        <v/>
      </c>
      <c r="L4810" s="39">
        <f>IF(ISNUMBER(C4810),YEAR(C4810),"")</f>
        <v/>
      </c>
      <c r="M4810" s="39">
        <f>IF(ISNUMBER(C4810),MONTH(C4810),"")</f>
        <v/>
      </c>
      <c r="N4810" s="23">
        <f>IF(L4810="","",IF(NOT(ISNUMBER(crono_ano)),"Informe o ano",IF(L4810&lt;crono_ano,"Antes do ano",IF(L4810&gt;crono_ano,"Depois do ano","No ano"))))</f>
        <v/>
      </c>
      <c r="O4810" s="39">
        <f>IF(F4810="","",IF(COUNTIF(F$7:F4810,F4810)=1,1,0))</f>
        <v/>
      </c>
      <c r="P4810" s="39">
        <f>IF(A4810&amp;B4810&amp;C4810="","",IF(AND(O4810=1,N(G4810)&gt;0),IF(INDEX(pl_ativa,MAX(1,N(G4810)))="Sim",1,0),0))</f>
        <v/>
      </c>
      <c r="Q4810" s="39">
        <f>IF(F4810="","",COUNTIFS(ex_chave_oc,F4810,ex_cancelada,"&lt;&gt;Sim"))</f>
        <v/>
      </c>
      <c r="R4810" s="51">
        <f>IF(P4810="","",IF(AND(P4810=1,N(Q4810)&gt;0),1,0))</f>
        <v/>
      </c>
      <c r="S4810" s="30">
        <f>IF(P4810="","",IF(F4810="","ERRO: data prevista ausente ou inválida",IF(O4810=0,"Duplicada: contada uma vez",IF(N(G4810)=0,"ERRO: tarefa fora do Plano Mestre",IF(P4810=0,"Tarefa retirada do plano: não conta","OK")))))</f>
        <v/>
      </c>
    </row>
    <row r="4811">
      <c r="A4811" s="29" t="n"/>
      <c r="B4811" s="25" t="n"/>
      <c r="C4811" s="49" t="n"/>
      <c r="D4811" s="29" t="n"/>
      <c r="E4811" s="23">
        <f>IF(OR(A4811="",B4811=""),"",A4811&amp;"|"&amp;B4811)</f>
        <v/>
      </c>
      <c r="F4811" s="30">
        <f>IF(OR(E4811="",NOT(ISNUMBER(C4811))),"",E4811&amp;"|"&amp;YEAR(C4811)&amp;"-"&amp;RIGHT("0"&amp;MONTH(C4811),2)&amp;"-"&amp;RIGHT("0"&amp;DAY(C4811),2))</f>
        <v/>
      </c>
      <c r="G4811" s="26">
        <f>IF(E4811="","",IFERROR(MATCH(E4811,pl_chave,0),0))</f>
        <v/>
      </c>
      <c r="H4811" s="23">
        <f>IF(G4811="","",IF(G4811=0,"Tarefa fora do plano",INDEX(pl_tag,G4811)))</f>
        <v/>
      </c>
      <c r="I4811" s="30">
        <f>IF(N(G4811)=0,"",INDEX(pl_atividade,G4811))</f>
        <v/>
      </c>
      <c r="J4811" s="50">
        <f>IF(N(G4811)=0,"",INDEX(pl_especialidade,G4811))</f>
        <v/>
      </c>
      <c r="K4811" s="28">
        <f>IF(N(G4811)=0,"",INDEX(pl_duracao,G4811))</f>
        <v/>
      </c>
      <c r="L4811" s="39">
        <f>IF(ISNUMBER(C4811),YEAR(C4811),"")</f>
        <v/>
      </c>
      <c r="M4811" s="39">
        <f>IF(ISNUMBER(C4811),MONTH(C4811),"")</f>
        <v/>
      </c>
      <c r="N4811" s="23">
        <f>IF(L4811="","",IF(NOT(ISNUMBER(crono_ano)),"Informe o ano",IF(L4811&lt;crono_ano,"Antes do ano",IF(L4811&gt;crono_ano,"Depois do ano","No ano"))))</f>
        <v/>
      </c>
      <c r="O4811" s="39">
        <f>IF(F4811="","",IF(COUNTIF(F$7:F4811,F4811)=1,1,0))</f>
        <v/>
      </c>
      <c r="P4811" s="39">
        <f>IF(A4811&amp;B4811&amp;C4811="","",IF(AND(O4811=1,N(G4811)&gt;0),IF(INDEX(pl_ativa,MAX(1,N(G4811)))="Sim",1,0),0))</f>
        <v/>
      </c>
      <c r="Q4811" s="39">
        <f>IF(F4811="","",COUNTIFS(ex_chave_oc,F4811,ex_cancelada,"&lt;&gt;Sim"))</f>
        <v/>
      </c>
      <c r="R4811" s="51">
        <f>IF(P4811="","",IF(AND(P4811=1,N(Q4811)&gt;0),1,0))</f>
        <v/>
      </c>
      <c r="S4811" s="30">
        <f>IF(P4811="","",IF(F4811="","ERRO: data prevista ausente ou inválida",IF(O4811=0,"Duplicada: contada uma vez",IF(N(G4811)=0,"ERRO: tarefa fora do Plano Mestre",IF(P4811=0,"Tarefa retirada do plano: não conta","OK")))))</f>
        <v/>
      </c>
    </row>
    <row r="4812">
      <c r="A4812" s="29" t="n"/>
      <c r="B4812" s="25" t="n"/>
      <c r="C4812" s="49" t="n"/>
      <c r="D4812" s="29" t="n"/>
      <c r="E4812" s="23">
        <f>IF(OR(A4812="",B4812=""),"",A4812&amp;"|"&amp;B4812)</f>
        <v/>
      </c>
      <c r="F4812" s="30">
        <f>IF(OR(E4812="",NOT(ISNUMBER(C4812))),"",E4812&amp;"|"&amp;YEAR(C4812)&amp;"-"&amp;RIGHT("0"&amp;MONTH(C4812),2)&amp;"-"&amp;RIGHT("0"&amp;DAY(C4812),2))</f>
        <v/>
      </c>
      <c r="G4812" s="26">
        <f>IF(E4812="","",IFERROR(MATCH(E4812,pl_chave,0),0))</f>
        <v/>
      </c>
      <c r="H4812" s="23">
        <f>IF(G4812="","",IF(G4812=0,"Tarefa fora do plano",INDEX(pl_tag,G4812)))</f>
        <v/>
      </c>
      <c r="I4812" s="30">
        <f>IF(N(G4812)=0,"",INDEX(pl_atividade,G4812))</f>
        <v/>
      </c>
      <c r="J4812" s="50">
        <f>IF(N(G4812)=0,"",INDEX(pl_especialidade,G4812))</f>
        <v/>
      </c>
      <c r="K4812" s="28">
        <f>IF(N(G4812)=0,"",INDEX(pl_duracao,G4812))</f>
        <v/>
      </c>
      <c r="L4812" s="39">
        <f>IF(ISNUMBER(C4812),YEAR(C4812),"")</f>
        <v/>
      </c>
      <c r="M4812" s="39">
        <f>IF(ISNUMBER(C4812),MONTH(C4812),"")</f>
        <v/>
      </c>
      <c r="N4812" s="23">
        <f>IF(L4812="","",IF(NOT(ISNUMBER(crono_ano)),"Informe o ano",IF(L4812&lt;crono_ano,"Antes do ano",IF(L4812&gt;crono_ano,"Depois do ano","No ano"))))</f>
        <v/>
      </c>
      <c r="O4812" s="39">
        <f>IF(F4812="","",IF(COUNTIF(F$7:F4812,F4812)=1,1,0))</f>
        <v/>
      </c>
      <c r="P4812" s="39">
        <f>IF(A4812&amp;B4812&amp;C4812="","",IF(AND(O4812=1,N(G4812)&gt;0),IF(INDEX(pl_ativa,MAX(1,N(G4812)))="Sim",1,0),0))</f>
        <v/>
      </c>
      <c r="Q4812" s="39">
        <f>IF(F4812="","",COUNTIFS(ex_chave_oc,F4812,ex_cancelada,"&lt;&gt;Sim"))</f>
        <v/>
      </c>
      <c r="R4812" s="51">
        <f>IF(P4812="","",IF(AND(P4812=1,N(Q4812)&gt;0),1,0))</f>
        <v/>
      </c>
      <c r="S4812" s="30">
        <f>IF(P4812="","",IF(F4812="","ERRO: data prevista ausente ou inválida",IF(O4812=0,"Duplicada: contada uma vez",IF(N(G4812)=0,"ERRO: tarefa fora do Plano Mestre",IF(P4812=0,"Tarefa retirada do plano: não conta","OK")))))</f>
        <v/>
      </c>
    </row>
    <row r="4813">
      <c r="A4813" s="29" t="n"/>
      <c r="B4813" s="25" t="n"/>
      <c r="C4813" s="49" t="n"/>
      <c r="D4813" s="29" t="n"/>
      <c r="E4813" s="23">
        <f>IF(OR(A4813="",B4813=""),"",A4813&amp;"|"&amp;B4813)</f>
        <v/>
      </c>
      <c r="F4813" s="30">
        <f>IF(OR(E4813="",NOT(ISNUMBER(C4813))),"",E4813&amp;"|"&amp;YEAR(C4813)&amp;"-"&amp;RIGHT("0"&amp;MONTH(C4813),2)&amp;"-"&amp;RIGHT("0"&amp;DAY(C4813),2))</f>
        <v/>
      </c>
      <c r="G4813" s="26">
        <f>IF(E4813="","",IFERROR(MATCH(E4813,pl_chave,0),0))</f>
        <v/>
      </c>
      <c r="H4813" s="23">
        <f>IF(G4813="","",IF(G4813=0,"Tarefa fora do plano",INDEX(pl_tag,G4813)))</f>
        <v/>
      </c>
      <c r="I4813" s="30">
        <f>IF(N(G4813)=0,"",INDEX(pl_atividade,G4813))</f>
        <v/>
      </c>
      <c r="J4813" s="50">
        <f>IF(N(G4813)=0,"",INDEX(pl_especialidade,G4813))</f>
        <v/>
      </c>
      <c r="K4813" s="28">
        <f>IF(N(G4813)=0,"",INDEX(pl_duracao,G4813))</f>
        <v/>
      </c>
      <c r="L4813" s="39">
        <f>IF(ISNUMBER(C4813),YEAR(C4813),"")</f>
        <v/>
      </c>
      <c r="M4813" s="39">
        <f>IF(ISNUMBER(C4813),MONTH(C4813),"")</f>
        <v/>
      </c>
      <c r="N4813" s="23">
        <f>IF(L4813="","",IF(NOT(ISNUMBER(crono_ano)),"Informe o ano",IF(L4813&lt;crono_ano,"Antes do ano",IF(L4813&gt;crono_ano,"Depois do ano","No ano"))))</f>
        <v/>
      </c>
      <c r="O4813" s="39">
        <f>IF(F4813="","",IF(COUNTIF(F$7:F4813,F4813)=1,1,0))</f>
        <v/>
      </c>
      <c r="P4813" s="39">
        <f>IF(A4813&amp;B4813&amp;C4813="","",IF(AND(O4813=1,N(G4813)&gt;0),IF(INDEX(pl_ativa,MAX(1,N(G4813)))="Sim",1,0),0))</f>
        <v/>
      </c>
      <c r="Q4813" s="39">
        <f>IF(F4813="","",COUNTIFS(ex_chave_oc,F4813,ex_cancelada,"&lt;&gt;Sim"))</f>
        <v/>
      </c>
      <c r="R4813" s="51">
        <f>IF(P4813="","",IF(AND(P4813=1,N(Q4813)&gt;0),1,0))</f>
        <v/>
      </c>
      <c r="S4813" s="30">
        <f>IF(P4813="","",IF(F4813="","ERRO: data prevista ausente ou inválida",IF(O4813=0,"Duplicada: contada uma vez",IF(N(G4813)=0,"ERRO: tarefa fora do Plano Mestre",IF(P4813=0,"Tarefa retirada do plano: não conta","OK")))))</f>
        <v/>
      </c>
    </row>
    <row r="4814">
      <c r="A4814" s="29" t="n"/>
      <c r="B4814" s="25" t="n"/>
      <c r="C4814" s="49" t="n"/>
      <c r="D4814" s="29" t="n"/>
      <c r="E4814" s="23">
        <f>IF(OR(A4814="",B4814=""),"",A4814&amp;"|"&amp;B4814)</f>
        <v/>
      </c>
      <c r="F4814" s="30">
        <f>IF(OR(E4814="",NOT(ISNUMBER(C4814))),"",E4814&amp;"|"&amp;YEAR(C4814)&amp;"-"&amp;RIGHT("0"&amp;MONTH(C4814),2)&amp;"-"&amp;RIGHT("0"&amp;DAY(C4814),2))</f>
        <v/>
      </c>
      <c r="G4814" s="26">
        <f>IF(E4814="","",IFERROR(MATCH(E4814,pl_chave,0),0))</f>
        <v/>
      </c>
      <c r="H4814" s="23">
        <f>IF(G4814="","",IF(G4814=0,"Tarefa fora do plano",INDEX(pl_tag,G4814)))</f>
        <v/>
      </c>
      <c r="I4814" s="30">
        <f>IF(N(G4814)=0,"",INDEX(pl_atividade,G4814))</f>
        <v/>
      </c>
      <c r="J4814" s="50">
        <f>IF(N(G4814)=0,"",INDEX(pl_especialidade,G4814))</f>
        <v/>
      </c>
      <c r="K4814" s="28">
        <f>IF(N(G4814)=0,"",INDEX(pl_duracao,G4814))</f>
        <v/>
      </c>
      <c r="L4814" s="39">
        <f>IF(ISNUMBER(C4814),YEAR(C4814),"")</f>
        <v/>
      </c>
      <c r="M4814" s="39">
        <f>IF(ISNUMBER(C4814),MONTH(C4814),"")</f>
        <v/>
      </c>
      <c r="N4814" s="23">
        <f>IF(L4814="","",IF(NOT(ISNUMBER(crono_ano)),"Informe o ano",IF(L4814&lt;crono_ano,"Antes do ano",IF(L4814&gt;crono_ano,"Depois do ano","No ano"))))</f>
        <v/>
      </c>
      <c r="O4814" s="39">
        <f>IF(F4814="","",IF(COUNTIF(F$7:F4814,F4814)=1,1,0))</f>
        <v/>
      </c>
      <c r="P4814" s="39">
        <f>IF(A4814&amp;B4814&amp;C4814="","",IF(AND(O4814=1,N(G4814)&gt;0),IF(INDEX(pl_ativa,MAX(1,N(G4814)))="Sim",1,0),0))</f>
        <v/>
      </c>
      <c r="Q4814" s="39">
        <f>IF(F4814="","",COUNTIFS(ex_chave_oc,F4814,ex_cancelada,"&lt;&gt;Sim"))</f>
        <v/>
      </c>
      <c r="R4814" s="51">
        <f>IF(P4814="","",IF(AND(P4814=1,N(Q4814)&gt;0),1,0))</f>
        <v/>
      </c>
      <c r="S4814" s="30">
        <f>IF(P4814="","",IF(F4814="","ERRO: data prevista ausente ou inválida",IF(O4814=0,"Duplicada: contada uma vez",IF(N(G4814)=0,"ERRO: tarefa fora do Plano Mestre",IF(P4814=0,"Tarefa retirada do plano: não conta","OK")))))</f>
        <v/>
      </c>
    </row>
    <row r="4815">
      <c r="A4815" s="29" t="n"/>
      <c r="B4815" s="25" t="n"/>
      <c r="C4815" s="49" t="n"/>
      <c r="D4815" s="29" t="n"/>
      <c r="E4815" s="23">
        <f>IF(OR(A4815="",B4815=""),"",A4815&amp;"|"&amp;B4815)</f>
        <v/>
      </c>
      <c r="F4815" s="30">
        <f>IF(OR(E4815="",NOT(ISNUMBER(C4815))),"",E4815&amp;"|"&amp;YEAR(C4815)&amp;"-"&amp;RIGHT("0"&amp;MONTH(C4815),2)&amp;"-"&amp;RIGHT("0"&amp;DAY(C4815),2))</f>
        <v/>
      </c>
      <c r="G4815" s="26">
        <f>IF(E4815="","",IFERROR(MATCH(E4815,pl_chave,0),0))</f>
        <v/>
      </c>
      <c r="H4815" s="23">
        <f>IF(G4815="","",IF(G4815=0,"Tarefa fora do plano",INDEX(pl_tag,G4815)))</f>
        <v/>
      </c>
      <c r="I4815" s="30">
        <f>IF(N(G4815)=0,"",INDEX(pl_atividade,G4815))</f>
        <v/>
      </c>
      <c r="J4815" s="50">
        <f>IF(N(G4815)=0,"",INDEX(pl_especialidade,G4815))</f>
        <v/>
      </c>
      <c r="K4815" s="28">
        <f>IF(N(G4815)=0,"",INDEX(pl_duracao,G4815))</f>
        <v/>
      </c>
      <c r="L4815" s="39">
        <f>IF(ISNUMBER(C4815),YEAR(C4815),"")</f>
        <v/>
      </c>
      <c r="M4815" s="39">
        <f>IF(ISNUMBER(C4815),MONTH(C4815),"")</f>
        <v/>
      </c>
      <c r="N4815" s="23">
        <f>IF(L4815="","",IF(NOT(ISNUMBER(crono_ano)),"Informe o ano",IF(L4815&lt;crono_ano,"Antes do ano",IF(L4815&gt;crono_ano,"Depois do ano","No ano"))))</f>
        <v/>
      </c>
      <c r="O4815" s="39">
        <f>IF(F4815="","",IF(COUNTIF(F$7:F4815,F4815)=1,1,0))</f>
        <v/>
      </c>
      <c r="P4815" s="39">
        <f>IF(A4815&amp;B4815&amp;C4815="","",IF(AND(O4815=1,N(G4815)&gt;0),IF(INDEX(pl_ativa,MAX(1,N(G4815)))="Sim",1,0),0))</f>
        <v/>
      </c>
      <c r="Q4815" s="39">
        <f>IF(F4815="","",COUNTIFS(ex_chave_oc,F4815,ex_cancelada,"&lt;&gt;Sim"))</f>
        <v/>
      </c>
      <c r="R4815" s="51">
        <f>IF(P4815="","",IF(AND(P4815=1,N(Q4815)&gt;0),1,0))</f>
        <v/>
      </c>
      <c r="S4815" s="30">
        <f>IF(P4815="","",IF(F4815="","ERRO: data prevista ausente ou inválida",IF(O4815=0,"Duplicada: contada uma vez",IF(N(G4815)=0,"ERRO: tarefa fora do Plano Mestre",IF(P4815=0,"Tarefa retirada do plano: não conta","OK")))))</f>
        <v/>
      </c>
    </row>
    <row r="4816">
      <c r="A4816" s="29" t="n"/>
      <c r="B4816" s="25" t="n"/>
      <c r="C4816" s="49" t="n"/>
      <c r="D4816" s="29" t="n"/>
      <c r="E4816" s="23">
        <f>IF(OR(A4816="",B4816=""),"",A4816&amp;"|"&amp;B4816)</f>
        <v/>
      </c>
      <c r="F4816" s="30">
        <f>IF(OR(E4816="",NOT(ISNUMBER(C4816))),"",E4816&amp;"|"&amp;YEAR(C4816)&amp;"-"&amp;RIGHT("0"&amp;MONTH(C4816),2)&amp;"-"&amp;RIGHT("0"&amp;DAY(C4816),2))</f>
        <v/>
      </c>
      <c r="G4816" s="26">
        <f>IF(E4816="","",IFERROR(MATCH(E4816,pl_chave,0),0))</f>
        <v/>
      </c>
      <c r="H4816" s="23">
        <f>IF(G4816="","",IF(G4816=0,"Tarefa fora do plano",INDEX(pl_tag,G4816)))</f>
        <v/>
      </c>
      <c r="I4816" s="30">
        <f>IF(N(G4816)=0,"",INDEX(pl_atividade,G4816))</f>
        <v/>
      </c>
      <c r="J4816" s="50">
        <f>IF(N(G4816)=0,"",INDEX(pl_especialidade,G4816))</f>
        <v/>
      </c>
      <c r="K4816" s="28">
        <f>IF(N(G4816)=0,"",INDEX(pl_duracao,G4816))</f>
        <v/>
      </c>
      <c r="L4816" s="39">
        <f>IF(ISNUMBER(C4816),YEAR(C4816),"")</f>
        <v/>
      </c>
      <c r="M4816" s="39">
        <f>IF(ISNUMBER(C4816),MONTH(C4816),"")</f>
        <v/>
      </c>
      <c r="N4816" s="23">
        <f>IF(L4816="","",IF(NOT(ISNUMBER(crono_ano)),"Informe o ano",IF(L4816&lt;crono_ano,"Antes do ano",IF(L4816&gt;crono_ano,"Depois do ano","No ano"))))</f>
        <v/>
      </c>
      <c r="O4816" s="39">
        <f>IF(F4816="","",IF(COUNTIF(F$7:F4816,F4816)=1,1,0))</f>
        <v/>
      </c>
      <c r="P4816" s="39">
        <f>IF(A4816&amp;B4816&amp;C4816="","",IF(AND(O4816=1,N(G4816)&gt;0),IF(INDEX(pl_ativa,MAX(1,N(G4816)))="Sim",1,0),0))</f>
        <v/>
      </c>
      <c r="Q4816" s="39">
        <f>IF(F4816="","",COUNTIFS(ex_chave_oc,F4816,ex_cancelada,"&lt;&gt;Sim"))</f>
        <v/>
      </c>
      <c r="R4816" s="51">
        <f>IF(P4816="","",IF(AND(P4816=1,N(Q4816)&gt;0),1,0))</f>
        <v/>
      </c>
      <c r="S4816" s="30">
        <f>IF(P4816="","",IF(F4816="","ERRO: data prevista ausente ou inválida",IF(O4816=0,"Duplicada: contada uma vez",IF(N(G4816)=0,"ERRO: tarefa fora do Plano Mestre",IF(P4816=0,"Tarefa retirada do plano: não conta","OK")))))</f>
        <v/>
      </c>
    </row>
    <row r="4817">
      <c r="A4817" s="29" t="n"/>
      <c r="B4817" s="25" t="n"/>
      <c r="C4817" s="49" t="n"/>
      <c r="D4817" s="29" t="n"/>
      <c r="E4817" s="23">
        <f>IF(OR(A4817="",B4817=""),"",A4817&amp;"|"&amp;B4817)</f>
        <v/>
      </c>
      <c r="F4817" s="30">
        <f>IF(OR(E4817="",NOT(ISNUMBER(C4817))),"",E4817&amp;"|"&amp;YEAR(C4817)&amp;"-"&amp;RIGHT("0"&amp;MONTH(C4817),2)&amp;"-"&amp;RIGHT("0"&amp;DAY(C4817),2))</f>
        <v/>
      </c>
      <c r="G4817" s="26">
        <f>IF(E4817="","",IFERROR(MATCH(E4817,pl_chave,0),0))</f>
        <v/>
      </c>
      <c r="H4817" s="23">
        <f>IF(G4817="","",IF(G4817=0,"Tarefa fora do plano",INDEX(pl_tag,G4817)))</f>
        <v/>
      </c>
      <c r="I4817" s="30">
        <f>IF(N(G4817)=0,"",INDEX(pl_atividade,G4817))</f>
        <v/>
      </c>
      <c r="J4817" s="50">
        <f>IF(N(G4817)=0,"",INDEX(pl_especialidade,G4817))</f>
        <v/>
      </c>
      <c r="K4817" s="28">
        <f>IF(N(G4817)=0,"",INDEX(pl_duracao,G4817))</f>
        <v/>
      </c>
      <c r="L4817" s="39">
        <f>IF(ISNUMBER(C4817),YEAR(C4817),"")</f>
        <v/>
      </c>
      <c r="M4817" s="39">
        <f>IF(ISNUMBER(C4817),MONTH(C4817),"")</f>
        <v/>
      </c>
      <c r="N4817" s="23">
        <f>IF(L4817="","",IF(NOT(ISNUMBER(crono_ano)),"Informe o ano",IF(L4817&lt;crono_ano,"Antes do ano",IF(L4817&gt;crono_ano,"Depois do ano","No ano"))))</f>
        <v/>
      </c>
      <c r="O4817" s="39">
        <f>IF(F4817="","",IF(COUNTIF(F$7:F4817,F4817)=1,1,0))</f>
        <v/>
      </c>
      <c r="P4817" s="39">
        <f>IF(A4817&amp;B4817&amp;C4817="","",IF(AND(O4817=1,N(G4817)&gt;0),IF(INDEX(pl_ativa,MAX(1,N(G4817)))="Sim",1,0),0))</f>
        <v/>
      </c>
      <c r="Q4817" s="39">
        <f>IF(F4817="","",COUNTIFS(ex_chave_oc,F4817,ex_cancelada,"&lt;&gt;Sim"))</f>
        <v/>
      </c>
      <c r="R4817" s="51">
        <f>IF(P4817="","",IF(AND(P4817=1,N(Q4817)&gt;0),1,0))</f>
        <v/>
      </c>
      <c r="S4817" s="30">
        <f>IF(P4817="","",IF(F4817="","ERRO: data prevista ausente ou inválida",IF(O4817=0,"Duplicada: contada uma vez",IF(N(G4817)=0,"ERRO: tarefa fora do Plano Mestre",IF(P4817=0,"Tarefa retirada do plano: não conta","OK")))))</f>
        <v/>
      </c>
    </row>
    <row r="4818">
      <c r="A4818" s="29" t="n"/>
      <c r="B4818" s="25" t="n"/>
      <c r="C4818" s="49" t="n"/>
      <c r="D4818" s="29" t="n"/>
      <c r="E4818" s="23">
        <f>IF(OR(A4818="",B4818=""),"",A4818&amp;"|"&amp;B4818)</f>
        <v/>
      </c>
      <c r="F4818" s="30">
        <f>IF(OR(E4818="",NOT(ISNUMBER(C4818))),"",E4818&amp;"|"&amp;YEAR(C4818)&amp;"-"&amp;RIGHT("0"&amp;MONTH(C4818),2)&amp;"-"&amp;RIGHT("0"&amp;DAY(C4818),2))</f>
        <v/>
      </c>
      <c r="G4818" s="26">
        <f>IF(E4818="","",IFERROR(MATCH(E4818,pl_chave,0),0))</f>
        <v/>
      </c>
      <c r="H4818" s="23">
        <f>IF(G4818="","",IF(G4818=0,"Tarefa fora do plano",INDEX(pl_tag,G4818)))</f>
        <v/>
      </c>
      <c r="I4818" s="30">
        <f>IF(N(G4818)=0,"",INDEX(pl_atividade,G4818))</f>
        <v/>
      </c>
      <c r="J4818" s="50">
        <f>IF(N(G4818)=0,"",INDEX(pl_especialidade,G4818))</f>
        <v/>
      </c>
      <c r="K4818" s="28">
        <f>IF(N(G4818)=0,"",INDEX(pl_duracao,G4818))</f>
        <v/>
      </c>
      <c r="L4818" s="39">
        <f>IF(ISNUMBER(C4818),YEAR(C4818),"")</f>
        <v/>
      </c>
      <c r="M4818" s="39">
        <f>IF(ISNUMBER(C4818),MONTH(C4818),"")</f>
        <v/>
      </c>
      <c r="N4818" s="23">
        <f>IF(L4818="","",IF(NOT(ISNUMBER(crono_ano)),"Informe o ano",IF(L4818&lt;crono_ano,"Antes do ano",IF(L4818&gt;crono_ano,"Depois do ano","No ano"))))</f>
        <v/>
      </c>
      <c r="O4818" s="39">
        <f>IF(F4818="","",IF(COUNTIF(F$7:F4818,F4818)=1,1,0))</f>
        <v/>
      </c>
      <c r="P4818" s="39">
        <f>IF(A4818&amp;B4818&amp;C4818="","",IF(AND(O4818=1,N(G4818)&gt;0),IF(INDEX(pl_ativa,MAX(1,N(G4818)))="Sim",1,0),0))</f>
        <v/>
      </c>
      <c r="Q4818" s="39">
        <f>IF(F4818="","",COUNTIFS(ex_chave_oc,F4818,ex_cancelada,"&lt;&gt;Sim"))</f>
        <v/>
      </c>
      <c r="R4818" s="51">
        <f>IF(P4818="","",IF(AND(P4818=1,N(Q4818)&gt;0),1,0))</f>
        <v/>
      </c>
      <c r="S4818" s="30">
        <f>IF(P4818="","",IF(F4818="","ERRO: data prevista ausente ou inválida",IF(O4818=0,"Duplicada: contada uma vez",IF(N(G4818)=0,"ERRO: tarefa fora do Plano Mestre",IF(P4818=0,"Tarefa retirada do plano: não conta","OK")))))</f>
        <v/>
      </c>
    </row>
    <row r="4819">
      <c r="A4819" s="29" t="n"/>
      <c r="B4819" s="25" t="n"/>
      <c r="C4819" s="49" t="n"/>
      <c r="D4819" s="29" t="n"/>
      <c r="E4819" s="23">
        <f>IF(OR(A4819="",B4819=""),"",A4819&amp;"|"&amp;B4819)</f>
        <v/>
      </c>
      <c r="F4819" s="30">
        <f>IF(OR(E4819="",NOT(ISNUMBER(C4819))),"",E4819&amp;"|"&amp;YEAR(C4819)&amp;"-"&amp;RIGHT("0"&amp;MONTH(C4819),2)&amp;"-"&amp;RIGHT("0"&amp;DAY(C4819),2))</f>
        <v/>
      </c>
      <c r="G4819" s="26">
        <f>IF(E4819="","",IFERROR(MATCH(E4819,pl_chave,0),0))</f>
        <v/>
      </c>
      <c r="H4819" s="23">
        <f>IF(G4819="","",IF(G4819=0,"Tarefa fora do plano",INDEX(pl_tag,G4819)))</f>
        <v/>
      </c>
      <c r="I4819" s="30">
        <f>IF(N(G4819)=0,"",INDEX(pl_atividade,G4819))</f>
        <v/>
      </c>
      <c r="J4819" s="50">
        <f>IF(N(G4819)=0,"",INDEX(pl_especialidade,G4819))</f>
        <v/>
      </c>
      <c r="K4819" s="28">
        <f>IF(N(G4819)=0,"",INDEX(pl_duracao,G4819))</f>
        <v/>
      </c>
      <c r="L4819" s="39">
        <f>IF(ISNUMBER(C4819),YEAR(C4819),"")</f>
        <v/>
      </c>
      <c r="M4819" s="39">
        <f>IF(ISNUMBER(C4819),MONTH(C4819),"")</f>
        <v/>
      </c>
      <c r="N4819" s="23">
        <f>IF(L4819="","",IF(NOT(ISNUMBER(crono_ano)),"Informe o ano",IF(L4819&lt;crono_ano,"Antes do ano",IF(L4819&gt;crono_ano,"Depois do ano","No ano"))))</f>
        <v/>
      </c>
      <c r="O4819" s="39">
        <f>IF(F4819="","",IF(COUNTIF(F$7:F4819,F4819)=1,1,0))</f>
        <v/>
      </c>
      <c r="P4819" s="39">
        <f>IF(A4819&amp;B4819&amp;C4819="","",IF(AND(O4819=1,N(G4819)&gt;0),IF(INDEX(pl_ativa,MAX(1,N(G4819)))="Sim",1,0),0))</f>
        <v/>
      </c>
      <c r="Q4819" s="39">
        <f>IF(F4819="","",COUNTIFS(ex_chave_oc,F4819,ex_cancelada,"&lt;&gt;Sim"))</f>
        <v/>
      </c>
      <c r="R4819" s="51">
        <f>IF(P4819="","",IF(AND(P4819=1,N(Q4819)&gt;0),1,0))</f>
        <v/>
      </c>
      <c r="S4819" s="30">
        <f>IF(P4819="","",IF(F4819="","ERRO: data prevista ausente ou inválida",IF(O4819=0,"Duplicada: contada uma vez",IF(N(G4819)=0,"ERRO: tarefa fora do Plano Mestre",IF(P4819=0,"Tarefa retirada do plano: não conta","OK")))))</f>
        <v/>
      </c>
    </row>
    <row r="4820">
      <c r="A4820" s="29" t="n"/>
      <c r="B4820" s="25" t="n"/>
      <c r="C4820" s="49" t="n"/>
      <c r="D4820" s="29" t="n"/>
      <c r="E4820" s="23">
        <f>IF(OR(A4820="",B4820=""),"",A4820&amp;"|"&amp;B4820)</f>
        <v/>
      </c>
      <c r="F4820" s="30">
        <f>IF(OR(E4820="",NOT(ISNUMBER(C4820))),"",E4820&amp;"|"&amp;YEAR(C4820)&amp;"-"&amp;RIGHT("0"&amp;MONTH(C4820),2)&amp;"-"&amp;RIGHT("0"&amp;DAY(C4820),2))</f>
        <v/>
      </c>
      <c r="G4820" s="26">
        <f>IF(E4820="","",IFERROR(MATCH(E4820,pl_chave,0),0))</f>
        <v/>
      </c>
      <c r="H4820" s="23">
        <f>IF(G4820="","",IF(G4820=0,"Tarefa fora do plano",INDEX(pl_tag,G4820)))</f>
        <v/>
      </c>
      <c r="I4820" s="30">
        <f>IF(N(G4820)=0,"",INDEX(pl_atividade,G4820))</f>
        <v/>
      </c>
      <c r="J4820" s="50">
        <f>IF(N(G4820)=0,"",INDEX(pl_especialidade,G4820))</f>
        <v/>
      </c>
      <c r="K4820" s="28">
        <f>IF(N(G4820)=0,"",INDEX(pl_duracao,G4820))</f>
        <v/>
      </c>
      <c r="L4820" s="39">
        <f>IF(ISNUMBER(C4820),YEAR(C4820),"")</f>
        <v/>
      </c>
      <c r="M4820" s="39">
        <f>IF(ISNUMBER(C4820),MONTH(C4820),"")</f>
        <v/>
      </c>
      <c r="N4820" s="23">
        <f>IF(L4820="","",IF(NOT(ISNUMBER(crono_ano)),"Informe o ano",IF(L4820&lt;crono_ano,"Antes do ano",IF(L4820&gt;crono_ano,"Depois do ano","No ano"))))</f>
        <v/>
      </c>
      <c r="O4820" s="39">
        <f>IF(F4820="","",IF(COUNTIF(F$7:F4820,F4820)=1,1,0))</f>
        <v/>
      </c>
      <c r="P4820" s="39">
        <f>IF(A4820&amp;B4820&amp;C4820="","",IF(AND(O4820=1,N(G4820)&gt;0),IF(INDEX(pl_ativa,MAX(1,N(G4820)))="Sim",1,0),0))</f>
        <v/>
      </c>
      <c r="Q4820" s="39">
        <f>IF(F4820="","",COUNTIFS(ex_chave_oc,F4820,ex_cancelada,"&lt;&gt;Sim"))</f>
        <v/>
      </c>
      <c r="R4820" s="51">
        <f>IF(P4820="","",IF(AND(P4820=1,N(Q4820)&gt;0),1,0))</f>
        <v/>
      </c>
      <c r="S4820" s="30">
        <f>IF(P4820="","",IF(F4820="","ERRO: data prevista ausente ou inválida",IF(O4820=0,"Duplicada: contada uma vez",IF(N(G4820)=0,"ERRO: tarefa fora do Plano Mestre",IF(P4820=0,"Tarefa retirada do plano: não conta","OK")))))</f>
        <v/>
      </c>
    </row>
    <row r="4821">
      <c r="A4821" s="29" t="n"/>
      <c r="B4821" s="25" t="n"/>
      <c r="C4821" s="49" t="n"/>
      <c r="D4821" s="29" t="n"/>
      <c r="E4821" s="23">
        <f>IF(OR(A4821="",B4821=""),"",A4821&amp;"|"&amp;B4821)</f>
        <v/>
      </c>
      <c r="F4821" s="30">
        <f>IF(OR(E4821="",NOT(ISNUMBER(C4821))),"",E4821&amp;"|"&amp;YEAR(C4821)&amp;"-"&amp;RIGHT("0"&amp;MONTH(C4821),2)&amp;"-"&amp;RIGHT("0"&amp;DAY(C4821),2))</f>
        <v/>
      </c>
      <c r="G4821" s="26">
        <f>IF(E4821="","",IFERROR(MATCH(E4821,pl_chave,0),0))</f>
        <v/>
      </c>
      <c r="H4821" s="23">
        <f>IF(G4821="","",IF(G4821=0,"Tarefa fora do plano",INDEX(pl_tag,G4821)))</f>
        <v/>
      </c>
      <c r="I4821" s="30">
        <f>IF(N(G4821)=0,"",INDEX(pl_atividade,G4821))</f>
        <v/>
      </c>
      <c r="J4821" s="50">
        <f>IF(N(G4821)=0,"",INDEX(pl_especialidade,G4821))</f>
        <v/>
      </c>
      <c r="K4821" s="28">
        <f>IF(N(G4821)=0,"",INDEX(pl_duracao,G4821))</f>
        <v/>
      </c>
      <c r="L4821" s="39">
        <f>IF(ISNUMBER(C4821),YEAR(C4821),"")</f>
        <v/>
      </c>
      <c r="M4821" s="39">
        <f>IF(ISNUMBER(C4821),MONTH(C4821),"")</f>
        <v/>
      </c>
      <c r="N4821" s="23">
        <f>IF(L4821="","",IF(NOT(ISNUMBER(crono_ano)),"Informe o ano",IF(L4821&lt;crono_ano,"Antes do ano",IF(L4821&gt;crono_ano,"Depois do ano","No ano"))))</f>
        <v/>
      </c>
      <c r="O4821" s="39">
        <f>IF(F4821="","",IF(COUNTIF(F$7:F4821,F4821)=1,1,0))</f>
        <v/>
      </c>
      <c r="P4821" s="39">
        <f>IF(A4821&amp;B4821&amp;C4821="","",IF(AND(O4821=1,N(G4821)&gt;0),IF(INDEX(pl_ativa,MAX(1,N(G4821)))="Sim",1,0),0))</f>
        <v/>
      </c>
      <c r="Q4821" s="39">
        <f>IF(F4821="","",COUNTIFS(ex_chave_oc,F4821,ex_cancelada,"&lt;&gt;Sim"))</f>
        <v/>
      </c>
      <c r="R4821" s="51">
        <f>IF(P4821="","",IF(AND(P4821=1,N(Q4821)&gt;0),1,0))</f>
        <v/>
      </c>
      <c r="S4821" s="30">
        <f>IF(P4821="","",IF(F4821="","ERRO: data prevista ausente ou inválida",IF(O4821=0,"Duplicada: contada uma vez",IF(N(G4821)=0,"ERRO: tarefa fora do Plano Mestre",IF(P4821=0,"Tarefa retirada do plano: não conta","OK")))))</f>
        <v/>
      </c>
    </row>
    <row r="4822">
      <c r="A4822" s="29" t="n"/>
      <c r="B4822" s="25" t="n"/>
      <c r="C4822" s="49" t="n"/>
      <c r="D4822" s="29" t="n"/>
      <c r="E4822" s="23">
        <f>IF(OR(A4822="",B4822=""),"",A4822&amp;"|"&amp;B4822)</f>
        <v/>
      </c>
      <c r="F4822" s="30">
        <f>IF(OR(E4822="",NOT(ISNUMBER(C4822))),"",E4822&amp;"|"&amp;YEAR(C4822)&amp;"-"&amp;RIGHT("0"&amp;MONTH(C4822),2)&amp;"-"&amp;RIGHT("0"&amp;DAY(C4822),2))</f>
        <v/>
      </c>
      <c r="G4822" s="26">
        <f>IF(E4822="","",IFERROR(MATCH(E4822,pl_chave,0),0))</f>
        <v/>
      </c>
      <c r="H4822" s="23">
        <f>IF(G4822="","",IF(G4822=0,"Tarefa fora do plano",INDEX(pl_tag,G4822)))</f>
        <v/>
      </c>
      <c r="I4822" s="30">
        <f>IF(N(G4822)=0,"",INDEX(pl_atividade,G4822))</f>
        <v/>
      </c>
      <c r="J4822" s="50">
        <f>IF(N(G4822)=0,"",INDEX(pl_especialidade,G4822))</f>
        <v/>
      </c>
      <c r="K4822" s="28">
        <f>IF(N(G4822)=0,"",INDEX(pl_duracao,G4822))</f>
        <v/>
      </c>
      <c r="L4822" s="39">
        <f>IF(ISNUMBER(C4822),YEAR(C4822),"")</f>
        <v/>
      </c>
      <c r="M4822" s="39">
        <f>IF(ISNUMBER(C4822),MONTH(C4822),"")</f>
        <v/>
      </c>
      <c r="N4822" s="23">
        <f>IF(L4822="","",IF(NOT(ISNUMBER(crono_ano)),"Informe o ano",IF(L4822&lt;crono_ano,"Antes do ano",IF(L4822&gt;crono_ano,"Depois do ano","No ano"))))</f>
        <v/>
      </c>
      <c r="O4822" s="39">
        <f>IF(F4822="","",IF(COUNTIF(F$7:F4822,F4822)=1,1,0))</f>
        <v/>
      </c>
      <c r="P4822" s="39">
        <f>IF(A4822&amp;B4822&amp;C4822="","",IF(AND(O4822=1,N(G4822)&gt;0),IF(INDEX(pl_ativa,MAX(1,N(G4822)))="Sim",1,0),0))</f>
        <v/>
      </c>
      <c r="Q4822" s="39">
        <f>IF(F4822="","",COUNTIFS(ex_chave_oc,F4822,ex_cancelada,"&lt;&gt;Sim"))</f>
        <v/>
      </c>
      <c r="R4822" s="51">
        <f>IF(P4822="","",IF(AND(P4822=1,N(Q4822)&gt;0),1,0))</f>
        <v/>
      </c>
      <c r="S4822" s="30">
        <f>IF(P4822="","",IF(F4822="","ERRO: data prevista ausente ou inválida",IF(O4822=0,"Duplicada: contada uma vez",IF(N(G4822)=0,"ERRO: tarefa fora do Plano Mestre",IF(P4822=0,"Tarefa retirada do plano: não conta","OK")))))</f>
        <v/>
      </c>
    </row>
    <row r="4823">
      <c r="A4823" s="29" t="n"/>
      <c r="B4823" s="25" t="n"/>
      <c r="C4823" s="49" t="n"/>
      <c r="D4823" s="29" t="n"/>
      <c r="E4823" s="23">
        <f>IF(OR(A4823="",B4823=""),"",A4823&amp;"|"&amp;B4823)</f>
        <v/>
      </c>
      <c r="F4823" s="30">
        <f>IF(OR(E4823="",NOT(ISNUMBER(C4823))),"",E4823&amp;"|"&amp;YEAR(C4823)&amp;"-"&amp;RIGHT("0"&amp;MONTH(C4823),2)&amp;"-"&amp;RIGHT("0"&amp;DAY(C4823),2))</f>
        <v/>
      </c>
      <c r="G4823" s="26">
        <f>IF(E4823="","",IFERROR(MATCH(E4823,pl_chave,0),0))</f>
        <v/>
      </c>
      <c r="H4823" s="23">
        <f>IF(G4823="","",IF(G4823=0,"Tarefa fora do plano",INDEX(pl_tag,G4823)))</f>
        <v/>
      </c>
      <c r="I4823" s="30">
        <f>IF(N(G4823)=0,"",INDEX(pl_atividade,G4823))</f>
        <v/>
      </c>
      <c r="J4823" s="50">
        <f>IF(N(G4823)=0,"",INDEX(pl_especialidade,G4823))</f>
        <v/>
      </c>
      <c r="K4823" s="28">
        <f>IF(N(G4823)=0,"",INDEX(pl_duracao,G4823))</f>
        <v/>
      </c>
      <c r="L4823" s="39">
        <f>IF(ISNUMBER(C4823),YEAR(C4823),"")</f>
        <v/>
      </c>
      <c r="M4823" s="39">
        <f>IF(ISNUMBER(C4823),MONTH(C4823),"")</f>
        <v/>
      </c>
      <c r="N4823" s="23">
        <f>IF(L4823="","",IF(NOT(ISNUMBER(crono_ano)),"Informe o ano",IF(L4823&lt;crono_ano,"Antes do ano",IF(L4823&gt;crono_ano,"Depois do ano","No ano"))))</f>
        <v/>
      </c>
      <c r="O4823" s="39">
        <f>IF(F4823="","",IF(COUNTIF(F$7:F4823,F4823)=1,1,0))</f>
        <v/>
      </c>
      <c r="P4823" s="39">
        <f>IF(A4823&amp;B4823&amp;C4823="","",IF(AND(O4823=1,N(G4823)&gt;0),IF(INDEX(pl_ativa,MAX(1,N(G4823)))="Sim",1,0),0))</f>
        <v/>
      </c>
      <c r="Q4823" s="39">
        <f>IF(F4823="","",COUNTIFS(ex_chave_oc,F4823,ex_cancelada,"&lt;&gt;Sim"))</f>
        <v/>
      </c>
      <c r="R4823" s="51">
        <f>IF(P4823="","",IF(AND(P4823=1,N(Q4823)&gt;0),1,0))</f>
        <v/>
      </c>
      <c r="S4823" s="30">
        <f>IF(P4823="","",IF(F4823="","ERRO: data prevista ausente ou inválida",IF(O4823=0,"Duplicada: contada uma vez",IF(N(G4823)=0,"ERRO: tarefa fora do Plano Mestre",IF(P4823=0,"Tarefa retirada do plano: não conta","OK")))))</f>
        <v/>
      </c>
    </row>
    <row r="4824">
      <c r="A4824" s="29" t="n"/>
      <c r="B4824" s="25" t="n"/>
      <c r="C4824" s="49" t="n"/>
      <c r="D4824" s="29" t="n"/>
      <c r="E4824" s="23">
        <f>IF(OR(A4824="",B4824=""),"",A4824&amp;"|"&amp;B4824)</f>
        <v/>
      </c>
      <c r="F4824" s="30">
        <f>IF(OR(E4824="",NOT(ISNUMBER(C4824))),"",E4824&amp;"|"&amp;YEAR(C4824)&amp;"-"&amp;RIGHT("0"&amp;MONTH(C4824),2)&amp;"-"&amp;RIGHT("0"&amp;DAY(C4824),2))</f>
        <v/>
      </c>
      <c r="G4824" s="26">
        <f>IF(E4824="","",IFERROR(MATCH(E4824,pl_chave,0),0))</f>
        <v/>
      </c>
      <c r="H4824" s="23">
        <f>IF(G4824="","",IF(G4824=0,"Tarefa fora do plano",INDEX(pl_tag,G4824)))</f>
        <v/>
      </c>
      <c r="I4824" s="30">
        <f>IF(N(G4824)=0,"",INDEX(pl_atividade,G4824))</f>
        <v/>
      </c>
      <c r="J4824" s="50">
        <f>IF(N(G4824)=0,"",INDEX(pl_especialidade,G4824))</f>
        <v/>
      </c>
      <c r="K4824" s="28">
        <f>IF(N(G4824)=0,"",INDEX(pl_duracao,G4824))</f>
        <v/>
      </c>
      <c r="L4824" s="39">
        <f>IF(ISNUMBER(C4824),YEAR(C4824),"")</f>
        <v/>
      </c>
      <c r="M4824" s="39">
        <f>IF(ISNUMBER(C4824),MONTH(C4824),"")</f>
        <v/>
      </c>
      <c r="N4824" s="23">
        <f>IF(L4824="","",IF(NOT(ISNUMBER(crono_ano)),"Informe o ano",IF(L4824&lt;crono_ano,"Antes do ano",IF(L4824&gt;crono_ano,"Depois do ano","No ano"))))</f>
        <v/>
      </c>
      <c r="O4824" s="39">
        <f>IF(F4824="","",IF(COUNTIF(F$7:F4824,F4824)=1,1,0))</f>
        <v/>
      </c>
      <c r="P4824" s="39">
        <f>IF(A4824&amp;B4824&amp;C4824="","",IF(AND(O4824=1,N(G4824)&gt;0),IF(INDEX(pl_ativa,MAX(1,N(G4824)))="Sim",1,0),0))</f>
        <v/>
      </c>
      <c r="Q4824" s="39">
        <f>IF(F4824="","",COUNTIFS(ex_chave_oc,F4824,ex_cancelada,"&lt;&gt;Sim"))</f>
        <v/>
      </c>
      <c r="R4824" s="51">
        <f>IF(P4824="","",IF(AND(P4824=1,N(Q4824)&gt;0),1,0))</f>
        <v/>
      </c>
      <c r="S4824" s="30">
        <f>IF(P4824="","",IF(F4824="","ERRO: data prevista ausente ou inválida",IF(O4824=0,"Duplicada: contada uma vez",IF(N(G4824)=0,"ERRO: tarefa fora do Plano Mestre",IF(P4824=0,"Tarefa retirada do plano: não conta","OK")))))</f>
        <v/>
      </c>
    </row>
    <row r="4825">
      <c r="A4825" s="29" t="n"/>
      <c r="B4825" s="25" t="n"/>
      <c r="C4825" s="49" t="n"/>
      <c r="D4825" s="29" t="n"/>
      <c r="E4825" s="23">
        <f>IF(OR(A4825="",B4825=""),"",A4825&amp;"|"&amp;B4825)</f>
        <v/>
      </c>
      <c r="F4825" s="30">
        <f>IF(OR(E4825="",NOT(ISNUMBER(C4825))),"",E4825&amp;"|"&amp;YEAR(C4825)&amp;"-"&amp;RIGHT("0"&amp;MONTH(C4825),2)&amp;"-"&amp;RIGHT("0"&amp;DAY(C4825),2))</f>
        <v/>
      </c>
      <c r="G4825" s="26">
        <f>IF(E4825="","",IFERROR(MATCH(E4825,pl_chave,0),0))</f>
        <v/>
      </c>
      <c r="H4825" s="23">
        <f>IF(G4825="","",IF(G4825=0,"Tarefa fora do plano",INDEX(pl_tag,G4825)))</f>
        <v/>
      </c>
      <c r="I4825" s="30">
        <f>IF(N(G4825)=0,"",INDEX(pl_atividade,G4825))</f>
        <v/>
      </c>
      <c r="J4825" s="50">
        <f>IF(N(G4825)=0,"",INDEX(pl_especialidade,G4825))</f>
        <v/>
      </c>
      <c r="K4825" s="28">
        <f>IF(N(G4825)=0,"",INDEX(pl_duracao,G4825))</f>
        <v/>
      </c>
      <c r="L4825" s="39">
        <f>IF(ISNUMBER(C4825),YEAR(C4825),"")</f>
        <v/>
      </c>
      <c r="M4825" s="39">
        <f>IF(ISNUMBER(C4825),MONTH(C4825),"")</f>
        <v/>
      </c>
      <c r="N4825" s="23">
        <f>IF(L4825="","",IF(NOT(ISNUMBER(crono_ano)),"Informe o ano",IF(L4825&lt;crono_ano,"Antes do ano",IF(L4825&gt;crono_ano,"Depois do ano","No ano"))))</f>
        <v/>
      </c>
      <c r="O4825" s="39">
        <f>IF(F4825="","",IF(COUNTIF(F$7:F4825,F4825)=1,1,0))</f>
        <v/>
      </c>
      <c r="P4825" s="39">
        <f>IF(A4825&amp;B4825&amp;C4825="","",IF(AND(O4825=1,N(G4825)&gt;0),IF(INDEX(pl_ativa,MAX(1,N(G4825)))="Sim",1,0),0))</f>
        <v/>
      </c>
      <c r="Q4825" s="39">
        <f>IF(F4825="","",COUNTIFS(ex_chave_oc,F4825,ex_cancelada,"&lt;&gt;Sim"))</f>
        <v/>
      </c>
      <c r="R4825" s="51">
        <f>IF(P4825="","",IF(AND(P4825=1,N(Q4825)&gt;0),1,0))</f>
        <v/>
      </c>
      <c r="S4825" s="30">
        <f>IF(P4825="","",IF(F4825="","ERRO: data prevista ausente ou inválida",IF(O4825=0,"Duplicada: contada uma vez",IF(N(G4825)=0,"ERRO: tarefa fora do Plano Mestre",IF(P4825=0,"Tarefa retirada do plano: não conta","OK")))))</f>
        <v/>
      </c>
    </row>
    <row r="4826">
      <c r="A4826" s="29" t="n"/>
      <c r="B4826" s="25" t="n"/>
      <c r="C4826" s="49" t="n"/>
      <c r="D4826" s="29" t="n"/>
      <c r="E4826" s="23">
        <f>IF(OR(A4826="",B4826=""),"",A4826&amp;"|"&amp;B4826)</f>
        <v/>
      </c>
      <c r="F4826" s="30">
        <f>IF(OR(E4826="",NOT(ISNUMBER(C4826))),"",E4826&amp;"|"&amp;YEAR(C4826)&amp;"-"&amp;RIGHT("0"&amp;MONTH(C4826),2)&amp;"-"&amp;RIGHT("0"&amp;DAY(C4826),2))</f>
        <v/>
      </c>
      <c r="G4826" s="26">
        <f>IF(E4826="","",IFERROR(MATCH(E4826,pl_chave,0),0))</f>
        <v/>
      </c>
      <c r="H4826" s="23">
        <f>IF(G4826="","",IF(G4826=0,"Tarefa fora do plano",INDEX(pl_tag,G4826)))</f>
        <v/>
      </c>
      <c r="I4826" s="30">
        <f>IF(N(G4826)=0,"",INDEX(pl_atividade,G4826))</f>
        <v/>
      </c>
      <c r="J4826" s="50">
        <f>IF(N(G4826)=0,"",INDEX(pl_especialidade,G4826))</f>
        <v/>
      </c>
      <c r="K4826" s="28">
        <f>IF(N(G4826)=0,"",INDEX(pl_duracao,G4826))</f>
        <v/>
      </c>
      <c r="L4826" s="39">
        <f>IF(ISNUMBER(C4826),YEAR(C4826),"")</f>
        <v/>
      </c>
      <c r="M4826" s="39">
        <f>IF(ISNUMBER(C4826),MONTH(C4826),"")</f>
        <v/>
      </c>
      <c r="N4826" s="23">
        <f>IF(L4826="","",IF(NOT(ISNUMBER(crono_ano)),"Informe o ano",IF(L4826&lt;crono_ano,"Antes do ano",IF(L4826&gt;crono_ano,"Depois do ano","No ano"))))</f>
        <v/>
      </c>
      <c r="O4826" s="39">
        <f>IF(F4826="","",IF(COUNTIF(F$7:F4826,F4826)=1,1,0))</f>
        <v/>
      </c>
      <c r="P4826" s="39">
        <f>IF(A4826&amp;B4826&amp;C4826="","",IF(AND(O4826=1,N(G4826)&gt;0),IF(INDEX(pl_ativa,MAX(1,N(G4826)))="Sim",1,0),0))</f>
        <v/>
      </c>
      <c r="Q4826" s="39">
        <f>IF(F4826="","",COUNTIFS(ex_chave_oc,F4826,ex_cancelada,"&lt;&gt;Sim"))</f>
        <v/>
      </c>
      <c r="R4826" s="51">
        <f>IF(P4826="","",IF(AND(P4826=1,N(Q4826)&gt;0),1,0))</f>
        <v/>
      </c>
      <c r="S4826" s="30">
        <f>IF(P4826="","",IF(F4826="","ERRO: data prevista ausente ou inválida",IF(O4826=0,"Duplicada: contada uma vez",IF(N(G4826)=0,"ERRO: tarefa fora do Plano Mestre",IF(P4826=0,"Tarefa retirada do plano: não conta","OK")))))</f>
        <v/>
      </c>
    </row>
    <row r="4827">
      <c r="A4827" s="29" t="n"/>
      <c r="B4827" s="25" t="n"/>
      <c r="C4827" s="49" t="n"/>
      <c r="D4827" s="29" t="n"/>
      <c r="E4827" s="23">
        <f>IF(OR(A4827="",B4827=""),"",A4827&amp;"|"&amp;B4827)</f>
        <v/>
      </c>
      <c r="F4827" s="30">
        <f>IF(OR(E4827="",NOT(ISNUMBER(C4827))),"",E4827&amp;"|"&amp;YEAR(C4827)&amp;"-"&amp;RIGHT("0"&amp;MONTH(C4827),2)&amp;"-"&amp;RIGHT("0"&amp;DAY(C4827),2))</f>
        <v/>
      </c>
      <c r="G4827" s="26">
        <f>IF(E4827="","",IFERROR(MATCH(E4827,pl_chave,0),0))</f>
        <v/>
      </c>
      <c r="H4827" s="23">
        <f>IF(G4827="","",IF(G4827=0,"Tarefa fora do plano",INDEX(pl_tag,G4827)))</f>
        <v/>
      </c>
      <c r="I4827" s="30">
        <f>IF(N(G4827)=0,"",INDEX(pl_atividade,G4827))</f>
        <v/>
      </c>
      <c r="J4827" s="50">
        <f>IF(N(G4827)=0,"",INDEX(pl_especialidade,G4827))</f>
        <v/>
      </c>
      <c r="K4827" s="28">
        <f>IF(N(G4827)=0,"",INDEX(pl_duracao,G4827))</f>
        <v/>
      </c>
      <c r="L4827" s="39">
        <f>IF(ISNUMBER(C4827),YEAR(C4827),"")</f>
        <v/>
      </c>
      <c r="M4827" s="39">
        <f>IF(ISNUMBER(C4827),MONTH(C4827),"")</f>
        <v/>
      </c>
      <c r="N4827" s="23">
        <f>IF(L4827="","",IF(NOT(ISNUMBER(crono_ano)),"Informe o ano",IF(L4827&lt;crono_ano,"Antes do ano",IF(L4827&gt;crono_ano,"Depois do ano","No ano"))))</f>
        <v/>
      </c>
      <c r="O4827" s="39">
        <f>IF(F4827="","",IF(COUNTIF(F$7:F4827,F4827)=1,1,0))</f>
        <v/>
      </c>
      <c r="P4827" s="39">
        <f>IF(A4827&amp;B4827&amp;C4827="","",IF(AND(O4827=1,N(G4827)&gt;0),IF(INDEX(pl_ativa,MAX(1,N(G4827)))="Sim",1,0),0))</f>
        <v/>
      </c>
      <c r="Q4827" s="39">
        <f>IF(F4827="","",COUNTIFS(ex_chave_oc,F4827,ex_cancelada,"&lt;&gt;Sim"))</f>
        <v/>
      </c>
      <c r="R4827" s="51">
        <f>IF(P4827="","",IF(AND(P4827=1,N(Q4827)&gt;0),1,0))</f>
        <v/>
      </c>
      <c r="S4827" s="30">
        <f>IF(P4827="","",IF(F4827="","ERRO: data prevista ausente ou inválida",IF(O4827=0,"Duplicada: contada uma vez",IF(N(G4827)=0,"ERRO: tarefa fora do Plano Mestre",IF(P4827=0,"Tarefa retirada do plano: não conta","OK")))))</f>
        <v/>
      </c>
    </row>
    <row r="4828">
      <c r="A4828" s="29" t="n"/>
      <c r="B4828" s="25" t="n"/>
      <c r="C4828" s="49" t="n"/>
      <c r="D4828" s="29" t="n"/>
      <c r="E4828" s="23">
        <f>IF(OR(A4828="",B4828=""),"",A4828&amp;"|"&amp;B4828)</f>
        <v/>
      </c>
      <c r="F4828" s="30">
        <f>IF(OR(E4828="",NOT(ISNUMBER(C4828))),"",E4828&amp;"|"&amp;YEAR(C4828)&amp;"-"&amp;RIGHT("0"&amp;MONTH(C4828),2)&amp;"-"&amp;RIGHT("0"&amp;DAY(C4828),2))</f>
        <v/>
      </c>
      <c r="G4828" s="26">
        <f>IF(E4828="","",IFERROR(MATCH(E4828,pl_chave,0),0))</f>
        <v/>
      </c>
      <c r="H4828" s="23">
        <f>IF(G4828="","",IF(G4828=0,"Tarefa fora do plano",INDEX(pl_tag,G4828)))</f>
        <v/>
      </c>
      <c r="I4828" s="30">
        <f>IF(N(G4828)=0,"",INDEX(pl_atividade,G4828))</f>
        <v/>
      </c>
      <c r="J4828" s="50">
        <f>IF(N(G4828)=0,"",INDEX(pl_especialidade,G4828))</f>
        <v/>
      </c>
      <c r="K4828" s="28">
        <f>IF(N(G4828)=0,"",INDEX(pl_duracao,G4828))</f>
        <v/>
      </c>
      <c r="L4828" s="39">
        <f>IF(ISNUMBER(C4828),YEAR(C4828),"")</f>
        <v/>
      </c>
      <c r="M4828" s="39">
        <f>IF(ISNUMBER(C4828),MONTH(C4828),"")</f>
        <v/>
      </c>
      <c r="N4828" s="23">
        <f>IF(L4828="","",IF(NOT(ISNUMBER(crono_ano)),"Informe o ano",IF(L4828&lt;crono_ano,"Antes do ano",IF(L4828&gt;crono_ano,"Depois do ano","No ano"))))</f>
        <v/>
      </c>
      <c r="O4828" s="39">
        <f>IF(F4828="","",IF(COUNTIF(F$7:F4828,F4828)=1,1,0))</f>
        <v/>
      </c>
      <c r="P4828" s="39">
        <f>IF(A4828&amp;B4828&amp;C4828="","",IF(AND(O4828=1,N(G4828)&gt;0),IF(INDEX(pl_ativa,MAX(1,N(G4828)))="Sim",1,0),0))</f>
        <v/>
      </c>
      <c r="Q4828" s="39">
        <f>IF(F4828="","",COUNTIFS(ex_chave_oc,F4828,ex_cancelada,"&lt;&gt;Sim"))</f>
        <v/>
      </c>
      <c r="R4828" s="51">
        <f>IF(P4828="","",IF(AND(P4828=1,N(Q4828)&gt;0),1,0))</f>
        <v/>
      </c>
      <c r="S4828" s="30">
        <f>IF(P4828="","",IF(F4828="","ERRO: data prevista ausente ou inválida",IF(O4828=0,"Duplicada: contada uma vez",IF(N(G4828)=0,"ERRO: tarefa fora do Plano Mestre",IF(P4828=0,"Tarefa retirada do plano: não conta","OK")))))</f>
        <v/>
      </c>
    </row>
    <row r="4829">
      <c r="A4829" s="29" t="n"/>
      <c r="B4829" s="25" t="n"/>
      <c r="C4829" s="49" t="n"/>
      <c r="D4829" s="29" t="n"/>
      <c r="E4829" s="23">
        <f>IF(OR(A4829="",B4829=""),"",A4829&amp;"|"&amp;B4829)</f>
        <v/>
      </c>
      <c r="F4829" s="30">
        <f>IF(OR(E4829="",NOT(ISNUMBER(C4829))),"",E4829&amp;"|"&amp;YEAR(C4829)&amp;"-"&amp;RIGHT("0"&amp;MONTH(C4829),2)&amp;"-"&amp;RIGHT("0"&amp;DAY(C4829),2))</f>
        <v/>
      </c>
      <c r="G4829" s="26">
        <f>IF(E4829="","",IFERROR(MATCH(E4829,pl_chave,0),0))</f>
        <v/>
      </c>
      <c r="H4829" s="23">
        <f>IF(G4829="","",IF(G4829=0,"Tarefa fora do plano",INDEX(pl_tag,G4829)))</f>
        <v/>
      </c>
      <c r="I4829" s="30">
        <f>IF(N(G4829)=0,"",INDEX(pl_atividade,G4829))</f>
        <v/>
      </c>
      <c r="J4829" s="50">
        <f>IF(N(G4829)=0,"",INDEX(pl_especialidade,G4829))</f>
        <v/>
      </c>
      <c r="K4829" s="28">
        <f>IF(N(G4829)=0,"",INDEX(pl_duracao,G4829))</f>
        <v/>
      </c>
      <c r="L4829" s="39">
        <f>IF(ISNUMBER(C4829),YEAR(C4829),"")</f>
        <v/>
      </c>
      <c r="M4829" s="39">
        <f>IF(ISNUMBER(C4829),MONTH(C4829),"")</f>
        <v/>
      </c>
      <c r="N4829" s="23">
        <f>IF(L4829="","",IF(NOT(ISNUMBER(crono_ano)),"Informe o ano",IF(L4829&lt;crono_ano,"Antes do ano",IF(L4829&gt;crono_ano,"Depois do ano","No ano"))))</f>
        <v/>
      </c>
      <c r="O4829" s="39">
        <f>IF(F4829="","",IF(COUNTIF(F$7:F4829,F4829)=1,1,0))</f>
        <v/>
      </c>
      <c r="P4829" s="39">
        <f>IF(A4829&amp;B4829&amp;C4829="","",IF(AND(O4829=1,N(G4829)&gt;0),IF(INDEX(pl_ativa,MAX(1,N(G4829)))="Sim",1,0),0))</f>
        <v/>
      </c>
      <c r="Q4829" s="39">
        <f>IF(F4829="","",COUNTIFS(ex_chave_oc,F4829,ex_cancelada,"&lt;&gt;Sim"))</f>
        <v/>
      </c>
      <c r="R4829" s="51">
        <f>IF(P4829="","",IF(AND(P4829=1,N(Q4829)&gt;0),1,0))</f>
        <v/>
      </c>
      <c r="S4829" s="30">
        <f>IF(P4829="","",IF(F4829="","ERRO: data prevista ausente ou inválida",IF(O4829=0,"Duplicada: contada uma vez",IF(N(G4829)=0,"ERRO: tarefa fora do Plano Mestre",IF(P4829=0,"Tarefa retirada do plano: não conta","OK")))))</f>
        <v/>
      </c>
    </row>
    <row r="4830">
      <c r="A4830" s="29" t="n"/>
      <c r="B4830" s="25" t="n"/>
      <c r="C4830" s="49" t="n"/>
      <c r="D4830" s="29" t="n"/>
      <c r="E4830" s="23">
        <f>IF(OR(A4830="",B4830=""),"",A4830&amp;"|"&amp;B4830)</f>
        <v/>
      </c>
      <c r="F4830" s="30">
        <f>IF(OR(E4830="",NOT(ISNUMBER(C4830))),"",E4830&amp;"|"&amp;YEAR(C4830)&amp;"-"&amp;RIGHT("0"&amp;MONTH(C4830),2)&amp;"-"&amp;RIGHT("0"&amp;DAY(C4830),2))</f>
        <v/>
      </c>
      <c r="G4830" s="26">
        <f>IF(E4830="","",IFERROR(MATCH(E4830,pl_chave,0),0))</f>
        <v/>
      </c>
      <c r="H4830" s="23">
        <f>IF(G4830="","",IF(G4830=0,"Tarefa fora do plano",INDEX(pl_tag,G4830)))</f>
        <v/>
      </c>
      <c r="I4830" s="30">
        <f>IF(N(G4830)=0,"",INDEX(pl_atividade,G4830))</f>
        <v/>
      </c>
      <c r="J4830" s="50">
        <f>IF(N(G4830)=0,"",INDEX(pl_especialidade,G4830))</f>
        <v/>
      </c>
      <c r="K4830" s="28">
        <f>IF(N(G4830)=0,"",INDEX(pl_duracao,G4830))</f>
        <v/>
      </c>
      <c r="L4830" s="39">
        <f>IF(ISNUMBER(C4830),YEAR(C4830),"")</f>
        <v/>
      </c>
      <c r="M4830" s="39">
        <f>IF(ISNUMBER(C4830),MONTH(C4830),"")</f>
        <v/>
      </c>
      <c r="N4830" s="23">
        <f>IF(L4830="","",IF(NOT(ISNUMBER(crono_ano)),"Informe o ano",IF(L4830&lt;crono_ano,"Antes do ano",IF(L4830&gt;crono_ano,"Depois do ano","No ano"))))</f>
        <v/>
      </c>
      <c r="O4830" s="39">
        <f>IF(F4830="","",IF(COUNTIF(F$7:F4830,F4830)=1,1,0))</f>
        <v/>
      </c>
      <c r="P4830" s="39">
        <f>IF(A4830&amp;B4830&amp;C4830="","",IF(AND(O4830=1,N(G4830)&gt;0),IF(INDEX(pl_ativa,MAX(1,N(G4830)))="Sim",1,0),0))</f>
        <v/>
      </c>
      <c r="Q4830" s="39">
        <f>IF(F4830="","",COUNTIFS(ex_chave_oc,F4830,ex_cancelada,"&lt;&gt;Sim"))</f>
        <v/>
      </c>
      <c r="R4830" s="51">
        <f>IF(P4830="","",IF(AND(P4830=1,N(Q4830)&gt;0),1,0))</f>
        <v/>
      </c>
      <c r="S4830" s="30">
        <f>IF(P4830="","",IF(F4830="","ERRO: data prevista ausente ou inválida",IF(O4830=0,"Duplicada: contada uma vez",IF(N(G4830)=0,"ERRO: tarefa fora do Plano Mestre",IF(P4830=0,"Tarefa retirada do plano: não conta","OK")))))</f>
        <v/>
      </c>
    </row>
    <row r="4831">
      <c r="A4831" s="29" t="n"/>
      <c r="B4831" s="25" t="n"/>
      <c r="C4831" s="49" t="n"/>
      <c r="D4831" s="29" t="n"/>
      <c r="E4831" s="23">
        <f>IF(OR(A4831="",B4831=""),"",A4831&amp;"|"&amp;B4831)</f>
        <v/>
      </c>
      <c r="F4831" s="30">
        <f>IF(OR(E4831="",NOT(ISNUMBER(C4831))),"",E4831&amp;"|"&amp;YEAR(C4831)&amp;"-"&amp;RIGHT("0"&amp;MONTH(C4831),2)&amp;"-"&amp;RIGHT("0"&amp;DAY(C4831),2))</f>
        <v/>
      </c>
      <c r="G4831" s="26">
        <f>IF(E4831="","",IFERROR(MATCH(E4831,pl_chave,0),0))</f>
        <v/>
      </c>
      <c r="H4831" s="23">
        <f>IF(G4831="","",IF(G4831=0,"Tarefa fora do plano",INDEX(pl_tag,G4831)))</f>
        <v/>
      </c>
      <c r="I4831" s="30">
        <f>IF(N(G4831)=0,"",INDEX(pl_atividade,G4831))</f>
        <v/>
      </c>
      <c r="J4831" s="50">
        <f>IF(N(G4831)=0,"",INDEX(pl_especialidade,G4831))</f>
        <v/>
      </c>
      <c r="K4831" s="28">
        <f>IF(N(G4831)=0,"",INDEX(pl_duracao,G4831))</f>
        <v/>
      </c>
      <c r="L4831" s="39">
        <f>IF(ISNUMBER(C4831),YEAR(C4831),"")</f>
        <v/>
      </c>
      <c r="M4831" s="39">
        <f>IF(ISNUMBER(C4831),MONTH(C4831),"")</f>
        <v/>
      </c>
      <c r="N4831" s="23">
        <f>IF(L4831="","",IF(NOT(ISNUMBER(crono_ano)),"Informe o ano",IF(L4831&lt;crono_ano,"Antes do ano",IF(L4831&gt;crono_ano,"Depois do ano","No ano"))))</f>
        <v/>
      </c>
      <c r="O4831" s="39">
        <f>IF(F4831="","",IF(COUNTIF(F$7:F4831,F4831)=1,1,0))</f>
        <v/>
      </c>
      <c r="P4831" s="39">
        <f>IF(A4831&amp;B4831&amp;C4831="","",IF(AND(O4831=1,N(G4831)&gt;0),IF(INDEX(pl_ativa,MAX(1,N(G4831)))="Sim",1,0),0))</f>
        <v/>
      </c>
      <c r="Q4831" s="39">
        <f>IF(F4831="","",COUNTIFS(ex_chave_oc,F4831,ex_cancelada,"&lt;&gt;Sim"))</f>
        <v/>
      </c>
      <c r="R4831" s="51">
        <f>IF(P4831="","",IF(AND(P4831=1,N(Q4831)&gt;0),1,0))</f>
        <v/>
      </c>
      <c r="S4831" s="30">
        <f>IF(P4831="","",IF(F4831="","ERRO: data prevista ausente ou inválida",IF(O4831=0,"Duplicada: contada uma vez",IF(N(G4831)=0,"ERRO: tarefa fora do Plano Mestre",IF(P4831=0,"Tarefa retirada do plano: não conta","OK")))))</f>
        <v/>
      </c>
    </row>
    <row r="4832">
      <c r="A4832" s="29" t="n"/>
      <c r="B4832" s="25" t="n"/>
      <c r="C4832" s="49" t="n"/>
      <c r="D4832" s="29" t="n"/>
      <c r="E4832" s="23">
        <f>IF(OR(A4832="",B4832=""),"",A4832&amp;"|"&amp;B4832)</f>
        <v/>
      </c>
      <c r="F4832" s="30">
        <f>IF(OR(E4832="",NOT(ISNUMBER(C4832))),"",E4832&amp;"|"&amp;YEAR(C4832)&amp;"-"&amp;RIGHT("0"&amp;MONTH(C4832),2)&amp;"-"&amp;RIGHT("0"&amp;DAY(C4832),2))</f>
        <v/>
      </c>
      <c r="G4832" s="26">
        <f>IF(E4832="","",IFERROR(MATCH(E4832,pl_chave,0),0))</f>
        <v/>
      </c>
      <c r="H4832" s="23">
        <f>IF(G4832="","",IF(G4832=0,"Tarefa fora do plano",INDEX(pl_tag,G4832)))</f>
        <v/>
      </c>
      <c r="I4832" s="30">
        <f>IF(N(G4832)=0,"",INDEX(pl_atividade,G4832))</f>
        <v/>
      </c>
      <c r="J4832" s="50">
        <f>IF(N(G4832)=0,"",INDEX(pl_especialidade,G4832))</f>
        <v/>
      </c>
      <c r="K4832" s="28">
        <f>IF(N(G4832)=0,"",INDEX(pl_duracao,G4832))</f>
        <v/>
      </c>
      <c r="L4832" s="39">
        <f>IF(ISNUMBER(C4832),YEAR(C4832),"")</f>
        <v/>
      </c>
      <c r="M4832" s="39">
        <f>IF(ISNUMBER(C4832),MONTH(C4832),"")</f>
        <v/>
      </c>
      <c r="N4832" s="23">
        <f>IF(L4832="","",IF(NOT(ISNUMBER(crono_ano)),"Informe o ano",IF(L4832&lt;crono_ano,"Antes do ano",IF(L4832&gt;crono_ano,"Depois do ano","No ano"))))</f>
        <v/>
      </c>
      <c r="O4832" s="39">
        <f>IF(F4832="","",IF(COUNTIF(F$7:F4832,F4832)=1,1,0))</f>
        <v/>
      </c>
      <c r="P4832" s="39">
        <f>IF(A4832&amp;B4832&amp;C4832="","",IF(AND(O4832=1,N(G4832)&gt;0),IF(INDEX(pl_ativa,MAX(1,N(G4832)))="Sim",1,0),0))</f>
        <v/>
      </c>
      <c r="Q4832" s="39">
        <f>IF(F4832="","",COUNTIFS(ex_chave_oc,F4832,ex_cancelada,"&lt;&gt;Sim"))</f>
        <v/>
      </c>
      <c r="R4832" s="51">
        <f>IF(P4832="","",IF(AND(P4832=1,N(Q4832)&gt;0),1,0))</f>
        <v/>
      </c>
      <c r="S4832" s="30">
        <f>IF(P4832="","",IF(F4832="","ERRO: data prevista ausente ou inválida",IF(O4832=0,"Duplicada: contada uma vez",IF(N(G4832)=0,"ERRO: tarefa fora do Plano Mestre",IF(P4832=0,"Tarefa retirada do plano: não conta","OK")))))</f>
        <v/>
      </c>
    </row>
    <row r="4833">
      <c r="A4833" s="29" t="n"/>
      <c r="B4833" s="25" t="n"/>
      <c r="C4833" s="49" t="n"/>
      <c r="D4833" s="29" t="n"/>
      <c r="E4833" s="23">
        <f>IF(OR(A4833="",B4833=""),"",A4833&amp;"|"&amp;B4833)</f>
        <v/>
      </c>
      <c r="F4833" s="30">
        <f>IF(OR(E4833="",NOT(ISNUMBER(C4833))),"",E4833&amp;"|"&amp;YEAR(C4833)&amp;"-"&amp;RIGHT("0"&amp;MONTH(C4833),2)&amp;"-"&amp;RIGHT("0"&amp;DAY(C4833),2))</f>
        <v/>
      </c>
      <c r="G4833" s="26">
        <f>IF(E4833="","",IFERROR(MATCH(E4833,pl_chave,0),0))</f>
        <v/>
      </c>
      <c r="H4833" s="23">
        <f>IF(G4833="","",IF(G4833=0,"Tarefa fora do plano",INDEX(pl_tag,G4833)))</f>
        <v/>
      </c>
      <c r="I4833" s="30">
        <f>IF(N(G4833)=0,"",INDEX(pl_atividade,G4833))</f>
        <v/>
      </c>
      <c r="J4833" s="50">
        <f>IF(N(G4833)=0,"",INDEX(pl_especialidade,G4833))</f>
        <v/>
      </c>
      <c r="K4833" s="28">
        <f>IF(N(G4833)=0,"",INDEX(pl_duracao,G4833))</f>
        <v/>
      </c>
      <c r="L4833" s="39">
        <f>IF(ISNUMBER(C4833),YEAR(C4833),"")</f>
        <v/>
      </c>
      <c r="M4833" s="39">
        <f>IF(ISNUMBER(C4833),MONTH(C4833),"")</f>
        <v/>
      </c>
      <c r="N4833" s="23">
        <f>IF(L4833="","",IF(NOT(ISNUMBER(crono_ano)),"Informe o ano",IF(L4833&lt;crono_ano,"Antes do ano",IF(L4833&gt;crono_ano,"Depois do ano","No ano"))))</f>
        <v/>
      </c>
      <c r="O4833" s="39">
        <f>IF(F4833="","",IF(COUNTIF(F$7:F4833,F4833)=1,1,0))</f>
        <v/>
      </c>
      <c r="P4833" s="39">
        <f>IF(A4833&amp;B4833&amp;C4833="","",IF(AND(O4833=1,N(G4833)&gt;0),IF(INDEX(pl_ativa,MAX(1,N(G4833)))="Sim",1,0),0))</f>
        <v/>
      </c>
      <c r="Q4833" s="39">
        <f>IF(F4833="","",COUNTIFS(ex_chave_oc,F4833,ex_cancelada,"&lt;&gt;Sim"))</f>
        <v/>
      </c>
      <c r="R4833" s="51">
        <f>IF(P4833="","",IF(AND(P4833=1,N(Q4833)&gt;0),1,0))</f>
        <v/>
      </c>
      <c r="S4833" s="30">
        <f>IF(P4833="","",IF(F4833="","ERRO: data prevista ausente ou inválida",IF(O4833=0,"Duplicada: contada uma vez",IF(N(G4833)=0,"ERRO: tarefa fora do Plano Mestre",IF(P4833=0,"Tarefa retirada do plano: não conta","OK")))))</f>
        <v/>
      </c>
    </row>
    <row r="4834">
      <c r="A4834" s="29" t="n"/>
      <c r="B4834" s="25" t="n"/>
      <c r="C4834" s="49" t="n"/>
      <c r="D4834" s="29" t="n"/>
      <c r="E4834" s="23">
        <f>IF(OR(A4834="",B4834=""),"",A4834&amp;"|"&amp;B4834)</f>
        <v/>
      </c>
      <c r="F4834" s="30">
        <f>IF(OR(E4834="",NOT(ISNUMBER(C4834))),"",E4834&amp;"|"&amp;YEAR(C4834)&amp;"-"&amp;RIGHT("0"&amp;MONTH(C4834),2)&amp;"-"&amp;RIGHT("0"&amp;DAY(C4834),2))</f>
        <v/>
      </c>
      <c r="G4834" s="26">
        <f>IF(E4834="","",IFERROR(MATCH(E4834,pl_chave,0),0))</f>
        <v/>
      </c>
      <c r="H4834" s="23">
        <f>IF(G4834="","",IF(G4834=0,"Tarefa fora do plano",INDEX(pl_tag,G4834)))</f>
        <v/>
      </c>
      <c r="I4834" s="30">
        <f>IF(N(G4834)=0,"",INDEX(pl_atividade,G4834))</f>
        <v/>
      </c>
      <c r="J4834" s="50">
        <f>IF(N(G4834)=0,"",INDEX(pl_especialidade,G4834))</f>
        <v/>
      </c>
      <c r="K4834" s="28">
        <f>IF(N(G4834)=0,"",INDEX(pl_duracao,G4834))</f>
        <v/>
      </c>
      <c r="L4834" s="39">
        <f>IF(ISNUMBER(C4834),YEAR(C4834),"")</f>
        <v/>
      </c>
      <c r="M4834" s="39">
        <f>IF(ISNUMBER(C4834),MONTH(C4834),"")</f>
        <v/>
      </c>
      <c r="N4834" s="23">
        <f>IF(L4834="","",IF(NOT(ISNUMBER(crono_ano)),"Informe o ano",IF(L4834&lt;crono_ano,"Antes do ano",IF(L4834&gt;crono_ano,"Depois do ano","No ano"))))</f>
        <v/>
      </c>
      <c r="O4834" s="39">
        <f>IF(F4834="","",IF(COUNTIF(F$7:F4834,F4834)=1,1,0))</f>
        <v/>
      </c>
      <c r="P4834" s="39">
        <f>IF(A4834&amp;B4834&amp;C4834="","",IF(AND(O4834=1,N(G4834)&gt;0),IF(INDEX(pl_ativa,MAX(1,N(G4834)))="Sim",1,0),0))</f>
        <v/>
      </c>
      <c r="Q4834" s="39">
        <f>IF(F4834="","",COUNTIFS(ex_chave_oc,F4834,ex_cancelada,"&lt;&gt;Sim"))</f>
        <v/>
      </c>
      <c r="R4834" s="51">
        <f>IF(P4834="","",IF(AND(P4834=1,N(Q4834)&gt;0),1,0))</f>
        <v/>
      </c>
      <c r="S4834" s="30">
        <f>IF(P4834="","",IF(F4834="","ERRO: data prevista ausente ou inválida",IF(O4834=0,"Duplicada: contada uma vez",IF(N(G4834)=0,"ERRO: tarefa fora do Plano Mestre",IF(P4834=0,"Tarefa retirada do plano: não conta","OK")))))</f>
        <v/>
      </c>
    </row>
    <row r="4835">
      <c r="A4835" s="29" t="n"/>
      <c r="B4835" s="25" t="n"/>
      <c r="C4835" s="49" t="n"/>
      <c r="D4835" s="29" t="n"/>
      <c r="E4835" s="23">
        <f>IF(OR(A4835="",B4835=""),"",A4835&amp;"|"&amp;B4835)</f>
        <v/>
      </c>
      <c r="F4835" s="30">
        <f>IF(OR(E4835="",NOT(ISNUMBER(C4835))),"",E4835&amp;"|"&amp;YEAR(C4835)&amp;"-"&amp;RIGHT("0"&amp;MONTH(C4835),2)&amp;"-"&amp;RIGHT("0"&amp;DAY(C4835),2))</f>
        <v/>
      </c>
      <c r="G4835" s="26">
        <f>IF(E4835="","",IFERROR(MATCH(E4835,pl_chave,0),0))</f>
        <v/>
      </c>
      <c r="H4835" s="23">
        <f>IF(G4835="","",IF(G4835=0,"Tarefa fora do plano",INDEX(pl_tag,G4835)))</f>
        <v/>
      </c>
      <c r="I4835" s="30">
        <f>IF(N(G4835)=0,"",INDEX(pl_atividade,G4835))</f>
        <v/>
      </c>
      <c r="J4835" s="50">
        <f>IF(N(G4835)=0,"",INDEX(pl_especialidade,G4835))</f>
        <v/>
      </c>
      <c r="K4835" s="28">
        <f>IF(N(G4835)=0,"",INDEX(pl_duracao,G4835))</f>
        <v/>
      </c>
      <c r="L4835" s="39">
        <f>IF(ISNUMBER(C4835),YEAR(C4835),"")</f>
        <v/>
      </c>
      <c r="M4835" s="39">
        <f>IF(ISNUMBER(C4835),MONTH(C4835),"")</f>
        <v/>
      </c>
      <c r="N4835" s="23">
        <f>IF(L4835="","",IF(NOT(ISNUMBER(crono_ano)),"Informe o ano",IF(L4835&lt;crono_ano,"Antes do ano",IF(L4835&gt;crono_ano,"Depois do ano","No ano"))))</f>
        <v/>
      </c>
      <c r="O4835" s="39">
        <f>IF(F4835="","",IF(COUNTIF(F$7:F4835,F4835)=1,1,0))</f>
        <v/>
      </c>
      <c r="P4835" s="39">
        <f>IF(A4835&amp;B4835&amp;C4835="","",IF(AND(O4835=1,N(G4835)&gt;0),IF(INDEX(pl_ativa,MAX(1,N(G4835)))="Sim",1,0),0))</f>
        <v/>
      </c>
      <c r="Q4835" s="39">
        <f>IF(F4835="","",COUNTIFS(ex_chave_oc,F4835,ex_cancelada,"&lt;&gt;Sim"))</f>
        <v/>
      </c>
      <c r="R4835" s="51">
        <f>IF(P4835="","",IF(AND(P4835=1,N(Q4835)&gt;0),1,0))</f>
        <v/>
      </c>
      <c r="S4835" s="30">
        <f>IF(P4835="","",IF(F4835="","ERRO: data prevista ausente ou inválida",IF(O4835=0,"Duplicada: contada uma vez",IF(N(G4835)=0,"ERRO: tarefa fora do Plano Mestre",IF(P4835=0,"Tarefa retirada do plano: não conta","OK")))))</f>
        <v/>
      </c>
    </row>
    <row r="4836">
      <c r="A4836" s="29" t="n"/>
      <c r="B4836" s="25" t="n"/>
      <c r="C4836" s="49" t="n"/>
      <c r="D4836" s="29" t="n"/>
      <c r="E4836" s="23">
        <f>IF(OR(A4836="",B4836=""),"",A4836&amp;"|"&amp;B4836)</f>
        <v/>
      </c>
      <c r="F4836" s="30">
        <f>IF(OR(E4836="",NOT(ISNUMBER(C4836))),"",E4836&amp;"|"&amp;YEAR(C4836)&amp;"-"&amp;RIGHT("0"&amp;MONTH(C4836),2)&amp;"-"&amp;RIGHT("0"&amp;DAY(C4836),2))</f>
        <v/>
      </c>
      <c r="G4836" s="26">
        <f>IF(E4836="","",IFERROR(MATCH(E4836,pl_chave,0),0))</f>
        <v/>
      </c>
      <c r="H4836" s="23">
        <f>IF(G4836="","",IF(G4836=0,"Tarefa fora do plano",INDEX(pl_tag,G4836)))</f>
        <v/>
      </c>
      <c r="I4836" s="30">
        <f>IF(N(G4836)=0,"",INDEX(pl_atividade,G4836))</f>
        <v/>
      </c>
      <c r="J4836" s="50">
        <f>IF(N(G4836)=0,"",INDEX(pl_especialidade,G4836))</f>
        <v/>
      </c>
      <c r="K4836" s="28">
        <f>IF(N(G4836)=0,"",INDEX(pl_duracao,G4836))</f>
        <v/>
      </c>
      <c r="L4836" s="39">
        <f>IF(ISNUMBER(C4836),YEAR(C4836),"")</f>
        <v/>
      </c>
      <c r="M4836" s="39">
        <f>IF(ISNUMBER(C4836),MONTH(C4836),"")</f>
        <v/>
      </c>
      <c r="N4836" s="23">
        <f>IF(L4836="","",IF(NOT(ISNUMBER(crono_ano)),"Informe o ano",IF(L4836&lt;crono_ano,"Antes do ano",IF(L4836&gt;crono_ano,"Depois do ano","No ano"))))</f>
        <v/>
      </c>
      <c r="O4836" s="39">
        <f>IF(F4836="","",IF(COUNTIF(F$7:F4836,F4836)=1,1,0))</f>
        <v/>
      </c>
      <c r="P4836" s="39">
        <f>IF(A4836&amp;B4836&amp;C4836="","",IF(AND(O4836=1,N(G4836)&gt;0),IF(INDEX(pl_ativa,MAX(1,N(G4836)))="Sim",1,0),0))</f>
        <v/>
      </c>
      <c r="Q4836" s="39">
        <f>IF(F4836="","",COUNTIFS(ex_chave_oc,F4836,ex_cancelada,"&lt;&gt;Sim"))</f>
        <v/>
      </c>
      <c r="R4836" s="51">
        <f>IF(P4836="","",IF(AND(P4836=1,N(Q4836)&gt;0),1,0))</f>
        <v/>
      </c>
      <c r="S4836" s="30">
        <f>IF(P4836="","",IF(F4836="","ERRO: data prevista ausente ou inválida",IF(O4836=0,"Duplicada: contada uma vez",IF(N(G4836)=0,"ERRO: tarefa fora do Plano Mestre",IF(P4836=0,"Tarefa retirada do plano: não conta","OK")))))</f>
        <v/>
      </c>
    </row>
    <row r="4837">
      <c r="A4837" s="29" t="n"/>
      <c r="B4837" s="25" t="n"/>
      <c r="C4837" s="49" t="n"/>
      <c r="D4837" s="29" t="n"/>
      <c r="E4837" s="23">
        <f>IF(OR(A4837="",B4837=""),"",A4837&amp;"|"&amp;B4837)</f>
        <v/>
      </c>
      <c r="F4837" s="30">
        <f>IF(OR(E4837="",NOT(ISNUMBER(C4837))),"",E4837&amp;"|"&amp;YEAR(C4837)&amp;"-"&amp;RIGHT("0"&amp;MONTH(C4837),2)&amp;"-"&amp;RIGHT("0"&amp;DAY(C4837),2))</f>
        <v/>
      </c>
      <c r="G4837" s="26">
        <f>IF(E4837="","",IFERROR(MATCH(E4837,pl_chave,0),0))</f>
        <v/>
      </c>
      <c r="H4837" s="23">
        <f>IF(G4837="","",IF(G4837=0,"Tarefa fora do plano",INDEX(pl_tag,G4837)))</f>
        <v/>
      </c>
      <c r="I4837" s="30">
        <f>IF(N(G4837)=0,"",INDEX(pl_atividade,G4837))</f>
        <v/>
      </c>
      <c r="J4837" s="50">
        <f>IF(N(G4837)=0,"",INDEX(pl_especialidade,G4837))</f>
        <v/>
      </c>
      <c r="K4837" s="28">
        <f>IF(N(G4837)=0,"",INDEX(pl_duracao,G4837))</f>
        <v/>
      </c>
      <c r="L4837" s="39">
        <f>IF(ISNUMBER(C4837),YEAR(C4837),"")</f>
        <v/>
      </c>
      <c r="M4837" s="39">
        <f>IF(ISNUMBER(C4837),MONTH(C4837),"")</f>
        <v/>
      </c>
      <c r="N4837" s="23">
        <f>IF(L4837="","",IF(NOT(ISNUMBER(crono_ano)),"Informe o ano",IF(L4837&lt;crono_ano,"Antes do ano",IF(L4837&gt;crono_ano,"Depois do ano","No ano"))))</f>
        <v/>
      </c>
      <c r="O4837" s="39">
        <f>IF(F4837="","",IF(COUNTIF(F$7:F4837,F4837)=1,1,0))</f>
        <v/>
      </c>
      <c r="P4837" s="39">
        <f>IF(A4837&amp;B4837&amp;C4837="","",IF(AND(O4837=1,N(G4837)&gt;0),IF(INDEX(pl_ativa,MAX(1,N(G4837)))="Sim",1,0),0))</f>
        <v/>
      </c>
      <c r="Q4837" s="39">
        <f>IF(F4837="","",COUNTIFS(ex_chave_oc,F4837,ex_cancelada,"&lt;&gt;Sim"))</f>
        <v/>
      </c>
      <c r="R4837" s="51">
        <f>IF(P4837="","",IF(AND(P4837=1,N(Q4837)&gt;0),1,0))</f>
        <v/>
      </c>
      <c r="S4837" s="30">
        <f>IF(P4837="","",IF(F4837="","ERRO: data prevista ausente ou inválida",IF(O4837=0,"Duplicada: contada uma vez",IF(N(G4837)=0,"ERRO: tarefa fora do Plano Mestre",IF(P4837=0,"Tarefa retirada do plano: não conta","OK")))))</f>
        <v/>
      </c>
    </row>
    <row r="4838">
      <c r="A4838" s="29" t="n"/>
      <c r="B4838" s="25" t="n"/>
      <c r="C4838" s="49" t="n"/>
      <c r="D4838" s="29" t="n"/>
      <c r="E4838" s="23">
        <f>IF(OR(A4838="",B4838=""),"",A4838&amp;"|"&amp;B4838)</f>
        <v/>
      </c>
      <c r="F4838" s="30">
        <f>IF(OR(E4838="",NOT(ISNUMBER(C4838))),"",E4838&amp;"|"&amp;YEAR(C4838)&amp;"-"&amp;RIGHT("0"&amp;MONTH(C4838),2)&amp;"-"&amp;RIGHT("0"&amp;DAY(C4838),2))</f>
        <v/>
      </c>
      <c r="G4838" s="26">
        <f>IF(E4838="","",IFERROR(MATCH(E4838,pl_chave,0),0))</f>
        <v/>
      </c>
      <c r="H4838" s="23">
        <f>IF(G4838="","",IF(G4838=0,"Tarefa fora do plano",INDEX(pl_tag,G4838)))</f>
        <v/>
      </c>
      <c r="I4838" s="30">
        <f>IF(N(G4838)=0,"",INDEX(pl_atividade,G4838))</f>
        <v/>
      </c>
      <c r="J4838" s="50">
        <f>IF(N(G4838)=0,"",INDEX(pl_especialidade,G4838))</f>
        <v/>
      </c>
      <c r="K4838" s="28">
        <f>IF(N(G4838)=0,"",INDEX(pl_duracao,G4838))</f>
        <v/>
      </c>
      <c r="L4838" s="39">
        <f>IF(ISNUMBER(C4838),YEAR(C4838),"")</f>
        <v/>
      </c>
      <c r="M4838" s="39">
        <f>IF(ISNUMBER(C4838),MONTH(C4838),"")</f>
        <v/>
      </c>
      <c r="N4838" s="23">
        <f>IF(L4838="","",IF(NOT(ISNUMBER(crono_ano)),"Informe o ano",IF(L4838&lt;crono_ano,"Antes do ano",IF(L4838&gt;crono_ano,"Depois do ano","No ano"))))</f>
        <v/>
      </c>
      <c r="O4838" s="39">
        <f>IF(F4838="","",IF(COUNTIF(F$7:F4838,F4838)=1,1,0))</f>
        <v/>
      </c>
      <c r="P4838" s="39">
        <f>IF(A4838&amp;B4838&amp;C4838="","",IF(AND(O4838=1,N(G4838)&gt;0),IF(INDEX(pl_ativa,MAX(1,N(G4838)))="Sim",1,0),0))</f>
        <v/>
      </c>
      <c r="Q4838" s="39">
        <f>IF(F4838="","",COUNTIFS(ex_chave_oc,F4838,ex_cancelada,"&lt;&gt;Sim"))</f>
        <v/>
      </c>
      <c r="R4838" s="51">
        <f>IF(P4838="","",IF(AND(P4838=1,N(Q4838)&gt;0),1,0))</f>
        <v/>
      </c>
      <c r="S4838" s="30">
        <f>IF(P4838="","",IF(F4838="","ERRO: data prevista ausente ou inválida",IF(O4838=0,"Duplicada: contada uma vez",IF(N(G4838)=0,"ERRO: tarefa fora do Plano Mestre",IF(P4838=0,"Tarefa retirada do plano: não conta","OK")))))</f>
        <v/>
      </c>
    </row>
    <row r="4839">
      <c r="A4839" s="29" t="n"/>
      <c r="B4839" s="25" t="n"/>
      <c r="C4839" s="49" t="n"/>
      <c r="D4839" s="29" t="n"/>
      <c r="E4839" s="23">
        <f>IF(OR(A4839="",B4839=""),"",A4839&amp;"|"&amp;B4839)</f>
        <v/>
      </c>
      <c r="F4839" s="30">
        <f>IF(OR(E4839="",NOT(ISNUMBER(C4839))),"",E4839&amp;"|"&amp;YEAR(C4839)&amp;"-"&amp;RIGHT("0"&amp;MONTH(C4839),2)&amp;"-"&amp;RIGHT("0"&amp;DAY(C4839),2))</f>
        <v/>
      </c>
      <c r="G4839" s="26">
        <f>IF(E4839="","",IFERROR(MATCH(E4839,pl_chave,0),0))</f>
        <v/>
      </c>
      <c r="H4839" s="23">
        <f>IF(G4839="","",IF(G4839=0,"Tarefa fora do plano",INDEX(pl_tag,G4839)))</f>
        <v/>
      </c>
      <c r="I4839" s="30">
        <f>IF(N(G4839)=0,"",INDEX(pl_atividade,G4839))</f>
        <v/>
      </c>
      <c r="J4839" s="50">
        <f>IF(N(G4839)=0,"",INDEX(pl_especialidade,G4839))</f>
        <v/>
      </c>
      <c r="K4839" s="28">
        <f>IF(N(G4839)=0,"",INDEX(pl_duracao,G4839))</f>
        <v/>
      </c>
      <c r="L4839" s="39">
        <f>IF(ISNUMBER(C4839),YEAR(C4839),"")</f>
        <v/>
      </c>
      <c r="M4839" s="39">
        <f>IF(ISNUMBER(C4839),MONTH(C4839),"")</f>
        <v/>
      </c>
      <c r="N4839" s="23">
        <f>IF(L4839="","",IF(NOT(ISNUMBER(crono_ano)),"Informe o ano",IF(L4839&lt;crono_ano,"Antes do ano",IF(L4839&gt;crono_ano,"Depois do ano","No ano"))))</f>
        <v/>
      </c>
      <c r="O4839" s="39">
        <f>IF(F4839="","",IF(COUNTIF(F$7:F4839,F4839)=1,1,0))</f>
        <v/>
      </c>
      <c r="P4839" s="39">
        <f>IF(A4839&amp;B4839&amp;C4839="","",IF(AND(O4839=1,N(G4839)&gt;0),IF(INDEX(pl_ativa,MAX(1,N(G4839)))="Sim",1,0),0))</f>
        <v/>
      </c>
      <c r="Q4839" s="39">
        <f>IF(F4839="","",COUNTIFS(ex_chave_oc,F4839,ex_cancelada,"&lt;&gt;Sim"))</f>
        <v/>
      </c>
      <c r="R4839" s="51">
        <f>IF(P4839="","",IF(AND(P4839=1,N(Q4839)&gt;0),1,0))</f>
        <v/>
      </c>
      <c r="S4839" s="30">
        <f>IF(P4839="","",IF(F4839="","ERRO: data prevista ausente ou inválida",IF(O4839=0,"Duplicada: contada uma vez",IF(N(G4839)=0,"ERRO: tarefa fora do Plano Mestre",IF(P4839=0,"Tarefa retirada do plano: não conta","OK")))))</f>
        <v/>
      </c>
    </row>
    <row r="4840">
      <c r="A4840" s="29" t="n"/>
      <c r="B4840" s="25" t="n"/>
      <c r="C4840" s="49" t="n"/>
      <c r="D4840" s="29" t="n"/>
      <c r="E4840" s="23">
        <f>IF(OR(A4840="",B4840=""),"",A4840&amp;"|"&amp;B4840)</f>
        <v/>
      </c>
      <c r="F4840" s="30">
        <f>IF(OR(E4840="",NOT(ISNUMBER(C4840))),"",E4840&amp;"|"&amp;YEAR(C4840)&amp;"-"&amp;RIGHT("0"&amp;MONTH(C4840),2)&amp;"-"&amp;RIGHT("0"&amp;DAY(C4840),2))</f>
        <v/>
      </c>
      <c r="G4840" s="26">
        <f>IF(E4840="","",IFERROR(MATCH(E4840,pl_chave,0),0))</f>
        <v/>
      </c>
      <c r="H4840" s="23">
        <f>IF(G4840="","",IF(G4840=0,"Tarefa fora do plano",INDEX(pl_tag,G4840)))</f>
        <v/>
      </c>
      <c r="I4840" s="30">
        <f>IF(N(G4840)=0,"",INDEX(pl_atividade,G4840))</f>
        <v/>
      </c>
      <c r="J4840" s="50">
        <f>IF(N(G4840)=0,"",INDEX(pl_especialidade,G4840))</f>
        <v/>
      </c>
      <c r="K4840" s="28">
        <f>IF(N(G4840)=0,"",INDEX(pl_duracao,G4840))</f>
        <v/>
      </c>
      <c r="L4840" s="39">
        <f>IF(ISNUMBER(C4840),YEAR(C4840),"")</f>
        <v/>
      </c>
      <c r="M4840" s="39">
        <f>IF(ISNUMBER(C4840),MONTH(C4840),"")</f>
        <v/>
      </c>
      <c r="N4840" s="23">
        <f>IF(L4840="","",IF(NOT(ISNUMBER(crono_ano)),"Informe o ano",IF(L4840&lt;crono_ano,"Antes do ano",IF(L4840&gt;crono_ano,"Depois do ano","No ano"))))</f>
        <v/>
      </c>
      <c r="O4840" s="39">
        <f>IF(F4840="","",IF(COUNTIF(F$7:F4840,F4840)=1,1,0))</f>
        <v/>
      </c>
      <c r="P4840" s="39">
        <f>IF(A4840&amp;B4840&amp;C4840="","",IF(AND(O4840=1,N(G4840)&gt;0),IF(INDEX(pl_ativa,MAX(1,N(G4840)))="Sim",1,0),0))</f>
        <v/>
      </c>
      <c r="Q4840" s="39">
        <f>IF(F4840="","",COUNTIFS(ex_chave_oc,F4840,ex_cancelada,"&lt;&gt;Sim"))</f>
        <v/>
      </c>
      <c r="R4840" s="51">
        <f>IF(P4840="","",IF(AND(P4840=1,N(Q4840)&gt;0),1,0))</f>
        <v/>
      </c>
      <c r="S4840" s="30">
        <f>IF(P4840="","",IF(F4840="","ERRO: data prevista ausente ou inválida",IF(O4840=0,"Duplicada: contada uma vez",IF(N(G4840)=0,"ERRO: tarefa fora do Plano Mestre",IF(P4840=0,"Tarefa retirada do plano: não conta","OK")))))</f>
        <v/>
      </c>
    </row>
    <row r="4841">
      <c r="A4841" s="29" t="n"/>
      <c r="B4841" s="25" t="n"/>
      <c r="C4841" s="49" t="n"/>
      <c r="D4841" s="29" t="n"/>
      <c r="E4841" s="23">
        <f>IF(OR(A4841="",B4841=""),"",A4841&amp;"|"&amp;B4841)</f>
        <v/>
      </c>
      <c r="F4841" s="30">
        <f>IF(OR(E4841="",NOT(ISNUMBER(C4841))),"",E4841&amp;"|"&amp;YEAR(C4841)&amp;"-"&amp;RIGHT("0"&amp;MONTH(C4841),2)&amp;"-"&amp;RIGHT("0"&amp;DAY(C4841),2))</f>
        <v/>
      </c>
      <c r="G4841" s="26">
        <f>IF(E4841="","",IFERROR(MATCH(E4841,pl_chave,0),0))</f>
        <v/>
      </c>
      <c r="H4841" s="23">
        <f>IF(G4841="","",IF(G4841=0,"Tarefa fora do plano",INDEX(pl_tag,G4841)))</f>
        <v/>
      </c>
      <c r="I4841" s="30">
        <f>IF(N(G4841)=0,"",INDEX(pl_atividade,G4841))</f>
        <v/>
      </c>
      <c r="J4841" s="50">
        <f>IF(N(G4841)=0,"",INDEX(pl_especialidade,G4841))</f>
        <v/>
      </c>
      <c r="K4841" s="28">
        <f>IF(N(G4841)=0,"",INDEX(pl_duracao,G4841))</f>
        <v/>
      </c>
      <c r="L4841" s="39">
        <f>IF(ISNUMBER(C4841),YEAR(C4841),"")</f>
        <v/>
      </c>
      <c r="M4841" s="39">
        <f>IF(ISNUMBER(C4841),MONTH(C4841),"")</f>
        <v/>
      </c>
      <c r="N4841" s="23">
        <f>IF(L4841="","",IF(NOT(ISNUMBER(crono_ano)),"Informe o ano",IF(L4841&lt;crono_ano,"Antes do ano",IF(L4841&gt;crono_ano,"Depois do ano","No ano"))))</f>
        <v/>
      </c>
      <c r="O4841" s="39">
        <f>IF(F4841="","",IF(COUNTIF(F$7:F4841,F4841)=1,1,0))</f>
        <v/>
      </c>
      <c r="P4841" s="39">
        <f>IF(A4841&amp;B4841&amp;C4841="","",IF(AND(O4841=1,N(G4841)&gt;0),IF(INDEX(pl_ativa,MAX(1,N(G4841)))="Sim",1,0),0))</f>
        <v/>
      </c>
      <c r="Q4841" s="39">
        <f>IF(F4841="","",COUNTIFS(ex_chave_oc,F4841,ex_cancelada,"&lt;&gt;Sim"))</f>
        <v/>
      </c>
      <c r="R4841" s="51">
        <f>IF(P4841="","",IF(AND(P4841=1,N(Q4841)&gt;0),1,0))</f>
        <v/>
      </c>
      <c r="S4841" s="30">
        <f>IF(P4841="","",IF(F4841="","ERRO: data prevista ausente ou inválida",IF(O4841=0,"Duplicada: contada uma vez",IF(N(G4841)=0,"ERRO: tarefa fora do Plano Mestre",IF(P4841=0,"Tarefa retirada do plano: não conta","OK")))))</f>
        <v/>
      </c>
    </row>
    <row r="4842">
      <c r="A4842" s="29" t="n"/>
      <c r="B4842" s="25" t="n"/>
      <c r="C4842" s="49" t="n"/>
      <c r="D4842" s="29" t="n"/>
      <c r="E4842" s="23">
        <f>IF(OR(A4842="",B4842=""),"",A4842&amp;"|"&amp;B4842)</f>
        <v/>
      </c>
      <c r="F4842" s="30">
        <f>IF(OR(E4842="",NOT(ISNUMBER(C4842))),"",E4842&amp;"|"&amp;YEAR(C4842)&amp;"-"&amp;RIGHT("0"&amp;MONTH(C4842),2)&amp;"-"&amp;RIGHT("0"&amp;DAY(C4842),2))</f>
        <v/>
      </c>
      <c r="G4842" s="26">
        <f>IF(E4842="","",IFERROR(MATCH(E4842,pl_chave,0),0))</f>
        <v/>
      </c>
      <c r="H4842" s="23">
        <f>IF(G4842="","",IF(G4842=0,"Tarefa fora do plano",INDEX(pl_tag,G4842)))</f>
        <v/>
      </c>
      <c r="I4842" s="30">
        <f>IF(N(G4842)=0,"",INDEX(pl_atividade,G4842))</f>
        <v/>
      </c>
      <c r="J4842" s="50">
        <f>IF(N(G4842)=0,"",INDEX(pl_especialidade,G4842))</f>
        <v/>
      </c>
      <c r="K4842" s="28">
        <f>IF(N(G4842)=0,"",INDEX(pl_duracao,G4842))</f>
        <v/>
      </c>
      <c r="L4842" s="39">
        <f>IF(ISNUMBER(C4842),YEAR(C4842),"")</f>
        <v/>
      </c>
      <c r="M4842" s="39">
        <f>IF(ISNUMBER(C4842),MONTH(C4842),"")</f>
        <v/>
      </c>
      <c r="N4842" s="23">
        <f>IF(L4842="","",IF(NOT(ISNUMBER(crono_ano)),"Informe o ano",IF(L4842&lt;crono_ano,"Antes do ano",IF(L4842&gt;crono_ano,"Depois do ano","No ano"))))</f>
        <v/>
      </c>
      <c r="O4842" s="39">
        <f>IF(F4842="","",IF(COUNTIF(F$7:F4842,F4842)=1,1,0))</f>
        <v/>
      </c>
      <c r="P4842" s="39">
        <f>IF(A4842&amp;B4842&amp;C4842="","",IF(AND(O4842=1,N(G4842)&gt;0),IF(INDEX(pl_ativa,MAX(1,N(G4842)))="Sim",1,0),0))</f>
        <v/>
      </c>
      <c r="Q4842" s="39">
        <f>IF(F4842="","",COUNTIFS(ex_chave_oc,F4842,ex_cancelada,"&lt;&gt;Sim"))</f>
        <v/>
      </c>
      <c r="R4842" s="51">
        <f>IF(P4842="","",IF(AND(P4842=1,N(Q4842)&gt;0),1,0))</f>
        <v/>
      </c>
      <c r="S4842" s="30">
        <f>IF(P4842="","",IF(F4842="","ERRO: data prevista ausente ou inválida",IF(O4842=0,"Duplicada: contada uma vez",IF(N(G4842)=0,"ERRO: tarefa fora do Plano Mestre",IF(P4842=0,"Tarefa retirada do plano: não conta","OK")))))</f>
        <v/>
      </c>
    </row>
    <row r="4843">
      <c r="A4843" s="29" t="n"/>
      <c r="B4843" s="25" t="n"/>
      <c r="C4843" s="49" t="n"/>
      <c r="D4843" s="29" t="n"/>
      <c r="E4843" s="23">
        <f>IF(OR(A4843="",B4843=""),"",A4843&amp;"|"&amp;B4843)</f>
        <v/>
      </c>
      <c r="F4843" s="30">
        <f>IF(OR(E4843="",NOT(ISNUMBER(C4843))),"",E4843&amp;"|"&amp;YEAR(C4843)&amp;"-"&amp;RIGHT("0"&amp;MONTH(C4843),2)&amp;"-"&amp;RIGHT("0"&amp;DAY(C4843),2))</f>
        <v/>
      </c>
      <c r="G4843" s="26">
        <f>IF(E4843="","",IFERROR(MATCH(E4843,pl_chave,0),0))</f>
        <v/>
      </c>
      <c r="H4843" s="23">
        <f>IF(G4843="","",IF(G4843=0,"Tarefa fora do plano",INDEX(pl_tag,G4843)))</f>
        <v/>
      </c>
      <c r="I4843" s="30">
        <f>IF(N(G4843)=0,"",INDEX(pl_atividade,G4843))</f>
        <v/>
      </c>
      <c r="J4843" s="50">
        <f>IF(N(G4843)=0,"",INDEX(pl_especialidade,G4843))</f>
        <v/>
      </c>
      <c r="K4843" s="28">
        <f>IF(N(G4843)=0,"",INDEX(pl_duracao,G4843))</f>
        <v/>
      </c>
      <c r="L4843" s="39">
        <f>IF(ISNUMBER(C4843),YEAR(C4843),"")</f>
        <v/>
      </c>
      <c r="M4843" s="39">
        <f>IF(ISNUMBER(C4843),MONTH(C4843),"")</f>
        <v/>
      </c>
      <c r="N4843" s="23">
        <f>IF(L4843="","",IF(NOT(ISNUMBER(crono_ano)),"Informe o ano",IF(L4843&lt;crono_ano,"Antes do ano",IF(L4843&gt;crono_ano,"Depois do ano","No ano"))))</f>
        <v/>
      </c>
      <c r="O4843" s="39">
        <f>IF(F4843="","",IF(COUNTIF(F$7:F4843,F4843)=1,1,0))</f>
        <v/>
      </c>
      <c r="P4843" s="39">
        <f>IF(A4843&amp;B4843&amp;C4843="","",IF(AND(O4843=1,N(G4843)&gt;0),IF(INDEX(pl_ativa,MAX(1,N(G4843)))="Sim",1,0),0))</f>
        <v/>
      </c>
      <c r="Q4843" s="39">
        <f>IF(F4843="","",COUNTIFS(ex_chave_oc,F4843,ex_cancelada,"&lt;&gt;Sim"))</f>
        <v/>
      </c>
      <c r="R4843" s="51">
        <f>IF(P4843="","",IF(AND(P4843=1,N(Q4843)&gt;0),1,0))</f>
        <v/>
      </c>
      <c r="S4843" s="30">
        <f>IF(P4843="","",IF(F4843="","ERRO: data prevista ausente ou inválida",IF(O4843=0,"Duplicada: contada uma vez",IF(N(G4843)=0,"ERRO: tarefa fora do Plano Mestre",IF(P4843=0,"Tarefa retirada do plano: não conta","OK")))))</f>
        <v/>
      </c>
    </row>
    <row r="4844">
      <c r="A4844" s="29" t="n"/>
      <c r="B4844" s="25" t="n"/>
      <c r="C4844" s="49" t="n"/>
      <c r="D4844" s="29" t="n"/>
      <c r="E4844" s="23">
        <f>IF(OR(A4844="",B4844=""),"",A4844&amp;"|"&amp;B4844)</f>
        <v/>
      </c>
      <c r="F4844" s="30">
        <f>IF(OR(E4844="",NOT(ISNUMBER(C4844))),"",E4844&amp;"|"&amp;YEAR(C4844)&amp;"-"&amp;RIGHT("0"&amp;MONTH(C4844),2)&amp;"-"&amp;RIGHT("0"&amp;DAY(C4844),2))</f>
        <v/>
      </c>
      <c r="G4844" s="26">
        <f>IF(E4844="","",IFERROR(MATCH(E4844,pl_chave,0),0))</f>
        <v/>
      </c>
      <c r="H4844" s="23">
        <f>IF(G4844="","",IF(G4844=0,"Tarefa fora do plano",INDEX(pl_tag,G4844)))</f>
        <v/>
      </c>
      <c r="I4844" s="30">
        <f>IF(N(G4844)=0,"",INDEX(pl_atividade,G4844))</f>
        <v/>
      </c>
      <c r="J4844" s="50">
        <f>IF(N(G4844)=0,"",INDEX(pl_especialidade,G4844))</f>
        <v/>
      </c>
      <c r="K4844" s="28">
        <f>IF(N(G4844)=0,"",INDEX(pl_duracao,G4844))</f>
        <v/>
      </c>
      <c r="L4844" s="39">
        <f>IF(ISNUMBER(C4844),YEAR(C4844),"")</f>
        <v/>
      </c>
      <c r="M4844" s="39">
        <f>IF(ISNUMBER(C4844),MONTH(C4844),"")</f>
        <v/>
      </c>
      <c r="N4844" s="23">
        <f>IF(L4844="","",IF(NOT(ISNUMBER(crono_ano)),"Informe o ano",IF(L4844&lt;crono_ano,"Antes do ano",IF(L4844&gt;crono_ano,"Depois do ano","No ano"))))</f>
        <v/>
      </c>
      <c r="O4844" s="39">
        <f>IF(F4844="","",IF(COUNTIF(F$7:F4844,F4844)=1,1,0))</f>
        <v/>
      </c>
      <c r="P4844" s="39">
        <f>IF(A4844&amp;B4844&amp;C4844="","",IF(AND(O4844=1,N(G4844)&gt;0),IF(INDEX(pl_ativa,MAX(1,N(G4844)))="Sim",1,0),0))</f>
        <v/>
      </c>
      <c r="Q4844" s="39">
        <f>IF(F4844="","",COUNTIFS(ex_chave_oc,F4844,ex_cancelada,"&lt;&gt;Sim"))</f>
        <v/>
      </c>
      <c r="R4844" s="51">
        <f>IF(P4844="","",IF(AND(P4844=1,N(Q4844)&gt;0),1,0))</f>
        <v/>
      </c>
      <c r="S4844" s="30">
        <f>IF(P4844="","",IF(F4844="","ERRO: data prevista ausente ou inválida",IF(O4844=0,"Duplicada: contada uma vez",IF(N(G4844)=0,"ERRO: tarefa fora do Plano Mestre",IF(P4844=0,"Tarefa retirada do plano: não conta","OK")))))</f>
        <v/>
      </c>
    </row>
    <row r="4845">
      <c r="A4845" s="29" t="n"/>
      <c r="B4845" s="25" t="n"/>
      <c r="C4845" s="49" t="n"/>
      <c r="D4845" s="29" t="n"/>
      <c r="E4845" s="23">
        <f>IF(OR(A4845="",B4845=""),"",A4845&amp;"|"&amp;B4845)</f>
        <v/>
      </c>
      <c r="F4845" s="30">
        <f>IF(OR(E4845="",NOT(ISNUMBER(C4845))),"",E4845&amp;"|"&amp;YEAR(C4845)&amp;"-"&amp;RIGHT("0"&amp;MONTH(C4845),2)&amp;"-"&amp;RIGHT("0"&amp;DAY(C4845),2))</f>
        <v/>
      </c>
      <c r="G4845" s="26">
        <f>IF(E4845="","",IFERROR(MATCH(E4845,pl_chave,0),0))</f>
        <v/>
      </c>
      <c r="H4845" s="23">
        <f>IF(G4845="","",IF(G4845=0,"Tarefa fora do plano",INDEX(pl_tag,G4845)))</f>
        <v/>
      </c>
      <c r="I4845" s="30">
        <f>IF(N(G4845)=0,"",INDEX(pl_atividade,G4845))</f>
        <v/>
      </c>
      <c r="J4845" s="50">
        <f>IF(N(G4845)=0,"",INDEX(pl_especialidade,G4845))</f>
        <v/>
      </c>
      <c r="K4845" s="28">
        <f>IF(N(G4845)=0,"",INDEX(pl_duracao,G4845))</f>
        <v/>
      </c>
      <c r="L4845" s="39">
        <f>IF(ISNUMBER(C4845),YEAR(C4845),"")</f>
        <v/>
      </c>
      <c r="M4845" s="39">
        <f>IF(ISNUMBER(C4845),MONTH(C4845),"")</f>
        <v/>
      </c>
      <c r="N4845" s="23">
        <f>IF(L4845="","",IF(NOT(ISNUMBER(crono_ano)),"Informe o ano",IF(L4845&lt;crono_ano,"Antes do ano",IF(L4845&gt;crono_ano,"Depois do ano","No ano"))))</f>
        <v/>
      </c>
      <c r="O4845" s="39">
        <f>IF(F4845="","",IF(COUNTIF(F$7:F4845,F4845)=1,1,0))</f>
        <v/>
      </c>
      <c r="P4845" s="39">
        <f>IF(A4845&amp;B4845&amp;C4845="","",IF(AND(O4845=1,N(G4845)&gt;0),IF(INDEX(pl_ativa,MAX(1,N(G4845)))="Sim",1,0),0))</f>
        <v/>
      </c>
      <c r="Q4845" s="39">
        <f>IF(F4845="","",COUNTIFS(ex_chave_oc,F4845,ex_cancelada,"&lt;&gt;Sim"))</f>
        <v/>
      </c>
      <c r="R4845" s="51">
        <f>IF(P4845="","",IF(AND(P4845=1,N(Q4845)&gt;0),1,0))</f>
        <v/>
      </c>
      <c r="S4845" s="30">
        <f>IF(P4845="","",IF(F4845="","ERRO: data prevista ausente ou inválida",IF(O4845=0,"Duplicada: contada uma vez",IF(N(G4845)=0,"ERRO: tarefa fora do Plano Mestre",IF(P4845=0,"Tarefa retirada do plano: não conta","OK")))))</f>
        <v/>
      </c>
    </row>
    <row r="4846">
      <c r="A4846" s="29" t="n"/>
      <c r="B4846" s="25" t="n"/>
      <c r="C4846" s="49" t="n"/>
      <c r="D4846" s="29" t="n"/>
      <c r="E4846" s="23">
        <f>IF(OR(A4846="",B4846=""),"",A4846&amp;"|"&amp;B4846)</f>
        <v/>
      </c>
      <c r="F4846" s="30">
        <f>IF(OR(E4846="",NOT(ISNUMBER(C4846))),"",E4846&amp;"|"&amp;YEAR(C4846)&amp;"-"&amp;RIGHT("0"&amp;MONTH(C4846),2)&amp;"-"&amp;RIGHT("0"&amp;DAY(C4846),2))</f>
        <v/>
      </c>
      <c r="G4846" s="26">
        <f>IF(E4846="","",IFERROR(MATCH(E4846,pl_chave,0),0))</f>
        <v/>
      </c>
      <c r="H4846" s="23">
        <f>IF(G4846="","",IF(G4846=0,"Tarefa fora do plano",INDEX(pl_tag,G4846)))</f>
        <v/>
      </c>
      <c r="I4846" s="30">
        <f>IF(N(G4846)=0,"",INDEX(pl_atividade,G4846))</f>
        <v/>
      </c>
      <c r="J4846" s="50">
        <f>IF(N(G4846)=0,"",INDEX(pl_especialidade,G4846))</f>
        <v/>
      </c>
      <c r="K4846" s="28">
        <f>IF(N(G4846)=0,"",INDEX(pl_duracao,G4846))</f>
        <v/>
      </c>
      <c r="L4846" s="39">
        <f>IF(ISNUMBER(C4846),YEAR(C4846),"")</f>
        <v/>
      </c>
      <c r="M4846" s="39">
        <f>IF(ISNUMBER(C4846),MONTH(C4846),"")</f>
        <v/>
      </c>
      <c r="N4846" s="23">
        <f>IF(L4846="","",IF(NOT(ISNUMBER(crono_ano)),"Informe o ano",IF(L4846&lt;crono_ano,"Antes do ano",IF(L4846&gt;crono_ano,"Depois do ano","No ano"))))</f>
        <v/>
      </c>
      <c r="O4846" s="39">
        <f>IF(F4846="","",IF(COUNTIF(F$7:F4846,F4846)=1,1,0))</f>
        <v/>
      </c>
      <c r="P4846" s="39">
        <f>IF(A4846&amp;B4846&amp;C4846="","",IF(AND(O4846=1,N(G4846)&gt;0),IF(INDEX(pl_ativa,MAX(1,N(G4846)))="Sim",1,0),0))</f>
        <v/>
      </c>
      <c r="Q4846" s="39">
        <f>IF(F4846="","",COUNTIFS(ex_chave_oc,F4846,ex_cancelada,"&lt;&gt;Sim"))</f>
        <v/>
      </c>
      <c r="R4846" s="51">
        <f>IF(P4846="","",IF(AND(P4846=1,N(Q4846)&gt;0),1,0))</f>
        <v/>
      </c>
      <c r="S4846" s="30">
        <f>IF(P4846="","",IF(F4846="","ERRO: data prevista ausente ou inválida",IF(O4846=0,"Duplicada: contada uma vez",IF(N(G4846)=0,"ERRO: tarefa fora do Plano Mestre",IF(P4846=0,"Tarefa retirada do plano: não conta","OK")))))</f>
        <v/>
      </c>
    </row>
    <row r="4847">
      <c r="A4847" s="29" t="n"/>
      <c r="B4847" s="25" t="n"/>
      <c r="C4847" s="49" t="n"/>
      <c r="D4847" s="29" t="n"/>
      <c r="E4847" s="23">
        <f>IF(OR(A4847="",B4847=""),"",A4847&amp;"|"&amp;B4847)</f>
        <v/>
      </c>
      <c r="F4847" s="30">
        <f>IF(OR(E4847="",NOT(ISNUMBER(C4847))),"",E4847&amp;"|"&amp;YEAR(C4847)&amp;"-"&amp;RIGHT("0"&amp;MONTH(C4847),2)&amp;"-"&amp;RIGHT("0"&amp;DAY(C4847),2))</f>
        <v/>
      </c>
      <c r="G4847" s="26">
        <f>IF(E4847="","",IFERROR(MATCH(E4847,pl_chave,0),0))</f>
        <v/>
      </c>
      <c r="H4847" s="23">
        <f>IF(G4847="","",IF(G4847=0,"Tarefa fora do plano",INDEX(pl_tag,G4847)))</f>
        <v/>
      </c>
      <c r="I4847" s="30">
        <f>IF(N(G4847)=0,"",INDEX(pl_atividade,G4847))</f>
        <v/>
      </c>
      <c r="J4847" s="50">
        <f>IF(N(G4847)=0,"",INDEX(pl_especialidade,G4847))</f>
        <v/>
      </c>
      <c r="K4847" s="28">
        <f>IF(N(G4847)=0,"",INDEX(pl_duracao,G4847))</f>
        <v/>
      </c>
      <c r="L4847" s="39">
        <f>IF(ISNUMBER(C4847),YEAR(C4847),"")</f>
        <v/>
      </c>
      <c r="M4847" s="39">
        <f>IF(ISNUMBER(C4847),MONTH(C4847),"")</f>
        <v/>
      </c>
      <c r="N4847" s="23">
        <f>IF(L4847="","",IF(NOT(ISNUMBER(crono_ano)),"Informe o ano",IF(L4847&lt;crono_ano,"Antes do ano",IF(L4847&gt;crono_ano,"Depois do ano","No ano"))))</f>
        <v/>
      </c>
      <c r="O4847" s="39">
        <f>IF(F4847="","",IF(COUNTIF(F$7:F4847,F4847)=1,1,0))</f>
        <v/>
      </c>
      <c r="P4847" s="39">
        <f>IF(A4847&amp;B4847&amp;C4847="","",IF(AND(O4847=1,N(G4847)&gt;0),IF(INDEX(pl_ativa,MAX(1,N(G4847)))="Sim",1,0),0))</f>
        <v/>
      </c>
      <c r="Q4847" s="39">
        <f>IF(F4847="","",COUNTIFS(ex_chave_oc,F4847,ex_cancelada,"&lt;&gt;Sim"))</f>
        <v/>
      </c>
      <c r="R4847" s="51">
        <f>IF(P4847="","",IF(AND(P4847=1,N(Q4847)&gt;0),1,0))</f>
        <v/>
      </c>
      <c r="S4847" s="30">
        <f>IF(P4847="","",IF(F4847="","ERRO: data prevista ausente ou inválida",IF(O4847=0,"Duplicada: contada uma vez",IF(N(G4847)=0,"ERRO: tarefa fora do Plano Mestre",IF(P4847=0,"Tarefa retirada do plano: não conta","OK")))))</f>
        <v/>
      </c>
    </row>
    <row r="4848">
      <c r="A4848" s="29" t="n"/>
      <c r="B4848" s="25" t="n"/>
      <c r="C4848" s="49" t="n"/>
      <c r="D4848" s="29" t="n"/>
      <c r="E4848" s="23">
        <f>IF(OR(A4848="",B4848=""),"",A4848&amp;"|"&amp;B4848)</f>
        <v/>
      </c>
      <c r="F4848" s="30">
        <f>IF(OR(E4848="",NOT(ISNUMBER(C4848))),"",E4848&amp;"|"&amp;YEAR(C4848)&amp;"-"&amp;RIGHT("0"&amp;MONTH(C4848),2)&amp;"-"&amp;RIGHT("0"&amp;DAY(C4848),2))</f>
        <v/>
      </c>
      <c r="G4848" s="26">
        <f>IF(E4848="","",IFERROR(MATCH(E4848,pl_chave,0),0))</f>
        <v/>
      </c>
      <c r="H4848" s="23">
        <f>IF(G4848="","",IF(G4848=0,"Tarefa fora do plano",INDEX(pl_tag,G4848)))</f>
        <v/>
      </c>
      <c r="I4848" s="30">
        <f>IF(N(G4848)=0,"",INDEX(pl_atividade,G4848))</f>
        <v/>
      </c>
      <c r="J4848" s="50">
        <f>IF(N(G4848)=0,"",INDEX(pl_especialidade,G4848))</f>
        <v/>
      </c>
      <c r="K4848" s="28">
        <f>IF(N(G4848)=0,"",INDEX(pl_duracao,G4848))</f>
        <v/>
      </c>
      <c r="L4848" s="39">
        <f>IF(ISNUMBER(C4848),YEAR(C4848),"")</f>
        <v/>
      </c>
      <c r="M4848" s="39">
        <f>IF(ISNUMBER(C4848),MONTH(C4848),"")</f>
        <v/>
      </c>
      <c r="N4848" s="23">
        <f>IF(L4848="","",IF(NOT(ISNUMBER(crono_ano)),"Informe o ano",IF(L4848&lt;crono_ano,"Antes do ano",IF(L4848&gt;crono_ano,"Depois do ano","No ano"))))</f>
        <v/>
      </c>
      <c r="O4848" s="39">
        <f>IF(F4848="","",IF(COUNTIF(F$7:F4848,F4848)=1,1,0))</f>
        <v/>
      </c>
      <c r="P4848" s="39">
        <f>IF(A4848&amp;B4848&amp;C4848="","",IF(AND(O4848=1,N(G4848)&gt;0),IF(INDEX(pl_ativa,MAX(1,N(G4848)))="Sim",1,0),0))</f>
        <v/>
      </c>
      <c r="Q4848" s="39">
        <f>IF(F4848="","",COUNTIFS(ex_chave_oc,F4848,ex_cancelada,"&lt;&gt;Sim"))</f>
        <v/>
      </c>
      <c r="R4848" s="51">
        <f>IF(P4848="","",IF(AND(P4848=1,N(Q4848)&gt;0),1,0))</f>
        <v/>
      </c>
      <c r="S4848" s="30">
        <f>IF(P4848="","",IF(F4848="","ERRO: data prevista ausente ou inválida",IF(O4848=0,"Duplicada: contada uma vez",IF(N(G4848)=0,"ERRO: tarefa fora do Plano Mestre",IF(P4848=0,"Tarefa retirada do plano: não conta","OK")))))</f>
        <v/>
      </c>
    </row>
    <row r="4849">
      <c r="A4849" s="29" t="n"/>
      <c r="B4849" s="25" t="n"/>
      <c r="C4849" s="49" t="n"/>
      <c r="D4849" s="29" t="n"/>
      <c r="E4849" s="23">
        <f>IF(OR(A4849="",B4849=""),"",A4849&amp;"|"&amp;B4849)</f>
        <v/>
      </c>
      <c r="F4849" s="30">
        <f>IF(OR(E4849="",NOT(ISNUMBER(C4849))),"",E4849&amp;"|"&amp;YEAR(C4849)&amp;"-"&amp;RIGHT("0"&amp;MONTH(C4849),2)&amp;"-"&amp;RIGHT("0"&amp;DAY(C4849),2))</f>
        <v/>
      </c>
      <c r="G4849" s="26">
        <f>IF(E4849="","",IFERROR(MATCH(E4849,pl_chave,0),0))</f>
        <v/>
      </c>
      <c r="H4849" s="23">
        <f>IF(G4849="","",IF(G4849=0,"Tarefa fora do plano",INDEX(pl_tag,G4849)))</f>
        <v/>
      </c>
      <c r="I4849" s="30">
        <f>IF(N(G4849)=0,"",INDEX(pl_atividade,G4849))</f>
        <v/>
      </c>
      <c r="J4849" s="50">
        <f>IF(N(G4849)=0,"",INDEX(pl_especialidade,G4849))</f>
        <v/>
      </c>
      <c r="K4849" s="28">
        <f>IF(N(G4849)=0,"",INDEX(pl_duracao,G4849))</f>
        <v/>
      </c>
      <c r="L4849" s="39">
        <f>IF(ISNUMBER(C4849),YEAR(C4849),"")</f>
        <v/>
      </c>
      <c r="M4849" s="39">
        <f>IF(ISNUMBER(C4849),MONTH(C4849),"")</f>
        <v/>
      </c>
      <c r="N4849" s="23">
        <f>IF(L4849="","",IF(NOT(ISNUMBER(crono_ano)),"Informe o ano",IF(L4849&lt;crono_ano,"Antes do ano",IF(L4849&gt;crono_ano,"Depois do ano","No ano"))))</f>
        <v/>
      </c>
      <c r="O4849" s="39">
        <f>IF(F4849="","",IF(COUNTIF(F$7:F4849,F4849)=1,1,0))</f>
        <v/>
      </c>
      <c r="P4849" s="39">
        <f>IF(A4849&amp;B4849&amp;C4849="","",IF(AND(O4849=1,N(G4849)&gt;0),IF(INDEX(pl_ativa,MAX(1,N(G4849)))="Sim",1,0),0))</f>
        <v/>
      </c>
      <c r="Q4849" s="39">
        <f>IF(F4849="","",COUNTIFS(ex_chave_oc,F4849,ex_cancelada,"&lt;&gt;Sim"))</f>
        <v/>
      </c>
      <c r="R4849" s="51">
        <f>IF(P4849="","",IF(AND(P4849=1,N(Q4849)&gt;0),1,0))</f>
        <v/>
      </c>
      <c r="S4849" s="30">
        <f>IF(P4849="","",IF(F4849="","ERRO: data prevista ausente ou inválida",IF(O4849=0,"Duplicada: contada uma vez",IF(N(G4849)=0,"ERRO: tarefa fora do Plano Mestre",IF(P4849=0,"Tarefa retirada do plano: não conta","OK")))))</f>
        <v/>
      </c>
    </row>
    <row r="4850">
      <c r="A4850" s="29" t="n"/>
      <c r="B4850" s="25" t="n"/>
      <c r="C4850" s="49" t="n"/>
      <c r="D4850" s="29" t="n"/>
      <c r="E4850" s="23">
        <f>IF(OR(A4850="",B4850=""),"",A4850&amp;"|"&amp;B4850)</f>
        <v/>
      </c>
      <c r="F4850" s="30">
        <f>IF(OR(E4850="",NOT(ISNUMBER(C4850))),"",E4850&amp;"|"&amp;YEAR(C4850)&amp;"-"&amp;RIGHT("0"&amp;MONTH(C4850),2)&amp;"-"&amp;RIGHT("0"&amp;DAY(C4850),2))</f>
        <v/>
      </c>
      <c r="G4850" s="26">
        <f>IF(E4850="","",IFERROR(MATCH(E4850,pl_chave,0),0))</f>
        <v/>
      </c>
      <c r="H4850" s="23">
        <f>IF(G4850="","",IF(G4850=0,"Tarefa fora do plano",INDEX(pl_tag,G4850)))</f>
        <v/>
      </c>
      <c r="I4850" s="30">
        <f>IF(N(G4850)=0,"",INDEX(pl_atividade,G4850))</f>
        <v/>
      </c>
      <c r="J4850" s="50">
        <f>IF(N(G4850)=0,"",INDEX(pl_especialidade,G4850))</f>
        <v/>
      </c>
      <c r="K4850" s="28">
        <f>IF(N(G4850)=0,"",INDEX(pl_duracao,G4850))</f>
        <v/>
      </c>
      <c r="L4850" s="39">
        <f>IF(ISNUMBER(C4850),YEAR(C4850),"")</f>
        <v/>
      </c>
      <c r="M4850" s="39">
        <f>IF(ISNUMBER(C4850),MONTH(C4850),"")</f>
        <v/>
      </c>
      <c r="N4850" s="23">
        <f>IF(L4850="","",IF(NOT(ISNUMBER(crono_ano)),"Informe o ano",IF(L4850&lt;crono_ano,"Antes do ano",IF(L4850&gt;crono_ano,"Depois do ano","No ano"))))</f>
        <v/>
      </c>
      <c r="O4850" s="39">
        <f>IF(F4850="","",IF(COUNTIF(F$7:F4850,F4850)=1,1,0))</f>
        <v/>
      </c>
      <c r="P4850" s="39">
        <f>IF(A4850&amp;B4850&amp;C4850="","",IF(AND(O4850=1,N(G4850)&gt;0),IF(INDEX(pl_ativa,MAX(1,N(G4850)))="Sim",1,0),0))</f>
        <v/>
      </c>
      <c r="Q4850" s="39">
        <f>IF(F4850="","",COUNTIFS(ex_chave_oc,F4850,ex_cancelada,"&lt;&gt;Sim"))</f>
        <v/>
      </c>
      <c r="R4850" s="51">
        <f>IF(P4850="","",IF(AND(P4850=1,N(Q4850)&gt;0),1,0))</f>
        <v/>
      </c>
      <c r="S4850" s="30">
        <f>IF(P4850="","",IF(F4850="","ERRO: data prevista ausente ou inválida",IF(O4850=0,"Duplicada: contada uma vez",IF(N(G4850)=0,"ERRO: tarefa fora do Plano Mestre",IF(P4850=0,"Tarefa retirada do plano: não conta","OK")))))</f>
        <v/>
      </c>
    </row>
    <row r="4851">
      <c r="A4851" s="29" t="n"/>
      <c r="B4851" s="25" t="n"/>
      <c r="C4851" s="49" t="n"/>
      <c r="D4851" s="29" t="n"/>
      <c r="E4851" s="23">
        <f>IF(OR(A4851="",B4851=""),"",A4851&amp;"|"&amp;B4851)</f>
        <v/>
      </c>
      <c r="F4851" s="30">
        <f>IF(OR(E4851="",NOT(ISNUMBER(C4851))),"",E4851&amp;"|"&amp;YEAR(C4851)&amp;"-"&amp;RIGHT("0"&amp;MONTH(C4851),2)&amp;"-"&amp;RIGHT("0"&amp;DAY(C4851),2))</f>
        <v/>
      </c>
      <c r="G4851" s="26">
        <f>IF(E4851="","",IFERROR(MATCH(E4851,pl_chave,0),0))</f>
        <v/>
      </c>
      <c r="H4851" s="23">
        <f>IF(G4851="","",IF(G4851=0,"Tarefa fora do plano",INDEX(pl_tag,G4851)))</f>
        <v/>
      </c>
      <c r="I4851" s="30">
        <f>IF(N(G4851)=0,"",INDEX(pl_atividade,G4851))</f>
        <v/>
      </c>
      <c r="J4851" s="50">
        <f>IF(N(G4851)=0,"",INDEX(pl_especialidade,G4851))</f>
        <v/>
      </c>
      <c r="K4851" s="28">
        <f>IF(N(G4851)=0,"",INDEX(pl_duracao,G4851))</f>
        <v/>
      </c>
      <c r="L4851" s="39">
        <f>IF(ISNUMBER(C4851),YEAR(C4851),"")</f>
        <v/>
      </c>
      <c r="M4851" s="39">
        <f>IF(ISNUMBER(C4851),MONTH(C4851),"")</f>
        <v/>
      </c>
      <c r="N4851" s="23">
        <f>IF(L4851="","",IF(NOT(ISNUMBER(crono_ano)),"Informe o ano",IF(L4851&lt;crono_ano,"Antes do ano",IF(L4851&gt;crono_ano,"Depois do ano","No ano"))))</f>
        <v/>
      </c>
      <c r="O4851" s="39">
        <f>IF(F4851="","",IF(COUNTIF(F$7:F4851,F4851)=1,1,0))</f>
        <v/>
      </c>
      <c r="P4851" s="39">
        <f>IF(A4851&amp;B4851&amp;C4851="","",IF(AND(O4851=1,N(G4851)&gt;0),IF(INDEX(pl_ativa,MAX(1,N(G4851)))="Sim",1,0),0))</f>
        <v/>
      </c>
      <c r="Q4851" s="39">
        <f>IF(F4851="","",COUNTIFS(ex_chave_oc,F4851,ex_cancelada,"&lt;&gt;Sim"))</f>
        <v/>
      </c>
      <c r="R4851" s="51">
        <f>IF(P4851="","",IF(AND(P4851=1,N(Q4851)&gt;0),1,0))</f>
        <v/>
      </c>
      <c r="S4851" s="30">
        <f>IF(P4851="","",IF(F4851="","ERRO: data prevista ausente ou inválida",IF(O4851=0,"Duplicada: contada uma vez",IF(N(G4851)=0,"ERRO: tarefa fora do Plano Mestre",IF(P4851=0,"Tarefa retirada do plano: não conta","OK")))))</f>
        <v/>
      </c>
    </row>
    <row r="4852">
      <c r="A4852" s="29" t="n"/>
      <c r="B4852" s="25" t="n"/>
      <c r="C4852" s="49" t="n"/>
      <c r="D4852" s="29" t="n"/>
      <c r="E4852" s="23">
        <f>IF(OR(A4852="",B4852=""),"",A4852&amp;"|"&amp;B4852)</f>
        <v/>
      </c>
      <c r="F4852" s="30">
        <f>IF(OR(E4852="",NOT(ISNUMBER(C4852))),"",E4852&amp;"|"&amp;YEAR(C4852)&amp;"-"&amp;RIGHT("0"&amp;MONTH(C4852),2)&amp;"-"&amp;RIGHT("0"&amp;DAY(C4852),2))</f>
        <v/>
      </c>
      <c r="G4852" s="26">
        <f>IF(E4852="","",IFERROR(MATCH(E4852,pl_chave,0),0))</f>
        <v/>
      </c>
      <c r="H4852" s="23">
        <f>IF(G4852="","",IF(G4852=0,"Tarefa fora do plano",INDEX(pl_tag,G4852)))</f>
        <v/>
      </c>
      <c r="I4852" s="30">
        <f>IF(N(G4852)=0,"",INDEX(pl_atividade,G4852))</f>
        <v/>
      </c>
      <c r="J4852" s="50">
        <f>IF(N(G4852)=0,"",INDEX(pl_especialidade,G4852))</f>
        <v/>
      </c>
      <c r="K4852" s="28">
        <f>IF(N(G4852)=0,"",INDEX(pl_duracao,G4852))</f>
        <v/>
      </c>
      <c r="L4852" s="39">
        <f>IF(ISNUMBER(C4852),YEAR(C4852),"")</f>
        <v/>
      </c>
      <c r="M4852" s="39">
        <f>IF(ISNUMBER(C4852),MONTH(C4852),"")</f>
        <v/>
      </c>
      <c r="N4852" s="23">
        <f>IF(L4852="","",IF(NOT(ISNUMBER(crono_ano)),"Informe o ano",IF(L4852&lt;crono_ano,"Antes do ano",IF(L4852&gt;crono_ano,"Depois do ano","No ano"))))</f>
        <v/>
      </c>
      <c r="O4852" s="39">
        <f>IF(F4852="","",IF(COUNTIF(F$7:F4852,F4852)=1,1,0))</f>
        <v/>
      </c>
      <c r="P4852" s="39">
        <f>IF(A4852&amp;B4852&amp;C4852="","",IF(AND(O4852=1,N(G4852)&gt;0),IF(INDEX(pl_ativa,MAX(1,N(G4852)))="Sim",1,0),0))</f>
        <v/>
      </c>
      <c r="Q4852" s="39">
        <f>IF(F4852="","",COUNTIFS(ex_chave_oc,F4852,ex_cancelada,"&lt;&gt;Sim"))</f>
        <v/>
      </c>
      <c r="R4852" s="51">
        <f>IF(P4852="","",IF(AND(P4852=1,N(Q4852)&gt;0),1,0))</f>
        <v/>
      </c>
      <c r="S4852" s="30">
        <f>IF(P4852="","",IF(F4852="","ERRO: data prevista ausente ou inválida",IF(O4852=0,"Duplicada: contada uma vez",IF(N(G4852)=0,"ERRO: tarefa fora do Plano Mestre",IF(P4852=0,"Tarefa retirada do plano: não conta","OK")))))</f>
        <v/>
      </c>
    </row>
    <row r="4853">
      <c r="A4853" s="29" t="n"/>
      <c r="B4853" s="25" t="n"/>
      <c r="C4853" s="49" t="n"/>
      <c r="D4853" s="29" t="n"/>
      <c r="E4853" s="23">
        <f>IF(OR(A4853="",B4853=""),"",A4853&amp;"|"&amp;B4853)</f>
        <v/>
      </c>
      <c r="F4853" s="30">
        <f>IF(OR(E4853="",NOT(ISNUMBER(C4853))),"",E4853&amp;"|"&amp;YEAR(C4853)&amp;"-"&amp;RIGHT("0"&amp;MONTH(C4853),2)&amp;"-"&amp;RIGHT("0"&amp;DAY(C4853),2))</f>
        <v/>
      </c>
      <c r="G4853" s="26">
        <f>IF(E4853="","",IFERROR(MATCH(E4853,pl_chave,0),0))</f>
        <v/>
      </c>
      <c r="H4853" s="23">
        <f>IF(G4853="","",IF(G4853=0,"Tarefa fora do plano",INDEX(pl_tag,G4853)))</f>
        <v/>
      </c>
      <c r="I4853" s="30">
        <f>IF(N(G4853)=0,"",INDEX(pl_atividade,G4853))</f>
        <v/>
      </c>
      <c r="J4853" s="50">
        <f>IF(N(G4853)=0,"",INDEX(pl_especialidade,G4853))</f>
        <v/>
      </c>
      <c r="K4853" s="28">
        <f>IF(N(G4853)=0,"",INDEX(pl_duracao,G4853))</f>
        <v/>
      </c>
      <c r="L4853" s="39">
        <f>IF(ISNUMBER(C4853),YEAR(C4853),"")</f>
        <v/>
      </c>
      <c r="M4853" s="39">
        <f>IF(ISNUMBER(C4853),MONTH(C4853),"")</f>
        <v/>
      </c>
      <c r="N4853" s="23">
        <f>IF(L4853="","",IF(NOT(ISNUMBER(crono_ano)),"Informe o ano",IF(L4853&lt;crono_ano,"Antes do ano",IF(L4853&gt;crono_ano,"Depois do ano","No ano"))))</f>
        <v/>
      </c>
      <c r="O4853" s="39">
        <f>IF(F4853="","",IF(COUNTIF(F$7:F4853,F4853)=1,1,0))</f>
        <v/>
      </c>
      <c r="P4853" s="39">
        <f>IF(A4853&amp;B4853&amp;C4853="","",IF(AND(O4853=1,N(G4853)&gt;0),IF(INDEX(pl_ativa,MAX(1,N(G4853)))="Sim",1,0),0))</f>
        <v/>
      </c>
      <c r="Q4853" s="39">
        <f>IF(F4853="","",COUNTIFS(ex_chave_oc,F4853,ex_cancelada,"&lt;&gt;Sim"))</f>
        <v/>
      </c>
      <c r="R4853" s="51">
        <f>IF(P4853="","",IF(AND(P4853=1,N(Q4853)&gt;0),1,0))</f>
        <v/>
      </c>
      <c r="S4853" s="30">
        <f>IF(P4853="","",IF(F4853="","ERRO: data prevista ausente ou inválida",IF(O4853=0,"Duplicada: contada uma vez",IF(N(G4853)=0,"ERRO: tarefa fora do Plano Mestre",IF(P4853=0,"Tarefa retirada do plano: não conta","OK")))))</f>
        <v/>
      </c>
    </row>
    <row r="4854">
      <c r="A4854" s="29" t="n"/>
      <c r="B4854" s="25" t="n"/>
      <c r="C4854" s="49" t="n"/>
      <c r="D4854" s="29" t="n"/>
      <c r="E4854" s="23">
        <f>IF(OR(A4854="",B4854=""),"",A4854&amp;"|"&amp;B4854)</f>
        <v/>
      </c>
      <c r="F4854" s="30">
        <f>IF(OR(E4854="",NOT(ISNUMBER(C4854))),"",E4854&amp;"|"&amp;YEAR(C4854)&amp;"-"&amp;RIGHT("0"&amp;MONTH(C4854),2)&amp;"-"&amp;RIGHT("0"&amp;DAY(C4854),2))</f>
        <v/>
      </c>
      <c r="G4854" s="26">
        <f>IF(E4854="","",IFERROR(MATCH(E4854,pl_chave,0),0))</f>
        <v/>
      </c>
      <c r="H4854" s="23">
        <f>IF(G4854="","",IF(G4854=0,"Tarefa fora do plano",INDEX(pl_tag,G4854)))</f>
        <v/>
      </c>
      <c r="I4854" s="30">
        <f>IF(N(G4854)=0,"",INDEX(pl_atividade,G4854))</f>
        <v/>
      </c>
      <c r="J4854" s="50">
        <f>IF(N(G4854)=0,"",INDEX(pl_especialidade,G4854))</f>
        <v/>
      </c>
      <c r="K4854" s="28">
        <f>IF(N(G4854)=0,"",INDEX(pl_duracao,G4854))</f>
        <v/>
      </c>
      <c r="L4854" s="39">
        <f>IF(ISNUMBER(C4854),YEAR(C4854),"")</f>
        <v/>
      </c>
      <c r="M4854" s="39">
        <f>IF(ISNUMBER(C4854),MONTH(C4854),"")</f>
        <v/>
      </c>
      <c r="N4854" s="23">
        <f>IF(L4854="","",IF(NOT(ISNUMBER(crono_ano)),"Informe o ano",IF(L4854&lt;crono_ano,"Antes do ano",IF(L4854&gt;crono_ano,"Depois do ano","No ano"))))</f>
        <v/>
      </c>
      <c r="O4854" s="39">
        <f>IF(F4854="","",IF(COUNTIF(F$7:F4854,F4854)=1,1,0))</f>
        <v/>
      </c>
      <c r="P4854" s="39">
        <f>IF(A4854&amp;B4854&amp;C4854="","",IF(AND(O4854=1,N(G4854)&gt;0),IF(INDEX(pl_ativa,MAX(1,N(G4854)))="Sim",1,0),0))</f>
        <v/>
      </c>
      <c r="Q4854" s="39">
        <f>IF(F4854="","",COUNTIFS(ex_chave_oc,F4854,ex_cancelada,"&lt;&gt;Sim"))</f>
        <v/>
      </c>
      <c r="R4854" s="51">
        <f>IF(P4854="","",IF(AND(P4854=1,N(Q4854)&gt;0),1,0))</f>
        <v/>
      </c>
      <c r="S4854" s="30">
        <f>IF(P4854="","",IF(F4854="","ERRO: data prevista ausente ou inválida",IF(O4854=0,"Duplicada: contada uma vez",IF(N(G4854)=0,"ERRO: tarefa fora do Plano Mestre",IF(P4854=0,"Tarefa retirada do plano: não conta","OK")))))</f>
        <v/>
      </c>
    </row>
    <row r="4855">
      <c r="A4855" s="29" t="n"/>
      <c r="B4855" s="25" t="n"/>
      <c r="C4855" s="49" t="n"/>
      <c r="D4855" s="29" t="n"/>
      <c r="E4855" s="23">
        <f>IF(OR(A4855="",B4855=""),"",A4855&amp;"|"&amp;B4855)</f>
        <v/>
      </c>
      <c r="F4855" s="30">
        <f>IF(OR(E4855="",NOT(ISNUMBER(C4855))),"",E4855&amp;"|"&amp;YEAR(C4855)&amp;"-"&amp;RIGHT("0"&amp;MONTH(C4855),2)&amp;"-"&amp;RIGHT("0"&amp;DAY(C4855),2))</f>
        <v/>
      </c>
      <c r="G4855" s="26">
        <f>IF(E4855="","",IFERROR(MATCH(E4855,pl_chave,0),0))</f>
        <v/>
      </c>
      <c r="H4855" s="23">
        <f>IF(G4855="","",IF(G4855=0,"Tarefa fora do plano",INDEX(pl_tag,G4855)))</f>
        <v/>
      </c>
      <c r="I4855" s="30">
        <f>IF(N(G4855)=0,"",INDEX(pl_atividade,G4855))</f>
        <v/>
      </c>
      <c r="J4855" s="50">
        <f>IF(N(G4855)=0,"",INDEX(pl_especialidade,G4855))</f>
        <v/>
      </c>
      <c r="K4855" s="28">
        <f>IF(N(G4855)=0,"",INDEX(pl_duracao,G4855))</f>
        <v/>
      </c>
      <c r="L4855" s="39">
        <f>IF(ISNUMBER(C4855),YEAR(C4855),"")</f>
        <v/>
      </c>
      <c r="M4855" s="39">
        <f>IF(ISNUMBER(C4855),MONTH(C4855),"")</f>
        <v/>
      </c>
      <c r="N4855" s="23">
        <f>IF(L4855="","",IF(NOT(ISNUMBER(crono_ano)),"Informe o ano",IF(L4855&lt;crono_ano,"Antes do ano",IF(L4855&gt;crono_ano,"Depois do ano","No ano"))))</f>
        <v/>
      </c>
      <c r="O4855" s="39">
        <f>IF(F4855="","",IF(COUNTIF(F$7:F4855,F4855)=1,1,0))</f>
        <v/>
      </c>
      <c r="P4855" s="39">
        <f>IF(A4855&amp;B4855&amp;C4855="","",IF(AND(O4855=1,N(G4855)&gt;0),IF(INDEX(pl_ativa,MAX(1,N(G4855)))="Sim",1,0),0))</f>
        <v/>
      </c>
      <c r="Q4855" s="39">
        <f>IF(F4855="","",COUNTIFS(ex_chave_oc,F4855,ex_cancelada,"&lt;&gt;Sim"))</f>
        <v/>
      </c>
      <c r="R4855" s="51">
        <f>IF(P4855="","",IF(AND(P4855=1,N(Q4855)&gt;0),1,0))</f>
        <v/>
      </c>
      <c r="S4855" s="30">
        <f>IF(P4855="","",IF(F4855="","ERRO: data prevista ausente ou inválida",IF(O4855=0,"Duplicada: contada uma vez",IF(N(G4855)=0,"ERRO: tarefa fora do Plano Mestre",IF(P4855=0,"Tarefa retirada do plano: não conta","OK")))))</f>
        <v/>
      </c>
    </row>
    <row r="4856">
      <c r="A4856" s="29" t="n"/>
      <c r="B4856" s="25" t="n"/>
      <c r="C4856" s="49" t="n"/>
      <c r="D4856" s="29" t="n"/>
      <c r="E4856" s="23">
        <f>IF(OR(A4856="",B4856=""),"",A4856&amp;"|"&amp;B4856)</f>
        <v/>
      </c>
      <c r="F4856" s="30">
        <f>IF(OR(E4856="",NOT(ISNUMBER(C4856))),"",E4856&amp;"|"&amp;YEAR(C4856)&amp;"-"&amp;RIGHT("0"&amp;MONTH(C4856),2)&amp;"-"&amp;RIGHT("0"&amp;DAY(C4856),2))</f>
        <v/>
      </c>
      <c r="G4856" s="26">
        <f>IF(E4856="","",IFERROR(MATCH(E4856,pl_chave,0),0))</f>
        <v/>
      </c>
      <c r="H4856" s="23">
        <f>IF(G4856="","",IF(G4856=0,"Tarefa fora do plano",INDEX(pl_tag,G4856)))</f>
        <v/>
      </c>
      <c r="I4856" s="30">
        <f>IF(N(G4856)=0,"",INDEX(pl_atividade,G4856))</f>
        <v/>
      </c>
      <c r="J4856" s="50">
        <f>IF(N(G4856)=0,"",INDEX(pl_especialidade,G4856))</f>
        <v/>
      </c>
      <c r="K4856" s="28">
        <f>IF(N(G4856)=0,"",INDEX(pl_duracao,G4856))</f>
        <v/>
      </c>
      <c r="L4856" s="39">
        <f>IF(ISNUMBER(C4856),YEAR(C4856),"")</f>
        <v/>
      </c>
      <c r="M4856" s="39">
        <f>IF(ISNUMBER(C4856),MONTH(C4856),"")</f>
        <v/>
      </c>
      <c r="N4856" s="23">
        <f>IF(L4856="","",IF(NOT(ISNUMBER(crono_ano)),"Informe o ano",IF(L4856&lt;crono_ano,"Antes do ano",IF(L4856&gt;crono_ano,"Depois do ano","No ano"))))</f>
        <v/>
      </c>
      <c r="O4856" s="39">
        <f>IF(F4856="","",IF(COUNTIF(F$7:F4856,F4856)=1,1,0))</f>
        <v/>
      </c>
      <c r="P4856" s="39">
        <f>IF(A4856&amp;B4856&amp;C4856="","",IF(AND(O4856=1,N(G4856)&gt;0),IF(INDEX(pl_ativa,MAX(1,N(G4856)))="Sim",1,0),0))</f>
        <v/>
      </c>
      <c r="Q4856" s="39">
        <f>IF(F4856="","",COUNTIFS(ex_chave_oc,F4856,ex_cancelada,"&lt;&gt;Sim"))</f>
        <v/>
      </c>
      <c r="R4856" s="51">
        <f>IF(P4856="","",IF(AND(P4856=1,N(Q4856)&gt;0),1,0))</f>
        <v/>
      </c>
      <c r="S4856" s="30">
        <f>IF(P4856="","",IF(F4856="","ERRO: data prevista ausente ou inválida",IF(O4856=0,"Duplicada: contada uma vez",IF(N(G4856)=0,"ERRO: tarefa fora do Plano Mestre",IF(P4856=0,"Tarefa retirada do plano: não conta","OK")))))</f>
        <v/>
      </c>
    </row>
    <row r="4857">
      <c r="A4857" s="29" t="n"/>
      <c r="B4857" s="25" t="n"/>
      <c r="C4857" s="49" t="n"/>
      <c r="D4857" s="29" t="n"/>
      <c r="E4857" s="23">
        <f>IF(OR(A4857="",B4857=""),"",A4857&amp;"|"&amp;B4857)</f>
        <v/>
      </c>
      <c r="F4857" s="30">
        <f>IF(OR(E4857="",NOT(ISNUMBER(C4857))),"",E4857&amp;"|"&amp;YEAR(C4857)&amp;"-"&amp;RIGHT("0"&amp;MONTH(C4857),2)&amp;"-"&amp;RIGHT("0"&amp;DAY(C4857),2))</f>
        <v/>
      </c>
      <c r="G4857" s="26">
        <f>IF(E4857="","",IFERROR(MATCH(E4857,pl_chave,0),0))</f>
        <v/>
      </c>
      <c r="H4857" s="23">
        <f>IF(G4857="","",IF(G4857=0,"Tarefa fora do plano",INDEX(pl_tag,G4857)))</f>
        <v/>
      </c>
      <c r="I4857" s="30">
        <f>IF(N(G4857)=0,"",INDEX(pl_atividade,G4857))</f>
        <v/>
      </c>
      <c r="J4857" s="50">
        <f>IF(N(G4857)=0,"",INDEX(pl_especialidade,G4857))</f>
        <v/>
      </c>
      <c r="K4857" s="28">
        <f>IF(N(G4857)=0,"",INDEX(pl_duracao,G4857))</f>
        <v/>
      </c>
      <c r="L4857" s="39">
        <f>IF(ISNUMBER(C4857),YEAR(C4857),"")</f>
        <v/>
      </c>
      <c r="M4857" s="39">
        <f>IF(ISNUMBER(C4857),MONTH(C4857),"")</f>
        <v/>
      </c>
      <c r="N4857" s="23">
        <f>IF(L4857="","",IF(NOT(ISNUMBER(crono_ano)),"Informe o ano",IF(L4857&lt;crono_ano,"Antes do ano",IF(L4857&gt;crono_ano,"Depois do ano","No ano"))))</f>
        <v/>
      </c>
      <c r="O4857" s="39">
        <f>IF(F4857="","",IF(COUNTIF(F$7:F4857,F4857)=1,1,0))</f>
        <v/>
      </c>
      <c r="P4857" s="39">
        <f>IF(A4857&amp;B4857&amp;C4857="","",IF(AND(O4857=1,N(G4857)&gt;0),IF(INDEX(pl_ativa,MAX(1,N(G4857)))="Sim",1,0),0))</f>
        <v/>
      </c>
      <c r="Q4857" s="39">
        <f>IF(F4857="","",COUNTIFS(ex_chave_oc,F4857,ex_cancelada,"&lt;&gt;Sim"))</f>
        <v/>
      </c>
      <c r="R4857" s="51">
        <f>IF(P4857="","",IF(AND(P4857=1,N(Q4857)&gt;0),1,0))</f>
        <v/>
      </c>
      <c r="S4857" s="30">
        <f>IF(P4857="","",IF(F4857="","ERRO: data prevista ausente ou inválida",IF(O4857=0,"Duplicada: contada uma vez",IF(N(G4857)=0,"ERRO: tarefa fora do Plano Mestre",IF(P4857=0,"Tarefa retirada do plano: não conta","OK")))))</f>
        <v/>
      </c>
    </row>
    <row r="4858">
      <c r="A4858" s="29" t="n"/>
      <c r="B4858" s="25" t="n"/>
      <c r="C4858" s="49" t="n"/>
      <c r="D4858" s="29" t="n"/>
      <c r="E4858" s="23">
        <f>IF(OR(A4858="",B4858=""),"",A4858&amp;"|"&amp;B4858)</f>
        <v/>
      </c>
      <c r="F4858" s="30">
        <f>IF(OR(E4858="",NOT(ISNUMBER(C4858))),"",E4858&amp;"|"&amp;YEAR(C4858)&amp;"-"&amp;RIGHT("0"&amp;MONTH(C4858),2)&amp;"-"&amp;RIGHT("0"&amp;DAY(C4858),2))</f>
        <v/>
      </c>
      <c r="G4858" s="26">
        <f>IF(E4858="","",IFERROR(MATCH(E4858,pl_chave,0),0))</f>
        <v/>
      </c>
      <c r="H4858" s="23">
        <f>IF(G4858="","",IF(G4858=0,"Tarefa fora do plano",INDEX(pl_tag,G4858)))</f>
        <v/>
      </c>
      <c r="I4858" s="30">
        <f>IF(N(G4858)=0,"",INDEX(pl_atividade,G4858))</f>
        <v/>
      </c>
      <c r="J4858" s="50">
        <f>IF(N(G4858)=0,"",INDEX(pl_especialidade,G4858))</f>
        <v/>
      </c>
      <c r="K4858" s="28">
        <f>IF(N(G4858)=0,"",INDEX(pl_duracao,G4858))</f>
        <v/>
      </c>
      <c r="L4858" s="39">
        <f>IF(ISNUMBER(C4858),YEAR(C4858),"")</f>
        <v/>
      </c>
      <c r="M4858" s="39">
        <f>IF(ISNUMBER(C4858),MONTH(C4858),"")</f>
        <v/>
      </c>
      <c r="N4858" s="23">
        <f>IF(L4858="","",IF(NOT(ISNUMBER(crono_ano)),"Informe o ano",IF(L4858&lt;crono_ano,"Antes do ano",IF(L4858&gt;crono_ano,"Depois do ano","No ano"))))</f>
        <v/>
      </c>
      <c r="O4858" s="39">
        <f>IF(F4858="","",IF(COUNTIF(F$7:F4858,F4858)=1,1,0))</f>
        <v/>
      </c>
      <c r="P4858" s="39">
        <f>IF(A4858&amp;B4858&amp;C4858="","",IF(AND(O4858=1,N(G4858)&gt;0),IF(INDEX(pl_ativa,MAX(1,N(G4858)))="Sim",1,0),0))</f>
        <v/>
      </c>
      <c r="Q4858" s="39">
        <f>IF(F4858="","",COUNTIFS(ex_chave_oc,F4858,ex_cancelada,"&lt;&gt;Sim"))</f>
        <v/>
      </c>
      <c r="R4858" s="51">
        <f>IF(P4858="","",IF(AND(P4858=1,N(Q4858)&gt;0),1,0))</f>
        <v/>
      </c>
      <c r="S4858" s="30">
        <f>IF(P4858="","",IF(F4858="","ERRO: data prevista ausente ou inválida",IF(O4858=0,"Duplicada: contada uma vez",IF(N(G4858)=0,"ERRO: tarefa fora do Plano Mestre",IF(P4858=0,"Tarefa retirada do plano: não conta","OK")))))</f>
        <v/>
      </c>
    </row>
    <row r="4859">
      <c r="A4859" s="29" t="n"/>
      <c r="B4859" s="25" t="n"/>
      <c r="C4859" s="49" t="n"/>
      <c r="D4859" s="29" t="n"/>
      <c r="E4859" s="23">
        <f>IF(OR(A4859="",B4859=""),"",A4859&amp;"|"&amp;B4859)</f>
        <v/>
      </c>
      <c r="F4859" s="30">
        <f>IF(OR(E4859="",NOT(ISNUMBER(C4859))),"",E4859&amp;"|"&amp;YEAR(C4859)&amp;"-"&amp;RIGHT("0"&amp;MONTH(C4859),2)&amp;"-"&amp;RIGHT("0"&amp;DAY(C4859),2))</f>
        <v/>
      </c>
      <c r="G4859" s="26">
        <f>IF(E4859="","",IFERROR(MATCH(E4859,pl_chave,0),0))</f>
        <v/>
      </c>
      <c r="H4859" s="23">
        <f>IF(G4859="","",IF(G4859=0,"Tarefa fora do plano",INDEX(pl_tag,G4859)))</f>
        <v/>
      </c>
      <c r="I4859" s="30">
        <f>IF(N(G4859)=0,"",INDEX(pl_atividade,G4859))</f>
        <v/>
      </c>
      <c r="J4859" s="50">
        <f>IF(N(G4859)=0,"",INDEX(pl_especialidade,G4859))</f>
        <v/>
      </c>
      <c r="K4859" s="28">
        <f>IF(N(G4859)=0,"",INDEX(pl_duracao,G4859))</f>
        <v/>
      </c>
      <c r="L4859" s="39">
        <f>IF(ISNUMBER(C4859),YEAR(C4859),"")</f>
        <v/>
      </c>
      <c r="M4859" s="39">
        <f>IF(ISNUMBER(C4859),MONTH(C4859),"")</f>
        <v/>
      </c>
      <c r="N4859" s="23">
        <f>IF(L4859="","",IF(NOT(ISNUMBER(crono_ano)),"Informe o ano",IF(L4859&lt;crono_ano,"Antes do ano",IF(L4859&gt;crono_ano,"Depois do ano","No ano"))))</f>
        <v/>
      </c>
      <c r="O4859" s="39">
        <f>IF(F4859="","",IF(COUNTIF(F$7:F4859,F4859)=1,1,0))</f>
        <v/>
      </c>
      <c r="P4859" s="39">
        <f>IF(A4859&amp;B4859&amp;C4859="","",IF(AND(O4859=1,N(G4859)&gt;0),IF(INDEX(pl_ativa,MAX(1,N(G4859)))="Sim",1,0),0))</f>
        <v/>
      </c>
      <c r="Q4859" s="39">
        <f>IF(F4859="","",COUNTIFS(ex_chave_oc,F4859,ex_cancelada,"&lt;&gt;Sim"))</f>
        <v/>
      </c>
      <c r="R4859" s="51">
        <f>IF(P4859="","",IF(AND(P4859=1,N(Q4859)&gt;0),1,0))</f>
        <v/>
      </c>
      <c r="S4859" s="30">
        <f>IF(P4859="","",IF(F4859="","ERRO: data prevista ausente ou inválida",IF(O4859=0,"Duplicada: contada uma vez",IF(N(G4859)=0,"ERRO: tarefa fora do Plano Mestre",IF(P4859=0,"Tarefa retirada do plano: não conta","OK")))))</f>
        <v/>
      </c>
    </row>
    <row r="4860">
      <c r="A4860" s="29" t="n"/>
      <c r="B4860" s="25" t="n"/>
      <c r="C4860" s="49" t="n"/>
      <c r="D4860" s="29" t="n"/>
      <c r="E4860" s="23">
        <f>IF(OR(A4860="",B4860=""),"",A4860&amp;"|"&amp;B4860)</f>
        <v/>
      </c>
      <c r="F4860" s="30">
        <f>IF(OR(E4860="",NOT(ISNUMBER(C4860))),"",E4860&amp;"|"&amp;YEAR(C4860)&amp;"-"&amp;RIGHT("0"&amp;MONTH(C4860),2)&amp;"-"&amp;RIGHT("0"&amp;DAY(C4860),2))</f>
        <v/>
      </c>
      <c r="G4860" s="26">
        <f>IF(E4860="","",IFERROR(MATCH(E4860,pl_chave,0),0))</f>
        <v/>
      </c>
      <c r="H4860" s="23">
        <f>IF(G4860="","",IF(G4860=0,"Tarefa fora do plano",INDEX(pl_tag,G4860)))</f>
        <v/>
      </c>
      <c r="I4860" s="30">
        <f>IF(N(G4860)=0,"",INDEX(pl_atividade,G4860))</f>
        <v/>
      </c>
      <c r="J4860" s="50">
        <f>IF(N(G4860)=0,"",INDEX(pl_especialidade,G4860))</f>
        <v/>
      </c>
      <c r="K4860" s="28">
        <f>IF(N(G4860)=0,"",INDEX(pl_duracao,G4860))</f>
        <v/>
      </c>
      <c r="L4860" s="39">
        <f>IF(ISNUMBER(C4860),YEAR(C4860),"")</f>
        <v/>
      </c>
      <c r="M4860" s="39">
        <f>IF(ISNUMBER(C4860),MONTH(C4860),"")</f>
        <v/>
      </c>
      <c r="N4860" s="23">
        <f>IF(L4860="","",IF(NOT(ISNUMBER(crono_ano)),"Informe o ano",IF(L4860&lt;crono_ano,"Antes do ano",IF(L4860&gt;crono_ano,"Depois do ano","No ano"))))</f>
        <v/>
      </c>
      <c r="O4860" s="39">
        <f>IF(F4860="","",IF(COUNTIF(F$7:F4860,F4860)=1,1,0))</f>
        <v/>
      </c>
      <c r="P4860" s="39">
        <f>IF(A4860&amp;B4860&amp;C4860="","",IF(AND(O4860=1,N(G4860)&gt;0),IF(INDEX(pl_ativa,MAX(1,N(G4860)))="Sim",1,0),0))</f>
        <v/>
      </c>
      <c r="Q4860" s="39">
        <f>IF(F4860="","",COUNTIFS(ex_chave_oc,F4860,ex_cancelada,"&lt;&gt;Sim"))</f>
        <v/>
      </c>
      <c r="R4860" s="51">
        <f>IF(P4860="","",IF(AND(P4860=1,N(Q4860)&gt;0),1,0))</f>
        <v/>
      </c>
      <c r="S4860" s="30">
        <f>IF(P4860="","",IF(F4860="","ERRO: data prevista ausente ou inválida",IF(O4860=0,"Duplicada: contada uma vez",IF(N(G4860)=0,"ERRO: tarefa fora do Plano Mestre",IF(P4860=0,"Tarefa retirada do plano: não conta","OK")))))</f>
        <v/>
      </c>
    </row>
    <row r="4861">
      <c r="A4861" s="29" t="n"/>
      <c r="B4861" s="25" t="n"/>
      <c r="C4861" s="49" t="n"/>
      <c r="D4861" s="29" t="n"/>
      <c r="E4861" s="23">
        <f>IF(OR(A4861="",B4861=""),"",A4861&amp;"|"&amp;B4861)</f>
        <v/>
      </c>
      <c r="F4861" s="30">
        <f>IF(OR(E4861="",NOT(ISNUMBER(C4861))),"",E4861&amp;"|"&amp;YEAR(C4861)&amp;"-"&amp;RIGHT("0"&amp;MONTH(C4861),2)&amp;"-"&amp;RIGHT("0"&amp;DAY(C4861),2))</f>
        <v/>
      </c>
      <c r="G4861" s="26">
        <f>IF(E4861="","",IFERROR(MATCH(E4861,pl_chave,0),0))</f>
        <v/>
      </c>
      <c r="H4861" s="23">
        <f>IF(G4861="","",IF(G4861=0,"Tarefa fora do plano",INDEX(pl_tag,G4861)))</f>
        <v/>
      </c>
      <c r="I4861" s="30">
        <f>IF(N(G4861)=0,"",INDEX(pl_atividade,G4861))</f>
        <v/>
      </c>
      <c r="J4861" s="50">
        <f>IF(N(G4861)=0,"",INDEX(pl_especialidade,G4861))</f>
        <v/>
      </c>
      <c r="K4861" s="28">
        <f>IF(N(G4861)=0,"",INDEX(pl_duracao,G4861))</f>
        <v/>
      </c>
      <c r="L4861" s="39">
        <f>IF(ISNUMBER(C4861),YEAR(C4861),"")</f>
        <v/>
      </c>
      <c r="M4861" s="39">
        <f>IF(ISNUMBER(C4861),MONTH(C4861),"")</f>
        <v/>
      </c>
      <c r="N4861" s="23">
        <f>IF(L4861="","",IF(NOT(ISNUMBER(crono_ano)),"Informe o ano",IF(L4861&lt;crono_ano,"Antes do ano",IF(L4861&gt;crono_ano,"Depois do ano","No ano"))))</f>
        <v/>
      </c>
      <c r="O4861" s="39">
        <f>IF(F4861="","",IF(COUNTIF(F$7:F4861,F4861)=1,1,0))</f>
        <v/>
      </c>
      <c r="P4861" s="39">
        <f>IF(A4861&amp;B4861&amp;C4861="","",IF(AND(O4861=1,N(G4861)&gt;0),IF(INDEX(pl_ativa,MAX(1,N(G4861)))="Sim",1,0),0))</f>
        <v/>
      </c>
      <c r="Q4861" s="39">
        <f>IF(F4861="","",COUNTIFS(ex_chave_oc,F4861,ex_cancelada,"&lt;&gt;Sim"))</f>
        <v/>
      </c>
      <c r="R4861" s="51">
        <f>IF(P4861="","",IF(AND(P4861=1,N(Q4861)&gt;0),1,0))</f>
        <v/>
      </c>
      <c r="S4861" s="30">
        <f>IF(P4861="","",IF(F4861="","ERRO: data prevista ausente ou inválida",IF(O4861=0,"Duplicada: contada uma vez",IF(N(G4861)=0,"ERRO: tarefa fora do Plano Mestre",IF(P4861=0,"Tarefa retirada do plano: não conta","OK")))))</f>
        <v/>
      </c>
    </row>
    <row r="4862">
      <c r="A4862" s="29" t="n"/>
      <c r="B4862" s="25" t="n"/>
      <c r="C4862" s="49" t="n"/>
      <c r="D4862" s="29" t="n"/>
      <c r="E4862" s="23">
        <f>IF(OR(A4862="",B4862=""),"",A4862&amp;"|"&amp;B4862)</f>
        <v/>
      </c>
      <c r="F4862" s="30">
        <f>IF(OR(E4862="",NOT(ISNUMBER(C4862))),"",E4862&amp;"|"&amp;YEAR(C4862)&amp;"-"&amp;RIGHT("0"&amp;MONTH(C4862),2)&amp;"-"&amp;RIGHT("0"&amp;DAY(C4862),2))</f>
        <v/>
      </c>
      <c r="G4862" s="26">
        <f>IF(E4862="","",IFERROR(MATCH(E4862,pl_chave,0),0))</f>
        <v/>
      </c>
      <c r="H4862" s="23">
        <f>IF(G4862="","",IF(G4862=0,"Tarefa fora do plano",INDEX(pl_tag,G4862)))</f>
        <v/>
      </c>
      <c r="I4862" s="30">
        <f>IF(N(G4862)=0,"",INDEX(pl_atividade,G4862))</f>
        <v/>
      </c>
      <c r="J4862" s="50">
        <f>IF(N(G4862)=0,"",INDEX(pl_especialidade,G4862))</f>
        <v/>
      </c>
      <c r="K4862" s="28">
        <f>IF(N(G4862)=0,"",INDEX(pl_duracao,G4862))</f>
        <v/>
      </c>
      <c r="L4862" s="39">
        <f>IF(ISNUMBER(C4862),YEAR(C4862),"")</f>
        <v/>
      </c>
      <c r="M4862" s="39">
        <f>IF(ISNUMBER(C4862),MONTH(C4862),"")</f>
        <v/>
      </c>
      <c r="N4862" s="23">
        <f>IF(L4862="","",IF(NOT(ISNUMBER(crono_ano)),"Informe o ano",IF(L4862&lt;crono_ano,"Antes do ano",IF(L4862&gt;crono_ano,"Depois do ano","No ano"))))</f>
        <v/>
      </c>
      <c r="O4862" s="39">
        <f>IF(F4862="","",IF(COUNTIF(F$7:F4862,F4862)=1,1,0))</f>
        <v/>
      </c>
      <c r="P4862" s="39">
        <f>IF(A4862&amp;B4862&amp;C4862="","",IF(AND(O4862=1,N(G4862)&gt;0),IF(INDEX(pl_ativa,MAX(1,N(G4862)))="Sim",1,0),0))</f>
        <v/>
      </c>
      <c r="Q4862" s="39">
        <f>IF(F4862="","",COUNTIFS(ex_chave_oc,F4862,ex_cancelada,"&lt;&gt;Sim"))</f>
        <v/>
      </c>
      <c r="R4862" s="51">
        <f>IF(P4862="","",IF(AND(P4862=1,N(Q4862)&gt;0),1,0))</f>
        <v/>
      </c>
      <c r="S4862" s="30">
        <f>IF(P4862="","",IF(F4862="","ERRO: data prevista ausente ou inválida",IF(O4862=0,"Duplicada: contada uma vez",IF(N(G4862)=0,"ERRO: tarefa fora do Plano Mestre",IF(P4862=0,"Tarefa retirada do plano: não conta","OK")))))</f>
        <v/>
      </c>
    </row>
    <row r="4863">
      <c r="A4863" s="29" t="n"/>
      <c r="B4863" s="25" t="n"/>
      <c r="C4863" s="49" t="n"/>
      <c r="D4863" s="29" t="n"/>
      <c r="E4863" s="23">
        <f>IF(OR(A4863="",B4863=""),"",A4863&amp;"|"&amp;B4863)</f>
        <v/>
      </c>
      <c r="F4863" s="30">
        <f>IF(OR(E4863="",NOT(ISNUMBER(C4863))),"",E4863&amp;"|"&amp;YEAR(C4863)&amp;"-"&amp;RIGHT("0"&amp;MONTH(C4863),2)&amp;"-"&amp;RIGHT("0"&amp;DAY(C4863),2))</f>
        <v/>
      </c>
      <c r="G4863" s="26">
        <f>IF(E4863="","",IFERROR(MATCH(E4863,pl_chave,0),0))</f>
        <v/>
      </c>
      <c r="H4863" s="23">
        <f>IF(G4863="","",IF(G4863=0,"Tarefa fora do plano",INDEX(pl_tag,G4863)))</f>
        <v/>
      </c>
      <c r="I4863" s="30">
        <f>IF(N(G4863)=0,"",INDEX(pl_atividade,G4863))</f>
        <v/>
      </c>
      <c r="J4863" s="50">
        <f>IF(N(G4863)=0,"",INDEX(pl_especialidade,G4863))</f>
        <v/>
      </c>
      <c r="K4863" s="28">
        <f>IF(N(G4863)=0,"",INDEX(pl_duracao,G4863))</f>
        <v/>
      </c>
      <c r="L4863" s="39">
        <f>IF(ISNUMBER(C4863),YEAR(C4863),"")</f>
        <v/>
      </c>
      <c r="M4863" s="39">
        <f>IF(ISNUMBER(C4863),MONTH(C4863),"")</f>
        <v/>
      </c>
      <c r="N4863" s="23">
        <f>IF(L4863="","",IF(NOT(ISNUMBER(crono_ano)),"Informe o ano",IF(L4863&lt;crono_ano,"Antes do ano",IF(L4863&gt;crono_ano,"Depois do ano","No ano"))))</f>
        <v/>
      </c>
      <c r="O4863" s="39">
        <f>IF(F4863="","",IF(COUNTIF(F$7:F4863,F4863)=1,1,0))</f>
        <v/>
      </c>
      <c r="P4863" s="39">
        <f>IF(A4863&amp;B4863&amp;C4863="","",IF(AND(O4863=1,N(G4863)&gt;0),IF(INDEX(pl_ativa,MAX(1,N(G4863)))="Sim",1,0),0))</f>
        <v/>
      </c>
      <c r="Q4863" s="39">
        <f>IF(F4863="","",COUNTIFS(ex_chave_oc,F4863,ex_cancelada,"&lt;&gt;Sim"))</f>
        <v/>
      </c>
      <c r="R4863" s="51">
        <f>IF(P4863="","",IF(AND(P4863=1,N(Q4863)&gt;0),1,0))</f>
        <v/>
      </c>
      <c r="S4863" s="30">
        <f>IF(P4863="","",IF(F4863="","ERRO: data prevista ausente ou inválida",IF(O4863=0,"Duplicada: contada uma vez",IF(N(G4863)=0,"ERRO: tarefa fora do Plano Mestre",IF(P4863=0,"Tarefa retirada do plano: não conta","OK")))))</f>
        <v/>
      </c>
    </row>
    <row r="4864">
      <c r="A4864" s="29" t="n"/>
      <c r="B4864" s="25" t="n"/>
      <c r="C4864" s="49" t="n"/>
      <c r="D4864" s="29" t="n"/>
      <c r="E4864" s="23">
        <f>IF(OR(A4864="",B4864=""),"",A4864&amp;"|"&amp;B4864)</f>
        <v/>
      </c>
      <c r="F4864" s="30">
        <f>IF(OR(E4864="",NOT(ISNUMBER(C4864))),"",E4864&amp;"|"&amp;YEAR(C4864)&amp;"-"&amp;RIGHT("0"&amp;MONTH(C4864),2)&amp;"-"&amp;RIGHT("0"&amp;DAY(C4864),2))</f>
        <v/>
      </c>
      <c r="G4864" s="26">
        <f>IF(E4864="","",IFERROR(MATCH(E4864,pl_chave,0),0))</f>
        <v/>
      </c>
      <c r="H4864" s="23">
        <f>IF(G4864="","",IF(G4864=0,"Tarefa fora do plano",INDEX(pl_tag,G4864)))</f>
        <v/>
      </c>
      <c r="I4864" s="30">
        <f>IF(N(G4864)=0,"",INDEX(pl_atividade,G4864))</f>
        <v/>
      </c>
      <c r="J4864" s="50">
        <f>IF(N(G4864)=0,"",INDEX(pl_especialidade,G4864))</f>
        <v/>
      </c>
      <c r="K4864" s="28">
        <f>IF(N(G4864)=0,"",INDEX(pl_duracao,G4864))</f>
        <v/>
      </c>
      <c r="L4864" s="39">
        <f>IF(ISNUMBER(C4864),YEAR(C4864),"")</f>
        <v/>
      </c>
      <c r="M4864" s="39">
        <f>IF(ISNUMBER(C4864),MONTH(C4864),"")</f>
        <v/>
      </c>
      <c r="N4864" s="23">
        <f>IF(L4864="","",IF(NOT(ISNUMBER(crono_ano)),"Informe o ano",IF(L4864&lt;crono_ano,"Antes do ano",IF(L4864&gt;crono_ano,"Depois do ano","No ano"))))</f>
        <v/>
      </c>
      <c r="O4864" s="39">
        <f>IF(F4864="","",IF(COUNTIF(F$7:F4864,F4864)=1,1,0))</f>
        <v/>
      </c>
      <c r="P4864" s="39">
        <f>IF(A4864&amp;B4864&amp;C4864="","",IF(AND(O4864=1,N(G4864)&gt;0),IF(INDEX(pl_ativa,MAX(1,N(G4864)))="Sim",1,0),0))</f>
        <v/>
      </c>
      <c r="Q4864" s="39">
        <f>IF(F4864="","",COUNTIFS(ex_chave_oc,F4864,ex_cancelada,"&lt;&gt;Sim"))</f>
        <v/>
      </c>
      <c r="R4864" s="51">
        <f>IF(P4864="","",IF(AND(P4864=1,N(Q4864)&gt;0),1,0))</f>
        <v/>
      </c>
      <c r="S4864" s="30">
        <f>IF(P4864="","",IF(F4864="","ERRO: data prevista ausente ou inválida",IF(O4864=0,"Duplicada: contada uma vez",IF(N(G4864)=0,"ERRO: tarefa fora do Plano Mestre",IF(P4864=0,"Tarefa retirada do plano: não conta","OK")))))</f>
        <v/>
      </c>
    </row>
    <row r="4865">
      <c r="A4865" s="29" t="n"/>
      <c r="B4865" s="25" t="n"/>
      <c r="C4865" s="49" t="n"/>
      <c r="D4865" s="29" t="n"/>
      <c r="E4865" s="23">
        <f>IF(OR(A4865="",B4865=""),"",A4865&amp;"|"&amp;B4865)</f>
        <v/>
      </c>
      <c r="F4865" s="30">
        <f>IF(OR(E4865="",NOT(ISNUMBER(C4865))),"",E4865&amp;"|"&amp;YEAR(C4865)&amp;"-"&amp;RIGHT("0"&amp;MONTH(C4865),2)&amp;"-"&amp;RIGHT("0"&amp;DAY(C4865),2))</f>
        <v/>
      </c>
      <c r="G4865" s="26">
        <f>IF(E4865="","",IFERROR(MATCH(E4865,pl_chave,0),0))</f>
        <v/>
      </c>
      <c r="H4865" s="23">
        <f>IF(G4865="","",IF(G4865=0,"Tarefa fora do plano",INDEX(pl_tag,G4865)))</f>
        <v/>
      </c>
      <c r="I4865" s="30">
        <f>IF(N(G4865)=0,"",INDEX(pl_atividade,G4865))</f>
        <v/>
      </c>
      <c r="J4865" s="50">
        <f>IF(N(G4865)=0,"",INDEX(pl_especialidade,G4865))</f>
        <v/>
      </c>
      <c r="K4865" s="28">
        <f>IF(N(G4865)=0,"",INDEX(pl_duracao,G4865))</f>
        <v/>
      </c>
      <c r="L4865" s="39">
        <f>IF(ISNUMBER(C4865),YEAR(C4865),"")</f>
        <v/>
      </c>
      <c r="M4865" s="39">
        <f>IF(ISNUMBER(C4865),MONTH(C4865),"")</f>
        <v/>
      </c>
      <c r="N4865" s="23">
        <f>IF(L4865="","",IF(NOT(ISNUMBER(crono_ano)),"Informe o ano",IF(L4865&lt;crono_ano,"Antes do ano",IF(L4865&gt;crono_ano,"Depois do ano","No ano"))))</f>
        <v/>
      </c>
      <c r="O4865" s="39">
        <f>IF(F4865="","",IF(COUNTIF(F$7:F4865,F4865)=1,1,0))</f>
        <v/>
      </c>
      <c r="P4865" s="39">
        <f>IF(A4865&amp;B4865&amp;C4865="","",IF(AND(O4865=1,N(G4865)&gt;0),IF(INDEX(pl_ativa,MAX(1,N(G4865)))="Sim",1,0),0))</f>
        <v/>
      </c>
      <c r="Q4865" s="39">
        <f>IF(F4865="","",COUNTIFS(ex_chave_oc,F4865,ex_cancelada,"&lt;&gt;Sim"))</f>
        <v/>
      </c>
      <c r="R4865" s="51">
        <f>IF(P4865="","",IF(AND(P4865=1,N(Q4865)&gt;0),1,0))</f>
        <v/>
      </c>
      <c r="S4865" s="30">
        <f>IF(P4865="","",IF(F4865="","ERRO: data prevista ausente ou inválida",IF(O4865=0,"Duplicada: contada uma vez",IF(N(G4865)=0,"ERRO: tarefa fora do Plano Mestre",IF(P4865=0,"Tarefa retirada do plano: não conta","OK")))))</f>
        <v/>
      </c>
    </row>
    <row r="4866">
      <c r="A4866" s="29" t="n"/>
      <c r="B4866" s="25" t="n"/>
      <c r="C4866" s="49" t="n"/>
      <c r="D4866" s="29" t="n"/>
      <c r="E4866" s="23">
        <f>IF(OR(A4866="",B4866=""),"",A4866&amp;"|"&amp;B4866)</f>
        <v/>
      </c>
      <c r="F4866" s="30">
        <f>IF(OR(E4866="",NOT(ISNUMBER(C4866))),"",E4866&amp;"|"&amp;YEAR(C4866)&amp;"-"&amp;RIGHT("0"&amp;MONTH(C4866),2)&amp;"-"&amp;RIGHT("0"&amp;DAY(C4866),2))</f>
        <v/>
      </c>
      <c r="G4866" s="26">
        <f>IF(E4866="","",IFERROR(MATCH(E4866,pl_chave,0),0))</f>
        <v/>
      </c>
      <c r="H4866" s="23">
        <f>IF(G4866="","",IF(G4866=0,"Tarefa fora do plano",INDEX(pl_tag,G4866)))</f>
        <v/>
      </c>
      <c r="I4866" s="30">
        <f>IF(N(G4866)=0,"",INDEX(pl_atividade,G4866))</f>
        <v/>
      </c>
      <c r="J4866" s="50">
        <f>IF(N(G4866)=0,"",INDEX(pl_especialidade,G4866))</f>
        <v/>
      </c>
      <c r="K4866" s="28">
        <f>IF(N(G4866)=0,"",INDEX(pl_duracao,G4866))</f>
        <v/>
      </c>
      <c r="L4866" s="39">
        <f>IF(ISNUMBER(C4866),YEAR(C4866),"")</f>
        <v/>
      </c>
      <c r="M4866" s="39">
        <f>IF(ISNUMBER(C4866),MONTH(C4866),"")</f>
        <v/>
      </c>
      <c r="N4866" s="23">
        <f>IF(L4866="","",IF(NOT(ISNUMBER(crono_ano)),"Informe o ano",IF(L4866&lt;crono_ano,"Antes do ano",IF(L4866&gt;crono_ano,"Depois do ano","No ano"))))</f>
        <v/>
      </c>
      <c r="O4866" s="39">
        <f>IF(F4866="","",IF(COUNTIF(F$7:F4866,F4866)=1,1,0))</f>
        <v/>
      </c>
      <c r="P4866" s="39">
        <f>IF(A4866&amp;B4866&amp;C4866="","",IF(AND(O4866=1,N(G4866)&gt;0),IF(INDEX(pl_ativa,MAX(1,N(G4866)))="Sim",1,0),0))</f>
        <v/>
      </c>
      <c r="Q4866" s="39">
        <f>IF(F4866="","",COUNTIFS(ex_chave_oc,F4866,ex_cancelada,"&lt;&gt;Sim"))</f>
        <v/>
      </c>
      <c r="R4866" s="51">
        <f>IF(P4866="","",IF(AND(P4866=1,N(Q4866)&gt;0),1,0))</f>
        <v/>
      </c>
      <c r="S4866" s="30">
        <f>IF(P4866="","",IF(F4866="","ERRO: data prevista ausente ou inválida",IF(O4866=0,"Duplicada: contada uma vez",IF(N(G4866)=0,"ERRO: tarefa fora do Plano Mestre",IF(P4866=0,"Tarefa retirada do plano: não conta","OK")))))</f>
        <v/>
      </c>
    </row>
    <row r="4867">
      <c r="A4867" s="29" t="n"/>
      <c r="B4867" s="25" t="n"/>
      <c r="C4867" s="49" t="n"/>
      <c r="D4867" s="29" t="n"/>
      <c r="E4867" s="23">
        <f>IF(OR(A4867="",B4867=""),"",A4867&amp;"|"&amp;B4867)</f>
        <v/>
      </c>
      <c r="F4867" s="30">
        <f>IF(OR(E4867="",NOT(ISNUMBER(C4867))),"",E4867&amp;"|"&amp;YEAR(C4867)&amp;"-"&amp;RIGHT("0"&amp;MONTH(C4867),2)&amp;"-"&amp;RIGHT("0"&amp;DAY(C4867),2))</f>
        <v/>
      </c>
      <c r="G4867" s="26">
        <f>IF(E4867="","",IFERROR(MATCH(E4867,pl_chave,0),0))</f>
        <v/>
      </c>
      <c r="H4867" s="23">
        <f>IF(G4867="","",IF(G4867=0,"Tarefa fora do plano",INDEX(pl_tag,G4867)))</f>
        <v/>
      </c>
      <c r="I4867" s="30">
        <f>IF(N(G4867)=0,"",INDEX(pl_atividade,G4867))</f>
        <v/>
      </c>
      <c r="J4867" s="50">
        <f>IF(N(G4867)=0,"",INDEX(pl_especialidade,G4867))</f>
        <v/>
      </c>
      <c r="K4867" s="28">
        <f>IF(N(G4867)=0,"",INDEX(pl_duracao,G4867))</f>
        <v/>
      </c>
      <c r="L4867" s="39">
        <f>IF(ISNUMBER(C4867),YEAR(C4867),"")</f>
        <v/>
      </c>
      <c r="M4867" s="39">
        <f>IF(ISNUMBER(C4867),MONTH(C4867),"")</f>
        <v/>
      </c>
      <c r="N4867" s="23">
        <f>IF(L4867="","",IF(NOT(ISNUMBER(crono_ano)),"Informe o ano",IF(L4867&lt;crono_ano,"Antes do ano",IF(L4867&gt;crono_ano,"Depois do ano","No ano"))))</f>
        <v/>
      </c>
      <c r="O4867" s="39">
        <f>IF(F4867="","",IF(COUNTIF(F$7:F4867,F4867)=1,1,0))</f>
        <v/>
      </c>
      <c r="P4867" s="39">
        <f>IF(A4867&amp;B4867&amp;C4867="","",IF(AND(O4867=1,N(G4867)&gt;0),IF(INDEX(pl_ativa,MAX(1,N(G4867)))="Sim",1,0),0))</f>
        <v/>
      </c>
      <c r="Q4867" s="39">
        <f>IF(F4867="","",COUNTIFS(ex_chave_oc,F4867,ex_cancelada,"&lt;&gt;Sim"))</f>
        <v/>
      </c>
      <c r="R4867" s="51">
        <f>IF(P4867="","",IF(AND(P4867=1,N(Q4867)&gt;0),1,0))</f>
        <v/>
      </c>
      <c r="S4867" s="30">
        <f>IF(P4867="","",IF(F4867="","ERRO: data prevista ausente ou inválida",IF(O4867=0,"Duplicada: contada uma vez",IF(N(G4867)=0,"ERRO: tarefa fora do Plano Mestre",IF(P4867=0,"Tarefa retirada do plano: não conta","OK")))))</f>
        <v/>
      </c>
    </row>
    <row r="4868">
      <c r="A4868" s="29" t="n"/>
      <c r="B4868" s="25" t="n"/>
      <c r="C4868" s="49" t="n"/>
      <c r="D4868" s="29" t="n"/>
      <c r="E4868" s="23">
        <f>IF(OR(A4868="",B4868=""),"",A4868&amp;"|"&amp;B4868)</f>
        <v/>
      </c>
      <c r="F4868" s="30">
        <f>IF(OR(E4868="",NOT(ISNUMBER(C4868))),"",E4868&amp;"|"&amp;YEAR(C4868)&amp;"-"&amp;RIGHT("0"&amp;MONTH(C4868),2)&amp;"-"&amp;RIGHT("0"&amp;DAY(C4868),2))</f>
        <v/>
      </c>
      <c r="G4868" s="26">
        <f>IF(E4868="","",IFERROR(MATCH(E4868,pl_chave,0),0))</f>
        <v/>
      </c>
      <c r="H4868" s="23">
        <f>IF(G4868="","",IF(G4868=0,"Tarefa fora do plano",INDEX(pl_tag,G4868)))</f>
        <v/>
      </c>
      <c r="I4868" s="30">
        <f>IF(N(G4868)=0,"",INDEX(pl_atividade,G4868))</f>
        <v/>
      </c>
      <c r="J4868" s="50">
        <f>IF(N(G4868)=0,"",INDEX(pl_especialidade,G4868))</f>
        <v/>
      </c>
      <c r="K4868" s="28">
        <f>IF(N(G4868)=0,"",INDEX(pl_duracao,G4868))</f>
        <v/>
      </c>
      <c r="L4868" s="39">
        <f>IF(ISNUMBER(C4868),YEAR(C4868),"")</f>
        <v/>
      </c>
      <c r="M4868" s="39">
        <f>IF(ISNUMBER(C4868),MONTH(C4868),"")</f>
        <v/>
      </c>
      <c r="N4868" s="23">
        <f>IF(L4868="","",IF(NOT(ISNUMBER(crono_ano)),"Informe o ano",IF(L4868&lt;crono_ano,"Antes do ano",IF(L4868&gt;crono_ano,"Depois do ano","No ano"))))</f>
        <v/>
      </c>
      <c r="O4868" s="39">
        <f>IF(F4868="","",IF(COUNTIF(F$7:F4868,F4868)=1,1,0))</f>
        <v/>
      </c>
      <c r="P4868" s="39">
        <f>IF(A4868&amp;B4868&amp;C4868="","",IF(AND(O4868=1,N(G4868)&gt;0),IF(INDEX(pl_ativa,MAX(1,N(G4868)))="Sim",1,0),0))</f>
        <v/>
      </c>
      <c r="Q4868" s="39">
        <f>IF(F4868="","",COUNTIFS(ex_chave_oc,F4868,ex_cancelada,"&lt;&gt;Sim"))</f>
        <v/>
      </c>
      <c r="R4868" s="51">
        <f>IF(P4868="","",IF(AND(P4868=1,N(Q4868)&gt;0),1,0))</f>
        <v/>
      </c>
      <c r="S4868" s="30">
        <f>IF(P4868="","",IF(F4868="","ERRO: data prevista ausente ou inválida",IF(O4868=0,"Duplicada: contada uma vez",IF(N(G4868)=0,"ERRO: tarefa fora do Plano Mestre",IF(P4868=0,"Tarefa retirada do plano: não conta","OK")))))</f>
        <v/>
      </c>
    </row>
    <row r="4869">
      <c r="A4869" s="29" t="n"/>
      <c r="B4869" s="25" t="n"/>
      <c r="C4869" s="49" t="n"/>
      <c r="D4869" s="29" t="n"/>
      <c r="E4869" s="23">
        <f>IF(OR(A4869="",B4869=""),"",A4869&amp;"|"&amp;B4869)</f>
        <v/>
      </c>
      <c r="F4869" s="30">
        <f>IF(OR(E4869="",NOT(ISNUMBER(C4869))),"",E4869&amp;"|"&amp;YEAR(C4869)&amp;"-"&amp;RIGHT("0"&amp;MONTH(C4869),2)&amp;"-"&amp;RIGHT("0"&amp;DAY(C4869),2))</f>
        <v/>
      </c>
      <c r="G4869" s="26">
        <f>IF(E4869="","",IFERROR(MATCH(E4869,pl_chave,0),0))</f>
        <v/>
      </c>
      <c r="H4869" s="23">
        <f>IF(G4869="","",IF(G4869=0,"Tarefa fora do plano",INDEX(pl_tag,G4869)))</f>
        <v/>
      </c>
      <c r="I4869" s="30">
        <f>IF(N(G4869)=0,"",INDEX(pl_atividade,G4869))</f>
        <v/>
      </c>
      <c r="J4869" s="50">
        <f>IF(N(G4869)=0,"",INDEX(pl_especialidade,G4869))</f>
        <v/>
      </c>
      <c r="K4869" s="28">
        <f>IF(N(G4869)=0,"",INDEX(pl_duracao,G4869))</f>
        <v/>
      </c>
      <c r="L4869" s="39">
        <f>IF(ISNUMBER(C4869),YEAR(C4869),"")</f>
        <v/>
      </c>
      <c r="M4869" s="39">
        <f>IF(ISNUMBER(C4869),MONTH(C4869),"")</f>
        <v/>
      </c>
      <c r="N4869" s="23">
        <f>IF(L4869="","",IF(NOT(ISNUMBER(crono_ano)),"Informe o ano",IF(L4869&lt;crono_ano,"Antes do ano",IF(L4869&gt;crono_ano,"Depois do ano","No ano"))))</f>
        <v/>
      </c>
      <c r="O4869" s="39">
        <f>IF(F4869="","",IF(COUNTIF(F$7:F4869,F4869)=1,1,0))</f>
        <v/>
      </c>
      <c r="P4869" s="39">
        <f>IF(A4869&amp;B4869&amp;C4869="","",IF(AND(O4869=1,N(G4869)&gt;0),IF(INDEX(pl_ativa,MAX(1,N(G4869)))="Sim",1,0),0))</f>
        <v/>
      </c>
      <c r="Q4869" s="39">
        <f>IF(F4869="","",COUNTIFS(ex_chave_oc,F4869,ex_cancelada,"&lt;&gt;Sim"))</f>
        <v/>
      </c>
      <c r="R4869" s="51">
        <f>IF(P4869="","",IF(AND(P4869=1,N(Q4869)&gt;0),1,0))</f>
        <v/>
      </c>
      <c r="S4869" s="30">
        <f>IF(P4869="","",IF(F4869="","ERRO: data prevista ausente ou inválida",IF(O4869=0,"Duplicada: contada uma vez",IF(N(G4869)=0,"ERRO: tarefa fora do Plano Mestre",IF(P4869=0,"Tarefa retirada do plano: não conta","OK")))))</f>
        <v/>
      </c>
    </row>
    <row r="4870">
      <c r="A4870" s="29" t="n"/>
      <c r="B4870" s="25" t="n"/>
      <c r="C4870" s="49" t="n"/>
      <c r="D4870" s="29" t="n"/>
      <c r="E4870" s="23">
        <f>IF(OR(A4870="",B4870=""),"",A4870&amp;"|"&amp;B4870)</f>
        <v/>
      </c>
      <c r="F4870" s="30">
        <f>IF(OR(E4870="",NOT(ISNUMBER(C4870))),"",E4870&amp;"|"&amp;YEAR(C4870)&amp;"-"&amp;RIGHT("0"&amp;MONTH(C4870),2)&amp;"-"&amp;RIGHT("0"&amp;DAY(C4870),2))</f>
        <v/>
      </c>
      <c r="G4870" s="26">
        <f>IF(E4870="","",IFERROR(MATCH(E4870,pl_chave,0),0))</f>
        <v/>
      </c>
      <c r="H4870" s="23">
        <f>IF(G4870="","",IF(G4870=0,"Tarefa fora do plano",INDEX(pl_tag,G4870)))</f>
        <v/>
      </c>
      <c r="I4870" s="30">
        <f>IF(N(G4870)=0,"",INDEX(pl_atividade,G4870))</f>
        <v/>
      </c>
      <c r="J4870" s="50">
        <f>IF(N(G4870)=0,"",INDEX(pl_especialidade,G4870))</f>
        <v/>
      </c>
      <c r="K4870" s="28">
        <f>IF(N(G4870)=0,"",INDEX(pl_duracao,G4870))</f>
        <v/>
      </c>
      <c r="L4870" s="39">
        <f>IF(ISNUMBER(C4870),YEAR(C4870),"")</f>
        <v/>
      </c>
      <c r="M4870" s="39">
        <f>IF(ISNUMBER(C4870),MONTH(C4870),"")</f>
        <v/>
      </c>
      <c r="N4870" s="23">
        <f>IF(L4870="","",IF(NOT(ISNUMBER(crono_ano)),"Informe o ano",IF(L4870&lt;crono_ano,"Antes do ano",IF(L4870&gt;crono_ano,"Depois do ano","No ano"))))</f>
        <v/>
      </c>
      <c r="O4870" s="39">
        <f>IF(F4870="","",IF(COUNTIF(F$7:F4870,F4870)=1,1,0))</f>
        <v/>
      </c>
      <c r="P4870" s="39">
        <f>IF(A4870&amp;B4870&amp;C4870="","",IF(AND(O4870=1,N(G4870)&gt;0),IF(INDEX(pl_ativa,MAX(1,N(G4870)))="Sim",1,0),0))</f>
        <v/>
      </c>
      <c r="Q4870" s="39">
        <f>IF(F4870="","",COUNTIFS(ex_chave_oc,F4870,ex_cancelada,"&lt;&gt;Sim"))</f>
        <v/>
      </c>
      <c r="R4870" s="51">
        <f>IF(P4870="","",IF(AND(P4870=1,N(Q4870)&gt;0),1,0))</f>
        <v/>
      </c>
      <c r="S4870" s="30">
        <f>IF(P4870="","",IF(F4870="","ERRO: data prevista ausente ou inválida",IF(O4870=0,"Duplicada: contada uma vez",IF(N(G4870)=0,"ERRO: tarefa fora do Plano Mestre",IF(P4870=0,"Tarefa retirada do plano: não conta","OK")))))</f>
        <v/>
      </c>
    </row>
    <row r="4871">
      <c r="A4871" s="29" t="n"/>
      <c r="B4871" s="25" t="n"/>
      <c r="C4871" s="49" t="n"/>
      <c r="D4871" s="29" t="n"/>
      <c r="E4871" s="23">
        <f>IF(OR(A4871="",B4871=""),"",A4871&amp;"|"&amp;B4871)</f>
        <v/>
      </c>
      <c r="F4871" s="30">
        <f>IF(OR(E4871="",NOT(ISNUMBER(C4871))),"",E4871&amp;"|"&amp;YEAR(C4871)&amp;"-"&amp;RIGHT("0"&amp;MONTH(C4871),2)&amp;"-"&amp;RIGHT("0"&amp;DAY(C4871),2))</f>
        <v/>
      </c>
      <c r="G4871" s="26">
        <f>IF(E4871="","",IFERROR(MATCH(E4871,pl_chave,0),0))</f>
        <v/>
      </c>
      <c r="H4871" s="23">
        <f>IF(G4871="","",IF(G4871=0,"Tarefa fora do plano",INDEX(pl_tag,G4871)))</f>
        <v/>
      </c>
      <c r="I4871" s="30">
        <f>IF(N(G4871)=0,"",INDEX(pl_atividade,G4871))</f>
        <v/>
      </c>
      <c r="J4871" s="50">
        <f>IF(N(G4871)=0,"",INDEX(pl_especialidade,G4871))</f>
        <v/>
      </c>
      <c r="K4871" s="28">
        <f>IF(N(G4871)=0,"",INDEX(pl_duracao,G4871))</f>
        <v/>
      </c>
      <c r="L4871" s="39">
        <f>IF(ISNUMBER(C4871),YEAR(C4871),"")</f>
        <v/>
      </c>
      <c r="M4871" s="39">
        <f>IF(ISNUMBER(C4871),MONTH(C4871),"")</f>
        <v/>
      </c>
      <c r="N4871" s="23">
        <f>IF(L4871="","",IF(NOT(ISNUMBER(crono_ano)),"Informe o ano",IF(L4871&lt;crono_ano,"Antes do ano",IF(L4871&gt;crono_ano,"Depois do ano","No ano"))))</f>
        <v/>
      </c>
      <c r="O4871" s="39">
        <f>IF(F4871="","",IF(COUNTIF(F$7:F4871,F4871)=1,1,0))</f>
        <v/>
      </c>
      <c r="P4871" s="39">
        <f>IF(A4871&amp;B4871&amp;C4871="","",IF(AND(O4871=1,N(G4871)&gt;0),IF(INDEX(pl_ativa,MAX(1,N(G4871)))="Sim",1,0),0))</f>
        <v/>
      </c>
      <c r="Q4871" s="39">
        <f>IF(F4871="","",COUNTIFS(ex_chave_oc,F4871,ex_cancelada,"&lt;&gt;Sim"))</f>
        <v/>
      </c>
      <c r="R4871" s="51">
        <f>IF(P4871="","",IF(AND(P4871=1,N(Q4871)&gt;0),1,0))</f>
        <v/>
      </c>
      <c r="S4871" s="30">
        <f>IF(P4871="","",IF(F4871="","ERRO: data prevista ausente ou inválida",IF(O4871=0,"Duplicada: contada uma vez",IF(N(G4871)=0,"ERRO: tarefa fora do Plano Mestre",IF(P4871=0,"Tarefa retirada do plano: não conta","OK")))))</f>
        <v/>
      </c>
    </row>
    <row r="4872">
      <c r="A4872" s="29" t="n"/>
      <c r="B4872" s="25" t="n"/>
      <c r="C4872" s="49" t="n"/>
      <c r="D4872" s="29" t="n"/>
      <c r="E4872" s="23">
        <f>IF(OR(A4872="",B4872=""),"",A4872&amp;"|"&amp;B4872)</f>
        <v/>
      </c>
      <c r="F4872" s="30">
        <f>IF(OR(E4872="",NOT(ISNUMBER(C4872))),"",E4872&amp;"|"&amp;YEAR(C4872)&amp;"-"&amp;RIGHT("0"&amp;MONTH(C4872),2)&amp;"-"&amp;RIGHT("0"&amp;DAY(C4872),2))</f>
        <v/>
      </c>
      <c r="G4872" s="26">
        <f>IF(E4872="","",IFERROR(MATCH(E4872,pl_chave,0),0))</f>
        <v/>
      </c>
      <c r="H4872" s="23">
        <f>IF(G4872="","",IF(G4872=0,"Tarefa fora do plano",INDEX(pl_tag,G4872)))</f>
        <v/>
      </c>
      <c r="I4872" s="30">
        <f>IF(N(G4872)=0,"",INDEX(pl_atividade,G4872))</f>
        <v/>
      </c>
      <c r="J4872" s="50">
        <f>IF(N(G4872)=0,"",INDEX(pl_especialidade,G4872))</f>
        <v/>
      </c>
      <c r="K4872" s="28">
        <f>IF(N(G4872)=0,"",INDEX(pl_duracao,G4872))</f>
        <v/>
      </c>
      <c r="L4872" s="39">
        <f>IF(ISNUMBER(C4872),YEAR(C4872),"")</f>
        <v/>
      </c>
      <c r="M4872" s="39">
        <f>IF(ISNUMBER(C4872),MONTH(C4872),"")</f>
        <v/>
      </c>
      <c r="N4872" s="23">
        <f>IF(L4872="","",IF(NOT(ISNUMBER(crono_ano)),"Informe o ano",IF(L4872&lt;crono_ano,"Antes do ano",IF(L4872&gt;crono_ano,"Depois do ano","No ano"))))</f>
        <v/>
      </c>
      <c r="O4872" s="39">
        <f>IF(F4872="","",IF(COUNTIF(F$7:F4872,F4872)=1,1,0))</f>
        <v/>
      </c>
      <c r="P4872" s="39">
        <f>IF(A4872&amp;B4872&amp;C4872="","",IF(AND(O4872=1,N(G4872)&gt;0),IF(INDEX(pl_ativa,MAX(1,N(G4872)))="Sim",1,0),0))</f>
        <v/>
      </c>
      <c r="Q4872" s="39">
        <f>IF(F4872="","",COUNTIFS(ex_chave_oc,F4872,ex_cancelada,"&lt;&gt;Sim"))</f>
        <v/>
      </c>
      <c r="R4872" s="51">
        <f>IF(P4872="","",IF(AND(P4872=1,N(Q4872)&gt;0),1,0))</f>
        <v/>
      </c>
      <c r="S4872" s="30">
        <f>IF(P4872="","",IF(F4872="","ERRO: data prevista ausente ou inválida",IF(O4872=0,"Duplicada: contada uma vez",IF(N(G4872)=0,"ERRO: tarefa fora do Plano Mestre",IF(P4872=0,"Tarefa retirada do plano: não conta","OK")))))</f>
        <v/>
      </c>
    </row>
    <row r="4873">
      <c r="A4873" s="29" t="n"/>
      <c r="B4873" s="25" t="n"/>
      <c r="C4873" s="49" t="n"/>
      <c r="D4873" s="29" t="n"/>
      <c r="E4873" s="23">
        <f>IF(OR(A4873="",B4873=""),"",A4873&amp;"|"&amp;B4873)</f>
        <v/>
      </c>
      <c r="F4873" s="30">
        <f>IF(OR(E4873="",NOT(ISNUMBER(C4873))),"",E4873&amp;"|"&amp;YEAR(C4873)&amp;"-"&amp;RIGHT("0"&amp;MONTH(C4873),2)&amp;"-"&amp;RIGHT("0"&amp;DAY(C4873),2))</f>
        <v/>
      </c>
      <c r="G4873" s="26">
        <f>IF(E4873="","",IFERROR(MATCH(E4873,pl_chave,0),0))</f>
        <v/>
      </c>
      <c r="H4873" s="23">
        <f>IF(G4873="","",IF(G4873=0,"Tarefa fora do plano",INDEX(pl_tag,G4873)))</f>
        <v/>
      </c>
      <c r="I4873" s="30">
        <f>IF(N(G4873)=0,"",INDEX(pl_atividade,G4873))</f>
        <v/>
      </c>
      <c r="J4873" s="50">
        <f>IF(N(G4873)=0,"",INDEX(pl_especialidade,G4873))</f>
        <v/>
      </c>
      <c r="K4873" s="28">
        <f>IF(N(G4873)=0,"",INDEX(pl_duracao,G4873))</f>
        <v/>
      </c>
      <c r="L4873" s="39">
        <f>IF(ISNUMBER(C4873),YEAR(C4873),"")</f>
        <v/>
      </c>
      <c r="M4873" s="39">
        <f>IF(ISNUMBER(C4873),MONTH(C4873),"")</f>
        <v/>
      </c>
      <c r="N4873" s="23">
        <f>IF(L4873="","",IF(NOT(ISNUMBER(crono_ano)),"Informe o ano",IF(L4873&lt;crono_ano,"Antes do ano",IF(L4873&gt;crono_ano,"Depois do ano","No ano"))))</f>
        <v/>
      </c>
      <c r="O4873" s="39">
        <f>IF(F4873="","",IF(COUNTIF(F$7:F4873,F4873)=1,1,0))</f>
        <v/>
      </c>
      <c r="P4873" s="39">
        <f>IF(A4873&amp;B4873&amp;C4873="","",IF(AND(O4873=1,N(G4873)&gt;0),IF(INDEX(pl_ativa,MAX(1,N(G4873)))="Sim",1,0),0))</f>
        <v/>
      </c>
      <c r="Q4873" s="39">
        <f>IF(F4873="","",COUNTIFS(ex_chave_oc,F4873,ex_cancelada,"&lt;&gt;Sim"))</f>
        <v/>
      </c>
      <c r="R4873" s="51">
        <f>IF(P4873="","",IF(AND(P4873=1,N(Q4873)&gt;0),1,0))</f>
        <v/>
      </c>
      <c r="S4873" s="30">
        <f>IF(P4873="","",IF(F4873="","ERRO: data prevista ausente ou inválida",IF(O4873=0,"Duplicada: contada uma vez",IF(N(G4873)=0,"ERRO: tarefa fora do Plano Mestre",IF(P4873=0,"Tarefa retirada do plano: não conta","OK")))))</f>
        <v/>
      </c>
    </row>
    <row r="4874">
      <c r="A4874" s="29" t="n"/>
      <c r="B4874" s="25" t="n"/>
      <c r="C4874" s="49" t="n"/>
      <c r="D4874" s="29" t="n"/>
      <c r="E4874" s="23">
        <f>IF(OR(A4874="",B4874=""),"",A4874&amp;"|"&amp;B4874)</f>
        <v/>
      </c>
      <c r="F4874" s="30">
        <f>IF(OR(E4874="",NOT(ISNUMBER(C4874))),"",E4874&amp;"|"&amp;YEAR(C4874)&amp;"-"&amp;RIGHT("0"&amp;MONTH(C4874),2)&amp;"-"&amp;RIGHT("0"&amp;DAY(C4874),2))</f>
        <v/>
      </c>
      <c r="G4874" s="26">
        <f>IF(E4874="","",IFERROR(MATCH(E4874,pl_chave,0),0))</f>
        <v/>
      </c>
      <c r="H4874" s="23">
        <f>IF(G4874="","",IF(G4874=0,"Tarefa fora do plano",INDEX(pl_tag,G4874)))</f>
        <v/>
      </c>
      <c r="I4874" s="30">
        <f>IF(N(G4874)=0,"",INDEX(pl_atividade,G4874))</f>
        <v/>
      </c>
      <c r="J4874" s="50">
        <f>IF(N(G4874)=0,"",INDEX(pl_especialidade,G4874))</f>
        <v/>
      </c>
      <c r="K4874" s="28">
        <f>IF(N(G4874)=0,"",INDEX(pl_duracao,G4874))</f>
        <v/>
      </c>
      <c r="L4874" s="39">
        <f>IF(ISNUMBER(C4874),YEAR(C4874),"")</f>
        <v/>
      </c>
      <c r="M4874" s="39">
        <f>IF(ISNUMBER(C4874),MONTH(C4874),"")</f>
        <v/>
      </c>
      <c r="N4874" s="23">
        <f>IF(L4874="","",IF(NOT(ISNUMBER(crono_ano)),"Informe o ano",IF(L4874&lt;crono_ano,"Antes do ano",IF(L4874&gt;crono_ano,"Depois do ano","No ano"))))</f>
        <v/>
      </c>
      <c r="O4874" s="39">
        <f>IF(F4874="","",IF(COUNTIF(F$7:F4874,F4874)=1,1,0))</f>
        <v/>
      </c>
      <c r="P4874" s="39">
        <f>IF(A4874&amp;B4874&amp;C4874="","",IF(AND(O4874=1,N(G4874)&gt;0),IF(INDEX(pl_ativa,MAX(1,N(G4874)))="Sim",1,0),0))</f>
        <v/>
      </c>
      <c r="Q4874" s="39">
        <f>IF(F4874="","",COUNTIFS(ex_chave_oc,F4874,ex_cancelada,"&lt;&gt;Sim"))</f>
        <v/>
      </c>
      <c r="R4874" s="51">
        <f>IF(P4874="","",IF(AND(P4874=1,N(Q4874)&gt;0),1,0))</f>
        <v/>
      </c>
      <c r="S4874" s="30">
        <f>IF(P4874="","",IF(F4874="","ERRO: data prevista ausente ou inválida",IF(O4874=0,"Duplicada: contada uma vez",IF(N(G4874)=0,"ERRO: tarefa fora do Plano Mestre",IF(P4874=0,"Tarefa retirada do plano: não conta","OK")))))</f>
        <v/>
      </c>
    </row>
    <row r="4875">
      <c r="A4875" s="29" t="n"/>
      <c r="B4875" s="25" t="n"/>
      <c r="C4875" s="49" t="n"/>
      <c r="D4875" s="29" t="n"/>
      <c r="E4875" s="23">
        <f>IF(OR(A4875="",B4875=""),"",A4875&amp;"|"&amp;B4875)</f>
        <v/>
      </c>
      <c r="F4875" s="30">
        <f>IF(OR(E4875="",NOT(ISNUMBER(C4875))),"",E4875&amp;"|"&amp;YEAR(C4875)&amp;"-"&amp;RIGHT("0"&amp;MONTH(C4875),2)&amp;"-"&amp;RIGHT("0"&amp;DAY(C4875),2))</f>
        <v/>
      </c>
      <c r="G4875" s="26">
        <f>IF(E4875="","",IFERROR(MATCH(E4875,pl_chave,0),0))</f>
        <v/>
      </c>
      <c r="H4875" s="23">
        <f>IF(G4875="","",IF(G4875=0,"Tarefa fora do plano",INDEX(pl_tag,G4875)))</f>
        <v/>
      </c>
      <c r="I4875" s="30">
        <f>IF(N(G4875)=0,"",INDEX(pl_atividade,G4875))</f>
        <v/>
      </c>
      <c r="J4875" s="50">
        <f>IF(N(G4875)=0,"",INDEX(pl_especialidade,G4875))</f>
        <v/>
      </c>
      <c r="K4875" s="28">
        <f>IF(N(G4875)=0,"",INDEX(pl_duracao,G4875))</f>
        <v/>
      </c>
      <c r="L4875" s="39">
        <f>IF(ISNUMBER(C4875),YEAR(C4875),"")</f>
        <v/>
      </c>
      <c r="M4875" s="39">
        <f>IF(ISNUMBER(C4875),MONTH(C4875),"")</f>
        <v/>
      </c>
      <c r="N4875" s="23">
        <f>IF(L4875="","",IF(NOT(ISNUMBER(crono_ano)),"Informe o ano",IF(L4875&lt;crono_ano,"Antes do ano",IF(L4875&gt;crono_ano,"Depois do ano","No ano"))))</f>
        <v/>
      </c>
      <c r="O4875" s="39">
        <f>IF(F4875="","",IF(COUNTIF(F$7:F4875,F4875)=1,1,0))</f>
        <v/>
      </c>
      <c r="P4875" s="39">
        <f>IF(A4875&amp;B4875&amp;C4875="","",IF(AND(O4875=1,N(G4875)&gt;0),IF(INDEX(pl_ativa,MAX(1,N(G4875)))="Sim",1,0),0))</f>
        <v/>
      </c>
      <c r="Q4875" s="39">
        <f>IF(F4875="","",COUNTIFS(ex_chave_oc,F4875,ex_cancelada,"&lt;&gt;Sim"))</f>
        <v/>
      </c>
      <c r="R4875" s="51">
        <f>IF(P4875="","",IF(AND(P4875=1,N(Q4875)&gt;0),1,0))</f>
        <v/>
      </c>
      <c r="S4875" s="30">
        <f>IF(P4875="","",IF(F4875="","ERRO: data prevista ausente ou inválida",IF(O4875=0,"Duplicada: contada uma vez",IF(N(G4875)=0,"ERRO: tarefa fora do Plano Mestre",IF(P4875=0,"Tarefa retirada do plano: não conta","OK")))))</f>
        <v/>
      </c>
    </row>
    <row r="4876">
      <c r="A4876" s="29" t="n"/>
      <c r="B4876" s="25" t="n"/>
      <c r="C4876" s="49" t="n"/>
      <c r="D4876" s="29" t="n"/>
      <c r="E4876" s="23">
        <f>IF(OR(A4876="",B4876=""),"",A4876&amp;"|"&amp;B4876)</f>
        <v/>
      </c>
      <c r="F4876" s="30">
        <f>IF(OR(E4876="",NOT(ISNUMBER(C4876))),"",E4876&amp;"|"&amp;YEAR(C4876)&amp;"-"&amp;RIGHT("0"&amp;MONTH(C4876),2)&amp;"-"&amp;RIGHT("0"&amp;DAY(C4876),2))</f>
        <v/>
      </c>
      <c r="G4876" s="26">
        <f>IF(E4876="","",IFERROR(MATCH(E4876,pl_chave,0),0))</f>
        <v/>
      </c>
      <c r="H4876" s="23">
        <f>IF(G4876="","",IF(G4876=0,"Tarefa fora do plano",INDEX(pl_tag,G4876)))</f>
        <v/>
      </c>
      <c r="I4876" s="30">
        <f>IF(N(G4876)=0,"",INDEX(pl_atividade,G4876))</f>
        <v/>
      </c>
      <c r="J4876" s="50">
        <f>IF(N(G4876)=0,"",INDEX(pl_especialidade,G4876))</f>
        <v/>
      </c>
      <c r="K4876" s="28">
        <f>IF(N(G4876)=0,"",INDEX(pl_duracao,G4876))</f>
        <v/>
      </c>
      <c r="L4876" s="39">
        <f>IF(ISNUMBER(C4876),YEAR(C4876),"")</f>
        <v/>
      </c>
      <c r="M4876" s="39">
        <f>IF(ISNUMBER(C4876),MONTH(C4876),"")</f>
        <v/>
      </c>
      <c r="N4876" s="23">
        <f>IF(L4876="","",IF(NOT(ISNUMBER(crono_ano)),"Informe o ano",IF(L4876&lt;crono_ano,"Antes do ano",IF(L4876&gt;crono_ano,"Depois do ano","No ano"))))</f>
        <v/>
      </c>
      <c r="O4876" s="39">
        <f>IF(F4876="","",IF(COUNTIF(F$7:F4876,F4876)=1,1,0))</f>
        <v/>
      </c>
      <c r="P4876" s="39">
        <f>IF(A4876&amp;B4876&amp;C4876="","",IF(AND(O4876=1,N(G4876)&gt;0),IF(INDEX(pl_ativa,MAX(1,N(G4876)))="Sim",1,0),0))</f>
        <v/>
      </c>
      <c r="Q4876" s="39">
        <f>IF(F4876="","",COUNTIFS(ex_chave_oc,F4876,ex_cancelada,"&lt;&gt;Sim"))</f>
        <v/>
      </c>
      <c r="R4876" s="51">
        <f>IF(P4876="","",IF(AND(P4876=1,N(Q4876)&gt;0),1,0))</f>
        <v/>
      </c>
      <c r="S4876" s="30">
        <f>IF(P4876="","",IF(F4876="","ERRO: data prevista ausente ou inválida",IF(O4876=0,"Duplicada: contada uma vez",IF(N(G4876)=0,"ERRO: tarefa fora do Plano Mestre",IF(P4876=0,"Tarefa retirada do plano: não conta","OK")))))</f>
        <v/>
      </c>
    </row>
    <row r="4877">
      <c r="A4877" s="29" t="n"/>
      <c r="B4877" s="25" t="n"/>
      <c r="C4877" s="49" t="n"/>
      <c r="D4877" s="29" t="n"/>
      <c r="E4877" s="23">
        <f>IF(OR(A4877="",B4877=""),"",A4877&amp;"|"&amp;B4877)</f>
        <v/>
      </c>
      <c r="F4877" s="30">
        <f>IF(OR(E4877="",NOT(ISNUMBER(C4877))),"",E4877&amp;"|"&amp;YEAR(C4877)&amp;"-"&amp;RIGHT("0"&amp;MONTH(C4877),2)&amp;"-"&amp;RIGHT("0"&amp;DAY(C4877),2))</f>
        <v/>
      </c>
      <c r="G4877" s="26">
        <f>IF(E4877="","",IFERROR(MATCH(E4877,pl_chave,0),0))</f>
        <v/>
      </c>
      <c r="H4877" s="23">
        <f>IF(G4877="","",IF(G4877=0,"Tarefa fora do plano",INDEX(pl_tag,G4877)))</f>
        <v/>
      </c>
      <c r="I4877" s="30">
        <f>IF(N(G4877)=0,"",INDEX(pl_atividade,G4877))</f>
        <v/>
      </c>
      <c r="J4877" s="50">
        <f>IF(N(G4877)=0,"",INDEX(pl_especialidade,G4877))</f>
        <v/>
      </c>
      <c r="K4877" s="28">
        <f>IF(N(G4877)=0,"",INDEX(pl_duracao,G4877))</f>
        <v/>
      </c>
      <c r="L4877" s="39">
        <f>IF(ISNUMBER(C4877),YEAR(C4877),"")</f>
        <v/>
      </c>
      <c r="M4877" s="39">
        <f>IF(ISNUMBER(C4877),MONTH(C4877),"")</f>
        <v/>
      </c>
      <c r="N4877" s="23">
        <f>IF(L4877="","",IF(NOT(ISNUMBER(crono_ano)),"Informe o ano",IF(L4877&lt;crono_ano,"Antes do ano",IF(L4877&gt;crono_ano,"Depois do ano","No ano"))))</f>
        <v/>
      </c>
      <c r="O4877" s="39">
        <f>IF(F4877="","",IF(COUNTIF(F$7:F4877,F4877)=1,1,0))</f>
        <v/>
      </c>
      <c r="P4877" s="39">
        <f>IF(A4877&amp;B4877&amp;C4877="","",IF(AND(O4877=1,N(G4877)&gt;0),IF(INDEX(pl_ativa,MAX(1,N(G4877)))="Sim",1,0),0))</f>
        <v/>
      </c>
      <c r="Q4877" s="39">
        <f>IF(F4877="","",COUNTIFS(ex_chave_oc,F4877,ex_cancelada,"&lt;&gt;Sim"))</f>
        <v/>
      </c>
      <c r="R4877" s="51">
        <f>IF(P4877="","",IF(AND(P4877=1,N(Q4877)&gt;0),1,0))</f>
        <v/>
      </c>
      <c r="S4877" s="30">
        <f>IF(P4877="","",IF(F4877="","ERRO: data prevista ausente ou inválida",IF(O4877=0,"Duplicada: contada uma vez",IF(N(G4877)=0,"ERRO: tarefa fora do Plano Mestre",IF(P4877=0,"Tarefa retirada do plano: não conta","OK")))))</f>
        <v/>
      </c>
    </row>
    <row r="4878">
      <c r="A4878" s="29" t="n"/>
      <c r="B4878" s="25" t="n"/>
      <c r="C4878" s="49" t="n"/>
      <c r="D4878" s="29" t="n"/>
      <c r="E4878" s="23">
        <f>IF(OR(A4878="",B4878=""),"",A4878&amp;"|"&amp;B4878)</f>
        <v/>
      </c>
      <c r="F4878" s="30">
        <f>IF(OR(E4878="",NOT(ISNUMBER(C4878))),"",E4878&amp;"|"&amp;YEAR(C4878)&amp;"-"&amp;RIGHT("0"&amp;MONTH(C4878),2)&amp;"-"&amp;RIGHT("0"&amp;DAY(C4878),2))</f>
        <v/>
      </c>
      <c r="G4878" s="26">
        <f>IF(E4878="","",IFERROR(MATCH(E4878,pl_chave,0),0))</f>
        <v/>
      </c>
      <c r="H4878" s="23">
        <f>IF(G4878="","",IF(G4878=0,"Tarefa fora do plano",INDEX(pl_tag,G4878)))</f>
        <v/>
      </c>
      <c r="I4878" s="30">
        <f>IF(N(G4878)=0,"",INDEX(pl_atividade,G4878))</f>
        <v/>
      </c>
      <c r="J4878" s="50">
        <f>IF(N(G4878)=0,"",INDEX(pl_especialidade,G4878))</f>
        <v/>
      </c>
      <c r="K4878" s="28">
        <f>IF(N(G4878)=0,"",INDEX(pl_duracao,G4878))</f>
        <v/>
      </c>
      <c r="L4878" s="39">
        <f>IF(ISNUMBER(C4878),YEAR(C4878),"")</f>
        <v/>
      </c>
      <c r="M4878" s="39">
        <f>IF(ISNUMBER(C4878),MONTH(C4878),"")</f>
        <v/>
      </c>
      <c r="N4878" s="23">
        <f>IF(L4878="","",IF(NOT(ISNUMBER(crono_ano)),"Informe o ano",IF(L4878&lt;crono_ano,"Antes do ano",IF(L4878&gt;crono_ano,"Depois do ano","No ano"))))</f>
        <v/>
      </c>
      <c r="O4878" s="39">
        <f>IF(F4878="","",IF(COUNTIF(F$7:F4878,F4878)=1,1,0))</f>
        <v/>
      </c>
      <c r="P4878" s="39">
        <f>IF(A4878&amp;B4878&amp;C4878="","",IF(AND(O4878=1,N(G4878)&gt;0),IF(INDEX(pl_ativa,MAX(1,N(G4878)))="Sim",1,0),0))</f>
        <v/>
      </c>
      <c r="Q4878" s="39">
        <f>IF(F4878="","",COUNTIFS(ex_chave_oc,F4878,ex_cancelada,"&lt;&gt;Sim"))</f>
        <v/>
      </c>
      <c r="R4878" s="51">
        <f>IF(P4878="","",IF(AND(P4878=1,N(Q4878)&gt;0),1,0))</f>
        <v/>
      </c>
      <c r="S4878" s="30">
        <f>IF(P4878="","",IF(F4878="","ERRO: data prevista ausente ou inválida",IF(O4878=0,"Duplicada: contada uma vez",IF(N(G4878)=0,"ERRO: tarefa fora do Plano Mestre",IF(P4878=0,"Tarefa retirada do plano: não conta","OK")))))</f>
        <v/>
      </c>
    </row>
    <row r="4879">
      <c r="A4879" s="29" t="n"/>
      <c r="B4879" s="25" t="n"/>
      <c r="C4879" s="49" t="n"/>
      <c r="D4879" s="29" t="n"/>
      <c r="E4879" s="23">
        <f>IF(OR(A4879="",B4879=""),"",A4879&amp;"|"&amp;B4879)</f>
        <v/>
      </c>
      <c r="F4879" s="30">
        <f>IF(OR(E4879="",NOT(ISNUMBER(C4879))),"",E4879&amp;"|"&amp;YEAR(C4879)&amp;"-"&amp;RIGHT("0"&amp;MONTH(C4879),2)&amp;"-"&amp;RIGHT("0"&amp;DAY(C4879),2))</f>
        <v/>
      </c>
      <c r="G4879" s="26">
        <f>IF(E4879="","",IFERROR(MATCH(E4879,pl_chave,0),0))</f>
        <v/>
      </c>
      <c r="H4879" s="23">
        <f>IF(G4879="","",IF(G4879=0,"Tarefa fora do plano",INDEX(pl_tag,G4879)))</f>
        <v/>
      </c>
      <c r="I4879" s="30">
        <f>IF(N(G4879)=0,"",INDEX(pl_atividade,G4879))</f>
        <v/>
      </c>
      <c r="J4879" s="50">
        <f>IF(N(G4879)=0,"",INDEX(pl_especialidade,G4879))</f>
        <v/>
      </c>
      <c r="K4879" s="28">
        <f>IF(N(G4879)=0,"",INDEX(pl_duracao,G4879))</f>
        <v/>
      </c>
      <c r="L4879" s="39">
        <f>IF(ISNUMBER(C4879),YEAR(C4879),"")</f>
        <v/>
      </c>
      <c r="M4879" s="39">
        <f>IF(ISNUMBER(C4879),MONTH(C4879),"")</f>
        <v/>
      </c>
      <c r="N4879" s="23">
        <f>IF(L4879="","",IF(NOT(ISNUMBER(crono_ano)),"Informe o ano",IF(L4879&lt;crono_ano,"Antes do ano",IF(L4879&gt;crono_ano,"Depois do ano","No ano"))))</f>
        <v/>
      </c>
      <c r="O4879" s="39">
        <f>IF(F4879="","",IF(COUNTIF(F$7:F4879,F4879)=1,1,0))</f>
        <v/>
      </c>
      <c r="P4879" s="39">
        <f>IF(A4879&amp;B4879&amp;C4879="","",IF(AND(O4879=1,N(G4879)&gt;0),IF(INDEX(pl_ativa,MAX(1,N(G4879)))="Sim",1,0),0))</f>
        <v/>
      </c>
      <c r="Q4879" s="39">
        <f>IF(F4879="","",COUNTIFS(ex_chave_oc,F4879,ex_cancelada,"&lt;&gt;Sim"))</f>
        <v/>
      </c>
      <c r="R4879" s="51">
        <f>IF(P4879="","",IF(AND(P4879=1,N(Q4879)&gt;0),1,0))</f>
        <v/>
      </c>
      <c r="S4879" s="30">
        <f>IF(P4879="","",IF(F4879="","ERRO: data prevista ausente ou inválida",IF(O4879=0,"Duplicada: contada uma vez",IF(N(G4879)=0,"ERRO: tarefa fora do Plano Mestre",IF(P4879=0,"Tarefa retirada do plano: não conta","OK")))))</f>
        <v/>
      </c>
    </row>
    <row r="4880">
      <c r="A4880" s="29" t="n"/>
      <c r="B4880" s="25" t="n"/>
      <c r="C4880" s="49" t="n"/>
      <c r="D4880" s="29" t="n"/>
      <c r="E4880" s="23">
        <f>IF(OR(A4880="",B4880=""),"",A4880&amp;"|"&amp;B4880)</f>
        <v/>
      </c>
      <c r="F4880" s="30">
        <f>IF(OR(E4880="",NOT(ISNUMBER(C4880))),"",E4880&amp;"|"&amp;YEAR(C4880)&amp;"-"&amp;RIGHT("0"&amp;MONTH(C4880),2)&amp;"-"&amp;RIGHT("0"&amp;DAY(C4880),2))</f>
        <v/>
      </c>
      <c r="G4880" s="26">
        <f>IF(E4880="","",IFERROR(MATCH(E4880,pl_chave,0),0))</f>
        <v/>
      </c>
      <c r="H4880" s="23">
        <f>IF(G4880="","",IF(G4880=0,"Tarefa fora do plano",INDEX(pl_tag,G4880)))</f>
        <v/>
      </c>
      <c r="I4880" s="30">
        <f>IF(N(G4880)=0,"",INDEX(pl_atividade,G4880))</f>
        <v/>
      </c>
      <c r="J4880" s="50">
        <f>IF(N(G4880)=0,"",INDEX(pl_especialidade,G4880))</f>
        <v/>
      </c>
      <c r="K4880" s="28">
        <f>IF(N(G4880)=0,"",INDEX(pl_duracao,G4880))</f>
        <v/>
      </c>
      <c r="L4880" s="39">
        <f>IF(ISNUMBER(C4880),YEAR(C4880),"")</f>
        <v/>
      </c>
      <c r="M4880" s="39">
        <f>IF(ISNUMBER(C4880),MONTH(C4880),"")</f>
        <v/>
      </c>
      <c r="N4880" s="23">
        <f>IF(L4880="","",IF(NOT(ISNUMBER(crono_ano)),"Informe o ano",IF(L4880&lt;crono_ano,"Antes do ano",IF(L4880&gt;crono_ano,"Depois do ano","No ano"))))</f>
        <v/>
      </c>
      <c r="O4880" s="39">
        <f>IF(F4880="","",IF(COUNTIF(F$7:F4880,F4880)=1,1,0))</f>
        <v/>
      </c>
      <c r="P4880" s="39">
        <f>IF(A4880&amp;B4880&amp;C4880="","",IF(AND(O4880=1,N(G4880)&gt;0),IF(INDEX(pl_ativa,MAX(1,N(G4880)))="Sim",1,0),0))</f>
        <v/>
      </c>
      <c r="Q4880" s="39">
        <f>IF(F4880="","",COUNTIFS(ex_chave_oc,F4880,ex_cancelada,"&lt;&gt;Sim"))</f>
        <v/>
      </c>
      <c r="R4880" s="51">
        <f>IF(P4880="","",IF(AND(P4880=1,N(Q4880)&gt;0),1,0))</f>
        <v/>
      </c>
      <c r="S4880" s="30">
        <f>IF(P4880="","",IF(F4880="","ERRO: data prevista ausente ou inválida",IF(O4880=0,"Duplicada: contada uma vez",IF(N(G4880)=0,"ERRO: tarefa fora do Plano Mestre",IF(P4880=0,"Tarefa retirada do plano: não conta","OK")))))</f>
        <v/>
      </c>
    </row>
    <row r="4881">
      <c r="A4881" s="29" t="n"/>
      <c r="B4881" s="25" t="n"/>
      <c r="C4881" s="49" t="n"/>
      <c r="D4881" s="29" t="n"/>
      <c r="E4881" s="23">
        <f>IF(OR(A4881="",B4881=""),"",A4881&amp;"|"&amp;B4881)</f>
        <v/>
      </c>
      <c r="F4881" s="30">
        <f>IF(OR(E4881="",NOT(ISNUMBER(C4881))),"",E4881&amp;"|"&amp;YEAR(C4881)&amp;"-"&amp;RIGHT("0"&amp;MONTH(C4881),2)&amp;"-"&amp;RIGHT("0"&amp;DAY(C4881),2))</f>
        <v/>
      </c>
      <c r="G4881" s="26">
        <f>IF(E4881="","",IFERROR(MATCH(E4881,pl_chave,0),0))</f>
        <v/>
      </c>
      <c r="H4881" s="23">
        <f>IF(G4881="","",IF(G4881=0,"Tarefa fora do plano",INDEX(pl_tag,G4881)))</f>
        <v/>
      </c>
      <c r="I4881" s="30">
        <f>IF(N(G4881)=0,"",INDEX(pl_atividade,G4881))</f>
        <v/>
      </c>
      <c r="J4881" s="50">
        <f>IF(N(G4881)=0,"",INDEX(pl_especialidade,G4881))</f>
        <v/>
      </c>
      <c r="K4881" s="28">
        <f>IF(N(G4881)=0,"",INDEX(pl_duracao,G4881))</f>
        <v/>
      </c>
      <c r="L4881" s="39">
        <f>IF(ISNUMBER(C4881),YEAR(C4881),"")</f>
        <v/>
      </c>
      <c r="M4881" s="39">
        <f>IF(ISNUMBER(C4881),MONTH(C4881),"")</f>
        <v/>
      </c>
      <c r="N4881" s="23">
        <f>IF(L4881="","",IF(NOT(ISNUMBER(crono_ano)),"Informe o ano",IF(L4881&lt;crono_ano,"Antes do ano",IF(L4881&gt;crono_ano,"Depois do ano","No ano"))))</f>
        <v/>
      </c>
      <c r="O4881" s="39">
        <f>IF(F4881="","",IF(COUNTIF(F$7:F4881,F4881)=1,1,0))</f>
        <v/>
      </c>
      <c r="P4881" s="39">
        <f>IF(A4881&amp;B4881&amp;C4881="","",IF(AND(O4881=1,N(G4881)&gt;0),IF(INDEX(pl_ativa,MAX(1,N(G4881)))="Sim",1,0),0))</f>
        <v/>
      </c>
      <c r="Q4881" s="39">
        <f>IF(F4881="","",COUNTIFS(ex_chave_oc,F4881,ex_cancelada,"&lt;&gt;Sim"))</f>
        <v/>
      </c>
      <c r="R4881" s="51">
        <f>IF(P4881="","",IF(AND(P4881=1,N(Q4881)&gt;0),1,0))</f>
        <v/>
      </c>
      <c r="S4881" s="30">
        <f>IF(P4881="","",IF(F4881="","ERRO: data prevista ausente ou inválida",IF(O4881=0,"Duplicada: contada uma vez",IF(N(G4881)=0,"ERRO: tarefa fora do Plano Mestre",IF(P4881=0,"Tarefa retirada do plano: não conta","OK")))))</f>
        <v/>
      </c>
    </row>
    <row r="4882">
      <c r="A4882" s="29" t="n"/>
      <c r="B4882" s="25" t="n"/>
      <c r="C4882" s="49" t="n"/>
      <c r="D4882" s="29" t="n"/>
      <c r="E4882" s="23">
        <f>IF(OR(A4882="",B4882=""),"",A4882&amp;"|"&amp;B4882)</f>
        <v/>
      </c>
      <c r="F4882" s="30">
        <f>IF(OR(E4882="",NOT(ISNUMBER(C4882))),"",E4882&amp;"|"&amp;YEAR(C4882)&amp;"-"&amp;RIGHT("0"&amp;MONTH(C4882),2)&amp;"-"&amp;RIGHT("0"&amp;DAY(C4882),2))</f>
        <v/>
      </c>
      <c r="G4882" s="26">
        <f>IF(E4882="","",IFERROR(MATCH(E4882,pl_chave,0),0))</f>
        <v/>
      </c>
      <c r="H4882" s="23">
        <f>IF(G4882="","",IF(G4882=0,"Tarefa fora do plano",INDEX(pl_tag,G4882)))</f>
        <v/>
      </c>
      <c r="I4882" s="30">
        <f>IF(N(G4882)=0,"",INDEX(pl_atividade,G4882))</f>
        <v/>
      </c>
      <c r="J4882" s="50">
        <f>IF(N(G4882)=0,"",INDEX(pl_especialidade,G4882))</f>
        <v/>
      </c>
      <c r="K4882" s="28">
        <f>IF(N(G4882)=0,"",INDEX(pl_duracao,G4882))</f>
        <v/>
      </c>
      <c r="L4882" s="39">
        <f>IF(ISNUMBER(C4882),YEAR(C4882),"")</f>
        <v/>
      </c>
      <c r="M4882" s="39">
        <f>IF(ISNUMBER(C4882),MONTH(C4882),"")</f>
        <v/>
      </c>
      <c r="N4882" s="23">
        <f>IF(L4882="","",IF(NOT(ISNUMBER(crono_ano)),"Informe o ano",IF(L4882&lt;crono_ano,"Antes do ano",IF(L4882&gt;crono_ano,"Depois do ano","No ano"))))</f>
        <v/>
      </c>
      <c r="O4882" s="39">
        <f>IF(F4882="","",IF(COUNTIF(F$7:F4882,F4882)=1,1,0))</f>
        <v/>
      </c>
      <c r="P4882" s="39">
        <f>IF(A4882&amp;B4882&amp;C4882="","",IF(AND(O4882=1,N(G4882)&gt;0),IF(INDEX(pl_ativa,MAX(1,N(G4882)))="Sim",1,0),0))</f>
        <v/>
      </c>
      <c r="Q4882" s="39">
        <f>IF(F4882="","",COUNTIFS(ex_chave_oc,F4882,ex_cancelada,"&lt;&gt;Sim"))</f>
        <v/>
      </c>
      <c r="R4882" s="51">
        <f>IF(P4882="","",IF(AND(P4882=1,N(Q4882)&gt;0),1,0))</f>
        <v/>
      </c>
      <c r="S4882" s="30">
        <f>IF(P4882="","",IF(F4882="","ERRO: data prevista ausente ou inválida",IF(O4882=0,"Duplicada: contada uma vez",IF(N(G4882)=0,"ERRO: tarefa fora do Plano Mestre",IF(P4882=0,"Tarefa retirada do plano: não conta","OK")))))</f>
        <v/>
      </c>
    </row>
    <row r="4883">
      <c r="A4883" s="29" t="n"/>
      <c r="B4883" s="25" t="n"/>
      <c r="C4883" s="49" t="n"/>
      <c r="D4883" s="29" t="n"/>
      <c r="E4883" s="23">
        <f>IF(OR(A4883="",B4883=""),"",A4883&amp;"|"&amp;B4883)</f>
        <v/>
      </c>
      <c r="F4883" s="30">
        <f>IF(OR(E4883="",NOT(ISNUMBER(C4883))),"",E4883&amp;"|"&amp;YEAR(C4883)&amp;"-"&amp;RIGHT("0"&amp;MONTH(C4883),2)&amp;"-"&amp;RIGHT("0"&amp;DAY(C4883),2))</f>
        <v/>
      </c>
      <c r="G4883" s="26">
        <f>IF(E4883="","",IFERROR(MATCH(E4883,pl_chave,0),0))</f>
        <v/>
      </c>
      <c r="H4883" s="23">
        <f>IF(G4883="","",IF(G4883=0,"Tarefa fora do plano",INDEX(pl_tag,G4883)))</f>
        <v/>
      </c>
      <c r="I4883" s="30">
        <f>IF(N(G4883)=0,"",INDEX(pl_atividade,G4883))</f>
        <v/>
      </c>
      <c r="J4883" s="50">
        <f>IF(N(G4883)=0,"",INDEX(pl_especialidade,G4883))</f>
        <v/>
      </c>
      <c r="K4883" s="28">
        <f>IF(N(G4883)=0,"",INDEX(pl_duracao,G4883))</f>
        <v/>
      </c>
      <c r="L4883" s="39">
        <f>IF(ISNUMBER(C4883),YEAR(C4883),"")</f>
        <v/>
      </c>
      <c r="M4883" s="39">
        <f>IF(ISNUMBER(C4883),MONTH(C4883),"")</f>
        <v/>
      </c>
      <c r="N4883" s="23">
        <f>IF(L4883="","",IF(NOT(ISNUMBER(crono_ano)),"Informe o ano",IF(L4883&lt;crono_ano,"Antes do ano",IF(L4883&gt;crono_ano,"Depois do ano","No ano"))))</f>
        <v/>
      </c>
      <c r="O4883" s="39">
        <f>IF(F4883="","",IF(COUNTIF(F$7:F4883,F4883)=1,1,0))</f>
        <v/>
      </c>
      <c r="P4883" s="39">
        <f>IF(A4883&amp;B4883&amp;C4883="","",IF(AND(O4883=1,N(G4883)&gt;0),IF(INDEX(pl_ativa,MAX(1,N(G4883)))="Sim",1,0),0))</f>
        <v/>
      </c>
      <c r="Q4883" s="39">
        <f>IF(F4883="","",COUNTIFS(ex_chave_oc,F4883,ex_cancelada,"&lt;&gt;Sim"))</f>
        <v/>
      </c>
      <c r="R4883" s="51">
        <f>IF(P4883="","",IF(AND(P4883=1,N(Q4883)&gt;0),1,0))</f>
        <v/>
      </c>
      <c r="S4883" s="30">
        <f>IF(P4883="","",IF(F4883="","ERRO: data prevista ausente ou inválida",IF(O4883=0,"Duplicada: contada uma vez",IF(N(G4883)=0,"ERRO: tarefa fora do Plano Mestre",IF(P4883=0,"Tarefa retirada do plano: não conta","OK")))))</f>
        <v/>
      </c>
    </row>
    <row r="4884">
      <c r="A4884" s="29" t="n"/>
      <c r="B4884" s="25" t="n"/>
      <c r="C4884" s="49" t="n"/>
      <c r="D4884" s="29" t="n"/>
      <c r="E4884" s="23">
        <f>IF(OR(A4884="",B4884=""),"",A4884&amp;"|"&amp;B4884)</f>
        <v/>
      </c>
      <c r="F4884" s="30">
        <f>IF(OR(E4884="",NOT(ISNUMBER(C4884))),"",E4884&amp;"|"&amp;YEAR(C4884)&amp;"-"&amp;RIGHT("0"&amp;MONTH(C4884),2)&amp;"-"&amp;RIGHT("0"&amp;DAY(C4884),2))</f>
        <v/>
      </c>
      <c r="G4884" s="26">
        <f>IF(E4884="","",IFERROR(MATCH(E4884,pl_chave,0),0))</f>
        <v/>
      </c>
      <c r="H4884" s="23">
        <f>IF(G4884="","",IF(G4884=0,"Tarefa fora do plano",INDEX(pl_tag,G4884)))</f>
        <v/>
      </c>
      <c r="I4884" s="30">
        <f>IF(N(G4884)=0,"",INDEX(pl_atividade,G4884))</f>
        <v/>
      </c>
      <c r="J4884" s="50">
        <f>IF(N(G4884)=0,"",INDEX(pl_especialidade,G4884))</f>
        <v/>
      </c>
      <c r="K4884" s="28">
        <f>IF(N(G4884)=0,"",INDEX(pl_duracao,G4884))</f>
        <v/>
      </c>
      <c r="L4884" s="39">
        <f>IF(ISNUMBER(C4884),YEAR(C4884),"")</f>
        <v/>
      </c>
      <c r="M4884" s="39">
        <f>IF(ISNUMBER(C4884),MONTH(C4884),"")</f>
        <v/>
      </c>
      <c r="N4884" s="23">
        <f>IF(L4884="","",IF(NOT(ISNUMBER(crono_ano)),"Informe o ano",IF(L4884&lt;crono_ano,"Antes do ano",IF(L4884&gt;crono_ano,"Depois do ano","No ano"))))</f>
        <v/>
      </c>
      <c r="O4884" s="39">
        <f>IF(F4884="","",IF(COUNTIF(F$7:F4884,F4884)=1,1,0))</f>
        <v/>
      </c>
      <c r="P4884" s="39">
        <f>IF(A4884&amp;B4884&amp;C4884="","",IF(AND(O4884=1,N(G4884)&gt;0),IF(INDEX(pl_ativa,MAX(1,N(G4884)))="Sim",1,0),0))</f>
        <v/>
      </c>
      <c r="Q4884" s="39">
        <f>IF(F4884="","",COUNTIFS(ex_chave_oc,F4884,ex_cancelada,"&lt;&gt;Sim"))</f>
        <v/>
      </c>
      <c r="R4884" s="51">
        <f>IF(P4884="","",IF(AND(P4884=1,N(Q4884)&gt;0),1,0))</f>
        <v/>
      </c>
      <c r="S4884" s="30">
        <f>IF(P4884="","",IF(F4884="","ERRO: data prevista ausente ou inválida",IF(O4884=0,"Duplicada: contada uma vez",IF(N(G4884)=0,"ERRO: tarefa fora do Plano Mestre",IF(P4884=0,"Tarefa retirada do plano: não conta","OK")))))</f>
        <v/>
      </c>
    </row>
    <row r="4885">
      <c r="A4885" s="29" t="n"/>
      <c r="B4885" s="25" t="n"/>
      <c r="C4885" s="49" t="n"/>
      <c r="D4885" s="29" t="n"/>
      <c r="E4885" s="23">
        <f>IF(OR(A4885="",B4885=""),"",A4885&amp;"|"&amp;B4885)</f>
        <v/>
      </c>
      <c r="F4885" s="30">
        <f>IF(OR(E4885="",NOT(ISNUMBER(C4885))),"",E4885&amp;"|"&amp;YEAR(C4885)&amp;"-"&amp;RIGHT("0"&amp;MONTH(C4885),2)&amp;"-"&amp;RIGHT("0"&amp;DAY(C4885),2))</f>
        <v/>
      </c>
      <c r="G4885" s="26">
        <f>IF(E4885="","",IFERROR(MATCH(E4885,pl_chave,0),0))</f>
        <v/>
      </c>
      <c r="H4885" s="23">
        <f>IF(G4885="","",IF(G4885=0,"Tarefa fora do plano",INDEX(pl_tag,G4885)))</f>
        <v/>
      </c>
      <c r="I4885" s="30">
        <f>IF(N(G4885)=0,"",INDEX(pl_atividade,G4885))</f>
        <v/>
      </c>
      <c r="J4885" s="50">
        <f>IF(N(G4885)=0,"",INDEX(pl_especialidade,G4885))</f>
        <v/>
      </c>
      <c r="K4885" s="28">
        <f>IF(N(G4885)=0,"",INDEX(pl_duracao,G4885))</f>
        <v/>
      </c>
      <c r="L4885" s="39">
        <f>IF(ISNUMBER(C4885),YEAR(C4885),"")</f>
        <v/>
      </c>
      <c r="M4885" s="39">
        <f>IF(ISNUMBER(C4885),MONTH(C4885),"")</f>
        <v/>
      </c>
      <c r="N4885" s="23">
        <f>IF(L4885="","",IF(NOT(ISNUMBER(crono_ano)),"Informe o ano",IF(L4885&lt;crono_ano,"Antes do ano",IF(L4885&gt;crono_ano,"Depois do ano","No ano"))))</f>
        <v/>
      </c>
      <c r="O4885" s="39">
        <f>IF(F4885="","",IF(COUNTIF(F$7:F4885,F4885)=1,1,0))</f>
        <v/>
      </c>
      <c r="P4885" s="39">
        <f>IF(A4885&amp;B4885&amp;C4885="","",IF(AND(O4885=1,N(G4885)&gt;0),IF(INDEX(pl_ativa,MAX(1,N(G4885)))="Sim",1,0),0))</f>
        <v/>
      </c>
      <c r="Q4885" s="39">
        <f>IF(F4885="","",COUNTIFS(ex_chave_oc,F4885,ex_cancelada,"&lt;&gt;Sim"))</f>
        <v/>
      </c>
      <c r="R4885" s="51">
        <f>IF(P4885="","",IF(AND(P4885=1,N(Q4885)&gt;0),1,0))</f>
        <v/>
      </c>
      <c r="S4885" s="30">
        <f>IF(P4885="","",IF(F4885="","ERRO: data prevista ausente ou inválida",IF(O4885=0,"Duplicada: contada uma vez",IF(N(G4885)=0,"ERRO: tarefa fora do Plano Mestre",IF(P4885=0,"Tarefa retirada do plano: não conta","OK")))))</f>
        <v/>
      </c>
    </row>
    <row r="4886">
      <c r="A4886" s="29" t="n"/>
      <c r="B4886" s="25" t="n"/>
      <c r="C4886" s="49" t="n"/>
      <c r="D4886" s="29" t="n"/>
      <c r="E4886" s="23">
        <f>IF(OR(A4886="",B4886=""),"",A4886&amp;"|"&amp;B4886)</f>
        <v/>
      </c>
      <c r="F4886" s="30">
        <f>IF(OR(E4886="",NOT(ISNUMBER(C4886))),"",E4886&amp;"|"&amp;YEAR(C4886)&amp;"-"&amp;RIGHT("0"&amp;MONTH(C4886),2)&amp;"-"&amp;RIGHT("0"&amp;DAY(C4886),2))</f>
        <v/>
      </c>
      <c r="G4886" s="26">
        <f>IF(E4886="","",IFERROR(MATCH(E4886,pl_chave,0),0))</f>
        <v/>
      </c>
      <c r="H4886" s="23">
        <f>IF(G4886="","",IF(G4886=0,"Tarefa fora do plano",INDEX(pl_tag,G4886)))</f>
        <v/>
      </c>
      <c r="I4886" s="30">
        <f>IF(N(G4886)=0,"",INDEX(pl_atividade,G4886))</f>
        <v/>
      </c>
      <c r="J4886" s="50">
        <f>IF(N(G4886)=0,"",INDEX(pl_especialidade,G4886))</f>
        <v/>
      </c>
      <c r="K4886" s="28">
        <f>IF(N(G4886)=0,"",INDEX(pl_duracao,G4886))</f>
        <v/>
      </c>
      <c r="L4886" s="39">
        <f>IF(ISNUMBER(C4886),YEAR(C4886),"")</f>
        <v/>
      </c>
      <c r="M4886" s="39">
        <f>IF(ISNUMBER(C4886),MONTH(C4886),"")</f>
        <v/>
      </c>
      <c r="N4886" s="23">
        <f>IF(L4886="","",IF(NOT(ISNUMBER(crono_ano)),"Informe o ano",IF(L4886&lt;crono_ano,"Antes do ano",IF(L4886&gt;crono_ano,"Depois do ano","No ano"))))</f>
        <v/>
      </c>
      <c r="O4886" s="39">
        <f>IF(F4886="","",IF(COUNTIF(F$7:F4886,F4886)=1,1,0))</f>
        <v/>
      </c>
      <c r="P4886" s="39">
        <f>IF(A4886&amp;B4886&amp;C4886="","",IF(AND(O4886=1,N(G4886)&gt;0),IF(INDEX(pl_ativa,MAX(1,N(G4886)))="Sim",1,0),0))</f>
        <v/>
      </c>
      <c r="Q4886" s="39">
        <f>IF(F4886="","",COUNTIFS(ex_chave_oc,F4886,ex_cancelada,"&lt;&gt;Sim"))</f>
        <v/>
      </c>
      <c r="R4886" s="51">
        <f>IF(P4886="","",IF(AND(P4886=1,N(Q4886)&gt;0),1,0))</f>
        <v/>
      </c>
      <c r="S4886" s="30">
        <f>IF(P4886="","",IF(F4886="","ERRO: data prevista ausente ou inválida",IF(O4886=0,"Duplicada: contada uma vez",IF(N(G4886)=0,"ERRO: tarefa fora do Plano Mestre",IF(P4886=0,"Tarefa retirada do plano: não conta","OK")))))</f>
        <v/>
      </c>
    </row>
    <row r="4887">
      <c r="A4887" s="29" t="n"/>
      <c r="B4887" s="25" t="n"/>
      <c r="C4887" s="49" t="n"/>
      <c r="D4887" s="29" t="n"/>
      <c r="E4887" s="23">
        <f>IF(OR(A4887="",B4887=""),"",A4887&amp;"|"&amp;B4887)</f>
        <v/>
      </c>
      <c r="F4887" s="30">
        <f>IF(OR(E4887="",NOT(ISNUMBER(C4887))),"",E4887&amp;"|"&amp;YEAR(C4887)&amp;"-"&amp;RIGHT("0"&amp;MONTH(C4887),2)&amp;"-"&amp;RIGHT("0"&amp;DAY(C4887),2))</f>
        <v/>
      </c>
      <c r="G4887" s="26">
        <f>IF(E4887="","",IFERROR(MATCH(E4887,pl_chave,0),0))</f>
        <v/>
      </c>
      <c r="H4887" s="23">
        <f>IF(G4887="","",IF(G4887=0,"Tarefa fora do plano",INDEX(pl_tag,G4887)))</f>
        <v/>
      </c>
      <c r="I4887" s="30">
        <f>IF(N(G4887)=0,"",INDEX(pl_atividade,G4887))</f>
        <v/>
      </c>
      <c r="J4887" s="50">
        <f>IF(N(G4887)=0,"",INDEX(pl_especialidade,G4887))</f>
        <v/>
      </c>
      <c r="K4887" s="28">
        <f>IF(N(G4887)=0,"",INDEX(pl_duracao,G4887))</f>
        <v/>
      </c>
      <c r="L4887" s="39">
        <f>IF(ISNUMBER(C4887),YEAR(C4887),"")</f>
        <v/>
      </c>
      <c r="M4887" s="39">
        <f>IF(ISNUMBER(C4887),MONTH(C4887),"")</f>
        <v/>
      </c>
      <c r="N4887" s="23">
        <f>IF(L4887="","",IF(NOT(ISNUMBER(crono_ano)),"Informe o ano",IF(L4887&lt;crono_ano,"Antes do ano",IF(L4887&gt;crono_ano,"Depois do ano","No ano"))))</f>
        <v/>
      </c>
      <c r="O4887" s="39">
        <f>IF(F4887="","",IF(COUNTIF(F$7:F4887,F4887)=1,1,0))</f>
        <v/>
      </c>
      <c r="P4887" s="39">
        <f>IF(A4887&amp;B4887&amp;C4887="","",IF(AND(O4887=1,N(G4887)&gt;0),IF(INDEX(pl_ativa,MAX(1,N(G4887)))="Sim",1,0),0))</f>
        <v/>
      </c>
      <c r="Q4887" s="39">
        <f>IF(F4887="","",COUNTIFS(ex_chave_oc,F4887,ex_cancelada,"&lt;&gt;Sim"))</f>
        <v/>
      </c>
      <c r="R4887" s="51">
        <f>IF(P4887="","",IF(AND(P4887=1,N(Q4887)&gt;0),1,0))</f>
        <v/>
      </c>
      <c r="S4887" s="30">
        <f>IF(P4887="","",IF(F4887="","ERRO: data prevista ausente ou inválida",IF(O4887=0,"Duplicada: contada uma vez",IF(N(G4887)=0,"ERRO: tarefa fora do Plano Mestre",IF(P4887=0,"Tarefa retirada do plano: não conta","OK")))))</f>
        <v/>
      </c>
    </row>
    <row r="4888">
      <c r="A4888" s="29" t="n"/>
      <c r="B4888" s="25" t="n"/>
      <c r="C4888" s="49" t="n"/>
      <c r="D4888" s="29" t="n"/>
      <c r="E4888" s="23">
        <f>IF(OR(A4888="",B4888=""),"",A4888&amp;"|"&amp;B4888)</f>
        <v/>
      </c>
      <c r="F4888" s="30">
        <f>IF(OR(E4888="",NOT(ISNUMBER(C4888))),"",E4888&amp;"|"&amp;YEAR(C4888)&amp;"-"&amp;RIGHT("0"&amp;MONTH(C4888),2)&amp;"-"&amp;RIGHT("0"&amp;DAY(C4888),2))</f>
        <v/>
      </c>
      <c r="G4888" s="26">
        <f>IF(E4888="","",IFERROR(MATCH(E4888,pl_chave,0),0))</f>
        <v/>
      </c>
      <c r="H4888" s="23">
        <f>IF(G4888="","",IF(G4888=0,"Tarefa fora do plano",INDEX(pl_tag,G4888)))</f>
        <v/>
      </c>
      <c r="I4888" s="30">
        <f>IF(N(G4888)=0,"",INDEX(pl_atividade,G4888))</f>
        <v/>
      </c>
      <c r="J4888" s="50">
        <f>IF(N(G4888)=0,"",INDEX(pl_especialidade,G4888))</f>
        <v/>
      </c>
      <c r="K4888" s="28">
        <f>IF(N(G4888)=0,"",INDEX(pl_duracao,G4888))</f>
        <v/>
      </c>
      <c r="L4888" s="39">
        <f>IF(ISNUMBER(C4888),YEAR(C4888),"")</f>
        <v/>
      </c>
      <c r="M4888" s="39">
        <f>IF(ISNUMBER(C4888),MONTH(C4888),"")</f>
        <v/>
      </c>
      <c r="N4888" s="23">
        <f>IF(L4888="","",IF(NOT(ISNUMBER(crono_ano)),"Informe o ano",IF(L4888&lt;crono_ano,"Antes do ano",IF(L4888&gt;crono_ano,"Depois do ano","No ano"))))</f>
        <v/>
      </c>
      <c r="O4888" s="39">
        <f>IF(F4888="","",IF(COUNTIF(F$7:F4888,F4888)=1,1,0))</f>
        <v/>
      </c>
      <c r="P4888" s="39">
        <f>IF(A4888&amp;B4888&amp;C4888="","",IF(AND(O4888=1,N(G4888)&gt;0),IF(INDEX(pl_ativa,MAX(1,N(G4888)))="Sim",1,0),0))</f>
        <v/>
      </c>
      <c r="Q4888" s="39">
        <f>IF(F4888="","",COUNTIFS(ex_chave_oc,F4888,ex_cancelada,"&lt;&gt;Sim"))</f>
        <v/>
      </c>
      <c r="R4888" s="51">
        <f>IF(P4888="","",IF(AND(P4888=1,N(Q4888)&gt;0),1,0))</f>
        <v/>
      </c>
      <c r="S4888" s="30">
        <f>IF(P4888="","",IF(F4888="","ERRO: data prevista ausente ou inválida",IF(O4888=0,"Duplicada: contada uma vez",IF(N(G4888)=0,"ERRO: tarefa fora do Plano Mestre",IF(P4888=0,"Tarefa retirada do plano: não conta","OK")))))</f>
        <v/>
      </c>
    </row>
    <row r="4889">
      <c r="A4889" s="29" t="n"/>
      <c r="B4889" s="25" t="n"/>
      <c r="C4889" s="49" t="n"/>
      <c r="D4889" s="29" t="n"/>
      <c r="E4889" s="23">
        <f>IF(OR(A4889="",B4889=""),"",A4889&amp;"|"&amp;B4889)</f>
        <v/>
      </c>
      <c r="F4889" s="30">
        <f>IF(OR(E4889="",NOT(ISNUMBER(C4889))),"",E4889&amp;"|"&amp;YEAR(C4889)&amp;"-"&amp;RIGHT("0"&amp;MONTH(C4889),2)&amp;"-"&amp;RIGHT("0"&amp;DAY(C4889),2))</f>
        <v/>
      </c>
      <c r="G4889" s="26">
        <f>IF(E4889="","",IFERROR(MATCH(E4889,pl_chave,0),0))</f>
        <v/>
      </c>
      <c r="H4889" s="23">
        <f>IF(G4889="","",IF(G4889=0,"Tarefa fora do plano",INDEX(pl_tag,G4889)))</f>
        <v/>
      </c>
      <c r="I4889" s="30">
        <f>IF(N(G4889)=0,"",INDEX(pl_atividade,G4889))</f>
        <v/>
      </c>
      <c r="J4889" s="50">
        <f>IF(N(G4889)=0,"",INDEX(pl_especialidade,G4889))</f>
        <v/>
      </c>
      <c r="K4889" s="28">
        <f>IF(N(G4889)=0,"",INDEX(pl_duracao,G4889))</f>
        <v/>
      </c>
      <c r="L4889" s="39">
        <f>IF(ISNUMBER(C4889),YEAR(C4889),"")</f>
        <v/>
      </c>
      <c r="M4889" s="39">
        <f>IF(ISNUMBER(C4889),MONTH(C4889),"")</f>
        <v/>
      </c>
      <c r="N4889" s="23">
        <f>IF(L4889="","",IF(NOT(ISNUMBER(crono_ano)),"Informe o ano",IF(L4889&lt;crono_ano,"Antes do ano",IF(L4889&gt;crono_ano,"Depois do ano","No ano"))))</f>
        <v/>
      </c>
      <c r="O4889" s="39">
        <f>IF(F4889="","",IF(COUNTIF(F$7:F4889,F4889)=1,1,0))</f>
        <v/>
      </c>
      <c r="P4889" s="39">
        <f>IF(A4889&amp;B4889&amp;C4889="","",IF(AND(O4889=1,N(G4889)&gt;0),IF(INDEX(pl_ativa,MAX(1,N(G4889)))="Sim",1,0),0))</f>
        <v/>
      </c>
      <c r="Q4889" s="39">
        <f>IF(F4889="","",COUNTIFS(ex_chave_oc,F4889,ex_cancelada,"&lt;&gt;Sim"))</f>
        <v/>
      </c>
      <c r="R4889" s="51">
        <f>IF(P4889="","",IF(AND(P4889=1,N(Q4889)&gt;0),1,0))</f>
        <v/>
      </c>
      <c r="S4889" s="30">
        <f>IF(P4889="","",IF(F4889="","ERRO: data prevista ausente ou inválida",IF(O4889=0,"Duplicada: contada uma vez",IF(N(G4889)=0,"ERRO: tarefa fora do Plano Mestre",IF(P4889=0,"Tarefa retirada do plano: não conta","OK")))))</f>
        <v/>
      </c>
    </row>
    <row r="4890">
      <c r="A4890" s="29" t="n"/>
      <c r="B4890" s="25" t="n"/>
      <c r="C4890" s="49" t="n"/>
      <c r="D4890" s="29" t="n"/>
      <c r="E4890" s="23">
        <f>IF(OR(A4890="",B4890=""),"",A4890&amp;"|"&amp;B4890)</f>
        <v/>
      </c>
      <c r="F4890" s="30">
        <f>IF(OR(E4890="",NOT(ISNUMBER(C4890))),"",E4890&amp;"|"&amp;YEAR(C4890)&amp;"-"&amp;RIGHT("0"&amp;MONTH(C4890),2)&amp;"-"&amp;RIGHT("0"&amp;DAY(C4890),2))</f>
        <v/>
      </c>
      <c r="G4890" s="26">
        <f>IF(E4890="","",IFERROR(MATCH(E4890,pl_chave,0),0))</f>
        <v/>
      </c>
      <c r="H4890" s="23">
        <f>IF(G4890="","",IF(G4890=0,"Tarefa fora do plano",INDEX(pl_tag,G4890)))</f>
        <v/>
      </c>
      <c r="I4890" s="30">
        <f>IF(N(G4890)=0,"",INDEX(pl_atividade,G4890))</f>
        <v/>
      </c>
      <c r="J4890" s="50">
        <f>IF(N(G4890)=0,"",INDEX(pl_especialidade,G4890))</f>
        <v/>
      </c>
      <c r="K4890" s="28">
        <f>IF(N(G4890)=0,"",INDEX(pl_duracao,G4890))</f>
        <v/>
      </c>
      <c r="L4890" s="39">
        <f>IF(ISNUMBER(C4890),YEAR(C4890),"")</f>
        <v/>
      </c>
      <c r="M4890" s="39">
        <f>IF(ISNUMBER(C4890),MONTH(C4890),"")</f>
        <v/>
      </c>
      <c r="N4890" s="23">
        <f>IF(L4890="","",IF(NOT(ISNUMBER(crono_ano)),"Informe o ano",IF(L4890&lt;crono_ano,"Antes do ano",IF(L4890&gt;crono_ano,"Depois do ano","No ano"))))</f>
        <v/>
      </c>
      <c r="O4890" s="39">
        <f>IF(F4890="","",IF(COUNTIF(F$7:F4890,F4890)=1,1,0))</f>
        <v/>
      </c>
      <c r="P4890" s="39">
        <f>IF(A4890&amp;B4890&amp;C4890="","",IF(AND(O4890=1,N(G4890)&gt;0),IF(INDEX(pl_ativa,MAX(1,N(G4890)))="Sim",1,0),0))</f>
        <v/>
      </c>
      <c r="Q4890" s="39">
        <f>IF(F4890="","",COUNTIFS(ex_chave_oc,F4890,ex_cancelada,"&lt;&gt;Sim"))</f>
        <v/>
      </c>
      <c r="R4890" s="51">
        <f>IF(P4890="","",IF(AND(P4890=1,N(Q4890)&gt;0),1,0))</f>
        <v/>
      </c>
      <c r="S4890" s="30">
        <f>IF(P4890="","",IF(F4890="","ERRO: data prevista ausente ou inválida",IF(O4890=0,"Duplicada: contada uma vez",IF(N(G4890)=0,"ERRO: tarefa fora do Plano Mestre",IF(P4890=0,"Tarefa retirada do plano: não conta","OK")))))</f>
        <v/>
      </c>
    </row>
    <row r="4891">
      <c r="A4891" s="29" t="n"/>
      <c r="B4891" s="25" t="n"/>
      <c r="C4891" s="49" t="n"/>
      <c r="D4891" s="29" t="n"/>
      <c r="E4891" s="23">
        <f>IF(OR(A4891="",B4891=""),"",A4891&amp;"|"&amp;B4891)</f>
        <v/>
      </c>
      <c r="F4891" s="30">
        <f>IF(OR(E4891="",NOT(ISNUMBER(C4891))),"",E4891&amp;"|"&amp;YEAR(C4891)&amp;"-"&amp;RIGHT("0"&amp;MONTH(C4891),2)&amp;"-"&amp;RIGHT("0"&amp;DAY(C4891),2))</f>
        <v/>
      </c>
      <c r="G4891" s="26">
        <f>IF(E4891="","",IFERROR(MATCH(E4891,pl_chave,0),0))</f>
        <v/>
      </c>
      <c r="H4891" s="23">
        <f>IF(G4891="","",IF(G4891=0,"Tarefa fora do plano",INDEX(pl_tag,G4891)))</f>
        <v/>
      </c>
      <c r="I4891" s="30">
        <f>IF(N(G4891)=0,"",INDEX(pl_atividade,G4891))</f>
        <v/>
      </c>
      <c r="J4891" s="50">
        <f>IF(N(G4891)=0,"",INDEX(pl_especialidade,G4891))</f>
        <v/>
      </c>
      <c r="K4891" s="28">
        <f>IF(N(G4891)=0,"",INDEX(pl_duracao,G4891))</f>
        <v/>
      </c>
      <c r="L4891" s="39">
        <f>IF(ISNUMBER(C4891),YEAR(C4891),"")</f>
        <v/>
      </c>
      <c r="M4891" s="39">
        <f>IF(ISNUMBER(C4891),MONTH(C4891),"")</f>
        <v/>
      </c>
      <c r="N4891" s="23">
        <f>IF(L4891="","",IF(NOT(ISNUMBER(crono_ano)),"Informe o ano",IF(L4891&lt;crono_ano,"Antes do ano",IF(L4891&gt;crono_ano,"Depois do ano","No ano"))))</f>
        <v/>
      </c>
      <c r="O4891" s="39">
        <f>IF(F4891="","",IF(COUNTIF(F$7:F4891,F4891)=1,1,0))</f>
        <v/>
      </c>
      <c r="P4891" s="39">
        <f>IF(A4891&amp;B4891&amp;C4891="","",IF(AND(O4891=1,N(G4891)&gt;0),IF(INDEX(pl_ativa,MAX(1,N(G4891)))="Sim",1,0),0))</f>
        <v/>
      </c>
      <c r="Q4891" s="39">
        <f>IF(F4891="","",COUNTIFS(ex_chave_oc,F4891,ex_cancelada,"&lt;&gt;Sim"))</f>
        <v/>
      </c>
      <c r="R4891" s="51">
        <f>IF(P4891="","",IF(AND(P4891=1,N(Q4891)&gt;0),1,0))</f>
        <v/>
      </c>
      <c r="S4891" s="30">
        <f>IF(P4891="","",IF(F4891="","ERRO: data prevista ausente ou inválida",IF(O4891=0,"Duplicada: contada uma vez",IF(N(G4891)=0,"ERRO: tarefa fora do Plano Mestre",IF(P4891=0,"Tarefa retirada do plano: não conta","OK")))))</f>
        <v/>
      </c>
    </row>
    <row r="4892">
      <c r="A4892" s="29" t="n"/>
      <c r="B4892" s="25" t="n"/>
      <c r="C4892" s="49" t="n"/>
      <c r="D4892" s="29" t="n"/>
      <c r="E4892" s="23">
        <f>IF(OR(A4892="",B4892=""),"",A4892&amp;"|"&amp;B4892)</f>
        <v/>
      </c>
      <c r="F4892" s="30">
        <f>IF(OR(E4892="",NOT(ISNUMBER(C4892))),"",E4892&amp;"|"&amp;YEAR(C4892)&amp;"-"&amp;RIGHT("0"&amp;MONTH(C4892),2)&amp;"-"&amp;RIGHT("0"&amp;DAY(C4892),2))</f>
        <v/>
      </c>
      <c r="G4892" s="26">
        <f>IF(E4892="","",IFERROR(MATCH(E4892,pl_chave,0),0))</f>
        <v/>
      </c>
      <c r="H4892" s="23">
        <f>IF(G4892="","",IF(G4892=0,"Tarefa fora do plano",INDEX(pl_tag,G4892)))</f>
        <v/>
      </c>
      <c r="I4892" s="30">
        <f>IF(N(G4892)=0,"",INDEX(pl_atividade,G4892))</f>
        <v/>
      </c>
      <c r="J4892" s="50">
        <f>IF(N(G4892)=0,"",INDEX(pl_especialidade,G4892))</f>
        <v/>
      </c>
      <c r="K4892" s="28">
        <f>IF(N(G4892)=0,"",INDEX(pl_duracao,G4892))</f>
        <v/>
      </c>
      <c r="L4892" s="39">
        <f>IF(ISNUMBER(C4892),YEAR(C4892),"")</f>
        <v/>
      </c>
      <c r="M4892" s="39">
        <f>IF(ISNUMBER(C4892),MONTH(C4892),"")</f>
        <v/>
      </c>
      <c r="N4892" s="23">
        <f>IF(L4892="","",IF(NOT(ISNUMBER(crono_ano)),"Informe o ano",IF(L4892&lt;crono_ano,"Antes do ano",IF(L4892&gt;crono_ano,"Depois do ano","No ano"))))</f>
        <v/>
      </c>
      <c r="O4892" s="39">
        <f>IF(F4892="","",IF(COUNTIF(F$7:F4892,F4892)=1,1,0))</f>
        <v/>
      </c>
      <c r="P4892" s="39">
        <f>IF(A4892&amp;B4892&amp;C4892="","",IF(AND(O4892=1,N(G4892)&gt;0),IF(INDEX(pl_ativa,MAX(1,N(G4892)))="Sim",1,0),0))</f>
        <v/>
      </c>
      <c r="Q4892" s="39">
        <f>IF(F4892="","",COUNTIFS(ex_chave_oc,F4892,ex_cancelada,"&lt;&gt;Sim"))</f>
        <v/>
      </c>
      <c r="R4892" s="51">
        <f>IF(P4892="","",IF(AND(P4892=1,N(Q4892)&gt;0),1,0))</f>
        <v/>
      </c>
      <c r="S4892" s="30">
        <f>IF(P4892="","",IF(F4892="","ERRO: data prevista ausente ou inválida",IF(O4892=0,"Duplicada: contada uma vez",IF(N(G4892)=0,"ERRO: tarefa fora do Plano Mestre",IF(P4892=0,"Tarefa retirada do plano: não conta","OK")))))</f>
        <v/>
      </c>
    </row>
    <row r="4893">
      <c r="A4893" s="29" t="n"/>
      <c r="B4893" s="25" t="n"/>
      <c r="C4893" s="49" t="n"/>
      <c r="D4893" s="29" t="n"/>
      <c r="E4893" s="23">
        <f>IF(OR(A4893="",B4893=""),"",A4893&amp;"|"&amp;B4893)</f>
        <v/>
      </c>
      <c r="F4893" s="30">
        <f>IF(OR(E4893="",NOT(ISNUMBER(C4893))),"",E4893&amp;"|"&amp;YEAR(C4893)&amp;"-"&amp;RIGHT("0"&amp;MONTH(C4893),2)&amp;"-"&amp;RIGHT("0"&amp;DAY(C4893),2))</f>
        <v/>
      </c>
      <c r="G4893" s="26">
        <f>IF(E4893="","",IFERROR(MATCH(E4893,pl_chave,0),0))</f>
        <v/>
      </c>
      <c r="H4893" s="23">
        <f>IF(G4893="","",IF(G4893=0,"Tarefa fora do plano",INDEX(pl_tag,G4893)))</f>
        <v/>
      </c>
      <c r="I4893" s="30">
        <f>IF(N(G4893)=0,"",INDEX(pl_atividade,G4893))</f>
        <v/>
      </c>
      <c r="J4893" s="50">
        <f>IF(N(G4893)=0,"",INDEX(pl_especialidade,G4893))</f>
        <v/>
      </c>
      <c r="K4893" s="28">
        <f>IF(N(G4893)=0,"",INDEX(pl_duracao,G4893))</f>
        <v/>
      </c>
      <c r="L4893" s="39">
        <f>IF(ISNUMBER(C4893),YEAR(C4893),"")</f>
        <v/>
      </c>
      <c r="M4893" s="39">
        <f>IF(ISNUMBER(C4893),MONTH(C4893),"")</f>
        <v/>
      </c>
      <c r="N4893" s="23">
        <f>IF(L4893="","",IF(NOT(ISNUMBER(crono_ano)),"Informe o ano",IF(L4893&lt;crono_ano,"Antes do ano",IF(L4893&gt;crono_ano,"Depois do ano","No ano"))))</f>
        <v/>
      </c>
      <c r="O4893" s="39">
        <f>IF(F4893="","",IF(COUNTIF(F$7:F4893,F4893)=1,1,0))</f>
        <v/>
      </c>
      <c r="P4893" s="39">
        <f>IF(A4893&amp;B4893&amp;C4893="","",IF(AND(O4893=1,N(G4893)&gt;0),IF(INDEX(pl_ativa,MAX(1,N(G4893)))="Sim",1,0),0))</f>
        <v/>
      </c>
      <c r="Q4893" s="39">
        <f>IF(F4893="","",COUNTIFS(ex_chave_oc,F4893,ex_cancelada,"&lt;&gt;Sim"))</f>
        <v/>
      </c>
      <c r="R4893" s="51">
        <f>IF(P4893="","",IF(AND(P4893=1,N(Q4893)&gt;0),1,0))</f>
        <v/>
      </c>
      <c r="S4893" s="30">
        <f>IF(P4893="","",IF(F4893="","ERRO: data prevista ausente ou inválida",IF(O4893=0,"Duplicada: contada uma vez",IF(N(G4893)=0,"ERRO: tarefa fora do Plano Mestre",IF(P4893=0,"Tarefa retirada do plano: não conta","OK")))))</f>
        <v/>
      </c>
    </row>
    <row r="4894">
      <c r="A4894" s="29" t="n"/>
      <c r="B4894" s="25" t="n"/>
      <c r="C4894" s="49" t="n"/>
      <c r="D4894" s="29" t="n"/>
      <c r="E4894" s="23">
        <f>IF(OR(A4894="",B4894=""),"",A4894&amp;"|"&amp;B4894)</f>
        <v/>
      </c>
      <c r="F4894" s="30">
        <f>IF(OR(E4894="",NOT(ISNUMBER(C4894))),"",E4894&amp;"|"&amp;YEAR(C4894)&amp;"-"&amp;RIGHT("0"&amp;MONTH(C4894),2)&amp;"-"&amp;RIGHT("0"&amp;DAY(C4894),2))</f>
        <v/>
      </c>
      <c r="G4894" s="26">
        <f>IF(E4894="","",IFERROR(MATCH(E4894,pl_chave,0),0))</f>
        <v/>
      </c>
      <c r="H4894" s="23">
        <f>IF(G4894="","",IF(G4894=0,"Tarefa fora do plano",INDEX(pl_tag,G4894)))</f>
        <v/>
      </c>
      <c r="I4894" s="30">
        <f>IF(N(G4894)=0,"",INDEX(pl_atividade,G4894))</f>
        <v/>
      </c>
      <c r="J4894" s="50">
        <f>IF(N(G4894)=0,"",INDEX(pl_especialidade,G4894))</f>
        <v/>
      </c>
      <c r="K4894" s="28">
        <f>IF(N(G4894)=0,"",INDEX(pl_duracao,G4894))</f>
        <v/>
      </c>
      <c r="L4894" s="39">
        <f>IF(ISNUMBER(C4894),YEAR(C4894),"")</f>
        <v/>
      </c>
      <c r="M4894" s="39">
        <f>IF(ISNUMBER(C4894),MONTH(C4894),"")</f>
        <v/>
      </c>
      <c r="N4894" s="23">
        <f>IF(L4894="","",IF(NOT(ISNUMBER(crono_ano)),"Informe o ano",IF(L4894&lt;crono_ano,"Antes do ano",IF(L4894&gt;crono_ano,"Depois do ano","No ano"))))</f>
        <v/>
      </c>
      <c r="O4894" s="39">
        <f>IF(F4894="","",IF(COUNTIF(F$7:F4894,F4894)=1,1,0))</f>
        <v/>
      </c>
      <c r="P4894" s="39">
        <f>IF(A4894&amp;B4894&amp;C4894="","",IF(AND(O4894=1,N(G4894)&gt;0),IF(INDEX(pl_ativa,MAX(1,N(G4894)))="Sim",1,0),0))</f>
        <v/>
      </c>
      <c r="Q4894" s="39">
        <f>IF(F4894="","",COUNTIFS(ex_chave_oc,F4894,ex_cancelada,"&lt;&gt;Sim"))</f>
        <v/>
      </c>
      <c r="R4894" s="51">
        <f>IF(P4894="","",IF(AND(P4894=1,N(Q4894)&gt;0),1,0))</f>
        <v/>
      </c>
      <c r="S4894" s="30">
        <f>IF(P4894="","",IF(F4894="","ERRO: data prevista ausente ou inválida",IF(O4894=0,"Duplicada: contada uma vez",IF(N(G4894)=0,"ERRO: tarefa fora do Plano Mestre",IF(P4894=0,"Tarefa retirada do plano: não conta","OK")))))</f>
        <v/>
      </c>
    </row>
    <row r="4895">
      <c r="A4895" s="29" t="n"/>
      <c r="B4895" s="25" t="n"/>
      <c r="C4895" s="49" t="n"/>
      <c r="D4895" s="29" t="n"/>
      <c r="E4895" s="23">
        <f>IF(OR(A4895="",B4895=""),"",A4895&amp;"|"&amp;B4895)</f>
        <v/>
      </c>
      <c r="F4895" s="30">
        <f>IF(OR(E4895="",NOT(ISNUMBER(C4895))),"",E4895&amp;"|"&amp;YEAR(C4895)&amp;"-"&amp;RIGHT("0"&amp;MONTH(C4895),2)&amp;"-"&amp;RIGHT("0"&amp;DAY(C4895),2))</f>
        <v/>
      </c>
      <c r="G4895" s="26">
        <f>IF(E4895="","",IFERROR(MATCH(E4895,pl_chave,0),0))</f>
        <v/>
      </c>
      <c r="H4895" s="23">
        <f>IF(G4895="","",IF(G4895=0,"Tarefa fora do plano",INDEX(pl_tag,G4895)))</f>
        <v/>
      </c>
      <c r="I4895" s="30">
        <f>IF(N(G4895)=0,"",INDEX(pl_atividade,G4895))</f>
        <v/>
      </c>
      <c r="J4895" s="50">
        <f>IF(N(G4895)=0,"",INDEX(pl_especialidade,G4895))</f>
        <v/>
      </c>
      <c r="K4895" s="28">
        <f>IF(N(G4895)=0,"",INDEX(pl_duracao,G4895))</f>
        <v/>
      </c>
      <c r="L4895" s="39">
        <f>IF(ISNUMBER(C4895),YEAR(C4895),"")</f>
        <v/>
      </c>
      <c r="M4895" s="39">
        <f>IF(ISNUMBER(C4895),MONTH(C4895),"")</f>
        <v/>
      </c>
      <c r="N4895" s="23">
        <f>IF(L4895="","",IF(NOT(ISNUMBER(crono_ano)),"Informe o ano",IF(L4895&lt;crono_ano,"Antes do ano",IF(L4895&gt;crono_ano,"Depois do ano","No ano"))))</f>
        <v/>
      </c>
      <c r="O4895" s="39">
        <f>IF(F4895="","",IF(COUNTIF(F$7:F4895,F4895)=1,1,0))</f>
        <v/>
      </c>
      <c r="P4895" s="39">
        <f>IF(A4895&amp;B4895&amp;C4895="","",IF(AND(O4895=1,N(G4895)&gt;0),IF(INDEX(pl_ativa,MAX(1,N(G4895)))="Sim",1,0),0))</f>
        <v/>
      </c>
      <c r="Q4895" s="39">
        <f>IF(F4895="","",COUNTIFS(ex_chave_oc,F4895,ex_cancelada,"&lt;&gt;Sim"))</f>
        <v/>
      </c>
      <c r="R4895" s="51">
        <f>IF(P4895="","",IF(AND(P4895=1,N(Q4895)&gt;0),1,0))</f>
        <v/>
      </c>
      <c r="S4895" s="30">
        <f>IF(P4895="","",IF(F4895="","ERRO: data prevista ausente ou inválida",IF(O4895=0,"Duplicada: contada uma vez",IF(N(G4895)=0,"ERRO: tarefa fora do Plano Mestre",IF(P4895=0,"Tarefa retirada do plano: não conta","OK")))))</f>
        <v/>
      </c>
    </row>
    <row r="4896">
      <c r="A4896" s="29" t="n"/>
      <c r="B4896" s="25" t="n"/>
      <c r="C4896" s="49" t="n"/>
      <c r="D4896" s="29" t="n"/>
      <c r="E4896" s="23">
        <f>IF(OR(A4896="",B4896=""),"",A4896&amp;"|"&amp;B4896)</f>
        <v/>
      </c>
      <c r="F4896" s="30">
        <f>IF(OR(E4896="",NOT(ISNUMBER(C4896))),"",E4896&amp;"|"&amp;YEAR(C4896)&amp;"-"&amp;RIGHT("0"&amp;MONTH(C4896),2)&amp;"-"&amp;RIGHT("0"&amp;DAY(C4896),2))</f>
        <v/>
      </c>
      <c r="G4896" s="26">
        <f>IF(E4896="","",IFERROR(MATCH(E4896,pl_chave,0),0))</f>
        <v/>
      </c>
      <c r="H4896" s="23">
        <f>IF(G4896="","",IF(G4896=0,"Tarefa fora do plano",INDEX(pl_tag,G4896)))</f>
        <v/>
      </c>
      <c r="I4896" s="30">
        <f>IF(N(G4896)=0,"",INDEX(pl_atividade,G4896))</f>
        <v/>
      </c>
      <c r="J4896" s="50">
        <f>IF(N(G4896)=0,"",INDEX(pl_especialidade,G4896))</f>
        <v/>
      </c>
      <c r="K4896" s="28">
        <f>IF(N(G4896)=0,"",INDEX(pl_duracao,G4896))</f>
        <v/>
      </c>
      <c r="L4896" s="39">
        <f>IF(ISNUMBER(C4896),YEAR(C4896),"")</f>
        <v/>
      </c>
      <c r="M4896" s="39">
        <f>IF(ISNUMBER(C4896),MONTH(C4896),"")</f>
        <v/>
      </c>
      <c r="N4896" s="23">
        <f>IF(L4896="","",IF(NOT(ISNUMBER(crono_ano)),"Informe o ano",IF(L4896&lt;crono_ano,"Antes do ano",IF(L4896&gt;crono_ano,"Depois do ano","No ano"))))</f>
        <v/>
      </c>
      <c r="O4896" s="39">
        <f>IF(F4896="","",IF(COUNTIF(F$7:F4896,F4896)=1,1,0))</f>
        <v/>
      </c>
      <c r="P4896" s="39">
        <f>IF(A4896&amp;B4896&amp;C4896="","",IF(AND(O4896=1,N(G4896)&gt;0),IF(INDEX(pl_ativa,MAX(1,N(G4896)))="Sim",1,0),0))</f>
        <v/>
      </c>
      <c r="Q4896" s="39">
        <f>IF(F4896="","",COUNTIFS(ex_chave_oc,F4896,ex_cancelada,"&lt;&gt;Sim"))</f>
        <v/>
      </c>
      <c r="R4896" s="51">
        <f>IF(P4896="","",IF(AND(P4896=1,N(Q4896)&gt;0),1,0))</f>
        <v/>
      </c>
      <c r="S4896" s="30">
        <f>IF(P4896="","",IF(F4896="","ERRO: data prevista ausente ou inválida",IF(O4896=0,"Duplicada: contada uma vez",IF(N(G4896)=0,"ERRO: tarefa fora do Plano Mestre",IF(P4896=0,"Tarefa retirada do plano: não conta","OK")))))</f>
        <v/>
      </c>
    </row>
    <row r="4897">
      <c r="A4897" s="29" t="n"/>
      <c r="B4897" s="25" t="n"/>
      <c r="C4897" s="49" t="n"/>
      <c r="D4897" s="29" t="n"/>
      <c r="E4897" s="23">
        <f>IF(OR(A4897="",B4897=""),"",A4897&amp;"|"&amp;B4897)</f>
        <v/>
      </c>
      <c r="F4897" s="30">
        <f>IF(OR(E4897="",NOT(ISNUMBER(C4897))),"",E4897&amp;"|"&amp;YEAR(C4897)&amp;"-"&amp;RIGHT("0"&amp;MONTH(C4897),2)&amp;"-"&amp;RIGHT("0"&amp;DAY(C4897),2))</f>
        <v/>
      </c>
      <c r="G4897" s="26">
        <f>IF(E4897="","",IFERROR(MATCH(E4897,pl_chave,0),0))</f>
        <v/>
      </c>
      <c r="H4897" s="23">
        <f>IF(G4897="","",IF(G4897=0,"Tarefa fora do plano",INDEX(pl_tag,G4897)))</f>
        <v/>
      </c>
      <c r="I4897" s="30">
        <f>IF(N(G4897)=0,"",INDEX(pl_atividade,G4897))</f>
        <v/>
      </c>
      <c r="J4897" s="50">
        <f>IF(N(G4897)=0,"",INDEX(pl_especialidade,G4897))</f>
        <v/>
      </c>
      <c r="K4897" s="28">
        <f>IF(N(G4897)=0,"",INDEX(pl_duracao,G4897))</f>
        <v/>
      </c>
      <c r="L4897" s="39">
        <f>IF(ISNUMBER(C4897),YEAR(C4897),"")</f>
        <v/>
      </c>
      <c r="M4897" s="39">
        <f>IF(ISNUMBER(C4897),MONTH(C4897),"")</f>
        <v/>
      </c>
      <c r="N4897" s="23">
        <f>IF(L4897="","",IF(NOT(ISNUMBER(crono_ano)),"Informe o ano",IF(L4897&lt;crono_ano,"Antes do ano",IF(L4897&gt;crono_ano,"Depois do ano","No ano"))))</f>
        <v/>
      </c>
      <c r="O4897" s="39">
        <f>IF(F4897="","",IF(COUNTIF(F$7:F4897,F4897)=1,1,0))</f>
        <v/>
      </c>
      <c r="P4897" s="39">
        <f>IF(A4897&amp;B4897&amp;C4897="","",IF(AND(O4897=1,N(G4897)&gt;0),IF(INDEX(pl_ativa,MAX(1,N(G4897)))="Sim",1,0),0))</f>
        <v/>
      </c>
      <c r="Q4897" s="39">
        <f>IF(F4897="","",COUNTIFS(ex_chave_oc,F4897,ex_cancelada,"&lt;&gt;Sim"))</f>
        <v/>
      </c>
      <c r="R4897" s="51">
        <f>IF(P4897="","",IF(AND(P4897=1,N(Q4897)&gt;0),1,0))</f>
        <v/>
      </c>
      <c r="S4897" s="30">
        <f>IF(P4897="","",IF(F4897="","ERRO: data prevista ausente ou inválida",IF(O4897=0,"Duplicada: contada uma vez",IF(N(G4897)=0,"ERRO: tarefa fora do Plano Mestre",IF(P4897=0,"Tarefa retirada do plano: não conta","OK")))))</f>
        <v/>
      </c>
    </row>
    <row r="4898">
      <c r="A4898" s="29" t="n"/>
      <c r="B4898" s="25" t="n"/>
      <c r="C4898" s="49" t="n"/>
      <c r="D4898" s="29" t="n"/>
      <c r="E4898" s="23">
        <f>IF(OR(A4898="",B4898=""),"",A4898&amp;"|"&amp;B4898)</f>
        <v/>
      </c>
      <c r="F4898" s="30">
        <f>IF(OR(E4898="",NOT(ISNUMBER(C4898))),"",E4898&amp;"|"&amp;YEAR(C4898)&amp;"-"&amp;RIGHT("0"&amp;MONTH(C4898),2)&amp;"-"&amp;RIGHT("0"&amp;DAY(C4898),2))</f>
        <v/>
      </c>
      <c r="G4898" s="26">
        <f>IF(E4898="","",IFERROR(MATCH(E4898,pl_chave,0),0))</f>
        <v/>
      </c>
      <c r="H4898" s="23">
        <f>IF(G4898="","",IF(G4898=0,"Tarefa fora do plano",INDEX(pl_tag,G4898)))</f>
        <v/>
      </c>
      <c r="I4898" s="30">
        <f>IF(N(G4898)=0,"",INDEX(pl_atividade,G4898))</f>
        <v/>
      </c>
      <c r="J4898" s="50">
        <f>IF(N(G4898)=0,"",INDEX(pl_especialidade,G4898))</f>
        <v/>
      </c>
      <c r="K4898" s="28">
        <f>IF(N(G4898)=0,"",INDEX(pl_duracao,G4898))</f>
        <v/>
      </c>
      <c r="L4898" s="39">
        <f>IF(ISNUMBER(C4898),YEAR(C4898),"")</f>
        <v/>
      </c>
      <c r="M4898" s="39">
        <f>IF(ISNUMBER(C4898),MONTH(C4898),"")</f>
        <v/>
      </c>
      <c r="N4898" s="23">
        <f>IF(L4898="","",IF(NOT(ISNUMBER(crono_ano)),"Informe o ano",IF(L4898&lt;crono_ano,"Antes do ano",IF(L4898&gt;crono_ano,"Depois do ano","No ano"))))</f>
        <v/>
      </c>
      <c r="O4898" s="39">
        <f>IF(F4898="","",IF(COUNTIF(F$7:F4898,F4898)=1,1,0))</f>
        <v/>
      </c>
      <c r="P4898" s="39">
        <f>IF(A4898&amp;B4898&amp;C4898="","",IF(AND(O4898=1,N(G4898)&gt;0),IF(INDEX(pl_ativa,MAX(1,N(G4898)))="Sim",1,0),0))</f>
        <v/>
      </c>
      <c r="Q4898" s="39">
        <f>IF(F4898="","",COUNTIFS(ex_chave_oc,F4898,ex_cancelada,"&lt;&gt;Sim"))</f>
        <v/>
      </c>
      <c r="R4898" s="51">
        <f>IF(P4898="","",IF(AND(P4898=1,N(Q4898)&gt;0),1,0))</f>
        <v/>
      </c>
      <c r="S4898" s="30">
        <f>IF(P4898="","",IF(F4898="","ERRO: data prevista ausente ou inválida",IF(O4898=0,"Duplicada: contada uma vez",IF(N(G4898)=0,"ERRO: tarefa fora do Plano Mestre",IF(P4898=0,"Tarefa retirada do plano: não conta","OK")))))</f>
        <v/>
      </c>
    </row>
    <row r="4899">
      <c r="A4899" s="29" t="n"/>
      <c r="B4899" s="25" t="n"/>
      <c r="C4899" s="49" t="n"/>
      <c r="D4899" s="29" t="n"/>
      <c r="E4899" s="23">
        <f>IF(OR(A4899="",B4899=""),"",A4899&amp;"|"&amp;B4899)</f>
        <v/>
      </c>
      <c r="F4899" s="30">
        <f>IF(OR(E4899="",NOT(ISNUMBER(C4899))),"",E4899&amp;"|"&amp;YEAR(C4899)&amp;"-"&amp;RIGHT("0"&amp;MONTH(C4899),2)&amp;"-"&amp;RIGHT("0"&amp;DAY(C4899),2))</f>
        <v/>
      </c>
      <c r="G4899" s="26">
        <f>IF(E4899="","",IFERROR(MATCH(E4899,pl_chave,0),0))</f>
        <v/>
      </c>
      <c r="H4899" s="23">
        <f>IF(G4899="","",IF(G4899=0,"Tarefa fora do plano",INDEX(pl_tag,G4899)))</f>
        <v/>
      </c>
      <c r="I4899" s="30">
        <f>IF(N(G4899)=0,"",INDEX(pl_atividade,G4899))</f>
        <v/>
      </c>
      <c r="J4899" s="50">
        <f>IF(N(G4899)=0,"",INDEX(pl_especialidade,G4899))</f>
        <v/>
      </c>
      <c r="K4899" s="28">
        <f>IF(N(G4899)=0,"",INDEX(pl_duracao,G4899))</f>
        <v/>
      </c>
      <c r="L4899" s="39">
        <f>IF(ISNUMBER(C4899),YEAR(C4899),"")</f>
        <v/>
      </c>
      <c r="M4899" s="39">
        <f>IF(ISNUMBER(C4899),MONTH(C4899),"")</f>
        <v/>
      </c>
      <c r="N4899" s="23">
        <f>IF(L4899="","",IF(NOT(ISNUMBER(crono_ano)),"Informe o ano",IF(L4899&lt;crono_ano,"Antes do ano",IF(L4899&gt;crono_ano,"Depois do ano","No ano"))))</f>
        <v/>
      </c>
      <c r="O4899" s="39">
        <f>IF(F4899="","",IF(COUNTIF(F$7:F4899,F4899)=1,1,0))</f>
        <v/>
      </c>
      <c r="P4899" s="39">
        <f>IF(A4899&amp;B4899&amp;C4899="","",IF(AND(O4899=1,N(G4899)&gt;0),IF(INDEX(pl_ativa,MAX(1,N(G4899)))="Sim",1,0),0))</f>
        <v/>
      </c>
      <c r="Q4899" s="39">
        <f>IF(F4899="","",COUNTIFS(ex_chave_oc,F4899,ex_cancelada,"&lt;&gt;Sim"))</f>
        <v/>
      </c>
      <c r="R4899" s="51">
        <f>IF(P4899="","",IF(AND(P4899=1,N(Q4899)&gt;0),1,0))</f>
        <v/>
      </c>
      <c r="S4899" s="30">
        <f>IF(P4899="","",IF(F4899="","ERRO: data prevista ausente ou inválida",IF(O4899=0,"Duplicada: contada uma vez",IF(N(G4899)=0,"ERRO: tarefa fora do Plano Mestre",IF(P4899=0,"Tarefa retirada do plano: não conta","OK")))))</f>
        <v/>
      </c>
    </row>
    <row r="4900">
      <c r="A4900" s="29" t="n"/>
      <c r="B4900" s="25" t="n"/>
      <c r="C4900" s="49" t="n"/>
      <c r="D4900" s="29" t="n"/>
      <c r="E4900" s="23">
        <f>IF(OR(A4900="",B4900=""),"",A4900&amp;"|"&amp;B4900)</f>
        <v/>
      </c>
      <c r="F4900" s="30">
        <f>IF(OR(E4900="",NOT(ISNUMBER(C4900))),"",E4900&amp;"|"&amp;YEAR(C4900)&amp;"-"&amp;RIGHT("0"&amp;MONTH(C4900),2)&amp;"-"&amp;RIGHT("0"&amp;DAY(C4900),2))</f>
        <v/>
      </c>
      <c r="G4900" s="26">
        <f>IF(E4900="","",IFERROR(MATCH(E4900,pl_chave,0),0))</f>
        <v/>
      </c>
      <c r="H4900" s="23">
        <f>IF(G4900="","",IF(G4900=0,"Tarefa fora do plano",INDEX(pl_tag,G4900)))</f>
        <v/>
      </c>
      <c r="I4900" s="30">
        <f>IF(N(G4900)=0,"",INDEX(pl_atividade,G4900))</f>
        <v/>
      </c>
      <c r="J4900" s="50">
        <f>IF(N(G4900)=0,"",INDEX(pl_especialidade,G4900))</f>
        <v/>
      </c>
      <c r="K4900" s="28">
        <f>IF(N(G4900)=0,"",INDEX(pl_duracao,G4900))</f>
        <v/>
      </c>
      <c r="L4900" s="39">
        <f>IF(ISNUMBER(C4900),YEAR(C4900),"")</f>
        <v/>
      </c>
      <c r="M4900" s="39">
        <f>IF(ISNUMBER(C4900),MONTH(C4900),"")</f>
        <v/>
      </c>
      <c r="N4900" s="23">
        <f>IF(L4900="","",IF(NOT(ISNUMBER(crono_ano)),"Informe o ano",IF(L4900&lt;crono_ano,"Antes do ano",IF(L4900&gt;crono_ano,"Depois do ano","No ano"))))</f>
        <v/>
      </c>
      <c r="O4900" s="39">
        <f>IF(F4900="","",IF(COUNTIF(F$7:F4900,F4900)=1,1,0))</f>
        <v/>
      </c>
      <c r="P4900" s="39">
        <f>IF(A4900&amp;B4900&amp;C4900="","",IF(AND(O4900=1,N(G4900)&gt;0),IF(INDEX(pl_ativa,MAX(1,N(G4900)))="Sim",1,0),0))</f>
        <v/>
      </c>
      <c r="Q4900" s="39">
        <f>IF(F4900="","",COUNTIFS(ex_chave_oc,F4900,ex_cancelada,"&lt;&gt;Sim"))</f>
        <v/>
      </c>
      <c r="R4900" s="51">
        <f>IF(P4900="","",IF(AND(P4900=1,N(Q4900)&gt;0),1,0))</f>
        <v/>
      </c>
      <c r="S4900" s="30">
        <f>IF(P4900="","",IF(F4900="","ERRO: data prevista ausente ou inválida",IF(O4900=0,"Duplicada: contada uma vez",IF(N(G4900)=0,"ERRO: tarefa fora do Plano Mestre",IF(P4900=0,"Tarefa retirada do plano: não conta","OK")))))</f>
        <v/>
      </c>
    </row>
    <row r="4901">
      <c r="A4901" s="29" t="n"/>
      <c r="B4901" s="25" t="n"/>
      <c r="C4901" s="49" t="n"/>
      <c r="D4901" s="29" t="n"/>
      <c r="E4901" s="23">
        <f>IF(OR(A4901="",B4901=""),"",A4901&amp;"|"&amp;B4901)</f>
        <v/>
      </c>
      <c r="F4901" s="30">
        <f>IF(OR(E4901="",NOT(ISNUMBER(C4901))),"",E4901&amp;"|"&amp;YEAR(C4901)&amp;"-"&amp;RIGHT("0"&amp;MONTH(C4901),2)&amp;"-"&amp;RIGHT("0"&amp;DAY(C4901),2))</f>
        <v/>
      </c>
      <c r="G4901" s="26">
        <f>IF(E4901="","",IFERROR(MATCH(E4901,pl_chave,0),0))</f>
        <v/>
      </c>
      <c r="H4901" s="23">
        <f>IF(G4901="","",IF(G4901=0,"Tarefa fora do plano",INDEX(pl_tag,G4901)))</f>
        <v/>
      </c>
      <c r="I4901" s="30">
        <f>IF(N(G4901)=0,"",INDEX(pl_atividade,G4901))</f>
        <v/>
      </c>
      <c r="J4901" s="50">
        <f>IF(N(G4901)=0,"",INDEX(pl_especialidade,G4901))</f>
        <v/>
      </c>
      <c r="K4901" s="28">
        <f>IF(N(G4901)=0,"",INDEX(pl_duracao,G4901))</f>
        <v/>
      </c>
      <c r="L4901" s="39">
        <f>IF(ISNUMBER(C4901),YEAR(C4901),"")</f>
        <v/>
      </c>
      <c r="M4901" s="39">
        <f>IF(ISNUMBER(C4901),MONTH(C4901),"")</f>
        <v/>
      </c>
      <c r="N4901" s="23">
        <f>IF(L4901="","",IF(NOT(ISNUMBER(crono_ano)),"Informe o ano",IF(L4901&lt;crono_ano,"Antes do ano",IF(L4901&gt;crono_ano,"Depois do ano","No ano"))))</f>
        <v/>
      </c>
      <c r="O4901" s="39">
        <f>IF(F4901="","",IF(COUNTIF(F$7:F4901,F4901)=1,1,0))</f>
        <v/>
      </c>
      <c r="P4901" s="39">
        <f>IF(A4901&amp;B4901&amp;C4901="","",IF(AND(O4901=1,N(G4901)&gt;0),IF(INDEX(pl_ativa,MAX(1,N(G4901)))="Sim",1,0),0))</f>
        <v/>
      </c>
      <c r="Q4901" s="39">
        <f>IF(F4901="","",COUNTIFS(ex_chave_oc,F4901,ex_cancelada,"&lt;&gt;Sim"))</f>
        <v/>
      </c>
      <c r="R4901" s="51">
        <f>IF(P4901="","",IF(AND(P4901=1,N(Q4901)&gt;0),1,0))</f>
        <v/>
      </c>
      <c r="S4901" s="30">
        <f>IF(P4901="","",IF(F4901="","ERRO: data prevista ausente ou inválida",IF(O4901=0,"Duplicada: contada uma vez",IF(N(G4901)=0,"ERRO: tarefa fora do Plano Mestre",IF(P4901=0,"Tarefa retirada do plano: não conta","OK")))))</f>
        <v/>
      </c>
    </row>
    <row r="4902">
      <c r="A4902" s="29" t="n"/>
      <c r="B4902" s="25" t="n"/>
      <c r="C4902" s="49" t="n"/>
      <c r="D4902" s="29" t="n"/>
      <c r="E4902" s="23">
        <f>IF(OR(A4902="",B4902=""),"",A4902&amp;"|"&amp;B4902)</f>
        <v/>
      </c>
      <c r="F4902" s="30">
        <f>IF(OR(E4902="",NOT(ISNUMBER(C4902))),"",E4902&amp;"|"&amp;YEAR(C4902)&amp;"-"&amp;RIGHT("0"&amp;MONTH(C4902),2)&amp;"-"&amp;RIGHT("0"&amp;DAY(C4902),2))</f>
        <v/>
      </c>
      <c r="G4902" s="26">
        <f>IF(E4902="","",IFERROR(MATCH(E4902,pl_chave,0),0))</f>
        <v/>
      </c>
      <c r="H4902" s="23">
        <f>IF(G4902="","",IF(G4902=0,"Tarefa fora do plano",INDEX(pl_tag,G4902)))</f>
        <v/>
      </c>
      <c r="I4902" s="30">
        <f>IF(N(G4902)=0,"",INDEX(pl_atividade,G4902))</f>
        <v/>
      </c>
      <c r="J4902" s="50">
        <f>IF(N(G4902)=0,"",INDEX(pl_especialidade,G4902))</f>
        <v/>
      </c>
      <c r="K4902" s="28">
        <f>IF(N(G4902)=0,"",INDEX(pl_duracao,G4902))</f>
        <v/>
      </c>
      <c r="L4902" s="39">
        <f>IF(ISNUMBER(C4902),YEAR(C4902),"")</f>
        <v/>
      </c>
      <c r="M4902" s="39">
        <f>IF(ISNUMBER(C4902),MONTH(C4902),"")</f>
        <v/>
      </c>
      <c r="N4902" s="23">
        <f>IF(L4902="","",IF(NOT(ISNUMBER(crono_ano)),"Informe o ano",IF(L4902&lt;crono_ano,"Antes do ano",IF(L4902&gt;crono_ano,"Depois do ano","No ano"))))</f>
        <v/>
      </c>
      <c r="O4902" s="39">
        <f>IF(F4902="","",IF(COUNTIF(F$7:F4902,F4902)=1,1,0))</f>
        <v/>
      </c>
      <c r="P4902" s="39">
        <f>IF(A4902&amp;B4902&amp;C4902="","",IF(AND(O4902=1,N(G4902)&gt;0),IF(INDEX(pl_ativa,MAX(1,N(G4902)))="Sim",1,0),0))</f>
        <v/>
      </c>
      <c r="Q4902" s="39">
        <f>IF(F4902="","",COUNTIFS(ex_chave_oc,F4902,ex_cancelada,"&lt;&gt;Sim"))</f>
        <v/>
      </c>
      <c r="R4902" s="51">
        <f>IF(P4902="","",IF(AND(P4902=1,N(Q4902)&gt;0),1,0))</f>
        <v/>
      </c>
      <c r="S4902" s="30">
        <f>IF(P4902="","",IF(F4902="","ERRO: data prevista ausente ou inválida",IF(O4902=0,"Duplicada: contada uma vez",IF(N(G4902)=0,"ERRO: tarefa fora do Plano Mestre",IF(P4902=0,"Tarefa retirada do plano: não conta","OK")))))</f>
        <v/>
      </c>
    </row>
    <row r="4903">
      <c r="A4903" s="29" t="n"/>
      <c r="B4903" s="25" t="n"/>
      <c r="C4903" s="49" t="n"/>
      <c r="D4903" s="29" t="n"/>
      <c r="E4903" s="23">
        <f>IF(OR(A4903="",B4903=""),"",A4903&amp;"|"&amp;B4903)</f>
        <v/>
      </c>
      <c r="F4903" s="30">
        <f>IF(OR(E4903="",NOT(ISNUMBER(C4903))),"",E4903&amp;"|"&amp;YEAR(C4903)&amp;"-"&amp;RIGHT("0"&amp;MONTH(C4903),2)&amp;"-"&amp;RIGHT("0"&amp;DAY(C4903),2))</f>
        <v/>
      </c>
      <c r="G4903" s="26">
        <f>IF(E4903="","",IFERROR(MATCH(E4903,pl_chave,0),0))</f>
        <v/>
      </c>
      <c r="H4903" s="23">
        <f>IF(G4903="","",IF(G4903=0,"Tarefa fora do plano",INDEX(pl_tag,G4903)))</f>
        <v/>
      </c>
      <c r="I4903" s="30">
        <f>IF(N(G4903)=0,"",INDEX(pl_atividade,G4903))</f>
        <v/>
      </c>
      <c r="J4903" s="50">
        <f>IF(N(G4903)=0,"",INDEX(pl_especialidade,G4903))</f>
        <v/>
      </c>
      <c r="K4903" s="28">
        <f>IF(N(G4903)=0,"",INDEX(pl_duracao,G4903))</f>
        <v/>
      </c>
      <c r="L4903" s="39">
        <f>IF(ISNUMBER(C4903),YEAR(C4903),"")</f>
        <v/>
      </c>
      <c r="M4903" s="39">
        <f>IF(ISNUMBER(C4903),MONTH(C4903),"")</f>
        <v/>
      </c>
      <c r="N4903" s="23">
        <f>IF(L4903="","",IF(NOT(ISNUMBER(crono_ano)),"Informe o ano",IF(L4903&lt;crono_ano,"Antes do ano",IF(L4903&gt;crono_ano,"Depois do ano","No ano"))))</f>
        <v/>
      </c>
      <c r="O4903" s="39">
        <f>IF(F4903="","",IF(COUNTIF(F$7:F4903,F4903)=1,1,0))</f>
        <v/>
      </c>
      <c r="P4903" s="39">
        <f>IF(A4903&amp;B4903&amp;C4903="","",IF(AND(O4903=1,N(G4903)&gt;0),IF(INDEX(pl_ativa,MAX(1,N(G4903)))="Sim",1,0),0))</f>
        <v/>
      </c>
      <c r="Q4903" s="39">
        <f>IF(F4903="","",COUNTIFS(ex_chave_oc,F4903,ex_cancelada,"&lt;&gt;Sim"))</f>
        <v/>
      </c>
      <c r="R4903" s="51">
        <f>IF(P4903="","",IF(AND(P4903=1,N(Q4903)&gt;0),1,0))</f>
        <v/>
      </c>
      <c r="S4903" s="30">
        <f>IF(P4903="","",IF(F4903="","ERRO: data prevista ausente ou inválida",IF(O4903=0,"Duplicada: contada uma vez",IF(N(G4903)=0,"ERRO: tarefa fora do Plano Mestre",IF(P4903=0,"Tarefa retirada do plano: não conta","OK")))))</f>
        <v/>
      </c>
    </row>
    <row r="4904">
      <c r="A4904" s="29" t="n"/>
      <c r="B4904" s="25" t="n"/>
      <c r="C4904" s="49" t="n"/>
      <c r="D4904" s="29" t="n"/>
      <c r="E4904" s="23">
        <f>IF(OR(A4904="",B4904=""),"",A4904&amp;"|"&amp;B4904)</f>
        <v/>
      </c>
      <c r="F4904" s="30">
        <f>IF(OR(E4904="",NOT(ISNUMBER(C4904))),"",E4904&amp;"|"&amp;YEAR(C4904)&amp;"-"&amp;RIGHT("0"&amp;MONTH(C4904),2)&amp;"-"&amp;RIGHT("0"&amp;DAY(C4904),2))</f>
        <v/>
      </c>
      <c r="G4904" s="26">
        <f>IF(E4904="","",IFERROR(MATCH(E4904,pl_chave,0),0))</f>
        <v/>
      </c>
      <c r="H4904" s="23">
        <f>IF(G4904="","",IF(G4904=0,"Tarefa fora do plano",INDEX(pl_tag,G4904)))</f>
        <v/>
      </c>
      <c r="I4904" s="30">
        <f>IF(N(G4904)=0,"",INDEX(pl_atividade,G4904))</f>
        <v/>
      </c>
      <c r="J4904" s="50">
        <f>IF(N(G4904)=0,"",INDEX(pl_especialidade,G4904))</f>
        <v/>
      </c>
      <c r="K4904" s="28">
        <f>IF(N(G4904)=0,"",INDEX(pl_duracao,G4904))</f>
        <v/>
      </c>
      <c r="L4904" s="39">
        <f>IF(ISNUMBER(C4904),YEAR(C4904),"")</f>
        <v/>
      </c>
      <c r="M4904" s="39">
        <f>IF(ISNUMBER(C4904),MONTH(C4904),"")</f>
        <v/>
      </c>
      <c r="N4904" s="23">
        <f>IF(L4904="","",IF(NOT(ISNUMBER(crono_ano)),"Informe o ano",IF(L4904&lt;crono_ano,"Antes do ano",IF(L4904&gt;crono_ano,"Depois do ano","No ano"))))</f>
        <v/>
      </c>
      <c r="O4904" s="39">
        <f>IF(F4904="","",IF(COUNTIF(F$7:F4904,F4904)=1,1,0))</f>
        <v/>
      </c>
      <c r="P4904" s="39">
        <f>IF(A4904&amp;B4904&amp;C4904="","",IF(AND(O4904=1,N(G4904)&gt;0),IF(INDEX(pl_ativa,MAX(1,N(G4904)))="Sim",1,0),0))</f>
        <v/>
      </c>
      <c r="Q4904" s="39">
        <f>IF(F4904="","",COUNTIFS(ex_chave_oc,F4904,ex_cancelada,"&lt;&gt;Sim"))</f>
        <v/>
      </c>
      <c r="R4904" s="51">
        <f>IF(P4904="","",IF(AND(P4904=1,N(Q4904)&gt;0),1,0))</f>
        <v/>
      </c>
      <c r="S4904" s="30">
        <f>IF(P4904="","",IF(F4904="","ERRO: data prevista ausente ou inválida",IF(O4904=0,"Duplicada: contada uma vez",IF(N(G4904)=0,"ERRO: tarefa fora do Plano Mestre",IF(P4904=0,"Tarefa retirada do plano: não conta","OK")))))</f>
        <v/>
      </c>
    </row>
    <row r="4905">
      <c r="A4905" s="29" t="n"/>
      <c r="B4905" s="25" t="n"/>
      <c r="C4905" s="49" t="n"/>
      <c r="D4905" s="29" t="n"/>
      <c r="E4905" s="23">
        <f>IF(OR(A4905="",B4905=""),"",A4905&amp;"|"&amp;B4905)</f>
        <v/>
      </c>
      <c r="F4905" s="30">
        <f>IF(OR(E4905="",NOT(ISNUMBER(C4905))),"",E4905&amp;"|"&amp;YEAR(C4905)&amp;"-"&amp;RIGHT("0"&amp;MONTH(C4905),2)&amp;"-"&amp;RIGHT("0"&amp;DAY(C4905),2))</f>
        <v/>
      </c>
      <c r="G4905" s="26">
        <f>IF(E4905="","",IFERROR(MATCH(E4905,pl_chave,0),0))</f>
        <v/>
      </c>
      <c r="H4905" s="23">
        <f>IF(G4905="","",IF(G4905=0,"Tarefa fora do plano",INDEX(pl_tag,G4905)))</f>
        <v/>
      </c>
      <c r="I4905" s="30">
        <f>IF(N(G4905)=0,"",INDEX(pl_atividade,G4905))</f>
        <v/>
      </c>
      <c r="J4905" s="50">
        <f>IF(N(G4905)=0,"",INDEX(pl_especialidade,G4905))</f>
        <v/>
      </c>
      <c r="K4905" s="28">
        <f>IF(N(G4905)=0,"",INDEX(pl_duracao,G4905))</f>
        <v/>
      </c>
      <c r="L4905" s="39">
        <f>IF(ISNUMBER(C4905),YEAR(C4905),"")</f>
        <v/>
      </c>
      <c r="M4905" s="39">
        <f>IF(ISNUMBER(C4905),MONTH(C4905),"")</f>
        <v/>
      </c>
      <c r="N4905" s="23">
        <f>IF(L4905="","",IF(NOT(ISNUMBER(crono_ano)),"Informe o ano",IF(L4905&lt;crono_ano,"Antes do ano",IF(L4905&gt;crono_ano,"Depois do ano","No ano"))))</f>
        <v/>
      </c>
      <c r="O4905" s="39">
        <f>IF(F4905="","",IF(COUNTIF(F$7:F4905,F4905)=1,1,0))</f>
        <v/>
      </c>
      <c r="P4905" s="39">
        <f>IF(A4905&amp;B4905&amp;C4905="","",IF(AND(O4905=1,N(G4905)&gt;0),IF(INDEX(pl_ativa,MAX(1,N(G4905)))="Sim",1,0),0))</f>
        <v/>
      </c>
      <c r="Q4905" s="39">
        <f>IF(F4905="","",COUNTIFS(ex_chave_oc,F4905,ex_cancelada,"&lt;&gt;Sim"))</f>
        <v/>
      </c>
      <c r="R4905" s="51">
        <f>IF(P4905="","",IF(AND(P4905=1,N(Q4905)&gt;0),1,0))</f>
        <v/>
      </c>
      <c r="S4905" s="30">
        <f>IF(P4905="","",IF(F4905="","ERRO: data prevista ausente ou inválida",IF(O4905=0,"Duplicada: contada uma vez",IF(N(G4905)=0,"ERRO: tarefa fora do Plano Mestre",IF(P4905=0,"Tarefa retirada do plano: não conta","OK")))))</f>
        <v/>
      </c>
    </row>
    <row r="4906">
      <c r="A4906" s="29" t="n"/>
      <c r="B4906" s="25" t="n"/>
      <c r="C4906" s="49" t="n"/>
      <c r="D4906" s="29" t="n"/>
      <c r="E4906" s="23">
        <f>IF(OR(A4906="",B4906=""),"",A4906&amp;"|"&amp;B4906)</f>
        <v/>
      </c>
      <c r="F4906" s="30">
        <f>IF(OR(E4906="",NOT(ISNUMBER(C4906))),"",E4906&amp;"|"&amp;YEAR(C4906)&amp;"-"&amp;RIGHT("0"&amp;MONTH(C4906),2)&amp;"-"&amp;RIGHT("0"&amp;DAY(C4906),2))</f>
        <v/>
      </c>
      <c r="G4906" s="26">
        <f>IF(E4906="","",IFERROR(MATCH(E4906,pl_chave,0),0))</f>
        <v/>
      </c>
      <c r="H4906" s="23">
        <f>IF(G4906="","",IF(G4906=0,"Tarefa fora do plano",INDEX(pl_tag,G4906)))</f>
        <v/>
      </c>
      <c r="I4906" s="30">
        <f>IF(N(G4906)=0,"",INDEX(pl_atividade,G4906))</f>
        <v/>
      </c>
      <c r="J4906" s="50">
        <f>IF(N(G4906)=0,"",INDEX(pl_especialidade,G4906))</f>
        <v/>
      </c>
      <c r="K4906" s="28">
        <f>IF(N(G4906)=0,"",INDEX(pl_duracao,G4906))</f>
        <v/>
      </c>
      <c r="L4906" s="39">
        <f>IF(ISNUMBER(C4906),YEAR(C4906),"")</f>
        <v/>
      </c>
      <c r="M4906" s="39">
        <f>IF(ISNUMBER(C4906),MONTH(C4906),"")</f>
        <v/>
      </c>
      <c r="N4906" s="23">
        <f>IF(L4906="","",IF(NOT(ISNUMBER(crono_ano)),"Informe o ano",IF(L4906&lt;crono_ano,"Antes do ano",IF(L4906&gt;crono_ano,"Depois do ano","No ano"))))</f>
        <v/>
      </c>
      <c r="O4906" s="39">
        <f>IF(F4906="","",IF(COUNTIF(F$7:F4906,F4906)=1,1,0))</f>
        <v/>
      </c>
      <c r="P4906" s="39">
        <f>IF(A4906&amp;B4906&amp;C4906="","",IF(AND(O4906=1,N(G4906)&gt;0),IF(INDEX(pl_ativa,MAX(1,N(G4906)))="Sim",1,0),0))</f>
        <v/>
      </c>
      <c r="Q4906" s="39">
        <f>IF(F4906="","",COUNTIFS(ex_chave_oc,F4906,ex_cancelada,"&lt;&gt;Sim"))</f>
        <v/>
      </c>
      <c r="R4906" s="51">
        <f>IF(P4906="","",IF(AND(P4906=1,N(Q4906)&gt;0),1,0))</f>
        <v/>
      </c>
      <c r="S4906" s="30">
        <f>IF(P4906="","",IF(F4906="","ERRO: data prevista ausente ou inválida",IF(O4906=0,"Duplicada: contada uma vez",IF(N(G4906)=0,"ERRO: tarefa fora do Plano Mestre",IF(P4906=0,"Tarefa retirada do plano: não conta","OK")))))</f>
        <v/>
      </c>
    </row>
    <row r="4907">
      <c r="A4907" s="29" t="n"/>
      <c r="B4907" s="25" t="n"/>
      <c r="C4907" s="49" t="n"/>
      <c r="D4907" s="29" t="n"/>
      <c r="E4907" s="23">
        <f>IF(OR(A4907="",B4907=""),"",A4907&amp;"|"&amp;B4907)</f>
        <v/>
      </c>
      <c r="F4907" s="30">
        <f>IF(OR(E4907="",NOT(ISNUMBER(C4907))),"",E4907&amp;"|"&amp;YEAR(C4907)&amp;"-"&amp;RIGHT("0"&amp;MONTH(C4907),2)&amp;"-"&amp;RIGHT("0"&amp;DAY(C4907),2))</f>
        <v/>
      </c>
      <c r="G4907" s="26">
        <f>IF(E4907="","",IFERROR(MATCH(E4907,pl_chave,0),0))</f>
        <v/>
      </c>
      <c r="H4907" s="23">
        <f>IF(G4907="","",IF(G4907=0,"Tarefa fora do plano",INDEX(pl_tag,G4907)))</f>
        <v/>
      </c>
      <c r="I4907" s="30">
        <f>IF(N(G4907)=0,"",INDEX(pl_atividade,G4907))</f>
        <v/>
      </c>
      <c r="J4907" s="50">
        <f>IF(N(G4907)=0,"",INDEX(pl_especialidade,G4907))</f>
        <v/>
      </c>
      <c r="K4907" s="28">
        <f>IF(N(G4907)=0,"",INDEX(pl_duracao,G4907))</f>
        <v/>
      </c>
      <c r="L4907" s="39">
        <f>IF(ISNUMBER(C4907),YEAR(C4907),"")</f>
        <v/>
      </c>
      <c r="M4907" s="39">
        <f>IF(ISNUMBER(C4907),MONTH(C4907),"")</f>
        <v/>
      </c>
      <c r="N4907" s="23">
        <f>IF(L4907="","",IF(NOT(ISNUMBER(crono_ano)),"Informe o ano",IF(L4907&lt;crono_ano,"Antes do ano",IF(L4907&gt;crono_ano,"Depois do ano","No ano"))))</f>
        <v/>
      </c>
      <c r="O4907" s="39">
        <f>IF(F4907="","",IF(COUNTIF(F$7:F4907,F4907)=1,1,0))</f>
        <v/>
      </c>
      <c r="P4907" s="39">
        <f>IF(A4907&amp;B4907&amp;C4907="","",IF(AND(O4907=1,N(G4907)&gt;0),IF(INDEX(pl_ativa,MAX(1,N(G4907)))="Sim",1,0),0))</f>
        <v/>
      </c>
      <c r="Q4907" s="39">
        <f>IF(F4907="","",COUNTIFS(ex_chave_oc,F4907,ex_cancelada,"&lt;&gt;Sim"))</f>
        <v/>
      </c>
      <c r="R4907" s="51">
        <f>IF(P4907="","",IF(AND(P4907=1,N(Q4907)&gt;0),1,0))</f>
        <v/>
      </c>
      <c r="S4907" s="30">
        <f>IF(P4907="","",IF(F4907="","ERRO: data prevista ausente ou inválida",IF(O4907=0,"Duplicada: contada uma vez",IF(N(G4907)=0,"ERRO: tarefa fora do Plano Mestre",IF(P4907=0,"Tarefa retirada do plano: não conta","OK")))))</f>
        <v/>
      </c>
    </row>
    <row r="4908">
      <c r="A4908" s="29" t="n"/>
      <c r="B4908" s="25" t="n"/>
      <c r="C4908" s="49" t="n"/>
      <c r="D4908" s="29" t="n"/>
      <c r="E4908" s="23">
        <f>IF(OR(A4908="",B4908=""),"",A4908&amp;"|"&amp;B4908)</f>
        <v/>
      </c>
      <c r="F4908" s="30">
        <f>IF(OR(E4908="",NOT(ISNUMBER(C4908))),"",E4908&amp;"|"&amp;YEAR(C4908)&amp;"-"&amp;RIGHT("0"&amp;MONTH(C4908),2)&amp;"-"&amp;RIGHT("0"&amp;DAY(C4908),2))</f>
        <v/>
      </c>
      <c r="G4908" s="26">
        <f>IF(E4908="","",IFERROR(MATCH(E4908,pl_chave,0),0))</f>
        <v/>
      </c>
      <c r="H4908" s="23">
        <f>IF(G4908="","",IF(G4908=0,"Tarefa fora do plano",INDEX(pl_tag,G4908)))</f>
        <v/>
      </c>
      <c r="I4908" s="30">
        <f>IF(N(G4908)=0,"",INDEX(pl_atividade,G4908))</f>
        <v/>
      </c>
      <c r="J4908" s="50">
        <f>IF(N(G4908)=0,"",INDEX(pl_especialidade,G4908))</f>
        <v/>
      </c>
      <c r="K4908" s="28">
        <f>IF(N(G4908)=0,"",INDEX(pl_duracao,G4908))</f>
        <v/>
      </c>
      <c r="L4908" s="39">
        <f>IF(ISNUMBER(C4908),YEAR(C4908),"")</f>
        <v/>
      </c>
      <c r="M4908" s="39">
        <f>IF(ISNUMBER(C4908),MONTH(C4908),"")</f>
        <v/>
      </c>
      <c r="N4908" s="23">
        <f>IF(L4908="","",IF(NOT(ISNUMBER(crono_ano)),"Informe o ano",IF(L4908&lt;crono_ano,"Antes do ano",IF(L4908&gt;crono_ano,"Depois do ano","No ano"))))</f>
        <v/>
      </c>
      <c r="O4908" s="39">
        <f>IF(F4908="","",IF(COUNTIF(F$7:F4908,F4908)=1,1,0))</f>
        <v/>
      </c>
      <c r="P4908" s="39">
        <f>IF(A4908&amp;B4908&amp;C4908="","",IF(AND(O4908=1,N(G4908)&gt;0),IF(INDEX(pl_ativa,MAX(1,N(G4908)))="Sim",1,0),0))</f>
        <v/>
      </c>
      <c r="Q4908" s="39">
        <f>IF(F4908="","",COUNTIFS(ex_chave_oc,F4908,ex_cancelada,"&lt;&gt;Sim"))</f>
        <v/>
      </c>
      <c r="R4908" s="51">
        <f>IF(P4908="","",IF(AND(P4908=1,N(Q4908)&gt;0),1,0))</f>
        <v/>
      </c>
      <c r="S4908" s="30">
        <f>IF(P4908="","",IF(F4908="","ERRO: data prevista ausente ou inválida",IF(O4908=0,"Duplicada: contada uma vez",IF(N(G4908)=0,"ERRO: tarefa fora do Plano Mestre",IF(P4908=0,"Tarefa retirada do plano: não conta","OK")))))</f>
        <v/>
      </c>
    </row>
    <row r="4909">
      <c r="A4909" s="29" t="n"/>
      <c r="B4909" s="25" t="n"/>
      <c r="C4909" s="49" t="n"/>
      <c r="D4909" s="29" t="n"/>
      <c r="E4909" s="23">
        <f>IF(OR(A4909="",B4909=""),"",A4909&amp;"|"&amp;B4909)</f>
        <v/>
      </c>
      <c r="F4909" s="30">
        <f>IF(OR(E4909="",NOT(ISNUMBER(C4909))),"",E4909&amp;"|"&amp;YEAR(C4909)&amp;"-"&amp;RIGHT("0"&amp;MONTH(C4909),2)&amp;"-"&amp;RIGHT("0"&amp;DAY(C4909),2))</f>
        <v/>
      </c>
      <c r="G4909" s="26">
        <f>IF(E4909="","",IFERROR(MATCH(E4909,pl_chave,0),0))</f>
        <v/>
      </c>
      <c r="H4909" s="23">
        <f>IF(G4909="","",IF(G4909=0,"Tarefa fora do plano",INDEX(pl_tag,G4909)))</f>
        <v/>
      </c>
      <c r="I4909" s="30">
        <f>IF(N(G4909)=0,"",INDEX(pl_atividade,G4909))</f>
        <v/>
      </c>
      <c r="J4909" s="50">
        <f>IF(N(G4909)=0,"",INDEX(pl_especialidade,G4909))</f>
        <v/>
      </c>
      <c r="K4909" s="28">
        <f>IF(N(G4909)=0,"",INDEX(pl_duracao,G4909))</f>
        <v/>
      </c>
      <c r="L4909" s="39">
        <f>IF(ISNUMBER(C4909),YEAR(C4909),"")</f>
        <v/>
      </c>
      <c r="M4909" s="39">
        <f>IF(ISNUMBER(C4909),MONTH(C4909),"")</f>
        <v/>
      </c>
      <c r="N4909" s="23">
        <f>IF(L4909="","",IF(NOT(ISNUMBER(crono_ano)),"Informe o ano",IF(L4909&lt;crono_ano,"Antes do ano",IF(L4909&gt;crono_ano,"Depois do ano","No ano"))))</f>
        <v/>
      </c>
      <c r="O4909" s="39">
        <f>IF(F4909="","",IF(COUNTIF(F$7:F4909,F4909)=1,1,0))</f>
        <v/>
      </c>
      <c r="P4909" s="39">
        <f>IF(A4909&amp;B4909&amp;C4909="","",IF(AND(O4909=1,N(G4909)&gt;0),IF(INDEX(pl_ativa,MAX(1,N(G4909)))="Sim",1,0),0))</f>
        <v/>
      </c>
      <c r="Q4909" s="39">
        <f>IF(F4909="","",COUNTIFS(ex_chave_oc,F4909,ex_cancelada,"&lt;&gt;Sim"))</f>
        <v/>
      </c>
      <c r="R4909" s="51">
        <f>IF(P4909="","",IF(AND(P4909=1,N(Q4909)&gt;0),1,0))</f>
        <v/>
      </c>
      <c r="S4909" s="30">
        <f>IF(P4909="","",IF(F4909="","ERRO: data prevista ausente ou inválida",IF(O4909=0,"Duplicada: contada uma vez",IF(N(G4909)=0,"ERRO: tarefa fora do Plano Mestre",IF(P4909=0,"Tarefa retirada do plano: não conta","OK")))))</f>
        <v/>
      </c>
    </row>
    <row r="4910">
      <c r="A4910" s="29" t="n"/>
      <c r="B4910" s="25" t="n"/>
      <c r="C4910" s="49" t="n"/>
      <c r="D4910" s="29" t="n"/>
      <c r="E4910" s="23">
        <f>IF(OR(A4910="",B4910=""),"",A4910&amp;"|"&amp;B4910)</f>
        <v/>
      </c>
      <c r="F4910" s="30">
        <f>IF(OR(E4910="",NOT(ISNUMBER(C4910))),"",E4910&amp;"|"&amp;YEAR(C4910)&amp;"-"&amp;RIGHT("0"&amp;MONTH(C4910),2)&amp;"-"&amp;RIGHT("0"&amp;DAY(C4910),2))</f>
        <v/>
      </c>
      <c r="G4910" s="26">
        <f>IF(E4910="","",IFERROR(MATCH(E4910,pl_chave,0),0))</f>
        <v/>
      </c>
      <c r="H4910" s="23">
        <f>IF(G4910="","",IF(G4910=0,"Tarefa fora do plano",INDEX(pl_tag,G4910)))</f>
        <v/>
      </c>
      <c r="I4910" s="30">
        <f>IF(N(G4910)=0,"",INDEX(pl_atividade,G4910))</f>
        <v/>
      </c>
      <c r="J4910" s="50">
        <f>IF(N(G4910)=0,"",INDEX(pl_especialidade,G4910))</f>
        <v/>
      </c>
      <c r="K4910" s="28">
        <f>IF(N(G4910)=0,"",INDEX(pl_duracao,G4910))</f>
        <v/>
      </c>
      <c r="L4910" s="39">
        <f>IF(ISNUMBER(C4910),YEAR(C4910),"")</f>
        <v/>
      </c>
      <c r="M4910" s="39">
        <f>IF(ISNUMBER(C4910),MONTH(C4910),"")</f>
        <v/>
      </c>
      <c r="N4910" s="23">
        <f>IF(L4910="","",IF(NOT(ISNUMBER(crono_ano)),"Informe o ano",IF(L4910&lt;crono_ano,"Antes do ano",IF(L4910&gt;crono_ano,"Depois do ano","No ano"))))</f>
        <v/>
      </c>
      <c r="O4910" s="39">
        <f>IF(F4910="","",IF(COUNTIF(F$7:F4910,F4910)=1,1,0))</f>
        <v/>
      </c>
      <c r="P4910" s="39">
        <f>IF(A4910&amp;B4910&amp;C4910="","",IF(AND(O4910=1,N(G4910)&gt;0),IF(INDEX(pl_ativa,MAX(1,N(G4910)))="Sim",1,0),0))</f>
        <v/>
      </c>
      <c r="Q4910" s="39">
        <f>IF(F4910="","",COUNTIFS(ex_chave_oc,F4910,ex_cancelada,"&lt;&gt;Sim"))</f>
        <v/>
      </c>
      <c r="R4910" s="51">
        <f>IF(P4910="","",IF(AND(P4910=1,N(Q4910)&gt;0),1,0))</f>
        <v/>
      </c>
      <c r="S4910" s="30">
        <f>IF(P4910="","",IF(F4910="","ERRO: data prevista ausente ou inválida",IF(O4910=0,"Duplicada: contada uma vez",IF(N(G4910)=0,"ERRO: tarefa fora do Plano Mestre",IF(P4910=0,"Tarefa retirada do plano: não conta","OK")))))</f>
        <v/>
      </c>
    </row>
    <row r="4911">
      <c r="A4911" s="29" t="n"/>
      <c r="B4911" s="25" t="n"/>
      <c r="C4911" s="49" t="n"/>
      <c r="D4911" s="29" t="n"/>
      <c r="E4911" s="23">
        <f>IF(OR(A4911="",B4911=""),"",A4911&amp;"|"&amp;B4911)</f>
        <v/>
      </c>
      <c r="F4911" s="30">
        <f>IF(OR(E4911="",NOT(ISNUMBER(C4911))),"",E4911&amp;"|"&amp;YEAR(C4911)&amp;"-"&amp;RIGHT("0"&amp;MONTH(C4911),2)&amp;"-"&amp;RIGHT("0"&amp;DAY(C4911),2))</f>
        <v/>
      </c>
      <c r="G4911" s="26">
        <f>IF(E4911="","",IFERROR(MATCH(E4911,pl_chave,0),0))</f>
        <v/>
      </c>
      <c r="H4911" s="23">
        <f>IF(G4911="","",IF(G4911=0,"Tarefa fora do plano",INDEX(pl_tag,G4911)))</f>
        <v/>
      </c>
      <c r="I4911" s="30">
        <f>IF(N(G4911)=0,"",INDEX(pl_atividade,G4911))</f>
        <v/>
      </c>
      <c r="J4911" s="50">
        <f>IF(N(G4911)=0,"",INDEX(pl_especialidade,G4911))</f>
        <v/>
      </c>
      <c r="K4911" s="28">
        <f>IF(N(G4911)=0,"",INDEX(pl_duracao,G4911))</f>
        <v/>
      </c>
      <c r="L4911" s="39">
        <f>IF(ISNUMBER(C4911),YEAR(C4911),"")</f>
        <v/>
      </c>
      <c r="M4911" s="39">
        <f>IF(ISNUMBER(C4911),MONTH(C4911),"")</f>
        <v/>
      </c>
      <c r="N4911" s="23">
        <f>IF(L4911="","",IF(NOT(ISNUMBER(crono_ano)),"Informe o ano",IF(L4911&lt;crono_ano,"Antes do ano",IF(L4911&gt;crono_ano,"Depois do ano","No ano"))))</f>
        <v/>
      </c>
      <c r="O4911" s="39">
        <f>IF(F4911="","",IF(COUNTIF(F$7:F4911,F4911)=1,1,0))</f>
        <v/>
      </c>
      <c r="P4911" s="39">
        <f>IF(A4911&amp;B4911&amp;C4911="","",IF(AND(O4911=1,N(G4911)&gt;0),IF(INDEX(pl_ativa,MAX(1,N(G4911)))="Sim",1,0),0))</f>
        <v/>
      </c>
      <c r="Q4911" s="39">
        <f>IF(F4911="","",COUNTIFS(ex_chave_oc,F4911,ex_cancelada,"&lt;&gt;Sim"))</f>
        <v/>
      </c>
      <c r="R4911" s="51">
        <f>IF(P4911="","",IF(AND(P4911=1,N(Q4911)&gt;0),1,0))</f>
        <v/>
      </c>
      <c r="S4911" s="30">
        <f>IF(P4911="","",IF(F4911="","ERRO: data prevista ausente ou inválida",IF(O4911=0,"Duplicada: contada uma vez",IF(N(G4911)=0,"ERRO: tarefa fora do Plano Mestre",IF(P4911=0,"Tarefa retirada do plano: não conta","OK")))))</f>
        <v/>
      </c>
    </row>
    <row r="4912">
      <c r="A4912" s="29" t="n"/>
      <c r="B4912" s="25" t="n"/>
      <c r="C4912" s="49" t="n"/>
      <c r="D4912" s="29" t="n"/>
      <c r="E4912" s="23">
        <f>IF(OR(A4912="",B4912=""),"",A4912&amp;"|"&amp;B4912)</f>
        <v/>
      </c>
      <c r="F4912" s="30">
        <f>IF(OR(E4912="",NOT(ISNUMBER(C4912))),"",E4912&amp;"|"&amp;YEAR(C4912)&amp;"-"&amp;RIGHT("0"&amp;MONTH(C4912),2)&amp;"-"&amp;RIGHT("0"&amp;DAY(C4912),2))</f>
        <v/>
      </c>
      <c r="G4912" s="26">
        <f>IF(E4912="","",IFERROR(MATCH(E4912,pl_chave,0),0))</f>
        <v/>
      </c>
      <c r="H4912" s="23">
        <f>IF(G4912="","",IF(G4912=0,"Tarefa fora do plano",INDEX(pl_tag,G4912)))</f>
        <v/>
      </c>
      <c r="I4912" s="30">
        <f>IF(N(G4912)=0,"",INDEX(pl_atividade,G4912))</f>
        <v/>
      </c>
      <c r="J4912" s="50">
        <f>IF(N(G4912)=0,"",INDEX(pl_especialidade,G4912))</f>
        <v/>
      </c>
      <c r="K4912" s="28">
        <f>IF(N(G4912)=0,"",INDEX(pl_duracao,G4912))</f>
        <v/>
      </c>
      <c r="L4912" s="39">
        <f>IF(ISNUMBER(C4912),YEAR(C4912),"")</f>
        <v/>
      </c>
      <c r="M4912" s="39">
        <f>IF(ISNUMBER(C4912),MONTH(C4912),"")</f>
        <v/>
      </c>
      <c r="N4912" s="23">
        <f>IF(L4912="","",IF(NOT(ISNUMBER(crono_ano)),"Informe o ano",IF(L4912&lt;crono_ano,"Antes do ano",IF(L4912&gt;crono_ano,"Depois do ano","No ano"))))</f>
        <v/>
      </c>
      <c r="O4912" s="39">
        <f>IF(F4912="","",IF(COUNTIF(F$7:F4912,F4912)=1,1,0))</f>
        <v/>
      </c>
      <c r="P4912" s="39">
        <f>IF(A4912&amp;B4912&amp;C4912="","",IF(AND(O4912=1,N(G4912)&gt;0),IF(INDEX(pl_ativa,MAX(1,N(G4912)))="Sim",1,0),0))</f>
        <v/>
      </c>
      <c r="Q4912" s="39">
        <f>IF(F4912="","",COUNTIFS(ex_chave_oc,F4912,ex_cancelada,"&lt;&gt;Sim"))</f>
        <v/>
      </c>
      <c r="R4912" s="51">
        <f>IF(P4912="","",IF(AND(P4912=1,N(Q4912)&gt;0),1,0))</f>
        <v/>
      </c>
      <c r="S4912" s="30">
        <f>IF(P4912="","",IF(F4912="","ERRO: data prevista ausente ou inválida",IF(O4912=0,"Duplicada: contada uma vez",IF(N(G4912)=0,"ERRO: tarefa fora do Plano Mestre",IF(P4912=0,"Tarefa retirada do plano: não conta","OK")))))</f>
        <v/>
      </c>
    </row>
    <row r="4913">
      <c r="A4913" s="29" t="n"/>
      <c r="B4913" s="25" t="n"/>
      <c r="C4913" s="49" t="n"/>
      <c r="D4913" s="29" t="n"/>
      <c r="E4913" s="23">
        <f>IF(OR(A4913="",B4913=""),"",A4913&amp;"|"&amp;B4913)</f>
        <v/>
      </c>
      <c r="F4913" s="30">
        <f>IF(OR(E4913="",NOT(ISNUMBER(C4913))),"",E4913&amp;"|"&amp;YEAR(C4913)&amp;"-"&amp;RIGHT("0"&amp;MONTH(C4913),2)&amp;"-"&amp;RIGHT("0"&amp;DAY(C4913),2))</f>
        <v/>
      </c>
      <c r="G4913" s="26">
        <f>IF(E4913="","",IFERROR(MATCH(E4913,pl_chave,0),0))</f>
        <v/>
      </c>
      <c r="H4913" s="23">
        <f>IF(G4913="","",IF(G4913=0,"Tarefa fora do plano",INDEX(pl_tag,G4913)))</f>
        <v/>
      </c>
      <c r="I4913" s="30">
        <f>IF(N(G4913)=0,"",INDEX(pl_atividade,G4913))</f>
        <v/>
      </c>
      <c r="J4913" s="50">
        <f>IF(N(G4913)=0,"",INDEX(pl_especialidade,G4913))</f>
        <v/>
      </c>
      <c r="K4913" s="28">
        <f>IF(N(G4913)=0,"",INDEX(pl_duracao,G4913))</f>
        <v/>
      </c>
      <c r="L4913" s="39">
        <f>IF(ISNUMBER(C4913),YEAR(C4913),"")</f>
        <v/>
      </c>
      <c r="M4913" s="39">
        <f>IF(ISNUMBER(C4913),MONTH(C4913),"")</f>
        <v/>
      </c>
      <c r="N4913" s="23">
        <f>IF(L4913="","",IF(NOT(ISNUMBER(crono_ano)),"Informe o ano",IF(L4913&lt;crono_ano,"Antes do ano",IF(L4913&gt;crono_ano,"Depois do ano","No ano"))))</f>
        <v/>
      </c>
      <c r="O4913" s="39">
        <f>IF(F4913="","",IF(COUNTIF(F$7:F4913,F4913)=1,1,0))</f>
        <v/>
      </c>
      <c r="P4913" s="39">
        <f>IF(A4913&amp;B4913&amp;C4913="","",IF(AND(O4913=1,N(G4913)&gt;0),IF(INDEX(pl_ativa,MAX(1,N(G4913)))="Sim",1,0),0))</f>
        <v/>
      </c>
      <c r="Q4913" s="39">
        <f>IF(F4913="","",COUNTIFS(ex_chave_oc,F4913,ex_cancelada,"&lt;&gt;Sim"))</f>
        <v/>
      </c>
      <c r="R4913" s="51">
        <f>IF(P4913="","",IF(AND(P4913=1,N(Q4913)&gt;0),1,0))</f>
        <v/>
      </c>
      <c r="S4913" s="30">
        <f>IF(P4913="","",IF(F4913="","ERRO: data prevista ausente ou inválida",IF(O4913=0,"Duplicada: contada uma vez",IF(N(G4913)=0,"ERRO: tarefa fora do Plano Mestre",IF(P4913=0,"Tarefa retirada do plano: não conta","OK")))))</f>
        <v/>
      </c>
    </row>
    <row r="4914">
      <c r="A4914" s="29" t="n"/>
      <c r="B4914" s="25" t="n"/>
      <c r="C4914" s="49" t="n"/>
      <c r="D4914" s="29" t="n"/>
      <c r="E4914" s="23">
        <f>IF(OR(A4914="",B4914=""),"",A4914&amp;"|"&amp;B4914)</f>
        <v/>
      </c>
      <c r="F4914" s="30">
        <f>IF(OR(E4914="",NOT(ISNUMBER(C4914))),"",E4914&amp;"|"&amp;YEAR(C4914)&amp;"-"&amp;RIGHT("0"&amp;MONTH(C4914),2)&amp;"-"&amp;RIGHT("0"&amp;DAY(C4914),2))</f>
        <v/>
      </c>
      <c r="G4914" s="26">
        <f>IF(E4914="","",IFERROR(MATCH(E4914,pl_chave,0),0))</f>
        <v/>
      </c>
      <c r="H4914" s="23">
        <f>IF(G4914="","",IF(G4914=0,"Tarefa fora do plano",INDEX(pl_tag,G4914)))</f>
        <v/>
      </c>
      <c r="I4914" s="30">
        <f>IF(N(G4914)=0,"",INDEX(pl_atividade,G4914))</f>
        <v/>
      </c>
      <c r="J4914" s="50">
        <f>IF(N(G4914)=0,"",INDEX(pl_especialidade,G4914))</f>
        <v/>
      </c>
      <c r="K4914" s="28">
        <f>IF(N(G4914)=0,"",INDEX(pl_duracao,G4914))</f>
        <v/>
      </c>
      <c r="L4914" s="39">
        <f>IF(ISNUMBER(C4914),YEAR(C4914),"")</f>
        <v/>
      </c>
      <c r="M4914" s="39">
        <f>IF(ISNUMBER(C4914),MONTH(C4914),"")</f>
        <v/>
      </c>
      <c r="N4914" s="23">
        <f>IF(L4914="","",IF(NOT(ISNUMBER(crono_ano)),"Informe o ano",IF(L4914&lt;crono_ano,"Antes do ano",IF(L4914&gt;crono_ano,"Depois do ano","No ano"))))</f>
        <v/>
      </c>
      <c r="O4914" s="39">
        <f>IF(F4914="","",IF(COUNTIF(F$7:F4914,F4914)=1,1,0))</f>
        <v/>
      </c>
      <c r="P4914" s="39">
        <f>IF(A4914&amp;B4914&amp;C4914="","",IF(AND(O4914=1,N(G4914)&gt;0),IF(INDEX(pl_ativa,MAX(1,N(G4914)))="Sim",1,0),0))</f>
        <v/>
      </c>
      <c r="Q4914" s="39">
        <f>IF(F4914="","",COUNTIFS(ex_chave_oc,F4914,ex_cancelada,"&lt;&gt;Sim"))</f>
        <v/>
      </c>
      <c r="R4914" s="51">
        <f>IF(P4914="","",IF(AND(P4914=1,N(Q4914)&gt;0),1,0))</f>
        <v/>
      </c>
      <c r="S4914" s="30">
        <f>IF(P4914="","",IF(F4914="","ERRO: data prevista ausente ou inválida",IF(O4914=0,"Duplicada: contada uma vez",IF(N(G4914)=0,"ERRO: tarefa fora do Plano Mestre",IF(P4914=0,"Tarefa retirada do plano: não conta","OK")))))</f>
        <v/>
      </c>
    </row>
    <row r="4915">
      <c r="A4915" s="29" t="n"/>
      <c r="B4915" s="25" t="n"/>
      <c r="C4915" s="49" t="n"/>
      <c r="D4915" s="29" t="n"/>
      <c r="E4915" s="23">
        <f>IF(OR(A4915="",B4915=""),"",A4915&amp;"|"&amp;B4915)</f>
        <v/>
      </c>
      <c r="F4915" s="30">
        <f>IF(OR(E4915="",NOT(ISNUMBER(C4915))),"",E4915&amp;"|"&amp;YEAR(C4915)&amp;"-"&amp;RIGHT("0"&amp;MONTH(C4915),2)&amp;"-"&amp;RIGHT("0"&amp;DAY(C4915),2))</f>
        <v/>
      </c>
      <c r="G4915" s="26">
        <f>IF(E4915="","",IFERROR(MATCH(E4915,pl_chave,0),0))</f>
        <v/>
      </c>
      <c r="H4915" s="23">
        <f>IF(G4915="","",IF(G4915=0,"Tarefa fora do plano",INDEX(pl_tag,G4915)))</f>
        <v/>
      </c>
      <c r="I4915" s="30">
        <f>IF(N(G4915)=0,"",INDEX(pl_atividade,G4915))</f>
        <v/>
      </c>
      <c r="J4915" s="50">
        <f>IF(N(G4915)=0,"",INDEX(pl_especialidade,G4915))</f>
        <v/>
      </c>
      <c r="K4915" s="28">
        <f>IF(N(G4915)=0,"",INDEX(pl_duracao,G4915))</f>
        <v/>
      </c>
      <c r="L4915" s="39">
        <f>IF(ISNUMBER(C4915),YEAR(C4915),"")</f>
        <v/>
      </c>
      <c r="M4915" s="39">
        <f>IF(ISNUMBER(C4915),MONTH(C4915),"")</f>
        <v/>
      </c>
      <c r="N4915" s="23">
        <f>IF(L4915="","",IF(NOT(ISNUMBER(crono_ano)),"Informe o ano",IF(L4915&lt;crono_ano,"Antes do ano",IF(L4915&gt;crono_ano,"Depois do ano","No ano"))))</f>
        <v/>
      </c>
      <c r="O4915" s="39">
        <f>IF(F4915="","",IF(COUNTIF(F$7:F4915,F4915)=1,1,0))</f>
        <v/>
      </c>
      <c r="P4915" s="39">
        <f>IF(A4915&amp;B4915&amp;C4915="","",IF(AND(O4915=1,N(G4915)&gt;0),IF(INDEX(pl_ativa,MAX(1,N(G4915)))="Sim",1,0),0))</f>
        <v/>
      </c>
      <c r="Q4915" s="39">
        <f>IF(F4915="","",COUNTIFS(ex_chave_oc,F4915,ex_cancelada,"&lt;&gt;Sim"))</f>
        <v/>
      </c>
      <c r="R4915" s="51">
        <f>IF(P4915="","",IF(AND(P4915=1,N(Q4915)&gt;0),1,0))</f>
        <v/>
      </c>
      <c r="S4915" s="30">
        <f>IF(P4915="","",IF(F4915="","ERRO: data prevista ausente ou inválida",IF(O4915=0,"Duplicada: contada uma vez",IF(N(G4915)=0,"ERRO: tarefa fora do Plano Mestre",IF(P4915=0,"Tarefa retirada do plano: não conta","OK")))))</f>
        <v/>
      </c>
    </row>
    <row r="4916">
      <c r="A4916" s="29" t="n"/>
      <c r="B4916" s="25" t="n"/>
      <c r="C4916" s="49" t="n"/>
      <c r="D4916" s="29" t="n"/>
      <c r="E4916" s="23">
        <f>IF(OR(A4916="",B4916=""),"",A4916&amp;"|"&amp;B4916)</f>
        <v/>
      </c>
      <c r="F4916" s="30">
        <f>IF(OR(E4916="",NOT(ISNUMBER(C4916))),"",E4916&amp;"|"&amp;YEAR(C4916)&amp;"-"&amp;RIGHT("0"&amp;MONTH(C4916),2)&amp;"-"&amp;RIGHT("0"&amp;DAY(C4916),2))</f>
        <v/>
      </c>
      <c r="G4916" s="26">
        <f>IF(E4916="","",IFERROR(MATCH(E4916,pl_chave,0),0))</f>
        <v/>
      </c>
      <c r="H4916" s="23">
        <f>IF(G4916="","",IF(G4916=0,"Tarefa fora do plano",INDEX(pl_tag,G4916)))</f>
        <v/>
      </c>
      <c r="I4916" s="30">
        <f>IF(N(G4916)=0,"",INDEX(pl_atividade,G4916))</f>
        <v/>
      </c>
      <c r="J4916" s="50">
        <f>IF(N(G4916)=0,"",INDEX(pl_especialidade,G4916))</f>
        <v/>
      </c>
      <c r="K4916" s="28">
        <f>IF(N(G4916)=0,"",INDEX(pl_duracao,G4916))</f>
        <v/>
      </c>
      <c r="L4916" s="39">
        <f>IF(ISNUMBER(C4916),YEAR(C4916),"")</f>
        <v/>
      </c>
      <c r="M4916" s="39">
        <f>IF(ISNUMBER(C4916),MONTH(C4916),"")</f>
        <v/>
      </c>
      <c r="N4916" s="23">
        <f>IF(L4916="","",IF(NOT(ISNUMBER(crono_ano)),"Informe o ano",IF(L4916&lt;crono_ano,"Antes do ano",IF(L4916&gt;crono_ano,"Depois do ano","No ano"))))</f>
        <v/>
      </c>
      <c r="O4916" s="39">
        <f>IF(F4916="","",IF(COUNTIF(F$7:F4916,F4916)=1,1,0))</f>
        <v/>
      </c>
      <c r="P4916" s="39">
        <f>IF(A4916&amp;B4916&amp;C4916="","",IF(AND(O4916=1,N(G4916)&gt;0),IF(INDEX(pl_ativa,MAX(1,N(G4916)))="Sim",1,0),0))</f>
        <v/>
      </c>
      <c r="Q4916" s="39">
        <f>IF(F4916="","",COUNTIFS(ex_chave_oc,F4916,ex_cancelada,"&lt;&gt;Sim"))</f>
        <v/>
      </c>
      <c r="R4916" s="51">
        <f>IF(P4916="","",IF(AND(P4916=1,N(Q4916)&gt;0),1,0))</f>
        <v/>
      </c>
      <c r="S4916" s="30">
        <f>IF(P4916="","",IF(F4916="","ERRO: data prevista ausente ou inválida",IF(O4916=0,"Duplicada: contada uma vez",IF(N(G4916)=0,"ERRO: tarefa fora do Plano Mestre",IF(P4916=0,"Tarefa retirada do plano: não conta","OK")))))</f>
        <v/>
      </c>
    </row>
    <row r="4917">
      <c r="A4917" s="29" t="n"/>
      <c r="B4917" s="25" t="n"/>
      <c r="C4917" s="49" t="n"/>
      <c r="D4917" s="29" t="n"/>
      <c r="E4917" s="23">
        <f>IF(OR(A4917="",B4917=""),"",A4917&amp;"|"&amp;B4917)</f>
        <v/>
      </c>
      <c r="F4917" s="30">
        <f>IF(OR(E4917="",NOT(ISNUMBER(C4917))),"",E4917&amp;"|"&amp;YEAR(C4917)&amp;"-"&amp;RIGHT("0"&amp;MONTH(C4917),2)&amp;"-"&amp;RIGHT("0"&amp;DAY(C4917),2))</f>
        <v/>
      </c>
      <c r="G4917" s="26">
        <f>IF(E4917="","",IFERROR(MATCH(E4917,pl_chave,0),0))</f>
        <v/>
      </c>
      <c r="H4917" s="23">
        <f>IF(G4917="","",IF(G4917=0,"Tarefa fora do plano",INDEX(pl_tag,G4917)))</f>
        <v/>
      </c>
      <c r="I4917" s="30">
        <f>IF(N(G4917)=0,"",INDEX(pl_atividade,G4917))</f>
        <v/>
      </c>
      <c r="J4917" s="50">
        <f>IF(N(G4917)=0,"",INDEX(pl_especialidade,G4917))</f>
        <v/>
      </c>
      <c r="K4917" s="28">
        <f>IF(N(G4917)=0,"",INDEX(pl_duracao,G4917))</f>
        <v/>
      </c>
      <c r="L4917" s="39">
        <f>IF(ISNUMBER(C4917),YEAR(C4917),"")</f>
        <v/>
      </c>
      <c r="M4917" s="39">
        <f>IF(ISNUMBER(C4917),MONTH(C4917),"")</f>
        <v/>
      </c>
      <c r="N4917" s="23">
        <f>IF(L4917="","",IF(NOT(ISNUMBER(crono_ano)),"Informe o ano",IF(L4917&lt;crono_ano,"Antes do ano",IF(L4917&gt;crono_ano,"Depois do ano","No ano"))))</f>
        <v/>
      </c>
      <c r="O4917" s="39">
        <f>IF(F4917="","",IF(COUNTIF(F$7:F4917,F4917)=1,1,0))</f>
        <v/>
      </c>
      <c r="P4917" s="39">
        <f>IF(A4917&amp;B4917&amp;C4917="","",IF(AND(O4917=1,N(G4917)&gt;0),IF(INDEX(pl_ativa,MAX(1,N(G4917)))="Sim",1,0),0))</f>
        <v/>
      </c>
      <c r="Q4917" s="39">
        <f>IF(F4917="","",COUNTIFS(ex_chave_oc,F4917,ex_cancelada,"&lt;&gt;Sim"))</f>
        <v/>
      </c>
      <c r="R4917" s="51">
        <f>IF(P4917="","",IF(AND(P4917=1,N(Q4917)&gt;0),1,0))</f>
        <v/>
      </c>
      <c r="S4917" s="30">
        <f>IF(P4917="","",IF(F4917="","ERRO: data prevista ausente ou inválida",IF(O4917=0,"Duplicada: contada uma vez",IF(N(G4917)=0,"ERRO: tarefa fora do Plano Mestre",IF(P4917=0,"Tarefa retirada do plano: não conta","OK")))))</f>
        <v/>
      </c>
    </row>
    <row r="4918">
      <c r="A4918" s="29" t="n"/>
      <c r="B4918" s="25" t="n"/>
      <c r="C4918" s="49" t="n"/>
      <c r="D4918" s="29" t="n"/>
      <c r="E4918" s="23">
        <f>IF(OR(A4918="",B4918=""),"",A4918&amp;"|"&amp;B4918)</f>
        <v/>
      </c>
      <c r="F4918" s="30">
        <f>IF(OR(E4918="",NOT(ISNUMBER(C4918))),"",E4918&amp;"|"&amp;YEAR(C4918)&amp;"-"&amp;RIGHT("0"&amp;MONTH(C4918),2)&amp;"-"&amp;RIGHT("0"&amp;DAY(C4918),2))</f>
        <v/>
      </c>
      <c r="G4918" s="26">
        <f>IF(E4918="","",IFERROR(MATCH(E4918,pl_chave,0),0))</f>
        <v/>
      </c>
      <c r="H4918" s="23">
        <f>IF(G4918="","",IF(G4918=0,"Tarefa fora do plano",INDEX(pl_tag,G4918)))</f>
        <v/>
      </c>
      <c r="I4918" s="30">
        <f>IF(N(G4918)=0,"",INDEX(pl_atividade,G4918))</f>
        <v/>
      </c>
      <c r="J4918" s="50">
        <f>IF(N(G4918)=0,"",INDEX(pl_especialidade,G4918))</f>
        <v/>
      </c>
      <c r="K4918" s="28">
        <f>IF(N(G4918)=0,"",INDEX(pl_duracao,G4918))</f>
        <v/>
      </c>
      <c r="L4918" s="39">
        <f>IF(ISNUMBER(C4918),YEAR(C4918),"")</f>
        <v/>
      </c>
      <c r="M4918" s="39">
        <f>IF(ISNUMBER(C4918),MONTH(C4918),"")</f>
        <v/>
      </c>
      <c r="N4918" s="23">
        <f>IF(L4918="","",IF(NOT(ISNUMBER(crono_ano)),"Informe o ano",IF(L4918&lt;crono_ano,"Antes do ano",IF(L4918&gt;crono_ano,"Depois do ano","No ano"))))</f>
        <v/>
      </c>
      <c r="O4918" s="39">
        <f>IF(F4918="","",IF(COUNTIF(F$7:F4918,F4918)=1,1,0))</f>
        <v/>
      </c>
      <c r="P4918" s="39">
        <f>IF(A4918&amp;B4918&amp;C4918="","",IF(AND(O4918=1,N(G4918)&gt;0),IF(INDEX(pl_ativa,MAX(1,N(G4918)))="Sim",1,0),0))</f>
        <v/>
      </c>
      <c r="Q4918" s="39">
        <f>IF(F4918="","",COUNTIFS(ex_chave_oc,F4918,ex_cancelada,"&lt;&gt;Sim"))</f>
        <v/>
      </c>
      <c r="R4918" s="51">
        <f>IF(P4918="","",IF(AND(P4918=1,N(Q4918)&gt;0),1,0))</f>
        <v/>
      </c>
      <c r="S4918" s="30">
        <f>IF(P4918="","",IF(F4918="","ERRO: data prevista ausente ou inválida",IF(O4918=0,"Duplicada: contada uma vez",IF(N(G4918)=0,"ERRO: tarefa fora do Plano Mestre",IF(P4918=0,"Tarefa retirada do plano: não conta","OK")))))</f>
        <v/>
      </c>
    </row>
    <row r="4919">
      <c r="A4919" s="29" t="n"/>
      <c r="B4919" s="25" t="n"/>
      <c r="C4919" s="49" t="n"/>
      <c r="D4919" s="29" t="n"/>
      <c r="E4919" s="23">
        <f>IF(OR(A4919="",B4919=""),"",A4919&amp;"|"&amp;B4919)</f>
        <v/>
      </c>
      <c r="F4919" s="30">
        <f>IF(OR(E4919="",NOT(ISNUMBER(C4919))),"",E4919&amp;"|"&amp;YEAR(C4919)&amp;"-"&amp;RIGHT("0"&amp;MONTH(C4919),2)&amp;"-"&amp;RIGHT("0"&amp;DAY(C4919),2))</f>
        <v/>
      </c>
      <c r="G4919" s="26">
        <f>IF(E4919="","",IFERROR(MATCH(E4919,pl_chave,0),0))</f>
        <v/>
      </c>
      <c r="H4919" s="23">
        <f>IF(G4919="","",IF(G4919=0,"Tarefa fora do plano",INDEX(pl_tag,G4919)))</f>
        <v/>
      </c>
      <c r="I4919" s="30">
        <f>IF(N(G4919)=0,"",INDEX(pl_atividade,G4919))</f>
        <v/>
      </c>
      <c r="J4919" s="50">
        <f>IF(N(G4919)=0,"",INDEX(pl_especialidade,G4919))</f>
        <v/>
      </c>
      <c r="K4919" s="28">
        <f>IF(N(G4919)=0,"",INDEX(pl_duracao,G4919))</f>
        <v/>
      </c>
      <c r="L4919" s="39">
        <f>IF(ISNUMBER(C4919),YEAR(C4919),"")</f>
        <v/>
      </c>
      <c r="M4919" s="39">
        <f>IF(ISNUMBER(C4919),MONTH(C4919),"")</f>
        <v/>
      </c>
      <c r="N4919" s="23">
        <f>IF(L4919="","",IF(NOT(ISNUMBER(crono_ano)),"Informe o ano",IF(L4919&lt;crono_ano,"Antes do ano",IF(L4919&gt;crono_ano,"Depois do ano","No ano"))))</f>
        <v/>
      </c>
      <c r="O4919" s="39">
        <f>IF(F4919="","",IF(COUNTIF(F$7:F4919,F4919)=1,1,0))</f>
        <v/>
      </c>
      <c r="P4919" s="39">
        <f>IF(A4919&amp;B4919&amp;C4919="","",IF(AND(O4919=1,N(G4919)&gt;0),IF(INDEX(pl_ativa,MAX(1,N(G4919)))="Sim",1,0),0))</f>
        <v/>
      </c>
      <c r="Q4919" s="39">
        <f>IF(F4919="","",COUNTIFS(ex_chave_oc,F4919,ex_cancelada,"&lt;&gt;Sim"))</f>
        <v/>
      </c>
      <c r="R4919" s="51">
        <f>IF(P4919="","",IF(AND(P4919=1,N(Q4919)&gt;0),1,0))</f>
        <v/>
      </c>
      <c r="S4919" s="30">
        <f>IF(P4919="","",IF(F4919="","ERRO: data prevista ausente ou inválida",IF(O4919=0,"Duplicada: contada uma vez",IF(N(G4919)=0,"ERRO: tarefa fora do Plano Mestre",IF(P4919=0,"Tarefa retirada do plano: não conta","OK")))))</f>
        <v/>
      </c>
    </row>
    <row r="4920">
      <c r="A4920" s="29" t="n"/>
      <c r="B4920" s="25" t="n"/>
      <c r="C4920" s="49" t="n"/>
      <c r="D4920" s="29" t="n"/>
      <c r="E4920" s="23">
        <f>IF(OR(A4920="",B4920=""),"",A4920&amp;"|"&amp;B4920)</f>
        <v/>
      </c>
      <c r="F4920" s="30">
        <f>IF(OR(E4920="",NOT(ISNUMBER(C4920))),"",E4920&amp;"|"&amp;YEAR(C4920)&amp;"-"&amp;RIGHT("0"&amp;MONTH(C4920),2)&amp;"-"&amp;RIGHT("0"&amp;DAY(C4920),2))</f>
        <v/>
      </c>
      <c r="G4920" s="26">
        <f>IF(E4920="","",IFERROR(MATCH(E4920,pl_chave,0),0))</f>
        <v/>
      </c>
      <c r="H4920" s="23">
        <f>IF(G4920="","",IF(G4920=0,"Tarefa fora do plano",INDEX(pl_tag,G4920)))</f>
        <v/>
      </c>
      <c r="I4920" s="30">
        <f>IF(N(G4920)=0,"",INDEX(pl_atividade,G4920))</f>
        <v/>
      </c>
      <c r="J4920" s="50">
        <f>IF(N(G4920)=0,"",INDEX(pl_especialidade,G4920))</f>
        <v/>
      </c>
      <c r="K4920" s="28">
        <f>IF(N(G4920)=0,"",INDEX(pl_duracao,G4920))</f>
        <v/>
      </c>
      <c r="L4920" s="39">
        <f>IF(ISNUMBER(C4920),YEAR(C4920),"")</f>
        <v/>
      </c>
      <c r="M4920" s="39">
        <f>IF(ISNUMBER(C4920),MONTH(C4920),"")</f>
        <v/>
      </c>
      <c r="N4920" s="23">
        <f>IF(L4920="","",IF(NOT(ISNUMBER(crono_ano)),"Informe o ano",IF(L4920&lt;crono_ano,"Antes do ano",IF(L4920&gt;crono_ano,"Depois do ano","No ano"))))</f>
        <v/>
      </c>
      <c r="O4920" s="39">
        <f>IF(F4920="","",IF(COUNTIF(F$7:F4920,F4920)=1,1,0))</f>
        <v/>
      </c>
      <c r="P4920" s="39">
        <f>IF(A4920&amp;B4920&amp;C4920="","",IF(AND(O4920=1,N(G4920)&gt;0),IF(INDEX(pl_ativa,MAX(1,N(G4920)))="Sim",1,0),0))</f>
        <v/>
      </c>
      <c r="Q4920" s="39">
        <f>IF(F4920="","",COUNTIFS(ex_chave_oc,F4920,ex_cancelada,"&lt;&gt;Sim"))</f>
        <v/>
      </c>
      <c r="R4920" s="51">
        <f>IF(P4920="","",IF(AND(P4920=1,N(Q4920)&gt;0),1,0))</f>
        <v/>
      </c>
      <c r="S4920" s="30">
        <f>IF(P4920="","",IF(F4920="","ERRO: data prevista ausente ou inválida",IF(O4920=0,"Duplicada: contada uma vez",IF(N(G4920)=0,"ERRO: tarefa fora do Plano Mestre",IF(P4920=0,"Tarefa retirada do plano: não conta","OK")))))</f>
        <v/>
      </c>
    </row>
    <row r="4921">
      <c r="A4921" s="29" t="n"/>
      <c r="B4921" s="25" t="n"/>
      <c r="C4921" s="49" t="n"/>
      <c r="D4921" s="29" t="n"/>
      <c r="E4921" s="23">
        <f>IF(OR(A4921="",B4921=""),"",A4921&amp;"|"&amp;B4921)</f>
        <v/>
      </c>
      <c r="F4921" s="30">
        <f>IF(OR(E4921="",NOT(ISNUMBER(C4921))),"",E4921&amp;"|"&amp;YEAR(C4921)&amp;"-"&amp;RIGHT("0"&amp;MONTH(C4921),2)&amp;"-"&amp;RIGHT("0"&amp;DAY(C4921),2))</f>
        <v/>
      </c>
      <c r="G4921" s="26">
        <f>IF(E4921="","",IFERROR(MATCH(E4921,pl_chave,0),0))</f>
        <v/>
      </c>
      <c r="H4921" s="23">
        <f>IF(G4921="","",IF(G4921=0,"Tarefa fora do plano",INDEX(pl_tag,G4921)))</f>
        <v/>
      </c>
      <c r="I4921" s="30">
        <f>IF(N(G4921)=0,"",INDEX(pl_atividade,G4921))</f>
        <v/>
      </c>
      <c r="J4921" s="50">
        <f>IF(N(G4921)=0,"",INDEX(pl_especialidade,G4921))</f>
        <v/>
      </c>
      <c r="K4921" s="28">
        <f>IF(N(G4921)=0,"",INDEX(pl_duracao,G4921))</f>
        <v/>
      </c>
      <c r="L4921" s="39">
        <f>IF(ISNUMBER(C4921),YEAR(C4921),"")</f>
        <v/>
      </c>
      <c r="M4921" s="39">
        <f>IF(ISNUMBER(C4921),MONTH(C4921),"")</f>
        <v/>
      </c>
      <c r="N4921" s="23">
        <f>IF(L4921="","",IF(NOT(ISNUMBER(crono_ano)),"Informe o ano",IF(L4921&lt;crono_ano,"Antes do ano",IF(L4921&gt;crono_ano,"Depois do ano","No ano"))))</f>
        <v/>
      </c>
      <c r="O4921" s="39">
        <f>IF(F4921="","",IF(COUNTIF(F$7:F4921,F4921)=1,1,0))</f>
        <v/>
      </c>
      <c r="P4921" s="39">
        <f>IF(A4921&amp;B4921&amp;C4921="","",IF(AND(O4921=1,N(G4921)&gt;0),IF(INDEX(pl_ativa,MAX(1,N(G4921)))="Sim",1,0),0))</f>
        <v/>
      </c>
      <c r="Q4921" s="39">
        <f>IF(F4921="","",COUNTIFS(ex_chave_oc,F4921,ex_cancelada,"&lt;&gt;Sim"))</f>
        <v/>
      </c>
      <c r="R4921" s="51">
        <f>IF(P4921="","",IF(AND(P4921=1,N(Q4921)&gt;0),1,0))</f>
        <v/>
      </c>
      <c r="S4921" s="30">
        <f>IF(P4921="","",IF(F4921="","ERRO: data prevista ausente ou inválida",IF(O4921=0,"Duplicada: contada uma vez",IF(N(G4921)=0,"ERRO: tarefa fora do Plano Mestre",IF(P4921=0,"Tarefa retirada do plano: não conta","OK")))))</f>
        <v/>
      </c>
    </row>
    <row r="4922">
      <c r="A4922" s="29" t="n"/>
      <c r="B4922" s="25" t="n"/>
      <c r="C4922" s="49" t="n"/>
      <c r="D4922" s="29" t="n"/>
      <c r="E4922" s="23">
        <f>IF(OR(A4922="",B4922=""),"",A4922&amp;"|"&amp;B4922)</f>
        <v/>
      </c>
      <c r="F4922" s="30">
        <f>IF(OR(E4922="",NOT(ISNUMBER(C4922))),"",E4922&amp;"|"&amp;YEAR(C4922)&amp;"-"&amp;RIGHT("0"&amp;MONTH(C4922),2)&amp;"-"&amp;RIGHT("0"&amp;DAY(C4922),2))</f>
        <v/>
      </c>
      <c r="G4922" s="26">
        <f>IF(E4922="","",IFERROR(MATCH(E4922,pl_chave,0),0))</f>
        <v/>
      </c>
      <c r="H4922" s="23">
        <f>IF(G4922="","",IF(G4922=0,"Tarefa fora do plano",INDEX(pl_tag,G4922)))</f>
        <v/>
      </c>
      <c r="I4922" s="30">
        <f>IF(N(G4922)=0,"",INDEX(pl_atividade,G4922))</f>
        <v/>
      </c>
      <c r="J4922" s="50">
        <f>IF(N(G4922)=0,"",INDEX(pl_especialidade,G4922))</f>
        <v/>
      </c>
      <c r="K4922" s="28">
        <f>IF(N(G4922)=0,"",INDEX(pl_duracao,G4922))</f>
        <v/>
      </c>
      <c r="L4922" s="39">
        <f>IF(ISNUMBER(C4922),YEAR(C4922),"")</f>
        <v/>
      </c>
      <c r="M4922" s="39">
        <f>IF(ISNUMBER(C4922),MONTH(C4922),"")</f>
        <v/>
      </c>
      <c r="N4922" s="23">
        <f>IF(L4922="","",IF(NOT(ISNUMBER(crono_ano)),"Informe o ano",IF(L4922&lt;crono_ano,"Antes do ano",IF(L4922&gt;crono_ano,"Depois do ano","No ano"))))</f>
        <v/>
      </c>
      <c r="O4922" s="39">
        <f>IF(F4922="","",IF(COUNTIF(F$7:F4922,F4922)=1,1,0))</f>
        <v/>
      </c>
      <c r="P4922" s="39">
        <f>IF(A4922&amp;B4922&amp;C4922="","",IF(AND(O4922=1,N(G4922)&gt;0),IF(INDEX(pl_ativa,MAX(1,N(G4922)))="Sim",1,0),0))</f>
        <v/>
      </c>
      <c r="Q4922" s="39">
        <f>IF(F4922="","",COUNTIFS(ex_chave_oc,F4922,ex_cancelada,"&lt;&gt;Sim"))</f>
        <v/>
      </c>
      <c r="R4922" s="51">
        <f>IF(P4922="","",IF(AND(P4922=1,N(Q4922)&gt;0),1,0))</f>
        <v/>
      </c>
      <c r="S4922" s="30">
        <f>IF(P4922="","",IF(F4922="","ERRO: data prevista ausente ou inválida",IF(O4922=0,"Duplicada: contada uma vez",IF(N(G4922)=0,"ERRO: tarefa fora do Plano Mestre",IF(P4922=0,"Tarefa retirada do plano: não conta","OK")))))</f>
        <v/>
      </c>
    </row>
    <row r="4923">
      <c r="A4923" s="29" t="n"/>
      <c r="B4923" s="25" t="n"/>
      <c r="C4923" s="49" t="n"/>
      <c r="D4923" s="29" t="n"/>
      <c r="E4923" s="23">
        <f>IF(OR(A4923="",B4923=""),"",A4923&amp;"|"&amp;B4923)</f>
        <v/>
      </c>
      <c r="F4923" s="30">
        <f>IF(OR(E4923="",NOT(ISNUMBER(C4923))),"",E4923&amp;"|"&amp;YEAR(C4923)&amp;"-"&amp;RIGHT("0"&amp;MONTH(C4923),2)&amp;"-"&amp;RIGHT("0"&amp;DAY(C4923),2))</f>
        <v/>
      </c>
      <c r="G4923" s="26">
        <f>IF(E4923="","",IFERROR(MATCH(E4923,pl_chave,0),0))</f>
        <v/>
      </c>
      <c r="H4923" s="23">
        <f>IF(G4923="","",IF(G4923=0,"Tarefa fora do plano",INDEX(pl_tag,G4923)))</f>
        <v/>
      </c>
      <c r="I4923" s="30">
        <f>IF(N(G4923)=0,"",INDEX(pl_atividade,G4923))</f>
        <v/>
      </c>
      <c r="J4923" s="50">
        <f>IF(N(G4923)=0,"",INDEX(pl_especialidade,G4923))</f>
        <v/>
      </c>
      <c r="K4923" s="28">
        <f>IF(N(G4923)=0,"",INDEX(pl_duracao,G4923))</f>
        <v/>
      </c>
      <c r="L4923" s="39">
        <f>IF(ISNUMBER(C4923),YEAR(C4923),"")</f>
        <v/>
      </c>
      <c r="M4923" s="39">
        <f>IF(ISNUMBER(C4923),MONTH(C4923),"")</f>
        <v/>
      </c>
      <c r="N4923" s="23">
        <f>IF(L4923="","",IF(NOT(ISNUMBER(crono_ano)),"Informe o ano",IF(L4923&lt;crono_ano,"Antes do ano",IF(L4923&gt;crono_ano,"Depois do ano","No ano"))))</f>
        <v/>
      </c>
      <c r="O4923" s="39">
        <f>IF(F4923="","",IF(COUNTIF(F$7:F4923,F4923)=1,1,0))</f>
        <v/>
      </c>
      <c r="P4923" s="39">
        <f>IF(A4923&amp;B4923&amp;C4923="","",IF(AND(O4923=1,N(G4923)&gt;0),IF(INDEX(pl_ativa,MAX(1,N(G4923)))="Sim",1,0),0))</f>
        <v/>
      </c>
      <c r="Q4923" s="39">
        <f>IF(F4923="","",COUNTIFS(ex_chave_oc,F4923,ex_cancelada,"&lt;&gt;Sim"))</f>
        <v/>
      </c>
      <c r="R4923" s="51">
        <f>IF(P4923="","",IF(AND(P4923=1,N(Q4923)&gt;0),1,0))</f>
        <v/>
      </c>
      <c r="S4923" s="30">
        <f>IF(P4923="","",IF(F4923="","ERRO: data prevista ausente ou inválida",IF(O4923=0,"Duplicada: contada uma vez",IF(N(G4923)=0,"ERRO: tarefa fora do Plano Mestre",IF(P4923=0,"Tarefa retirada do plano: não conta","OK")))))</f>
        <v/>
      </c>
    </row>
    <row r="4924">
      <c r="A4924" s="29" t="n"/>
      <c r="B4924" s="25" t="n"/>
      <c r="C4924" s="49" t="n"/>
      <c r="D4924" s="29" t="n"/>
      <c r="E4924" s="23">
        <f>IF(OR(A4924="",B4924=""),"",A4924&amp;"|"&amp;B4924)</f>
        <v/>
      </c>
      <c r="F4924" s="30">
        <f>IF(OR(E4924="",NOT(ISNUMBER(C4924))),"",E4924&amp;"|"&amp;YEAR(C4924)&amp;"-"&amp;RIGHT("0"&amp;MONTH(C4924),2)&amp;"-"&amp;RIGHT("0"&amp;DAY(C4924),2))</f>
        <v/>
      </c>
      <c r="G4924" s="26">
        <f>IF(E4924="","",IFERROR(MATCH(E4924,pl_chave,0),0))</f>
        <v/>
      </c>
      <c r="H4924" s="23">
        <f>IF(G4924="","",IF(G4924=0,"Tarefa fora do plano",INDEX(pl_tag,G4924)))</f>
        <v/>
      </c>
      <c r="I4924" s="30">
        <f>IF(N(G4924)=0,"",INDEX(pl_atividade,G4924))</f>
        <v/>
      </c>
      <c r="J4924" s="50">
        <f>IF(N(G4924)=0,"",INDEX(pl_especialidade,G4924))</f>
        <v/>
      </c>
      <c r="K4924" s="28">
        <f>IF(N(G4924)=0,"",INDEX(pl_duracao,G4924))</f>
        <v/>
      </c>
      <c r="L4924" s="39">
        <f>IF(ISNUMBER(C4924),YEAR(C4924),"")</f>
        <v/>
      </c>
      <c r="M4924" s="39">
        <f>IF(ISNUMBER(C4924),MONTH(C4924),"")</f>
        <v/>
      </c>
      <c r="N4924" s="23">
        <f>IF(L4924="","",IF(NOT(ISNUMBER(crono_ano)),"Informe o ano",IF(L4924&lt;crono_ano,"Antes do ano",IF(L4924&gt;crono_ano,"Depois do ano","No ano"))))</f>
        <v/>
      </c>
      <c r="O4924" s="39">
        <f>IF(F4924="","",IF(COUNTIF(F$7:F4924,F4924)=1,1,0))</f>
        <v/>
      </c>
      <c r="P4924" s="39">
        <f>IF(A4924&amp;B4924&amp;C4924="","",IF(AND(O4924=1,N(G4924)&gt;0),IF(INDEX(pl_ativa,MAX(1,N(G4924)))="Sim",1,0),0))</f>
        <v/>
      </c>
      <c r="Q4924" s="39">
        <f>IF(F4924="","",COUNTIFS(ex_chave_oc,F4924,ex_cancelada,"&lt;&gt;Sim"))</f>
        <v/>
      </c>
      <c r="R4924" s="51">
        <f>IF(P4924="","",IF(AND(P4924=1,N(Q4924)&gt;0),1,0))</f>
        <v/>
      </c>
      <c r="S4924" s="30">
        <f>IF(P4924="","",IF(F4924="","ERRO: data prevista ausente ou inválida",IF(O4924=0,"Duplicada: contada uma vez",IF(N(G4924)=0,"ERRO: tarefa fora do Plano Mestre",IF(P4924=0,"Tarefa retirada do plano: não conta","OK")))))</f>
        <v/>
      </c>
    </row>
    <row r="4925">
      <c r="A4925" s="29" t="n"/>
      <c r="B4925" s="25" t="n"/>
      <c r="C4925" s="49" t="n"/>
      <c r="D4925" s="29" t="n"/>
      <c r="E4925" s="23">
        <f>IF(OR(A4925="",B4925=""),"",A4925&amp;"|"&amp;B4925)</f>
        <v/>
      </c>
      <c r="F4925" s="30">
        <f>IF(OR(E4925="",NOT(ISNUMBER(C4925))),"",E4925&amp;"|"&amp;YEAR(C4925)&amp;"-"&amp;RIGHT("0"&amp;MONTH(C4925),2)&amp;"-"&amp;RIGHT("0"&amp;DAY(C4925),2))</f>
        <v/>
      </c>
      <c r="G4925" s="26">
        <f>IF(E4925="","",IFERROR(MATCH(E4925,pl_chave,0),0))</f>
        <v/>
      </c>
      <c r="H4925" s="23">
        <f>IF(G4925="","",IF(G4925=0,"Tarefa fora do plano",INDEX(pl_tag,G4925)))</f>
        <v/>
      </c>
      <c r="I4925" s="30">
        <f>IF(N(G4925)=0,"",INDEX(pl_atividade,G4925))</f>
        <v/>
      </c>
      <c r="J4925" s="50">
        <f>IF(N(G4925)=0,"",INDEX(pl_especialidade,G4925))</f>
        <v/>
      </c>
      <c r="K4925" s="28">
        <f>IF(N(G4925)=0,"",INDEX(pl_duracao,G4925))</f>
        <v/>
      </c>
      <c r="L4925" s="39">
        <f>IF(ISNUMBER(C4925),YEAR(C4925),"")</f>
        <v/>
      </c>
      <c r="M4925" s="39">
        <f>IF(ISNUMBER(C4925),MONTH(C4925),"")</f>
        <v/>
      </c>
      <c r="N4925" s="23">
        <f>IF(L4925="","",IF(NOT(ISNUMBER(crono_ano)),"Informe o ano",IF(L4925&lt;crono_ano,"Antes do ano",IF(L4925&gt;crono_ano,"Depois do ano","No ano"))))</f>
        <v/>
      </c>
      <c r="O4925" s="39">
        <f>IF(F4925="","",IF(COUNTIF(F$7:F4925,F4925)=1,1,0))</f>
        <v/>
      </c>
      <c r="P4925" s="39">
        <f>IF(A4925&amp;B4925&amp;C4925="","",IF(AND(O4925=1,N(G4925)&gt;0),IF(INDEX(pl_ativa,MAX(1,N(G4925)))="Sim",1,0),0))</f>
        <v/>
      </c>
      <c r="Q4925" s="39">
        <f>IF(F4925="","",COUNTIFS(ex_chave_oc,F4925,ex_cancelada,"&lt;&gt;Sim"))</f>
        <v/>
      </c>
      <c r="R4925" s="51">
        <f>IF(P4925="","",IF(AND(P4925=1,N(Q4925)&gt;0),1,0))</f>
        <v/>
      </c>
      <c r="S4925" s="30">
        <f>IF(P4925="","",IF(F4925="","ERRO: data prevista ausente ou inválida",IF(O4925=0,"Duplicada: contada uma vez",IF(N(G4925)=0,"ERRO: tarefa fora do Plano Mestre",IF(P4925=0,"Tarefa retirada do plano: não conta","OK")))))</f>
        <v/>
      </c>
    </row>
    <row r="4926">
      <c r="A4926" s="29" t="n"/>
      <c r="B4926" s="25" t="n"/>
      <c r="C4926" s="49" t="n"/>
      <c r="D4926" s="29" t="n"/>
      <c r="E4926" s="23">
        <f>IF(OR(A4926="",B4926=""),"",A4926&amp;"|"&amp;B4926)</f>
        <v/>
      </c>
      <c r="F4926" s="30">
        <f>IF(OR(E4926="",NOT(ISNUMBER(C4926))),"",E4926&amp;"|"&amp;YEAR(C4926)&amp;"-"&amp;RIGHT("0"&amp;MONTH(C4926),2)&amp;"-"&amp;RIGHT("0"&amp;DAY(C4926),2))</f>
        <v/>
      </c>
      <c r="G4926" s="26">
        <f>IF(E4926="","",IFERROR(MATCH(E4926,pl_chave,0),0))</f>
        <v/>
      </c>
      <c r="H4926" s="23">
        <f>IF(G4926="","",IF(G4926=0,"Tarefa fora do plano",INDEX(pl_tag,G4926)))</f>
        <v/>
      </c>
      <c r="I4926" s="30">
        <f>IF(N(G4926)=0,"",INDEX(pl_atividade,G4926))</f>
        <v/>
      </c>
      <c r="J4926" s="50">
        <f>IF(N(G4926)=0,"",INDEX(pl_especialidade,G4926))</f>
        <v/>
      </c>
      <c r="K4926" s="28">
        <f>IF(N(G4926)=0,"",INDEX(pl_duracao,G4926))</f>
        <v/>
      </c>
      <c r="L4926" s="39">
        <f>IF(ISNUMBER(C4926),YEAR(C4926),"")</f>
        <v/>
      </c>
      <c r="M4926" s="39">
        <f>IF(ISNUMBER(C4926),MONTH(C4926),"")</f>
        <v/>
      </c>
      <c r="N4926" s="23">
        <f>IF(L4926="","",IF(NOT(ISNUMBER(crono_ano)),"Informe o ano",IF(L4926&lt;crono_ano,"Antes do ano",IF(L4926&gt;crono_ano,"Depois do ano","No ano"))))</f>
        <v/>
      </c>
      <c r="O4926" s="39">
        <f>IF(F4926="","",IF(COUNTIF(F$7:F4926,F4926)=1,1,0))</f>
        <v/>
      </c>
      <c r="P4926" s="39">
        <f>IF(A4926&amp;B4926&amp;C4926="","",IF(AND(O4926=1,N(G4926)&gt;0),IF(INDEX(pl_ativa,MAX(1,N(G4926)))="Sim",1,0),0))</f>
        <v/>
      </c>
      <c r="Q4926" s="39">
        <f>IF(F4926="","",COUNTIFS(ex_chave_oc,F4926,ex_cancelada,"&lt;&gt;Sim"))</f>
        <v/>
      </c>
      <c r="R4926" s="51">
        <f>IF(P4926="","",IF(AND(P4926=1,N(Q4926)&gt;0),1,0))</f>
        <v/>
      </c>
      <c r="S4926" s="30">
        <f>IF(P4926="","",IF(F4926="","ERRO: data prevista ausente ou inválida",IF(O4926=0,"Duplicada: contada uma vez",IF(N(G4926)=0,"ERRO: tarefa fora do Plano Mestre",IF(P4926=0,"Tarefa retirada do plano: não conta","OK")))))</f>
        <v/>
      </c>
    </row>
    <row r="4927">
      <c r="A4927" s="29" t="n"/>
      <c r="B4927" s="25" t="n"/>
      <c r="C4927" s="49" t="n"/>
      <c r="D4927" s="29" t="n"/>
      <c r="E4927" s="23">
        <f>IF(OR(A4927="",B4927=""),"",A4927&amp;"|"&amp;B4927)</f>
        <v/>
      </c>
      <c r="F4927" s="30">
        <f>IF(OR(E4927="",NOT(ISNUMBER(C4927))),"",E4927&amp;"|"&amp;YEAR(C4927)&amp;"-"&amp;RIGHT("0"&amp;MONTH(C4927),2)&amp;"-"&amp;RIGHT("0"&amp;DAY(C4927),2))</f>
        <v/>
      </c>
      <c r="G4927" s="26">
        <f>IF(E4927="","",IFERROR(MATCH(E4927,pl_chave,0),0))</f>
        <v/>
      </c>
      <c r="H4927" s="23">
        <f>IF(G4927="","",IF(G4927=0,"Tarefa fora do plano",INDEX(pl_tag,G4927)))</f>
        <v/>
      </c>
      <c r="I4927" s="30">
        <f>IF(N(G4927)=0,"",INDEX(pl_atividade,G4927))</f>
        <v/>
      </c>
      <c r="J4927" s="50">
        <f>IF(N(G4927)=0,"",INDEX(pl_especialidade,G4927))</f>
        <v/>
      </c>
      <c r="K4927" s="28">
        <f>IF(N(G4927)=0,"",INDEX(pl_duracao,G4927))</f>
        <v/>
      </c>
      <c r="L4927" s="39">
        <f>IF(ISNUMBER(C4927),YEAR(C4927),"")</f>
        <v/>
      </c>
      <c r="M4927" s="39">
        <f>IF(ISNUMBER(C4927),MONTH(C4927),"")</f>
        <v/>
      </c>
      <c r="N4927" s="23">
        <f>IF(L4927="","",IF(NOT(ISNUMBER(crono_ano)),"Informe o ano",IF(L4927&lt;crono_ano,"Antes do ano",IF(L4927&gt;crono_ano,"Depois do ano","No ano"))))</f>
        <v/>
      </c>
      <c r="O4927" s="39">
        <f>IF(F4927="","",IF(COUNTIF(F$7:F4927,F4927)=1,1,0))</f>
        <v/>
      </c>
      <c r="P4927" s="39">
        <f>IF(A4927&amp;B4927&amp;C4927="","",IF(AND(O4927=1,N(G4927)&gt;0),IF(INDEX(pl_ativa,MAX(1,N(G4927)))="Sim",1,0),0))</f>
        <v/>
      </c>
      <c r="Q4927" s="39">
        <f>IF(F4927="","",COUNTIFS(ex_chave_oc,F4927,ex_cancelada,"&lt;&gt;Sim"))</f>
        <v/>
      </c>
      <c r="R4927" s="51">
        <f>IF(P4927="","",IF(AND(P4927=1,N(Q4927)&gt;0),1,0))</f>
        <v/>
      </c>
      <c r="S4927" s="30">
        <f>IF(P4927="","",IF(F4927="","ERRO: data prevista ausente ou inválida",IF(O4927=0,"Duplicada: contada uma vez",IF(N(G4927)=0,"ERRO: tarefa fora do Plano Mestre",IF(P4927=0,"Tarefa retirada do plano: não conta","OK")))))</f>
        <v/>
      </c>
    </row>
    <row r="4928">
      <c r="A4928" s="29" t="n"/>
      <c r="B4928" s="25" t="n"/>
      <c r="C4928" s="49" t="n"/>
      <c r="D4928" s="29" t="n"/>
      <c r="E4928" s="23">
        <f>IF(OR(A4928="",B4928=""),"",A4928&amp;"|"&amp;B4928)</f>
        <v/>
      </c>
      <c r="F4928" s="30">
        <f>IF(OR(E4928="",NOT(ISNUMBER(C4928))),"",E4928&amp;"|"&amp;YEAR(C4928)&amp;"-"&amp;RIGHT("0"&amp;MONTH(C4928),2)&amp;"-"&amp;RIGHT("0"&amp;DAY(C4928),2))</f>
        <v/>
      </c>
      <c r="G4928" s="26">
        <f>IF(E4928="","",IFERROR(MATCH(E4928,pl_chave,0),0))</f>
        <v/>
      </c>
      <c r="H4928" s="23">
        <f>IF(G4928="","",IF(G4928=0,"Tarefa fora do plano",INDEX(pl_tag,G4928)))</f>
        <v/>
      </c>
      <c r="I4928" s="30">
        <f>IF(N(G4928)=0,"",INDEX(pl_atividade,G4928))</f>
        <v/>
      </c>
      <c r="J4928" s="50">
        <f>IF(N(G4928)=0,"",INDEX(pl_especialidade,G4928))</f>
        <v/>
      </c>
      <c r="K4928" s="28">
        <f>IF(N(G4928)=0,"",INDEX(pl_duracao,G4928))</f>
        <v/>
      </c>
      <c r="L4928" s="39">
        <f>IF(ISNUMBER(C4928),YEAR(C4928),"")</f>
        <v/>
      </c>
      <c r="M4928" s="39">
        <f>IF(ISNUMBER(C4928),MONTH(C4928),"")</f>
        <v/>
      </c>
      <c r="N4928" s="23">
        <f>IF(L4928="","",IF(NOT(ISNUMBER(crono_ano)),"Informe o ano",IF(L4928&lt;crono_ano,"Antes do ano",IF(L4928&gt;crono_ano,"Depois do ano","No ano"))))</f>
        <v/>
      </c>
      <c r="O4928" s="39">
        <f>IF(F4928="","",IF(COUNTIF(F$7:F4928,F4928)=1,1,0))</f>
        <v/>
      </c>
      <c r="P4928" s="39">
        <f>IF(A4928&amp;B4928&amp;C4928="","",IF(AND(O4928=1,N(G4928)&gt;0),IF(INDEX(pl_ativa,MAX(1,N(G4928)))="Sim",1,0),0))</f>
        <v/>
      </c>
      <c r="Q4928" s="39">
        <f>IF(F4928="","",COUNTIFS(ex_chave_oc,F4928,ex_cancelada,"&lt;&gt;Sim"))</f>
        <v/>
      </c>
      <c r="R4928" s="51">
        <f>IF(P4928="","",IF(AND(P4928=1,N(Q4928)&gt;0),1,0))</f>
        <v/>
      </c>
      <c r="S4928" s="30">
        <f>IF(P4928="","",IF(F4928="","ERRO: data prevista ausente ou inválida",IF(O4928=0,"Duplicada: contada uma vez",IF(N(G4928)=0,"ERRO: tarefa fora do Plano Mestre",IF(P4928=0,"Tarefa retirada do plano: não conta","OK")))))</f>
        <v/>
      </c>
    </row>
    <row r="4929">
      <c r="A4929" s="29" t="n"/>
      <c r="B4929" s="25" t="n"/>
      <c r="C4929" s="49" t="n"/>
      <c r="D4929" s="29" t="n"/>
      <c r="E4929" s="23">
        <f>IF(OR(A4929="",B4929=""),"",A4929&amp;"|"&amp;B4929)</f>
        <v/>
      </c>
      <c r="F4929" s="30">
        <f>IF(OR(E4929="",NOT(ISNUMBER(C4929))),"",E4929&amp;"|"&amp;YEAR(C4929)&amp;"-"&amp;RIGHT("0"&amp;MONTH(C4929),2)&amp;"-"&amp;RIGHT("0"&amp;DAY(C4929),2))</f>
        <v/>
      </c>
      <c r="G4929" s="26">
        <f>IF(E4929="","",IFERROR(MATCH(E4929,pl_chave,0),0))</f>
        <v/>
      </c>
      <c r="H4929" s="23">
        <f>IF(G4929="","",IF(G4929=0,"Tarefa fora do plano",INDEX(pl_tag,G4929)))</f>
        <v/>
      </c>
      <c r="I4929" s="30">
        <f>IF(N(G4929)=0,"",INDEX(pl_atividade,G4929))</f>
        <v/>
      </c>
      <c r="J4929" s="50">
        <f>IF(N(G4929)=0,"",INDEX(pl_especialidade,G4929))</f>
        <v/>
      </c>
      <c r="K4929" s="28">
        <f>IF(N(G4929)=0,"",INDEX(pl_duracao,G4929))</f>
        <v/>
      </c>
      <c r="L4929" s="39">
        <f>IF(ISNUMBER(C4929),YEAR(C4929),"")</f>
        <v/>
      </c>
      <c r="M4929" s="39">
        <f>IF(ISNUMBER(C4929),MONTH(C4929),"")</f>
        <v/>
      </c>
      <c r="N4929" s="23">
        <f>IF(L4929="","",IF(NOT(ISNUMBER(crono_ano)),"Informe o ano",IF(L4929&lt;crono_ano,"Antes do ano",IF(L4929&gt;crono_ano,"Depois do ano","No ano"))))</f>
        <v/>
      </c>
      <c r="O4929" s="39">
        <f>IF(F4929="","",IF(COUNTIF(F$7:F4929,F4929)=1,1,0))</f>
        <v/>
      </c>
      <c r="P4929" s="39">
        <f>IF(A4929&amp;B4929&amp;C4929="","",IF(AND(O4929=1,N(G4929)&gt;0),IF(INDEX(pl_ativa,MAX(1,N(G4929)))="Sim",1,0),0))</f>
        <v/>
      </c>
      <c r="Q4929" s="39">
        <f>IF(F4929="","",COUNTIFS(ex_chave_oc,F4929,ex_cancelada,"&lt;&gt;Sim"))</f>
        <v/>
      </c>
      <c r="R4929" s="51">
        <f>IF(P4929="","",IF(AND(P4929=1,N(Q4929)&gt;0),1,0))</f>
        <v/>
      </c>
      <c r="S4929" s="30">
        <f>IF(P4929="","",IF(F4929="","ERRO: data prevista ausente ou inválida",IF(O4929=0,"Duplicada: contada uma vez",IF(N(G4929)=0,"ERRO: tarefa fora do Plano Mestre",IF(P4929=0,"Tarefa retirada do plano: não conta","OK")))))</f>
        <v/>
      </c>
    </row>
    <row r="4930">
      <c r="A4930" s="29" t="n"/>
      <c r="B4930" s="25" t="n"/>
      <c r="C4930" s="49" t="n"/>
      <c r="D4930" s="29" t="n"/>
      <c r="E4930" s="23">
        <f>IF(OR(A4930="",B4930=""),"",A4930&amp;"|"&amp;B4930)</f>
        <v/>
      </c>
      <c r="F4930" s="30">
        <f>IF(OR(E4930="",NOT(ISNUMBER(C4930))),"",E4930&amp;"|"&amp;YEAR(C4930)&amp;"-"&amp;RIGHT("0"&amp;MONTH(C4930),2)&amp;"-"&amp;RIGHT("0"&amp;DAY(C4930),2))</f>
        <v/>
      </c>
      <c r="G4930" s="26">
        <f>IF(E4930="","",IFERROR(MATCH(E4930,pl_chave,0),0))</f>
        <v/>
      </c>
      <c r="H4930" s="23">
        <f>IF(G4930="","",IF(G4930=0,"Tarefa fora do plano",INDEX(pl_tag,G4930)))</f>
        <v/>
      </c>
      <c r="I4930" s="30">
        <f>IF(N(G4930)=0,"",INDEX(pl_atividade,G4930))</f>
        <v/>
      </c>
      <c r="J4930" s="50">
        <f>IF(N(G4930)=0,"",INDEX(pl_especialidade,G4930))</f>
        <v/>
      </c>
      <c r="K4930" s="28">
        <f>IF(N(G4930)=0,"",INDEX(pl_duracao,G4930))</f>
        <v/>
      </c>
      <c r="L4930" s="39">
        <f>IF(ISNUMBER(C4930),YEAR(C4930),"")</f>
        <v/>
      </c>
      <c r="M4930" s="39">
        <f>IF(ISNUMBER(C4930),MONTH(C4930),"")</f>
        <v/>
      </c>
      <c r="N4930" s="23">
        <f>IF(L4930="","",IF(NOT(ISNUMBER(crono_ano)),"Informe o ano",IF(L4930&lt;crono_ano,"Antes do ano",IF(L4930&gt;crono_ano,"Depois do ano","No ano"))))</f>
        <v/>
      </c>
      <c r="O4930" s="39">
        <f>IF(F4930="","",IF(COUNTIF(F$7:F4930,F4930)=1,1,0))</f>
        <v/>
      </c>
      <c r="P4930" s="39">
        <f>IF(A4930&amp;B4930&amp;C4930="","",IF(AND(O4930=1,N(G4930)&gt;0),IF(INDEX(pl_ativa,MAX(1,N(G4930)))="Sim",1,0),0))</f>
        <v/>
      </c>
      <c r="Q4930" s="39">
        <f>IF(F4930="","",COUNTIFS(ex_chave_oc,F4930,ex_cancelada,"&lt;&gt;Sim"))</f>
        <v/>
      </c>
      <c r="R4930" s="51">
        <f>IF(P4930="","",IF(AND(P4930=1,N(Q4930)&gt;0),1,0))</f>
        <v/>
      </c>
      <c r="S4930" s="30">
        <f>IF(P4930="","",IF(F4930="","ERRO: data prevista ausente ou inválida",IF(O4930=0,"Duplicada: contada uma vez",IF(N(G4930)=0,"ERRO: tarefa fora do Plano Mestre",IF(P4930=0,"Tarefa retirada do plano: não conta","OK")))))</f>
        <v/>
      </c>
    </row>
    <row r="4931">
      <c r="A4931" s="29" t="n"/>
      <c r="B4931" s="25" t="n"/>
      <c r="C4931" s="49" t="n"/>
      <c r="D4931" s="29" t="n"/>
      <c r="E4931" s="23">
        <f>IF(OR(A4931="",B4931=""),"",A4931&amp;"|"&amp;B4931)</f>
        <v/>
      </c>
      <c r="F4931" s="30">
        <f>IF(OR(E4931="",NOT(ISNUMBER(C4931))),"",E4931&amp;"|"&amp;YEAR(C4931)&amp;"-"&amp;RIGHT("0"&amp;MONTH(C4931),2)&amp;"-"&amp;RIGHT("0"&amp;DAY(C4931),2))</f>
        <v/>
      </c>
      <c r="G4931" s="26">
        <f>IF(E4931="","",IFERROR(MATCH(E4931,pl_chave,0),0))</f>
        <v/>
      </c>
      <c r="H4931" s="23">
        <f>IF(G4931="","",IF(G4931=0,"Tarefa fora do plano",INDEX(pl_tag,G4931)))</f>
        <v/>
      </c>
      <c r="I4931" s="30">
        <f>IF(N(G4931)=0,"",INDEX(pl_atividade,G4931))</f>
        <v/>
      </c>
      <c r="J4931" s="50">
        <f>IF(N(G4931)=0,"",INDEX(pl_especialidade,G4931))</f>
        <v/>
      </c>
      <c r="K4931" s="28">
        <f>IF(N(G4931)=0,"",INDEX(pl_duracao,G4931))</f>
        <v/>
      </c>
      <c r="L4931" s="39">
        <f>IF(ISNUMBER(C4931),YEAR(C4931),"")</f>
        <v/>
      </c>
      <c r="M4931" s="39">
        <f>IF(ISNUMBER(C4931),MONTH(C4931),"")</f>
        <v/>
      </c>
      <c r="N4931" s="23">
        <f>IF(L4931="","",IF(NOT(ISNUMBER(crono_ano)),"Informe o ano",IF(L4931&lt;crono_ano,"Antes do ano",IF(L4931&gt;crono_ano,"Depois do ano","No ano"))))</f>
        <v/>
      </c>
      <c r="O4931" s="39">
        <f>IF(F4931="","",IF(COUNTIF(F$7:F4931,F4931)=1,1,0))</f>
        <v/>
      </c>
      <c r="P4931" s="39">
        <f>IF(A4931&amp;B4931&amp;C4931="","",IF(AND(O4931=1,N(G4931)&gt;0),IF(INDEX(pl_ativa,MAX(1,N(G4931)))="Sim",1,0),0))</f>
        <v/>
      </c>
      <c r="Q4931" s="39">
        <f>IF(F4931="","",COUNTIFS(ex_chave_oc,F4931,ex_cancelada,"&lt;&gt;Sim"))</f>
        <v/>
      </c>
      <c r="R4931" s="51">
        <f>IF(P4931="","",IF(AND(P4931=1,N(Q4931)&gt;0),1,0))</f>
        <v/>
      </c>
      <c r="S4931" s="30">
        <f>IF(P4931="","",IF(F4931="","ERRO: data prevista ausente ou inválida",IF(O4931=0,"Duplicada: contada uma vez",IF(N(G4931)=0,"ERRO: tarefa fora do Plano Mestre",IF(P4931=0,"Tarefa retirada do plano: não conta","OK")))))</f>
        <v/>
      </c>
    </row>
    <row r="4932">
      <c r="A4932" s="29" t="n"/>
      <c r="B4932" s="25" t="n"/>
      <c r="C4932" s="49" t="n"/>
      <c r="D4932" s="29" t="n"/>
      <c r="E4932" s="23">
        <f>IF(OR(A4932="",B4932=""),"",A4932&amp;"|"&amp;B4932)</f>
        <v/>
      </c>
      <c r="F4932" s="30">
        <f>IF(OR(E4932="",NOT(ISNUMBER(C4932))),"",E4932&amp;"|"&amp;YEAR(C4932)&amp;"-"&amp;RIGHT("0"&amp;MONTH(C4932),2)&amp;"-"&amp;RIGHT("0"&amp;DAY(C4932),2))</f>
        <v/>
      </c>
      <c r="G4932" s="26">
        <f>IF(E4932="","",IFERROR(MATCH(E4932,pl_chave,0),0))</f>
        <v/>
      </c>
      <c r="H4932" s="23">
        <f>IF(G4932="","",IF(G4932=0,"Tarefa fora do plano",INDEX(pl_tag,G4932)))</f>
        <v/>
      </c>
      <c r="I4932" s="30">
        <f>IF(N(G4932)=0,"",INDEX(pl_atividade,G4932))</f>
        <v/>
      </c>
      <c r="J4932" s="50">
        <f>IF(N(G4932)=0,"",INDEX(pl_especialidade,G4932))</f>
        <v/>
      </c>
      <c r="K4932" s="28">
        <f>IF(N(G4932)=0,"",INDEX(pl_duracao,G4932))</f>
        <v/>
      </c>
      <c r="L4932" s="39">
        <f>IF(ISNUMBER(C4932),YEAR(C4932),"")</f>
        <v/>
      </c>
      <c r="M4932" s="39">
        <f>IF(ISNUMBER(C4932),MONTH(C4932),"")</f>
        <v/>
      </c>
      <c r="N4932" s="23">
        <f>IF(L4932="","",IF(NOT(ISNUMBER(crono_ano)),"Informe o ano",IF(L4932&lt;crono_ano,"Antes do ano",IF(L4932&gt;crono_ano,"Depois do ano","No ano"))))</f>
        <v/>
      </c>
      <c r="O4932" s="39">
        <f>IF(F4932="","",IF(COUNTIF(F$7:F4932,F4932)=1,1,0))</f>
        <v/>
      </c>
      <c r="P4932" s="39">
        <f>IF(A4932&amp;B4932&amp;C4932="","",IF(AND(O4932=1,N(G4932)&gt;0),IF(INDEX(pl_ativa,MAX(1,N(G4932)))="Sim",1,0),0))</f>
        <v/>
      </c>
      <c r="Q4932" s="39">
        <f>IF(F4932="","",COUNTIFS(ex_chave_oc,F4932,ex_cancelada,"&lt;&gt;Sim"))</f>
        <v/>
      </c>
      <c r="R4932" s="51">
        <f>IF(P4932="","",IF(AND(P4932=1,N(Q4932)&gt;0),1,0))</f>
        <v/>
      </c>
      <c r="S4932" s="30">
        <f>IF(P4932="","",IF(F4932="","ERRO: data prevista ausente ou inválida",IF(O4932=0,"Duplicada: contada uma vez",IF(N(G4932)=0,"ERRO: tarefa fora do Plano Mestre",IF(P4932=0,"Tarefa retirada do plano: não conta","OK")))))</f>
        <v/>
      </c>
    </row>
    <row r="4933">
      <c r="A4933" s="29" t="n"/>
      <c r="B4933" s="25" t="n"/>
      <c r="C4933" s="49" t="n"/>
      <c r="D4933" s="29" t="n"/>
      <c r="E4933" s="23">
        <f>IF(OR(A4933="",B4933=""),"",A4933&amp;"|"&amp;B4933)</f>
        <v/>
      </c>
      <c r="F4933" s="30">
        <f>IF(OR(E4933="",NOT(ISNUMBER(C4933))),"",E4933&amp;"|"&amp;YEAR(C4933)&amp;"-"&amp;RIGHT("0"&amp;MONTH(C4933),2)&amp;"-"&amp;RIGHT("0"&amp;DAY(C4933),2))</f>
        <v/>
      </c>
      <c r="G4933" s="26">
        <f>IF(E4933="","",IFERROR(MATCH(E4933,pl_chave,0),0))</f>
        <v/>
      </c>
      <c r="H4933" s="23">
        <f>IF(G4933="","",IF(G4933=0,"Tarefa fora do plano",INDEX(pl_tag,G4933)))</f>
        <v/>
      </c>
      <c r="I4933" s="30">
        <f>IF(N(G4933)=0,"",INDEX(pl_atividade,G4933))</f>
        <v/>
      </c>
      <c r="J4933" s="50">
        <f>IF(N(G4933)=0,"",INDEX(pl_especialidade,G4933))</f>
        <v/>
      </c>
      <c r="K4933" s="28">
        <f>IF(N(G4933)=0,"",INDEX(pl_duracao,G4933))</f>
        <v/>
      </c>
      <c r="L4933" s="39">
        <f>IF(ISNUMBER(C4933),YEAR(C4933),"")</f>
        <v/>
      </c>
      <c r="M4933" s="39">
        <f>IF(ISNUMBER(C4933),MONTH(C4933),"")</f>
        <v/>
      </c>
      <c r="N4933" s="23">
        <f>IF(L4933="","",IF(NOT(ISNUMBER(crono_ano)),"Informe o ano",IF(L4933&lt;crono_ano,"Antes do ano",IF(L4933&gt;crono_ano,"Depois do ano","No ano"))))</f>
        <v/>
      </c>
      <c r="O4933" s="39">
        <f>IF(F4933="","",IF(COUNTIF(F$7:F4933,F4933)=1,1,0))</f>
        <v/>
      </c>
      <c r="P4933" s="39">
        <f>IF(A4933&amp;B4933&amp;C4933="","",IF(AND(O4933=1,N(G4933)&gt;0),IF(INDEX(pl_ativa,MAX(1,N(G4933)))="Sim",1,0),0))</f>
        <v/>
      </c>
      <c r="Q4933" s="39">
        <f>IF(F4933="","",COUNTIFS(ex_chave_oc,F4933,ex_cancelada,"&lt;&gt;Sim"))</f>
        <v/>
      </c>
      <c r="R4933" s="51">
        <f>IF(P4933="","",IF(AND(P4933=1,N(Q4933)&gt;0),1,0))</f>
        <v/>
      </c>
      <c r="S4933" s="30">
        <f>IF(P4933="","",IF(F4933="","ERRO: data prevista ausente ou inválida",IF(O4933=0,"Duplicada: contada uma vez",IF(N(G4933)=0,"ERRO: tarefa fora do Plano Mestre",IF(P4933=0,"Tarefa retirada do plano: não conta","OK")))))</f>
        <v/>
      </c>
    </row>
    <row r="4934">
      <c r="A4934" s="29" t="n"/>
      <c r="B4934" s="25" t="n"/>
      <c r="C4934" s="49" t="n"/>
      <c r="D4934" s="29" t="n"/>
      <c r="E4934" s="23">
        <f>IF(OR(A4934="",B4934=""),"",A4934&amp;"|"&amp;B4934)</f>
        <v/>
      </c>
      <c r="F4934" s="30">
        <f>IF(OR(E4934="",NOT(ISNUMBER(C4934))),"",E4934&amp;"|"&amp;YEAR(C4934)&amp;"-"&amp;RIGHT("0"&amp;MONTH(C4934),2)&amp;"-"&amp;RIGHT("0"&amp;DAY(C4934),2))</f>
        <v/>
      </c>
      <c r="G4934" s="26">
        <f>IF(E4934="","",IFERROR(MATCH(E4934,pl_chave,0),0))</f>
        <v/>
      </c>
      <c r="H4934" s="23">
        <f>IF(G4934="","",IF(G4934=0,"Tarefa fora do plano",INDEX(pl_tag,G4934)))</f>
        <v/>
      </c>
      <c r="I4934" s="30">
        <f>IF(N(G4934)=0,"",INDEX(pl_atividade,G4934))</f>
        <v/>
      </c>
      <c r="J4934" s="50">
        <f>IF(N(G4934)=0,"",INDEX(pl_especialidade,G4934))</f>
        <v/>
      </c>
      <c r="K4934" s="28">
        <f>IF(N(G4934)=0,"",INDEX(pl_duracao,G4934))</f>
        <v/>
      </c>
      <c r="L4934" s="39">
        <f>IF(ISNUMBER(C4934),YEAR(C4934),"")</f>
        <v/>
      </c>
      <c r="M4934" s="39">
        <f>IF(ISNUMBER(C4934),MONTH(C4934),"")</f>
        <v/>
      </c>
      <c r="N4934" s="23">
        <f>IF(L4934="","",IF(NOT(ISNUMBER(crono_ano)),"Informe o ano",IF(L4934&lt;crono_ano,"Antes do ano",IF(L4934&gt;crono_ano,"Depois do ano","No ano"))))</f>
        <v/>
      </c>
      <c r="O4934" s="39">
        <f>IF(F4934="","",IF(COUNTIF(F$7:F4934,F4934)=1,1,0))</f>
        <v/>
      </c>
      <c r="P4934" s="39">
        <f>IF(A4934&amp;B4934&amp;C4934="","",IF(AND(O4934=1,N(G4934)&gt;0),IF(INDEX(pl_ativa,MAX(1,N(G4934)))="Sim",1,0),0))</f>
        <v/>
      </c>
      <c r="Q4934" s="39">
        <f>IF(F4934="","",COUNTIFS(ex_chave_oc,F4934,ex_cancelada,"&lt;&gt;Sim"))</f>
        <v/>
      </c>
      <c r="R4934" s="51">
        <f>IF(P4934="","",IF(AND(P4934=1,N(Q4934)&gt;0),1,0))</f>
        <v/>
      </c>
      <c r="S4934" s="30">
        <f>IF(P4934="","",IF(F4934="","ERRO: data prevista ausente ou inválida",IF(O4934=0,"Duplicada: contada uma vez",IF(N(G4934)=0,"ERRO: tarefa fora do Plano Mestre",IF(P4934=0,"Tarefa retirada do plano: não conta","OK")))))</f>
        <v/>
      </c>
    </row>
    <row r="4935">
      <c r="A4935" s="29" t="n"/>
      <c r="B4935" s="25" t="n"/>
      <c r="C4935" s="49" t="n"/>
      <c r="D4935" s="29" t="n"/>
      <c r="E4935" s="23">
        <f>IF(OR(A4935="",B4935=""),"",A4935&amp;"|"&amp;B4935)</f>
        <v/>
      </c>
      <c r="F4935" s="30">
        <f>IF(OR(E4935="",NOT(ISNUMBER(C4935))),"",E4935&amp;"|"&amp;YEAR(C4935)&amp;"-"&amp;RIGHT("0"&amp;MONTH(C4935),2)&amp;"-"&amp;RIGHT("0"&amp;DAY(C4935),2))</f>
        <v/>
      </c>
      <c r="G4935" s="26">
        <f>IF(E4935="","",IFERROR(MATCH(E4935,pl_chave,0),0))</f>
        <v/>
      </c>
      <c r="H4935" s="23">
        <f>IF(G4935="","",IF(G4935=0,"Tarefa fora do plano",INDEX(pl_tag,G4935)))</f>
        <v/>
      </c>
      <c r="I4935" s="30">
        <f>IF(N(G4935)=0,"",INDEX(pl_atividade,G4935))</f>
        <v/>
      </c>
      <c r="J4935" s="50">
        <f>IF(N(G4935)=0,"",INDEX(pl_especialidade,G4935))</f>
        <v/>
      </c>
      <c r="K4935" s="28">
        <f>IF(N(G4935)=0,"",INDEX(pl_duracao,G4935))</f>
        <v/>
      </c>
      <c r="L4935" s="39">
        <f>IF(ISNUMBER(C4935),YEAR(C4935),"")</f>
        <v/>
      </c>
      <c r="M4935" s="39">
        <f>IF(ISNUMBER(C4935),MONTH(C4935),"")</f>
        <v/>
      </c>
      <c r="N4935" s="23">
        <f>IF(L4935="","",IF(NOT(ISNUMBER(crono_ano)),"Informe o ano",IF(L4935&lt;crono_ano,"Antes do ano",IF(L4935&gt;crono_ano,"Depois do ano","No ano"))))</f>
        <v/>
      </c>
      <c r="O4935" s="39">
        <f>IF(F4935="","",IF(COUNTIF(F$7:F4935,F4935)=1,1,0))</f>
        <v/>
      </c>
      <c r="P4935" s="39">
        <f>IF(A4935&amp;B4935&amp;C4935="","",IF(AND(O4935=1,N(G4935)&gt;0),IF(INDEX(pl_ativa,MAX(1,N(G4935)))="Sim",1,0),0))</f>
        <v/>
      </c>
      <c r="Q4935" s="39">
        <f>IF(F4935="","",COUNTIFS(ex_chave_oc,F4935,ex_cancelada,"&lt;&gt;Sim"))</f>
        <v/>
      </c>
      <c r="R4935" s="51">
        <f>IF(P4935="","",IF(AND(P4935=1,N(Q4935)&gt;0),1,0))</f>
        <v/>
      </c>
      <c r="S4935" s="30">
        <f>IF(P4935="","",IF(F4935="","ERRO: data prevista ausente ou inválida",IF(O4935=0,"Duplicada: contada uma vez",IF(N(G4935)=0,"ERRO: tarefa fora do Plano Mestre",IF(P4935=0,"Tarefa retirada do plano: não conta","OK")))))</f>
        <v/>
      </c>
    </row>
    <row r="4936">
      <c r="A4936" s="29" t="n"/>
      <c r="B4936" s="25" t="n"/>
      <c r="C4936" s="49" t="n"/>
      <c r="D4936" s="29" t="n"/>
      <c r="E4936" s="23">
        <f>IF(OR(A4936="",B4936=""),"",A4936&amp;"|"&amp;B4936)</f>
        <v/>
      </c>
      <c r="F4936" s="30">
        <f>IF(OR(E4936="",NOT(ISNUMBER(C4936))),"",E4936&amp;"|"&amp;YEAR(C4936)&amp;"-"&amp;RIGHT("0"&amp;MONTH(C4936),2)&amp;"-"&amp;RIGHT("0"&amp;DAY(C4936),2))</f>
        <v/>
      </c>
      <c r="G4936" s="26">
        <f>IF(E4936="","",IFERROR(MATCH(E4936,pl_chave,0),0))</f>
        <v/>
      </c>
      <c r="H4936" s="23">
        <f>IF(G4936="","",IF(G4936=0,"Tarefa fora do plano",INDEX(pl_tag,G4936)))</f>
        <v/>
      </c>
      <c r="I4936" s="30">
        <f>IF(N(G4936)=0,"",INDEX(pl_atividade,G4936))</f>
        <v/>
      </c>
      <c r="J4936" s="50">
        <f>IF(N(G4936)=0,"",INDEX(pl_especialidade,G4936))</f>
        <v/>
      </c>
      <c r="K4936" s="28">
        <f>IF(N(G4936)=0,"",INDEX(pl_duracao,G4936))</f>
        <v/>
      </c>
      <c r="L4936" s="39">
        <f>IF(ISNUMBER(C4936),YEAR(C4936),"")</f>
        <v/>
      </c>
      <c r="M4936" s="39">
        <f>IF(ISNUMBER(C4936),MONTH(C4936),"")</f>
        <v/>
      </c>
      <c r="N4936" s="23">
        <f>IF(L4936="","",IF(NOT(ISNUMBER(crono_ano)),"Informe o ano",IF(L4936&lt;crono_ano,"Antes do ano",IF(L4936&gt;crono_ano,"Depois do ano","No ano"))))</f>
        <v/>
      </c>
      <c r="O4936" s="39">
        <f>IF(F4936="","",IF(COUNTIF(F$7:F4936,F4936)=1,1,0))</f>
        <v/>
      </c>
      <c r="P4936" s="39">
        <f>IF(A4936&amp;B4936&amp;C4936="","",IF(AND(O4936=1,N(G4936)&gt;0),IF(INDEX(pl_ativa,MAX(1,N(G4936)))="Sim",1,0),0))</f>
        <v/>
      </c>
      <c r="Q4936" s="39">
        <f>IF(F4936="","",COUNTIFS(ex_chave_oc,F4936,ex_cancelada,"&lt;&gt;Sim"))</f>
        <v/>
      </c>
      <c r="R4936" s="51">
        <f>IF(P4936="","",IF(AND(P4936=1,N(Q4936)&gt;0),1,0))</f>
        <v/>
      </c>
      <c r="S4936" s="30">
        <f>IF(P4936="","",IF(F4936="","ERRO: data prevista ausente ou inválida",IF(O4936=0,"Duplicada: contada uma vez",IF(N(G4936)=0,"ERRO: tarefa fora do Plano Mestre",IF(P4936=0,"Tarefa retirada do plano: não conta","OK")))))</f>
        <v/>
      </c>
    </row>
    <row r="4937">
      <c r="A4937" s="29" t="n"/>
      <c r="B4937" s="25" t="n"/>
      <c r="C4937" s="49" t="n"/>
      <c r="D4937" s="29" t="n"/>
      <c r="E4937" s="23">
        <f>IF(OR(A4937="",B4937=""),"",A4937&amp;"|"&amp;B4937)</f>
        <v/>
      </c>
      <c r="F4937" s="30">
        <f>IF(OR(E4937="",NOT(ISNUMBER(C4937))),"",E4937&amp;"|"&amp;YEAR(C4937)&amp;"-"&amp;RIGHT("0"&amp;MONTH(C4937),2)&amp;"-"&amp;RIGHT("0"&amp;DAY(C4937),2))</f>
        <v/>
      </c>
      <c r="G4937" s="26">
        <f>IF(E4937="","",IFERROR(MATCH(E4937,pl_chave,0),0))</f>
        <v/>
      </c>
      <c r="H4937" s="23">
        <f>IF(G4937="","",IF(G4937=0,"Tarefa fora do plano",INDEX(pl_tag,G4937)))</f>
        <v/>
      </c>
      <c r="I4937" s="30">
        <f>IF(N(G4937)=0,"",INDEX(pl_atividade,G4937))</f>
        <v/>
      </c>
      <c r="J4937" s="50">
        <f>IF(N(G4937)=0,"",INDEX(pl_especialidade,G4937))</f>
        <v/>
      </c>
      <c r="K4937" s="28">
        <f>IF(N(G4937)=0,"",INDEX(pl_duracao,G4937))</f>
        <v/>
      </c>
      <c r="L4937" s="39">
        <f>IF(ISNUMBER(C4937),YEAR(C4937),"")</f>
        <v/>
      </c>
      <c r="M4937" s="39">
        <f>IF(ISNUMBER(C4937),MONTH(C4937),"")</f>
        <v/>
      </c>
      <c r="N4937" s="23">
        <f>IF(L4937="","",IF(NOT(ISNUMBER(crono_ano)),"Informe o ano",IF(L4937&lt;crono_ano,"Antes do ano",IF(L4937&gt;crono_ano,"Depois do ano","No ano"))))</f>
        <v/>
      </c>
      <c r="O4937" s="39">
        <f>IF(F4937="","",IF(COUNTIF(F$7:F4937,F4937)=1,1,0))</f>
        <v/>
      </c>
      <c r="P4937" s="39">
        <f>IF(A4937&amp;B4937&amp;C4937="","",IF(AND(O4937=1,N(G4937)&gt;0),IF(INDEX(pl_ativa,MAX(1,N(G4937)))="Sim",1,0),0))</f>
        <v/>
      </c>
      <c r="Q4937" s="39">
        <f>IF(F4937="","",COUNTIFS(ex_chave_oc,F4937,ex_cancelada,"&lt;&gt;Sim"))</f>
        <v/>
      </c>
      <c r="R4937" s="51">
        <f>IF(P4937="","",IF(AND(P4937=1,N(Q4937)&gt;0),1,0))</f>
        <v/>
      </c>
      <c r="S4937" s="30">
        <f>IF(P4937="","",IF(F4937="","ERRO: data prevista ausente ou inválida",IF(O4937=0,"Duplicada: contada uma vez",IF(N(G4937)=0,"ERRO: tarefa fora do Plano Mestre",IF(P4937=0,"Tarefa retirada do plano: não conta","OK")))))</f>
        <v/>
      </c>
    </row>
    <row r="4938">
      <c r="A4938" s="29" t="n"/>
      <c r="B4938" s="25" t="n"/>
      <c r="C4938" s="49" t="n"/>
      <c r="D4938" s="29" t="n"/>
      <c r="E4938" s="23">
        <f>IF(OR(A4938="",B4938=""),"",A4938&amp;"|"&amp;B4938)</f>
        <v/>
      </c>
      <c r="F4938" s="30">
        <f>IF(OR(E4938="",NOT(ISNUMBER(C4938))),"",E4938&amp;"|"&amp;YEAR(C4938)&amp;"-"&amp;RIGHT("0"&amp;MONTH(C4938),2)&amp;"-"&amp;RIGHT("0"&amp;DAY(C4938),2))</f>
        <v/>
      </c>
      <c r="G4938" s="26">
        <f>IF(E4938="","",IFERROR(MATCH(E4938,pl_chave,0),0))</f>
        <v/>
      </c>
      <c r="H4938" s="23">
        <f>IF(G4938="","",IF(G4938=0,"Tarefa fora do plano",INDEX(pl_tag,G4938)))</f>
        <v/>
      </c>
      <c r="I4938" s="30">
        <f>IF(N(G4938)=0,"",INDEX(pl_atividade,G4938))</f>
        <v/>
      </c>
      <c r="J4938" s="50">
        <f>IF(N(G4938)=0,"",INDEX(pl_especialidade,G4938))</f>
        <v/>
      </c>
      <c r="K4938" s="28">
        <f>IF(N(G4938)=0,"",INDEX(pl_duracao,G4938))</f>
        <v/>
      </c>
      <c r="L4938" s="39">
        <f>IF(ISNUMBER(C4938),YEAR(C4938),"")</f>
        <v/>
      </c>
      <c r="M4938" s="39">
        <f>IF(ISNUMBER(C4938),MONTH(C4938),"")</f>
        <v/>
      </c>
      <c r="N4938" s="23">
        <f>IF(L4938="","",IF(NOT(ISNUMBER(crono_ano)),"Informe o ano",IF(L4938&lt;crono_ano,"Antes do ano",IF(L4938&gt;crono_ano,"Depois do ano","No ano"))))</f>
        <v/>
      </c>
      <c r="O4938" s="39">
        <f>IF(F4938="","",IF(COUNTIF(F$7:F4938,F4938)=1,1,0))</f>
        <v/>
      </c>
      <c r="P4938" s="39">
        <f>IF(A4938&amp;B4938&amp;C4938="","",IF(AND(O4938=1,N(G4938)&gt;0),IF(INDEX(pl_ativa,MAX(1,N(G4938)))="Sim",1,0),0))</f>
        <v/>
      </c>
      <c r="Q4938" s="39">
        <f>IF(F4938="","",COUNTIFS(ex_chave_oc,F4938,ex_cancelada,"&lt;&gt;Sim"))</f>
        <v/>
      </c>
      <c r="R4938" s="51">
        <f>IF(P4938="","",IF(AND(P4938=1,N(Q4938)&gt;0),1,0))</f>
        <v/>
      </c>
      <c r="S4938" s="30">
        <f>IF(P4938="","",IF(F4938="","ERRO: data prevista ausente ou inválida",IF(O4938=0,"Duplicada: contada uma vez",IF(N(G4938)=0,"ERRO: tarefa fora do Plano Mestre",IF(P4938=0,"Tarefa retirada do plano: não conta","OK")))))</f>
        <v/>
      </c>
    </row>
    <row r="4939">
      <c r="A4939" s="29" t="n"/>
      <c r="B4939" s="25" t="n"/>
      <c r="C4939" s="49" t="n"/>
      <c r="D4939" s="29" t="n"/>
      <c r="E4939" s="23">
        <f>IF(OR(A4939="",B4939=""),"",A4939&amp;"|"&amp;B4939)</f>
        <v/>
      </c>
      <c r="F4939" s="30">
        <f>IF(OR(E4939="",NOT(ISNUMBER(C4939))),"",E4939&amp;"|"&amp;YEAR(C4939)&amp;"-"&amp;RIGHT("0"&amp;MONTH(C4939),2)&amp;"-"&amp;RIGHT("0"&amp;DAY(C4939),2))</f>
        <v/>
      </c>
      <c r="G4939" s="26">
        <f>IF(E4939="","",IFERROR(MATCH(E4939,pl_chave,0),0))</f>
        <v/>
      </c>
      <c r="H4939" s="23">
        <f>IF(G4939="","",IF(G4939=0,"Tarefa fora do plano",INDEX(pl_tag,G4939)))</f>
        <v/>
      </c>
      <c r="I4939" s="30">
        <f>IF(N(G4939)=0,"",INDEX(pl_atividade,G4939))</f>
        <v/>
      </c>
      <c r="J4939" s="50">
        <f>IF(N(G4939)=0,"",INDEX(pl_especialidade,G4939))</f>
        <v/>
      </c>
      <c r="K4939" s="28">
        <f>IF(N(G4939)=0,"",INDEX(pl_duracao,G4939))</f>
        <v/>
      </c>
      <c r="L4939" s="39">
        <f>IF(ISNUMBER(C4939),YEAR(C4939),"")</f>
        <v/>
      </c>
      <c r="M4939" s="39">
        <f>IF(ISNUMBER(C4939),MONTH(C4939),"")</f>
        <v/>
      </c>
      <c r="N4939" s="23">
        <f>IF(L4939="","",IF(NOT(ISNUMBER(crono_ano)),"Informe o ano",IF(L4939&lt;crono_ano,"Antes do ano",IF(L4939&gt;crono_ano,"Depois do ano","No ano"))))</f>
        <v/>
      </c>
      <c r="O4939" s="39">
        <f>IF(F4939="","",IF(COUNTIF(F$7:F4939,F4939)=1,1,0))</f>
        <v/>
      </c>
      <c r="P4939" s="39">
        <f>IF(A4939&amp;B4939&amp;C4939="","",IF(AND(O4939=1,N(G4939)&gt;0),IF(INDEX(pl_ativa,MAX(1,N(G4939)))="Sim",1,0),0))</f>
        <v/>
      </c>
      <c r="Q4939" s="39">
        <f>IF(F4939="","",COUNTIFS(ex_chave_oc,F4939,ex_cancelada,"&lt;&gt;Sim"))</f>
        <v/>
      </c>
      <c r="R4939" s="51">
        <f>IF(P4939="","",IF(AND(P4939=1,N(Q4939)&gt;0),1,0))</f>
        <v/>
      </c>
      <c r="S4939" s="30">
        <f>IF(P4939="","",IF(F4939="","ERRO: data prevista ausente ou inválida",IF(O4939=0,"Duplicada: contada uma vez",IF(N(G4939)=0,"ERRO: tarefa fora do Plano Mestre",IF(P4939=0,"Tarefa retirada do plano: não conta","OK")))))</f>
        <v/>
      </c>
    </row>
    <row r="4940">
      <c r="A4940" s="29" t="n"/>
      <c r="B4940" s="25" t="n"/>
      <c r="C4940" s="49" t="n"/>
      <c r="D4940" s="29" t="n"/>
      <c r="E4940" s="23">
        <f>IF(OR(A4940="",B4940=""),"",A4940&amp;"|"&amp;B4940)</f>
        <v/>
      </c>
      <c r="F4940" s="30">
        <f>IF(OR(E4940="",NOT(ISNUMBER(C4940))),"",E4940&amp;"|"&amp;YEAR(C4940)&amp;"-"&amp;RIGHT("0"&amp;MONTH(C4940),2)&amp;"-"&amp;RIGHT("0"&amp;DAY(C4940),2))</f>
        <v/>
      </c>
      <c r="G4940" s="26">
        <f>IF(E4940="","",IFERROR(MATCH(E4940,pl_chave,0),0))</f>
        <v/>
      </c>
      <c r="H4940" s="23">
        <f>IF(G4940="","",IF(G4940=0,"Tarefa fora do plano",INDEX(pl_tag,G4940)))</f>
        <v/>
      </c>
      <c r="I4940" s="30">
        <f>IF(N(G4940)=0,"",INDEX(pl_atividade,G4940))</f>
        <v/>
      </c>
      <c r="J4940" s="50">
        <f>IF(N(G4940)=0,"",INDEX(pl_especialidade,G4940))</f>
        <v/>
      </c>
      <c r="K4940" s="28">
        <f>IF(N(G4940)=0,"",INDEX(pl_duracao,G4940))</f>
        <v/>
      </c>
      <c r="L4940" s="39">
        <f>IF(ISNUMBER(C4940),YEAR(C4940),"")</f>
        <v/>
      </c>
      <c r="M4940" s="39">
        <f>IF(ISNUMBER(C4940),MONTH(C4940),"")</f>
        <v/>
      </c>
      <c r="N4940" s="23">
        <f>IF(L4940="","",IF(NOT(ISNUMBER(crono_ano)),"Informe o ano",IF(L4940&lt;crono_ano,"Antes do ano",IF(L4940&gt;crono_ano,"Depois do ano","No ano"))))</f>
        <v/>
      </c>
      <c r="O4940" s="39">
        <f>IF(F4940="","",IF(COUNTIF(F$7:F4940,F4940)=1,1,0))</f>
        <v/>
      </c>
      <c r="P4940" s="39">
        <f>IF(A4940&amp;B4940&amp;C4940="","",IF(AND(O4940=1,N(G4940)&gt;0),IF(INDEX(pl_ativa,MAX(1,N(G4940)))="Sim",1,0),0))</f>
        <v/>
      </c>
      <c r="Q4940" s="39">
        <f>IF(F4940="","",COUNTIFS(ex_chave_oc,F4940,ex_cancelada,"&lt;&gt;Sim"))</f>
        <v/>
      </c>
      <c r="R4940" s="51">
        <f>IF(P4940="","",IF(AND(P4940=1,N(Q4940)&gt;0),1,0))</f>
        <v/>
      </c>
      <c r="S4940" s="30">
        <f>IF(P4940="","",IF(F4940="","ERRO: data prevista ausente ou inválida",IF(O4940=0,"Duplicada: contada uma vez",IF(N(G4940)=0,"ERRO: tarefa fora do Plano Mestre",IF(P4940=0,"Tarefa retirada do plano: não conta","OK")))))</f>
        <v/>
      </c>
    </row>
    <row r="4941">
      <c r="A4941" s="29" t="n"/>
      <c r="B4941" s="25" t="n"/>
      <c r="C4941" s="49" t="n"/>
      <c r="D4941" s="29" t="n"/>
      <c r="E4941" s="23">
        <f>IF(OR(A4941="",B4941=""),"",A4941&amp;"|"&amp;B4941)</f>
        <v/>
      </c>
      <c r="F4941" s="30">
        <f>IF(OR(E4941="",NOT(ISNUMBER(C4941))),"",E4941&amp;"|"&amp;YEAR(C4941)&amp;"-"&amp;RIGHT("0"&amp;MONTH(C4941),2)&amp;"-"&amp;RIGHT("0"&amp;DAY(C4941),2))</f>
        <v/>
      </c>
      <c r="G4941" s="26">
        <f>IF(E4941="","",IFERROR(MATCH(E4941,pl_chave,0),0))</f>
        <v/>
      </c>
      <c r="H4941" s="23">
        <f>IF(G4941="","",IF(G4941=0,"Tarefa fora do plano",INDEX(pl_tag,G4941)))</f>
        <v/>
      </c>
      <c r="I4941" s="30">
        <f>IF(N(G4941)=0,"",INDEX(pl_atividade,G4941))</f>
        <v/>
      </c>
      <c r="J4941" s="50">
        <f>IF(N(G4941)=0,"",INDEX(pl_especialidade,G4941))</f>
        <v/>
      </c>
      <c r="K4941" s="28">
        <f>IF(N(G4941)=0,"",INDEX(pl_duracao,G4941))</f>
        <v/>
      </c>
      <c r="L4941" s="39">
        <f>IF(ISNUMBER(C4941),YEAR(C4941),"")</f>
        <v/>
      </c>
      <c r="M4941" s="39">
        <f>IF(ISNUMBER(C4941),MONTH(C4941),"")</f>
        <v/>
      </c>
      <c r="N4941" s="23">
        <f>IF(L4941="","",IF(NOT(ISNUMBER(crono_ano)),"Informe o ano",IF(L4941&lt;crono_ano,"Antes do ano",IF(L4941&gt;crono_ano,"Depois do ano","No ano"))))</f>
        <v/>
      </c>
      <c r="O4941" s="39">
        <f>IF(F4941="","",IF(COUNTIF(F$7:F4941,F4941)=1,1,0))</f>
        <v/>
      </c>
      <c r="P4941" s="39">
        <f>IF(A4941&amp;B4941&amp;C4941="","",IF(AND(O4941=1,N(G4941)&gt;0),IF(INDEX(pl_ativa,MAX(1,N(G4941)))="Sim",1,0),0))</f>
        <v/>
      </c>
      <c r="Q4941" s="39">
        <f>IF(F4941="","",COUNTIFS(ex_chave_oc,F4941,ex_cancelada,"&lt;&gt;Sim"))</f>
        <v/>
      </c>
      <c r="R4941" s="51">
        <f>IF(P4941="","",IF(AND(P4941=1,N(Q4941)&gt;0),1,0))</f>
        <v/>
      </c>
      <c r="S4941" s="30">
        <f>IF(P4941="","",IF(F4941="","ERRO: data prevista ausente ou inválida",IF(O4941=0,"Duplicada: contada uma vez",IF(N(G4941)=0,"ERRO: tarefa fora do Plano Mestre",IF(P4941=0,"Tarefa retirada do plano: não conta","OK")))))</f>
        <v/>
      </c>
    </row>
    <row r="4942">
      <c r="A4942" s="29" t="n"/>
      <c r="B4942" s="25" t="n"/>
      <c r="C4942" s="49" t="n"/>
      <c r="D4942" s="29" t="n"/>
      <c r="E4942" s="23">
        <f>IF(OR(A4942="",B4942=""),"",A4942&amp;"|"&amp;B4942)</f>
        <v/>
      </c>
      <c r="F4942" s="30">
        <f>IF(OR(E4942="",NOT(ISNUMBER(C4942))),"",E4942&amp;"|"&amp;YEAR(C4942)&amp;"-"&amp;RIGHT("0"&amp;MONTH(C4942),2)&amp;"-"&amp;RIGHT("0"&amp;DAY(C4942),2))</f>
        <v/>
      </c>
      <c r="G4942" s="26">
        <f>IF(E4942="","",IFERROR(MATCH(E4942,pl_chave,0),0))</f>
        <v/>
      </c>
      <c r="H4942" s="23">
        <f>IF(G4942="","",IF(G4942=0,"Tarefa fora do plano",INDEX(pl_tag,G4942)))</f>
        <v/>
      </c>
      <c r="I4942" s="30">
        <f>IF(N(G4942)=0,"",INDEX(pl_atividade,G4942))</f>
        <v/>
      </c>
      <c r="J4942" s="50">
        <f>IF(N(G4942)=0,"",INDEX(pl_especialidade,G4942))</f>
        <v/>
      </c>
      <c r="K4942" s="28">
        <f>IF(N(G4942)=0,"",INDEX(pl_duracao,G4942))</f>
        <v/>
      </c>
      <c r="L4942" s="39">
        <f>IF(ISNUMBER(C4942),YEAR(C4942),"")</f>
        <v/>
      </c>
      <c r="M4942" s="39">
        <f>IF(ISNUMBER(C4942),MONTH(C4942),"")</f>
        <v/>
      </c>
      <c r="N4942" s="23">
        <f>IF(L4942="","",IF(NOT(ISNUMBER(crono_ano)),"Informe o ano",IF(L4942&lt;crono_ano,"Antes do ano",IF(L4942&gt;crono_ano,"Depois do ano","No ano"))))</f>
        <v/>
      </c>
      <c r="O4942" s="39">
        <f>IF(F4942="","",IF(COUNTIF(F$7:F4942,F4942)=1,1,0))</f>
        <v/>
      </c>
      <c r="P4942" s="39">
        <f>IF(A4942&amp;B4942&amp;C4942="","",IF(AND(O4942=1,N(G4942)&gt;0),IF(INDEX(pl_ativa,MAX(1,N(G4942)))="Sim",1,0),0))</f>
        <v/>
      </c>
      <c r="Q4942" s="39">
        <f>IF(F4942="","",COUNTIFS(ex_chave_oc,F4942,ex_cancelada,"&lt;&gt;Sim"))</f>
        <v/>
      </c>
      <c r="R4942" s="51">
        <f>IF(P4942="","",IF(AND(P4942=1,N(Q4942)&gt;0),1,0))</f>
        <v/>
      </c>
      <c r="S4942" s="30">
        <f>IF(P4942="","",IF(F4942="","ERRO: data prevista ausente ou inválida",IF(O4942=0,"Duplicada: contada uma vez",IF(N(G4942)=0,"ERRO: tarefa fora do Plano Mestre",IF(P4942=0,"Tarefa retirada do plano: não conta","OK")))))</f>
        <v/>
      </c>
    </row>
    <row r="4943">
      <c r="A4943" s="29" t="n"/>
      <c r="B4943" s="25" t="n"/>
      <c r="C4943" s="49" t="n"/>
      <c r="D4943" s="29" t="n"/>
      <c r="E4943" s="23">
        <f>IF(OR(A4943="",B4943=""),"",A4943&amp;"|"&amp;B4943)</f>
        <v/>
      </c>
      <c r="F4943" s="30">
        <f>IF(OR(E4943="",NOT(ISNUMBER(C4943))),"",E4943&amp;"|"&amp;YEAR(C4943)&amp;"-"&amp;RIGHT("0"&amp;MONTH(C4943),2)&amp;"-"&amp;RIGHT("0"&amp;DAY(C4943),2))</f>
        <v/>
      </c>
      <c r="G4943" s="26">
        <f>IF(E4943="","",IFERROR(MATCH(E4943,pl_chave,0),0))</f>
        <v/>
      </c>
      <c r="H4943" s="23">
        <f>IF(G4943="","",IF(G4943=0,"Tarefa fora do plano",INDEX(pl_tag,G4943)))</f>
        <v/>
      </c>
      <c r="I4943" s="30">
        <f>IF(N(G4943)=0,"",INDEX(pl_atividade,G4943))</f>
        <v/>
      </c>
      <c r="J4943" s="50">
        <f>IF(N(G4943)=0,"",INDEX(pl_especialidade,G4943))</f>
        <v/>
      </c>
      <c r="K4943" s="28">
        <f>IF(N(G4943)=0,"",INDEX(pl_duracao,G4943))</f>
        <v/>
      </c>
      <c r="L4943" s="39">
        <f>IF(ISNUMBER(C4943),YEAR(C4943),"")</f>
        <v/>
      </c>
      <c r="M4943" s="39">
        <f>IF(ISNUMBER(C4943),MONTH(C4943),"")</f>
        <v/>
      </c>
      <c r="N4943" s="23">
        <f>IF(L4943="","",IF(NOT(ISNUMBER(crono_ano)),"Informe o ano",IF(L4943&lt;crono_ano,"Antes do ano",IF(L4943&gt;crono_ano,"Depois do ano","No ano"))))</f>
        <v/>
      </c>
      <c r="O4943" s="39">
        <f>IF(F4943="","",IF(COUNTIF(F$7:F4943,F4943)=1,1,0))</f>
        <v/>
      </c>
      <c r="P4943" s="39">
        <f>IF(A4943&amp;B4943&amp;C4943="","",IF(AND(O4943=1,N(G4943)&gt;0),IF(INDEX(pl_ativa,MAX(1,N(G4943)))="Sim",1,0),0))</f>
        <v/>
      </c>
      <c r="Q4943" s="39">
        <f>IF(F4943="","",COUNTIFS(ex_chave_oc,F4943,ex_cancelada,"&lt;&gt;Sim"))</f>
        <v/>
      </c>
      <c r="R4943" s="51">
        <f>IF(P4943="","",IF(AND(P4943=1,N(Q4943)&gt;0),1,0))</f>
        <v/>
      </c>
      <c r="S4943" s="30">
        <f>IF(P4943="","",IF(F4943="","ERRO: data prevista ausente ou inválida",IF(O4943=0,"Duplicada: contada uma vez",IF(N(G4943)=0,"ERRO: tarefa fora do Plano Mestre",IF(P4943=0,"Tarefa retirada do plano: não conta","OK")))))</f>
        <v/>
      </c>
    </row>
    <row r="4944">
      <c r="A4944" s="29" t="n"/>
      <c r="B4944" s="25" t="n"/>
      <c r="C4944" s="49" t="n"/>
      <c r="D4944" s="29" t="n"/>
      <c r="E4944" s="23">
        <f>IF(OR(A4944="",B4944=""),"",A4944&amp;"|"&amp;B4944)</f>
        <v/>
      </c>
      <c r="F4944" s="30">
        <f>IF(OR(E4944="",NOT(ISNUMBER(C4944))),"",E4944&amp;"|"&amp;YEAR(C4944)&amp;"-"&amp;RIGHT("0"&amp;MONTH(C4944),2)&amp;"-"&amp;RIGHT("0"&amp;DAY(C4944),2))</f>
        <v/>
      </c>
      <c r="G4944" s="26">
        <f>IF(E4944="","",IFERROR(MATCH(E4944,pl_chave,0),0))</f>
        <v/>
      </c>
      <c r="H4944" s="23">
        <f>IF(G4944="","",IF(G4944=0,"Tarefa fora do plano",INDEX(pl_tag,G4944)))</f>
        <v/>
      </c>
      <c r="I4944" s="30">
        <f>IF(N(G4944)=0,"",INDEX(pl_atividade,G4944))</f>
        <v/>
      </c>
      <c r="J4944" s="50">
        <f>IF(N(G4944)=0,"",INDEX(pl_especialidade,G4944))</f>
        <v/>
      </c>
      <c r="K4944" s="28">
        <f>IF(N(G4944)=0,"",INDEX(pl_duracao,G4944))</f>
        <v/>
      </c>
      <c r="L4944" s="39">
        <f>IF(ISNUMBER(C4944),YEAR(C4944),"")</f>
        <v/>
      </c>
      <c r="M4944" s="39">
        <f>IF(ISNUMBER(C4944),MONTH(C4944),"")</f>
        <v/>
      </c>
      <c r="N4944" s="23">
        <f>IF(L4944="","",IF(NOT(ISNUMBER(crono_ano)),"Informe o ano",IF(L4944&lt;crono_ano,"Antes do ano",IF(L4944&gt;crono_ano,"Depois do ano","No ano"))))</f>
        <v/>
      </c>
      <c r="O4944" s="39">
        <f>IF(F4944="","",IF(COUNTIF(F$7:F4944,F4944)=1,1,0))</f>
        <v/>
      </c>
      <c r="P4944" s="39">
        <f>IF(A4944&amp;B4944&amp;C4944="","",IF(AND(O4944=1,N(G4944)&gt;0),IF(INDEX(pl_ativa,MAX(1,N(G4944)))="Sim",1,0),0))</f>
        <v/>
      </c>
      <c r="Q4944" s="39">
        <f>IF(F4944="","",COUNTIFS(ex_chave_oc,F4944,ex_cancelada,"&lt;&gt;Sim"))</f>
        <v/>
      </c>
      <c r="R4944" s="51">
        <f>IF(P4944="","",IF(AND(P4944=1,N(Q4944)&gt;0),1,0))</f>
        <v/>
      </c>
      <c r="S4944" s="30">
        <f>IF(P4944="","",IF(F4944="","ERRO: data prevista ausente ou inválida",IF(O4944=0,"Duplicada: contada uma vez",IF(N(G4944)=0,"ERRO: tarefa fora do Plano Mestre",IF(P4944=0,"Tarefa retirada do plano: não conta","OK")))))</f>
        <v/>
      </c>
    </row>
    <row r="4945">
      <c r="A4945" s="29" t="n"/>
      <c r="B4945" s="25" t="n"/>
      <c r="C4945" s="49" t="n"/>
      <c r="D4945" s="29" t="n"/>
      <c r="E4945" s="23">
        <f>IF(OR(A4945="",B4945=""),"",A4945&amp;"|"&amp;B4945)</f>
        <v/>
      </c>
      <c r="F4945" s="30">
        <f>IF(OR(E4945="",NOT(ISNUMBER(C4945))),"",E4945&amp;"|"&amp;YEAR(C4945)&amp;"-"&amp;RIGHT("0"&amp;MONTH(C4945),2)&amp;"-"&amp;RIGHT("0"&amp;DAY(C4945),2))</f>
        <v/>
      </c>
      <c r="G4945" s="26">
        <f>IF(E4945="","",IFERROR(MATCH(E4945,pl_chave,0),0))</f>
        <v/>
      </c>
      <c r="H4945" s="23">
        <f>IF(G4945="","",IF(G4945=0,"Tarefa fora do plano",INDEX(pl_tag,G4945)))</f>
        <v/>
      </c>
      <c r="I4945" s="30">
        <f>IF(N(G4945)=0,"",INDEX(pl_atividade,G4945))</f>
        <v/>
      </c>
      <c r="J4945" s="50">
        <f>IF(N(G4945)=0,"",INDEX(pl_especialidade,G4945))</f>
        <v/>
      </c>
      <c r="K4945" s="28">
        <f>IF(N(G4945)=0,"",INDEX(pl_duracao,G4945))</f>
        <v/>
      </c>
      <c r="L4945" s="39">
        <f>IF(ISNUMBER(C4945),YEAR(C4945),"")</f>
        <v/>
      </c>
      <c r="M4945" s="39">
        <f>IF(ISNUMBER(C4945),MONTH(C4945),"")</f>
        <v/>
      </c>
      <c r="N4945" s="23">
        <f>IF(L4945="","",IF(NOT(ISNUMBER(crono_ano)),"Informe o ano",IF(L4945&lt;crono_ano,"Antes do ano",IF(L4945&gt;crono_ano,"Depois do ano","No ano"))))</f>
        <v/>
      </c>
      <c r="O4945" s="39">
        <f>IF(F4945="","",IF(COUNTIF(F$7:F4945,F4945)=1,1,0))</f>
        <v/>
      </c>
      <c r="P4945" s="39">
        <f>IF(A4945&amp;B4945&amp;C4945="","",IF(AND(O4945=1,N(G4945)&gt;0),IF(INDEX(pl_ativa,MAX(1,N(G4945)))="Sim",1,0),0))</f>
        <v/>
      </c>
      <c r="Q4945" s="39">
        <f>IF(F4945="","",COUNTIFS(ex_chave_oc,F4945,ex_cancelada,"&lt;&gt;Sim"))</f>
        <v/>
      </c>
      <c r="R4945" s="51">
        <f>IF(P4945="","",IF(AND(P4945=1,N(Q4945)&gt;0),1,0))</f>
        <v/>
      </c>
      <c r="S4945" s="30">
        <f>IF(P4945="","",IF(F4945="","ERRO: data prevista ausente ou inválida",IF(O4945=0,"Duplicada: contada uma vez",IF(N(G4945)=0,"ERRO: tarefa fora do Plano Mestre",IF(P4945=0,"Tarefa retirada do plano: não conta","OK")))))</f>
        <v/>
      </c>
    </row>
    <row r="4946">
      <c r="A4946" s="29" t="n"/>
      <c r="B4946" s="25" t="n"/>
      <c r="C4946" s="49" t="n"/>
      <c r="D4946" s="29" t="n"/>
      <c r="E4946" s="23">
        <f>IF(OR(A4946="",B4946=""),"",A4946&amp;"|"&amp;B4946)</f>
        <v/>
      </c>
      <c r="F4946" s="30">
        <f>IF(OR(E4946="",NOT(ISNUMBER(C4946))),"",E4946&amp;"|"&amp;YEAR(C4946)&amp;"-"&amp;RIGHT("0"&amp;MONTH(C4946),2)&amp;"-"&amp;RIGHT("0"&amp;DAY(C4946),2))</f>
        <v/>
      </c>
      <c r="G4946" s="26">
        <f>IF(E4946="","",IFERROR(MATCH(E4946,pl_chave,0),0))</f>
        <v/>
      </c>
      <c r="H4946" s="23">
        <f>IF(G4946="","",IF(G4946=0,"Tarefa fora do plano",INDEX(pl_tag,G4946)))</f>
        <v/>
      </c>
      <c r="I4946" s="30">
        <f>IF(N(G4946)=0,"",INDEX(pl_atividade,G4946))</f>
        <v/>
      </c>
      <c r="J4946" s="50">
        <f>IF(N(G4946)=0,"",INDEX(pl_especialidade,G4946))</f>
        <v/>
      </c>
      <c r="K4946" s="28">
        <f>IF(N(G4946)=0,"",INDEX(pl_duracao,G4946))</f>
        <v/>
      </c>
      <c r="L4946" s="39">
        <f>IF(ISNUMBER(C4946),YEAR(C4946),"")</f>
        <v/>
      </c>
      <c r="M4946" s="39">
        <f>IF(ISNUMBER(C4946),MONTH(C4946),"")</f>
        <v/>
      </c>
      <c r="N4946" s="23">
        <f>IF(L4946="","",IF(NOT(ISNUMBER(crono_ano)),"Informe o ano",IF(L4946&lt;crono_ano,"Antes do ano",IF(L4946&gt;crono_ano,"Depois do ano","No ano"))))</f>
        <v/>
      </c>
      <c r="O4946" s="39">
        <f>IF(F4946="","",IF(COUNTIF(F$7:F4946,F4946)=1,1,0))</f>
        <v/>
      </c>
      <c r="P4946" s="39">
        <f>IF(A4946&amp;B4946&amp;C4946="","",IF(AND(O4946=1,N(G4946)&gt;0),IF(INDEX(pl_ativa,MAX(1,N(G4946)))="Sim",1,0),0))</f>
        <v/>
      </c>
      <c r="Q4946" s="39">
        <f>IF(F4946="","",COUNTIFS(ex_chave_oc,F4946,ex_cancelada,"&lt;&gt;Sim"))</f>
        <v/>
      </c>
      <c r="R4946" s="51">
        <f>IF(P4946="","",IF(AND(P4946=1,N(Q4946)&gt;0),1,0))</f>
        <v/>
      </c>
      <c r="S4946" s="30">
        <f>IF(P4946="","",IF(F4946="","ERRO: data prevista ausente ou inválida",IF(O4946=0,"Duplicada: contada uma vez",IF(N(G4946)=0,"ERRO: tarefa fora do Plano Mestre",IF(P4946=0,"Tarefa retirada do plano: não conta","OK")))))</f>
        <v/>
      </c>
    </row>
    <row r="4947">
      <c r="A4947" s="29" t="n"/>
      <c r="B4947" s="25" t="n"/>
      <c r="C4947" s="49" t="n"/>
      <c r="D4947" s="29" t="n"/>
      <c r="E4947" s="23">
        <f>IF(OR(A4947="",B4947=""),"",A4947&amp;"|"&amp;B4947)</f>
        <v/>
      </c>
      <c r="F4947" s="30">
        <f>IF(OR(E4947="",NOT(ISNUMBER(C4947))),"",E4947&amp;"|"&amp;YEAR(C4947)&amp;"-"&amp;RIGHT("0"&amp;MONTH(C4947),2)&amp;"-"&amp;RIGHT("0"&amp;DAY(C4947),2))</f>
        <v/>
      </c>
      <c r="G4947" s="26">
        <f>IF(E4947="","",IFERROR(MATCH(E4947,pl_chave,0),0))</f>
        <v/>
      </c>
      <c r="H4947" s="23">
        <f>IF(G4947="","",IF(G4947=0,"Tarefa fora do plano",INDEX(pl_tag,G4947)))</f>
        <v/>
      </c>
      <c r="I4947" s="30">
        <f>IF(N(G4947)=0,"",INDEX(pl_atividade,G4947))</f>
        <v/>
      </c>
      <c r="J4947" s="50">
        <f>IF(N(G4947)=0,"",INDEX(pl_especialidade,G4947))</f>
        <v/>
      </c>
      <c r="K4947" s="28">
        <f>IF(N(G4947)=0,"",INDEX(pl_duracao,G4947))</f>
        <v/>
      </c>
      <c r="L4947" s="39">
        <f>IF(ISNUMBER(C4947),YEAR(C4947),"")</f>
        <v/>
      </c>
      <c r="M4947" s="39">
        <f>IF(ISNUMBER(C4947),MONTH(C4947),"")</f>
        <v/>
      </c>
      <c r="N4947" s="23">
        <f>IF(L4947="","",IF(NOT(ISNUMBER(crono_ano)),"Informe o ano",IF(L4947&lt;crono_ano,"Antes do ano",IF(L4947&gt;crono_ano,"Depois do ano","No ano"))))</f>
        <v/>
      </c>
      <c r="O4947" s="39">
        <f>IF(F4947="","",IF(COUNTIF(F$7:F4947,F4947)=1,1,0))</f>
        <v/>
      </c>
      <c r="P4947" s="39">
        <f>IF(A4947&amp;B4947&amp;C4947="","",IF(AND(O4947=1,N(G4947)&gt;0),IF(INDEX(pl_ativa,MAX(1,N(G4947)))="Sim",1,0),0))</f>
        <v/>
      </c>
      <c r="Q4947" s="39">
        <f>IF(F4947="","",COUNTIFS(ex_chave_oc,F4947,ex_cancelada,"&lt;&gt;Sim"))</f>
        <v/>
      </c>
      <c r="R4947" s="51">
        <f>IF(P4947="","",IF(AND(P4947=1,N(Q4947)&gt;0),1,0))</f>
        <v/>
      </c>
      <c r="S4947" s="30">
        <f>IF(P4947="","",IF(F4947="","ERRO: data prevista ausente ou inválida",IF(O4947=0,"Duplicada: contada uma vez",IF(N(G4947)=0,"ERRO: tarefa fora do Plano Mestre",IF(P4947=0,"Tarefa retirada do plano: não conta","OK")))))</f>
        <v/>
      </c>
    </row>
    <row r="4948">
      <c r="A4948" s="29" t="n"/>
      <c r="B4948" s="25" t="n"/>
      <c r="C4948" s="49" t="n"/>
      <c r="D4948" s="29" t="n"/>
      <c r="E4948" s="23">
        <f>IF(OR(A4948="",B4948=""),"",A4948&amp;"|"&amp;B4948)</f>
        <v/>
      </c>
      <c r="F4948" s="30">
        <f>IF(OR(E4948="",NOT(ISNUMBER(C4948))),"",E4948&amp;"|"&amp;YEAR(C4948)&amp;"-"&amp;RIGHT("0"&amp;MONTH(C4948),2)&amp;"-"&amp;RIGHT("0"&amp;DAY(C4948),2))</f>
        <v/>
      </c>
      <c r="G4948" s="26">
        <f>IF(E4948="","",IFERROR(MATCH(E4948,pl_chave,0),0))</f>
        <v/>
      </c>
      <c r="H4948" s="23">
        <f>IF(G4948="","",IF(G4948=0,"Tarefa fora do plano",INDEX(pl_tag,G4948)))</f>
        <v/>
      </c>
      <c r="I4948" s="30">
        <f>IF(N(G4948)=0,"",INDEX(pl_atividade,G4948))</f>
        <v/>
      </c>
      <c r="J4948" s="50">
        <f>IF(N(G4948)=0,"",INDEX(pl_especialidade,G4948))</f>
        <v/>
      </c>
      <c r="K4948" s="28">
        <f>IF(N(G4948)=0,"",INDEX(pl_duracao,G4948))</f>
        <v/>
      </c>
      <c r="L4948" s="39">
        <f>IF(ISNUMBER(C4948),YEAR(C4948),"")</f>
        <v/>
      </c>
      <c r="M4948" s="39">
        <f>IF(ISNUMBER(C4948),MONTH(C4948),"")</f>
        <v/>
      </c>
      <c r="N4948" s="23">
        <f>IF(L4948="","",IF(NOT(ISNUMBER(crono_ano)),"Informe o ano",IF(L4948&lt;crono_ano,"Antes do ano",IF(L4948&gt;crono_ano,"Depois do ano","No ano"))))</f>
        <v/>
      </c>
      <c r="O4948" s="39">
        <f>IF(F4948="","",IF(COUNTIF(F$7:F4948,F4948)=1,1,0))</f>
        <v/>
      </c>
      <c r="P4948" s="39">
        <f>IF(A4948&amp;B4948&amp;C4948="","",IF(AND(O4948=1,N(G4948)&gt;0),IF(INDEX(pl_ativa,MAX(1,N(G4948)))="Sim",1,0),0))</f>
        <v/>
      </c>
      <c r="Q4948" s="39">
        <f>IF(F4948="","",COUNTIFS(ex_chave_oc,F4948,ex_cancelada,"&lt;&gt;Sim"))</f>
        <v/>
      </c>
      <c r="R4948" s="51">
        <f>IF(P4948="","",IF(AND(P4948=1,N(Q4948)&gt;0),1,0))</f>
        <v/>
      </c>
      <c r="S4948" s="30">
        <f>IF(P4948="","",IF(F4948="","ERRO: data prevista ausente ou inválida",IF(O4948=0,"Duplicada: contada uma vez",IF(N(G4948)=0,"ERRO: tarefa fora do Plano Mestre",IF(P4948=0,"Tarefa retirada do plano: não conta","OK")))))</f>
        <v/>
      </c>
    </row>
    <row r="4949">
      <c r="A4949" s="29" t="n"/>
      <c r="B4949" s="25" t="n"/>
      <c r="C4949" s="49" t="n"/>
      <c r="D4949" s="29" t="n"/>
      <c r="E4949" s="23">
        <f>IF(OR(A4949="",B4949=""),"",A4949&amp;"|"&amp;B4949)</f>
        <v/>
      </c>
      <c r="F4949" s="30">
        <f>IF(OR(E4949="",NOT(ISNUMBER(C4949))),"",E4949&amp;"|"&amp;YEAR(C4949)&amp;"-"&amp;RIGHT("0"&amp;MONTH(C4949),2)&amp;"-"&amp;RIGHT("0"&amp;DAY(C4949),2))</f>
        <v/>
      </c>
      <c r="G4949" s="26">
        <f>IF(E4949="","",IFERROR(MATCH(E4949,pl_chave,0),0))</f>
        <v/>
      </c>
      <c r="H4949" s="23">
        <f>IF(G4949="","",IF(G4949=0,"Tarefa fora do plano",INDEX(pl_tag,G4949)))</f>
        <v/>
      </c>
      <c r="I4949" s="30">
        <f>IF(N(G4949)=0,"",INDEX(pl_atividade,G4949))</f>
        <v/>
      </c>
      <c r="J4949" s="50">
        <f>IF(N(G4949)=0,"",INDEX(pl_especialidade,G4949))</f>
        <v/>
      </c>
      <c r="K4949" s="28">
        <f>IF(N(G4949)=0,"",INDEX(pl_duracao,G4949))</f>
        <v/>
      </c>
      <c r="L4949" s="39">
        <f>IF(ISNUMBER(C4949),YEAR(C4949),"")</f>
        <v/>
      </c>
      <c r="M4949" s="39">
        <f>IF(ISNUMBER(C4949),MONTH(C4949),"")</f>
        <v/>
      </c>
      <c r="N4949" s="23">
        <f>IF(L4949="","",IF(NOT(ISNUMBER(crono_ano)),"Informe o ano",IF(L4949&lt;crono_ano,"Antes do ano",IF(L4949&gt;crono_ano,"Depois do ano","No ano"))))</f>
        <v/>
      </c>
      <c r="O4949" s="39">
        <f>IF(F4949="","",IF(COUNTIF(F$7:F4949,F4949)=1,1,0))</f>
        <v/>
      </c>
      <c r="P4949" s="39">
        <f>IF(A4949&amp;B4949&amp;C4949="","",IF(AND(O4949=1,N(G4949)&gt;0),IF(INDEX(pl_ativa,MAX(1,N(G4949)))="Sim",1,0),0))</f>
        <v/>
      </c>
      <c r="Q4949" s="39">
        <f>IF(F4949="","",COUNTIFS(ex_chave_oc,F4949,ex_cancelada,"&lt;&gt;Sim"))</f>
        <v/>
      </c>
      <c r="R4949" s="51">
        <f>IF(P4949="","",IF(AND(P4949=1,N(Q4949)&gt;0),1,0))</f>
        <v/>
      </c>
      <c r="S4949" s="30">
        <f>IF(P4949="","",IF(F4949="","ERRO: data prevista ausente ou inválida",IF(O4949=0,"Duplicada: contada uma vez",IF(N(G4949)=0,"ERRO: tarefa fora do Plano Mestre",IF(P4949=0,"Tarefa retirada do plano: não conta","OK")))))</f>
        <v/>
      </c>
    </row>
    <row r="4950">
      <c r="A4950" s="29" t="n"/>
      <c r="B4950" s="25" t="n"/>
      <c r="C4950" s="49" t="n"/>
      <c r="D4950" s="29" t="n"/>
      <c r="E4950" s="23">
        <f>IF(OR(A4950="",B4950=""),"",A4950&amp;"|"&amp;B4950)</f>
        <v/>
      </c>
      <c r="F4950" s="30">
        <f>IF(OR(E4950="",NOT(ISNUMBER(C4950))),"",E4950&amp;"|"&amp;YEAR(C4950)&amp;"-"&amp;RIGHT("0"&amp;MONTH(C4950),2)&amp;"-"&amp;RIGHT("0"&amp;DAY(C4950),2))</f>
        <v/>
      </c>
      <c r="G4950" s="26">
        <f>IF(E4950="","",IFERROR(MATCH(E4950,pl_chave,0),0))</f>
        <v/>
      </c>
      <c r="H4950" s="23">
        <f>IF(G4950="","",IF(G4950=0,"Tarefa fora do plano",INDEX(pl_tag,G4950)))</f>
        <v/>
      </c>
      <c r="I4950" s="30">
        <f>IF(N(G4950)=0,"",INDEX(pl_atividade,G4950))</f>
        <v/>
      </c>
      <c r="J4950" s="50">
        <f>IF(N(G4950)=0,"",INDEX(pl_especialidade,G4950))</f>
        <v/>
      </c>
      <c r="K4950" s="28">
        <f>IF(N(G4950)=0,"",INDEX(pl_duracao,G4950))</f>
        <v/>
      </c>
      <c r="L4950" s="39">
        <f>IF(ISNUMBER(C4950),YEAR(C4950),"")</f>
        <v/>
      </c>
      <c r="M4950" s="39">
        <f>IF(ISNUMBER(C4950),MONTH(C4950),"")</f>
        <v/>
      </c>
      <c r="N4950" s="23">
        <f>IF(L4950="","",IF(NOT(ISNUMBER(crono_ano)),"Informe o ano",IF(L4950&lt;crono_ano,"Antes do ano",IF(L4950&gt;crono_ano,"Depois do ano","No ano"))))</f>
        <v/>
      </c>
      <c r="O4950" s="39">
        <f>IF(F4950="","",IF(COUNTIF(F$7:F4950,F4950)=1,1,0))</f>
        <v/>
      </c>
      <c r="P4950" s="39">
        <f>IF(A4950&amp;B4950&amp;C4950="","",IF(AND(O4950=1,N(G4950)&gt;0),IF(INDEX(pl_ativa,MAX(1,N(G4950)))="Sim",1,0),0))</f>
        <v/>
      </c>
      <c r="Q4950" s="39">
        <f>IF(F4950="","",COUNTIFS(ex_chave_oc,F4950,ex_cancelada,"&lt;&gt;Sim"))</f>
        <v/>
      </c>
      <c r="R4950" s="51">
        <f>IF(P4950="","",IF(AND(P4950=1,N(Q4950)&gt;0),1,0))</f>
        <v/>
      </c>
      <c r="S4950" s="30">
        <f>IF(P4950="","",IF(F4950="","ERRO: data prevista ausente ou inválida",IF(O4950=0,"Duplicada: contada uma vez",IF(N(G4950)=0,"ERRO: tarefa fora do Plano Mestre",IF(P4950=0,"Tarefa retirada do plano: não conta","OK")))))</f>
        <v/>
      </c>
    </row>
    <row r="4951">
      <c r="A4951" s="29" t="n"/>
      <c r="B4951" s="25" t="n"/>
      <c r="C4951" s="49" t="n"/>
      <c r="D4951" s="29" t="n"/>
      <c r="E4951" s="23">
        <f>IF(OR(A4951="",B4951=""),"",A4951&amp;"|"&amp;B4951)</f>
        <v/>
      </c>
      <c r="F4951" s="30">
        <f>IF(OR(E4951="",NOT(ISNUMBER(C4951))),"",E4951&amp;"|"&amp;YEAR(C4951)&amp;"-"&amp;RIGHT("0"&amp;MONTH(C4951),2)&amp;"-"&amp;RIGHT("0"&amp;DAY(C4951),2))</f>
        <v/>
      </c>
      <c r="G4951" s="26">
        <f>IF(E4951="","",IFERROR(MATCH(E4951,pl_chave,0),0))</f>
        <v/>
      </c>
      <c r="H4951" s="23">
        <f>IF(G4951="","",IF(G4951=0,"Tarefa fora do plano",INDEX(pl_tag,G4951)))</f>
        <v/>
      </c>
      <c r="I4951" s="30">
        <f>IF(N(G4951)=0,"",INDEX(pl_atividade,G4951))</f>
        <v/>
      </c>
      <c r="J4951" s="50">
        <f>IF(N(G4951)=0,"",INDEX(pl_especialidade,G4951))</f>
        <v/>
      </c>
      <c r="K4951" s="28">
        <f>IF(N(G4951)=0,"",INDEX(pl_duracao,G4951))</f>
        <v/>
      </c>
      <c r="L4951" s="39">
        <f>IF(ISNUMBER(C4951),YEAR(C4951),"")</f>
        <v/>
      </c>
      <c r="M4951" s="39">
        <f>IF(ISNUMBER(C4951),MONTH(C4951),"")</f>
        <v/>
      </c>
      <c r="N4951" s="23">
        <f>IF(L4951="","",IF(NOT(ISNUMBER(crono_ano)),"Informe o ano",IF(L4951&lt;crono_ano,"Antes do ano",IF(L4951&gt;crono_ano,"Depois do ano","No ano"))))</f>
        <v/>
      </c>
      <c r="O4951" s="39">
        <f>IF(F4951="","",IF(COUNTIF(F$7:F4951,F4951)=1,1,0))</f>
        <v/>
      </c>
      <c r="P4951" s="39">
        <f>IF(A4951&amp;B4951&amp;C4951="","",IF(AND(O4951=1,N(G4951)&gt;0),IF(INDEX(pl_ativa,MAX(1,N(G4951)))="Sim",1,0),0))</f>
        <v/>
      </c>
      <c r="Q4951" s="39">
        <f>IF(F4951="","",COUNTIFS(ex_chave_oc,F4951,ex_cancelada,"&lt;&gt;Sim"))</f>
        <v/>
      </c>
      <c r="R4951" s="51">
        <f>IF(P4951="","",IF(AND(P4951=1,N(Q4951)&gt;0),1,0))</f>
        <v/>
      </c>
      <c r="S4951" s="30">
        <f>IF(P4951="","",IF(F4951="","ERRO: data prevista ausente ou inválida",IF(O4951=0,"Duplicada: contada uma vez",IF(N(G4951)=0,"ERRO: tarefa fora do Plano Mestre",IF(P4951=0,"Tarefa retirada do plano: não conta","OK")))))</f>
        <v/>
      </c>
    </row>
    <row r="4952">
      <c r="A4952" s="29" t="n"/>
      <c r="B4952" s="25" t="n"/>
      <c r="C4952" s="49" t="n"/>
      <c r="D4952" s="29" t="n"/>
      <c r="E4952" s="23">
        <f>IF(OR(A4952="",B4952=""),"",A4952&amp;"|"&amp;B4952)</f>
        <v/>
      </c>
      <c r="F4952" s="30">
        <f>IF(OR(E4952="",NOT(ISNUMBER(C4952))),"",E4952&amp;"|"&amp;YEAR(C4952)&amp;"-"&amp;RIGHT("0"&amp;MONTH(C4952),2)&amp;"-"&amp;RIGHT("0"&amp;DAY(C4952),2))</f>
        <v/>
      </c>
      <c r="G4952" s="26">
        <f>IF(E4952="","",IFERROR(MATCH(E4952,pl_chave,0),0))</f>
        <v/>
      </c>
      <c r="H4952" s="23">
        <f>IF(G4952="","",IF(G4952=0,"Tarefa fora do plano",INDEX(pl_tag,G4952)))</f>
        <v/>
      </c>
      <c r="I4952" s="30">
        <f>IF(N(G4952)=0,"",INDEX(pl_atividade,G4952))</f>
        <v/>
      </c>
      <c r="J4952" s="50">
        <f>IF(N(G4952)=0,"",INDEX(pl_especialidade,G4952))</f>
        <v/>
      </c>
      <c r="K4952" s="28">
        <f>IF(N(G4952)=0,"",INDEX(pl_duracao,G4952))</f>
        <v/>
      </c>
      <c r="L4952" s="39">
        <f>IF(ISNUMBER(C4952),YEAR(C4952),"")</f>
        <v/>
      </c>
      <c r="M4952" s="39">
        <f>IF(ISNUMBER(C4952),MONTH(C4952),"")</f>
        <v/>
      </c>
      <c r="N4952" s="23">
        <f>IF(L4952="","",IF(NOT(ISNUMBER(crono_ano)),"Informe o ano",IF(L4952&lt;crono_ano,"Antes do ano",IF(L4952&gt;crono_ano,"Depois do ano","No ano"))))</f>
        <v/>
      </c>
      <c r="O4952" s="39">
        <f>IF(F4952="","",IF(COUNTIF(F$7:F4952,F4952)=1,1,0))</f>
        <v/>
      </c>
      <c r="P4952" s="39">
        <f>IF(A4952&amp;B4952&amp;C4952="","",IF(AND(O4952=1,N(G4952)&gt;0),IF(INDEX(pl_ativa,MAX(1,N(G4952)))="Sim",1,0),0))</f>
        <v/>
      </c>
      <c r="Q4952" s="39">
        <f>IF(F4952="","",COUNTIFS(ex_chave_oc,F4952,ex_cancelada,"&lt;&gt;Sim"))</f>
        <v/>
      </c>
      <c r="R4952" s="51">
        <f>IF(P4952="","",IF(AND(P4952=1,N(Q4952)&gt;0),1,0))</f>
        <v/>
      </c>
      <c r="S4952" s="30">
        <f>IF(P4952="","",IF(F4952="","ERRO: data prevista ausente ou inválida",IF(O4952=0,"Duplicada: contada uma vez",IF(N(G4952)=0,"ERRO: tarefa fora do Plano Mestre",IF(P4952=0,"Tarefa retirada do plano: não conta","OK")))))</f>
        <v/>
      </c>
    </row>
    <row r="4953">
      <c r="A4953" s="29" t="n"/>
      <c r="B4953" s="25" t="n"/>
      <c r="C4953" s="49" t="n"/>
      <c r="D4953" s="29" t="n"/>
      <c r="E4953" s="23">
        <f>IF(OR(A4953="",B4953=""),"",A4953&amp;"|"&amp;B4953)</f>
        <v/>
      </c>
      <c r="F4953" s="30">
        <f>IF(OR(E4953="",NOT(ISNUMBER(C4953))),"",E4953&amp;"|"&amp;YEAR(C4953)&amp;"-"&amp;RIGHT("0"&amp;MONTH(C4953),2)&amp;"-"&amp;RIGHT("0"&amp;DAY(C4953),2))</f>
        <v/>
      </c>
      <c r="G4953" s="26">
        <f>IF(E4953="","",IFERROR(MATCH(E4953,pl_chave,0),0))</f>
        <v/>
      </c>
      <c r="H4953" s="23">
        <f>IF(G4953="","",IF(G4953=0,"Tarefa fora do plano",INDEX(pl_tag,G4953)))</f>
        <v/>
      </c>
      <c r="I4953" s="30">
        <f>IF(N(G4953)=0,"",INDEX(pl_atividade,G4953))</f>
        <v/>
      </c>
      <c r="J4953" s="50">
        <f>IF(N(G4953)=0,"",INDEX(pl_especialidade,G4953))</f>
        <v/>
      </c>
      <c r="K4953" s="28">
        <f>IF(N(G4953)=0,"",INDEX(pl_duracao,G4953))</f>
        <v/>
      </c>
      <c r="L4953" s="39">
        <f>IF(ISNUMBER(C4953),YEAR(C4953),"")</f>
        <v/>
      </c>
      <c r="M4953" s="39">
        <f>IF(ISNUMBER(C4953),MONTH(C4953),"")</f>
        <v/>
      </c>
      <c r="N4953" s="23">
        <f>IF(L4953="","",IF(NOT(ISNUMBER(crono_ano)),"Informe o ano",IF(L4953&lt;crono_ano,"Antes do ano",IF(L4953&gt;crono_ano,"Depois do ano","No ano"))))</f>
        <v/>
      </c>
      <c r="O4953" s="39">
        <f>IF(F4953="","",IF(COUNTIF(F$7:F4953,F4953)=1,1,0))</f>
        <v/>
      </c>
      <c r="P4953" s="39">
        <f>IF(A4953&amp;B4953&amp;C4953="","",IF(AND(O4953=1,N(G4953)&gt;0),IF(INDEX(pl_ativa,MAX(1,N(G4953)))="Sim",1,0),0))</f>
        <v/>
      </c>
      <c r="Q4953" s="39">
        <f>IF(F4953="","",COUNTIFS(ex_chave_oc,F4953,ex_cancelada,"&lt;&gt;Sim"))</f>
        <v/>
      </c>
      <c r="R4953" s="51">
        <f>IF(P4953="","",IF(AND(P4953=1,N(Q4953)&gt;0),1,0))</f>
        <v/>
      </c>
      <c r="S4953" s="30">
        <f>IF(P4953="","",IF(F4953="","ERRO: data prevista ausente ou inválida",IF(O4953=0,"Duplicada: contada uma vez",IF(N(G4953)=0,"ERRO: tarefa fora do Plano Mestre",IF(P4953=0,"Tarefa retirada do plano: não conta","OK")))))</f>
        <v/>
      </c>
    </row>
    <row r="4954">
      <c r="A4954" s="29" t="n"/>
      <c r="B4954" s="25" t="n"/>
      <c r="C4954" s="49" t="n"/>
      <c r="D4954" s="29" t="n"/>
      <c r="E4954" s="23">
        <f>IF(OR(A4954="",B4954=""),"",A4954&amp;"|"&amp;B4954)</f>
        <v/>
      </c>
      <c r="F4954" s="30">
        <f>IF(OR(E4954="",NOT(ISNUMBER(C4954))),"",E4954&amp;"|"&amp;YEAR(C4954)&amp;"-"&amp;RIGHT("0"&amp;MONTH(C4954),2)&amp;"-"&amp;RIGHT("0"&amp;DAY(C4954),2))</f>
        <v/>
      </c>
      <c r="G4954" s="26">
        <f>IF(E4954="","",IFERROR(MATCH(E4954,pl_chave,0),0))</f>
        <v/>
      </c>
      <c r="H4954" s="23">
        <f>IF(G4954="","",IF(G4954=0,"Tarefa fora do plano",INDEX(pl_tag,G4954)))</f>
        <v/>
      </c>
      <c r="I4954" s="30">
        <f>IF(N(G4954)=0,"",INDEX(pl_atividade,G4954))</f>
        <v/>
      </c>
      <c r="J4954" s="50">
        <f>IF(N(G4954)=0,"",INDEX(pl_especialidade,G4954))</f>
        <v/>
      </c>
      <c r="K4954" s="28">
        <f>IF(N(G4954)=0,"",INDEX(pl_duracao,G4954))</f>
        <v/>
      </c>
      <c r="L4954" s="39">
        <f>IF(ISNUMBER(C4954),YEAR(C4954),"")</f>
        <v/>
      </c>
      <c r="M4954" s="39">
        <f>IF(ISNUMBER(C4954),MONTH(C4954),"")</f>
        <v/>
      </c>
      <c r="N4954" s="23">
        <f>IF(L4954="","",IF(NOT(ISNUMBER(crono_ano)),"Informe o ano",IF(L4954&lt;crono_ano,"Antes do ano",IF(L4954&gt;crono_ano,"Depois do ano","No ano"))))</f>
        <v/>
      </c>
      <c r="O4954" s="39">
        <f>IF(F4954="","",IF(COUNTIF(F$7:F4954,F4954)=1,1,0))</f>
        <v/>
      </c>
      <c r="P4954" s="39">
        <f>IF(A4954&amp;B4954&amp;C4954="","",IF(AND(O4954=1,N(G4954)&gt;0),IF(INDEX(pl_ativa,MAX(1,N(G4954)))="Sim",1,0),0))</f>
        <v/>
      </c>
      <c r="Q4954" s="39">
        <f>IF(F4954="","",COUNTIFS(ex_chave_oc,F4954,ex_cancelada,"&lt;&gt;Sim"))</f>
        <v/>
      </c>
      <c r="R4954" s="51">
        <f>IF(P4954="","",IF(AND(P4954=1,N(Q4954)&gt;0),1,0))</f>
        <v/>
      </c>
      <c r="S4954" s="30">
        <f>IF(P4954="","",IF(F4954="","ERRO: data prevista ausente ou inválida",IF(O4954=0,"Duplicada: contada uma vez",IF(N(G4954)=0,"ERRO: tarefa fora do Plano Mestre",IF(P4954=0,"Tarefa retirada do plano: não conta","OK")))))</f>
        <v/>
      </c>
    </row>
    <row r="4955">
      <c r="A4955" s="29" t="n"/>
      <c r="B4955" s="25" t="n"/>
      <c r="C4955" s="49" t="n"/>
      <c r="D4955" s="29" t="n"/>
      <c r="E4955" s="23">
        <f>IF(OR(A4955="",B4955=""),"",A4955&amp;"|"&amp;B4955)</f>
        <v/>
      </c>
      <c r="F4955" s="30">
        <f>IF(OR(E4955="",NOT(ISNUMBER(C4955))),"",E4955&amp;"|"&amp;YEAR(C4955)&amp;"-"&amp;RIGHT("0"&amp;MONTH(C4955),2)&amp;"-"&amp;RIGHT("0"&amp;DAY(C4955),2))</f>
        <v/>
      </c>
      <c r="G4955" s="26">
        <f>IF(E4955="","",IFERROR(MATCH(E4955,pl_chave,0),0))</f>
        <v/>
      </c>
      <c r="H4955" s="23">
        <f>IF(G4955="","",IF(G4955=0,"Tarefa fora do plano",INDEX(pl_tag,G4955)))</f>
        <v/>
      </c>
      <c r="I4955" s="30">
        <f>IF(N(G4955)=0,"",INDEX(pl_atividade,G4955))</f>
        <v/>
      </c>
      <c r="J4955" s="50">
        <f>IF(N(G4955)=0,"",INDEX(pl_especialidade,G4955))</f>
        <v/>
      </c>
      <c r="K4955" s="28">
        <f>IF(N(G4955)=0,"",INDEX(pl_duracao,G4955))</f>
        <v/>
      </c>
      <c r="L4955" s="39">
        <f>IF(ISNUMBER(C4955),YEAR(C4955),"")</f>
        <v/>
      </c>
      <c r="M4955" s="39">
        <f>IF(ISNUMBER(C4955),MONTH(C4955),"")</f>
        <v/>
      </c>
      <c r="N4955" s="23">
        <f>IF(L4955="","",IF(NOT(ISNUMBER(crono_ano)),"Informe o ano",IF(L4955&lt;crono_ano,"Antes do ano",IF(L4955&gt;crono_ano,"Depois do ano","No ano"))))</f>
        <v/>
      </c>
      <c r="O4955" s="39">
        <f>IF(F4955="","",IF(COUNTIF(F$7:F4955,F4955)=1,1,0))</f>
        <v/>
      </c>
      <c r="P4955" s="39">
        <f>IF(A4955&amp;B4955&amp;C4955="","",IF(AND(O4955=1,N(G4955)&gt;0),IF(INDEX(pl_ativa,MAX(1,N(G4955)))="Sim",1,0),0))</f>
        <v/>
      </c>
      <c r="Q4955" s="39">
        <f>IF(F4955="","",COUNTIFS(ex_chave_oc,F4955,ex_cancelada,"&lt;&gt;Sim"))</f>
        <v/>
      </c>
      <c r="R4955" s="51">
        <f>IF(P4955="","",IF(AND(P4955=1,N(Q4955)&gt;0),1,0))</f>
        <v/>
      </c>
      <c r="S4955" s="30">
        <f>IF(P4955="","",IF(F4955="","ERRO: data prevista ausente ou inválida",IF(O4955=0,"Duplicada: contada uma vez",IF(N(G4955)=0,"ERRO: tarefa fora do Plano Mestre",IF(P4955=0,"Tarefa retirada do plano: não conta","OK")))))</f>
        <v/>
      </c>
    </row>
    <row r="4956">
      <c r="A4956" s="29" t="n"/>
      <c r="B4956" s="25" t="n"/>
      <c r="C4956" s="49" t="n"/>
      <c r="D4956" s="29" t="n"/>
      <c r="E4956" s="23">
        <f>IF(OR(A4956="",B4956=""),"",A4956&amp;"|"&amp;B4956)</f>
        <v/>
      </c>
      <c r="F4956" s="30">
        <f>IF(OR(E4956="",NOT(ISNUMBER(C4956))),"",E4956&amp;"|"&amp;YEAR(C4956)&amp;"-"&amp;RIGHT("0"&amp;MONTH(C4956),2)&amp;"-"&amp;RIGHT("0"&amp;DAY(C4956),2))</f>
        <v/>
      </c>
      <c r="G4956" s="26">
        <f>IF(E4956="","",IFERROR(MATCH(E4956,pl_chave,0),0))</f>
        <v/>
      </c>
      <c r="H4956" s="23">
        <f>IF(G4956="","",IF(G4956=0,"Tarefa fora do plano",INDEX(pl_tag,G4956)))</f>
        <v/>
      </c>
      <c r="I4956" s="30">
        <f>IF(N(G4956)=0,"",INDEX(pl_atividade,G4956))</f>
        <v/>
      </c>
      <c r="J4956" s="50">
        <f>IF(N(G4956)=0,"",INDEX(pl_especialidade,G4956))</f>
        <v/>
      </c>
      <c r="K4956" s="28">
        <f>IF(N(G4956)=0,"",INDEX(pl_duracao,G4956))</f>
        <v/>
      </c>
      <c r="L4956" s="39">
        <f>IF(ISNUMBER(C4956),YEAR(C4956),"")</f>
        <v/>
      </c>
      <c r="M4956" s="39">
        <f>IF(ISNUMBER(C4956),MONTH(C4956),"")</f>
        <v/>
      </c>
      <c r="N4956" s="23">
        <f>IF(L4956="","",IF(NOT(ISNUMBER(crono_ano)),"Informe o ano",IF(L4956&lt;crono_ano,"Antes do ano",IF(L4956&gt;crono_ano,"Depois do ano","No ano"))))</f>
        <v/>
      </c>
      <c r="O4956" s="39">
        <f>IF(F4956="","",IF(COUNTIF(F$7:F4956,F4956)=1,1,0))</f>
        <v/>
      </c>
      <c r="P4956" s="39">
        <f>IF(A4956&amp;B4956&amp;C4956="","",IF(AND(O4956=1,N(G4956)&gt;0),IF(INDEX(pl_ativa,MAX(1,N(G4956)))="Sim",1,0),0))</f>
        <v/>
      </c>
      <c r="Q4956" s="39">
        <f>IF(F4956="","",COUNTIFS(ex_chave_oc,F4956,ex_cancelada,"&lt;&gt;Sim"))</f>
        <v/>
      </c>
      <c r="R4956" s="51">
        <f>IF(P4956="","",IF(AND(P4956=1,N(Q4956)&gt;0),1,0))</f>
        <v/>
      </c>
      <c r="S4956" s="30">
        <f>IF(P4956="","",IF(F4956="","ERRO: data prevista ausente ou inválida",IF(O4956=0,"Duplicada: contada uma vez",IF(N(G4956)=0,"ERRO: tarefa fora do Plano Mestre",IF(P4956=0,"Tarefa retirada do plano: não conta","OK")))))</f>
        <v/>
      </c>
    </row>
    <row r="4957">
      <c r="A4957" s="29" t="n"/>
      <c r="B4957" s="25" t="n"/>
      <c r="C4957" s="49" t="n"/>
      <c r="D4957" s="29" t="n"/>
      <c r="E4957" s="23">
        <f>IF(OR(A4957="",B4957=""),"",A4957&amp;"|"&amp;B4957)</f>
        <v/>
      </c>
      <c r="F4957" s="30">
        <f>IF(OR(E4957="",NOT(ISNUMBER(C4957))),"",E4957&amp;"|"&amp;YEAR(C4957)&amp;"-"&amp;RIGHT("0"&amp;MONTH(C4957),2)&amp;"-"&amp;RIGHT("0"&amp;DAY(C4957),2))</f>
        <v/>
      </c>
      <c r="G4957" s="26">
        <f>IF(E4957="","",IFERROR(MATCH(E4957,pl_chave,0),0))</f>
        <v/>
      </c>
      <c r="H4957" s="23">
        <f>IF(G4957="","",IF(G4957=0,"Tarefa fora do plano",INDEX(pl_tag,G4957)))</f>
        <v/>
      </c>
      <c r="I4957" s="30">
        <f>IF(N(G4957)=0,"",INDEX(pl_atividade,G4957))</f>
        <v/>
      </c>
      <c r="J4957" s="50">
        <f>IF(N(G4957)=0,"",INDEX(pl_especialidade,G4957))</f>
        <v/>
      </c>
      <c r="K4957" s="28">
        <f>IF(N(G4957)=0,"",INDEX(pl_duracao,G4957))</f>
        <v/>
      </c>
      <c r="L4957" s="39">
        <f>IF(ISNUMBER(C4957),YEAR(C4957),"")</f>
        <v/>
      </c>
      <c r="M4957" s="39">
        <f>IF(ISNUMBER(C4957),MONTH(C4957),"")</f>
        <v/>
      </c>
      <c r="N4957" s="23">
        <f>IF(L4957="","",IF(NOT(ISNUMBER(crono_ano)),"Informe o ano",IF(L4957&lt;crono_ano,"Antes do ano",IF(L4957&gt;crono_ano,"Depois do ano","No ano"))))</f>
        <v/>
      </c>
      <c r="O4957" s="39">
        <f>IF(F4957="","",IF(COUNTIF(F$7:F4957,F4957)=1,1,0))</f>
        <v/>
      </c>
      <c r="P4957" s="39">
        <f>IF(A4957&amp;B4957&amp;C4957="","",IF(AND(O4957=1,N(G4957)&gt;0),IF(INDEX(pl_ativa,MAX(1,N(G4957)))="Sim",1,0),0))</f>
        <v/>
      </c>
      <c r="Q4957" s="39">
        <f>IF(F4957="","",COUNTIFS(ex_chave_oc,F4957,ex_cancelada,"&lt;&gt;Sim"))</f>
        <v/>
      </c>
      <c r="R4957" s="51">
        <f>IF(P4957="","",IF(AND(P4957=1,N(Q4957)&gt;0),1,0))</f>
        <v/>
      </c>
      <c r="S4957" s="30">
        <f>IF(P4957="","",IF(F4957="","ERRO: data prevista ausente ou inválida",IF(O4957=0,"Duplicada: contada uma vez",IF(N(G4957)=0,"ERRO: tarefa fora do Plano Mestre",IF(P4957=0,"Tarefa retirada do plano: não conta","OK")))))</f>
        <v/>
      </c>
    </row>
    <row r="4958">
      <c r="A4958" s="29" t="n"/>
      <c r="B4958" s="25" t="n"/>
      <c r="C4958" s="49" t="n"/>
      <c r="D4958" s="29" t="n"/>
      <c r="E4958" s="23">
        <f>IF(OR(A4958="",B4958=""),"",A4958&amp;"|"&amp;B4958)</f>
        <v/>
      </c>
      <c r="F4958" s="30">
        <f>IF(OR(E4958="",NOT(ISNUMBER(C4958))),"",E4958&amp;"|"&amp;YEAR(C4958)&amp;"-"&amp;RIGHT("0"&amp;MONTH(C4958),2)&amp;"-"&amp;RIGHT("0"&amp;DAY(C4958),2))</f>
        <v/>
      </c>
      <c r="G4958" s="26">
        <f>IF(E4958="","",IFERROR(MATCH(E4958,pl_chave,0),0))</f>
        <v/>
      </c>
      <c r="H4958" s="23">
        <f>IF(G4958="","",IF(G4958=0,"Tarefa fora do plano",INDEX(pl_tag,G4958)))</f>
        <v/>
      </c>
      <c r="I4958" s="30">
        <f>IF(N(G4958)=0,"",INDEX(pl_atividade,G4958))</f>
        <v/>
      </c>
      <c r="J4958" s="50">
        <f>IF(N(G4958)=0,"",INDEX(pl_especialidade,G4958))</f>
        <v/>
      </c>
      <c r="K4958" s="28">
        <f>IF(N(G4958)=0,"",INDEX(pl_duracao,G4958))</f>
        <v/>
      </c>
      <c r="L4958" s="39">
        <f>IF(ISNUMBER(C4958),YEAR(C4958),"")</f>
        <v/>
      </c>
      <c r="M4958" s="39">
        <f>IF(ISNUMBER(C4958),MONTH(C4958),"")</f>
        <v/>
      </c>
      <c r="N4958" s="23">
        <f>IF(L4958="","",IF(NOT(ISNUMBER(crono_ano)),"Informe o ano",IF(L4958&lt;crono_ano,"Antes do ano",IF(L4958&gt;crono_ano,"Depois do ano","No ano"))))</f>
        <v/>
      </c>
      <c r="O4958" s="39">
        <f>IF(F4958="","",IF(COUNTIF(F$7:F4958,F4958)=1,1,0))</f>
        <v/>
      </c>
      <c r="P4958" s="39">
        <f>IF(A4958&amp;B4958&amp;C4958="","",IF(AND(O4958=1,N(G4958)&gt;0),IF(INDEX(pl_ativa,MAX(1,N(G4958)))="Sim",1,0),0))</f>
        <v/>
      </c>
      <c r="Q4958" s="39">
        <f>IF(F4958="","",COUNTIFS(ex_chave_oc,F4958,ex_cancelada,"&lt;&gt;Sim"))</f>
        <v/>
      </c>
      <c r="R4958" s="51">
        <f>IF(P4958="","",IF(AND(P4958=1,N(Q4958)&gt;0),1,0))</f>
        <v/>
      </c>
      <c r="S4958" s="30">
        <f>IF(P4958="","",IF(F4958="","ERRO: data prevista ausente ou inválida",IF(O4958=0,"Duplicada: contada uma vez",IF(N(G4958)=0,"ERRO: tarefa fora do Plano Mestre",IF(P4958=0,"Tarefa retirada do plano: não conta","OK")))))</f>
        <v/>
      </c>
    </row>
    <row r="4959">
      <c r="A4959" s="29" t="n"/>
      <c r="B4959" s="25" t="n"/>
      <c r="C4959" s="49" t="n"/>
      <c r="D4959" s="29" t="n"/>
      <c r="E4959" s="23">
        <f>IF(OR(A4959="",B4959=""),"",A4959&amp;"|"&amp;B4959)</f>
        <v/>
      </c>
      <c r="F4959" s="30">
        <f>IF(OR(E4959="",NOT(ISNUMBER(C4959))),"",E4959&amp;"|"&amp;YEAR(C4959)&amp;"-"&amp;RIGHT("0"&amp;MONTH(C4959),2)&amp;"-"&amp;RIGHT("0"&amp;DAY(C4959),2))</f>
        <v/>
      </c>
      <c r="G4959" s="26">
        <f>IF(E4959="","",IFERROR(MATCH(E4959,pl_chave,0),0))</f>
        <v/>
      </c>
      <c r="H4959" s="23">
        <f>IF(G4959="","",IF(G4959=0,"Tarefa fora do plano",INDEX(pl_tag,G4959)))</f>
        <v/>
      </c>
      <c r="I4959" s="30">
        <f>IF(N(G4959)=0,"",INDEX(pl_atividade,G4959))</f>
        <v/>
      </c>
      <c r="J4959" s="50">
        <f>IF(N(G4959)=0,"",INDEX(pl_especialidade,G4959))</f>
        <v/>
      </c>
      <c r="K4959" s="28">
        <f>IF(N(G4959)=0,"",INDEX(pl_duracao,G4959))</f>
        <v/>
      </c>
      <c r="L4959" s="39">
        <f>IF(ISNUMBER(C4959),YEAR(C4959),"")</f>
        <v/>
      </c>
      <c r="M4959" s="39">
        <f>IF(ISNUMBER(C4959),MONTH(C4959),"")</f>
        <v/>
      </c>
      <c r="N4959" s="23">
        <f>IF(L4959="","",IF(NOT(ISNUMBER(crono_ano)),"Informe o ano",IF(L4959&lt;crono_ano,"Antes do ano",IF(L4959&gt;crono_ano,"Depois do ano","No ano"))))</f>
        <v/>
      </c>
      <c r="O4959" s="39">
        <f>IF(F4959="","",IF(COUNTIF(F$7:F4959,F4959)=1,1,0))</f>
        <v/>
      </c>
      <c r="P4959" s="39">
        <f>IF(A4959&amp;B4959&amp;C4959="","",IF(AND(O4959=1,N(G4959)&gt;0),IF(INDEX(pl_ativa,MAX(1,N(G4959)))="Sim",1,0),0))</f>
        <v/>
      </c>
      <c r="Q4959" s="39">
        <f>IF(F4959="","",COUNTIFS(ex_chave_oc,F4959,ex_cancelada,"&lt;&gt;Sim"))</f>
        <v/>
      </c>
      <c r="R4959" s="51">
        <f>IF(P4959="","",IF(AND(P4959=1,N(Q4959)&gt;0),1,0))</f>
        <v/>
      </c>
      <c r="S4959" s="30">
        <f>IF(P4959="","",IF(F4959="","ERRO: data prevista ausente ou inválida",IF(O4959=0,"Duplicada: contada uma vez",IF(N(G4959)=0,"ERRO: tarefa fora do Plano Mestre",IF(P4959=0,"Tarefa retirada do plano: não conta","OK")))))</f>
        <v/>
      </c>
    </row>
    <row r="4960">
      <c r="A4960" s="29" t="n"/>
      <c r="B4960" s="25" t="n"/>
      <c r="C4960" s="49" t="n"/>
      <c r="D4960" s="29" t="n"/>
      <c r="E4960" s="23">
        <f>IF(OR(A4960="",B4960=""),"",A4960&amp;"|"&amp;B4960)</f>
        <v/>
      </c>
      <c r="F4960" s="30">
        <f>IF(OR(E4960="",NOT(ISNUMBER(C4960))),"",E4960&amp;"|"&amp;YEAR(C4960)&amp;"-"&amp;RIGHT("0"&amp;MONTH(C4960),2)&amp;"-"&amp;RIGHT("0"&amp;DAY(C4960),2))</f>
        <v/>
      </c>
      <c r="G4960" s="26">
        <f>IF(E4960="","",IFERROR(MATCH(E4960,pl_chave,0),0))</f>
        <v/>
      </c>
      <c r="H4960" s="23">
        <f>IF(G4960="","",IF(G4960=0,"Tarefa fora do plano",INDEX(pl_tag,G4960)))</f>
        <v/>
      </c>
      <c r="I4960" s="30">
        <f>IF(N(G4960)=0,"",INDEX(pl_atividade,G4960))</f>
        <v/>
      </c>
      <c r="J4960" s="50">
        <f>IF(N(G4960)=0,"",INDEX(pl_especialidade,G4960))</f>
        <v/>
      </c>
      <c r="K4960" s="28">
        <f>IF(N(G4960)=0,"",INDEX(pl_duracao,G4960))</f>
        <v/>
      </c>
      <c r="L4960" s="39">
        <f>IF(ISNUMBER(C4960),YEAR(C4960),"")</f>
        <v/>
      </c>
      <c r="M4960" s="39">
        <f>IF(ISNUMBER(C4960),MONTH(C4960),"")</f>
        <v/>
      </c>
      <c r="N4960" s="23">
        <f>IF(L4960="","",IF(NOT(ISNUMBER(crono_ano)),"Informe o ano",IF(L4960&lt;crono_ano,"Antes do ano",IF(L4960&gt;crono_ano,"Depois do ano","No ano"))))</f>
        <v/>
      </c>
      <c r="O4960" s="39">
        <f>IF(F4960="","",IF(COUNTIF(F$7:F4960,F4960)=1,1,0))</f>
        <v/>
      </c>
      <c r="P4960" s="39">
        <f>IF(A4960&amp;B4960&amp;C4960="","",IF(AND(O4960=1,N(G4960)&gt;0),IF(INDEX(pl_ativa,MAX(1,N(G4960)))="Sim",1,0),0))</f>
        <v/>
      </c>
      <c r="Q4960" s="39">
        <f>IF(F4960="","",COUNTIFS(ex_chave_oc,F4960,ex_cancelada,"&lt;&gt;Sim"))</f>
        <v/>
      </c>
      <c r="R4960" s="51">
        <f>IF(P4960="","",IF(AND(P4960=1,N(Q4960)&gt;0),1,0))</f>
        <v/>
      </c>
      <c r="S4960" s="30">
        <f>IF(P4960="","",IF(F4960="","ERRO: data prevista ausente ou inválida",IF(O4960=0,"Duplicada: contada uma vez",IF(N(G4960)=0,"ERRO: tarefa fora do Plano Mestre",IF(P4960=0,"Tarefa retirada do plano: não conta","OK")))))</f>
        <v/>
      </c>
    </row>
    <row r="4961">
      <c r="A4961" s="29" t="n"/>
      <c r="B4961" s="25" t="n"/>
      <c r="C4961" s="49" t="n"/>
      <c r="D4961" s="29" t="n"/>
      <c r="E4961" s="23">
        <f>IF(OR(A4961="",B4961=""),"",A4961&amp;"|"&amp;B4961)</f>
        <v/>
      </c>
      <c r="F4961" s="30">
        <f>IF(OR(E4961="",NOT(ISNUMBER(C4961))),"",E4961&amp;"|"&amp;YEAR(C4961)&amp;"-"&amp;RIGHT("0"&amp;MONTH(C4961),2)&amp;"-"&amp;RIGHT("0"&amp;DAY(C4961),2))</f>
        <v/>
      </c>
      <c r="G4961" s="26">
        <f>IF(E4961="","",IFERROR(MATCH(E4961,pl_chave,0),0))</f>
        <v/>
      </c>
      <c r="H4961" s="23">
        <f>IF(G4961="","",IF(G4961=0,"Tarefa fora do plano",INDEX(pl_tag,G4961)))</f>
        <v/>
      </c>
      <c r="I4961" s="30">
        <f>IF(N(G4961)=0,"",INDEX(pl_atividade,G4961))</f>
        <v/>
      </c>
      <c r="J4961" s="50">
        <f>IF(N(G4961)=0,"",INDEX(pl_especialidade,G4961))</f>
        <v/>
      </c>
      <c r="K4961" s="28">
        <f>IF(N(G4961)=0,"",INDEX(pl_duracao,G4961))</f>
        <v/>
      </c>
      <c r="L4961" s="39">
        <f>IF(ISNUMBER(C4961),YEAR(C4961),"")</f>
        <v/>
      </c>
      <c r="M4961" s="39">
        <f>IF(ISNUMBER(C4961),MONTH(C4961),"")</f>
        <v/>
      </c>
      <c r="N4961" s="23">
        <f>IF(L4961="","",IF(NOT(ISNUMBER(crono_ano)),"Informe o ano",IF(L4961&lt;crono_ano,"Antes do ano",IF(L4961&gt;crono_ano,"Depois do ano","No ano"))))</f>
        <v/>
      </c>
      <c r="O4961" s="39">
        <f>IF(F4961="","",IF(COUNTIF(F$7:F4961,F4961)=1,1,0))</f>
        <v/>
      </c>
      <c r="P4961" s="39">
        <f>IF(A4961&amp;B4961&amp;C4961="","",IF(AND(O4961=1,N(G4961)&gt;0),IF(INDEX(pl_ativa,MAX(1,N(G4961)))="Sim",1,0),0))</f>
        <v/>
      </c>
      <c r="Q4961" s="39">
        <f>IF(F4961="","",COUNTIFS(ex_chave_oc,F4961,ex_cancelada,"&lt;&gt;Sim"))</f>
        <v/>
      </c>
      <c r="R4961" s="51">
        <f>IF(P4961="","",IF(AND(P4961=1,N(Q4961)&gt;0),1,0))</f>
        <v/>
      </c>
      <c r="S4961" s="30">
        <f>IF(P4961="","",IF(F4961="","ERRO: data prevista ausente ou inválida",IF(O4961=0,"Duplicada: contada uma vez",IF(N(G4961)=0,"ERRO: tarefa fora do Plano Mestre",IF(P4961=0,"Tarefa retirada do plano: não conta","OK")))))</f>
        <v/>
      </c>
    </row>
    <row r="4962">
      <c r="A4962" s="29" t="n"/>
      <c r="B4962" s="25" t="n"/>
      <c r="C4962" s="49" t="n"/>
      <c r="D4962" s="29" t="n"/>
      <c r="E4962" s="23">
        <f>IF(OR(A4962="",B4962=""),"",A4962&amp;"|"&amp;B4962)</f>
        <v/>
      </c>
      <c r="F4962" s="30">
        <f>IF(OR(E4962="",NOT(ISNUMBER(C4962))),"",E4962&amp;"|"&amp;YEAR(C4962)&amp;"-"&amp;RIGHT("0"&amp;MONTH(C4962),2)&amp;"-"&amp;RIGHT("0"&amp;DAY(C4962),2))</f>
        <v/>
      </c>
      <c r="G4962" s="26">
        <f>IF(E4962="","",IFERROR(MATCH(E4962,pl_chave,0),0))</f>
        <v/>
      </c>
      <c r="H4962" s="23">
        <f>IF(G4962="","",IF(G4962=0,"Tarefa fora do plano",INDEX(pl_tag,G4962)))</f>
        <v/>
      </c>
      <c r="I4962" s="30">
        <f>IF(N(G4962)=0,"",INDEX(pl_atividade,G4962))</f>
        <v/>
      </c>
      <c r="J4962" s="50">
        <f>IF(N(G4962)=0,"",INDEX(pl_especialidade,G4962))</f>
        <v/>
      </c>
      <c r="K4962" s="28">
        <f>IF(N(G4962)=0,"",INDEX(pl_duracao,G4962))</f>
        <v/>
      </c>
      <c r="L4962" s="39">
        <f>IF(ISNUMBER(C4962),YEAR(C4962),"")</f>
        <v/>
      </c>
      <c r="M4962" s="39">
        <f>IF(ISNUMBER(C4962),MONTH(C4962),"")</f>
        <v/>
      </c>
      <c r="N4962" s="23">
        <f>IF(L4962="","",IF(NOT(ISNUMBER(crono_ano)),"Informe o ano",IF(L4962&lt;crono_ano,"Antes do ano",IF(L4962&gt;crono_ano,"Depois do ano","No ano"))))</f>
        <v/>
      </c>
      <c r="O4962" s="39">
        <f>IF(F4962="","",IF(COUNTIF(F$7:F4962,F4962)=1,1,0))</f>
        <v/>
      </c>
      <c r="P4962" s="39">
        <f>IF(A4962&amp;B4962&amp;C4962="","",IF(AND(O4962=1,N(G4962)&gt;0),IF(INDEX(pl_ativa,MAX(1,N(G4962)))="Sim",1,0),0))</f>
        <v/>
      </c>
      <c r="Q4962" s="39">
        <f>IF(F4962="","",COUNTIFS(ex_chave_oc,F4962,ex_cancelada,"&lt;&gt;Sim"))</f>
        <v/>
      </c>
      <c r="R4962" s="51">
        <f>IF(P4962="","",IF(AND(P4962=1,N(Q4962)&gt;0),1,0))</f>
        <v/>
      </c>
      <c r="S4962" s="30">
        <f>IF(P4962="","",IF(F4962="","ERRO: data prevista ausente ou inválida",IF(O4962=0,"Duplicada: contada uma vez",IF(N(G4962)=0,"ERRO: tarefa fora do Plano Mestre",IF(P4962=0,"Tarefa retirada do plano: não conta","OK")))))</f>
        <v/>
      </c>
    </row>
    <row r="4963">
      <c r="A4963" s="29" t="n"/>
      <c r="B4963" s="25" t="n"/>
      <c r="C4963" s="49" t="n"/>
      <c r="D4963" s="29" t="n"/>
      <c r="E4963" s="23">
        <f>IF(OR(A4963="",B4963=""),"",A4963&amp;"|"&amp;B4963)</f>
        <v/>
      </c>
      <c r="F4963" s="30">
        <f>IF(OR(E4963="",NOT(ISNUMBER(C4963))),"",E4963&amp;"|"&amp;YEAR(C4963)&amp;"-"&amp;RIGHT("0"&amp;MONTH(C4963),2)&amp;"-"&amp;RIGHT("0"&amp;DAY(C4963),2))</f>
        <v/>
      </c>
      <c r="G4963" s="26">
        <f>IF(E4963="","",IFERROR(MATCH(E4963,pl_chave,0),0))</f>
        <v/>
      </c>
      <c r="H4963" s="23">
        <f>IF(G4963="","",IF(G4963=0,"Tarefa fora do plano",INDEX(pl_tag,G4963)))</f>
        <v/>
      </c>
      <c r="I4963" s="30">
        <f>IF(N(G4963)=0,"",INDEX(pl_atividade,G4963))</f>
        <v/>
      </c>
      <c r="J4963" s="50">
        <f>IF(N(G4963)=0,"",INDEX(pl_especialidade,G4963))</f>
        <v/>
      </c>
      <c r="K4963" s="28">
        <f>IF(N(G4963)=0,"",INDEX(pl_duracao,G4963))</f>
        <v/>
      </c>
      <c r="L4963" s="39">
        <f>IF(ISNUMBER(C4963),YEAR(C4963),"")</f>
        <v/>
      </c>
      <c r="M4963" s="39">
        <f>IF(ISNUMBER(C4963),MONTH(C4963),"")</f>
        <v/>
      </c>
      <c r="N4963" s="23">
        <f>IF(L4963="","",IF(NOT(ISNUMBER(crono_ano)),"Informe o ano",IF(L4963&lt;crono_ano,"Antes do ano",IF(L4963&gt;crono_ano,"Depois do ano","No ano"))))</f>
        <v/>
      </c>
      <c r="O4963" s="39">
        <f>IF(F4963="","",IF(COUNTIF(F$7:F4963,F4963)=1,1,0))</f>
        <v/>
      </c>
      <c r="P4963" s="39">
        <f>IF(A4963&amp;B4963&amp;C4963="","",IF(AND(O4963=1,N(G4963)&gt;0),IF(INDEX(pl_ativa,MAX(1,N(G4963)))="Sim",1,0),0))</f>
        <v/>
      </c>
      <c r="Q4963" s="39">
        <f>IF(F4963="","",COUNTIFS(ex_chave_oc,F4963,ex_cancelada,"&lt;&gt;Sim"))</f>
        <v/>
      </c>
      <c r="R4963" s="51">
        <f>IF(P4963="","",IF(AND(P4963=1,N(Q4963)&gt;0),1,0))</f>
        <v/>
      </c>
      <c r="S4963" s="30">
        <f>IF(P4963="","",IF(F4963="","ERRO: data prevista ausente ou inválida",IF(O4963=0,"Duplicada: contada uma vez",IF(N(G4963)=0,"ERRO: tarefa fora do Plano Mestre",IF(P4963=0,"Tarefa retirada do plano: não conta","OK")))))</f>
        <v/>
      </c>
    </row>
    <row r="4964">
      <c r="A4964" s="29" t="n"/>
      <c r="B4964" s="25" t="n"/>
      <c r="C4964" s="49" t="n"/>
      <c r="D4964" s="29" t="n"/>
      <c r="E4964" s="23">
        <f>IF(OR(A4964="",B4964=""),"",A4964&amp;"|"&amp;B4964)</f>
        <v/>
      </c>
      <c r="F4964" s="30">
        <f>IF(OR(E4964="",NOT(ISNUMBER(C4964))),"",E4964&amp;"|"&amp;YEAR(C4964)&amp;"-"&amp;RIGHT("0"&amp;MONTH(C4964),2)&amp;"-"&amp;RIGHT("0"&amp;DAY(C4964),2))</f>
        <v/>
      </c>
      <c r="G4964" s="26">
        <f>IF(E4964="","",IFERROR(MATCH(E4964,pl_chave,0),0))</f>
        <v/>
      </c>
      <c r="H4964" s="23">
        <f>IF(G4964="","",IF(G4964=0,"Tarefa fora do plano",INDEX(pl_tag,G4964)))</f>
        <v/>
      </c>
      <c r="I4964" s="30">
        <f>IF(N(G4964)=0,"",INDEX(pl_atividade,G4964))</f>
        <v/>
      </c>
      <c r="J4964" s="50">
        <f>IF(N(G4964)=0,"",INDEX(pl_especialidade,G4964))</f>
        <v/>
      </c>
      <c r="K4964" s="28">
        <f>IF(N(G4964)=0,"",INDEX(pl_duracao,G4964))</f>
        <v/>
      </c>
      <c r="L4964" s="39">
        <f>IF(ISNUMBER(C4964),YEAR(C4964),"")</f>
        <v/>
      </c>
      <c r="M4964" s="39">
        <f>IF(ISNUMBER(C4964),MONTH(C4964),"")</f>
        <v/>
      </c>
      <c r="N4964" s="23">
        <f>IF(L4964="","",IF(NOT(ISNUMBER(crono_ano)),"Informe o ano",IF(L4964&lt;crono_ano,"Antes do ano",IF(L4964&gt;crono_ano,"Depois do ano","No ano"))))</f>
        <v/>
      </c>
      <c r="O4964" s="39">
        <f>IF(F4964="","",IF(COUNTIF(F$7:F4964,F4964)=1,1,0))</f>
        <v/>
      </c>
      <c r="P4964" s="39">
        <f>IF(A4964&amp;B4964&amp;C4964="","",IF(AND(O4964=1,N(G4964)&gt;0),IF(INDEX(pl_ativa,MAX(1,N(G4964)))="Sim",1,0),0))</f>
        <v/>
      </c>
      <c r="Q4964" s="39">
        <f>IF(F4964="","",COUNTIFS(ex_chave_oc,F4964,ex_cancelada,"&lt;&gt;Sim"))</f>
        <v/>
      </c>
      <c r="R4964" s="51">
        <f>IF(P4964="","",IF(AND(P4964=1,N(Q4964)&gt;0),1,0))</f>
        <v/>
      </c>
      <c r="S4964" s="30">
        <f>IF(P4964="","",IF(F4964="","ERRO: data prevista ausente ou inválida",IF(O4964=0,"Duplicada: contada uma vez",IF(N(G4964)=0,"ERRO: tarefa fora do Plano Mestre",IF(P4964=0,"Tarefa retirada do plano: não conta","OK")))))</f>
        <v/>
      </c>
    </row>
    <row r="4965">
      <c r="A4965" s="29" t="n"/>
      <c r="B4965" s="25" t="n"/>
      <c r="C4965" s="49" t="n"/>
      <c r="D4965" s="29" t="n"/>
      <c r="E4965" s="23">
        <f>IF(OR(A4965="",B4965=""),"",A4965&amp;"|"&amp;B4965)</f>
        <v/>
      </c>
      <c r="F4965" s="30">
        <f>IF(OR(E4965="",NOT(ISNUMBER(C4965))),"",E4965&amp;"|"&amp;YEAR(C4965)&amp;"-"&amp;RIGHT("0"&amp;MONTH(C4965),2)&amp;"-"&amp;RIGHT("0"&amp;DAY(C4965),2))</f>
        <v/>
      </c>
      <c r="G4965" s="26">
        <f>IF(E4965="","",IFERROR(MATCH(E4965,pl_chave,0),0))</f>
        <v/>
      </c>
      <c r="H4965" s="23">
        <f>IF(G4965="","",IF(G4965=0,"Tarefa fora do plano",INDEX(pl_tag,G4965)))</f>
        <v/>
      </c>
      <c r="I4965" s="30">
        <f>IF(N(G4965)=0,"",INDEX(pl_atividade,G4965))</f>
        <v/>
      </c>
      <c r="J4965" s="50">
        <f>IF(N(G4965)=0,"",INDEX(pl_especialidade,G4965))</f>
        <v/>
      </c>
      <c r="K4965" s="28">
        <f>IF(N(G4965)=0,"",INDEX(pl_duracao,G4965))</f>
        <v/>
      </c>
      <c r="L4965" s="39">
        <f>IF(ISNUMBER(C4965),YEAR(C4965),"")</f>
        <v/>
      </c>
      <c r="M4965" s="39">
        <f>IF(ISNUMBER(C4965),MONTH(C4965),"")</f>
        <v/>
      </c>
      <c r="N4965" s="23">
        <f>IF(L4965="","",IF(NOT(ISNUMBER(crono_ano)),"Informe o ano",IF(L4965&lt;crono_ano,"Antes do ano",IF(L4965&gt;crono_ano,"Depois do ano","No ano"))))</f>
        <v/>
      </c>
      <c r="O4965" s="39">
        <f>IF(F4965="","",IF(COUNTIF(F$7:F4965,F4965)=1,1,0))</f>
        <v/>
      </c>
      <c r="P4965" s="39">
        <f>IF(A4965&amp;B4965&amp;C4965="","",IF(AND(O4965=1,N(G4965)&gt;0),IF(INDEX(pl_ativa,MAX(1,N(G4965)))="Sim",1,0),0))</f>
        <v/>
      </c>
      <c r="Q4965" s="39">
        <f>IF(F4965="","",COUNTIFS(ex_chave_oc,F4965,ex_cancelada,"&lt;&gt;Sim"))</f>
        <v/>
      </c>
      <c r="R4965" s="51">
        <f>IF(P4965="","",IF(AND(P4965=1,N(Q4965)&gt;0),1,0))</f>
        <v/>
      </c>
      <c r="S4965" s="30">
        <f>IF(P4965="","",IF(F4965="","ERRO: data prevista ausente ou inválida",IF(O4965=0,"Duplicada: contada uma vez",IF(N(G4965)=0,"ERRO: tarefa fora do Plano Mestre",IF(P4965=0,"Tarefa retirada do plano: não conta","OK")))))</f>
        <v/>
      </c>
    </row>
    <row r="4966">
      <c r="A4966" s="29" t="n"/>
      <c r="B4966" s="25" t="n"/>
      <c r="C4966" s="49" t="n"/>
      <c r="D4966" s="29" t="n"/>
      <c r="E4966" s="23">
        <f>IF(OR(A4966="",B4966=""),"",A4966&amp;"|"&amp;B4966)</f>
        <v/>
      </c>
      <c r="F4966" s="30">
        <f>IF(OR(E4966="",NOT(ISNUMBER(C4966))),"",E4966&amp;"|"&amp;YEAR(C4966)&amp;"-"&amp;RIGHT("0"&amp;MONTH(C4966),2)&amp;"-"&amp;RIGHT("0"&amp;DAY(C4966),2))</f>
        <v/>
      </c>
      <c r="G4966" s="26">
        <f>IF(E4966="","",IFERROR(MATCH(E4966,pl_chave,0),0))</f>
        <v/>
      </c>
      <c r="H4966" s="23">
        <f>IF(G4966="","",IF(G4966=0,"Tarefa fora do plano",INDEX(pl_tag,G4966)))</f>
        <v/>
      </c>
      <c r="I4966" s="30">
        <f>IF(N(G4966)=0,"",INDEX(pl_atividade,G4966))</f>
        <v/>
      </c>
      <c r="J4966" s="50">
        <f>IF(N(G4966)=0,"",INDEX(pl_especialidade,G4966))</f>
        <v/>
      </c>
      <c r="K4966" s="28">
        <f>IF(N(G4966)=0,"",INDEX(pl_duracao,G4966))</f>
        <v/>
      </c>
      <c r="L4966" s="39">
        <f>IF(ISNUMBER(C4966),YEAR(C4966),"")</f>
        <v/>
      </c>
      <c r="M4966" s="39">
        <f>IF(ISNUMBER(C4966),MONTH(C4966),"")</f>
        <v/>
      </c>
      <c r="N4966" s="23">
        <f>IF(L4966="","",IF(NOT(ISNUMBER(crono_ano)),"Informe o ano",IF(L4966&lt;crono_ano,"Antes do ano",IF(L4966&gt;crono_ano,"Depois do ano","No ano"))))</f>
        <v/>
      </c>
      <c r="O4966" s="39">
        <f>IF(F4966="","",IF(COUNTIF(F$7:F4966,F4966)=1,1,0))</f>
        <v/>
      </c>
      <c r="P4966" s="39">
        <f>IF(A4966&amp;B4966&amp;C4966="","",IF(AND(O4966=1,N(G4966)&gt;0),IF(INDEX(pl_ativa,MAX(1,N(G4966)))="Sim",1,0),0))</f>
        <v/>
      </c>
      <c r="Q4966" s="39">
        <f>IF(F4966="","",COUNTIFS(ex_chave_oc,F4966,ex_cancelada,"&lt;&gt;Sim"))</f>
        <v/>
      </c>
      <c r="R4966" s="51">
        <f>IF(P4966="","",IF(AND(P4966=1,N(Q4966)&gt;0),1,0))</f>
        <v/>
      </c>
      <c r="S4966" s="30">
        <f>IF(P4966="","",IF(F4966="","ERRO: data prevista ausente ou inválida",IF(O4966=0,"Duplicada: contada uma vez",IF(N(G4966)=0,"ERRO: tarefa fora do Plano Mestre",IF(P4966=0,"Tarefa retirada do plano: não conta","OK")))))</f>
        <v/>
      </c>
    </row>
    <row r="4967">
      <c r="A4967" s="29" t="n"/>
      <c r="B4967" s="25" t="n"/>
      <c r="C4967" s="49" t="n"/>
      <c r="D4967" s="29" t="n"/>
      <c r="E4967" s="23">
        <f>IF(OR(A4967="",B4967=""),"",A4967&amp;"|"&amp;B4967)</f>
        <v/>
      </c>
      <c r="F4967" s="30">
        <f>IF(OR(E4967="",NOT(ISNUMBER(C4967))),"",E4967&amp;"|"&amp;YEAR(C4967)&amp;"-"&amp;RIGHT("0"&amp;MONTH(C4967),2)&amp;"-"&amp;RIGHT("0"&amp;DAY(C4967),2))</f>
        <v/>
      </c>
      <c r="G4967" s="26">
        <f>IF(E4967="","",IFERROR(MATCH(E4967,pl_chave,0),0))</f>
        <v/>
      </c>
      <c r="H4967" s="23">
        <f>IF(G4967="","",IF(G4967=0,"Tarefa fora do plano",INDEX(pl_tag,G4967)))</f>
        <v/>
      </c>
      <c r="I4967" s="30">
        <f>IF(N(G4967)=0,"",INDEX(pl_atividade,G4967))</f>
        <v/>
      </c>
      <c r="J4967" s="50">
        <f>IF(N(G4967)=0,"",INDEX(pl_especialidade,G4967))</f>
        <v/>
      </c>
      <c r="K4967" s="28">
        <f>IF(N(G4967)=0,"",INDEX(pl_duracao,G4967))</f>
        <v/>
      </c>
      <c r="L4967" s="39">
        <f>IF(ISNUMBER(C4967),YEAR(C4967),"")</f>
        <v/>
      </c>
      <c r="M4967" s="39">
        <f>IF(ISNUMBER(C4967),MONTH(C4967),"")</f>
        <v/>
      </c>
      <c r="N4967" s="23">
        <f>IF(L4967="","",IF(NOT(ISNUMBER(crono_ano)),"Informe o ano",IF(L4967&lt;crono_ano,"Antes do ano",IF(L4967&gt;crono_ano,"Depois do ano","No ano"))))</f>
        <v/>
      </c>
      <c r="O4967" s="39">
        <f>IF(F4967="","",IF(COUNTIF(F$7:F4967,F4967)=1,1,0))</f>
        <v/>
      </c>
      <c r="P4967" s="39">
        <f>IF(A4967&amp;B4967&amp;C4967="","",IF(AND(O4967=1,N(G4967)&gt;0),IF(INDEX(pl_ativa,MAX(1,N(G4967)))="Sim",1,0),0))</f>
        <v/>
      </c>
      <c r="Q4967" s="39">
        <f>IF(F4967="","",COUNTIFS(ex_chave_oc,F4967,ex_cancelada,"&lt;&gt;Sim"))</f>
        <v/>
      </c>
      <c r="R4967" s="51">
        <f>IF(P4967="","",IF(AND(P4967=1,N(Q4967)&gt;0),1,0))</f>
        <v/>
      </c>
      <c r="S4967" s="30">
        <f>IF(P4967="","",IF(F4967="","ERRO: data prevista ausente ou inválida",IF(O4967=0,"Duplicada: contada uma vez",IF(N(G4967)=0,"ERRO: tarefa fora do Plano Mestre",IF(P4967=0,"Tarefa retirada do plano: não conta","OK")))))</f>
        <v/>
      </c>
    </row>
    <row r="4968">
      <c r="A4968" s="29" t="n"/>
      <c r="B4968" s="25" t="n"/>
      <c r="C4968" s="49" t="n"/>
      <c r="D4968" s="29" t="n"/>
      <c r="E4968" s="23">
        <f>IF(OR(A4968="",B4968=""),"",A4968&amp;"|"&amp;B4968)</f>
        <v/>
      </c>
      <c r="F4968" s="30">
        <f>IF(OR(E4968="",NOT(ISNUMBER(C4968))),"",E4968&amp;"|"&amp;YEAR(C4968)&amp;"-"&amp;RIGHT("0"&amp;MONTH(C4968),2)&amp;"-"&amp;RIGHT("0"&amp;DAY(C4968),2))</f>
        <v/>
      </c>
      <c r="G4968" s="26">
        <f>IF(E4968="","",IFERROR(MATCH(E4968,pl_chave,0),0))</f>
        <v/>
      </c>
      <c r="H4968" s="23">
        <f>IF(G4968="","",IF(G4968=0,"Tarefa fora do plano",INDEX(pl_tag,G4968)))</f>
        <v/>
      </c>
      <c r="I4968" s="30">
        <f>IF(N(G4968)=0,"",INDEX(pl_atividade,G4968))</f>
        <v/>
      </c>
      <c r="J4968" s="50">
        <f>IF(N(G4968)=0,"",INDEX(pl_especialidade,G4968))</f>
        <v/>
      </c>
      <c r="K4968" s="28">
        <f>IF(N(G4968)=0,"",INDEX(pl_duracao,G4968))</f>
        <v/>
      </c>
      <c r="L4968" s="39">
        <f>IF(ISNUMBER(C4968),YEAR(C4968),"")</f>
        <v/>
      </c>
      <c r="M4968" s="39">
        <f>IF(ISNUMBER(C4968),MONTH(C4968),"")</f>
        <v/>
      </c>
      <c r="N4968" s="23">
        <f>IF(L4968="","",IF(NOT(ISNUMBER(crono_ano)),"Informe o ano",IF(L4968&lt;crono_ano,"Antes do ano",IF(L4968&gt;crono_ano,"Depois do ano","No ano"))))</f>
        <v/>
      </c>
      <c r="O4968" s="39">
        <f>IF(F4968="","",IF(COUNTIF(F$7:F4968,F4968)=1,1,0))</f>
        <v/>
      </c>
      <c r="P4968" s="39">
        <f>IF(A4968&amp;B4968&amp;C4968="","",IF(AND(O4968=1,N(G4968)&gt;0),IF(INDEX(pl_ativa,MAX(1,N(G4968)))="Sim",1,0),0))</f>
        <v/>
      </c>
      <c r="Q4968" s="39">
        <f>IF(F4968="","",COUNTIFS(ex_chave_oc,F4968,ex_cancelada,"&lt;&gt;Sim"))</f>
        <v/>
      </c>
      <c r="R4968" s="51">
        <f>IF(P4968="","",IF(AND(P4968=1,N(Q4968)&gt;0),1,0))</f>
        <v/>
      </c>
      <c r="S4968" s="30">
        <f>IF(P4968="","",IF(F4968="","ERRO: data prevista ausente ou inválida",IF(O4968=0,"Duplicada: contada uma vez",IF(N(G4968)=0,"ERRO: tarefa fora do Plano Mestre",IF(P4968=0,"Tarefa retirada do plano: não conta","OK")))))</f>
        <v/>
      </c>
    </row>
    <row r="4969">
      <c r="A4969" s="29" t="n"/>
      <c r="B4969" s="25" t="n"/>
      <c r="C4969" s="49" t="n"/>
      <c r="D4969" s="29" t="n"/>
      <c r="E4969" s="23">
        <f>IF(OR(A4969="",B4969=""),"",A4969&amp;"|"&amp;B4969)</f>
        <v/>
      </c>
      <c r="F4969" s="30">
        <f>IF(OR(E4969="",NOT(ISNUMBER(C4969))),"",E4969&amp;"|"&amp;YEAR(C4969)&amp;"-"&amp;RIGHT("0"&amp;MONTH(C4969),2)&amp;"-"&amp;RIGHT("0"&amp;DAY(C4969),2))</f>
        <v/>
      </c>
      <c r="G4969" s="26">
        <f>IF(E4969="","",IFERROR(MATCH(E4969,pl_chave,0),0))</f>
        <v/>
      </c>
      <c r="H4969" s="23">
        <f>IF(G4969="","",IF(G4969=0,"Tarefa fora do plano",INDEX(pl_tag,G4969)))</f>
        <v/>
      </c>
      <c r="I4969" s="30">
        <f>IF(N(G4969)=0,"",INDEX(pl_atividade,G4969))</f>
        <v/>
      </c>
      <c r="J4969" s="50">
        <f>IF(N(G4969)=0,"",INDEX(pl_especialidade,G4969))</f>
        <v/>
      </c>
      <c r="K4969" s="28">
        <f>IF(N(G4969)=0,"",INDEX(pl_duracao,G4969))</f>
        <v/>
      </c>
      <c r="L4969" s="39">
        <f>IF(ISNUMBER(C4969),YEAR(C4969),"")</f>
        <v/>
      </c>
      <c r="M4969" s="39">
        <f>IF(ISNUMBER(C4969),MONTH(C4969),"")</f>
        <v/>
      </c>
      <c r="N4969" s="23">
        <f>IF(L4969="","",IF(NOT(ISNUMBER(crono_ano)),"Informe o ano",IF(L4969&lt;crono_ano,"Antes do ano",IF(L4969&gt;crono_ano,"Depois do ano","No ano"))))</f>
        <v/>
      </c>
      <c r="O4969" s="39">
        <f>IF(F4969="","",IF(COUNTIF(F$7:F4969,F4969)=1,1,0))</f>
        <v/>
      </c>
      <c r="P4969" s="39">
        <f>IF(A4969&amp;B4969&amp;C4969="","",IF(AND(O4969=1,N(G4969)&gt;0),IF(INDEX(pl_ativa,MAX(1,N(G4969)))="Sim",1,0),0))</f>
        <v/>
      </c>
      <c r="Q4969" s="39">
        <f>IF(F4969="","",COUNTIFS(ex_chave_oc,F4969,ex_cancelada,"&lt;&gt;Sim"))</f>
        <v/>
      </c>
      <c r="R4969" s="51">
        <f>IF(P4969="","",IF(AND(P4969=1,N(Q4969)&gt;0),1,0))</f>
        <v/>
      </c>
      <c r="S4969" s="30">
        <f>IF(P4969="","",IF(F4969="","ERRO: data prevista ausente ou inválida",IF(O4969=0,"Duplicada: contada uma vez",IF(N(G4969)=0,"ERRO: tarefa fora do Plano Mestre",IF(P4969=0,"Tarefa retirada do plano: não conta","OK")))))</f>
        <v/>
      </c>
    </row>
    <row r="4970">
      <c r="A4970" s="29" t="n"/>
      <c r="B4970" s="25" t="n"/>
      <c r="C4970" s="49" t="n"/>
      <c r="D4970" s="29" t="n"/>
      <c r="E4970" s="23">
        <f>IF(OR(A4970="",B4970=""),"",A4970&amp;"|"&amp;B4970)</f>
        <v/>
      </c>
      <c r="F4970" s="30">
        <f>IF(OR(E4970="",NOT(ISNUMBER(C4970))),"",E4970&amp;"|"&amp;YEAR(C4970)&amp;"-"&amp;RIGHT("0"&amp;MONTH(C4970),2)&amp;"-"&amp;RIGHT("0"&amp;DAY(C4970),2))</f>
        <v/>
      </c>
      <c r="G4970" s="26">
        <f>IF(E4970="","",IFERROR(MATCH(E4970,pl_chave,0),0))</f>
        <v/>
      </c>
      <c r="H4970" s="23">
        <f>IF(G4970="","",IF(G4970=0,"Tarefa fora do plano",INDEX(pl_tag,G4970)))</f>
        <v/>
      </c>
      <c r="I4970" s="30">
        <f>IF(N(G4970)=0,"",INDEX(pl_atividade,G4970))</f>
        <v/>
      </c>
      <c r="J4970" s="50">
        <f>IF(N(G4970)=0,"",INDEX(pl_especialidade,G4970))</f>
        <v/>
      </c>
      <c r="K4970" s="28">
        <f>IF(N(G4970)=0,"",INDEX(pl_duracao,G4970))</f>
        <v/>
      </c>
      <c r="L4970" s="39">
        <f>IF(ISNUMBER(C4970),YEAR(C4970),"")</f>
        <v/>
      </c>
      <c r="M4970" s="39">
        <f>IF(ISNUMBER(C4970),MONTH(C4970),"")</f>
        <v/>
      </c>
      <c r="N4970" s="23">
        <f>IF(L4970="","",IF(NOT(ISNUMBER(crono_ano)),"Informe o ano",IF(L4970&lt;crono_ano,"Antes do ano",IF(L4970&gt;crono_ano,"Depois do ano","No ano"))))</f>
        <v/>
      </c>
      <c r="O4970" s="39">
        <f>IF(F4970="","",IF(COUNTIF(F$7:F4970,F4970)=1,1,0))</f>
        <v/>
      </c>
      <c r="P4970" s="39">
        <f>IF(A4970&amp;B4970&amp;C4970="","",IF(AND(O4970=1,N(G4970)&gt;0),IF(INDEX(pl_ativa,MAX(1,N(G4970)))="Sim",1,0),0))</f>
        <v/>
      </c>
      <c r="Q4970" s="39">
        <f>IF(F4970="","",COUNTIFS(ex_chave_oc,F4970,ex_cancelada,"&lt;&gt;Sim"))</f>
        <v/>
      </c>
      <c r="R4970" s="51">
        <f>IF(P4970="","",IF(AND(P4970=1,N(Q4970)&gt;0),1,0))</f>
        <v/>
      </c>
      <c r="S4970" s="30">
        <f>IF(P4970="","",IF(F4970="","ERRO: data prevista ausente ou inválida",IF(O4970=0,"Duplicada: contada uma vez",IF(N(G4970)=0,"ERRO: tarefa fora do Plano Mestre",IF(P4970=0,"Tarefa retirada do plano: não conta","OK")))))</f>
        <v/>
      </c>
    </row>
    <row r="4971">
      <c r="A4971" s="29" t="n"/>
      <c r="B4971" s="25" t="n"/>
      <c r="C4971" s="49" t="n"/>
      <c r="D4971" s="29" t="n"/>
      <c r="E4971" s="23">
        <f>IF(OR(A4971="",B4971=""),"",A4971&amp;"|"&amp;B4971)</f>
        <v/>
      </c>
      <c r="F4971" s="30">
        <f>IF(OR(E4971="",NOT(ISNUMBER(C4971))),"",E4971&amp;"|"&amp;YEAR(C4971)&amp;"-"&amp;RIGHT("0"&amp;MONTH(C4971),2)&amp;"-"&amp;RIGHT("0"&amp;DAY(C4971),2))</f>
        <v/>
      </c>
      <c r="G4971" s="26">
        <f>IF(E4971="","",IFERROR(MATCH(E4971,pl_chave,0),0))</f>
        <v/>
      </c>
      <c r="H4971" s="23">
        <f>IF(G4971="","",IF(G4971=0,"Tarefa fora do plano",INDEX(pl_tag,G4971)))</f>
        <v/>
      </c>
      <c r="I4971" s="30">
        <f>IF(N(G4971)=0,"",INDEX(pl_atividade,G4971))</f>
        <v/>
      </c>
      <c r="J4971" s="50">
        <f>IF(N(G4971)=0,"",INDEX(pl_especialidade,G4971))</f>
        <v/>
      </c>
      <c r="K4971" s="28">
        <f>IF(N(G4971)=0,"",INDEX(pl_duracao,G4971))</f>
        <v/>
      </c>
      <c r="L4971" s="39">
        <f>IF(ISNUMBER(C4971),YEAR(C4971),"")</f>
        <v/>
      </c>
      <c r="M4971" s="39">
        <f>IF(ISNUMBER(C4971),MONTH(C4971),"")</f>
        <v/>
      </c>
      <c r="N4971" s="23">
        <f>IF(L4971="","",IF(NOT(ISNUMBER(crono_ano)),"Informe o ano",IF(L4971&lt;crono_ano,"Antes do ano",IF(L4971&gt;crono_ano,"Depois do ano","No ano"))))</f>
        <v/>
      </c>
      <c r="O4971" s="39">
        <f>IF(F4971="","",IF(COUNTIF(F$7:F4971,F4971)=1,1,0))</f>
        <v/>
      </c>
      <c r="P4971" s="39">
        <f>IF(A4971&amp;B4971&amp;C4971="","",IF(AND(O4971=1,N(G4971)&gt;0),IF(INDEX(pl_ativa,MAX(1,N(G4971)))="Sim",1,0),0))</f>
        <v/>
      </c>
      <c r="Q4971" s="39">
        <f>IF(F4971="","",COUNTIFS(ex_chave_oc,F4971,ex_cancelada,"&lt;&gt;Sim"))</f>
        <v/>
      </c>
      <c r="R4971" s="51">
        <f>IF(P4971="","",IF(AND(P4971=1,N(Q4971)&gt;0),1,0))</f>
        <v/>
      </c>
      <c r="S4971" s="30">
        <f>IF(P4971="","",IF(F4971="","ERRO: data prevista ausente ou inválida",IF(O4971=0,"Duplicada: contada uma vez",IF(N(G4971)=0,"ERRO: tarefa fora do Plano Mestre",IF(P4971=0,"Tarefa retirada do plano: não conta","OK")))))</f>
        <v/>
      </c>
    </row>
    <row r="4972">
      <c r="A4972" s="29" t="n"/>
      <c r="B4972" s="25" t="n"/>
      <c r="C4972" s="49" t="n"/>
      <c r="D4972" s="29" t="n"/>
      <c r="E4972" s="23">
        <f>IF(OR(A4972="",B4972=""),"",A4972&amp;"|"&amp;B4972)</f>
        <v/>
      </c>
      <c r="F4972" s="30">
        <f>IF(OR(E4972="",NOT(ISNUMBER(C4972))),"",E4972&amp;"|"&amp;YEAR(C4972)&amp;"-"&amp;RIGHT("0"&amp;MONTH(C4972),2)&amp;"-"&amp;RIGHT("0"&amp;DAY(C4972),2))</f>
        <v/>
      </c>
      <c r="G4972" s="26">
        <f>IF(E4972="","",IFERROR(MATCH(E4972,pl_chave,0),0))</f>
        <v/>
      </c>
      <c r="H4972" s="23">
        <f>IF(G4972="","",IF(G4972=0,"Tarefa fora do plano",INDEX(pl_tag,G4972)))</f>
        <v/>
      </c>
      <c r="I4972" s="30">
        <f>IF(N(G4972)=0,"",INDEX(pl_atividade,G4972))</f>
        <v/>
      </c>
      <c r="J4972" s="50">
        <f>IF(N(G4972)=0,"",INDEX(pl_especialidade,G4972))</f>
        <v/>
      </c>
      <c r="K4972" s="28">
        <f>IF(N(G4972)=0,"",INDEX(pl_duracao,G4972))</f>
        <v/>
      </c>
      <c r="L4972" s="39">
        <f>IF(ISNUMBER(C4972),YEAR(C4972),"")</f>
        <v/>
      </c>
      <c r="M4972" s="39">
        <f>IF(ISNUMBER(C4972),MONTH(C4972),"")</f>
        <v/>
      </c>
      <c r="N4972" s="23">
        <f>IF(L4972="","",IF(NOT(ISNUMBER(crono_ano)),"Informe o ano",IF(L4972&lt;crono_ano,"Antes do ano",IF(L4972&gt;crono_ano,"Depois do ano","No ano"))))</f>
        <v/>
      </c>
      <c r="O4972" s="39">
        <f>IF(F4972="","",IF(COUNTIF(F$7:F4972,F4972)=1,1,0))</f>
        <v/>
      </c>
      <c r="P4972" s="39">
        <f>IF(A4972&amp;B4972&amp;C4972="","",IF(AND(O4972=1,N(G4972)&gt;0),IF(INDEX(pl_ativa,MAX(1,N(G4972)))="Sim",1,0),0))</f>
        <v/>
      </c>
      <c r="Q4972" s="39">
        <f>IF(F4972="","",COUNTIFS(ex_chave_oc,F4972,ex_cancelada,"&lt;&gt;Sim"))</f>
        <v/>
      </c>
      <c r="R4972" s="51">
        <f>IF(P4972="","",IF(AND(P4972=1,N(Q4972)&gt;0),1,0))</f>
        <v/>
      </c>
      <c r="S4972" s="30">
        <f>IF(P4972="","",IF(F4972="","ERRO: data prevista ausente ou inválida",IF(O4972=0,"Duplicada: contada uma vez",IF(N(G4972)=0,"ERRO: tarefa fora do Plano Mestre",IF(P4972=0,"Tarefa retirada do plano: não conta","OK")))))</f>
        <v/>
      </c>
    </row>
    <row r="4973">
      <c r="A4973" s="29" t="n"/>
      <c r="B4973" s="25" t="n"/>
      <c r="C4973" s="49" t="n"/>
      <c r="D4973" s="29" t="n"/>
      <c r="E4973" s="23">
        <f>IF(OR(A4973="",B4973=""),"",A4973&amp;"|"&amp;B4973)</f>
        <v/>
      </c>
      <c r="F4973" s="30">
        <f>IF(OR(E4973="",NOT(ISNUMBER(C4973))),"",E4973&amp;"|"&amp;YEAR(C4973)&amp;"-"&amp;RIGHT("0"&amp;MONTH(C4973),2)&amp;"-"&amp;RIGHT("0"&amp;DAY(C4973),2))</f>
        <v/>
      </c>
      <c r="G4973" s="26">
        <f>IF(E4973="","",IFERROR(MATCH(E4973,pl_chave,0),0))</f>
        <v/>
      </c>
      <c r="H4973" s="23">
        <f>IF(G4973="","",IF(G4973=0,"Tarefa fora do plano",INDEX(pl_tag,G4973)))</f>
        <v/>
      </c>
      <c r="I4973" s="30">
        <f>IF(N(G4973)=0,"",INDEX(pl_atividade,G4973))</f>
        <v/>
      </c>
      <c r="J4973" s="50">
        <f>IF(N(G4973)=0,"",INDEX(pl_especialidade,G4973))</f>
        <v/>
      </c>
      <c r="K4973" s="28">
        <f>IF(N(G4973)=0,"",INDEX(pl_duracao,G4973))</f>
        <v/>
      </c>
      <c r="L4973" s="39">
        <f>IF(ISNUMBER(C4973),YEAR(C4973),"")</f>
        <v/>
      </c>
      <c r="M4973" s="39">
        <f>IF(ISNUMBER(C4973),MONTH(C4973),"")</f>
        <v/>
      </c>
      <c r="N4973" s="23">
        <f>IF(L4973="","",IF(NOT(ISNUMBER(crono_ano)),"Informe o ano",IF(L4973&lt;crono_ano,"Antes do ano",IF(L4973&gt;crono_ano,"Depois do ano","No ano"))))</f>
        <v/>
      </c>
      <c r="O4973" s="39">
        <f>IF(F4973="","",IF(COUNTIF(F$7:F4973,F4973)=1,1,0))</f>
        <v/>
      </c>
      <c r="P4973" s="39">
        <f>IF(A4973&amp;B4973&amp;C4973="","",IF(AND(O4973=1,N(G4973)&gt;0),IF(INDEX(pl_ativa,MAX(1,N(G4973)))="Sim",1,0),0))</f>
        <v/>
      </c>
      <c r="Q4973" s="39">
        <f>IF(F4973="","",COUNTIFS(ex_chave_oc,F4973,ex_cancelada,"&lt;&gt;Sim"))</f>
        <v/>
      </c>
      <c r="R4973" s="51">
        <f>IF(P4973="","",IF(AND(P4973=1,N(Q4973)&gt;0),1,0))</f>
        <v/>
      </c>
      <c r="S4973" s="30">
        <f>IF(P4973="","",IF(F4973="","ERRO: data prevista ausente ou inválida",IF(O4973=0,"Duplicada: contada uma vez",IF(N(G4973)=0,"ERRO: tarefa fora do Plano Mestre",IF(P4973=0,"Tarefa retirada do plano: não conta","OK")))))</f>
        <v/>
      </c>
    </row>
    <row r="4974">
      <c r="A4974" s="29" t="n"/>
      <c r="B4974" s="25" t="n"/>
      <c r="C4974" s="49" t="n"/>
      <c r="D4974" s="29" t="n"/>
      <c r="E4974" s="23">
        <f>IF(OR(A4974="",B4974=""),"",A4974&amp;"|"&amp;B4974)</f>
        <v/>
      </c>
      <c r="F4974" s="30">
        <f>IF(OR(E4974="",NOT(ISNUMBER(C4974))),"",E4974&amp;"|"&amp;YEAR(C4974)&amp;"-"&amp;RIGHT("0"&amp;MONTH(C4974),2)&amp;"-"&amp;RIGHT("0"&amp;DAY(C4974),2))</f>
        <v/>
      </c>
      <c r="G4974" s="26">
        <f>IF(E4974="","",IFERROR(MATCH(E4974,pl_chave,0),0))</f>
        <v/>
      </c>
      <c r="H4974" s="23">
        <f>IF(G4974="","",IF(G4974=0,"Tarefa fora do plano",INDEX(pl_tag,G4974)))</f>
        <v/>
      </c>
      <c r="I4974" s="30">
        <f>IF(N(G4974)=0,"",INDEX(pl_atividade,G4974))</f>
        <v/>
      </c>
      <c r="J4974" s="50">
        <f>IF(N(G4974)=0,"",INDEX(pl_especialidade,G4974))</f>
        <v/>
      </c>
      <c r="K4974" s="28">
        <f>IF(N(G4974)=0,"",INDEX(pl_duracao,G4974))</f>
        <v/>
      </c>
      <c r="L4974" s="39">
        <f>IF(ISNUMBER(C4974),YEAR(C4974),"")</f>
        <v/>
      </c>
      <c r="M4974" s="39">
        <f>IF(ISNUMBER(C4974),MONTH(C4974),"")</f>
        <v/>
      </c>
      <c r="N4974" s="23">
        <f>IF(L4974="","",IF(NOT(ISNUMBER(crono_ano)),"Informe o ano",IF(L4974&lt;crono_ano,"Antes do ano",IF(L4974&gt;crono_ano,"Depois do ano","No ano"))))</f>
        <v/>
      </c>
      <c r="O4974" s="39">
        <f>IF(F4974="","",IF(COUNTIF(F$7:F4974,F4974)=1,1,0))</f>
        <v/>
      </c>
      <c r="P4974" s="39">
        <f>IF(A4974&amp;B4974&amp;C4974="","",IF(AND(O4974=1,N(G4974)&gt;0),IF(INDEX(pl_ativa,MAX(1,N(G4974)))="Sim",1,0),0))</f>
        <v/>
      </c>
      <c r="Q4974" s="39">
        <f>IF(F4974="","",COUNTIFS(ex_chave_oc,F4974,ex_cancelada,"&lt;&gt;Sim"))</f>
        <v/>
      </c>
      <c r="R4974" s="51">
        <f>IF(P4974="","",IF(AND(P4974=1,N(Q4974)&gt;0),1,0))</f>
        <v/>
      </c>
      <c r="S4974" s="30">
        <f>IF(P4974="","",IF(F4974="","ERRO: data prevista ausente ou inválida",IF(O4974=0,"Duplicada: contada uma vez",IF(N(G4974)=0,"ERRO: tarefa fora do Plano Mestre",IF(P4974=0,"Tarefa retirada do plano: não conta","OK")))))</f>
        <v/>
      </c>
    </row>
    <row r="4975">
      <c r="A4975" s="29" t="n"/>
      <c r="B4975" s="25" t="n"/>
      <c r="C4975" s="49" t="n"/>
      <c r="D4975" s="29" t="n"/>
      <c r="E4975" s="23">
        <f>IF(OR(A4975="",B4975=""),"",A4975&amp;"|"&amp;B4975)</f>
        <v/>
      </c>
      <c r="F4975" s="30">
        <f>IF(OR(E4975="",NOT(ISNUMBER(C4975))),"",E4975&amp;"|"&amp;YEAR(C4975)&amp;"-"&amp;RIGHT("0"&amp;MONTH(C4975),2)&amp;"-"&amp;RIGHT("0"&amp;DAY(C4975),2))</f>
        <v/>
      </c>
      <c r="G4975" s="26">
        <f>IF(E4975="","",IFERROR(MATCH(E4975,pl_chave,0),0))</f>
        <v/>
      </c>
      <c r="H4975" s="23">
        <f>IF(G4975="","",IF(G4975=0,"Tarefa fora do plano",INDEX(pl_tag,G4975)))</f>
        <v/>
      </c>
      <c r="I4975" s="30">
        <f>IF(N(G4975)=0,"",INDEX(pl_atividade,G4975))</f>
        <v/>
      </c>
      <c r="J4975" s="50">
        <f>IF(N(G4975)=0,"",INDEX(pl_especialidade,G4975))</f>
        <v/>
      </c>
      <c r="K4975" s="28">
        <f>IF(N(G4975)=0,"",INDEX(pl_duracao,G4975))</f>
        <v/>
      </c>
      <c r="L4975" s="39">
        <f>IF(ISNUMBER(C4975),YEAR(C4975),"")</f>
        <v/>
      </c>
      <c r="M4975" s="39">
        <f>IF(ISNUMBER(C4975),MONTH(C4975),"")</f>
        <v/>
      </c>
      <c r="N4975" s="23">
        <f>IF(L4975="","",IF(NOT(ISNUMBER(crono_ano)),"Informe o ano",IF(L4975&lt;crono_ano,"Antes do ano",IF(L4975&gt;crono_ano,"Depois do ano","No ano"))))</f>
        <v/>
      </c>
      <c r="O4975" s="39">
        <f>IF(F4975="","",IF(COUNTIF(F$7:F4975,F4975)=1,1,0))</f>
        <v/>
      </c>
      <c r="P4975" s="39">
        <f>IF(A4975&amp;B4975&amp;C4975="","",IF(AND(O4975=1,N(G4975)&gt;0),IF(INDEX(pl_ativa,MAX(1,N(G4975)))="Sim",1,0),0))</f>
        <v/>
      </c>
      <c r="Q4975" s="39">
        <f>IF(F4975="","",COUNTIFS(ex_chave_oc,F4975,ex_cancelada,"&lt;&gt;Sim"))</f>
        <v/>
      </c>
      <c r="R4975" s="51">
        <f>IF(P4975="","",IF(AND(P4975=1,N(Q4975)&gt;0),1,0))</f>
        <v/>
      </c>
      <c r="S4975" s="30">
        <f>IF(P4975="","",IF(F4975="","ERRO: data prevista ausente ou inválida",IF(O4975=0,"Duplicada: contada uma vez",IF(N(G4975)=0,"ERRO: tarefa fora do Plano Mestre",IF(P4975=0,"Tarefa retirada do plano: não conta","OK")))))</f>
        <v/>
      </c>
    </row>
    <row r="4976">
      <c r="A4976" s="29" t="n"/>
      <c r="B4976" s="25" t="n"/>
      <c r="C4976" s="49" t="n"/>
      <c r="D4976" s="29" t="n"/>
      <c r="E4976" s="23">
        <f>IF(OR(A4976="",B4976=""),"",A4976&amp;"|"&amp;B4976)</f>
        <v/>
      </c>
      <c r="F4976" s="30">
        <f>IF(OR(E4976="",NOT(ISNUMBER(C4976))),"",E4976&amp;"|"&amp;YEAR(C4976)&amp;"-"&amp;RIGHT("0"&amp;MONTH(C4976),2)&amp;"-"&amp;RIGHT("0"&amp;DAY(C4976),2))</f>
        <v/>
      </c>
      <c r="G4976" s="26">
        <f>IF(E4976="","",IFERROR(MATCH(E4976,pl_chave,0),0))</f>
        <v/>
      </c>
      <c r="H4976" s="23">
        <f>IF(G4976="","",IF(G4976=0,"Tarefa fora do plano",INDEX(pl_tag,G4976)))</f>
        <v/>
      </c>
      <c r="I4976" s="30">
        <f>IF(N(G4976)=0,"",INDEX(pl_atividade,G4976))</f>
        <v/>
      </c>
      <c r="J4976" s="50">
        <f>IF(N(G4976)=0,"",INDEX(pl_especialidade,G4976))</f>
        <v/>
      </c>
      <c r="K4976" s="28">
        <f>IF(N(G4976)=0,"",INDEX(pl_duracao,G4976))</f>
        <v/>
      </c>
      <c r="L4976" s="39">
        <f>IF(ISNUMBER(C4976),YEAR(C4976),"")</f>
        <v/>
      </c>
      <c r="M4976" s="39">
        <f>IF(ISNUMBER(C4976),MONTH(C4976),"")</f>
        <v/>
      </c>
      <c r="N4976" s="23">
        <f>IF(L4976="","",IF(NOT(ISNUMBER(crono_ano)),"Informe o ano",IF(L4976&lt;crono_ano,"Antes do ano",IF(L4976&gt;crono_ano,"Depois do ano","No ano"))))</f>
        <v/>
      </c>
      <c r="O4976" s="39">
        <f>IF(F4976="","",IF(COUNTIF(F$7:F4976,F4976)=1,1,0))</f>
        <v/>
      </c>
      <c r="P4976" s="39">
        <f>IF(A4976&amp;B4976&amp;C4976="","",IF(AND(O4976=1,N(G4976)&gt;0),IF(INDEX(pl_ativa,MAX(1,N(G4976)))="Sim",1,0),0))</f>
        <v/>
      </c>
      <c r="Q4976" s="39">
        <f>IF(F4976="","",COUNTIFS(ex_chave_oc,F4976,ex_cancelada,"&lt;&gt;Sim"))</f>
        <v/>
      </c>
      <c r="R4976" s="51">
        <f>IF(P4976="","",IF(AND(P4976=1,N(Q4976)&gt;0),1,0))</f>
        <v/>
      </c>
      <c r="S4976" s="30">
        <f>IF(P4976="","",IF(F4976="","ERRO: data prevista ausente ou inválida",IF(O4976=0,"Duplicada: contada uma vez",IF(N(G4976)=0,"ERRO: tarefa fora do Plano Mestre",IF(P4976=0,"Tarefa retirada do plano: não conta","OK")))))</f>
        <v/>
      </c>
    </row>
    <row r="4977">
      <c r="A4977" s="29" t="n"/>
      <c r="B4977" s="25" t="n"/>
      <c r="C4977" s="49" t="n"/>
      <c r="D4977" s="29" t="n"/>
      <c r="E4977" s="23">
        <f>IF(OR(A4977="",B4977=""),"",A4977&amp;"|"&amp;B4977)</f>
        <v/>
      </c>
      <c r="F4977" s="30">
        <f>IF(OR(E4977="",NOT(ISNUMBER(C4977))),"",E4977&amp;"|"&amp;YEAR(C4977)&amp;"-"&amp;RIGHT("0"&amp;MONTH(C4977),2)&amp;"-"&amp;RIGHT("0"&amp;DAY(C4977),2))</f>
        <v/>
      </c>
      <c r="G4977" s="26">
        <f>IF(E4977="","",IFERROR(MATCH(E4977,pl_chave,0),0))</f>
        <v/>
      </c>
      <c r="H4977" s="23">
        <f>IF(G4977="","",IF(G4977=0,"Tarefa fora do plano",INDEX(pl_tag,G4977)))</f>
        <v/>
      </c>
      <c r="I4977" s="30">
        <f>IF(N(G4977)=0,"",INDEX(pl_atividade,G4977))</f>
        <v/>
      </c>
      <c r="J4977" s="50">
        <f>IF(N(G4977)=0,"",INDEX(pl_especialidade,G4977))</f>
        <v/>
      </c>
      <c r="K4977" s="28">
        <f>IF(N(G4977)=0,"",INDEX(pl_duracao,G4977))</f>
        <v/>
      </c>
      <c r="L4977" s="39">
        <f>IF(ISNUMBER(C4977),YEAR(C4977),"")</f>
        <v/>
      </c>
      <c r="M4977" s="39">
        <f>IF(ISNUMBER(C4977),MONTH(C4977),"")</f>
        <v/>
      </c>
      <c r="N4977" s="23">
        <f>IF(L4977="","",IF(NOT(ISNUMBER(crono_ano)),"Informe o ano",IF(L4977&lt;crono_ano,"Antes do ano",IF(L4977&gt;crono_ano,"Depois do ano","No ano"))))</f>
        <v/>
      </c>
      <c r="O4977" s="39">
        <f>IF(F4977="","",IF(COUNTIF(F$7:F4977,F4977)=1,1,0))</f>
        <v/>
      </c>
      <c r="P4977" s="39">
        <f>IF(A4977&amp;B4977&amp;C4977="","",IF(AND(O4977=1,N(G4977)&gt;0),IF(INDEX(pl_ativa,MAX(1,N(G4977)))="Sim",1,0),0))</f>
        <v/>
      </c>
      <c r="Q4977" s="39">
        <f>IF(F4977="","",COUNTIFS(ex_chave_oc,F4977,ex_cancelada,"&lt;&gt;Sim"))</f>
        <v/>
      </c>
      <c r="R4977" s="51">
        <f>IF(P4977="","",IF(AND(P4977=1,N(Q4977)&gt;0),1,0))</f>
        <v/>
      </c>
      <c r="S4977" s="30">
        <f>IF(P4977="","",IF(F4977="","ERRO: data prevista ausente ou inválida",IF(O4977=0,"Duplicada: contada uma vez",IF(N(G4977)=0,"ERRO: tarefa fora do Plano Mestre",IF(P4977=0,"Tarefa retirada do plano: não conta","OK")))))</f>
        <v/>
      </c>
    </row>
    <row r="4978">
      <c r="A4978" s="29" t="n"/>
      <c r="B4978" s="25" t="n"/>
      <c r="C4978" s="49" t="n"/>
      <c r="D4978" s="29" t="n"/>
      <c r="E4978" s="23">
        <f>IF(OR(A4978="",B4978=""),"",A4978&amp;"|"&amp;B4978)</f>
        <v/>
      </c>
      <c r="F4978" s="30">
        <f>IF(OR(E4978="",NOT(ISNUMBER(C4978))),"",E4978&amp;"|"&amp;YEAR(C4978)&amp;"-"&amp;RIGHT("0"&amp;MONTH(C4978),2)&amp;"-"&amp;RIGHT("0"&amp;DAY(C4978),2))</f>
        <v/>
      </c>
      <c r="G4978" s="26">
        <f>IF(E4978="","",IFERROR(MATCH(E4978,pl_chave,0),0))</f>
        <v/>
      </c>
      <c r="H4978" s="23">
        <f>IF(G4978="","",IF(G4978=0,"Tarefa fora do plano",INDEX(pl_tag,G4978)))</f>
        <v/>
      </c>
      <c r="I4978" s="30">
        <f>IF(N(G4978)=0,"",INDEX(pl_atividade,G4978))</f>
        <v/>
      </c>
      <c r="J4978" s="50">
        <f>IF(N(G4978)=0,"",INDEX(pl_especialidade,G4978))</f>
        <v/>
      </c>
      <c r="K4978" s="28">
        <f>IF(N(G4978)=0,"",INDEX(pl_duracao,G4978))</f>
        <v/>
      </c>
      <c r="L4978" s="39">
        <f>IF(ISNUMBER(C4978),YEAR(C4978),"")</f>
        <v/>
      </c>
      <c r="M4978" s="39">
        <f>IF(ISNUMBER(C4978),MONTH(C4978),"")</f>
        <v/>
      </c>
      <c r="N4978" s="23">
        <f>IF(L4978="","",IF(NOT(ISNUMBER(crono_ano)),"Informe o ano",IF(L4978&lt;crono_ano,"Antes do ano",IF(L4978&gt;crono_ano,"Depois do ano","No ano"))))</f>
        <v/>
      </c>
      <c r="O4978" s="39">
        <f>IF(F4978="","",IF(COUNTIF(F$7:F4978,F4978)=1,1,0))</f>
        <v/>
      </c>
      <c r="P4978" s="39">
        <f>IF(A4978&amp;B4978&amp;C4978="","",IF(AND(O4978=1,N(G4978)&gt;0),IF(INDEX(pl_ativa,MAX(1,N(G4978)))="Sim",1,0),0))</f>
        <v/>
      </c>
      <c r="Q4978" s="39">
        <f>IF(F4978="","",COUNTIFS(ex_chave_oc,F4978,ex_cancelada,"&lt;&gt;Sim"))</f>
        <v/>
      </c>
      <c r="R4978" s="51">
        <f>IF(P4978="","",IF(AND(P4978=1,N(Q4978)&gt;0),1,0))</f>
        <v/>
      </c>
      <c r="S4978" s="30">
        <f>IF(P4978="","",IF(F4978="","ERRO: data prevista ausente ou inválida",IF(O4978=0,"Duplicada: contada uma vez",IF(N(G4978)=0,"ERRO: tarefa fora do Plano Mestre",IF(P4978=0,"Tarefa retirada do plano: não conta","OK")))))</f>
        <v/>
      </c>
    </row>
    <row r="4979">
      <c r="A4979" s="29" t="n"/>
      <c r="B4979" s="25" t="n"/>
      <c r="C4979" s="49" t="n"/>
      <c r="D4979" s="29" t="n"/>
      <c r="E4979" s="23">
        <f>IF(OR(A4979="",B4979=""),"",A4979&amp;"|"&amp;B4979)</f>
        <v/>
      </c>
      <c r="F4979" s="30">
        <f>IF(OR(E4979="",NOT(ISNUMBER(C4979))),"",E4979&amp;"|"&amp;YEAR(C4979)&amp;"-"&amp;RIGHT("0"&amp;MONTH(C4979),2)&amp;"-"&amp;RIGHT("0"&amp;DAY(C4979),2))</f>
        <v/>
      </c>
      <c r="G4979" s="26">
        <f>IF(E4979="","",IFERROR(MATCH(E4979,pl_chave,0),0))</f>
        <v/>
      </c>
      <c r="H4979" s="23">
        <f>IF(G4979="","",IF(G4979=0,"Tarefa fora do plano",INDEX(pl_tag,G4979)))</f>
        <v/>
      </c>
      <c r="I4979" s="30">
        <f>IF(N(G4979)=0,"",INDEX(pl_atividade,G4979))</f>
        <v/>
      </c>
      <c r="J4979" s="50">
        <f>IF(N(G4979)=0,"",INDEX(pl_especialidade,G4979))</f>
        <v/>
      </c>
      <c r="K4979" s="28">
        <f>IF(N(G4979)=0,"",INDEX(pl_duracao,G4979))</f>
        <v/>
      </c>
      <c r="L4979" s="39">
        <f>IF(ISNUMBER(C4979),YEAR(C4979),"")</f>
        <v/>
      </c>
      <c r="M4979" s="39">
        <f>IF(ISNUMBER(C4979),MONTH(C4979),"")</f>
        <v/>
      </c>
      <c r="N4979" s="23">
        <f>IF(L4979="","",IF(NOT(ISNUMBER(crono_ano)),"Informe o ano",IF(L4979&lt;crono_ano,"Antes do ano",IF(L4979&gt;crono_ano,"Depois do ano","No ano"))))</f>
        <v/>
      </c>
      <c r="O4979" s="39">
        <f>IF(F4979="","",IF(COUNTIF(F$7:F4979,F4979)=1,1,0))</f>
        <v/>
      </c>
      <c r="P4979" s="39">
        <f>IF(A4979&amp;B4979&amp;C4979="","",IF(AND(O4979=1,N(G4979)&gt;0),IF(INDEX(pl_ativa,MAX(1,N(G4979)))="Sim",1,0),0))</f>
        <v/>
      </c>
      <c r="Q4979" s="39">
        <f>IF(F4979="","",COUNTIFS(ex_chave_oc,F4979,ex_cancelada,"&lt;&gt;Sim"))</f>
        <v/>
      </c>
      <c r="R4979" s="51">
        <f>IF(P4979="","",IF(AND(P4979=1,N(Q4979)&gt;0),1,0))</f>
        <v/>
      </c>
      <c r="S4979" s="30">
        <f>IF(P4979="","",IF(F4979="","ERRO: data prevista ausente ou inválida",IF(O4979=0,"Duplicada: contada uma vez",IF(N(G4979)=0,"ERRO: tarefa fora do Plano Mestre",IF(P4979=0,"Tarefa retirada do plano: não conta","OK")))))</f>
        <v/>
      </c>
    </row>
    <row r="4980">
      <c r="A4980" s="29" t="n"/>
      <c r="B4980" s="25" t="n"/>
      <c r="C4980" s="49" t="n"/>
      <c r="D4980" s="29" t="n"/>
      <c r="E4980" s="23">
        <f>IF(OR(A4980="",B4980=""),"",A4980&amp;"|"&amp;B4980)</f>
        <v/>
      </c>
      <c r="F4980" s="30">
        <f>IF(OR(E4980="",NOT(ISNUMBER(C4980))),"",E4980&amp;"|"&amp;YEAR(C4980)&amp;"-"&amp;RIGHT("0"&amp;MONTH(C4980),2)&amp;"-"&amp;RIGHT("0"&amp;DAY(C4980),2))</f>
        <v/>
      </c>
      <c r="G4980" s="26">
        <f>IF(E4980="","",IFERROR(MATCH(E4980,pl_chave,0),0))</f>
        <v/>
      </c>
      <c r="H4980" s="23">
        <f>IF(G4980="","",IF(G4980=0,"Tarefa fora do plano",INDEX(pl_tag,G4980)))</f>
        <v/>
      </c>
      <c r="I4980" s="30">
        <f>IF(N(G4980)=0,"",INDEX(pl_atividade,G4980))</f>
        <v/>
      </c>
      <c r="J4980" s="50">
        <f>IF(N(G4980)=0,"",INDEX(pl_especialidade,G4980))</f>
        <v/>
      </c>
      <c r="K4980" s="28">
        <f>IF(N(G4980)=0,"",INDEX(pl_duracao,G4980))</f>
        <v/>
      </c>
      <c r="L4980" s="39">
        <f>IF(ISNUMBER(C4980),YEAR(C4980),"")</f>
        <v/>
      </c>
      <c r="M4980" s="39">
        <f>IF(ISNUMBER(C4980),MONTH(C4980),"")</f>
        <v/>
      </c>
      <c r="N4980" s="23">
        <f>IF(L4980="","",IF(NOT(ISNUMBER(crono_ano)),"Informe o ano",IF(L4980&lt;crono_ano,"Antes do ano",IF(L4980&gt;crono_ano,"Depois do ano","No ano"))))</f>
        <v/>
      </c>
      <c r="O4980" s="39">
        <f>IF(F4980="","",IF(COUNTIF(F$7:F4980,F4980)=1,1,0))</f>
        <v/>
      </c>
      <c r="P4980" s="39">
        <f>IF(A4980&amp;B4980&amp;C4980="","",IF(AND(O4980=1,N(G4980)&gt;0),IF(INDEX(pl_ativa,MAX(1,N(G4980)))="Sim",1,0),0))</f>
        <v/>
      </c>
      <c r="Q4980" s="39">
        <f>IF(F4980="","",COUNTIFS(ex_chave_oc,F4980,ex_cancelada,"&lt;&gt;Sim"))</f>
        <v/>
      </c>
      <c r="R4980" s="51">
        <f>IF(P4980="","",IF(AND(P4980=1,N(Q4980)&gt;0),1,0))</f>
        <v/>
      </c>
      <c r="S4980" s="30">
        <f>IF(P4980="","",IF(F4980="","ERRO: data prevista ausente ou inválida",IF(O4980=0,"Duplicada: contada uma vez",IF(N(G4980)=0,"ERRO: tarefa fora do Plano Mestre",IF(P4980=0,"Tarefa retirada do plano: não conta","OK")))))</f>
        <v/>
      </c>
    </row>
    <row r="4981">
      <c r="A4981" s="29" t="n"/>
      <c r="B4981" s="25" t="n"/>
      <c r="C4981" s="49" t="n"/>
      <c r="D4981" s="29" t="n"/>
      <c r="E4981" s="23">
        <f>IF(OR(A4981="",B4981=""),"",A4981&amp;"|"&amp;B4981)</f>
        <v/>
      </c>
      <c r="F4981" s="30">
        <f>IF(OR(E4981="",NOT(ISNUMBER(C4981))),"",E4981&amp;"|"&amp;YEAR(C4981)&amp;"-"&amp;RIGHT("0"&amp;MONTH(C4981),2)&amp;"-"&amp;RIGHT("0"&amp;DAY(C4981),2))</f>
        <v/>
      </c>
      <c r="G4981" s="26">
        <f>IF(E4981="","",IFERROR(MATCH(E4981,pl_chave,0),0))</f>
        <v/>
      </c>
      <c r="H4981" s="23">
        <f>IF(G4981="","",IF(G4981=0,"Tarefa fora do plano",INDEX(pl_tag,G4981)))</f>
        <v/>
      </c>
      <c r="I4981" s="30">
        <f>IF(N(G4981)=0,"",INDEX(pl_atividade,G4981))</f>
        <v/>
      </c>
      <c r="J4981" s="50">
        <f>IF(N(G4981)=0,"",INDEX(pl_especialidade,G4981))</f>
        <v/>
      </c>
      <c r="K4981" s="28">
        <f>IF(N(G4981)=0,"",INDEX(pl_duracao,G4981))</f>
        <v/>
      </c>
      <c r="L4981" s="39">
        <f>IF(ISNUMBER(C4981),YEAR(C4981),"")</f>
        <v/>
      </c>
      <c r="M4981" s="39">
        <f>IF(ISNUMBER(C4981),MONTH(C4981),"")</f>
        <v/>
      </c>
      <c r="N4981" s="23">
        <f>IF(L4981="","",IF(NOT(ISNUMBER(crono_ano)),"Informe o ano",IF(L4981&lt;crono_ano,"Antes do ano",IF(L4981&gt;crono_ano,"Depois do ano","No ano"))))</f>
        <v/>
      </c>
      <c r="O4981" s="39">
        <f>IF(F4981="","",IF(COUNTIF(F$7:F4981,F4981)=1,1,0))</f>
        <v/>
      </c>
      <c r="P4981" s="39">
        <f>IF(A4981&amp;B4981&amp;C4981="","",IF(AND(O4981=1,N(G4981)&gt;0),IF(INDEX(pl_ativa,MAX(1,N(G4981)))="Sim",1,0),0))</f>
        <v/>
      </c>
      <c r="Q4981" s="39">
        <f>IF(F4981="","",COUNTIFS(ex_chave_oc,F4981,ex_cancelada,"&lt;&gt;Sim"))</f>
        <v/>
      </c>
      <c r="R4981" s="51">
        <f>IF(P4981="","",IF(AND(P4981=1,N(Q4981)&gt;0),1,0))</f>
        <v/>
      </c>
      <c r="S4981" s="30">
        <f>IF(P4981="","",IF(F4981="","ERRO: data prevista ausente ou inválida",IF(O4981=0,"Duplicada: contada uma vez",IF(N(G4981)=0,"ERRO: tarefa fora do Plano Mestre",IF(P4981=0,"Tarefa retirada do plano: não conta","OK")))))</f>
        <v/>
      </c>
    </row>
    <row r="4982">
      <c r="A4982" s="29" t="n"/>
      <c r="B4982" s="25" t="n"/>
      <c r="C4982" s="49" t="n"/>
      <c r="D4982" s="29" t="n"/>
      <c r="E4982" s="23">
        <f>IF(OR(A4982="",B4982=""),"",A4982&amp;"|"&amp;B4982)</f>
        <v/>
      </c>
      <c r="F4982" s="30">
        <f>IF(OR(E4982="",NOT(ISNUMBER(C4982))),"",E4982&amp;"|"&amp;YEAR(C4982)&amp;"-"&amp;RIGHT("0"&amp;MONTH(C4982),2)&amp;"-"&amp;RIGHT("0"&amp;DAY(C4982),2))</f>
        <v/>
      </c>
      <c r="G4982" s="26">
        <f>IF(E4982="","",IFERROR(MATCH(E4982,pl_chave,0),0))</f>
        <v/>
      </c>
      <c r="H4982" s="23">
        <f>IF(G4982="","",IF(G4982=0,"Tarefa fora do plano",INDEX(pl_tag,G4982)))</f>
        <v/>
      </c>
      <c r="I4982" s="30">
        <f>IF(N(G4982)=0,"",INDEX(pl_atividade,G4982))</f>
        <v/>
      </c>
      <c r="J4982" s="50">
        <f>IF(N(G4982)=0,"",INDEX(pl_especialidade,G4982))</f>
        <v/>
      </c>
      <c r="K4982" s="28">
        <f>IF(N(G4982)=0,"",INDEX(pl_duracao,G4982))</f>
        <v/>
      </c>
      <c r="L4982" s="39">
        <f>IF(ISNUMBER(C4982),YEAR(C4982),"")</f>
        <v/>
      </c>
      <c r="M4982" s="39">
        <f>IF(ISNUMBER(C4982),MONTH(C4982),"")</f>
        <v/>
      </c>
      <c r="N4982" s="23">
        <f>IF(L4982="","",IF(NOT(ISNUMBER(crono_ano)),"Informe o ano",IF(L4982&lt;crono_ano,"Antes do ano",IF(L4982&gt;crono_ano,"Depois do ano","No ano"))))</f>
        <v/>
      </c>
      <c r="O4982" s="39">
        <f>IF(F4982="","",IF(COUNTIF(F$7:F4982,F4982)=1,1,0))</f>
        <v/>
      </c>
      <c r="P4982" s="39">
        <f>IF(A4982&amp;B4982&amp;C4982="","",IF(AND(O4982=1,N(G4982)&gt;0),IF(INDEX(pl_ativa,MAX(1,N(G4982)))="Sim",1,0),0))</f>
        <v/>
      </c>
      <c r="Q4982" s="39">
        <f>IF(F4982="","",COUNTIFS(ex_chave_oc,F4982,ex_cancelada,"&lt;&gt;Sim"))</f>
        <v/>
      </c>
      <c r="R4982" s="51">
        <f>IF(P4982="","",IF(AND(P4982=1,N(Q4982)&gt;0),1,0))</f>
        <v/>
      </c>
      <c r="S4982" s="30">
        <f>IF(P4982="","",IF(F4982="","ERRO: data prevista ausente ou inválida",IF(O4982=0,"Duplicada: contada uma vez",IF(N(G4982)=0,"ERRO: tarefa fora do Plano Mestre",IF(P4982=0,"Tarefa retirada do plano: não conta","OK")))))</f>
        <v/>
      </c>
    </row>
    <row r="4983">
      <c r="A4983" s="29" t="n"/>
      <c r="B4983" s="25" t="n"/>
      <c r="C4983" s="49" t="n"/>
      <c r="D4983" s="29" t="n"/>
      <c r="E4983" s="23">
        <f>IF(OR(A4983="",B4983=""),"",A4983&amp;"|"&amp;B4983)</f>
        <v/>
      </c>
      <c r="F4983" s="30">
        <f>IF(OR(E4983="",NOT(ISNUMBER(C4983))),"",E4983&amp;"|"&amp;YEAR(C4983)&amp;"-"&amp;RIGHT("0"&amp;MONTH(C4983),2)&amp;"-"&amp;RIGHT("0"&amp;DAY(C4983),2))</f>
        <v/>
      </c>
      <c r="G4983" s="26">
        <f>IF(E4983="","",IFERROR(MATCH(E4983,pl_chave,0),0))</f>
        <v/>
      </c>
      <c r="H4983" s="23">
        <f>IF(G4983="","",IF(G4983=0,"Tarefa fora do plano",INDEX(pl_tag,G4983)))</f>
        <v/>
      </c>
      <c r="I4983" s="30">
        <f>IF(N(G4983)=0,"",INDEX(pl_atividade,G4983))</f>
        <v/>
      </c>
      <c r="J4983" s="50">
        <f>IF(N(G4983)=0,"",INDEX(pl_especialidade,G4983))</f>
        <v/>
      </c>
      <c r="K4983" s="28">
        <f>IF(N(G4983)=0,"",INDEX(pl_duracao,G4983))</f>
        <v/>
      </c>
      <c r="L4983" s="39">
        <f>IF(ISNUMBER(C4983),YEAR(C4983),"")</f>
        <v/>
      </c>
      <c r="M4983" s="39">
        <f>IF(ISNUMBER(C4983),MONTH(C4983),"")</f>
        <v/>
      </c>
      <c r="N4983" s="23">
        <f>IF(L4983="","",IF(NOT(ISNUMBER(crono_ano)),"Informe o ano",IF(L4983&lt;crono_ano,"Antes do ano",IF(L4983&gt;crono_ano,"Depois do ano","No ano"))))</f>
        <v/>
      </c>
      <c r="O4983" s="39">
        <f>IF(F4983="","",IF(COUNTIF(F$7:F4983,F4983)=1,1,0))</f>
        <v/>
      </c>
      <c r="P4983" s="39">
        <f>IF(A4983&amp;B4983&amp;C4983="","",IF(AND(O4983=1,N(G4983)&gt;0),IF(INDEX(pl_ativa,MAX(1,N(G4983)))="Sim",1,0),0))</f>
        <v/>
      </c>
      <c r="Q4983" s="39">
        <f>IF(F4983="","",COUNTIFS(ex_chave_oc,F4983,ex_cancelada,"&lt;&gt;Sim"))</f>
        <v/>
      </c>
      <c r="R4983" s="51">
        <f>IF(P4983="","",IF(AND(P4983=1,N(Q4983)&gt;0),1,0))</f>
        <v/>
      </c>
      <c r="S4983" s="30">
        <f>IF(P4983="","",IF(F4983="","ERRO: data prevista ausente ou inválida",IF(O4983=0,"Duplicada: contada uma vez",IF(N(G4983)=0,"ERRO: tarefa fora do Plano Mestre",IF(P4983=0,"Tarefa retirada do plano: não conta","OK")))))</f>
        <v/>
      </c>
    </row>
    <row r="4984">
      <c r="A4984" s="29" t="n"/>
      <c r="B4984" s="25" t="n"/>
      <c r="C4984" s="49" t="n"/>
      <c r="D4984" s="29" t="n"/>
      <c r="E4984" s="23">
        <f>IF(OR(A4984="",B4984=""),"",A4984&amp;"|"&amp;B4984)</f>
        <v/>
      </c>
      <c r="F4984" s="30">
        <f>IF(OR(E4984="",NOT(ISNUMBER(C4984))),"",E4984&amp;"|"&amp;YEAR(C4984)&amp;"-"&amp;RIGHT("0"&amp;MONTH(C4984),2)&amp;"-"&amp;RIGHT("0"&amp;DAY(C4984),2))</f>
        <v/>
      </c>
      <c r="G4984" s="26">
        <f>IF(E4984="","",IFERROR(MATCH(E4984,pl_chave,0),0))</f>
        <v/>
      </c>
      <c r="H4984" s="23">
        <f>IF(G4984="","",IF(G4984=0,"Tarefa fora do plano",INDEX(pl_tag,G4984)))</f>
        <v/>
      </c>
      <c r="I4984" s="30">
        <f>IF(N(G4984)=0,"",INDEX(pl_atividade,G4984))</f>
        <v/>
      </c>
      <c r="J4984" s="50">
        <f>IF(N(G4984)=0,"",INDEX(pl_especialidade,G4984))</f>
        <v/>
      </c>
      <c r="K4984" s="28">
        <f>IF(N(G4984)=0,"",INDEX(pl_duracao,G4984))</f>
        <v/>
      </c>
      <c r="L4984" s="39">
        <f>IF(ISNUMBER(C4984),YEAR(C4984),"")</f>
        <v/>
      </c>
      <c r="M4984" s="39">
        <f>IF(ISNUMBER(C4984),MONTH(C4984),"")</f>
        <v/>
      </c>
      <c r="N4984" s="23">
        <f>IF(L4984="","",IF(NOT(ISNUMBER(crono_ano)),"Informe o ano",IF(L4984&lt;crono_ano,"Antes do ano",IF(L4984&gt;crono_ano,"Depois do ano","No ano"))))</f>
        <v/>
      </c>
      <c r="O4984" s="39">
        <f>IF(F4984="","",IF(COUNTIF(F$7:F4984,F4984)=1,1,0))</f>
        <v/>
      </c>
      <c r="P4984" s="39">
        <f>IF(A4984&amp;B4984&amp;C4984="","",IF(AND(O4984=1,N(G4984)&gt;0),IF(INDEX(pl_ativa,MAX(1,N(G4984)))="Sim",1,0),0))</f>
        <v/>
      </c>
      <c r="Q4984" s="39">
        <f>IF(F4984="","",COUNTIFS(ex_chave_oc,F4984,ex_cancelada,"&lt;&gt;Sim"))</f>
        <v/>
      </c>
      <c r="R4984" s="51">
        <f>IF(P4984="","",IF(AND(P4984=1,N(Q4984)&gt;0),1,0))</f>
        <v/>
      </c>
      <c r="S4984" s="30">
        <f>IF(P4984="","",IF(F4984="","ERRO: data prevista ausente ou inválida",IF(O4984=0,"Duplicada: contada uma vez",IF(N(G4984)=0,"ERRO: tarefa fora do Plano Mestre",IF(P4984=0,"Tarefa retirada do plano: não conta","OK")))))</f>
        <v/>
      </c>
    </row>
    <row r="4985">
      <c r="A4985" s="29" t="n"/>
      <c r="B4985" s="25" t="n"/>
      <c r="C4985" s="49" t="n"/>
      <c r="D4985" s="29" t="n"/>
      <c r="E4985" s="23">
        <f>IF(OR(A4985="",B4985=""),"",A4985&amp;"|"&amp;B4985)</f>
        <v/>
      </c>
      <c r="F4985" s="30">
        <f>IF(OR(E4985="",NOT(ISNUMBER(C4985))),"",E4985&amp;"|"&amp;YEAR(C4985)&amp;"-"&amp;RIGHT("0"&amp;MONTH(C4985),2)&amp;"-"&amp;RIGHT("0"&amp;DAY(C4985),2))</f>
        <v/>
      </c>
      <c r="G4985" s="26">
        <f>IF(E4985="","",IFERROR(MATCH(E4985,pl_chave,0),0))</f>
        <v/>
      </c>
      <c r="H4985" s="23">
        <f>IF(G4985="","",IF(G4985=0,"Tarefa fora do plano",INDEX(pl_tag,G4985)))</f>
        <v/>
      </c>
      <c r="I4985" s="30">
        <f>IF(N(G4985)=0,"",INDEX(pl_atividade,G4985))</f>
        <v/>
      </c>
      <c r="J4985" s="50">
        <f>IF(N(G4985)=0,"",INDEX(pl_especialidade,G4985))</f>
        <v/>
      </c>
      <c r="K4985" s="28">
        <f>IF(N(G4985)=0,"",INDEX(pl_duracao,G4985))</f>
        <v/>
      </c>
      <c r="L4985" s="39">
        <f>IF(ISNUMBER(C4985),YEAR(C4985),"")</f>
        <v/>
      </c>
      <c r="M4985" s="39">
        <f>IF(ISNUMBER(C4985),MONTH(C4985),"")</f>
        <v/>
      </c>
      <c r="N4985" s="23">
        <f>IF(L4985="","",IF(NOT(ISNUMBER(crono_ano)),"Informe o ano",IF(L4985&lt;crono_ano,"Antes do ano",IF(L4985&gt;crono_ano,"Depois do ano","No ano"))))</f>
        <v/>
      </c>
      <c r="O4985" s="39">
        <f>IF(F4985="","",IF(COUNTIF(F$7:F4985,F4985)=1,1,0))</f>
        <v/>
      </c>
      <c r="P4985" s="39">
        <f>IF(A4985&amp;B4985&amp;C4985="","",IF(AND(O4985=1,N(G4985)&gt;0),IF(INDEX(pl_ativa,MAX(1,N(G4985)))="Sim",1,0),0))</f>
        <v/>
      </c>
      <c r="Q4985" s="39">
        <f>IF(F4985="","",COUNTIFS(ex_chave_oc,F4985,ex_cancelada,"&lt;&gt;Sim"))</f>
        <v/>
      </c>
      <c r="R4985" s="51">
        <f>IF(P4985="","",IF(AND(P4985=1,N(Q4985)&gt;0),1,0))</f>
        <v/>
      </c>
      <c r="S4985" s="30">
        <f>IF(P4985="","",IF(F4985="","ERRO: data prevista ausente ou inválida",IF(O4985=0,"Duplicada: contada uma vez",IF(N(G4985)=0,"ERRO: tarefa fora do Plano Mestre",IF(P4985=0,"Tarefa retirada do plano: não conta","OK")))))</f>
        <v/>
      </c>
    </row>
    <row r="4986">
      <c r="A4986" s="29" t="n"/>
      <c r="B4986" s="25" t="n"/>
      <c r="C4986" s="49" t="n"/>
      <c r="D4986" s="29" t="n"/>
      <c r="E4986" s="23">
        <f>IF(OR(A4986="",B4986=""),"",A4986&amp;"|"&amp;B4986)</f>
        <v/>
      </c>
      <c r="F4986" s="30">
        <f>IF(OR(E4986="",NOT(ISNUMBER(C4986))),"",E4986&amp;"|"&amp;YEAR(C4986)&amp;"-"&amp;RIGHT("0"&amp;MONTH(C4986),2)&amp;"-"&amp;RIGHT("0"&amp;DAY(C4986),2))</f>
        <v/>
      </c>
      <c r="G4986" s="26">
        <f>IF(E4986="","",IFERROR(MATCH(E4986,pl_chave,0),0))</f>
        <v/>
      </c>
      <c r="H4986" s="23">
        <f>IF(G4986="","",IF(G4986=0,"Tarefa fora do plano",INDEX(pl_tag,G4986)))</f>
        <v/>
      </c>
      <c r="I4986" s="30">
        <f>IF(N(G4986)=0,"",INDEX(pl_atividade,G4986))</f>
        <v/>
      </c>
      <c r="J4986" s="50">
        <f>IF(N(G4986)=0,"",INDEX(pl_especialidade,G4986))</f>
        <v/>
      </c>
      <c r="K4986" s="28">
        <f>IF(N(G4986)=0,"",INDEX(pl_duracao,G4986))</f>
        <v/>
      </c>
      <c r="L4986" s="39">
        <f>IF(ISNUMBER(C4986),YEAR(C4986),"")</f>
        <v/>
      </c>
      <c r="M4986" s="39">
        <f>IF(ISNUMBER(C4986),MONTH(C4986),"")</f>
        <v/>
      </c>
      <c r="N4986" s="23">
        <f>IF(L4986="","",IF(NOT(ISNUMBER(crono_ano)),"Informe o ano",IF(L4986&lt;crono_ano,"Antes do ano",IF(L4986&gt;crono_ano,"Depois do ano","No ano"))))</f>
        <v/>
      </c>
      <c r="O4986" s="39">
        <f>IF(F4986="","",IF(COUNTIF(F$7:F4986,F4986)=1,1,0))</f>
        <v/>
      </c>
      <c r="P4986" s="39">
        <f>IF(A4986&amp;B4986&amp;C4986="","",IF(AND(O4986=1,N(G4986)&gt;0),IF(INDEX(pl_ativa,MAX(1,N(G4986)))="Sim",1,0),0))</f>
        <v/>
      </c>
      <c r="Q4986" s="39">
        <f>IF(F4986="","",COUNTIFS(ex_chave_oc,F4986,ex_cancelada,"&lt;&gt;Sim"))</f>
        <v/>
      </c>
      <c r="R4986" s="51">
        <f>IF(P4986="","",IF(AND(P4986=1,N(Q4986)&gt;0),1,0))</f>
        <v/>
      </c>
      <c r="S4986" s="30">
        <f>IF(P4986="","",IF(F4986="","ERRO: data prevista ausente ou inválida",IF(O4986=0,"Duplicada: contada uma vez",IF(N(G4986)=0,"ERRO: tarefa fora do Plano Mestre",IF(P4986=0,"Tarefa retirada do plano: não conta","OK")))))</f>
        <v/>
      </c>
    </row>
    <row r="4987">
      <c r="A4987" s="29" t="n"/>
      <c r="B4987" s="25" t="n"/>
      <c r="C4987" s="49" t="n"/>
      <c r="D4987" s="29" t="n"/>
      <c r="E4987" s="23">
        <f>IF(OR(A4987="",B4987=""),"",A4987&amp;"|"&amp;B4987)</f>
        <v/>
      </c>
      <c r="F4987" s="30">
        <f>IF(OR(E4987="",NOT(ISNUMBER(C4987))),"",E4987&amp;"|"&amp;YEAR(C4987)&amp;"-"&amp;RIGHT("0"&amp;MONTH(C4987),2)&amp;"-"&amp;RIGHT("0"&amp;DAY(C4987),2))</f>
        <v/>
      </c>
      <c r="G4987" s="26">
        <f>IF(E4987="","",IFERROR(MATCH(E4987,pl_chave,0),0))</f>
        <v/>
      </c>
      <c r="H4987" s="23">
        <f>IF(G4987="","",IF(G4987=0,"Tarefa fora do plano",INDEX(pl_tag,G4987)))</f>
        <v/>
      </c>
      <c r="I4987" s="30">
        <f>IF(N(G4987)=0,"",INDEX(pl_atividade,G4987))</f>
        <v/>
      </c>
      <c r="J4987" s="50">
        <f>IF(N(G4987)=0,"",INDEX(pl_especialidade,G4987))</f>
        <v/>
      </c>
      <c r="K4987" s="28">
        <f>IF(N(G4987)=0,"",INDEX(pl_duracao,G4987))</f>
        <v/>
      </c>
      <c r="L4987" s="39">
        <f>IF(ISNUMBER(C4987),YEAR(C4987),"")</f>
        <v/>
      </c>
      <c r="M4987" s="39">
        <f>IF(ISNUMBER(C4987),MONTH(C4987),"")</f>
        <v/>
      </c>
      <c r="N4987" s="23">
        <f>IF(L4987="","",IF(NOT(ISNUMBER(crono_ano)),"Informe o ano",IF(L4987&lt;crono_ano,"Antes do ano",IF(L4987&gt;crono_ano,"Depois do ano","No ano"))))</f>
        <v/>
      </c>
      <c r="O4987" s="39">
        <f>IF(F4987="","",IF(COUNTIF(F$7:F4987,F4987)=1,1,0))</f>
        <v/>
      </c>
      <c r="P4987" s="39">
        <f>IF(A4987&amp;B4987&amp;C4987="","",IF(AND(O4987=1,N(G4987)&gt;0),IF(INDEX(pl_ativa,MAX(1,N(G4987)))="Sim",1,0),0))</f>
        <v/>
      </c>
      <c r="Q4987" s="39">
        <f>IF(F4987="","",COUNTIFS(ex_chave_oc,F4987,ex_cancelada,"&lt;&gt;Sim"))</f>
        <v/>
      </c>
      <c r="R4987" s="51">
        <f>IF(P4987="","",IF(AND(P4987=1,N(Q4987)&gt;0),1,0))</f>
        <v/>
      </c>
      <c r="S4987" s="30">
        <f>IF(P4987="","",IF(F4987="","ERRO: data prevista ausente ou inválida",IF(O4987=0,"Duplicada: contada uma vez",IF(N(G4987)=0,"ERRO: tarefa fora do Plano Mestre",IF(P4987=0,"Tarefa retirada do plano: não conta","OK")))))</f>
        <v/>
      </c>
    </row>
    <row r="4988">
      <c r="A4988" s="29" t="n"/>
      <c r="B4988" s="25" t="n"/>
      <c r="C4988" s="49" t="n"/>
      <c r="D4988" s="29" t="n"/>
      <c r="E4988" s="23">
        <f>IF(OR(A4988="",B4988=""),"",A4988&amp;"|"&amp;B4988)</f>
        <v/>
      </c>
      <c r="F4988" s="30">
        <f>IF(OR(E4988="",NOT(ISNUMBER(C4988))),"",E4988&amp;"|"&amp;YEAR(C4988)&amp;"-"&amp;RIGHT("0"&amp;MONTH(C4988),2)&amp;"-"&amp;RIGHT("0"&amp;DAY(C4988),2))</f>
        <v/>
      </c>
      <c r="G4988" s="26">
        <f>IF(E4988="","",IFERROR(MATCH(E4988,pl_chave,0),0))</f>
        <v/>
      </c>
      <c r="H4988" s="23">
        <f>IF(G4988="","",IF(G4988=0,"Tarefa fora do plano",INDEX(pl_tag,G4988)))</f>
        <v/>
      </c>
      <c r="I4988" s="30">
        <f>IF(N(G4988)=0,"",INDEX(pl_atividade,G4988))</f>
        <v/>
      </c>
      <c r="J4988" s="50">
        <f>IF(N(G4988)=0,"",INDEX(pl_especialidade,G4988))</f>
        <v/>
      </c>
      <c r="K4988" s="28">
        <f>IF(N(G4988)=0,"",INDEX(pl_duracao,G4988))</f>
        <v/>
      </c>
      <c r="L4988" s="39">
        <f>IF(ISNUMBER(C4988),YEAR(C4988),"")</f>
        <v/>
      </c>
      <c r="M4988" s="39">
        <f>IF(ISNUMBER(C4988),MONTH(C4988),"")</f>
        <v/>
      </c>
      <c r="N4988" s="23">
        <f>IF(L4988="","",IF(NOT(ISNUMBER(crono_ano)),"Informe o ano",IF(L4988&lt;crono_ano,"Antes do ano",IF(L4988&gt;crono_ano,"Depois do ano","No ano"))))</f>
        <v/>
      </c>
      <c r="O4988" s="39">
        <f>IF(F4988="","",IF(COUNTIF(F$7:F4988,F4988)=1,1,0))</f>
        <v/>
      </c>
      <c r="P4988" s="39">
        <f>IF(A4988&amp;B4988&amp;C4988="","",IF(AND(O4988=1,N(G4988)&gt;0),IF(INDEX(pl_ativa,MAX(1,N(G4988)))="Sim",1,0),0))</f>
        <v/>
      </c>
      <c r="Q4988" s="39">
        <f>IF(F4988="","",COUNTIFS(ex_chave_oc,F4988,ex_cancelada,"&lt;&gt;Sim"))</f>
        <v/>
      </c>
      <c r="R4988" s="51">
        <f>IF(P4988="","",IF(AND(P4988=1,N(Q4988)&gt;0),1,0))</f>
        <v/>
      </c>
      <c r="S4988" s="30">
        <f>IF(P4988="","",IF(F4988="","ERRO: data prevista ausente ou inválida",IF(O4988=0,"Duplicada: contada uma vez",IF(N(G4988)=0,"ERRO: tarefa fora do Plano Mestre",IF(P4988=0,"Tarefa retirada do plano: não conta","OK")))))</f>
        <v/>
      </c>
    </row>
    <row r="4989">
      <c r="A4989" s="29" t="n"/>
      <c r="B4989" s="25" t="n"/>
      <c r="C4989" s="49" t="n"/>
      <c r="D4989" s="29" t="n"/>
      <c r="E4989" s="23">
        <f>IF(OR(A4989="",B4989=""),"",A4989&amp;"|"&amp;B4989)</f>
        <v/>
      </c>
      <c r="F4989" s="30">
        <f>IF(OR(E4989="",NOT(ISNUMBER(C4989))),"",E4989&amp;"|"&amp;YEAR(C4989)&amp;"-"&amp;RIGHT("0"&amp;MONTH(C4989),2)&amp;"-"&amp;RIGHT("0"&amp;DAY(C4989),2))</f>
        <v/>
      </c>
      <c r="G4989" s="26">
        <f>IF(E4989="","",IFERROR(MATCH(E4989,pl_chave,0),0))</f>
        <v/>
      </c>
      <c r="H4989" s="23">
        <f>IF(G4989="","",IF(G4989=0,"Tarefa fora do plano",INDEX(pl_tag,G4989)))</f>
        <v/>
      </c>
      <c r="I4989" s="30">
        <f>IF(N(G4989)=0,"",INDEX(pl_atividade,G4989))</f>
        <v/>
      </c>
      <c r="J4989" s="50">
        <f>IF(N(G4989)=0,"",INDEX(pl_especialidade,G4989))</f>
        <v/>
      </c>
      <c r="K4989" s="28">
        <f>IF(N(G4989)=0,"",INDEX(pl_duracao,G4989))</f>
        <v/>
      </c>
      <c r="L4989" s="39">
        <f>IF(ISNUMBER(C4989),YEAR(C4989),"")</f>
        <v/>
      </c>
      <c r="M4989" s="39">
        <f>IF(ISNUMBER(C4989),MONTH(C4989),"")</f>
        <v/>
      </c>
      <c r="N4989" s="23">
        <f>IF(L4989="","",IF(NOT(ISNUMBER(crono_ano)),"Informe o ano",IF(L4989&lt;crono_ano,"Antes do ano",IF(L4989&gt;crono_ano,"Depois do ano","No ano"))))</f>
        <v/>
      </c>
      <c r="O4989" s="39">
        <f>IF(F4989="","",IF(COUNTIF(F$7:F4989,F4989)=1,1,0))</f>
        <v/>
      </c>
      <c r="P4989" s="39">
        <f>IF(A4989&amp;B4989&amp;C4989="","",IF(AND(O4989=1,N(G4989)&gt;0),IF(INDEX(pl_ativa,MAX(1,N(G4989)))="Sim",1,0),0))</f>
        <v/>
      </c>
      <c r="Q4989" s="39">
        <f>IF(F4989="","",COUNTIFS(ex_chave_oc,F4989,ex_cancelada,"&lt;&gt;Sim"))</f>
        <v/>
      </c>
      <c r="R4989" s="51">
        <f>IF(P4989="","",IF(AND(P4989=1,N(Q4989)&gt;0),1,0))</f>
        <v/>
      </c>
      <c r="S4989" s="30">
        <f>IF(P4989="","",IF(F4989="","ERRO: data prevista ausente ou inválida",IF(O4989=0,"Duplicada: contada uma vez",IF(N(G4989)=0,"ERRO: tarefa fora do Plano Mestre",IF(P4989=0,"Tarefa retirada do plano: não conta","OK")))))</f>
        <v/>
      </c>
    </row>
    <row r="4990">
      <c r="A4990" s="29" t="n"/>
      <c r="B4990" s="25" t="n"/>
      <c r="C4990" s="49" t="n"/>
      <c r="D4990" s="29" t="n"/>
      <c r="E4990" s="23">
        <f>IF(OR(A4990="",B4990=""),"",A4990&amp;"|"&amp;B4990)</f>
        <v/>
      </c>
      <c r="F4990" s="30">
        <f>IF(OR(E4990="",NOT(ISNUMBER(C4990))),"",E4990&amp;"|"&amp;YEAR(C4990)&amp;"-"&amp;RIGHT("0"&amp;MONTH(C4990),2)&amp;"-"&amp;RIGHT("0"&amp;DAY(C4990),2))</f>
        <v/>
      </c>
      <c r="G4990" s="26">
        <f>IF(E4990="","",IFERROR(MATCH(E4990,pl_chave,0),0))</f>
        <v/>
      </c>
      <c r="H4990" s="23">
        <f>IF(G4990="","",IF(G4990=0,"Tarefa fora do plano",INDEX(pl_tag,G4990)))</f>
        <v/>
      </c>
      <c r="I4990" s="30">
        <f>IF(N(G4990)=0,"",INDEX(pl_atividade,G4990))</f>
        <v/>
      </c>
      <c r="J4990" s="50">
        <f>IF(N(G4990)=0,"",INDEX(pl_especialidade,G4990))</f>
        <v/>
      </c>
      <c r="K4990" s="28">
        <f>IF(N(G4990)=0,"",INDEX(pl_duracao,G4990))</f>
        <v/>
      </c>
      <c r="L4990" s="39">
        <f>IF(ISNUMBER(C4990),YEAR(C4990),"")</f>
        <v/>
      </c>
      <c r="M4990" s="39">
        <f>IF(ISNUMBER(C4990),MONTH(C4990),"")</f>
        <v/>
      </c>
      <c r="N4990" s="23">
        <f>IF(L4990="","",IF(NOT(ISNUMBER(crono_ano)),"Informe o ano",IF(L4990&lt;crono_ano,"Antes do ano",IF(L4990&gt;crono_ano,"Depois do ano","No ano"))))</f>
        <v/>
      </c>
      <c r="O4990" s="39">
        <f>IF(F4990="","",IF(COUNTIF(F$7:F4990,F4990)=1,1,0))</f>
        <v/>
      </c>
      <c r="P4990" s="39">
        <f>IF(A4990&amp;B4990&amp;C4990="","",IF(AND(O4990=1,N(G4990)&gt;0),IF(INDEX(pl_ativa,MAX(1,N(G4990)))="Sim",1,0),0))</f>
        <v/>
      </c>
      <c r="Q4990" s="39">
        <f>IF(F4990="","",COUNTIFS(ex_chave_oc,F4990,ex_cancelada,"&lt;&gt;Sim"))</f>
        <v/>
      </c>
      <c r="R4990" s="51">
        <f>IF(P4990="","",IF(AND(P4990=1,N(Q4990)&gt;0),1,0))</f>
        <v/>
      </c>
      <c r="S4990" s="30">
        <f>IF(P4990="","",IF(F4990="","ERRO: data prevista ausente ou inválida",IF(O4990=0,"Duplicada: contada uma vez",IF(N(G4990)=0,"ERRO: tarefa fora do Plano Mestre",IF(P4990=0,"Tarefa retirada do plano: não conta","OK")))))</f>
        <v/>
      </c>
    </row>
    <row r="4991">
      <c r="A4991" s="29" t="n"/>
      <c r="B4991" s="25" t="n"/>
      <c r="C4991" s="49" t="n"/>
      <c r="D4991" s="29" t="n"/>
      <c r="E4991" s="23">
        <f>IF(OR(A4991="",B4991=""),"",A4991&amp;"|"&amp;B4991)</f>
        <v/>
      </c>
      <c r="F4991" s="30">
        <f>IF(OR(E4991="",NOT(ISNUMBER(C4991))),"",E4991&amp;"|"&amp;YEAR(C4991)&amp;"-"&amp;RIGHT("0"&amp;MONTH(C4991),2)&amp;"-"&amp;RIGHT("0"&amp;DAY(C4991),2))</f>
        <v/>
      </c>
      <c r="G4991" s="26">
        <f>IF(E4991="","",IFERROR(MATCH(E4991,pl_chave,0),0))</f>
        <v/>
      </c>
      <c r="H4991" s="23">
        <f>IF(G4991="","",IF(G4991=0,"Tarefa fora do plano",INDEX(pl_tag,G4991)))</f>
        <v/>
      </c>
      <c r="I4991" s="30">
        <f>IF(N(G4991)=0,"",INDEX(pl_atividade,G4991))</f>
        <v/>
      </c>
      <c r="J4991" s="50">
        <f>IF(N(G4991)=0,"",INDEX(pl_especialidade,G4991))</f>
        <v/>
      </c>
      <c r="K4991" s="28">
        <f>IF(N(G4991)=0,"",INDEX(pl_duracao,G4991))</f>
        <v/>
      </c>
      <c r="L4991" s="39">
        <f>IF(ISNUMBER(C4991),YEAR(C4991),"")</f>
        <v/>
      </c>
      <c r="M4991" s="39">
        <f>IF(ISNUMBER(C4991),MONTH(C4991),"")</f>
        <v/>
      </c>
      <c r="N4991" s="23">
        <f>IF(L4991="","",IF(NOT(ISNUMBER(crono_ano)),"Informe o ano",IF(L4991&lt;crono_ano,"Antes do ano",IF(L4991&gt;crono_ano,"Depois do ano","No ano"))))</f>
        <v/>
      </c>
      <c r="O4991" s="39">
        <f>IF(F4991="","",IF(COUNTIF(F$7:F4991,F4991)=1,1,0))</f>
        <v/>
      </c>
      <c r="P4991" s="39">
        <f>IF(A4991&amp;B4991&amp;C4991="","",IF(AND(O4991=1,N(G4991)&gt;0),IF(INDEX(pl_ativa,MAX(1,N(G4991)))="Sim",1,0),0))</f>
        <v/>
      </c>
      <c r="Q4991" s="39">
        <f>IF(F4991="","",COUNTIFS(ex_chave_oc,F4991,ex_cancelada,"&lt;&gt;Sim"))</f>
        <v/>
      </c>
      <c r="R4991" s="51">
        <f>IF(P4991="","",IF(AND(P4991=1,N(Q4991)&gt;0),1,0))</f>
        <v/>
      </c>
      <c r="S4991" s="30">
        <f>IF(P4991="","",IF(F4991="","ERRO: data prevista ausente ou inválida",IF(O4991=0,"Duplicada: contada uma vez",IF(N(G4991)=0,"ERRO: tarefa fora do Plano Mestre",IF(P4991=0,"Tarefa retirada do plano: não conta","OK")))))</f>
        <v/>
      </c>
    </row>
    <row r="4992">
      <c r="A4992" s="29" t="n"/>
      <c r="B4992" s="25" t="n"/>
      <c r="C4992" s="49" t="n"/>
      <c r="D4992" s="29" t="n"/>
      <c r="E4992" s="23">
        <f>IF(OR(A4992="",B4992=""),"",A4992&amp;"|"&amp;B4992)</f>
        <v/>
      </c>
      <c r="F4992" s="30">
        <f>IF(OR(E4992="",NOT(ISNUMBER(C4992))),"",E4992&amp;"|"&amp;YEAR(C4992)&amp;"-"&amp;RIGHT("0"&amp;MONTH(C4992),2)&amp;"-"&amp;RIGHT("0"&amp;DAY(C4992),2))</f>
        <v/>
      </c>
      <c r="G4992" s="26">
        <f>IF(E4992="","",IFERROR(MATCH(E4992,pl_chave,0),0))</f>
        <v/>
      </c>
      <c r="H4992" s="23">
        <f>IF(G4992="","",IF(G4992=0,"Tarefa fora do plano",INDEX(pl_tag,G4992)))</f>
        <v/>
      </c>
      <c r="I4992" s="30">
        <f>IF(N(G4992)=0,"",INDEX(pl_atividade,G4992))</f>
        <v/>
      </c>
      <c r="J4992" s="50">
        <f>IF(N(G4992)=0,"",INDEX(pl_especialidade,G4992))</f>
        <v/>
      </c>
      <c r="K4992" s="28">
        <f>IF(N(G4992)=0,"",INDEX(pl_duracao,G4992))</f>
        <v/>
      </c>
      <c r="L4992" s="39">
        <f>IF(ISNUMBER(C4992),YEAR(C4992),"")</f>
        <v/>
      </c>
      <c r="M4992" s="39">
        <f>IF(ISNUMBER(C4992),MONTH(C4992),"")</f>
        <v/>
      </c>
      <c r="N4992" s="23">
        <f>IF(L4992="","",IF(NOT(ISNUMBER(crono_ano)),"Informe o ano",IF(L4992&lt;crono_ano,"Antes do ano",IF(L4992&gt;crono_ano,"Depois do ano","No ano"))))</f>
        <v/>
      </c>
      <c r="O4992" s="39">
        <f>IF(F4992="","",IF(COUNTIF(F$7:F4992,F4992)=1,1,0))</f>
        <v/>
      </c>
      <c r="P4992" s="39">
        <f>IF(A4992&amp;B4992&amp;C4992="","",IF(AND(O4992=1,N(G4992)&gt;0),IF(INDEX(pl_ativa,MAX(1,N(G4992)))="Sim",1,0),0))</f>
        <v/>
      </c>
      <c r="Q4992" s="39">
        <f>IF(F4992="","",COUNTIFS(ex_chave_oc,F4992,ex_cancelada,"&lt;&gt;Sim"))</f>
        <v/>
      </c>
      <c r="R4992" s="51">
        <f>IF(P4992="","",IF(AND(P4992=1,N(Q4992)&gt;0),1,0))</f>
        <v/>
      </c>
      <c r="S4992" s="30">
        <f>IF(P4992="","",IF(F4992="","ERRO: data prevista ausente ou inválida",IF(O4992=0,"Duplicada: contada uma vez",IF(N(G4992)=0,"ERRO: tarefa fora do Plano Mestre",IF(P4992=0,"Tarefa retirada do plano: não conta","OK")))))</f>
        <v/>
      </c>
    </row>
    <row r="4993">
      <c r="A4993" s="29" t="n"/>
      <c r="B4993" s="25" t="n"/>
      <c r="C4993" s="49" t="n"/>
      <c r="D4993" s="29" t="n"/>
      <c r="E4993" s="23">
        <f>IF(OR(A4993="",B4993=""),"",A4993&amp;"|"&amp;B4993)</f>
        <v/>
      </c>
      <c r="F4993" s="30">
        <f>IF(OR(E4993="",NOT(ISNUMBER(C4993))),"",E4993&amp;"|"&amp;YEAR(C4993)&amp;"-"&amp;RIGHT("0"&amp;MONTH(C4993),2)&amp;"-"&amp;RIGHT("0"&amp;DAY(C4993),2))</f>
        <v/>
      </c>
      <c r="G4993" s="26">
        <f>IF(E4993="","",IFERROR(MATCH(E4993,pl_chave,0),0))</f>
        <v/>
      </c>
      <c r="H4993" s="23">
        <f>IF(G4993="","",IF(G4993=0,"Tarefa fora do plano",INDEX(pl_tag,G4993)))</f>
        <v/>
      </c>
      <c r="I4993" s="30">
        <f>IF(N(G4993)=0,"",INDEX(pl_atividade,G4993))</f>
        <v/>
      </c>
      <c r="J4993" s="50">
        <f>IF(N(G4993)=0,"",INDEX(pl_especialidade,G4993))</f>
        <v/>
      </c>
      <c r="K4993" s="28">
        <f>IF(N(G4993)=0,"",INDEX(pl_duracao,G4993))</f>
        <v/>
      </c>
      <c r="L4993" s="39">
        <f>IF(ISNUMBER(C4993),YEAR(C4993),"")</f>
        <v/>
      </c>
      <c r="M4993" s="39">
        <f>IF(ISNUMBER(C4993),MONTH(C4993),"")</f>
        <v/>
      </c>
      <c r="N4993" s="23">
        <f>IF(L4993="","",IF(NOT(ISNUMBER(crono_ano)),"Informe o ano",IF(L4993&lt;crono_ano,"Antes do ano",IF(L4993&gt;crono_ano,"Depois do ano","No ano"))))</f>
        <v/>
      </c>
      <c r="O4993" s="39">
        <f>IF(F4993="","",IF(COUNTIF(F$7:F4993,F4993)=1,1,0))</f>
        <v/>
      </c>
      <c r="P4993" s="39">
        <f>IF(A4993&amp;B4993&amp;C4993="","",IF(AND(O4993=1,N(G4993)&gt;0),IF(INDEX(pl_ativa,MAX(1,N(G4993)))="Sim",1,0),0))</f>
        <v/>
      </c>
      <c r="Q4993" s="39">
        <f>IF(F4993="","",COUNTIFS(ex_chave_oc,F4993,ex_cancelada,"&lt;&gt;Sim"))</f>
        <v/>
      </c>
      <c r="R4993" s="51">
        <f>IF(P4993="","",IF(AND(P4993=1,N(Q4993)&gt;0),1,0))</f>
        <v/>
      </c>
      <c r="S4993" s="30">
        <f>IF(P4993="","",IF(F4993="","ERRO: data prevista ausente ou inválida",IF(O4993=0,"Duplicada: contada uma vez",IF(N(G4993)=0,"ERRO: tarefa fora do Plano Mestre",IF(P4993=0,"Tarefa retirada do plano: não conta","OK")))))</f>
        <v/>
      </c>
    </row>
    <row r="4994">
      <c r="A4994" s="29" t="n"/>
      <c r="B4994" s="25" t="n"/>
      <c r="C4994" s="49" t="n"/>
      <c r="D4994" s="29" t="n"/>
      <c r="E4994" s="23">
        <f>IF(OR(A4994="",B4994=""),"",A4994&amp;"|"&amp;B4994)</f>
        <v/>
      </c>
      <c r="F4994" s="30">
        <f>IF(OR(E4994="",NOT(ISNUMBER(C4994))),"",E4994&amp;"|"&amp;YEAR(C4994)&amp;"-"&amp;RIGHT("0"&amp;MONTH(C4994),2)&amp;"-"&amp;RIGHT("0"&amp;DAY(C4994),2))</f>
        <v/>
      </c>
      <c r="G4994" s="26">
        <f>IF(E4994="","",IFERROR(MATCH(E4994,pl_chave,0),0))</f>
        <v/>
      </c>
      <c r="H4994" s="23">
        <f>IF(G4994="","",IF(G4994=0,"Tarefa fora do plano",INDEX(pl_tag,G4994)))</f>
        <v/>
      </c>
      <c r="I4994" s="30">
        <f>IF(N(G4994)=0,"",INDEX(pl_atividade,G4994))</f>
        <v/>
      </c>
      <c r="J4994" s="50">
        <f>IF(N(G4994)=0,"",INDEX(pl_especialidade,G4994))</f>
        <v/>
      </c>
      <c r="K4994" s="28">
        <f>IF(N(G4994)=0,"",INDEX(pl_duracao,G4994))</f>
        <v/>
      </c>
      <c r="L4994" s="39">
        <f>IF(ISNUMBER(C4994),YEAR(C4994),"")</f>
        <v/>
      </c>
      <c r="M4994" s="39">
        <f>IF(ISNUMBER(C4994),MONTH(C4994),"")</f>
        <v/>
      </c>
      <c r="N4994" s="23">
        <f>IF(L4994="","",IF(NOT(ISNUMBER(crono_ano)),"Informe o ano",IF(L4994&lt;crono_ano,"Antes do ano",IF(L4994&gt;crono_ano,"Depois do ano","No ano"))))</f>
        <v/>
      </c>
      <c r="O4994" s="39">
        <f>IF(F4994="","",IF(COUNTIF(F$7:F4994,F4994)=1,1,0))</f>
        <v/>
      </c>
      <c r="P4994" s="39">
        <f>IF(A4994&amp;B4994&amp;C4994="","",IF(AND(O4994=1,N(G4994)&gt;0),IF(INDEX(pl_ativa,MAX(1,N(G4994)))="Sim",1,0),0))</f>
        <v/>
      </c>
      <c r="Q4994" s="39">
        <f>IF(F4994="","",COUNTIFS(ex_chave_oc,F4994,ex_cancelada,"&lt;&gt;Sim"))</f>
        <v/>
      </c>
      <c r="R4994" s="51">
        <f>IF(P4994="","",IF(AND(P4994=1,N(Q4994)&gt;0),1,0))</f>
        <v/>
      </c>
      <c r="S4994" s="30">
        <f>IF(P4994="","",IF(F4994="","ERRO: data prevista ausente ou inválida",IF(O4994=0,"Duplicada: contada uma vez",IF(N(G4994)=0,"ERRO: tarefa fora do Plano Mestre",IF(P4994=0,"Tarefa retirada do plano: não conta","OK")))))</f>
        <v/>
      </c>
    </row>
    <row r="4995">
      <c r="A4995" s="29" t="n"/>
      <c r="B4995" s="25" t="n"/>
      <c r="C4995" s="49" t="n"/>
      <c r="D4995" s="29" t="n"/>
      <c r="E4995" s="23">
        <f>IF(OR(A4995="",B4995=""),"",A4995&amp;"|"&amp;B4995)</f>
        <v/>
      </c>
      <c r="F4995" s="30">
        <f>IF(OR(E4995="",NOT(ISNUMBER(C4995))),"",E4995&amp;"|"&amp;YEAR(C4995)&amp;"-"&amp;RIGHT("0"&amp;MONTH(C4995),2)&amp;"-"&amp;RIGHT("0"&amp;DAY(C4995),2))</f>
        <v/>
      </c>
      <c r="G4995" s="26">
        <f>IF(E4995="","",IFERROR(MATCH(E4995,pl_chave,0),0))</f>
        <v/>
      </c>
      <c r="H4995" s="23">
        <f>IF(G4995="","",IF(G4995=0,"Tarefa fora do plano",INDEX(pl_tag,G4995)))</f>
        <v/>
      </c>
      <c r="I4995" s="30">
        <f>IF(N(G4995)=0,"",INDEX(pl_atividade,G4995))</f>
        <v/>
      </c>
      <c r="J4995" s="50">
        <f>IF(N(G4995)=0,"",INDEX(pl_especialidade,G4995))</f>
        <v/>
      </c>
      <c r="K4995" s="28">
        <f>IF(N(G4995)=0,"",INDEX(pl_duracao,G4995))</f>
        <v/>
      </c>
      <c r="L4995" s="39">
        <f>IF(ISNUMBER(C4995),YEAR(C4995),"")</f>
        <v/>
      </c>
      <c r="M4995" s="39">
        <f>IF(ISNUMBER(C4995),MONTH(C4995),"")</f>
        <v/>
      </c>
      <c r="N4995" s="23">
        <f>IF(L4995="","",IF(NOT(ISNUMBER(crono_ano)),"Informe o ano",IF(L4995&lt;crono_ano,"Antes do ano",IF(L4995&gt;crono_ano,"Depois do ano","No ano"))))</f>
        <v/>
      </c>
      <c r="O4995" s="39">
        <f>IF(F4995="","",IF(COUNTIF(F$7:F4995,F4995)=1,1,0))</f>
        <v/>
      </c>
      <c r="P4995" s="39">
        <f>IF(A4995&amp;B4995&amp;C4995="","",IF(AND(O4995=1,N(G4995)&gt;0),IF(INDEX(pl_ativa,MAX(1,N(G4995)))="Sim",1,0),0))</f>
        <v/>
      </c>
      <c r="Q4995" s="39">
        <f>IF(F4995="","",COUNTIFS(ex_chave_oc,F4995,ex_cancelada,"&lt;&gt;Sim"))</f>
        <v/>
      </c>
      <c r="R4995" s="51">
        <f>IF(P4995="","",IF(AND(P4995=1,N(Q4995)&gt;0),1,0))</f>
        <v/>
      </c>
      <c r="S4995" s="30">
        <f>IF(P4995="","",IF(F4995="","ERRO: data prevista ausente ou inválida",IF(O4995=0,"Duplicada: contada uma vez",IF(N(G4995)=0,"ERRO: tarefa fora do Plano Mestre",IF(P4995=0,"Tarefa retirada do plano: não conta","OK")))))</f>
        <v/>
      </c>
    </row>
    <row r="4996">
      <c r="A4996" s="29" t="n"/>
      <c r="B4996" s="25" t="n"/>
      <c r="C4996" s="49" t="n"/>
      <c r="D4996" s="29" t="n"/>
      <c r="E4996" s="23">
        <f>IF(OR(A4996="",B4996=""),"",A4996&amp;"|"&amp;B4996)</f>
        <v/>
      </c>
      <c r="F4996" s="30">
        <f>IF(OR(E4996="",NOT(ISNUMBER(C4996))),"",E4996&amp;"|"&amp;YEAR(C4996)&amp;"-"&amp;RIGHT("0"&amp;MONTH(C4996),2)&amp;"-"&amp;RIGHT("0"&amp;DAY(C4996),2))</f>
        <v/>
      </c>
      <c r="G4996" s="26">
        <f>IF(E4996="","",IFERROR(MATCH(E4996,pl_chave,0),0))</f>
        <v/>
      </c>
      <c r="H4996" s="23">
        <f>IF(G4996="","",IF(G4996=0,"Tarefa fora do plano",INDEX(pl_tag,G4996)))</f>
        <v/>
      </c>
      <c r="I4996" s="30">
        <f>IF(N(G4996)=0,"",INDEX(pl_atividade,G4996))</f>
        <v/>
      </c>
      <c r="J4996" s="50">
        <f>IF(N(G4996)=0,"",INDEX(pl_especialidade,G4996))</f>
        <v/>
      </c>
      <c r="K4996" s="28">
        <f>IF(N(G4996)=0,"",INDEX(pl_duracao,G4996))</f>
        <v/>
      </c>
      <c r="L4996" s="39">
        <f>IF(ISNUMBER(C4996),YEAR(C4996),"")</f>
        <v/>
      </c>
      <c r="M4996" s="39">
        <f>IF(ISNUMBER(C4996),MONTH(C4996),"")</f>
        <v/>
      </c>
      <c r="N4996" s="23">
        <f>IF(L4996="","",IF(NOT(ISNUMBER(crono_ano)),"Informe o ano",IF(L4996&lt;crono_ano,"Antes do ano",IF(L4996&gt;crono_ano,"Depois do ano","No ano"))))</f>
        <v/>
      </c>
      <c r="O4996" s="39">
        <f>IF(F4996="","",IF(COUNTIF(F$7:F4996,F4996)=1,1,0))</f>
        <v/>
      </c>
      <c r="P4996" s="39">
        <f>IF(A4996&amp;B4996&amp;C4996="","",IF(AND(O4996=1,N(G4996)&gt;0),IF(INDEX(pl_ativa,MAX(1,N(G4996)))="Sim",1,0),0))</f>
        <v/>
      </c>
      <c r="Q4996" s="39">
        <f>IF(F4996="","",COUNTIFS(ex_chave_oc,F4996,ex_cancelada,"&lt;&gt;Sim"))</f>
        <v/>
      </c>
      <c r="R4996" s="51">
        <f>IF(P4996="","",IF(AND(P4996=1,N(Q4996)&gt;0),1,0))</f>
        <v/>
      </c>
      <c r="S4996" s="30">
        <f>IF(P4996="","",IF(F4996="","ERRO: data prevista ausente ou inválida",IF(O4996=0,"Duplicada: contada uma vez",IF(N(G4996)=0,"ERRO: tarefa fora do Plano Mestre",IF(P4996=0,"Tarefa retirada do plano: não conta","OK")))))</f>
        <v/>
      </c>
    </row>
    <row r="4997">
      <c r="A4997" s="29" t="n"/>
      <c r="B4997" s="25" t="n"/>
      <c r="C4997" s="49" t="n"/>
      <c r="D4997" s="29" t="n"/>
      <c r="E4997" s="23">
        <f>IF(OR(A4997="",B4997=""),"",A4997&amp;"|"&amp;B4997)</f>
        <v/>
      </c>
      <c r="F4997" s="30">
        <f>IF(OR(E4997="",NOT(ISNUMBER(C4997))),"",E4997&amp;"|"&amp;YEAR(C4997)&amp;"-"&amp;RIGHT("0"&amp;MONTH(C4997),2)&amp;"-"&amp;RIGHT("0"&amp;DAY(C4997),2))</f>
        <v/>
      </c>
      <c r="G4997" s="26">
        <f>IF(E4997="","",IFERROR(MATCH(E4997,pl_chave,0),0))</f>
        <v/>
      </c>
      <c r="H4997" s="23">
        <f>IF(G4997="","",IF(G4997=0,"Tarefa fora do plano",INDEX(pl_tag,G4997)))</f>
        <v/>
      </c>
      <c r="I4997" s="30">
        <f>IF(N(G4997)=0,"",INDEX(pl_atividade,G4997))</f>
        <v/>
      </c>
      <c r="J4997" s="50">
        <f>IF(N(G4997)=0,"",INDEX(pl_especialidade,G4997))</f>
        <v/>
      </c>
      <c r="K4997" s="28">
        <f>IF(N(G4997)=0,"",INDEX(pl_duracao,G4997))</f>
        <v/>
      </c>
      <c r="L4997" s="39">
        <f>IF(ISNUMBER(C4997),YEAR(C4997),"")</f>
        <v/>
      </c>
      <c r="M4997" s="39">
        <f>IF(ISNUMBER(C4997),MONTH(C4997),"")</f>
        <v/>
      </c>
      <c r="N4997" s="23">
        <f>IF(L4997="","",IF(NOT(ISNUMBER(crono_ano)),"Informe o ano",IF(L4997&lt;crono_ano,"Antes do ano",IF(L4997&gt;crono_ano,"Depois do ano","No ano"))))</f>
        <v/>
      </c>
      <c r="O4997" s="39">
        <f>IF(F4997="","",IF(COUNTIF(F$7:F4997,F4997)=1,1,0))</f>
        <v/>
      </c>
      <c r="P4997" s="39">
        <f>IF(A4997&amp;B4997&amp;C4997="","",IF(AND(O4997=1,N(G4997)&gt;0),IF(INDEX(pl_ativa,MAX(1,N(G4997)))="Sim",1,0),0))</f>
        <v/>
      </c>
      <c r="Q4997" s="39">
        <f>IF(F4997="","",COUNTIFS(ex_chave_oc,F4997,ex_cancelada,"&lt;&gt;Sim"))</f>
        <v/>
      </c>
      <c r="R4997" s="51">
        <f>IF(P4997="","",IF(AND(P4997=1,N(Q4997)&gt;0),1,0))</f>
        <v/>
      </c>
      <c r="S4997" s="30">
        <f>IF(P4997="","",IF(F4997="","ERRO: data prevista ausente ou inválida",IF(O4997=0,"Duplicada: contada uma vez",IF(N(G4997)=0,"ERRO: tarefa fora do Plano Mestre",IF(P4997=0,"Tarefa retirada do plano: não conta","OK")))))</f>
        <v/>
      </c>
    </row>
    <row r="4998">
      <c r="A4998" s="29" t="n"/>
      <c r="B4998" s="25" t="n"/>
      <c r="C4998" s="49" t="n"/>
      <c r="D4998" s="29" t="n"/>
      <c r="E4998" s="23">
        <f>IF(OR(A4998="",B4998=""),"",A4998&amp;"|"&amp;B4998)</f>
        <v/>
      </c>
      <c r="F4998" s="30">
        <f>IF(OR(E4998="",NOT(ISNUMBER(C4998))),"",E4998&amp;"|"&amp;YEAR(C4998)&amp;"-"&amp;RIGHT("0"&amp;MONTH(C4998),2)&amp;"-"&amp;RIGHT("0"&amp;DAY(C4998),2))</f>
        <v/>
      </c>
      <c r="G4998" s="26">
        <f>IF(E4998="","",IFERROR(MATCH(E4998,pl_chave,0),0))</f>
        <v/>
      </c>
      <c r="H4998" s="23">
        <f>IF(G4998="","",IF(G4998=0,"Tarefa fora do plano",INDEX(pl_tag,G4998)))</f>
        <v/>
      </c>
      <c r="I4998" s="30">
        <f>IF(N(G4998)=0,"",INDEX(pl_atividade,G4998))</f>
        <v/>
      </c>
      <c r="J4998" s="50">
        <f>IF(N(G4998)=0,"",INDEX(pl_especialidade,G4998))</f>
        <v/>
      </c>
      <c r="K4998" s="28">
        <f>IF(N(G4998)=0,"",INDEX(pl_duracao,G4998))</f>
        <v/>
      </c>
      <c r="L4998" s="39">
        <f>IF(ISNUMBER(C4998),YEAR(C4998),"")</f>
        <v/>
      </c>
      <c r="M4998" s="39">
        <f>IF(ISNUMBER(C4998),MONTH(C4998),"")</f>
        <v/>
      </c>
      <c r="N4998" s="23">
        <f>IF(L4998="","",IF(NOT(ISNUMBER(crono_ano)),"Informe o ano",IF(L4998&lt;crono_ano,"Antes do ano",IF(L4998&gt;crono_ano,"Depois do ano","No ano"))))</f>
        <v/>
      </c>
      <c r="O4998" s="39">
        <f>IF(F4998="","",IF(COUNTIF(F$7:F4998,F4998)=1,1,0))</f>
        <v/>
      </c>
      <c r="P4998" s="39">
        <f>IF(A4998&amp;B4998&amp;C4998="","",IF(AND(O4998=1,N(G4998)&gt;0),IF(INDEX(pl_ativa,MAX(1,N(G4998)))="Sim",1,0),0))</f>
        <v/>
      </c>
      <c r="Q4998" s="39">
        <f>IF(F4998="","",COUNTIFS(ex_chave_oc,F4998,ex_cancelada,"&lt;&gt;Sim"))</f>
        <v/>
      </c>
      <c r="R4998" s="51">
        <f>IF(P4998="","",IF(AND(P4998=1,N(Q4998)&gt;0),1,0))</f>
        <v/>
      </c>
      <c r="S4998" s="30">
        <f>IF(P4998="","",IF(F4998="","ERRO: data prevista ausente ou inválida",IF(O4998=0,"Duplicada: contada uma vez",IF(N(G4998)=0,"ERRO: tarefa fora do Plano Mestre",IF(P4998=0,"Tarefa retirada do plano: não conta","OK")))))</f>
        <v/>
      </c>
    </row>
    <row r="4999">
      <c r="A4999" s="29" t="n"/>
      <c r="B4999" s="25" t="n"/>
      <c r="C4999" s="49" t="n"/>
      <c r="D4999" s="29" t="n"/>
      <c r="E4999" s="23">
        <f>IF(OR(A4999="",B4999=""),"",A4999&amp;"|"&amp;B4999)</f>
        <v/>
      </c>
      <c r="F4999" s="30">
        <f>IF(OR(E4999="",NOT(ISNUMBER(C4999))),"",E4999&amp;"|"&amp;YEAR(C4999)&amp;"-"&amp;RIGHT("0"&amp;MONTH(C4999),2)&amp;"-"&amp;RIGHT("0"&amp;DAY(C4999),2))</f>
        <v/>
      </c>
      <c r="G4999" s="26">
        <f>IF(E4999="","",IFERROR(MATCH(E4999,pl_chave,0),0))</f>
        <v/>
      </c>
      <c r="H4999" s="23">
        <f>IF(G4999="","",IF(G4999=0,"Tarefa fora do plano",INDEX(pl_tag,G4999)))</f>
        <v/>
      </c>
      <c r="I4999" s="30">
        <f>IF(N(G4999)=0,"",INDEX(pl_atividade,G4999))</f>
        <v/>
      </c>
      <c r="J4999" s="50">
        <f>IF(N(G4999)=0,"",INDEX(pl_especialidade,G4999))</f>
        <v/>
      </c>
      <c r="K4999" s="28">
        <f>IF(N(G4999)=0,"",INDEX(pl_duracao,G4999))</f>
        <v/>
      </c>
      <c r="L4999" s="39">
        <f>IF(ISNUMBER(C4999),YEAR(C4999),"")</f>
        <v/>
      </c>
      <c r="M4999" s="39">
        <f>IF(ISNUMBER(C4999),MONTH(C4999),"")</f>
        <v/>
      </c>
      <c r="N4999" s="23">
        <f>IF(L4999="","",IF(NOT(ISNUMBER(crono_ano)),"Informe o ano",IF(L4999&lt;crono_ano,"Antes do ano",IF(L4999&gt;crono_ano,"Depois do ano","No ano"))))</f>
        <v/>
      </c>
      <c r="O4999" s="39">
        <f>IF(F4999="","",IF(COUNTIF(F$7:F4999,F4999)=1,1,0))</f>
        <v/>
      </c>
      <c r="P4999" s="39">
        <f>IF(A4999&amp;B4999&amp;C4999="","",IF(AND(O4999=1,N(G4999)&gt;0),IF(INDEX(pl_ativa,MAX(1,N(G4999)))="Sim",1,0),0))</f>
        <v/>
      </c>
      <c r="Q4999" s="39">
        <f>IF(F4999="","",COUNTIFS(ex_chave_oc,F4999,ex_cancelada,"&lt;&gt;Sim"))</f>
        <v/>
      </c>
      <c r="R4999" s="51">
        <f>IF(P4999="","",IF(AND(P4999=1,N(Q4999)&gt;0),1,0))</f>
        <v/>
      </c>
      <c r="S4999" s="30">
        <f>IF(P4999="","",IF(F4999="","ERRO: data prevista ausente ou inválida",IF(O4999=0,"Duplicada: contada uma vez",IF(N(G4999)=0,"ERRO: tarefa fora do Plano Mestre",IF(P4999=0,"Tarefa retirada do plano: não conta","OK")))))</f>
        <v/>
      </c>
    </row>
    <row r="5000">
      <c r="A5000" s="29" t="n"/>
      <c r="B5000" s="25" t="n"/>
      <c r="C5000" s="49" t="n"/>
      <c r="D5000" s="29" t="n"/>
      <c r="E5000" s="23">
        <f>IF(OR(A5000="",B5000=""),"",A5000&amp;"|"&amp;B5000)</f>
        <v/>
      </c>
      <c r="F5000" s="30">
        <f>IF(OR(E5000="",NOT(ISNUMBER(C5000))),"",E5000&amp;"|"&amp;YEAR(C5000)&amp;"-"&amp;RIGHT("0"&amp;MONTH(C5000),2)&amp;"-"&amp;RIGHT("0"&amp;DAY(C5000),2))</f>
        <v/>
      </c>
      <c r="G5000" s="26">
        <f>IF(E5000="","",IFERROR(MATCH(E5000,pl_chave,0),0))</f>
        <v/>
      </c>
      <c r="H5000" s="23">
        <f>IF(G5000="","",IF(G5000=0,"Tarefa fora do plano",INDEX(pl_tag,G5000)))</f>
        <v/>
      </c>
      <c r="I5000" s="30">
        <f>IF(N(G5000)=0,"",INDEX(pl_atividade,G5000))</f>
        <v/>
      </c>
      <c r="J5000" s="50">
        <f>IF(N(G5000)=0,"",INDEX(pl_especialidade,G5000))</f>
        <v/>
      </c>
      <c r="K5000" s="28">
        <f>IF(N(G5000)=0,"",INDEX(pl_duracao,G5000))</f>
        <v/>
      </c>
      <c r="L5000" s="39">
        <f>IF(ISNUMBER(C5000),YEAR(C5000),"")</f>
        <v/>
      </c>
      <c r="M5000" s="39">
        <f>IF(ISNUMBER(C5000),MONTH(C5000),"")</f>
        <v/>
      </c>
      <c r="N5000" s="23">
        <f>IF(L5000="","",IF(NOT(ISNUMBER(crono_ano)),"Informe o ano",IF(L5000&lt;crono_ano,"Antes do ano",IF(L5000&gt;crono_ano,"Depois do ano","No ano"))))</f>
        <v/>
      </c>
      <c r="O5000" s="39">
        <f>IF(F5000="","",IF(COUNTIF(F$7:F5000,F5000)=1,1,0))</f>
        <v/>
      </c>
      <c r="P5000" s="39">
        <f>IF(A5000&amp;B5000&amp;C5000="","",IF(AND(O5000=1,N(G5000)&gt;0),IF(INDEX(pl_ativa,MAX(1,N(G5000)))="Sim",1,0),0))</f>
        <v/>
      </c>
      <c r="Q5000" s="39">
        <f>IF(F5000="","",COUNTIFS(ex_chave_oc,F5000,ex_cancelada,"&lt;&gt;Sim"))</f>
        <v/>
      </c>
      <c r="R5000" s="51">
        <f>IF(P5000="","",IF(AND(P5000=1,N(Q5000)&gt;0),1,0))</f>
        <v/>
      </c>
      <c r="S5000" s="30">
        <f>IF(P5000="","",IF(F5000="","ERRO: data prevista ausente ou inválida",IF(O5000=0,"Duplicada: contada uma vez",IF(N(G5000)=0,"ERRO: tarefa fora do Plano Mestre",IF(P5000=0,"Tarefa retirada do plano: não conta","OK")))))</f>
        <v/>
      </c>
    </row>
    <row r="5001">
      <c r="A5001" s="29" t="n"/>
      <c r="B5001" s="25" t="n"/>
      <c r="C5001" s="49" t="n"/>
      <c r="D5001" s="29" t="n"/>
      <c r="E5001" s="23">
        <f>IF(OR(A5001="",B5001=""),"",A5001&amp;"|"&amp;B5001)</f>
        <v/>
      </c>
      <c r="F5001" s="30">
        <f>IF(OR(E5001="",NOT(ISNUMBER(C5001))),"",E5001&amp;"|"&amp;YEAR(C5001)&amp;"-"&amp;RIGHT("0"&amp;MONTH(C5001),2)&amp;"-"&amp;RIGHT("0"&amp;DAY(C5001),2))</f>
        <v/>
      </c>
      <c r="G5001" s="26">
        <f>IF(E5001="","",IFERROR(MATCH(E5001,pl_chave,0),0))</f>
        <v/>
      </c>
      <c r="H5001" s="23">
        <f>IF(G5001="","",IF(G5001=0,"Tarefa fora do plano",INDEX(pl_tag,G5001)))</f>
        <v/>
      </c>
      <c r="I5001" s="30">
        <f>IF(N(G5001)=0,"",INDEX(pl_atividade,G5001))</f>
        <v/>
      </c>
      <c r="J5001" s="50">
        <f>IF(N(G5001)=0,"",INDEX(pl_especialidade,G5001))</f>
        <v/>
      </c>
      <c r="K5001" s="28">
        <f>IF(N(G5001)=0,"",INDEX(pl_duracao,G5001))</f>
        <v/>
      </c>
      <c r="L5001" s="39">
        <f>IF(ISNUMBER(C5001),YEAR(C5001),"")</f>
        <v/>
      </c>
      <c r="M5001" s="39">
        <f>IF(ISNUMBER(C5001),MONTH(C5001),"")</f>
        <v/>
      </c>
      <c r="N5001" s="23">
        <f>IF(L5001="","",IF(NOT(ISNUMBER(crono_ano)),"Informe o ano",IF(L5001&lt;crono_ano,"Antes do ano",IF(L5001&gt;crono_ano,"Depois do ano","No ano"))))</f>
        <v/>
      </c>
      <c r="O5001" s="39">
        <f>IF(F5001="","",IF(COUNTIF(F$7:F5001,F5001)=1,1,0))</f>
        <v/>
      </c>
      <c r="P5001" s="39">
        <f>IF(A5001&amp;B5001&amp;C5001="","",IF(AND(O5001=1,N(G5001)&gt;0),IF(INDEX(pl_ativa,MAX(1,N(G5001)))="Sim",1,0),0))</f>
        <v/>
      </c>
      <c r="Q5001" s="39">
        <f>IF(F5001="","",COUNTIFS(ex_chave_oc,F5001,ex_cancelada,"&lt;&gt;Sim"))</f>
        <v/>
      </c>
      <c r="R5001" s="51">
        <f>IF(P5001="","",IF(AND(P5001=1,N(Q5001)&gt;0),1,0))</f>
        <v/>
      </c>
      <c r="S5001" s="30">
        <f>IF(P5001="","",IF(F5001="","ERRO: data prevista ausente ou inválida",IF(O5001=0,"Duplicada: contada uma vez",IF(N(G5001)=0,"ERRO: tarefa fora do Plano Mestre",IF(P5001=0,"Tarefa retirada do plano: não conta","OK")))))</f>
        <v/>
      </c>
    </row>
    <row r="5002">
      <c r="A5002" s="29" t="n"/>
      <c r="B5002" s="25" t="n"/>
      <c r="C5002" s="49" t="n"/>
      <c r="D5002" s="29" t="n"/>
      <c r="E5002" s="23">
        <f>IF(OR(A5002="",B5002=""),"",A5002&amp;"|"&amp;B5002)</f>
        <v/>
      </c>
      <c r="F5002" s="30">
        <f>IF(OR(E5002="",NOT(ISNUMBER(C5002))),"",E5002&amp;"|"&amp;YEAR(C5002)&amp;"-"&amp;RIGHT("0"&amp;MONTH(C5002),2)&amp;"-"&amp;RIGHT("0"&amp;DAY(C5002),2))</f>
        <v/>
      </c>
      <c r="G5002" s="26">
        <f>IF(E5002="","",IFERROR(MATCH(E5002,pl_chave,0),0))</f>
        <v/>
      </c>
      <c r="H5002" s="23">
        <f>IF(G5002="","",IF(G5002=0,"Tarefa fora do plano",INDEX(pl_tag,G5002)))</f>
        <v/>
      </c>
      <c r="I5002" s="30">
        <f>IF(N(G5002)=0,"",INDEX(pl_atividade,G5002))</f>
        <v/>
      </c>
      <c r="J5002" s="50">
        <f>IF(N(G5002)=0,"",INDEX(pl_especialidade,G5002))</f>
        <v/>
      </c>
      <c r="K5002" s="28">
        <f>IF(N(G5002)=0,"",INDEX(pl_duracao,G5002))</f>
        <v/>
      </c>
      <c r="L5002" s="39">
        <f>IF(ISNUMBER(C5002),YEAR(C5002),"")</f>
        <v/>
      </c>
      <c r="M5002" s="39">
        <f>IF(ISNUMBER(C5002),MONTH(C5002),"")</f>
        <v/>
      </c>
      <c r="N5002" s="23">
        <f>IF(L5002="","",IF(NOT(ISNUMBER(crono_ano)),"Informe o ano",IF(L5002&lt;crono_ano,"Antes do ano",IF(L5002&gt;crono_ano,"Depois do ano","No ano"))))</f>
        <v/>
      </c>
      <c r="O5002" s="39">
        <f>IF(F5002="","",IF(COUNTIF(F$7:F5002,F5002)=1,1,0))</f>
        <v/>
      </c>
      <c r="P5002" s="39">
        <f>IF(A5002&amp;B5002&amp;C5002="","",IF(AND(O5002=1,N(G5002)&gt;0),IF(INDEX(pl_ativa,MAX(1,N(G5002)))="Sim",1,0),0))</f>
        <v/>
      </c>
      <c r="Q5002" s="39">
        <f>IF(F5002="","",COUNTIFS(ex_chave_oc,F5002,ex_cancelada,"&lt;&gt;Sim"))</f>
        <v/>
      </c>
      <c r="R5002" s="51">
        <f>IF(P5002="","",IF(AND(P5002=1,N(Q5002)&gt;0),1,0))</f>
        <v/>
      </c>
      <c r="S5002" s="30">
        <f>IF(P5002="","",IF(F5002="","ERRO: data prevista ausente ou inválida",IF(O5002=0,"Duplicada: contada uma vez",IF(N(G5002)=0,"ERRO: tarefa fora do Plano Mestre",IF(P5002=0,"Tarefa retirada do plano: não conta","OK")))))</f>
        <v/>
      </c>
    </row>
    <row r="5003">
      <c r="A5003" s="29" t="n"/>
      <c r="B5003" s="25" t="n"/>
      <c r="C5003" s="49" t="n"/>
      <c r="D5003" s="29" t="n"/>
      <c r="E5003" s="23">
        <f>IF(OR(A5003="",B5003=""),"",A5003&amp;"|"&amp;B5003)</f>
        <v/>
      </c>
      <c r="F5003" s="30">
        <f>IF(OR(E5003="",NOT(ISNUMBER(C5003))),"",E5003&amp;"|"&amp;YEAR(C5003)&amp;"-"&amp;RIGHT("0"&amp;MONTH(C5003),2)&amp;"-"&amp;RIGHT("0"&amp;DAY(C5003),2))</f>
        <v/>
      </c>
      <c r="G5003" s="26">
        <f>IF(E5003="","",IFERROR(MATCH(E5003,pl_chave,0),0))</f>
        <v/>
      </c>
      <c r="H5003" s="23">
        <f>IF(G5003="","",IF(G5003=0,"Tarefa fora do plano",INDEX(pl_tag,G5003)))</f>
        <v/>
      </c>
      <c r="I5003" s="30">
        <f>IF(N(G5003)=0,"",INDEX(pl_atividade,G5003))</f>
        <v/>
      </c>
      <c r="J5003" s="50">
        <f>IF(N(G5003)=0,"",INDEX(pl_especialidade,G5003))</f>
        <v/>
      </c>
      <c r="K5003" s="28">
        <f>IF(N(G5003)=0,"",INDEX(pl_duracao,G5003))</f>
        <v/>
      </c>
      <c r="L5003" s="39">
        <f>IF(ISNUMBER(C5003),YEAR(C5003),"")</f>
        <v/>
      </c>
      <c r="M5003" s="39">
        <f>IF(ISNUMBER(C5003),MONTH(C5003),"")</f>
        <v/>
      </c>
      <c r="N5003" s="23">
        <f>IF(L5003="","",IF(NOT(ISNUMBER(crono_ano)),"Informe o ano",IF(L5003&lt;crono_ano,"Antes do ano",IF(L5003&gt;crono_ano,"Depois do ano","No ano"))))</f>
        <v/>
      </c>
      <c r="O5003" s="39">
        <f>IF(F5003="","",IF(COUNTIF(F$7:F5003,F5003)=1,1,0))</f>
        <v/>
      </c>
      <c r="P5003" s="39">
        <f>IF(A5003&amp;B5003&amp;C5003="","",IF(AND(O5003=1,N(G5003)&gt;0),IF(INDEX(pl_ativa,MAX(1,N(G5003)))="Sim",1,0),0))</f>
        <v/>
      </c>
      <c r="Q5003" s="39">
        <f>IF(F5003="","",COUNTIFS(ex_chave_oc,F5003,ex_cancelada,"&lt;&gt;Sim"))</f>
        <v/>
      </c>
      <c r="R5003" s="51">
        <f>IF(P5003="","",IF(AND(P5003=1,N(Q5003)&gt;0),1,0))</f>
        <v/>
      </c>
      <c r="S5003" s="30">
        <f>IF(P5003="","",IF(F5003="","ERRO: data prevista ausente ou inválida",IF(O5003=0,"Duplicada: contada uma vez",IF(N(G5003)=0,"ERRO: tarefa fora do Plano Mestre",IF(P5003=0,"Tarefa retirada do plano: não conta","OK")))))</f>
        <v/>
      </c>
    </row>
    <row r="5004">
      <c r="A5004" s="29" t="n"/>
      <c r="B5004" s="25" t="n"/>
      <c r="C5004" s="49" t="n"/>
      <c r="D5004" s="29" t="n"/>
      <c r="E5004" s="23">
        <f>IF(OR(A5004="",B5004=""),"",A5004&amp;"|"&amp;B5004)</f>
        <v/>
      </c>
      <c r="F5004" s="30">
        <f>IF(OR(E5004="",NOT(ISNUMBER(C5004))),"",E5004&amp;"|"&amp;YEAR(C5004)&amp;"-"&amp;RIGHT("0"&amp;MONTH(C5004),2)&amp;"-"&amp;RIGHT("0"&amp;DAY(C5004),2))</f>
        <v/>
      </c>
      <c r="G5004" s="26">
        <f>IF(E5004="","",IFERROR(MATCH(E5004,pl_chave,0),0))</f>
        <v/>
      </c>
      <c r="H5004" s="23">
        <f>IF(G5004="","",IF(G5004=0,"Tarefa fora do plano",INDEX(pl_tag,G5004)))</f>
        <v/>
      </c>
      <c r="I5004" s="30">
        <f>IF(N(G5004)=0,"",INDEX(pl_atividade,G5004))</f>
        <v/>
      </c>
      <c r="J5004" s="50">
        <f>IF(N(G5004)=0,"",INDEX(pl_especialidade,G5004))</f>
        <v/>
      </c>
      <c r="K5004" s="28">
        <f>IF(N(G5004)=0,"",INDEX(pl_duracao,G5004))</f>
        <v/>
      </c>
      <c r="L5004" s="39">
        <f>IF(ISNUMBER(C5004),YEAR(C5004),"")</f>
        <v/>
      </c>
      <c r="M5004" s="39">
        <f>IF(ISNUMBER(C5004),MONTH(C5004),"")</f>
        <v/>
      </c>
      <c r="N5004" s="23">
        <f>IF(L5004="","",IF(NOT(ISNUMBER(crono_ano)),"Informe o ano",IF(L5004&lt;crono_ano,"Antes do ano",IF(L5004&gt;crono_ano,"Depois do ano","No ano"))))</f>
        <v/>
      </c>
      <c r="O5004" s="39">
        <f>IF(F5004="","",IF(COUNTIF(F$7:F5004,F5004)=1,1,0))</f>
        <v/>
      </c>
      <c r="P5004" s="39">
        <f>IF(A5004&amp;B5004&amp;C5004="","",IF(AND(O5004=1,N(G5004)&gt;0),IF(INDEX(pl_ativa,MAX(1,N(G5004)))="Sim",1,0),0))</f>
        <v/>
      </c>
      <c r="Q5004" s="39">
        <f>IF(F5004="","",COUNTIFS(ex_chave_oc,F5004,ex_cancelada,"&lt;&gt;Sim"))</f>
        <v/>
      </c>
      <c r="R5004" s="51">
        <f>IF(P5004="","",IF(AND(P5004=1,N(Q5004)&gt;0),1,0))</f>
        <v/>
      </c>
      <c r="S5004" s="30">
        <f>IF(P5004="","",IF(F5004="","ERRO: data prevista ausente ou inválida",IF(O5004=0,"Duplicada: contada uma vez",IF(N(G5004)=0,"ERRO: tarefa fora do Plano Mestre",IF(P5004=0,"Tarefa retirada do plano: não conta","OK")))))</f>
        <v/>
      </c>
    </row>
    <row r="5005">
      <c r="A5005" s="29" t="n"/>
      <c r="B5005" s="25" t="n"/>
      <c r="C5005" s="49" t="n"/>
      <c r="D5005" s="29" t="n"/>
      <c r="E5005" s="23">
        <f>IF(OR(A5005="",B5005=""),"",A5005&amp;"|"&amp;B5005)</f>
        <v/>
      </c>
      <c r="F5005" s="30">
        <f>IF(OR(E5005="",NOT(ISNUMBER(C5005))),"",E5005&amp;"|"&amp;YEAR(C5005)&amp;"-"&amp;RIGHT("0"&amp;MONTH(C5005),2)&amp;"-"&amp;RIGHT("0"&amp;DAY(C5005),2))</f>
        <v/>
      </c>
      <c r="G5005" s="26">
        <f>IF(E5005="","",IFERROR(MATCH(E5005,pl_chave,0),0))</f>
        <v/>
      </c>
      <c r="H5005" s="23">
        <f>IF(G5005="","",IF(G5005=0,"Tarefa fora do plano",INDEX(pl_tag,G5005)))</f>
        <v/>
      </c>
      <c r="I5005" s="30">
        <f>IF(N(G5005)=0,"",INDEX(pl_atividade,G5005))</f>
        <v/>
      </c>
      <c r="J5005" s="50">
        <f>IF(N(G5005)=0,"",INDEX(pl_especialidade,G5005))</f>
        <v/>
      </c>
      <c r="K5005" s="28">
        <f>IF(N(G5005)=0,"",INDEX(pl_duracao,G5005))</f>
        <v/>
      </c>
      <c r="L5005" s="39">
        <f>IF(ISNUMBER(C5005),YEAR(C5005),"")</f>
        <v/>
      </c>
      <c r="M5005" s="39">
        <f>IF(ISNUMBER(C5005),MONTH(C5005),"")</f>
        <v/>
      </c>
      <c r="N5005" s="23">
        <f>IF(L5005="","",IF(NOT(ISNUMBER(crono_ano)),"Informe o ano",IF(L5005&lt;crono_ano,"Antes do ano",IF(L5005&gt;crono_ano,"Depois do ano","No ano"))))</f>
        <v/>
      </c>
      <c r="O5005" s="39">
        <f>IF(F5005="","",IF(COUNTIF(F$7:F5005,F5005)=1,1,0))</f>
        <v/>
      </c>
      <c r="P5005" s="39">
        <f>IF(A5005&amp;B5005&amp;C5005="","",IF(AND(O5005=1,N(G5005)&gt;0),IF(INDEX(pl_ativa,MAX(1,N(G5005)))="Sim",1,0),0))</f>
        <v/>
      </c>
      <c r="Q5005" s="39">
        <f>IF(F5005="","",COUNTIFS(ex_chave_oc,F5005,ex_cancelada,"&lt;&gt;Sim"))</f>
        <v/>
      </c>
      <c r="R5005" s="51">
        <f>IF(P5005="","",IF(AND(P5005=1,N(Q5005)&gt;0),1,0))</f>
        <v/>
      </c>
      <c r="S5005" s="30">
        <f>IF(P5005="","",IF(F5005="","ERRO: data prevista ausente ou inválida",IF(O5005=0,"Duplicada: contada uma vez",IF(N(G5005)=0,"ERRO: tarefa fora do Plano Mestre",IF(P5005=0,"Tarefa retirada do plano: não conta","OK")))))</f>
        <v/>
      </c>
    </row>
    <row r="5006">
      <c r="A5006" s="29" t="n"/>
      <c r="B5006" s="25" t="n"/>
      <c r="C5006" s="49" t="n"/>
      <c r="D5006" s="29" t="n"/>
      <c r="E5006" s="23">
        <f>IF(OR(A5006="",B5006=""),"",A5006&amp;"|"&amp;B5006)</f>
        <v/>
      </c>
      <c r="F5006" s="30">
        <f>IF(OR(E5006="",NOT(ISNUMBER(C5006))),"",E5006&amp;"|"&amp;YEAR(C5006)&amp;"-"&amp;RIGHT("0"&amp;MONTH(C5006),2)&amp;"-"&amp;RIGHT("0"&amp;DAY(C5006),2))</f>
        <v/>
      </c>
      <c r="G5006" s="26">
        <f>IF(E5006="","",IFERROR(MATCH(E5006,pl_chave,0),0))</f>
        <v/>
      </c>
      <c r="H5006" s="23">
        <f>IF(G5006="","",IF(G5006=0,"Tarefa fora do plano",INDEX(pl_tag,G5006)))</f>
        <v/>
      </c>
      <c r="I5006" s="30">
        <f>IF(N(G5006)=0,"",INDEX(pl_atividade,G5006))</f>
        <v/>
      </c>
      <c r="J5006" s="50">
        <f>IF(N(G5006)=0,"",INDEX(pl_especialidade,G5006))</f>
        <v/>
      </c>
      <c r="K5006" s="28">
        <f>IF(N(G5006)=0,"",INDEX(pl_duracao,G5006))</f>
        <v/>
      </c>
      <c r="L5006" s="39">
        <f>IF(ISNUMBER(C5006),YEAR(C5006),"")</f>
        <v/>
      </c>
      <c r="M5006" s="39">
        <f>IF(ISNUMBER(C5006),MONTH(C5006),"")</f>
        <v/>
      </c>
      <c r="N5006" s="23">
        <f>IF(L5006="","",IF(NOT(ISNUMBER(crono_ano)),"Informe o ano",IF(L5006&lt;crono_ano,"Antes do ano",IF(L5006&gt;crono_ano,"Depois do ano","No ano"))))</f>
        <v/>
      </c>
      <c r="O5006" s="39">
        <f>IF(F5006="","",IF(COUNTIF(F$7:F5006,F5006)=1,1,0))</f>
        <v/>
      </c>
      <c r="P5006" s="39">
        <f>IF(A5006&amp;B5006&amp;C5006="","",IF(AND(O5006=1,N(G5006)&gt;0),IF(INDEX(pl_ativa,MAX(1,N(G5006)))="Sim",1,0),0))</f>
        <v/>
      </c>
      <c r="Q5006" s="39">
        <f>IF(F5006="","",COUNTIFS(ex_chave_oc,F5006,ex_cancelada,"&lt;&gt;Sim"))</f>
        <v/>
      </c>
      <c r="R5006" s="51">
        <f>IF(P5006="","",IF(AND(P5006=1,N(Q5006)&gt;0),1,0))</f>
        <v/>
      </c>
      <c r="S5006" s="30">
        <f>IF(P5006="","",IF(F5006="","ERRO: data prevista ausente ou inválida",IF(O5006=0,"Duplicada: contada uma vez",IF(N(G5006)=0,"ERRO: tarefa fora do Plano Mestre",IF(P5006=0,"Tarefa retirada do plano: não conta","OK")))))</f>
        <v/>
      </c>
    </row>
  </sheetData>
  <autoFilter ref="A6:S5006"/>
  <mergeCells count="4">
    <mergeCell ref="A4:S4"/>
    <mergeCell ref="A3:S3"/>
    <mergeCell ref="A2:S2"/>
    <mergeCell ref="A1:S1"/>
  </mergeCells>
  <conditionalFormatting sqref="S7:S5006">
    <cfRule type="expression" priority="1" dxfId="3" stopIfTrue="1">
      <formula>LEFT(S7,4)="ERRO"</formula>
    </cfRule>
    <cfRule type="expression" priority="2" dxfId="4" stopIfTrue="1">
      <formula>OR(LEFT(S7,8)="Pendente",LEFT(S7,9)="Verificar",LEFT(S7,9)="Duplicada",LEFT(S7,7)="Tarefa ",LEFT(S7,13)="Fora do plano",LEFT(S7,8)="Previsão",LEFT(S7,11)="Sem vínculo",LEFT(S7,14)="Não verificado",LEFT(S7,7)="Informe")</formula>
    </cfRule>
  </conditionalFormatting>
  <conditionalFormatting sqref="A7:S5006">
    <cfRule type="expression" priority="3" dxfId="2">
      <formula>AND($A7&lt;&gt;"",MOD(ROW(),2)=0)</formula>
    </cfRule>
  </conditionalFormatting>
  <dataValidations count="3">
    <dataValidation sqref="A7:A5006" showDropDown="0" showInputMessage="1" showErrorMessage="1" allowBlank="1" errorTitle="Valor não aceito" error="ID técnico: sem espaços e sem o caractere |." promptTitle="ID do ativo" prompt="ID técnico estável (letras sem acento, números, hífen ou sublinhado)." type="custom">
      <formula1>AND(LEN(A7)&lt;=120,ISERROR(FIND("|",A7)),ISERROR(FIND(" ",A7)))</formula1>
    </dataValidation>
    <dataValidation sqref="B7:B5006" showDropDown="0" showInputMessage="1" showErrorMessage="1" allowBlank="1" errorTitle="Valor não aceito" error="ID técnico: sem espaços e sem o caractere |." promptTitle="ID da tarefa" prompt="ID técnico estável (letras sem acento, números, hífen ou sublinhado)." type="custom">
      <formula1>AND(LEN(B7)&lt;=120,ISERROR(FIND("|",B7)),ISERROR(FIND(" ",B7)))</formula1>
    </dataValidation>
    <dataValidation sqref="C7:C5006" showDropDown="0" showInputMessage="1" showErrorMessage="1" allowBlank="1" errorTitle="Valor não aceito" error="Informe uma data válida (dd/mm/aaaa)." promptTitle="Data prevista" prompt="Data real do Excel, exibida em dd/mm/aaaa." type="date" operator="between">
      <formula1>1</formula1>
      <formula2>2958465</formula2>
    </dataValidation>
  </dataValidations>
  <pageMargins left="0.45" right="0.45" top="0.7" bottom="0.85" header="0.3" footer="0.3"/>
  <pageSetup orientation="landscape" paperSize="9" fitToHeight="0" fitToWidth="1" pageOrder="overThenDown"/>
  <headerFooter>
    <oddHeader>&amp;L&amp;"Arial,Bold"&amp;9 PCM Direto · PCMD-04 · &amp;A&amp;R&amp;"Arial,Regular"&amp;8 Página &amp;P de &amp;N</oddHeader>
    <oddFooter>&amp;L&amp;"Arial,Regular"&amp;7 O material apoia a organização do PCM e não substitui a avaliação de profissional habilitado nem o texto
oficial das normas. As periodicidades são base genérica e devem ser confirmadas com o manual do fabricante.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S3006"/>
  <sheetViews>
    <sheetView showGridLines="0" workbookViewId="0">
      <pane xSplit="1" ySplit="6" topLeftCell="B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3" customWidth="1" min="2" max="2"/>
    <col width="10" customWidth="1" min="3" max="3"/>
    <col hidden="1" width="20" customWidth="1" min="4" max="4"/>
    <col width="13" customWidth="1" min="5" max="5"/>
    <col width="30" customWidth="1" min="6" max="6"/>
    <col width="12" customWidth="1" min="7" max="7"/>
    <col width="12" customWidth="1" min="8" max="8"/>
    <col hidden="1" width="30" customWidth="1" min="9" max="9"/>
    <col width="30" customWidth="1" min="10" max="10"/>
    <col hidden="1" width="11" customWidth="1" min="11" max="11"/>
    <col width="16" customWidth="1" min="12" max="12"/>
    <col width="9" customWidth="1" min="13" max="13"/>
    <col width="9" customWidth="1" min="14" max="14"/>
    <col width="16" customWidth="1" min="15" max="15"/>
    <col hidden="1" width="7" customWidth="1" min="16" max="16"/>
    <col width="18" customWidth="1" min="17" max="17"/>
    <col width="26" customWidth="1" min="18" max="18"/>
    <col hidden="1" width="12" customWidth="1" min="19" max="19"/>
  </cols>
  <sheetData>
    <row r="1" ht="28" customHeight="1">
      <c r="A1" s="2" t="inlineStr">
        <is>
          <r>
            <rPr>
              <rFont val="Arial"/>
              <b val="1"/>
              <color rgb="00B85C00"/>
              <sz val="11"/>
            </rPr>
            <t xml:space="preserve">PCMD-04   </t>
          </r>
          <r>
            <rPr>
              <rFont val="Arial"/>
              <b val="1"/>
              <color rgb="000B3D63"/>
              <sz val="15"/>
            </rPr>
            <t>Execuções realizadas</t>
          </r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</row>
    <row r="2" ht="20" customHeight="1">
      <c r="A2" s="17" t="inlineStr">
        <is>
          <t>Um registro por realização. A data prevista vincula à ocorrência. Cancelar = Sim (o registro continua no histórico).</t>
        </is>
      </c>
    </row>
    <row r="3" ht="26.75" customHeight="1">
      <c r="A3" s="4" t="inlineStr">
        <is>
          <r>
            <rPr>
              <rFont val="Arial"/>
              <b val="1"/>
              <color rgb="005B6875"/>
              <sz val="7.5"/>
            </rPr>
            <t xml:space="preserve">Aviso: </t>
          </r>
          <r>
            <rPr>
              <rFont val="Arial"/>
              <i val="1"/>
              <color rgb="005B6875"/>
              <sz val="7.5"/>
            </rPr>
            <t>O material apoia a organização do PCM e não substitui a avaliação de profissional habilitado nem o texto oficial das normas. As periodicidades são base genérica e devem ser confirmadas com o manual do fabricante.</t>
          </r>
        </is>
      </c>
    </row>
    <row r="4" ht="16" customHeight="1">
      <c r="A4" s="18">
        <f>IF(COUNTA(A3007:A5006)&gt;0,"ATENÇÃO: há dados além da linha 3006; estenda fórmulas e nomes (COMO-USAR)",IF(COUNTIF(R7:R3006,"ERRO*")&gt;0,COUNTIF(R7:R3006,"ERRO*")&amp;" linha(s) com ERRO na coluna Conferência",""))</f>
        <v/>
      </c>
    </row>
    <row r="5" ht="6" customHeight="1"/>
    <row r="6" ht="40" customHeight="1">
      <c r="A6" s="19" t="inlineStr">
        <is>
          <t>ID do registro</t>
        </is>
      </c>
      <c r="B6" s="19" t="inlineStr">
        <is>
          <t>ID do ativo</t>
        </is>
      </c>
      <c r="C6" s="19" t="inlineStr">
        <is>
          <t>ID da tarefa</t>
        </is>
      </c>
      <c r="D6" s="20" t="inlineStr">
        <is>
          <t>Chave da tarefa</t>
        </is>
      </c>
      <c r="E6" s="19" t="inlineStr">
        <is>
          <t>TAG</t>
        </is>
      </c>
      <c r="F6" s="19" t="inlineStr">
        <is>
          <t>Descrição</t>
        </is>
      </c>
      <c r="G6" s="19" t="inlineStr">
        <is>
          <t>Data prevista</t>
        </is>
      </c>
      <c r="H6" s="19" t="inlineStr">
        <is>
          <t>Data realizada</t>
        </is>
      </c>
      <c r="I6" s="20" t="inlineStr">
        <is>
          <t>Chave da ocorrência vinculada</t>
        </is>
      </c>
      <c r="J6" s="19" t="inlineStr">
        <is>
          <t>Observação</t>
        </is>
      </c>
      <c r="K6" s="19" t="inlineStr">
        <is>
          <t>Responsável (ID)</t>
        </is>
      </c>
      <c r="L6" s="19" t="inlineStr">
        <is>
          <t>Responsável</t>
        </is>
      </c>
      <c r="M6" s="19" t="inlineStr">
        <is>
          <t>Origem</t>
        </is>
      </c>
      <c r="N6" s="19" t="inlineStr">
        <is>
          <t>Cancelada</t>
        </is>
      </c>
      <c r="O6" s="20" t="inlineStr">
        <is>
          <t>Vínculo</t>
        </is>
      </c>
      <c r="P6" s="20" t="inlineStr">
        <is>
          <t>Ano realizado</t>
        </is>
      </c>
      <c r="Q6" s="20" t="inlineStr">
        <is>
          <t>No plano?</t>
        </is>
      </c>
      <c r="R6" s="20" t="inlineStr">
        <is>
          <t>Conferência</t>
        </is>
      </c>
      <c r="S6" s="20" t="inlineStr">
        <is>
          <t>Duração real (h) — FUTURO, não integrado</t>
        </is>
      </c>
    </row>
    <row r="7">
      <c r="A7" s="25" t="inlineStr">
        <is>
          <t>ex-0001</t>
        </is>
      </c>
      <c r="B7" s="29" t="inlineStr">
        <is>
          <t>eq-demo-001</t>
        </is>
      </c>
      <c r="C7" s="25" t="inlineStr">
        <is>
          <t>CMP-01</t>
        </is>
      </c>
      <c r="D7" s="23">
        <f>IF(OR(B7="",C7=""),"",B7&amp;"|"&amp;C7)</f>
        <v/>
      </c>
      <c r="E7" s="29" t="inlineStr">
        <is>
          <t>UTL-CMP-001</t>
        </is>
      </c>
      <c r="F7" s="52" t="inlineStr">
        <is>
          <t>Drenar condensado do reservatório e dos filtros (ou verificar o dreno automático)</t>
        </is>
      </c>
      <c r="G7" s="49" t="n">
        <v>46027</v>
      </c>
      <c r="H7" s="49" t="n">
        <v>46027</v>
      </c>
      <c r="I7" s="30">
        <f>IF(OR(D7="",NOT(ISNUMBER(G7))),"",D7&amp;"|"&amp;YEAR(G7)&amp;"-"&amp;RIGHT("0"&amp;MONTH(G7),2)&amp;"-"&amp;RIGHT("0"&amp;DAY(G7),2))</f>
        <v/>
      </c>
      <c r="J7" s="52" t="inlineStr">
        <is>
          <t>Registro fictício de demonstração</t>
        </is>
      </c>
      <c r="K7" s="25" t="inlineStr">
        <is>
          <t>pes-b</t>
        </is>
      </c>
      <c r="L7" s="29" t="inlineStr">
        <is>
          <t>Pessoa B</t>
        </is>
      </c>
      <c r="M7" s="25" t="inlineStr">
        <is>
          <t>app</t>
        </is>
      </c>
      <c r="N7" s="25" t="inlineStr">
        <is>
          <t>Não</t>
        </is>
      </c>
      <c r="O7" s="23">
        <f>IF(A7&amp;B7&amp;C7="","",IF(I7="","Sem vínculo",IF(COUNTIF(oc_chave,I7)&gt;0,"Vinculada","Previsão não encontrada")))</f>
        <v/>
      </c>
      <c r="P7" s="39">
        <f>IF(ISNUMBER(H7),YEAR(H7),"")</f>
        <v/>
      </c>
      <c r="Q7" s="23">
        <f>IF(D7="","",IF(COUNTIF(pl_chave,D7)&gt;0,"No plano atual","Fora do plano: histórico preservado"))</f>
        <v/>
      </c>
      <c r="R7" s="23">
        <f>IF(A7&amp;B7&amp;C7="","",IF(A7="","ERRO: falta ID do registro",IF(COUNTIF(ex_id,A7)&gt;1,"ERRO: ID do registro duplicado",IF(NOT(ISNUMBER(H7)),"ERRO: data realizada ausente ou inválida",IF(AND(ISNUMBER(pcmd_emissao),N(H7)&gt;N(pcmd_emissao)),"Verificar: realizada após a emissão","OK")))))</f>
        <v/>
      </c>
      <c r="S7" s="53" t="n"/>
    </row>
    <row r="8">
      <c r="A8" s="25" t="inlineStr">
        <is>
          <t>ex-0002</t>
        </is>
      </c>
      <c r="B8" s="29" t="inlineStr">
        <is>
          <t>eq-demo-001</t>
        </is>
      </c>
      <c r="C8" s="25" t="inlineStr">
        <is>
          <t>CMP-01</t>
        </is>
      </c>
      <c r="D8" s="23">
        <f>IF(OR(B8="",C8=""),"",B8&amp;"|"&amp;C8)</f>
        <v/>
      </c>
      <c r="E8" s="29" t="inlineStr">
        <is>
          <t>UTL-CMP-001</t>
        </is>
      </c>
      <c r="F8" s="52" t="inlineStr">
        <is>
          <t>Drenar condensado do reservatório e dos filtros (ou verificar o dreno automático)</t>
        </is>
      </c>
      <c r="G8" s="49" t="n">
        <v>46027</v>
      </c>
      <c r="H8" s="49" t="n">
        <v>46027</v>
      </c>
      <c r="I8" s="30">
        <f>IF(OR(D8="",NOT(ISNUMBER(G8))),"",D8&amp;"|"&amp;YEAR(G8)&amp;"-"&amp;RIGHT("0"&amp;MONTH(G8),2)&amp;"-"&amp;RIGHT("0"&amp;DAY(G8),2))</f>
        <v/>
      </c>
      <c r="J8" s="52" t="inlineStr">
        <is>
          <t>Segundo registro da mesma ocorrência: conta uma vez</t>
        </is>
      </c>
      <c r="K8" s="25" t="inlineStr">
        <is>
          <t>pes-b</t>
        </is>
      </c>
      <c r="L8" s="29" t="inlineStr">
        <is>
          <t>Pessoa B</t>
        </is>
      </c>
      <c r="M8" s="25" t="inlineStr">
        <is>
          <t>app</t>
        </is>
      </c>
      <c r="N8" s="25" t="inlineStr">
        <is>
          <t>Não</t>
        </is>
      </c>
      <c r="O8" s="23">
        <f>IF(A8&amp;B8&amp;C8="","",IF(I8="","Sem vínculo",IF(COUNTIF(oc_chave,I8)&gt;0,"Vinculada","Previsão não encontrada")))</f>
        <v/>
      </c>
      <c r="P8" s="39">
        <f>IF(ISNUMBER(H8),YEAR(H8),"")</f>
        <v/>
      </c>
      <c r="Q8" s="23">
        <f>IF(D8="","",IF(COUNTIF(pl_chave,D8)&gt;0,"No plano atual","Fora do plano: histórico preservado"))</f>
        <v/>
      </c>
      <c r="R8" s="23">
        <f>IF(A8&amp;B8&amp;C8="","",IF(A8="","ERRO: falta ID do registro",IF(COUNTIF(ex_id,A8)&gt;1,"ERRO: ID do registro duplicado",IF(NOT(ISNUMBER(H8)),"ERRO: data realizada ausente ou inválida",IF(AND(ISNUMBER(pcmd_emissao),N(H8)&gt;N(pcmd_emissao)),"Verificar: realizada após a emissão","OK")))))</f>
        <v/>
      </c>
      <c r="S8" s="53" t="n"/>
    </row>
    <row r="9">
      <c r="A9" s="25" t="inlineStr">
        <is>
          <t>ex-0003</t>
        </is>
      </c>
      <c r="B9" s="29" t="inlineStr">
        <is>
          <t>eq-demo-001</t>
        </is>
      </c>
      <c r="C9" s="25" t="inlineStr">
        <is>
          <t>CMP-06</t>
        </is>
      </c>
      <c r="D9" s="23">
        <f>IF(OR(B9="",C9=""),"",B9&amp;"|"&amp;C9)</f>
        <v/>
      </c>
      <c r="E9" s="29" t="inlineStr">
        <is>
          <t>UTL-CMP-001</t>
        </is>
      </c>
      <c r="F9" s="52" t="inlineStr">
        <is>
          <t>Testar o funcionamento da válvula de segurança (alívio de pressão)</t>
        </is>
      </c>
      <c r="G9" s="49" t="n">
        <v>46034</v>
      </c>
      <c r="H9" s="49" t="n">
        <v>46056</v>
      </c>
      <c r="I9" s="30">
        <f>IF(OR(D9="",NOT(ISNUMBER(G9))),"",D9&amp;"|"&amp;YEAR(G9)&amp;"-"&amp;RIGHT("0"&amp;MONTH(G9),2)&amp;"-"&amp;RIGHT("0"&amp;DAY(G9),2))</f>
        <v/>
      </c>
      <c r="J9" s="52" t="inlineStr">
        <is>
          <t>Realizada em outro mês: conta no mês previsto</t>
        </is>
      </c>
      <c r="K9" s="25" t="inlineStr">
        <is>
          <t>pes-a</t>
        </is>
      </c>
      <c r="L9" s="29" t="inlineStr">
        <is>
          <t>Pessoa A</t>
        </is>
      </c>
      <c r="M9" s="25" t="inlineStr">
        <is>
          <t>app</t>
        </is>
      </c>
      <c r="N9" s="25" t="inlineStr">
        <is>
          <t>Não</t>
        </is>
      </c>
      <c r="O9" s="23">
        <f>IF(A9&amp;B9&amp;C9="","",IF(I9="","Sem vínculo",IF(COUNTIF(oc_chave,I9)&gt;0,"Vinculada","Previsão não encontrada")))</f>
        <v/>
      </c>
      <c r="P9" s="39">
        <f>IF(ISNUMBER(H9),YEAR(H9),"")</f>
        <v/>
      </c>
      <c r="Q9" s="23">
        <f>IF(D9="","",IF(COUNTIF(pl_chave,D9)&gt;0,"No plano atual","Fora do plano: histórico preservado"))</f>
        <v/>
      </c>
      <c r="R9" s="23">
        <f>IF(A9&amp;B9&amp;C9="","",IF(A9="","ERRO: falta ID do registro",IF(COUNTIF(ex_id,A9)&gt;1,"ERRO: ID do registro duplicado",IF(NOT(ISNUMBER(H9)),"ERRO: data realizada ausente ou inválida",IF(AND(ISNUMBER(pcmd_emissao),N(H9)&gt;N(pcmd_emissao)),"Verificar: realizada após a emissão","OK")))))</f>
        <v/>
      </c>
      <c r="S9" s="53" t="n"/>
    </row>
    <row r="10">
      <c r="A10" s="25" t="inlineStr">
        <is>
          <t>ex-0004</t>
        </is>
      </c>
      <c r="B10" s="29" t="inlineStr">
        <is>
          <t>eq-demo-002</t>
        </is>
      </c>
      <c r="C10" s="25" t="inlineStr">
        <is>
          <t>BCF-01</t>
        </is>
      </c>
      <c r="D10" s="23">
        <f>IF(OR(B10="",C10=""),"",B10&amp;"|"&amp;C10)</f>
        <v/>
      </c>
      <c r="E10" s="29" t="inlineStr">
        <is>
          <t>UTL-BCF-001</t>
        </is>
      </c>
      <c r="F10" s="52" t="inlineStr">
        <is>
          <t>Verificar vazamento na vedação (selo mecânico ou gaxeta)</t>
        </is>
      </c>
      <c r="G10" s="49" t="n">
        <v>46027</v>
      </c>
      <c r="H10" s="49" t="n">
        <v>46027</v>
      </c>
      <c r="I10" s="30">
        <f>IF(OR(D10="",NOT(ISNUMBER(G10))),"",D10&amp;"|"&amp;YEAR(G10)&amp;"-"&amp;RIGHT("0"&amp;MONTH(G10),2)&amp;"-"&amp;RIGHT("0"&amp;DAY(G10),2))</f>
        <v/>
      </c>
      <c r="J10" s="52" t="inlineStr">
        <is>
          <t>Registro cancelado: permanece no histórico e não conta</t>
        </is>
      </c>
      <c r="K10" s="25" t="inlineStr">
        <is>
          <t>pes-a</t>
        </is>
      </c>
      <c r="L10" s="29" t="inlineStr">
        <is>
          <t>Pessoa A</t>
        </is>
      </c>
      <c r="M10" s="25" t="inlineStr">
        <is>
          <t>app</t>
        </is>
      </c>
      <c r="N10" s="25" t="inlineStr">
        <is>
          <t>Sim</t>
        </is>
      </c>
      <c r="O10" s="23">
        <f>IF(A10&amp;B10&amp;C10="","",IF(I10="","Sem vínculo",IF(COUNTIF(oc_chave,I10)&gt;0,"Vinculada","Previsão não encontrada")))</f>
        <v/>
      </c>
      <c r="P10" s="39">
        <f>IF(ISNUMBER(H10),YEAR(H10),"")</f>
        <v/>
      </c>
      <c r="Q10" s="23">
        <f>IF(D10="","",IF(COUNTIF(pl_chave,D10)&gt;0,"No plano atual","Fora do plano: histórico preservado"))</f>
        <v/>
      </c>
      <c r="R10" s="23">
        <f>IF(A10&amp;B10&amp;C10="","",IF(A10="","ERRO: falta ID do registro",IF(COUNTIF(ex_id,A10)&gt;1,"ERRO: ID do registro duplicado",IF(NOT(ISNUMBER(H10)),"ERRO: data realizada ausente ou inválida",IF(AND(ISNUMBER(pcmd_emissao),N(H10)&gt;N(pcmd_emissao)),"Verificar: realizada após a emissão","OK")))))</f>
        <v/>
      </c>
      <c r="S10" s="53" t="n"/>
    </row>
    <row r="11">
      <c r="A11" s="25" t="inlineStr">
        <is>
          <t>ex-0005</t>
        </is>
      </c>
      <c r="B11" s="29" t="inlineStr">
        <is>
          <t>eq-demo-004</t>
        </is>
      </c>
      <c r="C11" s="25" t="inlineStr">
        <is>
          <t>PRL-01</t>
        </is>
      </c>
      <c r="D11" s="23">
        <f>IF(OR(B11="",C11=""),"",B11&amp;"|"&amp;C11)</f>
        <v/>
      </c>
      <c r="E11" s="29" t="inlineStr">
        <is>
          <t>PRD-PRL-001</t>
        </is>
      </c>
      <c r="F11" s="52" t="inlineStr">
        <is>
          <t>Testar freios de elevação, carro e ponte (sem carga)</t>
        </is>
      </c>
      <c r="G11" s="49" t="n">
        <v>46027</v>
      </c>
      <c r="H11" s="49" t="n">
        <v>46027</v>
      </c>
      <c r="I11" s="30">
        <f>IF(OR(D11="",NOT(ISNUMBER(G11))),"",D11&amp;"|"&amp;YEAR(G11)&amp;"-"&amp;RIGHT("0"&amp;MONTH(G11),2)&amp;"-"&amp;RIGHT("0"&amp;DAY(G11),2))</f>
        <v/>
      </c>
      <c r="J11" s="54" t="inlineStr">
        <is>
          <t>=SOMA(A1:A2) texto de teste, não é fórmula</t>
        </is>
      </c>
      <c r="K11" s="25" t="inlineStr">
        <is>
          <t>pes-a</t>
        </is>
      </c>
      <c r="L11" s="29" t="inlineStr">
        <is>
          <t>Pessoa A</t>
        </is>
      </c>
      <c r="M11" s="25" t="inlineStr">
        <is>
          <t>app</t>
        </is>
      </c>
      <c r="N11" s="25" t="inlineStr">
        <is>
          <t>Não</t>
        </is>
      </c>
      <c r="O11" s="23">
        <f>IF(A11&amp;B11&amp;C11="","",IF(I11="","Sem vínculo",IF(COUNTIF(oc_chave,I11)&gt;0,"Vinculada","Previsão não encontrada")))</f>
        <v/>
      </c>
      <c r="P11" s="39">
        <f>IF(ISNUMBER(H11),YEAR(H11),"")</f>
        <v/>
      </c>
      <c r="Q11" s="23">
        <f>IF(D11="","",IF(COUNTIF(pl_chave,D11)&gt;0,"No plano atual","Fora do plano: histórico preservado"))</f>
        <v/>
      </c>
      <c r="R11" s="23">
        <f>IF(A11&amp;B11&amp;C11="","",IF(A11="","ERRO: falta ID do registro",IF(COUNTIF(ex_id,A11)&gt;1,"ERRO: ID do registro duplicado",IF(NOT(ISNUMBER(H11)),"ERRO: data realizada ausente ou inválida",IF(AND(ISNUMBER(pcmd_emissao),N(H11)&gt;N(pcmd_emissao)),"Verificar: realizada após a emissão","OK")))))</f>
        <v/>
      </c>
      <c r="S11" s="53" t="n"/>
    </row>
    <row r="12">
      <c r="A12" s="25" t="inlineStr">
        <is>
          <t>ex-0006</t>
        </is>
      </c>
      <c r="B12" s="29" t="inlineStr">
        <is>
          <t>eq-demo-004</t>
        </is>
      </c>
      <c r="C12" s="25" t="inlineStr">
        <is>
          <t>PRL-02</t>
        </is>
      </c>
      <c r="D12" s="23">
        <f>IF(OR(B12="",C12=""),"",B12&amp;"|"&amp;C12)</f>
        <v/>
      </c>
      <c r="E12" s="29" t="inlineStr">
        <is>
          <t>PRD-PRL-001</t>
        </is>
      </c>
      <c r="F12" s="52" t="inlineStr">
        <is>
          <t>Testar limites de fim de curso de elevação, carro e ponte</t>
        </is>
      </c>
      <c r="G12" s="49" t="n">
        <v>46027</v>
      </c>
      <c r="H12" s="49" t="n">
        <v>46027</v>
      </c>
      <c r="I12" s="30">
        <f>IF(OR(D12="",NOT(ISNUMBER(G12))),"",D12&amp;"|"&amp;YEAR(G12)&amp;"-"&amp;RIGHT("0"&amp;MONTH(G12),2)&amp;"-"&amp;RIGHT("0"&amp;DAY(G12),2))</f>
        <v/>
      </c>
      <c r="J12" s="54" t="inlineStr">
        <is>
          <t>+ observação fictícia iniciada por sinal</t>
        </is>
      </c>
      <c r="K12" s="25" t="inlineStr">
        <is>
          <t>pes-b</t>
        </is>
      </c>
      <c r="L12" s="29" t="inlineStr">
        <is>
          <t>Pessoa B</t>
        </is>
      </c>
      <c r="M12" s="25" t="inlineStr">
        <is>
          <t>app</t>
        </is>
      </c>
      <c r="N12" s="25" t="inlineStr">
        <is>
          <t>Não</t>
        </is>
      </c>
      <c r="O12" s="23">
        <f>IF(A12&amp;B12&amp;C12="","",IF(I12="","Sem vínculo",IF(COUNTIF(oc_chave,I12)&gt;0,"Vinculada","Previsão não encontrada")))</f>
        <v/>
      </c>
      <c r="P12" s="39">
        <f>IF(ISNUMBER(H12),YEAR(H12),"")</f>
        <v/>
      </c>
      <c r="Q12" s="23">
        <f>IF(D12="","",IF(COUNTIF(pl_chave,D12)&gt;0,"No plano atual","Fora do plano: histórico preservado"))</f>
        <v/>
      </c>
      <c r="R12" s="23">
        <f>IF(A12&amp;B12&amp;C12="","",IF(A12="","ERRO: falta ID do registro",IF(COUNTIF(ex_id,A12)&gt;1,"ERRO: ID do registro duplicado",IF(NOT(ISNUMBER(H12)),"ERRO: data realizada ausente ou inválida",IF(AND(ISNUMBER(pcmd_emissao),N(H12)&gt;N(pcmd_emissao)),"Verificar: realizada após a emissão","OK")))))</f>
        <v/>
      </c>
      <c r="S12" s="53" t="n"/>
    </row>
    <row r="13">
      <c r="A13" s="25" t="inlineStr">
        <is>
          <t>ex-0007</t>
        </is>
      </c>
      <c r="B13" s="29" t="inlineStr">
        <is>
          <t>eq-demo-004</t>
        </is>
      </c>
      <c r="C13" s="25" t="inlineStr">
        <is>
          <t>PRL-03</t>
        </is>
      </c>
      <c r="D13" s="23">
        <f>IF(OR(B13="",C13=""),"",B13&amp;"|"&amp;C13)</f>
        <v/>
      </c>
      <c r="E13" s="29" t="inlineStr">
        <is>
          <t>PRD-PRL-001</t>
        </is>
      </c>
      <c r="F13" s="52" t="inlineStr">
        <is>
          <t>Testar botoeira ou controle remoto, incluindo o botão de emergência</t>
        </is>
      </c>
      <c r="G13" s="49" t="n">
        <v>46027</v>
      </c>
      <c r="H13" s="49" t="n">
        <v>46027</v>
      </c>
      <c r="I13" s="30">
        <f>IF(OR(D13="",NOT(ISNUMBER(G13))),"",D13&amp;"|"&amp;YEAR(G13)&amp;"-"&amp;RIGHT("0"&amp;MONTH(G13),2)&amp;"-"&amp;RIGHT("0"&amp;DAY(G13),2))</f>
        <v/>
      </c>
      <c r="J13" s="54" t="inlineStr">
        <is>
          <t>- observação fictícia iniciada por hífen</t>
        </is>
      </c>
      <c r="K13" s="25" t="inlineStr">
        <is>
          <t>pes-b</t>
        </is>
      </c>
      <c r="L13" s="29" t="inlineStr">
        <is>
          <t>Pessoa B</t>
        </is>
      </c>
      <c r="M13" s="25" t="inlineStr">
        <is>
          <t>app</t>
        </is>
      </c>
      <c r="N13" s="25" t="inlineStr">
        <is>
          <t>Não</t>
        </is>
      </c>
      <c r="O13" s="23">
        <f>IF(A13&amp;B13&amp;C13="","",IF(I13="","Sem vínculo",IF(COUNTIF(oc_chave,I13)&gt;0,"Vinculada","Previsão não encontrada")))</f>
        <v/>
      </c>
      <c r="P13" s="39">
        <f>IF(ISNUMBER(H13),YEAR(H13),"")</f>
        <v/>
      </c>
      <c r="Q13" s="23">
        <f>IF(D13="","",IF(COUNTIF(pl_chave,D13)&gt;0,"No plano atual","Fora do plano: histórico preservado"))</f>
        <v/>
      </c>
      <c r="R13" s="23">
        <f>IF(A13&amp;B13&amp;C13="","",IF(A13="","ERRO: falta ID do registro",IF(COUNTIF(ex_id,A13)&gt;1,"ERRO: ID do registro duplicado",IF(NOT(ISNUMBER(H13)),"ERRO: data realizada ausente ou inválida",IF(AND(ISNUMBER(pcmd_emissao),N(H13)&gt;N(pcmd_emissao)),"Verificar: realizada após a emissão","OK")))))</f>
        <v/>
      </c>
      <c r="S13" s="53" t="n"/>
    </row>
    <row r="14">
      <c r="A14" s="25" t="inlineStr">
        <is>
          <t>ex-0008</t>
        </is>
      </c>
      <c r="B14" s="29" t="inlineStr">
        <is>
          <t>eq-demo-004</t>
        </is>
      </c>
      <c r="C14" s="25" t="inlineStr">
        <is>
          <t>PRL-11</t>
        </is>
      </c>
      <c r="D14" s="23">
        <f>IF(OR(B14="",C14=""),"",B14&amp;"|"&amp;C14)</f>
        <v/>
      </c>
      <c r="E14" s="29" t="inlineStr">
        <is>
          <t>PRD-PRL-001</t>
        </is>
      </c>
      <c r="F14" s="52" t="inlineStr">
        <is>
          <t>Verificação antes do uso pelo operador: freios, fim de curso, botoeira, gancho e trava, ruídos anormais</t>
        </is>
      </c>
      <c r="G14" s="49" t="n">
        <v>46023</v>
      </c>
      <c r="H14" s="49" t="n">
        <v>46023</v>
      </c>
      <c r="I14" s="30">
        <f>IF(OR(D14="",NOT(ISNUMBER(G14))),"",D14&amp;"|"&amp;YEAR(G14)&amp;"-"&amp;RIGHT("0"&amp;MONTH(G14),2)&amp;"-"&amp;RIGHT("0"&amp;DAY(G14),2))</f>
        <v/>
      </c>
      <c r="J14" s="54" t="inlineStr">
        <is>
          <t>@ observação fictícia iniciada por arroba</t>
        </is>
      </c>
      <c r="K14" s="25" t="inlineStr">
        <is>
          <t>pes-a</t>
        </is>
      </c>
      <c r="L14" s="29" t="inlineStr">
        <is>
          <t>Pessoa A</t>
        </is>
      </c>
      <c r="M14" s="25" t="inlineStr">
        <is>
          <t>app</t>
        </is>
      </c>
      <c r="N14" s="25" t="inlineStr">
        <is>
          <t>Não</t>
        </is>
      </c>
      <c r="O14" s="23">
        <f>IF(A14&amp;B14&amp;C14="","",IF(I14="","Sem vínculo",IF(COUNTIF(oc_chave,I14)&gt;0,"Vinculada","Previsão não encontrada")))</f>
        <v/>
      </c>
      <c r="P14" s="39">
        <f>IF(ISNUMBER(H14),YEAR(H14),"")</f>
        <v/>
      </c>
      <c r="Q14" s="23">
        <f>IF(D14="","",IF(COUNTIF(pl_chave,D14)&gt;0,"No plano atual","Fora do plano: histórico preservado"))</f>
        <v/>
      </c>
      <c r="R14" s="23">
        <f>IF(A14&amp;B14&amp;C14="","",IF(A14="","ERRO: falta ID do registro",IF(COUNTIF(ex_id,A14)&gt;1,"ERRO: ID do registro duplicado",IF(NOT(ISNUMBER(H14)),"ERRO: data realizada ausente ou inválida",IF(AND(ISNUMBER(pcmd_emissao),N(H14)&gt;N(pcmd_emissao)),"Verificar: realizada após a emissão","OK")))))</f>
        <v/>
      </c>
      <c r="S14" s="53" t="n"/>
    </row>
    <row r="15">
      <c r="A15" s="25" t="inlineStr">
        <is>
          <t>ex-0009</t>
        </is>
      </c>
      <c r="B15" s="29" t="inlineStr">
        <is>
          <t>eq-demo-003</t>
        </is>
      </c>
      <c r="C15" s="25" t="inlineStr">
        <is>
          <t>MOT-01</t>
        </is>
      </c>
      <c r="D15" s="23">
        <f>IF(OR(B15="",C15=""),"",B15&amp;"|"&amp;C15)</f>
        <v/>
      </c>
      <c r="E15" s="29" t="inlineStr">
        <is>
          <t>PRD-MOT-001</t>
        </is>
      </c>
      <c r="F15" s="52" t="inlineStr">
        <is>
          <t>Inspeção visual e limpeza externa da carcaça, aletas e entrada de ventilação</t>
        </is>
      </c>
      <c r="G15" s="49" t="n"/>
      <c r="H15" s="49" t="n">
        <v>46042</v>
      </c>
      <c r="I15" s="30">
        <f>IF(OR(D15="",NOT(ISNUMBER(G15))),"",D15&amp;"|"&amp;YEAR(G15)&amp;"-"&amp;RIGHT("0"&amp;MONTH(G15),2)&amp;"-"&amp;RIGHT("0"&amp;DAY(G15),2))</f>
        <v/>
      </c>
      <c r="J15" s="52" t="inlineStr">
        <is>
          <t>Marcação antiga migrada sem vínculo</t>
        </is>
      </c>
      <c r="K15" s="25" t="n"/>
      <c r="L15" s="29" t="n"/>
      <c r="M15" s="25" t="inlineStr">
        <is>
          <t>legado</t>
        </is>
      </c>
      <c r="N15" s="25" t="inlineStr">
        <is>
          <t>Não</t>
        </is>
      </c>
      <c r="O15" s="23">
        <f>IF(A15&amp;B15&amp;C15="","",IF(I15="","Sem vínculo",IF(COUNTIF(oc_chave,I15)&gt;0,"Vinculada","Previsão não encontrada")))</f>
        <v/>
      </c>
      <c r="P15" s="39">
        <f>IF(ISNUMBER(H15),YEAR(H15),"")</f>
        <v/>
      </c>
      <c r="Q15" s="23">
        <f>IF(D15="","",IF(COUNTIF(pl_chave,D15)&gt;0,"No plano atual","Fora do plano: histórico preservado"))</f>
        <v/>
      </c>
      <c r="R15" s="23">
        <f>IF(A15&amp;B15&amp;C15="","",IF(A15="","ERRO: falta ID do registro",IF(COUNTIF(ex_id,A15)&gt;1,"ERRO: ID do registro duplicado",IF(NOT(ISNUMBER(H15)),"ERRO: data realizada ausente ou inválida",IF(AND(ISNUMBER(pcmd_emissao),N(H15)&gt;N(pcmd_emissao)),"Verificar: realizada após a emissão","OK")))))</f>
        <v/>
      </c>
      <c r="S15" s="53" t="n"/>
    </row>
    <row r="16">
      <c r="A16" s="25" t="inlineStr">
        <is>
          <t>ex-0010</t>
        </is>
      </c>
      <c r="B16" s="29" t="inlineStr">
        <is>
          <t>eq-demo-002</t>
        </is>
      </c>
      <c r="C16" s="25" t="inlineStr">
        <is>
          <t>BCF-02</t>
        </is>
      </c>
      <c r="D16" s="23">
        <f>IF(OR(B16="",C16=""),"",B16&amp;"|"&amp;C16)</f>
        <v/>
      </c>
      <c r="E16" s="29" t="inlineStr">
        <is>
          <t>UTL-BCF-001</t>
        </is>
      </c>
      <c r="F16" s="52" t="inlineStr">
        <is>
          <t>Registrar pressões de sucção e recalque e comparar com o ponto de operação</t>
        </is>
      </c>
      <c r="G16" s="49" t="n">
        <v>46055</v>
      </c>
      <c r="H16" s="49" t="n">
        <v>46055</v>
      </c>
      <c r="I16" s="30">
        <f>IF(OR(D16="",NOT(ISNUMBER(G16))),"",D16&amp;"|"&amp;YEAR(G16)&amp;"-"&amp;RIGHT("0"&amp;MONTH(G16),2)&amp;"-"&amp;RIGHT("0"&amp;DAY(G16),2))</f>
        <v/>
      </c>
      <c r="J16" s="52" t="n"/>
      <c r="K16" s="25" t="inlineStr">
        <is>
          <t>pes-a</t>
        </is>
      </c>
      <c r="L16" s="29" t="inlineStr">
        <is>
          <t>Pessoa A</t>
        </is>
      </c>
      <c r="M16" s="25" t="inlineStr">
        <is>
          <t>app</t>
        </is>
      </c>
      <c r="N16" s="25" t="inlineStr">
        <is>
          <t>Não</t>
        </is>
      </c>
      <c r="O16" s="23">
        <f>IF(A16&amp;B16&amp;C16="","",IF(I16="","Sem vínculo",IF(COUNTIF(oc_chave,I16)&gt;0,"Vinculada","Previsão não encontrada")))</f>
        <v/>
      </c>
      <c r="P16" s="39">
        <f>IF(ISNUMBER(H16),YEAR(H16),"")</f>
        <v/>
      </c>
      <c r="Q16" s="23">
        <f>IF(D16="","",IF(COUNTIF(pl_chave,D16)&gt;0,"No plano atual","Fora do plano: histórico preservado"))</f>
        <v/>
      </c>
      <c r="R16" s="23">
        <f>IF(A16&amp;B16&amp;C16="","",IF(A16="","ERRO: falta ID do registro",IF(COUNTIF(ex_id,A16)&gt;1,"ERRO: ID do registro duplicado",IF(NOT(ISNUMBER(H16)),"ERRO: data realizada ausente ou inválida",IF(AND(ISNUMBER(pcmd_emissao),N(H16)&gt;N(pcmd_emissao)),"Verificar: realizada após a emissão","OK")))))</f>
        <v/>
      </c>
      <c r="S16" s="53" t="n"/>
    </row>
    <row r="17">
      <c r="A17" s="25" t="inlineStr">
        <is>
          <t>ex-0011</t>
        </is>
      </c>
      <c r="B17" s="29" t="inlineStr">
        <is>
          <t>eq-demo-009</t>
        </is>
      </c>
      <c r="C17" s="25" t="inlineStr">
        <is>
          <t>BCF-01</t>
        </is>
      </c>
      <c r="D17" s="23">
        <f>IF(OR(B17="",C17=""),"",B17&amp;"|"&amp;C17)</f>
        <v/>
      </c>
      <c r="E17" s="29" t="inlineStr">
        <is>
          <t>UTL-BCF-002</t>
        </is>
      </c>
      <c r="F17" s="52" t="inlineStr">
        <is>
          <t>Verificar vazamento na vedação (selo mecânico ou gaxeta)</t>
        </is>
      </c>
      <c r="G17" s="49" t="n"/>
      <c r="H17" s="49" t="n">
        <v>45950</v>
      </c>
      <c r="I17" s="30">
        <f>IF(OR(D17="",NOT(ISNUMBER(G17))),"",D17&amp;"|"&amp;YEAR(G17)&amp;"-"&amp;RIGHT("0"&amp;MONTH(G17),2)&amp;"-"&amp;RIGHT("0"&amp;DAY(G17),2))</f>
        <v/>
      </c>
      <c r="J17" s="52" t="inlineStr">
        <is>
          <t>Ativo removido depois: histórico preservado</t>
        </is>
      </c>
      <c r="K17" s="25" t="inlineStr">
        <is>
          <t>pes-a</t>
        </is>
      </c>
      <c r="L17" s="29" t="inlineStr">
        <is>
          <t>Pessoa A</t>
        </is>
      </c>
      <c r="M17" s="25" t="inlineStr">
        <is>
          <t>app</t>
        </is>
      </c>
      <c r="N17" s="25" t="inlineStr">
        <is>
          <t>Não</t>
        </is>
      </c>
      <c r="O17" s="23">
        <f>IF(A17&amp;B17&amp;C17="","",IF(I17="","Sem vínculo",IF(COUNTIF(oc_chave,I17)&gt;0,"Vinculada","Previsão não encontrada")))</f>
        <v/>
      </c>
      <c r="P17" s="39">
        <f>IF(ISNUMBER(H17),YEAR(H17),"")</f>
        <v/>
      </c>
      <c r="Q17" s="23">
        <f>IF(D17="","",IF(COUNTIF(pl_chave,D17)&gt;0,"No plano atual","Fora do plano: histórico preservado"))</f>
        <v/>
      </c>
      <c r="R17" s="23">
        <f>IF(A17&amp;B17&amp;C17="","",IF(A17="","ERRO: falta ID do registro",IF(COUNTIF(ex_id,A17)&gt;1,"ERRO: ID do registro duplicado",IF(NOT(ISNUMBER(H17)),"ERRO: data realizada ausente ou inválida",IF(AND(ISNUMBER(pcmd_emissao),N(H17)&gt;N(pcmd_emissao)),"Verificar: realizada após a emissão","OK")))))</f>
        <v/>
      </c>
      <c r="S17" s="53" t="n"/>
    </row>
    <row r="18">
      <c r="A18" s="25" t="n"/>
      <c r="B18" s="29" t="n"/>
      <c r="C18" s="25" t="n"/>
      <c r="D18" s="23">
        <f>IF(OR(B18="",C18=""),"",B18&amp;"|"&amp;C18)</f>
        <v/>
      </c>
      <c r="E18" s="29" t="n"/>
      <c r="F18" s="52" t="n"/>
      <c r="G18" s="49" t="n"/>
      <c r="H18" s="49" t="n"/>
      <c r="I18" s="30">
        <f>IF(OR(D18="",NOT(ISNUMBER(G18))),"",D18&amp;"|"&amp;YEAR(G18)&amp;"-"&amp;RIGHT("0"&amp;MONTH(G18),2)&amp;"-"&amp;RIGHT("0"&amp;DAY(G18),2))</f>
        <v/>
      </c>
      <c r="J18" s="52" t="n"/>
      <c r="K18" s="25" t="n"/>
      <c r="L18" s="29" t="n"/>
      <c r="M18" s="25" t="n"/>
      <c r="N18" s="25" t="n"/>
      <c r="O18" s="23">
        <f>IF(A18&amp;B18&amp;C18="","",IF(I18="","Sem vínculo",IF(COUNTIF(oc_chave,I18)&gt;0,"Vinculada","Previsão não encontrada")))</f>
        <v/>
      </c>
      <c r="P18" s="39">
        <f>IF(ISNUMBER(H18),YEAR(H18),"")</f>
        <v/>
      </c>
      <c r="Q18" s="23">
        <f>IF(D18="","",IF(COUNTIF(pl_chave,D18)&gt;0,"No plano atual","Fora do plano: histórico preservado"))</f>
        <v/>
      </c>
      <c r="R18" s="23">
        <f>IF(A18&amp;B18&amp;C18="","",IF(A18="","ERRO: falta ID do registro",IF(COUNTIF(ex_id,A18)&gt;1,"ERRO: ID do registro duplicado",IF(NOT(ISNUMBER(H18)),"ERRO: data realizada ausente ou inválida",IF(AND(ISNUMBER(pcmd_emissao),N(H18)&gt;N(pcmd_emissao)),"Verificar: realizada após a emissão","OK")))))</f>
        <v/>
      </c>
      <c r="S18" s="53" t="n"/>
    </row>
    <row r="19">
      <c r="A19" s="25" t="n"/>
      <c r="B19" s="29" t="n"/>
      <c r="C19" s="25" t="n"/>
      <c r="D19" s="23">
        <f>IF(OR(B19="",C19=""),"",B19&amp;"|"&amp;C19)</f>
        <v/>
      </c>
      <c r="E19" s="29" t="n"/>
      <c r="F19" s="52" t="n"/>
      <c r="G19" s="49" t="n"/>
      <c r="H19" s="49" t="n"/>
      <c r="I19" s="30">
        <f>IF(OR(D19="",NOT(ISNUMBER(G19))),"",D19&amp;"|"&amp;YEAR(G19)&amp;"-"&amp;RIGHT("0"&amp;MONTH(G19),2)&amp;"-"&amp;RIGHT("0"&amp;DAY(G19),2))</f>
        <v/>
      </c>
      <c r="J19" s="52" t="n"/>
      <c r="K19" s="25" t="n"/>
      <c r="L19" s="29" t="n"/>
      <c r="M19" s="25" t="n"/>
      <c r="N19" s="25" t="n"/>
      <c r="O19" s="23">
        <f>IF(A19&amp;B19&amp;C19="","",IF(I19="","Sem vínculo",IF(COUNTIF(oc_chave,I19)&gt;0,"Vinculada","Previsão não encontrada")))</f>
        <v/>
      </c>
      <c r="P19" s="39">
        <f>IF(ISNUMBER(H19),YEAR(H19),"")</f>
        <v/>
      </c>
      <c r="Q19" s="23">
        <f>IF(D19="","",IF(COUNTIF(pl_chave,D19)&gt;0,"No plano atual","Fora do plano: histórico preservado"))</f>
        <v/>
      </c>
      <c r="R19" s="23">
        <f>IF(A19&amp;B19&amp;C19="","",IF(A19="","ERRO: falta ID do registro",IF(COUNTIF(ex_id,A19)&gt;1,"ERRO: ID do registro duplicado",IF(NOT(ISNUMBER(H19)),"ERRO: data realizada ausente ou inválida",IF(AND(ISNUMBER(pcmd_emissao),N(H19)&gt;N(pcmd_emissao)),"Verificar: realizada após a emissão","OK")))))</f>
        <v/>
      </c>
      <c r="S19" s="53" t="n"/>
    </row>
    <row r="20">
      <c r="A20" s="25" t="n"/>
      <c r="B20" s="29" t="n"/>
      <c r="C20" s="25" t="n"/>
      <c r="D20" s="23">
        <f>IF(OR(B20="",C20=""),"",B20&amp;"|"&amp;C20)</f>
        <v/>
      </c>
      <c r="E20" s="29" t="n"/>
      <c r="F20" s="52" t="n"/>
      <c r="G20" s="49" t="n"/>
      <c r="H20" s="49" t="n"/>
      <c r="I20" s="30">
        <f>IF(OR(D20="",NOT(ISNUMBER(G20))),"",D20&amp;"|"&amp;YEAR(G20)&amp;"-"&amp;RIGHT("0"&amp;MONTH(G20),2)&amp;"-"&amp;RIGHT("0"&amp;DAY(G20),2))</f>
        <v/>
      </c>
      <c r="J20" s="52" t="n"/>
      <c r="K20" s="25" t="n"/>
      <c r="L20" s="29" t="n"/>
      <c r="M20" s="25" t="n"/>
      <c r="N20" s="25" t="n"/>
      <c r="O20" s="23">
        <f>IF(A20&amp;B20&amp;C20="","",IF(I20="","Sem vínculo",IF(COUNTIF(oc_chave,I20)&gt;0,"Vinculada","Previsão não encontrada")))</f>
        <v/>
      </c>
      <c r="P20" s="39">
        <f>IF(ISNUMBER(H20),YEAR(H20),"")</f>
        <v/>
      </c>
      <c r="Q20" s="23">
        <f>IF(D20="","",IF(COUNTIF(pl_chave,D20)&gt;0,"No plano atual","Fora do plano: histórico preservado"))</f>
        <v/>
      </c>
      <c r="R20" s="23">
        <f>IF(A20&amp;B20&amp;C20="","",IF(A20="","ERRO: falta ID do registro",IF(COUNTIF(ex_id,A20)&gt;1,"ERRO: ID do registro duplicado",IF(NOT(ISNUMBER(H20)),"ERRO: data realizada ausente ou inválida",IF(AND(ISNUMBER(pcmd_emissao),N(H20)&gt;N(pcmd_emissao)),"Verificar: realizada após a emissão","OK")))))</f>
        <v/>
      </c>
      <c r="S20" s="53" t="n"/>
    </row>
    <row r="21">
      <c r="A21" s="25" t="n"/>
      <c r="B21" s="29" t="n"/>
      <c r="C21" s="25" t="n"/>
      <c r="D21" s="23">
        <f>IF(OR(B21="",C21=""),"",B21&amp;"|"&amp;C21)</f>
        <v/>
      </c>
      <c r="E21" s="29" t="n"/>
      <c r="F21" s="52" t="n"/>
      <c r="G21" s="49" t="n"/>
      <c r="H21" s="49" t="n"/>
      <c r="I21" s="30">
        <f>IF(OR(D21="",NOT(ISNUMBER(G21))),"",D21&amp;"|"&amp;YEAR(G21)&amp;"-"&amp;RIGHT("0"&amp;MONTH(G21),2)&amp;"-"&amp;RIGHT("0"&amp;DAY(G21),2))</f>
        <v/>
      </c>
      <c r="J21" s="52" t="n"/>
      <c r="K21" s="25" t="n"/>
      <c r="L21" s="29" t="n"/>
      <c r="M21" s="25" t="n"/>
      <c r="N21" s="25" t="n"/>
      <c r="O21" s="23">
        <f>IF(A21&amp;B21&amp;C21="","",IF(I21="","Sem vínculo",IF(COUNTIF(oc_chave,I21)&gt;0,"Vinculada","Previsão não encontrada")))</f>
        <v/>
      </c>
      <c r="P21" s="39">
        <f>IF(ISNUMBER(H21),YEAR(H21),"")</f>
        <v/>
      </c>
      <c r="Q21" s="23">
        <f>IF(D21="","",IF(COUNTIF(pl_chave,D21)&gt;0,"No plano atual","Fora do plano: histórico preservado"))</f>
        <v/>
      </c>
      <c r="R21" s="23">
        <f>IF(A21&amp;B21&amp;C21="","",IF(A21="","ERRO: falta ID do registro",IF(COUNTIF(ex_id,A21)&gt;1,"ERRO: ID do registro duplicado",IF(NOT(ISNUMBER(H21)),"ERRO: data realizada ausente ou inválida",IF(AND(ISNUMBER(pcmd_emissao),N(H21)&gt;N(pcmd_emissao)),"Verificar: realizada após a emissão","OK")))))</f>
        <v/>
      </c>
      <c r="S21" s="53" t="n"/>
    </row>
    <row r="22">
      <c r="A22" s="25" t="n"/>
      <c r="B22" s="29" t="n"/>
      <c r="C22" s="25" t="n"/>
      <c r="D22" s="23">
        <f>IF(OR(B22="",C22=""),"",B22&amp;"|"&amp;C22)</f>
        <v/>
      </c>
      <c r="E22" s="29" t="n"/>
      <c r="F22" s="52" t="n"/>
      <c r="G22" s="49" t="n"/>
      <c r="H22" s="49" t="n"/>
      <c r="I22" s="30">
        <f>IF(OR(D22="",NOT(ISNUMBER(G22))),"",D22&amp;"|"&amp;YEAR(G22)&amp;"-"&amp;RIGHT("0"&amp;MONTH(G22),2)&amp;"-"&amp;RIGHT("0"&amp;DAY(G22),2))</f>
        <v/>
      </c>
      <c r="J22" s="52" t="n"/>
      <c r="K22" s="25" t="n"/>
      <c r="L22" s="29" t="n"/>
      <c r="M22" s="25" t="n"/>
      <c r="N22" s="25" t="n"/>
      <c r="O22" s="23">
        <f>IF(A22&amp;B22&amp;C22="","",IF(I22="","Sem vínculo",IF(COUNTIF(oc_chave,I22)&gt;0,"Vinculada","Previsão não encontrada")))</f>
        <v/>
      </c>
      <c r="P22" s="39">
        <f>IF(ISNUMBER(H22),YEAR(H22),"")</f>
        <v/>
      </c>
      <c r="Q22" s="23">
        <f>IF(D22="","",IF(COUNTIF(pl_chave,D22)&gt;0,"No plano atual","Fora do plano: histórico preservado"))</f>
        <v/>
      </c>
      <c r="R22" s="23">
        <f>IF(A22&amp;B22&amp;C22="","",IF(A22="","ERRO: falta ID do registro",IF(COUNTIF(ex_id,A22)&gt;1,"ERRO: ID do registro duplicado",IF(NOT(ISNUMBER(H22)),"ERRO: data realizada ausente ou inválida",IF(AND(ISNUMBER(pcmd_emissao),N(H22)&gt;N(pcmd_emissao)),"Verificar: realizada após a emissão","OK")))))</f>
        <v/>
      </c>
      <c r="S22" s="53" t="n"/>
    </row>
    <row r="23">
      <c r="A23" s="25" t="n"/>
      <c r="B23" s="29" t="n"/>
      <c r="C23" s="25" t="n"/>
      <c r="D23" s="23">
        <f>IF(OR(B23="",C23=""),"",B23&amp;"|"&amp;C23)</f>
        <v/>
      </c>
      <c r="E23" s="29" t="n"/>
      <c r="F23" s="52" t="n"/>
      <c r="G23" s="49" t="n"/>
      <c r="H23" s="49" t="n"/>
      <c r="I23" s="30">
        <f>IF(OR(D23="",NOT(ISNUMBER(G23))),"",D23&amp;"|"&amp;YEAR(G23)&amp;"-"&amp;RIGHT("0"&amp;MONTH(G23),2)&amp;"-"&amp;RIGHT("0"&amp;DAY(G23),2))</f>
        <v/>
      </c>
      <c r="J23" s="52" t="n"/>
      <c r="K23" s="25" t="n"/>
      <c r="L23" s="29" t="n"/>
      <c r="M23" s="25" t="n"/>
      <c r="N23" s="25" t="n"/>
      <c r="O23" s="23">
        <f>IF(A23&amp;B23&amp;C23="","",IF(I23="","Sem vínculo",IF(COUNTIF(oc_chave,I23)&gt;0,"Vinculada","Previsão não encontrada")))</f>
        <v/>
      </c>
      <c r="P23" s="39">
        <f>IF(ISNUMBER(H23),YEAR(H23),"")</f>
        <v/>
      </c>
      <c r="Q23" s="23">
        <f>IF(D23="","",IF(COUNTIF(pl_chave,D23)&gt;0,"No plano atual","Fora do plano: histórico preservado"))</f>
        <v/>
      </c>
      <c r="R23" s="23">
        <f>IF(A23&amp;B23&amp;C23="","",IF(A23="","ERRO: falta ID do registro",IF(COUNTIF(ex_id,A23)&gt;1,"ERRO: ID do registro duplicado",IF(NOT(ISNUMBER(H23)),"ERRO: data realizada ausente ou inválida",IF(AND(ISNUMBER(pcmd_emissao),N(H23)&gt;N(pcmd_emissao)),"Verificar: realizada após a emissão","OK")))))</f>
        <v/>
      </c>
      <c r="S23" s="53" t="n"/>
    </row>
    <row r="24">
      <c r="A24" s="25" t="n"/>
      <c r="B24" s="29" t="n"/>
      <c r="C24" s="25" t="n"/>
      <c r="D24" s="23">
        <f>IF(OR(B24="",C24=""),"",B24&amp;"|"&amp;C24)</f>
        <v/>
      </c>
      <c r="E24" s="29" t="n"/>
      <c r="F24" s="52" t="n"/>
      <c r="G24" s="49" t="n"/>
      <c r="H24" s="49" t="n"/>
      <c r="I24" s="30">
        <f>IF(OR(D24="",NOT(ISNUMBER(G24))),"",D24&amp;"|"&amp;YEAR(G24)&amp;"-"&amp;RIGHT("0"&amp;MONTH(G24),2)&amp;"-"&amp;RIGHT("0"&amp;DAY(G24),2))</f>
        <v/>
      </c>
      <c r="J24" s="52" t="n"/>
      <c r="K24" s="25" t="n"/>
      <c r="L24" s="29" t="n"/>
      <c r="M24" s="25" t="n"/>
      <c r="N24" s="25" t="n"/>
      <c r="O24" s="23">
        <f>IF(A24&amp;B24&amp;C24="","",IF(I24="","Sem vínculo",IF(COUNTIF(oc_chave,I24)&gt;0,"Vinculada","Previsão não encontrada")))</f>
        <v/>
      </c>
      <c r="P24" s="39">
        <f>IF(ISNUMBER(H24),YEAR(H24),"")</f>
        <v/>
      </c>
      <c r="Q24" s="23">
        <f>IF(D24="","",IF(COUNTIF(pl_chave,D24)&gt;0,"No plano atual","Fora do plano: histórico preservado"))</f>
        <v/>
      </c>
      <c r="R24" s="23">
        <f>IF(A24&amp;B24&amp;C24="","",IF(A24="","ERRO: falta ID do registro",IF(COUNTIF(ex_id,A24)&gt;1,"ERRO: ID do registro duplicado",IF(NOT(ISNUMBER(H24)),"ERRO: data realizada ausente ou inválida",IF(AND(ISNUMBER(pcmd_emissao),N(H24)&gt;N(pcmd_emissao)),"Verificar: realizada após a emissão","OK")))))</f>
        <v/>
      </c>
      <c r="S24" s="53" t="n"/>
    </row>
    <row r="25">
      <c r="A25" s="25" t="n"/>
      <c r="B25" s="29" t="n"/>
      <c r="C25" s="25" t="n"/>
      <c r="D25" s="23">
        <f>IF(OR(B25="",C25=""),"",B25&amp;"|"&amp;C25)</f>
        <v/>
      </c>
      <c r="E25" s="29" t="n"/>
      <c r="F25" s="52" t="n"/>
      <c r="G25" s="49" t="n"/>
      <c r="H25" s="49" t="n"/>
      <c r="I25" s="30">
        <f>IF(OR(D25="",NOT(ISNUMBER(G25))),"",D25&amp;"|"&amp;YEAR(G25)&amp;"-"&amp;RIGHT("0"&amp;MONTH(G25),2)&amp;"-"&amp;RIGHT("0"&amp;DAY(G25),2))</f>
        <v/>
      </c>
      <c r="J25" s="52" t="n"/>
      <c r="K25" s="25" t="n"/>
      <c r="L25" s="29" t="n"/>
      <c r="M25" s="25" t="n"/>
      <c r="N25" s="25" t="n"/>
      <c r="O25" s="23">
        <f>IF(A25&amp;B25&amp;C25="","",IF(I25="","Sem vínculo",IF(COUNTIF(oc_chave,I25)&gt;0,"Vinculada","Previsão não encontrada")))</f>
        <v/>
      </c>
      <c r="P25" s="39">
        <f>IF(ISNUMBER(H25),YEAR(H25),"")</f>
        <v/>
      </c>
      <c r="Q25" s="23">
        <f>IF(D25="","",IF(COUNTIF(pl_chave,D25)&gt;0,"No plano atual","Fora do plano: histórico preservado"))</f>
        <v/>
      </c>
      <c r="R25" s="23">
        <f>IF(A25&amp;B25&amp;C25="","",IF(A25="","ERRO: falta ID do registro",IF(COUNTIF(ex_id,A25)&gt;1,"ERRO: ID do registro duplicado",IF(NOT(ISNUMBER(H25)),"ERRO: data realizada ausente ou inválida",IF(AND(ISNUMBER(pcmd_emissao),N(H25)&gt;N(pcmd_emissao)),"Verificar: realizada após a emissão","OK")))))</f>
        <v/>
      </c>
      <c r="S25" s="53" t="n"/>
    </row>
    <row r="26">
      <c r="A26" s="25" t="n"/>
      <c r="B26" s="29" t="n"/>
      <c r="C26" s="25" t="n"/>
      <c r="D26" s="23">
        <f>IF(OR(B26="",C26=""),"",B26&amp;"|"&amp;C26)</f>
        <v/>
      </c>
      <c r="E26" s="29" t="n"/>
      <c r="F26" s="52" t="n"/>
      <c r="G26" s="49" t="n"/>
      <c r="H26" s="49" t="n"/>
      <c r="I26" s="30">
        <f>IF(OR(D26="",NOT(ISNUMBER(G26))),"",D26&amp;"|"&amp;YEAR(G26)&amp;"-"&amp;RIGHT("0"&amp;MONTH(G26),2)&amp;"-"&amp;RIGHT("0"&amp;DAY(G26),2))</f>
        <v/>
      </c>
      <c r="J26" s="52" t="n"/>
      <c r="K26" s="25" t="n"/>
      <c r="L26" s="29" t="n"/>
      <c r="M26" s="25" t="n"/>
      <c r="N26" s="25" t="n"/>
      <c r="O26" s="23">
        <f>IF(A26&amp;B26&amp;C26="","",IF(I26="","Sem vínculo",IF(COUNTIF(oc_chave,I26)&gt;0,"Vinculada","Previsão não encontrada")))</f>
        <v/>
      </c>
      <c r="P26" s="39">
        <f>IF(ISNUMBER(H26),YEAR(H26),"")</f>
        <v/>
      </c>
      <c r="Q26" s="23">
        <f>IF(D26="","",IF(COUNTIF(pl_chave,D26)&gt;0,"No plano atual","Fora do plano: histórico preservado"))</f>
        <v/>
      </c>
      <c r="R26" s="23">
        <f>IF(A26&amp;B26&amp;C26="","",IF(A26="","ERRO: falta ID do registro",IF(COUNTIF(ex_id,A26)&gt;1,"ERRO: ID do registro duplicado",IF(NOT(ISNUMBER(H26)),"ERRO: data realizada ausente ou inválida",IF(AND(ISNUMBER(pcmd_emissao),N(H26)&gt;N(pcmd_emissao)),"Verificar: realizada após a emissão","OK")))))</f>
        <v/>
      </c>
      <c r="S26" s="53" t="n"/>
    </row>
    <row r="27">
      <c r="A27" s="25" t="n"/>
      <c r="B27" s="29" t="n"/>
      <c r="C27" s="25" t="n"/>
      <c r="D27" s="23">
        <f>IF(OR(B27="",C27=""),"",B27&amp;"|"&amp;C27)</f>
        <v/>
      </c>
      <c r="E27" s="29" t="n"/>
      <c r="F27" s="52" t="n"/>
      <c r="G27" s="49" t="n"/>
      <c r="H27" s="49" t="n"/>
      <c r="I27" s="30">
        <f>IF(OR(D27="",NOT(ISNUMBER(G27))),"",D27&amp;"|"&amp;YEAR(G27)&amp;"-"&amp;RIGHT("0"&amp;MONTH(G27),2)&amp;"-"&amp;RIGHT("0"&amp;DAY(G27),2))</f>
        <v/>
      </c>
      <c r="J27" s="52" t="n"/>
      <c r="K27" s="25" t="n"/>
      <c r="L27" s="29" t="n"/>
      <c r="M27" s="25" t="n"/>
      <c r="N27" s="25" t="n"/>
      <c r="O27" s="23">
        <f>IF(A27&amp;B27&amp;C27="","",IF(I27="","Sem vínculo",IF(COUNTIF(oc_chave,I27)&gt;0,"Vinculada","Previsão não encontrada")))</f>
        <v/>
      </c>
      <c r="P27" s="39">
        <f>IF(ISNUMBER(H27),YEAR(H27),"")</f>
        <v/>
      </c>
      <c r="Q27" s="23">
        <f>IF(D27="","",IF(COUNTIF(pl_chave,D27)&gt;0,"No plano atual","Fora do plano: histórico preservado"))</f>
        <v/>
      </c>
      <c r="R27" s="23">
        <f>IF(A27&amp;B27&amp;C27="","",IF(A27="","ERRO: falta ID do registro",IF(COUNTIF(ex_id,A27)&gt;1,"ERRO: ID do registro duplicado",IF(NOT(ISNUMBER(H27)),"ERRO: data realizada ausente ou inválida",IF(AND(ISNUMBER(pcmd_emissao),N(H27)&gt;N(pcmd_emissao)),"Verificar: realizada após a emissão","OK")))))</f>
        <v/>
      </c>
      <c r="S27" s="53" t="n"/>
    </row>
    <row r="28">
      <c r="A28" s="25" t="n"/>
      <c r="B28" s="29" t="n"/>
      <c r="C28" s="25" t="n"/>
      <c r="D28" s="23">
        <f>IF(OR(B28="",C28=""),"",B28&amp;"|"&amp;C28)</f>
        <v/>
      </c>
      <c r="E28" s="29" t="n"/>
      <c r="F28" s="52" t="n"/>
      <c r="G28" s="49" t="n"/>
      <c r="H28" s="49" t="n"/>
      <c r="I28" s="30">
        <f>IF(OR(D28="",NOT(ISNUMBER(G28))),"",D28&amp;"|"&amp;YEAR(G28)&amp;"-"&amp;RIGHT("0"&amp;MONTH(G28),2)&amp;"-"&amp;RIGHT("0"&amp;DAY(G28),2))</f>
        <v/>
      </c>
      <c r="J28" s="52" t="n"/>
      <c r="K28" s="25" t="n"/>
      <c r="L28" s="29" t="n"/>
      <c r="M28" s="25" t="n"/>
      <c r="N28" s="25" t="n"/>
      <c r="O28" s="23">
        <f>IF(A28&amp;B28&amp;C28="","",IF(I28="","Sem vínculo",IF(COUNTIF(oc_chave,I28)&gt;0,"Vinculada","Previsão não encontrada")))</f>
        <v/>
      </c>
      <c r="P28" s="39">
        <f>IF(ISNUMBER(H28),YEAR(H28),"")</f>
        <v/>
      </c>
      <c r="Q28" s="23">
        <f>IF(D28="","",IF(COUNTIF(pl_chave,D28)&gt;0,"No plano atual","Fora do plano: histórico preservado"))</f>
        <v/>
      </c>
      <c r="R28" s="23">
        <f>IF(A28&amp;B28&amp;C28="","",IF(A28="","ERRO: falta ID do registro",IF(COUNTIF(ex_id,A28)&gt;1,"ERRO: ID do registro duplicado",IF(NOT(ISNUMBER(H28)),"ERRO: data realizada ausente ou inválida",IF(AND(ISNUMBER(pcmd_emissao),N(H28)&gt;N(pcmd_emissao)),"Verificar: realizada após a emissão","OK")))))</f>
        <v/>
      </c>
      <c r="S28" s="53" t="n"/>
    </row>
    <row r="29">
      <c r="A29" s="25" t="n"/>
      <c r="B29" s="29" t="n"/>
      <c r="C29" s="25" t="n"/>
      <c r="D29" s="23">
        <f>IF(OR(B29="",C29=""),"",B29&amp;"|"&amp;C29)</f>
        <v/>
      </c>
      <c r="E29" s="29" t="n"/>
      <c r="F29" s="52" t="n"/>
      <c r="G29" s="49" t="n"/>
      <c r="H29" s="49" t="n"/>
      <c r="I29" s="30">
        <f>IF(OR(D29="",NOT(ISNUMBER(G29))),"",D29&amp;"|"&amp;YEAR(G29)&amp;"-"&amp;RIGHT("0"&amp;MONTH(G29),2)&amp;"-"&amp;RIGHT("0"&amp;DAY(G29),2))</f>
        <v/>
      </c>
      <c r="J29" s="52" t="n"/>
      <c r="K29" s="25" t="n"/>
      <c r="L29" s="29" t="n"/>
      <c r="M29" s="25" t="n"/>
      <c r="N29" s="25" t="n"/>
      <c r="O29" s="23">
        <f>IF(A29&amp;B29&amp;C29="","",IF(I29="","Sem vínculo",IF(COUNTIF(oc_chave,I29)&gt;0,"Vinculada","Previsão não encontrada")))</f>
        <v/>
      </c>
      <c r="P29" s="39">
        <f>IF(ISNUMBER(H29),YEAR(H29),"")</f>
        <v/>
      </c>
      <c r="Q29" s="23">
        <f>IF(D29="","",IF(COUNTIF(pl_chave,D29)&gt;0,"No plano atual","Fora do plano: histórico preservado"))</f>
        <v/>
      </c>
      <c r="R29" s="23">
        <f>IF(A29&amp;B29&amp;C29="","",IF(A29="","ERRO: falta ID do registro",IF(COUNTIF(ex_id,A29)&gt;1,"ERRO: ID do registro duplicado",IF(NOT(ISNUMBER(H29)),"ERRO: data realizada ausente ou inválida",IF(AND(ISNUMBER(pcmd_emissao),N(H29)&gt;N(pcmd_emissao)),"Verificar: realizada após a emissão","OK")))))</f>
        <v/>
      </c>
      <c r="S29" s="53" t="n"/>
    </row>
    <row r="30">
      <c r="A30" s="25" t="n"/>
      <c r="B30" s="29" t="n"/>
      <c r="C30" s="25" t="n"/>
      <c r="D30" s="23">
        <f>IF(OR(B30="",C30=""),"",B30&amp;"|"&amp;C30)</f>
        <v/>
      </c>
      <c r="E30" s="29" t="n"/>
      <c r="F30" s="52" t="n"/>
      <c r="G30" s="49" t="n"/>
      <c r="H30" s="49" t="n"/>
      <c r="I30" s="30">
        <f>IF(OR(D30="",NOT(ISNUMBER(G30))),"",D30&amp;"|"&amp;YEAR(G30)&amp;"-"&amp;RIGHT("0"&amp;MONTH(G30),2)&amp;"-"&amp;RIGHT("0"&amp;DAY(G30),2))</f>
        <v/>
      </c>
      <c r="J30" s="52" t="n"/>
      <c r="K30" s="25" t="n"/>
      <c r="L30" s="29" t="n"/>
      <c r="M30" s="25" t="n"/>
      <c r="N30" s="25" t="n"/>
      <c r="O30" s="23">
        <f>IF(A30&amp;B30&amp;C30="","",IF(I30="","Sem vínculo",IF(COUNTIF(oc_chave,I30)&gt;0,"Vinculada","Previsão não encontrada")))</f>
        <v/>
      </c>
      <c r="P30" s="39">
        <f>IF(ISNUMBER(H30),YEAR(H30),"")</f>
        <v/>
      </c>
      <c r="Q30" s="23">
        <f>IF(D30="","",IF(COUNTIF(pl_chave,D30)&gt;0,"No plano atual","Fora do plano: histórico preservado"))</f>
        <v/>
      </c>
      <c r="R30" s="23">
        <f>IF(A30&amp;B30&amp;C30="","",IF(A30="","ERRO: falta ID do registro",IF(COUNTIF(ex_id,A30)&gt;1,"ERRO: ID do registro duplicado",IF(NOT(ISNUMBER(H30)),"ERRO: data realizada ausente ou inválida",IF(AND(ISNUMBER(pcmd_emissao),N(H30)&gt;N(pcmd_emissao)),"Verificar: realizada após a emissão","OK")))))</f>
        <v/>
      </c>
      <c r="S30" s="53" t="n"/>
    </row>
    <row r="31">
      <c r="A31" s="25" t="n"/>
      <c r="B31" s="29" t="n"/>
      <c r="C31" s="25" t="n"/>
      <c r="D31" s="23">
        <f>IF(OR(B31="",C31=""),"",B31&amp;"|"&amp;C31)</f>
        <v/>
      </c>
      <c r="E31" s="29" t="n"/>
      <c r="F31" s="52" t="n"/>
      <c r="G31" s="49" t="n"/>
      <c r="H31" s="49" t="n"/>
      <c r="I31" s="30">
        <f>IF(OR(D31="",NOT(ISNUMBER(G31))),"",D31&amp;"|"&amp;YEAR(G31)&amp;"-"&amp;RIGHT("0"&amp;MONTH(G31),2)&amp;"-"&amp;RIGHT("0"&amp;DAY(G31),2))</f>
        <v/>
      </c>
      <c r="J31" s="52" t="n"/>
      <c r="K31" s="25" t="n"/>
      <c r="L31" s="29" t="n"/>
      <c r="M31" s="25" t="n"/>
      <c r="N31" s="25" t="n"/>
      <c r="O31" s="23">
        <f>IF(A31&amp;B31&amp;C31="","",IF(I31="","Sem vínculo",IF(COUNTIF(oc_chave,I31)&gt;0,"Vinculada","Previsão não encontrada")))</f>
        <v/>
      </c>
      <c r="P31" s="39">
        <f>IF(ISNUMBER(H31),YEAR(H31),"")</f>
        <v/>
      </c>
      <c r="Q31" s="23">
        <f>IF(D31="","",IF(COUNTIF(pl_chave,D31)&gt;0,"No plano atual","Fora do plano: histórico preservado"))</f>
        <v/>
      </c>
      <c r="R31" s="23">
        <f>IF(A31&amp;B31&amp;C31="","",IF(A31="","ERRO: falta ID do registro",IF(COUNTIF(ex_id,A31)&gt;1,"ERRO: ID do registro duplicado",IF(NOT(ISNUMBER(H31)),"ERRO: data realizada ausente ou inválida",IF(AND(ISNUMBER(pcmd_emissao),N(H31)&gt;N(pcmd_emissao)),"Verificar: realizada após a emissão","OK")))))</f>
        <v/>
      </c>
      <c r="S31" s="53" t="n"/>
    </row>
    <row r="32">
      <c r="A32" s="25" t="n"/>
      <c r="B32" s="29" t="n"/>
      <c r="C32" s="25" t="n"/>
      <c r="D32" s="23">
        <f>IF(OR(B32="",C32=""),"",B32&amp;"|"&amp;C32)</f>
        <v/>
      </c>
      <c r="E32" s="29" t="n"/>
      <c r="F32" s="52" t="n"/>
      <c r="G32" s="49" t="n"/>
      <c r="H32" s="49" t="n"/>
      <c r="I32" s="30">
        <f>IF(OR(D32="",NOT(ISNUMBER(G32))),"",D32&amp;"|"&amp;YEAR(G32)&amp;"-"&amp;RIGHT("0"&amp;MONTH(G32),2)&amp;"-"&amp;RIGHT("0"&amp;DAY(G32),2))</f>
        <v/>
      </c>
      <c r="J32" s="52" t="n"/>
      <c r="K32" s="25" t="n"/>
      <c r="L32" s="29" t="n"/>
      <c r="M32" s="25" t="n"/>
      <c r="N32" s="25" t="n"/>
      <c r="O32" s="23">
        <f>IF(A32&amp;B32&amp;C32="","",IF(I32="","Sem vínculo",IF(COUNTIF(oc_chave,I32)&gt;0,"Vinculada","Previsão não encontrada")))</f>
        <v/>
      </c>
      <c r="P32" s="39">
        <f>IF(ISNUMBER(H32),YEAR(H32),"")</f>
        <v/>
      </c>
      <c r="Q32" s="23">
        <f>IF(D32="","",IF(COUNTIF(pl_chave,D32)&gt;0,"No plano atual","Fora do plano: histórico preservado"))</f>
        <v/>
      </c>
      <c r="R32" s="23">
        <f>IF(A32&amp;B32&amp;C32="","",IF(A32="","ERRO: falta ID do registro",IF(COUNTIF(ex_id,A32)&gt;1,"ERRO: ID do registro duplicado",IF(NOT(ISNUMBER(H32)),"ERRO: data realizada ausente ou inválida",IF(AND(ISNUMBER(pcmd_emissao),N(H32)&gt;N(pcmd_emissao)),"Verificar: realizada após a emissão","OK")))))</f>
        <v/>
      </c>
      <c r="S32" s="53" t="n"/>
    </row>
    <row r="33">
      <c r="A33" s="25" t="n"/>
      <c r="B33" s="29" t="n"/>
      <c r="C33" s="25" t="n"/>
      <c r="D33" s="23">
        <f>IF(OR(B33="",C33=""),"",B33&amp;"|"&amp;C33)</f>
        <v/>
      </c>
      <c r="E33" s="29" t="n"/>
      <c r="F33" s="52" t="n"/>
      <c r="G33" s="49" t="n"/>
      <c r="H33" s="49" t="n"/>
      <c r="I33" s="30">
        <f>IF(OR(D33="",NOT(ISNUMBER(G33))),"",D33&amp;"|"&amp;YEAR(G33)&amp;"-"&amp;RIGHT("0"&amp;MONTH(G33),2)&amp;"-"&amp;RIGHT("0"&amp;DAY(G33),2))</f>
        <v/>
      </c>
      <c r="J33" s="52" t="n"/>
      <c r="K33" s="25" t="n"/>
      <c r="L33" s="29" t="n"/>
      <c r="M33" s="25" t="n"/>
      <c r="N33" s="25" t="n"/>
      <c r="O33" s="23">
        <f>IF(A33&amp;B33&amp;C33="","",IF(I33="","Sem vínculo",IF(COUNTIF(oc_chave,I33)&gt;0,"Vinculada","Previsão não encontrada")))</f>
        <v/>
      </c>
      <c r="P33" s="39">
        <f>IF(ISNUMBER(H33),YEAR(H33),"")</f>
        <v/>
      </c>
      <c r="Q33" s="23">
        <f>IF(D33="","",IF(COUNTIF(pl_chave,D33)&gt;0,"No plano atual","Fora do plano: histórico preservado"))</f>
        <v/>
      </c>
      <c r="R33" s="23">
        <f>IF(A33&amp;B33&amp;C33="","",IF(A33="","ERRO: falta ID do registro",IF(COUNTIF(ex_id,A33)&gt;1,"ERRO: ID do registro duplicado",IF(NOT(ISNUMBER(H33)),"ERRO: data realizada ausente ou inválida",IF(AND(ISNUMBER(pcmd_emissao),N(H33)&gt;N(pcmd_emissao)),"Verificar: realizada após a emissão","OK")))))</f>
        <v/>
      </c>
      <c r="S33" s="53" t="n"/>
    </row>
    <row r="34">
      <c r="A34" s="25" t="n"/>
      <c r="B34" s="29" t="n"/>
      <c r="C34" s="25" t="n"/>
      <c r="D34" s="23">
        <f>IF(OR(B34="",C34=""),"",B34&amp;"|"&amp;C34)</f>
        <v/>
      </c>
      <c r="E34" s="29" t="n"/>
      <c r="F34" s="52" t="n"/>
      <c r="G34" s="49" t="n"/>
      <c r="H34" s="49" t="n"/>
      <c r="I34" s="30">
        <f>IF(OR(D34="",NOT(ISNUMBER(G34))),"",D34&amp;"|"&amp;YEAR(G34)&amp;"-"&amp;RIGHT("0"&amp;MONTH(G34),2)&amp;"-"&amp;RIGHT("0"&amp;DAY(G34),2))</f>
        <v/>
      </c>
      <c r="J34" s="52" t="n"/>
      <c r="K34" s="25" t="n"/>
      <c r="L34" s="29" t="n"/>
      <c r="M34" s="25" t="n"/>
      <c r="N34" s="25" t="n"/>
      <c r="O34" s="23">
        <f>IF(A34&amp;B34&amp;C34="","",IF(I34="","Sem vínculo",IF(COUNTIF(oc_chave,I34)&gt;0,"Vinculada","Previsão não encontrada")))</f>
        <v/>
      </c>
      <c r="P34" s="39">
        <f>IF(ISNUMBER(H34),YEAR(H34),"")</f>
        <v/>
      </c>
      <c r="Q34" s="23">
        <f>IF(D34="","",IF(COUNTIF(pl_chave,D34)&gt;0,"No plano atual","Fora do plano: histórico preservado"))</f>
        <v/>
      </c>
      <c r="R34" s="23">
        <f>IF(A34&amp;B34&amp;C34="","",IF(A34="","ERRO: falta ID do registro",IF(COUNTIF(ex_id,A34)&gt;1,"ERRO: ID do registro duplicado",IF(NOT(ISNUMBER(H34)),"ERRO: data realizada ausente ou inválida",IF(AND(ISNUMBER(pcmd_emissao),N(H34)&gt;N(pcmd_emissao)),"Verificar: realizada após a emissão","OK")))))</f>
        <v/>
      </c>
      <c r="S34" s="53" t="n"/>
    </row>
    <row r="35">
      <c r="A35" s="25" t="n"/>
      <c r="B35" s="29" t="n"/>
      <c r="C35" s="25" t="n"/>
      <c r="D35" s="23">
        <f>IF(OR(B35="",C35=""),"",B35&amp;"|"&amp;C35)</f>
        <v/>
      </c>
      <c r="E35" s="29" t="n"/>
      <c r="F35" s="52" t="n"/>
      <c r="G35" s="49" t="n"/>
      <c r="H35" s="49" t="n"/>
      <c r="I35" s="30">
        <f>IF(OR(D35="",NOT(ISNUMBER(G35))),"",D35&amp;"|"&amp;YEAR(G35)&amp;"-"&amp;RIGHT("0"&amp;MONTH(G35),2)&amp;"-"&amp;RIGHT("0"&amp;DAY(G35),2))</f>
        <v/>
      </c>
      <c r="J35" s="52" t="n"/>
      <c r="K35" s="25" t="n"/>
      <c r="L35" s="29" t="n"/>
      <c r="M35" s="25" t="n"/>
      <c r="N35" s="25" t="n"/>
      <c r="O35" s="23">
        <f>IF(A35&amp;B35&amp;C35="","",IF(I35="","Sem vínculo",IF(COUNTIF(oc_chave,I35)&gt;0,"Vinculada","Previsão não encontrada")))</f>
        <v/>
      </c>
      <c r="P35" s="39">
        <f>IF(ISNUMBER(H35),YEAR(H35),"")</f>
        <v/>
      </c>
      <c r="Q35" s="23">
        <f>IF(D35="","",IF(COUNTIF(pl_chave,D35)&gt;0,"No plano atual","Fora do plano: histórico preservado"))</f>
        <v/>
      </c>
      <c r="R35" s="23">
        <f>IF(A35&amp;B35&amp;C35="","",IF(A35="","ERRO: falta ID do registro",IF(COUNTIF(ex_id,A35)&gt;1,"ERRO: ID do registro duplicado",IF(NOT(ISNUMBER(H35)),"ERRO: data realizada ausente ou inválida",IF(AND(ISNUMBER(pcmd_emissao),N(H35)&gt;N(pcmd_emissao)),"Verificar: realizada após a emissão","OK")))))</f>
        <v/>
      </c>
      <c r="S35" s="53" t="n"/>
    </row>
    <row r="36">
      <c r="A36" s="25" t="n"/>
      <c r="B36" s="29" t="n"/>
      <c r="C36" s="25" t="n"/>
      <c r="D36" s="23">
        <f>IF(OR(B36="",C36=""),"",B36&amp;"|"&amp;C36)</f>
        <v/>
      </c>
      <c r="E36" s="29" t="n"/>
      <c r="F36" s="52" t="n"/>
      <c r="G36" s="49" t="n"/>
      <c r="H36" s="49" t="n"/>
      <c r="I36" s="30">
        <f>IF(OR(D36="",NOT(ISNUMBER(G36))),"",D36&amp;"|"&amp;YEAR(G36)&amp;"-"&amp;RIGHT("0"&amp;MONTH(G36),2)&amp;"-"&amp;RIGHT("0"&amp;DAY(G36),2))</f>
        <v/>
      </c>
      <c r="J36" s="52" t="n"/>
      <c r="K36" s="25" t="n"/>
      <c r="L36" s="29" t="n"/>
      <c r="M36" s="25" t="n"/>
      <c r="N36" s="25" t="n"/>
      <c r="O36" s="23">
        <f>IF(A36&amp;B36&amp;C36="","",IF(I36="","Sem vínculo",IF(COUNTIF(oc_chave,I36)&gt;0,"Vinculada","Previsão não encontrada")))</f>
        <v/>
      </c>
      <c r="P36" s="39">
        <f>IF(ISNUMBER(H36),YEAR(H36),"")</f>
        <v/>
      </c>
      <c r="Q36" s="23">
        <f>IF(D36="","",IF(COUNTIF(pl_chave,D36)&gt;0,"No plano atual","Fora do plano: histórico preservado"))</f>
        <v/>
      </c>
      <c r="R36" s="23">
        <f>IF(A36&amp;B36&amp;C36="","",IF(A36="","ERRO: falta ID do registro",IF(COUNTIF(ex_id,A36)&gt;1,"ERRO: ID do registro duplicado",IF(NOT(ISNUMBER(H36)),"ERRO: data realizada ausente ou inválida",IF(AND(ISNUMBER(pcmd_emissao),N(H36)&gt;N(pcmd_emissao)),"Verificar: realizada após a emissão","OK")))))</f>
        <v/>
      </c>
      <c r="S36" s="53" t="n"/>
    </row>
    <row r="37">
      <c r="A37" s="25" t="n"/>
      <c r="B37" s="29" t="n"/>
      <c r="C37" s="25" t="n"/>
      <c r="D37" s="23">
        <f>IF(OR(B37="",C37=""),"",B37&amp;"|"&amp;C37)</f>
        <v/>
      </c>
      <c r="E37" s="29" t="n"/>
      <c r="F37" s="52" t="n"/>
      <c r="G37" s="49" t="n"/>
      <c r="H37" s="49" t="n"/>
      <c r="I37" s="30">
        <f>IF(OR(D37="",NOT(ISNUMBER(G37))),"",D37&amp;"|"&amp;YEAR(G37)&amp;"-"&amp;RIGHT("0"&amp;MONTH(G37),2)&amp;"-"&amp;RIGHT("0"&amp;DAY(G37),2))</f>
        <v/>
      </c>
      <c r="J37" s="52" t="n"/>
      <c r="K37" s="25" t="n"/>
      <c r="L37" s="29" t="n"/>
      <c r="M37" s="25" t="n"/>
      <c r="N37" s="25" t="n"/>
      <c r="O37" s="23">
        <f>IF(A37&amp;B37&amp;C37="","",IF(I37="","Sem vínculo",IF(COUNTIF(oc_chave,I37)&gt;0,"Vinculada","Previsão não encontrada")))</f>
        <v/>
      </c>
      <c r="P37" s="39">
        <f>IF(ISNUMBER(H37),YEAR(H37),"")</f>
        <v/>
      </c>
      <c r="Q37" s="23">
        <f>IF(D37="","",IF(COUNTIF(pl_chave,D37)&gt;0,"No plano atual","Fora do plano: histórico preservado"))</f>
        <v/>
      </c>
      <c r="R37" s="23">
        <f>IF(A37&amp;B37&amp;C37="","",IF(A37="","ERRO: falta ID do registro",IF(COUNTIF(ex_id,A37)&gt;1,"ERRO: ID do registro duplicado",IF(NOT(ISNUMBER(H37)),"ERRO: data realizada ausente ou inválida",IF(AND(ISNUMBER(pcmd_emissao),N(H37)&gt;N(pcmd_emissao)),"Verificar: realizada após a emissão","OK")))))</f>
        <v/>
      </c>
      <c r="S37" s="53" t="n"/>
    </row>
    <row r="38">
      <c r="A38" s="25" t="n"/>
      <c r="B38" s="29" t="n"/>
      <c r="C38" s="25" t="n"/>
      <c r="D38" s="23">
        <f>IF(OR(B38="",C38=""),"",B38&amp;"|"&amp;C38)</f>
        <v/>
      </c>
      <c r="E38" s="29" t="n"/>
      <c r="F38" s="52" t="n"/>
      <c r="G38" s="49" t="n"/>
      <c r="H38" s="49" t="n"/>
      <c r="I38" s="30">
        <f>IF(OR(D38="",NOT(ISNUMBER(G38))),"",D38&amp;"|"&amp;YEAR(G38)&amp;"-"&amp;RIGHT("0"&amp;MONTH(G38),2)&amp;"-"&amp;RIGHT("0"&amp;DAY(G38),2))</f>
        <v/>
      </c>
      <c r="J38" s="52" t="n"/>
      <c r="K38" s="25" t="n"/>
      <c r="L38" s="29" t="n"/>
      <c r="M38" s="25" t="n"/>
      <c r="N38" s="25" t="n"/>
      <c r="O38" s="23">
        <f>IF(A38&amp;B38&amp;C38="","",IF(I38="","Sem vínculo",IF(COUNTIF(oc_chave,I38)&gt;0,"Vinculada","Previsão não encontrada")))</f>
        <v/>
      </c>
      <c r="P38" s="39">
        <f>IF(ISNUMBER(H38),YEAR(H38),"")</f>
        <v/>
      </c>
      <c r="Q38" s="23">
        <f>IF(D38="","",IF(COUNTIF(pl_chave,D38)&gt;0,"No plano atual","Fora do plano: histórico preservado"))</f>
        <v/>
      </c>
      <c r="R38" s="23">
        <f>IF(A38&amp;B38&amp;C38="","",IF(A38="","ERRO: falta ID do registro",IF(COUNTIF(ex_id,A38)&gt;1,"ERRO: ID do registro duplicado",IF(NOT(ISNUMBER(H38)),"ERRO: data realizada ausente ou inválida",IF(AND(ISNUMBER(pcmd_emissao),N(H38)&gt;N(pcmd_emissao)),"Verificar: realizada após a emissão","OK")))))</f>
        <v/>
      </c>
      <c r="S38" s="53" t="n"/>
    </row>
    <row r="39">
      <c r="A39" s="25" t="n"/>
      <c r="B39" s="29" t="n"/>
      <c r="C39" s="25" t="n"/>
      <c r="D39" s="23">
        <f>IF(OR(B39="",C39=""),"",B39&amp;"|"&amp;C39)</f>
        <v/>
      </c>
      <c r="E39" s="29" t="n"/>
      <c r="F39" s="52" t="n"/>
      <c r="G39" s="49" t="n"/>
      <c r="H39" s="49" t="n"/>
      <c r="I39" s="30">
        <f>IF(OR(D39="",NOT(ISNUMBER(G39))),"",D39&amp;"|"&amp;YEAR(G39)&amp;"-"&amp;RIGHT("0"&amp;MONTH(G39),2)&amp;"-"&amp;RIGHT("0"&amp;DAY(G39),2))</f>
        <v/>
      </c>
      <c r="J39" s="52" t="n"/>
      <c r="K39" s="25" t="n"/>
      <c r="L39" s="29" t="n"/>
      <c r="M39" s="25" t="n"/>
      <c r="N39" s="25" t="n"/>
      <c r="O39" s="23">
        <f>IF(A39&amp;B39&amp;C39="","",IF(I39="","Sem vínculo",IF(COUNTIF(oc_chave,I39)&gt;0,"Vinculada","Previsão não encontrada")))</f>
        <v/>
      </c>
      <c r="P39" s="39">
        <f>IF(ISNUMBER(H39),YEAR(H39),"")</f>
        <v/>
      </c>
      <c r="Q39" s="23">
        <f>IF(D39="","",IF(COUNTIF(pl_chave,D39)&gt;0,"No plano atual","Fora do plano: histórico preservado"))</f>
        <v/>
      </c>
      <c r="R39" s="23">
        <f>IF(A39&amp;B39&amp;C39="","",IF(A39="","ERRO: falta ID do registro",IF(COUNTIF(ex_id,A39)&gt;1,"ERRO: ID do registro duplicado",IF(NOT(ISNUMBER(H39)),"ERRO: data realizada ausente ou inválida",IF(AND(ISNUMBER(pcmd_emissao),N(H39)&gt;N(pcmd_emissao)),"Verificar: realizada após a emissão","OK")))))</f>
        <v/>
      </c>
      <c r="S39" s="53" t="n"/>
    </row>
    <row r="40">
      <c r="A40" s="25" t="n"/>
      <c r="B40" s="29" t="n"/>
      <c r="C40" s="25" t="n"/>
      <c r="D40" s="23">
        <f>IF(OR(B40="",C40=""),"",B40&amp;"|"&amp;C40)</f>
        <v/>
      </c>
      <c r="E40" s="29" t="n"/>
      <c r="F40" s="52" t="n"/>
      <c r="G40" s="49" t="n"/>
      <c r="H40" s="49" t="n"/>
      <c r="I40" s="30">
        <f>IF(OR(D40="",NOT(ISNUMBER(G40))),"",D40&amp;"|"&amp;YEAR(G40)&amp;"-"&amp;RIGHT("0"&amp;MONTH(G40),2)&amp;"-"&amp;RIGHT("0"&amp;DAY(G40),2))</f>
        <v/>
      </c>
      <c r="J40" s="52" t="n"/>
      <c r="K40" s="25" t="n"/>
      <c r="L40" s="29" t="n"/>
      <c r="M40" s="25" t="n"/>
      <c r="N40" s="25" t="n"/>
      <c r="O40" s="23">
        <f>IF(A40&amp;B40&amp;C40="","",IF(I40="","Sem vínculo",IF(COUNTIF(oc_chave,I40)&gt;0,"Vinculada","Previsão não encontrada")))</f>
        <v/>
      </c>
      <c r="P40" s="39">
        <f>IF(ISNUMBER(H40),YEAR(H40),"")</f>
        <v/>
      </c>
      <c r="Q40" s="23">
        <f>IF(D40="","",IF(COUNTIF(pl_chave,D40)&gt;0,"No plano atual","Fora do plano: histórico preservado"))</f>
        <v/>
      </c>
      <c r="R40" s="23">
        <f>IF(A40&amp;B40&amp;C40="","",IF(A40="","ERRO: falta ID do registro",IF(COUNTIF(ex_id,A40)&gt;1,"ERRO: ID do registro duplicado",IF(NOT(ISNUMBER(H40)),"ERRO: data realizada ausente ou inválida",IF(AND(ISNUMBER(pcmd_emissao),N(H40)&gt;N(pcmd_emissao)),"Verificar: realizada após a emissão","OK")))))</f>
        <v/>
      </c>
      <c r="S40" s="53" t="n"/>
    </row>
    <row r="41">
      <c r="A41" s="25" t="n"/>
      <c r="B41" s="29" t="n"/>
      <c r="C41" s="25" t="n"/>
      <c r="D41" s="23">
        <f>IF(OR(B41="",C41=""),"",B41&amp;"|"&amp;C41)</f>
        <v/>
      </c>
      <c r="E41" s="29" t="n"/>
      <c r="F41" s="52" t="n"/>
      <c r="G41" s="49" t="n"/>
      <c r="H41" s="49" t="n"/>
      <c r="I41" s="30">
        <f>IF(OR(D41="",NOT(ISNUMBER(G41))),"",D41&amp;"|"&amp;YEAR(G41)&amp;"-"&amp;RIGHT("0"&amp;MONTH(G41),2)&amp;"-"&amp;RIGHT("0"&amp;DAY(G41),2))</f>
        <v/>
      </c>
      <c r="J41" s="52" t="n"/>
      <c r="K41" s="25" t="n"/>
      <c r="L41" s="29" t="n"/>
      <c r="M41" s="25" t="n"/>
      <c r="N41" s="25" t="n"/>
      <c r="O41" s="23">
        <f>IF(A41&amp;B41&amp;C41="","",IF(I41="","Sem vínculo",IF(COUNTIF(oc_chave,I41)&gt;0,"Vinculada","Previsão não encontrada")))</f>
        <v/>
      </c>
      <c r="P41" s="39">
        <f>IF(ISNUMBER(H41),YEAR(H41),"")</f>
        <v/>
      </c>
      <c r="Q41" s="23">
        <f>IF(D41="","",IF(COUNTIF(pl_chave,D41)&gt;0,"No plano atual","Fora do plano: histórico preservado"))</f>
        <v/>
      </c>
      <c r="R41" s="23">
        <f>IF(A41&amp;B41&amp;C41="","",IF(A41="","ERRO: falta ID do registro",IF(COUNTIF(ex_id,A41)&gt;1,"ERRO: ID do registro duplicado",IF(NOT(ISNUMBER(H41)),"ERRO: data realizada ausente ou inválida",IF(AND(ISNUMBER(pcmd_emissao),N(H41)&gt;N(pcmd_emissao)),"Verificar: realizada após a emissão","OK")))))</f>
        <v/>
      </c>
      <c r="S41" s="53" t="n"/>
    </row>
    <row r="42">
      <c r="A42" s="25" t="n"/>
      <c r="B42" s="29" t="n"/>
      <c r="C42" s="25" t="n"/>
      <c r="D42" s="23">
        <f>IF(OR(B42="",C42=""),"",B42&amp;"|"&amp;C42)</f>
        <v/>
      </c>
      <c r="E42" s="29" t="n"/>
      <c r="F42" s="52" t="n"/>
      <c r="G42" s="49" t="n"/>
      <c r="H42" s="49" t="n"/>
      <c r="I42" s="30">
        <f>IF(OR(D42="",NOT(ISNUMBER(G42))),"",D42&amp;"|"&amp;YEAR(G42)&amp;"-"&amp;RIGHT("0"&amp;MONTH(G42),2)&amp;"-"&amp;RIGHT("0"&amp;DAY(G42),2))</f>
        <v/>
      </c>
      <c r="J42" s="52" t="n"/>
      <c r="K42" s="25" t="n"/>
      <c r="L42" s="29" t="n"/>
      <c r="M42" s="25" t="n"/>
      <c r="N42" s="25" t="n"/>
      <c r="O42" s="23">
        <f>IF(A42&amp;B42&amp;C42="","",IF(I42="","Sem vínculo",IF(COUNTIF(oc_chave,I42)&gt;0,"Vinculada","Previsão não encontrada")))</f>
        <v/>
      </c>
      <c r="P42" s="39">
        <f>IF(ISNUMBER(H42),YEAR(H42),"")</f>
        <v/>
      </c>
      <c r="Q42" s="23">
        <f>IF(D42="","",IF(COUNTIF(pl_chave,D42)&gt;0,"No plano atual","Fora do plano: histórico preservado"))</f>
        <v/>
      </c>
      <c r="R42" s="23">
        <f>IF(A42&amp;B42&amp;C42="","",IF(A42="","ERRO: falta ID do registro",IF(COUNTIF(ex_id,A42)&gt;1,"ERRO: ID do registro duplicado",IF(NOT(ISNUMBER(H42)),"ERRO: data realizada ausente ou inválida",IF(AND(ISNUMBER(pcmd_emissao),N(H42)&gt;N(pcmd_emissao)),"Verificar: realizada após a emissão","OK")))))</f>
        <v/>
      </c>
      <c r="S42" s="53" t="n"/>
    </row>
    <row r="43">
      <c r="A43" s="25" t="n"/>
      <c r="B43" s="29" t="n"/>
      <c r="C43" s="25" t="n"/>
      <c r="D43" s="23">
        <f>IF(OR(B43="",C43=""),"",B43&amp;"|"&amp;C43)</f>
        <v/>
      </c>
      <c r="E43" s="29" t="n"/>
      <c r="F43" s="52" t="n"/>
      <c r="G43" s="49" t="n"/>
      <c r="H43" s="49" t="n"/>
      <c r="I43" s="30">
        <f>IF(OR(D43="",NOT(ISNUMBER(G43))),"",D43&amp;"|"&amp;YEAR(G43)&amp;"-"&amp;RIGHT("0"&amp;MONTH(G43),2)&amp;"-"&amp;RIGHT("0"&amp;DAY(G43),2))</f>
        <v/>
      </c>
      <c r="J43" s="52" t="n"/>
      <c r="K43" s="25" t="n"/>
      <c r="L43" s="29" t="n"/>
      <c r="M43" s="25" t="n"/>
      <c r="N43" s="25" t="n"/>
      <c r="O43" s="23">
        <f>IF(A43&amp;B43&amp;C43="","",IF(I43="","Sem vínculo",IF(COUNTIF(oc_chave,I43)&gt;0,"Vinculada","Previsão não encontrada")))</f>
        <v/>
      </c>
      <c r="P43" s="39">
        <f>IF(ISNUMBER(H43),YEAR(H43),"")</f>
        <v/>
      </c>
      <c r="Q43" s="23">
        <f>IF(D43="","",IF(COUNTIF(pl_chave,D43)&gt;0,"No plano atual","Fora do plano: histórico preservado"))</f>
        <v/>
      </c>
      <c r="R43" s="23">
        <f>IF(A43&amp;B43&amp;C43="","",IF(A43="","ERRO: falta ID do registro",IF(COUNTIF(ex_id,A43)&gt;1,"ERRO: ID do registro duplicado",IF(NOT(ISNUMBER(H43)),"ERRO: data realizada ausente ou inválida",IF(AND(ISNUMBER(pcmd_emissao),N(H43)&gt;N(pcmd_emissao)),"Verificar: realizada após a emissão","OK")))))</f>
        <v/>
      </c>
      <c r="S43" s="53" t="n"/>
    </row>
    <row r="44">
      <c r="A44" s="25" t="n"/>
      <c r="B44" s="29" t="n"/>
      <c r="C44" s="25" t="n"/>
      <c r="D44" s="23">
        <f>IF(OR(B44="",C44=""),"",B44&amp;"|"&amp;C44)</f>
        <v/>
      </c>
      <c r="E44" s="29" t="n"/>
      <c r="F44" s="52" t="n"/>
      <c r="G44" s="49" t="n"/>
      <c r="H44" s="49" t="n"/>
      <c r="I44" s="30">
        <f>IF(OR(D44="",NOT(ISNUMBER(G44))),"",D44&amp;"|"&amp;YEAR(G44)&amp;"-"&amp;RIGHT("0"&amp;MONTH(G44),2)&amp;"-"&amp;RIGHT("0"&amp;DAY(G44),2))</f>
        <v/>
      </c>
      <c r="J44" s="52" t="n"/>
      <c r="K44" s="25" t="n"/>
      <c r="L44" s="29" t="n"/>
      <c r="M44" s="25" t="n"/>
      <c r="N44" s="25" t="n"/>
      <c r="O44" s="23">
        <f>IF(A44&amp;B44&amp;C44="","",IF(I44="","Sem vínculo",IF(COUNTIF(oc_chave,I44)&gt;0,"Vinculada","Previsão não encontrada")))</f>
        <v/>
      </c>
      <c r="P44" s="39">
        <f>IF(ISNUMBER(H44),YEAR(H44),"")</f>
        <v/>
      </c>
      <c r="Q44" s="23">
        <f>IF(D44="","",IF(COUNTIF(pl_chave,D44)&gt;0,"No plano atual","Fora do plano: histórico preservado"))</f>
        <v/>
      </c>
      <c r="R44" s="23">
        <f>IF(A44&amp;B44&amp;C44="","",IF(A44="","ERRO: falta ID do registro",IF(COUNTIF(ex_id,A44)&gt;1,"ERRO: ID do registro duplicado",IF(NOT(ISNUMBER(H44)),"ERRO: data realizada ausente ou inválida",IF(AND(ISNUMBER(pcmd_emissao),N(H44)&gt;N(pcmd_emissao)),"Verificar: realizada após a emissão","OK")))))</f>
        <v/>
      </c>
      <c r="S44" s="53" t="n"/>
    </row>
    <row r="45">
      <c r="A45" s="25" t="n"/>
      <c r="B45" s="29" t="n"/>
      <c r="C45" s="25" t="n"/>
      <c r="D45" s="23">
        <f>IF(OR(B45="",C45=""),"",B45&amp;"|"&amp;C45)</f>
        <v/>
      </c>
      <c r="E45" s="29" t="n"/>
      <c r="F45" s="52" t="n"/>
      <c r="G45" s="49" t="n"/>
      <c r="H45" s="49" t="n"/>
      <c r="I45" s="30">
        <f>IF(OR(D45="",NOT(ISNUMBER(G45))),"",D45&amp;"|"&amp;YEAR(G45)&amp;"-"&amp;RIGHT("0"&amp;MONTH(G45),2)&amp;"-"&amp;RIGHT("0"&amp;DAY(G45),2))</f>
        <v/>
      </c>
      <c r="J45" s="52" t="n"/>
      <c r="K45" s="25" t="n"/>
      <c r="L45" s="29" t="n"/>
      <c r="M45" s="25" t="n"/>
      <c r="N45" s="25" t="n"/>
      <c r="O45" s="23">
        <f>IF(A45&amp;B45&amp;C45="","",IF(I45="","Sem vínculo",IF(COUNTIF(oc_chave,I45)&gt;0,"Vinculada","Previsão não encontrada")))</f>
        <v/>
      </c>
      <c r="P45" s="39">
        <f>IF(ISNUMBER(H45),YEAR(H45),"")</f>
        <v/>
      </c>
      <c r="Q45" s="23">
        <f>IF(D45="","",IF(COUNTIF(pl_chave,D45)&gt;0,"No plano atual","Fora do plano: histórico preservado"))</f>
        <v/>
      </c>
      <c r="R45" s="23">
        <f>IF(A45&amp;B45&amp;C45="","",IF(A45="","ERRO: falta ID do registro",IF(COUNTIF(ex_id,A45)&gt;1,"ERRO: ID do registro duplicado",IF(NOT(ISNUMBER(H45)),"ERRO: data realizada ausente ou inválida",IF(AND(ISNUMBER(pcmd_emissao),N(H45)&gt;N(pcmd_emissao)),"Verificar: realizada após a emissão","OK")))))</f>
        <v/>
      </c>
      <c r="S45" s="53" t="n"/>
    </row>
    <row r="46">
      <c r="A46" s="25" t="n"/>
      <c r="B46" s="29" t="n"/>
      <c r="C46" s="25" t="n"/>
      <c r="D46" s="23">
        <f>IF(OR(B46="",C46=""),"",B46&amp;"|"&amp;C46)</f>
        <v/>
      </c>
      <c r="E46" s="29" t="n"/>
      <c r="F46" s="52" t="n"/>
      <c r="G46" s="49" t="n"/>
      <c r="H46" s="49" t="n"/>
      <c r="I46" s="30">
        <f>IF(OR(D46="",NOT(ISNUMBER(G46))),"",D46&amp;"|"&amp;YEAR(G46)&amp;"-"&amp;RIGHT("0"&amp;MONTH(G46),2)&amp;"-"&amp;RIGHT("0"&amp;DAY(G46),2))</f>
        <v/>
      </c>
      <c r="J46" s="52" t="n"/>
      <c r="K46" s="25" t="n"/>
      <c r="L46" s="29" t="n"/>
      <c r="M46" s="25" t="n"/>
      <c r="N46" s="25" t="n"/>
      <c r="O46" s="23">
        <f>IF(A46&amp;B46&amp;C46="","",IF(I46="","Sem vínculo",IF(COUNTIF(oc_chave,I46)&gt;0,"Vinculada","Previsão não encontrada")))</f>
        <v/>
      </c>
      <c r="P46" s="39">
        <f>IF(ISNUMBER(H46),YEAR(H46),"")</f>
        <v/>
      </c>
      <c r="Q46" s="23">
        <f>IF(D46="","",IF(COUNTIF(pl_chave,D46)&gt;0,"No plano atual","Fora do plano: histórico preservado"))</f>
        <v/>
      </c>
      <c r="R46" s="23">
        <f>IF(A46&amp;B46&amp;C46="","",IF(A46="","ERRO: falta ID do registro",IF(COUNTIF(ex_id,A46)&gt;1,"ERRO: ID do registro duplicado",IF(NOT(ISNUMBER(H46)),"ERRO: data realizada ausente ou inválida",IF(AND(ISNUMBER(pcmd_emissao),N(H46)&gt;N(pcmd_emissao)),"Verificar: realizada após a emissão","OK")))))</f>
        <v/>
      </c>
      <c r="S46" s="53" t="n"/>
    </row>
    <row r="47">
      <c r="A47" s="25" t="n"/>
      <c r="B47" s="29" t="n"/>
      <c r="C47" s="25" t="n"/>
      <c r="D47" s="23">
        <f>IF(OR(B47="",C47=""),"",B47&amp;"|"&amp;C47)</f>
        <v/>
      </c>
      <c r="E47" s="29" t="n"/>
      <c r="F47" s="52" t="n"/>
      <c r="G47" s="49" t="n"/>
      <c r="H47" s="49" t="n"/>
      <c r="I47" s="30">
        <f>IF(OR(D47="",NOT(ISNUMBER(G47))),"",D47&amp;"|"&amp;YEAR(G47)&amp;"-"&amp;RIGHT("0"&amp;MONTH(G47),2)&amp;"-"&amp;RIGHT("0"&amp;DAY(G47),2))</f>
        <v/>
      </c>
      <c r="J47" s="52" t="n"/>
      <c r="K47" s="25" t="n"/>
      <c r="L47" s="29" t="n"/>
      <c r="M47" s="25" t="n"/>
      <c r="N47" s="25" t="n"/>
      <c r="O47" s="23">
        <f>IF(A47&amp;B47&amp;C47="","",IF(I47="","Sem vínculo",IF(COUNTIF(oc_chave,I47)&gt;0,"Vinculada","Previsão não encontrada")))</f>
        <v/>
      </c>
      <c r="P47" s="39">
        <f>IF(ISNUMBER(H47),YEAR(H47),"")</f>
        <v/>
      </c>
      <c r="Q47" s="23">
        <f>IF(D47="","",IF(COUNTIF(pl_chave,D47)&gt;0,"No plano atual","Fora do plano: histórico preservado"))</f>
        <v/>
      </c>
      <c r="R47" s="23">
        <f>IF(A47&amp;B47&amp;C47="","",IF(A47="","ERRO: falta ID do registro",IF(COUNTIF(ex_id,A47)&gt;1,"ERRO: ID do registro duplicado",IF(NOT(ISNUMBER(H47)),"ERRO: data realizada ausente ou inválida",IF(AND(ISNUMBER(pcmd_emissao),N(H47)&gt;N(pcmd_emissao)),"Verificar: realizada após a emissão","OK")))))</f>
        <v/>
      </c>
      <c r="S47" s="53" t="n"/>
    </row>
    <row r="48">
      <c r="A48" s="25" t="n"/>
      <c r="B48" s="29" t="n"/>
      <c r="C48" s="25" t="n"/>
      <c r="D48" s="23">
        <f>IF(OR(B48="",C48=""),"",B48&amp;"|"&amp;C48)</f>
        <v/>
      </c>
      <c r="E48" s="29" t="n"/>
      <c r="F48" s="52" t="n"/>
      <c r="G48" s="49" t="n"/>
      <c r="H48" s="49" t="n"/>
      <c r="I48" s="30">
        <f>IF(OR(D48="",NOT(ISNUMBER(G48))),"",D48&amp;"|"&amp;YEAR(G48)&amp;"-"&amp;RIGHT("0"&amp;MONTH(G48),2)&amp;"-"&amp;RIGHT("0"&amp;DAY(G48),2))</f>
        <v/>
      </c>
      <c r="J48" s="52" t="n"/>
      <c r="K48" s="25" t="n"/>
      <c r="L48" s="29" t="n"/>
      <c r="M48" s="25" t="n"/>
      <c r="N48" s="25" t="n"/>
      <c r="O48" s="23">
        <f>IF(A48&amp;B48&amp;C48="","",IF(I48="","Sem vínculo",IF(COUNTIF(oc_chave,I48)&gt;0,"Vinculada","Previsão não encontrada")))</f>
        <v/>
      </c>
      <c r="P48" s="39">
        <f>IF(ISNUMBER(H48),YEAR(H48),"")</f>
        <v/>
      </c>
      <c r="Q48" s="23">
        <f>IF(D48="","",IF(COUNTIF(pl_chave,D48)&gt;0,"No plano atual","Fora do plano: histórico preservado"))</f>
        <v/>
      </c>
      <c r="R48" s="23">
        <f>IF(A48&amp;B48&amp;C48="","",IF(A48="","ERRO: falta ID do registro",IF(COUNTIF(ex_id,A48)&gt;1,"ERRO: ID do registro duplicado",IF(NOT(ISNUMBER(H48)),"ERRO: data realizada ausente ou inválida",IF(AND(ISNUMBER(pcmd_emissao),N(H48)&gt;N(pcmd_emissao)),"Verificar: realizada após a emissão","OK")))))</f>
        <v/>
      </c>
      <c r="S48" s="53" t="n"/>
    </row>
    <row r="49">
      <c r="A49" s="25" t="n"/>
      <c r="B49" s="29" t="n"/>
      <c r="C49" s="25" t="n"/>
      <c r="D49" s="23">
        <f>IF(OR(B49="",C49=""),"",B49&amp;"|"&amp;C49)</f>
        <v/>
      </c>
      <c r="E49" s="29" t="n"/>
      <c r="F49" s="52" t="n"/>
      <c r="G49" s="49" t="n"/>
      <c r="H49" s="49" t="n"/>
      <c r="I49" s="30">
        <f>IF(OR(D49="",NOT(ISNUMBER(G49))),"",D49&amp;"|"&amp;YEAR(G49)&amp;"-"&amp;RIGHT("0"&amp;MONTH(G49),2)&amp;"-"&amp;RIGHT("0"&amp;DAY(G49),2))</f>
        <v/>
      </c>
      <c r="J49" s="52" t="n"/>
      <c r="K49" s="25" t="n"/>
      <c r="L49" s="29" t="n"/>
      <c r="M49" s="25" t="n"/>
      <c r="N49" s="25" t="n"/>
      <c r="O49" s="23">
        <f>IF(A49&amp;B49&amp;C49="","",IF(I49="","Sem vínculo",IF(COUNTIF(oc_chave,I49)&gt;0,"Vinculada","Previsão não encontrada")))</f>
        <v/>
      </c>
      <c r="P49" s="39">
        <f>IF(ISNUMBER(H49),YEAR(H49),"")</f>
        <v/>
      </c>
      <c r="Q49" s="23">
        <f>IF(D49="","",IF(COUNTIF(pl_chave,D49)&gt;0,"No plano atual","Fora do plano: histórico preservado"))</f>
        <v/>
      </c>
      <c r="R49" s="23">
        <f>IF(A49&amp;B49&amp;C49="","",IF(A49="","ERRO: falta ID do registro",IF(COUNTIF(ex_id,A49)&gt;1,"ERRO: ID do registro duplicado",IF(NOT(ISNUMBER(H49)),"ERRO: data realizada ausente ou inválida",IF(AND(ISNUMBER(pcmd_emissao),N(H49)&gt;N(pcmd_emissao)),"Verificar: realizada após a emissão","OK")))))</f>
        <v/>
      </c>
      <c r="S49" s="53" t="n"/>
    </row>
    <row r="50">
      <c r="A50" s="25" t="n"/>
      <c r="B50" s="29" t="n"/>
      <c r="C50" s="25" t="n"/>
      <c r="D50" s="23">
        <f>IF(OR(B50="",C50=""),"",B50&amp;"|"&amp;C50)</f>
        <v/>
      </c>
      <c r="E50" s="29" t="n"/>
      <c r="F50" s="52" t="n"/>
      <c r="G50" s="49" t="n"/>
      <c r="H50" s="49" t="n"/>
      <c r="I50" s="30">
        <f>IF(OR(D50="",NOT(ISNUMBER(G50))),"",D50&amp;"|"&amp;YEAR(G50)&amp;"-"&amp;RIGHT("0"&amp;MONTH(G50),2)&amp;"-"&amp;RIGHT("0"&amp;DAY(G50),2))</f>
        <v/>
      </c>
      <c r="J50" s="52" t="n"/>
      <c r="K50" s="25" t="n"/>
      <c r="L50" s="29" t="n"/>
      <c r="M50" s="25" t="n"/>
      <c r="N50" s="25" t="n"/>
      <c r="O50" s="23">
        <f>IF(A50&amp;B50&amp;C50="","",IF(I50="","Sem vínculo",IF(COUNTIF(oc_chave,I50)&gt;0,"Vinculada","Previsão não encontrada")))</f>
        <v/>
      </c>
      <c r="P50" s="39">
        <f>IF(ISNUMBER(H50),YEAR(H50),"")</f>
        <v/>
      </c>
      <c r="Q50" s="23">
        <f>IF(D50="","",IF(COUNTIF(pl_chave,D50)&gt;0,"No plano atual","Fora do plano: histórico preservado"))</f>
        <v/>
      </c>
      <c r="R50" s="23">
        <f>IF(A50&amp;B50&amp;C50="","",IF(A50="","ERRO: falta ID do registro",IF(COUNTIF(ex_id,A50)&gt;1,"ERRO: ID do registro duplicado",IF(NOT(ISNUMBER(H50)),"ERRO: data realizada ausente ou inválida",IF(AND(ISNUMBER(pcmd_emissao),N(H50)&gt;N(pcmd_emissao)),"Verificar: realizada após a emissão","OK")))))</f>
        <v/>
      </c>
      <c r="S50" s="53" t="n"/>
    </row>
    <row r="51">
      <c r="A51" s="25" t="n"/>
      <c r="B51" s="29" t="n"/>
      <c r="C51" s="25" t="n"/>
      <c r="D51" s="23">
        <f>IF(OR(B51="",C51=""),"",B51&amp;"|"&amp;C51)</f>
        <v/>
      </c>
      <c r="E51" s="29" t="n"/>
      <c r="F51" s="52" t="n"/>
      <c r="G51" s="49" t="n"/>
      <c r="H51" s="49" t="n"/>
      <c r="I51" s="30">
        <f>IF(OR(D51="",NOT(ISNUMBER(G51))),"",D51&amp;"|"&amp;YEAR(G51)&amp;"-"&amp;RIGHT("0"&amp;MONTH(G51),2)&amp;"-"&amp;RIGHT("0"&amp;DAY(G51),2))</f>
        <v/>
      </c>
      <c r="J51" s="52" t="n"/>
      <c r="K51" s="25" t="n"/>
      <c r="L51" s="29" t="n"/>
      <c r="M51" s="25" t="n"/>
      <c r="N51" s="25" t="n"/>
      <c r="O51" s="23">
        <f>IF(A51&amp;B51&amp;C51="","",IF(I51="","Sem vínculo",IF(COUNTIF(oc_chave,I51)&gt;0,"Vinculada","Previsão não encontrada")))</f>
        <v/>
      </c>
      <c r="P51" s="39">
        <f>IF(ISNUMBER(H51),YEAR(H51),"")</f>
        <v/>
      </c>
      <c r="Q51" s="23">
        <f>IF(D51="","",IF(COUNTIF(pl_chave,D51)&gt;0,"No plano atual","Fora do plano: histórico preservado"))</f>
        <v/>
      </c>
      <c r="R51" s="23">
        <f>IF(A51&amp;B51&amp;C51="","",IF(A51="","ERRO: falta ID do registro",IF(COUNTIF(ex_id,A51)&gt;1,"ERRO: ID do registro duplicado",IF(NOT(ISNUMBER(H51)),"ERRO: data realizada ausente ou inválida",IF(AND(ISNUMBER(pcmd_emissao),N(H51)&gt;N(pcmd_emissao)),"Verificar: realizada após a emissão","OK")))))</f>
        <v/>
      </c>
      <c r="S51" s="53" t="n"/>
    </row>
    <row r="52">
      <c r="A52" s="25" t="n"/>
      <c r="B52" s="29" t="n"/>
      <c r="C52" s="25" t="n"/>
      <c r="D52" s="23">
        <f>IF(OR(B52="",C52=""),"",B52&amp;"|"&amp;C52)</f>
        <v/>
      </c>
      <c r="E52" s="29" t="n"/>
      <c r="F52" s="52" t="n"/>
      <c r="G52" s="49" t="n"/>
      <c r="H52" s="49" t="n"/>
      <c r="I52" s="30">
        <f>IF(OR(D52="",NOT(ISNUMBER(G52))),"",D52&amp;"|"&amp;YEAR(G52)&amp;"-"&amp;RIGHT("0"&amp;MONTH(G52),2)&amp;"-"&amp;RIGHT("0"&amp;DAY(G52),2))</f>
        <v/>
      </c>
      <c r="J52" s="52" t="n"/>
      <c r="K52" s="25" t="n"/>
      <c r="L52" s="29" t="n"/>
      <c r="M52" s="25" t="n"/>
      <c r="N52" s="25" t="n"/>
      <c r="O52" s="23">
        <f>IF(A52&amp;B52&amp;C52="","",IF(I52="","Sem vínculo",IF(COUNTIF(oc_chave,I52)&gt;0,"Vinculada","Previsão não encontrada")))</f>
        <v/>
      </c>
      <c r="P52" s="39">
        <f>IF(ISNUMBER(H52),YEAR(H52),"")</f>
        <v/>
      </c>
      <c r="Q52" s="23">
        <f>IF(D52="","",IF(COUNTIF(pl_chave,D52)&gt;0,"No plano atual","Fora do plano: histórico preservado"))</f>
        <v/>
      </c>
      <c r="R52" s="23">
        <f>IF(A52&amp;B52&amp;C52="","",IF(A52="","ERRO: falta ID do registro",IF(COUNTIF(ex_id,A52)&gt;1,"ERRO: ID do registro duplicado",IF(NOT(ISNUMBER(H52)),"ERRO: data realizada ausente ou inválida",IF(AND(ISNUMBER(pcmd_emissao),N(H52)&gt;N(pcmd_emissao)),"Verificar: realizada após a emissão","OK")))))</f>
        <v/>
      </c>
      <c r="S52" s="53" t="n"/>
    </row>
    <row r="53">
      <c r="A53" s="25" t="n"/>
      <c r="B53" s="29" t="n"/>
      <c r="C53" s="25" t="n"/>
      <c r="D53" s="23">
        <f>IF(OR(B53="",C53=""),"",B53&amp;"|"&amp;C53)</f>
        <v/>
      </c>
      <c r="E53" s="29" t="n"/>
      <c r="F53" s="52" t="n"/>
      <c r="G53" s="49" t="n"/>
      <c r="H53" s="49" t="n"/>
      <c r="I53" s="30">
        <f>IF(OR(D53="",NOT(ISNUMBER(G53))),"",D53&amp;"|"&amp;YEAR(G53)&amp;"-"&amp;RIGHT("0"&amp;MONTH(G53),2)&amp;"-"&amp;RIGHT("0"&amp;DAY(G53),2))</f>
        <v/>
      </c>
      <c r="J53" s="52" t="n"/>
      <c r="K53" s="25" t="n"/>
      <c r="L53" s="29" t="n"/>
      <c r="M53" s="25" t="n"/>
      <c r="N53" s="25" t="n"/>
      <c r="O53" s="23">
        <f>IF(A53&amp;B53&amp;C53="","",IF(I53="","Sem vínculo",IF(COUNTIF(oc_chave,I53)&gt;0,"Vinculada","Previsão não encontrada")))</f>
        <v/>
      </c>
      <c r="P53" s="39">
        <f>IF(ISNUMBER(H53),YEAR(H53),"")</f>
        <v/>
      </c>
      <c r="Q53" s="23">
        <f>IF(D53="","",IF(COUNTIF(pl_chave,D53)&gt;0,"No plano atual","Fora do plano: histórico preservado"))</f>
        <v/>
      </c>
      <c r="R53" s="23">
        <f>IF(A53&amp;B53&amp;C53="","",IF(A53="","ERRO: falta ID do registro",IF(COUNTIF(ex_id,A53)&gt;1,"ERRO: ID do registro duplicado",IF(NOT(ISNUMBER(H53)),"ERRO: data realizada ausente ou inválida",IF(AND(ISNUMBER(pcmd_emissao),N(H53)&gt;N(pcmd_emissao)),"Verificar: realizada após a emissão","OK")))))</f>
        <v/>
      </c>
      <c r="S53" s="53" t="n"/>
    </row>
    <row r="54">
      <c r="A54" s="25" t="n"/>
      <c r="B54" s="29" t="n"/>
      <c r="C54" s="25" t="n"/>
      <c r="D54" s="23">
        <f>IF(OR(B54="",C54=""),"",B54&amp;"|"&amp;C54)</f>
        <v/>
      </c>
      <c r="E54" s="29" t="n"/>
      <c r="F54" s="52" t="n"/>
      <c r="G54" s="49" t="n"/>
      <c r="H54" s="49" t="n"/>
      <c r="I54" s="30">
        <f>IF(OR(D54="",NOT(ISNUMBER(G54))),"",D54&amp;"|"&amp;YEAR(G54)&amp;"-"&amp;RIGHT("0"&amp;MONTH(G54),2)&amp;"-"&amp;RIGHT("0"&amp;DAY(G54),2))</f>
        <v/>
      </c>
      <c r="J54" s="52" t="n"/>
      <c r="K54" s="25" t="n"/>
      <c r="L54" s="29" t="n"/>
      <c r="M54" s="25" t="n"/>
      <c r="N54" s="25" t="n"/>
      <c r="O54" s="23">
        <f>IF(A54&amp;B54&amp;C54="","",IF(I54="","Sem vínculo",IF(COUNTIF(oc_chave,I54)&gt;0,"Vinculada","Previsão não encontrada")))</f>
        <v/>
      </c>
      <c r="P54" s="39">
        <f>IF(ISNUMBER(H54),YEAR(H54),"")</f>
        <v/>
      </c>
      <c r="Q54" s="23">
        <f>IF(D54="","",IF(COUNTIF(pl_chave,D54)&gt;0,"No plano atual","Fora do plano: histórico preservado"))</f>
        <v/>
      </c>
      <c r="R54" s="23">
        <f>IF(A54&amp;B54&amp;C54="","",IF(A54="","ERRO: falta ID do registro",IF(COUNTIF(ex_id,A54)&gt;1,"ERRO: ID do registro duplicado",IF(NOT(ISNUMBER(H54)),"ERRO: data realizada ausente ou inválida",IF(AND(ISNUMBER(pcmd_emissao),N(H54)&gt;N(pcmd_emissao)),"Verificar: realizada após a emissão","OK")))))</f>
        <v/>
      </c>
      <c r="S54" s="53" t="n"/>
    </row>
    <row r="55">
      <c r="A55" s="25" t="n"/>
      <c r="B55" s="29" t="n"/>
      <c r="C55" s="25" t="n"/>
      <c r="D55" s="23">
        <f>IF(OR(B55="",C55=""),"",B55&amp;"|"&amp;C55)</f>
        <v/>
      </c>
      <c r="E55" s="29" t="n"/>
      <c r="F55" s="52" t="n"/>
      <c r="G55" s="49" t="n"/>
      <c r="H55" s="49" t="n"/>
      <c r="I55" s="30">
        <f>IF(OR(D55="",NOT(ISNUMBER(G55))),"",D55&amp;"|"&amp;YEAR(G55)&amp;"-"&amp;RIGHT("0"&amp;MONTH(G55),2)&amp;"-"&amp;RIGHT("0"&amp;DAY(G55),2))</f>
        <v/>
      </c>
      <c r="J55" s="52" t="n"/>
      <c r="K55" s="25" t="n"/>
      <c r="L55" s="29" t="n"/>
      <c r="M55" s="25" t="n"/>
      <c r="N55" s="25" t="n"/>
      <c r="O55" s="23">
        <f>IF(A55&amp;B55&amp;C55="","",IF(I55="","Sem vínculo",IF(COUNTIF(oc_chave,I55)&gt;0,"Vinculada","Previsão não encontrada")))</f>
        <v/>
      </c>
      <c r="P55" s="39">
        <f>IF(ISNUMBER(H55),YEAR(H55),"")</f>
        <v/>
      </c>
      <c r="Q55" s="23">
        <f>IF(D55="","",IF(COUNTIF(pl_chave,D55)&gt;0,"No plano atual","Fora do plano: histórico preservado"))</f>
        <v/>
      </c>
      <c r="R55" s="23">
        <f>IF(A55&amp;B55&amp;C55="","",IF(A55="","ERRO: falta ID do registro",IF(COUNTIF(ex_id,A55)&gt;1,"ERRO: ID do registro duplicado",IF(NOT(ISNUMBER(H55)),"ERRO: data realizada ausente ou inválida",IF(AND(ISNUMBER(pcmd_emissao),N(H55)&gt;N(pcmd_emissao)),"Verificar: realizada após a emissão","OK")))))</f>
        <v/>
      </c>
      <c r="S55" s="53" t="n"/>
    </row>
    <row r="56">
      <c r="A56" s="25" t="n"/>
      <c r="B56" s="29" t="n"/>
      <c r="C56" s="25" t="n"/>
      <c r="D56" s="23">
        <f>IF(OR(B56="",C56=""),"",B56&amp;"|"&amp;C56)</f>
        <v/>
      </c>
      <c r="E56" s="29" t="n"/>
      <c r="F56" s="52" t="n"/>
      <c r="G56" s="49" t="n"/>
      <c r="H56" s="49" t="n"/>
      <c r="I56" s="30">
        <f>IF(OR(D56="",NOT(ISNUMBER(G56))),"",D56&amp;"|"&amp;YEAR(G56)&amp;"-"&amp;RIGHT("0"&amp;MONTH(G56),2)&amp;"-"&amp;RIGHT("0"&amp;DAY(G56),2))</f>
        <v/>
      </c>
      <c r="J56" s="52" t="n"/>
      <c r="K56" s="25" t="n"/>
      <c r="L56" s="29" t="n"/>
      <c r="M56" s="25" t="n"/>
      <c r="N56" s="25" t="n"/>
      <c r="O56" s="23">
        <f>IF(A56&amp;B56&amp;C56="","",IF(I56="","Sem vínculo",IF(COUNTIF(oc_chave,I56)&gt;0,"Vinculada","Previsão não encontrada")))</f>
        <v/>
      </c>
      <c r="P56" s="39">
        <f>IF(ISNUMBER(H56),YEAR(H56),"")</f>
        <v/>
      </c>
      <c r="Q56" s="23">
        <f>IF(D56="","",IF(COUNTIF(pl_chave,D56)&gt;0,"No plano atual","Fora do plano: histórico preservado"))</f>
        <v/>
      </c>
      <c r="R56" s="23">
        <f>IF(A56&amp;B56&amp;C56="","",IF(A56="","ERRO: falta ID do registro",IF(COUNTIF(ex_id,A56)&gt;1,"ERRO: ID do registro duplicado",IF(NOT(ISNUMBER(H56)),"ERRO: data realizada ausente ou inválida",IF(AND(ISNUMBER(pcmd_emissao),N(H56)&gt;N(pcmd_emissao)),"Verificar: realizada após a emissão","OK")))))</f>
        <v/>
      </c>
      <c r="S56" s="53" t="n"/>
    </row>
    <row r="57">
      <c r="A57" s="25" t="n"/>
      <c r="B57" s="29" t="n"/>
      <c r="C57" s="25" t="n"/>
      <c r="D57" s="23">
        <f>IF(OR(B57="",C57=""),"",B57&amp;"|"&amp;C57)</f>
        <v/>
      </c>
      <c r="E57" s="29" t="n"/>
      <c r="F57" s="52" t="n"/>
      <c r="G57" s="49" t="n"/>
      <c r="H57" s="49" t="n"/>
      <c r="I57" s="30">
        <f>IF(OR(D57="",NOT(ISNUMBER(G57))),"",D57&amp;"|"&amp;YEAR(G57)&amp;"-"&amp;RIGHT("0"&amp;MONTH(G57),2)&amp;"-"&amp;RIGHT("0"&amp;DAY(G57),2))</f>
        <v/>
      </c>
      <c r="J57" s="52" t="n"/>
      <c r="K57" s="25" t="n"/>
      <c r="L57" s="29" t="n"/>
      <c r="M57" s="25" t="n"/>
      <c r="N57" s="25" t="n"/>
      <c r="O57" s="23">
        <f>IF(A57&amp;B57&amp;C57="","",IF(I57="","Sem vínculo",IF(COUNTIF(oc_chave,I57)&gt;0,"Vinculada","Previsão não encontrada")))</f>
        <v/>
      </c>
      <c r="P57" s="39">
        <f>IF(ISNUMBER(H57),YEAR(H57),"")</f>
        <v/>
      </c>
      <c r="Q57" s="23">
        <f>IF(D57="","",IF(COUNTIF(pl_chave,D57)&gt;0,"No plano atual","Fora do plano: histórico preservado"))</f>
        <v/>
      </c>
      <c r="R57" s="23">
        <f>IF(A57&amp;B57&amp;C57="","",IF(A57="","ERRO: falta ID do registro",IF(COUNTIF(ex_id,A57)&gt;1,"ERRO: ID do registro duplicado",IF(NOT(ISNUMBER(H57)),"ERRO: data realizada ausente ou inválida",IF(AND(ISNUMBER(pcmd_emissao),N(H57)&gt;N(pcmd_emissao)),"Verificar: realizada após a emissão","OK")))))</f>
        <v/>
      </c>
      <c r="S57" s="53" t="n"/>
    </row>
    <row r="58">
      <c r="A58" s="25" t="n"/>
      <c r="B58" s="29" t="n"/>
      <c r="C58" s="25" t="n"/>
      <c r="D58" s="23">
        <f>IF(OR(B58="",C58=""),"",B58&amp;"|"&amp;C58)</f>
        <v/>
      </c>
      <c r="E58" s="29" t="n"/>
      <c r="F58" s="52" t="n"/>
      <c r="G58" s="49" t="n"/>
      <c r="H58" s="49" t="n"/>
      <c r="I58" s="30">
        <f>IF(OR(D58="",NOT(ISNUMBER(G58))),"",D58&amp;"|"&amp;YEAR(G58)&amp;"-"&amp;RIGHT("0"&amp;MONTH(G58),2)&amp;"-"&amp;RIGHT("0"&amp;DAY(G58),2))</f>
        <v/>
      </c>
      <c r="J58" s="52" t="n"/>
      <c r="K58" s="25" t="n"/>
      <c r="L58" s="29" t="n"/>
      <c r="M58" s="25" t="n"/>
      <c r="N58" s="25" t="n"/>
      <c r="O58" s="23">
        <f>IF(A58&amp;B58&amp;C58="","",IF(I58="","Sem vínculo",IF(COUNTIF(oc_chave,I58)&gt;0,"Vinculada","Previsão não encontrada")))</f>
        <v/>
      </c>
      <c r="P58" s="39">
        <f>IF(ISNUMBER(H58),YEAR(H58),"")</f>
        <v/>
      </c>
      <c r="Q58" s="23">
        <f>IF(D58="","",IF(COUNTIF(pl_chave,D58)&gt;0,"No plano atual","Fora do plano: histórico preservado"))</f>
        <v/>
      </c>
      <c r="R58" s="23">
        <f>IF(A58&amp;B58&amp;C58="","",IF(A58="","ERRO: falta ID do registro",IF(COUNTIF(ex_id,A58)&gt;1,"ERRO: ID do registro duplicado",IF(NOT(ISNUMBER(H58)),"ERRO: data realizada ausente ou inválida",IF(AND(ISNUMBER(pcmd_emissao),N(H58)&gt;N(pcmd_emissao)),"Verificar: realizada após a emissão","OK")))))</f>
        <v/>
      </c>
      <c r="S58" s="53" t="n"/>
    </row>
    <row r="59">
      <c r="A59" s="25" t="n"/>
      <c r="B59" s="29" t="n"/>
      <c r="C59" s="25" t="n"/>
      <c r="D59" s="23">
        <f>IF(OR(B59="",C59=""),"",B59&amp;"|"&amp;C59)</f>
        <v/>
      </c>
      <c r="E59" s="29" t="n"/>
      <c r="F59" s="52" t="n"/>
      <c r="G59" s="49" t="n"/>
      <c r="H59" s="49" t="n"/>
      <c r="I59" s="30">
        <f>IF(OR(D59="",NOT(ISNUMBER(G59))),"",D59&amp;"|"&amp;YEAR(G59)&amp;"-"&amp;RIGHT("0"&amp;MONTH(G59),2)&amp;"-"&amp;RIGHT("0"&amp;DAY(G59),2))</f>
        <v/>
      </c>
      <c r="J59" s="52" t="n"/>
      <c r="K59" s="25" t="n"/>
      <c r="L59" s="29" t="n"/>
      <c r="M59" s="25" t="n"/>
      <c r="N59" s="25" t="n"/>
      <c r="O59" s="23">
        <f>IF(A59&amp;B59&amp;C59="","",IF(I59="","Sem vínculo",IF(COUNTIF(oc_chave,I59)&gt;0,"Vinculada","Previsão não encontrada")))</f>
        <v/>
      </c>
      <c r="P59" s="39">
        <f>IF(ISNUMBER(H59),YEAR(H59),"")</f>
        <v/>
      </c>
      <c r="Q59" s="23">
        <f>IF(D59="","",IF(COUNTIF(pl_chave,D59)&gt;0,"No plano atual","Fora do plano: histórico preservado"))</f>
        <v/>
      </c>
      <c r="R59" s="23">
        <f>IF(A59&amp;B59&amp;C59="","",IF(A59="","ERRO: falta ID do registro",IF(COUNTIF(ex_id,A59)&gt;1,"ERRO: ID do registro duplicado",IF(NOT(ISNUMBER(H59)),"ERRO: data realizada ausente ou inválida",IF(AND(ISNUMBER(pcmd_emissao),N(H59)&gt;N(pcmd_emissao)),"Verificar: realizada após a emissão","OK")))))</f>
        <v/>
      </c>
      <c r="S59" s="53" t="n"/>
    </row>
    <row r="60">
      <c r="A60" s="25" t="n"/>
      <c r="B60" s="29" t="n"/>
      <c r="C60" s="25" t="n"/>
      <c r="D60" s="23">
        <f>IF(OR(B60="",C60=""),"",B60&amp;"|"&amp;C60)</f>
        <v/>
      </c>
      <c r="E60" s="29" t="n"/>
      <c r="F60" s="52" t="n"/>
      <c r="G60" s="49" t="n"/>
      <c r="H60" s="49" t="n"/>
      <c r="I60" s="30">
        <f>IF(OR(D60="",NOT(ISNUMBER(G60))),"",D60&amp;"|"&amp;YEAR(G60)&amp;"-"&amp;RIGHT("0"&amp;MONTH(G60),2)&amp;"-"&amp;RIGHT("0"&amp;DAY(G60),2))</f>
        <v/>
      </c>
      <c r="J60" s="52" t="n"/>
      <c r="K60" s="25" t="n"/>
      <c r="L60" s="29" t="n"/>
      <c r="M60" s="25" t="n"/>
      <c r="N60" s="25" t="n"/>
      <c r="O60" s="23">
        <f>IF(A60&amp;B60&amp;C60="","",IF(I60="","Sem vínculo",IF(COUNTIF(oc_chave,I60)&gt;0,"Vinculada","Previsão não encontrada")))</f>
        <v/>
      </c>
      <c r="P60" s="39">
        <f>IF(ISNUMBER(H60),YEAR(H60),"")</f>
        <v/>
      </c>
      <c r="Q60" s="23">
        <f>IF(D60="","",IF(COUNTIF(pl_chave,D60)&gt;0,"No plano atual","Fora do plano: histórico preservado"))</f>
        <v/>
      </c>
      <c r="R60" s="23">
        <f>IF(A60&amp;B60&amp;C60="","",IF(A60="","ERRO: falta ID do registro",IF(COUNTIF(ex_id,A60)&gt;1,"ERRO: ID do registro duplicado",IF(NOT(ISNUMBER(H60)),"ERRO: data realizada ausente ou inválida",IF(AND(ISNUMBER(pcmd_emissao),N(H60)&gt;N(pcmd_emissao)),"Verificar: realizada após a emissão","OK")))))</f>
        <v/>
      </c>
      <c r="S60" s="53" t="n"/>
    </row>
    <row r="61">
      <c r="A61" s="25" t="n"/>
      <c r="B61" s="29" t="n"/>
      <c r="C61" s="25" t="n"/>
      <c r="D61" s="23">
        <f>IF(OR(B61="",C61=""),"",B61&amp;"|"&amp;C61)</f>
        <v/>
      </c>
      <c r="E61" s="29" t="n"/>
      <c r="F61" s="52" t="n"/>
      <c r="G61" s="49" t="n"/>
      <c r="H61" s="49" t="n"/>
      <c r="I61" s="30">
        <f>IF(OR(D61="",NOT(ISNUMBER(G61))),"",D61&amp;"|"&amp;YEAR(G61)&amp;"-"&amp;RIGHT("0"&amp;MONTH(G61),2)&amp;"-"&amp;RIGHT("0"&amp;DAY(G61),2))</f>
        <v/>
      </c>
      <c r="J61" s="52" t="n"/>
      <c r="K61" s="25" t="n"/>
      <c r="L61" s="29" t="n"/>
      <c r="M61" s="25" t="n"/>
      <c r="N61" s="25" t="n"/>
      <c r="O61" s="23">
        <f>IF(A61&amp;B61&amp;C61="","",IF(I61="","Sem vínculo",IF(COUNTIF(oc_chave,I61)&gt;0,"Vinculada","Previsão não encontrada")))</f>
        <v/>
      </c>
      <c r="P61" s="39">
        <f>IF(ISNUMBER(H61),YEAR(H61),"")</f>
        <v/>
      </c>
      <c r="Q61" s="23">
        <f>IF(D61="","",IF(COUNTIF(pl_chave,D61)&gt;0,"No plano atual","Fora do plano: histórico preservado"))</f>
        <v/>
      </c>
      <c r="R61" s="23">
        <f>IF(A61&amp;B61&amp;C61="","",IF(A61="","ERRO: falta ID do registro",IF(COUNTIF(ex_id,A61)&gt;1,"ERRO: ID do registro duplicado",IF(NOT(ISNUMBER(H61)),"ERRO: data realizada ausente ou inválida",IF(AND(ISNUMBER(pcmd_emissao),N(H61)&gt;N(pcmd_emissao)),"Verificar: realizada após a emissão","OK")))))</f>
        <v/>
      </c>
      <c r="S61" s="53" t="n"/>
    </row>
    <row r="62">
      <c r="A62" s="25" t="n"/>
      <c r="B62" s="29" t="n"/>
      <c r="C62" s="25" t="n"/>
      <c r="D62" s="23">
        <f>IF(OR(B62="",C62=""),"",B62&amp;"|"&amp;C62)</f>
        <v/>
      </c>
      <c r="E62" s="29" t="n"/>
      <c r="F62" s="52" t="n"/>
      <c r="G62" s="49" t="n"/>
      <c r="H62" s="49" t="n"/>
      <c r="I62" s="30">
        <f>IF(OR(D62="",NOT(ISNUMBER(G62))),"",D62&amp;"|"&amp;YEAR(G62)&amp;"-"&amp;RIGHT("0"&amp;MONTH(G62),2)&amp;"-"&amp;RIGHT("0"&amp;DAY(G62),2))</f>
        <v/>
      </c>
      <c r="J62" s="52" t="n"/>
      <c r="K62" s="25" t="n"/>
      <c r="L62" s="29" t="n"/>
      <c r="M62" s="25" t="n"/>
      <c r="N62" s="25" t="n"/>
      <c r="O62" s="23">
        <f>IF(A62&amp;B62&amp;C62="","",IF(I62="","Sem vínculo",IF(COUNTIF(oc_chave,I62)&gt;0,"Vinculada","Previsão não encontrada")))</f>
        <v/>
      </c>
      <c r="P62" s="39">
        <f>IF(ISNUMBER(H62),YEAR(H62),"")</f>
        <v/>
      </c>
      <c r="Q62" s="23">
        <f>IF(D62="","",IF(COUNTIF(pl_chave,D62)&gt;0,"No plano atual","Fora do plano: histórico preservado"))</f>
        <v/>
      </c>
      <c r="R62" s="23">
        <f>IF(A62&amp;B62&amp;C62="","",IF(A62="","ERRO: falta ID do registro",IF(COUNTIF(ex_id,A62)&gt;1,"ERRO: ID do registro duplicado",IF(NOT(ISNUMBER(H62)),"ERRO: data realizada ausente ou inválida",IF(AND(ISNUMBER(pcmd_emissao),N(H62)&gt;N(pcmd_emissao)),"Verificar: realizada após a emissão","OK")))))</f>
        <v/>
      </c>
      <c r="S62" s="53" t="n"/>
    </row>
    <row r="63">
      <c r="A63" s="25" t="n"/>
      <c r="B63" s="29" t="n"/>
      <c r="C63" s="25" t="n"/>
      <c r="D63" s="23">
        <f>IF(OR(B63="",C63=""),"",B63&amp;"|"&amp;C63)</f>
        <v/>
      </c>
      <c r="E63" s="29" t="n"/>
      <c r="F63" s="52" t="n"/>
      <c r="G63" s="49" t="n"/>
      <c r="H63" s="49" t="n"/>
      <c r="I63" s="30">
        <f>IF(OR(D63="",NOT(ISNUMBER(G63))),"",D63&amp;"|"&amp;YEAR(G63)&amp;"-"&amp;RIGHT("0"&amp;MONTH(G63),2)&amp;"-"&amp;RIGHT("0"&amp;DAY(G63),2))</f>
        <v/>
      </c>
      <c r="J63" s="52" t="n"/>
      <c r="K63" s="25" t="n"/>
      <c r="L63" s="29" t="n"/>
      <c r="M63" s="25" t="n"/>
      <c r="N63" s="25" t="n"/>
      <c r="O63" s="23">
        <f>IF(A63&amp;B63&amp;C63="","",IF(I63="","Sem vínculo",IF(COUNTIF(oc_chave,I63)&gt;0,"Vinculada","Previsão não encontrada")))</f>
        <v/>
      </c>
      <c r="P63" s="39">
        <f>IF(ISNUMBER(H63),YEAR(H63),"")</f>
        <v/>
      </c>
      <c r="Q63" s="23">
        <f>IF(D63="","",IF(COUNTIF(pl_chave,D63)&gt;0,"No plano atual","Fora do plano: histórico preservado"))</f>
        <v/>
      </c>
      <c r="R63" s="23">
        <f>IF(A63&amp;B63&amp;C63="","",IF(A63="","ERRO: falta ID do registro",IF(COUNTIF(ex_id,A63)&gt;1,"ERRO: ID do registro duplicado",IF(NOT(ISNUMBER(H63)),"ERRO: data realizada ausente ou inválida",IF(AND(ISNUMBER(pcmd_emissao),N(H63)&gt;N(pcmd_emissao)),"Verificar: realizada após a emissão","OK")))))</f>
        <v/>
      </c>
      <c r="S63" s="53" t="n"/>
    </row>
    <row r="64">
      <c r="A64" s="25" t="n"/>
      <c r="B64" s="29" t="n"/>
      <c r="C64" s="25" t="n"/>
      <c r="D64" s="23">
        <f>IF(OR(B64="",C64=""),"",B64&amp;"|"&amp;C64)</f>
        <v/>
      </c>
      <c r="E64" s="29" t="n"/>
      <c r="F64" s="52" t="n"/>
      <c r="G64" s="49" t="n"/>
      <c r="H64" s="49" t="n"/>
      <c r="I64" s="30">
        <f>IF(OR(D64="",NOT(ISNUMBER(G64))),"",D64&amp;"|"&amp;YEAR(G64)&amp;"-"&amp;RIGHT("0"&amp;MONTH(G64),2)&amp;"-"&amp;RIGHT("0"&amp;DAY(G64),2))</f>
        <v/>
      </c>
      <c r="J64" s="52" t="n"/>
      <c r="K64" s="25" t="n"/>
      <c r="L64" s="29" t="n"/>
      <c r="M64" s="25" t="n"/>
      <c r="N64" s="25" t="n"/>
      <c r="O64" s="23">
        <f>IF(A64&amp;B64&amp;C64="","",IF(I64="","Sem vínculo",IF(COUNTIF(oc_chave,I64)&gt;0,"Vinculada","Previsão não encontrada")))</f>
        <v/>
      </c>
      <c r="P64" s="39">
        <f>IF(ISNUMBER(H64),YEAR(H64),"")</f>
        <v/>
      </c>
      <c r="Q64" s="23">
        <f>IF(D64="","",IF(COUNTIF(pl_chave,D64)&gt;0,"No plano atual","Fora do plano: histórico preservado"))</f>
        <v/>
      </c>
      <c r="R64" s="23">
        <f>IF(A64&amp;B64&amp;C64="","",IF(A64="","ERRO: falta ID do registro",IF(COUNTIF(ex_id,A64)&gt;1,"ERRO: ID do registro duplicado",IF(NOT(ISNUMBER(H64)),"ERRO: data realizada ausente ou inválida",IF(AND(ISNUMBER(pcmd_emissao),N(H64)&gt;N(pcmd_emissao)),"Verificar: realizada após a emissão","OK")))))</f>
        <v/>
      </c>
      <c r="S64" s="53" t="n"/>
    </row>
    <row r="65">
      <c r="A65" s="25" t="n"/>
      <c r="B65" s="29" t="n"/>
      <c r="C65" s="25" t="n"/>
      <c r="D65" s="23">
        <f>IF(OR(B65="",C65=""),"",B65&amp;"|"&amp;C65)</f>
        <v/>
      </c>
      <c r="E65" s="29" t="n"/>
      <c r="F65" s="52" t="n"/>
      <c r="G65" s="49" t="n"/>
      <c r="H65" s="49" t="n"/>
      <c r="I65" s="30">
        <f>IF(OR(D65="",NOT(ISNUMBER(G65))),"",D65&amp;"|"&amp;YEAR(G65)&amp;"-"&amp;RIGHT("0"&amp;MONTH(G65),2)&amp;"-"&amp;RIGHT("0"&amp;DAY(G65),2))</f>
        <v/>
      </c>
      <c r="J65" s="52" t="n"/>
      <c r="K65" s="25" t="n"/>
      <c r="L65" s="29" t="n"/>
      <c r="M65" s="25" t="n"/>
      <c r="N65" s="25" t="n"/>
      <c r="O65" s="23">
        <f>IF(A65&amp;B65&amp;C65="","",IF(I65="","Sem vínculo",IF(COUNTIF(oc_chave,I65)&gt;0,"Vinculada","Previsão não encontrada")))</f>
        <v/>
      </c>
      <c r="P65" s="39">
        <f>IF(ISNUMBER(H65),YEAR(H65),"")</f>
        <v/>
      </c>
      <c r="Q65" s="23">
        <f>IF(D65="","",IF(COUNTIF(pl_chave,D65)&gt;0,"No plano atual","Fora do plano: histórico preservado"))</f>
        <v/>
      </c>
      <c r="R65" s="23">
        <f>IF(A65&amp;B65&amp;C65="","",IF(A65="","ERRO: falta ID do registro",IF(COUNTIF(ex_id,A65)&gt;1,"ERRO: ID do registro duplicado",IF(NOT(ISNUMBER(H65)),"ERRO: data realizada ausente ou inválida",IF(AND(ISNUMBER(pcmd_emissao),N(H65)&gt;N(pcmd_emissao)),"Verificar: realizada após a emissão","OK")))))</f>
        <v/>
      </c>
      <c r="S65" s="53" t="n"/>
    </row>
    <row r="66">
      <c r="A66" s="25" t="n"/>
      <c r="B66" s="29" t="n"/>
      <c r="C66" s="25" t="n"/>
      <c r="D66" s="23">
        <f>IF(OR(B66="",C66=""),"",B66&amp;"|"&amp;C66)</f>
        <v/>
      </c>
      <c r="E66" s="29" t="n"/>
      <c r="F66" s="52" t="n"/>
      <c r="G66" s="49" t="n"/>
      <c r="H66" s="49" t="n"/>
      <c r="I66" s="30">
        <f>IF(OR(D66="",NOT(ISNUMBER(G66))),"",D66&amp;"|"&amp;YEAR(G66)&amp;"-"&amp;RIGHT("0"&amp;MONTH(G66),2)&amp;"-"&amp;RIGHT("0"&amp;DAY(G66),2))</f>
        <v/>
      </c>
      <c r="J66" s="52" t="n"/>
      <c r="K66" s="25" t="n"/>
      <c r="L66" s="29" t="n"/>
      <c r="M66" s="25" t="n"/>
      <c r="N66" s="25" t="n"/>
      <c r="O66" s="23">
        <f>IF(A66&amp;B66&amp;C66="","",IF(I66="","Sem vínculo",IF(COUNTIF(oc_chave,I66)&gt;0,"Vinculada","Previsão não encontrada")))</f>
        <v/>
      </c>
      <c r="P66" s="39">
        <f>IF(ISNUMBER(H66),YEAR(H66),"")</f>
        <v/>
      </c>
      <c r="Q66" s="23">
        <f>IF(D66="","",IF(COUNTIF(pl_chave,D66)&gt;0,"No plano atual","Fora do plano: histórico preservado"))</f>
        <v/>
      </c>
      <c r="R66" s="23">
        <f>IF(A66&amp;B66&amp;C66="","",IF(A66="","ERRO: falta ID do registro",IF(COUNTIF(ex_id,A66)&gt;1,"ERRO: ID do registro duplicado",IF(NOT(ISNUMBER(H66)),"ERRO: data realizada ausente ou inválida",IF(AND(ISNUMBER(pcmd_emissao),N(H66)&gt;N(pcmd_emissao)),"Verificar: realizada após a emissão","OK")))))</f>
        <v/>
      </c>
      <c r="S66" s="53" t="n"/>
    </row>
    <row r="67">
      <c r="A67" s="25" t="n"/>
      <c r="B67" s="29" t="n"/>
      <c r="C67" s="25" t="n"/>
      <c r="D67" s="23">
        <f>IF(OR(B67="",C67=""),"",B67&amp;"|"&amp;C67)</f>
        <v/>
      </c>
      <c r="E67" s="29" t="n"/>
      <c r="F67" s="52" t="n"/>
      <c r="G67" s="49" t="n"/>
      <c r="H67" s="49" t="n"/>
      <c r="I67" s="30">
        <f>IF(OR(D67="",NOT(ISNUMBER(G67))),"",D67&amp;"|"&amp;YEAR(G67)&amp;"-"&amp;RIGHT("0"&amp;MONTH(G67),2)&amp;"-"&amp;RIGHT("0"&amp;DAY(G67),2))</f>
        <v/>
      </c>
      <c r="J67" s="52" t="n"/>
      <c r="K67" s="25" t="n"/>
      <c r="L67" s="29" t="n"/>
      <c r="M67" s="25" t="n"/>
      <c r="N67" s="25" t="n"/>
      <c r="O67" s="23">
        <f>IF(A67&amp;B67&amp;C67="","",IF(I67="","Sem vínculo",IF(COUNTIF(oc_chave,I67)&gt;0,"Vinculada","Previsão não encontrada")))</f>
        <v/>
      </c>
      <c r="P67" s="39">
        <f>IF(ISNUMBER(H67),YEAR(H67),"")</f>
        <v/>
      </c>
      <c r="Q67" s="23">
        <f>IF(D67="","",IF(COUNTIF(pl_chave,D67)&gt;0,"No plano atual","Fora do plano: histórico preservado"))</f>
        <v/>
      </c>
      <c r="R67" s="23">
        <f>IF(A67&amp;B67&amp;C67="","",IF(A67="","ERRO: falta ID do registro",IF(COUNTIF(ex_id,A67)&gt;1,"ERRO: ID do registro duplicado",IF(NOT(ISNUMBER(H67)),"ERRO: data realizada ausente ou inválida",IF(AND(ISNUMBER(pcmd_emissao),N(H67)&gt;N(pcmd_emissao)),"Verificar: realizada após a emissão","OK")))))</f>
        <v/>
      </c>
      <c r="S67" s="53" t="n"/>
    </row>
    <row r="68">
      <c r="A68" s="25" t="n"/>
      <c r="B68" s="29" t="n"/>
      <c r="C68" s="25" t="n"/>
      <c r="D68" s="23">
        <f>IF(OR(B68="",C68=""),"",B68&amp;"|"&amp;C68)</f>
        <v/>
      </c>
      <c r="E68" s="29" t="n"/>
      <c r="F68" s="52" t="n"/>
      <c r="G68" s="49" t="n"/>
      <c r="H68" s="49" t="n"/>
      <c r="I68" s="30">
        <f>IF(OR(D68="",NOT(ISNUMBER(G68))),"",D68&amp;"|"&amp;YEAR(G68)&amp;"-"&amp;RIGHT("0"&amp;MONTH(G68),2)&amp;"-"&amp;RIGHT("0"&amp;DAY(G68),2))</f>
        <v/>
      </c>
      <c r="J68" s="52" t="n"/>
      <c r="K68" s="25" t="n"/>
      <c r="L68" s="29" t="n"/>
      <c r="M68" s="25" t="n"/>
      <c r="N68" s="25" t="n"/>
      <c r="O68" s="23">
        <f>IF(A68&amp;B68&amp;C68="","",IF(I68="","Sem vínculo",IF(COUNTIF(oc_chave,I68)&gt;0,"Vinculada","Previsão não encontrada")))</f>
        <v/>
      </c>
      <c r="P68" s="39">
        <f>IF(ISNUMBER(H68),YEAR(H68),"")</f>
        <v/>
      </c>
      <c r="Q68" s="23">
        <f>IF(D68="","",IF(COUNTIF(pl_chave,D68)&gt;0,"No plano atual","Fora do plano: histórico preservado"))</f>
        <v/>
      </c>
      <c r="R68" s="23">
        <f>IF(A68&amp;B68&amp;C68="","",IF(A68="","ERRO: falta ID do registro",IF(COUNTIF(ex_id,A68)&gt;1,"ERRO: ID do registro duplicado",IF(NOT(ISNUMBER(H68)),"ERRO: data realizada ausente ou inválida",IF(AND(ISNUMBER(pcmd_emissao),N(H68)&gt;N(pcmd_emissao)),"Verificar: realizada após a emissão","OK")))))</f>
        <v/>
      </c>
      <c r="S68" s="53" t="n"/>
    </row>
    <row r="69">
      <c r="A69" s="25" t="n"/>
      <c r="B69" s="29" t="n"/>
      <c r="C69" s="25" t="n"/>
      <c r="D69" s="23">
        <f>IF(OR(B69="",C69=""),"",B69&amp;"|"&amp;C69)</f>
        <v/>
      </c>
      <c r="E69" s="29" t="n"/>
      <c r="F69" s="52" t="n"/>
      <c r="G69" s="49" t="n"/>
      <c r="H69" s="49" t="n"/>
      <c r="I69" s="30">
        <f>IF(OR(D69="",NOT(ISNUMBER(G69))),"",D69&amp;"|"&amp;YEAR(G69)&amp;"-"&amp;RIGHT("0"&amp;MONTH(G69),2)&amp;"-"&amp;RIGHT("0"&amp;DAY(G69),2))</f>
        <v/>
      </c>
      <c r="J69" s="52" t="n"/>
      <c r="K69" s="25" t="n"/>
      <c r="L69" s="29" t="n"/>
      <c r="M69" s="25" t="n"/>
      <c r="N69" s="25" t="n"/>
      <c r="O69" s="23">
        <f>IF(A69&amp;B69&amp;C69="","",IF(I69="","Sem vínculo",IF(COUNTIF(oc_chave,I69)&gt;0,"Vinculada","Previsão não encontrada")))</f>
        <v/>
      </c>
      <c r="P69" s="39">
        <f>IF(ISNUMBER(H69),YEAR(H69),"")</f>
        <v/>
      </c>
      <c r="Q69" s="23">
        <f>IF(D69="","",IF(COUNTIF(pl_chave,D69)&gt;0,"No plano atual","Fora do plano: histórico preservado"))</f>
        <v/>
      </c>
      <c r="R69" s="23">
        <f>IF(A69&amp;B69&amp;C69="","",IF(A69="","ERRO: falta ID do registro",IF(COUNTIF(ex_id,A69)&gt;1,"ERRO: ID do registro duplicado",IF(NOT(ISNUMBER(H69)),"ERRO: data realizada ausente ou inválida",IF(AND(ISNUMBER(pcmd_emissao),N(H69)&gt;N(pcmd_emissao)),"Verificar: realizada após a emissão","OK")))))</f>
        <v/>
      </c>
      <c r="S69" s="53" t="n"/>
    </row>
    <row r="70">
      <c r="A70" s="25" t="n"/>
      <c r="B70" s="29" t="n"/>
      <c r="C70" s="25" t="n"/>
      <c r="D70" s="23">
        <f>IF(OR(B70="",C70=""),"",B70&amp;"|"&amp;C70)</f>
        <v/>
      </c>
      <c r="E70" s="29" t="n"/>
      <c r="F70" s="52" t="n"/>
      <c r="G70" s="49" t="n"/>
      <c r="H70" s="49" t="n"/>
      <c r="I70" s="30">
        <f>IF(OR(D70="",NOT(ISNUMBER(G70))),"",D70&amp;"|"&amp;YEAR(G70)&amp;"-"&amp;RIGHT("0"&amp;MONTH(G70),2)&amp;"-"&amp;RIGHT("0"&amp;DAY(G70),2))</f>
        <v/>
      </c>
      <c r="J70" s="52" t="n"/>
      <c r="K70" s="25" t="n"/>
      <c r="L70" s="29" t="n"/>
      <c r="M70" s="25" t="n"/>
      <c r="N70" s="25" t="n"/>
      <c r="O70" s="23">
        <f>IF(A70&amp;B70&amp;C70="","",IF(I70="","Sem vínculo",IF(COUNTIF(oc_chave,I70)&gt;0,"Vinculada","Previsão não encontrada")))</f>
        <v/>
      </c>
      <c r="P70" s="39">
        <f>IF(ISNUMBER(H70),YEAR(H70),"")</f>
        <v/>
      </c>
      <c r="Q70" s="23">
        <f>IF(D70="","",IF(COUNTIF(pl_chave,D70)&gt;0,"No plano atual","Fora do plano: histórico preservado"))</f>
        <v/>
      </c>
      <c r="R70" s="23">
        <f>IF(A70&amp;B70&amp;C70="","",IF(A70="","ERRO: falta ID do registro",IF(COUNTIF(ex_id,A70)&gt;1,"ERRO: ID do registro duplicado",IF(NOT(ISNUMBER(H70)),"ERRO: data realizada ausente ou inválida",IF(AND(ISNUMBER(pcmd_emissao),N(H70)&gt;N(pcmd_emissao)),"Verificar: realizada após a emissão","OK")))))</f>
        <v/>
      </c>
      <c r="S70" s="53" t="n"/>
    </row>
    <row r="71">
      <c r="A71" s="25" t="n"/>
      <c r="B71" s="29" t="n"/>
      <c r="C71" s="25" t="n"/>
      <c r="D71" s="23">
        <f>IF(OR(B71="",C71=""),"",B71&amp;"|"&amp;C71)</f>
        <v/>
      </c>
      <c r="E71" s="29" t="n"/>
      <c r="F71" s="52" t="n"/>
      <c r="G71" s="49" t="n"/>
      <c r="H71" s="49" t="n"/>
      <c r="I71" s="30">
        <f>IF(OR(D71="",NOT(ISNUMBER(G71))),"",D71&amp;"|"&amp;YEAR(G71)&amp;"-"&amp;RIGHT("0"&amp;MONTH(G71),2)&amp;"-"&amp;RIGHT("0"&amp;DAY(G71),2))</f>
        <v/>
      </c>
      <c r="J71" s="52" t="n"/>
      <c r="K71" s="25" t="n"/>
      <c r="L71" s="29" t="n"/>
      <c r="M71" s="25" t="n"/>
      <c r="N71" s="25" t="n"/>
      <c r="O71" s="23">
        <f>IF(A71&amp;B71&amp;C71="","",IF(I71="","Sem vínculo",IF(COUNTIF(oc_chave,I71)&gt;0,"Vinculada","Previsão não encontrada")))</f>
        <v/>
      </c>
      <c r="P71" s="39">
        <f>IF(ISNUMBER(H71),YEAR(H71),"")</f>
        <v/>
      </c>
      <c r="Q71" s="23">
        <f>IF(D71="","",IF(COUNTIF(pl_chave,D71)&gt;0,"No plano atual","Fora do plano: histórico preservado"))</f>
        <v/>
      </c>
      <c r="R71" s="23">
        <f>IF(A71&amp;B71&amp;C71="","",IF(A71="","ERRO: falta ID do registro",IF(COUNTIF(ex_id,A71)&gt;1,"ERRO: ID do registro duplicado",IF(NOT(ISNUMBER(H71)),"ERRO: data realizada ausente ou inválida",IF(AND(ISNUMBER(pcmd_emissao),N(H71)&gt;N(pcmd_emissao)),"Verificar: realizada após a emissão","OK")))))</f>
        <v/>
      </c>
      <c r="S71" s="53" t="n"/>
    </row>
    <row r="72">
      <c r="A72" s="25" t="n"/>
      <c r="B72" s="29" t="n"/>
      <c r="C72" s="25" t="n"/>
      <c r="D72" s="23">
        <f>IF(OR(B72="",C72=""),"",B72&amp;"|"&amp;C72)</f>
        <v/>
      </c>
      <c r="E72" s="29" t="n"/>
      <c r="F72" s="52" t="n"/>
      <c r="G72" s="49" t="n"/>
      <c r="H72" s="49" t="n"/>
      <c r="I72" s="30">
        <f>IF(OR(D72="",NOT(ISNUMBER(G72))),"",D72&amp;"|"&amp;YEAR(G72)&amp;"-"&amp;RIGHT("0"&amp;MONTH(G72),2)&amp;"-"&amp;RIGHT("0"&amp;DAY(G72),2))</f>
        <v/>
      </c>
      <c r="J72" s="52" t="n"/>
      <c r="K72" s="25" t="n"/>
      <c r="L72" s="29" t="n"/>
      <c r="M72" s="25" t="n"/>
      <c r="N72" s="25" t="n"/>
      <c r="O72" s="23">
        <f>IF(A72&amp;B72&amp;C72="","",IF(I72="","Sem vínculo",IF(COUNTIF(oc_chave,I72)&gt;0,"Vinculada","Previsão não encontrada")))</f>
        <v/>
      </c>
      <c r="P72" s="39">
        <f>IF(ISNUMBER(H72),YEAR(H72),"")</f>
        <v/>
      </c>
      <c r="Q72" s="23">
        <f>IF(D72="","",IF(COUNTIF(pl_chave,D72)&gt;0,"No plano atual","Fora do plano: histórico preservado"))</f>
        <v/>
      </c>
      <c r="R72" s="23">
        <f>IF(A72&amp;B72&amp;C72="","",IF(A72="","ERRO: falta ID do registro",IF(COUNTIF(ex_id,A72)&gt;1,"ERRO: ID do registro duplicado",IF(NOT(ISNUMBER(H72)),"ERRO: data realizada ausente ou inválida",IF(AND(ISNUMBER(pcmd_emissao),N(H72)&gt;N(pcmd_emissao)),"Verificar: realizada após a emissão","OK")))))</f>
        <v/>
      </c>
      <c r="S72" s="53" t="n"/>
    </row>
    <row r="73">
      <c r="A73" s="25" t="n"/>
      <c r="B73" s="29" t="n"/>
      <c r="C73" s="25" t="n"/>
      <c r="D73" s="23">
        <f>IF(OR(B73="",C73=""),"",B73&amp;"|"&amp;C73)</f>
        <v/>
      </c>
      <c r="E73" s="29" t="n"/>
      <c r="F73" s="52" t="n"/>
      <c r="G73" s="49" t="n"/>
      <c r="H73" s="49" t="n"/>
      <c r="I73" s="30">
        <f>IF(OR(D73="",NOT(ISNUMBER(G73))),"",D73&amp;"|"&amp;YEAR(G73)&amp;"-"&amp;RIGHT("0"&amp;MONTH(G73),2)&amp;"-"&amp;RIGHT("0"&amp;DAY(G73),2))</f>
        <v/>
      </c>
      <c r="J73" s="52" t="n"/>
      <c r="K73" s="25" t="n"/>
      <c r="L73" s="29" t="n"/>
      <c r="M73" s="25" t="n"/>
      <c r="N73" s="25" t="n"/>
      <c r="O73" s="23">
        <f>IF(A73&amp;B73&amp;C73="","",IF(I73="","Sem vínculo",IF(COUNTIF(oc_chave,I73)&gt;0,"Vinculada","Previsão não encontrada")))</f>
        <v/>
      </c>
      <c r="P73" s="39">
        <f>IF(ISNUMBER(H73),YEAR(H73),"")</f>
        <v/>
      </c>
      <c r="Q73" s="23">
        <f>IF(D73="","",IF(COUNTIF(pl_chave,D73)&gt;0,"No plano atual","Fora do plano: histórico preservado"))</f>
        <v/>
      </c>
      <c r="R73" s="23">
        <f>IF(A73&amp;B73&amp;C73="","",IF(A73="","ERRO: falta ID do registro",IF(COUNTIF(ex_id,A73)&gt;1,"ERRO: ID do registro duplicado",IF(NOT(ISNUMBER(H73)),"ERRO: data realizada ausente ou inválida",IF(AND(ISNUMBER(pcmd_emissao),N(H73)&gt;N(pcmd_emissao)),"Verificar: realizada após a emissão","OK")))))</f>
        <v/>
      </c>
      <c r="S73" s="53" t="n"/>
    </row>
    <row r="74">
      <c r="A74" s="25" t="n"/>
      <c r="B74" s="29" t="n"/>
      <c r="C74" s="25" t="n"/>
      <c r="D74" s="23">
        <f>IF(OR(B74="",C74=""),"",B74&amp;"|"&amp;C74)</f>
        <v/>
      </c>
      <c r="E74" s="29" t="n"/>
      <c r="F74" s="52" t="n"/>
      <c r="G74" s="49" t="n"/>
      <c r="H74" s="49" t="n"/>
      <c r="I74" s="30">
        <f>IF(OR(D74="",NOT(ISNUMBER(G74))),"",D74&amp;"|"&amp;YEAR(G74)&amp;"-"&amp;RIGHT("0"&amp;MONTH(G74),2)&amp;"-"&amp;RIGHT("0"&amp;DAY(G74),2))</f>
        <v/>
      </c>
      <c r="J74" s="52" t="n"/>
      <c r="K74" s="25" t="n"/>
      <c r="L74" s="29" t="n"/>
      <c r="M74" s="25" t="n"/>
      <c r="N74" s="25" t="n"/>
      <c r="O74" s="23">
        <f>IF(A74&amp;B74&amp;C74="","",IF(I74="","Sem vínculo",IF(COUNTIF(oc_chave,I74)&gt;0,"Vinculada","Previsão não encontrada")))</f>
        <v/>
      </c>
      <c r="P74" s="39">
        <f>IF(ISNUMBER(H74),YEAR(H74),"")</f>
        <v/>
      </c>
      <c r="Q74" s="23">
        <f>IF(D74="","",IF(COUNTIF(pl_chave,D74)&gt;0,"No plano atual","Fora do plano: histórico preservado"))</f>
        <v/>
      </c>
      <c r="R74" s="23">
        <f>IF(A74&amp;B74&amp;C74="","",IF(A74="","ERRO: falta ID do registro",IF(COUNTIF(ex_id,A74)&gt;1,"ERRO: ID do registro duplicado",IF(NOT(ISNUMBER(H74)),"ERRO: data realizada ausente ou inválida",IF(AND(ISNUMBER(pcmd_emissao),N(H74)&gt;N(pcmd_emissao)),"Verificar: realizada após a emissão","OK")))))</f>
        <v/>
      </c>
      <c r="S74" s="53" t="n"/>
    </row>
    <row r="75">
      <c r="A75" s="25" t="n"/>
      <c r="B75" s="29" t="n"/>
      <c r="C75" s="25" t="n"/>
      <c r="D75" s="23">
        <f>IF(OR(B75="",C75=""),"",B75&amp;"|"&amp;C75)</f>
        <v/>
      </c>
      <c r="E75" s="29" t="n"/>
      <c r="F75" s="52" t="n"/>
      <c r="G75" s="49" t="n"/>
      <c r="H75" s="49" t="n"/>
      <c r="I75" s="30">
        <f>IF(OR(D75="",NOT(ISNUMBER(G75))),"",D75&amp;"|"&amp;YEAR(G75)&amp;"-"&amp;RIGHT("0"&amp;MONTH(G75),2)&amp;"-"&amp;RIGHT("0"&amp;DAY(G75),2))</f>
        <v/>
      </c>
      <c r="J75" s="52" t="n"/>
      <c r="K75" s="25" t="n"/>
      <c r="L75" s="29" t="n"/>
      <c r="M75" s="25" t="n"/>
      <c r="N75" s="25" t="n"/>
      <c r="O75" s="23">
        <f>IF(A75&amp;B75&amp;C75="","",IF(I75="","Sem vínculo",IF(COUNTIF(oc_chave,I75)&gt;0,"Vinculada","Previsão não encontrada")))</f>
        <v/>
      </c>
      <c r="P75" s="39">
        <f>IF(ISNUMBER(H75),YEAR(H75),"")</f>
        <v/>
      </c>
      <c r="Q75" s="23">
        <f>IF(D75="","",IF(COUNTIF(pl_chave,D75)&gt;0,"No plano atual","Fora do plano: histórico preservado"))</f>
        <v/>
      </c>
      <c r="R75" s="23">
        <f>IF(A75&amp;B75&amp;C75="","",IF(A75="","ERRO: falta ID do registro",IF(COUNTIF(ex_id,A75)&gt;1,"ERRO: ID do registro duplicado",IF(NOT(ISNUMBER(H75)),"ERRO: data realizada ausente ou inválida",IF(AND(ISNUMBER(pcmd_emissao),N(H75)&gt;N(pcmd_emissao)),"Verificar: realizada após a emissão","OK")))))</f>
        <v/>
      </c>
      <c r="S75" s="53" t="n"/>
    </row>
    <row r="76">
      <c r="A76" s="25" t="n"/>
      <c r="B76" s="29" t="n"/>
      <c r="C76" s="25" t="n"/>
      <c r="D76" s="23">
        <f>IF(OR(B76="",C76=""),"",B76&amp;"|"&amp;C76)</f>
        <v/>
      </c>
      <c r="E76" s="29" t="n"/>
      <c r="F76" s="52" t="n"/>
      <c r="G76" s="49" t="n"/>
      <c r="H76" s="49" t="n"/>
      <c r="I76" s="30">
        <f>IF(OR(D76="",NOT(ISNUMBER(G76))),"",D76&amp;"|"&amp;YEAR(G76)&amp;"-"&amp;RIGHT("0"&amp;MONTH(G76),2)&amp;"-"&amp;RIGHT("0"&amp;DAY(G76),2))</f>
        <v/>
      </c>
      <c r="J76" s="52" t="n"/>
      <c r="K76" s="25" t="n"/>
      <c r="L76" s="29" t="n"/>
      <c r="M76" s="25" t="n"/>
      <c r="N76" s="25" t="n"/>
      <c r="O76" s="23">
        <f>IF(A76&amp;B76&amp;C76="","",IF(I76="","Sem vínculo",IF(COUNTIF(oc_chave,I76)&gt;0,"Vinculada","Previsão não encontrada")))</f>
        <v/>
      </c>
      <c r="P76" s="39">
        <f>IF(ISNUMBER(H76),YEAR(H76),"")</f>
        <v/>
      </c>
      <c r="Q76" s="23">
        <f>IF(D76="","",IF(COUNTIF(pl_chave,D76)&gt;0,"No plano atual","Fora do plano: histórico preservado"))</f>
        <v/>
      </c>
      <c r="R76" s="23">
        <f>IF(A76&amp;B76&amp;C76="","",IF(A76="","ERRO: falta ID do registro",IF(COUNTIF(ex_id,A76)&gt;1,"ERRO: ID do registro duplicado",IF(NOT(ISNUMBER(H76)),"ERRO: data realizada ausente ou inválida",IF(AND(ISNUMBER(pcmd_emissao),N(H76)&gt;N(pcmd_emissao)),"Verificar: realizada após a emissão","OK")))))</f>
        <v/>
      </c>
      <c r="S76" s="53" t="n"/>
    </row>
    <row r="77">
      <c r="A77" s="25" t="n"/>
      <c r="B77" s="29" t="n"/>
      <c r="C77" s="25" t="n"/>
      <c r="D77" s="23">
        <f>IF(OR(B77="",C77=""),"",B77&amp;"|"&amp;C77)</f>
        <v/>
      </c>
      <c r="E77" s="29" t="n"/>
      <c r="F77" s="52" t="n"/>
      <c r="G77" s="49" t="n"/>
      <c r="H77" s="49" t="n"/>
      <c r="I77" s="30">
        <f>IF(OR(D77="",NOT(ISNUMBER(G77))),"",D77&amp;"|"&amp;YEAR(G77)&amp;"-"&amp;RIGHT("0"&amp;MONTH(G77),2)&amp;"-"&amp;RIGHT("0"&amp;DAY(G77),2))</f>
        <v/>
      </c>
      <c r="J77" s="52" t="n"/>
      <c r="K77" s="25" t="n"/>
      <c r="L77" s="29" t="n"/>
      <c r="M77" s="25" t="n"/>
      <c r="N77" s="25" t="n"/>
      <c r="O77" s="23">
        <f>IF(A77&amp;B77&amp;C77="","",IF(I77="","Sem vínculo",IF(COUNTIF(oc_chave,I77)&gt;0,"Vinculada","Previsão não encontrada")))</f>
        <v/>
      </c>
      <c r="P77" s="39">
        <f>IF(ISNUMBER(H77),YEAR(H77),"")</f>
        <v/>
      </c>
      <c r="Q77" s="23">
        <f>IF(D77="","",IF(COUNTIF(pl_chave,D77)&gt;0,"No plano atual","Fora do plano: histórico preservado"))</f>
        <v/>
      </c>
      <c r="R77" s="23">
        <f>IF(A77&amp;B77&amp;C77="","",IF(A77="","ERRO: falta ID do registro",IF(COUNTIF(ex_id,A77)&gt;1,"ERRO: ID do registro duplicado",IF(NOT(ISNUMBER(H77)),"ERRO: data realizada ausente ou inválida",IF(AND(ISNUMBER(pcmd_emissao),N(H77)&gt;N(pcmd_emissao)),"Verificar: realizada após a emissão","OK")))))</f>
        <v/>
      </c>
      <c r="S77" s="53" t="n"/>
    </row>
    <row r="78">
      <c r="A78" s="25" t="n"/>
      <c r="B78" s="29" t="n"/>
      <c r="C78" s="25" t="n"/>
      <c r="D78" s="23">
        <f>IF(OR(B78="",C78=""),"",B78&amp;"|"&amp;C78)</f>
        <v/>
      </c>
      <c r="E78" s="29" t="n"/>
      <c r="F78" s="52" t="n"/>
      <c r="G78" s="49" t="n"/>
      <c r="H78" s="49" t="n"/>
      <c r="I78" s="30">
        <f>IF(OR(D78="",NOT(ISNUMBER(G78))),"",D78&amp;"|"&amp;YEAR(G78)&amp;"-"&amp;RIGHT("0"&amp;MONTH(G78),2)&amp;"-"&amp;RIGHT("0"&amp;DAY(G78),2))</f>
        <v/>
      </c>
      <c r="J78" s="52" t="n"/>
      <c r="K78" s="25" t="n"/>
      <c r="L78" s="29" t="n"/>
      <c r="M78" s="25" t="n"/>
      <c r="N78" s="25" t="n"/>
      <c r="O78" s="23">
        <f>IF(A78&amp;B78&amp;C78="","",IF(I78="","Sem vínculo",IF(COUNTIF(oc_chave,I78)&gt;0,"Vinculada","Previsão não encontrada")))</f>
        <v/>
      </c>
      <c r="P78" s="39">
        <f>IF(ISNUMBER(H78),YEAR(H78),"")</f>
        <v/>
      </c>
      <c r="Q78" s="23">
        <f>IF(D78="","",IF(COUNTIF(pl_chave,D78)&gt;0,"No plano atual","Fora do plano: histórico preservado"))</f>
        <v/>
      </c>
      <c r="R78" s="23">
        <f>IF(A78&amp;B78&amp;C78="","",IF(A78="","ERRO: falta ID do registro",IF(COUNTIF(ex_id,A78)&gt;1,"ERRO: ID do registro duplicado",IF(NOT(ISNUMBER(H78)),"ERRO: data realizada ausente ou inválida",IF(AND(ISNUMBER(pcmd_emissao),N(H78)&gt;N(pcmd_emissao)),"Verificar: realizada após a emissão","OK")))))</f>
        <v/>
      </c>
      <c r="S78" s="53" t="n"/>
    </row>
    <row r="79">
      <c r="A79" s="25" t="n"/>
      <c r="B79" s="29" t="n"/>
      <c r="C79" s="25" t="n"/>
      <c r="D79" s="23">
        <f>IF(OR(B79="",C79=""),"",B79&amp;"|"&amp;C79)</f>
        <v/>
      </c>
      <c r="E79" s="29" t="n"/>
      <c r="F79" s="52" t="n"/>
      <c r="G79" s="49" t="n"/>
      <c r="H79" s="49" t="n"/>
      <c r="I79" s="30">
        <f>IF(OR(D79="",NOT(ISNUMBER(G79))),"",D79&amp;"|"&amp;YEAR(G79)&amp;"-"&amp;RIGHT("0"&amp;MONTH(G79),2)&amp;"-"&amp;RIGHT("0"&amp;DAY(G79),2))</f>
        <v/>
      </c>
      <c r="J79" s="52" t="n"/>
      <c r="K79" s="25" t="n"/>
      <c r="L79" s="29" t="n"/>
      <c r="M79" s="25" t="n"/>
      <c r="N79" s="25" t="n"/>
      <c r="O79" s="23">
        <f>IF(A79&amp;B79&amp;C79="","",IF(I79="","Sem vínculo",IF(COUNTIF(oc_chave,I79)&gt;0,"Vinculada","Previsão não encontrada")))</f>
        <v/>
      </c>
      <c r="P79" s="39">
        <f>IF(ISNUMBER(H79),YEAR(H79),"")</f>
        <v/>
      </c>
      <c r="Q79" s="23">
        <f>IF(D79="","",IF(COUNTIF(pl_chave,D79)&gt;0,"No plano atual","Fora do plano: histórico preservado"))</f>
        <v/>
      </c>
      <c r="R79" s="23">
        <f>IF(A79&amp;B79&amp;C79="","",IF(A79="","ERRO: falta ID do registro",IF(COUNTIF(ex_id,A79)&gt;1,"ERRO: ID do registro duplicado",IF(NOT(ISNUMBER(H79)),"ERRO: data realizada ausente ou inválida",IF(AND(ISNUMBER(pcmd_emissao),N(H79)&gt;N(pcmd_emissao)),"Verificar: realizada após a emissão","OK")))))</f>
        <v/>
      </c>
      <c r="S79" s="53" t="n"/>
    </row>
    <row r="80">
      <c r="A80" s="25" t="n"/>
      <c r="B80" s="29" t="n"/>
      <c r="C80" s="25" t="n"/>
      <c r="D80" s="23">
        <f>IF(OR(B80="",C80=""),"",B80&amp;"|"&amp;C80)</f>
        <v/>
      </c>
      <c r="E80" s="29" t="n"/>
      <c r="F80" s="52" t="n"/>
      <c r="G80" s="49" t="n"/>
      <c r="H80" s="49" t="n"/>
      <c r="I80" s="30">
        <f>IF(OR(D80="",NOT(ISNUMBER(G80))),"",D80&amp;"|"&amp;YEAR(G80)&amp;"-"&amp;RIGHT("0"&amp;MONTH(G80),2)&amp;"-"&amp;RIGHT("0"&amp;DAY(G80),2))</f>
        <v/>
      </c>
      <c r="J80" s="52" t="n"/>
      <c r="K80" s="25" t="n"/>
      <c r="L80" s="29" t="n"/>
      <c r="M80" s="25" t="n"/>
      <c r="N80" s="25" t="n"/>
      <c r="O80" s="23">
        <f>IF(A80&amp;B80&amp;C80="","",IF(I80="","Sem vínculo",IF(COUNTIF(oc_chave,I80)&gt;0,"Vinculada","Previsão não encontrada")))</f>
        <v/>
      </c>
      <c r="P80" s="39">
        <f>IF(ISNUMBER(H80),YEAR(H80),"")</f>
        <v/>
      </c>
      <c r="Q80" s="23">
        <f>IF(D80="","",IF(COUNTIF(pl_chave,D80)&gt;0,"No plano atual","Fora do plano: histórico preservado"))</f>
        <v/>
      </c>
      <c r="R80" s="23">
        <f>IF(A80&amp;B80&amp;C80="","",IF(A80="","ERRO: falta ID do registro",IF(COUNTIF(ex_id,A80)&gt;1,"ERRO: ID do registro duplicado",IF(NOT(ISNUMBER(H80)),"ERRO: data realizada ausente ou inválida",IF(AND(ISNUMBER(pcmd_emissao),N(H80)&gt;N(pcmd_emissao)),"Verificar: realizada após a emissão","OK")))))</f>
        <v/>
      </c>
      <c r="S80" s="53" t="n"/>
    </row>
    <row r="81">
      <c r="A81" s="25" t="n"/>
      <c r="B81" s="29" t="n"/>
      <c r="C81" s="25" t="n"/>
      <c r="D81" s="23">
        <f>IF(OR(B81="",C81=""),"",B81&amp;"|"&amp;C81)</f>
        <v/>
      </c>
      <c r="E81" s="29" t="n"/>
      <c r="F81" s="52" t="n"/>
      <c r="G81" s="49" t="n"/>
      <c r="H81" s="49" t="n"/>
      <c r="I81" s="30">
        <f>IF(OR(D81="",NOT(ISNUMBER(G81))),"",D81&amp;"|"&amp;YEAR(G81)&amp;"-"&amp;RIGHT("0"&amp;MONTH(G81),2)&amp;"-"&amp;RIGHT("0"&amp;DAY(G81),2))</f>
        <v/>
      </c>
      <c r="J81" s="52" t="n"/>
      <c r="K81" s="25" t="n"/>
      <c r="L81" s="29" t="n"/>
      <c r="M81" s="25" t="n"/>
      <c r="N81" s="25" t="n"/>
      <c r="O81" s="23">
        <f>IF(A81&amp;B81&amp;C81="","",IF(I81="","Sem vínculo",IF(COUNTIF(oc_chave,I81)&gt;0,"Vinculada","Previsão não encontrada")))</f>
        <v/>
      </c>
      <c r="P81" s="39">
        <f>IF(ISNUMBER(H81),YEAR(H81),"")</f>
        <v/>
      </c>
      <c r="Q81" s="23">
        <f>IF(D81="","",IF(COUNTIF(pl_chave,D81)&gt;0,"No plano atual","Fora do plano: histórico preservado"))</f>
        <v/>
      </c>
      <c r="R81" s="23">
        <f>IF(A81&amp;B81&amp;C81="","",IF(A81="","ERRO: falta ID do registro",IF(COUNTIF(ex_id,A81)&gt;1,"ERRO: ID do registro duplicado",IF(NOT(ISNUMBER(H81)),"ERRO: data realizada ausente ou inválida",IF(AND(ISNUMBER(pcmd_emissao),N(H81)&gt;N(pcmd_emissao)),"Verificar: realizada após a emissão","OK")))))</f>
        <v/>
      </c>
      <c r="S81" s="53" t="n"/>
    </row>
    <row r="82">
      <c r="A82" s="25" t="n"/>
      <c r="B82" s="29" t="n"/>
      <c r="C82" s="25" t="n"/>
      <c r="D82" s="23">
        <f>IF(OR(B82="",C82=""),"",B82&amp;"|"&amp;C82)</f>
        <v/>
      </c>
      <c r="E82" s="29" t="n"/>
      <c r="F82" s="52" t="n"/>
      <c r="G82" s="49" t="n"/>
      <c r="H82" s="49" t="n"/>
      <c r="I82" s="30">
        <f>IF(OR(D82="",NOT(ISNUMBER(G82))),"",D82&amp;"|"&amp;YEAR(G82)&amp;"-"&amp;RIGHT("0"&amp;MONTH(G82),2)&amp;"-"&amp;RIGHT("0"&amp;DAY(G82),2))</f>
        <v/>
      </c>
      <c r="J82" s="52" t="n"/>
      <c r="K82" s="25" t="n"/>
      <c r="L82" s="29" t="n"/>
      <c r="M82" s="25" t="n"/>
      <c r="N82" s="25" t="n"/>
      <c r="O82" s="23">
        <f>IF(A82&amp;B82&amp;C82="","",IF(I82="","Sem vínculo",IF(COUNTIF(oc_chave,I82)&gt;0,"Vinculada","Previsão não encontrada")))</f>
        <v/>
      </c>
      <c r="P82" s="39">
        <f>IF(ISNUMBER(H82),YEAR(H82),"")</f>
        <v/>
      </c>
      <c r="Q82" s="23">
        <f>IF(D82="","",IF(COUNTIF(pl_chave,D82)&gt;0,"No plano atual","Fora do plano: histórico preservado"))</f>
        <v/>
      </c>
      <c r="R82" s="23">
        <f>IF(A82&amp;B82&amp;C82="","",IF(A82="","ERRO: falta ID do registro",IF(COUNTIF(ex_id,A82)&gt;1,"ERRO: ID do registro duplicado",IF(NOT(ISNUMBER(H82)),"ERRO: data realizada ausente ou inválida",IF(AND(ISNUMBER(pcmd_emissao),N(H82)&gt;N(pcmd_emissao)),"Verificar: realizada após a emissão","OK")))))</f>
        <v/>
      </c>
      <c r="S82" s="53" t="n"/>
    </row>
    <row r="83">
      <c r="A83" s="25" t="n"/>
      <c r="B83" s="29" t="n"/>
      <c r="C83" s="25" t="n"/>
      <c r="D83" s="23">
        <f>IF(OR(B83="",C83=""),"",B83&amp;"|"&amp;C83)</f>
        <v/>
      </c>
      <c r="E83" s="29" t="n"/>
      <c r="F83" s="52" t="n"/>
      <c r="G83" s="49" t="n"/>
      <c r="H83" s="49" t="n"/>
      <c r="I83" s="30">
        <f>IF(OR(D83="",NOT(ISNUMBER(G83))),"",D83&amp;"|"&amp;YEAR(G83)&amp;"-"&amp;RIGHT("0"&amp;MONTH(G83),2)&amp;"-"&amp;RIGHT("0"&amp;DAY(G83),2))</f>
        <v/>
      </c>
      <c r="J83" s="52" t="n"/>
      <c r="K83" s="25" t="n"/>
      <c r="L83" s="29" t="n"/>
      <c r="M83" s="25" t="n"/>
      <c r="N83" s="25" t="n"/>
      <c r="O83" s="23">
        <f>IF(A83&amp;B83&amp;C83="","",IF(I83="","Sem vínculo",IF(COUNTIF(oc_chave,I83)&gt;0,"Vinculada","Previsão não encontrada")))</f>
        <v/>
      </c>
      <c r="P83" s="39">
        <f>IF(ISNUMBER(H83),YEAR(H83),"")</f>
        <v/>
      </c>
      <c r="Q83" s="23">
        <f>IF(D83="","",IF(COUNTIF(pl_chave,D83)&gt;0,"No plano atual","Fora do plano: histórico preservado"))</f>
        <v/>
      </c>
      <c r="R83" s="23">
        <f>IF(A83&amp;B83&amp;C83="","",IF(A83="","ERRO: falta ID do registro",IF(COUNTIF(ex_id,A83)&gt;1,"ERRO: ID do registro duplicado",IF(NOT(ISNUMBER(H83)),"ERRO: data realizada ausente ou inválida",IF(AND(ISNUMBER(pcmd_emissao),N(H83)&gt;N(pcmd_emissao)),"Verificar: realizada após a emissão","OK")))))</f>
        <v/>
      </c>
      <c r="S83" s="53" t="n"/>
    </row>
    <row r="84">
      <c r="A84" s="25" t="n"/>
      <c r="B84" s="29" t="n"/>
      <c r="C84" s="25" t="n"/>
      <c r="D84" s="23">
        <f>IF(OR(B84="",C84=""),"",B84&amp;"|"&amp;C84)</f>
        <v/>
      </c>
      <c r="E84" s="29" t="n"/>
      <c r="F84" s="52" t="n"/>
      <c r="G84" s="49" t="n"/>
      <c r="H84" s="49" t="n"/>
      <c r="I84" s="30">
        <f>IF(OR(D84="",NOT(ISNUMBER(G84))),"",D84&amp;"|"&amp;YEAR(G84)&amp;"-"&amp;RIGHT("0"&amp;MONTH(G84),2)&amp;"-"&amp;RIGHT("0"&amp;DAY(G84),2))</f>
        <v/>
      </c>
      <c r="J84" s="52" t="n"/>
      <c r="K84" s="25" t="n"/>
      <c r="L84" s="29" t="n"/>
      <c r="M84" s="25" t="n"/>
      <c r="N84" s="25" t="n"/>
      <c r="O84" s="23">
        <f>IF(A84&amp;B84&amp;C84="","",IF(I84="","Sem vínculo",IF(COUNTIF(oc_chave,I84)&gt;0,"Vinculada","Previsão não encontrada")))</f>
        <v/>
      </c>
      <c r="P84" s="39">
        <f>IF(ISNUMBER(H84),YEAR(H84),"")</f>
        <v/>
      </c>
      <c r="Q84" s="23">
        <f>IF(D84="","",IF(COUNTIF(pl_chave,D84)&gt;0,"No plano atual","Fora do plano: histórico preservado"))</f>
        <v/>
      </c>
      <c r="R84" s="23">
        <f>IF(A84&amp;B84&amp;C84="","",IF(A84="","ERRO: falta ID do registro",IF(COUNTIF(ex_id,A84)&gt;1,"ERRO: ID do registro duplicado",IF(NOT(ISNUMBER(H84)),"ERRO: data realizada ausente ou inválida",IF(AND(ISNUMBER(pcmd_emissao),N(H84)&gt;N(pcmd_emissao)),"Verificar: realizada após a emissão","OK")))))</f>
        <v/>
      </c>
      <c r="S84" s="53" t="n"/>
    </row>
    <row r="85">
      <c r="A85" s="25" t="n"/>
      <c r="B85" s="29" t="n"/>
      <c r="C85" s="25" t="n"/>
      <c r="D85" s="23">
        <f>IF(OR(B85="",C85=""),"",B85&amp;"|"&amp;C85)</f>
        <v/>
      </c>
      <c r="E85" s="29" t="n"/>
      <c r="F85" s="52" t="n"/>
      <c r="G85" s="49" t="n"/>
      <c r="H85" s="49" t="n"/>
      <c r="I85" s="30">
        <f>IF(OR(D85="",NOT(ISNUMBER(G85))),"",D85&amp;"|"&amp;YEAR(G85)&amp;"-"&amp;RIGHT("0"&amp;MONTH(G85),2)&amp;"-"&amp;RIGHT("0"&amp;DAY(G85),2))</f>
        <v/>
      </c>
      <c r="J85" s="52" t="n"/>
      <c r="K85" s="25" t="n"/>
      <c r="L85" s="29" t="n"/>
      <c r="M85" s="25" t="n"/>
      <c r="N85" s="25" t="n"/>
      <c r="O85" s="23">
        <f>IF(A85&amp;B85&amp;C85="","",IF(I85="","Sem vínculo",IF(COUNTIF(oc_chave,I85)&gt;0,"Vinculada","Previsão não encontrada")))</f>
        <v/>
      </c>
      <c r="P85" s="39">
        <f>IF(ISNUMBER(H85),YEAR(H85),"")</f>
        <v/>
      </c>
      <c r="Q85" s="23">
        <f>IF(D85="","",IF(COUNTIF(pl_chave,D85)&gt;0,"No plano atual","Fora do plano: histórico preservado"))</f>
        <v/>
      </c>
      <c r="R85" s="23">
        <f>IF(A85&amp;B85&amp;C85="","",IF(A85="","ERRO: falta ID do registro",IF(COUNTIF(ex_id,A85)&gt;1,"ERRO: ID do registro duplicado",IF(NOT(ISNUMBER(H85)),"ERRO: data realizada ausente ou inválida",IF(AND(ISNUMBER(pcmd_emissao),N(H85)&gt;N(pcmd_emissao)),"Verificar: realizada após a emissão","OK")))))</f>
        <v/>
      </c>
      <c r="S85" s="53" t="n"/>
    </row>
    <row r="86">
      <c r="A86" s="25" t="n"/>
      <c r="B86" s="29" t="n"/>
      <c r="C86" s="25" t="n"/>
      <c r="D86" s="23">
        <f>IF(OR(B86="",C86=""),"",B86&amp;"|"&amp;C86)</f>
        <v/>
      </c>
      <c r="E86" s="29" t="n"/>
      <c r="F86" s="52" t="n"/>
      <c r="G86" s="49" t="n"/>
      <c r="H86" s="49" t="n"/>
      <c r="I86" s="30">
        <f>IF(OR(D86="",NOT(ISNUMBER(G86))),"",D86&amp;"|"&amp;YEAR(G86)&amp;"-"&amp;RIGHT("0"&amp;MONTH(G86),2)&amp;"-"&amp;RIGHT("0"&amp;DAY(G86),2))</f>
        <v/>
      </c>
      <c r="J86" s="52" t="n"/>
      <c r="K86" s="25" t="n"/>
      <c r="L86" s="29" t="n"/>
      <c r="M86" s="25" t="n"/>
      <c r="N86" s="25" t="n"/>
      <c r="O86" s="23">
        <f>IF(A86&amp;B86&amp;C86="","",IF(I86="","Sem vínculo",IF(COUNTIF(oc_chave,I86)&gt;0,"Vinculada","Previsão não encontrada")))</f>
        <v/>
      </c>
      <c r="P86" s="39">
        <f>IF(ISNUMBER(H86),YEAR(H86),"")</f>
        <v/>
      </c>
      <c r="Q86" s="23">
        <f>IF(D86="","",IF(COUNTIF(pl_chave,D86)&gt;0,"No plano atual","Fora do plano: histórico preservado"))</f>
        <v/>
      </c>
      <c r="R86" s="23">
        <f>IF(A86&amp;B86&amp;C86="","",IF(A86="","ERRO: falta ID do registro",IF(COUNTIF(ex_id,A86)&gt;1,"ERRO: ID do registro duplicado",IF(NOT(ISNUMBER(H86)),"ERRO: data realizada ausente ou inválida",IF(AND(ISNUMBER(pcmd_emissao),N(H86)&gt;N(pcmd_emissao)),"Verificar: realizada após a emissão","OK")))))</f>
        <v/>
      </c>
      <c r="S86" s="53" t="n"/>
    </row>
    <row r="87">
      <c r="A87" s="25" t="n"/>
      <c r="B87" s="29" t="n"/>
      <c r="C87" s="25" t="n"/>
      <c r="D87" s="23">
        <f>IF(OR(B87="",C87=""),"",B87&amp;"|"&amp;C87)</f>
        <v/>
      </c>
      <c r="E87" s="29" t="n"/>
      <c r="F87" s="52" t="n"/>
      <c r="G87" s="49" t="n"/>
      <c r="H87" s="49" t="n"/>
      <c r="I87" s="30">
        <f>IF(OR(D87="",NOT(ISNUMBER(G87))),"",D87&amp;"|"&amp;YEAR(G87)&amp;"-"&amp;RIGHT("0"&amp;MONTH(G87),2)&amp;"-"&amp;RIGHT("0"&amp;DAY(G87),2))</f>
        <v/>
      </c>
      <c r="J87" s="52" t="n"/>
      <c r="K87" s="25" t="n"/>
      <c r="L87" s="29" t="n"/>
      <c r="M87" s="25" t="n"/>
      <c r="N87" s="25" t="n"/>
      <c r="O87" s="23">
        <f>IF(A87&amp;B87&amp;C87="","",IF(I87="","Sem vínculo",IF(COUNTIF(oc_chave,I87)&gt;0,"Vinculada","Previsão não encontrada")))</f>
        <v/>
      </c>
      <c r="P87" s="39">
        <f>IF(ISNUMBER(H87),YEAR(H87),"")</f>
        <v/>
      </c>
      <c r="Q87" s="23">
        <f>IF(D87="","",IF(COUNTIF(pl_chave,D87)&gt;0,"No plano atual","Fora do plano: histórico preservado"))</f>
        <v/>
      </c>
      <c r="R87" s="23">
        <f>IF(A87&amp;B87&amp;C87="","",IF(A87="","ERRO: falta ID do registro",IF(COUNTIF(ex_id,A87)&gt;1,"ERRO: ID do registro duplicado",IF(NOT(ISNUMBER(H87)),"ERRO: data realizada ausente ou inválida",IF(AND(ISNUMBER(pcmd_emissao),N(H87)&gt;N(pcmd_emissao)),"Verificar: realizada após a emissão","OK")))))</f>
        <v/>
      </c>
      <c r="S87" s="53" t="n"/>
    </row>
    <row r="88">
      <c r="A88" s="25" t="n"/>
      <c r="B88" s="29" t="n"/>
      <c r="C88" s="25" t="n"/>
      <c r="D88" s="23">
        <f>IF(OR(B88="",C88=""),"",B88&amp;"|"&amp;C88)</f>
        <v/>
      </c>
      <c r="E88" s="29" t="n"/>
      <c r="F88" s="52" t="n"/>
      <c r="G88" s="49" t="n"/>
      <c r="H88" s="49" t="n"/>
      <c r="I88" s="30">
        <f>IF(OR(D88="",NOT(ISNUMBER(G88))),"",D88&amp;"|"&amp;YEAR(G88)&amp;"-"&amp;RIGHT("0"&amp;MONTH(G88),2)&amp;"-"&amp;RIGHT("0"&amp;DAY(G88),2))</f>
        <v/>
      </c>
      <c r="J88" s="52" t="n"/>
      <c r="K88" s="25" t="n"/>
      <c r="L88" s="29" t="n"/>
      <c r="M88" s="25" t="n"/>
      <c r="N88" s="25" t="n"/>
      <c r="O88" s="23">
        <f>IF(A88&amp;B88&amp;C88="","",IF(I88="","Sem vínculo",IF(COUNTIF(oc_chave,I88)&gt;0,"Vinculada","Previsão não encontrada")))</f>
        <v/>
      </c>
      <c r="P88" s="39">
        <f>IF(ISNUMBER(H88),YEAR(H88),"")</f>
        <v/>
      </c>
      <c r="Q88" s="23">
        <f>IF(D88="","",IF(COUNTIF(pl_chave,D88)&gt;0,"No plano atual","Fora do plano: histórico preservado"))</f>
        <v/>
      </c>
      <c r="R88" s="23">
        <f>IF(A88&amp;B88&amp;C88="","",IF(A88="","ERRO: falta ID do registro",IF(COUNTIF(ex_id,A88)&gt;1,"ERRO: ID do registro duplicado",IF(NOT(ISNUMBER(H88)),"ERRO: data realizada ausente ou inválida",IF(AND(ISNUMBER(pcmd_emissao),N(H88)&gt;N(pcmd_emissao)),"Verificar: realizada após a emissão","OK")))))</f>
        <v/>
      </c>
      <c r="S88" s="53" t="n"/>
    </row>
    <row r="89">
      <c r="A89" s="25" t="n"/>
      <c r="B89" s="29" t="n"/>
      <c r="C89" s="25" t="n"/>
      <c r="D89" s="23">
        <f>IF(OR(B89="",C89=""),"",B89&amp;"|"&amp;C89)</f>
        <v/>
      </c>
      <c r="E89" s="29" t="n"/>
      <c r="F89" s="52" t="n"/>
      <c r="G89" s="49" t="n"/>
      <c r="H89" s="49" t="n"/>
      <c r="I89" s="30">
        <f>IF(OR(D89="",NOT(ISNUMBER(G89))),"",D89&amp;"|"&amp;YEAR(G89)&amp;"-"&amp;RIGHT("0"&amp;MONTH(G89),2)&amp;"-"&amp;RIGHT("0"&amp;DAY(G89),2))</f>
        <v/>
      </c>
      <c r="J89" s="52" t="n"/>
      <c r="K89" s="25" t="n"/>
      <c r="L89" s="29" t="n"/>
      <c r="M89" s="25" t="n"/>
      <c r="N89" s="25" t="n"/>
      <c r="O89" s="23">
        <f>IF(A89&amp;B89&amp;C89="","",IF(I89="","Sem vínculo",IF(COUNTIF(oc_chave,I89)&gt;0,"Vinculada","Previsão não encontrada")))</f>
        <v/>
      </c>
      <c r="P89" s="39">
        <f>IF(ISNUMBER(H89),YEAR(H89),"")</f>
        <v/>
      </c>
      <c r="Q89" s="23">
        <f>IF(D89="","",IF(COUNTIF(pl_chave,D89)&gt;0,"No plano atual","Fora do plano: histórico preservado"))</f>
        <v/>
      </c>
      <c r="R89" s="23">
        <f>IF(A89&amp;B89&amp;C89="","",IF(A89="","ERRO: falta ID do registro",IF(COUNTIF(ex_id,A89)&gt;1,"ERRO: ID do registro duplicado",IF(NOT(ISNUMBER(H89)),"ERRO: data realizada ausente ou inválida",IF(AND(ISNUMBER(pcmd_emissao),N(H89)&gt;N(pcmd_emissao)),"Verificar: realizada após a emissão","OK")))))</f>
        <v/>
      </c>
      <c r="S89" s="53" t="n"/>
    </row>
    <row r="90">
      <c r="A90" s="25" t="n"/>
      <c r="B90" s="29" t="n"/>
      <c r="C90" s="25" t="n"/>
      <c r="D90" s="23">
        <f>IF(OR(B90="",C90=""),"",B90&amp;"|"&amp;C90)</f>
        <v/>
      </c>
      <c r="E90" s="29" t="n"/>
      <c r="F90" s="52" t="n"/>
      <c r="G90" s="49" t="n"/>
      <c r="H90" s="49" t="n"/>
      <c r="I90" s="30">
        <f>IF(OR(D90="",NOT(ISNUMBER(G90))),"",D90&amp;"|"&amp;YEAR(G90)&amp;"-"&amp;RIGHT("0"&amp;MONTH(G90),2)&amp;"-"&amp;RIGHT("0"&amp;DAY(G90),2))</f>
        <v/>
      </c>
      <c r="J90" s="52" t="n"/>
      <c r="K90" s="25" t="n"/>
      <c r="L90" s="29" t="n"/>
      <c r="M90" s="25" t="n"/>
      <c r="N90" s="25" t="n"/>
      <c r="O90" s="23">
        <f>IF(A90&amp;B90&amp;C90="","",IF(I90="","Sem vínculo",IF(COUNTIF(oc_chave,I90)&gt;0,"Vinculada","Previsão não encontrada")))</f>
        <v/>
      </c>
      <c r="P90" s="39">
        <f>IF(ISNUMBER(H90),YEAR(H90),"")</f>
        <v/>
      </c>
      <c r="Q90" s="23">
        <f>IF(D90="","",IF(COUNTIF(pl_chave,D90)&gt;0,"No plano atual","Fora do plano: histórico preservado"))</f>
        <v/>
      </c>
      <c r="R90" s="23">
        <f>IF(A90&amp;B90&amp;C90="","",IF(A90="","ERRO: falta ID do registro",IF(COUNTIF(ex_id,A90)&gt;1,"ERRO: ID do registro duplicado",IF(NOT(ISNUMBER(H90)),"ERRO: data realizada ausente ou inválida",IF(AND(ISNUMBER(pcmd_emissao),N(H90)&gt;N(pcmd_emissao)),"Verificar: realizada após a emissão","OK")))))</f>
        <v/>
      </c>
      <c r="S90" s="53" t="n"/>
    </row>
    <row r="91">
      <c r="A91" s="25" t="n"/>
      <c r="B91" s="29" t="n"/>
      <c r="C91" s="25" t="n"/>
      <c r="D91" s="23">
        <f>IF(OR(B91="",C91=""),"",B91&amp;"|"&amp;C91)</f>
        <v/>
      </c>
      <c r="E91" s="29" t="n"/>
      <c r="F91" s="52" t="n"/>
      <c r="G91" s="49" t="n"/>
      <c r="H91" s="49" t="n"/>
      <c r="I91" s="30">
        <f>IF(OR(D91="",NOT(ISNUMBER(G91))),"",D91&amp;"|"&amp;YEAR(G91)&amp;"-"&amp;RIGHT("0"&amp;MONTH(G91),2)&amp;"-"&amp;RIGHT("0"&amp;DAY(G91),2))</f>
        <v/>
      </c>
      <c r="J91" s="52" t="n"/>
      <c r="K91" s="25" t="n"/>
      <c r="L91" s="29" t="n"/>
      <c r="M91" s="25" t="n"/>
      <c r="N91" s="25" t="n"/>
      <c r="O91" s="23">
        <f>IF(A91&amp;B91&amp;C91="","",IF(I91="","Sem vínculo",IF(COUNTIF(oc_chave,I91)&gt;0,"Vinculada","Previsão não encontrada")))</f>
        <v/>
      </c>
      <c r="P91" s="39">
        <f>IF(ISNUMBER(H91),YEAR(H91),"")</f>
        <v/>
      </c>
      <c r="Q91" s="23">
        <f>IF(D91="","",IF(COUNTIF(pl_chave,D91)&gt;0,"No plano atual","Fora do plano: histórico preservado"))</f>
        <v/>
      </c>
      <c r="R91" s="23">
        <f>IF(A91&amp;B91&amp;C91="","",IF(A91="","ERRO: falta ID do registro",IF(COUNTIF(ex_id,A91)&gt;1,"ERRO: ID do registro duplicado",IF(NOT(ISNUMBER(H91)),"ERRO: data realizada ausente ou inválida",IF(AND(ISNUMBER(pcmd_emissao),N(H91)&gt;N(pcmd_emissao)),"Verificar: realizada após a emissão","OK")))))</f>
        <v/>
      </c>
      <c r="S91" s="53" t="n"/>
    </row>
    <row r="92">
      <c r="A92" s="25" t="n"/>
      <c r="B92" s="29" t="n"/>
      <c r="C92" s="25" t="n"/>
      <c r="D92" s="23">
        <f>IF(OR(B92="",C92=""),"",B92&amp;"|"&amp;C92)</f>
        <v/>
      </c>
      <c r="E92" s="29" t="n"/>
      <c r="F92" s="52" t="n"/>
      <c r="G92" s="49" t="n"/>
      <c r="H92" s="49" t="n"/>
      <c r="I92" s="30">
        <f>IF(OR(D92="",NOT(ISNUMBER(G92))),"",D92&amp;"|"&amp;YEAR(G92)&amp;"-"&amp;RIGHT("0"&amp;MONTH(G92),2)&amp;"-"&amp;RIGHT("0"&amp;DAY(G92),2))</f>
        <v/>
      </c>
      <c r="J92" s="52" t="n"/>
      <c r="K92" s="25" t="n"/>
      <c r="L92" s="29" t="n"/>
      <c r="M92" s="25" t="n"/>
      <c r="N92" s="25" t="n"/>
      <c r="O92" s="23">
        <f>IF(A92&amp;B92&amp;C92="","",IF(I92="","Sem vínculo",IF(COUNTIF(oc_chave,I92)&gt;0,"Vinculada","Previsão não encontrada")))</f>
        <v/>
      </c>
      <c r="P92" s="39">
        <f>IF(ISNUMBER(H92),YEAR(H92),"")</f>
        <v/>
      </c>
      <c r="Q92" s="23">
        <f>IF(D92="","",IF(COUNTIF(pl_chave,D92)&gt;0,"No plano atual","Fora do plano: histórico preservado"))</f>
        <v/>
      </c>
      <c r="R92" s="23">
        <f>IF(A92&amp;B92&amp;C92="","",IF(A92="","ERRO: falta ID do registro",IF(COUNTIF(ex_id,A92)&gt;1,"ERRO: ID do registro duplicado",IF(NOT(ISNUMBER(H92)),"ERRO: data realizada ausente ou inválida",IF(AND(ISNUMBER(pcmd_emissao),N(H92)&gt;N(pcmd_emissao)),"Verificar: realizada após a emissão","OK")))))</f>
        <v/>
      </c>
      <c r="S92" s="53" t="n"/>
    </row>
    <row r="93">
      <c r="A93" s="25" t="n"/>
      <c r="B93" s="29" t="n"/>
      <c r="C93" s="25" t="n"/>
      <c r="D93" s="23">
        <f>IF(OR(B93="",C93=""),"",B93&amp;"|"&amp;C93)</f>
        <v/>
      </c>
      <c r="E93" s="29" t="n"/>
      <c r="F93" s="52" t="n"/>
      <c r="G93" s="49" t="n"/>
      <c r="H93" s="49" t="n"/>
      <c r="I93" s="30">
        <f>IF(OR(D93="",NOT(ISNUMBER(G93))),"",D93&amp;"|"&amp;YEAR(G93)&amp;"-"&amp;RIGHT("0"&amp;MONTH(G93),2)&amp;"-"&amp;RIGHT("0"&amp;DAY(G93),2))</f>
        <v/>
      </c>
      <c r="J93" s="52" t="n"/>
      <c r="K93" s="25" t="n"/>
      <c r="L93" s="29" t="n"/>
      <c r="M93" s="25" t="n"/>
      <c r="N93" s="25" t="n"/>
      <c r="O93" s="23">
        <f>IF(A93&amp;B93&amp;C93="","",IF(I93="","Sem vínculo",IF(COUNTIF(oc_chave,I93)&gt;0,"Vinculada","Previsão não encontrada")))</f>
        <v/>
      </c>
      <c r="P93" s="39">
        <f>IF(ISNUMBER(H93),YEAR(H93),"")</f>
        <v/>
      </c>
      <c r="Q93" s="23">
        <f>IF(D93="","",IF(COUNTIF(pl_chave,D93)&gt;0,"No plano atual","Fora do plano: histórico preservado"))</f>
        <v/>
      </c>
      <c r="R93" s="23">
        <f>IF(A93&amp;B93&amp;C93="","",IF(A93="","ERRO: falta ID do registro",IF(COUNTIF(ex_id,A93)&gt;1,"ERRO: ID do registro duplicado",IF(NOT(ISNUMBER(H93)),"ERRO: data realizada ausente ou inválida",IF(AND(ISNUMBER(pcmd_emissao),N(H93)&gt;N(pcmd_emissao)),"Verificar: realizada após a emissão","OK")))))</f>
        <v/>
      </c>
      <c r="S93" s="53" t="n"/>
    </row>
    <row r="94">
      <c r="A94" s="25" t="n"/>
      <c r="B94" s="29" t="n"/>
      <c r="C94" s="25" t="n"/>
      <c r="D94" s="23">
        <f>IF(OR(B94="",C94=""),"",B94&amp;"|"&amp;C94)</f>
        <v/>
      </c>
      <c r="E94" s="29" t="n"/>
      <c r="F94" s="52" t="n"/>
      <c r="G94" s="49" t="n"/>
      <c r="H94" s="49" t="n"/>
      <c r="I94" s="30">
        <f>IF(OR(D94="",NOT(ISNUMBER(G94))),"",D94&amp;"|"&amp;YEAR(G94)&amp;"-"&amp;RIGHT("0"&amp;MONTH(G94),2)&amp;"-"&amp;RIGHT("0"&amp;DAY(G94),2))</f>
        <v/>
      </c>
      <c r="J94" s="52" t="n"/>
      <c r="K94" s="25" t="n"/>
      <c r="L94" s="29" t="n"/>
      <c r="M94" s="25" t="n"/>
      <c r="N94" s="25" t="n"/>
      <c r="O94" s="23">
        <f>IF(A94&amp;B94&amp;C94="","",IF(I94="","Sem vínculo",IF(COUNTIF(oc_chave,I94)&gt;0,"Vinculada","Previsão não encontrada")))</f>
        <v/>
      </c>
      <c r="P94" s="39">
        <f>IF(ISNUMBER(H94),YEAR(H94),"")</f>
        <v/>
      </c>
      <c r="Q94" s="23">
        <f>IF(D94="","",IF(COUNTIF(pl_chave,D94)&gt;0,"No plano atual","Fora do plano: histórico preservado"))</f>
        <v/>
      </c>
      <c r="R94" s="23">
        <f>IF(A94&amp;B94&amp;C94="","",IF(A94="","ERRO: falta ID do registro",IF(COUNTIF(ex_id,A94)&gt;1,"ERRO: ID do registro duplicado",IF(NOT(ISNUMBER(H94)),"ERRO: data realizada ausente ou inválida",IF(AND(ISNUMBER(pcmd_emissao),N(H94)&gt;N(pcmd_emissao)),"Verificar: realizada após a emissão","OK")))))</f>
        <v/>
      </c>
      <c r="S94" s="53" t="n"/>
    </row>
    <row r="95">
      <c r="A95" s="25" t="n"/>
      <c r="B95" s="29" t="n"/>
      <c r="C95" s="25" t="n"/>
      <c r="D95" s="23">
        <f>IF(OR(B95="",C95=""),"",B95&amp;"|"&amp;C95)</f>
        <v/>
      </c>
      <c r="E95" s="29" t="n"/>
      <c r="F95" s="52" t="n"/>
      <c r="G95" s="49" t="n"/>
      <c r="H95" s="49" t="n"/>
      <c r="I95" s="30">
        <f>IF(OR(D95="",NOT(ISNUMBER(G95))),"",D95&amp;"|"&amp;YEAR(G95)&amp;"-"&amp;RIGHT("0"&amp;MONTH(G95),2)&amp;"-"&amp;RIGHT("0"&amp;DAY(G95),2))</f>
        <v/>
      </c>
      <c r="J95" s="52" t="n"/>
      <c r="K95" s="25" t="n"/>
      <c r="L95" s="29" t="n"/>
      <c r="M95" s="25" t="n"/>
      <c r="N95" s="25" t="n"/>
      <c r="O95" s="23">
        <f>IF(A95&amp;B95&amp;C95="","",IF(I95="","Sem vínculo",IF(COUNTIF(oc_chave,I95)&gt;0,"Vinculada","Previsão não encontrada")))</f>
        <v/>
      </c>
      <c r="P95" s="39">
        <f>IF(ISNUMBER(H95),YEAR(H95),"")</f>
        <v/>
      </c>
      <c r="Q95" s="23">
        <f>IF(D95="","",IF(COUNTIF(pl_chave,D95)&gt;0,"No plano atual","Fora do plano: histórico preservado"))</f>
        <v/>
      </c>
      <c r="R95" s="23">
        <f>IF(A95&amp;B95&amp;C95="","",IF(A95="","ERRO: falta ID do registro",IF(COUNTIF(ex_id,A95)&gt;1,"ERRO: ID do registro duplicado",IF(NOT(ISNUMBER(H95)),"ERRO: data realizada ausente ou inválida",IF(AND(ISNUMBER(pcmd_emissao),N(H95)&gt;N(pcmd_emissao)),"Verificar: realizada após a emissão","OK")))))</f>
        <v/>
      </c>
      <c r="S95" s="53" t="n"/>
    </row>
    <row r="96">
      <c r="A96" s="25" t="n"/>
      <c r="B96" s="29" t="n"/>
      <c r="C96" s="25" t="n"/>
      <c r="D96" s="23">
        <f>IF(OR(B96="",C96=""),"",B96&amp;"|"&amp;C96)</f>
        <v/>
      </c>
      <c r="E96" s="29" t="n"/>
      <c r="F96" s="52" t="n"/>
      <c r="G96" s="49" t="n"/>
      <c r="H96" s="49" t="n"/>
      <c r="I96" s="30">
        <f>IF(OR(D96="",NOT(ISNUMBER(G96))),"",D96&amp;"|"&amp;YEAR(G96)&amp;"-"&amp;RIGHT("0"&amp;MONTH(G96),2)&amp;"-"&amp;RIGHT("0"&amp;DAY(G96),2))</f>
        <v/>
      </c>
      <c r="J96" s="52" t="n"/>
      <c r="K96" s="25" t="n"/>
      <c r="L96" s="29" t="n"/>
      <c r="M96" s="25" t="n"/>
      <c r="N96" s="25" t="n"/>
      <c r="O96" s="23">
        <f>IF(A96&amp;B96&amp;C96="","",IF(I96="","Sem vínculo",IF(COUNTIF(oc_chave,I96)&gt;0,"Vinculada","Previsão não encontrada")))</f>
        <v/>
      </c>
      <c r="P96" s="39">
        <f>IF(ISNUMBER(H96),YEAR(H96),"")</f>
        <v/>
      </c>
      <c r="Q96" s="23">
        <f>IF(D96="","",IF(COUNTIF(pl_chave,D96)&gt;0,"No plano atual","Fora do plano: histórico preservado"))</f>
        <v/>
      </c>
      <c r="R96" s="23">
        <f>IF(A96&amp;B96&amp;C96="","",IF(A96="","ERRO: falta ID do registro",IF(COUNTIF(ex_id,A96)&gt;1,"ERRO: ID do registro duplicado",IF(NOT(ISNUMBER(H96)),"ERRO: data realizada ausente ou inválida",IF(AND(ISNUMBER(pcmd_emissao),N(H96)&gt;N(pcmd_emissao)),"Verificar: realizada após a emissão","OK")))))</f>
        <v/>
      </c>
      <c r="S96" s="53" t="n"/>
    </row>
    <row r="97">
      <c r="A97" s="25" t="n"/>
      <c r="B97" s="29" t="n"/>
      <c r="C97" s="25" t="n"/>
      <c r="D97" s="23">
        <f>IF(OR(B97="",C97=""),"",B97&amp;"|"&amp;C97)</f>
        <v/>
      </c>
      <c r="E97" s="29" t="n"/>
      <c r="F97" s="52" t="n"/>
      <c r="G97" s="49" t="n"/>
      <c r="H97" s="49" t="n"/>
      <c r="I97" s="30">
        <f>IF(OR(D97="",NOT(ISNUMBER(G97))),"",D97&amp;"|"&amp;YEAR(G97)&amp;"-"&amp;RIGHT("0"&amp;MONTH(G97),2)&amp;"-"&amp;RIGHT("0"&amp;DAY(G97),2))</f>
        <v/>
      </c>
      <c r="J97" s="52" t="n"/>
      <c r="K97" s="25" t="n"/>
      <c r="L97" s="29" t="n"/>
      <c r="M97" s="25" t="n"/>
      <c r="N97" s="25" t="n"/>
      <c r="O97" s="23">
        <f>IF(A97&amp;B97&amp;C97="","",IF(I97="","Sem vínculo",IF(COUNTIF(oc_chave,I97)&gt;0,"Vinculada","Previsão não encontrada")))</f>
        <v/>
      </c>
      <c r="P97" s="39">
        <f>IF(ISNUMBER(H97),YEAR(H97),"")</f>
        <v/>
      </c>
      <c r="Q97" s="23">
        <f>IF(D97="","",IF(COUNTIF(pl_chave,D97)&gt;0,"No plano atual","Fora do plano: histórico preservado"))</f>
        <v/>
      </c>
      <c r="R97" s="23">
        <f>IF(A97&amp;B97&amp;C97="","",IF(A97="","ERRO: falta ID do registro",IF(COUNTIF(ex_id,A97)&gt;1,"ERRO: ID do registro duplicado",IF(NOT(ISNUMBER(H97)),"ERRO: data realizada ausente ou inválida",IF(AND(ISNUMBER(pcmd_emissao),N(H97)&gt;N(pcmd_emissao)),"Verificar: realizada após a emissão","OK")))))</f>
        <v/>
      </c>
      <c r="S97" s="53" t="n"/>
    </row>
    <row r="98">
      <c r="A98" s="25" t="n"/>
      <c r="B98" s="29" t="n"/>
      <c r="C98" s="25" t="n"/>
      <c r="D98" s="23">
        <f>IF(OR(B98="",C98=""),"",B98&amp;"|"&amp;C98)</f>
        <v/>
      </c>
      <c r="E98" s="29" t="n"/>
      <c r="F98" s="52" t="n"/>
      <c r="G98" s="49" t="n"/>
      <c r="H98" s="49" t="n"/>
      <c r="I98" s="30">
        <f>IF(OR(D98="",NOT(ISNUMBER(G98))),"",D98&amp;"|"&amp;YEAR(G98)&amp;"-"&amp;RIGHT("0"&amp;MONTH(G98),2)&amp;"-"&amp;RIGHT("0"&amp;DAY(G98),2))</f>
        <v/>
      </c>
      <c r="J98" s="52" t="n"/>
      <c r="K98" s="25" t="n"/>
      <c r="L98" s="29" t="n"/>
      <c r="M98" s="25" t="n"/>
      <c r="N98" s="25" t="n"/>
      <c r="O98" s="23">
        <f>IF(A98&amp;B98&amp;C98="","",IF(I98="","Sem vínculo",IF(COUNTIF(oc_chave,I98)&gt;0,"Vinculada","Previsão não encontrada")))</f>
        <v/>
      </c>
      <c r="P98" s="39">
        <f>IF(ISNUMBER(H98),YEAR(H98),"")</f>
        <v/>
      </c>
      <c r="Q98" s="23">
        <f>IF(D98="","",IF(COUNTIF(pl_chave,D98)&gt;0,"No plano atual","Fora do plano: histórico preservado"))</f>
        <v/>
      </c>
      <c r="R98" s="23">
        <f>IF(A98&amp;B98&amp;C98="","",IF(A98="","ERRO: falta ID do registro",IF(COUNTIF(ex_id,A98)&gt;1,"ERRO: ID do registro duplicado",IF(NOT(ISNUMBER(H98)),"ERRO: data realizada ausente ou inválida",IF(AND(ISNUMBER(pcmd_emissao),N(H98)&gt;N(pcmd_emissao)),"Verificar: realizada após a emissão","OK")))))</f>
        <v/>
      </c>
      <c r="S98" s="53" t="n"/>
    </row>
    <row r="99">
      <c r="A99" s="25" t="n"/>
      <c r="B99" s="29" t="n"/>
      <c r="C99" s="25" t="n"/>
      <c r="D99" s="23">
        <f>IF(OR(B99="",C99=""),"",B99&amp;"|"&amp;C99)</f>
        <v/>
      </c>
      <c r="E99" s="29" t="n"/>
      <c r="F99" s="52" t="n"/>
      <c r="G99" s="49" t="n"/>
      <c r="H99" s="49" t="n"/>
      <c r="I99" s="30">
        <f>IF(OR(D99="",NOT(ISNUMBER(G99))),"",D99&amp;"|"&amp;YEAR(G99)&amp;"-"&amp;RIGHT("0"&amp;MONTH(G99),2)&amp;"-"&amp;RIGHT("0"&amp;DAY(G99),2))</f>
        <v/>
      </c>
      <c r="J99" s="52" t="n"/>
      <c r="K99" s="25" t="n"/>
      <c r="L99" s="29" t="n"/>
      <c r="M99" s="25" t="n"/>
      <c r="N99" s="25" t="n"/>
      <c r="O99" s="23">
        <f>IF(A99&amp;B99&amp;C99="","",IF(I99="","Sem vínculo",IF(COUNTIF(oc_chave,I99)&gt;0,"Vinculada","Previsão não encontrada")))</f>
        <v/>
      </c>
      <c r="P99" s="39">
        <f>IF(ISNUMBER(H99),YEAR(H99),"")</f>
        <v/>
      </c>
      <c r="Q99" s="23">
        <f>IF(D99="","",IF(COUNTIF(pl_chave,D99)&gt;0,"No plano atual","Fora do plano: histórico preservado"))</f>
        <v/>
      </c>
      <c r="R99" s="23">
        <f>IF(A99&amp;B99&amp;C99="","",IF(A99="","ERRO: falta ID do registro",IF(COUNTIF(ex_id,A99)&gt;1,"ERRO: ID do registro duplicado",IF(NOT(ISNUMBER(H99)),"ERRO: data realizada ausente ou inválida",IF(AND(ISNUMBER(pcmd_emissao),N(H99)&gt;N(pcmd_emissao)),"Verificar: realizada após a emissão","OK")))))</f>
        <v/>
      </c>
      <c r="S99" s="53" t="n"/>
    </row>
    <row r="100">
      <c r="A100" s="25" t="n"/>
      <c r="B100" s="29" t="n"/>
      <c r="C100" s="25" t="n"/>
      <c r="D100" s="23">
        <f>IF(OR(B100="",C100=""),"",B100&amp;"|"&amp;C100)</f>
        <v/>
      </c>
      <c r="E100" s="29" t="n"/>
      <c r="F100" s="52" t="n"/>
      <c r="G100" s="49" t="n"/>
      <c r="H100" s="49" t="n"/>
      <c r="I100" s="30">
        <f>IF(OR(D100="",NOT(ISNUMBER(G100))),"",D100&amp;"|"&amp;YEAR(G100)&amp;"-"&amp;RIGHT("0"&amp;MONTH(G100),2)&amp;"-"&amp;RIGHT("0"&amp;DAY(G100),2))</f>
        <v/>
      </c>
      <c r="J100" s="52" t="n"/>
      <c r="K100" s="25" t="n"/>
      <c r="L100" s="29" t="n"/>
      <c r="M100" s="25" t="n"/>
      <c r="N100" s="25" t="n"/>
      <c r="O100" s="23">
        <f>IF(A100&amp;B100&amp;C100="","",IF(I100="","Sem vínculo",IF(COUNTIF(oc_chave,I100)&gt;0,"Vinculada","Previsão não encontrada")))</f>
        <v/>
      </c>
      <c r="P100" s="39">
        <f>IF(ISNUMBER(H100),YEAR(H100),"")</f>
        <v/>
      </c>
      <c r="Q100" s="23">
        <f>IF(D100="","",IF(COUNTIF(pl_chave,D100)&gt;0,"No plano atual","Fora do plano: histórico preservado"))</f>
        <v/>
      </c>
      <c r="R100" s="23">
        <f>IF(A100&amp;B100&amp;C100="","",IF(A100="","ERRO: falta ID do registro",IF(COUNTIF(ex_id,A100)&gt;1,"ERRO: ID do registro duplicado",IF(NOT(ISNUMBER(H100)),"ERRO: data realizada ausente ou inválida",IF(AND(ISNUMBER(pcmd_emissao),N(H100)&gt;N(pcmd_emissao)),"Verificar: realizada após a emissão","OK")))))</f>
        <v/>
      </c>
      <c r="S100" s="53" t="n"/>
    </row>
    <row r="101">
      <c r="A101" s="25" t="n"/>
      <c r="B101" s="29" t="n"/>
      <c r="C101" s="25" t="n"/>
      <c r="D101" s="23">
        <f>IF(OR(B101="",C101=""),"",B101&amp;"|"&amp;C101)</f>
        <v/>
      </c>
      <c r="E101" s="29" t="n"/>
      <c r="F101" s="52" t="n"/>
      <c r="G101" s="49" t="n"/>
      <c r="H101" s="49" t="n"/>
      <c r="I101" s="30">
        <f>IF(OR(D101="",NOT(ISNUMBER(G101))),"",D101&amp;"|"&amp;YEAR(G101)&amp;"-"&amp;RIGHT("0"&amp;MONTH(G101),2)&amp;"-"&amp;RIGHT("0"&amp;DAY(G101),2))</f>
        <v/>
      </c>
      <c r="J101" s="52" t="n"/>
      <c r="K101" s="25" t="n"/>
      <c r="L101" s="29" t="n"/>
      <c r="M101" s="25" t="n"/>
      <c r="N101" s="25" t="n"/>
      <c r="O101" s="23">
        <f>IF(A101&amp;B101&amp;C101="","",IF(I101="","Sem vínculo",IF(COUNTIF(oc_chave,I101)&gt;0,"Vinculada","Previsão não encontrada")))</f>
        <v/>
      </c>
      <c r="P101" s="39">
        <f>IF(ISNUMBER(H101),YEAR(H101),"")</f>
        <v/>
      </c>
      <c r="Q101" s="23">
        <f>IF(D101="","",IF(COUNTIF(pl_chave,D101)&gt;0,"No plano atual","Fora do plano: histórico preservado"))</f>
        <v/>
      </c>
      <c r="R101" s="23">
        <f>IF(A101&amp;B101&amp;C101="","",IF(A101="","ERRO: falta ID do registro",IF(COUNTIF(ex_id,A101)&gt;1,"ERRO: ID do registro duplicado",IF(NOT(ISNUMBER(H101)),"ERRO: data realizada ausente ou inválida",IF(AND(ISNUMBER(pcmd_emissao),N(H101)&gt;N(pcmd_emissao)),"Verificar: realizada após a emissão","OK")))))</f>
        <v/>
      </c>
      <c r="S101" s="53" t="n"/>
    </row>
    <row r="102">
      <c r="A102" s="25" t="n"/>
      <c r="B102" s="29" t="n"/>
      <c r="C102" s="25" t="n"/>
      <c r="D102" s="23">
        <f>IF(OR(B102="",C102=""),"",B102&amp;"|"&amp;C102)</f>
        <v/>
      </c>
      <c r="E102" s="29" t="n"/>
      <c r="F102" s="52" t="n"/>
      <c r="G102" s="49" t="n"/>
      <c r="H102" s="49" t="n"/>
      <c r="I102" s="30">
        <f>IF(OR(D102="",NOT(ISNUMBER(G102))),"",D102&amp;"|"&amp;YEAR(G102)&amp;"-"&amp;RIGHT("0"&amp;MONTH(G102),2)&amp;"-"&amp;RIGHT("0"&amp;DAY(G102),2))</f>
        <v/>
      </c>
      <c r="J102" s="52" t="n"/>
      <c r="K102" s="25" t="n"/>
      <c r="L102" s="29" t="n"/>
      <c r="M102" s="25" t="n"/>
      <c r="N102" s="25" t="n"/>
      <c r="O102" s="23">
        <f>IF(A102&amp;B102&amp;C102="","",IF(I102="","Sem vínculo",IF(COUNTIF(oc_chave,I102)&gt;0,"Vinculada","Previsão não encontrada")))</f>
        <v/>
      </c>
      <c r="P102" s="39">
        <f>IF(ISNUMBER(H102),YEAR(H102),"")</f>
        <v/>
      </c>
      <c r="Q102" s="23">
        <f>IF(D102="","",IF(COUNTIF(pl_chave,D102)&gt;0,"No plano atual","Fora do plano: histórico preservado"))</f>
        <v/>
      </c>
      <c r="R102" s="23">
        <f>IF(A102&amp;B102&amp;C102="","",IF(A102="","ERRO: falta ID do registro",IF(COUNTIF(ex_id,A102)&gt;1,"ERRO: ID do registro duplicado",IF(NOT(ISNUMBER(H102)),"ERRO: data realizada ausente ou inválida",IF(AND(ISNUMBER(pcmd_emissao),N(H102)&gt;N(pcmd_emissao)),"Verificar: realizada após a emissão","OK")))))</f>
        <v/>
      </c>
      <c r="S102" s="53" t="n"/>
    </row>
    <row r="103">
      <c r="A103" s="25" t="n"/>
      <c r="B103" s="29" t="n"/>
      <c r="C103" s="25" t="n"/>
      <c r="D103" s="23">
        <f>IF(OR(B103="",C103=""),"",B103&amp;"|"&amp;C103)</f>
        <v/>
      </c>
      <c r="E103" s="29" t="n"/>
      <c r="F103" s="52" t="n"/>
      <c r="G103" s="49" t="n"/>
      <c r="H103" s="49" t="n"/>
      <c r="I103" s="30">
        <f>IF(OR(D103="",NOT(ISNUMBER(G103))),"",D103&amp;"|"&amp;YEAR(G103)&amp;"-"&amp;RIGHT("0"&amp;MONTH(G103),2)&amp;"-"&amp;RIGHT("0"&amp;DAY(G103),2))</f>
        <v/>
      </c>
      <c r="J103" s="52" t="n"/>
      <c r="K103" s="25" t="n"/>
      <c r="L103" s="29" t="n"/>
      <c r="M103" s="25" t="n"/>
      <c r="N103" s="25" t="n"/>
      <c r="O103" s="23">
        <f>IF(A103&amp;B103&amp;C103="","",IF(I103="","Sem vínculo",IF(COUNTIF(oc_chave,I103)&gt;0,"Vinculada","Previsão não encontrada")))</f>
        <v/>
      </c>
      <c r="P103" s="39">
        <f>IF(ISNUMBER(H103),YEAR(H103),"")</f>
        <v/>
      </c>
      <c r="Q103" s="23">
        <f>IF(D103="","",IF(COUNTIF(pl_chave,D103)&gt;0,"No plano atual","Fora do plano: histórico preservado"))</f>
        <v/>
      </c>
      <c r="R103" s="23">
        <f>IF(A103&amp;B103&amp;C103="","",IF(A103="","ERRO: falta ID do registro",IF(COUNTIF(ex_id,A103)&gt;1,"ERRO: ID do registro duplicado",IF(NOT(ISNUMBER(H103)),"ERRO: data realizada ausente ou inválida",IF(AND(ISNUMBER(pcmd_emissao),N(H103)&gt;N(pcmd_emissao)),"Verificar: realizada após a emissão","OK")))))</f>
        <v/>
      </c>
      <c r="S103" s="53" t="n"/>
    </row>
    <row r="104">
      <c r="A104" s="25" t="n"/>
      <c r="B104" s="29" t="n"/>
      <c r="C104" s="25" t="n"/>
      <c r="D104" s="23">
        <f>IF(OR(B104="",C104=""),"",B104&amp;"|"&amp;C104)</f>
        <v/>
      </c>
      <c r="E104" s="29" t="n"/>
      <c r="F104" s="52" t="n"/>
      <c r="G104" s="49" t="n"/>
      <c r="H104" s="49" t="n"/>
      <c r="I104" s="30">
        <f>IF(OR(D104="",NOT(ISNUMBER(G104))),"",D104&amp;"|"&amp;YEAR(G104)&amp;"-"&amp;RIGHT("0"&amp;MONTH(G104),2)&amp;"-"&amp;RIGHT("0"&amp;DAY(G104),2))</f>
        <v/>
      </c>
      <c r="J104" s="52" t="n"/>
      <c r="K104" s="25" t="n"/>
      <c r="L104" s="29" t="n"/>
      <c r="M104" s="25" t="n"/>
      <c r="N104" s="25" t="n"/>
      <c r="O104" s="23">
        <f>IF(A104&amp;B104&amp;C104="","",IF(I104="","Sem vínculo",IF(COUNTIF(oc_chave,I104)&gt;0,"Vinculada","Previsão não encontrada")))</f>
        <v/>
      </c>
      <c r="P104" s="39">
        <f>IF(ISNUMBER(H104),YEAR(H104),"")</f>
        <v/>
      </c>
      <c r="Q104" s="23">
        <f>IF(D104="","",IF(COUNTIF(pl_chave,D104)&gt;0,"No plano atual","Fora do plano: histórico preservado"))</f>
        <v/>
      </c>
      <c r="R104" s="23">
        <f>IF(A104&amp;B104&amp;C104="","",IF(A104="","ERRO: falta ID do registro",IF(COUNTIF(ex_id,A104)&gt;1,"ERRO: ID do registro duplicado",IF(NOT(ISNUMBER(H104)),"ERRO: data realizada ausente ou inválida",IF(AND(ISNUMBER(pcmd_emissao),N(H104)&gt;N(pcmd_emissao)),"Verificar: realizada após a emissão","OK")))))</f>
        <v/>
      </c>
      <c r="S104" s="53" t="n"/>
    </row>
    <row r="105">
      <c r="A105" s="25" t="n"/>
      <c r="B105" s="29" t="n"/>
      <c r="C105" s="25" t="n"/>
      <c r="D105" s="23">
        <f>IF(OR(B105="",C105=""),"",B105&amp;"|"&amp;C105)</f>
        <v/>
      </c>
      <c r="E105" s="29" t="n"/>
      <c r="F105" s="52" t="n"/>
      <c r="G105" s="49" t="n"/>
      <c r="H105" s="49" t="n"/>
      <c r="I105" s="30">
        <f>IF(OR(D105="",NOT(ISNUMBER(G105))),"",D105&amp;"|"&amp;YEAR(G105)&amp;"-"&amp;RIGHT("0"&amp;MONTH(G105),2)&amp;"-"&amp;RIGHT("0"&amp;DAY(G105),2))</f>
        <v/>
      </c>
      <c r="J105" s="52" t="n"/>
      <c r="K105" s="25" t="n"/>
      <c r="L105" s="29" t="n"/>
      <c r="M105" s="25" t="n"/>
      <c r="N105" s="25" t="n"/>
      <c r="O105" s="23">
        <f>IF(A105&amp;B105&amp;C105="","",IF(I105="","Sem vínculo",IF(COUNTIF(oc_chave,I105)&gt;0,"Vinculada","Previsão não encontrada")))</f>
        <v/>
      </c>
      <c r="P105" s="39">
        <f>IF(ISNUMBER(H105),YEAR(H105),"")</f>
        <v/>
      </c>
      <c r="Q105" s="23">
        <f>IF(D105="","",IF(COUNTIF(pl_chave,D105)&gt;0,"No plano atual","Fora do plano: histórico preservado"))</f>
        <v/>
      </c>
      <c r="R105" s="23">
        <f>IF(A105&amp;B105&amp;C105="","",IF(A105="","ERRO: falta ID do registro",IF(COUNTIF(ex_id,A105)&gt;1,"ERRO: ID do registro duplicado",IF(NOT(ISNUMBER(H105)),"ERRO: data realizada ausente ou inválida",IF(AND(ISNUMBER(pcmd_emissao),N(H105)&gt;N(pcmd_emissao)),"Verificar: realizada após a emissão","OK")))))</f>
        <v/>
      </c>
      <c r="S105" s="53" t="n"/>
    </row>
    <row r="106">
      <c r="A106" s="25" t="n"/>
      <c r="B106" s="29" t="n"/>
      <c r="C106" s="25" t="n"/>
      <c r="D106" s="23">
        <f>IF(OR(B106="",C106=""),"",B106&amp;"|"&amp;C106)</f>
        <v/>
      </c>
      <c r="E106" s="29" t="n"/>
      <c r="F106" s="52" t="n"/>
      <c r="G106" s="49" t="n"/>
      <c r="H106" s="49" t="n"/>
      <c r="I106" s="30">
        <f>IF(OR(D106="",NOT(ISNUMBER(G106))),"",D106&amp;"|"&amp;YEAR(G106)&amp;"-"&amp;RIGHT("0"&amp;MONTH(G106),2)&amp;"-"&amp;RIGHT("0"&amp;DAY(G106),2))</f>
        <v/>
      </c>
      <c r="J106" s="52" t="n"/>
      <c r="K106" s="25" t="n"/>
      <c r="L106" s="29" t="n"/>
      <c r="M106" s="25" t="n"/>
      <c r="N106" s="25" t="n"/>
      <c r="O106" s="23">
        <f>IF(A106&amp;B106&amp;C106="","",IF(I106="","Sem vínculo",IF(COUNTIF(oc_chave,I106)&gt;0,"Vinculada","Previsão não encontrada")))</f>
        <v/>
      </c>
      <c r="P106" s="39">
        <f>IF(ISNUMBER(H106),YEAR(H106),"")</f>
        <v/>
      </c>
      <c r="Q106" s="23">
        <f>IF(D106="","",IF(COUNTIF(pl_chave,D106)&gt;0,"No plano atual","Fora do plano: histórico preservado"))</f>
        <v/>
      </c>
      <c r="R106" s="23">
        <f>IF(A106&amp;B106&amp;C106="","",IF(A106="","ERRO: falta ID do registro",IF(COUNTIF(ex_id,A106)&gt;1,"ERRO: ID do registro duplicado",IF(NOT(ISNUMBER(H106)),"ERRO: data realizada ausente ou inválida",IF(AND(ISNUMBER(pcmd_emissao),N(H106)&gt;N(pcmd_emissao)),"Verificar: realizada após a emissão","OK")))))</f>
        <v/>
      </c>
      <c r="S106" s="53" t="n"/>
    </row>
    <row r="107">
      <c r="A107" s="25" t="n"/>
      <c r="B107" s="29" t="n"/>
      <c r="C107" s="25" t="n"/>
      <c r="D107" s="23">
        <f>IF(OR(B107="",C107=""),"",B107&amp;"|"&amp;C107)</f>
        <v/>
      </c>
      <c r="E107" s="29" t="n"/>
      <c r="F107" s="52" t="n"/>
      <c r="G107" s="49" t="n"/>
      <c r="H107" s="49" t="n"/>
      <c r="I107" s="30">
        <f>IF(OR(D107="",NOT(ISNUMBER(G107))),"",D107&amp;"|"&amp;YEAR(G107)&amp;"-"&amp;RIGHT("0"&amp;MONTH(G107),2)&amp;"-"&amp;RIGHT("0"&amp;DAY(G107),2))</f>
        <v/>
      </c>
      <c r="J107" s="52" t="n"/>
      <c r="K107" s="25" t="n"/>
      <c r="L107" s="29" t="n"/>
      <c r="M107" s="25" t="n"/>
      <c r="N107" s="25" t="n"/>
      <c r="O107" s="23">
        <f>IF(A107&amp;B107&amp;C107="","",IF(I107="","Sem vínculo",IF(COUNTIF(oc_chave,I107)&gt;0,"Vinculada","Previsão não encontrada")))</f>
        <v/>
      </c>
      <c r="P107" s="39">
        <f>IF(ISNUMBER(H107),YEAR(H107),"")</f>
        <v/>
      </c>
      <c r="Q107" s="23">
        <f>IF(D107="","",IF(COUNTIF(pl_chave,D107)&gt;0,"No plano atual","Fora do plano: histórico preservado"))</f>
        <v/>
      </c>
      <c r="R107" s="23">
        <f>IF(A107&amp;B107&amp;C107="","",IF(A107="","ERRO: falta ID do registro",IF(COUNTIF(ex_id,A107)&gt;1,"ERRO: ID do registro duplicado",IF(NOT(ISNUMBER(H107)),"ERRO: data realizada ausente ou inválida",IF(AND(ISNUMBER(pcmd_emissao),N(H107)&gt;N(pcmd_emissao)),"Verificar: realizada após a emissão","OK")))))</f>
        <v/>
      </c>
      <c r="S107" s="53" t="n"/>
    </row>
    <row r="108">
      <c r="A108" s="25" t="n"/>
      <c r="B108" s="29" t="n"/>
      <c r="C108" s="25" t="n"/>
      <c r="D108" s="23">
        <f>IF(OR(B108="",C108=""),"",B108&amp;"|"&amp;C108)</f>
        <v/>
      </c>
      <c r="E108" s="29" t="n"/>
      <c r="F108" s="52" t="n"/>
      <c r="G108" s="49" t="n"/>
      <c r="H108" s="49" t="n"/>
      <c r="I108" s="30">
        <f>IF(OR(D108="",NOT(ISNUMBER(G108))),"",D108&amp;"|"&amp;YEAR(G108)&amp;"-"&amp;RIGHT("0"&amp;MONTH(G108),2)&amp;"-"&amp;RIGHT("0"&amp;DAY(G108),2))</f>
        <v/>
      </c>
      <c r="J108" s="52" t="n"/>
      <c r="K108" s="25" t="n"/>
      <c r="L108" s="29" t="n"/>
      <c r="M108" s="25" t="n"/>
      <c r="N108" s="25" t="n"/>
      <c r="O108" s="23">
        <f>IF(A108&amp;B108&amp;C108="","",IF(I108="","Sem vínculo",IF(COUNTIF(oc_chave,I108)&gt;0,"Vinculada","Previsão não encontrada")))</f>
        <v/>
      </c>
      <c r="P108" s="39">
        <f>IF(ISNUMBER(H108),YEAR(H108),"")</f>
        <v/>
      </c>
      <c r="Q108" s="23">
        <f>IF(D108="","",IF(COUNTIF(pl_chave,D108)&gt;0,"No plano atual","Fora do plano: histórico preservado"))</f>
        <v/>
      </c>
      <c r="R108" s="23">
        <f>IF(A108&amp;B108&amp;C108="","",IF(A108="","ERRO: falta ID do registro",IF(COUNTIF(ex_id,A108)&gt;1,"ERRO: ID do registro duplicado",IF(NOT(ISNUMBER(H108)),"ERRO: data realizada ausente ou inválida",IF(AND(ISNUMBER(pcmd_emissao),N(H108)&gt;N(pcmd_emissao)),"Verificar: realizada após a emissão","OK")))))</f>
        <v/>
      </c>
      <c r="S108" s="53" t="n"/>
    </row>
    <row r="109">
      <c r="A109" s="25" t="n"/>
      <c r="B109" s="29" t="n"/>
      <c r="C109" s="25" t="n"/>
      <c r="D109" s="23">
        <f>IF(OR(B109="",C109=""),"",B109&amp;"|"&amp;C109)</f>
        <v/>
      </c>
      <c r="E109" s="29" t="n"/>
      <c r="F109" s="52" t="n"/>
      <c r="G109" s="49" t="n"/>
      <c r="H109" s="49" t="n"/>
      <c r="I109" s="30">
        <f>IF(OR(D109="",NOT(ISNUMBER(G109))),"",D109&amp;"|"&amp;YEAR(G109)&amp;"-"&amp;RIGHT("0"&amp;MONTH(G109),2)&amp;"-"&amp;RIGHT("0"&amp;DAY(G109),2))</f>
        <v/>
      </c>
      <c r="J109" s="52" t="n"/>
      <c r="K109" s="25" t="n"/>
      <c r="L109" s="29" t="n"/>
      <c r="M109" s="25" t="n"/>
      <c r="N109" s="25" t="n"/>
      <c r="O109" s="23">
        <f>IF(A109&amp;B109&amp;C109="","",IF(I109="","Sem vínculo",IF(COUNTIF(oc_chave,I109)&gt;0,"Vinculada","Previsão não encontrada")))</f>
        <v/>
      </c>
      <c r="P109" s="39">
        <f>IF(ISNUMBER(H109),YEAR(H109),"")</f>
        <v/>
      </c>
      <c r="Q109" s="23">
        <f>IF(D109="","",IF(COUNTIF(pl_chave,D109)&gt;0,"No plano atual","Fora do plano: histórico preservado"))</f>
        <v/>
      </c>
      <c r="R109" s="23">
        <f>IF(A109&amp;B109&amp;C109="","",IF(A109="","ERRO: falta ID do registro",IF(COUNTIF(ex_id,A109)&gt;1,"ERRO: ID do registro duplicado",IF(NOT(ISNUMBER(H109)),"ERRO: data realizada ausente ou inválida",IF(AND(ISNUMBER(pcmd_emissao),N(H109)&gt;N(pcmd_emissao)),"Verificar: realizada após a emissão","OK")))))</f>
        <v/>
      </c>
      <c r="S109" s="53" t="n"/>
    </row>
    <row r="110">
      <c r="A110" s="25" t="n"/>
      <c r="B110" s="29" t="n"/>
      <c r="C110" s="25" t="n"/>
      <c r="D110" s="23">
        <f>IF(OR(B110="",C110=""),"",B110&amp;"|"&amp;C110)</f>
        <v/>
      </c>
      <c r="E110" s="29" t="n"/>
      <c r="F110" s="52" t="n"/>
      <c r="G110" s="49" t="n"/>
      <c r="H110" s="49" t="n"/>
      <c r="I110" s="30">
        <f>IF(OR(D110="",NOT(ISNUMBER(G110))),"",D110&amp;"|"&amp;YEAR(G110)&amp;"-"&amp;RIGHT("0"&amp;MONTH(G110),2)&amp;"-"&amp;RIGHT("0"&amp;DAY(G110),2))</f>
        <v/>
      </c>
      <c r="J110" s="52" t="n"/>
      <c r="K110" s="25" t="n"/>
      <c r="L110" s="29" t="n"/>
      <c r="M110" s="25" t="n"/>
      <c r="N110" s="25" t="n"/>
      <c r="O110" s="23">
        <f>IF(A110&amp;B110&amp;C110="","",IF(I110="","Sem vínculo",IF(COUNTIF(oc_chave,I110)&gt;0,"Vinculada","Previsão não encontrada")))</f>
        <v/>
      </c>
      <c r="P110" s="39">
        <f>IF(ISNUMBER(H110),YEAR(H110),"")</f>
        <v/>
      </c>
      <c r="Q110" s="23">
        <f>IF(D110="","",IF(COUNTIF(pl_chave,D110)&gt;0,"No plano atual","Fora do plano: histórico preservado"))</f>
        <v/>
      </c>
      <c r="R110" s="23">
        <f>IF(A110&amp;B110&amp;C110="","",IF(A110="","ERRO: falta ID do registro",IF(COUNTIF(ex_id,A110)&gt;1,"ERRO: ID do registro duplicado",IF(NOT(ISNUMBER(H110)),"ERRO: data realizada ausente ou inválida",IF(AND(ISNUMBER(pcmd_emissao),N(H110)&gt;N(pcmd_emissao)),"Verificar: realizada após a emissão","OK")))))</f>
        <v/>
      </c>
      <c r="S110" s="53" t="n"/>
    </row>
    <row r="111">
      <c r="A111" s="25" t="n"/>
      <c r="B111" s="29" t="n"/>
      <c r="C111" s="25" t="n"/>
      <c r="D111" s="23">
        <f>IF(OR(B111="",C111=""),"",B111&amp;"|"&amp;C111)</f>
        <v/>
      </c>
      <c r="E111" s="29" t="n"/>
      <c r="F111" s="52" t="n"/>
      <c r="G111" s="49" t="n"/>
      <c r="H111" s="49" t="n"/>
      <c r="I111" s="30">
        <f>IF(OR(D111="",NOT(ISNUMBER(G111))),"",D111&amp;"|"&amp;YEAR(G111)&amp;"-"&amp;RIGHT("0"&amp;MONTH(G111),2)&amp;"-"&amp;RIGHT("0"&amp;DAY(G111),2))</f>
        <v/>
      </c>
      <c r="J111" s="52" t="n"/>
      <c r="K111" s="25" t="n"/>
      <c r="L111" s="29" t="n"/>
      <c r="M111" s="25" t="n"/>
      <c r="N111" s="25" t="n"/>
      <c r="O111" s="23">
        <f>IF(A111&amp;B111&amp;C111="","",IF(I111="","Sem vínculo",IF(COUNTIF(oc_chave,I111)&gt;0,"Vinculada","Previsão não encontrada")))</f>
        <v/>
      </c>
      <c r="P111" s="39">
        <f>IF(ISNUMBER(H111),YEAR(H111),"")</f>
        <v/>
      </c>
      <c r="Q111" s="23">
        <f>IF(D111="","",IF(COUNTIF(pl_chave,D111)&gt;0,"No plano atual","Fora do plano: histórico preservado"))</f>
        <v/>
      </c>
      <c r="R111" s="23">
        <f>IF(A111&amp;B111&amp;C111="","",IF(A111="","ERRO: falta ID do registro",IF(COUNTIF(ex_id,A111)&gt;1,"ERRO: ID do registro duplicado",IF(NOT(ISNUMBER(H111)),"ERRO: data realizada ausente ou inválida",IF(AND(ISNUMBER(pcmd_emissao),N(H111)&gt;N(pcmd_emissao)),"Verificar: realizada após a emissão","OK")))))</f>
        <v/>
      </c>
      <c r="S111" s="53" t="n"/>
    </row>
    <row r="112">
      <c r="A112" s="25" t="n"/>
      <c r="B112" s="29" t="n"/>
      <c r="C112" s="25" t="n"/>
      <c r="D112" s="23">
        <f>IF(OR(B112="",C112=""),"",B112&amp;"|"&amp;C112)</f>
        <v/>
      </c>
      <c r="E112" s="29" t="n"/>
      <c r="F112" s="52" t="n"/>
      <c r="G112" s="49" t="n"/>
      <c r="H112" s="49" t="n"/>
      <c r="I112" s="30">
        <f>IF(OR(D112="",NOT(ISNUMBER(G112))),"",D112&amp;"|"&amp;YEAR(G112)&amp;"-"&amp;RIGHT("0"&amp;MONTH(G112),2)&amp;"-"&amp;RIGHT("0"&amp;DAY(G112),2))</f>
        <v/>
      </c>
      <c r="J112" s="52" t="n"/>
      <c r="K112" s="25" t="n"/>
      <c r="L112" s="29" t="n"/>
      <c r="M112" s="25" t="n"/>
      <c r="N112" s="25" t="n"/>
      <c r="O112" s="23">
        <f>IF(A112&amp;B112&amp;C112="","",IF(I112="","Sem vínculo",IF(COUNTIF(oc_chave,I112)&gt;0,"Vinculada","Previsão não encontrada")))</f>
        <v/>
      </c>
      <c r="P112" s="39">
        <f>IF(ISNUMBER(H112),YEAR(H112),"")</f>
        <v/>
      </c>
      <c r="Q112" s="23">
        <f>IF(D112="","",IF(COUNTIF(pl_chave,D112)&gt;0,"No plano atual","Fora do plano: histórico preservado"))</f>
        <v/>
      </c>
      <c r="R112" s="23">
        <f>IF(A112&amp;B112&amp;C112="","",IF(A112="","ERRO: falta ID do registro",IF(COUNTIF(ex_id,A112)&gt;1,"ERRO: ID do registro duplicado",IF(NOT(ISNUMBER(H112)),"ERRO: data realizada ausente ou inválida",IF(AND(ISNUMBER(pcmd_emissao),N(H112)&gt;N(pcmd_emissao)),"Verificar: realizada após a emissão","OK")))))</f>
        <v/>
      </c>
      <c r="S112" s="53" t="n"/>
    </row>
    <row r="113">
      <c r="A113" s="25" t="n"/>
      <c r="B113" s="29" t="n"/>
      <c r="C113" s="25" t="n"/>
      <c r="D113" s="23">
        <f>IF(OR(B113="",C113=""),"",B113&amp;"|"&amp;C113)</f>
        <v/>
      </c>
      <c r="E113" s="29" t="n"/>
      <c r="F113" s="52" t="n"/>
      <c r="G113" s="49" t="n"/>
      <c r="H113" s="49" t="n"/>
      <c r="I113" s="30">
        <f>IF(OR(D113="",NOT(ISNUMBER(G113))),"",D113&amp;"|"&amp;YEAR(G113)&amp;"-"&amp;RIGHT("0"&amp;MONTH(G113),2)&amp;"-"&amp;RIGHT("0"&amp;DAY(G113),2))</f>
        <v/>
      </c>
      <c r="J113" s="52" t="n"/>
      <c r="K113" s="25" t="n"/>
      <c r="L113" s="29" t="n"/>
      <c r="M113" s="25" t="n"/>
      <c r="N113" s="25" t="n"/>
      <c r="O113" s="23">
        <f>IF(A113&amp;B113&amp;C113="","",IF(I113="","Sem vínculo",IF(COUNTIF(oc_chave,I113)&gt;0,"Vinculada","Previsão não encontrada")))</f>
        <v/>
      </c>
      <c r="P113" s="39">
        <f>IF(ISNUMBER(H113),YEAR(H113),"")</f>
        <v/>
      </c>
      <c r="Q113" s="23">
        <f>IF(D113="","",IF(COUNTIF(pl_chave,D113)&gt;0,"No plano atual","Fora do plano: histórico preservado"))</f>
        <v/>
      </c>
      <c r="R113" s="23">
        <f>IF(A113&amp;B113&amp;C113="","",IF(A113="","ERRO: falta ID do registro",IF(COUNTIF(ex_id,A113)&gt;1,"ERRO: ID do registro duplicado",IF(NOT(ISNUMBER(H113)),"ERRO: data realizada ausente ou inválida",IF(AND(ISNUMBER(pcmd_emissao),N(H113)&gt;N(pcmd_emissao)),"Verificar: realizada após a emissão","OK")))))</f>
        <v/>
      </c>
      <c r="S113" s="53" t="n"/>
    </row>
    <row r="114">
      <c r="A114" s="25" t="n"/>
      <c r="B114" s="29" t="n"/>
      <c r="C114" s="25" t="n"/>
      <c r="D114" s="23">
        <f>IF(OR(B114="",C114=""),"",B114&amp;"|"&amp;C114)</f>
        <v/>
      </c>
      <c r="E114" s="29" t="n"/>
      <c r="F114" s="52" t="n"/>
      <c r="G114" s="49" t="n"/>
      <c r="H114" s="49" t="n"/>
      <c r="I114" s="30">
        <f>IF(OR(D114="",NOT(ISNUMBER(G114))),"",D114&amp;"|"&amp;YEAR(G114)&amp;"-"&amp;RIGHT("0"&amp;MONTH(G114),2)&amp;"-"&amp;RIGHT("0"&amp;DAY(G114),2))</f>
        <v/>
      </c>
      <c r="J114" s="52" t="n"/>
      <c r="K114" s="25" t="n"/>
      <c r="L114" s="29" t="n"/>
      <c r="M114" s="25" t="n"/>
      <c r="N114" s="25" t="n"/>
      <c r="O114" s="23">
        <f>IF(A114&amp;B114&amp;C114="","",IF(I114="","Sem vínculo",IF(COUNTIF(oc_chave,I114)&gt;0,"Vinculada","Previsão não encontrada")))</f>
        <v/>
      </c>
      <c r="P114" s="39">
        <f>IF(ISNUMBER(H114),YEAR(H114),"")</f>
        <v/>
      </c>
      <c r="Q114" s="23">
        <f>IF(D114="","",IF(COUNTIF(pl_chave,D114)&gt;0,"No plano atual","Fora do plano: histórico preservado"))</f>
        <v/>
      </c>
      <c r="R114" s="23">
        <f>IF(A114&amp;B114&amp;C114="","",IF(A114="","ERRO: falta ID do registro",IF(COUNTIF(ex_id,A114)&gt;1,"ERRO: ID do registro duplicado",IF(NOT(ISNUMBER(H114)),"ERRO: data realizada ausente ou inválida",IF(AND(ISNUMBER(pcmd_emissao),N(H114)&gt;N(pcmd_emissao)),"Verificar: realizada após a emissão","OK")))))</f>
        <v/>
      </c>
      <c r="S114" s="53" t="n"/>
    </row>
    <row r="115">
      <c r="A115" s="25" t="n"/>
      <c r="B115" s="29" t="n"/>
      <c r="C115" s="25" t="n"/>
      <c r="D115" s="23">
        <f>IF(OR(B115="",C115=""),"",B115&amp;"|"&amp;C115)</f>
        <v/>
      </c>
      <c r="E115" s="29" t="n"/>
      <c r="F115" s="52" t="n"/>
      <c r="G115" s="49" t="n"/>
      <c r="H115" s="49" t="n"/>
      <c r="I115" s="30">
        <f>IF(OR(D115="",NOT(ISNUMBER(G115))),"",D115&amp;"|"&amp;YEAR(G115)&amp;"-"&amp;RIGHT("0"&amp;MONTH(G115),2)&amp;"-"&amp;RIGHT("0"&amp;DAY(G115),2))</f>
        <v/>
      </c>
      <c r="J115" s="52" t="n"/>
      <c r="K115" s="25" t="n"/>
      <c r="L115" s="29" t="n"/>
      <c r="M115" s="25" t="n"/>
      <c r="N115" s="25" t="n"/>
      <c r="O115" s="23">
        <f>IF(A115&amp;B115&amp;C115="","",IF(I115="","Sem vínculo",IF(COUNTIF(oc_chave,I115)&gt;0,"Vinculada","Previsão não encontrada")))</f>
        <v/>
      </c>
      <c r="P115" s="39">
        <f>IF(ISNUMBER(H115),YEAR(H115),"")</f>
        <v/>
      </c>
      <c r="Q115" s="23">
        <f>IF(D115="","",IF(COUNTIF(pl_chave,D115)&gt;0,"No plano atual","Fora do plano: histórico preservado"))</f>
        <v/>
      </c>
      <c r="R115" s="23">
        <f>IF(A115&amp;B115&amp;C115="","",IF(A115="","ERRO: falta ID do registro",IF(COUNTIF(ex_id,A115)&gt;1,"ERRO: ID do registro duplicado",IF(NOT(ISNUMBER(H115)),"ERRO: data realizada ausente ou inválida",IF(AND(ISNUMBER(pcmd_emissao),N(H115)&gt;N(pcmd_emissao)),"Verificar: realizada após a emissão","OK")))))</f>
        <v/>
      </c>
      <c r="S115" s="53" t="n"/>
    </row>
    <row r="116">
      <c r="A116" s="25" t="n"/>
      <c r="B116" s="29" t="n"/>
      <c r="C116" s="25" t="n"/>
      <c r="D116" s="23">
        <f>IF(OR(B116="",C116=""),"",B116&amp;"|"&amp;C116)</f>
        <v/>
      </c>
      <c r="E116" s="29" t="n"/>
      <c r="F116" s="52" t="n"/>
      <c r="G116" s="49" t="n"/>
      <c r="H116" s="49" t="n"/>
      <c r="I116" s="30">
        <f>IF(OR(D116="",NOT(ISNUMBER(G116))),"",D116&amp;"|"&amp;YEAR(G116)&amp;"-"&amp;RIGHT("0"&amp;MONTH(G116),2)&amp;"-"&amp;RIGHT("0"&amp;DAY(G116),2))</f>
        <v/>
      </c>
      <c r="J116" s="52" t="n"/>
      <c r="K116" s="25" t="n"/>
      <c r="L116" s="29" t="n"/>
      <c r="M116" s="25" t="n"/>
      <c r="N116" s="25" t="n"/>
      <c r="O116" s="23">
        <f>IF(A116&amp;B116&amp;C116="","",IF(I116="","Sem vínculo",IF(COUNTIF(oc_chave,I116)&gt;0,"Vinculada","Previsão não encontrada")))</f>
        <v/>
      </c>
      <c r="P116" s="39">
        <f>IF(ISNUMBER(H116),YEAR(H116),"")</f>
        <v/>
      </c>
      <c r="Q116" s="23">
        <f>IF(D116="","",IF(COUNTIF(pl_chave,D116)&gt;0,"No plano atual","Fora do plano: histórico preservado"))</f>
        <v/>
      </c>
      <c r="R116" s="23">
        <f>IF(A116&amp;B116&amp;C116="","",IF(A116="","ERRO: falta ID do registro",IF(COUNTIF(ex_id,A116)&gt;1,"ERRO: ID do registro duplicado",IF(NOT(ISNUMBER(H116)),"ERRO: data realizada ausente ou inválida",IF(AND(ISNUMBER(pcmd_emissao),N(H116)&gt;N(pcmd_emissao)),"Verificar: realizada após a emissão","OK")))))</f>
        <v/>
      </c>
      <c r="S116" s="53" t="n"/>
    </row>
    <row r="117">
      <c r="A117" s="25" t="n"/>
      <c r="B117" s="29" t="n"/>
      <c r="C117" s="25" t="n"/>
      <c r="D117" s="23">
        <f>IF(OR(B117="",C117=""),"",B117&amp;"|"&amp;C117)</f>
        <v/>
      </c>
      <c r="E117" s="29" t="n"/>
      <c r="F117" s="52" t="n"/>
      <c r="G117" s="49" t="n"/>
      <c r="H117" s="49" t="n"/>
      <c r="I117" s="30">
        <f>IF(OR(D117="",NOT(ISNUMBER(G117))),"",D117&amp;"|"&amp;YEAR(G117)&amp;"-"&amp;RIGHT("0"&amp;MONTH(G117),2)&amp;"-"&amp;RIGHT("0"&amp;DAY(G117),2))</f>
        <v/>
      </c>
      <c r="J117" s="52" t="n"/>
      <c r="K117" s="25" t="n"/>
      <c r="L117" s="29" t="n"/>
      <c r="M117" s="25" t="n"/>
      <c r="N117" s="25" t="n"/>
      <c r="O117" s="23">
        <f>IF(A117&amp;B117&amp;C117="","",IF(I117="","Sem vínculo",IF(COUNTIF(oc_chave,I117)&gt;0,"Vinculada","Previsão não encontrada")))</f>
        <v/>
      </c>
      <c r="P117" s="39">
        <f>IF(ISNUMBER(H117),YEAR(H117),"")</f>
        <v/>
      </c>
      <c r="Q117" s="23">
        <f>IF(D117="","",IF(COUNTIF(pl_chave,D117)&gt;0,"No plano atual","Fora do plano: histórico preservado"))</f>
        <v/>
      </c>
      <c r="R117" s="23">
        <f>IF(A117&amp;B117&amp;C117="","",IF(A117="","ERRO: falta ID do registro",IF(COUNTIF(ex_id,A117)&gt;1,"ERRO: ID do registro duplicado",IF(NOT(ISNUMBER(H117)),"ERRO: data realizada ausente ou inválida",IF(AND(ISNUMBER(pcmd_emissao),N(H117)&gt;N(pcmd_emissao)),"Verificar: realizada após a emissão","OK")))))</f>
        <v/>
      </c>
      <c r="S117" s="53" t="n"/>
    </row>
    <row r="118">
      <c r="A118" s="25" t="n"/>
      <c r="B118" s="29" t="n"/>
      <c r="C118" s="25" t="n"/>
      <c r="D118" s="23">
        <f>IF(OR(B118="",C118=""),"",B118&amp;"|"&amp;C118)</f>
        <v/>
      </c>
      <c r="E118" s="29" t="n"/>
      <c r="F118" s="52" t="n"/>
      <c r="G118" s="49" t="n"/>
      <c r="H118" s="49" t="n"/>
      <c r="I118" s="30">
        <f>IF(OR(D118="",NOT(ISNUMBER(G118))),"",D118&amp;"|"&amp;YEAR(G118)&amp;"-"&amp;RIGHT("0"&amp;MONTH(G118),2)&amp;"-"&amp;RIGHT("0"&amp;DAY(G118),2))</f>
        <v/>
      </c>
      <c r="J118" s="52" t="n"/>
      <c r="K118" s="25" t="n"/>
      <c r="L118" s="29" t="n"/>
      <c r="M118" s="25" t="n"/>
      <c r="N118" s="25" t="n"/>
      <c r="O118" s="23">
        <f>IF(A118&amp;B118&amp;C118="","",IF(I118="","Sem vínculo",IF(COUNTIF(oc_chave,I118)&gt;0,"Vinculada","Previsão não encontrada")))</f>
        <v/>
      </c>
      <c r="P118" s="39">
        <f>IF(ISNUMBER(H118),YEAR(H118),"")</f>
        <v/>
      </c>
      <c r="Q118" s="23">
        <f>IF(D118="","",IF(COUNTIF(pl_chave,D118)&gt;0,"No plano atual","Fora do plano: histórico preservado"))</f>
        <v/>
      </c>
      <c r="R118" s="23">
        <f>IF(A118&amp;B118&amp;C118="","",IF(A118="","ERRO: falta ID do registro",IF(COUNTIF(ex_id,A118)&gt;1,"ERRO: ID do registro duplicado",IF(NOT(ISNUMBER(H118)),"ERRO: data realizada ausente ou inválida",IF(AND(ISNUMBER(pcmd_emissao),N(H118)&gt;N(pcmd_emissao)),"Verificar: realizada após a emissão","OK")))))</f>
        <v/>
      </c>
      <c r="S118" s="53" t="n"/>
    </row>
    <row r="119">
      <c r="A119" s="25" t="n"/>
      <c r="B119" s="29" t="n"/>
      <c r="C119" s="25" t="n"/>
      <c r="D119" s="23">
        <f>IF(OR(B119="",C119=""),"",B119&amp;"|"&amp;C119)</f>
        <v/>
      </c>
      <c r="E119" s="29" t="n"/>
      <c r="F119" s="52" t="n"/>
      <c r="G119" s="49" t="n"/>
      <c r="H119" s="49" t="n"/>
      <c r="I119" s="30">
        <f>IF(OR(D119="",NOT(ISNUMBER(G119))),"",D119&amp;"|"&amp;YEAR(G119)&amp;"-"&amp;RIGHT("0"&amp;MONTH(G119),2)&amp;"-"&amp;RIGHT("0"&amp;DAY(G119),2))</f>
        <v/>
      </c>
      <c r="J119" s="52" t="n"/>
      <c r="K119" s="25" t="n"/>
      <c r="L119" s="29" t="n"/>
      <c r="M119" s="25" t="n"/>
      <c r="N119" s="25" t="n"/>
      <c r="O119" s="23">
        <f>IF(A119&amp;B119&amp;C119="","",IF(I119="","Sem vínculo",IF(COUNTIF(oc_chave,I119)&gt;0,"Vinculada","Previsão não encontrada")))</f>
        <v/>
      </c>
      <c r="P119" s="39">
        <f>IF(ISNUMBER(H119),YEAR(H119),"")</f>
        <v/>
      </c>
      <c r="Q119" s="23">
        <f>IF(D119="","",IF(COUNTIF(pl_chave,D119)&gt;0,"No plano atual","Fora do plano: histórico preservado"))</f>
        <v/>
      </c>
      <c r="R119" s="23">
        <f>IF(A119&amp;B119&amp;C119="","",IF(A119="","ERRO: falta ID do registro",IF(COUNTIF(ex_id,A119)&gt;1,"ERRO: ID do registro duplicado",IF(NOT(ISNUMBER(H119)),"ERRO: data realizada ausente ou inválida",IF(AND(ISNUMBER(pcmd_emissao),N(H119)&gt;N(pcmd_emissao)),"Verificar: realizada após a emissão","OK")))))</f>
        <v/>
      </c>
      <c r="S119" s="53" t="n"/>
    </row>
    <row r="120">
      <c r="A120" s="25" t="n"/>
      <c r="B120" s="29" t="n"/>
      <c r="C120" s="25" t="n"/>
      <c r="D120" s="23">
        <f>IF(OR(B120="",C120=""),"",B120&amp;"|"&amp;C120)</f>
        <v/>
      </c>
      <c r="E120" s="29" t="n"/>
      <c r="F120" s="52" t="n"/>
      <c r="G120" s="49" t="n"/>
      <c r="H120" s="49" t="n"/>
      <c r="I120" s="30">
        <f>IF(OR(D120="",NOT(ISNUMBER(G120))),"",D120&amp;"|"&amp;YEAR(G120)&amp;"-"&amp;RIGHT("0"&amp;MONTH(G120),2)&amp;"-"&amp;RIGHT("0"&amp;DAY(G120),2))</f>
        <v/>
      </c>
      <c r="J120" s="52" t="n"/>
      <c r="K120" s="25" t="n"/>
      <c r="L120" s="29" t="n"/>
      <c r="M120" s="25" t="n"/>
      <c r="N120" s="25" t="n"/>
      <c r="O120" s="23">
        <f>IF(A120&amp;B120&amp;C120="","",IF(I120="","Sem vínculo",IF(COUNTIF(oc_chave,I120)&gt;0,"Vinculada","Previsão não encontrada")))</f>
        <v/>
      </c>
      <c r="P120" s="39">
        <f>IF(ISNUMBER(H120),YEAR(H120),"")</f>
        <v/>
      </c>
      <c r="Q120" s="23">
        <f>IF(D120="","",IF(COUNTIF(pl_chave,D120)&gt;0,"No plano atual","Fora do plano: histórico preservado"))</f>
        <v/>
      </c>
      <c r="R120" s="23">
        <f>IF(A120&amp;B120&amp;C120="","",IF(A120="","ERRO: falta ID do registro",IF(COUNTIF(ex_id,A120)&gt;1,"ERRO: ID do registro duplicado",IF(NOT(ISNUMBER(H120)),"ERRO: data realizada ausente ou inválida",IF(AND(ISNUMBER(pcmd_emissao),N(H120)&gt;N(pcmd_emissao)),"Verificar: realizada após a emissão","OK")))))</f>
        <v/>
      </c>
      <c r="S120" s="53" t="n"/>
    </row>
    <row r="121">
      <c r="A121" s="25" t="n"/>
      <c r="B121" s="29" t="n"/>
      <c r="C121" s="25" t="n"/>
      <c r="D121" s="23">
        <f>IF(OR(B121="",C121=""),"",B121&amp;"|"&amp;C121)</f>
        <v/>
      </c>
      <c r="E121" s="29" t="n"/>
      <c r="F121" s="52" t="n"/>
      <c r="G121" s="49" t="n"/>
      <c r="H121" s="49" t="n"/>
      <c r="I121" s="30">
        <f>IF(OR(D121="",NOT(ISNUMBER(G121))),"",D121&amp;"|"&amp;YEAR(G121)&amp;"-"&amp;RIGHT("0"&amp;MONTH(G121),2)&amp;"-"&amp;RIGHT("0"&amp;DAY(G121),2))</f>
        <v/>
      </c>
      <c r="J121" s="52" t="n"/>
      <c r="K121" s="25" t="n"/>
      <c r="L121" s="29" t="n"/>
      <c r="M121" s="25" t="n"/>
      <c r="N121" s="25" t="n"/>
      <c r="O121" s="23">
        <f>IF(A121&amp;B121&amp;C121="","",IF(I121="","Sem vínculo",IF(COUNTIF(oc_chave,I121)&gt;0,"Vinculada","Previsão não encontrada")))</f>
        <v/>
      </c>
      <c r="P121" s="39">
        <f>IF(ISNUMBER(H121),YEAR(H121),"")</f>
        <v/>
      </c>
      <c r="Q121" s="23">
        <f>IF(D121="","",IF(COUNTIF(pl_chave,D121)&gt;0,"No plano atual","Fora do plano: histórico preservado"))</f>
        <v/>
      </c>
      <c r="R121" s="23">
        <f>IF(A121&amp;B121&amp;C121="","",IF(A121="","ERRO: falta ID do registro",IF(COUNTIF(ex_id,A121)&gt;1,"ERRO: ID do registro duplicado",IF(NOT(ISNUMBER(H121)),"ERRO: data realizada ausente ou inválida",IF(AND(ISNUMBER(pcmd_emissao),N(H121)&gt;N(pcmd_emissao)),"Verificar: realizada após a emissão","OK")))))</f>
        <v/>
      </c>
      <c r="S121" s="53" t="n"/>
    </row>
    <row r="122">
      <c r="A122" s="25" t="n"/>
      <c r="B122" s="29" t="n"/>
      <c r="C122" s="25" t="n"/>
      <c r="D122" s="23">
        <f>IF(OR(B122="",C122=""),"",B122&amp;"|"&amp;C122)</f>
        <v/>
      </c>
      <c r="E122" s="29" t="n"/>
      <c r="F122" s="52" t="n"/>
      <c r="G122" s="49" t="n"/>
      <c r="H122" s="49" t="n"/>
      <c r="I122" s="30">
        <f>IF(OR(D122="",NOT(ISNUMBER(G122))),"",D122&amp;"|"&amp;YEAR(G122)&amp;"-"&amp;RIGHT("0"&amp;MONTH(G122),2)&amp;"-"&amp;RIGHT("0"&amp;DAY(G122),2))</f>
        <v/>
      </c>
      <c r="J122" s="52" t="n"/>
      <c r="K122" s="25" t="n"/>
      <c r="L122" s="29" t="n"/>
      <c r="M122" s="25" t="n"/>
      <c r="N122" s="25" t="n"/>
      <c r="O122" s="23">
        <f>IF(A122&amp;B122&amp;C122="","",IF(I122="","Sem vínculo",IF(COUNTIF(oc_chave,I122)&gt;0,"Vinculada","Previsão não encontrada")))</f>
        <v/>
      </c>
      <c r="P122" s="39">
        <f>IF(ISNUMBER(H122),YEAR(H122),"")</f>
        <v/>
      </c>
      <c r="Q122" s="23">
        <f>IF(D122="","",IF(COUNTIF(pl_chave,D122)&gt;0,"No plano atual","Fora do plano: histórico preservado"))</f>
        <v/>
      </c>
      <c r="R122" s="23">
        <f>IF(A122&amp;B122&amp;C122="","",IF(A122="","ERRO: falta ID do registro",IF(COUNTIF(ex_id,A122)&gt;1,"ERRO: ID do registro duplicado",IF(NOT(ISNUMBER(H122)),"ERRO: data realizada ausente ou inválida",IF(AND(ISNUMBER(pcmd_emissao),N(H122)&gt;N(pcmd_emissao)),"Verificar: realizada após a emissão","OK")))))</f>
        <v/>
      </c>
      <c r="S122" s="53" t="n"/>
    </row>
    <row r="123">
      <c r="A123" s="25" t="n"/>
      <c r="B123" s="29" t="n"/>
      <c r="C123" s="25" t="n"/>
      <c r="D123" s="23">
        <f>IF(OR(B123="",C123=""),"",B123&amp;"|"&amp;C123)</f>
        <v/>
      </c>
      <c r="E123" s="29" t="n"/>
      <c r="F123" s="52" t="n"/>
      <c r="G123" s="49" t="n"/>
      <c r="H123" s="49" t="n"/>
      <c r="I123" s="30">
        <f>IF(OR(D123="",NOT(ISNUMBER(G123))),"",D123&amp;"|"&amp;YEAR(G123)&amp;"-"&amp;RIGHT("0"&amp;MONTH(G123),2)&amp;"-"&amp;RIGHT("0"&amp;DAY(G123),2))</f>
        <v/>
      </c>
      <c r="J123" s="52" t="n"/>
      <c r="K123" s="25" t="n"/>
      <c r="L123" s="29" t="n"/>
      <c r="M123" s="25" t="n"/>
      <c r="N123" s="25" t="n"/>
      <c r="O123" s="23">
        <f>IF(A123&amp;B123&amp;C123="","",IF(I123="","Sem vínculo",IF(COUNTIF(oc_chave,I123)&gt;0,"Vinculada","Previsão não encontrada")))</f>
        <v/>
      </c>
      <c r="P123" s="39">
        <f>IF(ISNUMBER(H123),YEAR(H123),"")</f>
        <v/>
      </c>
      <c r="Q123" s="23">
        <f>IF(D123="","",IF(COUNTIF(pl_chave,D123)&gt;0,"No plano atual","Fora do plano: histórico preservado"))</f>
        <v/>
      </c>
      <c r="R123" s="23">
        <f>IF(A123&amp;B123&amp;C123="","",IF(A123="","ERRO: falta ID do registro",IF(COUNTIF(ex_id,A123)&gt;1,"ERRO: ID do registro duplicado",IF(NOT(ISNUMBER(H123)),"ERRO: data realizada ausente ou inválida",IF(AND(ISNUMBER(pcmd_emissao),N(H123)&gt;N(pcmd_emissao)),"Verificar: realizada após a emissão","OK")))))</f>
        <v/>
      </c>
      <c r="S123" s="53" t="n"/>
    </row>
    <row r="124">
      <c r="A124" s="25" t="n"/>
      <c r="B124" s="29" t="n"/>
      <c r="C124" s="25" t="n"/>
      <c r="D124" s="23">
        <f>IF(OR(B124="",C124=""),"",B124&amp;"|"&amp;C124)</f>
        <v/>
      </c>
      <c r="E124" s="29" t="n"/>
      <c r="F124" s="52" t="n"/>
      <c r="G124" s="49" t="n"/>
      <c r="H124" s="49" t="n"/>
      <c r="I124" s="30">
        <f>IF(OR(D124="",NOT(ISNUMBER(G124))),"",D124&amp;"|"&amp;YEAR(G124)&amp;"-"&amp;RIGHT("0"&amp;MONTH(G124),2)&amp;"-"&amp;RIGHT("0"&amp;DAY(G124),2))</f>
        <v/>
      </c>
      <c r="J124" s="52" t="n"/>
      <c r="K124" s="25" t="n"/>
      <c r="L124" s="29" t="n"/>
      <c r="M124" s="25" t="n"/>
      <c r="N124" s="25" t="n"/>
      <c r="O124" s="23">
        <f>IF(A124&amp;B124&amp;C124="","",IF(I124="","Sem vínculo",IF(COUNTIF(oc_chave,I124)&gt;0,"Vinculada","Previsão não encontrada")))</f>
        <v/>
      </c>
      <c r="P124" s="39">
        <f>IF(ISNUMBER(H124),YEAR(H124),"")</f>
        <v/>
      </c>
      <c r="Q124" s="23">
        <f>IF(D124="","",IF(COUNTIF(pl_chave,D124)&gt;0,"No plano atual","Fora do plano: histórico preservado"))</f>
        <v/>
      </c>
      <c r="R124" s="23">
        <f>IF(A124&amp;B124&amp;C124="","",IF(A124="","ERRO: falta ID do registro",IF(COUNTIF(ex_id,A124)&gt;1,"ERRO: ID do registro duplicado",IF(NOT(ISNUMBER(H124)),"ERRO: data realizada ausente ou inválida",IF(AND(ISNUMBER(pcmd_emissao),N(H124)&gt;N(pcmd_emissao)),"Verificar: realizada após a emissão","OK")))))</f>
        <v/>
      </c>
      <c r="S124" s="53" t="n"/>
    </row>
    <row r="125">
      <c r="A125" s="25" t="n"/>
      <c r="B125" s="29" t="n"/>
      <c r="C125" s="25" t="n"/>
      <c r="D125" s="23">
        <f>IF(OR(B125="",C125=""),"",B125&amp;"|"&amp;C125)</f>
        <v/>
      </c>
      <c r="E125" s="29" t="n"/>
      <c r="F125" s="52" t="n"/>
      <c r="G125" s="49" t="n"/>
      <c r="H125" s="49" t="n"/>
      <c r="I125" s="30">
        <f>IF(OR(D125="",NOT(ISNUMBER(G125))),"",D125&amp;"|"&amp;YEAR(G125)&amp;"-"&amp;RIGHT("0"&amp;MONTH(G125),2)&amp;"-"&amp;RIGHT("0"&amp;DAY(G125),2))</f>
        <v/>
      </c>
      <c r="J125" s="52" t="n"/>
      <c r="K125" s="25" t="n"/>
      <c r="L125" s="29" t="n"/>
      <c r="M125" s="25" t="n"/>
      <c r="N125" s="25" t="n"/>
      <c r="O125" s="23">
        <f>IF(A125&amp;B125&amp;C125="","",IF(I125="","Sem vínculo",IF(COUNTIF(oc_chave,I125)&gt;0,"Vinculada","Previsão não encontrada")))</f>
        <v/>
      </c>
      <c r="P125" s="39">
        <f>IF(ISNUMBER(H125),YEAR(H125),"")</f>
        <v/>
      </c>
      <c r="Q125" s="23">
        <f>IF(D125="","",IF(COUNTIF(pl_chave,D125)&gt;0,"No plano atual","Fora do plano: histórico preservado"))</f>
        <v/>
      </c>
      <c r="R125" s="23">
        <f>IF(A125&amp;B125&amp;C125="","",IF(A125="","ERRO: falta ID do registro",IF(COUNTIF(ex_id,A125)&gt;1,"ERRO: ID do registro duplicado",IF(NOT(ISNUMBER(H125)),"ERRO: data realizada ausente ou inválida",IF(AND(ISNUMBER(pcmd_emissao),N(H125)&gt;N(pcmd_emissao)),"Verificar: realizada após a emissão","OK")))))</f>
        <v/>
      </c>
      <c r="S125" s="53" t="n"/>
    </row>
    <row r="126">
      <c r="A126" s="25" t="n"/>
      <c r="B126" s="29" t="n"/>
      <c r="C126" s="25" t="n"/>
      <c r="D126" s="23">
        <f>IF(OR(B126="",C126=""),"",B126&amp;"|"&amp;C126)</f>
        <v/>
      </c>
      <c r="E126" s="29" t="n"/>
      <c r="F126" s="52" t="n"/>
      <c r="G126" s="49" t="n"/>
      <c r="H126" s="49" t="n"/>
      <c r="I126" s="30">
        <f>IF(OR(D126="",NOT(ISNUMBER(G126))),"",D126&amp;"|"&amp;YEAR(G126)&amp;"-"&amp;RIGHT("0"&amp;MONTH(G126),2)&amp;"-"&amp;RIGHT("0"&amp;DAY(G126),2))</f>
        <v/>
      </c>
      <c r="J126" s="52" t="n"/>
      <c r="K126" s="25" t="n"/>
      <c r="L126" s="29" t="n"/>
      <c r="M126" s="25" t="n"/>
      <c r="N126" s="25" t="n"/>
      <c r="O126" s="23">
        <f>IF(A126&amp;B126&amp;C126="","",IF(I126="","Sem vínculo",IF(COUNTIF(oc_chave,I126)&gt;0,"Vinculada","Previsão não encontrada")))</f>
        <v/>
      </c>
      <c r="P126" s="39">
        <f>IF(ISNUMBER(H126),YEAR(H126),"")</f>
        <v/>
      </c>
      <c r="Q126" s="23">
        <f>IF(D126="","",IF(COUNTIF(pl_chave,D126)&gt;0,"No plano atual","Fora do plano: histórico preservado"))</f>
        <v/>
      </c>
      <c r="R126" s="23">
        <f>IF(A126&amp;B126&amp;C126="","",IF(A126="","ERRO: falta ID do registro",IF(COUNTIF(ex_id,A126)&gt;1,"ERRO: ID do registro duplicado",IF(NOT(ISNUMBER(H126)),"ERRO: data realizada ausente ou inválida",IF(AND(ISNUMBER(pcmd_emissao),N(H126)&gt;N(pcmd_emissao)),"Verificar: realizada após a emissão","OK")))))</f>
        <v/>
      </c>
      <c r="S126" s="53" t="n"/>
    </row>
    <row r="127">
      <c r="A127" s="25" t="n"/>
      <c r="B127" s="29" t="n"/>
      <c r="C127" s="25" t="n"/>
      <c r="D127" s="23">
        <f>IF(OR(B127="",C127=""),"",B127&amp;"|"&amp;C127)</f>
        <v/>
      </c>
      <c r="E127" s="29" t="n"/>
      <c r="F127" s="52" t="n"/>
      <c r="G127" s="49" t="n"/>
      <c r="H127" s="49" t="n"/>
      <c r="I127" s="30">
        <f>IF(OR(D127="",NOT(ISNUMBER(G127))),"",D127&amp;"|"&amp;YEAR(G127)&amp;"-"&amp;RIGHT("0"&amp;MONTH(G127),2)&amp;"-"&amp;RIGHT("0"&amp;DAY(G127),2))</f>
        <v/>
      </c>
      <c r="J127" s="52" t="n"/>
      <c r="K127" s="25" t="n"/>
      <c r="L127" s="29" t="n"/>
      <c r="M127" s="25" t="n"/>
      <c r="N127" s="25" t="n"/>
      <c r="O127" s="23">
        <f>IF(A127&amp;B127&amp;C127="","",IF(I127="","Sem vínculo",IF(COUNTIF(oc_chave,I127)&gt;0,"Vinculada","Previsão não encontrada")))</f>
        <v/>
      </c>
      <c r="P127" s="39">
        <f>IF(ISNUMBER(H127),YEAR(H127),"")</f>
        <v/>
      </c>
      <c r="Q127" s="23">
        <f>IF(D127="","",IF(COUNTIF(pl_chave,D127)&gt;0,"No plano atual","Fora do plano: histórico preservado"))</f>
        <v/>
      </c>
      <c r="R127" s="23">
        <f>IF(A127&amp;B127&amp;C127="","",IF(A127="","ERRO: falta ID do registro",IF(COUNTIF(ex_id,A127)&gt;1,"ERRO: ID do registro duplicado",IF(NOT(ISNUMBER(H127)),"ERRO: data realizada ausente ou inválida",IF(AND(ISNUMBER(pcmd_emissao),N(H127)&gt;N(pcmd_emissao)),"Verificar: realizada após a emissão","OK")))))</f>
        <v/>
      </c>
      <c r="S127" s="53" t="n"/>
    </row>
    <row r="128">
      <c r="A128" s="25" t="n"/>
      <c r="B128" s="29" t="n"/>
      <c r="C128" s="25" t="n"/>
      <c r="D128" s="23">
        <f>IF(OR(B128="",C128=""),"",B128&amp;"|"&amp;C128)</f>
        <v/>
      </c>
      <c r="E128" s="29" t="n"/>
      <c r="F128" s="52" t="n"/>
      <c r="G128" s="49" t="n"/>
      <c r="H128" s="49" t="n"/>
      <c r="I128" s="30">
        <f>IF(OR(D128="",NOT(ISNUMBER(G128))),"",D128&amp;"|"&amp;YEAR(G128)&amp;"-"&amp;RIGHT("0"&amp;MONTH(G128),2)&amp;"-"&amp;RIGHT("0"&amp;DAY(G128),2))</f>
        <v/>
      </c>
      <c r="J128" s="52" t="n"/>
      <c r="K128" s="25" t="n"/>
      <c r="L128" s="29" t="n"/>
      <c r="M128" s="25" t="n"/>
      <c r="N128" s="25" t="n"/>
      <c r="O128" s="23">
        <f>IF(A128&amp;B128&amp;C128="","",IF(I128="","Sem vínculo",IF(COUNTIF(oc_chave,I128)&gt;0,"Vinculada","Previsão não encontrada")))</f>
        <v/>
      </c>
      <c r="P128" s="39">
        <f>IF(ISNUMBER(H128),YEAR(H128),"")</f>
        <v/>
      </c>
      <c r="Q128" s="23">
        <f>IF(D128="","",IF(COUNTIF(pl_chave,D128)&gt;0,"No plano atual","Fora do plano: histórico preservado"))</f>
        <v/>
      </c>
      <c r="R128" s="23">
        <f>IF(A128&amp;B128&amp;C128="","",IF(A128="","ERRO: falta ID do registro",IF(COUNTIF(ex_id,A128)&gt;1,"ERRO: ID do registro duplicado",IF(NOT(ISNUMBER(H128)),"ERRO: data realizada ausente ou inválida",IF(AND(ISNUMBER(pcmd_emissao),N(H128)&gt;N(pcmd_emissao)),"Verificar: realizada após a emissão","OK")))))</f>
        <v/>
      </c>
      <c r="S128" s="53" t="n"/>
    </row>
    <row r="129">
      <c r="A129" s="25" t="n"/>
      <c r="B129" s="29" t="n"/>
      <c r="C129" s="25" t="n"/>
      <c r="D129" s="23">
        <f>IF(OR(B129="",C129=""),"",B129&amp;"|"&amp;C129)</f>
        <v/>
      </c>
      <c r="E129" s="29" t="n"/>
      <c r="F129" s="52" t="n"/>
      <c r="G129" s="49" t="n"/>
      <c r="H129" s="49" t="n"/>
      <c r="I129" s="30">
        <f>IF(OR(D129="",NOT(ISNUMBER(G129))),"",D129&amp;"|"&amp;YEAR(G129)&amp;"-"&amp;RIGHT("0"&amp;MONTH(G129),2)&amp;"-"&amp;RIGHT("0"&amp;DAY(G129),2))</f>
        <v/>
      </c>
      <c r="J129" s="52" t="n"/>
      <c r="K129" s="25" t="n"/>
      <c r="L129" s="29" t="n"/>
      <c r="M129" s="25" t="n"/>
      <c r="N129" s="25" t="n"/>
      <c r="O129" s="23">
        <f>IF(A129&amp;B129&amp;C129="","",IF(I129="","Sem vínculo",IF(COUNTIF(oc_chave,I129)&gt;0,"Vinculada","Previsão não encontrada")))</f>
        <v/>
      </c>
      <c r="P129" s="39">
        <f>IF(ISNUMBER(H129),YEAR(H129),"")</f>
        <v/>
      </c>
      <c r="Q129" s="23">
        <f>IF(D129="","",IF(COUNTIF(pl_chave,D129)&gt;0,"No plano atual","Fora do plano: histórico preservado"))</f>
        <v/>
      </c>
      <c r="R129" s="23">
        <f>IF(A129&amp;B129&amp;C129="","",IF(A129="","ERRO: falta ID do registro",IF(COUNTIF(ex_id,A129)&gt;1,"ERRO: ID do registro duplicado",IF(NOT(ISNUMBER(H129)),"ERRO: data realizada ausente ou inválida",IF(AND(ISNUMBER(pcmd_emissao),N(H129)&gt;N(pcmd_emissao)),"Verificar: realizada após a emissão","OK")))))</f>
        <v/>
      </c>
      <c r="S129" s="53" t="n"/>
    </row>
    <row r="130">
      <c r="A130" s="25" t="n"/>
      <c r="B130" s="29" t="n"/>
      <c r="C130" s="25" t="n"/>
      <c r="D130" s="23">
        <f>IF(OR(B130="",C130=""),"",B130&amp;"|"&amp;C130)</f>
        <v/>
      </c>
      <c r="E130" s="29" t="n"/>
      <c r="F130" s="52" t="n"/>
      <c r="G130" s="49" t="n"/>
      <c r="H130" s="49" t="n"/>
      <c r="I130" s="30">
        <f>IF(OR(D130="",NOT(ISNUMBER(G130))),"",D130&amp;"|"&amp;YEAR(G130)&amp;"-"&amp;RIGHT("0"&amp;MONTH(G130),2)&amp;"-"&amp;RIGHT("0"&amp;DAY(G130),2))</f>
        <v/>
      </c>
      <c r="J130" s="52" t="n"/>
      <c r="K130" s="25" t="n"/>
      <c r="L130" s="29" t="n"/>
      <c r="M130" s="25" t="n"/>
      <c r="N130" s="25" t="n"/>
      <c r="O130" s="23">
        <f>IF(A130&amp;B130&amp;C130="","",IF(I130="","Sem vínculo",IF(COUNTIF(oc_chave,I130)&gt;0,"Vinculada","Previsão não encontrada")))</f>
        <v/>
      </c>
      <c r="P130" s="39">
        <f>IF(ISNUMBER(H130),YEAR(H130),"")</f>
        <v/>
      </c>
      <c r="Q130" s="23">
        <f>IF(D130="","",IF(COUNTIF(pl_chave,D130)&gt;0,"No plano atual","Fora do plano: histórico preservado"))</f>
        <v/>
      </c>
      <c r="R130" s="23">
        <f>IF(A130&amp;B130&amp;C130="","",IF(A130="","ERRO: falta ID do registro",IF(COUNTIF(ex_id,A130)&gt;1,"ERRO: ID do registro duplicado",IF(NOT(ISNUMBER(H130)),"ERRO: data realizada ausente ou inválida",IF(AND(ISNUMBER(pcmd_emissao),N(H130)&gt;N(pcmd_emissao)),"Verificar: realizada após a emissão","OK")))))</f>
        <v/>
      </c>
      <c r="S130" s="53" t="n"/>
    </row>
    <row r="131">
      <c r="A131" s="25" t="n"/>
      <c r="B131" s="29" t="n"/>
      <c r="C131" s="25" t="n"/>
      <c r="D131" s="23">
        <f>IF(OR(B131="",C131=""),"",B131&amp;"|"&amp;C131)</f>
        <v/>
      </c>
      <c r="E131" s="29" t="n"/>
      <c r="F131" s="52" t="n"/>
      <c r="G131" s="49" t="n"/>
      <c r="H131" s="49" t="n"/>
      <c r="I131" s="30">
        <f>IF(OR(D131="",NOT(ISNUMBER(G131))),"",D131&amp;"|"&amp;YEAR(G131)&amp;"-"&amp;RIGHT("0"&amp;MONTH(G131),2)&amp;"-"&amp;RIGHT("0"&amp;DAY(G131),2))</f>
        <v/>
      </c>
      <c r="J131" s="52" t="n"/>
      <c r="K131" s="25" t="n"/>
      <c r="L131" s="29" t="n"/>
      <c r="M131" s="25" t="n"/>
      <c r="N131" s="25" t="n"/>
      <c r="O131" s="23">
        <f>IF(A131&amp;B131&amp;C131="","",IF(I131="","Sem vínculo",IF(COUNTIF(oc_chave,I131)&gt;0,"Vinculada","Previsão não encontrada")))</f>
        <v/>
      </c>
      <c r="P131" s="39">
        <f>IF(ISNUMBER(H131),YEAR(H131),"")</f>
        <v/>
      </c>
      <c r="Q131" s="23">
        <f>IF(D131="","",IF(COUNTIF(pl_chave,D131)&gt;0,"No plano atual","Fora do plano: histórico preservado"))</f>
        <v/>
      </c>
      <c r="R131" s="23">
        <f>IF(A131&amp;B131&amp;C131="","",IF(A131="","ERRO: falta ID do registro",IF(COUNTIF(ex_id,A131)&gt;1,"ERRO: ID do registro duplicado",IF(NOT(ISNUMBER(H131)),"ERRO: data realizada ausente ou inválida",IF(AND(ISNUMBER(pcmd_emissao),N(H131)&gt;N(pcmd_emissao)),"Verificar: realizada após a emissão","OK")))))</f>
        <v/>
      </c>
      <c r="S131" s="53" t="n"/>
    </row>
    <row r="132">
      <c r="A132" s="25" t="n"/>
      <c r="B132" s="29" t="n"/>
      <c r="C132" s="25" t="n"/>
      <c r="D132" s="23">
        <f>IF(OR(B132="",C132=""),"",B132&amp;"|"&amp;C132)</f>
        <v/>
      </c>
      <c r="E132" s="29" t="n"/>
      <c r="F132" s="52" t="n"/>
      <c r="G132" s="49" t="n"/>
      <c r="H132" s="49" t="n"/>
      <c r="I132" s="30">
        <f>IF(OR(D132="",NOT(ISNUMBER(G132))),"",D132&amp;"|"&amp;YEAR(G132)&amp;"-"&amp;RIGHT("0"&amp;MONTH(G132),2)&amp;"-"&amp;RIGHT("0"&amp;DAY(G132),2))</f>
        <v/>
      </c>
      <c r="J132" s="52" t="n"/>
      <c r="K132" s="25" t="n"/>
      <c r="L132" s="29" t="n"/>
      <c r="M132" s="25" t="n"/>
      <c r="N132" s="25" t="n"/>
      <c r="O132" s="23">
        <f>IF(A132&amp;B132&amp;C132="","",IF(I132="","Sem vínculo",IF(COUNTIF(oc_chave,I132)&gt;0,"Vinculada","Previsão não encontrada")))</f>
        <v/>
      </c>
      <c r="P132" s="39">
        <f>IF(ISNUMBER(H132),YEAR(H132),"")</f>
        <v/>
      </c>
      <c r="Q132" s="23">
        <f>IF(D132="","",IF(COUNTIF(pl_chave,D132)&gt;0,"No plano atual","Fora do plano: histórico preservado"))</f>
        <v/>
      </c>
      <c r="R132" s="23">
        <f>IF(A132&amp;B132&amp;C132="","",IF(A132="","ERRO: falta ID do registro",IF(COUNTIF(ex_id,A132)&gt;1,"ERRO: ID do registro duplicado",IF(NOT(ISNUMBER(H132)),"ERRO: data realizada ausente ou inválida",IF(AND(ISNUMBER(pcmd_emissao),N(H132)&gt;N(pcmd_emissao)),"Verificar: realizada após a emissão","OK")))))</f>
        <v/>
      </c>
      <c r="S132" s="53" t="n"/>
    </row>
    <row r="133">
      <c r="A133" s="25" t="n"/>
      <c r="B133" s="29" t="n"/>
      <c r="C133" s="25" t="n"/>
      <c r="D133" s="23">
        <f>IF(OR(B133="",C133=""),"",B133&amp;"|"&amp;C133)</f>
        <v/>
      </c>
      <c r="E133" s="29" t="n"/>
      <c r="F133" s="52" t="n"/>
      <c r="G133" s="49" t="n"/>
      <c r="H133" s="49" t="n"/>
      <c r="I133" s="30">
        <f>IF(OR(D133="",NOT(ISNUMBER(G133))),"",D133&amp;"|"&amp;YEAR(G133)&amp;"-"&amp;RIGHT("0"&amp;MONTH(G133),2)&amp;"-"&amp;RIGHT("0"&amp;DAY(G133),2))</f>
        <v/>
      </c>
      <c r="J133" s="52" t="n"/>
      <c r="K133" s="25" t="n"/>
      <c r="L133" s="29" t="n"/>
      <c r="M133" s="25" t="n"/>
      <c r="N133" s="25" t="n"/>
      <c r="O133" s="23">
        <f>IF(A133&amp;B133&amp;C133="","",IF(I133="","Sem vínculo",IF(COUNTIF(oc_chave,I133)&gt;0,"Vinculada","Previsão não encontrada")))</f>
        <v/>
      </c>
      <c r="P133" s="39">
        <f>IF(ISNUMBER(H133),YEAR(H133),"")</f>
        <v/>
      </c>
      <c r="Q133" s="23">
        <f>IF(D133="","",IF(COUNTIF(pl_chave,D133)&gt;0,"No plano atual","Fora do plano: histórico preservado"))</f>
        <v/>
      </c>
      <c r="R133" s="23">
        <f>IF(A133&amp;B133&amp;C133="","",IF(A133="","ERRO: falta ID do registro",IF(COUNTIF(ex_id,A133)&gt;1,"ERRO: ID do registro duplicado",IF(NOT(ISNUMBER(H133)),"ERRO: data realizada ausente ou inválida",IF(AND(ISNUMBER(pcmd_emissao),N(H133)&gt;N(pcmd_emissao)),"Verificar: realizada após a emissão","OK")))))</f>
        <v/>
      </c>
      <c r="S133" s="53" t="n"/>
    </row>
    <row r="134">
      <c r="A134" s="25" t="n"/>
      <c r="B134" s="29" t="n"/>
      <c r="C134" s="25" t="n"/>
      <c r="D134" s="23">
        <f>IF(OR(B134="",C134=""),"",B134&amp;"|"&amp;C134)</f>
        <v/>
      </c>
      <c r="E134" s="29" t="n"/>
      <c r="F134" s="52" t="n"/>
      <c r="G134" s="49" t="n"/>
      <c r="H134" s="49" t="n"/>
      <c r="I134" s="30">
        <f>IF(OR(D134="",NOT(ISNUMBER(G134))),"",D134&amp;"|"&amp;YEAR(G134)&amp;"-"&amp;RIGHT("0"&amp;MONTH(G134),2)&amp;"-"&amp;RIGHT("0"&amp;DAY(G134),2))</f>
        <v/>
      </c>
      <c r="J134" s="52" t="n"/>
      <c r="K134" s="25" t="n"/>
      <c r="L134" s="29" t="n"/>
      <c r="M134" s="25" t="n"/>
      <c r="N134" s="25" t="n"/>
      <c r="O134" s="23">
        <f>IF(A134&amp;B134&amp;C134="","",IF(I134="","Sem vínculo",IF(COUNTIF(oc_chave,I134)&gt;0,"Vinculada","Previsão não encontrada")))</f>
        <v/>
      </c>
      <c r="P134" s="39">
        <f>IF(ISNUMBER(H134),YEAR(H134),"")</f>
        <v/>
      </c>
      <c r="Q134" s="23">
        <f>IF(D134="","",IF(COUNTIF(pl_chave,D134)&gt;0,"No plano atual","Fora do plano: histórico preservado"))</f>
        <v/>
      </c>
      <c r="R134" s="23">
        <f>IF(A134&amp;B134&amp;C134="","",IF(A134="","ERRO: falta ID do registro",IF(COUNTIF(ex_id,A134)&gt;1,"ERRO: ID do registro duplicado",IF(NOT(ISNUMBER(H134)),"ERRO: data realizada ausente ou inválida",IF(AND(ISNUMBER(pcmd_emissao),N(H134)&gt;N(pcmd_emissao)),"Verificar: realizada após a emissão","OK")))))</f>
        <v/>
      </c>
      <c r="S134" s="53" t="n"/>
    </row>
    <row r="135">
      <c r="A135" s="25" t="n"/>
      <c r="B135" s="29" t="n"/>
      <c r="C135" s="25" t="n"/>
      <c r="D135" s="23">
        <f>IF(OR(B135="",C135=""),"",B135&amp;"|"&amp;C135)</f>
        <v/>
      </c>
      <c r="E135" s="29" t="n"/>
      <c r="F135" s="52" t="n"/>
      <c r="G135" s="49" t="n"/>
      <c r="H135" s="49" t="n"/>
      <c r="I135" s="30">
        <f>IF(OR(D135="",NOT(ISNUMBER(G135))),"",D135&amp;"|"&amp;YEAR(G135)&amp;"-"&amp;RIGHT("0"&amp;MONTH(G135),2)&amp;"-"&amp;RIGHT("0"&amp;DAY(G135),2))</f>
        <v/>
      </c>
      <c r="J135" s="52" t="n"/>
      <c r="K135" s="25" t="n"/>
      <c r="L135" s="29" t="n"/>
      <c r="M135" s="25" t="n"/>
      <c r="N135" s="25" t="n"/>
      <c r="O135" s="23">
        <f>IF(A135&amp;B135&amp;C135="","",IF(I135="","Sem vínculo",IF(COUNTIF(oc_chave,I135)&gt;0,"Vinculada","Previsão não encontrada")))</f>
        <v/>
      </c>
      <c r="P135" s="39">
        <f>IF(ISNUMBER(H135),YEAR(H135),"")</f>
        <v/>
      </c>
      <c r="Q135" s="23">
        <f>IF(D135="","",IF(COUNTIF(pl_chave,D135)&gt;0,"No plano atual","Fora do plano: histórico preservado"))</f>
        <v/>
      </c>
      <c r="R135" s="23">
        <f>IF(A135&amp;B135&amp;C135="","",IF(A135="","ERRO: falta ID do registro",IF(COUNTIF(ex_id,A135)&gt;1,"ERRO: ID do registro duplicado",IF(NOT(ISNUMBER(H135)),"ERRO: data realizada ausente ou inválida",IF(AND(ISNUMBER(pcmd_emissao),N(H135)&gt;N(pcmd_emissao)),"Verificar: realizada após a emissão","OK")))))</f>
        <v/>
      </c>
      <c r="S135" s="53" t="n"/>
    </row>
    <row r="136">
      <c r="A136" s="25" t="n"/>
      <c r="B136" s="29" t="n"/>
      <c r="C136" s="25" t="n"/>
      <c r="D136" s="23">
        <f>IF(OR(B136="",C136=""),"",B136&amp;"|"&amp;C136)</f>
        <v/>
      </c>
      <c r="E136" s="29" t="n"/>
      <c r="F136" s="52" t="n"/>
      <c r="G136" s="49" t="n"/>
      <c r="H136" s="49" t="n"/>
      <c r="I136" s="30">
        <f>IF(OR(D136="",NOT(ISNUMBER(G136))),"",D136&amp;"|"&amp;YEAR(G136)&amp;"-"&amp;RIGHT("0"&amp;MONTH(G136),2)&amp;"-"&amp;RIGHT("0"&amp;DAY(G136),2))</f>
        <v/>
      </c>
      <c r="J136" s="52" t="n"/>
      <c r="K136" s="25" t="n"/>
      <c r="L136" s="29" t="n"/>
      <c r="M136" s="25" t="n"/>
      <c r="N136" s="25" t="n"/>
      <c r="O136" s="23">
        <f>IF(A136&amp;B136&amp;C136="","",IF(I136="","Sem vínculo",IF(COUNTIF(oc_chave,I136)&gt;0,"Vinculada","Previsão não encontrada")))</f>
        <v/>
      </c>
      <c r="P136" s="39">
        <f>IF(ISNUMBER(H136),YEAR(H136),"")</f>
        <v/>
      </c>
      <c r="Q136" s="23">
        <f>IF(D136="","",IF(COUNTIF(pl_chave,D136)&gt;0,"No plano atual","Fora do plano: histórico preservado"))</f>
        <v/>
      </c>
      <c r="R136" s="23">
        <f>IF(A136&amp;B136&amp;C136="","",IF(A136="","ERRO: falta ID do registro",IF(COUNTIF(ex_id,A136)&gt;1,"ERRO: ID do registro duplicado",IF(NOT(ISNUMBER(H136)),"ERRO: data realizada ausente ou inválida",IF(AND(ISNUMBER(pcmd_emissao),N(H136)&gt;N(pcmd_emissao)),"Verificar: realizada após a emissão","OK")))))</f>
        <v/>
      </c>
      <c r="S136" s="53" t="n"/>
    </row>
    <row r="137">
      <c r="A137" s="25" t="n"/>
      <c r="B137" s="29" t="n"/>
      <c r="C137" s="25" t="n"/>
      <c r="D137" s="23">
        <f>IF(OR(B137="",C137=""),"",B137&amp;"|"&amp;C137)</f>
        <v/>
      </c>
      <c r="E137" s="29" t="n"/>
      <c r="F137" s="52" t="n"/>
      <c r="G137" s="49" t="n"/>
      <c r="H137" s="49" t="n"/>
      <c r="I137" s="30">
        <f>IF(OR(D137="",NOT(ISNUMBER(G137))),"",D137&amp;"|"&amp;YEAR(G137)&amp;"-"&amp;RIGHT("0"&amp;MONTH(G137),2)&amp;"-"&amp;RIGHT("0"&amp;DAY(G137),2))</f>
        <v/>
      </c>
      <c r="J137" s="52" t="n"/>
      <c r="K137" s="25" t="n"/>
      <c r="L137" s="29" t="n"/>
      <c r="M137" s="25" t="n"/>
      <c r="N137" s="25" t="n"/>
      <c r="O137" s="23">
        <f>IF(A137&amp;B137&amp;C137="","",IF(I137="","Sem vínculo",IF(COUNTIF(oc_chave,I137)&gt;0,"Vinculada","Previsão não encontrada")))</f>
        <v/>
      </c>
      <c r="P137" s="39">
        <f>IF(ISNUMBER(H137),YEAR(H137),"")</f>
        <v/>
      </c>
      <c r="Q137" s="23">
        <f>IF(D137="","",IF(COUNTIF(pl_chave,D137)&gt;0,"No plano atual","Fora do plano: histórico preservado"))</f>
        <v/>
      </c>
      <c r="R137" s="23">
        <f>IF(A137&amp;B137&amp;C137="","",IF(A137="","ERRO: falta ID do registro",IF(COUNTIF(ex_id,A137)&gt;1,"ERRO: ID do registro duplicado",IF(NOT(ISNUMBER(H137)),"ERRO: data realizada ausente ou inválida",IF(AND(ISNUMBER(pcmd_emissao),N(H137)&gt;N(pcmd_emissao)),"Verificar: realizada após a emissão","OK")))))</f>
        <v/>
      </c>
      <c r="S137" s="53" t="n"/>
    </row>
    <row r="138">
      <c r="A138" s="25" t="n"/>
      <c r="B138" s="29" t="n"/>
      <c r="C138" s="25" t="n"/>
      <c r="D138" s="23">
        <f>IF(OR(B138="",C138=""),"",B138&amp;"|"&amp;C138)</f>
        <v/>
      </c>
      <c r="E138" s="29" t="n"/>
      <c r="F138" s="52" t="n"/>
      <c r="G138" s="49" t="n"/>
      <c r="H138" s="49" t="n"/>
      <c r="I138" s="30">
        <f>IF(OR(D138="",NOT(ISNUMBER(G138))),"",D138&amp;"|"&amp;YEAR(G138)&amp;"-"&amp;RIGHT("0"&amp;MONTH(G138),2)&amp;"-"&amp;RIGHT("0"&amp;DAY(G138),2))</f>
        <v/>
      </c>
      <c r="J138" s="52" t="n"/>
      <c r="K138" s="25" t="n"/>
      <c r="L138" s="29" t="n"/>
      <c r="M138" s="25" t="n"/>
      <c r="N138" s="25" t="n"/>
      <c r="O138" s="23">
        <f>IF(A138&amp;B138&amp;C138="","",IF(I138="","Sem vínculo",IF(COUNTIF(oc_chave,I138)&gt;0,"Vinculada","Previsão não encontrada")))</f>
        <v/>
      </c>
      <c r="P138" s="39">
        <f>IF(ISNUMBER(H138),YEAR(H138),"")</f>
        <v/>
      </c>
      <c r="Q138" s="23">
        <f>IF(D138="","",IF(COUNTIF(pl_chave,D138)&gt;0,"No plano atual","Fora do plano: histórico preservado"))</f>
        <v/>
      </c>
      <c r="R138" s="23">
        <f>IF(A138&amp;B138&amp;C138="","",IF(A138="","ERRO: falta ID do registro",IF(COUNTIF(ex_id,A138)&gt;1,"ERRO: ID do registro duplicado",IF(NOT(ISNUMBER(H138)),"ERRO: data realizada ausente ou inválida",IF(AND(ISNUMBER(pcmd_emissao),N(H138)&gt;N(pcmd_emissao)),"Verificar: realizada após a emissão","OK")))))</f>
        <v/>
      </c>
      <c r="S138" s="53" t="n"/>
    </row>
    <row r="139">
      <c r="A139" s="25" t="n"/>
      <c r="B139" s="29" t="n"/>
      <c r="C139" s="25" t="n"/>
      <c r="D139" s="23">
        <f>IF(OR(B139="",C139=""),"",B139&amp;"|"&amp;C139)</f>
        <v/>
      </c>
      <c r="E139" s="29" t="n"/>
      <c r="F139" s="52" t="n"/>
      <c r="G139" s="49" t="n"/>
      <c r="H139" s="49" t="n"/>
      <c r="I139" s="30">
        <f>IF(OR(D139="",NOT(ISNUMBER(G139))),"",D139&amp;"|"&amp;YEAR(G139)&amp;"-"&amp;RIGHT("0"&amp;MONTH(G139),2)&amp;"-"&amp;RIGHT("0"&amp;DAY(G139),2))</f>
        <v/>
      </c>
      <c r="J139" s="52" t="n"/>
      <c r="K139" s="25" t="n"/>
      <c r="L139" s="29" t="n"/>
      <c r="M139" s="25" t="n"/>
      <c r="N139" s="25" t="n"/>
      <c r="O139" s="23">
        <f>IF(A139&amp;B139&amp;C139="","",IF(I139="","Sem vínculo",IF(COUNTIF(oc_chave,I139)&gt;0,"Vinculada","Previsão não encontrada")))</f>
        <v/>
      </c>
      <c r="P139" s="39">
        <f>IF(ISNUMBER(H139),YEAR(H139),"")</f>
        <v/>
      </c>
      <c r="Q139" s="23">
        <f>IF(D139="","",IF(COUNTIF(pl_chave,D139)&gt;0,"No plano atual","Fora do plano: histórico preservado"))</f>
        <v/>
      </c>
      <c r="R139" s="23">
        <f>IF(A139&amp;B139&amp;C139="","",IF(A139="","ERRO: falta ID do registro",IF(COUNTIF(ex_id,A139)&gt;1,"ERRO: ID do registro duplicado",IF(NOT(ISNUMBER(H139)),"ERRO: data realizada ausente ou inválida",IF(AND(ISNUMBER(pcmd_emissao),N(H139)&gt;N(pcmd_emissao)),"Verificar: realizada após a emissão","OK")))))</f>
        <v/>
      </c>
      <c r="S139" s="53" t="n"/>
    </row>
    <row r="140">
      <c r="A140" s="25" t="n"/>
      <c r="B140" s="29" t="n"/>
      <c r="C140" s="25" t="n"/>
      <c r="D140" s="23">
        <f>IF(OR(B140="",C140=""),"",B140&amp;"|"&amp;C140)</f>
        <v/>
      </c>
      <c r="E140" s="29" t="n"/>
      <c r="F140" s="52" t="n"/>
      <c r="G140" s="49" t="n"/>
      <c r="H140" s="49" t="n"/>
      <c r="I140" s="30">
        <f>IF(OR(D140="",NOT(ISNUMBER(G140))),"",D140&amp;"|"&amp;YEAR(G140)&amp;"-"&amp;RIGHT("0"&amp;MONTH(G140),2)&amp;"-"&amp;RIGHT("0"&amp;DAY(G140),2))</f>
        <v/>
      </c>
      <c r="J140" s="52" t="n"/>
      <c r="K140" s="25" t="n"/>
      <c r="L140" s="29" t="n"/>
      <c r="M140" s="25" t="n"/>
      <c r="N140" s="25" t="n"/>
      <c r="O140" s="23">
        <f>IF(A140&amp;B140&amp;C140="","",IF(I140="","Sem vínculo",IF(COUNTIF(oc_chave,I140)&gt;0,"Vinculada","Previsão não encontrada")))</f>
        <v/>
      </c>
      <c r="P140" s="39">
        <f>IF(ISNUMBER(H140),YEAR(H140),"")</f>
        <v/>
      </c>
      <c r="Q140" s="23">
        <f>IF(D140="","",IF(COUNTIF(pl_chave,D140)&gt;0,"No plano atual","Fora do plano: histórico preservado"))</f>
        <v/>
      </c>
      <c r="R140" s="23">
        <f>IF(A140&amp;B140&amp;C140="","",IF(A140="","ERRO: falta ID do registro",IF(COUNTIF(ex_id,A140)&gt;1,"ERRO: ID do registro duplicado",IF(NOT(ISNUMBER(H140)),"ERRO: data realizada ausente ou inválida",IF(AND(ISNUMBER(pcmd_emissao),N(H140)&gt;N(pcmd_emissao)),"Verificar: realizada após a emissão","OK")))))</f>
        <v/>
      </c>
      <c r="S140" s="53" t="n"/>
    </row>
    <row r="141">
      <c r="A141" s="25" t="n"/>
      <c r="B141" s="29" t="n"/>
      <c r="C141" s="25" t="n"/>
      <c r="D141" s="23">
        <f>IF(OR(B141="",C141=""),"",B141&amp;"|"&amp;C141)</f>
        <v/>
      </c>
      <c r="E141" s="29" t="n"/>
      <c r="F141" s="52" t="n"/>
      <c r="G141" s="49" t="n"/>
      <c r="H141" s="49" t="n"/>
      <c r="I141" s="30">
        <f>IF(OR(D141="",NOT(ISNUMBER(G141))),"",D141&amp;"|"&amp;YEAR(G141)&amp;"-"&amp;RIGHT("0"&amp;MONTH(G141),2)&amp;"-"&amp;RIGHT("0"&amp;DAY(G141),2))</f>
        <v/>
      </c>
      <c r="J141" s="52" t="n"/>
      <c r="K141" s="25" t="n"/>
      <c r="L141" s="29" t="n"/>
      <c r="M141" s="25" t="n"/>
      <c r="N141" s="25" t="n"/>
      <c r="O141" s="23">
        <f>IF(A141&amp;B141&amp;C141="","",IF(I141="","Sem vínculo",IF(COUNTIF(oc_chave,I141)&gt;0,"Vinculada","Previsão não encontrada")))</f>
        <v/>
      </c>
      <c r="P141" s="39">
        <f>IF(ISNUMBER(H141),YEAR(H141),"")</f>
        <v/>
      </c>
      <c r="Q141" s="23">
        <f>IF(D141="","",IF(COUNTIF(pl_chave,D141)&gt;0,"No plano atual","Fora do plano: histórico preservado"))</f>
        <v/>
      </c>
      <c r="R141" s="23">
        <f>IF(A141&amp;B141&amp;C141="","",IF(A141="","ERRO: falta ID do registro",IF(COUNTIF(ex_id,A141)&gt;1,"ERRO: ID do registro duplicado",IF(NOT(ISNUMBER(H141)),"ERRO: data realizada ausente ou inválida",IF(AND(ISNUMBER(pcmd_emissao),N(H141)&gt;N(pcmd_emissao)),"Verificar: realizada após a emissão","OK")))))</f>
        <v/>
      </c>
      <c r="S141" s="53" t="n"/>
    </row>
    <row r="142">
      <c r="A142" s="25" t="n"/>
      <c r="B142" s="29" t="n"/>
      <c r="C142" s="25" t="n"/>
      <c r="D142" s="23">
        <f>IF(OR(B142="",C142=""),"",B142&amp;"|"&amp;C142)</f>
        <v/>
      </c>
      <c r="E142" s="29" t="n"/>
      <c r="F142" s="52" t="n"/>
      <c r="G142" s="49" t="n"/>
      <c r="H142" s="49" t="n"/>
      <c r="I142" s="30">
        <f>IF(OR(D142="",NOT(ISNUMBER(G142))),"",D142&amp;"|"&amp;YEAR(G142)&amp;"-"&amp;RIGHT("0"&amp;MONTH(G142),2)&amp;"-"&amp;RIGHT("0"&amp;DAY(G142),2))</f>
        <v/>
      </c>
      <c r="J142" s="52" t="n"/>
      <c r="K142" s="25" t="n"/>
      <c r="L142" s="29" t="n"/>
      <c r="M142" s="25" t="n"/>
      <c r="N142" s="25" t="n"/>
      <c r="O142" s="23">
        <f>IF(A142&amp;B142&amp;C142="","",IF(I142="","Sem vínculo",IF(COUNTIF(oc_chave,I142)&gt;0,"Vinculada","Previsão não encontrada")))</f>
        <v/>
      </c>
      <c r="P142" s="39">
        <f>IF(ISNUMBER(H142),YEAR(H142),"")</f>
        <v/>
      </c>
      <c r="Q142" s="23">
        <f>IF(D142="","",IF(COUNTIF(pl_chave,D142)&gt;0,"No plano atual","Fora do plano: histórico preservado"))</f>
        <v/>
      </c>
      <c r="R142" s="23">
        <f>IF(A142&amp;B142&amp;C142="","",IF(A142="","ERRO: falta ID do registro",IF(COUNTIF(ex_id,A142)&gt;1,"ERRO: ID do registro duplicado",IF(NOT(ISNUMBER(H142)),"ERRO: data realizada ausente ou inválida",IF(AND(ISNUMBER(pcmd_emissao),N(H142)&gt;N(pcmd_emissao)),"Verificar: realizada após a emissão","OK")))))</f>
        <v/>
      </c>
      <c r="S142" s="53" t="n"/>
    </row>
    <row r="143">
      <c r="A143" s="25" t="n"/>
      <c r="B143" s="29" t="n"/>
      <c r="C143" s="25" t="n"/>
      <c r="D143" s="23">
        <f>IF(OR(B143="",C143=""),"",B143&amp;"|"&amp;C143)</f>
        <v/>
      </c>
      <c r="E143" s="29" t="n"/>
      <c r="F143" s="52" t="n"/>
      <c r="G143" s="49" t="n"/>
      <c r="H143" s="49" t="n"/>
      <c r="I143" s="30">
        <f>IF(OR(D143="",NOT(ISNUMBER(G143))),"",D143&amp;"|"&amp;YEAR(G143)&amp;"-"&amp;RIGHT("0"&amp;MONTH(G143),2)&amp;"-"&amp;RIGHT("0"&amp;DAY(G143),2))</f>
        <v/>
      </c>
      <c r="J143" s="52" t="n"/>
      <c r="K143" s="25" t="n"/>
      <c r="L143" s="29" t="n"/>
      <c r="M143" s="25" t="n"/>
      <c r="N143" s="25" t="n"/>
      <c r="O143" s="23">
        <f>IF(A143&amp;B143&amp;C143="","",IF(I143="","Sem vínculo",IF(COUNTIF(oc_chave,I143)&gt;0,"Vinculada","Previsão não encontrada")))</f>
        <v/>
      </c>
      <c r="P143" s="39">
        <f>IF(ISNUMBER(H143),YEAR(H143),"")</f>
        <v/>
      </c>
      <c r="Q143" s="23">
        <f>IF(D143="","",IF(COUNTIF(pl_chave,D143)&gt;0,"No plano atual","Fora do plano: histórico preservado"))</f>
        <v/>
      </c>
      <c r="R143" s="23">
        <f>IF(A143&amp;B143&amp;C143="","",IF(A143="","ERRO: falta ID do registro",IF(COUNTIF(ex_id,A143)&gt;1,"ERRO: ID do registro duplicado",IF(NOT(ISNUMBER(H143)),"ERRO: data realizada ausente ou inválida",IF(AND(ISNUMBER(pcmd_emissao),N(H143)&gt;N(pcmd_emissao)),"Verificar: realizada após a emissão","OK")))))</f>
        <v/>
      </c>
      <c r="S143" s="53" t="n"/>
    </row>
    <row r="144">
      <c r="A144" s="25" t="n"/>
      <c r="B144" s="29" t="n"/>
      <c r="C144" s="25" t="n"/>
      <c r="D144" s="23">
        <f>IF(OR(B144="",C144=""),"",B144&amp;"|"&amp;C144)</f>
        <v/>
      </c>
      <c r="E144" s="29" t="n"/>
      <c r="F144" s="52" t="n"/>
      <c r="G144" s="49" t="n"/>
      <c r="H144" s="49" t="n"/>
      <c r="I144" s="30">
        <f>IF(OR(D144="",NOT(ISNUMBER(G144))),"",D144&amp;"|"&amp;YEAR(G144)&amp;"-"&amp;RIGHT("0"&amp;MONTH(G144),2)&amp;"-"&amp;RIGHT("0"&amp;DAY(G144),2))</f>
        <v/>
      </c>
      <c r="J144" s="52" t="n"/>
      <c r="K144" s="25" t="n"/>
      <c r="L144" s="29" t="n"/>
      <c r="M144" s="25" t="n"/>
      <c r="N144" s="25" t="n"/>
      <c r="O144" s="23">
        <f>IF(A144&amp;B144&amp;C144="","",IF(I144="","Sem vínculo",IF(COUNTIF(oc_chave,I144)&gt;0,"Vinculada","Previsão não encontrada")))</f>
        <v/>
      </c>
      <c r="P144" s="39">
        <f>IF(ISNUMBER(H144),YEAR(H144),"")</f>
        <v/>
      </c>
      <c r="Q144" s="23">
        <f>IF(D144="","",IF(COUNTIF(pl_chave,D144)&gt;0,"No plano atual","Fora do plano: histórico preservado"))</f>
        <v/>
      </c>
      <c r="R144" s="23">
        <f>IF(A144&amp;B144&amp;C144="","",IF(A144="","ERRO: falta ID do registro",IF(COUNTIF(ex_id,A144)&gt;1,"ERRO: ID do registro duplicado",IF(NOT(ISNUMBER(H144)),"ERRO: data realizada ausente ou inválida",IF(AND(ISNUMBER(pcmd_emissao),N(H144)&gt;N(pcmd_emissao)),"Verificar: realizada após a emissão","OK")))))</f>
        <v/>
      </c>
      <c r="S144" s="53" t="n"/>
    </row>
    <row r="145">
      <c r="A145" s="25" t="n"/>
      <c r="B145" s="29" t="n"/>
      <c r="C145" s="25" t="n"/>
      <c r="D145" s="23">
        <f>IF(OR(B145="",C145=""),"",B145&amp;"|"&amp;C145)</f>
        <v/>
      </c>
      <c r="E145" s="29" t="n"/>
      <c r="F145" s="52" t="n"/>
      <c r="G145" s="49" t="n"/>
      <c r="H145" s="49" t="n"/>
      <c r="I145" s="30">
        <f>IF(OR(D145="",NOT(ISNUMBER(G145))),"",D145&amp;"|"&amp;YEAR(G145)&amp;"-"&amp;RIGHT("0"&amp;MONTH(G145),2)&amp;"-"&amp;RIGHT("0"&amp;DAY(G145),2))</f>
        <v/>
      </c>
      <c r="J145" s="52" t="n"/>
      <c r="K145" s="25" t="n"/>
      <c r="L145" s="29" t="n"/>
      <c r="M145" s="25" t="n"/>
      <c r="N145" s="25" t="n"/>
      <c r="O145" s="23">
        <f>IF(A145&amp;B145&amp;C145="","",IF(I145="","Sem vínculo",IF(COUNTIF(oc_chave,I145)&gt;0,"Vinculada","Previsão não encontrada")))</f>
        <v/>
      </c>
      <c r="P145" s="39">
        <f>IF(ISNUMBER(H145),YEAR(H145),"")</f>
        <v/>
      </c>
      <c r="Q145" s="23">
        <f>IF(D145="","",IF(COUNTIF(pl_chave,D145)&gt;0,"No plano atual","Fora do plano: histórico preservado"))</f>
        <v/>
      </c>
      <c r="R145" s="23">
        <f>IF(A145&amp;B145&amp;C145="","",IF(A145="","ERRO: falta ID do registro",IF(COUNTIF(ex_id,A145)&gt;1,"ERRO: ID do registro duplicado",IF(NOT(ISNUMBER(H145)),"ERRO: data realizada ausente ou inválida",IF(AND(ISNUMBER(pcmd_emissao),N(H145)&gt;N(pcmd_emissao)),"Verificar: realizada após a emissão","OK")))))</f>
        <v/>
      </c>
      <c r="S145" s="53" t="n"/>
    </row>
    <row r="146">
      <c r="A146" s="25" t="n"/>
      <c r="B146" s="29" t="n"/>
      <c r="C146" s="25" t="n"/>
      <c r="D146" s="23">
        <f>IF(OR(B146="",C146=""),"",B146&amp;"|"&amp;C146)</f>
        <v/>
      </c>
      <c r="E146" s="29" t="n"/>
      <c r="F146" s="52" t="n"/>
      <c r="G146" s="49" t="n"/>
      <c r="H146" s="49" t="n"/>
      <c r="I146" s="30">
        <f>IF(OR(D146="",NOT(ISNUMBER(G146))),"",D146&amp;"|"&amp;YEAR(G146)&amp;"-"&amp;RIGHT("0"&amp;MONTH(G146),2)&amp;"-"&amp;RIGHT("0"&amp;DAY(G146),2))</f>
        <v/>
      </c>
      <c r="J146" s="52" t="n"/>
      <c r="K146" s="25" t="n"/>
      <c r="L146" s="29" t="n"/>
      <c r="M146" s="25" t="n"/>
      <c r="N146" s="25" t="n"/>
      <c r="O146" s="23">
        <f>IF(A146&amp;B146&amp;C146="","",IF(I146="","Sem vínculo",IF(COUNTIF(oc_chave,I146)&gt;0,"Vinculada","Previsão não encontrada")))</f>
        <v/>
      </c>
      <c r="P146" s="39">
        <f>IF(ISNUMBER(H146),YEAR(H146),"")</f>
        <v/>
      </c>
      <c r="Q146" s="23">
        <f>IF(D146="","",IF(COUNTIF(pl_chave,D146)&gt;0,"No plano atual","Fora do plano: histórico preservado"))</f>
        <v/>
      </c>
      <c r="R146" s="23">
        <f>IF(A146&amp;B146&amp;C146="","",IF(A146="","ERRO: falta ID do registro",IF(COUNTIF(ex_id,A146)&gt;1,"ERRO: ID do registro duplicado",IF(NOT(ISNUMBER(H146)),"ERRO: data realizada ausente ou inválida",IF(AND(ISNUMBER(pcmd_emissao),N(H146)&gt;N(pcmd_emissao)),"Verificar: realizada após a emissão","OK")))))</f>
        <v/>
      </c>
      <c r="S146" s="53" t="n"/>
    </row>
    <row r="147">
      <c r="A147" s="25" t="n"/>
      <c r="B147" s="29" t="n"/>
      <c r="C147" s="25" t="n"/>
      <c r="D147" s="23">
        <f>IF(OR(B147="",C147=""),"",B147&amp;"|"&amp;C147)</f>
        <v/>
      </c>
      <c r="E147" s="29" t="n"/>
      <c r="F147" s="52" t="n"/>
      <c r="G147" s="49" t="n"/>
      <c r="H147" s="49" t="n"/>
      <c r="I147" s="30">
        <f>IF(OR(D147="",NOT(ISNUMBER(G147))),"",D147&amp;"|"&amp;YEAR(G147)&amp;"-"&amp;RIGHT("0"&amp;MONTH(G147),2)&amp;"-"&amp;RIGHT("0"&amp;DAY(G147),2))</f>
        <v/>
      </c>
      <c r="J147" s="52" t="n"/>
      <c r="K147" s="25" t="n"/>
      <c r="L147" s="29" t="n"/>
      <c r="M147" s="25" t="n"/>
      <c r="N147" s="25" t="n"/>
      <c r="O147" s="23">
        <f>IF(A147&amp;B147&amp;C147="","",IF(I147="","Sem vínculo",IF(COUNTIF(oc_chave,I147)&gt;0,"Vinculada","Previsão não encontrada")))</f>
        <v/>
      </c>
      <c r="P147" s="39">
        <f>IF(ISNUMBER(H147),YEAR(H147),"")</f>
        <v/>
      </c>
      <c r="Q147" s="23">
        <f>IF(D147="","",IF(COUNTIF(pl_chave,D147)&gt;0,"No plano atual","Fora do plano: histórico preservado"))</f>
        <v/>
      </c>
      <c r="R147" s="23">
        <f>IF(A147&amp;B147&amp;C147="","",IF(A147="","ERRO: falta ID do registro",IF(COUNTIF(ex_id,A147)&gt;1,"ERRO: ID do registro duplicado",IF(NOT(ISNUMBER(H147)),"ERRO: data realizada ausente ou inválida",IF(AND(ISNUMBER(pcmd_emissao),N(H147)&gt;N(pcmd_emissao)),"Verificar: realizada após a emissão","OK")))))</f>
        <v/>
      </c>
      <c r="S147" s="53" t="n"/>
    </row>
    <row r="148">
      <c r="A148" s="25" t="n"/>
      <c r="B148" s="29" t="n"/>
      <c r="C148" s="25" t="n"/>
      <c r="D148" s="23">
        <f>IF(OR(B148="",C148=""),"",B148&amp;"|"&amp;C148)</f>
        <v/>
      </c>
      <c r="E148" s="29" t="n"/>
      <c r="F148" s="52" t="n"/>
      <c r="G148" s="49" t="n"/>
      <c r="H148" s="49" t="n"/>
      <c r="I148" s="30">
        <f>IF(OR(D148="",NOT(ISNUMBER(G148))),"",D148&amp;"|"&amp;YEAR(G148)&amp;"-"&amp;RIGHT("0"&amp;MONTH(G148),2)&amp;"-"&amp;RIGHT("0"&amp;DAY(G148),2))</f>
        <v/>
      </c>
      <c r="J148" s="52" t="n"/>
      <c r="K148" s="25" t="n"/>
      <c r="L148" s="29" t="n"/>
      <c r="M148" s="25" t="n"/>
      <c r="N148" s="25" t="n"/>
      <c r="O148" s="23">
        <f>IF(A148&amp;B148&amp;C148="","",IF(I148="","Sem vínculo",IF(COUNTIF(oc_chave,I148)&gt;0,"Vinculada","Previsão não encontrada")))</f>
        <v/>
      </c>
      <c r="P148" s="39">
        <f>IF(ISNUMBER(H148),YEAR(H148),"")</f>
        <v/>
      </c>
      <c r="Q148" s="23">
        <f>IF(D148="","",IF(COUNTIF(pl_chave,D148)&gt;0,"No plano atual","Fora do plano: histórico preservado"))</f>
        <v/>
      </c>
      <c r="R148" s="23">
        <f>IF(A148&amp;B148&amp;C148="","",IF(A148="","ERRO: falta ID do registro",IF(COUNTIF(ex_id,A148)&gt;1,"ERRO: ID do registro duplicado",IF(NOT(ISNUMBER(H148)),"ERRO: data realizada ausente ou inválida",IF(AND(ISNUMBER(pcmd_emissao),N(H148)&gt;N(pcmd_emissao)),"Verificar: realizada após a emissão","OK")))))</f>
        <v/>
      </c>
      <c r="S148" s="53" t="n"/>
    </row>
    <row r="149">
      <c r="A149" s="25" t="n"/>
      <c r="B149" s="29" t="n"/>
      <c r="C149" s="25" t="n"/>
      <c r="D149" s="23">
        <f>IF(OR(B149="",C149=""),"",B149&amp;"|"&amp;C149)</f>
        <v/>
      </c>
      <c r="E149" s="29" t="n"/>
      <c r="F149" s="52" t="n"/>
      <c r="G149" s="49" t="n"/>
      <c r="H149" s="49" t="n"/>
      <c r="I149" s="30">
        <f>IF(OR(D149="",NOT(ISNUMBER(G149))),"",D149&amp;"|"&amp;YEAR(G149)&amp;"-"&amp;RIGHT("0"&amp;MONTH(G149),2)&amp;"-"&amp;RIGHT("0"&amp;DAY(G149),2))</f>
        <v/>
      </c>
      <c r="J149" s="52" t="n"/>
      <c r="K149" s="25" t="n"/>
      <c r="L149" s="29" t="n"/>
      <c r="M149" s="25" t="n"/>
      <c r="N149" s="25" t="n"/>
      <c r="O149" s="23">
        <f>IF(A149&amp;B149&amp;C149="","",IF(I149="","Sem vínculo",IF(COUNTIF(oc_chave,I149)&gt;0,"Vinculada","Previsão não encontrada")))</f>
        <v/>
      </c>
      <c r="P149" s="39">
        <f>IF(ISNUMBER(H149),YEAR(H149),"")</f>
        <v/>
      </c>
      <c r="Q149" s="23">
        <f>IF(D149="","",IF(COUNTIF(pl_chave,D149)&gt;0,"No plano atual","Fora do plano: histórico preservado"))</f>
        <v/>
      </c>
      <c r="R149" s="23">
        <f>IF(A149&amp;B149&amp;C149="","",IF(A149="","ERRO: falta ID do registro",IF(COUNTIF(ex_id,A149)&gt;1,"ERRO: ID do registro duplicado",IF(NOT(ISNUMBER(H149)),"ERRO: data realizada ausente ou inválida",IF(AND(ISNUMBER(pcmd_emissao),N(H149)&gt;N(pcmd_emissao)),"Verificar: realizada após a emissão","OK")))))</f>
        <v/>
      </c>
      <c r="S149" s="53" t="n"/>
    </row>
    <row r="150">
      <c r="A150" s="25" t="n"/>
      <c r="B150" s="29" t="n"/>
      <c r="C150" s="25" t="n"/>
      <c r="D150" s="23">
        <f>IF(OR(B150="",C150=""),"",B150&amp;"|"&amp;C150)</f>
        <v/>
      </c>
      <c r="E150" s="29" t="n"/>
      <c r="F150" s="52" t="n"/>
      <c r="G150" s="49" t="n"/>
      <c r="H150" s="49" t="n"/>
      <c r="I150" s="30">
        <f>IF(OR(D150="",NOT(ISNUMBER(G150))),"",D150&amp;"|"&amp;YEAR(G150)&amp;"-"&amp;RIGHT("0"&amp;MONTH(G150),2)&amp;"-"&amp;RIGHT("0"&amp;DAY(G150),2))</f>
        <v/>
      </c>
      <c r="J150" s="52" t="n"/>
      <c r="K150" s="25" t="n"/>
      <c r="L150" s="29" t="n"/>
      <c r="M150" s="25" t="n"/>
      <c r="N150" s="25" t="n"/>
      <c r="O150" s="23">
        <f>IF(A150&amp;B150&amp;C150="","",IF(I150="","Sem vínculo",IF(COUNTIF(oc_chave,I150)&gt;0,"Vinculada","Previsão não encontrada")))</f>
        <v/>
      </c>
      <c r="P150" s="39">
        <f>IF(ISNUMBER(H150),YEAR(H150),"")</f>
        <v/>
      </c>
      <c r="Q150" s="23">
        <f>IF(D150="","",IF(COUNTIF(pl_chave,D150)&gt;0,"No plano atual","Fora do plano: histórico preservado"))</f>
        <v/>
      </c>
      <c r="R150" s="23">
        <f>IF(A150&amp;B150&amp;C150="","",IF(A150="","ERRO: falta ID do registro",IF(COUNTIF(ex_id,A150)&gt;1,"ERRO: ID do registro duplicado",IF(NOT(ISNUMBER(H150)),"ERRO: data realizada ausente ou inválida",IF(AND(ISNUMBER(pcmd_emissao),N(H150)&gt;N(pcmd_emissao)),"Verificar: realizada após a emissão","OK")))))</f>
        <v/>
      </c>
      <c r="S150" s="53" t="n"/>
    </row>
    <row r="151">
      <c r="A151" s="25" t="n"/>
      <c r="B151" s="29" t="n"/>
      <c r="C151" s="25" t="n"/>
      <c r="D151" s="23">
        <f>IF(OR(B151="",C151=""),"",B151&amp;"|"&amp;C151)</f>
        <v/>
      </c>
      <c r="E151" s="29" t="n"/>
      <c r="F151" s="52" t="n"/>
      <c r="G151" s="49" t="n"/>
      <c r="H151" s="49" t="n"/>
      <c r="I151" s="30">
        <f>IF(OR(D151="",NOT(ISNUMBER(G151))),"",D151&amp;"|"&amp;YEAR(G151)&amp;"-"&amp;RIGHT("0"&amp;MONTH(G151),2)&amp;"-"&amp;RIGHT("0"&amp;DAY(G151),2))</f>
        <v/>
      </c>
      <c r="J151" s="52" t="n"/>
      <c r="K151" s="25" t="n"/>
      <c r="L151" s="29" t="n"/>
      <c r="M151" s="25" t="n"/>
      <c r="N151" s="25" t="n"/>
      <c r="O151" s="23">
        <f>IF(A151&amp;B151&amp;C151="","",IF(I151="","Sem vínculo",IF(COUNTIF(oc_chave,I151)&gt;0,"Vinculada","Previsão não encontrada")))</f>
        <v/>
      </c>
      <c r="P151" s="39">
        <f>IF(ISNUMBER(H151),YEAR(H151),"")</f>
        <v/>
      </c>
      <c r="Q151" s="23">
        <f>IF(D151="","",IF(COUNTIF(pl_chave,D151)&gt;0,"No plano atual","Fora do plano: histórico preservado"))</f>
        <v/>
      </c>
      <c r="R151" s="23">
        <f>IF(A151&amp;B151&amp;C151="","",IF(A151="","ERRO: falta ID do registro",IF(COUNTIF(ex_id,A151)&gt;1,"ERRO: ID do registro duplicado",IF(NOT(ISNUMBER(H151)),"ERRO: data realizada ausente ou inválida",IF(AND(ISNUMBER(pcmd_emissao),N(H151)&gt;N(pcmd_emissao)),"Verificar: realizada após a emissão","OK")))))</f>
        <v/>
      </c>
      <c r="S151" s="53" t="n"/>
    </row>
    <row r="152">
      <c r="A152" s="25" t="n"/>
      <c r="B152" s="29" t="n"/>
      <c r="C152" s="25" t="n"/>
      <c r="D152" s="23">
        <f>IF(OR(B152="",C152=""),"",B152&amp;"|"&amp;C152)</f>
        <v/>
      </c>
      <c r="E152" s="29" t="n"/>
      <c r="F152" s="52" t="n"/>
      <c r="G152" s="49" t="n"/>
      <c r="H152" s="49" t="n"/>
      <c r="I152" s="30">
        <f>IF(OR(D152="",NOT(ISNUMBER(G152))),"",D152&amp;"|"&amp;YEAR(G152)&amp;"-"&amp;RIGHT("0"&amp;MONTH(G152),2)&amp;"-"&amp;RIGHT("0"&amp;DAY(G152),2))</f>
        <v/>
      </c>
      <c r="J152" s="52" t="n"/>
      <c r="K152" s="25" t="n"/>
      <c r="L152" s="29" t="n"/>
      <c r="M152" s="25" t="n"/>
      <c r="N152" s="25" t="n"/>
      <c r="O152" s="23">
        <f>IF(A152&amp;B152&amp;C152="","",IF(I152="","Sem vínculo",IF(COUNTIF(oc_chave,I152)&gt;0,"Vinculada","Previsão não encontrada")))</f>
        <v/>
      </c>
      <c r="P152" s="39">
        <f>IF(ISNUMBER(H152),YEAR(H152),"")</f>
        <v/>
      </c>
      <c r="Q152" s="23">
        <f>IF(D152="","",IF(COUNTIF(pl_chave,D152)&gt;0,"No plano atual","Fora do plano: histórico preservado"))</f>
        <v/>
      </c>
      <c r="R152" s="23">
        <f>IF(A152&amp;B152&amp;C152="","",IF(A152="","ERRO: falta ID do registro",IF(COUNTIF(ex_id,A152)&gt;1,"ERRO: ID do registro duplicado",IF(NOT(ISNUMBER(H152)),"ERRO: data realizada ausente ou inválida",IF(AND(ISNUMBER(pcmd_emissao),N(H152)&gt;N(pcmd_emissao)),"Verificar: realizada após a emissão","OK")))))</f>
        <v/>
      </c>
      <c r="S152" s="53" t="n"/>
    </row>
    <row r="153">
      <c r="A153" s="25" t="n"/>
      <c r="B153" s="29" t="n"/>
      <c r="C153" s="25" t="n"/>
      <c r="D153" s="23">
        <f>IF(OR(B153="",C153=""),"",B153&amp;"|"&amp;C153)</f>
        <v/>
      </c>
      <c r="E153" s="29" t="n"/>
      <c r="F153" s="52" t="n"/>
      <c r="G153" s="49" t="n"/>
      <c r="H153" s="49" t="n"/>
      <c r="I153" s="30">
        <f>IF(OR(D153="",NOT(ISNUMBER(G153))),"",D153&amp;"|"&amp;YEAR(G153)&amp;"-"&amp;RIGHT("0"&amp;MONTH(G153),2)&amp;"-"&amp;RIGHT("0"&amp;DAY(G153),2))</f>
        <v/>
      </c>
      <c r="J153" s="52" t="n"/>
      <c r="K153" s="25" t="n"/>
      <c r="L153" s="29" t="n"/>
      <c r="M153" s="25" t="n"/>
      <c r="N153" s="25" t="n"/>
      <c r="O153" s="23">
        <f>IF(A153&amp;B153&amp;C153="","",IF(I153="","Sem vínculo",IF(COUNTIF(oc_chave,I153)&gt;0,"Vinculada","Previsão não encontrada")))</f>
        <v/>
      </c>
      <c r="P153" s="39">
        <f>IF(ISNUMBER(H153),YEAR(H153),"")</f>
        <v/>
      </c>
      <c r="Q153" s="23">
        <f>IF(D153="","",IF(COUNTIF(pl_chave,D153)&gt;0,"No plano atual","Fora do plano: histórico preservado"))</f>
        <v/>
      </c>
      <c r="R153" s="23">
        <f>IF(A153&amp;B153&amp;C153="","",IF(A153="","ERRO: falta ID do registro",IF(COUNTIF(ex_id,A153)&gt;1,"ERRO: ID do registro duplicado",IF(NOT(ISNUMBER(H153)),"ERRO: data realizada ausente ou inválida",IF(AND(ISNUMBER(pcmd_emissao),N(H153)&gt;N(pcmd_emissao)),"Verificar: realizada após a emissão","OK")))))</f>
        <v/>
      </c>
      <c r="S153" s="53" t="n"/>
    </row>
    <row r="154">
      <c r="A154" s="25" t="n"/>
      <c r="B154" s="29" t="n"/>
      <c r="C154" s="25" t="n"/>
      <c r="D154" s="23">
        <f>IF(OR(B154="",C154=""),"",B154&amp;"|"&amp;C154)</f>
        <v/>
      </c>
      <c r="E154" s="29" t="n"/>
      <c r="F154" s="52" t="n"/>
      <c r="G154" s="49" t="n"/>
      <c r="H154" s="49" t="n"/>
      <c r="I154" s="30">
        <f>IF(OR(D154="",NOT(ISNUMBER(G154))),"",D154&amp;"|"&amp;YEAR(G154)&amp;"-"&amp;RIGHT("0"&amp;MONTH(G154),2)&amp;"-"&amp;RIGHT("0"&amp;DAY(G154),2))</f>
        <v/>
      </c>
      <c r="J154" s="52" t="n"/>
      <c r="K154" s="25" t="n"/>
      <c r="L154" s="29" t="n"/>
      <c r="M154" s="25" t="n"/>
      <c r="N154" s="25" t="n"/>
      <c r="O154" s="23">
        <f>IF(A154&amp;B154&amp;C154="","",IF(I154="","Sem vínculo",IF(COUNTIF(oc_chave,I154)&gt;0,"Vinculada","Previsão não encontrada")))</f>
        <v/>
      </c>
      <c r="P154" s="39">
        <f>IF(ISNUMBER(H154),YEAR(H154),"")</f>
        <v/>
      </c>
      <c r="Q154" s="23">
        <f>IF(D154="","",IF(COUNTIF(pl_chave,D154)&gt;0,"No plano atual","Fora do plano: histórico preservado"))</f>
        <v/>
      </c>
      <c r="R154" s="23">
        <f>IF(A154&amp;B154&amp;C154="","",IF(A154="","ERRO: falta ID do registro",IF(COUNTIF(ex_id,A154)&gt;1,"ERRO: ID do registro duplicado",IF(NOT(ISNUMBER(H154)),"ERRO: data realizada ausente ou inválida",IF(AND(ISNUMBER(pcmd_emissao),N(H154)&gt;N(pcmd_emissao)),"Verificar: realizada após a emissão","OK")))))</f>
        <v/>
      </c>
      <c r="S154" s="53" t="n"/>
    </row>
    <row r="155">
      <c r="A155" s="25" t="n"/>
      <c r="B155" s="29" t="n"/>
      <c r="C155" s="25" t="n"/>
      <c r="D155" s="23">
        <f>IF(OR(B155="",C155=""),"",B155&amp;"|"&amp;C155)</f>
        <v/>
      </c>
      <c r="E155" s="29" t="n"/>
      <c r="F155" s="52" t="n"/>
      <c r="G155" s="49" t="n"/>
      <c r="H155" s="49" t="n"/>
      <c r="I155" s="30">
        <f>IF(OR(D155="",NOT(ISNUMBER(G155))),"",D155&amp;"|"&amp;YEAR(G155)&amp;"-"&amp;RIGHT("0"&amp;MONTH(G155),2)&amp;"-"&amp;RIGHT("0"&amp;DAY(G155),2))</f>
        <v/>
      </c>
      <c r="J155" s="52" t="n"/>
      <c r="K155" s="25" t="n"/>
      <c r="L155" s="29" t="n"/>
      <c r="M155" s="25" t="n"/>
      <c r="N155" s="25" t="n"/>
      <c r="O155" s="23">
        <f>IF(A155&amp;B155&amp;C155="","",IF(I155="","Sem vínculo",IF(COUNTIF(oc_chave,I155)&gt;0,"Vinculada","Previsão não encontrada")))</f>
        <v/>
      </c>
      <c r="P155" s="39">
        <f>IF(ISNUMBER(H155),YEAR(H155),"")</f>
        <v/>
      </c>
      <c r="Q155" s="23">
        <f>IF(D155="","",IF(COUNTIF(pl_chave,D155)&gt;0,"No plano atual","Fora do plano: histórico preservado"))</f>
        <v/>
      </c>
      <c r="R155" s="23">
        <f>IF(A155&amp;B155&amp;C155="","",IF(A155="","ERRO: falta ID do registro",IF(COUNTIF(ex_id,A155)&gt;1,"ERRO: ID do registro duplicado",IF(NOT(ISNUMBER(H155)),"ERRO: data realizada ausente ou inválida",IF(AND(ISNUMBER(pcmd_emissao),N(H155)&gt;N(pcmd_emissao)),"Verificar: realizada após a emissão","OK")))))</f>
        <v/>
      </c>
      <c r="S155" s="53" t="n"/>
    </row>
    <row r="156">
      <c r="A156" s="25" t="n"/>
      <c r="B156" s="29" t="n"/>
      <c r="C156" s="25" t="n"/>
      <c r="D156" s="23">
        <f>IF(OR(B156="",C156=""),"",B156&amp;"|"&amp;C156)</f>
        <v/>
      </c>
      <c r="E156" s="29" t="n"/>
      <c r="F156" s="52" t="n"/>
      <c r="G156" s="49" t="n"/>
      <c r="H156" s="49" t="n"/>
      <c r="I156" s="30">
        <f>IF(OR(D156="",NOT(ISNUMBER(G156))),"",D156&amp;"|"&amp;YEAR(G156)&amp;"-"&amp;RIGHT("0"&amp;MONTH(G156),2)&amp;"-"&amp;RIGHT("0"&amp;DAY(G156),2))</f>
        <v/>
      </c>
      <c r="J156" s="52" t="n"/>
      <c r="K156" s="25" t="n"/>
      <c r="L156" s="29" t="n"/>
      <c r="M156" s="25" t="n"/>
      <c r="N156" s="25" t="n"/>
      <c r="O156" s="23">
        <f>IF(A156&amp;B156&amp;C156="","",IF(I156="","Sem vínculo",IF(COUNTIF(oc_chave,I156)&gt;0,"Vinculada","Previsão não encontrada")))</f>
        <v/>
      </c>
      <c r="P156" s="39">
        <f>IF(ISNUMBER(H156),YEAR(H156),"")</f>
        <v/>
      </c>
      <c r="Q156" s="23">
        <f>IF(D156="","",IF(COUNTIF(pl_chave,D156)&gt;0,"No plano atual","Fora do plano: histórico preservado"))</f>
        <v/>
      </c>
      <c r="R156" s="23">
        <f>IF(A156&amp;B156&amp;C156="","",IF(A156="","ERRO: falta ID do registro",IF(COUNTIF(ex_id,A156)&gt;1,"ERRO: ID do registro duplicado",IF(NOT(ISNUMBER(H156)),"ERRO: data realizada ausente ou inválida",IF(AND(ISNUMBER(pcmd_emissao),N(H156)&gt;N(pcmd_emissao)),"Verificar: realizada após a emissão","OK")))))</f>
        <v/>
      </c>
      <c r="S156" s="53" t="n"/>
    </row>
    <row r="157">
      <c r="A157" s="25" t="n"/>
      <c r="B157" s="29" t="n"/>
      <c r="C157" s="25" t="n"/>
      <c r="D157" s="23">
        <f>IF(OR(B157="",C157=""),"",B157&amp;"|"&amp;C157)</f>
        <v/>
      </c>
      <c r="E157" s="29" t="n"/>
      <c r="F157" s="52" t="n"/>
      <c r="G157" s="49" t="n"/>
      <c r="H157" s="49" t="n"/>
      <c r="I157" s="30">
        <f>IF(OR(D157="",NOT(ISNUMBER(G157))),"",D157&amp;"|"&amp;YEAR(G157)&amp;"-"&amp;RIGHT("0"&amp;MONTH(G157),2)&amp;"-"&amp;RIGHT("0"&amp;DAY(G157),2))</f>
        <v/>
      </c>
      <c r="J157" s="52" t="n"/>
      <c r="K157" s="25" t="n"/>
      <c r="L157" s="29" t="n"/>
      <c r="M157" s="25" t="n"/>
      <c r="N157" s="25" t="n"/>
      <c r="O157" s="23">
        <f>IF(A157&amp;B157&amp;C157="","",IF(I157="","Sem vínculo",IF(COUNTIF(oc_chave,I157)&gt;0,"Vinculada","Previsão não encontrada")))</f>
        <v/>
      </c>
      <c r="P157" s="39">
        <f>IF(ISNUMBER(H157),YEAR(H157),"")</f>
        <v/>
      </c>
      <c r="Q157" s="23">
        <f>IF(D157="","",IF(COUNTIF(pl_chave,D157)&gt;0,"No plano atual","Fora do plano: histórico preservado"))</f>
        <v/>
      </c>
      <c r="R157" s="23">
        <f>IF(A157&amp;B157&amp;C157="","",IF(A157="","ERRO: falta ID do registro",IF(COUNTIF(ex_id,A157)&gt;1,"ERRO: ID do registro duplicado",IF(NOT(ISNUMBER(H157)),"ERRO: data realizada ausente ou inválida",IF(AND(ISNUMBER(pcmd_emissao),N(H157)&gt;N(pcmd_emissao)),"Verificar: realizada após a emissão","OK")))))</f>
        <v/>
      </c>
      <c r="S157" s="53" t="n"/>
    </row>
    <row r="158">
      <c r="A158" s="25" t="n"/>
      <c r="B158" s="29" t="n"/>
      <c r="C158" s="25" t="n"/>
      <c r="D158" s="23">
        <f>IF(OR(B158="",C158=""),"",B158&amp;"|"&amp;C158)</f>
        <v/>
      </c>
      <c r="E158" s="29" t="n"/>
      <c r="F158" s="52" t="n"/>
      <c r="G158" s="49" t="n"/>
      <c r="H158" s="49" t="n"/>
      <c r="I158" s="30">
        <f>IF(OR(D158="",NOT(ISNUMBER(G158))),"",D158&amp;"|"&amp;YEAR(G158)&amp;"-"&amp;RIGHT("0"&amp;MONTH(G158),2)&amp;"-"&amp;RIGHT("0"&amp;DAY(G158),2))</f>
        <v/>
      </c>
      <c r="J158" s="52" t="n"/>
      <c r="K158" s="25" t="n"/>
      <c r="L158" s="29" t="n"/>
      <c r="M158" s="25" t="n"/>
      <c r="N158" s="25" t="n"/>
      <c r="O158" s="23">
        <f>IF(A158&amp;B158&amp;C158="","",IF(I158="","Sem vínculo",IF(COUNTIF(oc_chave,I158)&gt;0,"Vinculada","Previsão não encontrada")))</f>
        <v/>
      </c>
      <c r="P158" s="39">
        <f>IF(ISNUMBER(H158),YEAR(H158),"")</f>
        <v/>
      </c>
      <c r="Q158" s="23">
        <f>IF(D158="","",IF(COUNTIF(pl_chave,D158)&gt;0,"No plano atual","Fora do plano: histórico preservado"))</f>
        <v/>
      </c>
      <c r="R158" s="23">
        <f>IF(A158&amp;B158&amp;C158="","",IF(A158="","ERRO: falta ID do registro",IF(COUNTIF(ex_id,A158)&gt;1,"ERRO: ID do registro duplicado",IF(NOT(ISNUMBER(H158)),"ERRO: data realizada ausente ou inválida",IF(AND(ISNUMBER(pcmd_emissao),N(H158)&gt;N(pcmd_emissao)),"Verificar: realizada após a emissão","OK")))))</f>
        <v/>
      </c>
      <c r="S158" s="53" t="n"/>
    </row>
    <row r="159">
      <c r="A159" s="25" t="n"/>
      <c r="B159" s="29" t="n"/>
      <c r="C159" s="25" t="n"/>
      <c r="D159" s="23">
        <f>IF(OR(B159="",C159=""),"",B159&amp;"|"&amp;C159)</f>
        <v/>
      </c>
      <c r="E159" s="29" t="n"/>
      <c r="F159" s="52" t="n"/>
      <c r="G159" s="49" t="n"/>
      <c r="H159" s="49" t="n"/>
      <c r="I159" s="30">
        <f>IF(OR(D159="",NOT(ISNUMBER(G159))),"",D159&amp;"|"&amp;YEAR(G159)&amp;"-"&amp;RIGHT("0"&amp;MONTH(G159),2)&amp;"-"&amp;RIGHT("0"&amp;DAY(G159),2))</f>
        <v/>
      </c>
      <c r="J159" s="52" t="n"/>
      <c r="K159" s="25" t="n"/>
      <c r="L159" s="29" t="n"/>
      <c r="M159" s="25" t="n"/>
      <c r="N159" s="25" t="n"/>
      <c r="O159" s="23">
        <f>IF(A159&amp;B159&amp;C159="","",IF(I159="","Sem vínculo",IF(COUNTIF(oc_chave,I159)&gt;0,"Vinculada","Previsão não encontrada")))</f>
        <v/>
      </c>
      <c r="P159" s="39">
        <f>IF(ISNUMBER(H159),YEAR(H159),"")</f>
        <v/>
      </c>
      <c r="Q159" s="23">
        <f>IF(D159="","",IF(COUNTIF(pl_chave,D159)&gt;0,"No plano atual","Fora do plano: histórico preservado"))</f>
        <v/>
      </c>
      <c r="R159" s="23">
        <f>IF(A159&amp;B159&amp;C159="","",IF(A159="","ERRO: falta ID do registro",IF(COUNTIF(ex_id,A159)&gt;1,"ERRO: ID do registro duplicado",IF(NOT(ISNUMBER(H159)),"ERRO: data realizada ausente ou inválida",IF(AND(ISNUMBER(pcmd_emissao),N(H159)&gt;N(pcmd_emissao)),"Verificar: realizada após a emissão","OK")))))</f>
        <v/>
      </c>
      <c r="S159" s="53" t="n"/>
    </row>
    <row r="160">
      <c r="A160" s="25" t="n"/>
      <c r="B160" s="29" t="n"/>
      <c r="C160" s="25" t="n"/>
      <c r="D160" s="23">
        <f>IF(OR(B160="",C160=""),"",B160&amp;"|"&amp;C160)</f>
        <v/>
      </c>
      <c r="E160" s="29" t="n"/>
      <c r="F160" s="52" t="n"/>
      <c r="G160" s="49" t="n"/>
      <c r="H160" s="49" t="n"/>
      <c r="I160" s="30">
        <f>IF(OR(D160="",NOT(ISNUMBER(G160))),"",D160&amp;"|"&amp;YEAR(G160)&amp;"-"&amp;RIGHT("0"&amp;MONTH(G160),2)&amp;"-"&amp;RIGHT("0"&amp;DAY(G160),2))</f>
        <v/>
      </c>
      <c r="J160" s="52" t="n"/>
      <c r="K160" s="25" t="n"/>
      <c r="L160" s="29" t="n"/>
      <c r="M160" s="25" t="n"/>
      <c r="N160" s="25" t="n"/>
      <c r="O160" s="23">
        <f>IF(A160&amp;B160&amp;C160="","",IF(I160="","Sem vínculo",IF(COUNTIF(oc_chave,I160)&gt;0,"Vinculada","Previsão não encontrada")))</f>
        <v/>
      </c>
      <c r="P160" s="39">
        <f>IF(ISNUMBER(H160),YEAR(H160),"")</f>
        <v/>
      </c>
      <c r="Q160" s="23">
        <f>IF(D160="","",IF(COUNTIF(pl_chave,D160)&gt;0,"No plano atual","Fora do plano: histórico preservado"))</f>
        <v/>
      </c>
      <c r="R160" s="23">
        <f>IF(A160&amp;B160&amp;C160="","",IF(A160="","ERRO: falta ID do registro",IF(COUNTIF(ex_id,A160)&gt;1,"ERRO: ID do registro duplicado",IF(NOT(ISNUMBER(H160)),"ERRO: data realizada ausente ou inválida",IF(AND(ISNUMBER(pcmd_emissao),N(H160)&gt;N(pcmd_emissao)),"Verificar: realizada após a emissão","OK")))))</f>
        <v/>
      </c>
      <c r="S160" s="53" t="n"/>
    </row>
    <row r="161">
      <c r="A161" s="25" t="n"/>
      <c r="B161" s="29" t="n"/>
      <c r="C161" s="25" t="n"/>
      <c r="D161" s="23">
        <f>IF(OR(B161="",C161=""),"",B161&amp;"|"&amp;C161)</f>
        <v/>
      </c>
      <c r="E161" s="29" t="n"/>
      <c r="F161" s="52" t="n"/>
      <c r="G161" s="49" t="n"/>
      <c r="H161" s="49" t="n"/>
      <c r="I161" s="30">
        <f>IF(OR(D161="",NOT(ISNUMBER(G161))),"",D161&amp;"|"&amp;YEAR(G161)&amp;"-"&amp;RIGHT("0"&amp;MONTH(G161),2)&amp;"-"&amp;RIGHT("0"&amp;DAY(G161),2))</f>
        <v/>
      </c>
      <c r="J161" s="52" t="n"/>
      <c r="K161" s="25" t="n"/>
      <c r="L161" s="29" t="n"/>
      <c r="M161" s="25" t="n"/>
      <c r="N161" s="25" t="n"/>
      <c r="O161" s="23">
        <f>IF(A161&amp;B161&amp;C161="","",IF(I161="","Sem vínculo",IF(COUNTIF(oc_chave,I161)&gt;0,"Vinculada","Previsão não encontrada")))</f>
        <v/>
      </c>
      <c r="P161" s="39">
        <f>IF(ISNUMBER(H161),YEAR(H161),"")</f>
        <v/>
      </c>
      <c r="Q161" s="23">
        <f>IF(D161="","",IF(COUNTIF(pl_chave,D161)&gt;0,"No plano atual","Fora do plano: histórico preservado"))</f>
        <v/>
      </c>
      <c r="R161" s="23">
        <f>IF(A161&amp;B161&amp;C161="","",IF(A161="","ERRO: falta ID do registro",IF(COUNTIF(ex_id,A161)&gt;1,"ERRO: ID do registro duplicado",IF(NOT(ISNUMBER(H161)),"ERRO: data realizada ausente ou inválida",IF(AND(ISNUMBER(pcmd_emissao),N(H161)&gt;N(pcmd_emissao)),"Verificar: realizada após a emissão","OK")))))</f>
        <v/>
      </c>
      <c r="S161" s="53" t="n"/>
    </row>
    <row r="162">
      <c r="A162" s="25" t="n"/>
      <c r="B162" s="29" t="n"/>
      <c r="C162" s="25" t="n"/>
      <c r="D162" s="23">
        <f>IF(OR(B162="",C162=""),"",B162&amp;"|"&amp;C162)</f>
        <v/>
      </c>
      <c r="E162" s="29" t="n"/>
      <c r="F162" s="52" t="n"/>
      <c r="G162" s="49" t="n"/>
      <c r="H162" s="49" t="n"/>
      <c r="I162" s="30">
        <f>IF(OR(D162="",NOT(ISNUMBER(G162))),"",D162&amp;"|"&amp;YEAR(G162)&amp;"-"&amp;RIGHT("0"&amp;MONTH(G162),2)&amp;"-"&amp;RIGHT("0"&amp;DAY(G162),2))</f>
        <v/>
      </c>
      <c r="J162" s="52" t="n"/>
      <c r="K162" s="25" t="n"/>
      <c r="L162" s="29" t="n"/>
      <c r="M162" s="25" t="n"/>
      <c r="N162" s="25" t="n"/>
      <c r="O162" s="23">
        <f>IF(A162&amp;B162&amp;C162="","",IF(I162="","Sem vínculo",IF(COUNTIF(oc_chave,I162)&gt;0,"Vinculada","Previsão não encontrada")))</f>
        <v/>
      </c>
      <c r="P162" s="39">
        <f>IF(ISNUMBER(H162),YEAR(H162),"")</f>
        <v/>
      </c>
      <c r="Q162" s="23">
        <f>IF(D162="","",IF(COUNTIF(pl_chave,D162)&gt;0,"No plano atual","Fora do plano: histórico preservado"))</f>
        <v/>
      </c>
      <c r="R162" s="23">
        <f>IF(A162&amp;B162&amp;C162="","",IF(A162="","ERRO: falta ID do registro",IF(COUNTIF(ex_id,A162)&gt;1,"ERRO: ID do registro duplicado",IF(NOT(ISNUMBER(H162)),"ERRO: data realizada ausente ou inválida",IF(AND(ISNUMBER(pcmd_emissao),N(H162)&gt;N(pcmd_emissao)),"Verificar: realizada após a emissão","OK")))))</f>
        <v/>
      </c>
      <c r="S162" s="53" t="n"/>
    </row>
    <row r="163">
      <c r="A163" s="25" t="n"/>
      <c r="B163" s="29" t="n"/>
      <c r="C163" s="25" t="n"/>
      <c r="D163" s="23">
        <f>IF(OR(B163="",C163=""),"",B163&amp;"|"&amp;C163)</f>
        <v/>
      </c>
      <c r="E163" s="29" t="n"/>
      <c r="F163" s="52" t="n"/>
      <c r="G163" s="49" t="n"/>
      <c r="H163" s="49" t="n"/>
      <c r="I163" s="30">
        <f>IF(OR(D163="",NOT(ISNUMBER(G163))),"",D163&amp;"|"&amp;YEAR(G163)&amp;"-"&amp;RIGHT("0"&amp;MONTH(G163),2)&amp;"-"&amp;RIGHT("0"&amp;DAY(G163),2))</f>
        <v/>
      </c>
      <c r="J163" s="52" t="n"/>
      <c r="K163" s="25" t="n"/>
      <c r="L163" s="29" t="n"/>
      <c r="M163" s="25" t="n"/>
      <c r="N163" s="25" t="n"/>
      <c r="O163" s="23">
        <f>IF(A163&amp;B163&amp;C163="","",IF(I163="","Sem vínculo",IF(COUNTIF(oc_chave,I163)&gt;0,"Vinculada","Previsão não encontrada")))</f>
        <v/>
      </c>
      <c r="P163" s="39">
        <f>IF(ISNUMBER(H163),YEAR(H163),"")</f>
        <v/>
      </c>
      <c r="Q163" s="23">
        <f>IF(D163="","",IF(COUNTIF(pl_chave,D163)&gt;0,"No plano atual","Fora do plano: histórico preservado"))</f>
        <v/>
      </c>
      <c r="R163" s="23">
        <f>IF(A163&amp;B163&amp;C163="","",IF(A163="","ERRO: falta ID do registro",IF(COUNTIF(ex_id,A163)&gt;1,"ERRO: ID do registro duplicado",IF(NOT(ISNUMBER(H163)),"ERRO: data realizada ausente ou inválida",IF(AND(ISNUMBER(pcmd_emissao),N(H163)&gt;N(pcmd_emissao)),"Verificar: realizada após a emissão","OK")))))</f>
        <v/>
      </c>
      <c r="S163" s="53" t="n"/>
    </row>
    <row r="164">
      <c r="A164" s="25" t="n"/>
      <c r="B164" s="29" t="n"/>
      <c r="C164" s="25" t="n"/>
      <c r="D164" s="23">
        <f>IF(OR(B164="",C164=""),"",B164&amp;"|"&amp;C164)</f>
        <v/>
      </c>
      <c r="E164" s="29" t="n"/>
      <c r="F164" s="52" t="n"/>
      <c r="G164" s="49" t="n"/>
      <c r="H164" s="49" t="n"/>
      <c r="I164" s="30">
        <f>IF(OR(D164="",NOT(ISNUMBER(G164))),"",D164&amp;"|"&amp;YEAR(G164)&amp;"-"&amp;RIGHT("0"&amp;MONTH(G164),2)&amp;"-"&amp;RIGHT("0"&amp;DAY(G164),2))</f>
        <v/>
      </c>
      <c r="J164" s="52" t="n"/>
      <c r="K164" s="25" t="n"/>
      <c r="L164" s="29" t="n"/>
      <c r="M164" s="25" t="n"/>
      <c r="N164" s="25" t="n"/>
      <c r="O164" s="23">
        <f>IF(A164&amp;B164&amp;C164="","",IF(I164="","Sem vínculo",IF(COUNTIF(oc_chave,I164)&gt;0,"Vinculada","Previsão não encontrada")))</f>
        <v/>
      </c>
      <c r="P164" s="39">
        <f>IF(ISNUMBER(H164),YEAR(H164),"")</f>
        <v/>
      </c>
      <c r="Q164" s="23">
        <f>IF(D164="","",IF(COUNTIF(pl_chave,D164)&gt;0,"No plano atual","Fora do plano: histórico preservado"))</f>
        <v/>
      </c>
      <c r="R164" s="23">
        <f>IF(A164&amp;B164&amp;C164="","",IF(A164="","ERRO: falta ID do registro",IF(COUNTIF(ex_id,A164)&gt;1,"ERRO: ID do registro duplicado",IF(NOT(ISNUMBER(H164)),"ERRO: data realizada ausente ou inválida",IF(AND(ISNUMBER(pcmd_emissao),N(H164)&gt;N(pcmd_emissao)),"Verificar: realizada após a emissão","OK")))))</f>
        <v/>
      </c>
      <c r="S164" s="53" t="n"/>
    </row>
    <row r="165">
      <c r="A165" s="25" t="n"/>
      <c r="B165" s="29" t="n"/>
      <c r="C165" s="25" t="n"/>
      <c r="D165" s="23">
        <f>IF(OR(B165="",C165=""),"",B165&amp;"|"&amp;C165)</f>
        <v/>
      </c>
      <c r="E165" s="29" t="n"/>
      <c r="F165" s="52" t="n"/>
      <c r="G165" s="49" t="n"/>
      <c r="H165" s="49" t="n"/>
      <c r="I165" s="30">
        <f>IF(OR(D165="",NOT(ISNUMBER(G165))),"",D165&amp;"|"&amp;YEAR(G165)&amp;"-"&amp;RIGHT("0"&amp;MONTH(G165),2)&amp;"-"&amp;RIGHT("0"&amp;DAY(G165),2))</f>
        <v/>
      </c>
      <c r="J165" s="52" t="n"/>
      <c r="K165" s="25" t="n"/>
      <c r="L165" s="29" t="n"/>
      <c r="M165" s="25" t="n"/>
      <c r="N165" s="25" t="n"/>
      <c r="O165" s="23">
        <f>IF(A165&amp;B165&amp;C165="","",IF(I165="","Sem vínculo",IF(COUNTIF(oc_chave,I165)&gt;0,"Vinculada","Previsão não encontrada")))</f>
        <v/>
      </c>
      <c r="P165" s="39">
        <f>IF(ISNUMBER(H165),YEAR(H165),"")</f>
        <v/>
      </c>
      <c r="Q165" s="23">
        <f>IF(D165="","",IF(COUNTIF(pl_chave,D165)&gt;0,"No plano atual","Fora do plano: histórico preservado"))</f>
        <v/>
      </c>
      <c r="R165" s="23">
        <f>IF(A165&amp;B165&amp;C165="","",IF(A165="","ERRO: falta ID do registro",IF(COUNTIF(ex_id,A165)&gt;1,"ERRO: ID do registro duplicado",IF(NOT(ISNUMBER(H165)),"ERRO: data realizada ausente ou inválida",IF(AND(ISNUMBER(pcmd_emissao),N(H165)&gt;N(pcmd_emissao)),"Verificar: realizada após a emissão","OK")))))</f>
        <v/>
      </c>
      <c r="S165" s="53" t="n"/>
    </row>
    <row r="166">
      <c r="A166" s="25" t="n"/>
      <c r="B166" s="29" t="n"/>
      <c r="C166" s="25" t="n"/>
      <c r="D166" s="23">
        <f>IF(OR(B166="",C166=""),"",B166&amp;"|"&amp;C166)</f>
        <v/>
      </c>
      <c r="E166" s="29" t="n"/>
      <c r="F166" s="52" t="n"/>
      <c r="G166" s="49" t="n"/>
      <c r="H166" s="49" t="n"/>
      <c r="I166" s="30">
        <f>IF(OR(D166="",NOT(ISNUMBER(G166))),"",D166&amp;"|"&amp;YEAR(G166)&amp;"-"&amp;RIGHT("0"&amp;MONTH(G166),2)&amp;"-"&amp;RIGHT("0"&amp;DAY(G166),2))</f>
        <v/>
      </c>
      <c r="J166" s="52" t="n"/>
      <c r="K166" s="25" t="n"/>
      <c r="L166" s="29" t="n"/>
      <c r="M166" s="25" t="n"/>
      <c r="N166" s="25" t="n"/>
      <c r="O166" s="23">
        <f>IF(A166&amp;B166&amp;C166="","",IF(I166="","Sem vínculo",IF(COUNTIF(oc_chave,I166)&gt;0,"Vinculada","Previsão não encontrada")))</f>
        <v/>
      </c>
      <c r="P166" s="39">
        <f>IF(ISNUMBER(H166),YEAR(H166),"")</f>
        <v/>
      </c>
      <c r="Q166" s="23">
        <f>IF(D166="","",IF(COUNTIF(pl_chave,D166)&gt;0,"No plano atual","Fora do plano: histórico preservado"))</f>
        <v/>
      </c>
      <c r="R166" s="23">
        <f>IF(A166&amp;B166&amp;C166="","",IF(A166="","ERRO: falta ID do registro",IF(COUNTIF(ex_id,A166)&gt;1,"ERRO: ID do registro duplicado",IF(NOT(ISNUMBER(H166)),"ERRO: data realizada ausente ou inválida",IF(AND(ISNUMBER(pcmd_emissao),N(H166)&gt;N(pcmd_emissao)),"Verificar: realizada após a emissão","OK")))))</f>
        <v/>
      </c>
      <c r="S166" s="53" t="n"/>
    </row>
    <row r="167">
      <c r="A167" s="25" t="n"/>
      <c r="B167" s="29" t="n"/>
      <c r="C167" s="25" t="n"/>
      <c r="D167" s="23">
        <f>IF(OR(B167="",C167=""),"",B167&amp;"|"&amp;C167)</f>
        <v/>
      </c>
      <c r="E167" s="29" t="n"/>
      <c r="F167" s="52" t="n"/>
      <c r="G167" s="49" t="n"/>
      <c r="H167" s="49" t="n"/>
      <c r="I167" s="30">
        <f>IF(OR(D167="",NOT(ISNUMBER(G167))),"",D167&amp;"|"&amp;YEAR(G167)&amp;"-"&amp;RIGHT("0"&amp;MONTH(G167),2)&amp;"-"&amp;RIGHT("0"&amp;DAY(G167),2))</f>
        <v/>
      </c>
      <c r="J167" s="52" t="n"/>
      <c r="K167" s="25" t="n"/>
      <c r="L167" s="29" t="n"/>
      <c r="M167" s="25" t="n"/>
      <c r="N167" s="25" t="n"/>
      <c r="O167" s="23">
        <f>IF(A167&amp;B167&amp;C167="","",IF(I167="","Sem vínculo",IF(COUNTIF(oc_chave,I167)&gt;0,"Vinculada","Previsão não encontrada")))</f>
        <v/>
      </c>
      <c r="P167" s="39">
        <f>IF(ISNUMBER(H167),YEAR(H167),"")</f>
        <v/>
      </c>
      <c r="Q167" s="23">
        <f>IF(D167="","",IF(COUNTIF(pl_chave,D167)&gt;0,"No plano atual","Fora do plano: histórico preservado"))</f>
        <v/>
      </c>
      <c r="R167" s="23">
        <f>IF(A167&amp;B167&amp;C167="","",IF(A167="","ERRO: falta ID do registro",IF(COUNTIF(ex_id,A167)&gt;1,"ERRO: ID do registro duplicado",IF(NOT(ISNUMBER(H167)),"ERRO: data realizada ausente ou inválida",IF(AND(ISNUMBER(pcmd_emissao),N(H167)&gt;N(pcmd_emissao)),"Verificar: realizada após a emissão","OK")))))</f>
        <v/>
      </c>
      <c r="S167" s="53" t="n"/>
    </row>
    <row r="168">
      <c r="A168" s="25" t="n"/>
      <c r="B168" s="29" t="n"/>
      <c r="C168" s="25" t="n"/>
      <c r="D168" s="23">
        <f>IF(OR(B168="",C168=""),"",B168&amp;"|"&amp;C168)</f>
        <v/>
      </c>
      <c r="E168" s="29" t="n"/>
      <c r="F168" s="52" t="n"/>
      <c r="G168" s="49" t="n"/>
      <c r="H168" s="49" t="n"/>
      <c r="I168" s="30">
        <f>IF(OR(D168="",NOT(ISNUMBER(G168))),"",D168&amp;"|"&amp;YEAR(G168)&amp;"-"&amp;RIGHT("0"&amp;MONTH(G168),2)&amp;"-"&amp;RIGHT("0"&amp;DAY(G168),2))</f>
        <v/>
      </c>
      <c r="J168" s="52" t="n"/>
      <c r="K168" s="25" t="n"/>
      <c r="L168" s="29" t="n"/>
      <c r="M168" s="25" t="n"/>
      <c r="N168" s="25" t="n"/>
      <c r="O168" s="23">
        <f>IF(A168&amp;B168&amp;C168="","",IF(I168="","Sem vínculo",IF(COUNTIF(oc_chave,I168)&gt;0,"Vinculada","Previsão não encontrada")))</f>
        <v/>
      </c>
      <c r="P168" s="39">
        <f>IF(ISNUMBER(H168),YEAR(H168),"")</f>
        <v/>
      </c>
      <c r="Q168" s="23">
        <f>IF(D168="","",IF(COUNTIF(pl_chave,D168)&gt;0,"No plano atual","Fora do plano: histórico preservado"))</f>
        <v/>
      </c>
      <c r="R168" s="23">
        <f>IF(A168&amp;B168&amp;C168="","",IF(A168="","ERRO: falta ID do registro",IF(COUNTIF(ex_id,A168)&gt;1,"ERRO: ID do registro duplicado",IF(NOT(ISNUMBER(H168)),"ERRO: data realizada ausente ou inválida",IF(AND(ISNUMBER(pcmd_emissao),N(H168)&gt;N(pcmd_emissao)),"Verificar: realizada após a emissão","OK")))))</f>
        <v/>
      </c>
      <c r="S168" s="53" t="n"/>
    </row>
    <row r="169">
      <c r="A169" s="25" t="n"/>
      <c r="B169" s="29" t="n"/>
      <c r="C169" s="25" t="n"/>
      <c r="D169" s="23">
        <f>IF(OR(B169="",C169=""),"",B169&amp;"|"&amp;C169)</f>
        <v/>
      </c>
      <c r="E169" s="29" t="n"/>
      <c r="F169" s="52" t="n"/>
      <c r="G169" s="49" t="n"/>
      <c r="H169" s="49" t="n"/>
      <c r="I169" s="30">
        <f>IF(OR(D169="",NOT(ISNUMBER(G169))),"",D169&amp;"|"&amp;YEAR(G169)&amp;"-"&amp;RIGHT("0"&amp;MONTH(G169),2)&amp;"-"&amp;RIGHT("0"&amp;DAY(G169),2))</f>
        <v/>
      </c>
      <c r="J169" s="52" t="n"/>
      <c r="K169" s="25" t="n"/>
      <c r="L169" s="29" t="n"/>
      <c r="M169" s="25" t="n"/>
      <c r="N169" s="25" t="n"/>
      <c r="O169" s="23">
        <f>IF(A169&amp;B169&amp;C169="","",IF(I169="","Sem vínculo",IF(COUNTIF(oc_chave,I169)&gt;0,"Vinculada","Previsão não encontrada")))</f>
        <v/>
      </c>
      <c r="P169" s="39">
        <f>IF(ISNUMBER(H169),YEAR(H169),"")</f>
        <v/>
      </c>
      <c r="Q169" s="23">
        <f>IF(D169="","",IF(COUNTIF(pl_chave,D169)&gt;0,"No plano atual","Fora do plano: histórico preservado"))</f>
        <v/>
      </c>
      <c r="R169" s="23">
        <f>IF(A169&amp;B169&amp;C169="","",IF(A169="","ERRO: falta ID do registro",IF(COUNTIF(ex_id,A169)&gt;1,"ERRO: ID do registro duplicado",IF(NOT(ISNUMBER(H169)),"ERRO: data realizada ausente ou inválida",IF(AND(ISNUMBER(pcmd_emissao),N(H169)&gt;N(pcmd_emissao)),"Verificar: realizada após a emissão","OK")))))</f>
        <v/>
      </c>
      <c r="S169" s="53" t="n"/>
    </row>
    <row r="170">
      <c r="A170" s="25" t="n"/>
      <c r="B170" s="29" t="n"/>
      <c r="C170" s="25" t="n"/>
      <c r="D170" s="23">
        <f>IF(OR(B170="",C170=""),"",B170&amp;"|"&amp;C170)</f>
        <v/>
      </c>
      <c r="E170" s="29" t="n"/>
      <c r="F170" s="52" t="n"/>
      <c r="G170" s="49" t="n"/>
      <c r="H170" s="49" t="n"/>
      <c r="I170" s="30">
        <f>IF(OR(D170="",NOT(ISNUMBER(G170))),"",D170&amp;"|"&amp;YEAR(G170)&amp;"-"&amp;RIGHT("0"&amp;MONTH(G170),2)&amp;"-"&amp;RIGHT("0"&amp;DAY(G170),2))</f>
        <v/>
      </c>
      <c r="J170" s="52" t="n"/>
      <c r="K170" s="25" t="n"/>
      <c r="L170" s="29" t="n"/>
      <c r="M170" s="25" t="n"/>
      <c r="N170" s="25" t="n"/>
      <c r="O170" s="23">
        <f>IF(A170&amp;B170&amp;C170="","",IF(I170="","Sem vínculo",IF(COUNTIF(oc_chave,I170)&gt;0,"Vinculada","Previsão não encontrada")))</f>
        <v/>
      </c>
      <c r="P170" s="39">
        <f>IF(ISNUMBER(H170),YEAR(H170),"")</f>
        <v/>
      </c>
      <c r="Q170" s="23">
        <f>IF(D170="","",IF(COUNTIF(pl_chave,D170)&gt;0,"No plano atual","Fora do plano: histórico preservado"))</f>
        <v/>
      </c>
      <c r="R170" s="23">
        <f>IF(A170&amp;B170&amp;C170="","",IF(A170="","ERRO: falta ID do registro",IF(COUNTIF(ex_id,A170)&gt;1,"ERRO: ID do registro duplicado",IF(NOT(ISNUMBER(H170)),"ERRO: data realizada ausente ou inválida",IF(AND(ISNUMBER(pcmd_emissao),N(H170)&gt;N(pcmd_emissao)),"Verificar: realizada após a emissão","OK")))))</f>
        <v/>
      </c>
      <c r="S170" s="53" t="n"/>
    </row>
    <row r="171">
      <c r="A171" s="25" t="n"/>
      <c r="B171" s="29" t="n"/>
      <c r="C171" s="25" t="n"/>
      <c r="D171" s="23">
        <f>IF(OR(B171="",C171=""),"",B171&amp;"|"&amp;C171)</f>
        <v/>
      </c>
      <c r="E171" s="29" t="n"/>
      <c r="F171" s="52" t="n"/>
      <c r="G171" s="49" t="n"/>
      <c r="H171" s="49" t="n"/>
      <c r="I171" s="30">
        <f>IF(OR(D171="",NOT(ISNUMBER(G171))),"",D171&amp;"|"&amp;YEAR(G171)&amp;"-"&amp;RIGHT("0"&amp;MONTH(G171),2)&amp;"-"&amp;RIGHT("0"&amp;DAY(G171),2))</f>
        <v/>
      </c>
      <c r="J171" s="52" t="n"/>
      <c r="K171" s="25" t="n"/>
      <c r="L171" s="29" t="n"/>
      <c r="M171" s="25" t="n"/>
      <c r="N171" s="25" t="n"/>
      <c r="O171" s="23">
        <f>IF(A171&amp;B171&amp;C171="","",IF(I171="","Sem vínculo",IF(COUNTIF(oc_chave,I171)&gt;0,"Vinculada","Previsão não encontrada")))</f>
        <v/>
      </c>
      <c r="P171" s="39">
        <f>IF(ISNUMBER(H171),YEAR(H171),"")</f>
        <v/>
      </c>
      <c r="Q171" s="23">
        <f>IF(D171="","",IF(COUNTIF(pl_chave,D171)&gt;0,"No plano atual","Fora do plano: histórico preservado"))</f>
        <v/>
      </c>
      <c r="R171" s="23">
        <f>IF(A171&amp;B171&amp;C171="","",IF(A171="","ERRO: falta ID do registro",IF(COUNTIF(ex_id,A171)&gt;1,"ERRO: ID do registro duplicado",IF(NOT(ISNUMBER(H171)),"ERRO: data realizada ausente ou inválida",IF(AND(ISNUMBER(pcmd_emissao),N(H171)&gt;N(pcmd_emissao)),"Verificar: realizada após a emissão","OK")))))</f>
        <v/>
      </c>
      <c r="S171" s="53" t="n"/>
    </row>
    <row r="172">
      <c r="A172" s="25" t="n"/>
      <c r="B172" s="29" t="n"/>
      <c r="C172" s="25" t="n"/>
      <c r="D172" s="23">
        <f>IF(OR(B172="",C172=""),"",B172&amp;"|"&amp;C172)</f>
        <v/>
      </c>
      <c r="E172" s="29" t="n"/>
      <c r="F172" s="52" t="n"/>
      <c r="G172" s="49" t="n"/>
      <c r="H172" s="49" t="n"/>
      <c r="I172" s="30">
        <f>IF(OR(D172="",NOT(ISNUMBER(G172))),"",D172&amp;"|"&amp;YEAR(G172)&amp;"-"&amp;RIGHT("0"&amp;MONTH(G172),2)&amp;"-"&amp;RIGHT("0"&amp;DAY(G172),2))</f>
        <v/>
      </c>
      <c r="J172" s="52" t="n"/>
      <c r="K172" s="25" t="n"/>
      <c r="L172" s="29" t="n"/>
      <c r="M172" s="25" t="n"/>
      <c r="N172" s="25" t="n"/>
      <c r="O172" s="23">
        <f>IF(A172&amp;B172&amp;C172="","",IF(I172="","Sem vínculo",IF(COUNTIF(oc_chave,I172)&gt;0,"Vinculada","Previsão não encontrada")))</f>
        <v/>
      </c>
      <c r="P172" s="39">
        <f>IF(ISNUMBER(H172),YEAR(H172),"")</f>
        <v/>
      </c>
      <c r="Q172" s="23">
        <f>IF(D172="","",IF(COUNTIF(pl_chave,D172)&gt;0,"No plano atual","Fora do plano: histórico preservado"))</f>
        <v/>
      </c>
      <c r="R172" s="23">
        <f>IF(A172&amp;B172&amp;C172="","",IF(A172="","ERRO: falta ID do registro",IF(COUNTIF(ex_id,A172)&gt;1,"ERRO: ID do registro duplicado",IF(NOT(ISNUMBER(H172)),"ERRO: data realizada ausente ou inválida",IF(AND(ISNUMBER(pcmd_emissao),N(H172)&gt;N(pcmd_emissao)),"Verificar: realizada após a emissão","OK")))))</f>
        <v/>
      </c>
      <c r="S172" s="53" t="n"/>
    </row>
    <row r="173">
      <c r="A173" s="25" t="n"/>
      <c r="B173" s="29" t="n"/>
      <c r="C173" s="25" t="n"/>
      <c r="D173" s="23">
        <f>IF(OR(B173="",C173=""),"",B173&amp;"|"&amp;C173)</f>
        <v/>
      </c>
      <c r="E173" s="29" t="n"/>
      <c r="F173" s="52" t="n"/>
      <c r="G173" s="49" t="n"/>
      <c r="H173" s="49" t="n"/>
      <c r="I173" s="30">
        <f>IF(OR(D173="",NOT(ISNUMBER(G173))),"",D173&amp;"|"&amp;YEAR(G173)&amp;"-"&amp;RIGHT("0"&amp;MONTH(G173),2)&amp;"-"&amp;RIGHT("0"&amp;DAY(G173),2))</f>
        <v/>
      </c>
      <c r="J173" s="52" t="n"/>
      <c r="K173" s="25" t="n"/>
      <c r="L173" s="29" t="n"/>
      <c r="M173" s="25" t="n"/>
      <c r="N173" s="25" t="n"/>
      <c r="O173" s="23">
        <f>IF(A173&amp;B173&amp;C173="","",IF(I173="","Sem vínculo",IF(COUNTIF(oc_chave,I173)&gt;0,"Vinculada","Previsão não encontrada")))</f>
        <v/>
      </c>
      <c r="P173" s="39">
        <f>IF(ISNUMBER(H173),YEAR(H173),"")</f>
        <v/>
      </c>
      <c r="Q173" s="23">
        <f>IF(D173="","",IF(COUNTIF(pl_chave,D173)&gt;0,"No plano atual","Fora do plano: histórico preservado"))</f>
        <v/>
      </c>
      <c r="R173" s="23">
        <f>IF(A173&amp;B173&amp;C173="","",IF(A173="","ERRO: falta ID do registro",IF(COUNTIF(ex_id,A173)&gt;1,"ERRO: ID do registro duplicado",IF(NOT(ISNUMBER(H173)),"ERRO: data realizada ausente ou inválida",IF(AND(ISNUMBER(pcmd_emissao),N(H173)&gt;N(pcmd_emissao)),"Verificar: realizada após a emissão","OK")))))</f>
        <v/>
      </c>
      <c r="S173" s="53" t="n"/>
    </row>
    <row r="174">
      <c r="A174" s="25" t="n"/>
      <c r="B174" s="29" t="n"/>
      <c r="C174" s="25" t="n"/>
      <c r="D174" s="23">
        <f>IF(OR(B174="",C174=""),"",B174&amp;"|"&amp;C174)</f>
        <v/>
      </c>
      <c r="E174" s="29" t="n"/>
      <c r="F174" s="52" t="n"/>
      <c r="G174" s="49" t="n"/>
      <c r="H174" s="49" t="n"/>
      <c r="I174" s="30">
        <f>IF(OR(D174="",NOT(ISNUMBER(G174))),"",D174&amp;"|"&amp;YEAR(G174)&amp;"-"&amp;RIGHT("0"&amp;MONTH(G174),2)&amp;"-"&amp;RIGHT("0"&amp;DAY(G174),2))</f>
        <v/>
      </c>
      <c r="J174" s="52" t="n"/>
      <c r="K174" s="25" t="n"/>
      <c r="L174" s="29" t="n"/>
      <c r="M174" s="25" t="n"/>
      <c r="N174" s="25" t="n"/>
      <c r="O174" s="23">
        <f>IF(A174&amp;B174&amp;C174="","",IF(I174="","Sem vínculo",IF(COUNTIF(oc_chave,I174)&gt;0,"Vinculada","Previsão não encontrada")))</f>
        <v/>
      </c>
      <c r="P174" s="39">
        <f>IF(ISNUMBER(H174),YEAR(H174),"")</f>
        <v/>
      </c>
      <c r="Q174" s="23">
        <f>IF(D174="","",IF(COUNTIF(pl_chave,D174)&gt;0,"No plano atual","Fora do plano: histórico preservado"))</f>
        <v/>
      </c>
      <c r="R174" s="23">
        <f>IF(A174&amp;B174&amp;C174="","",IF(A174="","ERRO: falta ID do registro",IF(COUNTIF(ex_id,A174)&gt;1,"ERRO: ID do registro duplicado",IF(NOT(ISNUMBER(H174)),"ERRO: data realizada ausente ou inválida",IF(AND(ISNUMBER(pcmd_emissao),N(H174)&gt;N(pcmd_emissao)),"Verificar: realizada após a emissão","OK")))))</f>
        <v/>
      </c>
      <c r="S174" s="53" t="n"/>
    </row>
    <row r="175">
      <c r="A175" s="25" t="n"/>
      <c r="B175" s="29" t="n"/>
      <c r="C175" s="25" t="n"/>
      <c r="D175" s="23">
        <f>IF(OR(B175="",C175=""),"",B175&amp;"|"&amp;C175)</f>
        <v/>
      </c>
      <c r="E175" s="29" t="n"/>
      <c r="F175" s="52" t="n"/>
      <c r="G175" s="49" t="n"/>
      <c r="H175" s="49" t="n"/>
      <c r="I175" s="30">
        <f>IF(OR(D175="",NOT(ISNUMBER(G175))),"",D175&amp;"|"&amp;YEAR(G175)&amp;"-"&amp;RIGHT("0"&amp;MONTH(G175),2)&amp;"-"&amp;RIGHT("0"&amp;DAY(G175),2))</f>
        <v/>
      </c>
      <c r="J175" s="52" t="n"/>
      <c r="K175" s="25" t="n"/>
      <c r="L175" s="29" t="n"/>
      <c r="M175" s="25" t="n"/>
      <c r="N175" s="25" t="n"/>
      <c r="O175" s="23">
        <f>IF(A175&amp;B175&amp;C175="","",IF(I175="","Sem vínculo",IF(COUNTIF(oc_chave,I175)&gt;0,"Vinculada","Previsão não encontrada")))</f>
        <v/>
      </c>
      <c r="P175" s="39">
        <f>IF(ISNUMBER(H175),YEAR(H175),"")</f>
        <v/>
      </c>
      <c r="Q175" s="23">
        <f>IF(D175="","",IF(COUNTIF(pl_chave,D175)&gt;0,"No plano atual","Fora do plano: histórico preservado"))</f>
        <v/>
      </c>
      <c r="R175" s="23">
        <f>IF(A175&amp;B175&amp;C175="","",IF(A175="","ERRO: falta ID do registro",IF(COUNTIF(ex_id,A175)&gt;1,"ERRO: ID do registro duplicado",IF(NOT(ISNUMBER(H175)),"ERRO: data realizada ausente ou inválida",IF(AND(ISNUMBER(pcmd_emissao),N(H175)&gt;N(pcmd_emissao)),"Verificar: realizada após a emissão","OK")))))</f>
        <v/>
      </c>
      <c r="S175" s="53" t="n"/>
    </row>
    <row r="176">
      <c r="A176" s="25" t="n"/>
      <c r="B176" s="29" t="n"/>
      <c r="C176" s="25" t="n"/>
      <c r="D176" s="23">
        <f>IF(OR(B176="",C176=""),"",B176&amp;"|"&amp;C176)</f>
        <v/>
      </c>
      <c r="E176" s="29" t="n"/>
      <c r="F176" s="52" t="n"/>
      <c r="G176" s="49" t="n"/>
      <c r="H176" s="49" t="n"/>
      <c r="I176" s="30">
        <f>IF(OR(D176="",NOT(ISNUMBER(G176))),"",D176&amp;"|"&amp;YEAR(G176)&amp;"-"&amp;RIGHT("0"&amp;MONTH(G176),2)&amp;"-"&amp;RIGHT("0"&amp;DAY(G176),2))</f>
        <v/>
      </c>
      <c r="J176" s="52" t="n"/>
      <c r="K176" s="25" t="n"/>
      <c r="L176" s="29" t="n"/>
      <c r="M176" s="25" t="n"/>
      <c r="N176" s="25" t="n"/>
      <c r="O176" s="23">
        <f>IF(A176&amp;B176&amp;C176="","",IF(I176="","Sem vínculo",IF(COUNTIF(oc_chave,I176)&gt;0,"Vinculada","Previsão não encontrada")))</f>
        <v/>
      </c>
      <c r="P176" s="39">
        <f>IF(ISNUMBER(H176),YEAR(H176),"")</f>
        <v/>
      </c>
      <c r="Q176" s="23">
        <f>IF(D176="","",IF(COUNTIF(pl_chave,D176)&gt;0,"No plano atual","Fora do plano: histórico preservado"))</f>
        <v/>
      </c>
      <c r="R176" s="23">
        <f>IF(A176&amp;B176&amp;C176="","",IF(A176="","ERRO: falta ID do registro",IF(COUNTIF(ex_id,A176)&gt;1,"ERRO: ID do registro duplicado",IF(NOT(ISNUMBER(H176)),"ERRO: data realizada ausente ou inválida",IF(AND(ISNUMBER(pcmd_emissao),N(H176)&gt;N(pcmd_emissao)),"Verificar: realizada após a emissão","OK")))))</f>
        <v/>
      </c>
      <c r="S176" s="53" t="n"/>
    </row>
    <row r="177">
      <c r="A177" s="25" t="n"/>
      <c r="B177" s="29" t="n"/>
      <c r="C177" s="25" t="n"/>
      <c r="D177" s="23">
        <f>IF(OR(B177="",C177=""),"",B177&amp;"|"&amp;C177)</f>
        <v/>
      </c>
      <c r="E177" s="29" t="n"/>
      <c r="F177" s="52" t="n"/>
      <c r="G177" s="49" t="n"/>
      <c r="H177" s="49" t="n"/>
      <c r="I177" s="30">
        <f>IF(OR(D177="",NOT(ISNUMBER(G177))),"",D177&amp;"|"&amp;YEAR(G177)&amp;"-"&amp;RIGHT("0"&amp;MONTH(G177),2)&amp;"-"&amp;RIGHT("0"&amp;DAY(G177),2))</f>
        <v/>
      </c>
      <c r="J177" s="52" t="n"/>
      <c r="K177" s="25" t="n"/>
      <c r="L177" s="29" t="n"/>
      <c r="M177" s="25" t="n"/>
      <c r="N177" s="25" t="n"/>
      <c r="O177" s="23">
        <f>IF(A177&amp;B177&amp;C177="","",IF(I177="","Sem vínculo",IF(COUNTIF(oc_chave,I177)&gt;0,"Vinculada","Previsão não encontrada")))</f>
        <v/>
      </c>
      <c r="P177" s="39">
        <f>IF(ISNUMBER(H177),YEAR(H177),"")</f>
        <v/>
      </c>
      <c r="Q177" s="23">
        <f>IF(D177="","",IF(COUNTIF(pl_chave,D177)&gt;0,"No plano atual","Fora do plano: histórico preservado"))</f>
        <v/>
      </c>
      <c r="R177" s="23">
        <f>IF(A177&amp;B177&amp;C177="","",IF(A177="","ERRO: falta ID do registro",IF(COUNTIF(ex_id,A177)&gt;1,"ERRO: ID do registro duplicado",IF(NOT(ISNUMBER(H177)),"ERRO: data realizada ausente ou inválida",IF(AND(ISNUMBER(pcmd_emissao),N(H177)&gt;N(pcmd_emissao)),"Verificar: realizada após a emissão","OK")))))</f>
        <v/>
      </c>
      <c r="S177" s="53" t="n"/>
    </row>
    <row r="178">
      <c r="A178" s="25" t="n"/>
      <c r="B178" s="29" t="n"/>
      <c r="C178" s="25" t="n"/>
      <c r="D178" s="23">
        <f>IF(OR(B178="",C178=""),"",B178&amp;"|"&amp;C178)</f>
        <v/>
      </c>
      <c r="E178" s="29" t="n"/>
      <c r="F178" s="52" t="n"/>
      <c r="G178" s="49" t="n"/>
      <c r="H178" s="49" t="n"/>
      <c r="I178" s="30">
        <f>IF(OR(D178="",NOT(ISNUMBER(G178))),"",D178&amp;"|"&amp;YEAR(G178)&amp;"-"&amp;RIGHT("0"&amp;MONTH(G178),2)&amp;"-"&amp;RIGHT("0"&amp;DAY(G178),2))</f>
        <v/>
      </c>
      <c r="J178" s="52" t="n"/>
      <c r="K178" s="25" t="n"/>
      <c r="L178" s="29" t="n"/>
      <c r="M178" s="25" t="n"/>
      <c r="N178" s="25" t="n"/>
      <c r="O178" s="23">
        <f>IF(A178&amp;B178&amp;C178="","",IF(I178="","Sem vínculo",IF(COUNTIF(oc_chave,I178)&gt;0,"Vinculada","Previsão não encontrada")))</f>
        <v/>
      </c>
      <c r="P178" s="39">
        <f>IF(ISNUMBER(H178),YEAR(H178),"")</f>
        <v/>
      </c>
      <c r="Q178" s="23">
        <f>IF(D178="","",IF(COUNTIF(pl_chave,D178)&gt;0,"No plano atual","Fora do plano: histórico preservado"))</f>
        <v/>
      </c>
      <c r="R178" s="23">
        <f>IF(A178&amp;B178&amp;C178="","",IF(A178="","ERRO: falta ID do registro",IF(COUNTIF(ex_id,A178)&gt;1,"ERRO: ID do registro duplicado",IF(NOT(ISNUMBER(H178)),"ERRO: data realizada ausente ou inválida",IF(AND(ISNUMBER(pcmd_emissao),N(H178)&gt;N(pcmd_emissao)),"Verificar: realizada após a emissão","OK")))))</f>
        <v/>
      </c>
      <c r="S178" s="53" t="n"/>
    </row>
    <row r="179">
      <c r="A179" s="25" t="n"/>
      <c r="B179" s="29" t="n"/>
      <c r="C179" s="25" t="n"/>
      <c r="D179" s="23">
        <f>IF(OR(B179="",C179=""),"",B179&amp;"|"&amp;C179)</f>
        <v/>
      </c>
      <c r="E179" s="29" t="n"/>
      <c r="F179" s="52" t="n"/>
      <c r="G179" s="49" t="n"/>
      <c r="H179" s="49" t="n"/>
      <c r="I179" s="30">
        <f>IF(OR(D179="",NOT(ISNUMBER(G179))),"",D179&amp;"|"&amp;YEAR(G179)&amp;"-"&amp;RIGHT("0"&amp;MONTH(G179),2)&amp;"-"&amp;RIGHT("0"&amp;DAY(G179),2))</f>
        <v/>
      </c>
      <c r="J179" s="52" t="n"/>
      <c r="K179" s="25" t="n"/>
      <c r="L179" s="29" t="n"/>
      <c r="M179" s="25" t="n"/>
      <c r="N179" s="25" t="n"/>
      <c r="O179" s="23">
        <f>IF(A179&amp;B179&amp;C179="","",IF(I179="","Sem vínculo",IF(COUNTIF(oc_chave,I179)&gt;0,"Vinculada","Previsão não encontrada")))</f>
        <v/>
      </c>
      <c r="P179" s="39">
        <f>IF(ISNUMBER(H179),YEAR(H179),"")</f>
        <v/>
      </c>
      <c r="Q179" s="23">
        <f>IF(D179="","",IF(COUNTIF(pl_chave,D179)&gt;0,"No plano atual","Fora do plano: histórico preservado"))</f>
        <v/>
      </c>
      <c r="R179" s="23">
        <f>IF(A179&amp;B179&amp;C179="","",IF(A179="","ERRO: falta ID do registro",IF(COUNTIF(ex_id,A179)&gt;1,"ERRO: ID do registro duplicado",IF(NOT(ISNUMBER(H179)),"ERRO: data realizada ausente ou inválida",IF(AND(ISNUMBER(pcmd_emissao),N(H179)&gt;N(pcmd_emissao)),"Verificar: realizada após a emissão","OK")))))</f>
        <v/>
      </c>
      <c r="S179" s="53" t="n"/>
    </row>
    <row r="180">
      <c r="A180" s="25" t="n"/>
      <c r="B180" s="29" t="n"/>
      <c r="C180" s="25" t="n"/>
      <c r="D180" s="23">
        <f>IF(OR(B180="",C180=""),"",B180&amp;"|"&amp;C180)</f>
        <v/>
      </c>
      <c r="E180" s="29" t="n"/>
      <c r="F180" s="52" t="n"/>
      <c r="G180" s="49" t="n"/>
      <c r="H180" s="49" t="n"/>
      <c r="I180" s="30">
        <f>IF(OR(D180="",NOT(ISNUMBER(G180))),"",D180&amp;"|"&amp;YEAR(G180)&amp;"-"&amp;RIGHT("0"&amp;MONTH(G180),2)&amp;"-"&amp;RIGHT("0"&amp;DAY(G180),2))</f>
        <v/>
      </c>
      <c r="J180" s="52" t="n"/>
      <c r="K180" s="25" t="n"/>
      <c r="L180" s="29" t="n"/>
      <c r="M180" s="25" t="n"/>
      <c r="N180" s="25" t="n"/>
      <c r="O180" s="23">
        <f>IF(A180&amp;B180&amp;C180="","",IF(I180="","Sem vínculo",IF(COUNTIF(oc_chave,I180)&gt;0,"Vinculada","Previsão não encontrada")))</f>
        <v/>
      </c>
      <c r="P180" s="39">
        <f>IF(ISNUMBER(H180),YEAR(H180),"")</f>
        <v/>
      </c>
      <c r="Q180" s="23">
        <f>IF(D180="","",IF(COUNTIF(pl_chave,D180)&gt;0,"No plano atual","Fora do plano: histórico preservado"))</f>
        <v/>
      </c>
      <c r="R180" s="23">
        <f>IF(A180&amp;B180&amp;C180="","",IF(A180="","ERRO: falta ID do registro",IF(COUNTIF(ex_id,A180)&gt;1,"ERRO: ID do registro duplicado",IF(NOT(ISNUMBER(H180)),"ERRO: data realizada ausente ou inválida",IF(AND(ISNUMBER(pcmd_emissao),N(H180)&gt;N(pcmd_emissao)),"Verificar: realizada após a emissão","OK")))))</f>
        <v/>
      </c>
      <c r="S180" s="53" t="n"/>
    </row>
    <row r="181">
      <c r="A181" s="25" t="n"/>
      <c r="B181" s="29" t="n"/>
      <c r="C181" s="25" t="n"/>
      <c r="D181" s="23">
        <f>IF(OR(B181="",C181=""),"",B181&amp;"|"&amp;C181)</f>
        <v/>
      </c>
      <c r="E181" s="29" t="n"/>
      <c r="F181" s="52" t="n"/>
      <c r="G181" s="49" t="n"/>
      <c r="H181" s="49" t="n"/>
      <c r="I181" s="30">
        <f>IF(OR(D181="",NOT(ISNUMBER(G181))),"",D181&amp;"|"&amp;YEAR(G181)&amp;"-"&amp;RIGHT("0"&amp;MONTH(G181),2)&amp;"-"&amp;RIGHT("0"&amp;DAY(G181),2))</f>
        <v/>
      </c>
      <c r="J181" s="52" t="n"/>
      <c r="K181" s="25" t="n"/>
      <c r="L181" s="29" t="n"/>
      <c r="M181" s="25" t="n"/>
      <c r="N181" s="25" t="n"/>
      <c r="O181" s="23">
        <f>IF(A181&amp;B181&amp;C181="","",IF(I181="","Sem vínculo",IF(COUNTIF(oc_chave,I181)&gt;0,"Vinculada","Previsão não encontrada")))</f>
        <v/>
      </c>
      <c r="P181" s="39">
        <f>IF(ISNUMBER(H181),YEAR(H181),"")</f>
        <v/>
      </c>
      <c r="Q181" s="23">
        <f>IF(D181="","",IF(COUNTIF(pl_chave,D181)&gt;0,"No plano atual","Fora do plano: histórico preservado"))</f>
        <v/>
      </c>
      <c r="R181" s="23">
        <f>IF(A181&amp;B181&amp;C181="","",IF(A181="","ERRO: falta ID do registro",IF(COUNTIF(ex_id,A181)&gt;1,"ERRO: ID do registro duplicado",IF(NOT(ISNUMBER(H181)),"ERRO: data realizada ausente ou inválida",IF(AND(ISNUMBER(pcmd_emissao),N(H181)&gt;N(pcmd_emissao)),"Verificar: realizada após a emissão","OK")))))</f>
        <v/>
      </c>
      <c r="S181" s="53" t="n"/>
    </row>
    <row r="182">
      <c r="A182" s="25" t="n"/>
      <c r="B182" s="29" t="n"/>
      <c r="C182" s="25" t="n"/>
      <c r="D182" s="23">
        <f>IF(OR(B182="",C182=""),"",B182&amp;"|"&amp;C182)</f>
        <v/>
      </c>
      <c r="E182" s="29" t="n"/>
      <c r="F182" s="52" t="n"/>
      <c r="G182" s="49" t="n"/>
      <c r="H182" s="49" t="n"/>
      <c r="I182" s="30">
        <f>IF(OR(D182="",NOT(ISNUMBER(G182))),"",D182&amp;"|"&amp;YEAR(G182)&amp;"-"&amp;RIGHT("0"&amp;MONTH(G182),2)&amp;"-"&amp;RIGHT("0"&amp;DAY(G182),2))</f>
        <v/>
      </c>
      <c r="J182" s="52" t="n"/>
      <c r="K182" s="25" t="n"/>
      <c r="L182" s="29" t="n"/>
      <c r="M182" s="25" t="n"/>
      <c r="N182" s="25" t="n"/>
      <c r="O182" s="23">
        <f>IF(A182&amp;B182&amp;C182="","",IF(I182="","Sem vínculo",IF(COUNTIF(oc_chave,I182)&gt;0,"Vinculada","Previsão não encontrada")))</f>
        <v/>
      </c>
      <c r="P182" s="39">
        <f>IF(ISNUMBER(H182),YEAR(H182),"")</f>
        <v/>
      </c>
      <c r="Q182" s="23">
        <f>IF(D182="","",IF(COUNTIF(pl_chave,D182)&gt;0,"No plano atual","Fora do plano: histórico preservado"))</f>
        <v/>
      </c>
      <c r="R182" s="23">
        <f>IF(A182&amp;B182&amp;C182="","",IF(A182="","ERRO: falta ID do registro",IF(COUNTIF(ex_id,A182)&gt;1,"ERRO: ID do registro duplicado",IF(NOT(ISNUMBER(H182)),"ERRO: data realizada ausente ou inválida",IF(AND(ISNUMBER(pcmd_emissao),N(H182)&gt;N(pcmd_emissao)),"Verificar: realizada após a emissão","OK")))))</f>
        <v/>
      </c>
      <c r="S182" s="53" t="n"/>
    </row>
    <row r="183">
      <c r="A183" s="25" t="n"/>
      <c r="B183" s="29" t="n"/>
      <c r="C183" s="25" t="n"/>
      <c r="D183" s="23">
        <f>IF(OR(B183="",C183=""),"",B183&amp;"|"&amp;C183)</f>
        <v/>
      </c>
      <c r="E183" s="29" t="n"/>
      <c r="F183" s="52" t="n"/>
      <c r="G183" s="49" t="n"/>
      <c r="H183" s="49" t="n"/>
      <c r="I183" s="30">
        <f>IF(OR(D183="",NOT(ISNUMBER(G183))),"",D183&amp;"|"&amp;YEAR(G183)&amp;"-"&amp;RIGHT("0"&amp;MONTH(G183),2)&amp;"-"&amp;RIGHT("0"&amp;DAY(G183),2))</f>
        <v/>
      </c>
      <c r="J183" s="52" t="n"/>
      <c r="K183" s="25" t="n"/>
      <c r="L183" s="29" t="n"/>
      <c r="M183" s="25" t="n"/>
      <c r="N183" s="25" t="n"/>
      <c r="O183" s="23">
        <f>IF(A183&amp;B183&amp;C183="","",IF(I183="","Sem vínculo",IF(COUNTIF(oc_chave,I183)&gt;0,"Vinculada","Previsão não encontrada")))</f>
        <v/>
      </c>
      <c r="P183" s="39">
        <f>IF(ISNUMBER(H183),YEAR(H183),"")</f>
        <v/>
      </c>
      <c r="Q183" s="23">
        <f>IF(D183="","",IF(COUNTIF(pl_chave,D183)&gt;0,"No plano atual","Fora do plano: histórico preservado"))</f>
        <v/>
      </c>
      <c r="R183" s="23">
        <f>IF(A183&amp;B183&amp;C183="","",IF(A183="","ERRO: falta ID do registro",IF(COUNTIF(ex_id,A183)&gt;1,"ERRO: ID do registro duplicado",IF(NOT(ISNUMBER(H183)),"ERRO: data realizada ausente ou inválida",IF(AND(ISNUMBER(pcmd_emissao),N(H183)&gt;N(pcmd_emissao)),"Verificar: realizada após a emissão","OK")))))</f>
        <v/>
      </c>
      <c r="S183" s="53" t="n"/>
    </row>
    <row r="184">
      <c r="A184" s="25" t="n"/>
      <c r="B184" s="29" t="n"/>
      <c r="C184" s="25" t="n"/>
      <c r="D184" s="23">
        <f>IF(OR(B184="",C184=""),"",B184&amp;"|"&amp;C184)</f>
        <v/>
      </c>
      <c r="E184" s="29" t="n"/>
      <c r="F184" s="52" t="n"/>
      <c r="G184" s="49" t="n"/>
      <c r="H184" s="49" t="n"/>
      <c r="I184" s="30">
        <f>IF(OR(D184="",NOT(ISNUMBER(G184))),"",D184&amp;"|"&amp;YEAR(G184)&amp;"-"&amp;RIGHT("0"&amp;MONTH(G184),2)&amp;"-"&amp;RIGHT("0"&amp;DAY(G184),2))</f>
        <v/>
      </c>
      <c r="J184" s="52" t="n"/>
      <c r="K184" s="25" t="n"/>
      <c r="L184" s="29" t="n"/>
      <c r="M184" s="25" t="n"/>
      <c r="N184" s="25" t="n"/>
      <c r="O184" s="23">
        <f>IF(A184&amp;B184&amp;C184="","",IF(I184="","Sem vínculo",IF(COUNTIF(oc_chave,I184)&gt;0,"Vinculada","Previsão não encontrada")))</f>
        <v/>
      </c>
      <c r="P184" s="39">
        <f>IF(ISNUMBER(H184),YEAR(H184),"")</f>
        <v/>
      </c>
      <c r="Q184" s="23">
        <f>IF(D184="","",IF(COUNTIF(pl_chave,D184)&gt;0,"No plano atual","Fora do plano: histórico preservado"))</f>
        <v/>
      </c>
      <c r="R184" s="23">
        <f>IF(A184&amp;B184&amp;C184="","",IF(A184="","ERRO: falta ID do registro",IF(COUNTIF(ex_id,A184)&gt;1,"ERRO: ID do registro duplicado",IF(NOT(ISNUMBER(H184)),"ERRO: data realizada ausente ou inválida",IF(AND(ISNUMBER(pcmd_emissao),N(H184)&gt;N(pcmd_emissao)),"Verificar: realizada após a emissão","OK")))))</f>
        <v/>
      </c>
      <c r="S184" s="53" t="n"/>
    </row>
    <row r="185">
      <c r="A185" s="25" t="n"/>
      <c r="B185" s="29" t="n"/>
      <c r="C185" s="25" t="n"/>
      <c r="D185" s="23">
        <f>IF(OR(B185="",C185=""),"",B185&amp;"|"&amp;C185)</f>
        <v/>
      </c>
      <c r="E185" s="29" t="n"/>
      <c r="F185" s="52" t="n"/>
      <c r="G185" s="49" t="n"/>
      <c r="H185" s="49" t="n"/>
      <c r="I185" s="30">
        <f>IF(OR(D185="",NOT(ISNUMBER(G185))),"",D185&amp;"|"&amp;YEAR(G185)&amp;"-"&amp;RIGHT("0"&amp;MONTH(G185),2)&amp;"-"&amp;RIGHT("0"&amp;DAY(G185),2))</f>
        <v/>
      </c>
      <c r="J185" s="52" t="n"/>
      <c r="K185" s="25" t="n"/>
      <c r="L185" s="29" t="n"/>
      <c r="M185" s="25" t="n"/>
      <c r="N185" s="25" t="n"/>
      <c r="O185" s="23">
        <f>IF(A185&amp;B185&amp;C185="","",IF(I185="","Sem vínculo",IF(COUNTIF(oc_chave,I185)&gt;0,"Vinculada","Previsão não encontrada")))</f>
        <v/>
      </c>
      <c r="P185" s="39">
        <f>IF(ISNUMBER(H185),YEAR(H185),"")</f>
        <v/>
      </c>
      <c r="Q185" s="23">
        <f>IF(D185="","",IF(COUNTIF(pl_chave,D185)&gt;0,"No plano atual","Fora do plano: histórico preservado"))</f>
        <v/>
      </c>
      <c r="R185" s="23">
        <f>IF(A185&amp;B185&amp;C185="","",IF(A185="","ERRO: falta ID do registro",IF(COUNTIF(ex_id,A185)&gt;1,"ERRO: ID do registro duplicado",IF(NOT(ISNUMBER(H185)),"ERRO: data realizada ausente ou inválida",IF(AND(ISNUMBER(pcmd_emissao),N(H185)&gt;N(pcmd_emissao)),"Verificar: realizada após a emissão","OK")))))</f>
        <v/>
      </c>
      <c r="S185" s="53" t="n"/>
    </row>
    <row r="186">
      <c r="A186" s="25" t="n"/>
      <c r="B186" s="29" t="n"/>
      <c r="C186" s="25" t="n"/>
      <c r="D186" s="23">
        <f>IF(OR(B186="",C186=""),"",B186&amp;"|"&amp;C186)</f>
        <v/>
      </c>
      <c r="E186" s="29" t="n"/>
      <c r="F186" s="52" t="n"/>
      <c r="G186" s="49" t="n"/>
      <c r="H186" s="49" t="n"/>
      <c r="I186" s="30">
        <f>IF(OR(D186="",NOT(ISNUMBER(G186))),"",D186&amp;"|"&amp;YEAR(G186)&amp;"-"&amp;RIGHT("0"&amp;MONTH(G186),2)&amp;"-"&amp;RIGHT("0"&amp;DAY(G186),2))</f>
        <v/>
      </c>
      <c r="J186" s="52" t="n"/>
      <c r="K186" s="25" t="n"/>
      <c r="L186" s="29" t="n"/>
      <c r="M186" s="25" t="n"/>
      <c r="N186" s="25" t="n"/>
      <c r="O186" s="23">
        <f>IF(A186&amp;B186&amp;C186="","",IF(I186="","Sem vínculo",IF(COUNTIF(oc_chave,I186)&gt;0,"Vinculada","Previsão não encontrada")))</f>
        <v/>
      </c>
      <c r="P186" s="39">
        <f>IF(ISNUMBER(H186),YEAR(H186),"")</f>
        <v/>
      </c>
      <c r="Q186" s="23">
        <f>IF(D186="","",IF(COUNTIF(pl_chave,D186)&gt;0,"No plano atual","Fora do plano: histórico preservado"))</f>
        <v/>
      </c>
      <c r="R186" s="23">
        <f>IF(A186&amp;B186&amp;C186="","",IF(A186="","ERRO: falta ID do registro",IF(COUNTIF(ex_id,A186)&gt;1,"ERRO: ID do registro duplicado",IF(NOT(ISNUMBER(H186)),"ERRO: data realizada ausente ou inválida",IF(AND(ISNUMBER(pcmd_emissao),N(H186)&gt;N(pcmd_emissao)),"Verificar: realizada após a emissão","OK")))))</f>
        <v/>
      </c>
      <c r="S186" s="53" t="n"/>
    </row>
    <row r="187">
      <c r="A187" s="25" t="n"/>
      <c r="B187" s="29" t="n"/>
      <c r="C187" s="25" t="n"/>
      <c r="D187" s="23">
        <f>IF(OR(B187="",C187=""),"",B187&amp;"|"&amp;C187)</f>
        <v/>
      </c>
      <c r="E187" s="29" t="n"/>
      <c r="F187" s="52" t="n"/>
      <c r="G187" s="49" t="n"/>
      <c r="H187" s="49" t="n"/>
      <c r="I187" s="30">
        <f>IF(OR(D187="",NOT(ISNUMBER(G187))),"",D187&amp;"|"&amp;YEAR(G187)&amp;"-"&amp;RIGHT("0"&amp;MONTH(G187),2)&amp;"-"&amp;RIGHT("0"&amp;DAY(G187),2))</f>
        <v/>
      </c>
      <c r="J187" s="52" t="n"/>
      <c r="K187" s="25" t="n"/>
      <c r="L187" s="29" t="n"/>
      <c r="M187" s="25" t="n"/>
      <c r="N187" s="25" t="n"/>
      <c r="O187" s="23">
        <f>IF(A187&amp;B187&amp;C187="","",IF(I187="","Sem vínculo",IF(COUNTIF(oc_chave,I187)&gt;0,"Vinculada","Previsão não encontrada")))</f>
        <v/>
      </c>
      <c r="P187" s="39">
        <f>IF(ISNUMBER(H187),YEAR(H187),"")</f>
        <v/>
      </c>
      <c r="Q187" s="23">
        <f>IF(D187="","",IF(COUNTIF(pl_chave,D187)&gt;0,"No plano atual","Fora do plano: histórico preservado"))</f>
        <v/>
      </c>
      <c r="R187" s="23">
        <f>IF(A187&amp;B187&amp;C187="","",IF(A187="","ERRO: falta ID do registro",IF(COUNTIF(ex_id,A187)&gt;1,"ERRO: ID do registro duplicado",IF(NOT(ISNUMBER(H187)),"ERRO: data realizada ausente ou inválida",IF(AND(ISNUMBER(pcmd_emissao),N(H187)&gt;N(pcmd_emissao)),"Verificar: realizada após a emissão","OK")))))</f>
        <v/>
      </c>
      <c r="S187" s="53" t="n"/>
    </row>
    <row r="188">
      <c r="A188" s="25" t="n"/>
      <c r="B188" s="29" t="n"/>
      <c r="C188" s="25" t="n"/>
      <c r="D188" s="23">
        <f>IF(OR(B188="",C188=""),"",B188&amp;"|"&amp;C188)</f>
        <v/>
      </c>
      <c r="E188" s="29" t="n"/>
      <c r="F188" s="52" t="n"/>
      <c r="G188" s="49" t="n"/>
      <c r="H188" s="49" t="n"/>
      <c r="I188" s="30">
        <f>IF(OR(D188="",NOT(ISNUMBER(G188))),"",D188&amp;"|"&amp;YEAR(G188)&amp;"-"&amp;RIGHT("0"&amp;MONTH(G188),2)&amp;"-"&amp;RIGHT("0"&amp;DAY(G188),2))</f>
        <v/>
      </c>
      <c r="J188" s="52" t="n"/>
      <c r="K188" s="25" t="n"/>
      <c r="L188" s="29" t="n"/>
      <c r="M188" s="25" t="n"/>
      <c r="N188" s="25" t="n"/>
      <c r="O188" s="23">
        <f>IF(A188&amp;B188&amp;C188="","",IF(I188="","Sem vínculo",IF(COUNTIF(oc_chave,I188)&gt;0,"Vinculada","Previsão não encontrada")))</f>
        <v/>
      </c>
      <c r="P188" s="39">
        <f>IF(ISNUMBER(H188),YEAR(H188),"")</f>
        <v/>
      </c>
      <c r="Q188" s="23">
        <f>IF(D188="","",IF(COUNTIF(pl_chave,D188)&gt;0,"No plano atual","Fora do plano: histórico preservado"))</f>
        <v/>
      </c>
      <c r="R188" s="23">
        <f>IF(A188&amp;B188&amp;C188="","",IF(A188="","ERRO: falta ID do registro",IF(COUNTIF(ex_id,A188)&gt;1,"ERRO: ID do registro duplicado",IF(NOT(ISNUMBER(H188)),"ERRO: data realizada ausente ou inválida",IF(AND(ISNUMBER(pcmd_emissao),N(H188)&gt;N(pcmd_emissao)),"Verificar: realizada após a emissão","OK")))))</f>
        <v/>
      </c>
      <c r="S188" s="53" t="n"/>
    </row>
    <row r="189">
      <c r="A189" s="25" t="n"/>
      <c r="B189" s="29" t="n"/>
      <c r="C189" s="25" t="n"/>
      <c r="D189" s="23">
        <f>IF(OR(B189="",C189=""),"",B189&amp;"|"&amp;C189)</f>
        <v/>
      </c>
      <c r="E189" s="29" t="n"/>
      <c r="F189" s="52" t="n"/>
      <c r="G189" s="49" t="n"/>
      <c r="H189" s="49" t="n"/>
      <c r="I189" s="30">
        <f>IF(OR(D189="",NOT(ISNUMBER(G189))),"",D189&amp;"|"&amp;YEAR(G189)&amp;"-"&amp;RIGHT("0"&amp;MONTH(G189),2)&amp;"-"&amp;RIGHT("0"&amp;DAY(G189),2))</f>
        <v/>
      </c>
      <c r="J189" s="52" t="n"/>
      <c r="K189" s="25" t="n"/>
      <c r="L189" s="29" t="n"/>
      <c r="M189" s="25" t="n"/>
      <c r="N189" s="25" t="n"/>
      <c r="O189" s="23">
        <f>IF(A189&amp;B189&amp;C189="","",IF(I189="","Sem vínculo",IF(COUNTIF(oc_chave,I189)&gt;0,"Vinculada","Previsão não encontrada")))</f>
        <v/>
      </c>
      <c r="P189" s="39">
        <f>IF(ISNUMBER(H189),YEAR(H189),"")</f>
        <v/>
      </c>
      <c r="Q189" s="23">
        <f>IF(D189="","",IF(COUNTIF(pl_chave,D189)&gt;0,"No plano atual","Fora do plano: histórico preservado"))</f>
        <v/>
      </c>
      <c r="R189" s="23">
        <f>IF(A189&amp;B189&amp;C189="","",IF(A189="","ERRO: falta ID do registro",IF(COUNTIF(ex_id,A189)&gt;1,"ERRO: ID do registro duplicado",IF(NOT(ISNUMBER(H189)),"ERRO: data realizada ausente ou inválida",IF(AND(ISNUMBER(pcmd_emissao),N(H189)&gt;N(pcmd_emissao)),"Verificar: realizada após a emissão","OK")))))</f>
        <v/>
      </c>
      <c r="S189" s="53" t="n"/>
    </row>
    <row r="190">
      <c r="A190" s="25" t="n"/>
      <c r="B190" s="29" t="n"/>
      <c r="C190" s="25" t="n"/>
      <c r="D190" s="23">
        <f>IF(OR(B190="",C190=""),"",B190&amp;"|"&amp;C190)</f>
        <v/>
      </c>
      <c r="E190" s="29" t="n"/>
      <c r="F190" s="52" t="n"/>
      <c r="G190" s="49" t="n"/>
      <c r="H190" s="49" t="n"/>
      <c r="I190" s="30">
        <f>IF(OR(D190="",NOT(ISNUMBER(G190))),"",D190&amp;"|"&amp;YEAR(G190)&amp;"-"&amp;RIGHT("0"&amp;MONTH(G190),2)&amp;"-"&amp;RIGHT("0"&amp;DAY(G190),2))</f>
        <v/>
      </c>
      <c r="J190" s="52" t="n"/>
      <c r="K190" s="25" t="n"/>
      <c r="L190" s="29" t="n"/>
      <c r="M190" s="25" t="n"/>
      <c r="N190" s="25" t="n"/>
      <c r="O190" s="23">
        <f>IF(A190&amp;B190&amp;C190="","",IF(I190="","Sem vínculo",IF(COUNTIF(oc_chave,I190)&gt;0,"Vinculada","Previsão não encontrada")))</f>
        <v/>
      </c>
      <c r="P190" s="39">
        <f>IF(ISNUMBER(H190),YEAR(H190),"")</f>
        <v/>
      </c>
      <c r="Q190" s="23">
        <f>IF(D190="","",IF(COUNTIF(pl_chave,D190)&gt;0,"No plano atual","Fora do plano: histórico preservado"))</f>
        <v/>
      </c>
      <c r="R190" s="23">
        <f>IF(A190&amp;B190&amp;C190="","",IF(A190="","ERRO: falta ID do registro",IF(COUNTIF(ex_id,A190)&gt;1,"ERRO: ID do registro duplicado",IF(NOT(ISNUMBER(H190)),"ERRO: data realizada ausente ou inválida",IF(AND(ISNUMBER(pcmd_emissao),N(H190)&gt;N(pcmd_emissao)),"Verificar: realizada após a emissão","OK")))))</f>
        <v/>
      </c>
      <c r="S190" s="53" t="n"/>
    </row>
    <row r="191">
      <c r="A191" s="25" t="n"/>
      <c r="B191" s="29" t="n"/>
      <c r="C191" s="25" t="n"/>
      <c r="D191" s="23">
        <f>IF(OR(B191="",C191=""),"",B191&amp;"|"&amp;C191)</f>
        <v/>
      </c>
      <c r="E191" s="29" t="n"/>
      <c r="F191" s="52" t="n"/>
      <c r="G191" s="49" t="n"/>
      <c r="H191" s="49" t="n"/>
      <c r="I191" s="30">
        <f>IF(OR(D191="",NOT(ISNUMBER(G191))),"",D191&amp;"|"&amp;YEAR(G191)&amp;"-"&amp;RIGHT("0"&amp;MONTH(G191),2)&amp;"-"&amp;RIGHT("0"&amp;DAY(G191),2))</f>
        <v/>
      </c>
      <c r="J191" s="52" t="n"/>
      <c r="K191" s="25" t="n"/>
      <c r="L191" s="29" t="n"/>
      <c r="M191" s="25" t="n"/>
      <c r="N191" s="25" t="n"/>
      <c r="O191" s="23">
        <f>IF(A191&amp;B191&amp;C191="","",IF(I191="","Sem vínculo",IF(COUNTIF(oc_chave,I191)&gt;0,"Vinculada","Previsão não encontrada")))</f>
        <v/>
      </c>
      <c r="P191" s="39">
        <f>IF(ISNUMBER(H191),YEAR(H191),"")</f>
        <v/>
      </c>
      <c r="Q191" s="23">
        <f>IF(D191="","",IF(COUNTIF(pl_chave,D191)&gt;0,"No plano atual","Fora do plano: histórico preservado"))</f>
        <v/>
      </c>
      <c r="R191" s="23">
        <f>IF(A191&amp;B191&amp;C191="","",IF(A191="","ERRO: falta ID do registro",IF(COUNTIF(ex_id,A191)&gt;1,"ERRO: ID do registro duplicado",IF(NOT(ISNUMBER(H191)),"ERRO: data realizada ausente ou inválida",IF(AND(ISNUMBER(pcmd_emissao),N(H191)&gt;N(pcmd_emissao)),"Verificar: realizada após a emissão","OK")))))</f>
        <v/>
      </c>
      <c r="S191" s="53" t="n"/>
    </row>
    <row r="192">
      <c r="A192" s="25" t="n"/>
      <c r="B192" s="29" t="n"/>
      <c r="C192" s="25" t="n"/>
      <c r="D192" s="23">
        <f>IF(OR(B192="",C192=""),"",B192&amp;"|"&amp;C192)</f>
        <v/>
      </c>
      <c r="E192" s="29" t="n"/>
      <c r="F192" s="52" t="n"/>
      <c r="G192" s="49" t="n"/>
      <c r="H192" s="49" t="n"/>
      <c r="I192" s="30">
        <f>IF(OR(D192="",NOT(ISNUMBER(G192))),"",D192&amp;"|"&amp;YEAR(G192)&amp;"-"&amp;RIGHT("0"&amp;MONTH(G192),2)&amp;"-"&amp;RIGHT("0"&amp;DAY(G192),2))</f>
        <v/>
      </c>
      <c r="J192" s="52" t="n"/>
      <c r="K192" s="25" t="n"/>
      <c r="L192" s="29" t="n"/>
      <c r="M192" s="25" t="n"/>
      <c r="N192" s="25" t="n"/>
      <c r="O192" s="23">
        <f>IF(A192&amp;B192&amp;C192="","",IF(I192="","Sem vínculo",IF(COUNTIF(oc_chave,I192)&gt;0,"Vinculada","Previsão não encontrada")))</f>
        <v/>
      </c>
      <c r="P192" s="39">
        <f>IF(ISNUMBER(H192),YEAR(H192),"")</f>
        <v/>
      </c>
      <c r="Q192" s="23">
        <f>IF(D192="","",IF(COUNTIF(pl_chave,D192)&gt;0,"No plano atual","Fora do plano: histórico preservado"))</f>
        <v/>
      </c>
      <c r="R192" s="23">
        <f>IF(A192&amp;B192&amp;C192="","",IF(A192="","ERRO: falta ID do registro",IF(COUNTIF(ex_id,A192)&gt;1,"ERRO: ID do registro duplicado",IF(NOT(ISNUMBER(H192)),"ERRO: data realizada ausente ou inválida",IF(AND(ISNUMBER(pcmd_emissao),N(H192)&gt;N(pcmd_emissao)),"Verificar: realizada após a emissão","OK")))))</f>
        <v/>
      </c>
      <c r="S192" s="53" t="n"/>
    </row>
    <row r="193">
      <c r="A193" s="25" t="n"/>
      <c r="B193" s="29" t="n"/>
      <c r="C193" s="25" t="n"/>
      <c r="D193" s="23">
        <f>IF(OR(B193="",C193=""),"",B193&amp;"|"&amp;C193)</f>
        <v/>
      </c>
      <c r="E193" s="29" t="n"/>
      <c r="F193" s="52" t="n"/>
      <c r="G193" s="49" t="n"/>
      <c r="H193" s="49" t="n"/>
      <c r="I193" s="30">
        <f>IF(OR(D193="",NOT(ISNUMBER(G193))),"",D193&amp;"|"&amp;YEAR(G193)&amp;"-"&amp;RIGHT("0"&amp;MONTH(G193),2)&amp;"-"&amp;RIGHT("0"&amp;DAY(G193),2))</f>
        <v/>
      </c>
      <c r="J193" s="52" t="n"/>
      <c r="K193" s="25" t="n"/>
      <c r="L193" s="29" t="n"/>
      <c r="M193" s="25" t="n"/>
      <c r="N193" s="25" t="n"/>
      <c r="O193" s="23">
        <f>IF(A193&amp;B193&amp;C193="","",IF(I193="","Sem vínculo",IF(COUNTIF(oc_chave,I193)&gt;0,"Vinculada","Previsão não encontrada")))</f>
        <v/>
      </c>
      <c r="P193" s="39">
        <f>IF(ISNUMBER(H193),YEAR(H193),"")</f>
        <v/>
      </c>
      <c r="Q193" s="23">
        <f>IF(D193="","",IF(COUNTIF(pl_chave,D193)&gt;0,"No plano atual","Fora do plano: histórico preservado"))</f>
        <v/>
      </c>
      <c r="R193" s="23">
        <f>IF(A193&amp;B193&amp;C193="","",IF(A193="","ERRO: falta ID do registro",IF(COUNTIF(ex_id,A193)&gt;1,"ERRO: ID do registro duplicado",IF(NOT(ISNUMBER(H193)),"ERRO: data realizada ausente ou inválida",IF(AND(ISNUMBER(pcmd_emissao),N(H193)&gt;N(pcmd_emissao)),"Verificar: realizada após a emissão","OK")))))</f>
        <v/>
      </c>
      <c r="S193" s="53" t="n"/>
    </row>
    <row r="194">
      <c r="A194" s="25" t="n"/>
      <c r="B194" s="29" t="n"/>
      <c r="C194" s="25" t="n"/>
      <c r="D194" s="23">
        <f>IF(OR(B194="",C194=""),"",B194&amp;"|"&amp;C194)</f>
        <v/>
      </c>
      <c r="E194" s="29" t="n"/>
      <c r="F194" s="52" t="n"/>
      <c r="G194" s="49" t="n"/>
      <c r="H194" s="49" t="n"/>
      <c r="I194" s="30">
        <f>IF(OR(D194="",NOT(ISNUMBER(G194))),"",D194&amp;"|"&amp;YEAR(G194)&amp;"-"&amp;RIGHT("0"&amp;MONTH(G194),2)&amp;"-"&amp;RIGHT("0"&amp;DAY(G194),2))</f>
        <v/>
      </c>
      <c r="J194" s="52" t="n"/>
      <c r="K194" s="25" t="n"/>
      <c r="L194" s="29" t="n"/>
      <c r="M194" s="25" t="n"/>
      <c r="N194" s="25" t="n"/>
      <c r="O194" s="23">
        <f>IF(A194&amp;B194&amp;C194="","",IF(I194="","Sem vínculo",IF(COUNTIF(oc_chave,I194)&gt;0,"Vinculada","Previsão não encontrada")))</f>
        <v/>
      </c>
      <c r="P194" s="39">
        <f>IF(ISNUMBER(H194),YEAR(H194),"")</f>
        <v/>
      </c>
      <c r="Q194" s="23">
        <f>IF(D194="","",IF(COUNTIF(pl_chave,D194)&gt;0,"No plano atual","Fora do plano: histórico preservado"))</f>
        <v/>
      </c>
      <c r="R194" s="23">
        <f>IF(A194&amp;B194&amp;C194="","",IF(A194="","ERRO: falta ID do registro",IF(COUNTIF(ex_id,A194)&gt;1,"ERRO: ID do registro duplicado",IF(NOT(ISNUMBER(H194)),"ERRO: data realizada ausente ou inválida",IF(AND(ISNUMBER(pcmd_emissao),N(H194)&gt;N(pcmd_emissao)),"Verificar: realizada após a emissão","OK")))))</f>
        <v/>
      </c>
      <c r="S194" s="53" t="n"/>
    </row>
    <row r="195">
      <c r="A195" s="25" t="n"/>
      <c r="B195" s="29" t="n"/>
      <c r="C195" s="25" t="n"/>
      <c r="D195" s="23">
        <f>IF(OR(B195="",C195=""),"",B195&amp;"|"&amp;C195)</f>
        <v/>
      </c>
      <c r="E195" s="29" t="n"/>
      <c r="F195" s="52" t="n"/>
      <c r="G195" s="49" t="n"/>
      <c r="H195" s="49" t="n"/>
      <c r="I195" s="30">
        <f>IF(OR(D195="",NOT(ISNUMBER(G195))),"",D195&amp;"|"&amp;YEAR(G195)&amp;"-"&amp;RIGHT("0"&amp;MONTH(G195),2)&amp;"-"&amp;RIGHT("0"&amp;DAY(G195),2))</f>
        <v/>
      </c>
      <c r="J195" s="52" t="n"/>
      <c r="K195" s="25" t="n"/>
      <c r="L195" s="29" t="n"/>
      <c r="M195" s="25" t="n"/>
      <c r="N195" s="25" t="n"/>
      <c r="O195" s="23">
        <f>IF(A195&amp;B195&amp;C195="","",IF(I195="","Sem vínculo",IF(COUNTIF(oc_chave,I195)&gt;0,"Vinculada","Previsão não encontrada")))</f>
        <v/>
      </c>
      <c r="P195" s="39">
        <f>IF(ISNUMBER(H195),YEAR(H195),"")</f>
        <v/>
      </c>
      <c r="Q195" s="23">
        <f>IF(D195="","",IF(COUNTIF(pl_chave,D195)&gt;0,"No plano atual","Fora do plano: histórico preservado"))</f>
        <v/>
      </c>
      <c r="R195" s="23">
        <f>IF(A195&amp;B195&amp;C195="","",IF(A195="","ERRO: falta ID do registro",IF(COUNTIF(ex_id,A195)&gt;1,"ERRO: ID do registro duplicado",IF(NOT(ISNUMBER(H195)),"ERRO: data realizada ausente ou inválida",IF(AND(ISNUMBER(pcmd_emissao),N(H195)&gt;N(pcmd_emissao)),"Verificar: realizada após a emissão","OK")))))</f>
        <v/>
      </c>
      <c r="S195" s="53" t="n"/>
    </row>
    <row r="196">
      <c r="A196" s="25" t="n"/>
      <c r="B196" s="29" t="n"/>
      <c r="C196" s="25" t="n"/>
      <c r="D196" s="23">
        <f>IF(OR(B196="",C196=""),"",B196&amp;"|"&amp;C196)</f>
        <v/>
      </c>
      <c r="E196" s="29" t="n"/>
      <c r="F196" s="52" t="n"/>
      <c r="G196" s="49" t="n"/>
      <c r="H196" s="49" t="n"/>
      <c r="I196" s="30">
        <f>IF(OR(D196="",NOT(ISNUMBER(G196))),"",D196&amp;"|"&amp;YEAR(G196)&amp;"-"&amp;RIGHT("0"&amp;MONTH(G196),2)&amp;"-"&amp;RIGHT("0"&amp;DAY(G196),2))</f>
        <v/>
      </c>
      <c r="J196" s="52" t="n"/>
      <c r="K196" s="25" t="n"/>
      <c r="L196" s="29" t="n"/>
      <c r="M196" s="25" t="n"/>
      <c r="N196" s="25" t="n"/>
      <c r="O196" s="23">
        <f>IF(A196&amp;B196&amp;C196="","",IF(I196="","Sem vínculo",IF(COUNTIF(oc_chave,I196)&gt;0,"Vinculada","Previsão não encontrada")))</f>
        <v/>
      </c>
      <c r="P196" s="39">
        <f>IF(ISNUMBER(H196),YEAR(H196),"")</f>
        <v/>
      </c>
      <c r="Q196" s="23">
        <f>IF(D196="","",IF(COUNTIF(pl_chave,D196)&gt;0,"No plano atual","Fora do plano: histórico preservado"))</f>
        <v/>
      </c>
      <c r="R196" s="23">
        <f>IF(A196&amp;B196&amp;C196="","",IF(A196="","ERRO: falta ID do registro",IF(COUNTIF(ex_id,A196)&gt;1,"ERRO: ID do registro duplicado",IF(NOT(ISNUMBER(H196)),"ERRO: data realizada ausente ou inválida",IF(AND(ISNUMBER(pcmd_emissao),N(H196)&gt;N(pcmd_emissao)),"Verificar: realizada após a emissão","OK")))))</f>
        <v/>
      </c>
      <c r="S196" s="53" t="n"/>
    </row>
    <row r="197">
      <c r="A197" s="25" t="n"/>
      <c r="B197" s="29" t="n"/>
      <c r="C197" s="25" t="n"/>
      <c r="D197" s="23">
        <f>IF(OR(B197="",C197=""),"",B197&amp;"|"&amp;C197)</f>
        <v/>
      </c>
      <c r="E197" s="29" t="n"/>
      <c r="F197" s="52" t="n"/>
      <c r="G197" s="49" t="n"/>
      <c r="H197" s="49" t="n"/>
      <c r="I197" s="30">
        <f>IF(OR(D197="",NOT(ISNUMBER(G197))),"",D197&amp;"|"&amp;YEAR(G197)&amp;"-"&amp;RIGHT("0"&amp;MONTH(G197),2)&amp;"-"&amp;RIGHT("0"&amp;DAY(G197),2))</f>
        <v/>
      </c>
      <c r="J197" s="52" t="n"/>
      <c r="K197" s="25" t="n"/>
      <c r="L197" s="29" t="n"/>
      <c r="M197" s="25" t="n"/>
      <c r="N197" s="25" t="n"/>
      <c r="O197" s="23">
        <f>IF(A197&amp;B197&amp;C197="","",IF(I197="","Sem vínculo",IF(COUNTIF(oc_chave,I197)&gt;0,"Vinculada","Previsão não encontrada")))</f>
        <v/>
      </c>
      <c r="P197" s="39">
        <f>IF(ISNUMBER(H197),YEAR(H197),"")</f>
        <v/>
      </c>
      <c r="Q197" s="23">
        <f>IF(D197="","",IF(COUNTIF(pl_chave,D197)&gt;0,"No plano atual","Fora do plano: histórico preservado"))</f>
        <v/>
      </c>
      <c r="R197" s="23">
        <f>IF(A197&amp;B197&amp;C197="","",IF(A197="","ERRO: falta ID do registro",IF(COUNTIF(ex_id,A197)&gt;1,"ERRO: ID do registro duplicado",IF(NOT(ISNUMBER(H197)),"ERRO: data realizada ausente ou inválida",IF(AND(ISNUMBER(pcmd_emissao),N(H197)&gt;N(pcmd_emissao)),"Verificar: realizada após a emissão","OK")))))</f>
        <v/>
      </c>
      <c r="S197" s="53" t="n"/>
    </row>
    <row r="198">
      <c r="A198" s="25" t="n"/>
      <c r="B198" s="29" t="n"/>
      <c r="C198" s="25" t="n"/>
      <c r="D198" s="23">
        <f>IF(OR(B198="",C198=""),"",B198&amp;"|"&amp;C198)</f>
        <v/>
      </c>
      <c r="E198" s="29" t="n"/>
      <c r="F198" s="52" t="n"/>
      <c r="G198" s="49" t="n"/>
      <c r="H198" s="49" t="n"/>
      <c r="I198" s="30">
        <f>IF(OR(D198="",NOT(ISNUMBER(G198))),"",D198&amp;"|"&amp;YEAR(G198)&amp;"-"&amp;RIGHT("0"&amp;MONTH(G198),2)&amp;"-"&amp;RIGHT("0"&amp;DAY(G198),2))</f>
        <v/>
      </c>
      <c r="J198" s="52" t="n"/>
      <c r="K198" s="25" t="n"/>
      <c r="L198" s="29" t="n"/>
      <c r="M198" s="25" t="n"/>
      <c r="N198" s="25" t="n"/>
      <c r="O198" s="23">
        <f>IF(A198&amp;B198&amp;C198="","",IF(I198="","Sem vínculo",IF(COUNTIF(oc_chave,I198)&gt;0,"Vinculada","Previsão não encontrada")))</f>
        <v/>
      </c>
      <c r="P198" s="39">
        <f>IF(ISNUMBER(H198),YEAR(H198),"")</f>
        <v/>
      </c>
      <c r="Q198" s="23">
        <f>IF(D198="","",IF(COUNTIF(pl_chave,D198)&gt;0,"No plano atual","Fora do plano: histórico preservado"))</f>
        <v/>
      </c>
      <c r="R198" s="23">
        <f>IF(A198&amp;B198&amp;C198="","",IF(A198="","ERRO: falta ID do registro",IF(COUNTIF(ex_id,A198)&gt;1,"ERRO: ID do registro duplicado",IF(NOT(ISNUMBER(H198)),"ERRO: data realizada ausente ou inválida",IF(AND(ISNUMBER(pcmd_emissao),N(H198)&gt;N(pcmd_emissao)),"Verificar: realizada após a emissão","OK")))))</f>
        <v/>
      </c>
      <c r="S198" s="53" t="n"/>
    </row>
    <row r="199">
      <c r="A199" s="25" t="n"/>
      <c r="B199" s="29" t="n"/>
      <c r="C199" s="25" t="n"/>
      <c r="D199" s="23">
        <f>IF(OR(B199="",C199=""),"",B199&amp;"|"&amp;C199)</f>
        <v/>
      </c>
      <c r="E199" s="29" t="n"/>
      <c r="F199" s="52" t="n"/>
      <c r="G199" s="49" t="n"/>
      <c r="H199" s="49" t="n"/>
      <c r="I199" s="30">
        <f>IF(OR(D199="",NOT(ISNUMBER(G199))),"",D199&amp;"|"&amp;YEAR(G199)&amp;"-"&amp;RIGHT("0"&amp;MONTH(G199),2)&amp;"-"&amp;RIGHT("0"&amp;DAY(G199),2))</f>
        <v/>
      </c>
      <c r="J199" s="52" t="n"/>
      <c r="K199" s="25" t="n"/>
      <c r="L199" s="29" t="n"/>
      <c r="M199" s="25" t="n"/>
      <c r="N199" s="25" t="n"/>
      <c r="O199" s="23">
        <f>IF(A199&amp;B199&amp;C199="","",IF(I199="","Sem vínculo",IF(COUNTIF(oc_chave,I199)&gt;0,"Vinculada","Previsão não encontrada")))</f>
        <v/>
      </c>
      <c r="P199" s="39">
        <f>IF(ISNUMBER(H199),YEAR(H199),"")</f>
        <v/>
      </c>
      <c r="Q199" s="23">
        <f>IF(D199="","",IF(COUNTIF(pl_chave,D199)&gt;0,"No plano atual","Fora do plano: histórico preservado"))</f>
        <v/>
      </c>
      <c r="R199" s="23">
        <f>IF(A199&amp;B199&amp;C199="","",IF(A199="","ERRO: falta ID do registro",IF(COUNTIF(ex_id,A199)&gt;1,"ERRO: ID do registro duplicado",IF(NOT(ISNUMBER(H199)),"ERRO: data realizada ausente ou inválida",IF(AND(ISNUMBER(pcmd_emissao),N(H199)&gt;N(pcmd_emissao)),"Verificar: realizada após a emissão","OK")))))</f>
        <v/>
      </c>
      <c r="S199" s="53" t="n"/>
    </row>
    <row r="200">
      <c r="A200" s="25" t="n"/>
      <c r="B200" s="29" t="n"/>
      <c r="C200" s="25" t="n"/>
      <c r="D200" s="23">
        <f>IF(OR(B200="",C200=""),"",B200&amp;"|"&amp;C200)</f>
        <v/>
      </c>
      <c r="E200" s="29" t="n"/>
      <c r="F200" s="52" t="n"/>
      <c r="G200" s="49" t="n"/>
      <c r="H200" s="49" t="n"/>
      <c r="I200" s="30">
        <f>IF(OR(D200="",NOT(ISNUMBER(G200))),"",D200&amp;"|"&amp;YEAR(G200)&amp;"-"&amp;RIGHT("0"&amp;MONTH(G200),2)&amp;"-"&amp;RIGHT("0"&amp;DAY(G200),2))</f>
        <v/>
      </c>
      <c r="J200" s="52" t="n"/>
      <c r="K200" s="25" t="n"/>
      <c r="L200" s="29" t="n"/>
      <c r="M200" s="25" t="n"/>
      <c r="N200" s="25" t="n"/>
      <c r="O200" s="23">
        <f>IF(A200&amp;B200&amp;C200="","",IF(I200="","Sem vínculo",IF(COUNTIF(oc_chave,I200)&gt;0,"Vinculada","Previsão não encontrada")))</f>
        <v/>
      </c>
      <c r="P200" s="39">
        <f>IF(ISNUMBER(H200),YEAR(H200),"")</f>
        <v/>
      </c>
      <c r="Q200" s="23">
        <f>IF(D200="","",IF(COUNTIF(pl_chave,D200)&gt;0,"No plano atual","Fora do plano: histórico preservado"))</f>
        <v/>
      </c>
      <c r="R200" s="23">
        <f>IF(A200&amp;B200&amp;C200="","",IF(A200="","ERRO: falta ID do registro",IF(COUNTIF(ex_id,A200)&gt;1,"ERRO: ID do registro duplicado",IF(NOT(ISNUMBER(H200)),"ERRO: data realizada ausente ou inválida",IF(AND(ISNUMBER(pcmd_emissao),N(H200)&gt;N(pcmd_emissao)),"Verificar: realizada após a emissão","OK")))))</f>
        <v/>
      </c>
      <c r="S200" s="53" t="n"/>
    </row>
    <row r="201">
      <c r="A201" s="25" t="n"/>
      <c r="B201" s="29" t="n"/>
      <c r="C201" s="25" t="n"/>
      <c r="D201" s="23">
        <f>IF(OR(B201="",C201=""),"",B201&amp;"|"&amp;C201)</f>
        <v/>
      </c>
      <c r="E201" s="29" t="n"/>
      <c r="F201" s="52" t="n"/>
      <c r="G201" s="49" t="n"/>
      <c r="H201" s="49" t="n"/>
      <c r="I201" s="30">
        <f>IF(OR(D201="",NOT(ISNUMBER(G201))),"",D201&amp;"|"&amp;YEAR(G201)&amp;"-"&amp;RIGHT("0"&amp;MONTH(G201),2)&amp;"-"&amp;RIGHT("0"&amp;DAY(G201),2))</f>
        <v/>
      </c>
      <c r="J201" s="52" t="n"/>
      <c r="K201" s="25" t="n"/>
      <c r="L201" s="29" t="n"/>
      <c r="M201" s="25" t="n"/>
      <c r="N201" s="25" t="n"/>
      <c r="O201" s="23">
        <f>IF(A201&amp;B201&amp;C201="","",IF(I201="","Sem vínculo",IF(COUNTIF(oc_chave,I201)&gt;0,"Vinculada","Previsão não encontrada")))</f>
        <v/>
      </c>
      <c r="P201" s="39">
        <f>IF(ISNUMBER(H201),YEAR(H201),"")</f>
        <v/>
      </c>
      <c r="Q201" s="23">
        <f>IF(D201="","",IF(COUNTIF(pl_chave,D201)&gt;0,"No plano atual","Fora do plano: histórico preservado"))</f>
        <v/>
      </c>
      <c r="R201" s="23">
        <f>IF(A201&amp;B201&amp;C201="","",IF(A201="","ERRO: falta ID do registro",IF(COUNTIF(ex_id,A201)&gt;1,"ERRO: ID do registro duplicado",IF(NOT(ISNUMBER(H201)),"ERRO: data realizada ausente ou inválida",IF(AND(ISNUMBER(pcmd_emissao),N(H201)&gt;N(pcmd_emissao)),"Verificar: realizada após a emissão","OK")))))</f>
        <v/>
      </c>
      <c r="S201" s="53" t="n"/>
    </row>
    <row r="202">
      <c r="A202" s="25" t="n"/>
      <c r="B202" s="29" t="n"/>
      <c r="C202" s="25" t="n"/>
      <c r="D202" s="23">
        <f>IF(OR(B202="",C202=""),"",B202&amp;"|"&amp;C202)</f>
        <v/>
      </c>
      <c r="E202" s="29" t="n"/>
      <c r="F202" s="52" t="n"/>
      <c r="G202" s="49" t="n"/>
      <c r="H202" s="49" t="n"/>
      <c r="I202" s="30">
        <f>IF(OR(D202="",NOT(ISNUMBER(G202))),"",D202&amp;"|"&amp;YEAR(G202)&amp;"-"&amp;RIGHT("0"&amp;MONTH(G202),2)&amp;"-"&amp;RIGHT("0"&amp;DAY(G202),2))</f>
        <v/>
      </c>
      <c r="J202" s="52" t="n"/>
      <c r="K202" s="25" t="n"/>
      <c r="L202" s="29" t="n"/>
      <c r="M202" s="25" t="n"/>
      <c r="N202" s="25" t="n"/>
      <c r="O202" s="23">
        <f>IF(A202&amp;B202&amp;C202="","",IF(I202="","Sem vínculo",IF(COUNTIF(oc_chave,I202)&gt;0,"Vinculada","Previsão não encontrada")))</f>
        <v/>
      </c>
      <c r="P202" s="39">
        <f>IF(ISNUMBER(H202),YEAR(H202),"")</f>
        <v/>
      </c>
      <c r="Q202" s="23">
        <f>IF(D202="","",IF(COUNTIF(pl_chave,D202)&gt;0,"No plano atual","Fora do plano: histórico preservado"))</f>
        <v/>
      </c>
      <c r="R202" s="23">
        <f>IF(A202&amp;B202&amp;C202="","",IF(A202="","ERRO: falta ID do registro",IF(COUNTIF(ex_id,A202)&gt;1,"ERRO: ID do registro duplicado",IF(NOT(ISNUMBER(H202)),"ERRO: data realizada ausente ou inválida",IF(AND(ISNUMBER(pcmd_emissao),N(H202)&gt;N(pcmd_emissao)),"Verificar: realizada após a emissão","OK")))))</f>
        <v/>
      </c>
      <c r="S202" s="53" t="n"/>
    </row>
    <row r="203">
      <c r="A203" s="25" t="n"/>
      <c r="B203" s="29" t="n"/>
      <c r="C203" s="25" t="n"/>
      <c r="D203" s="23">
        <f>IF(OR(B203="",C203=""),"",B203&amp;"|"&amp;C203)</f>
        <v/>
      </c>
      <c r="E203" s="29" t="n"/>
      <c r="F203" s="52" t="n"/>
      <c r="G203" s="49" t="n"/>
      <c r="H203" s="49" t="n"/>
      <c r="I203" s="30">
        <f>IF(OR(D203="",NOT(ISNUMBER(G203))),"",D203&amp;"|"&amp;YEAR(G203)&amp;"-"&amp;RIGHT("0"&amp;MONTH(G203),2)&amp;"-"&amp;RIGHT("0"&amp;DAY(G203),2))</f>
        <v/>
      </c>
      <c r="J203" s="52" t="n"/>
      <c r="K203" s="25" t="n"/>
      <c r="L203" s="29" t="n"/>
      <c r="M203" s="25" t="n"/>
      <c r="N203" s="25" t="n"/>
      <c r="O203" s="23">
        <f>IF(A203&amp;B203&amp;C203="","",IF(I203="","Sem vínculo",IF(COUNTIF(oc_chave,I203)&gt;0,"Vinculada","Previsão não encontrada")))</f>
        <v/>
      </c>
      <c r="P203" s="39">
        <f>IF(ISNUMBER(H203),YEAR(H203),"")</f>
        <v/>
      </c>
      <c r="Q203" s="23">
        <f>IF(D203="","",IF(COUNTIF(pl_chave,D203)&gt;0,"No plano atual","Fora do plano: histórico preservado"))</f>
        <v/>
      </c>
      <c r="R203" s="23">
        <f>IF(A203&amp;B203&amp;C203="","",IF(A203="","ERRO: falta ID do registro",IF(COUNTIF(ex_id,A203)&gt;1,"ERRO: ID do registro duplicado",IF(NOT(ISNUMBER(H203)),"ERRO: data realizada ausente ou inválida",IF(AND(ISNUMBER(pcmd_emissao),N(H203)&gt;N(pcmd_emissao)),"Verificar: realizada após a emissão","OK")))))</f>
        <v/>
      </c>
      <c r="S203" s="53" t="n"/>
    </row>
    <row r="204">
      <c r="A204" s="25" t="n"/>
      <c r="B204" s="29" t="n"/>
      <c r="C204" s="25" t="n"/>
      <c r="D204" s="23">
        <f>IF(OR(B204="",C204=""),"",B204&amp;"|"&amp;C204)</f>
        <v/>
      </c>
      <c r="E204" s="29" t="n"/>
      <c r="F204" s="52" t="n"/>
      <c r="G204" s="49" t="n"/>
      <c r="H204" s="49" t="n"/>
      <c r="I204" s="30">
        <f>IF(OR(D204="",NOT(ISNUMBER(G204))),"",D204&amp;"|"&amp;YEAR(G204)&amp;"-"&amp;RIGHT("0"&amp;MONTH(G204),2)&amp;"-"&amp;RIGHT("0"&amp;DAY(G204),2))</f>
        <v/>
      </c>
      <c r="J204" s="52" t="n"/>
      <c r="K204" s="25" t="n"/>
      <c r="L204" s="29" t="n"/>
      <c r="M204" s="25" t="n"/>
      <c r="N204" s="25" t="n"/>
      <c r="O204" s="23">
        <f>IF(A204&amp;B204&amp;C204="","",IF(I204="","Sem vínculo",IF(COUNTIF(oc_chave,I204)&gt;0,"Vinculada","Previsão não encontrada")))</f>
        <v/>
      </c>
      <c r="P204" s="39">
        <f>IF(ISNUMBER(H204),YEAR(H204),"")</f>
        <v/>
      </c>
      <c r="Q204" s="23">
        <f>IF(D204="","",IF(COUNTIF(pl_chave,D204)&gt;0,"No plano atual","Fora do plano: histórico preservado"))</f>
        <v/>
      </c>
      <c r="R204" s="23">
        <f>IF(A204&amp;B204&amp;C204="","",IF(A204="","ERRO: falta ID do registro",IF(COUNTIF(ex_id,A204)&gt;1,"ERRO: ID do registro duplicado",IF(NOT(ISNUMBER(H204)),"ERRO: data realizada ausente ou inválida",IF(AND(ISNUMBER(pcmd_emissao),N(H204)&gt;N(pcmd_emissao)),"Verificar: realizada após a emissão","OK")))))</f>
        <v/>
      </c>
      <c r="S204" s="53" t="n"/>
    </row>
    <row r="205">
      <c r="A205" s="25" t="n"/>
      <c r="B205" s="29" t="n"/>
      <c r="C205" s="25" t="n"/>
      <c r="D205" s="23">
        <f>IF(OR(B205="",C205=""),"",B205&amp;"|"&amp;C205)</f>
        <v/>
      </c>
      <c r="E205" s="29" t="n"/>
      <c r="F205" s="52" t="n"/>
      <c r="G205" s="49" t="n"/>
      <c r="H205" s="49" t="n"/>
      <c r="I205" s="30">
        <f>IF(OR(D205="",NOT(ISNUMBER(G205))),"",D205&amp;"|"&amp;YEAR(G205)&amp;"-"&amp;RIGHT("0"&amp;MONTH(G205),2)&amp;"-"&amp;RIGHT("0"&amp;DAY(G205),2))</f>
        <v/>
      </c>
      <c r="J205" s="52" t="n"/>
      <c r="K205" s="25" t="n"/>
      <c r="L205" s="29" t="n"/>
      <c r="M205" s="25" t="n"/>
      <c r="N205" s="25" t="n"/>
      <c r="O205" s="23">
        <f>IF(A205&amp;B205&amp;C205="","",IF(I205="","Sem vínculo",IF(COUNTIF(oc_chave,I205)&gt;0,"Vinculada","Previsão não encontrada")))</f>
        <v/>
      </c>
      <c r="P205" s="39">
        <f>IF(ISNUMBER(H205),YEAR(H205),"")</f>
        <v/>
      </c>
      <c r="Q205" s="23">
        <f>IF(D205="","",IF(COUNTIF(pl_chave,D205)&gt;0,"No plano atual","Fora do plano: histórico preservado"))</f>
        <v/>
      </c>
      <c r="R205" s="23">
        <f>IF(A205&amp;B205&amp;C205="","",IF(A205="","ERRO: falta ID do registro",IF(COUNTIF(ex_id,A205)&gt;1,"ERRO: ID do registro duplicado",IF(NOT(ISNUMBER(H205)),"ERRO: data realizada ausente ou inválida",IF(AND(ISNUMBER(pcmd_emissao),N(H205)&gt;N(pcmd_emissao)),"Verificar: realizada após a emissão","OK")))))</f>
        <v/>
      </c>
      <c r="S205" s="53" t="n"/>
    </row>
    <row r="206">
      <c r="A206" s="25" t="n"/>
      <c r="B206" s="29" t="n"/>
      <c r="C206" s="25" t="n"/>
      <c r="D206" s="23">
        <f>IF(OR(B206="",C206=""),"",B206&amp;"|"&amp;C206)</f>
        <v/>
      </c>
      <c r="E206" s="29" t="n"/>
      <c r="F206" s="52" t="n"/>
      <c r="G206" s="49" t="n"/>
      <c r="H206" s="49" t="n"/>
      <c r="I206" s="30">
        <f>IF(OR(D206="",NOT(ISNUMBER(G206))),"",D206&amp;"|"&amp;YEAR(G206)&amp;"-"&amp;RIGHT("0"&amp;MONTH(G206),2)&amp;"-"&amp;RIGHT("0"&amp;DAY(G206),2))</f>
        <v/>
      </c>
      <c r="J206" s="52" t="n"/>
      <c r="K206" s="25" t="n"/>
      <c r="L206" s="29" t="n"/>
      <c r="M206" s="25" t="n"/>
      <c r="N206" s="25" t="n"/>
      <c r="O206" s="23">
        <f>IF(A206&amp;B206&amp;C206="","",IF(I206="","Sem vínculo",IF(COUNTIF(oc_chave,I206)&gt;0,"Vinculada","Previsão não encontrada")))</f>
        <v/>
      </c>
      <c r="P206" s="39">
        <f>IF(ISNUMBER(H206),YEAR(H206),"")</f>
        <v/>
      </c>
      <c r="Q206" s="23">
        <f>IF(D206="","",IF(COUNTIF(pl_chave,D206)&gt;0,"No plano atual","Fora do plano: histórico preservado"))</f>
        <v/>
      </c>
      <c r="R206" s="23">
        <f>IF(A206&amp;B206&amp;C206="","",IF(A206="","ERRO: falta ID do registro",IF(COUNTIF(ex_id,A206)&gt;1,"ERRO: ID do registro duplicado",IF(NOT(ISNUMBER(H206)),"ERRO: data realizada ausente ou inválida",IF(AND(ISNUMBER(pcmd_emissao),N(H206)&gt;N(pcmd_emissao)),"Verificar: realizada após a emissão","OK")))))</f>
        <v/>
      </c>
      <c r="S206" s="53" t="n"/>
    </row>
    <row r="207">
      <c r="A207" s="25" t="n"/>
      <c r="B207" s="29" t="n"/>
      <c r="C207" s="25" t="n"/>
      <c r="D207" s="23">
        <f>IF(OR(B207="",C207=""),"",B207&amp;"|"&amp;C207)</f>
        <v/>
      </c>
      <c r="E207" s="29" t="n"/>
      <c r="F207" s="52" t="n"/>
      <c r="G207" s="49" t="n"/>
      <c r="H207" s="49" t="n"/>
      <c r="I207" s="30">
        <f>IF(OR(D207="",NOT(ISNUMBER(G207))),"",D207&amp;"|"&amp;YEAR(G207)&amp;"-"&amp;RIGHT("0"&amp;MONTH(G207),2)&amp;"-"&amp;RIGHT("0"&amp;DAY(G207),2))</f>
        <v/>
      </c>
      <c r="J207" s="52" t="n"/>
      <c r="K207" s="25" t="n"/>
      <c r="L207" s="29" t="n"/>
      <c r="M207" s="25" t="n"/>
      <c r="N207" s="25" t="n"/>
      <c r="O207" s="23">
        <f>IF(A207&amp;B207&amp;C207="","",IF(I207="","Sem vínculo",IF(COUNTIF(oc_chave,I207)&gt;0,"Vinculada","Previsão não encontrada")))</f>
        <v/>
      </c>
      <c r="P207" s="39">
        <f>IF(ISNUMBER(H207),YEAR(H207),"")</f>
        <v/>
      </c>
      <c r="Q207" s="23">
        <f>IF(D207="","",IF(COUNTIF(pl_chave,D207)&gt;0,"No plano atual","Fora do plano: histórico preservado"))</f>
        <v/>
      </c>
      <c r="R207" s="23">
        <f>IF(A207&amp;B207&amp;C207="","",IF(A207="","ERRO: falta ID do registro",IF(COUNTIF(ex_id,A207)&gt;1,"ERRO: ID do registro duplicado",IF(NOT(ISNUMBER(H207)),"ERRO: data realizada ausente ou inválida",IF(AND(ISNUMBER(pcmd_emissao),N(H207)&gt;N(pcmd_emissao)),"Verificar: realizada após a emissão","OK")))))</f>
        <v/>
      </c>
      <c r="S207" s="53" t="n"/>
    </row>
    <row r="208">
      <c r="A208" s="25" t="n"/>
      <c r="B208" s="29" t="n"/>
      <c r="C208" s="25" t="n"/>
      <c r="D208" s="23">
        <f>IF(OR(B208="",C208=""),"",B208&amp;"|"&amp;C208)</f>
        <v/>
      </c>
      <c r="E208" s="29" t="n"/>
      <c r="F208" s="52" t="n"/>
      <c r="G208" s="49" t="n"/>
      <c r="H208" s="49" t="n"/>
      <c r="I208" s="30">
        <f>IF(OR(D208="",NOT(ISNUMBER(G208))),"",D208&amp;"|"&amp;YEAR(G208)&amp;"-"&amp;RIGHT("0"&amp;MONTH(G208),2)&amp;"-"&amp;RIGHT("0"&amp;DAY(G208),2))</f>
        <v/>
      </c>
      <c r="J208" s="52" t="n"/>
      <c r="K208" s="25" t="n"/>
      <c r="L208" s="29" t="n"/>
      <c r="M208" s="25" t="n"/>
      <c r="N208" s="25" t="n"/>
      <c r="O208" s="23">
        <f>IF(A208&amp;B208&amp;C208="","",IF(I208="","Sem vínculo",IF(COUNTIF(oc_chave,I208)&gt;0,"Vinculada","Previsão não encontrada")))</f>
        <v/>
      </c>
      <c r="P208" s="39">
        <f>IF(ISNUMBER(H208),YEAR(H208),"")</f>
        <v/>
      </c>
      <c r="Q208" s="23">
        <f>IF(D208="","",IF(COUNTIF(pl_chave,D208)&gt;0,"No plano atual","Fora do plano: histórico preservado"))</f>
        <v/>
      </c>
      <c r="R208" s="23">
        <f>IF(A208&amp;B208&amp;C208="","",IF(A208="","ERRO: falta ID do registro",IF(COUNTIF(ex_id,A208)&gt;1,"ERRO: ID do registro duplicado",IF(NOT(ISNUMBER(H208)),"ERRO: data realizada ausente ou inválida",IF(AND(ISNUMBER(pcmd_emissao),N(H208)&gt;N(pcmd_emissao)),"Verificar: realizada após a emissão","OK")))))</f>
        <v/>
      </c>
      <c r="S208" s="53" t="n"/>
    </row>
    <row r="209">
      <c r="A209" s="25" t="n"/>
      <c r="B209" s="29" t="n"/>
      <c r="C209" s="25" t="n"/>
      <c r="D209" s="23">
        <f>IF(OR(B209="",C209=""),"",B209&amp;"|"&amp;C209)</f>
        <v/>
      </c>
      <c r="E209" s="29" t="n"/>
      <c r="F209" s="52" t="n"/>
      <c r="G209" s="49" t="n"/>
      <c r="H209" s="49" t="n"/>
      <c r="I209" s="30">
        <f>IF(OR(D209="",NOT(ISNUMBER(G209))),"",D209&amp;"|"&amp;YEAR(G209)&amp;"-"&amp;RIGHT("0"&amp;MONTH(G209),2)&amp;"-"&amp;RIGHT("0"&amp;DAY(G209),2))</f>
        <v/>
      </c>
      <c r="J209" s="52" t="n"/>
      <c r="K209" s="25" t="n"/>
      <c r="L209" s="29" t="n"/>
      <c r="M209" s="25" t="n"/>
      <c r="N209" s="25" t="n"/>
      <c r="O209" s="23">
        <f>IF(A209&amp;B209&amp;C209="","",IF(I209="","Sem vínculo",IF(COUNTIF(oc_chave,I209)&gt;0,"Vinculada","Previsão não encontrada")))</f>
        <v/>
      </c>
      <c r="P209" s="39">
        <f>IF(ISNUMBER(H209),YEAR(H209),"")</f>
        <v/>
      </c>
      <c r="Q209" s="23">
        <f>IF(D209="","",IF(COUNTIF(pl_chave,D209)&gt;0,"No plano atual","Fora do plano: histórico preservado"))</f>
        <v/>
      </c>
      <c r="R209" s="23">
        <f>IF(A209&amp;B209&amp;C209="","",IF(A209="","ERRO: falta ID do registro",IF(COUNTIF(ex_id,A209)&gt;1,"ERRO: ID do registro duplicado",IF(NOT(ISNUMBER(H209)),"ERRO: data realizada ausente ou inválida",IF(AND(ISNUMBER(pcmd_emissao),N(H209)&gt;N(pcmd_emissao)),"Verificar: realizada após a emissão","OK")))))</f>
        <v/>
      </c>
      <c r="S209" s="53" t="n"/>
    </row>
    <row r="210">
      <c r="A210" s="25" t="n"/>
      <c r="B210" s="29" t="n"/>
      <c r="C210" s="25" t="n"/>
      <c r="D210" s="23">
        <f>IF(OR(B210="",C210=""),"",B210&amp;"|"&amp;C210)</f>
        <v/>
      </c>
      <c r="E210" s="29" t="n"/>
      <c r="F210" s="52" t="n"/>
      <c r="G210" s="49" t="n"/>
      <c r="H210" s="49" t="n"/>
      <c r="I210" s="30">
        <f>IF(OR(D210="",NOT(ISNUMBER(G210))),"",D210&amp;"|"&amp;YEAR(G210)&amp;"-"&amp;RIGHT("0"&amp;MONTH(G210),2)&amp;"-"&amp;RIGHT("0"&amp;DAY(G210),2))</f>
        <v/>
      </c>
      <c r="J210" s="52" t="n"/>
      <c r="K210" s="25" t="n"/>
      <c r="L210" s="29" t="n"/>
      <c r="M210" s="25" t="n"/>
      <c r="N210" s="25" t="n"/>
      <c r="O210" s="23">
        <f>IF(A210&amp;B210&amp;C210="","",IF(I210="","Sem vínculo",IF(COUNTIF(oc_chave,I210)&gt;0,"Vinculada","Previsão não encontrada")))</f>
        <v/>
      </c>
      <c r="P210" s="39">
        <f>IF(ISNUMBER(H210),YEAR(H210),"")</f>
        <v/>
      </c>
      <c r="Q210" s="23">
        <f>IF(D210="","",IF(COUNTIF(pl_chave,D210)&gt;0,"No plano atual","Fora do plano: histórico preservado"))</f>
        <v/>
      </c>
      <c r="R210" s="23">
        <f>IF(A210&amp;B210&amp;C210="","",IF(A210="","ERRO: falta ID do registro",IF(COUNTIF(ex_id,A210)&gt;1,"ERRO: ID do registro duplicado",IF(NOT(ISNUMBER(H210)),"ERRO: data realizada ausente ou inválida",IF(AND(ISNUMBER(pcmd_emissao),N(H210)&gt;N(pcmd_emissao)),"Verificar: realizada após a emissão","OK")))))</f>
        <v/>
      </c>
      <c r="S210" s="53" t="n"/>
    </row>
    <row r="211">
      <c r="A211" s="25" t="n"/>
      <c r="B211" s="29" t="n"/>
      <c r="C211" s="25" t="n"/>
      <c r="D211" s="23">
        <f>IF(OR(B211="",C211=""),"",B211&amp;"|"&amp;C211)</f>
        <v/>
      </c>
      <c r="E211" s="29" t="n"/>
      <c r="F211" s="52" t="n"/>
      <c r="G211" s="49" t="n"/>
      <c r="H211" s="49" t="n"/>
      <c r="I211" s="30">
        <f>IF(OR(D211="",NOT(ISNUMBER(G211))),"",D211&amp;"|"&amp;YEAR(G211)&amp;"-"&amp;RIGHT("0"&amp;MONTH(G211),2)&amp;"-"&amp;RIGHT("0"&amp;DAY(G211),2))</f>
        <v/>
      </c>
      <c r="J211" s="52" t="n"/>
      <c r="K211" s="25" t="n"/>
      <c r="L211" s="29" t="n"/>
      <c r="M211" s="25" t="n"/>
      <c r="N211" s="25" t="n"/>
      <c r="O211" s="23">
        <f>IF(A211&amp;B211&amp;C211="","",IF(I211="","Sem vínculo",IF(COUNTIF(oc_chave,I211)&gt;0,"Vinculada","Previsão não encontrada")))</f>
        <v/>
      </c>
      <c r="P211" s="39">
        <f>IF(ISNUMBER(H211),YEAR(H211),"")</f>
        <v/>
      </c>
      <c r="Q211" s="23">
        <f>IF(D211="","",IF(COUNTIF(pl_chave,D211)&gt;0,"No plano atual","Fora do plano: histórico preservado"))</f>
        <v/>
      </c>
      <c r="R211" s="23">
        <f>IF(A211&amp;B211&amp;C211="","",IF(A211="","ERRO: falta ID do registro",IF(COUNTIF(ex_id,A211)&gt;1,"ERRO: ID do registro duplicado",IF(NOT(ISNUMBER(H211)),"ERRO: data realizada ausente ou inválida",IF(AND(ISNUMBER(pcmd_emissao),N(H211)&gt;N(pcmd_emissao)),"Verificar: realizada após a emissão","OK")))))</f>
        <v/>
      </c>
      <c r="S211" s="53" t="n"/>
    </row>
    <row r="212">
      <c r="A212" s="25" t="n"/>
      <c r="B212" s="29" t="n"/>
      <c r="C212" s="25" t="n"/>
      <c r="D212" s="23">
        <f>IF(OR(B212="",C212=""),"",B212&amp;"|"&amp;C212)</f>
        <v/>
      </c>
      <c r="E212" s="29" t="n"/>
      <c r="F212" s="52" t="n"/>
      <c r="G212" s="49" t="n"/>
      <c r="H212" s="49" t="n"/>
      <c r="I212" s="30">
        <f>IF(OR(D212="",NOT(ISNUMBER(G212))),"",D212&amp;"|"&amp;YEAR(G212)&amp;"-"&amp;RIGHT("0"&amp;MONTH(G212),2)&amp;"-"&amp;RIGHT("0"&amp;DAY(G212),2))</f>
        <v/>
      </c>
      <c r="J212" s="52" t="n"/>
      <c r="K212" s="25" t="n"/>
      <c r="L212" s="29" t="n"/>
      <c r="M212" s="25" t="n"/>
      <c r="N212" s="25" t="n"/>
      <c r="O212" s="23">
        <f>IF(A212&amp;B212&amp;C212="","",IF(I212="","Sem vínculo",IF(COUNTIF(oc_chave,I212)&gt;0,"Vinculada","Previsão não encontrada")))</f>
        <v/>
      </c>
      <c r="P212" s="39">
        <f>IF(ISNUMBER(H212),YEAR(H212),"")</f>
        <v/>
      </c>
      <c r="Q212" s="23">
        <f>IF(D212="","",IF(COUNTIF(pl_chave,D212)&gt;0,"No plano atual","Fora do plano: histórico preservado"))</f>
        <v/>
      </c>
      <c r="R212" s="23">
        <f>IF(A212&amp;B212&amp;C212="","",IF(A212="","ERRO: falta ID do registro",IF(COUNTIF(ex_id,A212)&gt;1,"ERRO: ID do registro duplicado",IF(NOT(ISNUMBER(H212)),"ERRO: data realizada ausente ou inválida",IF(AND(ISNUMBER(pcmd_emissao),N(H212)&gt;N(pcmd_emissao)),"Verificar: realizada após a emissão","OK")))))</f>
        <v/>
      </c>
      <c r="S212" s="53" t="n"/>
    </row>
    <row r="213">
      <c r="A213" s="25" t="n"/>
      <c r="B213" s="29" t="n"/>
      <c r="C213" s="25" t="n"/>
      <c r="D213" s="23">
        <f>IF(OR(B213="",C213=""),"",B213&amp;"|"&amp;C213)</f>
        <v/>
      </c>
      <c r="E213" s="29" t="n"/>
      <c r="F213" s="52" t="n"/>
      <c r="G213" s="49" t="n"/>
      <c r="H213" s="49" t="n"/>
      <c r="I213" s="30">
        <f>IF(OR(D213="",NOT(ISNUMBER(G213))),"",D213&amp;"|"&amp;YEAR(G213)&amp;"-"&amp;RIGHT("0"&amp;MONTH(G213),2)&amp;"-"&amp;RIGHT("0"&amp;DAY(G213),2))</f>
        <v/>
      </c>
      <c r="J213" s="52" t="n"/>
      <c r="K213" s="25" t="n"/>
      <c r="L213" s="29" t="n"/>
      <c r="M213" s="25" t="n"/>
      <c r="N213" s="25" t="n"/>
      <c r="O213" s="23">
        <f>IF(A213&amp;B213&amp;C213="","",IF(I213="","Sem vínculo",IF(COUNTIF(oc_chave,I213)&gt;0,"Vinculada","Previsão não encontrada")))</f>
        <v/>
      </c>
      <c r="P213" s="39">
        <f>IF(ISNUMBER(H213),YEAR(H213),"")</f>
        <v/>
      </c>
      <c r="Q213" s="23">
        <f>IF(D213="","",IF(COUNTIF(pl_chave,D213)&gt;0,"No plano atual","Fora do plano: histórico preservado"))</f>
        <v/>
      </c>
      <c r="R213" s="23">
        <f>IF(A213&amp;B213&amp;C213="","",IF(A213="","ERRO: falta ID do registro",IF(COUNTIF(ex_id,A213)&gt;1,"ERRO: ID do registro duplicado",IF(NOT(ISNUMBER(H213)),"ERRO: data realizada ausente ou inválida",IF(AND(ISNUMBER(pcmd_emissao),N(H213)&gt;N(pcmd_emissao)),"Verificar: realizada após a emissão","OK")))))</f>
        <v/>
      </c>
      <c r="S213" s="53" t="n"/>
    </row>
    <row r="214">
      <c r="A214" s="25" t="n"/>
      <c r="B214" s="29" t="n"/>
      <c r="C214" s="25" t="n"/>
      <c r="D214" s="23">
        <f>IF(OR(B214="",C214=""),"",B214&amp;"|"&amp;C214)</f>
        <v/>
      </c>
      <c r="E214" s="29" t="n"/>
      <c r="F214" s="52" t="n"/>
      <c r="G214" s="49" t="n"/>
      <c r="H214" s="49" t="n"/>
      <c r="I214" s="30">
        <f>IF(OR(D214="",NOT(ISNUMBER(G214))),"",D214&amp;"|"&amp;YEAR(G214)&amp;"-"&amp;RIGHT("0"&amp;MONTH(G214),2)&amp;"-"&amp;RIGHT("0"&amp;DAY(G214),2))</f>
        <v/>
      </c>
      <c r="J214" s="52" t="n"/>
      <c r="K214" s="25" t="n"/>
      <c r="L214" s="29" t="n"/>
      <c r="M214" s="25" t="n"/>
      <c r="N214" s="25" t="n"/>
      <c r="O214" s="23">
        <f>IF(A214&amp;B214&amp;C214="","",IF(I214="","Sem vínculo",IF(COUNTIF(oc_chave,I214)&gt;0,"Vinculada","Previsão não encontrada")))</f>
        <v/>
      </c>
      <c r="P214" s="39">
        <f>IF(ISNUMBER(H214),YEAR(H214),"")</f>
        <v/>
      </c>
      <c r="Q214" s="23">
        <f>IF(D214="","",IF(COUNTIF(pl_chave,D214)&gt;0,"No plano atual","Fora do plano: histórico preservado"))</f>
        <v/>
      </c>
      <c r="R214" s="23">
        <f>IF(A214&amp;B214&amp;C214="","",IF(A214="","ERRO: falta ID do registro",IF(COUNTIF(ex_id,A214)&gt;1,"ERRO: ID do registro duplicado",IF(NOT(ISNUMBER(H214)),"ERRO: data realizada ausente ou inválida",IF(AND(ISNUMBER(pcmd_emissao),N(H214)&gt;N(pcmd_emissao)),"Verificar: realizada após a emissão","OK")))))</f>
        <v/>
      </c>
      <c r="S214" s="53" t="n"/>
    </row>
    <row r="215">
      <c r="A215" s="25" t="n"/>
      <c r="B215" s="29" t="n"/>
      <c r="C215" s="25" t="n"/>
      <c r="D215" s="23">
        <f>IF(OR(B215="",C215=""),"",B215&amp;"|"&amp;C215)</f>
        <v/>
      </c>
      <c r="E215" s="29" t="n"/>
      <c r="F215" s="52" t="n"/>
      <c r="G215" s="49" t="n"/>
      <c r="H215" s="49" t="n"/>
      <c r="I215" s="30">
        <f>IF(OR(D215="",NOT(ISNUMBER(G215))),"",D215&amp;"|"&amp;YEAR(G215)&amp;"-"&amp;RIGHT("0"&amp;MONTH(G215),2)&amp;"-"&amp;RIGHT("0"&amp;DAY(G215),2))</f>
        <v/>
      </c>
      <c r="J215" s="52" t="n"/>
      <c r="K215" s="25" t="n"/>
      <c r="L215" s="29" t="n"/>
      <c r="M215" s="25" t="n"/>
      <c r="N215" s="25" t="n"/>
      <c r="O215" s="23">
        <f>IF(A215&amp;B215&amp;C215="","",IF(I215="","Sem vínculo",IF(COUNTIF(oc_chave,I215)&gt;0,"Vinculada","Previsão não encontrada")))</f>
        <v/>
      </c>
      <c r="P215" s="39">
        <f>IF(ISNUMBER(H215),YEAR(H215),"")</f>
        <v/>
      </c>
      <c r="Q215" s="23">
        <f>IF(D215="","",IF(COUNTIF(pl_chave,D215)&gt;0,"No plano atual","Fora do plano: histórico preservado"))</f>
        <v/>
      </c>
      <c r="R215" s="23">
        <f>IF(A215&amp;B215&amp;C215="","",IF(A215="","ERRO: falta ID do registro",IF(COUNTIF(ex_id,A215)&gt;1,"ERRO: ID do registro duplicado",IF(NOT(ISNUMBER(H215)),"ERRO: data realizada ausente ou inválida",IF(AND(ISNUMBER(pcmd_emissao),N(H215)&gt;N(pcmd_emissao)),"Verificar: realizada após a emissão","OK")))))</f>
        <v/>
      </c>
      <c r="S215" s="53" t="n"/>
    </row>
    <row r="216">
      <c r="A216" s="25" t="n"/>
      <c r="B216" s="29" t="n"/>
      <c r="C216" s="25" t="n"/>
      <c r="D216" s="23">
        <f>IF(OR(B216="",C216=""),"",B216&amp;"|"&amp;C216)</f>
        <v/>
      </c>
      <c r="E216" s="29" t="n"/>
      <c r="F216" s="52" t="n"/>
      <c r="G216" s="49" t="n"/>
      <c r="H216" s="49" t="n"/>
      <c r="I216" s="30">
        <f>IF(OR(D216="",NOT(ISNUMBER(G216))),"",D216&amp;"|"&amp;YEAR(G216)&amp;"-"&amp;RIGHT("0"&amp;MONTH(G216),2)&amp;"-"&amp;RIGHT("0"&amp;DAY(G216),2))</f>
        <v/>
      </c>
      <c r="J216" s="52" t="n"/>
      <c r="K216" s="25" t="n"/>
      <c r="L216" s="29" t="n"/>
      <c r="M216" s="25" t="n"/>
      <c r="N216" s="25" t="n"/>
      <c r="O216" s="23">
        <f>IF(A216&amp;B216&amp;C216="","",IF(I216="","Sem vínculo",IF(COUNTIF(oc_chave,I216)&gt;0,"Vinculada","Previsão não encontrada")))</f>
        <v/>
      </c>
      <c r="P216" s="39">
        <f>IF(ISNUMBER(H216),YEAR(H216),"")</f>
        <v/>
      </c>
      <c r="Q216" s="23">
        <f>IF(D216="","",IF(COUNTIF(pl_chave,D216)&gt;0,"No plano atual","Fora do plano: histórico preservado"))</f>
        <v/>
      </c>
      <c r="R216" s="23">
        <f>IF(A216&amp;B216&amp;C216="","",IF(A216="","ERRO: falta ID do registro",IF(COUNTIF(ex_id,A216)&gt;1,"ERRO: ID do registro duplicado",IF(NOT(ISNUMBER(H216)),"ERRO: data realizada ausente ou inválida",IF(AND(ISNUMBER(pcmd_emissao),N(H216)&gt;N(pcmd_emissao)),"Verificar: realizada após a emissão","OK")))))</f>
        <v/>
      </c>
      <c r="S216" s="53" t="n"/>
    </row>
    <row r="217">
      <c r="A217" s="25" t="n"/>
      <c r="B217" s="29" t="n"/>
      <c r="C217" s="25" t="n"/>
      <c r="D217" s="23">
        <f>IF(OR(B217="",C217=""),"",B217&amp;"|"&amp;C217)</f>
        <v/>
      </c>
      <c r="E217" s="29" t="n"/>
      <c r="F217" s="52" t="n"/>
      <c r="G217" s="49" t="n"/>
      <c r="H217" s="49" t="n"/>
      <c r="I217" s="30">
        <f>IF(OR(D217="",NOT(ISNUMBER(G217))),"",D217&amp;"|"&amp;YEAR(G217)&amp;"-"&amp;RIGHT("0"&amp;MONTH(G217),2)&amp;"-"&amp;RIGHT("0"&amp;DAY(G217),2))</f>
        <v/>
      </c>
      <c r="J217" s="52" t="n"/>
      <c r="K217" s="25" t="n"/>
      <c r="L217" s="29" t="n"/>
      <c r="M217" s="25" t="n"/>
      <c r="N217" s="25" t="n"/>
      <c r="O217" s="23">
        <f>IF(A217&amp;B217&amp;C217="","",IF(I217="","Sem vínculo",IF(COUNTIF(oc_chave,I217)&gt;0,"Vinculada","Previsão não encontrada")))</f>
        <v/>
      </c>
      <c r="P217" s="39">
        <f>IF(ISNUMBER(H217),YEAR(H217),"")</f>
        <v/>
      </c>
      <c r="Q217" s="23">
        <f>IF(D217="","",IF(COUNTIF(pl_chave,D217)&gt;0,"No plano atual","Fora do plano: histórico preservado"))</f>
        <v/>
      </c>
      <c r="R217" s="23">
        <f>IF(A217&amp;B217&amp;C217="","",IF(A217="","ERRO: falta ID do registro",IF(COUNTIF(ex_id,A217)&gt;1,"ERRO: ID do registro duplicado",IF(NOT(ISNUMBER(H217)),"ERRO: data realizada ausente ou inválida",IF(AND(ISNUMBER(pcmd_emissao),N(H217)&gt;N(pcmd_emissao)),"Verificar: realizada após a emissão","OK")))))</f>
        <v/>
      </c>
      <c r="S217" s="53" t="n"/>
    </row>
    <row r="218">
      <c r="A218" s="25" t="n"/>
      <c r="B218" s="29" t="n"/>
      <c r="C218" s="25" t="n"/>
      <c r="D218" s="23">
        <f>IF(OR(B218="",C218=""),"",B218&amp;"|"&amp;C218)</f>
        <v/>
      </c>
      <c r="E218" s="29" t="n"/>
      <c r="F218" s="52" t="n"/>
      <c r="G218" s="49" t="n"/>
      <c r="H218" s="49" t="n"/>
      <c r="I218" s="30">
        <f>IF(OR(D218="",NOT(ISNUMBER(G218))),"",D218&amp;"|"&amp;YEAR(G218)&amp;"-"&amp;RIGHT("0"&amp;MONTH(G218),2)&amp;"-"&amp;RIGHT("0"&amp;DAY(G218),2))</f>
        <v/>
      </c>
      <c r="J218" s="52" t="n"/>
      <c r="K218" s="25" t="n"/>
      <c r="L218" s="29" t="n"/>
      <c r="M218" s="25" t="n"/>
      <c r="N218" s="25" t="n"/>
      <c r="O218" s="23">
        <f>IF(A218&amp;B218&amp;C218="","",IF(I218="","Sem vínculo",IF(COUNTIF(oc_chave,I218)&gt;0,"Vinculada","Previsão não encontrada")))</f>
        <v/>
      </c>
      <c r="P218" s="39">
        <f>IF(ISNUMBER(H218),YEAR(H218),"")</f>
        <v/>
      </c>
      <c r="Q218" s="23">
        <f>IF(D218="","",IF(COUNTIF(pl_chave,D218)&gt;0,"No plano atual","Fora do plano: histórico preservado"))</f>
        <v/>
      </c>
      <c r="R218" s="23">
        <f>IF(A218&amp;B218&amp;C218="","",IF(A218="","ERRO: falta ID do registro",IF(COUNTIF(ex_id,A218)&gt;1,"ERRO: ID do registro duplicado",IF(NOT(ISNUMBER(H218)),"ERRO: data realizada ausente ou inválida",IF(AND(ISNUMBER(pcmd_emissao),N(H218)&gt;N(pcmd_emissao)),"Verificar: realizada após a emissão","OK")))))</f>
        <v/>
      </c>
      <c r="S218" s="53" t="n"/>
    </row>
    <row r="219">
      <c r="A219" s="25" t="n"/>
      <c r="B219" s="29" t="n"/>
      <c r="C219" s="25" t="n"/>
      <c r="D219" s="23">
        <f>IF(OR(B219="",C219=""),"",B219&amp;"|"&amp;C219)</f>
        <v/>
      </c>
      <c r="E219" s="29" t="n"/>
      <c r="F219" s="52" t="n"/>
      <c r="G219" s="49" t="n"/>
      <c r="H219" s="49" t="n"/>
      <c r="I219" s="30">
        <f>IF(OR(D219="",NOT(ISNUMBER(G219))),"",D219&amp;"|"&amp;YEAR(G219)&amp;"-"&amp;RIGHT("0"&amp;MONTH(G219),2)&amp;"-"&amp;RIGHT("0"&amp;DAY(G219),2))</f>
        <v/>
      </c>
      <c r="J219" s="52" t="n"/>
      <c r="K219" s="25" t="n"/>
      <c r="L219" s="29" t="n"/>
      <c r="M219" s="25" t="n"/>
      <c r="N219" s="25" t="n"/>
      <c r="O219" s="23">
        <f>IF(A219&amp;B219&amp;C219="","",IF(I219="","Sem vínculo",IF(COUNTIF(oc_chave,I219)&gt;0,"Vinculada","Previsão não encontrada")))</f>
        <v/>
      </c>
      <c r="P219" s="39">
        <f>IF(ISNUMBER(H219),YEAR(H219),"")</f>
        <v/>
      </c>
      <c r="Q219" s="23">
        <f>IF(D219="","",IF(COUNTIF(pl_chave,D219)&gt;0,"No plano atual","Fora do plano: histórico preservado"))</f>
        <v/>
      </c>
      <c r="R219" s="23">
        <f>IF(A219&amp;B219&amp;C219="","",IF(A219="","ERRO: falta ID do registro",IF(COUNTIF(ex_id,A219)&gt;1,"ERRO: ID do registro duplicado",IF(NOT(ISNUMBER(H219)),"ERRO: data realizada ausente ou inválida",IF(AND(ISNUMBER(pcmd_emissao),N(H219)&gt;N(pcmd_emissao)),"Verificar: realizada após a emissão","OK")))))</f>
        <v/>
      </c>
      <c r="S219" s="53" t="n"/>
    </row>
    <row r="220">
      <c r="A220" s="25" t="n"/>
      <c r="B220" s="29" t="n"/>
      <c r="C220" s="25" t="n"/>
      <c r="D220" s="23">
        <f>IF(OR(B220="",C220=""),"",B220&amp;"|"&amp;C220)</f>
        <v/>
      </c>
      <c r="E220" s="29" t="n"/>
      <c r="F220" s="52" t="n"/>
      <c r="G220" s="49" t="n"/>
      <c r="H220" s="49" t="n"/>
      <c r="I220" s="30">
        <f>IF(OR(D220="",NOT(ISNUMBER(G220))),"",D220&amp;"|"&amp;YEAR(G220)&amp;"-"&amp;RIGHT("0"&amp;MONTH(G220),2)&amp;"-"&amp;RIGHT("0"&amp;DAY(G220),2))</f>
        <v/>
      </c>
      <c r="J220" s="52" t="n"/>
      <c r="K220" s="25" t="n"/>
      <c r="L220" s="29" t="n"/>
      <c r="M220" s="25" t="n"/>
      <c r="N220" s="25" t="n"/>
      <c r="O220" s="23">
        <f>IF(A220&amp;B220&amp;C220="","",IF(I220="","Sem vínculo",IF(COUNTIF(oc_chave,I220)&gt;0,"Vinculada","Previsão não encontrada")))</f>
        <v/>
      </c>
      <c r="P220" s="39">
        <f>IF(ISNUMBER(H220),YEAR(H220),"")</f>
        <v/>
      </c>
      <c r="Q220" s="23">
        <f>IF(D220="","",IF(COUNTIF(pl_chave,D220)&gt;0,"No plano atual","Fora do plano: histórico preservado"))</f>
        <v/>
      </c>
      <c r="R220" s="23">
        <f>IF(A220&amp;B220&amp;C220="","",IF(A220="","ERRO: falta ID do registro",IF(COUNTIF(ex_id,A220)&gt;1,"ERRO: ID do registro duplicado",IF(NOT(ISNUMBER(H220)),"ERRO: data realizada ausente ou inválida",IF(AND(ISNUMBER(pcmd_emissao),N(H220)&gt;N(pcmd_emissao)),"Verificar: realizada após a emissão","OK")))))</f>
        <v/>
      </c>
      <c r="S220" s="53" t="n"/>
    </row>
    <row r="221">
      <c r="A221" s="25" t="n"/>
      <c r="B221" s="29" t="n"/>
      <c r="C221" s="25" t="n"/>
      <c r="D221" s="23">
        <f>IF(OR(B221="",C221=""),"",B221&amp;"|"&amp;C221)</f>
        <v/>
      </c>
      <c r="E221" s="29" t="n"/>
      <c r="F221" s="52" t="n"/>
      <c r="G221" s="49" t="n"/>
      <c r="H221" s="49" t="n"/>
      <c r="I221" s="30">
        <f>IF(OR(D221="",NOT(ISNUMBER(G221))),"",D221&amp;"|"&amp;YEAR(G221)&amp;"-"&amp;RIGHT("0"&amp;MONTH(G221),2)&amp;"-"&amp;RIGHT("0"&amp;DAY(G221),2))</f>
        <v/>
      </c>
      <c r="J221" s="52" t="n"/>
      <c r="K221" s="25" t="n"/>
      <c r="L221" s="29" t="n"/>
      <c r="M221" s="25" t="n"/>
      <c r="N221" s="25" t="n"/>
      <c r="O221" s="23">
        <f>IF(A221&amp;B221&amp;C221="","",IF(I221="","Sem vínculo",IF(COUNTIF(oc_chave,I221)&gt;0,"Vinculada","Previsão não encontrada")))</f>
        <v/>
      </c>
      <c r="P221" s="39">
        <f>IF(ISNUMBER(H221),YEAR(H221),"")</f>
        <v/>
      </c>
      <c r="Q221" s="23">
        <f>IF(D221="","",IF(COUNTIF(pl_chave,D221)&gt;0,"No plano atual","Fora do plano: histórico preservado"))</f>
        <v/>
      </c>
      <c r="R221" s="23">
        <f>IF(A221&amp;B221&amp;C221="","",IF(A221="","ERRO: falta ID do registro",IF(COUNTIF(ex_id,A221)&gt;1,"ERRO: ID do registro duplicado",IF(NOT(ISNUMBER(H221)),"ERRO: data realizada ausente ou inválida",IF(AND(ISNUMBER(pcmd_emissao),N(H221)&gt;N(pcmd_emissao)),"Verificar: realizada após a emissão","OK")))))</f>
        <v/>
      </c>
      <c r="S221" s="53" t="n"/>
    </row>
    <row r="222">
      <c r="A222" s="25" t="n"/>
      <c r="B222" s="29" t="n"/>
      <c r="C222" s="25" t="n"/>
      <c r="D222" s="23">
        <f>IF(OR(B222="",C222=""),"",B222&amp;"|"&amp;C222)</f>
        <v/>
      </c>
      <c r="E222" s="29" t="n"/>
      <c r="F222" s="52" t="n"/>
      <c r="G222" s="49" t="n"/>
      <c r="H222" s="49" t="n"/>
      <c r="I222" s="30">
        <f>IF(OR(D222="",NOT(ISNUMBER(G222))),"",D222&amp;"|"&amp;YEAR(G222)&amp;"-"&amp;RIGHT("0"&amp;MONTH(G222),2)&amp;"-"&amp;RIGHT("0"&amp;DAY(G222),2))</f>
        <v/>
      </c>
      <c r="J222" s="52" t="n"/>
      <c r="K222" s="25" t="n"/>
      <c r="L222" s="29" t="n"/>
      <c r="M222" s="25" t="n"/>
      <c r="N222" s="25" t="n"/>
      <c r="O222" s="23">
        <f>IF(A222&amp;B222&amp;C222="","",IF(I222="","Sem vínculo",IF(COUNTIF(oc_chave,I222)&gt;0,"Vinculada","Previsão não encontrada")))</f>
        <v/>
      </c>
      <c r="P222" s="39">
        <f>IF(ISNUMBER(H222),YEAR(H222),"")</f>
        <v/>
      </c>
      <c r="Q222" s="23">
        <f>IF(D222="","",IF(COUNTIF(pl_chave,D222)&gt;0,"No plano atual","Fora do plano: histórico preservado"))</f>
        <v/>
      </c>
      <c r="R222" s="23">
        <f>IF(A222&amp;B222&amp;C222="","",IF(A222="","ERRO: falta ID do registro",IF(COUNTIF(ex_id,A222)&gt;1,"ERRO: ID do registro duplicado",IF(NOT(ISNUMBER(H222)),"ERRO: data realizada ausente ou inválida",IF(AND(ISNUMBER(pcmd_emissao),N(H222)&gt;N(pcmd_emissao)),"Verificar: realizada após a emissão","OK")))))</f>
        <v/>
      </c>
      <c r="S222" s="53" t="n"/>
    </row>
    <row r="223">
      <c r="A223" s="25" t="n"/>
      <c r="B223" s="29" t="n"/>
      <c r="C223" s="25" t="n"/>
      <c r="D223" s="23">
        <f>IF(OR(B223="",C223=""),"",B223&amp;"|"&amp;C223)</f>
        <v/>
      </c>
      <c r="E223" s="29" t="n"/>
      <c r="F223" s="52" t="n"/>
      <c r="G223" s="49" t="n"/>
      <c r="H223" s="49" t="n"/>
      <c r="I223" s="30">
        <f>IF(OR(D223="",NOT(ISNUMBER(G223))),"",D223&amp;"|"&amp;YEAR(G223)&amp;"-"&amp;RIGHT("0"&amp;MONTH(G223),2)&amp;"-"&amp;RIGHT("0"&amp;DAY(G223),2))</f>
        <v/>
      </c>
      <c r="J223" s="52" t="n"/>
      <c r="K223" s="25" t="n"/>
      <c r="L223" s="29" t="n"/>
      <c r="M223" s="25" t="n"/>
      <c r="N223" s="25" t="n"/>
      <c r="O223" s="23">
        <f>IF(A223&amp;B223&amp;C223="","",IF(I223="","Sem vínculo",IF(COUNTIF(oc_chave,I223)&gt;0,"Vinculada","Previsão não encontrada")))</f>
        <v/>
      </c>
      <c r="P223" s="39">
        <f>IF(ISNUMBER(H223),YEAR(H223),"")</f>
        <v/>
      </c>
      <c r="Q223" s="23">
        <f>IF(D223="","",IF(COUNTIF(pl_chave,D223)&gt;0,"No plano atual","Fora do plano: histórico preservado"))</f>
        <v/>
      </c>
      <c r="R223" s="23">
        <f>IF(A223&amp;B223&amp;C223="","",IF(A223="","ERRO: falta ID do registro",IF(COUNTIF(ex_id,A223)&gt;1,"ERRO: ID do registro duplicado",IF(NOT(ISNUMBER(H223)),"ERRO: data realizada ausente ou inválida",IF(AND(ISNUMBER(pcmd_emissao),N(H223)&gt;N(pcmd_emissao)),"Verificar: realizada após a emissão","OK")))))</f>
        <v/>
      </c>
      <c r="S223" s="53" t="n"/>
    </row>
    <row r="224">
      <c r="A224" s="25" t="n"/>
      <c r="B224" s="29" t="n"/>
      <c r="C224" s="25" t="n"/>
      <c r="D224" s="23">
        <f>IF(OR(B224="",C224=""),"",B224&amp;"|"&amp;C224)</f>
        <v/>
      </c>
      <c r="E224" s="29" t="n"/>
      <c r="F224" s="52" t="n"/>
      <c r="G224" s="49" t="n"/>
      <c r="H224" s="49" t="n"/>
      <c r="I224" s="30">
        <f>IF(OR(D224="",NOT(ISNUMBER(G224))),"",D224&amp;"|"&amp;YEAR(G224)&amp;"-"&amp;RIGHT("0"&amp;MONTH(G224),2)&amp;"-"&amp;RIGHT("0"&amp;DAY(G224),2))</f>
        <v/>
      </c>
      <c r="J224" s="52" t="n"/>
      <c r="K224" s="25" t="n"/>
      <c r="L224" s="29" t="n"/>
      <c r="M224" s="25" t="n"/>
      <c r="N224" s="25" t="n"/>
      <c r="O224" s="23">
        <f>IF(A224&amp;B224&amp;C224="","",IF(I224="","Sem vínculo",IF(COUNTIF(oc_chave,I224)&gt;0,"Vinculada","Previsão não encontrada")))</f>
        <v/>
      </c>
      <c r="P224" s="39">
        <f>IF(ISNUMBER(H224),YEAR(H224),"")</f>
        <v/>
      </c>
      <c r="Q224" s="23">
        <f>IF(D224="","",IF(COUNTIF(pl_chave,D224)&gt;0,"No plano atual","Fora do plano: histórico preservado"))</f>
        <v/>
      </c>
      <c r="R224" s="23">
        <f>IF(A224&amp;B224&amp;C224="","",IF(A224="","ERRO: falta ID do registro",IF(COUNTIF(ex_id,A224)&gt;1,"ERRO: ID do registro duplicado",IF(NOT(ISNUMBER(H224)),"ERRO: data realizada ausente ou inválida",IF(AND(ISNUMBER(pcmd_emissao),N(H224)&gt;N(pcmd_emissao)),"Verificar: realizada após a emissão","OK")))))</f>
        <v/>
      </c>
      <c r="S224" s="53" t="n"/>
    </row>
    <row r="225">
      <c r="A225" s="25" t="n"/>
      <c r="B225" s="29" t="n"/>
      <c r="C225" s="25" t="n"/>
      <c r="D225" s="23">
        <f>IF(OR(B225="",C225=""),"",B225&amp;"|"&amp;C225)</f>
        <v/>
      </c>
      <c r="E225" s="29" t="n"/>
      <c r="F225" s="52" t="n"/>
      <c r="G225" s="49" t="n"/>
      <c r="H225" s="49" t="n"/>
      <c r="I225" s="30">
        <f>IF(OR(D225="",NOT(ISNUMBER(G225))),"",D225&amp;"|"&amp;YEAR(G225)&amp;"-"&amp;RIGHT("0"&amp;MONTH(G225),2)&amp;"-"&amp;RIGHT("0"&amp;DAY(G225),2))</f>
        <v/>
      </c>
      <c r="J225" s="52" t="n"/>
      <c r="K225" s="25" t="n"/>
      <c r="L225" s="29" t="n"/>
      <c r="M225" s="25" t="n"/>
      <c r="N225" s="25" t="n"/>
      <c r="O225" s="23">
        <f>IF(A225&amp;B225&amp;C225="","",IF(I225="","Sem vínculo",IF(COUNTIF(oc_chave,I225)&gt;0,"Vinculada","Previsão não encontrada")))</f>
        <v/>
      </c>
      <c r="P225" s="39">
        <f>IF(ISNUMBER(H225),YEAR(H225),"")</f>
        <v/>
      </c>
      <c r="Q225" s="23">
        <f>IF(D225="","",IF(COUNTIF(pl_chave,D225)&gt;0,"No plano atual","Fora do plano: histórico preservado"))</f>
        <v/>
      </c>
      <c r="R225" s="23">
        <f>IF(A225&amp;B225&amp;C225="","",IF(A225="","ERRO: falta ID do registro",IF(COUNTIF(ex_id,A225)&gt;1,"ERRO: ID do registro duplicado",IF(NOT(ISNUMBER(H225)),"ERRO: data realizada ausente ou inválida",IF(AND(ISNUMBER(pcmd_emissao),N(H225)&gt;N(pcmd_emissao)),"Verificar: realizada após a emissão","OK")))))</f>
        <v/>
      </c>
      <c r="S225" s="53" t="n"/>
    </row>
    <row r="226">
      <c r="A226" s="25" t="n"/>
      <c r="B226" s="29" t="n"/>
      <c r="C226" s="25" t="n"/>
      <c r="D226" s="23">
        <f>IF(OR(B226="",C226=""),"",B226&amp;"|"&amp;C226)</f>
        <v/>
      </c>
      <c r="E226" s="29" t="n"/>
      <c r="F226" s="52" t="n"/>
      <c r="G226" s="49" t="n"/>
      <c r="H226" s="49" t="n"/>
      <c r="I226" s="30">
        <f>IF(OR(D226="",NOT(ISNUMBER(G226))),"",D226&amp;"|"&amp;YEAR(G226)&amp;"-"&amp;RIGHT("0"&amp;MONTH(G226),2)&amp;"-"&amp;RIGHT("0"&amp;DAY(G226),2))</f>
        <v/>
      </c>
      <c r="J226" s="52" t="n"/>
      <c r="K226" s="25" t="n"/>
      <c r="L226" s="29" t="n"/>
      <c r="M226" s="25" t="n"/>
      <c r="N226" s="25" t="n"/>
      <c r="O226" s="23">
        <f>IF(A226&amp;B226&amp;C226="","",IF(I226="","Sem vínculo",IF(COUNTIF(oc_chave,I226)&gt;0,"Vinculada","Previsão não encontrada")))</f>
        <v/>
      </c>
      <c r="P226" s="39">
        <f>IF(ISNUMBER(H226),YEAR(H226),"")</f>
        <v/>
      </c>
      <c r="Q226" s="23">
        <f>IF(D226="","",IF(COUNTIF(pl_chave,D226)&gt;0,"No plano atual","Fora do plano: histórico preservado"))</f>
        <v/>
      </c>
      <c r="R226" s="23">
        <f>IF(A226&amp;B226&amp;C226="","",IF(A226="","ERRO: falta ID do registro",IF(COUNTIF(ex_id,A226)&gt;1,"ERRO: ID do registro duplicado",IF(NOT(ISNUMBER(H226)),"ERRO: data realizada ausente ou inválida",IF(AND(ISNUMBER(pcmd_emissao),N(H226)&gt;N(pcmd_emissao)),"Verificar: realizada após a emissão","OK")))))</f>
        <v/>
      </c>
      <c r="S226" s="53" t="n"/>
    </row>
    <row r="227">
      <c r="A227" s="25" t="n"/>
      <c r="B227" s="29" t="n"/>
      <c r="C227" s="25" t="n"/>
      <c r="D227" s="23">
        <f>IF(OR(B227="",C227=""),"",B227&amp;"|"&amp;C227)</f>
        <v/>
      </c>
      <c r="E227" s="29" t="n"/>
      <c r="F227" s="52" t="n"/>
      <c r="G227" s="49" t="n"/>
      <c r="H227" s="49" t="n"/>
      <c r="I227" s="30">
        <f>IF(OR(D227="",NOT(ISNUMBER(G227))),"",D227&amp;"|"&amp;YEAR(G227)&amp;"-"&amp;RIGHT("0"&amp;MONTH(G227),2)&amp;"-"&amp;RIGHT("0"&amp;DAY(G227),2))</f>
        <v/>
      </c>
      <c r="J227" s="52" t="n"/>
      <c r="K227" s="25" t="n"/>
      <c r="L227" s="29" t="n"/>
      <c r="M227" s="25" t="n"/>
      <c r="N227" s="25" t="n"/>
      <c r="O227" s="23">
        <f>IF(A227&amp;B227&amp;C227="","",IF(I227="","Sem vínculo",IF(COUNTIF(oc_chave,I227)&gt;0,"Vinculada","Previsão não encontrada")))</f>
        <v/>
      </c>
      <c r="P227" s="39">
        <f>IF(ISNUMBER(H227),YEAR(H227),"")</f>
        <v/>
      </c>
      <c r="Q227" s="23">
        <f>IF(D227="","",IF(COUNTIF(pl_chave,D227)&gt;0,"No plano atual","Fora do plano: histórico preservado"))</f>
        <v/>
      </c>
      <c r="R227" s="23">
        <f>IF(A227&amp;B227&amp;C227="","",IF(A227="","ERRO: falta ID do registro",IF(COUNTIF(ex_id,A227)&gt;1,"ERRO: ID do registro duplicado",IF(NOT(ISNUMBER(H227)),"ERRO: data realizada ausente ou inválida",IF(AND(ISNUMBER(pcmd_emissao),N(H227)&gt;N(pcmd_emissao)),"Verificar: realizada após a emissão","OK")))))</f>
        <v/>
      </c>
      <c r="S227" s="53" t="n"/>
    </row>
    <row r="228">
      <c r="A228" s="25" t="n"/>
      <c r="B228" s="29" t="n"/>
      <c r="C228" s="25" t="n"/>
      <c r="D228" s="23">
        <f>IF(OR(B228="",C228=""),"",B228&amp;"|"&amp;C228)</f>
        <v/>
      </c>
      <c r="E228" s="29" t="n"/>
      <c r="F228" s="52" t="n"/>
      <c r="G228" s="49" t="n"/>
      <c r="H228" s="49" t="n"/>
      <c r="I228" s="30">
        <f>IF(OR(D228="",NOT(ISNUMBER(G228))),"",D228&amp;"|"&amp;YEAR(G228)&amp;"-"&amp;RIGHT("0"&amp;MONTH(G228),2)&amp;"-"&amp;RIGHT("0"&amp;DAY(G228),2))</f>
        <v/>
      </c>
      <c r="J228" s="52" t="n"/>
      <c r="K228" s="25" t="n"/>
      <c r="L228" s="29" t="n"/>
      <c r="M228" s="25" t="n"/>
      <c r="N228" s="25" t="n"/>
      <c r="O228" s="23">
        <f>IF(A228&amp;B228&amp;C228="","",IF(I228="","Sem vínculo",IF(COUNTIF(oc_chave,I228)&gt;0,"Vinculada","Previsão não encontrada")))</f>
        <v/>
      </c>
      <c r="P228" s="39">
        <f>IF(ISNUMBER(H228),YEAR(H228),"")</f>
        <v/>
      </c>
      <c r="Q228" s="23">
        <f>IF(D228="","",IF(COUNTIF(pl_chave,D228)&gt;0,"No plano atual","Fora do plano: histórico preservado"))</f>
        <v/>
      </c>
      <c r="R228" s="23">
        <f>IF(A228&amp;B228&amp;C228="","",IF(A228="","ERRO: falta ID do registro",IF(COUNTIF(ex_id,A228)&gt;1,"ERRO: ID do registro duplicado",IF(NOT(ISNUMBER(H228)),"ERRO: data realizada ausente ou inválida",IF(AND(ISNUMBER(pcmd_emissao),N(H228)&gt;N(pcmd_emissao)),"Verificar: realizada após a emissão","OK")))))</f>
        <v/>
      </c>
      <c r="S228" s="53" t="n"/>
    </row>
    <row r="229">
      <c r="A229" s="25" t="n"/>
      <c r="B229" s="29" t="n"/>
      <c r="C229" s="25" t="n"/>
      <c r="D229" s="23">
        <f>IF(OR(B229="",C229=""),"",B229&amp;"|"&amp;C229)</f>
        <v/>
      </c>
      <c r="E229" s="29" t="n"/>
      <c r="F229" s="52" t="n"/>
      <c r="G229" s="49" t="n"/>
      <c r="H229" s="49" t="n"/>
      <c r="I229" s="30">
        <f>IF(OR(D229="",NOT(ISNUMBER(G229))),"",D229&amp;"|"&amp;YEAR(G229)&amp;"-"&amp;RIGHT("0"&amp;MONTH(G229),2)&amp;"-"&amp;RIGHT("0"&amp;DAY(G229),2))</f>
        <v/>
      </c>
      <c r="J229" s="52" t="n"/>
      <c r="K229" s="25" t="n"/>
      <c r="L229" s="29" t="n"/>
      <c r="M229" s="25" t="n"/>
      <c r="N229" s="25" t="n"/>
      <c r="O229" s="23">
        <f>IF(A229&amp;B229&amp;C229="","",IF(I229="","Sem vínculo",IF(COUNTIF(oc_chave,I229)&gt;0,"Vinculada","Previsão não encontrada")))</f>
        <v/>
      </c>
      <c r="P229" s="39">
        <f>IF(ISNUMBER(H229),YEAR(H229),"")</f>
        <v/>
      </c>
      <c r="Q229" s="23">
        <f>IF(D229="","",IF(COUNTIF(pl_chave,D229)&gt;0,"No plano atual","Fora do plano: histórico preservado"))</f>
        <v/>
      </c>
      <c r="R229" s="23">
        <f>IF(A229&amp;B229&amp;C229="","",IF(A229="","ERRO: falta ID do registro",IF(COUNTIF(ex_id,A229)&gt;1,"ERRO: ID do registro duplicado",IF(NOT(ISNUMBER(H229)),"ERRO: data realizada ausente ou inválida",IF(AND(ISNUMBER(pcmd_emissao),N(H229)&gt;N(pcmd_emissao)),"Verificar: realizada após a emissão","OK")))))</f>
        <v/>
      </c>
      <c r="S229" s="53" t="n"/>
    </row>
    <row r="230">
      <c r="A230" s="25" t="n"/>
      <c r="B230" s="29" t="n"/>
      <c r="C230" s="25" t="n"/>
      <c r="D230" s="23">
        <f>IF(OR(B230="",C230=""),"",B230&amp;"|"&amp;C230)</f>
        <v/>
      </c>
      <c r="E230" s="29" t="n"/>
      <c r="F230" s="52" t="n"/>
      <c r="G230" s="49" t="n"/>
      <c r="H230" s="49" t="n"/>
      <c r="I230" s="30">
        <f>IF(OR(D230="",NOT(ISNUMBER(G230))),"",D230&amp;"|"&amp;YEAR(G230)&amp;"-"&amp;RIGHT("0"&amp;MONTH(G230),2)&amp;"-"&amp;RIGHT("0"&amp;DAY(G230),2))</f>
        <v/>
      </c>
      <c r="J230" s="52" t="n"/>
      <c r="K230" s="25" t="n"/>
      <c r="L230" s="29" t="n"/>
      <c r="M230" s="25" t="n"/>
      <c r="N230" s="25" t="n"/>
      <c r="O230" s="23">
        <f>IF(A230&amp;B230&amp;C230="","",IF(I230="","Sem vínculo",IF(COUNTIF(oc_chave,I230)&gt;0,"Vinculada","Previsão não encontrada")))</f>
        <v/>
      </c>
      <c r="P230" s="39">
        <f>IF(ISNUMBER(H230),YEAR(H230),"")</f>
        <v/>
      </c>
      <c r="Q230" s="23">
        <f>IF(D230="","",IF(COUNTIF(pl_chave,D230)&gt;0,"No plano atual","Fora do plano: histórico preservado"))</f>
        <v/>
      </c>
      <c r="R230" s="23">
        <f>IF(A230&amp;B230&amp;C230="","",IF(A230="","ERRO: falta ID do registro",IF(COUNTIF(ex_id,A230)&gt;1,"ERRO: ID do registro duplicado",IF(NOT(ISNUMBER(H230)),"ERRO: data realizada ausente ou inválida",IF(AND(ISNUMBER(pcmd_emissao),N(H230)&gt;N(pcmd_emissao)),"Verificar: realizada após a emissão","OK")))))</f>
        <v/>
      </c>
      <c r="S230" s="53" t="n"/>
    </row>
    <row r="231">
      <c r="A231" s="25" t="n"/>
      <c r="B231" s="29" t="n"/>
      <c r="C231" s="25" t="n"/>
      <c r="D231" s="23">
        <f>IF(OR(B231="",C231=""),"",B231&amp;"|"&amp;C231)</f>
        <v/>
      </c>
      <c r="E231" s="29" t="n"/>
      <c r="F231" s="52" t="n"/>
      <c r="G231" s="49" t="n"/>
      <c r="H231" s="49" t="n"/>
      <c r="I231" s="30">
        <f>IF(OR(D231="",NOT(ISNUMBER(G231))),"",D231&amp;"|"&amp;YEAR(G231)&amp;"-"&amp;RIGHT("0"&amp;MONTH(G231),2)&amp;"-"&amp;RIGHT("0"&amp;DAY(G231),2))</f>
        <v/>
      </c>
      <c r="J231" s="52" t="n"/>
      <c r="K231" s="25" t="n"/>
      <c r="L231" s="29" t="n"/>
      <c r="M231" s="25" t="n"/>
      <c r="N231" s="25" t="n"/>
      <c r="O231" s="23">
        <f>IF(A231&amp;B231&amp;C231="","",IF(I231="","Sem vínculo",IF(COUNTIF(oc_chave,I231)&gt;0,"Vinculada","Previsão não encontrada")))</f>
        <v/>
      </c>
      <c r="P231" s="39">
        <f>IF(ISNUMBER(H231),YEAR(H231),"")</f>
        <v/>
      </c>
      <c r="Q231" s="23">
        <f>IF(D231="","",IF(COUNTIF(pl_chave,D231)&gt;0,"No plano atual","Fora do plano: histórico preservado"))</f>
        <v/>
      </c>
      <c r="R231" s="23">
        <f>IF(A231&amp;B231&amp;C231="","",IF(A231="","ERRO: falta ID do registro",IF(COUNTIF(ex_id,A231)&gt;1,"ERRO: ID do registro duplicado",IF(NOT(ISNUMBER(H231)),"ERRO: data realizada ausente ou inválida",IF(AND(ISNUMBER(pcmd_emissao),N(H231)&gt;N(pcmd_emissao)),"Verificar: realizada após a emissão","OK")))))</f>
        <v/>
      </c>
      <c r="S231" s="53" t="n"/>
    </row>
    <row r="232">
      <c r="A232" s="25" t="n"/>
      <c r="B232" s="29" t="n"/>
      <c r="C232" s="25" t="n"/>
      <c r="D232" s="23">
        <f>IF(OR(B232="",C232=""),"",B232&amp;"|"&amp;C232)</f>
        <v/>
      </c>
      <c r="E232" s="29" t="n"/>
      <c r="F232" s="52" t="n"/>
      <c r="G232" s="49" t="n"/>
      <c r="H232" s="49" t="n"/>
      <c r="I232" s="30">
        <f>IF(OR(D232="",NOT(ISNUMBER(G232))),"",D232&amp;"|"&amp;YEAR(G232)&amp;"-"&amp;RIGHT("0"&amp;MONTH(G232),2)&amp;"-"&amp;RIGHT("0"&amp;DAY(G232),2))</f>
        <v/>
      </c>
      <c r="J232" s="52" t="n"/>
      <c r="K232" s="25" t="n"/>
      <c r="L232" s="29" t="n"/>
      <c r="M232" s="25" t="n"/>
      <c r="N232" s="25" t="n"/>
      <c r="O232" s="23">
        <f>IF(A232&amp;B232&amp;C232="","",IF(I232="","Sem vínculo",IF(COUNTIF(oc_chave,I232)&gt;0,"Vinculada","Previsão não encontrada")))</f>
        <v/>
      </c>
      <c r="P232" s="39">
        <f>IF(ISNUMBER(H232),YEAR(H232),"")</f>
        <v/>
      </c>
      <c r="Q232" s="23">
        <f>IF(D232="","",IF(COUNTIF(pl_chave,D232)&gt;0,"No plano atual","Fora do plano: histórico preservado"))</f>
        <v/>
      </c>
      <c r="R232" s="23">
        <f>IF(A232&amp;B232&amp;C232="","",IF(A232="","ERRO: falta ID do registro",IF(COUNTIF(ex_id,A232)&gt;1,"ERRO: ID do registro duplicado",IF(NOT(ISNUMBER(H232)),"ERRO: data realizada ausente ou inválida",IF(AND(ISNUMBER(pcmd_emissao),N(H232)&gt;N(pcmd_emissao)),"Verificar: realizada após a emissão","OK")))))</f>
        <v/>
      </c>
      <c r="S232" s="53" t="n"/>
    </row>
    <row r="233">
      <c r="A233" s="25" t="n"/>
      <c r="B233" s="29" t="n"/>
      <c r="C233" s="25" t="n"/>
      <c r="D233" s="23">
        <f>IF(OR(B233="",C233=""),"",B233&amp;"|"&amp;C233)</f>
        <v/>
      </c>
      <c r="E233" s="29" t="n"/>
      <c r="F233" s="52" t="n"/>
      <c r="G233" s="49" t="n"/>
      <c r="H233" s="49" t="n"/>
      <c r="I233" s="30">
        <f>IF(OR(D233="",NOT(ISNUMBER(G233))),"",D233&amp;"|"&amp;YEAR(G233)&amp;"-"&amp;RIGHT("0"&amp;MONTH(G233),2)&amp;"-"&amp;RIGHT("0"&amp;DAY(G233),2))</f>
        <v/>
      </c>
      <c r="J233" s="52" t="n"/>
      <c r="K233" s="25" t="n"/>
      <c r="L233" s="29" t="n"/>
      <c r="M233" s="25" t="n"/>
      <c r="N233" s="25" t="n"/>
      <c r="O233" s="23">
        <f>IF(A233&amp;B233&amp;C233="","",IF(I233="","Sem vínculo",IF(COUNTIF(oc_chave,I233)&gt;0,"Vinculada","Previsão não encontrada")))</f>
        <v/>
      </c>
      <c r="P233" s="39">
        <f>IF(ISNUMBER(H233),YEAR(H233),"")</f>
        <v/>
      </c>
      <c r="Q233" s="23">
        <f>IF(D233="","",IF(COUNTIF(pl_chave,D233)&gt;0,"No plano atual","Fora do plano: histórico preservado"))</f>
        <v/>
      </c>
      <c r="R233" s="23">
        <f>IF(A233&amp;B233&amp;C233="","",IF(A233="","ERRO: falta ID do registro",IF(COUNTIF(ex_id,A233)&gt;1,"ERRO: ID do registro duplicado",IF(NOT(ISNUMBER(H233)),"ERRO: data realizada ausente ou inválida",IF(AND(ISNUMBER(pcmd_emissao),N(H233)&gt;N(pcmd_emissao)),"Verificar: realizada após a emissão","OK")))))</f>
        <v/>
      </c>
      <c r="S233" s="53" t="n"/>
    </row>
    <row r="234">
      <c r="A234" s="25" t="n"/>
      <c r="B234" s="29" t="n"/>
      <c r="C234" s="25" t="n"/>
      <c r="D234" s="23">
        <f>IF(OR(B234="",C234=""),"",B234&amp;"|"&amp;C234)</f>
        <v/>
      </c>
      <c r="E234" s="29" t="n"/>
      <c r="F234" s="52" t="n"/>
      <c r="G234" s="49" t="n"/>
      <c r="H234" s="49" t="n"/>
      <c r="I234" s="30">
        <f>IF(OR(D234="",NOT(ISNUMBER(G234))),"",D234&amp;"|"&amp;YEAR(G234)&amp;"-"&amp;RIGHT("0"&amp;MONTH(G234),2)&amp;"-"&amp;RIGHT("0"&amp;DAY(G234),2))</f>
        <v/>
      </c>
      <c r="J234" s="52" t="n"/>
      <c r="K234" s="25" t="n"/>
      <c r="L234" s="29" t="n"/>
      <c r="M234" s="25" t="n"/>
      <c r="N234" s="25" t="n"/>
      <c r="O234" s="23">
        <f>IF(A234&amp;B234&amp;C234="","",IF(I234="","Sem vínculo",IF(COUNTIF(oc_chave,I234)&gt;0,"Vinculada","Previsão não encontrada")))</f>
        <v/>
      </c>
      <c r="P234" s="39">
        <f>IF(ISNUMBER(H234),YEAR(H234),"")</f>
        <v/>
      </c>
      <c r="Q234" s="23">
        <f>IF(D234="","",IF(COUNTIF(pl_chave,D234)&gt;0,"No plano atual","Fora do plano: histórico preservado"))</f>
        <v/>
      </c>
      <c r="R234" s="23">
        <f>IF(A234&amp;B234&amp;C234="","",IF(A234="","ERRO: falta ID do registro",IF(COUNTIF(ex_id,A234)&gt;1,"ERRO: ID do registro duplicado",IF(NOT(ISNUMBER(H234)),"ERRO: data realizada ausente ou inválida",IF(AND(ISNUMBER(pcmd_emissao),N(H234)&gt;N(pcmd_emissao)),"Verificar: realizada após a emissão","OK")))))</f>
        <v/>
      </c>
      <c r="S234" s="53" t="n"/>
    </row>
    <row r="235">
      <c r="A235" s="25" t="n"/>
      <c r="B235" s="29" t="n"/>
      <c r="C235" s="25" t="n"/>
      <c r="D235" s="23">
        <f>IF(OR(B235="",C235=""),"",B235&amp;"|"&amp;C235)</f>
        <v/>
      </c>
      <c r="E235" s="29" t="n"/>
      <c r="F235" s="52" t="n"/>
      <c r="G235" s="49" t="n"/>
      <c r="H235" s="49" t="n"/>
      <c r="I235" s="30">
        <f>IF(OR(D235="",NOT(ISNUMBER(G235))),"",D235&amp;"|"&amp;YEAR(G235)&amp;"-"&amp;RIGHT("0"&amp;MONTH(G235),2)&amp;"-"&amp;RIGHT("0"&amp;DAY(G235),2))</f>
        <v/>
      </c>
      <c r="J235" s="52" t="n"/>
      <c r="K235" s="25" t="n"/>
      <c r="L235" s="29" t="n"/>
      <c r="M235" s="25" t="n"/>
      <c r="N235" s="25" t="n"/>
      <c r="O235" s="23">
        <f>IF(A235&amp;B235&amp;C235="","",IF(I235="","Sem vínculo",IF(COUNTIF(oc_chave,I235)&gt;0,"Vinculada","Previsão não encontrada")))</f>
        <v/>
      </c>
      <c r="P235" s="39">
        <f>IF(ISNUMBER(H235),YEAR(H235),"")</f>
        <v/>
      </c>
      <c r="Q235" s="23">
        <f>IF(D235="","",IF(COUNTIF(pl_chave,D235)&gt;0,"No plano atual","Fora do plano: histórico preservado"))</f>
        <v/>
      </c>
      <c r="R235" s="23">
        <f>IF(A235&amp;B235&amp;C235="","",IF(A235="","ERRO: falta ID do registro",IF(COUNTIF(ex_id,A235)&gt;1,"ERRO: ID do registro duplicado",IF(NOT(ISNUMBER(H235)),"ERRO: data realizada ausente ou inválida",IF(AND(ISNUMBER(pcmd_emissao),N(H235)&gt;N(pcmd_emissao)),"Verificar: realizada após a emissão","OK")))))</f>
        <v/>
      </c>
      <c r="S235" s="53" t="n"/>
    </row>
    <row r="236">
      <c r="A236" s="25" t="n"/>
      <c r="B236" s="29" t="n"/>
      <c r="C236" s="25" t="n"/>
      <c r="D236" s="23">
        <f>IF(OR(B236="",C236=""),"",B236&amp;"|"&amp;C236)</f>
        <v/>
      </c>
      <c r="E236" s="29" t="n"/>
      <c r="F236" s="52" t="n"/>
      <c r="G236" s="49" t="n"/>
      <c r="H236" s="49" t="n"/>
      <c r="I236" s="30">
        <f>IF(OR(D236="",NOT(ISNUMBER(G236))),"",D236&amp;"|"&amp;YEAR(G236)&amp;"-"&amp;RIGHT("0"&amp;MONTH(G236),2)&amp;"-"&amp;RIGHT("0"&amp;DAY(G236),2))</f>
        <v/>
      </c>
      <c r="J236" s="52" t="n"/>
      <c r="K236" s="25" t="n"/>
      <c r="L236" s="29" t="n"/>
      <c r="M236" s="25" t="n"/>
      <c r="N236" s="25" t="n"/>
      <c r="O236" s="23">
        <f>IF(A236&amp;B236&amp;C236="","",IF(I236="","Sem vínculo",IF(COUNTIF(oc_chave,I236)&gt;0,"Vinculada","Previsão não encontrada")))</f>
        <v/>
      </c>
      <c r="P236" s="39">
        <f>IF(ISNUMBER(H236),YEAR(H236),"")</f>
        <v/>
      </c>
      <c r="Q236" s="23">
        <f>IF(D236="","",IF(COUNTIF(pl_chave,D236)&gt;0,"No plano atual","Fora do plano: histórico preservado"))</f>
        <v/>
      </c>
      <c r="R236" s="23">
        <f>IF(A236&amp;B236&amp;C236="","",IF(A236="","ERRO: falta ID do registro",IF(COUNTIF(ex_id,A236)&gt;1,"ERRO: ID do registro duplicado",IF(NOT(ISNUMBER(H236)),"ERRO: data realizada ausente ou inválida",IF(AND(ISNUMBER(pcmd_emissao),N(H236)&gt;N(pcmd_emissao)),"Verificar: realizada após a emissão","OK")))))</f>
        <v/>
      </c>
      <c r="S236" s="53" t="n"/>
    </row>
    <row r="237">
      <c r="A237" s="25" t="n"/>
      <c r="B237" s="29" t="n"/>
      <c r="C237" s="25" t="n"/>
      <c r="D237" s="23">
        <f>IF(OR(B237="",C237=""),"",B237&amp;"|"&amp;C237)</f>
        <v/>
      </c>
      <c r="E237" s="29" t="n"/>
      <c r="F237" s="52" t="n"/>
      <c r="G237" s="49" t="n"/>
      <c r="H237" s="49" t="n"/>
      <c r="I237" s="30">
        <f>IF(OR(D237="",NOT(ISNUMBER(G237))),"",D237&amp;"|"&amp;YEAR(G237)&amp;"-"&amp;RIGHT("0"&amp;MONTH(G237),2)&amp;"-"&amp;RIGHT("0"&amp;DAY(G237),2))</f>
        <v/>
      </c>
      <c r="J237" s="52" t="n"/>
      <c r="K237" s="25" t="n"/>
      <c r="L237" s="29" t="n"/>
      <c r="M237" s="25" t="n"/>
      <c r="N237" s="25" t="n"/>
      <c r="O237" s="23">
        <f>IF(A237&amp;B237&amp;C237="","",IF(I237="","Sem vínculo",IF(COUNTIF(oc_chave,I237)&gt;0,"Vinculada","Previsão não encontrada")))</f>
        <v/>
      </c>
      <c r="P237" s="39">
        <f>IF(ISNUMBER(H237),YEAR(H237),"")</f>
        <v/>
      </c>
      <c r="Q237" s="23">
        <f>IF(D237="","",IF(COUNTIF(pl_chave,D237)&gt;0,"No plano atual","Fora do plano: histórico preservado"))</f>
        <v/>
      </c>
      <c r="R237" s="23">
        <f>IF(A237&amp;B237&amp;C237="","",IF(A237="","ERRO: falta ID do registro",IF(COUNTIF(ex_id,A237)&gt;1,"ERRO: ID do registro duplicado",IF(NOT(ISNUMBER(H237)),"ERRO: data realizada ausente ou inválida",IF(AND(ISNUMBER(pcmd_emissao),N(H237)&gt;N(pcmd_emissao)),"Verificar: realizada após a emissão","OK")))))</f>
        <v/>
      </c>
      <c r="S237" s="53" t="n"/>
    </row>
    <row r="238">
      <c r="A238" s="25" t="n"/>
      <c r="B238" s="29" t="n"/>
      <c r="C238" s="25" t="n"/>
      <c r="D238" s="23">
        <f>IF(OR(B238="",C238=""),"",B238&amp;"|"&amp;C238)</f>
        <v/>
      </c>
      <c r="E238" s="29" t="n"/>
      <c r="F238" s="52" t="n"/>
      <c r="G238" s="49" t="n"/>
      <c r="H238" s="49" t="n"/>
      <c r="I238" s="30">
        <f>IF(OR(D238="",NOT(ISNUMBER(G238))),"",D238&amp;"|"&amp;YEAR(G238)&amp;"-"&amp;RIGHT("0"&amp;MONTH(G238),2)&amp;"-"&amp;RIGHT("0"&amp;DAY(G238),2))</f>
        <v/>
      </c>
      <c r="J238" s="52" t="n"/>
      <c r="K238" s="25" t="n"/>
      <c r="L238" s="29" t="n"/>
      <c r="M238" s="25" t="n"/>
      <c r="N238" s="25" t="n"/>
      <c r="O238" s="23">
        <f>IF(A238&amp;B238&amp;C238="","",IF(I238="","Sem vínculo",IF(COUNTIF(oc_chave,I238)&gt;0,"Vinculada","Previsão não encontrada")))</f>
        <v/>
      </c>
      <c r="P238" s="39">
        <f>IF(ISNUMBER(H238),YEAR(H238),"")</f>
        <v/>
      </c>
      <c r="Q238" s="23">
        <f>IF(D238="","",IF(COUNTIF(pl_chave,D238)&gt;0,"No plano atual","Fora do plano: histórico preservado"))</f>
        <v/>
      </c>
      <c r="R238" s="23">
        <f>IF(A238&amp;B238&amp;C238="","",IF(A238="","ERRO: falta ID do registro",IF(COUNTIF(ex_id,A238)&gt;1,"ERRO: ID do registro duplicado",IF(NOT(ISNUMBER(H238)),"ERRO: data realizada ausente ou inválida",IF(AND(ISNUMBER(pcmd_emissao),N(H238)&gt;N(pcmd_emissao)),"Verificar: realizada após a emissão","OK")))))</f>
        <v/>
      </c>
      <c r="S238" s="53" t="n"/>
    </row>
    <row r="239">
      <c r="A239" s="25" t="n"/>
      <c r="B239" s="29" t="n"/>
      <c r="C239" s="25" t="n"/>
      <c r="D239" s="23">
        <f>IF(OR(B239="",C239=""),"",B239&amp;"|"&amp;C239)</f>
        <v/>
      </c>
      <c r="E239" s="29" t="n"/>
      <c r="F239" s="52" t="n"/>
      <c r="G239" s="49" t="n"/>
      <c r="H239" s="49" t="n"/>
      <c r="I239" s="30">
        <f>IF(OR(D239="",NOT(ISNUMBER(G239))),"",D239&amp;"|"&amp;YEAR(G239)&amp;"-"&amp;RIGHT("0"&amp;MONTH(G239),2)&amp;"-"&amp;RIGHT("0"&amp;DAY(G239),2))</f>
        <v/>
      </c>
      <c r="J239" s="52" t="n"/>
      <c r="K239" s="25" t="n"/>
      <c r="L239" s="29" t="n"/>
      <c r="M239" s="25" t="n"/>
      <c r="N239" s="25" t="n"/>
      <c r="O239" s="23">
        <f>IF(A239&amp;B239&amp;C239="","",IF(I239="","Sem vínculo",IF(COUNTIF(oc_chave,I239)&gt;0,"Vinculada","Previsão não encontrada")))</f>
        <v/>
      </c>
      <c r="P239" s="39">
        <f>IF(ISNUMBER(H239),YEAR(H239),"")</f>
        <v/>
      </c>
      <c r="Q239" s="23">
        <f>IF(D239="","",IF(COUNTIF(pl_chave,D239)&gt;0,"No plano atual","Fora do plano: histórico preservado"))</f>
        <v/>
      </c>
      <c r="R239" s="23">
        <f>IF(A239&amp;B239&amp;C239="","",IF(A239="","ERRO: falta ID do registro",IF(COUNTIF(ex_id,A239)&gt;1,"ERRO: ID do registro duplicado",IF(NOT(ISNUMBER(H239)),"ERRO: data realizada ausente ou inválida",IF(AND(ISNUMBER(pcmd_emissao),N(H239)&gt;N(pcmd_emissao)),"Verificar: realizada após a emissão","OK")))))</f>
        <v/>
      </c>
      <c r="S239" s="53" t="n"/>
    </row>
    <row r="240">
      <c r="A240" s="25" t="n"/>
      <c r="B240" s="29" t="n"/>
      <c r="C240" s="25" t="n"/>
      <c r="D240" s="23">
        <f>IF(OR(B240="",C240=""),"",B240&amp;"|"&amp;C240)</f>
        <v/>
      </c>
      <c r="E240" s="29" t="n"/>
      <c r="F240" s="52" t="n"/>
      <c r="G240" s="49" t="n"/>
      <c r="H240" s="49" t="n"/>
      <c r="I240" s="30">
        <f>IF(OR(D240="",NOT(ISNUMBER(G240))),"",D240&amp;"|"&amp;YEAR(G240)&amp;"-"&amp;RIGHT("0"&amp;MONTH(G240),2)&amp;"-"&amp;RIGHT("0"&amp;DAY(G240),2))</f>
        <v/>
      </c>
      <c r="J240" s="52" t="n"/>
      <c r="K240" s="25" t="n"/>
      <c r="L240" s="29" t="n"/>
      <c r="M240" s="25" t="n"/>
      <c r="N240" s="25" t="n"/>
      <c r="O240" s="23">
        <f>IF(A240&amp;B240&amp;C240="","",IF(I240="","Sem vínculo",IF(COUNTIF(oc_chave,I240)&gt;0,"Vinculada","Previsão não encontrada")))</f>
        <v/>
      </c>
      <c r="P240" s="39">
        <f>IF(ISNUMBER(H240),YEAR(H240),"")</f>
        <v/>
      </c>
      <c r="Q240" s="23">
        <f>IF(D240="","",IF(COUNTIF(pl_chave,D240)&gt;0,"No plano atual","Fora do plano: histórico preservado"))</f>
        <v/>
      </c>
      <c r="R240" s="23">
        <f>IF(A240&amp;B240&amp;C240="","",IF(A240="","ERRO: falta ID do registro",IF(COUNTIF(ex_id,A240)&gt;1,"ERRO: ID do registro duplicado",IF(NOT(ISNUMBER(H240)),"ERRO: data realizada ausente ou inválida",IF(AND(ISNUMBER(pcmd_emissao),N(H240)&gt;N(pcmd_emissao)),"Verificar: realizada após a emissão","OK")))))</f>
        <v/>
      </c>
      <c r="S240" s="53" t="n"/>
    </row>
    <row r="241">
      <c r="A241" s="25" t="n"/>
      <c r="B241" s="29" t="n"/>
      <c r="C241" s="25" t="n"/>
      <c r="D241" s="23">
        <f>IF(OR(B241="",C241=""),"",B241&amp;"|"&amp;C241)</f>
        <v/>
      </c>
      <c r="E241" s="29" t="n"/>
      <c r="F241" s="52" t="n"/>
      <c r="G241" s="49" t="n"/>
      <c r="H241" s="49" t="n"/>
      <c r="I241" s="30">
        <f>IF(OR(D241="",NOT(ISNUMBER(G241))),"",D241&amp;"|"&amp;YEAR(G241)&amp;"-"&amp;RIGHT("0"&amp;MONTH(G241),2)&amp;"-"&amp;RIGHT("0"&amp;DAY(G241),2))</f>
        <v/>
      </c>
      <c r="J241" s="52" t="n"/>
      <c r="K241" s="25" t="n"/>
      <c r="L241" s="29" t="n"/>
      <c r="M241" s="25" t="n"/>
      <c r="N241" s="25" t="n"/>
      <c r="O241" s="23">
        <f>IF(A241&amp;B241&amp;C241="","",IF(I241="","Sem vínculo",IF(COUNTIF(oc_chave,I241)&gt;0,"Vinculada","Previsão não encontrada")))</f>
        <v/>
      </c>
      <c r="P241" s="39">
        <f>IF(ISNUMBER(H241),YEAR(H241),"")</f>
        <v/>
      </c>
      <c r="Q241" s="23">
        <f>IF(D241="","",IF(COUNTIF(pl_chave,D241)&gt;0,"No plano atual","Fora do plano: histórico preservado"))</f>
        <v/>
      </c>
      <c r="R241" s="23">
        <f>IF(A241&amp;B241&amp;C241="","",IF(A241="","ERRO: falta ID do registro",IF(COUNTIF(ex_id,A241)&gt;1,"ERRO: ID do registro duplicado",IF(NOT(ISNUMBER(H241)),"ERRO: data realizada ausente ou inválida",IF(AND(ISNUMBER(pcmd_emissao),N(H241)&gt;N(pcmd_emissao)),"Verificar: realizada após a emissão","OK")))))</f>
        <v/>
      </c>
      <c r="S241" s="53" t="n"/>
    </row>
    <row r="242">
      <c r="A242" s="25" t="n"/>
      <c r="B242" s="29" t="n"/>
      <c r="C242" s="25" t="n"/>
      <c r="D242" s="23">
        <f>IF(OR(B242="",C242=""),"",B242&amp;"|"&amp;C242)</f>
        <v/>
      </c>
      <c r="E242" s="29" t="n"/>
      <c r="F242" s="52" t="n"/>
      <c r="G242" s="49" t="n"/>
      <c r="H242" s="49" t="n"/>
      <c r="I242" s="30">
        <f>IF(OR(D242="",NOT(ISNUMBER(G242))),"",D242&amp;"|"&amp;YEAR(G242)&amp;"-"&amp;RIGHT("0"&amp;MONTH(G242),2)&amp;"-"&amp;RIGHT("0"&amp;DAY(G242),2))</f>
        <v/>
      </c>
      <c r="J242" s="52" t="n"/>
      <c r="K242" s="25" t="n"/>
      <c r="L242" s="29" t="n"/>
      <c r="M242" s="25" t="n"/>
      <c r="N242" s="25" t="n"/>
      <c r="O242" s="23">
        <f>IF(A242&amp;B242&amp;C242="","",IF(I242="","Sem vínculo",IF(COUNTIF(oc_chave,I242)&gt;0,"Vinculada","Previsão não encontrada")))</f>
        <v/>
      </c>
      <c r="P242" s="39">
        <f>IF(ISNUMBER(H242),YEAR(H242),"")</f>
        <v/>
      </c>
      <c r="Q242" s="23">
        <f>IF(D242="","",IF(COUNTIF(pl_chave,D242)&gt;0,"No plano atual","Fora do plano: histórico preservado"))</f>
        <v/>
      </c>
      <c r="R242" s="23">
        <f>IF(A242&amp;B242&amp;C242="","",IF(A242="","ERRO: falta ID do registro",IF(COUNTIF(ex_id,A242)&gt;1,"ERRO: ID do registro duplicado",IF(NOT(ISNUMBER(H242)),"ERRO: data realizada ausente ou inválida",IF(AND(ISNUMBER(pcmd_emissao),N(H242)&gt;N(pcmd_emissao)),"Verificar: realizada após a emissão","OK")))))</f>
        <v/>
      </c>
      <c r="S242" s="53" t="n"/>
    </row>
    <row r="243">
      <c r="A243" s="25" t="n"/>
      <c r="B243" s="29" t="n"/>
      <c r="C243" s="25" t="n"/>
      <c r="D243" s="23">
        <f>IF(OR(B243="",C243=""),"",B243&amp;"|"&amp;C243)</f>
        <v/>
      </c>
      <c r="E243" s="29" t="n"/>
      <c r="F243" s="52" t="n"/>
      <c r="G243" s="49" t="n"/>
      <c r="H243" s="49" t="n"/>
      <c r="I243" s="30">
        <f>IF(OR(D243="",NOT(ISNUMBER(G243))),"",D243&amp;"|"&amp;YEAR(G243)&amp;"-"&amp;RIGHT("0"&amp;MONTH(G243),2)&amp;"-"&amp;RIGHT("0"&amp;DAY(G243),2))</f>
        <v/>
      </c>
      <c r="J243" s="52" t="n"/>
      <c r="K243" s="25" t="n"/>
      <c r="L243" s="29" t="n"/>
      <c r="M243" s="25" t="n"/>
      <c r="N243" s="25" t="n"/>
      <c r="O243" s="23">
        <f>IF(A243&amp;B243&amp;C243="","",IF(I243="","Sem vínculo",IF(COUNTIF(oc_chave,I243)&gt;0,"Vinculada","Previsão não encontrada")))</f>
        <v/>
      </c>
      <c r="P243" s="39">
        <f>IF(ISNUMBER(H243),YEAR(H243),"")</f>
        <v/>
      </c>
      <c r="Q243" s="23">
        <f>IF(D243="","",IF(COUNTIF(pl_chave,D243)&gt;0,"No plano atual","Fora do plano: histórico preservado"))</f>
        <v/>
      </c>
      <c r="R243" s="23">
        <f>IF(A243&amp;B243&amp;C243="","",IF(A243="","ERRO: falta ID do registro",IF(COUNTIF(ex_id,A243)&gt;1,"ERRO: ID do registro duplicado",IF(NOT(ISNUMBER(H243)),"ERRO: data realizada ausente ou inválida",IF(AND(ISNUMBER(pcmd_emissao),N(H243)&gt;N(pcmd_emissao)),"Verificar: realizada após a emissão","OK")))))</f>
        <v/>
      </c>
      <c r="S243" s="53" t="n"/>
    </row>
    <row r="244">
      <c r="A244" s="25" t="n"/>
      <c r="B244" s="29" t="n"/>
      <c r="C244" s="25" t="n"/>
      <c r="D244" s="23">
        <f>IF(OR(B244="",C244=""),"",B244&amp;"|"&amp;C244)</f>
        <v/>
      </c>
      <c r="E244" s="29" t="n"/>
      <c r="F244" s="52" t="n"/>
      <c r="G244" s="49" t="n"/>
      <c r="H244" s="49" t="n"/>
      <c r="I244" s="30">
        <f>IF(OR(D244="",NOT(ISNUMBER(G244))),"",D244&amp;"|"&amp;YEAR(G244)&amp;"-"&amp;RIGHT("0"&amp;MONTH(G244),2)&amp;"-"&amp;RIGHT("0"&amp;DAY(G244),2))</f>
        <v/>
      </c>
      <c r="J244" s="52" t="n"/>
      <c r="K244" s="25" t="n"/>
      <c r="L244" s="29" t="n"/>
      <c r="M244" s="25" t="n"/>
      <c r="N244" s="25" t="n"/>
      <c r="O244" s="23">
        <f>IF(A244&amp;B244&amp;C244="","",IF(I244="","Sem vínculo",IF(COUNTIF(oc_chave,I244)&gt;0,"Vinculada","Previsão não encontrada")))</f>
        <v/>
      </c>
      <c r="P244" s="39">
        <f>IF(ISNUMBER(H244),YEAR(H244),"")</f>
        <v/>
      </c>
      <c r="Q244" s="23">
        <f>IF(D244="","",IF(COUNTIF(pl_chave,D244)&gt;0,"No plano atual","Fora do plano: histórico preservado"))</f>
        <v/>
      </c>
      <c r="R244" s="23">
        <f>IF(A244&amp;B244&amp;C244="","",IF(A244="","ERRO: falta ID do registro",IF(COUNTIF(ex_id,A244)&gt;1,"ERRO: ID do registro duplicado",IF(NOT(ISNUMBER(H244)),"ERRO: data realizada ausente ou inválida",IF(AND(ISNUMBER(pcmd_emissao),N(H244)&gt;N(pcmd_emissao)),"Verificar: realizada após a emissão","OK")))))</f>
        <v/>
      </c>
      <c r="S244" s="53" t="n"/>
    </row>
    <row r="245">
      <c r="A245" s="25" t="n"/>
      <c r="B245" s="29" t="n"/>
      <c r="C245" s="25" t="n"/>
      <c r="D245" s="23">
        <f>IF(OR(B245="",C245=""),"",B245&amp;"|"&amp;C245)</f>
        <v/>
      </c>
      <c r="E245" s="29" t="n"/>
      <c r="F245" s="52" t="n"/>
      <c r="G245" s="49" t="n"/>
      <c r="H245" s="49" t="n"/>
      <c r="I245" s="30">
        <f>IF(OR(D245="",NOT(ISNUMBER(G245))),"",D245&amp;"|"&amp;YEAR(G245)&amp;"-"&amp;RIGHT("0"&amp;MONTH(G245),2)&amp;"-"&amp;RIGHT("0"&amp;DAY(G245),2))</f>
        <v/>
      </c>
      <c r="J245" s="52" t="n"/>
      <c r="K245" s="25" t="n"/>
      <c r="L245" s="29" t="n"/>
      <c r="M245" s="25" t="n"/>
      <c r="N245" s="25" t="n"/>
      <c r="O245" s="23">
        <f>IF(A245&amp;B245&amp;C245="","",IF(I245="","Sem vínculo",IF(COUNTIF(oc_chave,I245)&gt;0,"Vinculada","Previsão não encontrada")))</f>
        <v/>
      </c>
      <c r="P245" s="39">
        <f>IF(ISNUMBER(H245),YEAR(H245),"")</f>
        <v/>
      </c>
      <c r="Q245" s="23">
        <f>IF(D245="","",IF(COUNTIF(pl_chave,D245)&gt;0,"No plano atual","Fora do plano: histórico preservado"))</f>
        <v/>
      </c>
      <c r="R245" s="23">
        <f>IF(A245&amp;B245&amp;C245="","",IF(A245="","ERRO: falta ID do registro",IF(COUNTIF(ex_id,A245)&gt;1,"ERRO: ID do registro duplicado",IF(NOT(ISNUMBER(H245)),"ERRO: data realizada ausente ou inválida",IF(AND(ISNUMBER(pcmd_emissao),N(H245)&gt;N(pcmd_emissao)),"Verificar: realizada após a emissão","OK")))))</f>
        <v/>
      </c>
      <c r="S245" s="53" t="n"/>
    </row>
    <row r="246">
      <c r="A246" s="25" t="n"/>
      <c r="B246" s="29" t="n"/>
      <c r="C246" s="25" t="n"/>
      <c r="D246" s="23">
        <f>IF(OR(B246="",C246=""),"",B246&amp;"|"&amp;C246)</f>
        <v/>
      </c>
      <c r="E246" s="29" t="n"/>
      <c r="F246" s="52" t="n"/>
      <c r="G246" s="49" t="n"/>
      <c r="H246" s="49" t="n"/>
      <c r="I246" s="30">
        <f>IF(OR(D246="",NOT(ISNUMBER(G246))),"",D246&amp;"|"&amp;YEAR(G246)&amp;"-"&amp;RIGHT("0"&amp;MONTH(G246),2)&amp;"-"&amp;RIGHT("0"&amp;DAY(G246),2))</f>
        <v/>
      </c>
      <c r="J246" s="52" t="n"/>
      <c r="K246" s="25" t="n"/>
      <c r="L246" s="29" t="n"/>
      <c r="M246" s="25" t="n"/>
      <c r="N246" s="25" t="n"/>
      <c r="O246" s="23">
        <f>IF(A246&amp;B246&amp;C246="","",IF(I246="","Sem vínculo",IF(COUNTIF(oc_chave,I246)&gt;0,"Vinculada","Previsão não encontrada")))</f>
        <v/>
      </c>
      <c r="P246" s="39">
        <f>IF(ISNUMBER(H246),YEAR(H246),"")</f>
        <v/>
      </c>
      <c r="Q246" s="23">
        <f>IF(D246="","",IF(COUNTIF(pl_chave,D246)&gt;0,"No plano atual","Fora do plano: histórico preservado"))</f>
        <v/>
      </c>
      <c r="R246" s="23">
        <f>IF(A246&amp;B246&amp;C246="","",IF(A246="","ERRO: falta ID do registro",IF(COUNTIF(ex_id,A246)&gt;1,"ERRO: ID do registro duplicado",IF(NOT(ISNUMBER(H246)),"ERRO: data realizada ausente ou inválida",IF(AND(ISNUMBER(pcmd_emissao),N(H246)&gt;N(pcmd_emissao)),"Verificar: realizada após a emissão","OK")))))</f>
        <v/>
      </c>
      <c r="S246" s="53" t="n"/>
    </row>
    <row r="247">
      <c r="A247" s="25" t="n"/>
      <c r="B247" s="29" t="n"/>
      <c r="C247" s="25" t="n"/>
      <c r="D247" s="23">
        <f>IF(OR(B247="",C247=""),"",B247&amp;"|"&amp;C247)</f>
        <v/>
      </c>
      <c r="E247" s="29" t="n"/>
      <c r="F247" s="52" t="n"/>
      <c r="G247" s="49" t="n"/>
      <c r="H247" s="49" t="n"/>
      <c r="I247" s="30">
        <f>IF(OR(D247="",NOT(ISNUMBER(G247))),"",D247&amp;"|"&amp;YEAR(G247)&amp;"-"&amp;RIGHT("0"&amp;MONTH(G247),2)&amp;"-"&amp;RIGHT("0"&amp;DAY(G247),2))</f>
        <v/>
      </c>
      <c r="J247" s="52" t="n"/>
      <c r="K247" s="25" t="n"/>
      <c r="L247" s="29" t="n"/>
      <c r="M247" s="25" t="n"/>
      <c r="N247" s="25" t="n"/>
      <c r="O247" s="23">
        <f>IF(A247&amp;B247&amp;C247="","",IF(I247="","Sem vínculo",IF(COUNTIF(oc_chave,I247)&gt;0,"Vinculada","Previsão não encontrada")))</f>
        <v/>
      </c>
      <c r="P247" s="39">
        <f>IF(ISNUMBER(H247),YEAR(H247),"")</f>
        <v/>
      </c>
      <c r="Q247" s="23">
        <f>IF(D247="","",IF(COUNTIF(pl_chave,D247)&gt;0,"No plano atual","Fora do plano: histórico preservado"))</f>
        <v/>
      </c>
      <c r="R247" s="23">
        <f>IF(A247&amp;B247&amp;C247="","",IF(A247="","ERRO: falta ID do registro",IF(COUNTIF(ex_id,A247)&gt;1,"ERRO: ID do registro duplicado",IF(NOT(ISNUMBER(H247)),"ERRO: data realizada ausente ou inválida",IF(AND(ISNUMBER(pcmd_emissao),N(H247)&gt;N(pcmd_emissao)),"Verificar: realizada após a emissão","OK")))))</f>
        <v/>
      </c>
      <c r="S247" s="53" t="n"/>
    </row>
    <row r="248">
      <c r="A248" s="25" t="n"/>
      <c r="B248" s="29" t="n"/>
      <c r="C248" s="25" t="n"/>
      <c r="D248" s="23">
        <f>IF(OR(B248="",C248=""),"",B248&amp;"|"&amp;C248)</f>
        <v/>
      </c>
      <c r="E248" s="29" t="n"/>
      <c r="F248" s="52" t="n"/>
      <c r="G248" s="49" t="n"/>
      <c r="H248" s="49" t="n"/>
      <c r="I248" s="30">
        <f>IF(OR(D248="",NOT(ISNUMBER(G248))),"",D248&amp;"|"&amp;YEAR(G248)&amp;"-"&amp;RIGHT("0"&amp;MONTH(G248),2)&amp;"-"&amp;RIGHT("0"&amp;DAY(G248),2))</f>
        <v/>
      </c>
      <c r="J248" s="52" t="n"/>
      <c r="K248" s="25" t="n"/>
      <c r="L248" s="29" t="n"/>
      <c r="M248" s="25" t="n"/>
      <c r="N248" s="25" t="n"/>
      <c r="O248" s="23">
        <f>IF(A248&amp;B248&amp;C248="","",IF(I248="","Sem vínculo",IF(COUNTIF(oc_chave,I248)&gt;0,"Vinculada","Previsão não encontrada")))</f>
        <v/>
      </c>
      <c r="P248" s="39">
        <f>IF(ISNUMBER(H248),YEAR(H248),"")</f>
        <v/>
      </c>
      <c r="Q248" s="23">
        <f>IF(D248="","",IF(COUNTIF(pl_chave,D248)&gt;0,"No plano atual","Fora do plano: histórico preservado"))</f>
        <v/>
      </c>
      <c r="R248" s="23">
        <f>IF(A248&amp;B248&amp;C248="","",IF(A248="","ERRO: falta ID do registro",IF(COUNTIF(ex_id,A248)&gt;1,"ERRO: ID do registro duplicado",IF(NOT(ISNUMBER(H248)),"ERRO: data realizada ausente ou inválida",IF(AND(ISNUMBER(pcmd_emissao),N(H248)&gt;N(pcmd_emissao)),"Verificar: realizada após a emissão","OK")))))</f>
        <v/>
      </c>
      <c r="S248" s="53" t="n"/>
    </row>
    <row r="249">
      <c r="A249" s="25" t="n"/>
      <c r="B249" s="29" t="n"/>
      <c r="C249" s="25" t="n"/>
      <c r="D249" s="23">
        <f>IF(OR(B249="",C249=""),"",B249&amp;"|"&amp;C249)</f>
        <v/>
      </c>
      <c r="E249" s="29" t="n"/>
      <c r="F249" s="52" t="n"/>
      <c r="G249" s="49" t="n"/>
      <c r="H249" s="49" t="n"/>
      <c r="I249" s="30">
        <f>IF(OR(D249="",NOT(ISNUMBER(G249))),"",D249&amp;"|"&amp;YEAR(G249)&amp;"-"&amp;RIGHT("0"&amp;MONTH(G249),2)&amp;"-"&amp;RIGHT("0"&amp;DAY(G249),2))</f>
        <v/>
      </c>
      <c r="J249" s="52" t="n"/>
      <c r="K249" s="25" t="n"/>
      <c r="L249" s="29" t="n"/>
      <c r="M249" s="25" t="n"/>
      <c r="N249" s="25" t="n"/>
      <c r="O249" s="23">
        <f>IF(A249&amp;B249&amp;C249="","",IF(I249="","Sem vínculo",IF(COUNTIF(oc_chave,I249)&gt;0,"Vinculada","Previsão não encontrada")))</f>
        <v/>
      </c>
      <c r="P249" s="39">
        <f>IF(ISNUMBER(H249),YEAR(H249),"")</f>
        <v/>
      </c>
      <c r="Q249" s="23">
        <f>IF(D249="","",IF(COUNTIF(pl_chave,D249)&gt;0,"No plano atual","Fora do plano: histórico preservado"))</f>
        <v/>
      </c>
      <c r="R249" s="23">
        <f>IF(A249&amp;B249&amp;C249="","",IF(A249="","ERRO: falta ID do registro",IF(COUNTIF(ex_id,A249)&gt;1,"ERRO: ID do registro duplicado",IF(NOT(ISNUMBER(H249)),"ERRO: data realizada ausente ou inválida",IF(AND(ISNUMBER(pcmd_emissao),N(H249)&gt;N(pcmd_emissao)),"Verificar: realizada após a emissão","OK")))))</f>
        <v/>
      </c>
      <c r="S249" s="53" t="n"/>
    </row>
    <row r="250">
      <c r="A250" s="25" t="n"/>
      <c r="B250" s="29" t="n"/>
      <c r="C250" s="25" t="n"/>
      <c r="D250" s="23">
        <f>IF(OR(B250="",C250=""),"",B250&amp;"|"&amp;C250)</f>
        <v/>
      </c>
      <c r="E250" s="29" t="n"/>
      <c r="F250" s="52" t="n"/>
      <c r="G250" s="49" t="n"/>
      <c r="H250" s="49" t="n"/>
      <c r="I250" s="30">
        <f>IF(OR(D250="",NOT(ISNUMBER(G250))),"",D250&amp;"|"&amp;YEAR(G250)&amp;"-"&amp;RIGHT("0"&amp;MONTH(G250),2)&amp;"-"&amp;RIGHT("0"&amp;DAY(G250),2))</f>
        <v/>
      </c>
      <c r="J250" s="52" t="n"/>
      <c r="K250" s="25" t="n"/>
      <c r="L250" s="29" t="n"/>
      <c r="M250" s="25" t="n"/>
      <c r="N250" s="25" t="n"/>
      <c r="O250" s="23">
        <f>IF(A250&amp;B250&amp;C250="","",IF(I250="","Sem vínculo",IF(COUNTIF(oc_chave,I250)&gt;0,"Vinculada","Previsão não encontrada")))</f>
        <v/>
      </c>
      <c r="P250" s="39">
        <f>IF(ISNUMBER(H250),YEAR(H250),"")</f>
        <v/>
      </c>
      <c r="Q250" s="23">
        <f>IF(D250="","",IF(COUNTIF(pl_chave,D250)&gt;0,"No plano atual","Fora do plano: histórico preservado"))</f>
        <v/>
      </c>
      <c r="R250" s="23">
        <f>IF(A250&amp;B250&amp;C250="","",IF(A250="","ERRO: falta ID do registro",IF(COUNTIF(ex_id,A250)&gt;1,"ERRO: ID do registro duplicado",IF(NOT(ISNUMBER(H250)),"ERRO: data realizada ausente ou inválida",IF(AND(ISNUMBER(pcmd_emissao),N(H250)&gt;N(pcmd_emissao)),"Verificar: realizada após a emissão","OK")))))</f>
        <v/>
      </c>
      <c r="S250" s="53" t="n"/>
    </row>
    <row r="251">
      <c r="A251" s="25" t="n"/>
      <c r="B251" s="29" t="n"/>
      <c r="C251" s="25" t="n"/>
      <c r="D251" s="23">
        <f>IF(OR(B251="",C251=""),"",B251&amp;"|"&amp;C251)</f>
        <v/>
      </c>
      <c r="E251" s="29" t="n"/>
      <c r="F251" s="52" t="n"/>
      <c r="G251" s="49" t="n"/>
      <c r="H251" s="49" t="n"/>
      <c r="I251" s="30">
        <f>IF(OR(D251="",NOT(ISNUMBER(G251))),"",D251&amp;"|"&amp;YEAR(G251)&amp;"-"&amp;RIGHT("0"&amp;MONTH(G251),2)&amp;"-"&amp;RIGHT("0"&amp;DAY(G251),2))</f>
        <v/>
      </c>
      <c r="J251" s="52" t="n"/>
      <c r="K251" s="25" t="n"/>
      <c r="L251" s="29" t="n"/>
      <c r="M251" s="25" t="n"/>
      <c r="N251" s="25" t="n"/>
      <c r="O251" s="23">
        <f>IF(A251&amp;B251&amp;C251="","",IF(I251="","Sem vínculo",IF(COUNTIF(oc_chave,I251)&gt;0,"Vinculada","Previsão não encontrada")))</f>
        <v/>
      </c>
      <c r="P251" s="39">
        <f>IF(ISNUMBER(H251),YEAR(H251),"")</f>
        <v/>
      </c>
      <c r="Q251" s="23">
        <f>IF(D251="","",IF(COUNTIF(pl_chave,D251)&gt;0,"No plano atual","Fora do plano: histórico preservado"))</f>
        <v/>
      </c>
      <c r="R251" s="23">
        <f>IF(A251&amp;B251&amp;C251="","",IF(A251="","ERRO: falta ID do registro",IF(COUNTIF(ex_id,A251)&gt;1,"ERRO: ID do registro duplicado",IF(NOT(ISNUMBER(H251)),"ERRO: data realizada ausente ou inválida",IF(AND(ISNUMBER(pcmd_emissao),N(H251)&gt;N(pcmd_emissao)),"Verificar: realizada após a emissão","OK")))))</f>
        <v/>
      </c>
      <c r="S251" s="53" t="n"/>
    </row>
    <row r="252">
      <c r="A252" s="25" t="n"/>
      <c r="B252" s="29" t="n"/>
      <c r="C252" s="25" t="n"/>
      <c r="D252" s="23">
        <f>IF(OR(B252="",C252=""),"",B252&amp;"|"&amp;C252)</f>
        <v/>
      </c>
      <c r="E252" s="29" t="n"/>
      <c r="F252" s="52" t="n"/>
      <c r="G252" s="49" t="n"/>
      <c r="H252" s="49" t="n"/>
      <c r="I252" s="30">
        <f>IF(OR(D252="",NOT(ISNUMBER(G252))),"",D252&amp;"|"&amp;YEAR(G252)&amp;"-"&amp;RIGHT("0"&amp;MONTH(G252),2)&amp;"-"&amp;RIGHT("0"&amp;DAY(G252),2))</f>
        <v/>
      </c>
      <c r="J252" s="52" t="n"/>
      <c r="K252" s="25" t="n"/>
      <c r="L252" s="29" t="n"/>
      <c r="M252" s="25" t="n"/>
      <c r="N252" s="25" t="n"/>
      <c r="O252" s="23">
        <f>IF(A252&amp;B252&amp;C252="","",IF(I252="","Sem vínculo",IF(COUNTIF(oc_chave,I252)&gt;0,"Vinculada","Previsão não encontrada")))</f>
        <v/>
      </c>
      <c r="P252" s="39">
        <f>IF(ISNUMBER(H252),YEAR(H252),"")</f>
        <v/>
      </c>
      <c r="Q252" s="23">
        <f>IF(D252="","",IF(COUNTIF(pl_chave,D252)&gt;0,"No plano atual","Fora do plano: histórico preservado"))</f>
        <v/>
      </c>
      <c r="R252" s="23">
        <f>IF(A252&amp;B252&amp;C252="","",IF(A252="","ERRO: falta ID do registro",IF(COUNTIF(ex_id,A252)&gt;1,"ERRO: ID do registro duplicado",IF(NOT(ISNUMBER(H252)),"ERRO: data realizada ausente ou inválida",IF(AND(ISNUMBER(pcmd_emissao),N(H252)&gt;N(pcmd_emissao)),"Verificar: realizada após a emissão","OK")))))</f>
        <v/>
      </c>
      <c r="S252" s="53" t="n"/>
    </row>
    <row r="253">
      <c r="A253" s="25" t="n"/>
      <c r="B253" s="29" t="n"/>
      <c r="C253" s="25" t="n"/>
      <c r="D253" s="23">
        <f>IF(OR(B253="",C253=""),"",B253&amp;"|"&amp;C253)</f>
        <v/>
      </c>
      <c r="E253" s="29" t="n"/>
      <c r="F253" s="52" t="n"/>
      <c r="G253" s="49" t="n"/>
      <c r="H253" s="49" t="n"/>
      <c r="I253" s="30">
        <f>IF(OR(D253="",NOT(ISNUMBER(G253))),"",D253&amp;"|"&amp;YEAR(G253)&amp;"-"&amp;RIGHT("0"&amp;MONTH(G253),2)&amp;"-"&amp;RIGHT("0"&amp;DAY(G253),2))</f>
        <v/>
      </c>
      <c r="J253" s="52" t="n"/>
      <c r="K253" s="25" t="n"/>
      <c r="L253" s="29" t="n"/>
      <c r="M253" s="25" t="n"/>
      <c r="N253" s="25" t="n"/>
      <c r="O253" s="23">
        <f>IF(A253&amp;B253&amp;C253="","",IF(I253="","Sem vínculo",IF(COUNTIF(oc_chave,I253)&gt;0,"Vinculada","Previsão não encontrada")))</f>
        <v/>
      </c>
      <c r="P253" s="39">
        <f>IF(ISNUMBER(H253),YEAR(H253),"")</f>
        <v/>
      </c>
      <c r="Q253" s="23">
        <f>IF(D253="","",IF(COUNTIF(pl_chave,D253)&gt;0,"No plano atual","Fora do plano: histórico preservado"))</f>
        <v/>
      </c>
      <c r="R253" s="23">
        <f>IF(A253&amp;B253&amp;C253="","",IF(A253="","ERRO: falta ID do registro",IF(COUNTIF(ex_id,A253)&gt;1,"ERRO: ID do registro duplicado",IF(NOT(ISNUMBER(H253)),"ERRO: data realizada ausente ou inválida",IF(AND(ISNUMBER(pcmd_emissao),N(H253)&gt;N(pcmd_emissao)),"Verificar: realizada após a emissão","OK")))))</f>
        <v/>
      </c>
      <c r="S253" s="53" t="n"/>
    </row>
    <row r="254">
      <c r="A254" s="25" t="n"/>
      <c r="B254" s="29" t="n"/>
      <c r="C254" s="25" t="n"/>
      <c r="D254" s="23">
        <f>IF(OR(B254="",C254=""),"",B254&amp;"|"&amp;C254)</f>
        <v/>
      </c>
      <c r="E254" s="29" t="n"/>
      <c r="F254" s="52" t="n"/>
      <c r="G254" s="49" t="n"/>
      <c r="H254" s="49" t="n"/>
      <c r="I254" s="30">
        <f>IF(OR(D254="",NOT(ISNUMBER(G254))),"",D254&amp;"|"&amp;YEAR(G254)&amp;"-"&amp;RIGHT("0"&amp;MONTH(G254),2)&amp;"-"&amp;RIGHT("0"&amp;DAY(G254),2))</f>
        <v/>
      </c>
      <c r="J254" s="52" t="n"/>
      <c r="K254" s="25" t="n"/>
      <c r="L254" s="29" t="n"/>
      <c r="M254" s="25" t="n"/>
      <c r="N254" s="25" t="n"/>
      <c r="O254" s="23">
        <f>IF(A254&amp;B254&amp;C254="","",IF(I254="","Sem vínculo",IF(COUNTIF(oc_chave,I254)&gt;0,"Vinculada","Previsão não encontrada")))</f>
        <v/>
      </c>
      <c r="P254" s="39">
        <f>IF(ISNUMBER(H254),YEAR(H254),"")</f>
        <v/>
      </c>
      <c r="Q254" s="23">
        <f>IF(D254="","",IF(COUNTIF(pl_chave,D254)&gt;0,"No plano atual","Fora do plano: histórico preservado"))</f>
        <v/>
      </c>
      <c r="R254" s="23">
        <f>IF(A254&amp;B254&amp;C254="","",IF(A254="","ERRO: falta ID do registro",IF(COUNTIF(ex_id,A254)&gt;1,"ERRO: ID do registro duplicado",IF(NOT(ISNUMBER(H254)),"ERRO: data realizada ausente ou inválida",IF(AND(ISNUMBER(pcmd_emissao),N(H254)&gt;N(pcmd_emissao)),"Verificar: realizada após a emissão","OK")))))</f>
        <v/>
      </c>
      <c r="S254" s="53" t="n"/>
    </row>
    <row r="255">
      <c r="A255" s="25" t="n"/>
      <c r="B255" s="29" t="n"/>
      <c r="C255" s="25" t="n"/>
      <c r="D255" s="23">
        <f>IF(OR(B255="",C255=""),"",B255&amp;"|"&amp;C255)</f>
        <v/>
      </c>
      <c r="E255" s="29" t="n"/>
      <c r="F255" s="52" t="n"/>
      <c r="G255" s="49" t="n"/>
      <c r="H255" s="49" t="n"/>
      <c r="I255" s="30">
        <f>IF(OR(D255="",NOT(ISNUMBER(G255))),"",D255&amp;"|"&amp;YEAR(G255)&amp;"-"&amp;RIGHT("0"&amp;MONTH(G255),2)&amp;"-"&amp;RIGHT("0"&amp;DAY(G255),2))</f>
        <v/>
      </c>
      <c r="J255" s="52" t="n"/>
      <c r="K255" s="25" t="n"/>
      <c r="L255" s="29" t="n"/>
      <c r="M255" s="25" t="n"/>
      <c r="N255" s="25" t="n"/>
      <c r="O255" s="23">
        <f>IF(A255&amp;B255&amp;C255="","",IF(I255="","Sem vínculo",IF(COUNTIF(oc_chave,I255)&gt;0,"Vinculada","Previsão não encontrada")))</f>
        <v/>
      </c>
      <c r="P255" s="39">
        <f>IF(ISNUMBER(H255),YEAR(H255),"")</f>
        <v/>
      </c>
      <c r="Q255" s="23">
        <f>IF(D255="","",IF(COUNTIF(pl_chave,D255)&gt;0,"No plano atual","Fora do plano: histórico preservado"))</f>
        <v/>
      </c>
      <c r="R255" s="23">
        <f>IF(A255&amp;B255&amp;C255="","",IF(A255="","ERRO: falta ID do registro",IF(COUNTIF(ex_id,A255)&gt;1,"ERRO: ID do registro duplicado",IF(NOT(ISNUMBER(H255)),"ERRO: data realizada ausente ou inválida",IF(AND(ISNUMBER(pcmd_emissao),N(H255)&gt;N(pcmd_emissao)),"Verificar: realizada após a emissão","OK")))))</f>
        <v/>
      </c>
      <c r="S255" s="53" t="n"/>
    </row>
    <row r="256">
      <c r="A256" s="25" t="n"/>
      <c r="B256" s="29" t="n"/>
      <c r="C256" s="25" t="n"/>
      <c r="D256" s="23">
        <f>IF(OR(B256="",C256=""),"",B256&amp;"|"&amp;C256)</f>
        <v/>
      </c>
      <c r="E256" s="29" t="n"/>
      <c r="F256" s="52" t="n"/>
      <c r="G256" s="49" t="n"/>
      <c r="H256" s="49" t="n"/>
      <c r="I256" s="30">
        <f>IF(OR(D256="",NOT(ISNUMBER(G256))),"",D256&amp;"|"&amp;YEAR(G256)&amp;"-"&amp;RIGHT("0"&amp;MONTH(G256),2)&amp;"-"&amp;RIGHT("0"&amp;DAY(G256),2))</f>
        <v/>
      </c>
      <c r="J256" s="52" t="n"/>
      <c r="K256" s="25" t="n"/>
      <c r="L256" s="29" t="n"/>
      <c r="M256" s="25" t="n"/>
      <c r="N256" s="25" t="n"/>
      <c r="O256" s="23">
        <f>IF(A256&amp;B256&amp;C256="","",IF(I256="","Sem vínculo",IF(COUNTIF(oc_chave,I256)&gt;0,"Vinculada","Previsão não encontrada")))</f>
        <v/>
      </c>
      <c r="P256" s="39">
        <f>IF(ISNUMBER(H256),YEAR(H256),"")</f>
        <v/>
      </c>
      <c r="Q256" s="23">
        <f>IF(D256="","",IF(COUNTIF(pl_chave,D256)&gt;0,"No plano atual","Fora do plano: histórico preservado"))</f>
        <v/>
      </c>
      <c r="R256" s="23">
        <f>IF(A256&amp;B256&amp;C256="","",IF(A256="","ERRO: falta ID do registro",IF(COUNTIF(ex_id,A256)&gt;1,"ERRO: ID do registro duplicado",IF(NOT(ISNUMBER(H256)),"ERRO: data realizada ausente ou inválida",IF(AND(ISNUMBER(pcmd_emissao),N(H256)&gt;N(pcmd_emissao)),"Verificar: realizada após a emissão","OK")))))</f>
        <v/>
      </c>
      <c r="S256" s="53" t="n"/>
    </row>
    <row r="257">
      <c r="A257" s="25" t="n"/>
      <c r="B257" s="29" t="n"/>
      <c r="C257" s="25" t="n"/>
      <c r="D257" s="23">
        <f>IF(OR(B257="",C257=""),"",B257&amp;"|"&amp;C257)</f>
        <v/>
      </c>
      <c r="E257" s="29" t="n"/>
      <c r="F257" s="52" t="n"/>
      <c r="G257" s="49" t="n"/>
      <c r="H257" s="49" t="n"/>
      <c r="I257" s="30">
        <f>IF(OR(D257="",NOT(ISNUMBER(G257))),"",D257&amp;"|"&amp;YEAR(G257)&amp;"-"&amp;RIGHT("0"&amp;MONTH(G257),2)&amp;"-"&amp;RIGHT("0"&amp;DAY(G257),2))</f>
        <v/>
      </c>
      <c r="J257" s="52" t="n"/>
      <c r="K257" s="25" t="n"/>
      <c r="L257" s="29" t="n"/>
      <c r="M257" s="25" t="n"/>
      <c r="N257" s="25" t="n"/>
      <c r="O257" s="23">
        <f>IF(A257&amp;B257&amp;C257="","",IF(I257="","Sem vínculo",IF(COUNTIF(oc_chave,I257)&gt;0,"Vinculada","Previsão não encontrada")))</f>
        <v/>
      </c>
      <c r="P257" s="39">
        <f>IF(ISNUMBER(H257),YEAR(H257),"")</f>
        <v/>
      </c>
      <c r="Q257" s="23">
        <f>IF(D257="","",IF(COUNTIF(pl_chave,D257)&gt;0,"No plano atual","Fora do plano: histórico preservado"))</f>
        <v/>
      </c>
      <c r="R257" s="23">
        <f>IF(A257&amp;B257&amp;C257="","",IF(A257="","ERRO: falta ID do registro",IF(COUNTIF(ex_id,A257)&gt;1,"ERRO: ID do registro duplicado",IF(NOT(ISNUMBER(H257)),"ERRO: data realizada ausente ou inválida",IF(AND(ISNUMBER(pcmd_emissao),N(H257)&gt;N(pcmd_emissao)),"Verificar: realizada após a emissão","OK")))))</f>
        <v/>
      </c>
      <c r="S257" s="53" t="n"/>
    </row>
    <row r="258">
      <c r="A258" s="25" t="n"/>
      <c r="B258" s="29" t="n"/>
      <c r="C258" s="25" t="n"/>
      <c r="D258" s="23">
        <f>IF(OR(B258="",C258=""),"",B258&amp;"|"&amp;C258)</f>
        <v/>
      </c>
      <c r="E258" s="29" t="n"/>
      <c r="F258" s="52" t="n"/>
      <c r="G258" s="49" t="n"/>
      <c r="H258" s="49" t="n"/>
      <c r="I258" s="30">
        <f>IF(OR(D258="",NOT(ISNUMBER(G258))),"",D258&amp;"|"&amp;YEAR(G258)&amp;"-"&amp;RIGHT("0"&amp;MONTH(G258),2)&amp;"-"&amp;RIGHT("0"&amp;DAY(G258),2))</f>
        <v/>
      </c>
      <c r="J258" s="52" t="n"/>
      <c r="K258" s="25" t="n"/>
      <c r="L258" s="29" t="n"/>
      <c r="M258" s="25" t="n"/>
      <c r="N258" s="25" t="n"/>
      <c r="O258" s="23">
        <f>IF(A258&amp;B258&amp;C258="","",IF(I258="","Sem vínculo",IF(COUNTIF(oc_chave,I258)&gt;0,"Vinculada","Previsão não encontrada")))</f>
        <v/>
      </c>
      <c r="P258" s="39">
        <f>IF(ISNUMBER(H258),YEAR(H258),"")</f>
        <v/>
      </c>
      <c r="Q258" s="23">
        <f>IF(D258="","",IF(COUNTIF(pl_chave,D258)&gt;0,"No plano atual","Fora do plano: histórico preservado"))</f>
        <v/>
      </c>
      <c r="R258" s="23">
        <f>IF(A258&amp;B258&amp;C258="","",IF(A258="","ERRO: falta ID do registro",IF(COUNTIF(ex_id,A258)&gt;1,"ERRO: ID do registro duplicado",IF(NOT(ISNUMBER(H258)),"ERRO: data realizada ausente ou inválida",IF(AND(ISNUMBER(pcmd_emissao),N(H258)&gt;N(pcmd_emissao)),"Verificar: realizada após a emissão","OK")))))</f>
        <v/>
      </c>
      <c r="S258" s="53" t="n"/>
    </row>
    <row r="259">
      <c r="A259" s="25" t="n"/>
      <c r="B259" s="29" t="n"/>
      <c r="C259" s="25" t="n"/>
      <c r="D259" s="23">
        <f>IF(OR(B259="",C259=""),"",B259&amp;"|"&amp;C259)</f>
        <v/>
      </c>
      <c r="E259" s="29" t="n"/>
      <c r="F259" s="52" t="n"/>
      <c r="G259" s="49" t="n"/>
      <c r="H259" s="49" t="n"/>
      <c r="I259" s="30">
        <f>IF(OR(D259="",NOT(ISNUMBER(G259))),"",D259&amp;"|"&amp;YEAR(G259)&amp;"-"&amp;RIGHT("0"&amp;MONTH(G259),2)&amp;"-"&amp;RIGHT("0"&amp;DAY(G259),2))</f>
        <v/>
      </c>
      <c r="J259" s="52" t="n"/>
      <c r="K259" s="25" t="n"/>
      <c r="L259" s="29" t="n"/>
      <c r="M259" s="25" t="n"/>
      <c r="N259" s="25" t="n"/>
      <c r="O259" s="23">
        <f>IF(A259&amp;B259&amp;C259="","",IF(I259="","Sem vínculo",IF(COUNTIF(oc_chave,I259)&gt;0,"Vinculada","Previsão não encontrada")))</f>
        <v/>
      </c>
      <c r="P259" s="39">
        <f>IF(ISNUMBER(H259),YEAR(H259),"")</f>
        <v/>
      </c>
      <c r="Q259" s="23">
        <f>IF(D259="","",IF(COUNTIF(pl_chave,D259)&gt;0,"No plano atual","Fora do plano: histórico preservado"))</f>
        <v/>
      </c>
      <c r="R259" s="23">
        <f>IF(A259&amp;B259&amp;C259="","",IF(A259="","ERRO: falta ID do registro",IF(COUNTIF(ex_id,A259)&gt;1,"ERRO: ID do registro duplicado",IF(NOT(ISNUMBER(H259)),"ERRO: data realizada ausente ou inválida",IF(AND(ISNUMBER(pcmd_emissao),N(H259)&gt;N(pcmd_emissao)),"Verificar: realizada após a emissão","OK")))))</f>
        <v/>
      </c>
      <c r="S259" s="53" t="n"/>
    </row>
    <row r="260">
      <c r="A260" s="25" t="n"/>
      <c r="B260" s="29" t="n"/>
      <c r="C260" s="25" t="n"/>
      <c r="D260" s="23">
        <f>IF(OR(B260="",C260=""),"",B260&amp;"|"&amp;C260)</f>
        <v/>
      </c>
      <c r="E260" s="29" t="n"/>
      <c r="F260" s="52" t="n"/>
      <c r="G260" s="49" t="n"/>
      <c r="H260" s="49" t="n"/>
      <c r="I260" s="30">
        <f>IF(OR(D260="",NOT(ISNUMBER(G260))),"",D260&amp;"|"&amp;YEAR(G260)&amp;"-"&amp;RIGHT("0"&amp;MONTH(G260),2)&amp;"-"&amp;RIGHT("0"&amp;DAY(G260),2))</f>
        <v/>
      </c>
      <c r="J260" s="52" t="n"/>
      <c r="K260" s="25" t="n"/>
      <c r="L260" s="29" t="n"/>
      <c r="M260" s="25" t="n"/>
      <c r="N260" s="25" t="n"/>
      <c r="O260" s="23">
        <f>IF(A260&amp;B260&amp;C260="","",IF(I260="","Sem vínculo",IF(COUNTIF(oc_chave,I260)&gt;0,"Vinculada","Previsão não encontrada")))</f>
        <v/>
      </c>
      <c r="P260" s="39">
        <f>IF(ISNUMBER(H260),YEAR(H260),"")</f>
        <v/>
      </c>
      <c r="Q260" s="23">
        <f>IF(D260="","",IF(COUNTIF(pl_chave,D260)&gt;0,"No plano atual","Fora do plano: histórico preservado"))</f>
        <v/>
      </c>
      <c r="R260" s="23">
        <f>IF(A260&amp;B260&amp;C260="","",IF(A260="","ERRO: falta ID do registro",IF(COUNTIF(ex_id,A260)&gt;1,"ERRO: ID do registro duplicado",IF(NOT(ISNUMBER(H260)),"ERRO: data realizada ausente ou inválida",IF(AND(ISNUMBER(pcmd_emissao),N(H260)&gt;N(pcmd_emissao)),"Verificar: realizada após a emissão","OK")))))</f>
        <v/>
      </c>
      <c r="S260" s="53" t="n"/>
    </row>
    <row r="261">
      <c r="A261" s="25" t="n"/>
      <c r="B261" s="29" t="n"/>
      <c r="C261" s="25" t="n"/>
      <c r="D261" s="23">
        <f>IF(OR(B261="",C261=""),"",B261&amp;"|"&amp;C261)</f>
        <v/>
      </c>
      <c r="E261" s="29" t="n"/>
      <c r="F261" s="52" t="n"/>
      <c r="G261" s="49" t="n"/>
      <c r="H261" s="49" t="n"/>
      <c r="I261" s="30">
        <f>IF(OR(D261="",NOT(ISNUMBER(G261))),"",D261&amp;"|"&amp;YEAR(G261)&amp;"-"&amp;RIGHT("0"&amp;MONTH(G261),2)&amp;"-"&amp;RIGHT("0"&amp;DAY(G261),2))</f>
        <v/>
      </c>
      <c r="J261" s="52" t="n"/>
      <c r="K261" s="25" t="n"/>
      <c r="L261" s="29" t="n"/>
      <c r="M261" s="25" t="n"/>
      <c r="N261" s="25" t="n"/>
      <c r="O261" s="23">
        <f>IF(A261&amp;B261&amp;C261="","",IF(I261="","Sem vínculo",IF(COUNTIF(oc_chave,I261)&gt;0,"Vinculada","Previsão não encontrada")))</f>
        <v/>
      </c>
      <c r="P261" s="39">
        <f>IF(ISNUMBER(H261),YEAR(H261),"")</f>
        <v/>
      </c>
      <c r="Q261" s="23">
        <f>IF(D261="","",IF(COUNTIF(pl_chave,D261)&gt;0,"No plano atual","Fora do plano: histórico preservado"))</f>
        <v/>
      </c>
      <c r="R261" s="23">
        <f>IF(A261&amp;B261&amp;C261="","",IF(A261="","ERRO: falta ID do registro",IF(COUNTIF(ex_id,A261)&gt;1,"ERRO: ID do registro duplicado",IF(NOT(ISNUMBER(H261)),"ERRO: data realizada ausente ou inválida",IF(AND(ISNUMBER(pcmd_emissao),N(H261)&gt;N(pcmd_emissao)),"Verificar: realizada após a emissão","OK")))))</f>
        <v/>
      </c>
      <c r="S261" s="53" t="n"/>
    </row>
    <row r="262">
      <c r="A262" s="25" t="n"/>
      <c r="B262" s="29" t="n"/>
      <c r="C262" s="25" t="n"/>
      <c r="D262" s="23">
        <f>IF(OR(B262="",C262=""),"",B262&amp;"|"&amp;C262)</f>
        <v/>
      </c>
      <c r="E262" s="29" t="n"/>
      <c r="F262" s="52" t="n"/>
      <c r="G262" s="49" t="n"/>
      <c r="H262" s="49" t="n"/>
      <c r="I262" s="30">
        <f>IF(OR(D262="",NOT(ISNUMBER(G262))),"",D262&amp;"|"&amp;YEAR(G262)&amp;"-"&amp;RIGHT("0"&amp;MONTH(G262),2)&amp;"-"&amp;RIGHT("0"&amp;DAY(G262),2))</f>
        <v/>
      </c>
      <c r="J262" s="52" t="n"/>
      <c r="K262" s="25" t="n"/>
      <c r="L262" s="29" t="n"/>
      <c r="M262" s="25" t="n"/>
      <c r="N262" s="25" t="n"/>
      <c r="O262" s="23">
        <f>IF(A262&amp;B262&amp;C262="","",IF(I262="","Sem vínculo",IF(COUNTIF(oc_chave,I262)&gt;0,"Vinculada","Previsão não encontrada")))</f>
        <v/>
      </c>
      <c r="P262" s="39">
        <f>IF(ISNUMBER(H262),YEAR(H262),"")</f>
        <v/>
      </c>
      <c r="Q262" s="23">
        <f>IF(D262="","",IF(COUNTIF(pl_chave,D262)&gt;0,"No plano atual","Fora do plano: histórico preservado"))</f>
        <v/>
      </c>
      <c r="R262" s="23">
        <f>IF(A262&amp;B262&amp;C262="","",IF(A262="","ERRO: falta ID do registro",IF(COUNTIF(ex_id,A262)&gt;1,"ERRO: ID do registro duplicado",IF(NOT(ISNUMBER(H262)),"ERRO: data realizada ausente ou inválida",IF(AND(ISNUMBER(pcmd_emissao),N(H262)&gt;N(pcmd_emissao)),"Verificar: realizada após a emissão","OK")))))</f>
        <v/>
      </c>
      <c r="S262" s="53" t="n"/>
    </row>
    <row r="263">
      <c r="A263" s="25" t="n"/>
      <c r="B263" s="29" t="n"/>
      <c r="C263" s="25" t="n"/>
      <c r="D263" s="23">
        <f>IF(OR(B263="",C263=""),"",B263&amp;"|"&amp;C263)</f>
        <v/>
      </c>
      <c r="E263" s="29" t="n"/>
      <c r="F263" s="52" t="n"/>
      <c r="G263" s="49" t="n"/>
      <c r="H263" s="49" t="n"/>
      <c r="I263" s="30">
        <f>IF(OR(D263="",NOT(ISNUMBER(G263))),"",D263&amp;"|"&amp;YEAR(G263)&amp;"-"&amp;RIGHT("0"&amp;MONTH(G263),2)&amp;"-"&amp;RIGHT("0"&amp;DAY(G263),2))</f>
        <v/>
      </c>
      <c r="J263" s="52" t="n"/>
      <c r="K263" s="25" t="n"/>
      <c r="L263" s="29" t="n"/>
      <c r="M263" s="25" t="n"/>
      <c r="N263" s="25" t="n"/>
      <c r="O263" s="23">
        <f>IF(A263&amp;B263&amp;C263="","",IF(I263="","Sem vínculo",IF(COUNTIF(oc_chave,I263)&gt;0,"Vinculada","Previsão não encontrada")))</f>
        <v/>
      </c>
      <c r="P263" s="39">
        <f>IF(ISNUMBER(H263),YEAR(H263),"")</f>
        <v/>
      </c>
      <c r="Q263" s="23">
        <f>IF(D263="","",IF(COUNTIF(pl_chave,D263)&gt;0,"No plano atual","Fora do plano: histórico preservado"))</f>
        <v/>
      </c>
      <c r="R263" s="23">
        <f>IF(A263&amp;B263&amp;C263="","",IF(A263="","ERRO: falta ID do registro",IF(COUNTIF(ex_id,A263)&gt;1,"ERRO: ID do registro duplicado",IF(NOT(ISNUMBER(H263)),"ERRO: data realizada ausente ou inválida",IF(AND(ISNUMBER(pcmd_emissao),N(H263)&gt;N(pcmd_emissao)),"Verificar: realizada após a emissão","OK")))))</f>
        <v/>
      </c>
      <c r="S263" s="53" t="n"/>
    </row>
    <row r="264">
      <c r="A264" s="25" t="n"/>
      <c r="B264" s="29" t="n"/>
      <c r="C264" s="25" t="n"/>
      <c r="D264" s="23">
        <f>IF(OR(B264="",C264=""),"",B264&amp;"|"&amp;C264)</f>
        <v/>
      </c>
      <c r="E264" s="29" t="n"/>
      <c r="F264" s="52" t="n"/>
      <c r="G264" s="49" t="n"/>
      <c r="H264" s="49" t="n"/>
      <c r="I264" s="30">
        <f>IF(OR(D264="",NOT(ISNUMBER(G264))),"",D264&amp;"|"&amp;YEAR(G264)&amp;"-"&amp;RIGHT("0"&amp;MONTH(G264),2)&amp;"-"&amp;RIGHT("0"&amp;DAY(G264),2))</f>
        <v/>
      </c>
      <c r="J264" s="52" t="n"/>
      <c r="K264" s="25" t="n"/>
      <c r="L264" s="29" t="n"/>
      <c r="M264" s="25" t="n"/>
      <c r="N264" s="25" t="n"/>
      <c r="O264" s="23">
        <f>IF(A264&amp;B264&amp;C264="","",IF(I264="","Sem vínculo",IF(COUNTIF(oc_chave,I264)&gt;0,"Vinculada","Previsão não encontrada")))</f>
        <v/>
      </c>
      <c r="P264" s="39">
        <f>IF(ISNUMBER(H264),YEAR(H264),"")</f>
        <v/>
      </c>
      <c r="Q264" s="23">
        <f>IF(D264="","",IF(COUNTIF(pl_chave,D264)&gt;0,"No plano atual","Fora do plano: histórico preservado"))</f>
        <v/>
      </c>
      <c r="R264" s="23">
        <f>IF(A264&amp;B264&amp;C264="","",IF(A264="","ERRO: falta ID do registro",IF(COUNTIF(ex_id,A264)&gt;1,"ERRO: ID do registro duplicado",IF(NOT(ISNUMBER(H264)),"ERRO: data realizada ausente ou inválida",IF(AND(ISNUMBER(pcmd_emissao),N(H264)&gt;N(pcmd_emissao)),"Verificar: realizada após a emissão","OK")))))</f>
        <v/>
      </c>
      <c r="S264" s="53" t="n"/>
    </row>
    <row r="265">
      <c r="A265" s="25" t="n"/>
      <c r="B265" s="29" t="n"/>
      <c r="C265" s="25" t="n"/>
      <c r="D265" s="23">
        <f>IF(OR(B265="",C265=""),"",B265&amp;"|"&amp;C265)</f>
        <v/>
      </c>
      <c r="E265" s="29" t="n"/>
      <c r="F265" s="52" t="n"/>
      <c r="G265" s="49" t="n"/>
      <c r="H265" s="49" t="n"/>
      <c r="I265" s="30">
        <f>IF(OR(D265="",NOT(ISNUMBER(G265))),"",D265&amp;"|"&amp;YEAR(G265)&amp;"-"&amp;RIGHT("0"&amp;MONTH(G265),2)&amp;"-"&amp;RIGHT("0"&amp;DAY(G265),2))</f>
        <v/>
      </c>
      <c r="J265" s="52" t="n"/>
      <c r="K265" s="25" t="n"/>
      <c r="L265" s="29" t="n"/>
      <c r="M265" s="25" t="n"/>
      <c r="N265" s="25" t="n"/>
      <c r="O265" s="23">
        <f>IF(A265&amp;B265&amp;C265="","",IF(I265="","Sem vínculo",IF(COUNTIF(oc_chave,I265)&gt;0,"Vinculada","Previsão não encontrada")))</f>
        <v/>
      </c>
      <c r="P265" s="39">
        <f>IF(ISNUMBER(H265),YEAR(H265),"")</f>
        <v/>
      </c>
      <c r="Q265" s="23">
        <f>IF(D265="","",IF(COUNTIF(pl_chave,D265)&gt;0,"No plano atual","Fora do plano: histórico preservado"))</f>
        <v/>
      </c>
      <c r="R265" s="23">
        <f>IF(A265&amp;B265&amp;C265="","",IF(A265="","ERRO: falta ID do registro",IF(COUNTIF(ex_id,A265)&gt;1,"ERRO: ID do registro duplicado",IF(NOT(ISNUMBER(H265)),"ERRO: data realizada ausente ou inválida",IF(AND(ISNUMBER(pcmd_emissao),N(H265)&gt;N(pcmd_emissao)),"Verificar: realizada após a emissão","OK")))))</f>
        <v/>
      </c>
      <c r="S265" s="53" t="n"/>
    </row>
    <row r="266">
      <c r="A266" s="25" t="n"/>
      <c r="B266" s="29" t="n"/>
      <c r="C266" s="25" t="n"/>
      <c r="D266" s="23">
        <f>IF(OR(B266="",C266=""),"",B266&amp;"|"&amp;C266)</f>
        <v/>
      </c>
      <c r="E266" s="29" t="n"/>
      <c r="F266" s="52" t="n"/>
      <c r="G266" s="49" t="n"/>
      <c r="H266" s="49" t="n"/>
      <c r="I266" s="30">
        <f>IF(OR(D266="",NOT(ISNUMBER(G266))),"",D266&amp;"|"&amp;YEAR(G266)&amp;"-"&amp;RIGHT("0"&amp;MONTH(G266),2)&amp;"-"&amp;RIGHT("0"&amp;DAY(G266),2))</f>
        <v/>
      </c>
      <c r="J266" s="52" t="n"/>
      <c r="K266" s="25" t="n"/>
      <c r="L266" s="29" t="n"/>
      <c r="M266" s="25" t="n"/>
      <c r="N266" s="25" t="n"/>
      <c r="O266" s="23">
        <f>IF(A266&amp;B266&amp;C266="","",IF(I266="","Sem vínculo",IF(COUNTIF(oc_chave,I266)&gt;0,"Vinculada","Previsão não encontrada")))</f>
        <v/>
      </c>
      <c r="P266" s="39">
        <f>IF(ISNUMBER(H266),YEAR(H266),"")</f>
        <v/>
      </c>
      <c r="Q266" s="23">
        <f>IF(D266="","",IF(COUNTIF(pl_chave,D266)&gt;0,"No plano atual","Fora do plano: histórico preservado"))</f>
        <v/>
      </c>
      <c r="R266" s="23">
        <f>IF(A266&amp;B266&amp;C266="","",IF(A266="","ERRO: falta ID do registro",IF(COUNTIF(ex_id,A266)&gt;1,"ERRO: ID do registro duplicado",IF(NOT(ISNUMBER(H266)),"ERRO: data realizada ausente ou inválida",IF(AND(ISNUMBER(pcmd_emissao),N(H266)&gt;N(pcmd_emissao)),"Verificar: realizada após a emissão","OK")))))</f>
        <v/>
      </c>
      <c r="S266" s="53" t="n"/>
    </row>
    <row r="267">
      <c r="A267" s="25" t="n"/>
      <c r="B267" s="29" t="n"/>
      <c r="C267" s="25" t="n"/>
      <c r="D267" s="23">
        <f>IF(OR(B267="",C267=""),"",B267&amp;"|"&amp;C267)</f>
        <v/>
      </c>
      <c r="E267" s="29" t="n"/>
      <c r="F267" s="52" t="n"/>
      <c r="G267" s="49" t="n"/>
      <c r="H267" s="49" t="n"/>
      <c r="I267" s="30">
        <f>IF(OR(D267="",NOT(ISNUMBER(G267))),"",D267&amp;"|"&amp;YEAR(G267)&amp;"-"&amp;RIGHT("0"&amp;MONTH(G267),2)&amp;"-"&amp;RIGHT("0"&amp;DAY(G267),2))</f>
        <v/>
      </c>
      <c r="J267" s="52" t="n"/>
      <c r="K267" s="25" t="n"/>
      <c r="L267" s="29" t="n"/>
      <c r="M267" s="25" t="n"/>
      <c r="N267" s="25" t="n"/>
      <c r="O267" s="23">
        <f>IF(A267&amp;B267&amp;C267="","",IF(I267="","Sem vínculo",IF(COUNTIF(oc_chave,I267)&gt;0,"Vinculada","Previsão não encontrada")))</f>
        <v/>
      </c>
      <c r="P267" s="39">
        <f>IF(ISNUMBER(H267),YEAR(H267),"")</f>
        <v/>
      </c>
      <c r="Q267" s="23">
        <f>IF(D267="","",IF(COUNTIF(pl_chave,D267)&gt;0,"No plano atual","Fora do plano: histórico preservado"))</f>
        <v/>
      </c>
      <c r="R267" s="23">
        <f>IF(A267&amp;B267&amp;C267="","",IF(A267="","ERRO: falta ID do registro",IF(COUNTIF(ex_id,A267)&gt;1,"ERRO: ID do registro duplicado",IF(NOT(ISNUMBER(H267)),"ERRO: data realizada ausente ou inválida",IF(AND(ISNUMBER(pcmd_emissao),N(H267)&gt;N(pcmd_emissao)),"Verificar: realizada após a emissão","OK")))))</f>
        <v/>
      </c>
      <c r="S267" s="53" t="n"/>
    </row>
    <row r="268">
      <c r="A268" s="25" t="n"/>
      <c r="B268" s="29" t="n"/>
      <c r="C268" s="25" t="n"/>
      <c r="D268" s="23">
        <f>IF(OR(B268="",C268=""),"",B268&amp;"|"&amp;C268)</f>
        <v/>
      </c>
      <c r="E268" s="29" t="n"/>
      <c r="F268" s="52" t="n"/>
      <c r="G268" s="49" t="n"/>
      <c r="H268" s="49" t="n"/>
      <c r="I268" s="30">
        <f>IF(OR(D268="",NOT(ISNUMBER(G268))),"",D268&amp;"|"&amp;YEAR(G268)&amp;"-"&amp;RIGHT("0"&amp;MONTH(G268),2)&amp;"-"&amp;RIGHT("0"&amp;DAY(G268),2))</f>
        <v/>
      </c>
      <c r="J268" s="52" t="n"/>
      <c r="K268" s="25" t="n"/>
      <c r="L268" s="29" t="n"/>
      <c r="M268" s="25" t="n"/>
      <c r="N268" s="25" t="n"/>
      <c r="O268" s="23">
        <f>IF(A268&amp;B268&amp;C268="","",IF(I268="","Sem vínculo",IF(COUNTIF(oc_chave,I268)&gt;0,"Vinculada","Previsão não encontrada")))</f>
        <v/>
      </c>
      <c r="P268" s="39">
        <f>IF(ISNUMBER(H268),YEAR(H268),"")</f>
        <v/>
      </c>
      <c r="Q268" s="23">
        <f>IF(D268="","",IF(COUNTIF(pl_chave,D268)&gt;0,"No plano atual","Fora do plano: histórico preservado"))</f>
        <v/>
      </c>
      <c r="R268" s="23">
        <f>IF(A268&amp;B268&amp;C268="","",IF(A268="","ERRO: falta ID do registro",IF(COUNTIF(ex_id,A268)&gt;1,"ERRO: ID do registro duplicado",IF(NOT(ISNUMBER(H268)),"ERRO: data realizada ausente ou inválida",IF(AND(ISNUMBER(pcmd_emissao),N(H268)&gt;N(pcmd_emissao)),"Verificar: realizada após a emissão","OK")))))</f>
        <v/>
      </c>
      <c r="S268" s="53" t="n"/>
    </row>
    <row r="269">
      <c r="A269" s="25" t="n"/>
      <c r="B269" s="29" t="n"/>
      <c r="C269" s="25" t="n"/>
      <c r="D269" s="23">
        <f>IF(OR(B269="",C269=""),"",B269&amp;"|"&amp;C269)</f>
        <v/>
      </c>
      <c r="E269" s="29" t="n"/>
      <c r="F269" s="52" t="n"/>
      <c r="G269" s="49" t="n"/>
      <c r="H269" s="49" t="n"/>
      <c r="I269" s="30">
        <f>IF(OR(D269="",NOT(ISNUMBER(G269))),"",D269&amp;"|"&amp;YEAR(G269)&amp;"-"&amp;RIGHT("0"&amp;MONTH(G269),2)&amp;"-"&amp;RIGHT("0"&amp;DAY(G269),2))</f>
        <v/>
      </c>
      <c r="J269" s="52" t="n"/>
      <c r="K269" s="25" t="n"/>
      <c r="L269" s="29" t="n"/>
      <c r="M269" s="25" t="n"/>
      <c r="N269" s="25" t="n"/>
      <c r="O269" s="23">
        <f>IF(A269&amp;B269&amp;C269="","",IF(I269="","Sem vínculo",IF(COUNTIF(oc_chave,I269)&gt;0,"Vinculada","Previsão não encontrada")))</f>
        <v/>
      </c>
      <c r="P269" s="39">
        <f>IF(ISNUMBER(H269),YEAR(H269),"")</f>
        <v/>
      </c>
      <c r="Q269" s="23">
        <f>IF(D269="","",IF(COUNTIF(pl_chave,D269)&gt;0,"No plano atual","Fora do plano: histórico preservado"))</f>
        <v/>
      </c>
      <c r="R269" s="23">
        <f>IF(A269&amp;B269&amp;C269="","",IF(A269="","ERRO: falta ID do registro",IF(COUNTIF(ex_id,A269)&gt;1,"ERRO: ID do registro duplicado",IF(NOT(ISNUMBER(H269)),"ERRO: data realizada ausente ou inválida",IF(AND(ISNUMBER(pcmd_emissao),N(H269)&gt;N(pcmd_emissao)),"Verificar: realizada após a emissão","OK")))))</f>
        <v/>
      </c>
      <c r="S269" s="53" t="n"/>
    </row>
    <row r="270">
      <c r="A270" s="25" t="n"/>
      <c r="B270" s="29" t="n"/>
      <c r="C270" s="25" t="n"/>
      <c r="D270" s="23">
        <f>IF(OR(B270="",C270=""),"",B270&amp;"|"&amp;C270)</f>
        <v/>
      </c>
      <c r="E270" s="29" t="n"/>
      <c r="F270" s="52" t="n"/>
      <c r="G270" s="49" t="n"/>
      <c r="H270" s="49" t="n"/>
      <c r="I270" s="30">
        <f>IF(OR(D270="",NOT(ISNUMBER(G270))),"",D270&amp;"|"&amp;YEAR(G270)&amp;"-"&amp;RIGHT("0"&amp;MONTH(G270),2)&amp;"-"&amp;RIGHT("0"&amp;DAY(G270),2))</f>
        <v/>
      </c>
      <c r="J270" s="52" t="n"/>
      <c r="K270" s="25" t="n"/>
      <c r="L270" s="29" t="n"/>
      <c r="M270" s="25" t="n"/>
      <c r="N270" s="25" t="n"/>
      <c r="O270" s="23">
        <f>IF(A270&amp;B270&amp;C270="","",IF(I270="","Sem vínculo",IF(COUNTIF(oc_chave,I270)&gt;0,"Vinculada","Previsão não encontrada")))</f>
        <v/>
      </c>
      <c r="P270" s="39">
        <f>IF(ISNUMBER(H270),YEAR(H270),"")</f>
        <v/>
      </c>
      <c r="Q270" s="23">
        <f>IF(D270="","",IF(COUNTIF(pl_chave,D270)&gt;0,"No plano atual","Fora do plano: histórico preservado"))</f>
        <v/>
      </c>
      <c r="R270" s="23">
        <f>IF(A270&amp;B270&amp;C270="","",IF(A270="","ERRO: falta ID do registro",IF(COUNTIF(ex_id,A270)&gt;1,"ERRO: ID do registro duplicado",IF(NOT(ISNUMBER(H270)),"ERRO: data realizada ausente ou inválida",IF(AND(ISNUMBER(pcmd_emissao),N(H270)&gt;N(pcmd_emissao)),"Verificar: realizada após a emissão","OK")))))</f>
        <v/>
      </c>
      <c r="S270" s="53" t="n"/>
    </row>
    <row r="271">
      <c r="A271" s="25" t="n"/>
      <c r="B271" s="29" t="n"/>
      <c r="C271" s="25" t="n"/>
      <c r="D271" s="23">
        <f>IF(OR(B271="",C271=""),"",B271&amp;"|"&amp;C271)</f>
        <v/>
      </c>
      <c r="E271" s="29" t="n"/>
      <c r="F271" s="52" t="n"/>
      <c r="G271" s="49" t="n"/>
      <c r="H271" s="49" t="n"/>
      <c r="I271" s="30">
        <f>IF(OR(D271="",NOT(ISNUMBER(G271))),"",D271&amp;"|"&amp;YEAR(G271)&amp;"-"&amp;RIGHT("0"&amp;MONTH(G271),2)&amp;"-"&amp;RIGHT("0"&amp;DAY(G271),2))</f>
        <v/>
      </c>
      <c r="J271" s="52" t="n"/>
      <c r="K271" s="25" t="n"/>
      <c r="L271" s="29" t="n"/>
      <c r="M271" s="25" t="n"/>
      <c r="N271" s="25" t="n"/>
      <c r="O271" s="23">
        <f>IF(A271&amp;B271&amp;C271="","",IF(I271="","Sem vínculo",IF(COUNTIF(oc_chave,I271)&gt;0,"Vinculada","Previsão não encontrada")))</f>
        <v/>
      </c>
      <c r="P271" s="39">
        <f>IF(ISNUMBER(H271),YEAR(H271),"")</f>
        <v/>
      </c>
      <c r="Q271" s="23">
        <f>IF(D271="","",IF(COUNTIF(pl_chave,D271)&gt;0,"No plano atual","Fora do plano: histórico preservado"))</f>
        <v/>
      </c>
      <c r="R271" s="23">
        <f>IF(A271&amp;B271&amp;C271="","",IF(A271="","ERRO: falta ID do registro",IF(COUNTIF(ex_id,A271)&gt;1,"ERRO: ID do registro duplicado",IF(NOT(ISNUMBER(H271)),"ERRO: data realizada ausente ou inválida",IF(AND(ISNUMBER(pcmd_emissao),N(H271)&gt;N(pcmd_emissao)),"Verificar: realizada após a emissão","OK")))))</f>
        <v/>
      </c>
      <c r="S271" s="53" t="n"/>
    </row>
    <row r="272">
      <c r="A272" s="25" t="n"/>
      <c r="B272" s="29" t="n"/>
      <c r="C272" s="25" t="n"/>
      <c r="D272" s="23">
        <f>IF(OR(B272="",C272=""),"",B272&amp;"|"&amp;C272)</f>
        <v/>
      </c>
      <c r="E272" s="29" t="n"/>
      <c r="F272" s="52" t="n"/>
      <c r="G272" s="49" t="n"/>
      <c r="H272" s="49" t="n"/>
      <c r="I272" s="30">
        <f>IF(OR(D272="",NOT(ISNUMBER(G272))),"",D272&amp;"|"&amp;YEAR(G272)&amp;"-"&amp;RIGHT("0"&amp;MONTH(G272),2)&amp;"-"&amp;RIGHT("0"&amp;DAY(G272),2))</f>
        <v/>
      </c>
      <c r="J272" s="52" t="n"/>
      <c r="K272" s="25" t="n"/>
      <c r="L272" s="29" t="n"/>
      <c r="M272" s="25" t="n"/>
      <c r="N272" s="25" t="n"/>
      <c r="O272" s="23">
        <f>IF(A272&amp;B272&amp;C272="","",IF(I272="","Sem vínculo",IF(COUNTIF(oc_chave,I272)&gt;0,"Vinculada","Previsão não encontrada")))</f>
        <v/>
      </c>
      <c r="P272" s="39">
        <f>IF(ISNUMBER(H272),YEAR(H272),"")</f>
        <v/>
      </c>
      <c r="Q272" s="23">
        <f>IF(D272="","",IF(COUNTIF(pl_chave,D272)&gt;0,"No plano atual","Fora do plano: histórico preservado"))</f>
        <v/>
      </c>
      <c r="R272" s="23">
        <f>IF(A272&amp;B272&amp;C272="","",IF(A272="","ERRO: falta ID do registro",IF(COUNTIF(ex_id,A272)&gt;1,"ERRO: ID do registro duplicado",IF(NOT(ISNUMBER(H272)),"ERRO: data realizada ausente ou inválida",IF(AND(ISNUMBER(pcmd_emissao),N(H272)&gt;N(pcmd_emissao)),"Verificar: realizada após a emissão","OK")))))</f>
        <v/>
      </c>
      <c r="S272" s="53" t="n"/>
    </row>
    <row r="273">
      <c r="A273" s="25" t="n"/>
      <c r="B273" s="29" t="n"/>
      <c r="C273" s="25" t="n"/>
      <c r="D273" s="23">
        <f>IF(OR(B273="",C273=""),"",B273&amp;"|"&amp;C273)</f>
        <v/>
      </c>
      <c r="E273" s="29" t="n"/>
      <c r="F273" s="52" t="n"/>
      <c r="G273" s="49" t="n"/>
      <c r="H273" s="49" t="n"/>
      <c r="I273" s="30">
        <f>IF(OR(D273="",NOT(ISNUMBER(G273))),"",D273&amp;"|"&amp;YEAR(G273)&amp;"-"&amp;RIGHT("0"&amp;MONTH(G273),2)&amp;"-"&amp;RIGHT("0"&amp;DAY(G273),2))</f>
        <v/>
      </c>
      <c r="J273" s="52" t="n"/>
      <c r="K273" s="25" t="n"/>
      <c r="L273" s="29" t="n"/>
      <c r="M273" s="25" t="n"/>
      <c r="N273" s="25" t="n"/>
      <c r="O273" s="23">
        <f>IF(A273&amp;B273&amp;C273="","",IF(I273="","Sem vínculo",IF(COUNTIF(oc_chave,I273)&gt;0,"Vinculada","Previsão não encontrada")))</f>
        <v/>
      </c>
      <c r="P273" s="39">
        <f>IF(ISNUMBER(H273),YEAR(H273),"")</f>
        <v/>
      </c>
      <c r="Q273" s="23">
        <f>IF(D273="","",IF(COUNTIF(pl_chave,D273)&gt;0,"No plano atual","Fora do plano: histórico preservado"))</f>
        <v/>
      </c>
      <c r="R273" s="23">
        <f>IF(A273&amp;B273&amp;C273="","",IF(A273="","ERRO: falta ID do registro",IF(COUNTIF(ex_id,A273)&gt;1,"ERRO: ID do registro duplicado",IF(NOT(ISNUMBER(H273)),"ERRO: data realizada ausente ou inválida",IF(AND(ISNUMBER(pcmd_emissao),N(H273)&gt;N(pcmd_emissao)),"Verificar: realizada após a emissão","OK")))))</f>
        <v/>
      </c>
      <c r="S273" s="53" t="n"/>
    </row>
    <row r="274">
      <c r="A274" s="25" t="n"/>
      <c r="B274" s="29" t="n"/>
      <c r="C274" s="25" t="n"/>
      <c r="D274" s="23">
        <f>IF(OR(B274="",C274=""),"",B274&amp;"|"&amp;C274)</f>
        <v/>
      </c>
      <c r="E274" s="29" t="n"/>
      <c r="F274" s="52" t="n"/>
      <c r="G274" s="49" t="n"/>
      <c r="H274" s="49" t="n"/>
      <c r="I274" s="30">
        <f>IF(OR(D274="",NOT(ISNUMBER(G274))),"",D274&amp;"|"&amp;YEAR(G274)&amp;"-"&amp;RIGHT("0"&amp;MONTH(G274),2)&amp;"-"&amp;RIGHT("0"&amp;DAY(G274),2))</f>
        <v/>
      </c>
      <c r="J274" s="52" t="n"/>
      <c r="K274" s="25" t="n"/>
      <c r="L274" s="29" t="n"/>
      <c r="M274" s="25" t="n"/>
      <c r="N274" s="25" t="n"/>
      <c r="O274" s="23">
        <f>IF(A274&amp;B274&amp;C274="","",IF(I274="","Sem vínculo",IF(COUNTIF(oc_chave,I274)&gt;0,"Vinculada","Previsão não encontrada")))</f>
        <v/>
      </c>
      <c r="P274" s="39">
        <f>IF(ISNUMBER(H274),YEAR(H274),"")</f>
        <v/>
      </c>
      <c r="Q274" s="23">
        <f>IF(D274="","",IF(COUNTIF(pl_chave,D274)&gt;0,"No plano atual","Fora do plano: histórico preservado"))</f>
        <v/>
      </c>
      <c r="R274" s="23">
        <f>IF(A274&amp;B274&amp;C274="","",IF(A274="","ERRO: falta ID do registro",IF(COUNTIF(ex_id,A274)&gt;1,"ERRO: ID do registro duplicado",IF(NOT(ISNUMBER(H274)),"ERRO: data realizada ausente ou inválida",IF(AND(ISNUMBER(pcmd_emissao),N(H274)&gt;N(pcmd_emissao)),"Verificar: realizada após a emissão","OK")))))</f>
        <v/>
      </c>
      <c r="S274" s="53" t="n"/>
    </row>
    <row r="275">
      <c r="A275" s="25" t="n"/>
      <c r="B275" s="29" t="n"/>
      <c r="C275" s="25" t="n"/>
      <c r="D275" s="23">
        <f>IF(OR(B275="",C275=""),"",B275&amp;"|"&amp;C275)</f>
        <v/>
      </c>
      <c r="E275" s="29" t="n"/>
      <c r="F275" s="52" t="n"/>
      <c r="G275" s="49" t="n"/>
      <c r="H275" s="49" t="n"/>
      <c r="I275" s="30">
        <f>IF(OR(D275="",NOT(ISNUMBER(G275))),"",D275&amp;"|"&amp;YEAR(G275)&amp;"-"&amp;RIGHT("0"&amp;MONTH(G275),2)&amp;"-"&amp;RIGHT("0"&amp;DAY(G275),2))</f>
        <v/>
      </c>
      <c r="J275" s="52" t="n"/>
      <c r="K275" s="25" t="n"/>
      <c r="L275" s="29" t="n"/>
      <c r="M275" s="25" t="n"/>
      <c r="N275" s="25" t="n"/>
      <c r="O275" s="23">
        <f>IF(A275&amp;B275&amp;C275="","",IF(I275="","Sem vínculo",IF(COUNTIF(oc_chave,I275)&gt;0,"Vinculada","Previsão não encontrada")))</f>
        <v/>
      </c>
      <c r="P275" s="39">
        <f>IF(ISNUMBER(H275),YEAR(H275),"")</f>
        <v/>
      </c>
      <c r="Q275" s="23">
        <f>IF(D275="","",IF(COUNTIF(pl_chave,D275)&gt;0,"No plano atual","Fora do plano: histórico preservado"))</f>
        <v/>
      </c>
      <c r="R275" s="23">
        <f>IF(A275&amp;B275&amp;C275="","",IF(A275="","ERRO: falta ID do registro",IF(COUNTIF(ex_id,A275)&gt;1,"ERRO: ID do registro duplicado",IF(NOT(ISNUMBER(H275)),"ERRO: data realizada ausente ou inválida",IF(AND(ISNUMBER(pcmd_emissao),N(H275)&gt;N(pcmd_emissao)),"Verificar: realizada após a emissão","OK")))))</f>
        <v/>
      </c>
      <c r="S275" s="53" t="n"/>
    </row>
    <row r="276">
      <c r="A276" s="25" t="n"/>
      <c r="B276" s="29" t="n"/>
      <c r="C276" s="25" t="n"/>
      <c r="D276" s="23">
        <f>IF(OR(B276="",C276=""),"",B276&amp;"|"&amp;C276)</f>
        <v/>
      </c>
      <c r="E276" s="29" t="n"/>
      <c r="F276" s="52" t="n"/>
      <c r="G276" s="49" t="n"/>
      <c r="H276" s="49" t="n"/>
      <c r="I276" s="30">
        <f>IF(OR(D276="",NOT(ISNUMBER(G276))),"",D276&amp;"|"&amp;YEAR(G276)&amp;"-"&amp;RIGHT("0"&amp;MONTH(G276),2)&amp;"-"&amp;RIGHT("0"&amp;DAY(G276),2))</f>
        <v/>
      </c>
      <c r="J276" s="52" t="n"/>
      <c r="K276" s="25" t="n"/>
      <c r="L276" s="29" t="n"/>
      <c r="M276" s="25" t="n"/>
      <c r="N276" s="25" t="n"/>
      <c r="O276" s="23">
        <f>IF(A276&amp;B276&amp;C276="","",IF(I276="","Sem vínculo",IF(COUNTIF(oc_chave,I276)&gt;0,"Vinculada","Previsão não encontrada")))</f>
        <v/>
      </c>
      <c r="P276" s="39">
        <f>IF(ISNUMBER(H276),YEAR(H276),"")</f>
        <v/>
      </c>
      <c r="Q276" s="23">
        <f>IF(D276="","",IF(COUNTIF(pl_chave,D276)&gt;0,"No plano atual","Fora do plano: histórico preservado"))</f>
        <v/>
      </c>
      <c r="R276" s="23">
        <f>IF(A276&amp;B276&amp;C276="","",IF(A276="","ERRO: falta ID do registro",IF(COUNTIF(ex_id,A276)&gt;1,"ERRO: ID do registro duplicado",IF(NOT(ISNUMBER(H276)),"ERRO: data realizada ausente ou inválida",IF(AND(ISNUMBER(pcmd_emissao),N(H276)&gt;N(pcmd_emissao)),"Verificar: realizada após a emissão","OK")))))</f>
        <v/>
      </c>
      <c r="S276" s="53" t="n"/>
    </row>
    <row r="277">
      <c r="A277" s="25" t="n"/>
      <c r="B277" s="29" t="n"/>
      <c r="C277" s="25" t="n"/>
      <c r="D277" s="23">
        <f>IF(OR(B277="",C277=""),"",B277&amp;"|"&amp;C277)</f>
        <v/>
      </c>
      <c r="E277" s="29" t="n"/>
      <c r="F277" s="52" t="n"/>
      <c r="G277" s="49" t="n"/>
      <c r="H277" s="49" t="n"/>
      <c r="I277" s="30">
        <f>IF(OR(D277="",NOT(ISNUMBER(G277))),"",D277&amp;"|"&amp;YEAR(G277)&amp;"-"&amp;RIGHT("0"&amp;MONTH(G277),2)&amp;"-"&amp;RIGHT("0"&amp;DAY(G277),2))</f>
        <v/>
      </c>
      <c r="J277" s="52" t="n"/>
      <c r="K277" s="25" t="n"/>
      <c r="L277" s="29" t="n"/>
      <c r="M277" s="25" t="n"/>
      <c r="N277" s="25" t="n"/>
      <c r="O277" s="23">
        <f>IF(A277&amp;B277&amp;C277="","",IF(I277="","Sem vínculo",IF(COUNTIF(oc_chave,I277)&gt;0,"Vinculada","Previsão não encontrada")))</f>
        <v/>
      </c>
      <c r="P277" s="39">
        <f>IF(ISNUMBER(H277),YEAR(H277),"")</f>
        <v/>
      </c>
      <c r="Q277" s="23">
        <f>IF(D277="","",IF(COUNTIF(pl_chave,D277)&gt;0,"No plano atual","Fora do plano: histórico preservado"))</f>
        <v/>
      </c>
      <c r="R277" s="23">
        <f>IF(A277&amp;B277&amp;C277="","",IF(A277="","ERRO: falta ID do registro",IF(COUNTIF(ex_id,A277)&gt;1,"ERRO: ID do registro duplicado",IF(NOT(ISNUMBER(H277)),"ERRO: data realizada ausente ou inválida",IF(AND(ISNUMBER(pcmd_emissao),N(H277)&gt;N(pcmd_emissao)),"Verificar: realizada após a emissão","OK")))))</f>
        <v/>
      </c>
      <c r="S277" s="53" t="n"/>
    </row>
    <row r="278">
      <c r="A278" s="25" t="n"/>
      <c r="B278" s="29" t="n"/>
      <c r="C278" s="25" t="n"/>
      <c r="D278" s="23">
        <f>IF(OR(B278="",C278=""),"",B278&amp;"|"&amp;C278)</f>
        <v/>
      </c>
      <c r="E278" s="29" t="n"/>
      <c r="F278" s="52" t="n"/>
      <c r="G278" s="49" t="n"/>
      <c r="H278" s="49" t="n"/>
      <c r="I278" s="30">
        <f>IF(OR(D278="",NOT(ISNUMBER(G278))),"",D278&amp;"|"&amp;YEAR(G278)&amp;"-"&amp;RIGHT("0"&amp;MONTH(G278),2)&amp;"-"&amp;RIGHT("0"&amp;DAY(G278),2))</f>
        <v/>
      </c>
      <c r="J278" s="52" t="n"/>
      <c r="K278" s="25" t="n"/>
      <c r="L278" s="29" t="n"/>
      <c r="M278" s="25" t="n"/>
      <c r="N278" s="25" t="n"/>
      <c r="O278" s="23">
        <f>IF(A278&amp;B278&amp;C278="","",IF(I278="","Sem vínculo",IF(COUNTIF(oc_chave,I278)&gt;0,"Vinculada","Previsão não encontrada")))</f>
        <v/>
      </c>
      <c r="P278" s="39">
        <f>IF(ISNUMBER(H278),YEAR(H278),"")</f>
        <v/>
      </c>
      <c r="Q278" s="23">
        <f>IF(D278="","",IF(COUNTIF(pl_chave,D278)&gt;0,"No plano atual","Fora do plano: histórico preservado"))</f>
        <v/>
      </c>
      <c r="R278" s="23">
        <f>IF(A278&amp;B278&amp;C278="","",IF(A278="","ERRO: falta ID do registro",IF(COUNTIF(ex_id,A278)&gt;1,"ERRO: ID do registro duplicado",IF(NOT(ISNUMBER(H278)),"ERRO: data realizada ausente ou inválida",IF(AND(ISNUMBER(pcmd_emissao),N(H278)&gt;N(pcmd_emissao)),"Verificar: realizada após a emissão","OK")))))</f>
        <v/>
      </c>
      <c r="S278" s="53" t="n"/>
    </row>
    <row r="279">
      <c r="A279" s="25" t="n"/>
      <c r="B279" s="29" t="n"/>
      <c r="C279" s="25" t="n"/>
      <c r="D279" s="23">
        <f>IF(OR(B279="",C279=""),"",B279&amp;"|"&amp;C279)</f>
        <v/>
      </c>
      <c r="E279" s="29" t="n"/>
      <c r="F279" s="52" t="n"/>
      <c r="G279" s="49" t="n"/>
      <c r="H279" s="49" t="n"/>
      <c r="I279" s="30">
        <f>IF(OR(D279="",NOT(ISNUMBER(G279))),"",D279&amp;"|"&amp;YEAR(G279)&amp;"-"&amp;RIGHT("0"&amp;MONTH(G279),2)&amp;"-"&amp;RIGHT("0"&amp;DAY(G279),2))</f>
        <v/>
      </c>
      <c r="J279" s="52" t="n"/>
      <c r="K279" s="25" t="n"/>
      <c r="L279" s="29" t="n"/>
      <c r="M279" s="25" t="n"/>
      <c r="N279" s="25" t="n"/>
      <c r="O279" s="23">
        <f>IF(A279&amp;B279&amp;C279="","",IF(I279="","Sem vínculo",IF(COUNTIF(oc_chave,I279)&gt;0,"Vinculada","Previsão não encontrada")))</f>
        <v/>
      </c>
      <c r="P279" s="39">
        <f>IF(ISNUMBER(H279),YEAR(H279),"")</f>
        <v/>
      </c>
      <c r="Q279" s="23">
        <f>IF(D279="","",IF(COUNTIF(pl_chave,D279)&gt;0,"No plano atual","Fora do plano: histórico preservado"))</f>
        <v/>
      </c>
      <c r="R279" s="23">
        <f>IF(A279&amp;B279&amp;C279="","",IF(A279="","ERRO: falta ID do registro",IF(COUNTIF(ex_id,A279)&gt;1,"ERRO: ID do registro duplicado",IF(NOT(ISNUMBER(H279)),"ERRO: data realizada ausente ou inválida",IF(AND(ISNUMBER(pcmd_emissao),N(H279)&gt;N(pcmd_emissao)),"Verificar: realizada após a emissão","OK")))))</f>
        <v/>
      </c>
      <c r="S279" s="53" t="n"/>
    </row>
    <row r="280">
      <c r="A280" s="25" t="n"/>
      <c r="B280" s="29" t="n"/>
      <c r="C280" s="25" t="n"/>
      <c r="D280" s="23">
        <f>IF(OR(B280="",C280=""),"",B280&amp;"|"&amp;C280)</f>
        <v/>
      </c>
      <c r="E280" s="29" t="n"/>
      <c r="F280" s="52" t="n"/>
      <c r="G280" s="49" t="n"/>
      <c r="H280" s="49" t="n"/>
      <c r="I280" s="30">
        <f>IF(OR(D280="",NOT(ISNUMBER(G280))),"",D280&amp;"|"&amp;YEAR(G280)&amp;"-"&amp;RIGHT("0"&amp;MONTH(G280),2)&amp;"-"&amp;RIGHT("0"&amp;DAY(G280),2))</f>
        <v/>
      </c>
      <c r="J280" s="52" t="n"/>
      <c r="K280" s="25" t="n"/>
      <c r="L280" s="29" t="n"/>
      <c r="M280" s="25" t="n"/>
      <c r="N280" s="25" t="n"/>
      <c r="O280" s="23">
        <f>IF(A280&amp;B280&amp;C280="","",IF(I280="","Sem vínculo",IF(COUNTIF(oc_chave,I280)&gt;0,"Vinculada","Previsão não encontrada")))</f>
        <v/>
      </c>
      <c r="P280" s="39">
        <f>IF(ISNUMBER(H280),YEAR(H280),"")</f>
        <v/>
      </c>
      <c r="Q280" s="23">
        <f>IF(D280="","",IF(COUNTIF(pl_chave,D280)&gt;0,"No plano atual","Fora do plano: histórico preservado"))</f>
        <v/>
      </c>
      <c r="R280" s="23">
        <f>IF(A280&amp;B280&amp;C280="","",IF(A280="","ERRO: falta ID do registro",IF(COUNTIF(ex_id,A280)&gt;1,"ERRO: ID do registro duplicado",IF(NOT(ISNUMBER(H280)),"ERRO: data realizada ausente ou inválida",IF(AND(ISNUMBER(pcmd_emissao),N(H280)&gt;N(pcmd_emissao)),"Verificar: realizada após a emissão","OK")))))</f>
        <v/>
      </c>
      <c r="S280" s="53" t="n"/>
    </row>
    <row r="281">
      <c r="A281" s="25" t="n"/>
      <c r="B281" s="29" t="n"/>
      <c r="C281" s="25" t="n"/>
      <c r="D281" s="23">
        <f>IF(OR(B281="",C281=""),"",B281&amp;"|"&amp;C281)</f>
        <v/>
      </c>
      <c r="E281" s="29" t="n"/>
      <c r="F281" s="52" t="n"/>
      <c r="G281" s="49" t="n"/>
      <c r="H281" s="49" t="n"/>
      <c r="I281" s="30">
        <f>IF(OR(D281="",NOT(ISNUMBER(G281))),"",D281&amp;"|"&amp;YEAR(G281)&amp;"-"&amp;RIGHT("0"&amp;MONTH(G281),2)&amp;"-"&amp;RIGHT("0"&amp;DAY(G281),2))</f>
        <v/>
      </c>
      <c r="J281" s="52" t="n"/>
      <c r="K281" s="25" t="n"/>
      <c r="L281" s="29" t="n"/>
      <c r="M281" s="25" t="n"/>
      <c r="N281" s="25" t="n"/>
      <c r="O281" s="23">
        <f>IF(A281&amp;B281&amp;C281="","",IF(I281="","Sem vínculo",IF(COUNTIF(oc_chave,I281)&gt;0,"Vinculada","Previsão não encontrada")))</f>
        <v/>
      </c>
      <c r="P281" s="39">
        <f>IF(ISNUMBER(H281),YEAR(H281),"")</f>
        <v/>
      </c>
      <c r="Q281" s="23">
        <f>IF(D281="","",IF(COUNTIF(pl_chave,D281)&gt;0,"No plano atual","Fora do plano: histórico preservado"))</f>
        <v/>
      </c>
      <c r="R281" s="23">
        <f>IF(A281&amp;B281&amp;C281="","",IF(A281="","ERRO: falta ID do registro",IF(COUNTIF(ex_id,A281)&gt;1,"ERRO: ID do registro duplicado",IF(NOT(ISNUMBER(H281)),"ERRO: data realizada ausente ou inválida",IF(AND(ISNUMBER(pcmd_emissao),N(H281)&gt;N(pcmd_emissao)),"Verificar: realizada após a emissão","OK")))))</f>
        <v/>
      </c>
      <c r="S281" s="53" t="n"/>
    </row>
    <row r="282">
      <c r="A282" s="25" t="n"/>
      <c r="B282" s="29" t="n"/>
      <c r="C282" s="25" t="n"/>
      <c r="D282" s="23">
        <f>IF(OR(B282="",C282=""),"",B282&amp;"|"&amp;C282)</f>
        <v/>
      </c>
      <c r="E282" s="29" t="n"/>
      <c r="F282" s="52" t="n"/>
      <c r="G282" s="49" t="n"/>
      <c r="H282" s="49" t="n"/>
      <c r="I282" s="30">
        <f>IF(OR(D282="",NOT(ISNUMBER(G282))),"",D282&amp;"|"&amp;YEAR(G282)&amp;"-"&amp;RIGHT("0"&amp;MONTH(G282),2)&amp;"-"&amp;RIGHT("0"&amp;DAY(G282),2))</f>
        <v/>
      </c>
      <c r="J282" s="52" t="n"/>
      <c r="K282" s="25" t="n"/>
      <c r="L282" s="29" t="n"/>
      <c r="M282" s="25" t="n"/>
      <c r="N282" s="25" t="n"/>
      <c r="O282" s="23">
        <f>IF(A282&amp;B282&amp;C282="","",IF(I282="","Sem vínculo",IF(COUNTIF(oc_chave,I282)&gt;0,"Vinculada","Previsão não encontrada")))</f>
        <v/>
      </c>
      <c r="P282" s="39">
        <f>IF(ISNUMBER(H282),YEAR(H282),"")</f>
        <v/>
      </c>
      <c r="Q282" s="23">
        <f>IF(D282="","",IF(COUNTIF(pl_chave,D282)&gt;0,"No plano atual","Fora do plano: histórico preservado"))</f>
        <v/>
      </c>
      <c r="R282" s="23">
        <f>IF(A282&amp;B282&amp;C282="","",IF(A282="","ERRO: falta ID do registro",IF(COUNTIF(ex_id,A282)&gt;1,"ERRO: ID do registro duplicado",IF(NOT(ISNUMBER(H282)),"ERRO: data realizada ausente ou inválida",IF(AND(ISNUMBER(pcmd_emissao),N(H282)&gt;N(pcmd_emissao)),"Verificar: realizada após a emissão","OK")))))</f>
        <v/>
      </c>
      <c r="S282" s="53" t="n"/>
    </row>
    <row r="283">
      <c r="A283" s="25" t="n"/>
      <c r="B283" s="29" t="n"/>
      <c r="C283" s="25" t="n"/>
      <c r="D283" s="23">
        <f>IF(OR(B283="",C283=""),"",B283&amp;"|"&amp;C283)</f>
        <v/>
      </c>
      <c r="E283" s="29" t="n"/>
      <c r="F283" s="52" t="n"/>
      <c r="G283" s="49" t="n"/>
      <c r="H283" s="49" t="n"/>
      <c r="I283" s="30">
        <f>IF(OR(D283="",NOT(ISNUMBER(G283))),"",D283&amp;"|"&amp;YEAR(G283)&amp;"-"&amp;RIGHT("0"&amp;MONTH(G283),2)&amp;"-"&amp;RIGHT("0"&amp;DAY(G283),2))</f>
        <v/>
      </c>
      <c r="J283" s="52" t="n"/>
      <c r="K283" s="25" t="n"/>
      <c r="L283" s="29" t="n"/>
      <c r="M283" s="25" t="n"/>
      <c r="N283" s="25" t="n"/>
      <c r="O283" s="23">
        <f>IF(A283&amp;B283&amp;C283="","",IF(I283="","Sem vínculo",IF(COUNTIF(oc_chave,I283)&gt;0,"Vinculada","Previsão não encontrada")))</f>
        <v/>
      </c>
      <c r="P283" s="39">
        <f>IF(ISNUMBER(H283),YEAR(H283),"")</f>
        <v/>
      </c>
      <c r="Q283" s="23">
        <f>IF(D283="","",IF(COUNTIF(pl_chave,D283)&gt;0,"No plano atual","Fora do plano: histórico preservado"))</f>
        <v/>
      </c>
      <c r="R283" s="23">
        <f>IF(A283&amp;B283&amp;C283="","",IF(A283="","ERRO: falta ID do registro",IF(COUNTIF(ex_id,A283)&gt;1,"ERRO: ID do registro duplicado",IF(NOT(ISNUMBER(H283)),"ERRO: data realizada ausente ou inválida",IF(AND(ISNUMBER(pcmd_emissao),N(H283)&gt;N(pcmd_emissao)),"Verificar: realizada após a emissão","OK")))))</f>
        <v/>
      </c>
      <c r="S283" s="53" t="n"/>
    </row>
    <row r="284">
      <c r="A284" s="25" t="n"/>
      <c r="B284" s="29" t="n"/>
      <c r="C284" s="25" t="n"/>
      <c r="D284" s="23">
        <f>IF(OR(B284="",C284=""),"",B284&amp;"|"&amp;C284)</f>
        <v/>
      </c>
      <c r="E284" s="29" t="n"/>
      <c r="F284" s="52" t="n"/>
      <c r="G284" s="49" t="n"/>
      <c r="H284" s="49" t="n"/>
      <c r="I284" s="30">
        <f>IF(OR(D284="",NOT(ISNUMBER(G284))),"",D284&amp;"|"&amp;YEAR(G284)&amp;"-"&amp;RIGHT("0"&amp;MONTH(G284),2)&amp;"-"&amp;RIGHT("0"&amp;DAY(G284),2))</f>
        <v/>
      </c>
      <c r="J284" s="52" t="n"/>
      <c r="K284" s="25" t="n"/>
      <c r="L284" s="29" t="n"/>
      <c r="M284" s="25" t="n"/>
      <c r="N284" s="25" t="n"/>
      <c r="O284" s="23">
        <f>IF(A284&amp;B284&amp;C284="","",IF(I284="","Sem vínculo",IF(COUNTIF(oc_chave,I284)&gt;0,"Vinculada","Previsão não encontrada")))</f>
        <v/>
      </c>
      <c r="P284" s="39">
        <f>IF(ISNUMBER(H284),YEAR(H284),"")</f>
        <v/>
      </c>
      <c r="Q284" s="23">
        <f>IF(D284="","",IF(COUNTIF(pl_chave,D284)&gt;0,"No plano atual","Fora do plano: histórico preservado"))</f>
        <v/>
      </c>
      <c r="R284" s="23">
        <f>IF(A284&amp;B284&amp;C284="","",IF(A284="","ERRO: falta ID do registro",IF(COUNTIF(ex_id,A284)&gt;1,"ERRO: ID do registro duplicado",IF(NOT(ISNUMBER(H284)),"ERRO: data realizada ausente ou inválida",IF(AND(ISNUMBER(pcmd_emissao),N(H284)&gt;N(pcmd_emissao)),"Verificar: realizada após a emissão","OK")))))</f>
        <v/>
      </c>
      <c r="S284" s="53" t="n"/>
    </row>
    <row r="285">
      <c r="A285" s="25" t="n"/>
      <c r="B285" s="29" t="n"/>
      <c r="C285" s="25" t="n"/>
      <c r="D285" s="23">
        <f>IF(OR(B285="",C285=""),"",B285&amp;"|"&amp;C285)</f>
        <v/>
      </c>
      <c r="E285" s="29" t="n"/>
      <c r="F285" s="52" t="n"/>
      <c r="G285" s="49" t="n"/>
      <c r="H285" s="49" t="n"/>
      <c r="I285" s="30">
        <f>IF(OR(D285="",NOT(ISNUMBER(G285))),"",D285&amp;"|"&amp;YEAR(G285)&amp;"-"&amp;RIGHT("0"&amp;MONTH(G285),2)&amp;"-"&amp;RIGHT("0"&amp;DAY(G285),2))</f>
        <v/>
      </c>
      <c r="J285" s="52" t="n"/>
      <c r="K285" s="25" t="n"/>
      <c r="L285" s="29" t="n"/>
      <c r="M285" s="25" t="n"/>
      <c r="N285" s="25" t="n"/>
      <c r="O285" s="23">
        <f>IF(A285&amp;B285&amp;C285="","",IF(I285="","Sem vínculo",IF(COUNTIF(oc_chave,I285)&gt;0,"Vinculada","Previsão não encontrada")))</f>
        <v/>
      </c>
      <c r="P285" s="39">
        <f>IF(ISNUMBER(H285),YEAR(H285),"")</f>
        <v/>
      </c>
      <c r="Q285" s="23">
        <f>IF(D285="","",IF(COUNTIF(pl_chave,D285)&gt;0,"No plano atual","Fora do plano: histórico preservado"))</f>
        <v/>
      </c>
      <c r="R285" s="23">
        <f>IF(A285&amp;B285&amp;C285="","",IF(A285="","ERRO: falta ID do registro",IF(COUNTIF(ex_id,A285)&gt;1,"ERRO: ID do registro duplicado",IF(NOT(ISNUMBER(H285)),"ERRO: data realizada ausente ou inválida",IF(AND(ISNUMBER(pcmd_emissao),N(H285)&gt;N(pcmd_emissao)),"Verificar: realizada após a emissão","OK")))))</f>
        <v/>
      </c>
      <c r="S285" s="53" t="n"/>
    </row>
    <row r="286">
      <c r="A286" s="25" t="n"/>
      <c r="B286" s="29" t="n"/>
      <c r="C286" s="25" t="n"/>
      <c r="D286" s="23">
        <f>IF(OR(B286="",C286=""),"",B286&amp;"|"&amp;C286)</f>
        <v/>
      </c>
      <c r="E286" s="29" t="n"/>
      <c r="F286" s="52" t="n"/>
      <c r="G286" s="49" t="n"/>
      <c r="H286" s="49" t="n"/>
      <c r="I286" s="30">
        <f>IF(OR(D286="",NOT(ISNUMBER(G286))),"",D286&amp;"|"&amp;YEAR(G286)&amp;"-"&amp;RIGHT("0"&amp;MONTH(G286),2)&amp;"-"&amp;RIGHT("0"&amp;DAY(G286),2))</f>
        <v/>
      </c>
      <c r="J286" s="52" t="n"/>
      <c r="K286" s="25" t="n"/>
      <c r="L286" s="29" t="n"/>
      <c r="M286" s="25" t="n"/>
      <c r="N286" s="25" t="n"/>
      <c r="O286" s="23">
        <f>IF(A286&amp;B286&amp;C286="","",IF(I286="","Sem vínculo",IF(COUNTIF(oc_chave,I286)&gt;0,"Vinculada","Previsão não encontrada")))</f>
        <v/>
      </c>
      <c r="P286" s="39">
        <f>IF(ISNUMBER(H286),YEAR(H286),"")</f>
        <v/>
      </c>
      <c r="Q286" s="23">
        <f>IF(D286="","",IF(COUNTIF(pl_chave,D286)&gt;0,"No plano atual","Fora do plano: histórico preservado"))</f>
        <v/>
      </c>
      <c r="R286" s="23">
        <f>IF(A286&amp;B286&amp;C286="","",IF(A286="","ERRO: falta ID do registro",IF(COUNTIF(ex_id,A286)&gt;1,"ERRO: ID do registro duplicado",IF(NOT(ISNUMBER(H286)),"ERRO: data realizada ausente ou inválida",IF(AND(ISNUMBER(pcmd_emissao),N(H286)&gt;N(pcmd_emissao)),"Verificar: realizada após a emissão","OK")))))</f>
        <v/>
      </c>
      <c r="S286" s="53" t="n"/>
    </row>
    <row r="287">
      <c r="A287" s="25" t="n"/>
      <c r="B287" s="29" t="n"/>
      <c r="C287" s="25" t="n"/>
      <c r="D287" s="23">
        <f>IF(OR(B287="",C287=""),"",B287&amp;"|"&amp;C287)</f>
        <v/>
      </c>
      <c r="E287" s="29" t="n"/>
      <c r="F287" s="52" t="n"/>
      <c r="G287" s="49" t="n"/>
      <c r="H287" s="49" t="n"/>
      <c r="I287" s="30">
        <f>IF(OR(D287="",NOT(ISNUMBER(G287))),"",D287&amp;"|"&amp;YEAR(G287)&amp;"-"&amp;RIGHT("0"&amp;MONTH(G287),2)&amp;"-"&amp;RIGHT("0"&amp;DAY(G287),2))</f>
        <v/>
      </c>
      <c r="J287" s="52" t="n"/>
      <c r="K287" s="25" t="n"/>
      <c r="L287" s="29" t="n"/>
      <c r="M287" s="25" t="n"/>
      <c r="N287" s="25" t="n"/>
      <c r="O287" s="23">
        <f>IF(A287&amp;B287&amp;C287="","",IF(I287="","Sem vínculo",IF(COUNTIF(oc_chave,I287)&gt;0,"Vinculada","Previsão não encontrada")))</f>
        <v/>
      </c>
      <c r="P287" s="39">
        <f>IF(ISNUMBER(H287),YEAR(H287),"")</f>
        <v/>
      </c>
      <c r="Q287" s="23">
        <f>IF(D287="","",IF(COUNTIF(pl_chave,D287)&gt;0,"No plano atual","Fora do plano: histórico preservado"))</f>
        <v/>
      </c>
      <c r="R287" s="23">
        <f>IF(A287&amp;B287&amp;C287="","",IF(A287="","ERRO: falta ID do registro",IF(COUNTIF(ex_id,A287)&gt;1,"ERRO: ID do registro duplicado",IF(NOT(ISNUMBER(H287)),"ERRO: data realizada ausente ou inválida",IF(AND(ISNUMBER(pcmd_emissao),N(H287)&gt;N(pcmd_emissao)),"Verificar: realizada após a emissão","OK")))))</f>
        <v/>
      </c>
      <c r="S287" s="53" t="n"/>
    </row>
    <row r="288">
      <c r="A288" s="25" t="n"/>
      <c r="B288" s="29" t="n"/>
      <c r="C288" s="25" t="n"/>
      <c r="D288" s="23">
        <f>IF(OR(B288="",C288=""),"",B288&amp;"|"&amp;C288)</f>
        <v/>
      </c>
      <c r="E288" s="29" t="n"/>
      <c r="F288" s="52" t="n"/>
      <c r="G288" s="49" t="n"/>
      <c r="H288" s="49" t="n"/>
      <c r="I288" s="30">
        <f>IF(OR(D288="",NOT(ISNUMBER(G288))),"",D288&amp;"|"&amp;YEAR(G288)&amp;"-"&amp;RIGHT("0"&amp;MONTH(G288),2)&amp;"-"&amp;RIGHT("0"&amp;DAY(G288),2))</f>
        <v/>
      </c>
      <c r="J288" s="52" t="n"/>
      <c r="K288" s="25" t="n"/>
      <c r="L288" s="29" t="n"/>
      <c r="M288" s="25" t="n"/>
      <c r="N288" s="25" t="n"/>
      <c r="O288" s="23">
        <f>IF(A288&amp;B288&amp;C288="","",IF(I288="","Sem vínculo",IF(COUNTIF(oc_chave,I288)&gt;0,"Vinculada","Previsão não encontrada")))</f>
        <v/>
      </c>
      <c r="P288" s="39">
        <f>IF(ISNUMBER(H288),YEAR(H288),"")</f>
        <v/>
      </c>
      <c r="Q288" s="23">
        <f>IF(D288="","",IF(COUNTIF(pl_chave,D288)&gt;0,"No plano atual","Fora do plano: histórico preservado"))</f>
        <v/>
      </c>
      <c r="R288" s="23">
        <f>IF(A288&amp;B288&amp;C288="","",IF(A288="","ERRO: falta ID do registro",IF(COUNTIF(ex_id,A288)&gt;1,"ERRO: ID do registro duplicado",IF(NOT(ISNUMBER(H288)),"ERRO: data realizada ausente ou inválida",IF(AND(ISNUMBER(pcmd_emissao),N(H288)&gt;N(pcmd_emissao)),"Verificar: realizada após a emissão","OK")))))</f>
        <v/>
      </c>
      <c r="S288" s="53" t="n"/>
    </row>
    <row r="289">
      <c r="A289" s="25" t="n"/>
      <c r="B289" s="29" t="n"/>
      <c r="C289" s="25" t="n"/>
      <c r="D289" s="23">
        <f>IF(OR(B289="",C289=""),"",B289&amp;"|"&amp;C289)</f>
        <v/>
      </c>
      <c r="E289" s="29" t="n"/>
      <c r="F289" s="52" t="n"/>
      <c r="G289" s="49" t="n"/>
      <c r="H289" s="49" t="n"/>
      <c r="I289" s="30">
        <f>IF(OR(D289="",NOT(ISNUMBER(G289))),"",D289&amp;"|"&amp;YEAR(G289)&amp;"-"&amp;RIGHT("0"&amp;MONTH(G289),2)&amp;"-"&amp;RIGHT("0"&amp;DAY(G289),2))</f>
        <v/>
      </c>
      <c r="J289" s="52" t="n"/>
      <c r="K289" s="25" t="n"/>
      <c r="L289" s="29" t="n"/>
      <c r="M289" s="25" t="n"/>
      <c r="N289" s="25" t="n"/>
      <c r="O289" s="23">
        <f>IF(A289&amp;B289&amp;C289="","",IF(I289="","Sem vínculo",IF(COUNTIF(oc_chave,I289)&gt;0,"Vinculada","Previsão não encontrada")))</f>
        <v/>
      </c>
      <c r="P289" s="39">
        <f>IF(ISNUMBER(H289),YEAR(H289),"")</f>
        <v/>
      </c>
      <c r="Q289" s="23">
        <f>IF(D289="","",IF(COUNTIF(pl_chave,D289)&gt;0,"No plano atual","Fora do plano: histórico preservado"))</f>
        <v/>
      </c>
      <c r="R289" s="23">
        <f>IF(A289&amp;B289&amp;C289="","",IF(A289="","ERRO: falta ID do registro",IF(COUNTIF(ex_id,A289)&gt;1,"ERRO: ID do registro duplicado",IF(NOT(ISNUMBER(H289)),"ERRO: data realizada ausente ou inválida",IF(AND(ISNUMBER(pcmd_emissao),N(H289)&gt;N(pcmd_emissao)),"Verificar: realizada após a emissão","OK")))))</f>
        <v/>
      </c>
      <c r="S289" s="53" t="n"/>
    </row>
    <row r="290">
      <c r="A290" s="25" t="n"/>
      <c r="B290" s="29" t="n"/>
      <c r="C290" s="25" t="n"/>
      <c r="D290" s="23">
        <f>IF(OR(B290="",C290=""),"",B290&amp;"|"&amp;C290)</f>
        <v/>
      </c>
      <c r="E290" s="29" t="n"/>
      <c r="F290" s="52" t="n"/>
      <c r="G290" s="49" t="n"/>
      <c r="H290" s="49" t="n"/>
      <c r="I290" s="30">
        <f>IF(OR(D290="",NOT(ISNUMBER(G290))),"",D290&amp;"|"&amp;YEAR(G290)&amp;"-"&amp;RIGHT("0"&amp;MONTH(G290),2)&amp;"-"&amp;RIGHT("0"&amp;DAY(G290),2))</f>
        <v/>
      </c>
      <c r="J290" s="52" t="n"/>
      <c r="K290" s="25" t="n"/>
      <c r="L290" s="29" t="n"/>
      <c r="M290" s="25" t="n"/>
      <c r="N290" s="25" t="n"/>
      <c r="O290" s="23">
        <f>IF(A290&amp;B290&amp;C290="","",IF(I290="","Sem vínculo",IF(COUNTIF(oc_chave,I290)&gt;0,"Vinculada","Previsão não encontrada")))</f>
        <v/>
      </c>
      <c r="P290" s="39">
        <f>IF(ISNUMBER(H290),YEAR(H290),"")</f>
        <v/>
      </c>
      <c r="Q290" s="23">
        <f>IF(D290="","",IF(COUNTIF(pl_chave,D290)&gt;0,"No plano atual","Fora do plano: histórico preservado"))</f>
        <v/>
      </c>
      <c r="R290" s="23">
        <f>IF(A290&amp;B290&amp;C290="","",IF(A290="","ERRO: falta ID do registro",IF(COUNTIF(ex_id,A290)&gt;1,"ERRO: ID do registro duplicado",IF(NOT(ISNUMBER(H290)),"ERRO: data realizada ausente ou inválida",IF(AND(ISNUMBER(pcmd_emissao),N(H290)&gt;N(pcmd_emissao)),"Verificar: realizada após a emissão","OK")))))</f>
        <v/>
      </c>
      <c r="S290" s="53" t="n"/>
    </row>
    <row r="291">
      <c r="A291" s="25" t="n"/>
      <c r="B291" s="29" t="n"/>
      <c r="C291" s="25" t="n"/>
      <c r="D291" s="23">
        <f>IF(OR(B291="",C291=""),"",B291&amp;"|"&amp;C291)</f>
        <v/>
      </c>
      <c r="E291" s="29" t="n"/>
      <c r="F291" s="52" t="n"/>
      <c r="G291" s="49" t="n"/>
      <c r="H291" s="49" t="n"/>
      <c r="I291" s="30">
        <f>IF(OR(D291="",NOT(ISNUMBER(G291))),"",D291&amp;"|"&amp;YEAR(G291)&amp;"-"&amp;RIGHT("0"&amp;MONTH(G291),2)&amp;"-"&amp;RIGHT("0"&amp;DAY(G291),2))</f>
        <v/>
      </c>
      <c r="J291" s="52" t="n"/>
      <c r="K291" s="25" t="n"/>
      <c r="L291" s="29" t="n"/>
      <c r="M291" s="25" t="n"/>
      <c r="N291" s="25" t="n"/>
      <c r="O291" s="23">
        <f>IF(A291&amp;B291&amp;C291="","",IF(I291="","Sem vínculo",IF(COUNTIF(oc_chave,I291)&gt;0,"Vinculada","Previsão não encontrada")))</f>
        <v/>
      </c>
      <c r="P291" s="39">
        <f>IF(ISNUMBER(H291),YEAR(H291),"")</f>
        <v/>
      </c>
      <c r="Q291" s="23">
        <f>IF(D291="","",IF(COUNTIF(pl_chave,D291)&gt;0,"No plano atual","Fora do plano: histórico preservado"))</f>
        <v/>
      </c>
      <c r="R291" s="23">
        <f>IF(A291&amp;B291&amp;C291="","",IF(A291="","ERRO: falta ID do registro",IF(COUNTIF(ex_id,A291)&gt;1,"ERRO: ID do registro duplicado",IF(NOT(ISNUMBER(H291)),"ERRO: data realizada ausente ou inválida",IF(AND(ISNUMBER(pcmd_emissao),N(H291)&gt;N(pcmd_emissao)),"Verificar: realizada após a emissão","OK")))))</f>
        <v/>
      </c>
      <c r="S291" s="53" t="n"/>
    </row>
    <row r="292">
      <c r="A292" s="25" t="n"/>
      <c r="B292" s="29" t="n"/>
      <c r="C292" s="25" t="n"/>
      <c r="D292" s="23">
        <f>IF(OR(B292="",C292=""),"",B292&amp;"|"&amp;C292)</f>
        <v/>
      </c>
      <c r="E292" s="29" t="n"/>
      <c r="F292" s="52" t="n"/>
      <c r="G292" s="49" t="n"/>
      <c r="H292" s="49" t="n"/>
      <c r="I292" s="30">
        <f>IF(OR(D292="",NOT(ISNUMBER(G292))),"",D292&amp;"|"&amp;YEAR(G292)&amp;"-"&amp;RIGHT("0"&amp;MONTH(G292),2)&amp;"-"&amp;RIGHT("0"&amp;DAY(G292),2))</f>
        <v/>
      </c>
      <c r="J292" s="52" t="n"/>
      <c r="K292" s="25" t="n"/>
      <c r="L292" s="29" t="n"/>
      <c r="M292" s="25" t="n"/>
      <c r="N292" s="25" t="n"/>
      <c r="O292" s="23">
        <f>IF(A292&amp;B292&amp;C292="","",IF(I292="","Sem vínculo",IF(COUNTIF(oc_chave,I292)&gt;0,"Vinculada","Previsão não encontrada")))</f>
        <v/>
      </c>
      <c r="P292" s="39">
        <f>IF(ISNUMBER(H292),YEAR(H292),"")</f>
        <v/>
      </c>
      <c r="Q292" s="23">
        <f>IF(D292="","",IF(COUNTIF(pl_chave,D292)&gt;0,"No plano atual","Fora do plano: histórico preservado"))</f>
        <v/>
      </c>
      <c r="R292" s="23">
        <f>IF(A292&amp;B292&amp;C292="","",IF(A292="","ERRO: falta ID do registro",IF(COUNTIF(ex_id,A292)&gt;1,"ERRO: ID do registro duplicado",IF(NOT(ISNUMBER(H292)),"ERRO: data realizada ausente ou inválida",IF(AND(ISNUMBER(pcmd_emissao),N(H292)&gt;N(pcmd_emissao)),"Verificar: realizada após a emissão","OK")))))</f>
        <v/>
      </c>
      <c r="S292" s="53" t="n"/>
    </row>
    <row r="293">
      <c r="A293" s="25" t="n"/>
      <c r="B293" s="29" t="n"/>
      <c r="C293" s="25" t="n"/>
      <c r="D293" s="23">
        <f>IF(OR(B293="",C293=""),"",B293&amp;"|"&amp;C293)</f>
        <v/>
      </c>
      <c r="E293" s="29" t="n"/>
      <c r="F293" s="52" t="n"/>
      <c r="G293" s="49" t="n"/>
      <c r="H293" s="49" t="n"/>
      <c r="I293" s="30">
        <f>IF(OR(D293="",NOT(ISNUMBER(G293))),"",D293&amp;"|"&amp;YEAR(G293)&amp;"-"&amp;RIGHT("0"&amp;MONTH(G293),2)&amp;"-"&amp;RIGHT("0"&amp;DAY(G293),2))</f>
        <v/>
      </c>
      <c r="J293" s="52" t="n"/>
      <c r="K293" s="25" t="n"/>
      <c r="L293" s="29" t="n"/>
      <c r="M293" s="25" t="n"/>
      <c r="N293" s="25" t="n"/>
      <c r="O293" s="23">
        <f>IF(A293&amp;B293&amp;C293="","",IF(I293="","Sem vínculo",IF(COUNTIF(oc_chave,I293)&gt;0,"Vinculada","Previsão não encontrada")))</f>
        <v/>
      </c>
      <c r="P293" s="39">
        <f>IF(ISNUMBER(H293),YEAR(H293),"")</f>
        <v/>
      </c>
      <c r="Q293" s="23">
        <f>IF(D293="","",IF(COUNTIF(pl_chave,D293)&gt;0,"No plano atual","Fora do plano: histórico preservado"))</f>
        <v/>
      </c>
      <c r="R293" s="23">
        <f>IF(A293&amp;B293&amp;C293="","",IF(A293="","ERRO: falta ID do registro",IF(COUNTIF(ex_id,A293)&gt;1,"ERRO: ID do registro duplicado",IF(NOT(ISNUMBER(H293)),"ERRO: data realizada ausente ou inválida",IF(AND(ISNUMBER(pcmd_emissao),N(H293)&gt;N(pcmd_emissao)),"Verificar: realizada após a emissão","OK")))))</f>
        <v/>
      </c>
      <c r="S293" s="53" t="n"/>
    </row>
    <row r="294">
      <c r="A294" s="25" t="n"/>
      <c r="B294" s="29" t="n"/>
      <c r="C294" s="25" t="n"/>
      <c r="D294" s="23">
        <f>IF(OR(B294="",C294=""),"",B294&amp;"|"&amp;C294)</f>
        <v/>
      </c>
      <c r="E294" s="29" t="n"/>
      <c r="F294" s="52" t="n"/>
      <c r="G294" s="49" t="n"/>
      <c r="H294" s="49" t="n"/>
      <c r="I294" s="30">
        <f>IF(OR(D294="",NOT(ISNUMBER(G294))),"",D294&amp;"|"&amp;YEAR(G294)&amp;"-"&amp;RIGHT("0"&amp;MONTH(G294),2)&amp;"-"&amp;RIGHT("0"&amp;DAY(G294),2))</f>
        <v/>
      </c>
      <c r="J294" s="52" t="n"/>
      <c r="K294" s="25" t="n"/>
      <c r="L294" s="29" t="n"/>
      <c r="M294" s="25" t="n"/>
      <c r="N294" s="25" t="n"/>
      <c r="O294" s="23">
        <f>IF(A294&amp;B294&amp;C294="","",IF(I294="","Sem vínculo",IF(COUNTIF(oc_chave,I294)&gt;0,"Vinculada","Previsão não encontrada")))</f>
        <v/>
      </c>
      <c r="P294" s="39">
        <f>IF(ISNUMBER(H294),YEAR(H294),"")</f>
        <v/>
      </c>
      <c r="Q294" s="23">
        <f>IF(D294="","",IF(COUNTIF(pl_chave,D294)&gt;0,"No plano atual","Fora do plano: histórico preservado"))</f>
        <v/>
      </c>
      <c r="R294" s="23">
        <f>IF(A294&amp;B294&amp;C294="","",IF(A294="","ERRO: falta ID do registro",IF(COUNTIF(ex_id,A294)&gt;1,"ERRO: ID do registro duplicado",IF(NOT(ISNUMBER(H294)),"ERRO: data realizada ausente ou inválida",IF(AND(ISNUMBER(pcmd_emissao),N(H294)&gt;N(pcmd_emissao)),"Verificar: realizada após a emissão","OK")))))</f>
        <v/>
      </c>
      <c r="S294" s="53" t="n"/>
    </row>
    <row r="295">
      <c r="A295" s="25" t="n"/>
      <c r="B295" s="29" t="n"/>
      <c r="C295" s="25" t="n"/>
      <c r="D295" s="23">
        <f>IF(OR(B295="",C295=""),"",B295&amp;"|"&amp;C295)</f>
        <v/>
      </c>
      <c r="E295" s="29" t="n"/>
      <c r="F295" s="52" t="n"/>
      <c r="G295" s="49" t="n"/>
      <c r="H295" s="49" t="n"/>
      <c r="I295" s="30">
        <f>IF(OR(D295="",NOT(ISNUMBER(G295))),"",D295&amp;"|"&amp;YEAR(G295)&amp;"-"&amp;RIGHT("0"&amp;MONTH(G295),2)&amp;"-"&amp;RIGHT("0"&amp;DAY(G295),2))</f>
        <v/>
      </c>
      <c r="J295" s="52" t="n"/>
      <c r="K295" s="25" t="n"/>
      <c r="L295" s="29" t="n"/>
      <c r="M295" s="25" t="n"/>
      <c r="N295" s="25" t="n"/>
      <c r="O295" s="23">
        <f>IF(A295&amp;B295&amp;C295="","",IF(I295="","Sem vínculo",IF(COUNTIF(oc_chave,I295)&gt;0,"Vinculada","Previsão não encontrada")))</f>
        <v/>
      </c>
      <c r="P295" s="39">
        <f>IF(ISNUMBER(H295),YEAR(H295),"")</f>
        <v/>
      </c>
      <c r="Q295" s="23">
        <f>IF(D295="","",IF(COUNTIF(pl_chave,D295)&gt;0,"No plano atual","Fora do plano: histórico preservado"))</f>
        <v/>
      </c>
      <c r="R295" s="23">
        <f>IF(A295&amp;B295&amp;C295="","",IF(A295="","ERRO: falta ID do registro",IF(COUNTIF(ex_id,A295)&gt;1,"ERRO: ID do registro duplicado",IF(NOT(ISNUMBER(H295)),"ERRO: data realizada ausente ou inválida",IF(AND(ISNUMBER(pcmd_emissao),N(H295)&gt;N(pcmd_emissao)),"Verificar: realizada após a emissão","OK")))))</f>
        <v/>
      </c>
      <c r="S295" s="53" t="n"/>
    </row>
    <row r="296">
      <c r="A296" s="25" t="n"/>
      <c r="B296" s="29" t="n"/>
      <c r="C296" s="25" t="n"/>
      <c r="D296" s="23">
        <f>IF(OR(B296="",C296=""),"",B296&amp;"|"&amp;C296)</f>
        <v/>
      </c>
      <c r="E296" s="29" t="n"/>
      <c r="F296" s="52" t="n"/>
      <c r="G296" s="49" t="n"/>
      <c r="H296" s="49" t="n"/>
      <c r="I296" s="30">
        <f>IF(OR(D296="",NOT(ISNUMBER(G296))),"",D296&amp;"|"&amp;YEAR(G296)&amp;"-"&amp;RIGHT("0"&amp;MONTH(G296),2)&amp;"-"&amp;RIGHT("0"&amp;DAY(G296),2))</f>
        <v/>
      </c>
      <c r="J296" s="52" t="n"/>
      <c r="K296" s="25" t="n"/>
      <c r="L296" s="29" t="n"/>
      <c r="M296" s="25" t="n"/>
      <c r="N296" s="25" t="n"/>
      <c r="O296" s="23">
        <f>IF(A296&amp;B296&amp;C296="","",IF(I296="","Sem vínculo",IF(COUNTIF(oc_chave,I296)&gt;0,"Vinculada","Previsão não encontrada")))</f>
        <v/>
      </c>
      <c r="P296" s="39">
        <f>IF(ISNUMBER(H296),YEAR(H296),"")</f>
        <v/>
      </c>
      <c r="Q296" s="23">
        <f>IF(D296="","",IF(COUNTIF(pl_chave,D296)&gt;0,"No plano atual","Fora do plano: histórico preservado"))</f>
        <v/>
      </c>
      <c r="R296" s="23">
        <f>IF(A296&amp;B296&amp;C296="","",IF(A296="","ERRO: falta ID do registro",IF(COUNTIF(ex_id,A296)&gt;1,"ERRO: ID do registro duplicado",IF(NOT(ISNUMBER(H296)),"ERRO: data realizada ausente ou inválida",IF(AND(ISNUMBER(pcmd_emissao),N(H296)&gt;N(pcmd_emissao)),"Verificar: realizada após a emissão","OK")))))</f>
        <v/>
      </c>
      <c r="S296" s="53" t="n"/>
    </row>
    <row r="297">
      <c r="A297" s="25" t="n"/>
      <c r="B297" s="29" t="n"/>
      <c r="C297" s="25" t="n"/>
      <c r="D297" s="23">
        <f>IF(OR(B297="",C297=""),"",B297&amp;"|"&amp;C297)</f>
        <v/>
      </c>
      <c r="E297" s="29" t="n"/>
      <c r="F297" s="52" t="n"/>
      <c r="G297" s="49" t="n"/>
      <c r="H297" s="49" t="n"/>
      <c r="I297" s="30">
        <f>IF(OR(D297="",NOT(ISNUMBER(G297))),"",D297&amp;"|"&amp;YEAR(G297)&amp;"-"&amp;RIGHT("0"&amp;MONTH(G297),2)&amp;"-"&amp;RIGHT("0"&amp;DAY(G297),2))</f>
        <v/>
      </c>
      <c r="J297" s="52" t="n"/>
      <c r="K297" s="25" t="n"/>
      <c r="L297" s="29" t="n"/>
      <c r="M297" s="25" t="n"/>
      <c r="N297" s="25" t="n"/>
      <c r="O297" s="23">
        <f>IF(A297&amp;B297&amp;C297="","",IF(I297="","Sem vínculo",IF(COUNTIF(oc_chave,I297)&gt;0,"Vinculada","Previsão não encontrada")))</f>
        <v/>
      </c>
      <c r="P297" s="39">
        <f>IF(ISNUMBER(H297),YEAR(H297),"")</f>
        <v/>
      </c>
      <c r="Q297" s="23">
        <f>IF(D297="","",IF(COUNTIF(pl_chave,D297)&gt;0,"No plano atual","Fora do plano: histórico preservado"))</f>
        <v/>
      </c>
      <c r="R297" s="23">
        <f>IF(A297&amp;B297&amp;C297="","",IF(A297="","ERRO: falta ID do registro",IF(COUNTIF(ex_id,A297)&gt;1,"ERRO: ID do registro duplicado",IF(NOT(ISNUMBER(H297)),"ERRO: data realizada ausente ou inválida",IF(AND(ISNUMBER(pcmd_emissao),N(H297)&gt;N(pcmd_emissao)),"Verificar: realizada após a emissão","OK")))))</f>
        <v/>
      </c>
      <c r="S297" s="53" t="n"/>
    </row>
    <row r="298">
      <c r="A298" s="25" t="n"/>
      <c r="B298" s="29" t="n"/>
      <c r="C298" s="25" t="n"/>
      <c r="D298" s="23">
        <f>IF(OR(B298="",C298=""),"",B298&amp;"|"&amp;C298)</f>
        <v/>
      </c>
      <c r="E298" s="29" t="n"/>
      <c r="F298" s="52" t="n"/>
      <c r="G298" s="49" t="n"/>
      <c r="H298" s="49" t="n"/>
      <c r="I298" s="30">
        <f>IF(OR(D298="",NOT(ISNUMBER(G298))),"",D298&amp;"|"&amp;YEAR(G298)&amp;"-"&amp;RIGHT("0"&amp;MONTH(G298),2)&amp;"-"&amp;RIGHT("0"&amp;DAY(G298),2))</f>
        <v/>
      </c>
      <c r="J298" s="52" t="n"/>
      <c r="K298" s="25" t="n"/>
      <c r="L298" s="29" t="n"/>
      <c r="M298" s="25" t="n"/>
      <c r="N298" s="25" t="n"/>
      <c r="O298" s="23">
        <f>IF(A298&amp;B298&amp;C298="","",IF(I298="","Sem vínculo",IF(COUNTIF(oc_chave,I298)&gt;0,"Vinculada","Previsão não encontrada")))</f>
        <v/>
      </c>
      <c r="P298" s="39">
        <f>IF(ISNUMBER(H298),YEAR(H298),"")</f>
        <v/>
      </c>
      <c r="Q298" s="23">
        <f>IF(D298="","",IF(COUNTIF(pl_chave,D298)&gt;0,"No plano atual","Fora do plano: histórico preservado"))</f>
        <v/>
      </c>
      <c r="R298" s="23">
        <f>IF(A298&amp;B298&amp;C298="","",IF(A298="","ERRO: falta ID do registro",IF(COUNTIF(ex_id,A298)&gt;1,"ERRO: ID do registro duplicado",IF(NOT(ISNUMBER(H298)),"ERRO: data realizada ausente ou inválida",IF(AND(ISNUMBER(pcmd_emissao),N(H298)&gt;N(pcmd_emissao)),"Verificar: realizada após a emissão","OK")))))</f>
        <v/>
      </c>
      <c r="S298" s="53" t="n"/>
    </row>
    <row r="299">
      <c r="A299" s="25" t="n"/>
      <c r="B299" s="29" t="n"/>
      <c r="C299" s="25" t="n"/>
      <c r="D299" s="23">
        <f>IF(OR(B299="",C299=""),"",B299&amp;"|"&amp;C299)</f>
        <v/>
      </c>
      <c r="E299" s="29" t="n"/>
      <c r="F299" s="52" t="n"/>
      <c r="G299" s="49" t="n"/>
      <c r="H299" s="49" t="n"/>
      <c r="I299" s="30">
        <f>IF(OR(D299="",NOT(ISNUMBER(G299))),"",D299&amp;"|"&amp;YEAR(G299)&amp;"-"&amp;RIGHT("0"&amp;MONTH(G299),2)&amp;"-"&amp;RIGHT("0"&amp;DAY(G299),2))</f>
        <v/>
      </c>
      <c r="J299" s="52" t="n"/>
      <c r="K299" s="25" t="n"/>
      <c r="L299" s="29" t="n"/>
      <c r="M299" s="25" t="n"/>
      <c r="N299" s="25" t="n"/>
      <c r="O299" s="23">
        <f>IF(A299&amp;B299&amp;C299="","",IF(I299="","Sem vínculo",IF(COUNTIF(oc_chave,I299)&gt;0,"Vinculada","Previsão não encontrada")))</f>
        <v/>
      </c>
      <c r="P299" s="39">
        <f>IF(ISNUMBER(H299),YEAR(H299),"")</f>
        <v/>
      </c>
      <c r="Q299" s="23">
        <f>IF(D299="","",IF(COUNTIF(pl_chave,D299)&gt;0,"No plano atual","Fora do plano: histórico preservado"))</f>
        <v/>
      </c>
      <c r="R299" s="23">
        <f>IF(A299&amp;B299&amp;C299="","",IF(A299="","ERRO: falta ID do registro",IF(COUNTIF(ex_id,A299)&gt;1,"ERRO: ID do registro duplicado",IF(NOT(ISNUMBER(H299)),"ERRO: data realizada ausente ou inválida",IF(AND(ISNUMBER(pcmd_emissao),N(H299)&gt;N(pcmd_emissao)),"Verificar: realizada após a emissão","OK")))))</f>
        <v/>
      </c>
      <c r="S299" s="53" t="n"/>
    </row>
    <row r="300">
      <c r="A300" s="25" t="n"/>
      <c r="B300" s="29" t="n"/>
      <c r="C300" s="25" t="n"/>
      <c r="D300" s="23">
        <f>IF(OR(B300="",C300=""),"",B300&amp;"|"&amp;C300)</f>
        <v/>
      </c>
      <c r="E300" s="29" t="n"/>
      <c r="F300" s="52" t="n"/>
      <c r="G300" s="49" t="n"/>
      <c r="H300" s="49" t="n"/>
      <c r="I300" s="30">
        <f>IF(OR(D300="",NOT(ISNUMBER(G300))),"",D300&amp;"|"&amp;YEAR(G300)&amp;"-"&amp;RIGHT("0"&amp;MONTH(G300),2)&amp;"-"&amp;RIGHT("0"&amp;DAY(G300),2))</f>
        <v/>
      </c>
      <c r="J300" s="52" t="n"/>
      <c r="K300" s="25" t="n"/>
      <c r="L300" s="29" t="n"/>
      <c r="M300" s="25" t="n"/>
      <c r="N300" s="25" t="n"/>
      <c r="O300" s="23">
        <f>IF(A300&amp;B300&amp;C300="","",IF(I300="","Sem vínculo",IF(COUNTIF(oc_chave,I300)&gt;0,"Vinculada","Previsão não encontrada")))</f>
        <v/>
      </c>
      <c r="P300" s="39">
        <f>IF(ISNUMBER(H300),YEAR(H300),"")</f>
        <v/>
      </c>
      <c r="Q300" s="23">
        <f>IF(D300="","",IF(COUNTIF(pl_chave,D300)&gt;0,"No plano atual","Fora do plano: histórico preservado"))</f>
        <v/>
      </c>
      <c r="R300" s="23">
        <f>IF(A300&amp;B300&amp;C300="","",IF(A300="","ERRO: falta ID do registro",IF(COUNTIF(ex_id,A300)&gt;1,"ERRO: ID do registro duplicado",IF(NOT(ISNUMBER(H300)),"ERRO: data realizada ausente ou inválida",IF(AND(ISNUMBER(pcmd_emissao),N(H300)&gt;N(pcmd_emissao)),"Verificar: realizada após a emissão","OK")))))</f>
        <v/>
      </c>
      <c r="S300" s="53" t="n"/>
    </row>
    <row r="301">
      <c r="A301" s="25" t="n"/>
      <c r="B301" s="29" t="n"/>
      <c r="C301" s="25" t="n"/>
      <c r="D301" s="23">
        <f>IF(OR(B301="",C301=""),"",B301&amp;"|"&amp;C301)</f>
        <v/>
      </c>
      <c r="E301" s="29" t="n"/>
      <c r="F301" s="52" t="n"/>
      <c r="G301" s="49" t="n"/>
      <c r="H301" s="49" t="n"/>
      <c r="I301" s="30">
        <f>IF(OR(D301="",NOT(ISNUMBER(G301))),"",D301&amp;"|"&amp;YEAR(G301)&amp;"-"&amp;RIGHT("0"&amp;MONTH(G301),2)&amp;"-"&amp;RIGHT("0"&amp;DAY(G301),2))</f>
        <v/>
      </c>
      <c r="J301" s="52" t="n"/>
      <c r="K301" s="25" t="n"/>
      <c r="L301" s="29" t="n"/>
      <c r="M301" s="25" t="n"/>
      <c r="N301" s="25" t="n"/>
      <c r="O301" s="23">
        <f>IF(A301&amp;B301&amp;C301="","",IF(I301="","Sem vínculo",IF(COUNTIF(oc_chave,I301)&gt;0,"Vinculada","Previsão não encontrada")))</f>
        <v/>
      </c>
      <c r="P301" s="39">
        <f>IF(ISNUMBER(H301),YEAR(H301),"")</f>
        <v/>
      </c>
      <c r="Q301" s="23">
        <f>IF(D301="","",IF(COUNTIF(pl_chave,D301)&gt;0,"No plano atual","Fora do plano: histórico preservado"))</f>
        <v/>
      </c>
      <c r="R301" s="23">
        <f>IF(A301&amp;B301&amp;C301="","",IF(A301="","ERRO: falta ID do registro",IF(COUNTIF(ex_id,A301)&gt;1,"ERRO: ID do registro duplicado",IF(NOT(ISNUMBER(H301)),"ERRO: data realizada ausente ou inválida",IF(AND(ISNUMBER(pcmd_emissao),N(H301)&gt;N(pcmd_emissao)),"Verificar: realizada após a emissão","OK")))))</f>
        <v/>
      </c>
      <c r="S301" s="53" t="n"/>
    </row>
    <row r="302">
      <c r="A302" s="25" t="n"/>
      <c r="B302" s="29" t="n"/>
      <c r="C302" s="25" t="n"/>
      <c r="D302" s="23">
        <f>IF(OR(B302="",C302=""),"",B302&amp;"|"&amp;C302)</f>
        <v/>
      </c>
      <c r="E302" s="29" t="n"/>
      <c r="F302" s="52" t="n"/>
      <c r="G302" s="49" t="n"/>
      <c r="H302" s="49" t="n"/>
      <c r="I302" s="30">
        <f>IF(OR(D302="",NOT(ISNUMBER(G302))),"",D302&amp;"|"&amp;YEAR(G302)&amp;"-"&amp;RIGHT("0"&amp;MONTH(G302),2)&amp;"-"&amp;RIGHT("0"&amp;DAY(G302),2))</f>
        <v/>
      </c>
      <c r="J302" s="52" t="n"/>
      <c r="K302" s="25" t="n"/>
      <c r="L302" s="29" t="n"/>
      <c r="M302" s="25" t="n"/>
      <c r="N302" s="25" t="n"/>
      <c r="O302" s="23">
        <f>IF(A302&amp;B302&amp;C302="","",IF(I302="","Sem vínculo",IF(COUNTIF(oc_chave,I302)&gt;0,"Vinculada","Previsão não encontrada")))</f>
        <v/>
      </c>
      <c r="P302" s="39">
        <f>IF(ISNUMBER(H302),YEAR(H302),"")</f>
        <v/>
      </c>
      <c r="Q302" s="23">
        <f>IF(D302="","",IF(COUNTIF(pl_chave,D302)&gt;0,"No plano atual","Fora do plano: histórico preservado"))</f>
        <v/>
      </c>
      <c r="R302" s="23">
        <f>IF(A302&amp;B302&amp;C302="","",IF(A302="","ERRO: falta ID do registro",IF(COUNTIF(ex_id,A302)&gt;1,"ERRO: ID do registro duplicado",IF(NOT(ISNUMBER(H302)),"ERRO: data realizada ausente ou inválida",IF(AND(ISNUMBER(pcmd_emissao),N(H302)&gt;N(pcmd_emissao)),"Verificar: realizada após a emissão","OK")))))</f>
        <v/>
      </c>
      <c r="S302" s="53" t="n"/>
    </row>
    <row r="303">
      <c r="A303" s="25" t="n"/>
      <c r="B303" s="29" t="n"/>
      <c r="C303" s="25" t="n"/>
      <c r="D303" s="23">
        <f>IF(OR(B303="",C303=""),"",B303&amp;"|"&amp;C303)</f>
        <v/>
      </c>
      <c r="E303" s="29" t="n"/>
      <c r="F303" s="52" t="n"/>
      <c r="G303" s="49" t="n"/>
      <c r="H303" s="49" t="n"/>
      <c r="I303" s="30">
        <f>IF(OR(D303="",NOT(ISNUMBER(G303))),"",D303&amp;"|"&amp;YEAR(G303)&amp;"-"&amp;RIGHT("0"&amp;MONTH(G303),2)&amp;"-"&amp;RIGHT("0"&amp;DAY(G303),2))</f>
        <v/>
      </c>
      <c r="J303" s="52" t="n"/>
      <c r="K303" s="25" t="n"/>
      <c r="L303" s="29" t="n"/>
      <c r="M303" s="25" t="n"/>
      <c r="N303" s="25" t="n"/>
      <c r="O303" s="23">
        <f>IF(A303&amp;B303&amp;C303="","",IF(I303="","Sem vínculo",IF(COUNTIF(oc_chave,I303)&gt;0,"Vinculada","Previsão não encontrada")))</f>
        <v/>
      </c>
      <c r="P303" s="39">
        <f>IF(ISNUMBER(H303),YEAR(H303),"")</f>
        <v/>
      </c>
      <c r="Q303" s="23">
        <f>IF(D303="","",IF(COUNTIF(pl_chave,D303)&gt;0,"No plano atual","Fora do plano: histórico preservado"))</f>
        <v/>
      </c>
      <c r="R303" s="23">
        <f>IF(A303&amp;B303&amp;C303="","",IF(A303="","ERRO: falta ID do registro",IF(COUNTIF(ex_id,A303)&gt;1,"ERRO: ID do registro duplicado",IF(NOT(ISNUMBER(H303)),"ERRO: data realizada ausente ou inválida",IF(AND(ISNUMBER(pcmd_emissao),N(H303)&gt;N(pcmd_emissao)),"Verificar: realizada após a emissão","OK")))))</f>
        <v/>
      </c>
      <c r="S303" s="53" t="n"/>
    </row>
    <row r="304">
      <c r="A304" s="25" t="n"/>
      <c r="B304" s="29" t="n"/>
      <c r="C304" s="25" t="n"/>
      <c r="D304" s="23">
        <f>IF(OR(B304="",C304=""),"",B304&amp;"|"&amp;C304)</f>
        <v/>
      </c>
      <c r="E304" s="29" t="n"/>
      <c r="F304" s="52" t="n"/>
      <c r="G304" s="49" t="n"/>
      <c r="H304" s="49" t="n"/>
      <c r="I304" s="30">
        <f>IF(OR(D304="",NOT(ISNUMBER(G304))),"",D304&amp;"|"&amp;YEAR(G304)&amp;"-"&amp;RIGHT("0"&amp;MONTH(G304),2)&amp;"-"&amp;RIGHT("0"&amp;DAY(G304),2))</f>
        <v/>
      </c>
      <c r="J304" s="52" t="n"/>
      <c r="K304" s="25" t="n"/>
      <c r="L304" s="29" t="n"/>
      <c r="M304" s="25" t="n"/>
      <c r="N304" s="25" t="n"/>
      <c r="O304" s="23">
        <f>IF(A304&amp;B304&amp;C304="","",IF(I304="","Sem vínculo",IF(COUNTIF(oc_chave,I304)&gt;0,"Vinculada","Previsão não encontrada")))</f>
        <v/>
      </c>
      <c r="P304" s="39">
        <f>IF(ISNUMBER(H304),YEAR(H304),"")</f>
        <v/>
      </c>
      <c r="Q304" s="23">
        <f>IF(D304="","",IF(COUNTIF(pl_chave,D304)&gt;0,"No plano atual","Fora do plano: histórico preservado"))</f>
        <v/>
      </c>
      <c r="R304" s="23">
        <f>IF(A304&amp;B304&amp;C304="","",IF(A304="","ERRO: falta ID do registro",IF(COUNTIF(ex_id,A304)&gt;1,"ERRO: ID do registro duplicado",IF(NOT(ISNUMBER(H304)),"ERRO: data realizada ausente ou inválida",IF(AND(ISNUMBER(pcmd_emissao),N(H304)&gt;N(pcmd_emissao)),"Verificar: realizada após a emissão","OK")))))</f>
        <v/>
      </c>
      <c r="S304" s="53" t="n"/>
    </row>
    <row r="305">
      <c r="A305" s="25" t="n"/>
      <c r="B305" s="29" t="n"/>
      <c r="C305" s="25" t="n"/>
      <c r="D305" s="23">
        <f>IF(OR(B305="",C305=""),"",B305&amp;"|"&amp;C305)</f>
        <v/>
      </c>
      <c r="E305" s="29" t="n"/>
      <c r="F305" s="52" t="n"/>
      <c r="G305" s="49" t="n"/>
      <c r="H305" s="49" t="n"/>
      <c r="I305" s="30">
        <f>IF(OR(D305="",NOT(ISNUMBER(G305))),"",D305&amp;"|"&amp;YEAR(G305)&amp;"-"&amp;RIGHT("0"&amp;MONTH(G305),2)&amp;"-"&amp;RIGHT("0"&amp;DAY(G305),2))</f>
        <v/>
      </c>
      <c r="J305" s="52" t="n"/>
      <c r="K305" s="25" t="n"/>
      <c r="L305" s="29" t="n"/>
      <c r="M305" s="25" t="n"/>
      <c r="N305" s="25" t="n"/>
      <c r="O305" s="23">
        <f>IF(A305&amp;B305&amp;C305="","",IF(I305="","Sem vínculo",IF(COUNTIF(oc_chave,I305)&gt;0,"Vinculada","Previsão não encontrada")))</f>
        <v/>
      </c>
      <c r="P305" s="39">
        <f>IF(ISNUMBER(H305),YEAR(H305),"")</f>
        <v/>
      </c>
      <c r="Q305" s="23">
        <f>IF(D305="","",IF(COUNTIF(pl_chave,D305)&gt;0,"No plano atual","Fora do plano: histórico preservado"))</f>
        <v/>
      </c>
      <c r="R305" s="23">
        <f>IF(A305&amp;B305&amp;C305="","",IF(A305="","ERRO: falta ID do registro",IF(COUNTIF(ex_id,A305)&gt;1,"ERRO: ID do registro duplicado",IF(NOT(ISNUMBER(H305)),"ERRO: data realizada ausente ou inválida",IF(AND(ISNUMBER(pcmd_emissao),N(H305)&gt;N(pcmd_emissao)),"Verificar: realizada após a emissão","OK")))))</f>
        <v/>
      </c>
      <c r="S305" s="53" t="n"/>
    </row>
    <row r="306">
      <c r="A306" s="25" t="n"/>
      <c r="B306" s="29" t="n"/>
      <c r="C306" s="25" t="n"/>
      <c r="D306" s="23">
        <f>IF(OR(B306="",C306=""),"",B306&amp;"|"&amp;C306)</f>
        <v/>
      </c>
      <c r="E306" s="29" t="n"/>
      <c r="F306" s="52" t="n"/>
      <c r="G306" s="49" t="n"/>
      <c r="H306" s="49" t="n"/>
      <c r="I306" s="30">
        <f>IF(OR(D306="",NOT(ISNUMBER(G306))),"",D306&amp;"|"&amp;YEAR(G306)&amp;"-"&amp;RIGHT("0"&amp;MONTH(G306),2)&amp;"-"&amp;RIGHT("0"&amp;DAY(G306),2))</f>
        <v/>
      </c>
      <c r="J306" s="52" t="n"/>
      <c r="K306" s="25" t="n"/>
      <c r="L306" s="29" t="n"/>
      <c r="M306" s="25" t="n"/>
      <c r="N306" s="25" t="n"/>
      <c r="O306" s="23">
        <f>IF(A306&amp;B306&amp;C306="","",IF(I306="","Sem vínculo",IF(COUNTIF(oc_chave,I306)&gt;0,"Vinculada","Previsão não encontrada")))</f>
        <v/>
      </c>
      <c r="P306" s="39">
        <f>IF(ISNUMBER(H306),YEAR(H306),"")</f>
        <v/>
      </c>
      <c r="Q306" s="23">
        <f>IF(D306="","",IF(COUNTIF(pl_chave,D306)&gt;0,"No plano atual","Fora do plano: histórico preservado"))</f>
        <v/>
      </c>
      <c r="R306" s="23">
        <f>IF(A306&amp;B306&amp;C306="","",IF(A306="","ERRO: falta ID do registro",IF(COUNTIF(ex_id,A306)&gt;1,"ERRO: ID do registro duplicado",IF(NOT(ISNUMBER(H306)),"ERRO: data realizada ausente ou inválida",IF(AND(ISNUMBER(pcmd_emissao),N(H306)&gt;N(pcmd_emissao)),"Verificar: realizada após a emissão","OK")))))</f>
        <v/>
      </c>
      <c r="S306" s="53" t="n"/>
    </row>
    <row r="307">
      <c r="A307" s="25" t="n"/>
      <c r="B307" s="29" t="n"/>
      <c r="C307" s="25" t="n"/>
      <c r="D307" s="23">
        <f>IF(OR(B307="",C307=""),"",B307&amp;"|"&amp;C307)</f>
        <v/>
      </c>
      <c r="E307" s="29" t="n"/>
      <c r="F307" s="52" t="n"/>
      <c r="G307" s="49" t="n"/>
      <c r="H307" s="49" t="n"/>
      <c r="I307" s="30">
        <f>IF(OR(D307="",NOT(ISNUMBER(G307))),"",D307&amp;"|"&amp;YEAR(G307)&amp;"-"&amp;RIGHT("0"&amp;MONTH(G307),2)&amp;"-"&amp;RIGHT("0"&amp;DAY(G307),2))</f>
        <v/>
      </c>
      <c r="J307" s="52" t="n"/>
      <c r="K307" s="25" t="n"/>
      <c r="L307" s="29" t="n"/>
      <c r="M307" s="25" t="n"/>
      <c r="N307" s="25" t="n"/>
      <c r="O307" s="23">
        <f>IF(A307&amp;B307&amp;C307="","",IF(I307="","Sem vínculo",IF(COUNTIF(oc_chave,I307)&gt;0,"Vinculada","Previsão não encontrada")))</f>
        <v/>
      </c>
      <c r="P307" s="39">
        <f>IF(ISNUMBER(H307),YEAR(H307),"")</f>
        <v/>
      </c>
      <c r="Q307" s="23">
        <f>IF(D307="","",IF(COUNTIF(pl_chave,D307)&gt;0,"No plano atual","Fora do plano: histórico preservado"))</f>
        <v/>
      </c>
      <c r="R307" s="23">
        <f>IF(A307&amp;B307&amp;C307="","",IF(A307="","ERRO: falta ID do registro",IF(COUNTIF(ex_id,A307)&gt;1,"ERRO: ID do registro duplicado",IF(NOT(ISNUMBER(H307)),"ERRO: data realizada ausente ou inválida",IF(AND(ISNUMBER(pcmd_emissao),N(H307)&gt;N(pcmd_emissao)),"Verificar: realizada após a emissão","OK")))))</f>
        <v/>
      </c>
      <c r="S307" s="53" t="n"/>
    </row>
    <row r="308">
      <c r="A308" s="25" t="n"/>
      <c r="B308" s="29" t="n"/>
      <c r="C308" s="25" t="n"/>
      <c r="D308" s="23">
        <f>IF(OR(B308="",C308=""),"",B308&amp;"|"&amp;C308)</f>
        <v/>
      </c>
      <c r="E308" s="29" t="n"/>
      <c r="F308" s="52" t="n"/>
      <c r="G308" s="49" t="n"/>
      <c r="H308" s="49" t="n"/>
      <c r="I308" s="30">
        <f>IF(OR(D308="",NOT(ISNUMBER(G308))),"",D308&amp;"|"&amp;YEAR(G308)&amp;"-"&amp;RIGHT("0"&amp;MONTH(G308),2)&amp;"-"&amp;RIGHT("0"&amp;DAY(G308),2))</f>
        <v/>
      </c>
      <c r="J308" s="52" t="n"/>
      <c r="K308" s="25" t="n"/>
      <c r="L308" s="29" t="n"/>
      <c r="M308" s="25" t="n"/>
      <c r="N308" s="25" t="n"/>
      <c r="O308" s="23">
        <f>IF(A308&amp;B308&amp;C308="","",IF(I308="","Sem vínculo",IF(COUNTIF(oc_chave,I308)&gt;0,"Vinculada","Previsão não encontrada")))</f>
        <v/>
      </c>
      <c r="P308" s="39">
        <f>IF(ISNUMBER(H308),YEAR(H308),"")</f>
        <v/>
      </c>
      <c r="Q308" s="23">
        <f>IF(D308="","",IF(COUNTIF(pl_chave,D308)&gt;0,"No plano atual","Fora do plano: histórico preservado"))</f>
        <v/>
      </c>
      <c r="R308" s="23">
        <f>IF(A308&amp;B308&amp;C308="","",IF(A308="","ERRO: falta ID do registro",IF(COUNTIF(ex_id,A308)&gt;1,"ERRO: ID do registro duplicado",IF(NOT(ISNUMBER(H308)),"ERRO: data realizada ausente ou inválida",IF(AND(ISNUMBER(pcmd_emissao),N(H308)&gt;N(pcmd_emissao)),"Verificar: realizada após a emissão","OK")))))</f>
        <v/>
      </c>
      <c r="S308" s="53" t="n"/>
    </row>
    <row r="309">
      <c r="A309" s="25" t="n"/>
      <c r="B309" s="29" t="n"/>
      <c r="C309" s="25" t="n"/>
      <c r="D309" s="23">
        <f>IF(OR(B309="",C309=""),"",B309&amp;"|"&amp;C309)</f>
        <v/>
      </c>
      <c r="E309" s="29" t="n"/>
      <c r="F309" s="52" t="n"/>
      <c r="G309" s="49" t="n"/>
      <c r="H309" s="49" t="n"/>
      <c r="I309" s="30">
        <f>IF(OR(D309="",NOT(ISNUMBER(G309))),"",D309&amp;"|"&amp;YEAR(G309)&amp;"-"&amp;RIGHT("0"&amp;MONTH(G309),2)&amp;"-"&amp;RIGHT("0"&amp;DAY(G309),2))</f>
        <v/>
      </c>
      <c r="J309" s="52" t="n"/>
      <c r="K309" s="25" t="n"/>
      <c r="L309" s="29" t="n"/>
      <c r="M309" s="25" t="n"/>
      <c r="N309" s="25" t="n"/>
      <c r="O309" s="23">
        <f>IF(A309&amp;B309&amp;C309="","",IF(I309="","Sem vínculo",IF(COUNTIF(oc_chave,I309)&gt;0,"Vinculada","Previsão não encontrada")))</f>
        <v/>
      </c>
      <c r="P309" s="39">
        <f>IF(ISNUMBER(H309),YEAR(H309),"")</f>
        <v/>
      </c>
      <c r="Q309" s="23">
        <f>IF(D309="","",IF(COUNTIF(pl_chave,D309)&gt;0,"No plano atual","Fora do plano: histórico preservado"))</f>
        <v/>
      </c>
      <c r="R309" s="23">
        <f>IF(A309&amp;B309&amp;C309="","",IF(A309="","ERRO: falta ID do registro",IF(COUNTIF(ex_id,A309)&gt;1,"ERRO: ID do registro duplicado",IF(NOT(ISNUMBER(H309)),"ERRO: data realizada ausente ou inválida",IF(AND(ISNUMBER(pcmd_emissao),N(H309)&gt;N(pcmd_emissao)),"Verificar: realizada após a emissão","OK")))))</f>
        <v/>
      </c>
      <c r="S309" s="53" t="n"/>
    </row>
    <row r="310">
      <c r="A310" s="25" t="n"/>
      <c r="B310" s="29" t="n"/>
      <c r="C310" s="25" t="n"/>
      <c r="D310" s="23">
        <f>IF(OR(B310="",C310=""),"",B310&amp;"|"&amp;C310)</f>
        <v/>
      </c>
      <c r="E310" s="29" t="n"/>
      <c r="F310" s="52" t="n"/>
      <c r="G310" s="49" t="n"/>
      <c r="H310" s="49" t="n"/>
      <c r="I310" s="30">
        <f>IF(OR(D310="",NOT(ISNUMBER(G310))),"",D310&amp;"|"&amp;YEAR(G310)&amp;"-"&amp;RIGHT("0"&amp;MONTH(G310),2)&amp;"-"&amp;RIGHT("0"&amp;DAY(G310),2))</f>
        <v/>
      </c>
      <c r="J310" s="52" t="n"/>
      <c r="K310" s="25" t="n"/>
      <c r="L310" s="29" t="n"/>
      <c r="M310" s="25" t="n"/>
      <c r="N310" s="25" t="n"/>
      <c r="O310" s="23">
        <f>IF(A310&amp;B310&amp;C310="","",IF(I310="","Sem vínculo",IF(COUNTIF(oc_chave,I310)&gt;0,"Vinculada","Previsão não encontrada")))</f>
        <v/>
      </c>
      <c r="P310" s="39">
        <f>IF(ISNUMBER(H310),YEAR(H310),"")</f>
        <v/>
      </c>
      <c r="Q310" s="23">
        <f>IF(D310="","",IF(COUNTIF(pl_chave,D310)&gt;0,"No plano atual","Fora do plano: histórico preservado"))</f>
        <v/>
      </c>
      <c r="R310" s="23">
        <f>IF(A310&amp;B310&amp;C310="","",IF(A310="","ERRO: falta ID do registro",IF(COUNTIF(ex_id,A310)&gt;1,"ERRO: ID do registro duplicado",IF(NOT(ISNUMBER(H310)),"ERRO: data realizada ausente ou inválida",IF(AND(ISNUMBER(pcmd_emissao),N(H310)&gt;N(pcmd_emissao)),"Verificar: realizada após a emissão","OK")))))</f>
        <v/>
      </c>
      <c r="S310" s="53" t="n"/>
    </row>
    <row r="311">
      <c r="A311" s="25" t="n"/>
      <c r="B311" s="29" t="n"/>
      <c r="C311" s="25" t="n"/>
      <c r="D311" s="23">
        <f>IF(OR(B311="",C311=""),"",B311&amp;"|"&amp;C311)</f>
        <v/>
      </c>
      <c r="E311" s="29" t="n"/>
      <c r="F311" s="52" t="n"/>
      <c r="G311" s="49" t="n"/>
      <c r="H311" s="49" t="n"/>
      <c r="I311" s="30">
        <f>IF(OR(D311="",NOT(ISNUMBER(G311))),"",D311&amp;"|"&amp;YEAR(G311)&amp;"-"&amp;RIGHT("0"&amp;MONTH(G311),2)&amp;"-"&amp;RIGHT("0"&amp;DAY(G311),2))</f>
        <v/>
      </c>
      <c r="J311" s="52" t="n"/>
      <c r="K311" s="25" t="n"/>
      <c r="L311" s="29" t="n"/>
      <c r="M311" s="25" t="n"/>
      <c r="N311" s="25" t="n"/>
      <c r="O311" s="23">
        <f>IF(A311&amp;B311&amp;C311="","",IF(I311="","Sem vínculo",IF(COUNTIF(oc_chave,I311)&gt;0,"Vinculada","Previsão não encontrada")))</f>
        <v/>
      </c>
      <c r="P311" s="39">
        <f>IF(ISNUMBER(H311),YEAR(H311),"")</f>
        <v/>
      </c>
      <c r="Q311" s="23">
        <f>IF(D311="","",IF(COUNTIF(pl_chave,D311)&gt;0,"No plano atual","Fora do plano: histórico preservado"))</f>
        <v/>
      </c>
      <c r="R311" s="23">
        <f>IF(A311&amp;B311&amp;C311="","",IF(A311="","ERRO: falta ID do registro",IF(COUNTIF(ex_id,A311)&gt;1,"ERRO: ID do registro duplicado",IF(NOT(ISNUMBER(H311)),"ERRO: data realizada ausente ou inválida",IF(AND(ISNUMBER(pcmd_emissao),N(H311)&gt;N(pcmd_emissao)),"Verificar: realizada após a emissão","OK")))))</f>
        <v/>
      </c>
      <c r="S311" s="53" t="n"/>
    </row>
    <row r="312">
      <c r="A312" s="25" t="n"/>
      <c r="B312" s="29" t="n"/>
      <c r="C312" s="25" t="n"/>
      <c r="D312" s="23">
        <f>IF(OR(B312="",C312=""),"",B312&amp;"|"&amp;C312)</f>
        <v/>
      </c>
      <c r="E312" s="29" t="n"/>
      <c r="F312" s="52" t="n"/>
      <c r="G312" s="49" t="n"/>
      <c r="H312" s="49" t="n"/>
      <c r="I312" s="30">
        <f>IF(OR(D312="",NOT(ISNUMBER(G312))),"",D312&amp;"|"&amp;YEAR(G312)&amp;"-"&amp;RIGHT("0"&amp;MONTH(G312),2)&amp;"-"&amp;RIGHT("0"&amp;DAY(G312),2))</f>
        <v/>
      </c>
      <c r="J312" s="52" t="n"/>
      <c r="K312" s="25" t="n"/>
      <c r="L312" s="29" t="n"/>
      <c r="M312" s="25" t="n"/>
      <c r="N312" s="25" t="n"/>
      <c r="O312" s="23">
        <f>IF(A312&amp;B312&amp;C312="","",IF(I312="","Sem vínculo",IF(COUNTIF(oc_chave,I312)&gt;0,"Vinculada","Previsão não encontrada")))</f>
        <v/>
      </c>
      <c r="P312" s="39">
        <f>IF(ISNUMBER(H312),YEAR(H312),"")</f>
        <v/>
      </c>
      <c r="Q312" s="23">
        <f>IF(D312="","",IF(COUNTIF(pl_chave,D312)&gt;0,"No plano atual","Fora do plano: histórico preservado"))</f>
        <v/>
      </c>
      <c r="R312" s="23">
        <f>IF(A312&amp;B312&amp;C312="","",IF(A312="","ERRO: falta ID do registro",IF(COUNTIF(ex_id,A312)&gt;1,"ERRO: ID do registro duplicado",IF(NOT(ISNUMBER(H312)),"ERRO: data realizada ausente ou inválida",IF(AND(ISNUMBER(pcmd_emissao),N(H312)&gt;N(pcmd_emissao)),"Verificar: realizada após a emissão","OK")))))</f>
        <v/>
      </c>
      <c r="S312" s="53" t="n"/>
    </row>
    <row r="313">
      <c r="A313" s="25" t="n"/>
      <c r="B313" s="29" t="n"/>
      <c r="C313" s="25" t="n"/>
      <c r="D313" s="23">
        <f>IF(OR(B313="",C313=""),"",B313&amp;"|"&amp;C313)</f>
        <v/>
      </c>
      <c r="E313" s="29" t="n"/>
      <c r="F313" s="52" t="n"/>
      <c r="G313" s="49" t="n"/>
      <c r="H313" s="49" t="n"/>
      <c r="I313" s="30">
        <f>IF(OR(D313="",NOT(ISNUMBER(G313))),"",D313&amp;"|"&amp;YEAR(G313)&amp;"-"&amp;RIGHT("0"&amp;MONTH(G313),2)&amp;"-"&amp;RIGHT("0"&amp;DAY(G313),2))</f>
        <v/>
      </c>
      <c r="J313" s="52" t="n"/>
      <c r="K313" s="25" t="n"/>
      <c r="L313" s="29" t="n"/>
      <c r="M313" s="25" t="n"/>
      <c r="N313" s="25" t="n"/>
      <c r="O313" s="23">
        <f>IF(A313&amp;B313&amp;C313="","",IF(I313="","Sem vínculo",IF(COUNTIF(oc_chave,I313)&gt;0,"Vinculada","Previsão não encontrada")))</f>
        <v/>
      </c>
      <c r="P313" s="39">
        <f>IF(ISNUMBER(H313),YEAR(H313),"")</f>
        <v/>
      </c>
      <c r="Q313" s="23">
        <f>IF(D313="","",IF(COUNTIF(pl_chave,D313)&gt;0,"No plano atual","Fora do plano: histórico preservado"))</f>
        <v/>
      </c>
      <c r="R313" s="23">
        <f>IF(A313&amp;B313&amp;C313="","",IF(A313="","ERRO: falta ID do registro",IF(COUNTIF(ex_id,A313)&gt;1,"ERRO: ID do registro duplicado",IF(NOT(ISNUMBER(H313)),"ERRO: data realizada ausente ou inválida",IF(AND(ISNUMBER(pcmd_emissao),N(H313)&gt;N(pcmd_emissao)),"Verificar: realizada após a emissão","OK")))))</f>
        <v/>
      </c>
      <c r="S313" s="53" t="n"/>
    </row>
    <row r="314">
      <c r="A314" s="25" t="n"/>
      <c r="B314" s="29" t="n"/>
      <c r="C314" s="25" t="n"/>
      <c r="D314" s="23">
        <f>IF(OR(B314="",C314=""),"",B314&amp;"|"&amp;C314)</f>
        <v/>
      </c>
      <c r="E314" s="29" t="n"/>
      <c r="F314" s="52" t="n"/>
      <c r="G314" s="49" t="n"/>
      <c r="H314" s="49" t="n"/>
      <c r="I314" s="30">
        <f>IF(OR(D314="",NOT(ISNUMBER(G314))),"",D314&amp;"|"&amp;YEAR(G314)&amp;"-"&amp;RIGHT("0"&amp;MONTH(G314),2)&amp;"-"&amp;RIGHT("0"&amp;DAY(G314),2))</f>
        <v/>
      </c>
      <c r="J314" s="52" t="n"/>
      <c r="K314" s="25" t="n"/>
      <c r="L314" s="29" t="n"/>
      <c r="M314" s="25" t="n"/>
      <c r="N314" s="25" t="n"/>
      <c r="O314" s="23">
        <f>IF(A314&amp;B314&amp;C314="","",IF(I314="","Sem vínculo",IF(COUNTIF(oc_chave,I314)&gt;0,"Vinculada","Previsão não encontrada")))</f>
        <v/>
      </c>
      <c r="P314" s="39">
        <f>IF(ISNUMBER(H314),YEAR(H314),"")</f>
        <v/>
      </c>
      <c r="Q314" s="23">
        <f>IF(D314="","",IF(COUNTIF(pl_chave,D314)&gt;0,"No plano atual","Fora do plano: histórico preservado"))</f>
        <v/>
      </c>
      <c r="R314" s="23">
        <f>IF(A314&amp;B314&amp;C314="","",IF(A314="","ERRO: falta ID do registro",IF(COUNTIF(ex_id,A314)&gt;1,"ERRO: ID do registro duplicado",IF(NOT(ISNUMBER(H314)),"ERRO: data realizada ausente ou inválida",IF(AND(ISNUMBER(pcmd_emissao),N(H314)&gt;N(pcmd_emissao)),"Verificar: realizada após a emissão","OK")))))</f>
        <v/>
      </c>
      <c r="S314" s="53" t="n"/>
    </row>
    <row r="315">
      <c r="A315" s="25" t="n"/>
      <c r="B315" s="29" t="n"/>
      <c r="C315" s="25" t="n"/>
      <c r="D315" s="23">
        <f>IF(OR(B315="",C315=""),"",B315&amp;"|"&amp;C315)</f>
        <v/>
      </c>
      <c r="E315" s="29" t="n"/>
      <c r="F315" s="52" t="n"/>
      <c r="G315" s="49" t="n"/>
      <c r="H315" s="49" t="n"/>
      <c r="I315" s="30">
        <f>IF(OR(D315="",NOT(ISNUMBER(G315))),"",D315&amp;"|"&amp;YEAR(G315)&amp;"-"&amp;RIGHT("0"&amp;MONTH(G315),2)&amp;"-"&amp;RIGHT("0"&amp;DAY(G315),2))</f>
        <v/>
      </c>
      <c r="J315" s="52" t="n"/>
      <c r="K315" s="25" t="n"/>
      <c r="L315" s="29" t="n"/>
      <c r="M315" s="25" t="n"/>
      <c r="N315" s="25" t="n"/>
      <c r="O315" s="23">
        <f>IF(A315&amp;B315&amp;C315="","",IF(I315="","Sem vínculo",IF(COUNTIF(oc_chave,I315)&gt;0,"Vinculada","Previsão não encontrada")))</f>
        <v/>
      </c>
      <c r="P315" s="39">
        <f>IF(ISNUMBER(H315),YEAR(H315),"")</f>
        <v/>
      </c>
      <c r="Q315" s="23">
        <f>IF(D315="","",IF(COUNTIF(pl_chave,D315)&gt;0,"No plano atual","Fora do plano: histórico preservado"))</f>
        <v/>
      </c>
      <c r="R315" s="23">
        <f>IF(A315&amp;B315&amp;C315="","",IF(A315="","ERRO: falta ID do registro",IF(COUNTIF(ex_id,A315)&gt;1,"ERRO: ID do registro duplicado",IF(NOT(ISNUMBER(H315)),"ERRO: data realizada ausente ou inválida",IF(AND(ISNUMBER(pcmd_emissao),N(H315)&gt;N(pcmd_emissao)),"Verificar: realizada após a emissão","OK")))))</f>
        <v/>
      </c>
      <c r="S315" s="53" t="n"/>
    </row>
    <row r="316">
      <c r="A316" s="25" t="n"/>
      <c r="B316" s="29" t="n"/>
      <c r="C316" s="25" t="n"/>
      <c r="D316" s="23">
        <f>IF(OR(B316="",C316=""),"",B316&amp;"|"&amp;C316)</f>
        <v/>
      </c>
      <c r="E316" s="29" t="n"/>
      <c r="F316" s="52" t="n"/>
      <c r="G316" s="49" t="n"/>
      <c r="H316" s="49" t="n"/>
      <c r="I316" s="30">
        <f>IF(OR(D316="",NOT(ISNUMBER(G316))),"",D316&amp;"|"&amp;YEAR(G316)&amp;"-"&amp;RIGHT("0"&amp;MONTH(G316),2)&amp;"-"&amp;RIGHT("0"&amp;DAY(G316),2))</f>
        <v/>
      </c>
      <c r="J316" s="52" t="n"/>
      <c r="K316" s="25" t="n"/>
      <c r="L316" s="29" t="n"/>
      <c r="M316" s="25" t="n"/>
      <c r="N316" s="25" t="n"/>
      <c r="O316" s="23">
        <f>IF(A316&amp;B316&amp;C316="","",IF(I316="","Sem vínculo",IF(COUNTIF(oc_chave,I316)&gt;0,"Vinculada","Previsão não encontrada")))</f>
        <v/>
      </c>
      <c r="P316" s="39">
        <f>IF(ISNUMBER(H316),YEAR(H316),"")</f>
        <v/>
      </c>
      <c r="Q316" s="23">
        <f>IF(D316="","",IF(COUNTIF(pl_chave,D316)&gt;0,"No plano atual","Fora do plano: histórico preservado"))</f>
        <v/>
      </c>
      <c r="R316" s="23">
        <f>IF(A316&amp;B316&amp;C316="","",IF(A316="","ERRO: falta ID do registro",IF(COUNTIF(ex_id,A316)&gt;1,"ERRO: ID do registro duplicado",IF(NOT(ISNUMBER(H316)),"ERRO: data realizada ausente ou inválida",IF(AND(ISNUMBER(pcmd_emissao),N(H316)&gt;N(pcmd_emissao)),"Verificar: realizada após a emissão","OK")))))</f>
        <v/>
      </c>
      <c r="S316" s="53" t="n"/>
    </row>
    <row r="317">
      <c r="A317" s="25" t="n"/>
      <c r="B317" s="29" t="n"/>
      <c r="C317" s="25" t="n"/>
      <c r="D317" s="23">
        <f>IF(OR(B317="",C317=""),"",B317&amp;"|"&amp;C317)</f>
        <v/>
      </c>
      <c r="E317" s="29" t="n"/>
      <c r="F317" s="52" t="n"/>
      <c r="G317" s="49" t="n"/>
      <c r="H317" s="49" t="n"/>
      <c r="I317" s="30">
        <f>IF(OR(D317="",NOT(ISNUMBER(G317))),"",D317&amp;"|"&amp;YEAR(G317)&amp;"-"&amp;RIGHT("0"&amp;MONTH(G317),2)&amp;"-"&amp;RIGHT("0"&amp;DAY(G317),2))</f>
        <v/>
      </c>
      <c r="J317" s="52" t="n"/>
      <c r="K317" s="25" t="n"/>
      <c r="L317" s="29" t="n"/>
      <c r="M317" s="25" t="n"/>
      <c r="N317" s="25" t="n"/>
      <c r="O317" s="23">
        <f>IF(A317&amp;B317&amp;C317="","",IF(I317="","Sem vínculo",IF(COUNTIF(oc_chave,I317)&gt;0,"Vinculada","Previsão não encontrada")))</f>
        <v/>
      </c>
      <c r="P317" s="39">
        <f>IF(ISNUMBER(H317),YEAR(H317),"")</f>
        <v/>
      </c>
      <c r="Q317" s="23">
        <f>IF(D317="","",IF(COUNTIF(pl_chave,D317)&gt;0,"No plano atual","Fora do plano: histórico preservado"))</f>
        <v/>
      </c>
      <c r="R317" s="23">
        <f>IF(A317&amp;B317&amp;C317="","",IF(A317="","ERRO: falta ID do registro",IF(COUNTIF(ex_id,A317)&gt;1,"ERRO: ID do registro duplicado",IF(NOT(ISNUMBER(H317)),"ERRO: data realizada ausente ou inválida",IF(AND(ISNUMBER(pcmd_emissao),N(H317)&gt;N(pcmd_emissao)),"Verificar: realizada após a emissão","OK")))))</f>
        <v/>
      </c>
      <c r="S317" s="53" t="n"/>
    </row>
    <row r="318">
      <c r="A318" s="25" t="n"/>
      <c r="B318" s="29" t="n"/>
      <c r="C318" s="25" t="n"/>
      <c r="D318" s="23">
        <f>IF(OR(B318="",C318=""),"",B318&amp;"|"&amp;C318)</f>
        <v/>
      </c>
      <c r="E318" s="29" t="n"/>
      <c r="F318" s="52" t="n"/>
      <c r="G318" s="49" t="n"/>
      <c r="H318" s="49" t="n"/>
      <c r="I318" s="30">
        <f>IF(OR(D318="",NOT(ISNUMBER(G318))),"",D318&amp;"|"&amp;YEAR(G318)&amp;"-"&amp;RIGHT("0"&amp;MONTH(G318),2)&amp;"-"&amp;RIGHT("0"&amp;DAY(G318),2))</f>
        <v/>
      </c>
      <c r="J318" s="52" t="n"/>
      <c r="K318" s="25" t="n"/>
      <c r="L318" s="29" t="n"/>
      <c r="M318" s="25" t="n"/>
      <c r="N318" s="25" t="n"/>
      <c r="O318" s="23">
        <f>IF(A318&amp;B318&amp;C318="","",IF(I318="","Sem vínculo",IF(COUNTIF(oc_chave,I318)&gt;0,"Vinculada","Previsão não encontrada")))</f>
        <v/>
      </c>
      <c r="P318" s="39">
        <f>IF(ISNUMBER(H318),YEAR(H318),"")</f>
        <v/>
      </c>
      <c r="Q318" s="23">
        <f>IF(D318="","",IF(COUNTIF(pl_chave,D318)&gt;0,"No plano atual","Fora do plano: histórico preservado"))</f>
        <v/>
      </c>
      <c r="R318" s="23">
        <f>IF(A318&amp;B318&amp;C318="","",IF(A318="","ERRO: falta ID do registro",IF(COUNTIF(ex_id,A318)&gt;1,"ERRO: ID do registro duplicado",IF(NOT(ISNUMBER(H318)),"ERRO: data realizada ausente ou inválida",IF(AND(ISNUMBER(pcmd_emissao),N(H318)&gt;N(pcmd_emissao)),"Verificar: realizada após a emissão","OK")))))</f>
        <v/>
      </c>
      <c r="S318" s="53" t="n"/>
    </row>
    <row r="319">
      <c r="A319" s="25" t="n"/>
      <c r="B319" s="29" t="n"/>
      <c r="C319" s="25" t="n"/>
      <c r="D319" s="23">
        <f>IF(OR(B319="",C319=""),"",B319&amp;"|"&amp;C319)</f>
        <v/>
      </c>
      <c r="E319" s="29" t="n"/>
      <c r="F319" s="52" t="n"/>
      <c r="G319" s="49" t="n"/>
      <c r="H319" s="49" t="n"/>
      <c r="I319" s="30">
        <f>IF(OR(D319="",NOT(ISNUMBER(G319))),"",D319&amp;"|"&amp;YEAR(G319)&amp;"-"&amp;RIGHT("0"&amp;MONTH(G319),2)&amp;"-"&amp;RIGHT("0"&amp;DAY(G319),2))</f>
        <v/>
      </c>
      <c r="J319" s="52" t="n"/>
      <c r="K319" s="25" t="n"/>
      <c r="L319" s="29" t="n"/>
      <c r="M319" s="25" t="n"/>
      <c r="N319" s="25" t="n"/>
      <c r="O319" s="23">
        <f>IF(A319&amp;B319&amp;C319="","",IF(I319="","Sem vínculo",IF(COUNTIF(oc_chave,I319)&gt;0,"Vinculada","Previsão não encontrada")))</f>
        <v/>
      </c>
      <c r="P319" s="39">
        <f>IF(ISNUMBER(H319),YEAR(H319),"")</f>
        <v/>
      </c>
      <c r="Q319" s="23">
        <f>IF(D319="","",IF(COUNTIF(pl_chave,D319)&gt;0,"No plano atual","Fora do plano: histórico preservado"))</f>
        <v/>
      </c>
      <c r="R319" s="23">
        <f>IF(A319&amp;B319&amp;C319="","",IF(A319="","ERRO: falta ID do registro",IF(COUNTIF(ex_id,A319)&gt;1,"ERRO: ID do registro duplicado",IF(NOT(ISNUMBER(H319)),"ERRO: data realizada ausente ou inválida",IF(AND(ISNUMBER(pcmd_emissao),N(H319)&gt;N(pcmd_emissao)),"Verificar: realizada após a emissão","OK")))))</f>
        <v/>
      </c>
      <c r="S319" s="53" t="n"/>
    </row>
    <row r="320">
      <c r="A320" s="25" t="n"/>
      <c r="B320" s="29" t="n"/>
      <c r="C320" s="25" t="n"/>
      <c r="D320" s="23">
        <f>IF(OR(B320="",C320=""),"",B320&amp;"|"&amp;C320)</f>
        <v/>
      </c>
      <c r="E320" s="29" t="n"/>
      <c r="F320" s="52" t="n"/>
      <c r="G320" s="49" t="n"/>
      <c r="H320" s="49" t="n"/>
      <c r="I320" s="30">
        <f>IF(OR(D320="",NOT(ISNUMBER(G320))),"",D320&amp;"|"&amp;YEAR(G320)&amp;"-"&amp;RIGHT("0"&amp;MONTH(G320),2)&amp;"-"&amp;RIGHT("0"&amp;DAY(G320),2))</f>
        <v/>
      </c>
      <c r="J320" s="52" t="n"/>
      <c r="K320" s="25" t="n"/>
      <c r="L320" s="29" t="n"/>
      <c r="M320" s="25" t="n"/>
      <c r="N320" s="25" t="n"/>
      <c r="O320" s="23">
        <f>IF(A320&amp;B320&amp;C320="","",IF(I320="","Sem vínculo",IF(COUNTIF(oc_chave,I320)&gt;0,"Vinculada","Previsão não encontrada")))</f>
        <v/>
      </c>
      <c r="P320" s="39">
        <f>IF(ISNUMBER(H320),YEAR(H320),"")</f>
        <v/>
      </c>
      <c r="Q320" s="23">
        <f>IF(D320="","",IF(COUNTIF(pl_chave,D320)&gt;0,"No plano atual","Fora do plano: histórico preservado"))</f>
        <v/>
      </c>
      <c r="R320" s="23">
        <f>IF(A320&amp;B320&amp;C320="","",IF(A320="","ERRO: falta ID do registro",IF(COUNTIF(ex_id,A320)&gt;1,"ERRO: ID do registro duplicado",IF(NOT(ISNUMBER(H320)),"ERRO: data realizada ausente ou inválida",IF(AND(ISNUMBER(pcmd_emissao),N(H320)&gt;N(pcmd_emissao)),"Verificar: realizada após a emissão","OK")))))</f>
        <v/>
      </c>
      <c r="S320" s="53" t="n"/>
    </row>
    <row r="321">
      <c r="A321" s="25" t="n"/>
      <c r="B321" s="29" t="n"/>
      <c r="C321" s="25" t="n"/>
      <c r="D321" s="23">
        <f>IF(OR(B321="",C321=""),"",B321&amp;"|"&amp;C321)</f>
        <v/>
      </c>
      <c r="E321" s="29" t="n"/>
      <c r="F321" s="52" t="n"/>
      <c r="G321" s="49" t="n"/>
      <c r="H321" s="49" t="n"/>
      <c r="I321" s="30">
        <f>IF(OR(D321="",NOT(ISNUMBER(G321))),"",D321&amp;"|"&amp;YEAR(G321)&amp;"-"&amp;RIGHT("0"&amp;MONTH(G321),2)&amp;"-"&amp;RIGHT("0"&amp;DAY(G321),2))</f>
        <v/>
      </c>
      <c r="J321" s="52" t="n"/>
      <c r="K321" s="25" t="n"/>
      <c r="L321" s="29" t="n"/>
      <c r="M321" s="25" t="n"/>
      <c r="N321" s="25" t="n"/>
      <c r="O321" s="23">
        <f>IF(A321&amp;B321&amp;C321="","",IF(I321="","Sem vínculo",IF(COUNTIF(oc_chave,I321)&gt;0,"Vinculada","Previsão não encontrada")))</f>
        <v/>
      </c>
      <c r="P321" s="39">
        <f>IF(ISNUMBER(H321),YEAR(H321),"")</f>
        <v/>
      </c>
      <c r="Q321" s="23">
        <f>IF(D321="","",IF(COUNTIF(pl_chave,D321)&gt;0,"No plano atual","Fora do plano: histórico preservado"))</f>
        <v/>
      </c>
      <c r="R321" s="23">
        <f>IF(A321&amp;B321&amp;C321="","",IF(A321="","ERRO: falta ID do registro",IF(COUNTIF(ex_id,A321)&gt;1,"ERRO: ID do registro duplicado",IF(NOT(ISNUMBER(H321)),"ERRO: data realizada ausente ou inválida",IF(AND(ISNUMBER(pcmd_emissao),N(H321)&gt;N(pcmd_emissao)),"Verificar: realizada após a emissão","OK")))))</f>
        <v/>
      </c>
      <c r="S321" s="53" t="n"/>
    </row>
    <row r="322">
      <c r="A322" s="25" t="n"/>
      <c r="B322" s="29" t="n"/>
      <c r="C322" s="25" t="n"/>
      <c r="D322" s="23">
        <f>IF(OR(B322="",C322=""),"",B322&amp;"|"&amp;C322)</f>
        <v/>
      </c>
      <c r="E322" s="29" t="n"/>
      <c r="F322" s="52" t="n"/>
      <c r="G322" s="49" t="n"/>
      <c r="H322" s="49" t="n"/>
      <c r="I322" s="30">
        <f>IF(OR(D322="",NOT(ISNUMBER(G322))),"",D322&amp;"|"&amp;YEAR(G322)&amp;"-"&amp;RIGHT("0"&amp;MONTH(G322),2)&amp;"-"&amp;RIGHT("0"&amp;DAY(G322),2))</f>
        <v/>
      </c>
      <c r="J322" s="52" t="n"/>
      <c r="K322" s="25" t="n"/>
      <c r="L322" s="29" t="n"/>
      <c r="M322" s="25" t="n"/>
      <c r="N322" s="25" t="n"/>
      <c r="O322" s="23">
        <f>IF(A322&amp;B322&amp;C322="","",IF(I322="","Sem vínculo",IF(COUNTIF(oc_chave,I322)&gt;0,"Vinculada","Previsão não encontrada")))</f>
        <v/>
      </c>
      <c r="P322" s="39">
        <f>IF(ISNUMBER(H322),YEAR(H322),"")</f>
        <v/>
      </c>
      <c r="Q322" s="23">
        <f>IF(D322="","",IF(COUNTIF(pl_chave,D322)&gt;0,"No plano atual","Fora do plano: histórico preservado"))</f>
        <v/>
      </c>
      <c r="R322" s="23">
        <f>IF(A322&amp;B322&amp;C322="","",IF(A322="","ERRO: falta ID do registro",IF(COUNTIF(ex_id,A322)&gt;1,"ERRO: ID do registro duplicado",IF(NOT(ISNUMBER(H322)),"ERRO: data realizada ausente ou inválida",IF(AND(ISNUMBER(pcmd_emissao),N(H322)&gt;N(pcmd_emissao)),"Verificar: realizada após a emissão","OK")))))</f>
        <v/>
      </c>
      <c r="S322" s="53" t="n"/>
    </row>
    <row r="323">
      <c r="A323" s="25" t="n"/>
      <c r="B323" s="29" t="n"/>
      <c r="C323" s="25" t="n"/>
      <c r="D323" s="23">
        <f>IF(OR(B323="",C323=""),"",B323&amp;"|"&amp;C323)</f>
        <v/>
      </c>
      <c r="E323" s="29" t="n"/>
      <c r="F323" s="52" t="n"/>
      <c r="G323" s="49" t="n"/>
      <c r="H323" s="49" t="n"/>
      <c r="I323" s="30">
        <f>IF(OR(D323="",NOT(ISNUMBER(G323))),"",D323&amp;"|"&amp;YEAR(G323)&amp;"-"&amp;RIGHT("0"&amp;MONTH(G323),2)&amp;"-"&amp;RIGHT("0"&amp;DAY(G323),2))</f>
        <v/>
      </c>
      <c r="J323" s="52" t="n"/>
      <c r="K323" s="25" t="n"/>
      <c r="L323" s="29" t="n"/>
      <c r="M323" s="25" t="n"/>
      <c r="N323" s="25" t="n"/>
      <c r="O323" s="23">
        <f>IF(A323&amp;B323&amp;C323="","",IF(I323="","Sem vínculo",IF(COUNTIF(oc_chave,I323)&gt;0,"Vinculada","Previsão não encontrada")))</f>
        <v/>
      </c>
      <c r="P323" s="39">
        <f>IF(ISNUMBER(H323),YEAR(H323),"")</f>
        <v/>
      </c>
      <c r="Q323" s="23">
        <f>IF(D323="","",IF(COUNTIF(pl_chave,D323)&gt;0,"No plano atual","Fora do plano: histórico preservado"))</f>
        <v/>
      </c>
      <c r="R323" s="23">
        <f>IF(A323&amp;B323&amp;C323="","",IF(A323="","ERRO: falta ID do registro",IF(COUNTIF(ex_id,A323)&gt;1,"ERRO: ID do registro duplicado",IF(NOT(ISNUMBER(H323)),"ERRO: data realizada ausente ou inválida",IF(AND(ISNUMBER(pcmd_emissao),N(H323)&gt;N(pcmd_emissao)),"Verificar: realizada após a emissão","OK")))))</f>
        <v/>
      </c>
      <c r="S323" s="53" t="n"/>
    </row>
    <row r="324">
      <c r="A324" s="25" t="n"/>
      <c r="B324" s="29" t="n"/>
      <c r="C324" s="25" t="n"/>
      <c r="D324" s="23">
        <f>IF(OR(B324="",C324=""),"",B324&amp;"|"&amp;C324)</f>
        <v/>
      </c>
      <c r="E324" s="29" t="n"/>
      <c r="F324" s="52" t="n"/>
      <c r="G324" s="49" t="n"/>
      <c r="H324" s="49" t="n"/>
      <c r="I324" s="30">
        <f>IF(OR(D324="",NOT(ISNUMBER(G324))),"",D324&amp;"|"&amp;YEAR(G324)&amp;"-"&amp;RIGHT("0"&amp;MONTH(G324),2)&amp;"-"&amp;RIGHT("0"&amp;DAY(G324),2))</f>
        <v/>
      </c>
      <c r="J324" s="52" t="n"/>
      <c r="K324" s="25" t="n"/>
      <c r="L324" s="29" t="n"/>
      <c r="M324" s="25" t="n"/>
      <c r="N324" s="25" t="n"/>
      <c r="O324" s="23">
        <f>IF(A324&amp;B324&amp;C324="","",IF(I324="","Sem vínculo",IF(COUNTIF(oc_chave,I324)&gt;0,"Vinculada","Previsão não encontrada")))</f>
        <v/>
      </c>
      <c r="P324" s="39">
        <f>IF(ISNUMBER(H324),YEAR(H324),"")</f>
        <v/>
      </c>
      <c r="Q324" s="23">
        <f>IF(D324="","",IF(COUNTIF(pl_chave,D324)&gt;0,"No plano atual","Fora do plano: histórico preservado"))</f>
        <v/>
      </c>
      <c r="R324" s="23">
        <f>IF(A324&amp;B324&amp;C324="","",IF(A324="","ERRO: falta ID do registro",IF(COUNTIF(ex_id,A324)&gt;1,"ERRO: ID do registro duplicado",IF(NOT(ISNUMBER(H324)),"ERRO: data realizada ausente ou inválida",IF(AND(ISNUMBER(pcmd_emissao),N(H324)&gt;N(pcmd_emissao)),"Verificar: realizada após a emissão","OK")))))</f>
        <v/>
      </c>
      <c r="S324" s="53" t="n"/>
    </row>
    <row r="325">
      <c r="A325" s="25" t="n"/>
      <c r="B325" s="29" t="n"/>
      <c r="C325" s="25" t="n"/>
      <c r="D325" s="23">
        <f>IF(OR(B325="",C325=""),"",B325&amp;"|"&amp;C325)</f>
        <v/>
      </c>
      <c r="E325" s="29" t="n"/>
      <c r="F325" s="52" t="n"/>
      <c r="G325" s="49" t="n"/>
      <c r="H325" s="49" t="n"/>
      <c r="I325" s="30">
        <f>IF(OR(D325="",NOT(ISNUMBER(G325))),"",D325&amp;"|"&amp;YEAR(G325)&amp;"-"&amp;RIGHT("0"&amp;MONTH(G325),2)&amp;"-"&amp;RIGHT("0"&amp;DAY(G325),2))</f>
        <v/>
      </c>
      <c r="J325" s="52" t="n"/>
      <c r="K325" s="25" t="n"/>
      <c r="L325" s="29" t="n"/>
      <c r="M325" s="25" t="n"/>
      <c r="N325" s="25" t="n"/>
      <c r="O325" s="23">
        <f>IF(A325&amp;B325&amp;C325="","",IF(I325="","Sem vínculo",IF(COUNTIF(oc_chave,I325)&gt;0,"Vinculada","Previsão não encontrada")))</f>
        <v/>
      </c>
      <c r="P325" s="39">
        <f>IF(ISNUMBER(H325),YEAR(H325),"")</f>
        <v/>
      </c>
      <c r="Q325" s="23">
        <f>IF(D325="","",IF(COUNTIF(pl_chave,D325)&gt;0,"No plano atual","Fora do plano: histórico preservado"))</f>
        <v/>
      </c>
      <c r="R325" s="23">
        <f>IF(A325&amp;B325&amp;C325="","",IF(A325="","ERRO: falta ID do registro",IF(COUNTIF(ex_id,A325)&gt;1,"ERRO: ID do registro duplicado",IF(NOT(ISNUMBER(H325)),"ERRO: data realizada ausente ou inválida",IF(AND(ISNUMBER(pcmd_emissao),N(H325)&gt;N(pcmd_emissao)),"Verificar: realizada após a emissão","OK")))))</f>
        <v/>
      </c>
      <c r="S325" s="53" t="n"/>
    </row>
    <row r="326">
      <c r="A326" s="25" t="n"/>
      <c r="B326" s="29" t="n"/>
      <c r="C326" s="25" t="n"/>
      <c r="D326" s="23">
        <f>IF(OR(B326="",C326=""),"",B326&amp;"|"&amp;C326)</f>
        <v/>
      </c>
      <c r="E326" s="29" t="n"/>
      <c r="F326" s="52" t="n"/>
      <c r="G326" s="49" t="n"/>
      <c r="H326" s="49" t="n"/>
      <c r="I326" s="30">
        <f>IF(OR(D326="",NOT(ISNUMBER(G326))),"",D326&amp;"|"&amp;YEAR(G326)&amp;"-"&amp;RIGHT("0"&amp;MONTH(G326),2)&amp;"-"&amp;RIGHT("0"&amp;DAY(G326),2))</f>
        <v/>
      </c>
      <c r="J326" s="52" t="n"/>
      <c r="K326" s="25" t="n"/>
      <c r="L326" s="29" t="n"/>
      <c r="M326" s="25" t="n"/>
      <c r="N326" s="25" t="n"/>
      <c r="O326" s="23">
        <f>IF(A326&amp;B326&amp;C326="","",IF(I326="","Sem vínculo",IF(COUNTIF(oc_chave,I326)&gt;0,"Vinculada","Previsão não encontrada")))</f>
        <v/>
      </c>
      <c r="P326" s="39">
        <f>IF(ISNUMBER(H326),YEAR(H326),"")</f>
        <v/>
      </c>
      <c r="Q326" s="23">
        <f>IF(D326="","",IF(COUNTIF(pl_chave,D326)&gt;0,"No plano atual","Fora do plano: histórico preservado"))</f>
        <v/>
      </c>
      <c r="R326" s="23">
        <f>IF(A326&amp;B326&amp;C326="","",IF(A326="","ERRO: falta ID do registro",IF(COUNTIF(ex_id,A326)&gt;1,"ERRO: ID do registro duplicado",IF(NOT(ISNUMBER(H326)),"ERRO: data realizada ausente ou inválida",IF(AND(ISNUMBER(pcmd_emissao),N(H326)&gt;N(pcmd_emissao)),"Verificar: realizada após a emissão","OK")))))</f>
        <v/>
      </c>
      <c r="S326" s="53" t="n"/>
    </row>
    <row r="327">
      <c r="A327" s="25" t="n"/>
      <c r="B327" s="29" t="n"/>
      <c r="C327" s="25" t="n"/>
      <c r="D327" s="23">
        <f>IF(OR(B327="",C327=""),"",B327&amp;"|"&amp;C327)</f>
        <v/>
      </c>
      <c r="E327" s="29" t="n"/>
      <c r="F327" s="52" t="n"/>
      <c r="G327" s="49" t="n"/>
      <c r="H327" s="49" t="n"/>
      <c r="I327" s="30">
        <f>IF(OR(D327="",NOT(ISNUMBER(G327))),"",D327&amp;"|"&amp;YEAR(G327)&amp;"-"&amp;RIGHT("0"&amp;MONTH(G327),2)&amp;"-"&amp;RIGHT("0"&amp;DAY(G327),2))</f>
        <v/>
      </c>
      <c r="J327" s="52" t="n"/>
      <c r="K327" s="25" t="n"/>
      <c r="L327" s="29" t="n"/>
      <c r="M327" s="25" t="n"/>
      <c r="N327" s="25" t="n"/>
      <c r="O327" s="23">
        <f>IF(A327&amp;B327&amp;C327="","",IF(I327="","Sem vínculo",IF(COUNTIF(oc_chave,I327)&gt;0,"Vinculada","Previsão não encontrada")))</f>
        <v/>
      </c>
      <c r="P327" s="39">
        <f>IF(ISNUMBER(H327),YEAR(H327),"")</f>
        <v/>
      </c>
      <c r="Q327" s="23">
        <f>IF(D327="","",IF(COUNTIF(pl_chave,D327)&gt;0,"No plano atual","Fora do plano: histórico preservado"))</f>
        <v/>
      </c>
      <c r="R327" s="23">
        <f>IF(A327&amp;B327&amp;C327="","",IF(A327="","ERRO: falta ID do registro",IF(COUNTIF(ex_id,A327)&gt;1,"ERRO: ID do registro duplicado",IF(NOT(ISNUMBER(H327)),"ERRO: data realizada ausente ou inválida",IF(AND(ISNUMBER(pcmd_emissao),N(H327)&gt;N(pcmd_emissao)),"Verificar: realizada após a emissão","OK")))))</f>
        <v/>
      </c>
      <c r="S327" s="53" t="n"/>
    </row>
    <row r="328">
      <c r="A328" s="25" t="n"/>
      <c r="B328" s="29" t="n"/>
      <c r="C328" s="25" t="n"/>
      <c r="D328" s="23">
        <f>IF(OR(B328="",C328=""),"",B328&amp;"|"&amp;C328)</f>
        <v/>
      </c>
      <c r="E328" s="29" t="n"/>
      <c r="F328" s="52" t="n"/>
      <c r="G328" s="49" t="n"/>
      <c r="H328" s="49" t="n"/>
      <c r="I328" s="30">
        <f>IF(OR(D328="",NOT(ISNUMBER(G328))),"",D328&amp;"|"&amp;YEAR(G328)&amp;"-"&amp;RIGHT("0"&amp;MONTH(G328),2)&amp;"-"&amp;RIGHT("0"&amp;DAY(G328),2))</f>
        <v/>
      </c>
      <c r="J328" s="52" t="n"/>
      <c r="K328" s="25" t="n"/>
      <c r="L328" s="29" t="n"/>
      <c r="M328" s="25" t="n"/>
      <c r="N328" s="25" t="n"/>
      <c r="O328" s="23">
        <f>IF(A328&amp;B328&amp;C328="","",IF(I328="","Sem vínculo",IF(COUNTIF(oc_chave,I328)&gt;0,"Vinculada","Previsão não encontrada")))</f>
        <v/>
      </c>
      <c r="P328" s="39">
        <f>IF(ISNUMBER(H328),YEAR(H328),"")</f>
        <v/>
      </c>
      <c r="Q328" s="23">
        <f>IF(D328="","",IF(COUNTIF(pl_chave,D328)&gt;0,"No plano atual","Fora do plano: histórico preservado"))</f>
        <v/>
      </c>
      <c r="R328" s="23">
        <f>IF(A328&amp;B328&amp;C328="","",IF(A328="","ERRO: falta ID do registro",IF(COUNTIF(ex_id,A328)&gt;1,"ERRO: ID do registro duplicado",IF(NOT(ISNUMBER(H328)),"ERRO: data realizada ausente ou inválida",IF(AND(ISNUMBER(pcmd_emissao),N(H328)&gt;N(pcmd_emissao)),"Verificar: realizada após a emissão","OK")))))</f>
        <v/>
      </c>
      <c r="S328" s="53" t="n"/>
    </row>
    <row r="329">
      <c r="A329" s="25" t="n"/>
      <c r="B329" s="29" t="n"/>
      <c r="C329" s="25" t="n"/>
      <c r="D329" s="23">
        <f>IF(OR(B329="",C329=""),"",B329&amp;"|"&amp;C329)</f>
        <v/>
      </c>
      <c r="E329" s="29" t="n"/>
      <c r="F329" s="52" t="n"/>
      <c r="G329" s="49" t="n"/>
      <c r="H329" s="49" t="n"/>
      <c r="I329" s="30">
        <f>IF(OR(D329="",NOT(ISNUMBER(G329))),"",D329&amp;"|"&amp;YEAR(G329)&amp;"-"&amp;RIGHT("0"&amp;MONTH(G329),2)&amp;"-"&amp;RIGHT("0"&amp;DAY(G329),2))</f>
        <v/>
      </c>
      <c r="J329" s="52" t="n"/>
      <c r="K329" s="25" t="n"/>
      <c r="L329" s="29" t="n"/>
      <c r="M329" s="25" t="n"/>
      <c r="N329" s="25" t="n"/>
      <c r="O329" s="23">
        <f>IF(A329&amp;B329&amp;C329="","",IF(I329="","Sem vínculo",IF(COUNTIF(oc_chave,I329)&gt;0,"Vinculada","Previsão não encontrada")))</f>
        <v/>
      </c>
      <c r="P329" s="39">
        <f>IF(ISNUMBER(H329),YEAR(H329),"")</f>
        <v/>
      </c>
      <c r="Q329" s="23">
        <f>IF(D329="","",IF(COUNTIF(pl_chave,D329)&gt;0,"No plano atual","Fora do plano: histórico preservado"))</f>
        <v/>
      </c>
      <c r="R329" s="23">
        <f>IF(A329&amp;B329&amp;C329="","",IF(A329="","ERRO: falta ID do registro",IF(COUNTIF(ex_id,A329)&gt;1,"ERRO: ID do registro duplicado",IF(NOT(ISNUMBER(H329)),"ERRO: data realizada ausente ou inválida",IF(AND(ISNUMBER(pcmd_emissao),N(H329)&gt;N(pcmd_emissao)),"Verificar: realizada após a emissão","OK")))))</f>
        <v/>
      </c>
      <c r="S329" s="53" t="n"/>
    </row>
    <row r="330">
      <c r="A330" s="25" t="n"/>
      <c r="B330" s="29" t="n"/>
      <c r="C330" s="25" t="n"/>
      <c r="D330" s="23">
        <f>IF(OR(B330="",C330=""),"",B330&amp;"|"&amp;C330)</f>
        <v/>
      </c>
      <c r="E330" s="29" t="n"/>
      <c r="F330" s="52" t="n"/>
      <c r="G330" s="49" t="n"/>
      <c r="H330" s="49" t="n"/>
      <c r="I330" s="30">
        <f>IF(OR(D330="",NOT(ISNUMBER(G330))),"",D330&amp;"|"&amp;YEAR(G330)&amp;"-"&amp;RIGHT("0"&amp;MONTH(G330),2)&amp;"-"&amp;RIGHT("0"&amp;DAY(G330),2))</f>
        <v/>
      </c>
      <c r="J330" s="52" t="n"/>
      <c r="K330" s="25" t="n"/>
      <c r="L330" s="29" t="n"/>
      <c r="M330" s="25" t="n"/>
      <c r="N330" s="25" t="n"/>
      <c r="O330" s="23">
        <f>IF(A330&amp;B330&amp;C330="","",IF(I330="","Sem vínculo",IF(COUNTIF(oc_chave,I330)&gt;0,"Vinculada","Previsão não encontrada")))</f>
        <v/>
      </c>
      <c r="P330" s="39">
        <f>IF(ISNUMBER(H330),YEAR(H330),"")</f>
        <v/>
      </c>
      <c r="Q330" s="23">
        <f>IF(D330="","",IF(COUNTIF(pl_chave,D330)&gt;0,"No plano atual","Fora do plano: histórico preservado"))</f>
        <v/>
      </c>
      <c r="R330" s="23">
        <f>IF(A330&amp;B330&amp;C330="","",IF(A330="","ERRO: falta ID do registro",IF(COUNTIF(ex_id,A330)&gt;1,"ERRO: ID do registro duplicado",IF(NOT(ISNUMBER(H330)),"ERRO: data realizada ausente ou inválida",IF(AND(ISNUMBER(pcmd_emissao),N(H330)&gt;N(pcmd_emissao)),"Verificar: realizada após a emissão","OK")))))</f>
        <v/>
      </c>
      <c r="S330" s="53" t="n"/>
    </row>
    <row r="331">
      <c r="A331" s="25" t="n"/>
      <c r="B331" s="29" t="n"/>
      <c r="C331" s="25" t="n"/>
      <c r="D331" s="23">
        <f>IF(OR(B331="",C331=""),"",B331&amp;"|"&amp;C331)</f>
        <v/>
      </c>
      <c r="E331" s="29" t="n"/>
      <c r="F331" s="52" t="n"/>
      <c r="G331" s="49" t="n"/>
      <c r="H331" s="49" t="n"/>
      <c r="I331" s="30">
        <f>IF(OR(D331="",NOT(ISNUMBER(G331))),"",D331&amp;"|"&amp;YEAR(G331)&amp;"-"&amp;RIGHT("0"&amp;MONTH(G331),2)&amp;"-"&amp;RIGHT("0"&amp;DAY(G331),2))</f>
        <v/>
      </c>
      <c r="J331" s="52" t="n"/>
      <c r="K331" s="25" t="n"/>
      <c r="L331" s="29" t="n"/>
      <c r="M331" s="25" t="n"/>
      <c r="N331" s="25" t="n"/>
      <c r="O331" s="23">
        <f>IF(A331&amp;B331&amp;C331="","",IF(I331="","Sem vínculo",IF(COUNTIF(oc_chave,I331)&gt;0,"Vinculada","Previsão não encontrada")))</f>
        <v/>
      </c>
      <c r="P331" s="39">
        <f>IF(ISNUMBER(H331),YEAR(H331),"")</f>
        <v/>
      </c>
      <c r="Q331" s="23">
        <f>IF(D331="","",IF(COUNTIF(pl_chave,D331)&gt;0,"No plano atual","Fora do plano: histórico preservado"))</f>
        <v/>
      </c>
      <c r="R331" s="23">
        <f>IF(A331&amp;B331&amp;C331="","",IF(A331="","ERRO: falta ID do registro",IF(COUNTIF(ex_id,A331)&gt;1,"ERRO: ID do registro duplicado",IF(NOT(ISNUMBER(H331)),"ERRO: data realizada ausente ou inválida",IF(AND(ISNUMBER(pcmd_emissao),N(H331)&gt;N(pcmd_emissao)),"Verificar: realizada após a emissão","OK")))))</f>
        <v/>
      </c>
      <c r="S331" s="53" t="n"/>
    </row>
    <row r="332">
      <c r="A332" s="25" t="n"/>
      <c r="B332" s="29" t="n"/>
      <c r="C332" s="25" t="n"/>
      <c r="D332" s="23">
        <f>IF(OR(B332="",C332=""),"",B332&amp;"|"&amp;C332)</f>
        <v/>
      </c>
      <c r="E332" s="29" t="n"/>
      <c r="F332" s="52" t="n"/>
      <c r="G332" s="49" t="n"/>
      <c r="H332" s="49" t="n"/>
      <c r="I332" s="30">
        <f>IF(OR(D332="",NOT(ISNUMBER(G332))),"",D332&amp;"|"&amp;YEAR(G332)&amp;"-"&amp;RIGHT("0"&amp;MONTH(G332),2)&amp;"-"&amp;RIGHT("0"&amp;DAY(G332),2))</f>
        <v/>
      </c>
      <c r="J332" s="52" t="n"/>
      <c r="K332" s="25" t="n"/>
      <c r="L332" s="29" t="n"/>
      <c r="M332" s="25" t="n"/>
      <c r="N332" s="25" t="n"/>
      <c r="O332" s="23">
        <f>IF(A332&amp;B332&amp;C332="","",IF(I332="","Sem vínculo",IF(COUNTIF(oc_chave,I332)&gt;0,"Vinculada","Previsão não encontrada")))</f>
        <v/>
      </c>
      <c r="P332" s="39">
        <f>IF(ISNUMBER(H332),YEAR(H332),"")</f>
        <v/>
      </c>
      <c r="Q332" s="23">
        <f>IF(D332="","",IF(COUNTIF(pl_chave,D332)&gt;0,"No plano atual","Fora do plano: histórico preservado"))</f>
        <v/>
      </c>
      <c r="R332" s="23">
        <f>IF(A332&amp;B332&amp;C332="","",IF(A332="","ERRO: falta ID do registro",IF(COUNTIF(ex_id,A332)&gt;1,"ERRO: ID do registro duplicado",IF(NOT(ISNUMBER(H332)),"ERRO: data realizada ausente ou inválida",IF(AND(ISNUMBER(pcmd_emissao),N(H332)&gt;N(pcmd_emissao)),"Verificar: realizada após a emissão","OK")))))</f>
        <v/>
      </c>
      <c r="S332" s="53" t="n"/>
    </row>
    <row r="333">
      <c r="A333" s="25" t="n"/>
      <c r="B333" s="29" t="n"/>
      <c r="C333" s="25" t="n"/>
      <c r="D333" s="23">
        <f>IF(OR(B333="",C333=""),"",B333&amp;"|"&amp;C333)</f>
        <v/>
      </c>
      <c r="E333" s="29" t="n"/>
      <c r="F333" s="52" t="n"/>
      <c r="G333" s="49" t="n"/>
      <c r="H333" s="49" t="n"/>
      <c r="I333" s="30">
        <f>IF(OR(D333="",NOT(ISNUMBER(G333))),"",D333&amp;"|"&amp;YEAR(G333)&amp;"-"&amp;RIGHT("0"&amp;MONTH(G333),2)&amp;"-"&amp;RIGHT("0"&amp;DAY(G333),2))</f>
        <v/>
      </c>
      <c r="J333" s="52" t="n"/>
      <c r="K333" s="25" t="n"/>
      <c r="L333" s="29" t="n"/>
      <c r="M333" s="25" t="n"/>
      <c r="N333" s="25" t="n"/>
      <c r="O333" s="23">
        <f>IF(A333&amp;B333&amp;C333="","",IF(I333="","Sem vínculo",IF(COUNTIF(oc_chave,I333)&gt;0,"Vinculada","Previsão não encontrada")))</f>
        <v/>
      </c>
      <c r="P333" s="39">
        <f>IF(ISNUMBER(H333),YEAR(H333),"")</f>
        <v/>
      </c>
      <c r="Q333" s="23">
        <f>IF(D333="","",IF(COUNTIF(pl_chave,D333)&gt;0,"No plano atual","Fora do plano: histórico preservado"))</f>
        <v/>
      </c>
      <c r="R333" s="23">
        <f>IF(A333&amp;B333&amp;C333="","",IF(A333="","ERRO: falta ID do registro",IF(COUNTIF(ex_id,A333)&gt;1,"ERRO: ID do registro duplicado",IF(NOT(ISNUMBER(H333)),"ERRO: data realizada ausente ou inválida",IF(AND(ISNUMBER(pcmd_emissao),N(H333)&gt;N(pcmd_emissao)),"Verificar: realizada após a emissão","OK")))))</f>
        <v/>
      </c>
      <c r="S333" s="53" t="n"/>
    </row>
    <row r="334">
      <c r="A334" s="25" t="n"/>
      <c r="B334" s="29" t="n"/>
      <c r="C334" s="25" t="n"/>
      <c r="D334" s="23">
        <f>IF(OR(B334="",C334=""),"",B334&amp;"|"&amp;C334)</f>
        <v/>
      </c>
      <c r="E334" s="29" t="n"/>
      <c r="F334" s="52" t="n"/>
      <c r="G334" s="49" t="n"/>
      <c r="H334" s="49" t="n"/>
      <c r="I334" s="30">
        <f>IF(OR(D334="",NOT(ISNUMBER(G334))),"",D334&amp;"|"&amp;YEAR(G334)&amp;"-"&amp;RIGHT("0"&amp;MONTH(G334),2)&amp;"-"&amp;RIGHT("0"&amp;DAY(G334),2))</f>
        <v/>
      </c>
      <c r="J334" s="52" t="n"/>
      <c r="K334" s="25" t="n"/>
      <c r="L334" s="29" t="n"/>
      <c r="M334" s="25" t="n"/>
      <c r="N334" s="25" t="n"/>
      <c r="O334" s="23">
        <f>IF(A334&amp;B334&amp;C334="","",IF(I334="","Sem vínculo",IF(COUNTIF(oc_chave,I334)&gt;0,"Vinculada","Previsão não encontrada")))</f>
        <v/>
      </c>
      <c r="P334" s="39">
        <f>IF(ISNUMBER(H334),YEAR(H334),"")</f>
        <v/>
      </c>
      <c r="Q334" s="23">
        <f>IF(D334="","",IF(COUNTIF(pl_chave,D334)&gt;0,"No plano atual","Fora do plano: histórico preservado"))</f>
        <v/>
      </c>
      <c r="R334" s="23">
        <f>IF(A334&amp;B334&amp;C334="","",IF(A334="","ERRO: falta ID do registro",IF(COUNTIF(ex_id,A334)&gt;1,"ERRO: ID do registro duplicado",IF(NOT(ISNUMBER(H334)),"ERRO: data realizada ausente ou inválida",IF(AND(ISNUMBER(pcmd_emissao),N(H334)&gt;N(pcmd_emissao)),"Verificar: realizada após a emissão","OK")))))</f>
        <v/>
      </c>
      <c r="S334" s="53" t="n"/>
    </row>
    <row r="335">
      <c r="A335" s="25" t="n"/>
      <c r="B335" s="29" t="n"/>
      <c r="C335" s="25" t="n"/>
      <c r="D335" s="23">
        <f>IF(OR(B335="",C335=""),"",B335&amp;"|"&amp;C335)</f>
        <v/>
      </c>
      <c r="E335" s="29" t="n"/>
      <c r="F335" s="52" t="n"/>
      <c r="G335" s="49" t="n"/>
      <c r="H335" s="49" t="n"/>
      <c r="I335" s="30">
        <f>IF(OR(D335="",NOT(ISNUMBER(G335))),"",D335&amp;"|"&amp;YEAR(G335)&amp;"-"&amp;RIGHT("0"&amp;MONTH(G335),2)&amp;"-"&amp;RIGHT("0"&amp;DAY(G335),2))</f>
        <v/>
      </c>
      <c r="J335" s="52" t="n"/>
      <c r="K335" s="25" t="n"/>
      <c r="L335" s="29" t="n"/>
      <c r="M335" s="25" t="n"/>
      <c r="N335" s="25" t="n"/>
      <c r="O335" s="23">
        <f>IF(A335&amp;B335&amp;C335="","",IF(I335="","Sem vínculo",IF(COUNTIF(oc_chave,I335)&gt;0,"Vinculada","Previsão não encontrada")))</f>
        <v/>
      </c>
      <c r="P335" s="39">
        <f>IF(ISNUMBER(H335),YEAR(H335),"")</f>
        <v/>
      </c>
      <c r="Q335" s="23">
        <f>IF(D335="","",IF(COUNTIF(pl_chave,D335)&gt;0,"No plano atual","Fora do plano: histórico preservado"))</f>
        <v/>
      </c>
      <c r="R335" s="23">
        <f>IF(A335&amp;B335&amp;C335="","",IF(A335="","ERRO: falta ID do registro",IF(COUNTIF(ex_id,A335)&gt;1,"ERRO: ID do registro duplicado",IF(NOT(ISNUMBER(H335)),"ERRO: data realizada ausente ou inválida",IF(AND(ISNUMBER(pcmd_emissao),N(H335)&gt;N(pcmd_emissao)),"Verificar: realizada após a emissão","OK")))))</f>
        <v/>
      </c>
      <c r="S335" s="53" t="n"/>
    </row>
    <row r="336">
      <c r="A336" s="25" t="n"/>
      <c r="B336" s="29" t="n"/>
      <c r="C336" s="25" t="n"/>
      <c r="D336" s="23">
        <f>IF(OR(B336="",C336=""),"",B336&amp;"|"&amp;C336)</f>
        <v/>
      </c>
      <c r="E336" s="29" t="n"/>
      <c r="F336" s="52" t="n"/>
      <c r="G336" s="49" t="n"/>
      <c r="H336" s="49" t="n"/>
      <c r="I336" s="30">
        <f>IF(OR(D336="",NOT(ISNUMBER(G336))),"",D336&amp;"|"&amp;YEAR(G336)&amp;"-"&amp;RIGHT("0"&amp;MONTH(G336),2)&amp;"-"&amp;RIGHT("0"&amp;DAY(G336),2))</f>
        <v/>
      </c>
      <c r="J336" s="52" t="n"/>
      <c r="K336" s="25" t="n"/>
      <c r="L336" s="29" t="n"/>
      <c r="M336" s="25" t="n"/>
      <c r="N336" s="25" t="n"/>
      <c r="O336" s="23">
        <f>IF(A336&amp;B336&amp;C336="","",IF(I336="","Sem vínculo",IF(COUNTIF(oc_chave,I336)&gt;0,"Vinculada","Previsão não encontrada")))</f>
        <v/>
      </c>
      <c r="P336" s="39">
        <f>IF(ISNUMBER(H336),YEAR(H336),"")</f>
        <v/>
      </c>
      <c r="Q336" s="23">
        <f>IF(D336="","",IF(COUNTIF(pl_chave,D336)&gt;0,"No plano atual","Fora do plano: histórico preservado"))</f>
        <v/>
      </c>
      <c r="R336" s="23">
        <f>IF(A336&amp;B336&amp;C336="","",IF(A336="","ERRO: falta ID do registro",IF(COUNTIF(ex_id,A336)&gt;1,"ERRO: ID do registro duplicado",IF(NOT(ISNUMBER(H336)),"ERRO: data realizada ausente ou inválida",IF(AND(ISNUMBER(pcmd_emissao),N(H336)&gt;N(pcmd_emissao)),"Verificar: realizada após a emissão","OK")))))</f>
        <v/>
      </c>
      <c r="S336" s="53" t="n"/>
    </row>
    <row r="337">
      <c r="A337" s="25" t="n"/>
      <c r="B337" s="29" t="n"/>
      <c r="C337" s="25" t="n"/>
      <c r="D337" s="23">
        <f>IF(OR(B337="",C337=""),"",B337&amp;"|"&amp;C337)</f>
        <v/>
      </c>
      <c r="E337" s="29" t="n"/>
      <c r="F337" s="52" t="n"/>
      <c r="G337" s="49" t="n"/>
      <c r="H337" s="49" t="n"/>
      <c r="I337" s="30">
        <f>IF(OR(D337="",NOT(ISNUMBER(G337))),"",D337&amp;"|"&amp;YEAR(G337)&amp;"-"&amp;RIGHT("0"&amp;MONTH(G337),2)&amp;"-"&amp;RIGHT("0"&amp;DAY(G337),2))</f>
        <v/>
      </c>
      <c r="J337" s="52" t="n"/>
      <c r="K337" s="25" t="n"/>
      <c r="L337" s="29" t="n"/>
      <c r="M337" s="25" t="n"/>
      <c r="N337" s="25" t="n"/>
      <c r="O337" s="23">
        <f>IF(A337&amp;B337&amp;C337="","",IF(I337="","Sem vínculo",IF(COUNTIF(oc_chave,I337)&gt;0,"Vinculada","Previsão não encontrada")))</f>
        <v/>
      </c>
      <c r="P337" s="39">
        <f>IF(ISNUMBER(H337),YEAR(H337),"")</f>
        <v/>
      </c>
      <c r="Q337" s="23">
        <f>IF(D337="","",IF(COUNTIF(pl_chave,D337)&gt;0,"No plano atual","Fora do plano: histórico preservado"))</f>
        <v/>
      </c>
      <c r="R337" s="23">
        <f>IF(A337&amp;B337&amp;C337="","",IF(A337="","ERRO: falta ID do registro",IF(COUNTIF(ex_id,A337)&gt;1,"ERRO: ID do registro duplicado",IF(NOT(ISNUMBER(H337)),"ERRO: data realizada ausente ou inválida",IF(AND(ISNUMBER(pcmd_emissao),N(H337)&gt;N(pcmd_emissao)),"Verificar: realizada após a emissão","OK")))))</f>
        <v/>
      </c>
      <c r="S337" s="53" t="n"/>
    </row>
    <row r="338">
      <c r="A338" s="25" t="n"/>
      <c r="B338" s="29" t="n"/>
      <c r="C338" s="25" t="n"/>
      <c r="D338" s="23">
        <f>IF(OR(B338="",C338=""),"",B338&amp;"|"&amp;C338)</f>
        <v/>
      </c>
      <c r="E338" s="29" t="n"/>
      <c r="F338" s="52" t="n"/>
      <c r="G338" s="49" t="n"/>
      <c r="H338" s="49" t="n"/>
      <c r="I338" s="30">
        <f>IF(OR(D338="",NOT(ISNUMBER(G338))),"",D338&amp;"|"&amp;YEAR(G338)&amp;"-"&amp;RIGHT("0"&amp;MONTH(G338),2)&amp;"-"&amp;RIGHT("0"&amp;DAY(G338),2))</f>
        <v/>
      </c>
      <c r="J338" s="52" t="n"/>
      <c r="K338" s="25" t="n"/>
      <c r="L338" s="29" t="n"/>
      <c r="M338" s="25" t="n"/>
      <c r="N338" s="25" t="n"/>
      <c r="O338" s="23">
        <f>IF(A338&amp;B338&amp;C338="","",IF(I338="","Sem vínculo",IF(COUNTIF(oc_chave,I338)&gt;0,"Vinculada","Previsão não encontrada")))</f>
        <v/>
      </c>
      <c r="P338" s="39">
        <f>IF(ISNUMBER(H338),YEAR(H338),"")</f>
        <v/>
      </c>
      <c r="Q338" s="23">
        <f>IF(D338="","",IF(COUNTIF(pl_chave,D338)&gt;0,"No plano atual","Fora do plano: histórico preservado"))</f>
        <v/>
      </c>
      <c r="R338" s="23">
        <f>IF(A338&amp;B338&amp;C338="","",IF(A338="","ERRO: falta ID do registro",IF(COUNTIF(ex_id,A338)&gt;1,"ERRO: ID do registro duplicado",IF(NOT(ISNUMBER(H338)),"ERRO: data realizada ausente ou inválida",IF(AND(ISNUMBER(pcmd_emissao),N(H338)&gt;N(pcmd_emissao)),"Verificar: realizada após a emissão","OK")))))</f>
        <v/>
      </c>
      <c r="S338" s="53" t="n"/>
    </row>
    <row r="339">
      <c r="A339" s="25" t="n"/>
      <c r="B339" s="29" t="n"/>
      <c r="C339" s="25" t="n"/>
      <c r="D339" s="23">
        <f>IF(OR(B339="",C339=""),"",B339&amp;"|"&amp;C339)</f>
        <v/>
      </c>
      <c r="E339" s="29" t="n"/>
      <c r="F339" s="52" t="n"/>
      <c r="G339" s="49" t="n"/>
      <c r="H339" s="49" t="n"/>
      <c r="I339" s="30">
        <f>IF(OR(D339="",NOT(ISNUMBER(G339))),"",D339&amp;"|"&amp;YEAR(G339)&amp;"-"&amp;RIGHT("0"&amp;MONTH(G339),2)&amp;"-"&amp;RIGHT("0"&amp;DAY(G339),2))</f>
        <v/>
      </c>
      <c r="J339" s="52" t="n"/>
      <c r="K339" s="25" t="n"/>
      <c r="L339" s="29" t="n"/>
      <c r="M339" s="25" t="n"/>
      <c r="N339" s="25" t="n"/>
      <c r="O339" s="23">
        <f>IF(A339&amp;B339&amp;C339="","",IF(I339="","Sem vínculo",IF(COUNTIF(oc_chave,I339)&gt;0,"Vinculada","Previsão não encontrada")))</f>
        <v/>
      </c>
      <c r="P339" s="39">
        <f>IF(ISNUMBER(H339),YEAR(H339),"")</f>
        <v/>
      </c>
      <c r="Q339" s="23">
        <f>IF(D339="","",IF(COUNTIF(pl_chave,D339)&gt;0,"No plano atual","Fora do plano: histórico preservado"))</f>
        <v/>
      </c>
      <c r="R339" s="23">
        <f>IF(A339&amp;B339&amp;C339="","",IF(A339="","ERRO: falta ID do registro",IF(COUNTIF(ex_id,A339)&gt;1,"ERRO: ID do registro duplicado",IF(NOT(ISNUMBER(H339)),"ERRO: data realizada ausente ou inválida",IF(AND(ISNUMBER(pcmd_emissao),N(H339)&gt;N(pcmd_emissao)),"Verificar: realizada após a emissão","OK")))))</f>
        <v/>
      </c>
      <c r="S339" s="53" t="n"/>
    </row>
    <row r="340">
      <c r="A340" s="25" t="n"/>
      <c r="B340" s="29" t="n"/>
      <c r="C340" s="25" t="n"/>
      <c r="D340" s="23">
        <f>IF(OR(B340="",C340=""),"",B340&amp;"|"&amp;C340)</f>
        <v/>
      </c>
      <c r="E340" s="29" t="n"/>
      <c r="F340" s="52" t="n"/>
      <c r="G340" s="49" t="n"/>
      <c r="H340" s="49" t="n"/>
      <c r="I340" s="30">
        <f>IF(OR(D340="",NOT(ISNUMBER(G340))),"",D340&amp;"|"&amp;YEAR(G340)&amp;"-"&amp;RIGHT("0"&amp;MONTH(G340),2)&amp;"-"&amp;RIGHT("0"&amp;DAY(G340),2))</f>
        <v/>
      </c>
      <c r="J340" s="52" t="n"/>
      <c r="K340" s="25" t="n"/>
      <c r="L340" s="29" t="n"/>
      <c r="M340" s="25" t="n"/>
      <c r="N340" s="25" t="n"/>
      <c r="O340" s="23">
        <f>IF(A340&amp;B340&amp;C340="","",IF(I340="","Sem vínculo",IF(COUNTIF(oc_chave,I340)&gt;0,"Vinculada","Previsão não encontrada")))</f>
        <v/>
      </c>
      <c r="P340" s="39">
        <f>IF(ISNUMBER(H340),YEAR(H340),"")</f>
        <v/>
      </c>
      <c r="Q340" s="23">
        <f>IF(D340="","",IF(COUNTIF(pl_chave,D340)&gt;0,"No plano atual","Fora do plano: histórico preservado"))</f>
        <v/>
      </c>
      <c r="R340" s="23">
        <f>IF(A340&amp;B340&amp;C340="","",IF(A340="","ERRO: falta ID do registro",IF(COUNTIF(ex_id,A340)&gt;1,"ERRO: ID do registro duplicado",IF(NOT(ISNUMBER(H340)),"ERRO: data realizada ausente ou inválida",IF(AND(ISNUMBER(pcmd_emissao),N(H340)&gt;N(pcmd_emissao)),"Verificar: realizada após a emissão","OK")))))</f>
        <v/>
      </c>
      <c r="S340" s="53" t="n"/>
    </row>
    <row r="341">
      <c r="A341" s="25" t="n"/>
      <c r="B341" s="29" t="n"/>
      <c r="C341" s="25" t="n"/>
      <c r="D341" s="23">
        <f>IF(OR(B341="",C341=""),"",B341&amp;"|"&amp;C341)</f>
        <v/>
      </c>
      <c r="E341" s="29" t="n"/>
      <c r="F341" s="52" t="n"/>
      <c r="G341" s="49" t="n"/>
      <c r="H341" s="49" t="n"/>
      <c r="I341" s="30">
        <f>IF(OR(D341="",NOT(ISNUMBER(G341))),"",D341&amp;"|"&amp;YEAR(G341)&amp;"-"&amp;RIGHT("0"&amp;MONTH(G341),2)&amp;"-"&amp;RIGHT("0"&amp;DAY(G341),2))</f>
        <v/>
      </c>
      <c r="J341" s="52" t="n"/>
      <c r="K341" s="25" t="n"/>
      <c r="L341" s="29" t="n"/>
      <c r="M341" s="25" t="n"/>
      <c r="N341" s="25" t="n"/>
      <c r="O341" s="23">
        <f>IF(A341&amp;B341&amp;C341="","",IF(I341="","Sem vínculo",IF(COUNTIF(oc_chave,I341)&gt;0,"Vinculada","Previsão não encontrada")))</f>
        <v/>
      </c>
      <c r="P341" s="39">
        <f>IF(ISNUMBER(H341),YEAR(H341),"")</f>
        <v/>
      </c>
      <c r="Q341" s="23">
        <f>IF(D341="","",IF(COUNTIF(pl_chave,D341)&gt;0,"No plano atual","Fora do plano: histórico preservado"))</f>
        <v/>
      </c>
      <c r="R341" s="23">
        <f>IF(A341&amp;B341&amp;C341="","",IF(A341="","ERRO: falta ID do registro",IF(COUNTIF(ex_id,A341)&gt;1,"ERRO: ID do registro duplicado",IF(NOT(ISNUMBER(H341)),"ERRO: data realizada ausente ou inválida",IF(AND(ISNUMBER(pcmd_emissao),N(H341)&gt;N(pcmd_emissao)),"Verificar: realizada após a emissão","OK")))))</f>
        <v/>
      </c>
      <c r="S341" s="53" t="n"/>
    </row>
    <row r="342">
      <c r="A342" s="25" t="n"/>
      <c r="B342" s="29" t="n"/>
      <c r="C342" s="25" t="n"/>
      <c r="D342" s="23">
        <f>IF(OR(B342="",C342=""),"",B342&amp;"|"&amp;C342)</f>
        <v/>
      </c>
      <c r="E342" s="29" t="n"/>
      <c r="F342" s="52" t="n"/>
      <c r="G342" s="49" t="n"/>
      <c r="H342" s="49" t="n"/>
      <c r="I342" s="30">
        <f>IF(OR(D342="",NOT(ISNUMBER(G342))),"",D342&amp;"|"&amp;YEAR(G342)&amp;"-"&amp;RIGHT("0"&amp;MONTH(G342),2)&amp;"-"&amp;RIGHT("0"&amp;DAY(G342),2))</f>
        <v/>
      </c>
      <c r="J342" s="52" t="n"/>
      <c r="K342" s="25" t="n"/>
      <c r="L342" s="29" t="n"/>
      <c r="M342" s="25" t="n"/>
      <c r="N342" s="25" t="n"/>
      <c r="O342" s="23">
        <f>IF(A342&amp;B342&amp;C342="","",IF(I342="","Sem vínculo",IF(COUNTIF(oc_chave,I342)&gt;0,"Vinculada","Previsão não encontrada")))</f>
        <v/>
      </c>
      <c r="P342" s="39">
        <f>IF(ISNUMBER(H342),YEAR(H342),"")</f>
        <v/>
      </c>
      <c r="Q342" s="23">
        <f>IF(D342="","",IF(COUNTIF(pl_chave,D342)&gt;0,"No plano atual","Fora do plano: histórico preservado"))</f>
        <v/>
      </c>
      <c r="R342" s="23">
        <f>IF(A342&amp;B342&amp;C342="","",IF(A342="","ERRO: falta ID do registro",IF(COUNTIF(ex_id,A342)&gt;1,"ERRO: ID do registro duplicado",IF(NOT(ISNUMBER(H342)),"ERRO: data realizada ausente ou inválida",IF(AND(ISNUMBER(pcmd_emissao),N(H342)&gt;N(pcmd_emissao)),"Verificar: realizada após a emissão","OK")))))</f>
        <v/>
      </c>
      <c r="S342" s="53" t="n"/>
    </row>
    <row r="343">
      <c r="A343" s="25" t="n"/>
      <c r="B343" s="29" t="n"/>
      <c r="C343" s="25" t="n"/>
      <c r="D343" s="23">
        <f>IF(OR(B343="",C343=""),"",B343&amp;"|"&amp;C343)</f>
        <v/>
      </c>
      <c r="E343" s="29" t="n"/>
      <c r="F343" s="52" t="n"/>
      <c r="G343" s="49" t="n"/>
      <c r="H343" s="49" t="n"/>
      <c r="I343" s="30">
        <f>IF(OR(D343="",NOT(ISNUMBER(G343))),"",D343&amp;"|"&amp;YEAR(G343)&amp;"-"&amp;RIGHT("0"&amp;MONTH(G343),2)&amp;"-"&amp;RIGHT("0"&amp;DAY(G343),2))</f>
        <v/>
      </c>
      <c r="J343" s="52" t="n"/>
      <c r="K343" s="25" t="n"/>
      <c r="L343" s="29" t="n"/>
      <c r="M343" s="25" t="n"/>
      <c r="N343" s="25" t="n"/>
      <c r="O343" s="23">
        <f>IF(A343&amp;B343&amp;C343="","",IF(I343="","Sem vínculo",IF(COUNTIF(oc_chave,I343)&gt;0,"Vinculada","Previsão não encontrada")))</f>
        <v/>
      </c>
      <c r="P343" s="39">
        <f>IF(ISNUMBER(H343),YEAR(H343),"")</f>
        <v/>
      </c>
      <c r="Q343" s="23">
        <f>IF(D343="","",IF(COUNTIF(pl_chave,D343)&gt;0,"No plano atual","Fora do plano: histórico preservado"))</f>
        <v/>
      </c>
      <c r="R343" s="23">
        <f>IF(A343&amp;B343&amp;C343="","",IF(A343="","ERRO: falta ID do registro",IF(COUNTIF(ex_id,A343)&gt;1,"ERRO: ID do registro duplicado",IF(NOT(ISNUMBER(H343)),"ERRO: data realizada ausente ou inválida",IF(AND(ISNUMBER(pcmd_emissao),N(H343)&gt;N(pcmd_emissao)),"Verificar: realizada após a emissão","OK")))))</f>
        <v/>
      </c>
      <c r="S343" s="53" t="n"/>
    </row>
    <row r="344">
      <c r="A344" s="25" t="n"/>
      <c r="B344" s="29" t="n"/>
      <c r="C344" s="25" t="n"/>
      <c r="D344" s="23">
        <f>IF(OR(B344="",C344=""),"",B344&amp;"|"&amp;C344)</f>
        <v/>
      </c>
      <c r="E344" s="29" t="n"/>
      <c r="F344" s="52" t="n"/>
      <c r="G344" s="49" t="n"/>
      <c r="H344" s="49" t="n"/>
      <c r="I344" s="30">
        <f>IF(OR(D344="",NOT(ISNUMBER(G344))),"",D344&amp;"|"&amp;YEAR(G344)&amp;"-"&amp;RIGHT("0"&amp;MONTH(G344),2)&amp;"-"&amp;RIGHT("0"&amp;DAY(G344),2))</f>
        <v/>
      </c>
      <c r="J344" s="52" t="n"/>
      <c r="K344" s="25" t="n"/>
      <c r="L344" s="29" t="n"/>
      <c r="M344" s="25" t="n"/>
      <c r="N344" s="25" t="n"/>
      <c r="O344" s="23">
        <f>IF(A344&amp;B344&amp;C344="","",IF(I344="","Sem vínculo",IF(COUNTIF(oc_chave,I344)&gt;0,"Vinculada","Previsão não encontrada")))</f>
        <v/>
      </c>
      <c r="P344" s="39">
        <f>IF(ISNUMBER(H344),YEAR(H344),"")</f>
        <v/>
      </c>
      <c r="Q344" s="23">
        <f>IF(D344="","",IF(COUNTIF(pl_chave,D344)&gt;0,"No plano atual","Fora do plano: histórico preservado"))</f>
        <v/>
      </c>
      <c r="R344" s="23">
        <f>IF(A344&amp;B344&amp;C344="","",IF(A344="","ERRO: falta ID do registro",IF(COUNTIF(ex_id,A344)&gt;1,"ERRO: ID do registro duplicado",IF(NOT(ISNUMBER(H344)),"ERRO: data realizada ausente ou inválida",IF(AND(ISNUMBER(pcmd_emissao),N(H344)&gt;N(pcmd_emissao)),"Verificar: realizada após a emissão","OK")))))</f>
        <v/>
      </c>
      <c r="S344" s="53" t="n"/>
    </row>
    <row r="345">
      <c r="A345" s="25" t="n"/>
      <c r="B345" s="29" t="n"/>
      <c r="C345" s="25" t="n"/>
      <c r="D345" s="23">
        <f>IF(OR(B345="",C345=""),"",B345&amp;"|"&amp;C345)</f>
        <v/>
      </c>
      <c r="E345" s="29" t="n"/>
      <c r="F345" s="52" t="n"/>
      <c r="G345" s="49" t="n"/>
      <c r="H345" s="49" t="n"/>
      <c r="I345" s="30">
        <f>IF(OR(D345="",NOT(ISNUMBER(G345))),"",D345&amp;"|"&amp;YEAR(G345)&amp;"-"&amp;RIGHT("0"&amp;MONTH(G345),2)&amp;"-"&amp;RIGHT("0"&amp;DAY(G345),2))</f>
        <v/>
      </c>
      <c r="J345" s="52" t="n"/>
      <c r="K345" s="25" t="n"/>
      <c r="L345" s="29" t="n"/>
      <c r="M345" s="25" t="n"/>
      <c r="N345" s="25" t="n"/>
      <c r="O345" s="23">
        <f>IF(A345&amp;B345&amp;C345="","",IF(I345="","Sem vínculo",IF(COUNTIF(oc_chave,I345)&gt;0,"Vinculada","Previsão não encontrada")))</f>
        <v/>
      </c>
      <c r="P345" s="39">
        <f>IF(ISNUMBER(H345),YEAR(H345),"")</f>
        <v/>
      </c>
      <c r="Q345" s="23">
        <f>IF(D345="","",IF(COUNTIF(pl_chave,D345)&gt;0,"No plano atual","Fora do plano: histórico preservado"))</f>
        <v/>
      </c>
      <c r="R345" s="23">
        <f>IF(A345&amp;B345&amp;C345="","",IF(A345="","ERRO: falta ID do registro",IF(COUNTIF(ex_id,A345)&gt;1,"ERRO: ID do registro duplicado",IF(NOT(ISNUMBER(H345)),"ERRO: data realizada ausente ou inválida",IF(AND(ISNUMBER(pcmd_emissao),N(H345)&gt;N(pcmd_emissao)),"Verificar: realizada após a emissão","OK")))))</f>
        <v/>
      </c>
      <c r="S345" s="53" t="n"/>
    </row>
    <row r="346">
      <c r="A346" s="25" t="n"/>
      <c r="B346" s="29" t="n"/>
      <c r="C346" s="25" t="n"/>
      <c r="D346" s="23">
        <f>IF(OR(B346="",C346=""),"",B346&amp;"|"&amp;C346)</f>
        <v/>
      </c>
      <c r="E346" s="29" t="n"/>
      <c r="F346" s="52" t="n"/>
      <c r="G346" s="49" t="n"/>
      <c r="H346" s="49" t="n"/>
      <c r="I346" s="30">
        <f>IF(OR(D346="",NOT(ISNUMBER(G346))),"",D346&amp;"|"&amp;YEAR(G346)&amp;"-"&amp;RIGHT("0"&amp;MONTH(G346),2)&amp;"-"&amp;RIGHT("0"&amp;DAY(G346),2))</f>
        <v/>
      </c>
      <c r="J346" s="52" t="n"/>
      <c r="K346" s="25" t="n"/>
      <c r="L346" s="29" t="n"/>
      <c r="M346" s="25" t="n"/>
      <c r="N346" s="25" t="n"/>
      <c r="O346" s="23">
        <f>IF(A346&amp;B346&amp;C346="","",IF(I346="","Sem vínculo",IF(COUNTIF(oc_chave,I346)&gt;0,"Vinculada","Previsão não encontrada")))</f>
        <v/>
      </c>
      <c r="P346" s="39">
        <f>IF(ISNUMBER(H346),YEAR(H346),"")</f>
        <v/>
      </c>
      <c r="Q346" s="23">
        <f>IF(D346="","",IF(COUNTIF(pl_chave,D346)&gt;0,"No plano atual","Fora do plano: histórico preservado"))</f>
        <v/>
      </c>
      <c r="R346" s="23">
        <f>IF(A346&amp;B346&amp;C346="","",IF(A346="","ERRO: falta ID do registro",IF(COUNTIF(ex_id,A346)&gt;1,"ERRO: ID do registro duplicado",IF(NOT(ISNUMBER(H346)),"ERRO: data realizada ausente ou inválida",IF(AND(ISNUMBER(pcmd_emissao),N(H346)&gt;N(pcmd_emissao)),"Verificar: realizada após a emissão","OK")))))</f>
        <v/>
      </c>
      <c r="S346" s="53" t="n"/>
    </row>
    <row r="347">
      <c r="A347" s="25" t="n"/>
      <c r="B347" s="29" t="n"/>
      <c r="C347" s="25" t="n"/>
      <c r="D347" s="23">
        <f>IF(OR(B347="",C347=""),"",B347&amp;"|"&amp;C347)</f>
        <v/>
      </c>
      <c r="E347" s="29" t="n"/>
      <c r="F347" s="52" t="n"/>
      <c r="G347" s="49" t="n"/>
      <c r="H347" s="49" t="n"/>
      <c r="I347" s="30">
        <f>IF(OR(D347="",NOT(ISNUMBER(G347))),"",D347&amp;"|"&amp;YEAR(G347)&amp;"-"&amp;RIGHT("0"&amp;MONTH(G347),2)&amp;"-"&amp;RIGHT("0"&amp;DAY(G347),2))</f>
        <v/>
      </c>
      <c r="J347" s="52" t="n"/>
      <c r="K347" s="25" t="n"/>
      <c r="L347" s="29" t="n"/>
      <c r="M347" s="25" t="n"/>
      <c r="N347" s="25" t="n"/>
      <c r="O347" s="23">
        <f>IF(A347&amp;B347&amp;C347="","",IF(I347="","Sem vínculo",IF(COUNTIF(oc_chave,I347)&gt;0,"Vinculada","Previsão não encontrada")))</f>
        <v/>
      </c>
      <c r="P347" s="39">
        <f>IF(ISNUMBER(H347),YEAR(H347),"")</f>
        <v/>
      </c>
      <c r="Q347" s="23">
        <f>IF(D347="","",IF(COUNTIF(pl_chave,D347)&gt;0,"No plano atual","Fora do plano: histórico preservado"))</f>
        <v/>
      </c>
      <c r="R347" s="23">
        <f>IF(A347&amp;B347&amp;C347="","",IF(A347="","ERRO: falta ID do registro",IF(COUNTIF(ex_id,A347)&gt;1,"ERRO: ID do registro duplicado",IF(NOT(ISNUMBER(H347)),"ERRO: data realizada ausente ou inválida",IF(AND(ISNUMBER(pcmd_emissao),N(H347)&gt;N(pcmd_emissao)),"Verificar: realizada após a emissão","OK")))))</f>
        <v/>
      </c>
      <c r="S347" s="53" t="n"/>
    </row>
    <row r="348">
      <c r="A348" s="25" t="n"/>
      <c r="B348" s="29" t="n"/>
      <c r="C348" s="25" t="n"/>
      <c r="D348" s="23">
        <f>IF(OR(B348="",C348=""),"",B348&amp;"|"&amp;C348)</f>
        <v/>
      </c>
      <c r="E348" s="29" t="n"/>
      <c r="F348" s="52" t="n"/>
      <c r="G348" s="49" t="n"/>
      <c r="H348" s="49" t="n"/>
      <c r="I348" s="30">
        <f>IF(OR(D348="",NOT(ISNUMBER(G348))),"",D348&amp;"|"&amp;YEAR(G348)&amp;"-"&amp;RIGHT("0"&amp;MONTH(G348),2)&amp;"-"&amp;RIGHT("0"&amp;DAY(G348),2))</f>
        <v/>
      </c>
      <c r="J348" s="52" t="n"/>
      <c r="K348" s="25" t="n"/>
      <c r="L348" s="29" t="n"/>
      <c r="M348" s="25" t="n"/>
      <c r="N348" s="25" t="n"/>
      <c r="O348" s="23">
        <f>IF(A348&amp;B348&amp;C348="","",IF(I348="","Sem vínculo",IF(COUNTIF(oc_chave,I348)&gt;0,"Vinculada","Previsão não encontrada")))</f>
        <v/>
      </c>
      <c r="P348" s="39">
        <f>IF(ISNUMBER(H348),YEAR(H348),"")</f>
        <v/>
      </c>
      <c r="Q348" s="23">
        <f>IF(D348="","",IF(COUNTIF(pl_chave,D348)&gt;0,"No plano atual","Fora do plano: histórico preservado"))</f>
        <v/>
      </c>
      <c r="R348" s="23">
        <f>IF(A348&amp;B348&amp;C348="","",IF(A348="","ERRO: falta ID do registro",IF(COUNTIF(ex_id,A348)&gt;1,"ERRO: ID do registro duplicado",IF(NOT(ISNUMBER(H348)),"ERRO: data realizada ausente ou inválida",IF(AND(ISNUMBER(pcmd_emissao),N(H348)&gt;N(pcmd_emissao)),"Verificar: realizada após a emissão","OK")))))</f>
        <v/>
      </c>
      <c r="S348" s="53" t="n"/>
    </row>
    <row r="349">
      <c r="A349" s="25" t="n"/>
      <c r="B349" s="29" t="n"/>
      <c r="C349" s="25" t="n"/>
      <c r="D349" s="23">
        <f>IF(OR(B349="",C349=""),"",B349&amp;"|"&amp;C349)</f>
        <v/>
      </c>
      <c r="E349" s="29" t="n"/>
      <c r="F349" s="52" t="n"/>
      <c r="G349" s="49" t="n"/>
      <c r="H349" s="49" t="n"/>
      <c r="I349" s="30">
        <f>IF(OR(D349="",NOT(ISNUMBER(G349))),"",D349&amp;"|"&amp;YEAR(G349)&amp;"-"&amp;RIGHT("0"&amp;MONTH(G349),2)&amp;"-"&amp;RIGHT("0"&amp;DAY(G349),2))</f>
        <v/>
      </c>
      <c r="J349" s="52" t="n"/>
      <c r="K349" s="25" t="n"/>
      <c r="L349" s="29" t="n"/>
      <c r="M349" s="25" t="n"/>
      <c r="N349" s="25" t="n"/>
      <c r="O349" s="23">
        <f>IF(A349&amp;B349&amp;C349="","",IF(I349="","Sem vínculo",IF(COUNTIF(oc_chave,I349)&gt;0,"Vinculada","Previsão não encontrada")))</f>
        <v/>
      </c>
      <c r="P349" s="39">
        <f>IF(ISNUMBER(H349),YEAR(H349),"")</f>
        <v/>
      </c>
      <c r="Q349" s="23">
        <f>IF(D349="","",IF(COUNTIF(pl_chave,D349)&gt;0,"No plano atual","Fora do plano: histórico preservado"))</f>
        <v/>
      </c>
      <c r="R349" s="23">
        <f>IF(A349&amp;B349&amp;C349="","",IF(A349="","ERRO: falta ID do registro",IF(COUNTIF(ex_id,A349)&gt;1,"ERRO: ID do registro duplicado",IF(NOT(ISNUMBER(H349)),"ERRO: data realizada ausente ou inválida",IF(AND(ISNUMBER(pcmd_emissao),N(H349)&gt;N(pcmd_emissao)),"Verificar: realizada após a emissão","OK")))))</f>
        <v/>
      </c>
      <c r="S349" s="53" t="n"/>
    </row>
    <row r="350">
      <c r="A350" s="25" t="n"/>
      <c r="B350" s="29" t="n"/>
      <c r="C350" s="25" t="n"/>
      <c r="D350" s="23">
        <f>IF(OR(B350="",C350=""),"",B350&amp;"|"&amp;C350)</f>
        <v/>
      </c>
      <c r="E350" s="29" t="n"/>
      <c r="F350" s="52" t="n"/>
      <c r="G350" s="49" t="n"/>
      <c r="H350" s="49" t="n"/>
      <c r="I350" s="30">
        <f>IF(OR(D350="",NOT(ISNUMBER(G350))),"",D350&amp;"|"&amp;YEAR(G350)&amp;"-"&amp;RIGHT("0"&amp;MONTH(G350),2)&amp;"-"&amp;RIGHT("0"&amp;DAY(G350),2))</f>
        <v/>
      </c>
      <c r="J350" s="52" t="n"/>
      <c r="K350" s="25" t="n"/>
      <c r="L350" s="29" t="n"/>
      <c r="M350" s="25" t="n"/>
      <c r="N350" s="25" t="n"/>
      <c r="O350" s="23">
        <f>IF(A350&amp;B350&amp;C350="","",IF(I350="","Sem vínculo",IF(COUNTIF(oc_chave,I350)&gt;0,"Vinculada","Previsão não encontrada")))</f>
        <v/>
      </c>
      <c r="P350" s="39">
        <f>IF(ISNUMBER(H350),YEAR(H350),"")</f>
        <v/>
      </c>
      <c r="Q350" s="23">
        <f>IF(D350="","",IF(COUNTIF(pl_chave,D350)&gt;0,"No plano atual","Fora do plano: histórico preservado"))</f>
        <v/>
      </c>
      <c r="R350" s="23">
        <f>IF(A350&amp;B350&amp;C350="","",IF(A350="","ERRO: falta ID do registro",IF(COUNTIF(ex_id,A350)&gt;1,"ERRO: ID do registro duplicado",IF(NOT(ISNUMBER(H350)),"ERRO: data realizada ausente ou inválida",IF(AND(ISNUMBER(pcmd_emissao),N(H350)&gt;N(pcmd_emissao)),"Verificar: realizada após a emissão","OK")))))</f>
        <v/>
      </c>
      <c r="S350" s="53" t="n"/>
    </row>
    <row r="351">
      <c r="A351" s="25" t="n"/>
      <c r="B351" s="29" t="n"/>
      <c r="C351" s="25" t="n"/>
      <c r="D351" s="23">
        <f>IF(OR(B351="",C351=""),"",B351&amp;"|"&amp;C351)</f>
        <v/>
      </c>
      <c r="E351" s="29" t="n"/>
      <c r="F351" s="52" t="n"/>
      <c r="G351" s="49" t="n"/>
      <c r="H351" s="49" t="n"/>
      <c r="I351" s="30">
        <f>IF(OR(D351="",NOT(ISNUMBER(G351))),"",D351&amp;"|"&amp;YEAR(G351)&amp;"-"&amp;RIGHT("0"&amp;MONTH(G351),2)&amp;"-"&amp;RIGHT("0"&amp;DAY(G351),2))</f>
        <v/>
      </c>
      <c r="J351" s="52" t="n"/>
      <c r="K351" s="25" t="n"/>
      <c r="L351" s="29" t="n"/>
      <c r="M351" s="25" t="n"/>
      <c r="N351" s="25" t="n"/>
      <c r="O351" s="23">
        <f>IF(A351&amp;B351&amp;C351="","",IF(I351="","Sem vínculo",IF(COUNTIF(oc_chave,I351)&gt;0,"Vinculada","Previsão não encontrada")))</f>
        <v/>
      </c>
      <c r="P351" s="39">
        <f>IF(ISNUMBER(H351),YEAR(H351),"")</f>
        <v/>
      </c>
      <c r="Q351" s="23">
        <f>IF(D351="","",IF(COUNTIF(pl_chave,D351)&gt;0,"No plano atual","Fora do plano: histórico preservado"))</f>
        <v/>
      </c>
      <c r="R351" s="23">
        <f>IF(A351&amp;B351&amp;C351="","",IF(A351="","ERRO: falta ID do registro",IF(COUNTIF(ex_id,A351)&gt;1,"ERRO: ID do registro duplicado",IF(NOT(ISNUMBER(H351)),"ERRO: data realizada ausente ou inválida",IF(AND(ISNUMBER(pcmd_emissao),N(H351)&gt;N(pcmd_emissao)),"Verificar: realizada após a emissão","OK")))))</f>
        <v/>
      </c>
      <c r="S351" s="53" t="n"/>
    </row>
    <row r="352">
      <c r="A352" s="25" t="n"/>
      <c r="B352" s="29" t="n"/>
      <c r="C352" s="25" t="n"/>
      <c r="D352" s="23">
        <f>IF(OR(B352="",C352=""),"",B352&amp;"|"&amp;C352)</f>
        <v/>
      </c>
      <c r="E352" s="29" t="n"/>
      <c r="F352" s="52" t="n"/>
      <c r="G352" s="49" t="n"/>
      <c r="H352" s="49" t="n"/>
      <c r="I352" s="30">
        <f>IF(OR(D352="",NOT(ISNUMBER(G352))),"",D352&amp;"|"&amp;YEAR(G352)&amp;"-"&amp;RIGHT("0"&amp;MONTH(G352),2)&amp;"-"&amp;RIGHT("0"&amp;DAY(G352),2))</f>
        <v/>
      </c>
      <c r="J352" s="52" t="n"/>
      <c r="K352" s="25" t="n"/>
      <c r="L352" s="29" t="n"/>
      <c r="M352" s="25" t="n"/>
      <c r="N352" s="25" t="n"/>
      <c r="O352" s="23">
        <f>IF(A352&amp;B352&amp;C352="","",IF(I352="","Sem vínculo",IF(COUNTIF(oc_chave,I352)&gt;0,"Vinculada","Previsão não encontrada")))</f>
        <v/>
      </c>
      <c r="P352" s="39">
        <f>IF(ISNUMBER(H352),YEAR(H352),"")</f>
        <v/>
      </c>
      <c r="Q352" s="23">
        <f>IF(D352="","",IF(COUNTIF(pl_chave,D352)&gt;0,"No plano atual","Fora do plano: histórico preservado"))</f>
        <v/>
      </c>
      <c r="R352" s="23">
        <f>IF(A352&amp;B352&amp;C352="","",IF(A352="","ERRO: falta ID do registro",IF(COUNTIF(ex_id,A352)&gt;1,"ERRO: ID do registro duplicado",IF(NOT(ISNUMBER(H352)),"ERRO: data realizada ausente ou inválida",IF(AND(ISNUMBER(pcmd_emissao),N(H352)&gt;N(pcmd_emissao)),"Verificar: realizada após a emissão","OK")))))</f>
        <v/>
      </c>
      <c r="S352" s="53" t="n"/>
    </row>
    <row r="353">
      <c r="A353" s="25" t="n"/>
      <c r="B353" s="29" t="n"/>
      <c r="C353" s="25" t="n"/>
      <c r="D353" s="23">
        <f>IF(OR(B353="",C353=""),"",B353&amp;"|"&amp;C353)</f>
        <v/>
      </c>
      <c r="E353" s="29" t="n"/>
      <c r="F353" s="52" t="n"/>
      <c r="G353" s="49" t="n"/>
      <c r="H353" s="49" t="n"/>
      <c r="I353" s="30">
        <f>IF(OR(D353="",NOT(ISNUMBER(G353))),"",D353&amp;"|"&amp;YEAR(G353)&amp;"-"&amp;RIGHT("0"&amp;MONTH(G353),2)&amp;"-"&amp;RIGHT("0"&amp;DAY(G353),2))</f>
        <v/>
      </c>
      <c r="J353" s="52" t="n"/>
      <c r="K353" s="25" t="n"/>
      <c r="L353" s="29" t="n"/>
      <c r="M353" s="25" t="n"/>
      <c r="N353" s="25" t="n"/>
      <c r="O353" s="23">
        <f>IF(A353&amp;B353&amp;C353="","",IF(I353="","Sem vínculo",IF(COUNTIF(oc_chave,I353)&gt;0,"Vinculada","Previsão não encontrada")))</f>
        <v/>
      </c>
      <c r="P353" s="39">
        <f>IF(ISNUMBER(H353),YEAR(H353),"")</f>
        <v/>
      </c>
      <c r="Q353" s="23">
        <f>IF(D353="","",IF(COUNTIF(pl_chave,D353)&gt;0,"No plano atual","Fora do plano: histórico preservado"))</f>
        <v/>
      </c>
      <c r="R353" s="23">
        <f>IF(A353&amp;B353&amp;C353="","",IF(A353="","ERRO: falta ID do registro",IF(COUNTIF(ex_id,A353)&gt;1,"ERRO: ID do registro duplicado",IF(NOT(ISNUMBER(H353)),"ERRO: data realizada ausente ou inválida",IF(AND(ISNUMBER(pcmd_emissao),N(H353)&gt;N(pcmd_emissao)),"Verificar: realizada após a emissão","OK")))))</f>
        <v/>
      </c>
      <c r="S353" s="53" t="n"/>
    </row>
    <row r="354">
      <c r="A354" s="25" t="n"/>
      <c r="B354" s="29" t="n"/>
      <c r="C354" s="25" t="n"/>
      <c r="D354" s="23">
        <f>IF(OR(B354="",C354=""),"",B354&amp;"|"&amp;C354)</f>
        <v/>
      </c>
      <c r="E354" s="29" t="n"/>
      <c r="F354" s="52" t="n"/>
      <c r="G354" s="49" t="n"/>
      <c r="H354" s="49" t="n"/>
      <c r="I354" s="30">
        <f>IF(OR(D354="",NOT(ISNUMBER(G354))),"",D354&amp;"|"&amp;YEAR(G354)&amp;"-"&amp;RIGHT("0"&amp;MONTH(G354),2)&amp;"-"&amp;RIGHT("0"&amp;DAY(G354),2))</f>
        <v/>
      </c>
      <c r="J354" s="52" t="n"/>
      <c r="K354" s="25" t="n"/>
      <c r="L354" s="29" t="n"/>
      <c r="M354" s="25" t="n"/>
      <c r="N354" s="25" t="n"/>
      <c r="O354" s="23">
        <f>IF(A354&amp;B354&amp;C354="","",IF(I354="","Sem vínculo",IF(COUNTIF(oc_chave,I354)&gt;0,"Vinculada","Previsão não encontrada")))</f>
        <v/>
      </c>
      <c r="P354" s="39">
        <f>IF(ISNUMBER(H354),YEAR(H354),"")</f>
        <v/>
      </c>
      <c r="Q354" s="23">
        <f>IF(D354="","",IF(COUNTIF(pl_chave,D354)&gt;0,"No plano atual","Fora do plano: histórico preservado"))</f>
        <v/>
      </c>
      <c r="R354" s="23">
        <f>IF(A354&amp;B354&amp;C354="","",IF(A354="","ERRO: falta ID do registro",IF(COUNTIF(ex_id,A354)&gt;1,"ERRO: ID do registro duplicado",IF(NOT(ISNUMBER(H354)),"ERRO: data realizada ausente ou inválida",IF(AND(ISNUMBER(pcmd_emissao),N(H354)&gt;N(pcmd_emissao)),"Verificar: realizada após a emissão","OK")))))</f>
        <v/>
      </c>
      <c r="S354" s="53" t="n"/>
    </row>
    <row r="355">
      <c r="A355" s="25" t="n"/>
      <c r="B355" s="29" t="n"/>
      <c r="C355" s="25" t="n"/>
      <c r="D355" s="23">
        <f>IF(OR(B355="",C355=""),"",B355&amp;"|"&amp;C355)</f>
        <v/>
      </c>
      <c r="E355" s="29" t="n"/>
      <c r="F355" s="52" t="n"/>
      <c r="G355" s="49" t="n"/>
      <c r="H355" s="49" t="n"/>
      <c r="I355" s="30">
        <f>IF(OR(D355="",NOT(ISNUMBER(G355))),"",D355&amp;"|"&amp;YEAR(G355)&amp;"-"&amp;RIGHT("0"&amp;MONTH(G355),2)&amp;"-"&amp;RIGHT("0"&amp;DAY(G355),2))</f>
        <v/>
      </c>
      <c r="J355" s="52" t="n"/>
      <c r="K355" s="25" t="n"/>
      <c r="L355" s="29" t="n"/>
      <c r="M355" s="25" t="n"/>
      <c r="N355" s="25" t="n"/>
      <c r="O355" s="23">
        <f>IF(A355&amp;B355&amp;C355="","",IF(I355="","Sem vínculo",IF(COUNTIF(oc_chave,I355)&gt;0,"Vinculada","Previsão não encontrada")))</f>
        <v/>
      </c>
      <c r="P355" s="39">
        <f>IF(ISNUMBER(H355),YEAR(H355),"")</f>
        <v/>
      </c>
      <c r="Q355" s="23">
        <f>IF(D355="","",IF(COUNTIF(pl_chave,D355)&gt;0,"No plano atual","Fora do plano: histórico preservado"))</f>
        <v/>
      </c>
      <c r="R355" s="23">
        <f>IF(A355&amp;B355&amp;C355="","",IF(A355="","ERRO: falta ID do registro",IF(COUNTIF(ex_id,A355)&gt;1,"ERRO: ID do registro duplicado",IF(NOT(ISNUMBER(H355)),"ERRO: data realizada ausente ou inválida",IF(AND(ISNUMBER(pcmd_emissao),N(H355)&gt;N(pcmd_emissao)),"Verificar: realizada após a emissão","OK")))))</f>
        <v/>
      </c>
      <c r="S355" s="53" t="n"/>
    </row>
    <row r="356">
      <c r="A356" s="25" t="n"/>
      <c r="B356" s="29" t="n"/>
      <c r="C356" s="25" t="n"/>
      <c r="D356" s="23">
        <f>IF(OR(B356="",C356=""),"",B356&amp;"|"&amp;C356)</f>
        <v/>
      </c>
      <c r="E356" s="29" t="n"/>
      <c r="F356" s="52" t="n"/>
      <c r="G356" s="49" t="n"/>
      <c r="H356" s="49" t="n"/>
      <c r="I356" s="30">
        <f>IF(OR(D356="",NOT(ISNUMBER(G356))),"",D356&amp;"|"&amp;YEAR(G356)&amp;"-"&amp;RIGHT("0"&amp;MONTH(G356),2)&amp;"-"&amp;RIGHT("0"&amp;DAY(G356),2))</f>
        <v/>
      </c>
      <c r="J356" s="52" t="n"/>
      <c r="K356" s="25" t="n"/>
      <c r="L356" s="29" t="n"/>
      <c r="M356" s="25" t="n"/>
      <c r="N356" s="25" t="n"/>
      <c r="O356" s="23">
        <f>IF(A356&amp;B356&amp;C356="","",IF(I356="","Sem vínculo",IF(COUNTIF(oc_chave,I356)&gt;0,"Vinculada","Previsão não encontrada")))</f>
        <v/>
      </c>
      <c r="P356" s="39">
        <f>IF(ISNUMBER(H356),YEAR(H356),"")</f>
        <v/>
      </c>
      <c r="Q356" s="23">
        <f>IF(D356="","",IF(COUNTIF(pl_chave,D356)&gt;0,"No plano atual","Fora do plano: histórico preservado"))</f>
        <v/>
      </c>
      <c r="R356" s="23">
        <f>IF(A356&amp;B356&amp;C356="","",IF(A356="","ERRO: falta ID do registro",IF(COUNTIF(ex_id,A356)&gt;1,"ERRO: ID do registro duplicado",IF(NOT(ISNUMBER(H356)),"ERRO: data realizada ausente ou inválida",IF(AND(ISNUMBER(pcmd_emissao),N(H356)&gt;N(pcmd_emissao)),"Verificar: realizada após a emissão","OK")))))</f>
        <v/>
      </c>
      <c r="S356" s="53" t="n"/>
    </row>
    <row r="357">
      <c r="A357" s="25" t="n"/>
      <c r="B357" s="29" t="n"/>
      <c r="C357" s="25" t="n"/>
      <c r="D357" s="23">
        <f>IF(OR(B357="",C357=""),"",B357&amp;"|"&amp;C357)</f>
        <v/>
      </c>
      <c r="E357" s="29" t="n"/>
      <c r="F357" s="52" t="n"/>
      <c r="G357" s="49" t="n"/>
      <c r="H357" s="49" t="n"/>
      <c r="I357" s="30">
        <f>IF(OR(D357="",NOT(ISNUMBER(G357))),"",D357&amp;"|"&amp;YEAR(G357)&amp;"-"&amp;RIGHT("0"&amp;MONTH(G357),2)&amp;"-"&amp;RIGHT("0"&amp;DAY(G357),2))</f>
        <v/>
      </c>
      <c r="J357" s="52" t="n"/>
      <c r="K357" s="25" t="n"/>
      <c r="L357" s="29" t="n"/>
      <c r="M357" s="25" t="n"/>
      <c r="N357" s="25" t="n"/>
      <c r="O357" s="23">
        <f>IF(A357&amp;B357&amp;C357="","",IF(I357="","Sem vínculo",IF(COUNTIF(oc_chave,I357)&gt;0,"Vinculada","Previsão não encontrada")))</f>
        <v/>
      </c>
      <c r="P357" s="39">
        <f>IF(ISNUMBER(H357),YEAR(H357),"")</f>
        <v/>
      </c>
      <c r="Q357" s="23">
        <f>IF(D357="","",IF(COUNTIF(pl_chave,D357)&gt;0,"No plano atual","Fora do plano: histórico preservado"))</f>
        <v/>
      </c>
      <c r="R357" s="23">
        <f>IF(A357&amp;B357&amp;C357="","",IF(A357="","ERRO: falta ID do registro",IF(COUNTIF(ex_id,A357)&gt;1,"ERRO: ID do registro duplicado",IF(NOT(ISNUMBER(H357)),"ERRO: data realizada ausente ou inválida",IF(AND(ISNUMBER(pcmd_emissao),N(H357)&gt;N(pcmd_emissao)),"Verificar: realizada após a emissão","OK")))))</f>
        <v/>
      </c>
      <c r="S357" s="53" t="n"/>
    </row>
    <row r="358">
      <c r="A358" s="25" t="n"/>
      <c r="B358" s="29" t="n"/>
      <c r="C358" s="25" t="n"/>
      <c r="D358" s="23">
        <f>IF(OR(B358="",C358=""),"",B358&amp;"|"&amp;C358)</f>
        <v/>
      </c>
      <c r="E358" s="29" t="n"/>
      <c r="F358" s="52" t="n"/>
      <c r="G358" s="49" t="n"/>
      <c r="H358" s="49" t="n"/>
      <c r="I358" s="30">
        <f>IF(OR(D358="",NOT(ISNUMBER(G358))),"",D358&amp;"|"&amp;YEAR(G358)&amp;"-"&amp;RIGHT("0"&amp;MONTH(G358),2)&amp;"-"&amp;RIGHT("0"&amp;DAY(G358),2))</f>
        <v/>
      </c>
      <c r="J358" s="52" t="n"/>
      <c r="K358" s="25" t="n"/>
      <c r="L358" s="29" t="n"/>
      <c r="M358" s="25" t="n"/>
      <c r="N358" s="25" t="n"/>
      <c r="O358" s="23">
        <f>IF(A358&amp;B358&amp;C358="","",IF(I358="","Sem vínculo",IF(COUNTIF(oc_chave,I358)&gt;0,"Vinculada","Previsão não encontrada")))</f>
        <v/>
      </c>
      <c r="P358" s="39">
        <f>IF(ISNUMBER(H358),YEAR(H358),"")</f>
        <v/>
      </c>
      <c r="Q358" s="23">
        <f>IF(D358="","",IF(COUNTIF(pl_chave,D358)&gt;0,"No plano atual","Fora do plano: histórico preservado"))</f>
        <v/>
      </c>
      <c r="R358" s="23">
        <f>IF(A358&amp;B358&amp;C358="","",IF(A358="","ERRO: falta ID do registro",IF(COUNTIF(ex_id,A358)&gt;1,"ERRO: ID do registro duplicado",IF(NOT(ISNUMBER(H358)),"ERRO: data realizada ausente ou inválida",IF(AND(ISNUMBER(pcmd_emissao),N(H358)&gt;N(pcmd_emissao)),"Verificar: realizada após a emissão","OK")))))</f>
        <v/>
      </c>
      <c r="S358" s="53" t="n"/>
    </row>
    <row r="359">
      <c r="A359" s="25" t="n"/>
      <c r="B359" s="29" t="n"/>
      <c r="C359" s="25" t="n"/>
      <c r="D359" s="23">
        <f>IF(OR(B359="",C359=""),"",B359&amp;"|"&amp;C359)</f>
        <v/>
      </c>
      <c r="E359" s="29" t="n"/>
      <c r="F359" s="52" t="n"/>
      <c r="G359" s="49" t="n"/>
      <c r="H359" s="49" t="n"/>
      <c r="I359" s="30">
        <f>IF(OR(D359="",NOT(ISNUMBER(G359))),"",D359&amp;"|"&amp;YEAR(G359)&amp;"-"&amp;RIGHT("0"&amp;MONTH(G359),2)&amp;"-"&amp;RIGHT("0"&amp;DAY(G359),2))</f>
        <v/>
      </c>
      <c r="J359" s="52" t="n"/>
      <c r="K359" s="25" t="n"/>
      <c r="L359" s="29" t="n"/>
      <c r="M359" s="25" t="n"/>
      <c r="N359" s="25" t="n"/>
      <c r="O359" s="23">
        <f>IF(A359&amp;B359&amp;C359="","",IF(I359="","Sem vínculo",IF(COUNTIF(oc_chave,I359)&gt;0,"Vinculada","Previsão não encontrada")))</f>
        <v/>
      </c>
      <c r="P359" s="39">
        <f>IF(ISNUMBER(H359),YEAR(H359),"")</f>
        <v/>
      </c>
      <c r="Q359" s="23">
        <f>IF(D359="","",IF(COUNTIF(pl_chave,D359)&gt;0,"No plano atual","Fora do plano: histórico preservado"))</f>
        <v/>
      </c>
      <c r="R359" s="23">
        <f>IF(A359&amp;B359&amp;C359="","",IF(A359="","ERRO: falta ID do registro",IF(COUNTIF(ex_id,A359)&gt;1,"ERRO: ID do registro duplicado",IF(NOT(ISNUMBER(H359)),"ERRO: data realizada ausente ou inválida",IF(AND(ISNUMBER(pcmd_emissao),N(H359)&gt;N(pcmd_emissao)),"Verificar: realizada após a emissão","OK")))))</f>
        <v/>
      </c>
      <c r="S359" s="53" t="n"/>
    </row>
    <row r="360">
      <c r="A360" s="25" t="n"/>
      <c r="B360" s="29" t="n"/>
      <c r="C360" s="25" t="n"/>
      <c r="D360" s="23">
        <f>IF(OR(B360="",C360=""),"",B360&amp;"|"&amp;C360)</f>
        <v/>
      </c>
      <c r="E360" s="29" t="n"/>
      <c r="F360" s="52" t="n"/>
      <c r="G360" s="49" t="n"/>
      <c r="H360" s="49" t="n"/>
      <c r="I360" s="30">
        <f>IF(OR(D360="",NOT(ISNUMBER(G360))),"",D360&amp;"|"&amp;YEAR(G360)&amp;"-"&amp;RIGHT("0"&amp;MONTH(G360),2)&amp;"-"&amp;RIGHT("0"&amp;DAY(G360),2))</f>
        <v/>
      </c>
      <c r="J360" s="52" t="n"/>
      <c r="K360" s="25" t="n"/>
      <c r="L360" s="29" t="n"/>
      <c r="M360" s="25" t="n"/>
      <c r="N360" s="25" t="n"/>
      <c r="O360" s="23">
        <f>IF(A360&amp;B360&amp;C360="","",IF(I360="","Sem vínculo",IF(COUNTIF(oc_chave,I360)&gt;0,"Vinculada","Previsão não encontrada")))</f>
        <v/>
      </c>
      <c r="P360" s="39">
        <f>IF(ISNUMBER(H360),YEAR(H360),"")</f>
        <v/>
      </c>
      <c r="Q360" s="23">
        <f>IF(D360="","",IF(COUNTIF(pl_chave,D360)&gt;0,"No plano atual","Fora do plano: histórico preservado"))</f>
        <v/>
      </c>
      <c r="R360" s="23">
        <f>IF(A360&amp;B360&amp;C360="","",IF(A360="","ERRO: falta ID do registro",IF(COUNTIF(ex_id,A360)&gt;1,"ERRO: ID do registro duplicado",IF(NOT(ISNUMBER(H360)),"ERRO: data realizada ausente ou inválida",IF(AND(ISNUMBER(pcmd_emissao),N(H360)&gt;N(pcmd_emissao)),"Verificar: realizada após a emissão","OK")))))</f>
        <v/>
      </c>
      <c r="S360" s="53" t="n"/>
    </row>
    <row r="361">
      <c r="A361" s="25" t="n"/>
      <c r="B361" s="29" t="n"/>
      <c r="C361" s="25" t="n"/>
      <c r="D361" s="23">
        <f>IF(OR(B361="",C361=""),"",B361&amp;"|"&amp;C361)</f>
        <v/>
      </c>
      <c r="E361" s="29" t="n"/>
      <c r="F361" s="52" t="n"/>
      <c r="G361" s="49" t="n"/>
      <c r="H361" s="49" t="n"/>
      <c r="I361" s="30">
        <f>IF(OR(D361="",NOT(ISNUMBER(G361))),"",D361&amp;"|"&amp;YEAR(G361)&amp;"-"&amp;RIGHT("0"&amp;MONTH(G361),2)&amp;"-"&amp;RIGHT("0"&amp;DAY(G361),2))</f>
        <v/>
      </c>
      <c r="J361" s="52" t="n"/>
      <c r="K361" s="25" t="n"/>
      <c r="L361" s="29" t="n"/>
      <c r="M361" s="25" t="n"/>
      <c r="N361" s="25" t="n"/>
      <c r="O361" s="23">
        <f>IF(A361&amp;B361&amp;C361="","",IF(I361="","Sem vínculo",IF(COUNTIF(oc_chave,I361)&gt;0,"Vinculada","Previsão não encontrada")))</f>
        <v/>
      </c>
      <c r="P361" s="39">
        <f>IF(ISNUMBER(H361),YEAR(H361),"")</f>
        <v/>
      </c>
      <c r="Q361" s="23">
        <f>IF(D361="","",IF(COUNTIF(pl_chave,D361)&gt;0,"No plano atual","Fora do plano: histórico preservado"))</f>
        <v/>
      </c>
      <c r="R361" s="23">
        <f>IF(A361&amp;B361&amp;C361="","",IF(A361="","ERRO: falta ID do registro",IF(COUNTIF(ex_id,A361)&gt;1,"ERRO: ID do registro duplicado",IF(NOT(ISNUMBER(H361)),"ERRO: data realizada ausente ou inválida",IF(AND(ISNUMBER(pcmd_emissao),N(H361)&gt;N(pcmd_emissao)),"Verificar: realizada após a emissão","OK")))))</f>
        <v/>
      </c>
      <c r="S361" s="53" t="n"/>
    </row>
    <row r="362">
      <c r="A362" s="25" t="n"/>
      <c r="B362" s="29" t="n"/>
      <c r="C362" s="25" t="n"/>
      <c r="D362" s="23">
        <f>IF(OR(B362="",C362=""),"",B362&amp;"|"&amp;C362)</f>
        <v/>
      </c>
      <c r="E362" s="29" t="n"/>
      <c r="F362" s="52" t="n"/>
      <c r="G362" s="49" t="n"/>
      <c r="H362" s="49" t="n"/>
      <c r="I362" s="30">
        <f>IF(OR(D362="",NOT(ISNUMBER(G362))),"",D362&amp;"|"&amp;YEAR(G362)&amp;"-"&amp;RIGHT("0"&amp;MONTH(G362),2)&amp;"-"&amp;RIGHT("0"&amp;DAY(G362),2))</f>
        <v/>
      </c>
      <c r="J362" s="52" t="n"/>
      <c r="K362" s="25" t="n"/>
      <c r="L362" s="29" t="n"/>
      <c r="M362" s="25" t="n"/>
      <c r="N362" s="25" t="n"/>
      <c r="O362" s="23">
        <f>IF(A362&amp;B362&amp;C362="","",IF(I362="","Sem vínculo",IF(COUNTIF(oc_chave,I362)&gt;0,"Vinculada","Previsão não encontrada")))</f>
        <v/>
      </c>
      <c r="P362" s="39">
        <f>IF(ISNUMBER(H362),YEAR(H362),"")</f>
        <v/>
      </c>
      <c r="Q362" s="23">
        <f>IF(D362="","",IF(COUNTIF(pl_chave,D362)&gt;0,"No plano atual","Fora do plano: histórico preservado"))</f>
        <v/>
      </c>
      <c r="R362" s="23">
        <f>IF(A362&amp;B362&amp;C362="","",IF(A362="","ERRO: falta ID do registro",IF(COUNTIF(ex_id,A362)&gt;1,"ERRO: ID do registro duplicado",IF(NOT(ISNUMBER(H362)),"ERRO: data realizada ausente ou inválida",IF(AND(ISNUMBER(pcmd_emissao),N(H362)&gt;N(pcmd_emissao)),"Verificar: realizada após a emissão","OK")))))</f>
        <v/>
      </c>
      <c r="S362" s="53" t="n"/>
    </row>
    <row r="363">
      <c r="A363" s="25" t="n"/>
      <c r="B363" s="29" t="n"/>
      <c r="C363" s="25" t="n"/>
      <c r="D363" s="23">
        <f>IF(OR(B363="",C363=""),"",B363&amp;"|"&amp;C363)</f>
        <v/>
      </c>
      <c r="E363" s="29" t="n"/>
      <c r="F363" s="52" t="n"/>
      <c r="G363" s="49" t="n"/>
      <c r="H363" s="49" t="n"/>
      <c r="I363" s="30">
        <f>IF(OR(D363="",NOT(ISNUMBER(G363))),"",D363&amp;"|"&amp;YEAR(G363)&amp;"-"&amp;RIGHT("0"&amp;MONTH(G363),2)&amp;"-"&amp;RIGHT("0"&amp;DAY(G363),2))</f>
        <v/>
      </c>
      <c r="J363" s="52" t="n"/>
      <c r="K363" s="25" t="n"/>
      <c r="L363" s="29" t="n"/>
      <c r="M363" s="25" t="n"/>
      <c r="N363" s="25" t="n"/>
      <c r="O363" s="23">
        <f>IF(A363&amp;B363&amp;C363="","",IF(I363="","Sem vínculo",IF(COUNTIF(oc_chave,I363)&gt;0,"Vinculada","Previsão não encontrada")))</f>
        <v/>
      </c>
      <c r="P363" s="39">
        <f>IF(ISNUMBER(H363),YEAR(H363),"")</f>
        <v/>
      </c>
      <c r="Q363" s="23">
        <f>IF(D363="","",IF(COUNTIF(pl_chave,D363)&gt;0,"No plano atual","Fora do plano: histórico preservado"))</f>
        <v/>
      </c>
      <c r="R363" s="23">
        <f>IF(A363&amp;B363&amp;C363="","",IF(A363="","ERRO: falta ID do registro",IF(COUNTIF(ex_id,A363)&gt;1,"ERRO: ID do registro duplicado",IF(NOT(ISNUMBER(H363)),"ERRO: data realizada ausente ou inválida",IF(AND(ISNUMBER(pcmd_emissao),N(H363)&gt;N(pcmd_emissao)),"Verificar: realizada após a emissão","OK")))))</f>
        <v/>
      </c>
      <c r="S363" s="53" t="n"/>
    </row>
    <row r="364">
      <c r="A364" s="25" t="n"/>
      <c r="B364" s="29" t="n"/>
      <c r="C364" s="25" t="n"/>
      <c r="D364" s="23">
        <f>IF(OR(B364="",C364=""),"",B364&amp;"|"&amp;C364)</f>
        <v/>
      </c>
      <c r="E364" s="29" t="n"/>
      <c r="F364" s="52" t="n"/>
      <c r="G364" s="49" t="n"/>
      <c r="H364" s="49" t="n"/>
      <c r="I364" s="30">
        <f>IF(OR(D364="",NOT(ISNUMBER(G364))),"",D364&amp;"|"&amp;YEAR(G364)&amp;"-"&amp;RIGHT("0"&amp;MONTH(G364),2)&amp;"-"&amp;RIGHT("0"&amp;DAY(G364),2))</f>
        <v/>
      </c>
      <c r="J364" s="52" t="n"/>
      <c r="K364" s="25" t="n"/>
      <c r="L364" s="29" t="n"/>
      <c r="M364" s="25" t="n"/>
      <c r="N364" s="25" t="n"/>
      <c r="O364" s="23">
        <f>IF(A364&amp;B364&amp;C364="","",IF(I364="","Sem vínculo",IF(COUNTIF(oc_chave,I364)&gt;0,"Vinculada","Previsão não encontrada")))</f>
        <v/>
      </c>
      <c r="P364" s="39">
        <f>IF(ISNUMBER(H364),YEAR(H364),"")</f>
        <v/>
      </c>
      <c r="Q364" s="23">
        <f>IF(D364="","",IF(COUNTIF(pl_chave,D364)&gt;0,"No plano atual","Fora do plano: histórico preservado"))</f>
        <v/>
      </c>
      <c r="R364" s="23">
        <f>IF(A364&amp;B364&amp;C364="","",IF(A364="","ERRO: falta ID do registro",IF(COUNTIF(ex_id,A364)&gt;1,"ERRO: ID do registro duplicado",IF(NOT(ISNUMBER(H364)),"ERRO: data realizada ausente ou inválida",IF(AND(ISNUMBER(pcmd_emissao),N(H364)&gt;N(pcmd_emissao)),"Verificar: realizada após a emissão","OK")))))</f>
        <v/>
      </c>
      <c r="S364" s="53" t="n"/>
    </row>
    <row r="365">
      <c r="A365" s="25" t="n"/>
      <c r="B365" s="29" t="n"/>
      <c r="C365" s="25" t="n"/>
      <c r="D365" s="23">
        <f>IF(OR(B365="",C365=""),"",B365&amp;"|"&amp;C365)</f>
        <v/>
      </c>
      <c r="E365" s="29" t="n"/>
      <c r="F365" s="52" t="n"/>
      <c r="G365" s="49" t="n"/>
      <c r="H365" s="49" t="n"/>
      <c r="I365" s="30">
        <f>IF(OR(D365="",NOT(ISNUMBER(G365))),"",D365&amp;"|"&amp;YEAR(G365)&amp;"-"&amp;RIGHT("0"&amp;MONTH(G365),2)&amp;"-"&amp;RIGHT("0"&amp;DAY(G365),2))</f>
        <v/>
      </c>
      <c r="J365" s="52" t="n"/>
      <c r="K365" s="25" t="n"/>
      <c r="L365" s="29" t="n"/>
      <c r="M365" s="25" t="n"/>
      <c r="N365" s="25" t="n"/>
      <c r="O365" s="23">
        <f>IF(A365&amp;B365&amp;C365="","",IF(I365="","Sem vínculo",IF(COUNTIF(oc_chave,I365)&gt;0,"Vinculada","Previsão não encontrada")))</f>
        <v/>
      </c>
      <c r="P365" s="39">
        <f>IF(ISNUMBER(H365),YEAR(H365),"")</f>
        <v/>
      </c>
      <c r="Q365" s="23">
        <f>IF(D365="","",IF(COUNTIF(pl_chave,D365)&gt;0,"No plano atual","Fora do plano: histórico preservado"))</f>
        <v/>
      </c>
      <c r="R365" s="23">
        <f>IF(A365&amp;B365&amp;C365="","",IF(A365="","ERRO: falta ID do registro",IF(COUNTIF(ex_id,A365)&gt;1,"ERRO: ID do registro duplicado",IF(NOT(ISNUMBER(H365)),"ERRO: data realizada ausente ou inválida",IF(AND(ISNUMBER(pcmd_emissao),N(H365)&gt;N(pcmd_emissao)),"Verificar: realizada após a emissão","OK")))))</f>
        <v/>
      </c>
      <c r="S365" s="53" t="n"/>
    </row>
    <row r="366">
      <c r="A366" s="25" t="n"/>
      <c r="B366" s="29" t="n"/>
      <c r="C366" s="25" t="n"/>
      <c r="D366" s="23">
        <f>IF(OR(B366="",C366=""),"",B366&amp;"|"&amp;C366)</f>
        <v/>
      </c>
      <c r="E366" s="29" t="n"/>
      <c r="F366" s="52" t="n"/>
      <c r="G366" s="49" t="n"/>
      <c r="H366" s="49" t="n"/>
      <c r="I366" s="30">
        <f>IF(OR(D366="",NOT(ISNUMBER(G366))),"",D366&amp;"|"&amp;YEAR(G366)&amp;"-"&amp;RIGHT("0"&amp;MONTH(G366),2)&amp;"-"&amp;RIGHT("0"&amp;DAY(G366),2))</f>
        <v/>
      </c>
      <c r="J366" s="52" t="n"/>
      <c r="K366" s="25" t="n"/>
      <c r="L366" s="29" t="n"/>
      <c r="M366" s="25" t="n"/>
      <c r="N366" s="25" t="n"/>
      <c r="O366" s="23">
        <f>IF(A366&amp;B366&amp;C366="","",IF(I366="","Sem vínculo",IF(COUNTIF(oc_chave,I366)&gt;0,"Vinculada","Previsão não encontrada")))</f>
        <v/>
      </c>
      <c r="P366" s="39">
        <f>IF(ISNUMBER(H366),YEAR(H366),"")</f>
        <v/>
      </c>
      <c r="Q366" s="23">
        <f>IF(D366="","",IF(COUNTIF(pl_chave,D366)&gt;0,"No plano atual","Fora do plano: histórico preservado"))</f>
        <v/>
      </c>
      <c r="R366" s="23">
        <f>IF(A366&amp;B366&amp;C366="","",IF(A366="","ERRO: falta ID do registro",IF(COUNTIF(ex_id,A366)&gt;1,"ERRO: ID do registro duplicado",IF(NOT(ISNUMBER(H366)),"ERRO: data realizada ausente ou inválida",IF(AND(ISNUMBER(pcmd_emissao),N(H366)&gt;N(pcmd_emissao)),"Verificar: realizada após a emissão","OK")))))</f>
        <v/>
      </c>
      <c r="S366" s="53" t="n"/>
    </row>
    <row r="367">
      <c r="A367" s="25" t="n"/>
      <c r="B367" s="29" t="n"/>
      <c r="C367" s="25" t="n"/>
      <c r="D367" s="23">
        <f>IF(OR(B367="",C367=""),"",B367&amp;"|"&amp;C367)</f>
        <v/>
      </c>
      <c r="E367" s="29" t="n"/>
      <c r="F367" s="52" t="n"/>
      <c r="G367" s="49" t="n"/>
      <c r="H367" s="49" t="n"/>
      <c r="I367" s="30">
        <f>IF(OR(D367="",NOT(ISNUMBER(G367))),"",D367&amp;"|"&amp;YEAR(G367)&amp;"-"&amp;RIGHT("0"&amp;MONTH(G367),2)&amp;"-"&amp;RIGHT("0"&amp;DAY(G367),2))</f>
        <v/>
      </c>
      <c r="J367" s="52" t="n"/>
      <c r="K367" s="25" t="n"/>
      <c r="L367" s="29" t="n"/>
      <c r="M367" s="25" t="n"/>
      <c r="N367" s="25" t="n"/>
      <c r="O367" s="23">
        <f>IF(A367&amp;B367&amp;C367="","",IF(I367="","Sem vínculo",IF(COUNTIF(oc_chave,I367)&gt;0,"Vinculada","Previsão não encontrada")))</f>
        <v/>
      </c>
      <c r="P367" s="39">
        <f>IF(ISNUMBER(H367),YEAR(H367),"")</f>
        <v/>
      </c>
      <c r="Q367" s="23">
        <f>IF(D367="","",IF(COUNTIF(pl_chave,D367)&gt;0,"No plano atual","Fora do plano: histórico preservado"))</f>
        <v/>
      </c>
      <c r="R367" s="23">
        <f>IF(A367&amp;B367&amp;C367="","",IF(A367="","ERRO: falta ID do registro",IF(COUNTIF(ex_id,A367)&gt;1,"ERRO: ID do registro duplicado",IF(NOT(ISNUMBER(H367)),"ERRO: data realizada ausente ou inválida",IF(AND(ISNUMBER(pcmd_emissao),N(H367)&gt;N(pcmd_emissao)),"Verificar: realizada após a emissão","OK")))))</f>
        <v/>
      </c>
      <c r="S367" s="53" t="n"/>
    </row>
    <row r="368">
      <c r="A368" s="25" t="n"/>
      <c r="B368" s="29" t="n"/>
      <c r="C368" s="25" t="n"/>
      <c r="D368" s="23">
        <f>IF(OR(B368="",C368=""),"",B368&amp;"|"&amp;C368)</f>
        <v/>
      </c>
      <c r="E368" s="29" t="n"/>
      <c r="F368" s="52" t="n"/>
      <c r="G368" s="49" t="n"/>
      <c r="H368" s="49" t="n"/>
      <c r="I368" s="30">
        <f>IF(OR(D368="",NOT(ISNUMBER(G368))),"",D368&amp;"|"&amp;YEAR(G368)&amp;"-"&amp;RIGHT("0"&amp;MONTH(G368),2)&amp;"-"&amp;RIGHT("0"&amp;DAY(G368),2))</f>
        <v/>
      </c>
      <c r="J368" s="52" t="n"/>
      <c r="K368" s="25" t="n"/>
      <c r="L368" s="29" t="n"/>
      <c r="M368" s="25" t="n"/>
      <c r="N368" s="25" t="n"/>
      <c r="O368" s="23">
        <f>IF(A368&amp;B368&amp;C368="","",IF(I368="","Sem vínculo",IF(COUNTIF(oc_chave,I368)&gt;0,"Vinculada","Previsão não encontrada")))</f>
        <v/>
      </c>
      <c r="P368" s="39">
        <f>IF(ISNUMBER(H368),YEAR(H368),"")</f>
        <v/>
      </c>
      <c r="Q368" s="23">
        <f>IF(D368="","",IF(COUNTIF(pl_chave,D368)&gt;0,"No plano atual","Fora do plano: histórico preservado"))</f>
        <v/>
      </c>
      <c r="R368" s="23">
        <f>IF(A368&amp;B368&amp;C368="","",IF(A368="","ERRO: falta ID do registro",IF(COUNTIF(ex_id,A368)&gt;1,"ERRO: ID do registro duplicado",IF(NOT(ISNUMBER(H368)),"ERRO: data realizada ausente ou inválida",IF(AND(ISNUMBER(pcmd_emissao),N(H368)&gt;N(pcmd_emissao)),"Verificar: realizada após a emissão","OK")))))</f>
        <v/>
      </c>
      <c r="S368" s="53" t="n"/>
    </row>
    <row r="369">
      <c r="A369" s="25" t="n"/>
      <c r="B369" s="29" t="n"/>
      <c r="C369" s="25" t="n"/>
      <c r="D369" s="23">
        <f>IF(OR(B369="",C369=""),"",B369&amp;"|"&amp;C369)</f>
        <v/>
      </c>
      <c r="E369" s="29" t="n"/>
      <c r="F369" s="52" t="n"/>
      <c r="G369" s="49" t="n"/>
      <c r="H369" s="49" t="n"/>
      <c r="I369" s="30">
        <f>IF(OR(D369="",NOT(ISNUMBER(G369))),"",D369&amp;"|"&amp;YEAR(G369)&amp;"-"&amp;RIGHT("0"&amp;MONTH(G369),2)&amp;"-"&amp;RIGHT("0"&amp;DAY(G369),2))</f>
        <v/>
      </c>
      <c r="J369" s="52" t="n"/>
      <c r="K369" s="25" t="n"/>
      <c r="L369" s="29" t="n"/>
      <c r="M369" s="25" t="n"/>
      <c r="N369" s="25" t="n"/>
      <c r="O369" s="23">
        <f>IF(A369&amp;B369&amp;C369="","",IF(I369="","Sem vínculo",IF(COUNTIF(oc_chave,I369)&gt;0,"Vinculada","Previsão não encontrada")))</f>
        <v/>
      </c>
      <c r="P369" s="39">
        <f>IF(ISNUMBER(H369),YEAR(H369),"")</f>
        <v/>
      </c>
      <c r="Q369" s="23">
        <f>IF(D369="","",IF(COUNTIF(pl_chave,D369)&gt;0,"No plano atual","Fora do plano: histórico preservado"))</f>
        <v/>
      </c>
      <c r="R369" s="23">
        <f>IF(A369&amp;B369&amp;C369="","",IF(A369="","ERRO: falta ID do registro",IF(COUNTIF(ex_id,A369)&gt;1,"ERRO: ID do registro duplicado",IF(NOT(ISNUMBER(H369)),"ERRO: data realizada ausente ou inválida",IF(AND(ISNUMBER(pcmd_emissao),N(H369)&gt;N(pcmd_emissao)),"Verificar: realizada após a emissão","OK")))))</f>
        <v/>
      </c>
      <c r="S369" s="53" t="n"/>
    </row>
    <row r="370">
      <c r="A370" s="25" t="n"/>
      <c r="B370" s="29" t="n"/>
      <c r="C370" s="25" t="n"/>
      <c r="D370" s="23">
        <f>IF(OR(B370="",C370=""),"",B370&amp;"|"&amp;C370)</f>
        <v/>
      </c>
      <c r="E370" s="29" t="n"/>
      <c r="F370" s="52" t="n"/>
      <c r="G370" s="49" t="n"/>
      <c r="H370" s="49" t="n"/>
      <c r="I370" s="30">
        <f>IF(OR(D370="",NOT(ISNUMBER(G370))),"",D370&amp;"|"&amp;YEAR(G370)&amp;"-"&amp;RIGHT("0"&amp;MONTH(G370),2)&amp;"-"&amp;RIGHT("0"&amp;DAY(G370),2))</f>
        <v/>
      </c>
      <c r="J370" s="52" t="n"/>
      <c r="K370" s="25" t="n"/>
      <c r="L370" s="29" t="n"/>
      <c r="M370" s="25" t="n"/>
      <c r="N370" s="25" t="n"/>
      <c r="O370" s="23">
        <f>IF(A370&amp;B370&amp;C370="","",IF(I370="","Sem vínculo",IF(COUNTIF(oc_chave,I370)&gt;0,"Vinculada","Previsão não encontrada")))</f>
        <v/>
      </c>
      <c r="P370" s="39">
        <f>IF(ISNUMBER(H370),YEAR(H370),"")</f>
        <v/>
      </c>
      <c r="Q370" s="23">
        <f>IF(D370="","",IF(COUNTIF(pl_chave,D370)&gt;0,"No plano atual","Fora do plano: histórico preservado"))</f>
        <v/>
      </c>
      <c r="R370" s="23">
        <f>IF(A370&amp;B370&amp;C370="","",IF(A370="","ERRO: falta ID do registro",IF(COUNTIF(ex_id,A370)&gt;1,"ERRO: ID do registro duplicado",IF(NOT(ISNUMBER(H370)),"ERRO: data realizada ausente ou inválida",IF(AND(ISNUMBER(pcmd_emissao),N(H370)&gt;N(pcmd_emissao)),"Verificar: realizada após a emissão","OK")))))</f>
        <v/>
      </c>
      <c r="S370" s="53" t="n"/>
    </row>
    <row r="371">
      <c r="A371" s="25" t="n"/>
      <c r="B371" s="29" t="n"/>
      <c r="C371" s="25" t="n"/>
      <c r="D371" s="23">
        <f>IF(OR(B371="",C371=""),"",B371&amp;"|"&amp;C371)</f>
        <v/>
      </c>
      <c r="E371" s="29" t="n"/>
      <c r="F371" s="52" t="n"/>
      <c r="G371" s="49" t="n"/>
      <c r="H371" s="49" t="n"/>
      <c r="I371" s="30">
        <f>IF(OR(D371="",NOT(ISNUMBER(G371))),"",D371&amp;"|"&amp;YEAR(G371)&amp;"-"&amp;RIGHT("0"&amp;MONTH(G371),2)&amp;"-"&amp;RIGHT("0"&amp;DAY(G371),2))</f>
        <v/>
      </c>
      <c r="J371" s="52" t="n"/>
      <c r="K371" s="25" t="n"/>
      <c r="L371" s="29" t="n"/>
      <c r="M371" s="25" t="n"/>
      <c r="N371" s="25" t="n"/>
      <c r="O371" s="23">
        <f>IF(A371&amp;B371&amp;C371="","",IF(I371="","Sem vínculo",IF(COUNTIF(oc_chave,I371)&gt;0,"Vinculada","Previsão não encontrada")))</f>
        <v/>
      </c>
      <c r="P371" s="39">
        <f>IF(ISNUMBER(H371),YEAR(H371),"")</f>
        <v/>
      </c>
      <c r="Q371" s="23">
        <f>IF(D371="","",IF(COUNTIF(pl_chave,D371)&gt;0,"No plano atual","Fora do plano: histórico preservado"))</f>
        <v/>
      </c>
      <c r="R371" s="23">
        <f>IF(A371&amp;B371&amp;C371="","",IF(A371="","ERRO: falta ID do registro",IF(COUNTIF(ex_id,A371)&gt;1,"ERRO: ID do registro duplicado",IF(NOT(ISNUMBER(H371)),"ERRO: data realizada ausente ou inválida",IF(AND(ISNUMBER(pcmd_emissao),N(H371)&gt;N(pcmd_emissao)),"Verificar: realizada após a emissão","OK")))))</f>
        <v/>
      </c>
      <c r="S371" s="53" t="n"/>
    </row>
    <row r="372">
      <c r="A372" s="25" t="n"/>
      <c r="B372" s="29" t="n"/>
      <c r="C372" s="25" t="n"/>
      <c r="D372" s="23">
        <f>IF(OR(B372="",C372=""),"",B372&amp;"|"&amp;C372)</f>
        <v/>
      </c>
      <c r="E372" s="29" t="n"/>
      <c r="F372" s="52" t="n"/>
      <c r="G372" s="49" t="n"/>
      <c r="H372" s="49" t="n"/>
      <c r="I372" s="30">
        <f>IF(OR(D372="",NOT(ISNUMBER(G372))),"",D372&amp;"|"&amp;YEAR(G372)&amp;"-"&amp;RIGHT("0"&amp;MONTH(G372),2)&amp;"-"&amp;RIGHT("0"&amp;DAY(G372),2))</f>
        <v/>
      </c>
      <c r="J372" s="52" t="n"/>
      <c r="K372" s="25" t="n"/>
      <c r="L372" s="29" t="n"/>
      <c r="M372" s="25" t="n"/>
      <c r="N372" s="25" t="n"/>
      <c r="O372" s="23">
        <f>IF(A372&amp;B372&amp;C372="","",IF(I372="","Sem vínculo",IF(COUNTIF(oc_chave,I372)&gt;0,"Vinculada","Previsão não encontrada")))</f>
        <v/>
      </c>
      <c r="P372" s="39">
        <f>IF(ISNUMBER(H372),YEAR(H372),"")</f>
        <v/>
      </c>
      <c r="Q372" s="23">
        <f>IF(D372="","",IF(COUNTIF(pl_chave,D372)&gt;0,"No plano atual","Fora do plano: histórico preservado"))</f>
        <v/>
      </c>
      <c r="R372" s="23">
        <f>IF(A372&amp;B372&amp;C372="","",IF(A372="","ERRO: falta ID do registro",IF(COUNTIF(ex_id,A372)&gt;1,"ERRO: ID do registro duplicado",IF(NOT(ISNUMBER(H372)),"ERRO: data realizada ausente ou inválida",IF(AND(ISNUMBER(pcmd_emissao),N(H372)&gt;N(pcmd_emissao)),"Verificar: realizada após a emissão","OK")))))</f>
        <v/>
      </c>
      <c r="S372" s="53" t="n"/>
    </row>
    <row r="373">
      <c r="A373" s="25" t="n"/>
      <c r="B373" s="29" t="n"/>
      <c r="C373" s="25" t="n"/>
      <c r="D373" s="23">
        <f>IF(OR(B373="",C373=""),"",B373&amp;"|"&amp;C373)</f>
        <v/>
      </c>
      <c r="E373" s="29" t="n"/>
      <c r="F373" s="52" t="n"/>
      <c r="G373" s="49" t="n"/>
      <c r="H373" s="49" t="n"/>
      <c r="I373" s="30">
        <f>IF(OR(D373="",NOT(ISNUMBER(G373))),"",D373&amp;"|"&amp;YEAR(G373)&amp;"-"&amp;RIGHT("0"&amp;MONTH(G373),2)&amp;"-"&amp;RIGHT("0"&amp;DAY(G373),2))</f>
        <v/>
      </c>
      <c r="J373" s="52" t="n"/>
      <c r="K373" s="25" t="n"/>
      <c r="L373" s="29" t="n"/>
      <c r="M373" s="25" t="n"/>
      <c r="N373" s="25" t="n"/>
      <c r="O373" s="23">
        <f>IF(A373&amp;B373&amp;C373="","",IF(I373="","Sem vínculo",IF(COUNTIF(oc_chave,I373)&gt;0,"Vinculada","Previsão não encontrada")))</f>
        <v/>
      </c>
      <c r="P373" s="39">
        <f>IF(ISNUMBER(H373),YEAR(H373),"")</f>
        <v/>
      </c>
      <c r="Q373" s="23">
        <f>IF(D373="","",IF(COUNTIF(pl_chave,D373)&gt;0,"No plano atual","Fora do plano: histórico preservado"))</f>
        <v/>
      </c>
      <c r="R373" s="23">
        <f>IF(A373&amp;B373&amp;C373="","",IF(A373="","ERRO: falta ID do registro",IF(COUNTIF(ex_id,A373)&gt;1,"ERRO: ID do registro duplicado",IF(NOT(ISNUMBER(H373)),"ERRO: data realizada ausente ou inválida",IF(AND(ISNUMBER(pcmd_emissao),N(H373)&gt;N(pcmd_emissao)),"Verificar: realizada após a emissão","OK")))))</f>
        <v/>
      </c>
      <c r="S373" s="53" t="n"/>
    </row>
    <row r="374">
      <c r="A374" s="25" t="n"/>
      <c r="B374" s="29" t="n"/>
      <c r="C374" s="25" t="n"/>
      <c r="D374" s="23">
        <f>IF(OR(B374="",C374=""),"",B374&amp;"|"&amp;C374)</f>
        <v/>
      </c>
      <c r="E374" s="29" t="n"/>
      <c r="F374" s="52" t="n"/>
      <c r="G374" s="49" t="n"/>
      <c r="H374" s="49" t="n"/>
      <c r="I374" s="30">
        <f>IF(OR(D374="",NOT(ISNUMBER(G374))),"",D374&amp;"|"&amp;YEAR(G374)&amp;"-"&amp;RIGHT("0"&amp;MONTH(G374),2)&amp;"-"&amp;RIGHT("0"&amp;DAY(G374),2))</f>
        <v/>
      </c>
      <c r="J374" s="52" t="n"/>
      <c r="K374" s="25" t="n"/>
      <c r="L374" s="29" t="n"/>
      <c r="M374" s="25" t="n"/>
      <c r="N374" s="25" t="n"/>
      <c r="O374" s="23">
        <f>IF(A374&amp;B374&amp;C374="","",IF(I374="","Sem vínculo",IF(COUNTIF(oc_chave,I374)&gt;0,"Vinculada","Previsão não encontrada")))</f>
        <v/>
      </c>
      <c r="P374" s="39">
        <f>IF(ISNUMBER(H374),YEAR(H374),"")</f>
        <v/>
      </c>
      <c r="Q374" s="23">
        <f>IF(D374="","",IF(COUNTIF(pl_chave,D374)&gt;0,"No plano atual","Fora do plano: histórico preservado"))</f>
        <v/>
      </c>
      <c r="R374" s="23">
        <f>IF(A374&amp;B374&amp;C374="","",IF(A374="","ERRO: falta ID do registro",IF(COUNTIF(ex_id,A374)&gt;1,"ERRO: ID do registro duplicado",IF(NOT(ISNUMBER(H374)),"ERRO: data realizada ausente ou inválida",IF(AND(ISNUMBER(pcmd_emissao),N(H374)&gt;N(pcmd_emissao)),"Verificar: realizada após a emissão","OK")))))</f>
        <v/>
      </c>
      <c r="S374" s="53" t="n"/>
    </row>
    <row r="375">
      <c r="A375" s="25" t="n"/>
      <c r="B375" s="29" t="n"/>
      <c r="C375" s="25" t="n"/>
      <c r="D375" s="23">
        <f>IF(OR(B375="",C375=""),"",B375&amp;"|"&amp;C375)</f>
        <v/>
      </c>
      <c r="E375" s="29" t="n"/>
      <c r="F375" s="52" t="n"/>
      <c r="G375" s="49" t="n"/>
      <c r="H375" s="49" t="n"/>
      <c r="I375" s="30">
        <f>IF(OR(D375="",NOT(ISNUMBER(G375))),"",D375&amp;"|"&amp;YEAR(G375)&amp;"-"&amp;RIGHT("0"&amp;MONTH(G375),2)&amp;"-"&amp;RIGHT("0"&amp;DAY(G375),2))</f>
        <v/>
      </c>
      <c r="J375" s="52" t="n"/>
      <c r="K375" s="25" t="n"/>
      <c r="L375" s="29" t="n"/>
      <c r="M375" s="25" t="n"/>
      <c r="N375" s="25" t="n"/>
      <c r="O375" s="23">
        <f>IF(A375&amp;B375&amp;C375="","",IF(I375="","Sem vínculo",IF(COUNTIF(oc_chave,I375)&gt;0,"Vinculada","Previsão não encontrada")))</f>
        <v/>
      </c>
      <c r="P375" s="39">
        <f>IF(ISNUMBER(H375),YEAR(H375),"")</f>
        <v/>
      </c>
      <c r="Q375" s="23">
        <f>IF(D375="","",IF(COUNTIF(pl_chave,D375)&gt;0,"No plano atual","Fora do plano: histórico preservado"))</f>
        <v/>
      </c>
      <c r="R375" s="23">
        <f>IF(A375&amp;B375&amp;C375="","",IF(A375="","ERRO: falta ID do registro",IF(COUNTIF(ex_id,A375)&gt;1,"ERRO: ID do registro duplicado",IF(NOT(ISNUMBER(H375)),"ERRO: data realizada ausente ou inválida",IF(AND(ISNUMBER(pcmd_emissao),N(H375)&gt;N(pcmd_emissao)),"Verificar: realizada após a emissão","OK")))))</f>
        <v/>
      </c>
      <c r="S375" s="53" t="n"/>
    </row>
    <row r="376">
      <c r="A376" s="25" t="n"/>
      <c r="B376" s="29" t="n"/>
      <c r="C376" s="25" t="n"/>
      <c r="D376" s="23">
        <f>IF(OR(B376="",C376=""),"",B376&amp;"|"&amp;C376)</f>
        <v/>
      </c>
      <c r="E376" s="29" t="n"/>
      <c r="F376" s="52" t="n"/>
      <c r="G376" s="49" t="n"/>
      <c r="H376" s="49" t="n"/>
      <c r="I376" s="30">
        <f>IF(OR(D376="",NOT(ISNUMBER(G376))),"",D376&amp;"|"&amp;YEAR(G376)&amp;"-"&amp;RIGHT("0"&amp;MONTH(G376),2)&amp;"-"&amp;RIGHT("0"&amp;DAY(G376),2))</f>
        <v/>
      </c>
      <c r="J376" s="52" t="n"/>
      <c r="K376" s="25" t="n"/>
      <c r="L376" s="29" t="n"/>
      <c r="M376" s="25" t="n"/>
      <c r="N376" s="25" t="n"/>
      <c r="O376" s="23">
        <f>IF(A376&amp;B376&amp;C376="","",IF(I376="","Sem vínculo",IF(COUNTIF(oc_chave,I376)&gt;0,"Vinculada","Previsão não encontrada")))</f>
        <v/>
      </c>
      <c r="P376" s="39">
        <f>IF(ISNUMBER(H376),YEAR(H376),"")</f>
        <v/>
      </c>
      <c r="Q376" s="23">
        <f>IF(D376="","",IF(COUNTIF(pl_chave,D376)&gt;0,"No plano atual","Fora do plano: histórico preservado"))</f>
        <v/>
      </c>
      <c r="R376" s="23">
        <f>IF(A376&amp;B376&amp;C376="","",IF(A376="","ERRO: falta ID do registro",IF(COUNTIF(ex_id,A376)&gt;1,"ERRO: ID do registro duplicado",IF(NOT(ISNUMBER(H376)),"ERRO: data realizada ausente ou inválida",IF(AND(ISNUMBER(pcmd_emissao),N(H376)&gt;N(pcmd_emissao)),"Verificar: realizada após a emissão","OK")))))</f>
        <v/>
      </c>
      <c r="S376" s="53" t="n"/>
    </row>
    <row r="377">
      <c r="A377" s="25" t="n"/>
      <c r="B377" s="29" t="n"/>
      <c r="C377" s="25" t="n"/>
      <c r="D377" s="23">
        <f>IF(OR(B377="",C377=""),"",B377&amp;"|"&amp;C377)</f>
        <v/>
      </c>
      <c r="E377" s="29" t="n"/>
      <c r="F377" s="52" t="n"/>
      <c r="G377" s="49" t="n"/>
      <c r="H377" s="49" t="n"/>
      <c r="I377" s="30">
        <f>IF(OR(D377="",NOT(ISNUMBER(G377))),"",D377&amp;"|"&amp;YEAR(G377)&amp;"-"&amp;RIGHT("0"&amp;MONTH(G377),2)&amp;"-"&amp;RIGHT("0"&amp;DAY(G377),2))</f>
        <v/>
      </c>
      <c r="J377" s="52" t="n"/>
      <c r="K377" s="25" t="n"/>
      <c r="L377" s="29" t="n"/>
      <c r="M377" s="25" t="n"/>
      <c r="N377" s="25" t="n"/>
      <c r="O377" s="23">
        <f>IF(A377&amp;B377&amp;C377="","",IF(I377="","Sem vínculo",IF(COUNTIF(oc_chave,I377)&gt;0,"Vinculada","Previsão não encontrada")))</f>
        <v/>
      </c>
      <c r="P377" s="39">
        <f>IF(ISNUMBER(H377),YEAR(H377),"")</f>
        <v/>
      </c>
      <c r="Q377" s="23">
        <f>IF(D377="","",IF(COUNTIF(pl_chave,D377)&gt;0,"No plano atual","Fora do plano: histórico preservado"))</f>
        <v/>
      </c>
      <c r="R377" s="23">
        <f>IF(A377&amp;B377&amp;C377="","",IF(A377="","ERRO: falta ID do registro",IF(COUNTIF(ex_id,A377)&gt;1,"ERRO: ID do registro duplicado",IF(NOT(ISNUMBER(H377)),"ERRO: data realizada ausente ou inválida",IF(AND(ISNUMBER(pcmd_emissao),N(H377)&gt;N(pcmd_emissao)),"Verificar: realizada após a emissão","OK")))))</f>
        <v/>
      </c>
      <c r="S377" s="53" t="n"/>
    </row>
    <row r="378">
      <c r="A378" s="25" t="n"/>
      <c r="B378" s="29" t="n"/>
      <c r="C378" s="25" t="n"/>
      <c r="D378" s="23">
        <f>IF(OR(B378="",C378=""),"",B378&amp;"|"&amp;C378)</f>
        <v/>
      </c>
      <c r="E378" s="29" t="n"/>
      <c r="F378" s="52" t="n"/>
      <c r="G378" s="49" t="n"/>
      <c r="H378" s="49" t="n"/>
      <c r="I378" s="30">
        <f>IF(OR(D378="",NOT(ISNUMBER(G378))),"",D378&amp;"|"&amp;YEAR(G378)&amp;"-"&amp;RIGHT("0"&amp;MONTH(G378),2)&amp;"-"&amp;RIGHT("0"&amp;DAY(G378),2))</f>
        <v/>
      </c>
      <c r="J378" s="52" t="n"/>
      <c r="K378" s="25" t="n"/>
      <c r="L378" s="29" t="n"/>
      <c r="M378" s="25" t="n"/>
      <c r="N378" s="25" t="n"/>
      <c r="O378" s="23">
        <f>IF(A378&amp;B378&amp;C378="","",IF(I378="","Sem vínculo",IF(COUNTIF(oc_chave,I378)&gt;0,"Vinculada","Previsão não encontrada")))</f>
        <v/>
      </c>
      <c r="P378" s="39">
        <f>IF(ISNUMBER(H378),YEAR(H378),"")</f>
        <v/>
      </c>
      <c r="Q378" s="23">
        <f>IF(D378="","",IF(COUNTIF(pl_chave,D378)&gt;0,"No plano atual","Fora do plano: histórico preservado"))</f>
        <v/>
      </c>
      <c r="R378" s="23">
        <f>IF(A378&amp;B378&amp;C378="","",IF(A378="","ERRO: falta ID do registro",IF(COUNTIF(ex_id,A378)&gt;1,"ERRO: ID do registro duplicado",IF(NOT(ISNUMBER(H378)),"ERRO: data realizada ausente ou inválida",IF(AND(ISNUMBER(pcmd_emissao),N(H378)&gt;N(pcmd_emissao)),"Verificar: realizada após a emissão","OK")))))</f>
        <v/>
      </c>
      <c r="S378" s="53" t="n"/>
    </row>
    <row r="379">
      <c r="A379" s="25" t="n"/>
      <c r="B379" s="29" t="n"/>
      <c r="C379" s="25" t="n"/>
      <c r="D379" s="23">
        <f>IF(OR(B379="",C379=""),"",B379&amp;"|"&amp;C379)</f>
        <v/>
      </c>
      <c r="E379" s="29" t="n"/>
      <c r="F379" s="52" t="n"/>
      <c r="G379" s="49" t="n"/>
      <c r="H379" s="49" t="n"/>
      <c r="I379" s="30">
        <f>IF(OR(D379="",NOT(ISNUMBER(G379))),"",D379&amp;"|"&amp;YEAR(G379)&amp;"-"&amp;RIGHT("0"&amp;MONTH(G379),2)&amp;"-"&amp;RIGHT("0"&amp;DAY(G379),2))</f>
        <v/>
      </c>
      <c r="J379" s="52" t="n"/>
      <c r="K379" s="25" t="n"/>
      <c r="L379" s="29" t="n"/>
      <c r="M379" s="25" t="n"/>
      <c r="N379" s="25" t="n"/>
      <c r="O379" s="23">
        <f>IF(A379&amp;B379&amp;C379="","",IF(I379="","Sem vínculo",IF(COUNTIF(oc_chave,I379)&gt;0,"Vinculada","Previsão não encontrada")))</f>
        <v/>
      </c>
      <c r="P379" s="39">
        <f>IF(ISNUMBER(H379),YEAR(H379),"")</f>
        <v/>
      </c>
      <c r="Q379" s="23">
        <f>IF(D379="","",IF(COUNTIF(pl_chave,D379)&gt;0,"No plano atual","Fora do plano: histórico preservado"))</f>
        <v/>
      </c>
      <c r="R379" s="23">
        <f>IF(A379&amp;B379&amp;C379="","",IF(A379="","ERRO: falta ID do registro",IF(COUNTIF(ex_id,A379)&gt;1,"ERRO: ID do registro duplicado",IF(NOT(ISNUMBER(H379)),"ERRO: data realizada ausente ou inválida",IF(AND(ISNUMBER(pcmd_emissao),N(H379)&gt;N(pcmd_emissao)),"Verificar: realizada após a emissão","OK")))))</f>
        <v/>
      </c>
      <c r="S379" s="53" t="n"/>
    </row>
    <row r="380">
      <c r="A380" s="25" t="n"/>
      <c r="B380" s="29" t="n"/>
      <c r="C380" s="25" t="n"/>
      <c r="D380" s="23">
        <f>IF(OR(B380="",C380=""),"",B380&amp;"|"&amp;C380)</f>
        <v/>
      </c>
      <c r="E380" s="29" t="n"/>
      <c r="F380" s="52" t="n"/>
      <c r="G380" s="49" t="n"/>
      <c r="H380" s="49" t="n"/>
      <c r="I380" s="30">
        <f>IF(OR(D380="",NOT(ISNUMBER(G380))),"",D380&amp;"|"&amp;YEAR(G380)&amp;"-"&amp;RIGHT("0"&amp;MONTH(G380),2)&amp;"-"&amp;RIGHT("0"&amp;DAY(G380),2))</f>
        <v/>
      </c>
      <c r="J380" s="52" t="n"/>
      <c r="K380" s="25" t="n"/>
      <c r="L380" s="29" t="n"/>
      <c r="M380" s="25" t="n"/>
      <c r="N380" s="25" t="n"/>
      <c r="O380" s="23">
        <f>IF(A380&amp;B380&amp;C380="","",IF(I380="","Sem vínculo",IF(COUNTIF(oc_chave,I380)&gt;0,"Vinculada","Previsão não encontrada")))</f>
        <v/>
      </c>
      <c r="P380" s="39">
        <f>IF(ISNUMBER(H380),YEAR(H380),"")</f>
        <v/>
      </c>
      <c r="Q380" s="23">
        <f>IF(D380="","",IF(COUNTIF(pl_chave,D380)&gt;0,"No plano atual","Fora do plano: histórico preservado"))</f>
        <v/>
      </c>
      <c r="R380" s="23">
        <f>IF(A380&amp;B380&amp;C380="","",IF(A380="","ERRO: falta ID do registro",IF(COUNTIF(ex_id,A380)&gt;1,"ERRO: ID do registro duplicado",IF(NOT(ISNUMBER(H380)),"ERRO: data realizada ausente ou inválida",IF(AND(ISNUMBER(pcmd_emissao),N(H380)&gt;N(pcmd_emissao)),"Verificar: realizada após a emissão","OK")))))</f>
        <v/>
      </c>
      <c r="S380" s="53" t="n"/>
    </row>
    <row r="381">
      <c r="A381" s="25" t="n"/>
      <c r="B381" s="29" t="n"/>
      <c r="C381" s="25" t="n"/>
      <c r="D381" s="23">
        <f>IF(OR(B381="",C381=""),"",B381&amp;"|"&amp;C381)</f>
        <v/>
      </c>
      <c r="E381" s="29" t="n"/>
      <c r="F381" s="52" t="n"/>
      <c r="G381" s="49" t="n"/>
      <c r="H381" s="49" t="n"/>
      <c r="I381" s="30">
        <f>IF(OR(D381="",NOT(ISNUMBER(G381))),"",D381&amp;"|"&amp;YEAR(G381)&amp;"-"&amp;RIGHT("0"&amp;MONTH(G381),2)&amp;"-"&amp;RIGHT("0"&amp;DAY(G381),2))</f>
        <v/>
      </c>
      <c r="J381" s="52" t="n"/>
      <c r="K381" s="25" t="n"/>
      <c r="L381" s="29" t="n"/>
      <c r="M381" s="25" t="n"/>
      <c r="N381" s="25" t="n"/>
      <c r="O381" s="23">
        <f>IF(A381&amp;B381&amp;C381="","",IF(I381="","Sem vínculo",IF(COUNTIF(oc_chave,I381)&gt;0,"Vinculada","Previsão não encontrada")))</f>
        <v/>
      </c>
      <c r="P381" s="39">
        <f>IF(ISNUMBER(H381),YEAR(H381),"")</f>
        <v/>
      </c>
      <c r="Q381" s="23">
        <f>IF(D381="","",IF(COUNTIF(pl_chave,D381)&gt;0,"No plano atual","Fora do plano: histórico preservado"))</f>
        <v/>
      </c>
      <c r="R381" s="23">
        <f>IF(A381&amp;B381&amp;C381="","",IF(A381="","ERRO: falta ID do registro",IF(COUNTIF(ex_id,A381)&gt;1,"ERRO: ID do registro duplicado",IF(NOT(ISNUMBER(H381)),"ERRO: data realizada ausente ou inválida",IF(AND(ISNUMBER(pcmd_emissao),N(H381)&gt;N(pcmd_emissao)),"Verificar: realizada após a emissão","OK")))))</f>
        <v/>
      </c>
      <c r="S381" s="53" t="n"/>
    </row>
    <row r="382">
      <c r="A382" s="25" t="n"/>
      <c r="B382" s="29" t="n"/>
      <c r="C382" s="25" t="n"/>
      <c r="D382" s="23">
        <f>IF(OR(B382="",C382=""),"",B382&amp;"|"&amp;C382)</f>
        <v/>
      </c>
      <c r="E382" s="29" t="n"/>
      <c r="F382" s="52" t="n"/>
      <c r="G382" s="49" t="n"/>
      <c r="H382" s="49" t="n"/>
      <c r="I382" s="30">
        <f>IF(OR(D382="",NOT(ISNUMBER(G382))),"",D382&amp;"|"&amp;YEAR(G382)&amp;"-"&amp;RIGHT("0"&amp;MONTH(G382),2)&amp;"-"&amp;RIGHT("0"&amp;DAY(G382),2))</f>
        <v/>
      </c>
      <c r="J382" s="52" t="n"/>
      <c r="K382" s="25" t="n"/>
      <c r="L382" s="29" t="n"/>
      <c r="M382" s="25" t="n"/>
      <c r="N382" s="25" t="n"/>
      <c r="O382" s="23">
        <f>IF(A382&amp;B382&amp;C382="","",IF(I382="","Sem vínculo",IF(COUNTIF(oc_chave,I382)&gt;0,"Vinculada","Previsão não encontrada")))</f>
        <v/>
      </c>
      <c r="P382" s="39">
        <f>IF(ISNUMBER(H382),YEAR(H382),"")</f>
        <v/>
      </c>
      <c r="Q382" s="23">
        <f>IF(D382="","",IF(COUNTIF(pl_chave,D382)&gt;0,"No plano atual","Fora do plano: histórico preservado"))</f>
        <v/>
      </c>
      <c r="R382" s="23">
        <f>IF(A382&amp;B382&amp;C382="","",IF(A382="","ERRO: falta ID do registro",IF(COUNTIF(ex_id,A382)&gt;1,"ERRO: ID do registro duplicado",IF(NOT(ISNUMBER(H382)),"ERRO: data realizada ausente ou inválida",IF(AND(ISNUMBER(pcmd_emissao),N(H382)&gt;N(pcmd_emissao)),"Verificar: realizada após a emissão","OK")))))</f>
        <v/>
      </c>
      <c r="S382" s="53" t="n"/>
    </row>
    <row r="383">
      <c r="A383" s="25" t="n"/>
      <c r="B383" s="29" t="n"/>
      <c r="C383" s="25" t="n"/>
      <c r="D383" s="23">
        <f>IF(OR(B383="",C383=""),"",B383&amp;"|"&amp;C383)</f>
        <v/>
      </c>
      <c r="E383" s="29" t="n"/>
      <c r="F383" s="52" t="n"/>
      <c r="G383" s="49" t="n"/>
      <c r="H383" s="49" t="n"/>
      <c r="I383" s="30">
        <f>IF(OR(D383="",NOT(ISNUMBER(G383))),"",D383&amp;"|"&amp;YEAR(G383)&amp;"-"&amp;RIGHT("0"&amp;MONTH(G383),2)&amp;"-"&amp;RIGHT("0"&amp;DAY(G383),2))</f>
        <v/>
      </c>
      <c r="J383" s="52" t="n"/>
      <c r="K383" s="25" t="n"/>
      <c r="L383" s="29" t="n"/>
      <c r="M383" s="25" t="n"/>
      <c r="N383" s="25" t="n"/>
      <c r="O383" s="23">
        <f>IF(A383&amp;B383&amp;C383="","",IF(I383="","Sem vínculo",IF(COUNTIF(oc_chave,I383)&gt;0,"Vinculada","Previsão não encontrada")))</f>
        <v/>
      </c>
      <c r="P383" s="39">
        <f>IF(ISNUMBER(H383),YEAR(H383),"")</f>
        <v/>
      </c>
      <c r="Q383" s="23">
        <f>IF(D383="","",IF(COUNTIF(pl_chave,D383)&gt;0,"No plano atual","Fora do plano: histórico preservado"))</f>
        <v/>
      </c>
      <c r="R383" s="23">
        <f>IF(A383&amp;B383&amp;C383="","",IF(A383="","ERRO: falta ID do registro",IF(COUNTIF(ex_id,A383)&gt;1,"ERRO: ID do registro duplicado",IF(NOT(ISNUMBER(H383)),"ERRO: data realizada ausente ou inválida",IF(AND(ISNUMBER(pcmd_emissao),N(H383)&gt;N(pcmd_emissao)),"Verificar: realizada após a emissão","OK")))))</f>
        <v/>
      </c>
      <c r="S383" s="53" t="n"/>
    </row>
    <row r="384">
      <c r="A384" s="25" t="n"/>
      <c r="B384" s="29" t="n"/>
      <c r="C384" s="25" t="n"/>
      <c r="D384" s="23">
        <f>IF(OR(B384="",C384=""),"",B384&amp;"|"&amp;C384)</f>
        <v/>
      </c>
      <c r="E384" s="29" t="n"/>
      <c r="F384" s="52" t="n"/>
      <c r="G384" s="49" t="n"/>
      <c r="H384" s="49" t="n"/>
      <c r="I384" s="30">
        <f>IF(OR(D384="",NOT(ISNUMBER(G384))),"",D384&amp;"|"&amp;YEAR(G384)&amp;"-"&amp;RIGHT("0"&amp;MONTH(G384),2)&amp;"-"&amp;RIGHT("0"&amp;DAY(G384),2))</f>
        <v/>
      </c>
      <c r="J384" s="52" t="n"/>
      <c r="K384" s="25" t="n"/>
      <c r="L384" s="29" t="n"/>
      <c r="M384" s="25" t="n"/>
      <c r="N384" s="25" t="n"/>
      <c r="O384" s="23">
        <f>IF(A384&amp;B384&amp;C384="","",IF(I384="","Sem vínculo",IF(COUNTIF(oc_chave,I384)&gt;0,"Vinculada","Previsão não encontrada")))</f>
        <v/>
      </c>
      <c r="P384" s="39">
        <f>IF(ISNUMBER(H384),YEAR(H384),"")</f>
        <v/>
      </c>
      <c r="Q384" s="23">
        <f>IF(D384="","",IF(COUNTIF(pl_chave,D384)&gt;0,"No plano atual","Fora do plano: histórico preservado"))</f>
        <v/>
      </c>
      <c r="R384" s="23">
        <f>IF(A384&amp;B384&amp;C384="","",IF(A384="","ERRO: falta ID do registro",IF(COUNTIF(ex_id,A384)&gt;1,"ERRO: ID do registro duplicado",IF(NOT(ISNUMBER(H384)),"ERRO: data realizada ausente ou inválida",IF(AND(ISNUMBER(pcmd_emissao),N(H384)&gt;N(pcmd_emissao)),"Verificar: realizada após a emissão","OK")))))</f>
        <v/>
      </c>
      <c r="S384" s="53" t="n"/>
    </row>
    <row r="385">
      <c r="A385" s="25" t="n"/>
      <c r="B385" s="29" t="n"/>
      <c r="C385" s="25" t="n"/>
      <c r="D385" s="23">
        <f>IF(OR(B385="",C385=""),"",B385&amp;"|"&amp;C385)</f>
        <v/>
      </c>
      <c r="E385" s="29" t="n"/>
      <c r="F385" s="52" t="n"/>
      <c r="G385" s="49" t="n"/>
      <c r="H385" s="49" t="n"/>
      <c r="I385" s="30">
        <f>IF(OR(D385="",NOT(ISNUMBER(G385))),"",D385&amp;"|"&amp;YEAR(G385)&amp;"-"&amp;RIGHT("0"&amp;MONTH(G385),2)&amp;"-"&amp;RIGHT("0"&amp;DAY(G385),2))</f>
        <v/>
      </c>
      <c r="J385" s="52" t="n"/>
      <c r="K385" s="25" t="n"/>
      <c r="L385" s="29" t="n"/>
      <c r="M385" s="25" t="n"/>
      <c r="N385" s="25" t="n"/>
      <c r="O385" s="23">
        <f>IF(A385&amp;B385&amp;C385="","",IF(I385="","Sem vínculo",IF(COUNTIF(oc_chave,I385)&gt;0,"Vinculada","Previsão não encontrada")))</f>
        <v/>
      </c>
      <c r="P385" s="39">
        <f>IF(ISNUMBER(H385),YEAR(H385),"")</f>
        <v/>
      </c>
      <c r="Q385" s="23">
        <f>IF(D385="","",IF(COUNTIF(pl_chave,D385)&gt;0,"No plano atual","Fora do plano: histórico preservado"))</f>
        <v/>
      </c>
      <c r="R385" s="23">
        <f>IF(A385&amp;B385&amp;C385="","",IF(A385="","ERRO: falta ID do registro",IF(COUNTIF(ex_id,A385)&gt;1,"ERRO: ID do registro duplicado",IF(NOT(ISNUMBER(H385)),"ERRO: data realizada ausente ou inválida",IF(AND(ISNUMBER(pcmd_emissao),N(H385)&gt;N(pcmd_emissao)),"Verificar: realizada após a emissão","OK")))))</f>
        <v/>
      </c>
      <c r="S385" s="53" t="n"/>
    </row>
    <row r="386">
      <c r="A386" s="25" t="n"/>
      <c r="B386" s="29" t="n"/>
      <c r="C386" s="25" t="n"/>
      <c r="D386" s="23">
        <f>IF(OR(B386="",C386=""),"",B386&amp;"|"&amp;C386)</f>
        <v/>
      </c>
      <c r="E386" s="29" t="n"/>
      <c r="F386" s="52" t="n"/>
      <c r="G386" s="49" t="n"/>
      <c r="H386" s="49" t="n"/>
      <c r="I386" s="30">
        <f>IF(OR(D386="",NOT(ISNUMBER(G386))),"",D386&amp;"|"&amp;YEAR(G386)&amp;"-"&amp;RIGHT("0"&amp;MONTH(G386),2)&amp;"-"&amp;RIGHT("0"&amp;DAY(G386),2))</f>
        <v/>
      </c>
      <c r="J386" s="52" t="n"/>
      <c r="K386" s="25" t="n"/>
      <c r="L386" s="29" t="n"/>
      <c r="M386" s="25" t="n"/>
      <c r="N386" s="25" t="n"/>
      <c r="O386" s="23">
        <f>IF(A386&amp;B386&amp;C386="","",IF(I386="","Sem vínculo",IF(COUNTIF(oc_chave,I386)&gt;0,"Vinculada","Previsão não encontrada")))</f>
        <v/>
      </c>
      <c r="P386" s="39">
        <f>IF(ISNUMBER(H386),YEAR(H386),"")</f>
        <v/>
      </c>
      <c r="Q386" s="23">
        <f>IF(D386="","",IF(COUNTIF(pl_chave,D386)&gt;0,"No plano atual","Fora do plano: histórico preservado"))</f>
        <v/>
      </c>
      <c r="R386" s="23">
        <f>IF(A386&amp;B386&amp;C386="","",IF(A386="","ERRO: falta ID do registro",IF(COUNTIF(ex_id,A386)&gt;1,"ERRO: ID do registro duplicado",IF(NOT(ISNUMBER(H386)),"ERRO: data realizada ausente ou inválida",IF(AND(ISNUMBER(pcmd_emissao),N(H386)&gt;N(pcmd_emissao)),"Verificar: realizada após a emissão","OK")))))</f>
        <v/>
      </c>
      <c r="S386" s="53" t="n"/>
    </row>
    <row r="387">
      <c r="A387" s="25" t="n"/>
      <c r="B387" s="29" t="n"/>
      <c r="C387" s="25" t="n"/>
      <c r="D387" s="23">
        <f>IF(OR(B387="",C387=""),"",B387&amp;"|"&amp;C387)</f>
        <v/>
      </c>
      <c r="E387" s="29" t="n"/>
      <c r="F387" s="52" t="n"/>
      <c r="G387" s="49" t="n"/>
      <c r="H387" s="49" t="n"/>
      <c r="I387" s="30">
        <f>IF(OR(D387="",NOT(ISNUMBER(G387))),"",D387&amp;"|"&amp;YEAR(G387)&amp;"-"&amp;RIGHT("0"&amp;MONTH(G387),2)&amp;"-"&amp;RIGHT("0"&amp;DAY(G387),2))</f>
        <v/>
      </c>
      <c r="J387" s="52" t="n"/>
      <c r="K387" s="25" t="n"/>
      <c r="L387" s="29" t="n"/>
      <c r="M387" s="25" t="n"/>
      <c r="N387" s="25" t="n"/>
      <c r="O387" s="23">
        <f>IF(A387&amp;B387&amp;C387="","",IF(I387="","Sem vínculo",IF(COUNTIF(oc_chave,I387)&gt;0,"Vinculada","Previsão não encontrada")))</f>
        <v/>
      </c>
      <c r="P387" s="39">
        <f>IF(ISNUMBER(H387),YEAR(H387),"")</f>
        <v/>
      </c>
      <c r="Q387" s="23">
        <f>IF(D387="","",IF(COUNTIF(pl_chave,D387)&gt;0,"No plano atual","Fora do plano: histórico preservado"))</f>
        <v/>
      </c>
      <c r="R387" s="23">
        <f>IF(A387&amp;B387&amp;C387="","",IF(A387="","ERRO: falta ID do registro",IF(COUNTIF(ex_id,A387)&gt;1,"ERRO: ID do registro duplicado",IF(NOT(ISNUMBER(H387)),"ERRO: data realizada ausente ou inválida",IF(AND(ISNUMBER(pcmd_emissao),N(H387)&gt;N(pcmd_emissao)),"Verificar: realizada após a emissão","OK")))))</f>
        <v/>
      </c>
      <c r="S387" s="53" t="n"/>
    </row>
    <row r="388">
      <c r="A388" s="25" t="n"/>
      <c r="B388" s="29" t="n"/>
      <c r="C388" s="25" t="n"/>
      <c r="D388" s="23">
        <f>IF(OR(B388="",C388=""),"",B388&amp;"|"&amp;C388)</f>
        <v/>
      </c>
      <c r="E388" s="29" t="n"/>
      <c r="F388" s="52" t="n"/>
      <c r="G388" s="49" t="n"/>
      <c r="H388" s="49" t="n"/>
      <c r="I388" s="30">
        <f>IF(OR(D388="",NOT(ISNUMBER(G388))),"",D388&amp;"|"&amp;YEAR(G388)&amp;"-"&amp;RIGHT("0"&amp;MONTH(G388),2)&amp;"-"&amp;RIGHT("0"&amp;DAY(G388),2))</f>
        <v/>
      </c>
      <c r="J388" s="52" t="n"/>
      <c r="K388" s="25" t="n"/>
      <c r="L388" s="29" t="n"/>
      <c r="M388" s="25" t="n"/>
      <c r="N388" s="25" t="n"/>
      <c r="O388" s="23">
        <f>IF(A388&amp;B388&amp;C388="","",IF(I388="","Sem vínculo",IF(COUNTIF(oc_chave,I388)&gt;0,"Vinculada","Previsão não encontrada")))</f>
        <v/>
      </c>
      <c r="P388" s="39">
        <f>IF(ISNUMBER(H388),YEAR(H388),"")</f>
        <v/>
      </c>
      <c r="Q388" s="23">
        <f>IF(D388="","",IF(COUNTIF(pl_chave,D388)&gt;0,"No plano atual","Fora do plano: histórico preservado"))</f>
        <v/>
      </c>
      <c r="R388" s="23">
        <f>IF(A388&amp;B388&amp;C388="","",IF(A388="","ERRO: falta ID do registro",IF(COUNTIF(ex_id,A388)&gt;1,"ERRO: ID do registro duplicado",IF(NOT(ISNUMBER(H388)),"ERRO: data realizada ausente ou inválida",IF(AND(ISNUMBER(pcmd_emissao),N(H388)&gt;N(pcmd_emissao)),"Verificar: realizada após a emissão","OK")))))</f>
        <v/>
      </c>
      <c r="S388" s="53" t="n"/>
    </row>
    <row r="389">
      <c r="A389" s="25" t="n"/>
      <c r="B389" s="29" t="n"/>
      <c r="C389" s="25" t="n"/>
      <c r="D389" s="23">
        <f>IF(OR(B389="",C389=""),"",B389&amp;"|"&amp;C389)</f>
        <v/>
      </c>
      <c r="E389" s="29" t="n"/>
      <c r="F389" s="52" t="n"/>
      <c r="G389" s="49" t="n"/>
      <c r="H389" s="49" t="n"/>
      <c r="I389" s="30">
        <f>IF(OR(D389="",NOT(ISNUMBER(G389))),"",D389&amp;"|"&amp;YEAR(G389)&amp;"-"&amp;RIGHT("0"&amp;MONTH(G389),2)&amp;"-"&amp;RIGHT("0"&amp;DAY(G389),2))</f>
        <v/>
      </c>
      <c r="J389" s="52" t="n"/>
      <c r="K389" s="25" t="n"/>
      <c r="L389" s="29" t="n"/>
      <c r="M389" s="25" t="n"/>
      <c r="N389" s="25" t="n"/>
      <c r="O389" s="23">
        <f>IF(A389&amp;B389&amp;C389="","",IF(I389="","Sem vínculo",IF(COUNTIF(oc_chave,I389)&gt;0,"Vinculada","Previsão não encontrada")))</f>
        <v/>
      </c>
      <c r="P389" s="39">
        <f>IF(ISNUMBER(H389),YEAR(H389),"")</f>
        <v/>
      </c>
      <c r="Q389" s="23">
        <f>IF(D389="","",IF(COUNTIF(pl_chave,D389)&gt;0,"No plano atual","Fora do plano: histórico preservado"))</f>
        <v/>
      </c>
      <c r="R389" s="23">
        <f>IF(A389&amp;B389&amp;C389="","",IF(A389="","ERRO: falta ID do registro",IF(COUNTIF(ex_id,A389)&gt;1,"ERRO: ID do registro duplicado",IF(NOT(ISNUMBER(H389)),"ERRO: data realizada ausente ou inválida",IF(AND(ISNUMBER(pcmd_emissao),N(H389)&gt;N(pcmd_emissao)),"Verificar: realizada após a emissão","OK")))))</f>
        <v/>
      </c>
      <c r="S389" s="53" t="n"/>
    </row>
    <row r="390">
      <c r="A390" s="25" t="n"/>
      <c r="B390" s="29" t="n"/>
      <c r="C390" s="25" t="n"/>
      <c r="D390" s="23">
        <f>IF(OR(B390="",C390=""),"",B390&amp;"|"&amp;C390)</f>
        <v/>
      </c>
      <c r="E390" s="29" t="n"/>
      <c r="F390" s="52" t="n"/>
      <c r="G390" s="49" t="n"/>
      <c r="H390" s="49" t="n"/>
      <c r="I390" s="30">
        <f>IF(OR(D390="",NOT(ISNUMBER(G390))),"",D390&amp;"|"&amp;YEAR(G390)&amp;"-"&amp;RIGHT("0"&amp;MONTH(G390),2)&amp;"-"&amp;RIGHT("0"&amp;DAY(G390),2))</f>
        <v/>
      </c>
      <c r="J390" s="52" t="n"/>
      <c r="K390" s="25" t="n"/>
      <c r="L390" s="29" t="n"/>
      <c r="M390" s="25" t="n"/>
      <c r="N390" s="25" t="n"/>
      <c r="O390" s="23">
        <f>IF(A390&amp;B390&amp;C390="","",IF(I390="","Sem vínculo",IF(COUNTIF(oc_chave,I390)&gt;0,"Vinculada","Previsão não encontrada")))</f>
        <v/>
      </c>
      <c r="P390" s="39">
        <f>IF(ISNUMBER(H390),YEAR(H390),"")</f>
        <v/>
      </c>
      <c r="Q390" s="23">
        <f>IF(D390="","",IF(COUNTIF(pl_chave,D390)&gt;0,"No plano atual","Fora do plano: histórico preservado"))</f>
        <v/>
      </c>
      <c r="R390" s="23">
        <f>IF(A390&amp;B390&amp;C390="","",IF(A390="","ERRO: falta ID do registro",IF(COUNTIF(ex_id,A390)&gt;1,"ERRO: ID do registro duplicado",IF(NOT(ISNUMBER(H390)),"ERRO: data realizada ausente ou inválida",IF(AND(ISNUMBER(pcmd_emissao),N(H390)&gt;N(pcmd_emissao)),"Verificar: realizada após a emissão","OK")))))</f>
        <v/>
      </c>
      <c r="S390" s="53" t="n"/>
    </row>
    <row r="391">
      <c r="A391" s="25" t="n"/>
      <c r="B391" s="29" t="n"/>
      <c r="C391" s="25" t="n"/>
      <c r="D391" s="23">
        <f>IF(OR(B391="",C391=""),"",B391&amp;"|"&amp;C391)</f>
        <v/>
      </c>
      <c r="E391" s="29" t="n"/>
      <c r="F391" s="52" t="n"/>
      <c r="G391" s="49" t="n"/>
      <c r="H391" s="49" t="n"/>
      <c r="I391" s="30">
        <f>IF(OR(D391="",NOT(ISNUMBER(G391))),"",D391&amp;"|"&amp;YEAR(G391)&amp;"-"&amp;RIGHT("0"&amp;MONTH(G391),2)&amp;"-"&amp;RIGHT("0"&amp;DAY(G391),2))</f>
        <v/>
      </c>
      <c r="J391" s="52" t="n"/>
      <c r="K391" s="25" t="n"/>
      <c r="L391" s="29" t="n"/>
      <c r="M391" s="25" t="n"/>
      <c r="N391" s="25" t="n"/>
      <c r="O391" s="23">
        <f>IF(A391&amp;B391&amp;C391="","",IF(I391="","Sem vínculo",IF(COUNTIF(oc_chave,I391)&gt;0,"Vinculada","Previsão não encontrada")))</f>
        <v/>
      </c>
      <c r="P391" s="39">
        <f>IF(ISNUMBER(H391),YEAR(H391),"")</f>
        <v/>
      </c>
      <c r="Q391" s="23">
        <f>IF(D391="","",IF(COUNTIF(pl_chave,D391)&gt;0,"No plano atual","Fora do plano: histórico preservado"))</f>
        <v/>
      </c>
      <c r="R391" s="23">
        <f>IF(A391&amp;B391&amp;C391="","",IF(A391="","ERRO: falta ID do registro",IF(COUNTIF(ex_id,A391)&gt;1,"ERRO: ID do registro duplicado",IF(NOT(ISNUMBER(H391)),"ERRO: data realizada ausente ou inválida",IF(AND(ISNUMBER(pcmd_emissao),N(H391)&gt;N(pcmd_emissao)),"Verificar: realizada após a emissão","OK")))))</f>
        <v/>
      </c>
      <c r="S391" s="53" t="n"/>
    </row>
    <row r="392">
      <c r="A392" s="25" t="n"/>
      <c r="B392" s="29" t="n"/>
      <c r="C392" s="25" t="n"/>
      <c r="D392" s="23">
        <f>IF(OR(B392="",C392=""),"",B392&amp;"|"&amp;C392)</f>
        <v/>
      </c>
      <c r="E392" s="29" t="n"/>
      <c r="F392" s="52" t="n"/>
      <c r="G392" s="49" t="n"/>
      <c r="H392" s="49" t="n"/>
      <c r="I392" s="30">
        <f>IF(OR(D392="",NOT(ISNUMBER(G392))),"",D392&amp;"|"&amp;YEAR(G392)&amp;"-"&amp;RIGHT("0"&amp;MONTH(G392),2)&amp;"-"&amp;RIGHT("0"&amp;DAY(G392),2))</f>
        <v/>
      </c>
      <c r="J392" s="52" t="n"/>
      <c r="K392" s="25" t="n"/>
      <c r="L392" s="29" t="n"/>
      <c r="M392" s="25" t="n"/>
      <c r="N392" s="25" t="n"/>
      <c r="O392" s="23">
        <f>IF(A392&amp;B392&amp;C392="","",IF(I392="","Sem vínculo",IF(COUNTIF(oc_chave,I392)&gt;0,"Vinculada","Previsão não encontrada")))</f>
        <v/>
      </c>
      <c r="P392" s="39">
        <f>IF(ISNUMBER(H392),YEAR(H392),"")</f>
        <v/>
      </c>
      <c r="Q392" s="23">
        <f>IF(D392="","",IF(COUNTIF(pl_chave,D392)&gt;0,"No plano atual","Fora do plano: histórico preservado"))</f>
        <v/>
      </c>
      <c r="R392" s="23">
        <f>IF(A392&amp;B392&amp;C392="","",IF(A392="","ERRO: falta ID do registro",IF(COUNTIF(ex_id,A392)&gt;1,"ERRO: ID do registro duplicado",IF(NOT(ISNUMBER(H392)),"ERRO: data realizada ausente ou inválida",IF(AND(ISNUMBER(pcmd_emissao),N(H392)&gt;N(pcmd_emissao)),"Verificar: realizada após a emissão","OK")))))</f>
        <v/>
      </c>
      <c r="S392" s="53" t="n"/>
    </row>
    <row r="393">
      <c r="A393" s="25" t="n"/>
      <c r="B393" s="29" t="n"/>
      <c r="C393" s="25" t="n"/>
      <c r="D393" s="23">
        <f>IF(OR(B393="",C393=""),"",B393&amp;"|"&amp;C393)</f>
        <v/>
      </c>
      <c r="E393" s="29" t="n"/>
      <c r="F393" s="52" t="n"/>
      <c r="G393" s="49" t="n"/>
      <c r="H393" s="49" t="n"/>
      <c r="I393" s="30">
        <f>IF(OR(D393="",NOT(ISNUMBER(G393))),"",D393&amp;"|"&amp;YEAR(G393)&amp;"-"&amp;RIGHT("0"&amp;MONTH(G393),2)&amp;"-"&amp;RIGHT("0"&amp;DAY(G393),2))</f>
        <v/>
      </c>
      <c r="J393" s="52" t="n"/>
      <c r="K393" s="25" t="n"/>
      <c r="L393" s="29" t="n"/>
      <c r="M393" s="25" t="n"/>
      <c r="N393" s="25" t="n"/>
      <c r="O393" s="23">
        <f>IF(A393&amp;B393&amp;C393="","",IF(I393="","Sem vínculo",IF(COUNTIF(oc_chave,I393)&gt;0,"Vinculada","Previsão não encontrada")))</f>
        <v/>
      </c>
      <c r="P393" s="39">
        <f>IF(ISNUMBER(H393),YEAR(H393),"")</f>
        <v/>
      </c>
      <c r="Q393" s="23">
        <f>IF(D393="","",IF(COUNTIF(pl_chave,D393)&gt;0,"No plano atual","Fora do plano: histórico preservado"))</f>
        <v/>
      </c>
      <c r="R393" s="23">
        <f>IF(A393&amp;B393&amp;C393="","",IF(A393="","ERRO: falta ID do registro",IF(COUNTIF(ex_id,A393)&gt;1,"ERRO: ID do registro duplicado",IF(NOT(ISNUMBER(H393)),"ERRO: data realizada ausente ou inválida",IF(AND(ISNUMBER(pcmd_emissao),N(H393)&gt;N(pcmd_emissao)),"Verificar: realizada após a emissão","OK")))))</f>
        <v/>
      </c>
      <c r="S393" s="53" t="n"/>
    </row>
    <row r="394">
      <c r="A394" s="25" t="n"/>
      <c r="B394" s="29" t="n"/>
      <c r="C394" s="25" t="n"/>
      <c r="D394" s="23">
        <f>IF(OR(B394="",C394=""),"",B394&amp;"|"&amp;C394)</f>
        <v/>
      </c>
      <c r="E394" s="29" t="n"/>
      <c r="F394" s="52" t="n"/>
      <c r="G394" s="49" t="n"/>
      <c r="H394" s="49" t="n"/>
      <c r="I394" s="30">
        <f>IF(OR(D394="",NOT(ISNUMBER(G394))),"",D394&amp;"|"&amp;YEAR(G394)&amp;"-"&amp;RIGHT("0"&amp;MONTH(G394),2)&amp;"-"&amp;RIGHT("0"&amp;DAY(G394),2))</f>
        <v/>
      </c>
      <c r="J394" s="52" t="n"/>
      <c r="K394" s="25" t="n"/>
      <c r="L394" s="29" t="n"/>
      <c r="M394" s="25" t="n"/>
      <c r="N394" s="25" t="n"/>
      <c r="O394" s="23">
        <f>IF(A394&amp;B394&amp;C394="","",IF(I394="","Sem vínculo",IF(COUNTIF(oc_chave,I394)&gt;0,"Vinculada","Previsão não encontrada")))</f>
        <v/>
      </c>
      <c r="P394" s="39">
        <f>IF(ISNUMBER(H394),YEAR(H394),"")</f>
        <v/>
      </c>
      <c r="Q394" s="23">
        <f>IF(D394="","",IF(COUNTIF(pl_chave,D394)&gt;0,"No plano atual","Fora do plano: histórico preservado"))</f>
        <v/>
      </c>
      <c r="R394" s="23">
        <f>IF(A394&amp;B394&amp;C394="","",IF(A394="","ERRO: falta ID do registro",IF(COUNTIF(ex_id,A394)&gt;1,"ERRO: ID do registro duplicado",IF(NOT(ISNUMBER(H394)),"ERRO: data realizada ausente ou inválida",IF(AND(ISNUMBER(pcmd_emissao),N(H394)&gt;N(pcmd_emissao)),"Verificar: realizada após a emissão","OK")))))</f>
        <v/>
      </c>
      <c r="S394" s="53" t="n"/>
    </row>
    <row r="395">
      <c r="A395" s="25" t="n"/>
      <c r="B395" s="29" t="n"/>
      <c r="C395" s="25" t="n"/>
      <c r="D395" s="23">
        <f>IF(OR(B395="",C395=""),"",B395&amp;"|"&amp;C395)</f>
        <v/>
      </c>
      <c r="E395" s="29" t="n"/>
      <c r="F395" s="52" t="n"/>
      <c r="G395" s="49" t="n"/>
      <c r="H395" s="49" t="n"/>
      <c r="I395" s="30">
        <f>IF(OR(D395="",NOT(ISNUMBER(G395))),"",D395&amp;"|"&amp;YEAR(G395)&amp;"-"&amp;RIGHT("0"&amp;MONTH(G395),2)&amp;"-"&amp;RIGHT("0"&amp;DAY(G395),2))</f>
        <v/>
      </c>
      <c r="J395" s="52" t="n"/>
      <c r="K395" s="25" t="n"/>
      <c r="L395" s="29" t="n"/>
      <c r="M395" s="25" t="n"/>
      <c r="N395" s="25" t="n"/>
      <c r="O395" s="23">
        <f>IF(A395&amp;B395&amp;C395="","",IF(I395="","Sem vínculo",IF(COUNTIF(oc_chave,I395)&gt;0,"Vinculada","Previsão não encontrada")))</f>
        <v/>
      </c>
      <c r="P395" s="39">
        <f>IF(ISNUMBER(H395),YEAR(H395),"")</f>
        <v/>
      </c>
      <c r="Q395" s="23">
        <f>IF(D395="","",IF(COUNTIF(pl_chave,D395)&gt;0,"No plano atual","Fora do plano: histórico preservado"))</f>
        <v/>
      </c>
      <c r="R395" s="23">
        <f>IF(A395&amp;B395&amp;C395="","",IF(A395="","ERRO: falta ID do registro",IF(COUNTIF(ex_id,A395)&gt;1,"ERRO: ID do registro duplicado",IF(NOT(ISNUMBER(H395)),"ERRO: data realizada ausente ou inválida",IF(AND(ISNUMBER(pcmd_emissao),N(H395)&gt;N(pcmd_emissao)),"Verificar: realizada após a emissão","OK")))))</f>
        <v/>
      </c>
      <c r="S395" s="53" t="n"/>
    </row>
    <row r="396">
      <c r="A396" s="25" t="n"/>
      <c r="B396" s="29" t="n"/>
      <c r="C396" s="25" t="n"/>
      <c r="D396" s="23">
        <f>IF(OR(B396="",C396=""),"",B396&amp;"|"&amp;C396)</f>
        <v/>
      </c>
      <c r="E396" s="29" t="n"/>
      <c r="F396" s="52" t="n"/>
      <c r="G396" s="49" t="n"/>
      <c r="H396" s="49" t="n"/>
      <c r="I396" s="30">
        <f>IF(OR(D396="",NOT(ISNUMBER(G396))),"",D396&amp;"|"&amp;YEAR(G396)&amp;"-"&amp;RIGHT("0"&amp;MONTH(G396),2)&amp;"-"&amp;RIGHT("0"&amp;DAY(G396),2))</f>
        <v/>
      </c>
      <c r="J396" s="52" t="n"/>
      <c r="K396" s="25" t="n"/>
      <c r="L396" s="29" t="n"/>
      <c r="M396" s="25" t="n"/>
      <c r="N396" s="25" t="n"/>
      <c r="O396" s="23">
        <f>IF(A396&amp;B396&amp;C396="","",IF(I396="","Sem vínculo",IF(COUNTIF(oc_chave,I396)&gt;0,"Vinculada","Previsão não encontrada")))</f>
        <v/>
      </c>
      <c r="P396" s="39">
        <f>IF(ISNUMBER(H396),YEAR(H396),"")</f>
        <v/>
      </c>
      <c r="Q396" s="23">
        <f>IF(D396="","",IF(COUNTIF(pl_chave,D396)&gt;0,"No plano atual","Fora do plano: histórico preservado"))</f>
        <v/>
      </c>
      <c r="R396" s="23">
        <f>IF(A396&amp;B396&amp;C396="","",IF(A396="","ERRO: falta ID do registro",IF(COUNTIF(ex_id,A396)&gt;1,"ERRO: ID do registro duplicado",IF(NOT(ISNUMBER(H396)),"ERRO: data realizada ausente ou inválida",IF(AND(ISNUMBER(pcmd_emissao),N(H396)&gt;N(pcmd_emissao)),"Verificar: realizada após a emissão","OK")))))</f>
        <v/>
      </c>
      <c r="S396" s="53" t="n"/>
    </row>
    <row r="397">
      <c r="A397" s="25" t="n"/>
      <c r="B397" s="29" t="n"/>
      <c r="C397" s="25" t="n"/>
      <c r="D397" s="23">
        <f>IF(OR(B397="",C397=""),"",B397&amp;"|"&amp;C397)</f>
        <v/>
      </c>
      <c r="E397" s="29" t="n"/>
      <c r="F397" s="52" t="n"/>
      <c r="G397" s="49" t="n"/>
      <c r="H397" s="49" t="n"/>
      <c r="I397" s="30">
        <f>IF(OR(D397="",NOT(ISNUMBER(G397))),"",D397&amp;"|"&amp;YEAR(G397)&amp;"-"&amp;RIGHT("0"&amp;MONTH(G397),2)&amp;"-"&amp;RIGHT("0"&amp;DAY(G397),2))</f>
        <v/>
      </c>
      <c r="J397" s="52" t="n"/>
      <c r="K397" s="25" t="n"/>
      <c r="L397" s="29" t="n"/>
      <c r="M397" s="25" t="n"/>
      <c r="N397" s="25" t="n"/>
      <c r="O397" s="23">
        <f>IF(A397&amp;B397&amp;C397="","",IF(I397="","Sem vínculo",IF(COUNTIF(oc_chave,I397)&gt;0,"Vinculada","Previsão não encontrada")))</f>
        <v/>
      </c>
      <c r="P397" s="39">
        <f>IF(ISNUMBER(H397),YEAR(H397),"")</f>
        <v/>
      </c>
      <c r="Q397" s="23">
        <f>IF(D397="","",IF(COUNTIF(pl_chave,D397)&gt;0,"No plano atual","Fora do plano: histórico preservado"))</f>
        <v/>
      </c>
      <c r="R397" s="23">
        <f>IF(A397&amp;B397&amp;C397="","",IF(A397="","ERRO: falta ID do registro",IF(COUNTIF(ex_id,A397)&gt;1,"ERRO: ID do registro duplicado",IF(NOT(ISNUMBER(H397)),"ERRO: data realizada ausente ou inválida",IF(AND(ISNUMBER(pcmd_emissao),N(H397)&gt;N(pcmd_emissao)),"Verificar: realizada após a emissão","OK")))))</f>
        <v/>
      </c>
      <c r="S397" s="53" t="n"/>
    </row>
    <row r="398">
      <c r="A398" s="25" t="n"/>
      <c r="B398" s="29" t="n"/>
      <c r="C398" s="25" t="n"/>
      <c r="D398" s="23">
        <f>IF(OR(B398="",C398=""),"",B398&amp;"|"&amp;C398)</f>
        <v/>
      </c>
      <c r="E398" s="29" t="n"/>
      <c r="F398" s="52" t="n"/>
      <c r="G398" s="49" t="n"/>
      <c r="H398" s="49" t="n"/>
      <c r="I398" s="30">
        <f>IF(OR(D398="",NOT(ISNUMBER(G398))),"",D398&amp;"|"&amp;YEAR(G398)&amp;"-"&amp;RIGHT("0"&amp;MONTH(G398),2)&amp;"-"&amp;RIGHT("0"&amp;DAY(G398),2))</f>
        <v/>
      </c>
      <c r="J398" s="52" t="n"/>
      <c r="K398" s="25" t="n"/>
      <c r="L398" s="29" t="n"/>
      <c r="M398" s="25" t="n"/>
      <c r="N398" s="25" t="n"/>
      <c r="O398" s="23">
        <f>IF(A398&amp;B398&amp;C398="","",IF(I398="","Sem vínculo",IF(COUNTIF(oc_chave,I398)&gt;0,"Vinculada","Previsão não encontrada")))</f>
        <v/>
      </c>
      <c r="P398" s="39">
        <f>IF(ISNUMBER(H398),YEAR(H398),"")</f>
        <v/>
      </c>
      <c r="Q398" s="23">
        <f>IF(D398="","",IF(COUNTIF(pl_chave,D398)&gt;0,"No plano atual","Fora do plano: histórico preservado"))</f>
        <v/>
      </c>
      <c r="R398" s="23">
        <f>IF(A398&amp;B398&amp;C398="","",IF(A398="","ERRO: falta ID do registro",IF(COUNTIF(ex_id,A398)&gt;1,"ERRO: ID do registro duplicado",IF(NOT(ISNUMBER(H398)),"ERRO: data realizada ausente ou inválida",IF(AND(ISNUMBER(pcmd_emissao),N(H398)&gt;N(pcmd_emissao)),"Verificar: realizada após a emissão","OK")))))</f>
        <v/>
      </c>
      <c r="S398" s="53" t="n"/>
    </row>
    <row r="399">
      <c r="A399" s="25" t="n"/>
      <c r="B399" s="29" t="n"/>
      <c r="C399" s="25" t="n"/>
      <c r="D399" s="23">
        <f>IF(OR(B399="",C399=""),"",B399&amp;"|"&amp;C399)</f>
        <v/>
      </c>
      <c r="E399" s="29" t="n"/>
      <c r="F399" s="52" t="n"/>
      <c r="G399" s="49" t="n"/>
      <c r="H399" s="49" t="n"/>
      <c r="I399" s="30">
        <f>IF(OR(D399="",NOT(ISNUMBER(G399))),"",D399&amp;"|"&amp;YEAR(G399)&amp;"-"&amp;RIGHT("0"&amp;MONTH(G399),2)&amp;"-"&amp;RIGHT("0"&amp;DAY(G399),2))</f>
        <v/>
      </c>
      <c r="J399" s="52" t="n"/>
      <c r="K399" s="25" t="n"/>
      <c r="L399" s="29" t="n"/>
      <c r="M399" s="25" t="n"/>
      <c r="N399" s="25" t="n"/>
      <c r="O399" s="23">
        <f>IF(A399&amp;B399&amp;C399="","",IF(I399="","Sem vínculo",IF(COUNTIF(oc_chave,I399)&gt;0,"Vinculada","Previsão não encontrada")))</f>
        <v/>
      </c>
      <c r="P399" s="39">
        <f>IF(ISNUMBER(H399),YEAR(H399),"")</f>
        <v/>
      </c>
      <c r="Q399" s="23">
        <f>IF(D399="","",IF(COUNTIF(pl_chave,D399)&gt;0,"No plano atual","Fora do plano: histórico preservado"))</f>
        <v/>
      </c>
      <c r="R399" s="23">
        <f>IF(A399&amp;B399&amp;C399="","",IF(A399="","ERRO: falta ID do registro",IF(COUNTIF(ex_id,A399)&gt;1,"ERRO: ID do registro duplicado",IF(NOT(ISNUMBER(H399)),"ERRO: data realizada ausente ou inválida",IF(AND(ISNUMBER(pcmd_emissao),N(H399)&gt;N(pcmd_emissao)),"Verificar: realizada após a emissão","OK")))))</f>
        <v/>
      </c>
      <c r="S399" s="53" t="n"/>
    </row>
    <row r="400">
      <c r="A400" s="25" t="n"/>
      <c r="B400" s="29" t="n"/>
      <c r="C400" s="25" t="n"/>
      <c r="D400" s="23">
        <f>IF(OR(B400="",C400=""),"",B400&amp;"|"&amp;C400)</f>
        <v/>
      </c>
      <c r="E400" s="29" t="n"/>
      <c r="F400" s="52" t="n"/>
      <c r="G400" s="49" t="n"/>
      <c r="H400" s="49" t="n"/>
      <c r="I400" s="30">
        <f>IF(OR(D400="",NOT(ISNUMBER(G400))),"",D400&amp;"|"&amp;YEAR(G400)&amp;"-"&amp;RIGHT("0"&amp;MONTH(G400),2)&amp;"-"&amp;RIGHT("0"&amp;DAY(G400),2))</f>
        <v/>
      </c>
      <c r="J400" s="52" t="n"/>
      <c r="K400" s="25" t="n"/>
      <c r="L400" s="29" t="n"/>
      <c r="M400" s="25" t="n"/>
      <c r="N400" s="25" t="n"/>
      <c r="O400" s="23">
        <f>IF(A400&amp;B400&amp;C400="","",IF(I400="","Sem vínculo",IF(COUNTIF(oc_chave,I400)&gt;0,"Vinculada","Previsão não encontrada")))</f>
        <v/>
      </c>
      <c r="P400" s="39">
        <f>IF(ISNUMBER(H400),YEAR(H400),"")</f>
        <v/>
      </c>
      <c r="Q400" s="23">
        <f>IF(D400="","",IF(COUNTIF(pl_chave,D400)&gt;0,"No plano atual","Fora do plano: histórico preservado"))</f>
        <v/>
      </c>
      <c r="R400" s="23">
        <f>IF(A400&amp;B400&amp;C400="","",IF(A400="","ERRO: falta ID do registro",IF(COUNTIF(ex_id,A400)&gt;1,"ERRO: ID do registro duplicado",IF(NOT(ISNUMBER(H400)),"ERRO: data realizada ausente ou inválida",IF(AND(ISNUMBER(pcmd_emissao),N(H400)&gt;N(pcmd_emissao)),"Verificar: realizada após a emissão","OK")))))</f>
        <v/>
      </c>
      <c r="S400" s="53" t="n"/>
    </row>
    <row r="401">
      <c r="A401" s="25" t="n"/>
      <c r="B401" s="29" t="n"/>
      <c r="C401" s="25" t="n"/>
      <c r="D401" s="23">
        <f>IF(OR(B401="",C401=""),"",B401&amp;"|"&amp;C401)</f>
        <v/>
      </c>
      <c r="E401" s="29" t="n"/>
      <c r="F401" s="52" t="n"/>
      <c r="G401" s="49" t="n"/>
      <c r="H401" s="49" t="n"/>
      <c r="I401" s="30">
        <f>IF(OR(D401="",NOT(ISNUMBER(G401))),"",D401&amp;"|"&amp;YEAR(G401)&amp;"-"&amp;RIGHT("0"&amp;MONTH(G401),2)&amp;"-"&amp;RIGHT("0"&amp;DAY(G401),2))</f>
        <v/>
      </c>
      <c r="J401" s="52" t="n"/>
      <c r="K401" s="25" t="n"/>
      <c r="L401" s="29" t="n"/>
      <c r="M401" s="25" t="n"/>
      <c r="N401" s="25" t="n"/>
      <c r="O401" s="23">
        <f>IF(A401&amp;B401&amp;C401="","",IF(I401="","Sem vínculo",IF(COUNTIF(oc_chave,I401)&gt;0,"Vinculada","Previsão não encontrada")))</f>
        <v/>
      </c>
      <c r="P401" s="39">
        <f>IF(ISNUMBER(H401),YEAR(H401),"")</f>
        <v/>
      </c>
      <c r="Q401" s="23">
        <f>IF(D401="","",IF(COUNTIF(pl_chave,D401)&gt;0,"No plano atual","Fora do plano: histórico preservado"))</f>
        <v/>
      </c>
      <c r="R401" s="23">
        <f>IF(A401&amp;B401&amp;C401="","",IF(A401="","ERRO: falta ID do registro",IF(COUNTIF(ex_id,A401)&gt;1,"ERRO: ID do registro duplicado",IF(NOT(ISNUMBER(H401)),"ERRO: data realizada ausente ou inválida",IF(AND(ISNUMBER(pcmd_emissao),N(H401)&gt;N(pcmd_emissao)),"Verificar: realizada após a emissão","OK")))))</f>
        <v/>
      </c>
      <c r="S401" s="53" t="n"/>
    </row>
    <row r="402">
      <c r="A402" s="25" t="n"/>
      <c r="B402" s="29" t="n"/>
      <c r="C402" s="25" t="n"/>
      <c r="D402" s="23">
        <f>IF(OR(B402="",C402=""),"",B402&amp;"|"&amp;C402)</f>
        <v/>
      </c>
      <c r="E402" s="29" t="n"/>
      <c r="F402" s="52" t="n"/>
      <c r="G402" s="49" t="n"/>
      <c r="H402" s="49" t="n"/>
      <c r="I402" s="30">
        <f>IF(OR(D402="",NOT(ISNUMBER(G402))),"",D402&amp;"|"&amp;YEAR(G402)&amp;"-"&amp;RIGHT("0"&amp;MONTH(G402),2)&amp;"-"&amp;RIGHT("0"&amp;DAY(G402),2))</f>
        <v/>
      </c>
      <c r="J402" s="52" t="n"/>
      <c r="K402" s="25" t="n"/>
      <c r="L402" s="29" t="n"/>
      <c r="M402" s="25" t="n"/>
      <c r="N402" s="25" t="n"/>
      <c r="O402" s="23">
        <f>IF(A402&amp;B402&amp;C402="","",IF(I402="","Sem vínculo",IF(COUNTIF(oc_chave,I402)&gt;0,"Vinculada","Previsão não encontrada")))</f>
        <v/>
      </c>
      <c r="P402" s="39">
        <f>IF(ISNUMBER(H402),YEAR(H402),"")</f>
        <v/>
      </c>
      <c r="Q402" s="23">
        <f>IF(D402="","",IF(COUNTIF(pl_chave,D402)&gt;0,"No plano atual","Fora do plano: histórico preservado"))</f>
        <v/>
      </c>
      <c r="R402" s="23">
        <f>IF(A402&amp;B402&amp;C402="","",IF(A402="","ERRO: falta ID do registro",IF(COUNTIF(ex_id,A402)&gt;1,"ERRO: ID do registro duplicado",IF(NOT(ISNUMBER(H402)),"ERRO: data realizada ausente ou inválida",IF(AND(ISNUMBER(pcmd_emissao),N(H402)&gt;N(pcmd_emissao)),"Verificar: realizada após a emissão","OK")))))</f>
        <v/>
      </c>
      <c r="S402" s="53" t="n"/>
    </row>
    <row r="403">
      <c r="A403" s="25" t="n"/>
      <c r="B403" s="29" t="n"/>
      <c r="C403" s="25" t="n"/>
      <c r="D403" s="23">
        <f>IF(OR(B403="",C403=""),"",B403&amp;"|"&amp;C403)</f>
        <v/>
      </c>
      <c r="E403" s="29" t="n"/>
      <c r="F403" s="52" t="n"/>
      <c r="G403" s="49" t="n"/>
      <c r="H403" s="49" t="n"/>
      <c r="I403" s="30">
        <f>IF(OR(D403="",NOT(ISNUMBER(G403))),"",D403&amp;"|"&amp;YEAR(G403)&amp;"-"&amp;RIGHT("0"&amp;MONTH(G403),2)&amp;"-"&amp;RIGHT("0"&amp;DAY(G403),2))</f>
        <v/>
      </c>
      <c r="J403" s="52" t="n"/>
      <c r="K403" s="25" t="n"/>
      <c r="L403" s="29" t="n"/>
      <c r="M403" s="25" t="n"/>
      <c r="N403" s="25" t="n"/>
      <c r="O403" s="23">
        <f>IF(A403&amp;B403&amp;C403="","",IF(I403="","Sem vínculo",IF(COUNTIF(oc_chave,I403)&gt;0,"Vinculada","Previsão não encontrada")))</f>
        <v/>
      </c>
      <c r="P403" s="39">
        <f>IF(ISNUMBER(H403),YEAR(H403),"")</f>
        <v/>
      </c>
      <c r="Q403" s="23">
        <f>IF(D403="","",IF(COUNTIF(pl_chave,D403)&gt;0,"No plano atual","Fora do plano: histórico preservado"))</f>
        <v/>
      </c>
      <c r="R403" s="23">
        <f>IF(A403&amp;B403&amp;C403="","",IF(A403="","ERRO: falta ID do registro",IF(COUNTIF(ex_id,A403)&gt;1,"ERRO: ID do registro duplicado",IF(NOT(ISNUMBER(H403)),"ERRO: data realizada ausente ou inválida",IF(AND(ISNUMBER(pcmd_emissao),N(H403)&gt;N(pcmd_emissao)),"Verificar: realizada após a emissão","OK")))))</f>
        <v/>
      </c>
      <c r="S403" s="53" t="n"/>
    </row>
    <row r="404">
      <c r="A404" s="25" t="n"/>
      <c r="B404" s="29" t="n"/>
      <c r="C404" s="25" t="n"/>
      <c r="D404" s="23">
        <f>IF(OR(B404="",C404=""),"",B404&amp;"|"&amp;C404)</f>
        <v/>
      </c>
      <c r="E404" s="29" t="n"/>
      <c r="F404" s="52" t="n"/>
      <c r="G404" s="49" t="n"/>
      <c r="H404" s="49" t="n"/>
      <c r="I404" s="30">
        <f>IF(OR(D404="",NOT(ISNUMBER(G404))),"",D404&amp;"|"&amp;YEAR(G404)&amp;"-"&amp;RIGHT("0"&amp;MONTH(G404),2)&amp;"-"&amp;RIGHT("0"&amp;DAY(G404),2))</f>
        <v/>
      </c>
      <c r="J404" s="52" t="n"/>
      <c r="K404" s="25" t="n"/>
      <c r="L404" s="29" t="n"/>
      <c r="M404" s="25" t="n"/>
      <c r="N404" s="25" t="n"/>
      <c r="O404" s="23">
        <f>IF(A404&amp;B404&amp;C404="","",IF(I404="","Sem vínculo",IF(COUNTIF(oc_chave,I404)&gt;0,"Vinculada","Previsão não encontrada")))</f>
        <v/>
      </c>
      <c r="P404" s="39">
        <f>IF(ISNUMBER(H404),YEAR(H404),"")</f>
        <v/>
      </c>
      <c r="Q404" s="23">
        <f>IF(D404="","",IF(COUNTIF(pl_chave,D404)&gt;0,"No plano atual","Fora do plano: histórico preservado"))</f>
        <v/>
      </c>
      <c r="R404" s="23">
        <f>IF(A404&amp;B404&amp;C404="","",IF(A404="","ERRO: falta ID do registro",IF(COUNTIF(ex_id,A404)&gt;1,"ERRO: ID do registro duplicado",IF(NOT(ISNUMBER(H404)),"ERRO: data realizada ausente ou inválida",IF(AND(ISNUMBER(pcmd_emissao),N(H404)&gt;N(pcmd_emissao)),"Verificar: realizada após a emissão","OK")))))</f>
        <v/>
      </c>
      <c r="S404" s="53" t="n"/>
    </row>
    <row r="405">
      <c r="A405" s="25" t="n"/>
      <c r="B405" s="29" t="n"/>
      <c r="C405" s="25" t="n"/>
      <c r="D405" s="23">
        <f>IF(OR(B405="",C405=""),"",B405&amp;"|"&amp;C405)</f>
        <v/>
      </c>
      <c r="E405" s="29" t="n"/>
      <c r="F405" s="52" t="n"/>
      <c r="G405" s="49" t="n"/>
      <c r="H405" s="49" t="n"/>
      <c r="I405" s="30">
        <f>IF(OR(D405="",NOT(ISNUMBER(G405))),"",D405&amp;"|"&amp;YEAR(G405)&amp;"-"&amp;RIGHT("0"&amp;MONTH(G405),2)&amp;"-"&amp;RIGHT("0"&amp;DAY(G405),2))</f>
        <v/>
      </c>
      <c r="J405" s="52" t="n"/>
      <c r="K405" s="25" t="n"/>
      <c r="L405" s="29" t="n"/>
      <c r="M405" s="25" t="n"/>
      <c r="N405" s="25" t="n"/>
      <c r="O405" s="23">
        <f>IF(A405&amp;B405&amp;C405="","",IF(I405="","Sem vínculo",IF(COUNTIF(oc_chave,I405)&gt;0,"Vinculada","Previsão não encontrada")))</f>
        <v/>
      </c>
      <c r="P405" s="39">
        <f>IF(ISNUMBER(H405),YEAR(H405),"")</f>
        <v/>
      </c>
      <c r="Q405" s="23">
        <f>IF(D405="","",IF(COUNTIF(pl_chave,D405)&gt;0,"No plano atual","Fora do plano: histórico preservado"))</f>
        <v/>
      </c>
      <c r="R405" s="23">
        <f>IF(A405&amp;B405&amp;C405="","",IF(A405="","ERRO: falta ID do registro",IF(COUNTIF(ex_id,A405)&gt;1,"ERRO: ID do registro duplicado",IF(NOT(ISNUMBER(H405)),"ERRO: data realizada ausente ou inválida",IF(AND(ISNUMBER(pcmd_emissao),N(H405)&gt;N(pcmd_emissao)),"Verificar: realizada após a emissão","OK")))))</f>
        <v/>
      </c>
      <c r="S405" s="53" t="n"/>
    </row>
    <row r="406">
      <c r="A406" s="25" t="n"/>
      <c r="B406" s="29" t="n"/>
      <c r="C406" s="25" t="n"/>
      <c r="D406" s="23">
        <f>IF(OR(B406="",C406=""),"",B406&amp;"|"&amp;C406)</f>
        <v/>
      </c>
      <c r="E406" s="29" t="n"/>
      <c r="F406" s="52" t="n"/>
      <c r="G406" s="49" t="n"/>
      <c r="H406" s="49" t="n"/>
      <c r="I406" s="30">
        <f>IF(OR(D406="",NOT(ISNUMBER(G406))),"",D406&amp;"|"&amp;YEAR(G406)&amp;"-"&amp;RIGHT("0"&amp;MONTH(G406),2)&amp;"-"&amp;RIGHT("0"&amp;DAY(G406),2))</f>
        <v/>
      </c>
      <c r="J406" s="52" t="n"/>
      <c r="K406" s="25" t="n"/>
      <c r="L406" s="29" t="n"/>
      <c r="M406" s="25" t="n"/>
      <c r="N406" s="25" t="n"/>
      <c r="O406" s="23">
        <f>IF(A406&amp;B406&amp;C406="","",IF(I406="","Sem vínculo",IF(COUNTIF(oc_chave,I406)&gt;0,"Vinculada","Previsão não encontrada")))</f>
        <v/>
      </c>
      <c r="P406" s="39">
        <f>IF(ISNUMBER(H406),YEAR(H406),"")</f>
        <v/>
      </c>
      <c r="Q406" s="23">
        <f>IF(D406="","",IF(COUNTIF(pl_chave,D406)&gt;0,"No plano atual","Fora do plano: histórico preservado"))</f>
        <v/>
      </c>
      <c r="R406" s="23">
        <f>IF(A406&amp;B406&amp;C406="","",IF(A406="","ERRO: falta ID do registro",IF(COUNTIF(ex_id,A406)&gt;1,"ERRO: ID do registro duplicado",IF(NOT(ISNUMBER(H406)),"ERRO: data realizada ausente ou inválida",IF(AND(ISNUMBER(pcmd_emissao),N(H406)&gt;N(pcmd_emissao)),"Verificar: realizada após a emissão","OK")))))</f>
        <v/>
      </c>
      <c r="S406" s="53" t="n"/>
    </row>
    <row r="407">
      <c r="A407" s="25" t="n"/>
      <c r="B407" s="29" t="n"/>
      <c r="C407" s="25" t="n"/>
      <c r="D407" s="23">
        <f>IF(OR(B407="",C407=""),"",B407&amp;"|"&amp;C407)</f>
        <v/>
      </c>
      <c r="E407" s="29" t="n"/>
      <c r="F407" s="52" t="n"/>
      <c r="G407" s="49" t="n"/>
      <c r="H407" s="49" t="n"/>
      <c r="I407" s="30">
        <f>IF(OR(D407="",NOT(ISNUMBER(G407))),"",D407&amp;"|"&amp;YEAR(G407)&amp;"-"&amp;RIGHT("0"&amp;MONTH(G407),2)&amp;"-"&amp;RIGHT("0"&amp;DAY(G407),2))</f>
        <v/>
      </c>
      <c r="J407" s="52" t="n"/>
      <c r="K407" s="25" t="n"/>
      <c r="L407" s="29" t="n"/>
      <c r="M407" s="25" t="n"/>
      <c r="N407" s="25" t="n"/>
      <c r="O407" s="23">
        <f>IF(A407&amp;B407&amp;C407="","",IF(I407="","Sem vínculo",IF(COUNTIF(oc_chave,I407)&gt;0,"Vinculada","Previsão não encontrada")))</f>
        <v/>
      </c>
      <c r="P407" s="39">
        <f>IF(ISNUMBER(H407),YEAR(H407),"")</f>
        <v/>
      </c>
      <c r="Q407" s="23">
        <f>IF(D407="","",IF(COUNTIF(pl_chave,D407)&gt;0,"No plano atual","Fora do plano: histórico preservado"))</f>
        <v/>
      </c>
      <c r="R407" s="23">
        <f>IF(A407&amp;B407&amp;C407="","",IF(A407="","ERRO: falta ID do registro",IF(COUNTIF(ex_id,A407)&gt;1,"ERRO: ID do registro duplicado",IF(NOT(ISNUMBER(H407)),"ERRO: data realizada ausente ou inválida",IF(AND(ISNUMBER(pcmd_emissao),N(H407)&gt;N(pcmd_emissao)),"Verificar: realizada após a emissão","OK")))))</f>
        <v/>
      </c>
      <c r="S407" s="53" t="n"/>
    </row>
    <row r="408">
      <c r="A408" s="25" t="n"/>
      <c r="B408" s="29" t="n"/>
      <c r="C408" s="25" t="n"/>
      <c r="D408" s="23">
        <f>IF(OR(B408="",C408=""),"",B408&amp;"|"&amp;C408)</f>
        <v/>
      </c>
      <c r="E408" s="29" t="n"/>
      <c r="F408" s="52" t="n"/>
      <c r="G408" s="49" t="n"/>
      <c r="H408" s="49" t="n"/>
      <c r="I408" s="30">
        <f>IF(OR(D408="",NOT(ISNUMBER(G408))),"",D408&amp;"|"&amp;YEAR(G408)&amp;"-"&amp;RIGHT("0"&amp;MONTH(G408),2)&amp;"-"&amp;RIGHT("0"&amp;DAY(G408),2))</f>
        <v/>
      </c>
      <c r="J408" s="52" t="n"/>
      <c r="K408" s="25" t="n"/>
      <c r="L408" s="29" t="n"/>
      <c r="M408" s="25" t="n"/>
      <c r="N408" s="25" t="n"/>
      <c r="O408" s="23">
        <f>IF(A408&amp;B408&amp;C408="","",IF(I408="","Sem vínculo",IF(COUNTIF(oc_chave,I408)&gt;0,"Vinculada","Previsão não encontrada")))</f>
        <v/>
      </c>
      <c r="P408" s="39">
        <f>IF(ISNUMBER(H408),YEAR(H408),"")</f>
        <v/>
      </c>
      <c r="Q408" s="23">
        <f>IF(D408="","",IF(COUNTIF(pl_chave,D408)&gt;0,"No plano atual","Fora do plano: histórico preservado"))</f>
        <v/>
      </c>
      <c r="R408" s="23">
        <f>IF(A408&amp;B408&amp;C408="","",IF(A408="","ERRO: falta ID do registro",IF(COUNTIF(ex_id,A408)&gt;1,"ERRO: ID do registro duplicado",IF(NOT(ISNUMBER(H408)),"ERRO: data realizada ausente ou inválida",IF(AND(ISNUMBER(pcmd_emissao),N(H408)&gt;N(pcmd_emissao)),"Verificar: realizada após a emissão","OK")))))</f>
        <v/>
      </c>
      <c r="S408" s="53" t="n"/>
    </row>
    <row r="409">
      <c r="A409" s="25" t="n"/>
      <c r="B409" s="29" t="n"/>
      <c r="C409" s="25" t="n"/>
      <c r="D409" s="23">
        <f>IF(OR(B409="",C409=""),"",B409&amp;"|"&amp;C409)</f>
        <v/>
      </c>
      <c r="E409" s="29" t="n"/>
      <c r="F409" s="52" t="n"/>
      <c r="G409" s="49" t="n"/>
      <c r="H409" s="49" t="n"/>
      <c r="I409" s="30">
        <f>IF(OR(D409="",NOT(ISNUMBER(G409))),"",D409&amp;"|"&amp;YEAR(G409)&amp;"-"&amp;RIGHT("0"&amp;MONTH(G409),2)&amp;"-"&amp;RIGHT("0"&amp;DAY(G409),2))</f>
        <v/>
      </c>
      <c r="J409" s="52" t="n"/>
      <c r="K409" s="25" t="n"/>
      <c r="L409" s="29" t="n"/>
      <c r="M409" s="25" t="n"/>
      <c r="N409" s="25" t="n"/>
      <c r="O409" s="23">
        <f>IF(A409&amp;B409&amp;C409="","",IF(I409="","Sem vínculo",IF(COUNTIF(oc_chave,I409)&gt;0,"Vinculada","Previsão não encontrada")))</f>
        <v/>
      </c>
      <c r="P409" s="39">
        <f>IF(ISNUMBER(H409),YEAR(H409),"")</f>
        <v/>
      </c>
      <c r="Q409" s="23">
        <f>IF(D409="","",IF(COUNTIF(pl_chave,D409)&gt;0,"No plano atual","Fora do plano: histórico preservado"))</f>
        <v/>
      </c>
      <c r="R409" s="23">
        <f>IF(A409&amp;B409&amp;C409="","",IF(A409="","ERRO: falta ID do registro",IF(COUNTIF(ex_id,A409)&gt;1,"ERRO: ID do registro duplicado",IF(NOT(ISNUMBER(H409)),"ERRO: data realizada ausente ou inválida",IF(AND(ISNUMBER(pcmd_emissao),N(H409)&gt;N(pcmd_emissao)),"Verificar: realizada após a emissão","OK")))))</f>
        <v/>
      </c>
      <c r="S409" s="53" t="n"/>
    </row>
    <row r="410">
      <c r="A410" s="25" t="n"/>
      <c r="B410" s="29" t="n"/>
      <c r="C410" s="25" t="n"/>
      <c r="D410" s="23">
        <f>IF(OR(B410="",C410=""),"",B410&amp;"|"&amp;C410)</f>
        <v/>
      </c>
      <c r="E410" s="29" t="n"/>
      <c r="F410" s="52" t="n"/>
      <c r="G410" s="49" t="n"/>
      <c r="H410" s="49" t="n"/>
      <c r="I410" s="30">
        <f>IF(OR(D410="",NOT(ISNUMBER(G410))),"",D410&amp;"|"&amp;YEAR(G410)&amp;"-"&amp;RIGHT("0"&amp;MONTH(G410),2)&amp;"-"&amp;RIGHT("0"&amp;DAY(G410),2))</f>
        <v/>
      </c>
      <c r="J410" s="52" t="n"/>
      <c r="K410" s="25" t="n"/>
      <c r="L410" s="29" t="n"/>
      <c r="M410" s="25" t="n"/>
      <c r="N410" s="25" t="n"/>
      <c r="O410" s="23">
        <f>IF(A410&amp;B410&amp;C410="","",IF(I410="","Sem vínculo",IF(COUNTIF(oc_chave,I410)&gt;0,"Vinculada","Previsão não encontrada")))</f>
        <v/>
      </c>
      <c r="P410" s="39">
        <f>IF(ISNUMBER(H410),YEAR(H410),"")</f>
        <v/>
      </c>
      <c r="Q410" s="23">
        <f>IF(D410="","",IF(COUNTIF(pl_chave,D410)&gt;0,"No plano atual","Fora do plano: histórico preservado"))</f>
        <v/>
      </c>
      <c r="R410" s="23">
        <f>IF(A410&amp;B410&amp;C410="","",IF(A410="","ERRO: falta ID do registro",IF(COUNTIF(ex_id,A410)&gt;1,"ERRO: ID do registro duplicado",IF(NOT(ISNUMBER(H410)),"ERRO: data realizada ausente ou inválida",IF(AND(ISNUMBER(pcmd_emissao),N(H410)&gt;N(pcmd_emissao)),"Verificar: realizada após a emissão","OK")))))</f>
        <v/>
      </c>
      <c r="S410" s="53" t="n"/>
    </row>
    <row r="411">
      <c r="A411" s="25" t="n"/>
      <c r="B411" s="29" t="n"/>
      <c r="C411" s="25" t="n"/>
      <c r="D411" s="23">
        <f>IF(OR(B411="",C411=""),"",B411&amp;"|"&amp;C411)</f>
        <v/>
      </c>
      <c r="E411" s="29" t="n"/>
      <c r="F411" s="52" t="n"/>
      <c r="G411" s="49" t="n"/>
      <c r="H411" s="49" t="n"/>
      <c r="I411" s="30">
        <f>IF(OR(D411="",NOT(ISNUMBER(G411))),"",D411&amp;"|"&amp;YEAR(G411)&amp;"-"&amp;RIGHT("0"&amp;MONTH(G411),2)&amp;"-"&amp;RIGHT("0"&amp;DAY(G411),2))</f>
        <v/>
      </c>
      <c r="J411" s="52" t="n"/>
      <c r="K411" s="25" t="n"/>
      <c r="L411" s="29" t="n"/>
      <c r="M411" s="25" t="n"/>
      <c r="N411" s="25" t="n"/>
      <c r="O411" s="23">
        <f>IF(A411&amp;B411&amp;C411="","",IF(I411="","Sem vínculo",IF(COUNTIF(oc_chave,I411)&gt;0,"Vinculada","Previsão não encontrada")))</f>
        <v/>
      </c>
      <c r="P411" s="39">
        <f>IF(ISNUMBER(H411),YEAR(H411),"")</f>
        <v/>
      </c>
      <c r="Q411" s="23">
        <f>IF(D411="","",IF(COUNTIF(pl_chave,D411)&gt;0,"No plano atual","Fora do plano: histórico preservado"))</f>
        <v/>
      </c>
      <c r="R411" s="23">
        <f>IF(A411&amp;B411&amp;C411="","",IF(A411="","ERRO: falta ID do registro",IF(COUNTIF(ex_id,A411)&gt;1,"ERRO: ID do registro duplicado",IF(NOT(ISNUMBER(H411)),"ERRO: data realizada ausente ou inválida",IF(AND(ISNUMBER(pcmd_emissao),N(H411)&gt;N(pcmd_emissao)),"Verificar: realizada após a emissão","OK")))))</f>
        <v/>
      </c>
      <c r="S411" s="53" t="n"/>
    </row>
    <row r="412">
      <c r="A412" s="25" t="n"/>
      <c r="B412" s="29" t="n"/>
      <c r="C412" s="25" t="n"/>
      <c r="D412" s="23">
        <f>IF(OR(B412="",C412=""),"",B412&amp;"|"&amp;C412)</f>
        <v/>
      </c>
      <c r="E412" s="29" t="n"/>
      <c r="F412" s="52" t="n"/>
      <c r="G412" s="49" t="n"/>
      <c r="H412" s="49" t="n"/>
      <c r="I412" s="30">
        <f>IF(OR(D412="",NOT(ISNUMBER(G412))),"",D412&amp;"|"&amp;YEAR(G412)&amp;"-"&amp;RIGHT("0"&amp;MONTH(G412),2)&amp;"-"&amp;RIGHT("0"&amp;DAY(G412),2))</f>
        <v/>
      </c>
      <c r="J412" s="52" t="n"/>
      <c r="K412" s="25" t="n"/>
      <c r="L412" s="29" t="n"/>
      <c r="M412" s="25" t="n"/>
      <c r="N412" s="25" t="n"/>
      <c r="O412" s="23">
        <f>IF(A412&amp;B412&amp;C412="","",IF(I412="","Sem vínculo",IF(COUNTIF(oc_chave,I412)&gt;0,"Vinculada","Previsão não encontrada")))</f>
        <v/>
      </c>
      <c r="P412" s="39">
        <f>IF(ISNUMBER(H412),YEAR(H412),"")</f>
        <v/>
      </c>
      <c r="Q412" s="23">
        <f>IF(D412="","",IF(COUNTIF(pl_chave,D412)&gt;0,"No plano atual","Fora do plano: histórico preservado"))</f>
        <v/>
      </c>
      <c r="R412" s="23">
        <f>IF(A412&amp;B412&amp;C412="","",IF(A412="","ERRO: falta ID do registro",IF(COUNTIF(ex_id,A412)&gt;1,"ERRO: ID do registro duplicado",IF(NOT(ISNUMBER(H412)),"ERRO: data realizada ausente ou inválida",IF(AND(ISNUMBER(pcmd_emissao),N(H412)&gt;N(pcmd_emissao)),"Verificar: realizada após a emissão","OK")))))</f>
        <v/>
      </c>
      <c r="S412" s="53" t="n"/>
    </row>
    <row r="413">
      <c r="A413" s="25" t="n"/>
      <c r="B413" s="29" t="n"/>
      <c r="C413" s="25" t="n"/>
      <c r="D413" s="23">
        <f>IF(OR(B413="",C413=""),"",B413&amp;"|"&amp;C413)</f>
        <v/>
      </c>
      <c r="E413" s="29" t="n"/>
      <c r="F413" s="52" t="n"/>
      <c r="G413" s="49" t="n"/>
      <c r="H413" s="49" t="n"/>
      <c r="I413" s="30">
        <f>IF(OR(D413="",NOT(ISNUMBER(G413))),"",D413&amp;"|"&amp;YEAR(G413)&amp;"-"&amp;RIGHT("0"&amp;MONTH(G413),2)&amp;"-"&amp;RIGHT("0"&amp;DAY(G413),2))</f>
        <v/>
      </c>
      <c r="J413" s="52" t="n"/>
      <c r="K413" s="25" t="n"/>
      <c r="L413" s="29" t="n"/>
      <c r="M413" s="25" t="n"/>
      <c r="N413" s="25" t="n"/>
      <c r="O413" s="23">
        <f>IF(A413&amp;B413&amp;C413="","",IF(I413="","Sem vínculo",IF(COUNTIF(oc_chave,I413)&gt;0,"Vinculada","Previsão não encontrada")))</f>
        <v/>
      </c>
      <c r="P413" s="39">
        <f>IF(ISNUMBER(H413),YEAR(H413),"")</f>
        <v/>
      </c>
      <c r="Q413" s="23">
        <f>IF(D413="","",IF(COUNTIF(pl_chave,D413)&gt;0,"No plano atual","Fora do plano: histórico preservado"))</f>
        <v/>
      </c>
      <c r="R413" s="23">
        <f>IF(A413&amp;B413&amp;C413="","",IF(A413="","ERRO: falta ID do registro",IF(COUNTIF(ex_id,A413)&gt;1,"ERRO: ID do registro duplicado",IF(NOT(ISNUMBER(H413)),"ERRO: data realizada ausente ou inválida",IF(AND(ISNUMBER(pcmd_emissao),N(H413)&gt;N(pcmd_emissao)),"Verificar: realizada após a emissão","OK")))))</f>
        <v/>
      </c>
      <c r="S413" s="53" t="n"/>
    </row>
    <row r="414">
      <c r="A414" s="25" t="n"/>
      <c r="B414" s="29" t="n"/>
      <c r="C414" s="25" t="n"/>
      <c r="D414" s="23">
        <f>IF(OR(B414="",C414=""),"",B414&amp;"|"&amp;C414)</f>
        <v/>
      </c>
      <c r="E414" s="29" t="n"/>
      <c r="F414" s="52" t="n"/>
      <c r="G414" s="49" t="n"/>
      <c r="H414" s="49" t="n"/>
      <c r="I414" s="30">
        <f>IF(OR(D414="",NOT(ISNUMBER(G414))),"",D414&amp;"|"&amp;YEAR(G414)&amp;"-"&amp;RIGHT("0"&amp;MONTH(G414),2)&amp;"-"&amp;RIGHT("0"&amp;DAY(G414),2))</f>
        <v/>
      </c>
      <c r="J414" s="52" t="n"/>
      <c r="K414" s="25" t="n"/>
      <c r="L414" s="29" t="n"/>
      <c r="M414" s="25" t="n"/>
      <c r="N414" s="25" t="n"/>
      <c r="O414" s="23">
        <f>IF(A414&amp;B414&amp;C414="","",IF(I414="","Sem vínculo",IF(COUNTIF(oc_chave,I414)&gt;0,"Vinculada","Previsão não encontrada")))</f>
        <v/>
      </c>
      <c r="P414" s="39">
        <f>IF(ISNUMBER(H414),YEAR(H414),"")</f>
        <v/>
      </c>
      <c r="Q414" s="23">
        <f>IF(D414="","",IF(COUNTIF(pl_chave,D414)&gt;0,"No plano atual","Fora do plano: histórico preservado"))</f>
        <v/>
      </c>
      <c r="R414" s="23">
        <f>IF(A414&amp;B414&amp;C414="","",IF(A414="","ERRO: falta ID do registro",IF(COUNTIF(ex_id,A414)&gt;1,"ERRO: ID do registro duplicado",IF(NOT(ISNUMBER(H414)),"ERRO: data realizada ausente ou inválida",IF(AND(ISNUMBER(pcmd_emissao),N(H414)&gt;N(pcmd_emissao)),"Verificar: realizada após a emissão","OK")))))</f>
        <v/>
      </c>
      <c r="S414" s="53" t="n"/>
    </row>
    <row r="415">
      <c r="A415" s="25" t="n"/>
      <c r="B415" s="29" t="n"/>
      <c r="C415" s="25" t="n"/>
      <c r="D415" s="23">
        <f>IF(OR(B415="",C415=""),"",B415&amp;"|"&amp;C415)</f>
        <v/>
      </c>
      <c r="E415" s="29" t="n"/>
      <c r="F415" s="52" t="n"/>
      <c r="G415" s="49" t="n"/>
      <c r="H415" s="49" t="n"/>
      <c r="I415" s="30">
        <f>IF(OR(D415="",NOT(ISNUMBER(G415))),"",D415&amp;"|"&amp;YEAR(G415)&amp;"-"&amp;RIGHT("0"&amp;MONTH(G415),2)&amp;"-"&amp;RIGHT("0"&amp;DAY(G415),2))</f>
        <v/>
      </c>
      <c r="J415" s="52" t="n"/>
      <c r="K415" s="25" t="n"/>
      <c r="L415" s="29" t="n"/>
      <c r="M415" s="25" t="n"/>
      <c r="N415" s="25" t="n"/>
      <c r="O415" s="23">
        <f>IF(A415&amp;B415&amp;C415="","",IF(I415="","Sem vínculo",IF(COUNTIF(oc_chave,I415)&gt;0,"Vinculada","Previsão não encontrada")))</f>
        <v/>
      </c>
      <c r="P415" s="39">
        <f>IF(ISNUMBER(H415),YEAR(H415),"")</f>
        <v/>
      </c>
      <c r="Q415" s="23">
        <f>IF(D415="","",IF(COUNTIF(pl_chave,D415)&gt;0,"No plano atual","Fora do plano: histórico preservado"))</f>
        <v/>
      </c>
      <c r="R415" s="23">
        <f>IF(A415&amp;B415&amp;C415="","",IF(A415="","ERRO: falta ID do registro",IF(COUNTIF(ex_id,A415)&gt;1,"ERRO: ID do registro duplicado",IF(NOT(ISNUMBER(H415)),"ERRO: data realizada ausente ou inválida",IF(AND(ISNUMBER(pcmd_emissao),N(H415)&gt;N(pcmd_emissao)),"Verificar: realizada após a emissão","OK")))))</f>
        <v/>
      </c>
      <c r="S415" s="53" t="n"/>
    </row>
    <row r="416">
      <c r="A416" s="25" t="n"/>
      <c r="B416" s="29" t="n"/>
      <c r="C416" s="25" t="n"/>
      <c r="D416" s="23">
        <f>IF(OR(B416="",C416=""),"",B416&amp;"|"&amp;C416)</f>
        <v/>
      </c>
      <c r="E416" s="29" t="n"/>
      <c r="F416" s="52" t="n"/>
      <c r="G416" s="49" t="n"/>
      <c r="H416" s="49" t="n"/>
      <c r="I416" s="30">
        <f>IF(OR(D416="",NOT(ISNUMBER(G416))),"",D416&amp;"|"&amp;YEAR(G416)&amp;"-"&amp;RIGHT("0"&amp;MONTH(G416),2)&amp;"-"&amp;RIGHT("0"&amp;DAY(G416),2))</f>
        <v/>
      </c>
      <c r="J416" s="52" t="n"/>
      <c r="K416" s="25" t="n"/>
      <c r="L416" s="29" t="n"/>
      <c r="M416" s="25" t="n"/>
      <c r="N416" s="25" t="n"/>
      <c r="O416" s="23">
        <f>IF(A416&amp;B416&amp;C416="","",IF(I416="","Sem vínculo",IF(COUNTIF(oc_chave,I416)&gt;0,"Vinculada","Previsão não encontrada")))</f>
        <v/>
      </c>
      <c r="P416" s="39">
        <f>IF(ISNUMBER(H416),YEAR(H416),"")</f>
        <v/>
      </c>
      <c r="Q416" s="23">
        <f>IF(D416="","",IF(COUNTIF(pl_chave,D416)&gt;0,"No plano atual","Fora do plano: histórico preservado"))</f>
        <v/>
      </c>
      <c r="R416" s="23">
        <f>IF(A416&amp;B416&amp;C416="","",IF(A416="","ERRO: falta ID do registro",IF(COUNTIF(ex_id,A416)&gt;1,"ERRO: ID do registro duplicado",IF(NOT(ISNUMBER(H416)),"ERRO: data realizada ausente ou inválida",IF(AND(ISNUMBER(pcmd_emissao),N(H416)&gt;N(pcmd_emissao)),"Verificar: realizada após a emissão","OK")))))</f>
        <v/>
      </c>
      <c r="S416" s="53" t="n"/>
    </row>
    <row r="417">
      <c r="A417" s="25" t="n"/>
      <c r="B417" s="29" t="n"/>
      <c r="C417" s="25" t="n"/>
      <c r="D417" s="23">
        <f>IF(OR(B417="",C417=""),"",B417&amp;"|"&amp;C417)</f>
        <v/>
      </c>
      <c r="E417" s="29" t="n"/>
      <c r="F417" s="52" t="n"/>
      <c r="G417" s="49" t="n"/>
      <c r="H417" s="49" t="n"/>
      <c r="I417" s="30">
        <f>IF(OR(D417="",NOT(ISNUMBER(G417))),"",D417&amp;"|"&amp;YEAR(G417)&amp;"-"&amp;RIGHT("0"&amp;MONTH(G417),2)&amp;"-"&amp;RIGHT("0"&amp;DAY(G417),2))</f>
        <v/>
      </c>
      <c r="J417" s="52" t="n"/>
      <c r="K417" s="25" t="n"/>
      <c r="L417" s="29" t="n"/>
      <c r="M417" s="25" t="n"/>
      <c r="N417" s="25" t="n"/>
      <c r="O417" s="23">
        <f>IF(A417&amp;B417&amp;C417="","",IF(I417="","Sem vínculo",IF(COUNTIF(oc_chave,I417)&gt;0,"Vinculada","Previsão não encontrada")))</f>
        <v/>
      </c>
      <c r="P417" s="39">
        <f>IF(ISNUMBER(H417),YEAR(H417),"")</f>
        <v/>
      </c>
      <c r="Q417" s="23">
        <f>IF(D417="","",IF(COUNTIF(pl_chave,D417)&gt;0,"No plano atual","Fora do plano: histórico preservado"))</f>
        <v/>
      </c>
      <c r="R417" s="23">
        <f>IF(A417&amp;B417&amp;C417="","",IF(A417="","ERRO: falta ID do registro",IF(COUNTIF(ex_id,A417)&gt;1,"ERRO: ID do registro duplicado",IF(NOT(ISNUMBER(H417)),"ERRO: data realizada ausente ou inválida",IF(AND(ISNUMBER(pcmd_emissao),N(H417)&gt;N(pcmd_emissao)),"Verificar: realizada após a emissão","OK")))))</f>
        <v/>
      </c>
      <c r="S417" s="53" t="n"/>
    </row>
    <row r="418">
      <c r="A418" s="25" t="n"/>
      <c r="B418" s="29" t="n"/>
      <c r="C418" s="25" t="n"/>
      <c r="D418" s="23">
        <f>IF(OR(B418="",C418=""),"",B418&amp;"|"&amp;C418)</f>
        <v/>
      </c>
      <c r="E418" s="29" t="n"/>
      <c r="F418" s="52" t="n"/>
      <c r="G418" s="49" t="n"/>
      <c r="H418" s="49" t="n"/>
      <c r="I418" s="30">
        <f>IF(OR(D418="",NOT(ISNUMBER(G418))),"",D418&amp;"|"&amp;YEAR(G418)&amp;"-"&amp;RIGHT("0"&amp;MONTH(G418),2)&amp;"-"&amp;RIGHT("0"&amp;DAY(G418),2))</f>
        <v/>
      </c>
      <c r="J418" s="52" t="n"/>
      <c r="K418" s="25" t="n"/>
      <c r="L418" s="29" t="n"/>
      <c r="M418" s="25" t="n"/>
      <c r="N418" s="25" t="n"/>
      <c r="O418" s="23">
        <f>IF(A418&amp;B418&amp;C418="","",IF(I418="","Sem vínculo",IF(COUNTIF(oc_chave,I418)&gt;0,"Vinculada","Previsão não encontrada")))</f>
        <v/>
      </c>
      <c r="P418" s="39">
        <f>IF(ISNUMBER(H418),YEAR(H418),"")</f>
        <v/>
      </c>
      <c r="Q418" s="23">
        <f>IF(D418="","",IF(COUNTIF(pl_chave,D418)&gt;0,"No plano atual","Fora do plano: histórico preservado"))</f>
        <v/>
      </c>
      <c r="R418" s="23">
        <f>IF(A418&amp;B418&amp;C418="","",IF(A418="","ERRO: falta ID do registro",IF(COUNTIF(ex_id,A418)&gt;1,"ERRO: ID do registro duplicado",IF(NOT(ISNUMBER(H418)),"ERRO: data realizada ausente ou inválida",IF(AND(ISNUMBER(pcmd_emissao),N(H418)&gt;N(pcmd_emissao)),"Verificar: realizada após a emissão","OK")))))</f>
        <v/>
      </c>
      <c r="S418" s="53" t="n"/>
    </row>
    <row r="419">
      <c r="A419" s="25" t="n"/>
      <c r="B419" s="29" t="n"/>
      <c r="C419" s="25" t="n"/>
      <c r="D419" s="23">
        <f>IF(OR(B419="",C419=""),"",B419&amp;"|"&amp;C419)</f>
        <v/>
      </c>
      <c r="E419" s="29" t="n"/>
      <c r="F419" s="52" t="n"/>
      <c r="G419" s="49" t="n"/>
      <c r="H419" s="49" t="n"/>
      <c r="I419" s="30">
        <f>IF(OR(D419="",NOT(ISNUMBER(G419))),"",D419&amp;"|"&amp;YEAR(G419)&amp;"-"&amp;RIGHT("0"&amp;MONTH(G419),2)&amp;"-"&amp;RIGHT("0"&amp;DAY(G419),2))</f>
        <v/>
      </c>
      <c r="J419" s="52" t="n"/>
      <c r="K419" s="25" t="n"/>
      <c r="L419" s="29" t="n"/>
      <c r="M419" s="25" t="n"/>
      <c r="N419" s="25" t="n"/>
      <c r="O419" s="23">
        <f>IF(A419&amp;B419&amp;C419="","",IF(I419="","Sem vínculo",IF(COUNTIF(oc_chave,I419)&gt;0,"Vinculada","Previsão não encontrada")))</f>
        <v/>
      </c>
      <c r="P419" s="39">
        <f>IF(ISNUMBER(H419),YEAR(H419),"")</f>
        <v/>
      </c>
      <c r="Q419" s="23">
        <f>IF(D419="","",IF(COUNTIF(pl_chave,D419)&gt;0,"No plano atual","Fora do plano: histórico preservado"))</f>
        <v/>
      </c>
      <c r="R419" s="23">
        <f>IF(A419&amp;B419&amp;C419="","",IF(A419="","ERRO: falta ID do registro",IF(COUNTIF(ex_id,A419)&gt;1,"ERRO: ID do registro duplicado",IF(NOT(ISNUMBER(H419)),"ERRO: data realizada ausente ou inválida",IF(AND(ISNUMBER(pcmd_emissao),N(H419)&gt;N(pcmd_emissao)),"Verificar: realizada após a emissão","OK")))))</f>
        <v/>
      </c>
      <c r="S419" s="53" t="n"/>
    </row>
    <row r="420">
      <c r="A420" s="25" t="n"/>
      <c r="B420" s="29" t="n"/>
      <c r="C420" s="25" t="n"/>
      <c r="D420" s="23">
        <f>IF(OR(B420="",C420=""),"",B420&amp;"|"&amp;C420)</f>
        <v/>
      </c>
      <c r="E420" s="29" t="n"/>
      <c r="F420" s="52" t="n"/>
      <c r="G420" s="49" t="n"/>
      <c r="H420" s="49" t="n"/>
      <c r="I420" s="30">
        <f>IF(OR(D420="",NOT(ISNUMBER(G420))),"",D420&amp;"|"&amp;YEAR(G420)&amp;"-"&amp;RIGHT("0"&amp;MONTH(G420),2)&amp;"-"&amp;RIGHT("0"&amp;DAY(G420),2))</f>
        <v/>
      </c>
      <c r="J420" s="52" t="n"/>
      <c r="K420" s="25" t="n"/>
      <c r="L420" s="29" t="n"/>
      <c r="M420" s="25" t="n"/>
      <c r="N420" s="25" t="n"/>
      <c r="O420" s="23">
        <f>IF(A420&amp;B420&amp;C420="","",IF(I420="","Sem vínculo",IF(COUNTIF(oc_chave,I420)&gt;0,"Vinculada","Previsão não encontrada")))</f>
        <v/>
      </c>
      <c r="P420" s="39">
        <f>IF(ISNUMBER(H420),YEAR(H420),"")</f>
        <v/>
      </c>
      <c r="Q420" s="23">
        <f>IF(D420="","",IF(COUNTIF(pl_chave,D420)&gt;0,"No plano atual","Fora do plano: histórico preservado"))</f>
        <v/>
      </c>
      <c r="R420" s="23">
        <f>IF(A420&amp;B420&amp;C420="","",IF(A420="","ERRO: falta ID do registro",IF(COUNTIF(ex_id,A420)&gt;1,"ERRO: ID do registro duplicado",IF(NOT(ISNUMBER(H420)),"ERRO: data realizada ausente ou inválida",IF(AND(ISNUMBER(pcmd_emissao),N(H420)&gt;N(pcmd_emissao)),"Verificar: realizada após a emissão","OK")))))</f>
        <v/>
      </c>
      <c r="S420" s="53" t="n"/>
    </row>
    <row r="421">
      <c r="A421" s="25" t="n"/>
      <c r="B421" s="29" t="n"/>
      <c r="C421" s="25" t="n"/>
      <c r="D421" s="23">
        <f>IF(OR(B421="",C421=""),"",B421&amp;"|"&amp;C421)</f>
        <v/>
      </c>
      <c r="E421" s="29" t="n"/>
      <c r="F421" s="52" t="n"/>
      <c r="G421" s="49" t="n"/>
      <c r="H421" s="49" t="n"/>
      <c r="I421" s="30">
        <f>IF(OR(D421="",NOT(ISNUMBER(G421))),"",D421&amp;"|"&amp;YEAR(G421)&amp;"-"&amp;RIGHT("0"&amp;MONTH(G421),2)&amp;"-"&amp;RIGHT("0"&amp;DAY(G421),2))</f>
        <v/>
      </c>
      <c r="J421" s="52" t="n"/>
      <c r="K421" s="25" t="n"/>
      <c r="L421" s="29" t="n"/>
      <c r="M421" s="25" t="n"/>
      <c r="N421" s="25" t="n"/>
      <c r="O421" s="23">
        <f>IF(A421&amp;B421&amp;C421="","",IF(I421="","Sem vínculo",IF(COUNTIF(oc_chave,I421)&gt;0,"Vinculada","Previsão não encontrada")))</f>
        <v/>
      </c>
      <c r="P421" s="39">
        <f>IF(ISNUMBER(H421),YEAR(H421),"")</f>
        <v/>
      </c>
      <c r="Q421" s="23">
        <f>IF(D421="","",IF(COUNTIF(pl_chave,D421)&gt;0,"No plano atual","Fora do plano: histórico preservado"))</f>
        <v/>
      </c>
      <c r="R421" s="23">
        <f>IF(A421&amp;B421&amp;C421="","",IF(A421="","ERRO: falta ID do registro",IF(COUNTIF(ex_id,A421)&gt;1,"ERRO: ID do registro duplicado",IF(NOT(ISNUMBER(H421)),"ERRO: data realizada ausente ou inválida",IF(AND(ISNUMBER(pcmd_emissao),N(H421)&gt;N(pcmd_emissao)),"Verificar: realizada após a emissão","OK")))))</f>
        <v/>
      </c>
      <c r="S421" s="53" t="n"/>
    </row>
    <row r="422">
      <c r="A422" s="25" t="n"/>
      <c r="B422" s="29" t="n"/>
      <c r="C422" s="25" t="n"/>
      <c r="D422" s="23">
        <f>IF(OR(B422="",C422=""),"",B422&amp;"|"&amp;C422)</f>
        <v/>
      </c>
      <c r="E422" s="29" t="n"/>
      <c r="F422" s="52" t="n"/>
      <c r="G422" s="49" t="n"/>
      <c r="H422" s="49" t="n"/>
      <c r="I422" s="30">
        <f>IF(OR(D422="",NOT(ISNUMBER(G422))),"",D422&amp;"|"&amp;YEAR(G422)&amp;"-"&amp;RIGHT("0"&amp;MONTH(G422),2)&amp;"-"&amp;RIGHT("0"&amp;DAY(G422),2))</f>
        <v/>
      </c>
      <c r="J422" s="52" t="n"/>
      <c r="K422" s="25" t="n"/>
      <c r="L422" s="29" t="n"/>
      <c r="M422" s="25" t="n"/>
      <c r="N422" s="25" t="n"/>
      <c r="O422" s="23">
        <f>IF(A422&amp;B422&amp;C422="","",IF(I422="","Sem vínculo",IF(COUNTIF(oc_chave,I422)&gt;0,"Vinculada","Previsão não encontrada")))</f>
        <v/>
      </c>
      <c r="P422" s="39">
        <f>IF(ISNUMBER(H422),YEAR(H422),"")</f>
        <v/>
      </c>
      <c r="Q422" s="23">
        <f>IF(D422="","",IF(COUNTIF(pl_chave,D422)&gt;0,"No plano atual","Fora do plano: histórico preservado"))</f>
        <v/>
      </c>
      <c r="R422" s="23">
        <f>IF(A422&amp;B422&amp;C422="","",IF(A422="","ERRO: falta ID do registro",IF(COUNTIF(ex_id,A422)&gt;1,"ERRO: ID do registro duplicado",IF(NOT(ISNUMBER(H422)),"ERRO: data realizada ausente ou inválida",IF(AND(ISNUMBER(pcmd_emissao),N(H422)&gt;N(pcmd_emissao)),"Verificar: realizada após a emissão","OK")))))</f>
        <v/>
      </c>
      <c r="S422" s="53" t="n"/>
    </row>
    <row r="423">
      <c r="A423" s="25" t="n"/>
      <c r="B423" s="29" t="n"/>
      <c r="C423" s="25" t="n"/>
      <c r="D423" s="23">
        <f>IF(OR(B423="",C423=""),"",B423&amp;"|"&amp;C423)</f>
        <v/>
      </c>
      <c r="E423" s="29" t="n"/>
      <c r="F423" s="52" t="n"/>
      <c r="G423" s="49" t="n"/>
      <c r="H423" s="49" t="n"/>
      <c r="I423" s="30">
        <f>IF(OR(D423="",NOT(ISNUMBER(G423))),"",D423&amp;"|"&amp;YEAR(G423)&amp;"-"&amp;RIGHT("0"&amp;MONTH(G423),2)&amp;"-"&amp;RIGHT("0"&amp;DAY(G423),2))</f>
        <v/>
      </c>
      <c r="J423" s="52" t="n"/>
      <c r="K423" s="25" t="n"/>
      <c r="L423" s="29" t="n"/>
      <c r="M423" s="25" t="n"/>
      <c r="N423" s="25" t="n"/>
      <c r="O423" s="23">
        <f>IF(A423&amp;B423&amp;C423="","",IF(I423="","Sem vínculo",IF(COUNTIF(oc_chave,I423)&gt;0,"Vinculada","Previsão não encontrada")))</f>
        <v/>
      </c>
      <c r="P423" s="39">
        <f>IF(ISNUMBER(H423),YEAR(H423),"")</f>
        <v/>
      </c>
      <c r="Q423" s="23">
        <f>IF(D423="","",IF(COUNTIF(pl_chave,D423)&gt;0,"No plano atual","Fora do plano: histórico preservado"))</f>
        <v/>
      </c>
      <c r="R423" s="23">
        <f>IF(A423&amp;B423&amp;C423="","",IF(A423="","ERRO: falta ID do registro",IF(COUNTIF(ex_id,A423)&gt;1,"ERRO: ID do registro duplicado",IF(NOT(ISNUMBER(H423)),"ERRO: data realizada ausente ou inválida",IF(AND(ISNUMBER(pcmd_emissao),N(H423)&gt;N(pcmd_emissao)),"Verificar: realizada após a emissão","OK")))))</f>
        <v/>
      </c>
      <c r="S423" s="53" t="n"/>
    </row>
    <row r="424">
      <c r="A424" s="25" t="n"/>
      <c r="B424" s="29" t="n"/>
      <c r="C424" s="25" t="n"/>
      <c r="D424" s="23">
        <f>IF(OR(B424="",C424=""),"",B424&amp;"|"&amp;C424)</f>
        <v/>
      </c>
      <c r="E424" s="29" t="n"/>
      <c r="F424" s="52" t="n"/>
      <c r="G424" s="49" t="n"/>
      <c r="H424" s="49" t="n"/>
      <c r="I424" s="30">
        <f>IF(OR(D424="",NOT(ISNUMBER(G424))),"",D424&amp;"|"&amp;YEAR(G424)&amp;"-"&amp;RIGHT("0"&amp;MONTH(G424),2)&amp;"-"&amp;RIGHT("0"&amp;DAY(G424),2))</f>
        <v/>
      </c>
      <c r="J424" s="52" t="n"/>
      <c r="K424" s="25" t="n"/>
      <c r="L424" s="29" t="n"/>
      <c r="M424" s="25" t="n"/>
      <c r="N424" s="25" t="n"/>
      <c r="O424" s="23">
        <f>IF(A424&amp;B424&amp;C424="","",IF(I424="","Sem vínculo",IF(COUNTIF(oc_chave,I424)&gt;0,"Vinculada","Previsão não encontrada")))</f>
        <v/>
      </c>
      <c r="P424" s="39">
        <f>IF(ISNUMBER(H424),YEAR(H424),"")</f>
        <v/>
      </c>
      <c r="Q424" s="23">
        <f>IF(D424="","",IF(COUNTIF(pl_chave,D424)&gt;0,"No plano atual","Fora do plano: histórico preservado"))</f>
        <v/>
      </c>
      <c r="R424" s="23">
        <f>IF(A424&amp;B424&amp;C424="","",IF(A424="","ERRO: falta ID do registro",IF(COUNTIF(ex_id,A424)&gt;1,"ERRO: ID do registro duplicado",IF(NOT(ISNUMBER(H424)),"ERRO: data realizada ausente ou inválida",IF(AND(ISNUMBER(pcmd_emissao),N(H424)&gt;N(pcmd_emissao)),"Verificar: realizada após a emissão","OK")))))</f>
        <v/>
      </c>
      <c r="S424" s="53" t="n"/>
    </row>
    <row r="425">
      <c r="A425" s="25" t="n"/>
      <c r="B425" s="29" t="n"/>
      <c r="C425" s="25" t="n"/>
      <c r="D425" s="23">
        <f>IF(OR(B425="",C425=""),"",B425&amp;"|"&amp;C425)</f>
        <v/>
      </c>
      <c r="E425" s="29" t="n"/>
      <c r="F425" s="52" t="n"/>
      <c r="G425" s="49" t="n"/>
      <c r="H425" s="49" t="n"/>
      <c r="I425" s="30">
        <f>IF(OR(D425="",NOT(ISNUMBER(G425))),"",D425&amp;"|"&amp;YEAR(G425)&amp;"-"&amp;RIGHT("0"&amp;MONTH(G425),2)&amp;"-"&amp;RIGHT("0"&amp;DAY(G425),2))</f>
        <v/>
      </c>
      <c r="J425" s="52" t="n"/>
      <c r="K425" s="25" t="n"/>
      <c r="L425" s="29" t="n"/>
      <c r="M425" s="25" t="n"/>
      <c r="N425" s="25" t="n"/>
      <c r="O425" s="23">
        <f>IF(A425&amp;B425&amp;C425="","",IF(I425="","Sem vínculo",IF(COUNTIF(oc_chave,I425)&gt;0,"Vinculada","Previsão não encontrada")))</f>
        <v/>
      </c>
      <c r="P425" s="39">
        <f>IF(ISNUMBER(H425),YEAR(H425),"")</f>
        <v/>
      </c>
      <c r="Q425" s="23">
        <f>IF(D425="","",IF(COUNTIF(pl_chave,D425)&gt;0,"No plano atual","Fora do plano: histórico preservado"))</f>
        <v/>
      </c>
      <c r="R425" s="23">
        <f>IF(A425&amp;B425&amp;C425="","",IF(A425="","ERRO: falta ID do registro",IF(COUNTIF(ex_id,A425)&gt;1,"ERRO: ID do registro duplicado",IF(NOT(ISNUMBER(H425)),"ERRO: data realizada ausente ou inválida",IF(AND(ISNUMBER(pcmd_emissao),N(H425)&gt;N(pcmd_emissao)),"Verificar: realizada após a emissão","OK")))))</f>
        <v/>
      </c>
      <c r="S425" s="53" t="n"/>
    </row>
    <row r="426">
      <c r="A426" s="25" t="n"/>
      <c r="B426" s="29" t="n"/>
      <c r="C426" s="25" t="n"/>
      <c r="D426" s="23">
        <f>IF(OR(B426="",C426=""),"",B426&amp;"|"&amp;C426)</f>
        <v/>
      </c>
      <c r="E426" s="29" t="n"/>
      <c r="F426" s="52" t="n"/>
      <c r="G426" s="49" t="n"/>
      <c r="H426" s="49" t="n"/>
      <c r="I426" s="30">
        <f>IF(OR(D426="",NOT(ISNUMBER(G426))),"",D426&amp;"|"&amp;YEAR(G426)&amp;"-"&amp;RIGHT("0"&amp;MONTH(G426),2)&amp;"-"&amp;RIGHT("0"&amp;DAY(G426),2))</f>
        <v/>
      </c>
      <c r="J426" s="52" t="n"/>
      <c r="K426" s="25" t="n"/>
      <c r="L426" s="29" t="n"/>
      <c r="M426" s="25" t="n"/>
      <c r="N426" s="25" t="n"/>
      <c r="O426" s="23">
        <f>IF(A426&amp;B426&amp;C426="","",IF(I426="","Sem vínculo",IF(COUNTIF(oc_chave,I426)&gt;0,"Vinculada","Previsão não encontrada")))</f>
        <v/>
      </c>
      <c r="P426" s="39">
        <f>IF(ISNUMBER(H426),YEAR(H426),"")</f>
        <v/>
      </c>
      <c r="Q426" s="23">
        <f>IF(D426="","",IF(COUNTIF(pl_chave,D426)&gt;0,"No plano atual","Fora do plano: histórico preservado"))</f>
        <v/>
      </c>
      <c r="R426" s="23">
        <f>IF(A426&amp;B426&amp;C426="","",IF(A426="","ERRO: falta ID do registro",IF(COUNTIF(ex_id,A426)&gt;1,"ERRO: ID do registro duplicado",IF(NOT(ISNUMBER(H426)),"ERRO: data realizada ausente ou inválida",IF(AND(ISNUMBER(pcmd_emissao),N(H426)&gt;N(pcmd_emissao)),"Verificar: realizada após a emissão","OK")))))</f>
        <v/>
      </c>
      <c r="S426" s="53" t="n"/>
    </row>
    <row r="427">
      <c r="A427" s="25" t="n"/>
      <c r="B427" s="29" t="n"/>
      <c r="C427" s="25" t="n"/>
      <c r="D427" s="23">
        <f>IF(OR(B427="",C427=""),"",B427&amp;"|"&amp;C427)</f>
        <v/>
      </c>
      <c r="E427" s="29" t="n"/>
      <c r="F427" s="52" t="n"/>
      <c r="G427" s="49" t="n"/>
      <c r="H427" s="49" t="n"/>
      <c r="I427" s="30">
        <f>IF(OR(D427="",NOT(ISNUMBER(G427))),"",D427&amp;"|"&amp;YEAR(G427)&amp;"-"&amp;RIGHT("0"&amp;MONTH(G427),2)&amp;"-"&amp;RIGHT("0"&amp;DAY(G427),2))</f>
        <v/>
      </c>
      <c r="J427" s="52" t="n"/>
      <c r="K427" s="25" t="n"/>
      <c r="L427" s="29" t="n"/>
      <c r="M427" s="25" t="n"/>
      <c r="N427" s="25" t="n"/>
      <c r="O427" s="23">
        <f>IF(A427&amp;B427&amp;C427="","",IF(I427="","Sem vínculo",IF(COUNTIF(oc_chave,I427)&gt;0,"Vinculada","Previsão não encontrada")))</f>
        <v/>
      </c>
      <c r="P427" s="39">
        <f>IF(ISNUMBER(H427),YEAR(H427),"")</f>
        <v/>
      </c>
      <c r="Q427" s="23">
        <f>IF(D427="","",IF(COUNTIF(pl_chave,D427)&gt;0,"No plano atual","Fora do plano: histórico preservado"))</f>
        <v/>
      </c>
      <c r="R427" s="23">
        <f>IF(A427&amp;B427&amp;C427="","",IF(A427="","ERRO: falta ID do registro",IF(COUNTIF(ex_id,A427)&gt;1,"ERRO: ID do registro duplicado",IF(NOT(ISNUMBER(H427)),"ERRO: data realizada ausente ou inválida",IF(AND(ISNUMBER(pcmd_emissao),N(H427)&gt;N(pcmd_emissao)),"Verificar: realizada após a emissão","OK")))))</f>
        <v/>
      </c>
      <c r="S427" s="53" t="n"/>
    </row>
    <row r="428">
      <c r="A428" s="25" t="n"/>
      <c r="B428" s="29" t="n"/>
      <c r="C428" s="25" t="n"/>
      <c r="D428" s="23">
        <f>IF(OR(B428="",C428=""),"",B428&amp;"|"&amp;C428)</f>
        <v/>
      </c>
      <c r="E428" s="29" t="n"/>
      <c r="F428" s="52" t="n"/>
      <c r="G428" s="49" t="n"/>
      <c r="H428" s="49" t="n"/>
      <c r="I428" s="30">
        <f>IF(OR(D428="",NOT(ISNUMBER(G428))),"",D428&amp;"|"&amp;YEAR(G428)&amp;"-"&amp;RIGHT("0"&amp;MONTH(G428),2)&amp;"-"&amp;RIGHT("0"&amp;DAY(G428),2))</f>
        <v/>
      </c>
      <c r="J428" s="52" t="n"/>
      <c r="K428" s="25" t="n"/>
      <c r="L428" s="29" t="n"/>
      <c r="M428" s="25" t="n"/>
      <c r="N428" s="25" t="n"/>
      <c r="O428" s="23">
        <f>IF(A428&amp;B428&amp;C428="","",IF(I428="","Sem vínculo",IF(COUNTIF(oc_chave,I428)&gt;0,"Vinculada","Previsão não encontrada")))</f>
        <v/>
      </c>
      <c r="P428" s="39">
        <f>IF(ISNUMBER(H428),YEAR(H428),"")</f>
        <v/>
      </c>
      <c r="Q428" s="23">
        <f>IF(D428="","",IF(COUNTIF(pl_chave,D428)&gt;0,"No plano atual","Fora do plano: histórico preservado"))</f>
        <v/>
      </c>
      <c r="R428" s="23">
        <f>IF(A428&amp;B428&amp;C428="","",IF(A428="","ERRO: falta ID do registro",IF(COUNTIF(ex_id,A428)&gt;1,"ERRO: ID do registro duplicado",IF(NOT(ISNUMBER(H428)),"ERRO: data realizada ausente ou inválida",IF(AND(ISNUMBER(pcmd_emissao),N(H428)&gt;N(pcmd_emissao)),"Verificar: realizada após a emissão","OK")))))</f>
        <v/>
      </c>
      <c r="S428" s="53" t="n"/>
    </row>
    <row r="429">
      <c r="A429" s="25" t="n"/>
      <c r="B429" s="29" t="n"/>
      <c r="C429" s="25" t="n"/>
      <c r="D429" s="23">
        <f>IF(OR(B429="",C429=""),"",B429&amp;"|"&amp;C429)</f>
        <v/>
      </c>
      <c r="E429" s="29" t="n"/>
      <c r="F429" s="52" t="n"/>
      <c r="G429" s="49" t="n"/>
      <c r="H429" s="49" t="n"/>
      <c r="I429" s="30">
        <f>IF(OR(D429="",NOT(ISNUMBER(G429))),"",D429&amp;"|"&amp;YEAR(G429)&amp;"-"&amp;RIGHT("0"&amp;MONTH(G429),2)&amp;"-"&amp;RIGHT("0"&amp;DAY(G429),2))</f>
        <v/>
      </c>
      <c r="J429" s="52" t="n"/>
      <c r="K429" s="25" t="n"/>
      <c r="L429" s="29" t="n"/>
      <c r="M429" s="25" t="n"/>
      <c r="N429" s="25" t="n"/>
      <c r="O429" s="23">
        <f>IF(A429&amp;B429&amp;C429="","",IF(I429="","Sem vínculo",IF(COUNTIF(oc_chave,I429)&gt;0,"Vinculada","Previsão não encontrada")))</f>
        <v/>
      </c>
      <c r="P429" s="39">
        <f>IF(ISNUMBER(H429),YEAR(H429),"")</f>
        <v/>
      </c>
      <c r="Q429" s="23">
        <f>IF(D429="","",IF(COUNTIF(pl_chave,D429)&gt;0,"No plano atual","Fora do plano: histórico preservado"))</f>
        <v/>
      </c>
      <c r="R429" s="23">
        <f>IF(A429&amp;B429&amp;C429="","",IF(A429="","ERRO: falta ID do registro",IF(COUNTIF(ex_id,A429)&gt;1,"ERRO: ID do registro duplicado",IF(NOT(ISNUMBER(H429)),"ERRO: data realizada ausente ou inválida",IF(AND(ISNUMBER(pcmd_emissao),N(H429)&gt;N(pcmd_emissao)),"Verificar: realizada após a emissão","OK")))))</f>
        <v/>
      </c>
      <c r="S429" s="53" t="n"/>
    </row>
    <row r="430">
      <c r="A430" s="25" t="n"/>
      <c r="B430" s="29" t="n"/>
      <c r="C430" s="25" t="n"/>
      <c r="D430" s="23">
        <f>IF(OR(B430="",C430=""),"",B430&amp;"|"&amp;C430)</f>
        <v/>
      </c>
      <c r="E430" s="29" t="n"/>
      <c r="F430" s="52" t="n"/>
      <c r="G430" s="49" t="n"/>
      <c r="H430" s="49" t="n"/>
      <c r="I430" s="30">
        <f>IF(OR(D430="",NOT(ISNUMBER(G430))),"",D430&amp;"|"&amp;YEAR(G430)&amp;"-"&amp;RIGHT("0"&amp;MONTH(G430),2)&amp;"-"&amp;RIGHT("0"&amp;DAY(G430),2))</f>
        <v/>
      </c>
      <c r="J430" s="52" t="n"/>
      <c r="K430" s="25" t="n"/>
      <c r="L430" s="29" t="n"/>
      <c r="M430" s="25" t="n"/>
      <c r="N430" s="25" t="n"/>
      <c r="O430" s="23">
        <f>IF(A430&amp;B430&amp;C430="","",IF(I430="","Sem vínculo",IF(COUNTIF(oc_chave,I430)&gt;0,"Vinculada","Previsão não encontrada")))</f>
        <v/>
      </c>
      <c r="P430" s="39">
        <f>IF(ISNUMBER(H430),YEAR(H430),"")</f>
        <v/>
      </c>
      <c r="Q430" s="23">
        <f>IF(D430="","",IF(COUNTIF(pl_chave,D430)&gt;0,"No plano atual","Fora do plano: histórico preservado"))</f>
        <v/>
      </c>
      <c r="R430" s="23">
        <f>IF(A430&amp;B430&amp;C430="","",IF(A430="","ERRO: falta ID do registro",IF(COUNTIF(ex_id,A430)&gt;1,"ERRO: ID do registro duplicado",IF(NOT(ISNUMBER(H430)),"ERRO: data realizada ausente ou inválida",IF(AND(ISNUMBER(pcmd_emissao),N(H430)&gt;N(pcmd_emissao)),"Verificar: realizada após a emissão","OK")))))</f>
        <v/>
      </c>
      <c r="S430" s="53" t="n"/>
    </row>
    <row r="431">
      <c r="A431" s="25" t="n"/>
      <c r="B431" s="29" t="n"/>
      <c r="C431" s="25" t="n"/>
      <c r="D431" s="23">
        <f>IF(OR(B431="",C431=""),"",B431&amp;"|"&amp;C431)</f>
        <v/>
      </c>
      <c r="E431" s="29" t="n"/>
      <c r="F431" s="52" t="n"/>
      <c r="G431" s="49" t="n"/>
      <c r="H431" s="49" t="n"/>
      <c r="I431" s="30">
        <f>IF(OR(D431="",NOT(ISNUMBER(G431))),"",D431&amp;"|"&amp;YEAR(G431)&amp;"-"&amp;RIGHT("0"&amp;MONTH(G431),2)&amp;"-"&amp;RIGHT("0"&amp;DAY(G431),2))</f>
        <v/>
      </c>
      <c r="J431" s="52" t="n"/>
      <c r="K431" s="25" t="n"/>
      <c r="L431" s="29" t="n"/>
      <c r="M431" s="25" t="n"/>
      <c r="N431" s="25" t="n"/>
      <c r="O431" s="23">
        <f>IF(A431&amp;B431&amp;C431="","",IF(I431="","Sem vínculo",IF(COUNTIF(oc_chave,I431)&gt;0,"Vinculada","Previsão não encontrada")))</f>
        <v/>
      </c>
      <c r="P431" s="39">
        <f>IF(ISNUMBER(H431),YEAR(H431),"")</f>
        <v/>
      </c>
      <c r="Q431" s="23">
        <f>IF(D431="","",IF(COUNTIF(pl_chave,D431)&gt;0,"No plano atual","Fora do plano: histórico preservado"))</f>
        <v/>
      </c>
      <c r="R431" s="23">
        <f>IF(A431&amp;B431&amp;C431="","",IF(A431="","ERRO: falta ID do registro",IF(COUNTIF(ex_id,A431)&gt;1,"ERRO: ID do registro duplicado",IF(NOT(ISNUMBER(H431)),"ERRO: data realizada ausente ou inválida",IF(AND(ISNUMBER(pcmd_emissao),N(H431)&gt;N(pcmd_emissao)),"Verificar: realizada após a emissão","OK")))))</f>
        <v/>
      </c>
      <c r="S431" s="53" t="n"/>
    </row>
    <row r="432">
      <c r="A432" s="25" t="n"/>
      <c r="B432" s="29" t="n"/>
      <c r="C432" s="25" t="n"/>
      <c r="D432" s="23">
        <f>IF(OR(B432="",C432=""),"",B432&amp;"|"&amp;C432)</f>
        <v/>
      </c>
      <c r="E432" s="29" t="n"/>
      <c r="F432" s="52" t="n"/>
      <c r="G432" s="49" t="n"/>
      <c r="H432" s="49" t="n"/>
      <c r="I432" s="30">
        <f>IF(OR(D432="",NOT(ISNUMBER(G432))),"",D432&amp;"|"&amp;YEAR(G432)&amp;"-"&amp;RIGHT("0"&amp;MONTH(G432),2)&amp;"-"&amp;RIGHT("0"&amp;DAY(G432),2))</f>
        <v/>
      </c>
      <c r="J432" s="52" t="n"/>
      <c r="K432" s="25" t="n"/>
      <c r="L432" s="29" t="n"/>
      <c r="M432" s="25" t="n"/>
      <c r="N432" s="25" t="n"/>
      <c r="O432" s="23">
        <f>IF(A432&amp;B432&amp;C432="","",IF(I432="","Sem vínculo",IF(COUNTIF(oc_chave,I432)&gt;0,"Vinculada","Previsão não encontrada")))</f>
        <v/>
      </c>
      <c r="P432" s="39">
        <f>IF(ISNUMBER(H432),YEAR(H432),"")</f>
        <v/>
      </c>
      <c r="Q432" s="23">
        <f>IF(D432="","",IF(COUNTIF(pl_chave,D432)&gt;0,"No plano atual","Fora do plano: histórico preservado"))</f>
        <v/>
      </c>
      <c r="R432" s="23">
        <f>IF(A432&amp;B432&amp;C432="","",IF(A432="","ERRO: falta ID do registro",IF(COUNTIF(ex_id,A432)&gt;1,"ERRO: ID do registro duplicado",IF(NOT(ISNUMBER(H432)),"ERRO: data realizada ausente ou inválida",IF(AND(ISNUMBER(pcmd_emissao),N(H432)&gt;N(pcmd_emissao)),"Verificar: realizada após a emissão","OK")))))</f>
        <v/>
      </c>
      <c r="S432" s="53" t="n"/>
    </row>
    <row r="433">
      <c r="A433" s="25" t="n"/>
      <c r="B433" s="29" t="n"/>
      <c r="C433" s="25" t="n"/>
      <c r="D433" s="23">
        <f>IF(OR(B433="",C433=""),"",B433&amp;"|"&amp;C433)</f>
        <v/>
      </c>
      <c r="E433" s="29" t="n"/>
      <c r="F433" s="52" t="n"/>
      <c r="G433" s="49" t="n"/>
      <c r="H433" s="49" t="n"/>
      <c r="I433" s="30">
        <f>IF(OR(D433="",NOT(ISNUMBER(G433))),"",D433&amp;"|"&amp;YEAR(G433)&amp;"-"&amp;RIGHT("0"&amp;MONTH(G433),2)&amp;"-"&amp;RIGHT("0"&amp;DAY(G433),2))</f>
        <v/>
      </c>
      <c r="J433" s="52" t="n"/>
      <c r="K433" s="25" t="n"/>
      <c r="L433" s="29" t="n"/>
      <c r="M433" s="25" t="n"/>
      <c r="N433" s="25" t="n"/>
      <c r="O433" s="23">
        <f>IF(A433&amp;B433&amp;C433="","",IF(I433="","Sem vínculo",IF(COUNTIF(oc_chave,I433)&gt;0,"Vinculada","Previsão não encontrada")))</f>
        <v/>
      </c>
      <c r="P433" s="39">
        <f>IF(ISNUMBER(H433),YEAR(H433),"")</f>
        <v/>
      </c>
      <c r="Q433" s="23">
        <f>IF(D433="","",IF(COUNTIF(pl_chave,D433)&gt;0,"No plano atual","Fora do plano: histórico preservado"))</f>
        <v/>
      </c>
      <c r="R433" s="23">
        <f>IF(A433&amp;B433&amp;C433="","",IF(A433="","ERRO: falta ID do registro",IF(COUNTIF(ex_id,A433)&gt;1,"ERRO: ID do registro duplicado",IF(NOT(ISNUMBER(H433)),"ERRO: data realizada ausente ou inválida",IF(AND(ISNUMBER(pcmd_emissao),N(H433)&gt;N(pcmd_emissao)),"Verificar: realizada após a emissão","OK")))))</f>
        <v/>
      </c>
      <c r="S433" s="53" t="n"/>
    </row>
    <row r="434">
      <c r="A434" s="25" t="n"/>
      <c r="B434" s="29" t="n"/>
      <c r="C434" s="25" t="n"/>
      <c r="D434" s="23">
        <f>IF(OR(B434="",C434=""),"",B434&amp;"|"&amp;C434)</f>
        <v/>
      </c>
      <c r="E434" s="29" t="n"/>
      <c r="F434" s="52" t="n"/>
      <c r="G434" s="49" t="n"/>
      <c r="H434" s="49" t="n"/>
      <c r="I434" s="30">
        <f>IF(OR(D434="",NOT(ISNUMBER(G434))),"",D434&amp;"|"&amp;YEAR(G434)&amp;"-"&amp;RIGHT("0"&amp;MONTH(G434),2)&amp;"-"&amp;RIGHT("0"&amp;DAY(G434),2))</f>
        <v/>
      </c>
      <c r="J434" s="52" t="n"/>
      <c r="K434" s="25" t="n"/>
      <c r="L434" s="29" t="n"/>
      <c r="M434" s="25" t="n"/>
      <c r="N434" s="25" t="n"/>
      <c r="O434" s="23">
        <f>IF(A434&amp;B434&amp;C434="","",IF(I434="","Sem vínculo",IF(COUNTIF(oc_chave,I434)&gt;0,"Vinculada","Previsão não encontrada")))</f>
        <v/>
      </c>
      <c r="P434" s="39">
        <f>IF(ISNUMBER(H434),YEAR(H434),"")</f>
        <v/>
      </c>
      <c r="Q434" s="23">
        <f>IF(D434="","",IF(COUNTIF(pl_chave,D434)&gt;0,"No plano atual","Fora do plano: histórico preservado"))</f>
        <v/>
      </c>
      <c r="R434" s="23">
        <f>IF(A434&amp;B434&amp;C434="","",IF(A434="","ERRO: falta ID do registro",IF(COUNTIF(ex_id,A434)&gt;1,"ERRO: ID do registro duplicado",IF(NOT(ISNUMBER(H434)),"ERRO: data realizada ausente ou inválida",IF(AND(ISNUMBER(pcmd_emissao),N(H434)&gt;N(pcmd_emissao)),"Verificar: realizada após a emissão","OK")))))</f>
        <v/>
      </c>
      <c r="S434" s="53" t="n"/>
    </row>
    <row r="435">
      <c r="A435" s="25" t="n"/>
      <c r="B435" s="29" t="n"/>
      <c r="C435" s="25" t="n"/>
      <c r="D435" s="23">
        <f>IF(OR(B435="",C435=""),"",B435&amp;"|"&amp;C435)</f>
        <v/>
      </c>
      <c r="E435" s="29" t="n"/>
      <c r="F435" s="52" t="n"/>
      <c r="G435" s="49" t="n"/>
      <c r="H435" s="49" t="n"/>
      <c r="I435" s="30">
        <f>IF(OR(D435="",NOT(ISNUMBER(G435))),"",D435&amp;"|"&amp;YEAR(G435)&amp;"-"&amp;RIGHT("0"&amp;MONTH(G435),2)&amp;"-"&amp;RIGHT("0"&amp;DAY(G435),2))</f>
        <v/>
      </c>
      <c r="J435" s="52" t="n"/>
      <c r="K435" s="25" t="n"/>
      <c r="L435" s="29" t="n"/>
      <c r="M435" s="25" t="n"/>
      <c r="N435" s="25" t="n"/>
      <c r="O435" s="23">
        <f>IF(A435&amp;B435&amp;C435="","",IF(I435="","Sem vínculo",IF(COUNTIF(oc_chave,I435)&gt;0,"Vinculada","Previsão não encontrada")))</f>
        <v/>
      </c>
      <c r="P435" s="39">
        <f>IF(ISNUMBER(H435),YEAR(H435),"")</f>
        <v/>
      </c>
      <c r="Q435" s="23">
        <f>IF(D435="","",IF(COUNTIF(pl_chave,D435)&gt;0,"No plano atual","Fora do plano: histórico preservado"))</f>
        <v/>
      </c>
      <c r="R435" s="23">
        <f>IF(A435&amp;B435&amp;C435="","",IF(A435="","ERRO: falta ID do registro",IF(COUNTIF(ex_id,A435)&gt;1,"ERRO: ID do registro duplicado",IF(NOT(ISNUMBER(H435)),"ERRO: data realizada ausente ou inválida",IF(AND(ISNUMBER(pcmd_emissao),N(H435)&gt;N(pcmd_emissao)),"Verificar: realizada após a emissão","OK")))))</f>
        <v/>
      </c>
      <c r="S435" s="53" t="n"/>
    </row>
    <row r="436">
      <c r="A436" s="25" t="n"/>
      <c r="B436" s="29" t="n"/>
      <c r="C436" s="25" t="n"/>
      <c r="D436" s="23">
        <f>IF(OR(B436="",C436=""),"",B436&amp;"|"&amp;C436)</f>
        <v/>
      </c>
      <c r="E436" s="29" t="n"/>
      <c r="F436" s="52" t="n"/>
      <c r="G436" s="49" t="n"/>
      <c r="H436" s="49" t="n"/>
      <c r="I436" s="30">
        <f>IF(OR(D436="",NOT(ISNUMBER(G436))),"",D436&amp;"|"&amp;YEAR(G436)&amp;"-"&amp;RIGHT("0"&amp;MONTH(G436),2)&amp;"-"&amp;RIGHT("0"&amp;DAY(G436),2))</f>
        <v/>
      </c>
      <c r="J436" s="52" t="n"/>
      <c r="K436" s="25" t="n"/>
      <c r="L436" s="29" t="n"/>
      <c r="M436" s="25" t="n"/>
      <c r="N436" s="25" t="n"/>
      <c r="O436" s="23">
        <f>IF(A436&amp;B436&amp;C436="","",IF(I436="","Sem vínculo",IF(COUNTIF(oc_chave,I436)&gt;0,"Vinculada","Previsão não encontrada")))</f>
        <v/>
      </c>
      <c r="P436" s="39">
        <f>IF(ISNUMBER(H436),YEAR(H436),"")</f>
        <v/>
      </c>
      <c r="Q436" s="23">
        <f>IF(D436="","",IF(COUNTIF(pl_chave,D436)&gt;0,"No plano atual","Fora do plano: histórico preservado"))</f>
        <v/>
      </c>
      <c r="R436" s="23">
        <f>IF(A436&amp;B436&amp;C436="","",IF(A436="","ERRO: falta ID do registro",IF(COUNTIF(ex_id,A436)&gt;1,"ERRO: ID do registro duplicado",IF(NOT(ISNUMBER(H436)),"ERRO: data realizada ausente ou inválida",IF(AND(ISNUMBER(pcmd_emissao),N(H436)&gt;N(pcmd_emissao)),"Verificar: realizada após a emissão","OK")))))</f>
        <v/>
      </c>
      <c r="S436" s="53" t="n"/>
    </row>
    <row r="437">
      <c r="A437" s="25" t="n"/>
      <c r="B437" s="29" t="n"/>
      <c r="C437" s="25" t="n"/>
      <c r="D437" s="23">
        <f>IF(OR(B437="",C437=""),"",B437&amp;"|"&amp;C437)</f>
        <v/>
      </c>
      <c r="E437" s="29" t="n"/>
      <c r="F437" s="52" t="n"/>
      <c r="G437" s="49" t="n"/>
      <c r="H437" s="49" t="n"/>
      <c r="I437" s="30">
        <f>IF(OR(D437="",NOT(ISNUMBER(G437))),"",D437&amp;"|"&amp;YEAR(G437)&amp;"-"&amp;RIGHT("0"&amp;MONTH(G437),2)&amp;"-"&amp;RIGHT("0"&amp;DAY(G437),2))</f>
        <v/>
      </c>
      <c r="J437" s="52" t="n"/>
      <c r="K437" s="25" t="n"/>
      <c r="L437" s="29" t="n"/>
      <c r="M437" s="25" t="n"/>
      <c r="N437" s="25" t="n"/>
      <c r="O437" s="23">
        <f>IF(A437&amp;B437&amp;C437="","",IF(I437="","Sem vínculo",IF(COUNTIF(oc_chave,I437)&gt;0,"Vinculada","Previsão não encontrada")))</f>
        <v/>
      </c>
      <c r="P437" s="39">
        <f>IF(ISNUMBER(H437),YEAR(H437),"")</f>
        <v/>
      </c>
      <c r="Q437" s="23">
        <f>IF(D437="","",IF(COUNTIF(pl_chave,D437)&gt;0,"No plano atual","Fora do plano: histórico preservado"))</f>
        <v/>
      </c>
      <c r="R437" s="23">
        <f>IF(A437&amp;B437&amp;C437="","",IF(A437="","ERRO: falta ID do registro",IF(COUNTIF(ex_id,A437)&gt;1,"ERRO: ID do registro duplicado",IF(NOT(ISNUMBER(H437)),"ERRO: data realizada ausente ou inválida",IF(AND(ISNUMBER(pcmd_emissao),N(H437)&gt;N(pcmd_emissao)),"Verificar: realizada após a emissão","OK")))))</f>
        <v/>
      </c>
      <c r="S437" s="53" t="n"/>
    </row>
    <row r="438">
      <c r="A438" s="25" t="n"/>
      <c r="B438" s="29" t="n"/>
      <c r="C438" s="25" t="n"/>
      <c r="D438" s="23">
        <f>IF(OR(B438="",C438=""),"",B438&amp;"|"&amp;C438)</f>
        <v/>
      </c>
      <c r="E438" s="29" t="n"/>
      <c r="F438" s="52" t="n"/>
      <c r="G438" s="49" t="n"/>
      <c r="H438" s="49" t="n"/>
      <c r="I438" s="30">
        <f>IF(OR(D438="",NOT(ISNUMBER(G438))),"",D438&amp;"|"&amp;YEAR(G438)&amp;"-"&amp;RIGHT("0"&amp;MONTH(G438),2)&amp;"-"&amp;RIGHT("0"&amp;DAY(G438),2))</f>
        <v/>
      </c>
      <c r="J438" s="52" t="n"/>
      <c r="K438" s="25" t="n"/>
      <c r="L438" s="29" t="n"/>
      <c r="M438" s="25" t="n"/>
      <c r="N438" s="25" t="n"/>
      <c r="O438" s="23">
        <f>IF(A438&amp;B438&amp;C438="","",IF(I438="","Sem vínculo",IF(COUNTIF(oc_chave,I438)&gt;0,"Vinculada","Previsão não encontrada")))</f>
        <v/>
      </c>
      <c r="P438" s="39">
        <f>IF(ISNUMBER(H438),YEAR(H438),"")</f>
        <v/>
      </c>
      <c r="Q438" s="23">
        <f>IF(D438="","",IF(COUNTIF(pl_chave,D438)&gt;0,"No plano atual","Fora do plano: histórico preservado"))</f>
        <v/>
      </c>
      <c r="R438" s="23">
        <f>IF(A438&amp;B438&amp;C438="","",IF(A438="","ERRO: falta ID do registro",IF(COUNTIF(ex_id,A438)&gt;1,"ERRO: ID do registro duplicado",IF(NOT(ISNUMBER(H438)),"ERRO: data realizada ausente ou inválida",IF(AND(ISNUMBER(pcmd_emissao),N(H438)&gt;N(pcmd_emissao)),"Verificar: realizada após a emissão","OK")))))</f>
        <v/>
      </c>
      <c r="S438" s="53" t="n"/>
    </row>
    <row r="439">
      <c r="A439" s="25" t="n"/>
      <c r="B439" s="29" t="n"/>
      <c r="C439" s="25" t="n"/>
      <c r="D439" s="23">
        <f>IF(OR(B439="",C439=""),"",B439&amp;"|"&amp;C439)</f>
        <v/>
      </c>
      <c r="E439" s="29" t="n"/>
      <c r="F439" s="52" t="n"/>
      <c r="G439" s="49" t="n"/>
      <c r="H439" s="49" t="n"/>
      <c r="I439" s="30">
        <f>IF(OR(D439="",NOT(ISNUMBER(G439))),"",D439&amp;"|"&amp;YEAR(G439)&amp;"-"&amp;RIGHT("0"&amp;MONTH(G439),2)&amp;"-"&amp;RIGHT("0"&amp;DAY(G439),2))</f>
        <v/>
      </c>
      <c r="J439" s="52" t="n"/>
      <c r="K439" s="25" t="n"/>
      <c r="L439" s="29" t="n"/>
      <c r="M439" s="25" t="n"/>
      <c r="N439" s="25" t="n"/>
      <c r="O439" s="23">
        <f>IF(A439&amp;B439&amp;C439="","",IF(I439="","Sem vínculo",IF(COUNTIF(oc_chave,I439)&gt;0,"Vinculada","Previsão não encontrada")))</f>
        <v/>
      </c>
      <c r="P439" s="39">
        <f>IF(ISNUMBER(H439),YEAR(H439),"")</f>
        <v/>
      </c>
      <c r="Q439" s="23">
        <f>IF(D439="","",IF(COUNTIF(pl_chave,D439)&gt;0,"No plano atual","Fora do plano: histórico preservado"))</f>
        <v/>
      </c>
      <c r="R439" s="23">
        <f>IF(A439&amp;B439&amp;C439="","",IF(A439="","ERRO: falta ID do registro",IF(COUNTIF(ex_id,A439)&gt;1,"ERRO: ID do registro duplicado",IF(NOT(ISNUMBER(H439)),"ERRO: data realizada ausente ou inválida",IF(AND(ISNUMBER(pcmd_emissao),N(H439)&gt;N(pcmd_emissao)),"Verificar: realizada após a emissão","OK")))))</f>
        <v/>
      </c>
      <c r="S439" s="53" t="n"/>
    </row>
    <row r="440">
      <c r="A440" s="25" t="n"/>
      <c r="B440" s="29" t="n"/>
      <c r="C440" s="25" t="n"/>
      <c r="D440" s="23">
        <f>IF(OR(B440="",C440=""),"",B440&amp;"|"&amp;C440)</f>
        <v/>
      </c>
      <c r="E440" s="29" t="n"/>
      <c r="F440" s="52" t="n"/>
      <c r="G440" s="49" t="n"/>
      <c r="H440" s="49" t="n"/>
      <c r="I440" s="30">
        <f>IF(OR(D440="",NOT(ISNUMBER(G440))),"",D440&amp;"|"&amp;YEAR(G440)&amp;"-"&amp;RIGHT("0"&amp;MONTH(G440),2)&amp;"-"&amp;RIGHT("0"&amp;DAY(G440),2))</f>
        <v/>
      </c>
      <c r="J440" s="52" t="n"/>
      <c r="K440" s="25" t="n"/>
      <c r="L440" s="29" t="n"/>
      <c r="M440" s="25" t="n"/>
      <c r="N440" s="25" t="n"/>
      <c r="O440" s="23">
        <f>IF(A440&amp;B440&amp;C440="","",IF(I440="","Sem vínculo",IF(COUNTIF(oc_chave,I440)&gt;0,"Vinculada","Previsão não encontrada")))</f>
        <v/>
      </c>
      <c r="P440" s="39">
        <f>IF(ISNUMBER(H440),YEAR(H440),"")</f>
        <v/>
      </c>
      <c r="Q440" s="23">
        <f>IF(D440="","",IF(COUNTIF(pl_chave,D440)&gt;0,"No plano atual","Fora do plano: histórico preservado"))</f>
        <v/>
      </c>
      <c r="R440" s="23">
        <f>IF(A440&amp;B440&amp;C440="","",IF(A440="","ERRO: falta ID do registro",IF(COUNTIF(ex_id,A440)&gt;1,"ERRO: ID do registro duplicado",IF(NOT(ISNUMBER(H440)),"ERRO: data realizada ausente ou inválida",IF(AND(ISNUMBER(pcmd_emissao),N(H440)&gt;N(pcmd_emissao)),"Verificar: realizada após a emissão","OK")))))</f>
        <v/>
      </c>
      <c r="S440" s="53" t="n"/>
    </row>
    <row r="441">
      <c r="A441" s="25" t="n"/>
      <c r="B441" s="29" t="n"/>
      <c r="C441" s="25" t="n"/>
      <c r="D441" s="23">
        <f>IF(OR(B441="",C441=""),"",B441&amp;"|"&amp;C441)</f>
        <v/>
      </c>
      <c r="E441" s="29" t="n"/>
      <c r="F441" s="52" t="n"/>
      <c r="G441" s="49" t="n"/>
      <c r="H441" s="49" t="n"/>
      <c r="I441" s="30">
        <f>IF(OR(D441="",NOT(ISNUMBER(G441))),"",D441&amp;"|"&amp;YEAR(G441)&amp;"-"&amp;RIGHT("0"&amp;MONTH(G441),2)&amp;"-"&amp;RIGHT("0"&amp;DAY(G441),2))</f>
        <v/>
      </c>
      <c r="J441" s="52" t="n"/>
      <c r="K441" s="25" t="n"/>
      <c r="L441" s="29" t="n"/>
      <c r="M441" s="25" t="n"/>
      <c r="N441" s="25" t="n"/>
      <c r="O441" s="23">
        <f>IF(A441&amp;B441&amp;C441="","",IF(I441="","Sem vínculo",IF(COUNTIF(oc_chave,I441)&gt;0,"Vinculada","Previsão não encontrada")))</f>
        <v/>
      </c>
      <c r="P441" s="39">
        <f>IF(ISNUMBER(H441),YEAR(H441),"")</f>
        <v/>
      </c>
      <c r="Q441" s="23">
        <f>IF(D441="","",IF(COUNTIF(pl_chave,D441)&gt;0,"No plano atual","Fora do plano: histórico preservado"))</f>
        <v/>
      </c>
      <c r="R441" s="23">
        <f>IF(A441&amp;B441&amp;C441="","",IF(A441="","ERRO: falta ID do registro",IF(COUNTIF(ex_id,A441)&gt;1,"ERRO: ID do registro duplicado",IF(NOT(ISNUMBER(H441)),"ERRO: data realizada ausente ou inválida",IF(AND(ISNUMBER(pcmd_emissao),N(H441)&gt;N(pcmd_emissao)),"Verificar: realizada após a emissão","OK")))))</f>
        <v/>
      </c>
      <c r="S441" s="53" t="n"/>
    </row>
    <row r="442">
      <c r="A442" s="25" t="n"/>
      <c r="B442" s="29" t="n"/>
      <c r="C442" s="25" t="n"/>
      <c r="D442" s="23">
        <f>IF(OR(B442="",C442=""),"",B442&amp;"|"&amp;C442)</f>
        <v/>
      </c>
      <c r="E442" s="29" t="n"/>
      <c r="F442" s="52" t="n"/>
      <c r="G442" s="49" t="n"/>
      <c r="H442" s="49" t="n"/>
      <c r="I442" s="30">
        <f>IF(OR(D442="",NOT(ISNUMBER(G442))),"",D442&amp;"|"&amp;YEAR(G442)&amp;"-"&amp;RIGHT("0"&amp;MONTH(G442),2)&amp;"-"&amp;RIGHT("0"&amp;DAY(G442),2))</f>
        <v/>
      </c>
      <c r="J442" s="52" t="n"/>
      <c r="K442" s="25" t="n"/>
      <c r="L442" s="29" t="n"/>
      <c r="M442" s="25" t="n"/>
      <c r="N442" s="25" t="n"/>
      <c r="O442" s="23">
        <f>IF(A442&amp;B442&amp;C442="","",IF(I442="","Sem vínculo",IF(COUNTIF(oc_chave,I442)&gt;0,"Vinculada","Previsão não encontrada")))</f>
        <v/>
      </c>
      <c r="P442" s="39">
        <f>IF(ISNUMBER(H442),YEAR(H442),"")</f>
        <v/>
      </c>
      <c r="Q442" s="23">
        <f>IF(D442="","",IF(COUNTIF(pl_chave,D442)&gt;0,"No plano atual","Fora do plano: histórico preservado"))</f>
        <v/>
      </c>
      <c r="R442" s="23">
        <f>IF(A442&amp;B442&amp;C442="","",IF(A442="","ERRO: falta ID do registro",IF(COUNTIF(ex_id,A442)&gt;1,"ERRO: ID do registro duplicado",IF(NOT(ISNUMBER(H442)),"ERRO: data realizada ausente ou inválida",IF(AND(ISNUMBER(pcmd_emissao),N(H442)&gt;N(pcmd_emissao)),"Verificar: realizada após a emissão","OK")))))</f>
        <v/>
      </c>
      <c r="S442" s="53" t="n"/>
    </row>
    <row r="443">
      <c r="A443" s="25" t="n"/>
      <c r="B443" s="29" t="n"/>
      <c r="C443" s="25" t="n"/>
      <c r="D443" s="23">
        <f>IF(OR(B443="",C443=""),"",B443&amp;"|"&amp;C443)</f>
        <v/>
      </c>
      <c r="E443" s="29" t="n"/>
      <c r="F443" s="52" t="n"/>
      <c r="G443" s="49" t="n"/>
      <c r="H443" s="49" t="n"/>
      <c r="I443" s="30">
        <f>IF(OR(D443="",NOT(ISNUMBER(G443))),"",D443&amp;"|"&amp;YEAR(G443)&amp;"-"&amp;RIGHT("0"&amp;MONTH(G443),2)&amp;"-"&amp;RIGHT("0"&amp;DAY(G443),2))</f>
        <v/>
      </c>
      <c r="J443" s="52" t="n"/>
      <c r="K443" s="25" t="n"/>
      <c r="L443" s="29" t="n"/>
      <c r="M443" s="25" t="n"/>
      <c r="N443" s="25" t="n"/>
      <c r="O443" s="23">
        <f>IF(A443&amp;B443&amp;C443="","",IF(I443="","Sem vínculo",IF(COUNTIF(oc_chave,I443)&gt;0,"Vinculada","Previsão não encontrada")))</f>
        <v/>
      </c>
      <c r="P443" s="39">
        <f>IF(ISNUMBER(H443),YEAR(H443),"")</f>
        <v/>
      </c>
      <c r="Q443" s="23">
        <f>IF(D443="","",IF(COUNTIF(pl_chave,D443)&gt;0,"No plano atual","Fora do plano: histórico preservado"))</f>
        <v/>
      </c>
      <c r="R443" s="23">
        <f>IF(A443&amp;B443&amp;C443="","",IF(A443="","ERRO: falta ID do registro",IF(COUNTIF(ex_id,A443)&gt;1,"ERRO: ID do registro duplicado",IF(NOT(ISNUMBER(H443)),"ERRO: data realizada ausente ou inválida",IF(AND(ISNUMBER(pcmd_emissao),N(H443)&gt;N(pcmd_emissao)),"Verificar: realizada após a emissão","OK")))))</f>
        <v/>
      </c>
      <c r="S443" s="53" t="n"/>
    </row>
    <row r="444">
      <c r="A444" s="25" t="n"/>
      <c r="B444" s="29" t="n"/>
      <c r="C444" s="25" t="n"/>
      <c r="D444" s="23">
        <f>IF(OR(B444="",C444=""),"",B444&amp;"|"&amp;C444)</f>
        <v/>
      </c>
      <c r="E444" s="29" t="n"/>
      <c r="F444" s="52" t="n"/>
      <c r="G444" s="49" t="n"/>
      <c r="H444" s="49" t="n"/>
      <c r="I444" s="30">
        <f>IF(OR(D444="",NOT(ISNUMBER(G444))),"",D444&amp;"|"&amp;YEAR(G444)&amp;"-"&amp;RIGHT("0"&amp;MONTH(G444),2)&amp;"-"&amp;RIGHT("0"&amp;DAY(G444),2))</f>
        <v/>
      </c>
      <c r="J444" s="52" t="n"/>
      <c r="K444" s="25" t="n"/>
      <c r="L444" s="29" t="n"/>
      <c r="M444" s="25" t="n"/>
      <c r="N444" s="25" t="n"/>
      <c r="O444" s="23">
        <f>IF(A444&amp;B444&amp;C444="","",IF(I444="","Sem vínculo",IF(COUNTIF(oc_chave,I444)&gt;0,"Vinculada","Previsão não encontrada")))</f>
        <v/>
      </c>
      <c r="P444" s="39">
        <f>IF(ISNUMBER(H444),YEAR(H444),"")</f>
        <v/>
      </c>
      <c r="Q444" s="23">
        <f>IF(D444="","",IF(COUNTIF(pl_chave,D444)&gt;0,"No plano atual","Fora do plano: histórico preservado"))</f>
        <v/>
      </c>
      <c r="R444" s="23">
        <f>IF(A444&amp;B444&amp;C444="","",IF(A444="","ERRO: falta ID do registro",IF(COUNTIF(ex_id,A444)&gt;1,"ERRO: ID do registro duplicado",IF(NOT(ISNUMBER(H444)),"ERRO: data realizada ausente ou inválida",IF(AND(ISNUMBER(pcmd_emissao),N(H444)&gt;N(pcmd_emissao)),"Verificar: realizada após a emissão","OK")))))</f>
        <v/>
      </c>
      <c r="S444" s="53" t="n"/>
    </row>
    <row r="445">
      <c r="A445" s="25" t="n"/>
      <c r="B445" s="29" t="n"/>
      <c r="C445" s="25" t="n"/>
      <c r="D445" s="23">
        <f>IF(OR(B445="",C445=""),"",B445&amp;"|"&amp;C445)</f>
        <v/>
      </c>
      <c r="E445" s="29" t="n"/>
      <c r="F445" s="52" t="n"/>
      <c r="G445" s="49" t="n"/>
      <c r="H445" s="49" t="n"/>
      <c r="I445" s="30">
        <f>IF(OR(D445="",NOT(ISNUMBER(G445))),"",D445&amp;"|"&amp;YEAR(G445)&amp;"-"&amp;RIGHT("0"&amp;MONTH(G445),2)&amp;"-"&amp;RIGHT("0"&amp;DAY(G445),2))</f>
        <v/>
      </c>
      <c r="J445" s="52" t="n"/>
      <c r="K445" s="25" t="n"/>
      <c r="L445" s="29" t="n"/>
      <c r="M445" s="25" t="n"/>
      <c r="N445" s="25" t="n"/>
      <c r="O445" s="23">
        <f>IF(A445&amp;B445&amp;C445="","",IF(I445="","Sem vínculo",IF(COUNTIF(oc_chave,I445)&gt;0,"Vinculada","Previsão não encontrada")))</f>
        <v/>
      </c>
      <c r="P445" s="39">
        <f>IF(ISNUMBER(H445),YEAR(H445),"")</f>
        <v/>
      </c>
      <c r="Q445" s="23">
        <f>IF(D445="","",IF(COUNTIF(pl_chave,D445)&gt;0,"No plano atual","Fora do plano: histórico preservado"))</f>
        <v/>
      </c>
      <c r="R445" s="23">
        <f>IF(A445&amp;B445&amp;C445="","",IF(A445="","ERRO: falta ID do registro",IF(COUNTIF(ex_id,A445)&gt;1,"ERRO: ID do registro duplicado",IF(NOT(ISNUMBER(H445)),"ERRO: data realizada ausente ou inválida",IF(AND(ISNUMBER(pcmd_emissao),N(H445)&gt;N(pcmd_emissao)),"Verificar: realizada após a emissão","OK")))))</f>
        <v/>
      </c>
      <c r="S445" s="53" t="n"/>
    </row>
    <row r="446">
      <c r="A446" s="25" t="n"/>
      <c r="B446" s="29" t="n"/>
      <c r="C446" s="25" t="n"/>
      <c r="D446" s="23">
        <f>IF(OR(B446="",C446=""),"",B446&amp;"|"&amp;C446)</f>
        <v/>
      </c>
      <c r="E446" s="29" t="n"/>
      <c r="F446" s="52" t="n"/>
      <c r="G446" s="49" t="n"/>
      <c r="H446" s="49" t="n"/>
      <c r="I446" s="30">
        <f>IF(OR(D446="",NOT(ISNUMBER(G446))),"",D446&amp;"|"&amp;YEAR(G446)&amp;"-"&amp;RIGHT("0"&amp;MONTH(G446),2)&amp;"-"&amp;RIGHT("0"&amp;DAY(G446),2))</f>
        <v/>
      </c>
      <c r="J446" s="52" t="n"/>
      <c r="K446" s="25" t="n"/>
      <c r="L446" s="29" t="n"/>
      <c r="M446" s="25" t="n"/>
      <c r="N446" s="25" t="n"/>
      <c r="O446" s="23">
        <f>IF(A446&amp;B446&amp;C446="","",IF(I446="","Sem vínculo",IF(COUNTIF(oc_chave,I446)&gt;0,"Vinculada","Previsão não encontrada")))</f>
        <v/>
      </c>
      <c r="P446" s="39">
        <f>IF(ISNUMBER(H446),YEAR(H446),"")</f>
        <v/>
      </c>
      <c r="Q446" s="23">
        <f>IF(D446="","",IF(COUNTIF(pl_chave,D446)&gt;0,"No plano atual","Fora do plano: histórico preservado"))</f>
        <v/>
      </c>
      <c r="R446" s="23">
        <f>IF(A446&amp;B446&amp;C446="","",IF(A446="","ERRO: falta ID do registro",IF(COUNTIF(ex_id,A446)&gt;1,"ERRO: ID do registro duplicado",IF(NOT(ISNUMBER(H446)),"ERRO: data realizada ausente ou inválida",IF(AND(ISNUMBER(pcmd_emissao),N(H446)&gt;N(pcmd_emissao)),"Verificar: realizada após a emissão","OK")))))</f>
        <v/>
      </c>
      <c r="S446" s="53" t="n"/>
    </row>
    <row r="447">
      <c r="A447" s="25" t="n"/>
      <c r="B447" s="29" t="n"/>
      <c r="C447" s="25" t="n"/>
      <c r="D447" s="23">
        <f>IF(OR(B447="",C447=""),"",B447&amp;"|"&amp;C447)</f>
        <v/>
      </c>
      <c r="E447" s="29" t="n"/>
      <c r="F447" s="52" t="n"/>
      <c r="G447" s="49" t="n"/>
      <c r="H447" s="49" t="n"/>
      <c r="I447" s="30">
        <f>IF(OR(D447="",NOT(ISNUMBER(G447))),"",D447&amp;"|"&amp;YEAR(G447)&amp;"-"&amp;RIGHT("0"&amp;MONTH(G447),2)&amp;"-"&amp;RIGHT("0"&amp;DAY(G447),2))</f>
        <v/>
      </c>
      <c r="J447" s="52" t="n"/>
      <c r="K447" s="25" t="n"/>
      <c r="L447" s="29" t="n"/>
      <c r="M447" s="25" t="n"/>
      <c r="N447" s="25" t="n"/>
      <c r="O447" s="23">
        <f>IF(A447&amp;B447&amp;C447="","",IF(I447="","Sem vínculo",IF(COUNTIF(oc_chave,I447)&gt;0,"Vinculada","Previsão não encontrada")))</f>
        <v/>
      </c>
      <c r="P447" s="39">
        <f>IF(ISNUMBER(H447),YEAR(H447),"")</f>
        <v/>
      </c>
      <c r="Q447" s="23">
        <f>IF(D447="","",IF(COUNTIF(pl_chave,D447)&gt;0,"No plano atual","Fora do plano: histórico preservado"))</f>
        <v/>
      </c>
      <c r="R447" s="23">
        <f>IF(A447&amp;B447&amp;C447="","",IF(A447="","ERRO: falta ID do registro",IF(COUNTIF(ex_id,A447)&gt;1,"ERRO: ID do registro duplicado",IF(NOT(ISNUMBER(H447)),"ERRO: data realizada ausente ou inválida",IF(AND(ISNUMBER(pcmd_emissao),N(H447)&gt;N(pcmd_emissao)),"Verificar: realizada após a emissão","OK")))))</f>
        <v/>
      </c>
      <c r="S447" s="53" t="n"/>
    </row>
    <row r="448">
      <c r="A448" s="25" t="n"/>
      <c r="B448" s="29" t="n"/>
      <c r="C448" s="25" t="n"/>
      <c r="D448" s="23">
        <f>IF(OR(B448="",C448=""),"",B448&amp;"|"&amp;C448)</f>
        <v/>
      </c>
      <c r="E448" s="29" t="n"/>
      <c r="F448" s="52" t="n"/>
      <c r="G448" s="49" t="n"/>
      <c r="H448" s="49" t="n"/>
      <c r="I448" s="30">
        <f>IF(OR(D448="",NOT(ISNUMBER(G448))),"",D448&amp;"|"&amp;YEAR(G448)&amp;"-"&amp;RIGHT("0"&amp;MONTH(G448),2)&amp;"-"&amp;RIGHT("0"&amp;DAY(G448),2))</f>
        <v/>
      </c>
      <c r="J448" s="52" t="n"/>
      <c r="K448" s="25" t="n"/>
      <c r="L448" s="29" t="n"/>
      <c r="M448" s="25" t="n"/>
      <c r="N448" s="25" t="n"/>
      <c r="O448" s="23">
        <f>IF(A448&amp;B448&amp;C448="","",IF(I448="","Sem vínculo",IF(COUNTIF(oc_chave,I448)&gt;0,"Vinculada","Previsão não encontrada")))</f>
        <v/>
      </c>
      <c r="P448" s="39">
        <f>IF(ISNUMBER(H448),YEAR(H448),"")</f>
        <v/>
      </c>
      <c r="Q448" s="23">
        <f>IF(D448="","",IF(COUNTIF(pl_chave,D448)&gt;0,"No plano atual","Fora do plano: histórico preservado"))</f>
        <v/>
      </c>
      <c r="R448" s="23">
        <f>IF(A448&amp;B448&amp;C448="","",IF(A448="","ERRO: falta ID do registro",IF(COUNTIF(ex_id,A448)&gt;1,"ERRO: ID do registro duplicado",IF(NOT(ISNUMBER(H448)),"ERRO: data realizada ausente ou inválida",IF(AND(ISNUMBER(pcmd_emissao),N(H448)&gt;N(pcmd_emissao)),"Verificar: realizada após a emissão","OK")))))</f>
        <v/>
      </c>
      <c r="S448" s="53" t="n"/>
    </row>
    <row r="449">
      <c r="A449" s="25" t="n"/>
      <c r="B449" s="29" t="n"/>
      <c r="C449" s="25" t="n"/>
      <c r="D449" s="23">
        <f>IF(OR(B449="",C449=""),"",B449&amp;"|"&amp;C449)</f>
        <v/>
      </c>
      <c r="E449" s="29" t="n"/>
      <c r="F449" s="52" t="n"/>
      <c r="G449" s="49" t="n"/>
      <c r="H449" s="49" t="n"/>
      <c r="I449" s="30">
        <f>IF(OR(D449="",NOT(ISNUMBER(G449))),"",D449&amp;"|"&amp;YEAR(G449)&amp;"-"&amp;RIGHT("0"&amp;MONTH(G449),2)&amp;"-"&amp;RIGHT("0"&amp;DAY(G449),2))</f>
        <v/>
      </c>
      <c r="J449" s="52" t="n"/>
      <c r="K449" s="25" t="n"/>
      <c r="L449" s="29" t="n"/>
      <c r="M449" s="25" t="n"/>
      <c r="N449" s="25" t="n"/>
      <c r="O449" s="23">
        <f>IF(A449&amp;B449&amp;C449="","",IF(I449="","Sem vínculo",IF(COUNTIF(oc_chave,I449)&gt;0,"Vinculada","Previsão não encontrada")))</f>
        <v/>
      </c>
      <c r="P449" s="39">
        <f>IF(ISNUMBER(H449),YEAR(H449),"")</f>
        <v/>
      </c>
      <c r="Q449" s="23">
        <f>IF(D449="","",IF(COUNTIF(pl_chave,D449)&gt;0,"No plano atual","Fora do plano: histórico preservado"))</f>
        <v/>
      </c>
      <c r="R449" s="23">
        <f>IF(A449&amp;B449&amp;C449="","",IF(A449="","ERRO: falta ID do registro",IF(COUNTIF(ex_id,A449)&gt;1,"ERRO: ID do registro duplicado",IF(NOT(ISNUMBER(H449)),"ERRO: data realizada ausente ou inválida",IF(AND(ISNUMBER(pcmd_emissao),N(H449)&gt;N(pcmd_emissao)),"Verificar: realizada após a emissão","OK")))))</f>
        <v/>
      </c>
      <c r="S449" s="53" t="n"/>
    </row>
    <row r="450">
      <c r="A450" s="25" t="n"/>
      <c r="B450" s="29" t="n"/>
      <c r="C450" s="25" t="n"/>
      <c r="D450" s="23">
        <f>IF(OR(B450="",C450=""),"",B450&amp;"|"&amp;C450)</f>
        <v/>
      </c>
      <c r="E450" s="29" t="n"/>
      <c r="F450" s="52" t="n"/>
      <c r="G450" s="49" t="n"/>
      <c r="H450" s="49" t="n"/>
      <c r="I450" s="30">
        <f>IF(OR(D450="",NOT(ISNUMBER(G450))),"",D450&amp;"|"&amp;YEAR(G450)&amp;"-"&amp;RIGHT("0"&amp;MONTH(G450),2)&amp;"-"&amp;RIGHT("0"&amp;DAY(G450),2))</f>
        <v/>
      </c>
      <c r="J450" s="52" t="n"/>
      <c r="K450" s="25" t="n"/>
      <c r="L450" s="29" t="n"/>
      <c r="M450" s="25" t="n"/>
      <c r="N450" s="25" t="n"/>
      <c r="O450" s="23">
        <f>IF(A450&amp;B450&amp;C450="","",IF(I450="","Sem vínculo",IF(COUNTIF(oc_chave,I450)&gt;0,"Vinculada","Previsão não encontrada")))</f>
        <v/>
      </c>
      <c r="P450" s="39">
        <f>IF(ISNUMBER(H450),YEAR(H450),"")</f>
        <v/>
      </c>
      <c r="Q450" s="23">
        <f>IF(D450="","",IF(COUNTIF(pl_chave,D450)&gt;0,"No plano atual","Fora do plano: histórico preservado"))</f>
        <v/>
      </c>
      <c r="R450" s="23">
        <f>IF(A450&amp;B450&amp;C450="","",IF(A450="","ERRO: falta ID do registro",IF(COUNTIF(ex_id,A450)&gt;1,"ERRO: ID do registro duplicado",IF(NOT(ISNUMBER(H450)),"ERRO: data realizada ausente ou inválida",IF(AND(ISNUMBER(pcmd_emissao),N(H450)&gt;N(pcmd_emissao)),"Verificar: realizada após a emissão","OK")))))</f>
        <v/>
      </c>
      <c r="S450" s="53" t="n"/>
    </row>
    <row r="451">
      <c r="A451" s="25" t="n"/>
      <c r="B451" s="29" t="n"/>
      <c r="C451" s="25" t="n"/>
      <c r="D451" s="23">
        <f>IF(OR(B451="",C451=""),"",B451&amp;"|"&amp;C451)</f>
        <v/>
      </c>
      <c r="E451" s="29" t="n"/>
      <c r="F451" s="52" t="n"/>
      <c r="G451" s="49" t="n"/>
      <c r="H451" s="49" t="n"/>
      <c r="I451" s="30">
        <f>IF(OR(D451="",NOT(ISNUMBER(G451))),"",D451&amp;"|"&amp;YEAR(G451)&amp;"-"&amp;RIGHT("0"&amp;MONTH(G451),2)&amp;"-"&amp;RIGHT("0"&amp;DAY(G451),2))</f>
        <v/>
      </c>
      <c r="J451" s="52" t="n"/>
      <c r="K451" s="25" t="n"/>
      <c r="L451" s="29" t="n"/>
      <c r="M451" s="25" t="n"/>
      <c r="N451" s="25" t="n"/>
      <c r="O451" s="23">
        <f>IF(A451&amp;B451&amp;C451="","",IF(I451="","Sem vínculo",IF(COUNTIF(oc_chave,I451)&gt;0,"Vinculada","Previsão não encontrada")))</f>
        <v/>
      </c>
      <c r="P451" s="39">
        <f>IF(ISNUMBER(H451),YEAR(H451),"")</f>
        <v/>
      </c>
      <c r="Q451" s="23">
        <f>IF(D451="","",IF(COUNTIF(pl_chave,D451)&gt;0,"No plano atual","Fora do plano: histórico preservado"))</f>
        <v/>
      </c>
      <c r="R451" s="23">
        <f>IF(A451&amp;B451&amp;C451="","",IF(A451="","ERRO: falta ID do registro",IF(COUNTIF(ex_id,A451)&gt;1,"ERRO: ID do registro duplicado",IF(NOT(ISNUMBER(H451)),"ERRO: data realizada ausente ou inválida",IF(AND(ISNUMBER(pcmd_emissao),N(H451)&gt;N(pcmd_emissao)),"Verificar: realizada após a emissão","OK")))))</f>
        <v/>
      </c>
      <c r="S451" s="53" t="n"/>
    </row>
    <row r="452">
      <c r="A452" s="25" t="n"/>
      <c r="B452" s="29" t="n"/>
      <c r="C452" s="25" t="n"/>
      <c r="D452" s="23">
        <f>IF(OR(B452="",C452=""),"",B452&amp;"|"&amp;C452)</f>
        <v/>
      </c>
      <c r="E452" s="29" t="n"/>
      <c r="F452" s="52" t="n"/>
      <c r="G452" s="49" t="n"/>
      <c r="H452" s="49" t="n"/>
      <c r="I452" s="30">
        <f>IF(OR(D452="",NOT(ISNUMBER(G452))),"",D452&amp;"|"&amp;YEAR(G452)&amp;"-"&amp;RIGHT("0"&amp;MONTH(G452),2)&amp;"-"&amp;RIGHT("0"&amp;DAY(G452),2))</f>
        <v/>
      </c>
      <c r="J452" s="52" t="n"/>
      <c r="K452" s="25" t="n"/>
      <c r="L452" s="29" t="n"/>
      <c r="M452" s="25" t="n"/>
      <c r="N452" s="25" t="n"/>
      <c r="O452" s="23">
        <f>IF(A452&amp;B452&amp;C452="","",IF(I452="","Sem vínculo",IF(COUNTIF(oc_chave,I452)&gt;0,"Vinculada","Previsão não encontrada")))</f>
        <v/>
      </c>
      <c r="P452" s="39">
        <f>IF(ISNUMBER(H452),YEAR(H452),"")</f>
        <v/>
      </c>
      <c r="Q452" s="23">
        <f>IF(D452="","",IF(COUNTIF(pl_chave,D452)&gt;0,"No plano atual","Fora do plano: histórico preservado"))</f>
        <v/>
      </c>
      <c r="R452" s="23">
        <f>IF(A452&amp;B452&amp;C452="","",IF(A452="","ERRO: falta ID do registro",IF(COUNTIF(ex_id,A452)&gt;1,"ERRO: ID do registro duplicado",IF(NOT(ISNUMBER(H452)),"ERRO: data realizada ausente ou inválida",IF(AND(ISNUMBER(pcmd_emissao),N(H452)&gt;N(pcmd_emissao)),"Verificar: realizada após a emissão","OK")))))</f>
        <v/>
      </c>
      <c r="S452" s="53" t="n"/>
    </row>
    <row r="453">
      <c r="A453" s="25" t="n"/>
      <c r="B453" s="29" t="n"/>
      <c r="C453" s="25" t="n"/>
      <c r="D453" s="23">
        <f>IF(OR(B453="",C453=""),"",B453&amp;"|"&amp;C453)</f>
        <v/>
      </c>
      <c r="E453" s="29" t="n"/>
      <c r="F453" s="52" t="n"/>
      <c r="G453" s="49" t="n"/>
      <c r="H453" s="49" t="n"/>
      <c r="I453" s="30">
        <f>IF(OR(D453="",NOT(ISNUMBER(G453))),"",D453&amp;"|"&amp;YEAR(G453)&amp;"-"&amp;RIGHT("0"&amp;MONTH(G453),2)&amp;"-"&amp;RIGHT("0"&amp;DAY(G453),2))</f>
        <v/>
      </c>
      <c r="J453" s="52" t="n"/>
      <c r="K453" s="25" t="n"/>
      <c r="L453" s="29" t="n"/>
      <c r="M453" s="25" t="n"/>
      <c r="N453" s="25" t="n"/>
      <c r="O453" s="23">
        <f>IF(A453&amp;B453&amp;C453="","",IF(I453="","Sem vínculo",IF(COUNTIF(oc_chave,I453)&gt;0,"Vinculada","Previsão não encontrada")))</f>
        <v/>
      </c>
      <c r="P453" s="39">
        <f>IF(ISNUMBER(H453),YEAR(H453),"")</f>
        <v/>
      </c>
      <c r="Q453" s="23">
        <f>IF(D453="","",IF(COUNTIF(pl_chave,D453)&gt;0,"No plano atual","Fora do plano: histórico preservado"))</f>
        <v/>
      </c>
      <c r="R453" s="23">
        <f>IF(A453&amp;B453&amp;C453="","",IF(A453="","ERRO: falta ID do registro",IF(COUNTIF(ex_id,A453)&gt;1,"ERRO: ID do registro duplicado",IF(NOT(ISNUMBER(H453)),"ERRO: data realizada ausente ou inválida",IF(AND(ISNUMBER(pcmd_emissao),N(H453)&gt;N(pcmd_emissao)),"Verificar: realizada após a emissão","OK")))))</f>
        <v/>
      </c>
      <c r="S453" s="53" t="n"/>
    </row>
    <row r="454">
      <c r="A454" s="25" t="n"/>
      <c r="B454" s="29" t="n"/>
      <c r="C454" s="25" t="n"/>
      <c r="D454" s="23">
        <f>IF(OR(B454="",C454=""),"",B454&amp;"|"&amp;C454)</f>
        <v/>
      </c>
      <c r="E454" s="29" t="n"/>
      <c r="F454" s="52" t="n"/>
      <c r="G454" s="49" t="n"/>
      <c r="H454" s="49" t="n"/>
      <c r="I454" s="30">
        <f>IF(OR(D454="",NOT(ISNUMBER(G454))),"",D454&amp;"|"&amp;YEAR(G454)&amp;"-"&amp;RIGHT("0"&amp;MONTH(G454),2)&amp;"-"&amp;RIGHT("0"&amp;DAY(G454),2))</f>
        <v/>
      </c>
      <c r="J454" s="52" t="n"/>
      <c r="K454" s="25" t="n"/>
      <c r="L454" s="29" t="n"/>
      <c r="M454" s="25" t="n"/>
      <c r="N454" s="25" t="n"/>
      <c r="O454" s="23">
        <f>IF(A454&amp;B454&amp;C454="","",IF(I454="","Sem vínculo",IF(COUNTIF(oc_chave,I454)&gt;0,"Vinculada","Previsão não encontrada")))</f>
        <v/>
      </c>
      <c r="P454" s="39">
        <f>IF(ISNUMBER(H454),YEAR(H454),"")</f>
        <v/>
      </c>
      <c r="Q454" s="23">
        <f>IF(D454="","",IF(COUNTIF(pl_chave,D454)&gt;0,"No plano atual","Fora do plano: histórico preservado"))</f>
        <v/>
      </c>
      <c r="R454" s="23">
        <f>IF(A454&amp;B454&amp;C454="","",IF(A454="","ERRO: falta ID do registro",IF(COUNTIF(ex_id,A454)&gt;1,"ERRO: ID do registro duplicado",IF(NOT(ISNUMBER(H454)),"ERRO: data realizada ausente ou inválida",IF(AND(ISNUMBER(pcmd_emissao),N(H454)&gt;N(pcmd_emissao)),"Verificar: realizada após a emissão","OK")))))</f>
        <v/>
      </c>
      <c r="S454" s="53" t="n"/>
    </row>
    <row r="455">
      <c r="A455" s="25" t="n"/>
      <c r="B455" s="29" t="n"/>
      <c r="C455" s="25" t="n"/>
      <c r="D455" s="23">
        <f>IF(OR(B455="",C455=""),"",B455&amp;"|"&amp;C455)</f>
        <v/>
      </c>
      <c r="E455" s="29" t="n"/>
      <c r="F455" s="52" t="n"/>
      <c r="G455" s="49" t="n"/>
      <c r="H455" s="49" t="n"/>
      <c r="I455" s="30">
        <f>IF(OR(D455="",NOT(ISNUMBER(G455))),"",D455&amp;"|"&amp;YEAR(G455)&amp;"-"&amp;RIGHT("0"&amp;MONTH(G455),2)&amp;"-"&amp;RIGHT("0"&amp;DAY(G455),2))</f>
        <v/>
      </c>
      <c r="J455" s="52" t="n"/>
      <c r="K455" s="25" t="n"/>
      <c r="L455" s="29" t="n"/>
      <c r="M455" s="25" t="n"/>
      <c r="N455" s="25" t="n"/>
      <c r="O455" s="23">
        <f>IF(A455&amp;B455&amp;C455="","",IF(I455="","Sem vínculo",IF(COUNTIF(oc_chave,I455)&gt;0,"Vinculada","Previsão não encontrada")))</f>
        <v/>
      </c>
      <c r="P455" s="39">
        <f>IF(ISNUMBER(H455),YEAR(H455),"")</f>
        <v/>
      </c>
      <c r="Q455" s="23">
        <f>IF(D455="","",IF(COUNTIF(pl_chave,D455)&gt;0,"No plano atual","Fora do plano: histórico preservado"))</f>
        <v/>
      </c>
      <c r="R455" s="23">
        <f>IF(A455&amp;B455&amp;C455="","",IF(A455="","ERRO: falta ID do registro",IF(COUNTIF(ex_id,A455)&gt;1,"ERRO: ID do registro duplicado",IF(NOT(ISNUMBER(H455)),"ERRO: data realizada ausente ou inválida",IF(AND(ISNUMBER(pcmd_emissao),N(H455)&gt;N(pcmd_emissao)),"Verificar: realizada após a emissão","OK")))))</f>
        <v/>
      </c>
      <c r="S455" s="53" t="n"/>
    </row>
    <row r="456">
      <c r="A456" s="25" t="n"/>
      <c r="B456" s="29" t="n"/>
      <c r="C456" s="25" t="n"/>
      <c r="D456" s="23">
        <f>IF(OR(B456="",C456=""),"",B456&amp;"|"&amp;C456)</f>
        <v/>
      </c>
      <c r="E456" s="29" t="n"/>
      <c r="F456" s="52" t="n"/>
      <c r="G456" s="49" t="n"/>
      <c r="H456" s="49" t="n"/>
      <c r="I456" s="30">
        <f>IF(OR(D456="",NOT(ISNUMBER(G456))),"",D456&amp;"|"&amp;YEAR(G456)&amp;"-"&amp;RIGHT("0"&amp;MONTH(G456),2)&amp;"-"&amp;RIGHT("0"&amp;DAY(G456),2))</f>
        <v/>
      </c>
      <c r="J456" s="52" t="n"/>
      <c r="K456" s="25" t="n"/>
      <c r="L456" s="29" t="n"/>
      <c r="M456" s="25" t="n"/>
      <c r="N456" s="25" t="n"/>
      <c r="O456" s="23">
        <f>IF(A456&amp;B456&amp;C456="","",IF(I456="","Sem vínculo",IF(COUNTIF(oc_chave,I456)&gt;0,"Vinculada","Previsão não encontrada")))</f>
        <v/>
      </c>
      <c r="P456" s="39">
        <f>IF(ISNUMBER(H456),YEAR(H456),"")</f>
        <v/>
      </c>
      <c r="Q456" s="23">
        <f>IF(D456="","",IF(COUNTIF(pl_chave,D456)&gt;0,"No plano atual","Fora do plano: histórico preservado"))</f>
        <v/>
      </c>
      <c r="R456" s="23">
        <f>IF(A456&amp;B456&amp;C456="","",IF(A456="","ERRO: falta ID do registro",IF(COUNTIF(ex_id,A456)&gt;1,"ERRO: ID do registro duplicado",IF(NOT(ISNUMBER(H456)),"ERRO: data realizada ausente ou inválida",IF(AND(ISNUMBER(pcmd_emissao),N(H456)&gt;N(pcmd_emissao)),"Verificar: realizada após a emissão","OK")))))</f>
        <v/>
      </c>
      <c r="S456" s="53" t="n"/>
    </row>
    <row r="457">
      <c r="A457" s="25" t="n"/>
      <c r="B457" s="29" t="n"/>
      <c r="C457" s="25" t="n"/>
      <c r="D457" s="23">
        <f>IF(OR(B457="",C457=""),"",B457&amp;"|"&amp;C457)</f>
        <v/>
      </c>
      <c r="E457" s="29" t="n"/>
      <c r="F457" s="52" t="n"/>
      <c r="G457" s="49" t="n"/>
      <c r="H457" s="49" t="n"/>
      <c r="I457" s="30">
        <f>IF(OR(D457="",NOT(ISNUMBER(G457))),"",D457&amp;"|"&amp;YEAR(G457)&amp;"-"&amp;RIGHT("0"&amp;MONTH(G457),2)&amp;"-"&amp;RIGHT("0"&amp;DAY(G457),2))</f>
        <v/>
      </c>
      <c r="J457" s="52" t="n"/>
      <c r="K457" s="25" t="n"/>
      <c r="L457" s="29" t="n"/>
      <c r="M457" s="25" t="n"/>
      <c r="N457" s="25" t="n"/>
      <c r="O457" s="23">
        <f>IF(A457&amp;B457&amp;C457="","",IF(I457="","Sem vínculo",IF(COUNTIF(oc_chave,I457)&gt;0,"Vinculada","Previsão não encontrada")))</f>
        <v/>
      </c>
      <c r="P457" s="39">
        <f>IF(ISNUMBER(H457),YEAR(H457),"")</f>
        <v/>
      </c>
      <c r="Q457" s="23">
        <f>IF(D457="","",IF(COUNTIF(pl_chave,D457)&gt;0,"No plano atual","Fora do plano: histórico preservado"))</f>
        <v/>
      </c>
      <c r="R457" s="23">
        <f>IF(A457&amp;B457&amp;C457="","",IF(A457="","ERRO: falta ID do registro",IF(COUNTIF(ex_id,A457)&gt;1,"ERRO: ID do registro duplicado",IF(NOT(ISNUMBER(H457)),"ERRO: data realizada ausente ou inválida",IF(AND(ISNUMBER(pcmd_emissao),N(H457)&gt;N(pcmd_emissao)),"Verificar: realizada após a emissão","OK")))))</f>
        <v/>
      </c>
      <c r="S457" s="53" t="n"/>
    </row>
    <row r="458">
      <c r="A458" s="25" t="n"/>
      <c r="B458" s="29" t="n"/>
      <c r="C458" s="25" t="n"/>
      <c r="D458" s="23">
        <f>IF(OR(B458="",C458=""),"",B458&amp;"|"&amp;C458)</f>
        <v/>
      </c>
      <c r="E458" s="29" t="n"/>
      <c r="F458" s="52" t="n"/>
      <c r="G458" s="49" t="n"/>
      <c r="H458" s="49" t="n"/>
      <c r="I458" s="30">
        <f>IF(OR(D458="",NOT(ISNUMBER(G458))),"",D458&amp;"|"&amp;YEAR(G458)&amp;"-"&amp;RIGHT("0"&amp;MONTH(G458),2)&amp;"-"&amp;RIGHT("0"&amp;DAY(G458),2))</f>
        <v/>
      </c>
      <c r="J458" s="52" t="n"/>
      <c r="K458" s="25" t="n"/>
      <c r="L458" s="29" t="n"/>
      <c r="M458" s="25" t="n"/>
      <c r="N458" s="25" t="n"/>
      <c r="O458" s="23">
        <f>IF(A458&amp;B458&amp;C458="","",IF(I458="","Sem vínculo",IF(COUNTIF(oc_chave,I458)&gt;0,"Vinculada","Previsão não encontrada")))</f>
        <v/>
      </c>
      <c r="P458" s="39">
        <f>IF(ISNUMBER(H458),YEAR(H458),"")</f>
        <v/>
      </c>
      <c r="Q458" s="23">
        <f>IF(D458="","",IF(COUNTIF(pl_chave,D458)&gt;0,"No plano atual","Fora do plano: histórico preservado"))</f>
        <v/>
      </c>
      <c r="R458" s="23">
        <f>IF(A458&amp;B458&amp;C458="","",IF(A458="","ERRO: falta ID do registro",IF(COUNTIF(ex_id,A458)&gt;1,"ERRO: ID do registro duplicado",IF(NOT(ISNUMBER(H458)),"ERRO: data realizada ausente ou inválida",IF(AND(ISNUMBER(pcmd_emissao),N(H458)&gt;N(pcmd_emissao)),"Verificar: realizada após a emissão","OK")))))</f>
        <v/>
      </c>
      <c r="S458" s="53" t="n"/>
    </row>
    <row r="459">
      <c r="A459" s="25" t="n"/>
      <c r="B459" s="29" t="n"/>
      <c r="C459" s="25" t="n"/>
      <c r="D459" s="23">
        <f>IF(OR(B459="",C459=""),"",B459&amp;"|"&amp;C459)</f>
        <v/>
      </c>
      <c r="E459" s="29" t="n"/>
      <c r="F459" s="52" t="n"/>
      <c r="G459" s="49" t="n"/>
      <c r="H459" s="49" t="n"/>
      <c r="I459" s="30">
        <f>IF(OR(D459="",NOT(ISNUMBER(G459))),"",D459&amp;"|"&amp;YEAR(G459)&amp;"-"&amp;RIGHT("0"&amp;MONTH(G459),2)&amp;"-"&amp;RIGHT("0"&amp;DAY(G459),2))</f>
        <v/>
      </c>
      <c r="J459" s="52" t="n"/>
      <c r="K459" s="25" t="n"/>
      <c r="L459" s="29" t="n"/>
      <c r="M459" s="25" t="n"/>
      <c r="N459" s="25" t="n"/>
      <c r="O459" s="23">
        <f>IF(A459&amp;B459&amp;C459="","",IF(I459="","Sem vínculo",IF(COUNTIF(oc_chave,I459)&gt;0,"Vinculada","Previsão não encontrada")))</f>
        <v/>
      </c>
      <c r="P459" s="39">
        <f>IF(ISNUMBER(H459),YEAR(H459),"")</f>
        <v/>
      </c>
      <c r="Q459" s="23">
        <f>IF(D459="","",IF(COUNTIF(pl_chave,D459)&gt;0,"No plano atual","Fora do plano: histórico preservado"))</f>
        <v/>
      </c>
      <c r="R459" s="23">
        <f>IF(A459&amp;B459&amp;C459="","",IF(A459="","ERRO: falta ID do registro",IF(COUNTIF(ex_id,A459)&gt;1,"ERRO: ID do registro duplicado",IF(NOT(ISNUMBER(H459)),"ERRO: data realizada ausente ou inválida",IF(AND(ISNUMBER(pcmd_emissao),N(H459)&gt;N(pcmd_emissao)),"Verificar: realizada após a emissão","OK")))))</f>
        <v/>
      </c>
      <c r="S459" s="53" t="n"/>
    </row>
    <row r="460">
      <c r="A460" s="25" t="n"/>
      <c r="B460" s="29" t="n"/>
      <c r="C460" s="25" t="n"/>
      <c r="D460" s="23">
        <f>IF(OR(B460="",C460=""),"",B460&amp;"|"&amp;C460)</f>
        <v/>
      </c>
      <c r="E460" s="29" t="n"/>
      <c r="F460" s="52" t="n"/>
      <c r="G460" s="49" t="n"/>
      <c r="H460" s="49" t="n"/>
      <c r="I460" s="30">
        <f>IF(OR(D460="",NOT(ISNUMBER(G460))),"",D460&amp;"|"&amp;YEAR(G460)&amp;"-"&amp;RIGHT("0"&amp;MONTH(G460),2)&amp;"-"&amp;RIGHT("0"&amp;DAY(G460),2))</f>
        <v/>
      </c>
      <c r="J460" s="52" t="n"/>
      <c r="K460" s="25" t="n"/>
      <c r="L460" s="29" t="n"/>
      <c r="M460" s="25" t="n"/>
      <c r="N460" s="25" t="n"/>
      <c r="O460" s="23">
        <f>IF(A460&amp;B460&amp;C460="","",IF(I460="","Sem vínculo",IF(COUNTIF(oc_chave,I460)&gt;0,"Vinculada","Previsão não encontrada")))</f>
        <v/>
      </c>
      <c r="P460" s="39">
        <f>IF(ISNUMBER(H460),YEAR(H460),"")</f>
        <v/>
      </c>
      <c r="Q460" s="23">
        <f>IF(D460="","",IF(COUNTIF(pl_chave,D460)&gt;0,"No plano atual","Fora do plano: histórico preservado"))</f>
        <v/>
      </c>
      <c r="R460" s="23">
        <f>IF(A460&amp;B460&amp;C460="","",IF(A460="","ERRO: falta ID do registro",IF(COUNTIF(ex_id,A460)&gt;1,"ERRO: ID do registro duplicado",IF(NOT(ISNUMBER(H460)),"ERRO: data realizada ausente ou inválida",IF(AND(ISNUMBER(pcmd_emissao),N(H460)&gt;N(pcmd_emissao)),"Verificar: realizada após a emissão","OK")))))</f>
        <v/>
      </c>
      <c r="S460" s="53" t="n"/>
    </row>
    <row r="461">
      <c r="A461" s="25" t="n"/>
      <c r="B461" s="29" t="n"/>
      <c r="C461" s="25" t="n"/>
      <c r="D461" s="23">
        <f>IF(OR(B461="",C461=""),"",B461&amp;"|"&amp;C461)</f>
        <v/>
      </c>
      <c r="E461" s="29" t="n"/>
      <c r="F461" s="52" t="n"/>
      <c r="G461" s="49" t="n"/>
      <c r="H461" s="49" t="n"/>
      <c r="I461" s="30">
        <f>IF(OR(D461="",NOT(ISNUMBER(G461))),"",D461&amp;"|"&amp;YEAR(G461)&amp;"-"&amp;RIGHT("0"&amp;MONTH(G461),2)&amp;"-"&amp;RIGHT("0"&amp;DAY(G461),2))</f>
        <v/>
      </c>
      <c r="J461" s="52" t="n"/>
      <c r="K461" s="25" t="n"/>
      <c r="L461" s="29" t="n"/>
      <c r="M461" s="25" t="n"/>
      <c r="N461" s="25" t="n"/>
      <c r="O461" s="23">
        <f>IF(A461&amp;B461&amp;C461="","",IF(I461="","Sem vínculo",IF(COUNTIF(oc_chave,I461)&gt;0,"Vinculada","Previsão não encontrada")))</f>
        <v/>
      </c>
      <c r="P461" s="39">
        <f>IF(ISNUMBER(H461),YEAR(H461),"")</f>
        <v/>
      </c>
      <c r="Q461" s="23">
        <f>IF(D461="","",IF(COUNTIF(pl_chave,D461)&gt;0,"No plano atual","Fora do plano: histórico preservado"))</f>
        <v/>
      </c>
      <c r="R461" s="23">
        <f>IF(A461&amp;B461&amp;C461="","",IF(A461="","ERRO: falta ID do registro",IF(COUNTIF(ex_id,A461)&gt;1,"ERRO: ID do registro duplicado",IF(NOT(ISNUMBER(H461)),"ERRO: data realizada ausente ou inválida",IF(AND(ISNUMBER(pcmd_emissao),N(H461)&gt;N(pcmd_emissao)),"Verificar: realizada após a emissão","OK")))))</f>
        <v/>
      </c>
      <c r="S461" s="53" t="n"/>
    </row>
    <row r="462">
      <c r="A462" s="25" t="n"/>
      <c r="B462" s="29" t="n"/>
      <c r="C462" s="25" t="n"/>
      <c r="D462" s="23">
        <f>IF(OR(B462="",C462=""),"",B462&amp;"|"&amp;C462)</f>
        <v/>
      </c>
      <c r="E462" s="29" t="n"/>
      <c r="F462" s="52" t="n"/>
      <c r="G462" s="49" t="n"/>
      <c r="H462" s="49" t="n"/>
      <c r="I462" s="30">
        <f>IF(OR(D462="",NOT(ISNUMBER(G462))),"",D462&amp;"|"&amp;YEAR(G462)&amp;"-"&amp;RIGHT("0"&amp;MONTH(G462),2)&amp;"-"&amp;RIGHT("0"&amp;DAY(G462),2))</f>
        <v/>
      </c>
      <c r="J462" s="52" t="n"/>
      <c r="K462" s="25" t="n"/>
      <c r="L462" s="29" t="n"/>
      <c r="M462" s="25" t="n"/>
      <c r="N462" s="25" t="n"/>
      <c r="O462" s="23">
        <f>IF(A462&amp;B462&amp;C462="","",IF(I462="","Sem vínculo",IF(COUNTIF(oc_chave,I462)&gt;0,"Vinculada","Previsão não encontrada")))</f>
        <v/>
      </c>
      <c r="P462" s="39">
        <f>IF(ISNUMBER(H462),YEAR(H462),"")</f>
        <v/>
      </c>
      <c r="Q462" s="23">
        <f>IF(D462="","",IF(COUNTIF(pl_chave,D462)&gt;0,"No plano atual","Fora do plano: histórico preservado"))</f>
        <v/>
      </c>
      <c r="R462" s="23">
        <f>IF(A462&amp;B462&amp;C462="","",IF(A462="","ERRO: falta ID do registro",IF(COUNTIF(ex_id,A462)&gt;1,"ERRO: ID do registro duplicado",IF(NOT(ISNUMBER(H462)),"ERRO: data realizada ausente ou inválida",IF(AND(ISNUMBER(pcmd_emissao),N(H462)&gt;N(pcmd_emissao)),"Verificar: realizada após a emissão","OK")))))</f>
        <v/>
      </c>
      <c r="S462" s="53" t="n"/>
    </row>
    <row r="463">
      <c r="A463" s="25" t="n"/>
      <c r="B463" s="29" t="n"/>
      <c r="C463" s="25" t="n"/>
      <c r="D463" s="23">
        <f>IF(OR(B463="",C463=""),"",B463&amp;"|"&amp;C463)</f>
        <v/>
      </c>
      <c r="E463" s="29" t="n"/>
      <c r="F463" s="52" t="n"/>
      <c r="G463" s="49" t="n"/>
      <c r="H463" s="49" t="n"/>
      <c r="I463" s="30">
        <f>IF(OR(D463="",NOT(ISNUMBER(G463))),"",D463&amp;"|"&amp;YEAR(G463)&amp;"-"&amp;RIGHT("0"&amp;MONTH(G463),2)&amp;"-"&amp;RIGHT("0"&amp;DAY(G463),2))</f>
        <v/>
      </c>
      <c r="J463" s="52" t="n"/>
      <c r="K463" s="25" t="n"/>
      <c r="L463" s="29" t="n"/>
      <c r="M463" s="25" t="n"/>
      <c r="N463" s="25" t="n"/>
      <c r="O463" s="23">
        <f>IF(A463&amp;B463&amp;C463="","",IF(I463="","Sem vínculo",IF(COUNTIF(oc_chave,I463)&gt;0,"Vinculada","Previsão não encontrada")))</f>
        <v/>
      </c>
      <c r="P463" s="39">
        <f>IF(ISNUMBER(H463),YEAR(H463),"")</f>
        <v/>
      </c>
      <c r="Q463" s="23">
        <f>IF(D463="","",IF(COUNTIF(pl_chave,D463)&gt;0,"No plano atual","Fora do plano: histórico preservado"))</f>
        <v/>
      </c>
      <c r="R463" s="23">
        <f>IF(A463&amp;B463&amp;C463="","",IF(A463="","ERRO: falta ID do registro",IF(COUNTIF(ex_id,A463)&gt;1,"ERRO: ID do registro duplicado",IF(NOT(ISNUMBER(H463)),"ERRO: data realizada ausente ou inválida",IF(AND(ISNUMBER(pcmd_emissao),N(H463)&gt;N(pcmd_emissao)),"Verificar: realizada após a emissão","OK")))))</f>
        <v/>
      </c>
      <c r="S463" s="53" t="n"/>
    </row>
    <row r="464">
      <c r="A464" s="25" t="n"/>
      <c r="B464" s="29" t="n"/>
      <c r="C464" s="25" t="n"/>
      <c r="D464" s="23">
        <f>IF(OR(B464="",C464=""),"",B464&amp;"|"&amp;C464)</f>
        <v/>
      </c>
      <c r="E464" s="29" t="n"/>
      <c r="F464" s="52" t="n"/>
      <c r="G464" s="49" t="n"/>
      <c r="H464" s="49" t="n"/>
      <c r="I464" s="30">
        <f>IF(OR(D464="",NOT(ISNUMBER(G464))),"",D464&amp;"|"&amp;YEAR(G464)&amp;"-"&amp;RIGHT("0"&amp;MONTH(G464),2)&amp;"-"&amp;RIGHT("0"&amp;DAY(G464),2))</f>
        <v/>
      </c>
      <c r="J464" s="52" t="n"/>
      <c r="K464" s="25" t="n"/>
      <c r="L464" s="29" t="n"/>
      <c r="M464" s="25" t="n"/>
      <c r="N464" s="25" t="n"/>
      <c r="O464" s="23">
        <f>IF(A464&amp;B464&amp;C464="","",IF(I464="","Sem vínculo",IF(COUNTIF(oc_chave,I464)&gt;0,"Vinculada","Previsão não encontrada")))</f>
        <v/>
      </c>
      <c r="P464" s="39">
        <f>IF(ISNUMBER(H464),YEAR(H464),"")</f>
        <v/>
      </c>
      <c r="Q464" s="23">
        <f>IF(D464="","",IF(COUNTIF(pl_chave,D464)&gt;0,"No plano atual","Fora do plano: histórico preservado"))</f>
        <v/>
      </c>
      <c r="R464" s="23">
        <f>IF(A464&amp;B464&amp;C464="","",IF(A464="","ERRO: falta ID do registro",IF(COUNTIF(ex_id,A464)&gt;1,"ERRO: ID do registro duplicado",IF(NOT(ISNUMBER(H464)),"ERRO: data realizada ausente ou inválida",IF(AND(ISNUMBER(pcmd_emissao),N(H464)&gt;N(pcmd_emissao)),"Verificar: realizada após a emissão","OK")))))</f>
        <v/>
      </c>
      <c r="S464" s="53" t="n"/>
    </row>
    <row r="465">
      <c r="A465" s="25" t="n"/>
      <c r="B465" s="29" t="n"/>
      <c r="C465" s="25" t="n"/>
      <c r="D465" s="23">
        <f>IF(OR(B465="",C465=""),"",B465&amp;"|"&amp;C465)</f>
        <v/>
      </c>
      <c r="E465" s="29" t="n"/>
      <c r="F465" s="52" t="n"/>
      <c r="G465" s="49" t="n"/>
      <c r="H465" s="49" t="n"/>
      <c r="I465" s="30">
        <f>IF(OR(D465="",NOT(ISNUMBER(G465))),"",D465&amp;"|"&amp;YEAR(G465)&amp;"-"&amp;RIGHT("0"&amp;MONTH(G465),2)&amp;"-"&amp;RIGHT("0"&amp;DAY(G465),2))</f>
        <v/>
      </c>
      <c r="J465" s="52" t="n"/>
      <c r="K465" s="25" t="n"/>
      <c r="L465" s="29" t="n"/>
      <c r="M465" s="25" t="n"/>
      <c r="N465" s="25" t="n"/>
      <c r="O465" s="23">
        <f>IF(A465&amp;B465&amp;C465="","",IF(I465="","Sem vínculo",IF(COUNTIF(oc_chave,I465)&gt;0,"Vinculada","Previsão não encontrada")))</f>
        <v/>
      </c>
      <c r="P465" s="39">
        <f>IF(ISNUMBER(H465),YEAR(H465),"")</f>
        <v/>
      </c>
      <c r="Q465" s="23">
        <f>IF(D465="","",IF(COUNTIF(pl_chave,D465)&gt;0,"No plano atual","Fora do plano: histórico preservado"))</f>
        <v/>
      </c>
      <c r="R465" s="23">
        <f>IF(A465&amp;B465&amp;C465="","",IF(A465="","ERRO: falta ID do registro",IF(COUNTIF(ex_id,A465)&gt;1,"ERRO: ID do registro duplicado",IF(NOT(ISNUMBER(H465)),"ERRO: data realizada ausente ou inválida",IF(AND(ISNUMBER(pcmd_emissao),N(H465)&gt;N(pcmd_emissao)),"Verificar: realizada após a emissão","OK")))))</f>
        <v/>
      </c>
      <c r="S465" s="53" t="n"/>
    </row>
    <row r="466">
      <c r="A466" s="25" t="n"/>
      <c r="B466" s="29" t="n"/>
      <c r="C466" s="25" t="n"/>
      <c r="D466" s="23">
        <f>IF(OR(B466="",C466=""),"",B466&amp;"|"&amp;C466)</f>
        <v/>
      </c>
      <c r="E466" s="29" t="n"/>
      <c r="F466" s="52" t="n"/>
      <c r="G466" s="49" t="n"/>
      <c r="H466" s="49" t="n"/>
      <c r="I466" s="30">
        <f>IF(OR(D466="",NOT(ISNUMBER(G466))),"",D466&amp;"|"&amp;YEAR(G466)&amp;"-"&amp;RIGHT("0"&amp;MONTH(G466),2)&amp;"-"&amp;RIGHT("0"&amp;DAY(G466),2))</f>
        <v/>
      </c>
      <c r="J466" s="52" t="n"/>
      <c r="K466" s="25" t="n"/>
      <c r="L466" s="29" t="n"/>
      <c r="M466" s="25" t="n"/>
      <c r="N466" s="25" t="n"/>
      <c r="O466" s="23">
        <f>IF(A466&amp;B466&amp;C466="","",IF(I466="","Sem vínculo",IF(COUNTIF(oc_chave,I466)&gt;0,"Vinculada","Previsão não encontrada")))</f>
        <v/>
      </c>
      <c r="P466" s="39">
        <f>IF(ISNUMBER(H466),YEAR(H466),"")</f>
        <v/>
      </c>
      <c r="Q466" s="23">
        <f>IF(D466="","",IF(COUNTIF(pl_chave,D466)&gt;0,"No plano atual","Fora do plano: histórico preservado"))</f>
        <v/>
      </c>
      <c r="R466" s="23">
        <f>IF(A466&amp;B466&amp;C466="","",IF(A466="","ERRO: falta ID do registro",IF(COUNTIF(ex_id,A466)&gt;1,"ERRO: ID do registro duplicado",IF(NOT(ISNUMBER(H466)),"ERRO: data realizada ausente ou inválida",IF(AND(ISNUMBER(pcmd_emissao),N(H466)&gt;N(pcmd_emissao)),"Verificar: realizada após a emissão","OK")))))</f>
        <v/>
      </c>
      <c r="S466" s="53" t="n"/>
    </row>
    <row r="467">
      <c r="A467" s="25" t="n"/>
      <c r="B467" s="29" t="n"/>
      <c r="C467" s="25" t="n"/>
      <c r="D467" s="23">
        <f>IF(OR(B467="",C467=""),"",B467&amp;"|"&amp;C467)</f>
        <v/>
      </c>
      <c r="E467" s="29" t="n"/>
      <c r="F467" s="52" t="n"/>
      <c r="G467" s="49" t="n"/>
      <c r="H467" s="49" t="n"/>
      <c r="I467" s="30">
        <f>IF(OR(D467="",NOT(ISNUMBER(G467))),"",D467&amp;"|"&amp;YEAR(G467)&amp;"-"&amp;RIGHT("0"&amp;MONTH(G467),2)&amp;"-"&amp;RIGHT("0"&amp;DAY(G467),2))</f>
        <v/>
      </c>
      <c r="J467" s="52" t="n"/>
      <c r="K467" s="25" t="n"/>
      <c r="L467" s="29" t="n"/>
      <c r="M467" s="25" t="n"/>
      <c r="N467" s="25" t="n"/>
      <c r="O467" s="23">
        <f>IF(A467&amp;B467&amp;C467="","",IF(I467="","Sem vínculo",IF(COUNTIF(oc_chave,I467)&gt;0,"Vinculada","Previsão não encontrada")))</f>
        <v/>
      </c>
      <c r="P467" s="39">
        <f>IF(ISNUMBER(H467),YEAR(H467),"")</f>
        <v/>
      </c>
      <c r="Q467" s="23">
        <f>IF(D467="","",IF(COUNTIF(pl_chave,D467)&gt;0,"No plano atual","Fora do plano: histórico preservado"))</f>
        <v/>
      </c>
      <c r="R467" s="23">
        <f>IF(A467&amp;B467&amp;C467="","",IF(A467="","ERRO: falta ID do registro",IF(COUNTIF(ex_id,A467)&gt;1,"ERRO: ID do registro duplicado",IF(NOT(ISNUMBER(H467)),"ERRO: data realizada ausente ou inválida",IF(AND(ISNUMBER(pcmd_emissao),N(H467)&gt;N(pcmd_emissao)),"Verificar: realizada após a emissão","OK")))))</f>
        <v/>
      </c>
      <c r="S467" s="53" t="n"/>
    </row>
    <row r="468">
      <c r="A468" s="25" t="n"/>
      <c r="B468" s="29" t="n"/>
      <c r="C468" s="25" t="n"/>
      <c r="D468" s="23">
        <f>IF(OR(B468="",C468=""),"",B468&amp;"|"&amp;C468)</f>
        <v/>
      </c>
      <c r="E468" s="29" t="n"/>
      <c r="F468" s="52" t="n"/>
      <c r="G468" s="49" t="n"/>
      <c r="H468" s="49" t="n"/>
      <c r="I468" s="30">
        <f>IF(OR(D468="",NOT(ISNUMBER(G468))),"",D468&amp;"|"&amp;YEAR(G468)&amp;"-"&amp;RIGHT("0"&amp;MONTH(G468),2)&amp;"-"&amp;RIGHT("0"&amp;DAY(G468),2))</f>
        <v/>
      </c>
      <c r="J468" s="52" t="n"/>
      <c r="K468" s="25" t="n"/>
      <c r="L468" s="29" t="n"/>
      <c r="M468" s="25" t="n"/>
      <c r="N468" s="25" t="n"/>
      <c r="O468" s="23">
        <f>IF(A468&amp;B468&amp;C468="","",IF(I468="","Sem vínculo",IF(COUNTIF(oc_chave,I468)&gt;0,"Vinculada","Previsão não encontrada")))</f>
        <v/>
      </c>
      <c r="P468" s="39">
        <f>IF(ISNUMBER(H468),YEAR(H468),"")</f>
        <v/>
      </c>
      <c r="Q468" s="23">
        <f>IF(D468="","",IF(COUNTIF(pl_chave,D468)&gt;0,"No plano atual","Fora do plano: histórico preservado"))</f>
        <v/>
      </c>
      <c r="R468" s="23">
        <f>IF(A468&amp;B468&amp;C468="","",IF(A468="","ERRO: falta ID do registro",IF(COUNTIF(ex_id,A468)&gt;1,"ERRO: ID do registro duplicado",IF(NOT(ISNUMBER(H468)),"ERRO: data realizada ausente ou inválida",IF(AND(ISNUMBER(pcmd_emissao),N(H468)&gt;N(pcmd_emissao)),"Verificar: realizada após a emissão","OK")))))</f>
        <v/>
      </c>
      <c r="S468" s="53" t="n"/>
    </row>
    <row r="469">
      <c r="A469" s="25" t="n"/>
      <c r="B469" s="29" t="n"/>
      <c r="C469" s="25" t="n"/>
      <c r="D469" s="23">
        <f>IF(OR(B469="",C469=""),"",B469&amp;"|"&amp;C469)</f>
        <v/>
      </c>
      <c r="E469" s="29" t="n"/>
      <c r="F469" s="52" t="n"/>
      <c r="G469" s="49" t="n"/>
      <c r="H469" s="49" t="n"/>
      <c r="I469" s="30">
        <f>IF(OR(D469="",NOT(ISNUMBER(G469))),"",D469&amp;"|"&amp;YEAR(G469)&amp;"-"&amp;RIGHT("0"&amp;MONTH(G469),2)&amp;"-"&amp;RIGHT("0"&amp;DAY(G469),2))</f>
        <v/>
      </c>
      <c r="J469" s="52" t="n"/>
      <c r="K469" s="25" t="n"/>
      <c r="L469" s="29" t="n"/>
      <c r="M469" s="25" t="n"/>
      <c r="N469" s="25" t="n"/>
      <c r="O469" s="23">
        <f>IF(A469&amp;B469&amp;C469="","",IF(I469="","Sem vínculo",IF(COUNTIF(oc_chave,I469)&gt;0,"Vinculada","Previsão não encontrada")))</f>
        <v/>
      </c>
      <c r="P469" s="39">
        <f>IF(ISNUMBER(H469),YEAR(H469),"")</f>
        <v/>
      </c>
      <c r="Q469" s="23">
        <f>IF(D469="","",IF(COUNTIF(pl_chave,D469)&gt;0,"No plano atual","Fora do plano: histórico preservado"))</f>
        <v/>
      </c>
      <c r="R469" s="23">
        <f>IF(A469&amp;B469&amp;C469="","",IF(A469="","ERRO: falta ID do registro",IF(COUNTIF(ex_id,A469)&gt;1,"ERRO: ID do registro duplicado",IF(NOT(ISNUMBER(H469)),"ERRO: data realizada ausente ou inválida",IF(AND(ISNUMBER(pcmd_emissao),N(H469)&gt;N(pcmd_emissao)),"Verificar: realizada após a emissão","OK")))))</f>
        <v/>
      </c>
      <c r="S469" s="53" t="n"/>
    </row>
    <row r="470">
      <c r="A470" s="25" t="n"/>
      <c r="B470" s="29" t="n"/>
      <c r="C470" s="25" t="n"/>
      <c r="D470" s="23">
        <f>IF(OR(B470="",C470=""),"",B470&amp;"|"&amp;C470)</f>
        <v/>
      </c>
      <c r="E470" s="29" t="n"/>
      <c r="F470" s="52" t="n"/>
      <c r="G470" s="49" t="n"/>
      <c r="H470" s="49" t="n"/>
      <c r="I470" s="30">
        <f>IF(OR(D470="",NOT(ISNUMBER(G470))),"",D470&amp;"|"&amp;YEAR(G470)&amp;"-"&amp;RIGHT("0"&amp;MONTH(G470),2)&amp;"-"&amp;RIGHT("0"&amp;DAY(G470),2))</f>
        <v/>
      </c>
      <c r="J470" s="52" t="n"/>
      <c r="K470" s="25" t="n"/>
      <c r="L470" s="29" t="n"/>
      <c r="M470" s="25" t="n"/>
      <c r="N470" s="25" t="n"/>
      <c r="O470" s="23">
        <f>IF(A470&amp;B470&amp;C470="","",IF(I470="","Sem vínculo",IF(COUNTIF(oc_chave,I470)&gt;0,"Vinculada","Previsão não encontrada")))</f>
        <v/>
      </c>
      <c r="P470" s="39">
        <f>IF(ISNUMBER(H470),YEAR(H470),"")</f>
        <v/>
      </c>
      <c r="Q470" s="23">
        <f>IF(D470="","",IF(COUNTIF(pl_chave,D470)&gt;0,"No plano atual","Fora do plano: histórico preservado"))</f>
        <v/>
      </c>
      <c r="R470" s="23">
        <f>IF(A470&amp;B470&amp;C470="","",IF(A470="","ERRO: falta ID do registro",IF(COUNTIF(ex_id,A470)&gt;1,"ERRO: ID do registro duplicado",IF(NOT(ISNUMBER(H470)),"ERRO: data realizada ausente ou inválida",IF(AND(ISNUMBER(pcmd_emissao),N(H470)&gt;N(pcmd_emissao)),"Verificar: realizada após a emissão","OK")))))</f>
        <v/>
      </c>
      <c r="S470" s="53" t="n"/>
    </row>
    <row r="471">
      <c r="A471" s="25" t="n"/>
      <c r="B471" s="29" t="n"/>
      <c r="C471" s="25" t="n"/>
      <c r="D471" s="23">
        <f>IF(OR(B471="",C471=""),"",B471&amp;"|"&amp;C471)</f>
        <v/>
      </c>
      <c r="E471" s="29" t="n"/>
      <c r="F471" s="52" t="n"/>
      <c r="G471" s="49" t="n"/>
      <c r="H471" s="49" t="n"/>
      <c r="I471" s="30">
        <f>IF(OR(D471="",NOT(ISNUMBER(G471))),"",D471&amp;"|"&amp;YEAR(G471)&amp;"-"&amp;RIGHT("0"&amp;MONTH(G471),2)&amp;"-"&amp;RIGHT("0"&amp;DAY(G471),2))</f>
        <v/>
      </c>
      <c r="J471" s="52" t="n"/>
      <c r="K471" s="25" t="n"/>
      <c r="L471" s="29" t="n"/>
      <c r="M471" s="25" t="n"/>
      <c r="N471" s="25" t="n"/>
      <c r="O471" s="23">
        <f>IF(A471&amp;B471&amp;C471="","",IF(I471="","Sem vínculo",IF(COUNTIF(oc_chave,I471)&gt;0,"Vinculada","Previsão não encontrada")))</f>
        <v/>
      </c>
      <c r="P471" s="39">
        <f>IF(ISNUMBER(H471),YEAR(H471),"")</f>
        <v/>
      </c>
      <c r="Q471" s="23">
        <f>IF(D471="","",IF(COUNTIF(pl_chave,D471)&gt;0,"No plano atual","Fora do plano: histórico preservado"))</f>
        <v/>
      </c>
      <c r="R471" s="23">
        <f>IF(A471&amp;B471&amp;C471="","",IF(A471="","ERRO: falta ID do registro",IF(COUNTIF(ex_id,A471)&gt;1,"ERRO: ID do registro duplicado",IF(NOT(ISNUMBER(H471)),"ERRO: data realizada ausente ou inválida",IF(AND(ISNUMBER(pcmd_emissao),N(H471)&gt;N(pcmd_emissao)),"Verificar: realizada após a emissão","OK")))))</f>
        <v/>
      </c>
      <c r="S471" s="53" t="n"/>
    </row>
    <row r="472">
      <c r="A472" s="25" t="n"/>
      <c r="B472" s="29" t="n"/>
      <c r="C472" s="25" t="n"/>
      <c r="D472" s="23">
        <f>IF(OR(B472="",C472=""),"",B472&amp;"|"&amp;C472)</f>
        <v/>
      </c>
      <c r="E472" s="29" t="n"/>
      <c r="F472" s="52" t="n"/>
      <c r="G472" s="49" t="n"/>
      <c r="H472" s="49" t="n"/>
      <c r="I472" s="30">
        <f>IF(OR(D472="",NOT(ISNUMBER(G472))),"",D472&amp;"|"&amp;YEAR(G472)&amp;"-"&amp;RIGHT("0"&amp;MONTH(G472),2)&amp;"-"&amp;RIGHT("0"&amp;DAY(G472),2))</f>
        <v/>
      </c>
      <c r="J472" s="52" t="n"/>
      <c r="K472" s="25" t="n"/>
      <c r="L472" s="29" t="n"/>
      <c r="M472" s="25" t="n"/>
      <c r="N472" s="25" t="n"/>
      <c r="O472" s="23">
        <f>IF(A472&amp;B472&amp;C472="","",IF(I472="","Sem vínculo",IF(COUNTIF(oc_chave,I472)&gt;0,"Vinculada","Previsão não encontrada")))</f>
        <v/>
      </c>
      <c r="P472" s="39">
        <f>IF(ISNUMBER(H472),YEAR(H472),"")</f>
        <v/>
      </c>
      <c r="Q472" s="23">
        <f>IF(D472="","",IF(COUNTIF(pl_chave,D472)&gt;0,"No plano atual","Fora do plano: histórico preservado"))</f>
        <v/>
      </c>
      <c r="R472" s="23">
        <f>IF(A472&amp;B472&amp;C472="","",IF(A472="","ERRO: falta ID do registro",IF(COUNTIF(ex_id,A472)&gt;1,"ERRO: ID do registro duplicado",IF(NOT(ISNUMBER(H472)),"ERRO: data realizada ausente ou inválida",IF(AND(ISNUMBER(pcmd_emissao),N(H472)&gt;N(pcmd_emissao)),"Verificar: realizada após a emissão","OK")))))</f>
        <v/>
      </c>
      <c r="S472" s="53" t="n"/>
    </row>
    <row r="473">
      <c r="A473" s="25" t="n"/>
      <c r="B473" s="29" t="n"/>
      <c r="C473" s="25" t="n"/>
      <c r="D473" s="23">
        <f>IF(OR(B473="",C473=""),"",B473&amp;"|"&amp;C473)</f>
        <v/>
      </c>
      <c r="E473" s="29" t="n"/>
      <c r="F473" s="52" t="n"/>
      <c r="G473" s="49" t="n"/>
      <c r="H473" s="49" t="n"/>
      <c r="I473" s="30">
        <f>IF(OR(D473="",NOT(ISNUMBER(G473))),"",D473&amp;"|"&amp;YEAR(G473)&amp;"-"&amp;RIGHT("0"&amp;MONTH(G473),2)&amp;"-"&amp;RIGHT("0"&amp;DAY(G473),2))</f>
        <v/>
      </c>
      <c r="J473" s="52" t="n"/>
      <c r="K473" s="25" t="n"/>
      <c r="L473" s="29" t="n"/>
      <c r="M473" s="25" t="n"/>
      <c r="N473" s="25" t="n"/>
      <c r="O473" s="23">
        <f>IF(A473&amp;B473&amp;C473="","",IF(I473="","Sem vínculo",IF(COUNTIF(oc_chave,I473)&gt;0,"Vinculada","Previsão não encontrada")))</f>
        <v/>
      </c>
      <c r="P473" s="39">
        <f>IF(ISNUMBER(H473),YEAR(H473),"")</f>
        <v/>
      </c>
      <c r="Q473" s="23">
        <f>IF(D473="","",IF(COUNTIF(pl_chave,D473)&gt;0,"No plano atual","Fora do plano: histórico preservado"))</f>
        <v/>
      </c>
      <c r="R473" s="23">
        <f>IF(A473&amp;B473&amp;C473="","",IF(A473="","ERRO: falta ID do registro",IF(COUNTIF(ex_id,A473)&gt;1,"ERRO: ID do registro duplicado",IF(NOT(ISNUMBER(H473)),"ERRO: data realizada ausente ou inválida",IF(AND(ISNUMBER(pcmd_emissao),N(H473)&gt;N(pcmd_emissao)),"Verificar: realizada após a emissão","OK")))))</f>
        <v/>
      </c>
      <c r="S473" s="53" t="n"/>
    </row>
    <row r="474">
      <c r="A474" s="25" t="n"/>
      <c r="B474" s="29" t="n"/>
      <c r="C474" s="25" t="n"/>
      <c r="D474" s="23">
        <f>IF(OR(B474="",C474=""),"",B474&amp;"|"&amp;C474)</f>
        <v/>
      </c>
      <c r="E474" s="29" t="n"/>
      <c r="F474" s="52" t="n"/>
      <c r="G474" s="49" t="n"/>
      <c r="H474" s="49" t="n"/>
      <c r="I474" s="30">
        <f>IF(OR(D474="",NOT(ISNUMBER(G474))),"",D474&amp;"|"&amp;YEAR(G474)&amp;"-"&amp;RIGHT("0"&amp;MONTH(G474),2)&amp;"-"&amp;RIGHT("0"&amp;DAY(G474),2))</f>
        <v/>
      </c>
      <c r="J474" s="52" t="n"/>
      <c r="K474" s="25" t="n"/>
      <c r="L474" s="29" t="n"/>
      <c r="M474" s="25" t="n"/>
      <c r="N474" s="25" t="n"/>
      <c r="O474" s="23">
        <f>IF(A474&amp;B474&amp;C474="","",IF(I474="","Sem vínculo",IF(COUNTIF(oc_chave,I474)&gt;0,"Vinculada","Previsão não encontrada")))</f>
        <v/>
      </c>
      <c r="P474" s="39">
        <f>IF(ISNUMBER(H474),YEAR(H474),"")</f>
        <v/>
      </c>
      <c r="Q474" s="23">
        <f>IF(D474="","",IF(COUNTIF(pl_chave,D474)&gt;0,"No plano atual","Fora do plano: histórico preservado"))</f>
        <v/>
      </c>
      <c r="R474" s="23">
        <f>IF(A474&amp;B474&amp;C474="","",IF(A474="","ERRO: falta ID do registro",IF(COUNTIF(ex_id,A474)&gt;1,"ERRO: ID do registro duplicado",IF(NOT(ISNUMBER(H474)),"ERRO: data realizada ausente ou inválida",IF(AND(ISNUMBER(pcmd_emissao),N(H474)&gt;N(pcmd_emissao)),"Verificar: realizada após a emissão","OK")))))</f>
        <v/>
      </c>
      <c r="S474" s="53" t="n"/>
    </row>
    <row r="475">
      <c r="A475" s="25" t="n"/>
      <c r="B475" s="29" t="n"/>
      <c r="C475" s="25" t="n"/>
      <c r="D475" s="23">
        <f>IF(OR(B475="",C475=""),"",B475&amp;"|"&amp;C475)</f>
        <v/>
      </c>
      <c r="E475" s="29" t="n"/>
      <c r="F475" s="52" t="n"/>
      <c r="G475" s="49" t="n"/>
      <c r="H475" s="49" t="n"/>
      <c r="I475" s="30">
        <f>IF(OR(D475="",NOT(ISNUMBER(G475))),"",D475&amp;"|"&amp;YEAR(G475)&amp;"-"&amp;RIGHT("0"&amp;MONTH(G475),2)&amp;"-"&amp;RIGHT("0"&amp;DAY(G475),2))</f>
        <v/>
      </c>
      <c r="J475" s="52" t="n"/>
      <c r="K475" s="25" t="n"/>
      <c r="L475" s="29" t="n"/>
      <c r="M475" s="25" t="n"/>
      <c r="N475" s="25" t="n"/>
      <c r="O475" s="23">
        <f>IF(A475&amp;B475&amp;C475="","",IF(I475="","Sem vínculo",IF(COUNTIF(oc_chave,I475)&gt;0,"Vinculada","Previsão não encontrada")))</f>
        <v/>
      </c>
      <c r="P475" s="39">
        <f>IF(ISNUMBER(H475),YEAR(H475),"")</f>
        <v/>
      </c>
      <c r="Q475" s="23">
        <f>IF(D475="","",IF(COUNTIF(pl_chave,D475)&gt;0,"No plano atual","Fora do plano: histórico preservado"))</f>
        <v/>
      </c>
      <c r="R475" s="23">
        <f>IF(A475&amp;B475&amp;C475="","",IF(A475="","ERRO: falta ID do registro",IF(COUNTIF(ex_id,A475)&gt;1,"ERRO: ID do registro duplicado",IF(NOT(ISNUMBER(H475)),"ERRO: data realizada ausente ou inválida",IF(AND(ISNUMBER(pcmd_emissao),N(H475)&gt;N(pcmd_emissao)),"Verificar: realizada após a emissão","OK")))))</f>
        <v/>
      </c>
      <c r="S475" s="53" t="n"/>
    </row>
    <row r="476">
      <c r="A476" s="25" t="n"/>
      <c r="B476" s="29" t="n"/>
      <c r="C476" s="25" t="n"/>
      <c r="D476" s="23">
        <f>IF(OR(B476="",C476=""),"",B476&amp;"|"&amp;C476)</f>
        <v/>
      </c>
      <c r="E476" s="29" t="n"/>
      <c r="F476" s="52" t="n"/>
      <c r="G476" s="49" t="n"/>
      <c r="H476" s="49" t="n"/>
      <c r="I476" s="30">
        <f>IF(OR(D476="",NOT(ISNUMBER(G476))),"",D476&amp;"|"&amp;YEAR(G476)&amp;"-"&amp;RIGHT("0"&amp;MONTH(G476),2)&amp;"-"&amp;RIGHT("0"&amp;DAY(G476),2))</f>
        <v/>
      </c>
      <c r="J476" s="52" t="n"/>
      <c r="K476" s="25" t="n"/>
      <c r="L476" s="29" t="n"/>
      <c r="M476" s="25" t="n"/>
      <c r="N476" s="25" t="n"/>
      <c r="O476" s="23">
        <f>IF(A476&amp;B476&amp;C476="","",IF(I476="","Sem vínculo",IF(COUNTIF(oc_chave,I476)&gt;0,"Vinculada","Previsão não encontrada")))</f>
        <v/>
      </c>
      <c r="P476" s="39">
        <f>IF(ISNUMBER(H476),YEAR(H476),"")</f>
        <v/>
      </c>
      <c r="Q476" s="23">
        <f>IF(D476="","",IF(COUNTIF(pl_chave,D476)&gt;0,"No plano atual","Fora do plano: histórico preservado"))</f>
        <v/>
      </c>
      <c r="R476" s="23">
        <f>IF(A476&amp;B476&amp;C476="","",IF(A476="","ERRO: falta ID do registro",IF(COUNTIF(ex_id,A476)&gt;1,"ERRO: ID do registro duplicado",IF(NOT(ISNUMBER(H476)),"ERRO: data realizada ausente ou inválida",IF(AND(ISNUMBER(pcmd_emissao),N(H476)&gt;N(pcmd_emissao)),"Verificar: realizada após a emissão","OK")))))</f>
        <v/>
      </c>
      <c r="S476" s="53" t="n"/>
    </row>
    <row r="477">
      <c r="A477" s="25" t="n"/>
      <c r="B477" s="29" t="n"/>
      <c r="C477" s="25" t="n"/>
      <c r="D477" s="23">
        <f>IF(OR(B477="",C477=""),"",B477&amp;"|"&amp;C477)</f>
        <v/>
      </c>
      <c r="E477" s="29" t="n"/>
      <c r="F477" s="52" t="n"/>
      <c r="G477" s="49" t="n"/>
      <c r="H477" s="49" t="n"/>
      <c r="I477" s="30">
        <f>IF(OR(D477="",NOT(ISNUMBER(G477))),"",D477&amp;"|"&amp;YEAR(G477)&amp;"-"&amp;RIGHT("0"&amp;MONTH(G477),2)&amp;"-"&amp;RIGHT("0"&amp;DAY(G477),2))</f>
        <v/>
      </c>
      <c r="J477" s="52" t="n"/>
      <c r="K477" s="25" t="n"/>
      <c r="L477" s="29" t="n"/>
      <c r="M477" s="25" t="n"/>
      <c r="N477" s="25" t="n"/>
      <c r="O477" s="23">
        <f>IF(A477&amp;B477&amp;C477="","",IF(I477="","Sem vínculo",IF(COUNTIF(oc_chave,I477)&gt;0,"Vinculada","Previsão não encontrada")))</f>
        <v/>
      </c>
      <c r="P477" s="39">
        <f>IF(ISNUMBER(H477),YEAR(H477),"")</f>
        <v/>
      </c>
      <c r="Q477" s="23">
        <f>IF(D477="","",IF(COUNTIF(pl_chave,D477)&gt;0,"No plano atual","Fora do plano: histórico preservado"))</f>
        <v/>
      </c>
      <c r="R477" s="23">
        <f>IF(A477&amp;B477&amp;C477="","",IF(A477="","ERRO: falta ID do registro",IF(COUNTIF(ex_id,A477)&gt;1,"ERRO: ID do registro duplicado",IF(NOT(ISNUMBER(H477)),"ERRO: data realizada ausente ou inválida",IF(AND(ISNUMBER(pcmd_emissao),N(H477)&gt;N(pcmd_emissao)),"Verificar: realizada após a emissão","OK")))))</f>
        <v/>
      </c>
      <c r="S477" s="53" t="n"/>
    </row>
    <row r="478">
      <c r="A478" s="25" t="n"/>
      <c r="B478" s="29" t="n"/>
      <c r="C478" s="25" t="n"/>
      <c r="D478" s="23">
        <f>IF(OR(B478="",C478=""),"",B478&amp;"|"&amp;C478)</f>
        <v/>
      </c>
      <c r="E478" s="29" t="n"/>
      <c r="F478" s="52" t="n"/>
      <c r="G478" s="49" t="n"/>
      <c r="H478" s="49" t="n"/>
      <c r="I478" s="30">
        <f>IF(OR(D478="",NOT(ISNUMBER(G478))),"",D478&amp;"|"&amp;YEAR(G478)&amp;"-"&amp;RIGHT("0"&amp;MONTH(G478),2)&amp;"-"&amp;RIGHT("0"&amp;DAY(G478),2))</f>
        <v/>
      </c>
      <c r="J478" s="52" t="n"/>
      <c r="K478" s="25" t="n"/>
      <c r="L478" s="29" t="n"/>
      <c r="M478" s="25" t="n"/>
      <c r="N478" s="25" t="n"/>
      <c r="O478" s="23">
        <f>IF(A478&amp;B478&amp;C478="","",IF(I478="","Sem vínculo",IF(COUNTIF(oc_chave,I478)&gt;0,"Vinculada","Previsão não encontrada")))</f>
        <v/>
      </c>
      <c r="P478" s="39">
        <f>IF(ISNUMBER(H478),YEAR(H478),"")</f>
        <v/>
      </c>
      <c r="Q478" s="23">
        <f>IF(D478="","",IF(COUNTIF(pl_chave,D478)&gt;0,"No plano atual","Fora do plano: histórico preservado"))</f>
        <v/>
      </c>
      <c r="R478" s="23">
        <f>IF(A478&amp;B478&amp;C478="","",IF(A478="","ERRO: falta ID do registro",IF(COUNTIF(ex_id,A478)&gt;1,"ERRO: ID do registro duplicado",IF(NOT(ISNUMBER(H478)),"ERRO: data realizada ausente ou inválida",IF(AND(ISNUMBER(pcmd_emissao),N(H478)&gt;N(pcmd_emissao)),"Verificar: realizada após a emissão","OK")))))</f>
        <v/>
      </c>
      <c r="S478" s="53" t="n"/>
    </row>
    <row r="479">
      <c r="A479" s="25" t="n"/>
      <c r="B479" s="29" t="n"/>
      <c r="C479" s="25" t="n"/>
      <c r="D479" s="23">
        <f>IF(OR(B479="",C479=""),"",B479&amp;"|"&amp;C479)</f>
        <v/>
      </c>
      <c r="E479" s="29" t="n"/>
      <c r="F479" s="52" t="n"/>
      <c r="G479" s="49" t="n"/>
      <c r="H479" s="49" t="n"/>
      <c r="I479" s="30">
        <f>IF(OR(D479="",NOT(ISNUMBER(G479))),"",D479&amp;"|"&amp;YEAR(G479)&amp;"-"&amp;RIGHT("0"&amp;MONTH(G479),2)&amp;"-"&amp;RIGHT("0"&amp;DAY(G479),2))</f>
        <v/>
      </c>
      <c r="J479" s="52" t="n"/>
      <c r="K479" s="25" t="n"/>
      <c r="L479" s="29" t="n"/>
      <c r="M479" s="25" t="n"/>
      <c r="N479" s="25" t="n"/>
      <c r="O479" s="23">
        <f>IF(A479&amp;B479&amp;C479="","",IF(I479="","Sem vínculo",IF(COUNTIF(oc_chave,I479)&gt;0,"Vinculada","Previsão não encontrada")))</f>
        <v/>
      </c>
      <c r="P479" s="39">
        <f>IF(ISNUMBER(H479),YEAR(H479),"")</f>
        <v/>
      </c>
      <c r="Q479" s="23">
        <f>IF(D479="","",IF(COUNTIF(pl_chave,D479)&gt;0,"No plano atual","Fora do plano: histórico preservado"))</f>
        <v/>
      </c>
      <c r="R479" s="23">
        <f>IF(A479&amp;B479&amp;C479="","",IF(A479="","ERRO: falta ID do registro",IF(COUNTIF(ex_id,A479)&gt;1,"ERRO: ID do registro duplicado",IF(NOT(ISNUMBER(H479)),"ERRO: data realizada ausente ou inválida",IF(AND(ISNUMBER(pcmd_emissao),N(H479)&gt;N(pcmd_emissao)),"Verificar: realizada após a emissão","OK")))))</f>
        <v/>
      </c>
      <c r="S479" s="53" t="n"/>
    </row>
    <row r="480">
      <c r="A480" s="25" t="n"/>
      <c r="B480" s="29" t="n"/>
      <c r="C480" s="25" t="n"/>
      <c r="D480" s="23">
        <f>IF(OR(B480="",C480=""),"",B480&amp;"|"&amp;C480)</f>
        <v/>
      </c>
      <c r="E480" s="29" t="n"/>
      <c r="F480" s="52" t="n"/>
      <c r="G480" s="49" t="n"/>
      <c r="H480" s="49" t="n"/>
      <c r="I480" s="30">
        <f>IF(OR(D480="",NOT(ISNUMBER(G480))),"",D480&amp;"|"&amp;YEAR(G480)&amp;"-"&amp;RIGHT("0"&amp;MONTH(G480),2)&amp;"-"&amp;RIGHT("0"&amp;DAY(G480),2))</f>
        <v/>
      </c>
      <c r="J480" s="52" t="n"/>
      <c r="K480" s="25" t="n"/>
      <c r="L480" s="29" t="n"/>
      <c r="M480" s="25" t="n"/>
      <c r="N480" s="25" t="n"/>
      <c r="O480" s="23">
        <f>IF(A480&amp;B480&amp;C480="","",IF(I480="","Sem vínculo",IF(COUNTIF(oc_chave,I480)&gt;0,"Vinculada","Previsão não encontrada")))</f>
        <v/>
      </c>
      <c r="P480" s="39">
        <f>IF(ISNUMBER(H480),YEAR(H480),"")</f>
        <v/>
      </c>
      <c r="Q480" s="23">
        <f>IF(D480="","",IF(COUNTIF(pl_chave,D480)&gt;0,"No plano atual","Fora do plano: histórico preservado"))</f>
        <v/>
      </c>
      <c r="R480" s="23">
        <f>IF(A480&amp;B480&amp;C480="","",IF(A480="","ERRO: falta ID do registro",IF(COUNTIF(ex_id,A480)&gt;1,"ERRO: ID do registro duplicado",IF(NOT(ISNUMBER(H480)),"ERRO: data realizada ausente ou inválida",IF(AND(ISNUMBER(pcmd_emissao),N(H480)&gt;N(pcmd_emissao)),"Verificar: realizada após a emissão","OK")))))</f>
        <v/>
      </c>
      <c r="S480" s="53" t="n"/>
    </row>
    <row r="481">
      <c r="A481" s="25" t="n"/>
      <c r="B481" s="29" t="n"/>
      <c r="C481" s="25" t="n"/>
      <c r="D481" s="23">
        <f>IF(OR(B481="",C481=""),"",B481&amp;"|"&amp;C481)</f>
        <v/>
      </c>
      <c r="E481" s="29" t="n"/>
      <c r="F481" s="52" t="n"/>
      <c r="G481" s="49" t="n"/>
      <c r="H481" s="49" t="n"/>
      <c r="I481" s="30">
        <f>IF(OR(D481="",NOT(ISNUMBER(G481))),"",D481&amp;"|"&amp;YEAR(G481)&amp;"-"&amp;RIGHT("0"&amp;MONTH(G481),2)&amp;"-"&amp;RIGHT("0"&amp;DAY(G481),2))</f>
        <v/>
      </c>
      <c r="J481" s="52" t="n"/>
      <c r="K481" s="25" t="n"/>
      <c r="L481" s="29" t="n"/>
      <c r="M481" s="25" t="n"/>
      <c r="N481" s="25" t="n"/>
      <c r="O481" s="23">
        <f>IF(A481&amp;B481&amp;C481="","",IF(I481="","Sem vínculo",IF(COUNTIF(oc_chave,I481)&gt;0,"Vinculada","Previsão não encontrada")))</f>
        <v/>
      </c>
      <c r="P481" s="39">
        <f>IF(ISNUMBER(H481),YEAR(H481),"")</f>
        <v/>
      </c>
      <c r="Q481" s="23">
        <f>IF(D481="","",IF(COUNTIF(pl_chave,D481)&gt;0,"No plano atual","Fora do plano: histórico preservado"))</f>
        <v/>
      </c>
      <c r="R481" s="23">
        <f>IF(A481&amp;B481&amp;C481="","",IF(A481="","ERRO: falta ID do registro",IF(COUNTIF(ex_id,A481)&gt;1,"ERRO: ID do registro duplicado",IF(NOT(ISNUMBER(H481)),"ERRO: data realizada ausente ou inválida",IF(AND(ISNUMBER(pcmd_emissao),N(H481)&gt;N(pcmd_emissao)),"Verificar: realizada após a emissão","OK")))))</f>
        <v/>
      </c>
      <c r="S481" s="53" t="n"/>
    </row>
    <row r="482">
      <c r="A482" s="25" t="n"/>
      <c r="B482" s="29" t="n"/>
      <c r="C482" s="25" t="n"/>
      <c r="D482" s="23">
        <f>IF(OR(B482="",C482=""),"",B482&amp;"|"&amp;C482)</f>
        <v/>
      </c>
      <c r="E482" s="29" t="n"/>
      <c r="F482" s="52" t="n"/>
      <c r="G482" s="49" t="n"/>
      <c r="H482" s="49" t="n"/>
      <c r="I482" s="30">
        <f>IF(OR(D482="",NOT(ISNUMBER(G482))),"",D482&amp;"|"&amp;YEAR(G482)&amp;"-"&amp;RIGHT("0"&amp;MONTH(G482),2)&amp;"-"&amp;RIGHT("0"&amp;DAY(G482),2))</f>
        <v/>
      </c>
      <c r="J482" s="52" t="n"/>
      <c r="K482" s="25" t="n"/>
      <c r="L482" s="29" t="n"/>
      <c r="M482" s="25" t="n"/>
      <c r="N482" s="25" t="n"/>
      <c r="O482" s="23">
        <f>IF(A482&amp;B482&amp;C482="","",IF(I482="","Sem vínculo",IF(COUNTIF(oc_chave,I482)&gt;0,"Vinculada","Previsão não encontrada")))</f>
        <v/>
      </c>
      <c r="P482" s="39">
        <f>IF(ISNUMBER(H482),YEAR(H482),"")</f>
        <v/>
      </c>
      <c r="Q482" s="23">
        <f>IF(D482="","",IF(COUNTIF(pl_chave,D482)&gt;0,"No plano atual","Fora do plano: histórico preservado"))</f>
        <v/>
      </c>
      <c r="R482" s="23">
        <f>IF(A482&amp;B482&amp;C482="","",IF(A482="","ERRO: falta ID do registro",IF(COUNTIF(ex_id,A482)&gt;1,"ERRO: ID do registro duplicado",IF(NOT(ISNUMBER(H482)),"ERRO: data realizada ausente ou inválida",IF(AND(ISNUMBER(pcmd_emissao),N(H482)&gt;N(pcmd_emissao)),"Verificar: realizada após a emissão","OK")))))</f>
        <v/>
      </c>
      <c r="S482" s="53" t="n"/>
    </row>
    <row r="483">
      <c r="A483" s="25" t="n"/>
      <c r="B483" s="29" t="n"/>
      <c r="C483" s="25" t="n"/>
      <c r="D483" s="23">
        <f>IF(OR(B483="",C483=""),"",B483&amp;"|"&amp;C483)</f>
        <v/>
      </c>
      <c r="E483" s="29" t="n"/>
      <c r="F483" s="52" t="n"/>
      <c r="G483" s="49" t="n"/>
      <c r="H483" s="49" t="n"/>
      <c r="I483" s="30">
        <f>IF(OR(D483="",NOT(ISNUMBER(G483))),"",D483&amp;"|"&amp;YEAR(G483)&amp;"-"&amp;RIGHT("0"&amp;MONTH(G483),2)&amp;"-"&amp;RIGHT("0"&amp;DAY(G483),2))</f>
        <v/>
      </c>
      <c r="J483" s="52" t="n"/>
      <c r="K483" s="25" t="n"/>
      <c r="L483" s="29" t="n"/>
      <c r="M483" s="25" t="n"/>
      <c r="N483" s="25" t="n"/>
      <c r="O483" s="23">
        <f>IF(A483&amp;B483&amp;C483="","",IF(I483="","Sem vínculo",IF(COUNTIF(oc_chave,I483)&gt;0,"Vinculada","Previsão não encontrada")))</f>
        <v/>
      </c>
      <c r="P483" s="39">
        <f>IF(ISNUMBER(H483),YEAR(H483),"")</f>
        <v/>
      </c>
      <c r="Q483" s="23">
        <f>IF(D483="","",IF(COUNTIF(pl_chave,D483)&gt;0,"No plano atual","Fora do plano: histórico preservado"))</f>
        <v/>
      </c>
      <c r="R483" s="23">
        <f>IF(A483&amp;B483&amp;C483="","",IF(A483="","ERRO: falta ID do registro",IF(COUNTIF(ex_id,A483)&gt;1,"ERRO: ID do registro duplicado",IF(NOT(ISNUMBER(H483)),"ERRO: data realizada ausente ou inválida",IF(AND(ISNUMBER(pcmd_emissao),N(H483)&gt;N(pcmd_emissao)),"Verificar: realizada após a emissão","OK")))))</f>
        <v/>
      </c>
      <c r="S483" s="53" t="n"/>
    </row>
    <row r="484">
      <c r="A484" s="25" t="n"/>
      <c r="B484" s="29" t="n"/>
      <c r="C484" s="25" t="n"/>
      <c r="D484" s="23">
        <f>IF(OR(B484="",C484=""),"",B484&amp;"|"&amp;C484)</f>
        <v/>
      </c>
      <c r="E484" s="29" t="n"/>
      <c r="F484" s="52" t="n"/>
      <c r="G484" s="49" t="n"/>
      <c r="H484" s="49" t="n"/>
      <c r="I484" s="30">
        <f>IF(OR(D484="",NOT(ISNUMBER(G484))),"",D484&amp;"|"&amp;YEAR(G484)&amp;"-"&amp;RIGHT("0"&amp;MONTH(G484),2)&amp;"-"&amp;RIGHT("0"&amp;DAY(G484),2))</f>
        <v/>
      </c>
      <c r="J484" s="52" t="n"/>
      <c r="K484" s="25" t="n"/>
      <c r="L484" s="29" t="n"/>
      <c r="M484" s="25" t="n"/>
      <c r="N484" s="25" t="n"/>
      <c r="O484" s="23">
        <f>IF(A484&amp;B484&amp;C484="","",IF(I484="","Sem vínculo",IF(COUNTIF(oc_chave,I484)&gt;0,"Vinculada","Previsão não encontrada")))</f>
        <v/>
      </c>
      <c r="P484" s="39">
        <f>IF(ISNUMBER(H484),YEAR(H484),"")</f>
        <v/>
      </c>
      <c r="Q484" s="23">
        <f>IF(D484="","",IF(COUNTIF(pl_chave,D484)&gt;0,"No plano atual","Fora do plano: histórico preservado"))</f>
        <v/>
      </c>
      <c r="R484" s="23">
        <f>IF(A484&amp;B484&amp;C484="","",IF(A484="","ERRO: falta ID do registro",IF(COUNTIF(ex_id,A484)&gt;1,"ERRO: ID do registro duplicado",IF(NOT(ISNUMBER(H484)),"ERRO: data realizada ausente ou inválida",IF(AND(ISNUMBER(pcmd_emissao),N(H484)&gt;N(pcmd_emissao)),"Verificar: realizada após a emissão","OK")))))</f>
        <v/>
      </c>
      <c r="S484" s="53" t="n"/>
    </row>
    <row r="485">
      <c r="A485" s="25" t="n"/>
      <c r="B485" s="29" t="n"/>
      <c r="C485" s="25" t="n"/>
      <c r="D485" s="23">
        <f>IF(OR(B485="",C485=""),"",B485&amp;"|"&amp;C485)</f>
        <v/>
      </c>
      <c r="E485" s="29" t="n"/>
      <c r="F485" s="52" t="n"/>
      <c r="G485" s="49" t="n"/>
      <c r="H485" s="49" t="n"/>
      <c r="I485" s="30">
        <f>IF(OR(D485="",NOT(ISNUMBER(G485))),"",D485&amp;"|"&amp;YEAR(G485)&amp;"-"&amp;RIGHT("0"&amp;MONTH(G485),2)&amp;"-"&amp;RIGHT("0"&amp;DAY(G485),2))</f>
        <v/>
      </c>
      <c r="J485" s="52" t="n"/>
      <c r="K485" s="25" t="n"/>
      <c r="L485" s="29" t="n"/>
      <c r="M485" s="25" t="n"/>
      <c r="N485" s="25" t="n"/>
      <c r="O485" s="23">
        <f>IF(A485&amp;B485&amp;C485="","",IF(I485="","Sem vínculo",IF(COUNTIF(oc_chave,I485)&gt;0,"Vinculada","Previsão não encontrada")))</f>
        <v/>
      </c>
      <c r="P485" s="39">
        <f>IF(ISNUMBER(H485),YEAR(H485),"")</f>
        <v/>
      </c>
      <c r="Q485" s="23">
        <f>IF(D485="","",IF(COUNTIF(pl_chave,D485)&gt;0,"No plano atual","Fora do plano: histórico preservado"))</f>
        <v/>
      </c>
      <c r="R485" s="23">
        <f>IF(A485&amp;B485&amp;C485="","",IF(A485="","ERRO: falta ID do registro",IF(COUNTIF(ex_id,A485)&gt;1,"ERRO: ID do registro duplicado",IF(NOT(ISNUMBER(H485)),"ERRO: data realizada ausente ou inválida",IF(AND(ISNUMBER(pcmd_emissao),N(H485)&gt;N(pcmd_emissao)),"Verificar: realizada após a emissão","OK")))))</f>
        <v/>
      </c>
      <c r="S485" s="53" t="n"/>
    </row>
    <row r="486">
      <c r="A486" s="25" t="n"/>
      <c r="B486" s="29" t="n"/>
      <c r="C486" s="25" t="n"/>
      <c r="D486" s="23">
        <f>IF(OR(B486="",C486=""),"",B486&amp;"|"&amp;C486)</f>
        <v/>
      </c>
      <c r="E486" s="29" t="n"/>
      <c r="F486" s="52" t="n"/>
      <c r="G486" s="49" t="n"/>
      <c r="H486" s="49" t="n"/>
      <c r="I486" s="30">
        <f>IF(OR(D486="",NOT(ISNUMBER(G486))),"",D486&amp;"|"&amp;YEAR(G486)&amp;"-"&amp;RIGHT("0"&amp;MONTH(G486),2)&amp;"-"&amp;RIGHT("0"&amp;DAY(G486),2))</f>
        <v/>
      </c>
      <c r="J486" s="52" t="n"/>
      <c r="K486" s="25" t="n"/>
      <c r="L486" s="29" t="n"/>
      <c r="M486" s="25" t="n"/>
      <c r="N486" s="25" t="n"/>
      <c r="O486" s="23">
        <f>IF(A486&amp;B486&amp;C486="","",IF(I486="","Sem vínculo",IF(COUNTIF(oc_chave,I486)&gt;0,"Vinculada","Previsão não encontrada")))</f>
        <v/>
      </c>
      <c r="P486" s="39">
        <f>IF(ISNUMBER(H486),YEAR(H486),"")</f>
        <v/>
      </c>
      <c r="Q486" s="23">
        <f>IF(D486="","",IF(COUNTIF(pl_chave,D486)&gt;0,"No plano atual","Fora do plano: histórico preservado"))</f>
        <v/>
      </c>
      <c r="R486" s="23">
        <f>IF(A486&amp;B486&amp;C486="","",IF(A486="","ERRO: falta ID do registro",IF(COUNTIF(ex_id,A486)&gt;1,"ERRO: ID do registro duplicado",IF(NOT(ISNUMBER(H486)),"ERRO: data realizada ausente ou inválida",IF(AND(ISNUMBER(pcmd_emissao),N(H486)&gt;N(pcmd_emissao)),"Verificar: realizada após a emissão","OK")))))</f>
        <v/>
      </c>
      <c r="S486" s="53" t="n"/>
    </row>
    <row r="487">
      <c r="A487" s="25" t="n"/>
      <c r="B487" s="29" t="n"/>
      <c r="C487" s="25" t="n"/>
      <c r="D487" s="23">
        <f>IF(OR(B487="",C487=""),"",B487&amp;"|"&amp;C487)</f>
        <v/>
      </c>
      <c r="E487" s="29" t="n"/>
      <c r="F487" s="52" t="n"/>
      <c r="G487" s="49" t="n"/>
      <c r="H487" s="49" t="n"/>
      <c r="I487" s="30">
        <f>IF(OR(D487="",NOT(ISNUMBER(G487))),"",D487&amp;"|"&amp;YEAR(G487)&amp;"-"&amp;RIGHT("0"&amp;MONTH(G487),2)&amp;"-"&amp;RIGHT("0"&amp;DAY(G487),2))</f>
        <v/>
      </c>
      <c r="J487" s="52" t="n"/>
      <c r="K487" s="25" t="n"/>
      <c r="L487" s="29" t="n"/>
      <c r="M487" s="25" t="n"/>
      <c r="N487" s="25" t="n"/>
      <c r="O487" s="23">
        <f>IF(A487&amp;B487&amp;C487="","",IF(I487="","Sem vínculo",IF(COUNTIF(oc_chave,I487)&gt;0,"Vinculada","Previsão não encontrada")))</f>
        <v/>
      </c>
      <c r="P487" s="39">
        <f>IF(ISNUMBER(H487),YEAR(H487),"")</f>
        <v/>
      </c>
      <c r="Q487" s="23">
        <f>IF(D487="","",IF(COUNTIF(pl_chave,D487)&gt;0,"No plano atual","Fora do plano: histórico preservado"))</f>
        <v/>
      </c>
      <c r="R487" s="23">
        <f>IF(A487&amp;B487&amp;C487="","",IF(A487="","ERRO: falta ID do registro",IF(COUNTIF(ex_id,A487)&gt;1,"ERRO: ID do registro duplicado",IF(NOT(ISNUMBER(H487)),"ERRO: data realizada ausente ou inválida",IF(AND(ISNUMBER(pcmd_emissao),N(H487)&gt;N(pcmd_emissao)),"Verificar: realizada após a emissão","OK")))))</f>
        <v/>
      </c>
      <c r="S487" s="53" t="n"/>
    </row>
    <row r="488">
      <c r="A488" s="25" t="n"/>
      <c r="B488" s="29" t="n"/>
      <c r="C488" s="25" t="n"/>
      <c r="D488" s="23">
        <f>IF(OR(B488="",C488=""),"",B488&amp;"|"&amp;C488)</f>
        <v/>
      </c>
      <c r="E488" s="29" t="n"/>
      <c r="F488" s="52" t="n"/>
      <c r="G488" s="49" t="n"/>
      <c r="H488" s="49" t="n"/>
      <c r="I488" s="30">
        <f>IF(OR(D488="",NOT(ISNUMBER(G488))),"",D488&amp;"|"&amp;YEAR(G488)&amp;"-"&amp;RIGHT("0"&amp;MONTH(G488),2)&amp;"-"&amp;RIGHT("0"&amp;DAY(G488),2))</f>
        <v/>
      </c>
      <c r="J488" s="52" t="n"/>
      <c r="K488" s="25" t="n"/>
      <c r="L488" s="29" t="n"/>
      <c r="M488" s="25" t="n"/>
      <c r="N488" s="25" t="n"/>
      <c r="O488" s="23">
        <f>IF(A488&amp;B488&amp;C488="","",IF(I488="","Sem vínculo",IF(COUNTIF(oc_chave,I488)&gt;0,"Vinculada","Previsão não encontrada")))</f>
        <v/>
      </c>
      <c r="P488" s="39">
        <f>IF(ISNUMBER(H488),YEAR(H488),"")</f>
        <v/>
      </c>
      <c r="Q488" s="23">
        <f>IF(D488="","",IF(COUNTIF(pl_chave,D488)&gt;0,"No plano atual","Fora do plano: histórico preservado"))</f>
        <v/>
      </c>
      <c r="R488" s="23">
        <f>IF(A488&amp;B488&amp;C488="","",IF(A488="","ERRO: falta ID do registro",IF(COUNTIF(ex_id,A488)&gt;1,"ERRO: ID do registro duplicado",IF(NOT(ISNUMBER(H488)),"ERRO: data realizada ausente ou inválida",IF(AND(ISNUMBER(pcmd_emissao),N(H488)&gt;N(pcmd_emissao)),"Verificar: realizada após a emissão","OK")))))</f>
        <v/>
      </c>
      <c r="S488" s="53" t="n"/>
    </row>
    <row r="489">
      <c r="A489" s="25" t="n"/>
      <c r="B489" s="29" t="n"/>
      <c r="C489" s="25" t="n"/>
      <c r="D489" s="23">
        <f>IF(OR(B489="",C489=""),"",B489&amp;"|"&amp;C489)</f>
        <v/>
      </c>
      <c r="E489" s="29" t="n"/>
      <c r="F489" s="52" t="n"/>
      <c r="G489" s="49" t="n"/>
      <c r="H489" s="49" t="n"/>
      <c r="I489" s="30">
        <f>IF(OR(D489="",NOT(ISNUMBER(G489))),"",D489&amp;"|"&amp;YEAR(G489)&amp;"-"&amp;RIGHT("0"&amp;MONTH(G489),2)&amp;"-"&amp;RIGHT("0"&amp;DAY(G489),2))</f>
        <v/>
      </c>
      <c r="J489" s="52" t="n"/>
      <c r="K489" s="25" t="n"/>
      <c r="L489" s="29" t="n"/>
      <c r="M489" s="25" t="n"/>
      <c r="N489" s="25" t="n"/>
      <c r="O489" s="23">
        <f>IF(A489&amp;B489&amp;C489="","",IF(I489="","Sem vínculo",IF(COUNTIF(oc_chave,I489)&gt;0,"Vinculada","Previsão não encontrada")))</f>
        <v/>
      </c>
      <c r="P489" s="39">
        <f>IF(ISNUMBER(H489),YEAR(H489),"")</f>
        <v/>
      </c>
      <c r="Q489" s="23">
        <f>IF(D489="","",IF(COUNTIF(pl_chave,D489)&gt;0,"No plano atual","Fora do plano: histórico preservado"))</f>
        <v/>
      </c>
      <c r="R489" s="23">
        <f>IF(A489&amp;B489&amp;C489="","",IF(A489="","ERRO: falta ID do registro",IF(COUNTIF(ex_id,A489)&gt;1,"ERRO: ID do registro duplicado",IF(NOT(ISNUMBER(H489)),"ERRO: data realizada ausente ou inválida",IF(AND(ISNUMBER(pcmd_emissao),N(H489)&gt;N(pcmd_emissao)),"Verificar: realizada após a emissão","OK")))))</f>
        <v/>
      </c>
      <c r="S489" s="53" t="n"/>
    </row>
    <row r="490">
      <c r="A490" s="25" t="n"/>
      <c r="B490" s="29" t="n"/>
      <c r="C490" s="25" t="n"/>
      <c r="D490" s="23">
        <f>IF(OR(B490="",C490=""),"",B490&amp;"|"&amp;C490)</f>
        <v/>
      </c>
      <c r="E490" s="29" t="n"/>
      <c r="F490" s="52" t="n"/>
      <c r="G490" s="49" t="n"/>
      <c r="H490" s="49" t="n"/>
      <c r="I490" s="30">
        <f>IF(OR(D490="",NOT(ISNUMBER(G490))),"",D490&amp;"|"&amp;YEAR(G490)&amp;"-"&amp;RIGHT("0"&amp;MONTH(G490),2)&amp;"-"&amp;RIGHT("0"&amp;DAY(G490),2))</f>
        <v/>
      </c>
      <c r="J490" s="52" t="n"/>
      <c r="K490" s="25" t="n"/>
      <c r="L490" s="29" t="n"/>
      <c r="M490" s="25" t="n"/>
      <c r="N490" s="25" t="n"/>
      <c r="O490" s="23">
        <f>IF(A490&amp;B490&amp;C490="","",IF(I490="","Sem vínculo",IF(COUNTIF(oc_chave,I490)&gt;0,"Vinculada","Previsão não encontrada")))</f>
        <v/>
      </c>
      <c r="P490" s="39">
        <f>IF(ISNUMBER(H490),YEAR(H490),"")</f>
        <v/>
      </c>
      <c r="Q490" s="23">
        <f>IF(D490="","",IF(COUNTIF(pl_chave,D490)&gt;0,"No plano atual","Fora do plano: histórico preservado"))</f>
        <v/>
      </c>
      <c r="R490" s="23">
        <f>IF(A490&amp;B490&amp;C490="","",IF(A490="","ERRO: falta ID do registro",IF(COUNTIF(ex_id,A490)&gt;1,"ERRO: ID do registro duplicado",IF(NOT(ISNUMBER(H490)),"ERRO: data realizada ausente ou inválida",IF(AND(ISNUMBER(pcmd_emissao),N(H490)&gt;N(pcmd_emissao)),"Verificar: realizada após a emissão","OK")))))</f>
        <v/>
      </c>
      <c r="S490" s="53" t="n"/>
    </row>
    <row r="491">
      <c r="A491" s="25" t="n"/>
      <c r="B491" s="29" t="n"/>
      <c r="C491" s="25" t="n"/>
      <c r="D491" s="23">
        <f>IF(OR(B491="",C491=""),"",B491&amp;"|"&amp;C491)</f>
        <v/>
      </c>
      <c r="E491" s="29" t="n"/>
      <c r="F491" s="52" t="n"/>
      <c r="G491" s="49" t="n"/>
      <c r="H491" s="49" t="n"/>
      <c r="I491" s="30">
        <f>IF(OR(D491="",NOT(ISNUMBER(G491))),"",D491&amp;"|"&amp;YEAR(G491)&amp;"-"&amp;RIGHT("0"&amp;MONTH(G491),2)&amp;"-"&amp;RIGHT("0"&amp;DAY(G491),2))</f>
        <v/>
      </c>
      <c r="J491" s="52" t="n"/>
      <c r="K491" s="25" t="n"/>
      <c r="L491" s="29" t="n"/>
      <c r="M491" s="25" t="n"/>
      <c r="N491" s="25" t="n"/>
      <c r="O491" s="23">
        <f>IF(A491&amp;B491&amp;C491="","",IF(I491="","Sem vínculo",IF(COUNTIF(oc_chave,I491)&gt;0,"Vinculada","Previsão não encontrada")))</f>
        <v/>
      </c>
      <c r="P491" s="39">
        <f>IF(ISNUMBER(H491),YEAR(H491),"")</f>
        <v/>
      </c>
      <c r="Q491" s="23">
        <f>IF(D491="","",IF(COUNTIF(pl_chave,D491)&gt;0,"No plano atual","Fora do plano: histórico preservado"))</f>
        <v/>
      </c>
      <c r="R491" s="23">
        <f>IF(A491&amp;B491&amp;C491="","",IF(A491="","ERRO: falta ID do registro",IF(COUNTIF(ex_id,A491)&gt;1,"ERRO: ID do registro duplicado",IF(NOT(ISNUMBER(H491)),"ERRO: data realizada ausente ou inválida",IF(AND(ISNUMBER(pcmd_emissao),N(H491)&gt;N(pcmd_emissao)),"Verificar: realizada após a emissão","OK")))))</f>
        <v/>
      </c>
      <c r="S491" s="53" t="n"/>
    </row>
    <row r="492">
      <c r="A492" s="25" t="n"/>
      <c r="B492" s="29" t="n"/>
      <c r="C492" s="25" t="n"/>
      <c r="D492" s="23">
        <f>IF(OR(B492="",C492=""),"",B492&amp;"|"&amp;C492)</f>
        <v/>
      </c>
      <c r="E492" s="29" t="n"/>
      <c r="F492" s="52" t="n"/>
      <c r="G492" s="49" t="n"/>
      <c r="H492" s="49" t="n"/>
      <c r="I492" s="30">
        <f>IF(OR(D492="",NOT(ISNUMBER(G492))),"",D492&amp;"|"&amp;YEAR(G492)&amp;"-"&amp;RIGHT("0"&amp;MONTH(G492),2)&amp;"-"&amp;RIGHT("0"&amp;DAY(G492),2))</f>
        <v/>
      </c>
      <c r="J492" s="52" t="n"/>
      <c r="K492" s="25" t="n"/>
      <c r="L492" s="29" t="n"/>
      <c r="M492" s="25" t="n"/>
      <c r="N492" s="25" t="n"/>
      <c r="O492" s="23">
        <f>IF(A492&amp;B492&amp;C492="","",IF(I492="","Sem vínculo",IF(COUNTIF(oc_chave,I492)&gt;0,"Vinculada","Previsão não encontrada")))</f>
        <v/>
      </c>
      <c r="P492" s="39">
        <f>IF(ISNUMBER(H492),YEAR(H492),"")</f>
        <v/>
      </c>
      <c r="Q492" s="23">
        <f>IF(D492="","",IF(COUNTIF(pl_chave,D492)&gt;0,"No plano atual","Fora do plano: histórico preservado"))</f>
        <v/>
      </c>
      <c r="R492" s="23">
        <f>IF(A492&amp;B492&amp;C492="","",IF(A492="","ERRO: falta ID do registro",IF(COUNTIF(ex_id,A492)&gt;1,"ERRO: ID do registro duplicado",IF(NOT(ISNUMBER(H492)),"ERRO: data realizada ausente ou inválida",IF(AND(ISNUMBER(pcmd_emissao),N(H492)&gt;N(pcmd_emissao)),"Verificar: realizada após a emissão","OK")))))</f>
        <v/>
      </c>
      <c r="S492" s="53" t="n"/>
    </row>
    <row r="493">
      <c r="A493" s="25" t="n"/>
      <c r="B493" s="29" t="n"/>
      <c r="C493" s="25" t="n"/>
      <c r="D493" s="23">
        <f>IF(OR(B493="",C493=""),"",B493&amp;"|"&amp;C493)</f>
        <v/>
      </c>
      <c r="E493" s="29" t="n"/>
      <c r="F493" s="52" t="n"/>
      <c r="G493" s="49" t="n"/>
      <c r="H493" s="49" t="n"/>
      <c r="I493" s="30">
        <f>IF(OR(D493="",NOT(ISNUMBER(G493))),"",D493&amp;"|"&amp;YEAR(G493)&amp;"-"&amp;RIGHT("0"&amp;MONTH(G493),2)&amp;"-"&amp;RIGHT("0"&amp;DAY(G493),2))</f>
        <v/>
      </c>
      <c r="J493" s="52" t="n"/>
      <c r="K493" s="25" t="n"/>
      <c r="L493" s="29" t="n"/>
      <c r="M493" s="25" t="n"/>
      <c r="N493" s="25" t="n"/>
      <c r="O493" s="23">
        <f>IF(A493&amp;B493&amp;C493="","",IF(I493="","Sem vínculo",IF(COUNTIF(oc_chave,I493)&gt;0,"Vinculada","Previsão não encontrada")))</f>
        <v/>
      </c>
      <c r="P493" s="39">
        <f>IF(ISNUMBER(H493),YEAR(H493),"")</f>
        <v/>
      </c>
      <c r="Q493" s="23">
        <f>IF(D493="","",IF(COUNTIF(pl_chave,D493)&gt;0,"No plano atual","Fora do plano: histórico preservado"))</f>
        <v/>
      </c>
      <c r="R493" s="23">
        <f>IF(A493&amp;B493&amp;C493="","",IF(A493="","ERRO: falta ID do registro",IF(COUNTIF(ex_id,A493)&gt;1,"ERRO: ID do registro duplicado",IF(NOT(ISNUMBER(H493)),"ERRO: data realizada ausente ou inválida",IF(AND(ISNUMBER(pcmd_emissao),N(H493)&gt;N(pcmd_emissao)),"Verificar: realizada após a emissão","OK")))))</f>
        <v/>
      </c>
      <c r="S493" s="53" t="n"/>
    </row>
    <row r="494">
      <c r="A494" s="25" t="n"/>
      <c r="B494" s="29" t="n"/>
      <c r="C494" s="25" t="n"/>
      <c r="D494" s="23">
        <f>IF(OR(B494="",C494=""),"",B494&amp;"|"&amp;C494)</f>
        <v/>
      </c>
      <c r="E494" s="29" t="n"/>
      <c r="F494" s="52" t="n"/>
      <c r="G494" s="49" t="n"/>
      <c r="H494" s="49" t="n"/>
      <c r="I494" s="30">
        <f>IF(OR(D494="",NOT(ISNUMBER(G494))),"",D494&amp;"|"&amp;YEAR(G494)&amp;"-"&amp;RIGHT("0"&amp;MONTH(G494),2)&amp;"-"&amp;RIGHT("0"&amp;DAY(G494),2))</f>
        <v/>
      </c>
      <c r="J494" s="52" t="n"/>
      <c r="K494" s="25" t="n"/>
      <c r="L494" s="29" t="n"/>
      <c r="M494" s="25" t="n"/>
      <c r="N494" s="25" t="n"/>
      <c r="O494" s="23">
        <f>IF(A494&amp;B494&amp;C494="","",IF(I494="","Sem vínculo",IF(COUNTIF(oc_chave,I494)&gt;0,"Vinculada","Previsão não encontrada")))</f>
        <v/>
      </c>
      <c r="P494" s="39">
        <f>IF(ISNUMBER(H494),YEAR(H494),"")</f>
        <v/>
      </c>
      <c r="Q494" s="23">
        <f>IF(D494="","",IF(COUNTIF(pl_chave,D494)&gt;0,"No plano atual","Fora do plano: histórico preservado"))</f>
        <v/>
      </c>
      <c r="R494" s="23">
        <f>IF(A494&amp;B494&amp;C494="","",IF(A494="","ERRO: falta ID do registro",IF(COUNTIF(ex_id,A494)&gt;1,"ERRO: ID do registro duplicado",IF(NOT(ISNUMBER(H494)),"ERRO: data realizada ausente ou inválida",IF(AND(ISNUMBER(pcmd_emissao),N(H494)&gt;N(pcmd_emissao)),"Verificar: realizada após a emissão","OK")))))</f>
        <v/>
      </c>
      <c r="S494" s="53" t="n"/>
    </row>
    <row r="495">
      <c r="A495" s="25" t="n"/>
      <c r="B495" s="29" t="n"/>
      <c r="C495" s="25" t="n"/>
      <c r="D495" s="23">
        <f>IF(OR(B495="",C495=""),"",B495&amp;"|"&amp;C495)</f>
        <v/>
      </c>
      <c r="E495" s="29" t="n"/>
      <c r="F495" s="52" t="n"/>
      <c r="G495" s="49" t="n"/>
      <c r="H495" s="49" t="n"/>
      <c r="I495" s="30">
        <f>IF(OR(D495="",NOT(ISNUMBER(G495))),"",D495&amp;"|"&amp;YEAR(G495)&amp;"-"&amp;RIGHT("0"&amp;MONTH(G495),2)&amp;"-"&amp;RIGHT("0"&amp;DAY(G495),2))</f>
        <v/>
      </c>
      <c r="J495" s="52" t="n"/>
      <c r="K495" s="25" t="n"/>
      <c r="L495" s="29" t="n"/>
      <c r="M495" s="25" t="n"/>
      <c r="N495" s="25" t="n"/>
      <c r="O495" s="23">
        <f>IF(A495&amp;B495&amp;C495="","",IF(I495="","Sem vínculo",IF(COUNTIF(oc_chave,I495)&gt;0,"Vinculada","Previsão não encontrada")))</f>
        <v/>
      </c>
      <c r="P495" s="39">
        <f>IF(ISNUMBER(H495),YEAR(H495),"")</f>
        <v/>
      </c>
      <c r="Q495" s="23">
        <f>IF(D495="","",IF(COUNTIF(pl_chave,D495)&gt;0,"No plano atual","Fora do plano: histórico preservado"))</f>
        <v/>
      </c>
      <c r="R495" s="23">
        <f>IF(A495&amp;B495&amp;C495="","",IF(A495="","ERRO: falta ID do registro",IF(COUNTIF(ex_id,A495)&gt;1,"ERRO: ID do registro duplicado",IF(NOT(ISNUMBER(H495)),"ERRO: data realizada ausente ou inválida",IF(AND(ISNUMBER(pcmd_emissao),N(H495)&gt;N(pcmd_emissao)),"Verificar: realizada após a emissão","OK")))))</f>
        <v/>
      </c>
      <c r="S495" s="53" t="n"/>
    </row>
    <row r="496">
      <c r="A496" s="25" t="n"/>
      <c r="B496" s="29" t="n"/>
      <c r="C496" s="25" t="n"/>
      <c r="D496" s="23">
        <f>IF(OR(B496="",C496=""),"",B496&amp;"|"&amp;C496)</f>
        <v/>
      </c>
      <c r="E496" s="29" t="n"/>
      <c r="F496" s="52" t="n"/>
      <c r="G496" s="49" t="n"/>
      <c r="H496" s="49" t="n"/>
      <c r="I496" s="30">
        <f>IF(OR(D496="",NOT(ISNUMBER(G496))),"",D496&amp;"|"&amp;YEAR(G496)&amp;"-"&amp;RIGHT("0"&amp;MONTH(G496),2)&amp;"-"&amp;RIGHT("0"&amp;DAY(G496),2))</f>
        <v/>
      </c>
      <c r="J496" s="52" t="n"/>
      <c r="K496" s="25" t="n"/>
      <c r="L496" s="29" t="n"/>
      <c r="M496" s="25" t="n"/>
      <c r="N496" s="25" t="n"/>
      <c r="O496" s="23">
        <f>IF(A496&amp;B496&amp;C496="","",IF(I496="","Sem vínculo",IF(COUNTIF(oc_chave,I496)&gt;0,"Vinculada","Previsão não encontrada")))</f>
        <v/>
      </c>
      <c r="P496" s="39">
        <f>IF(ISNUMBER(H496),YEAR(H496),"")</f>
        <v/>
      </c>
      <c r="Q496" s="23">
        <f>IF(D496="","",IF(COUNTIF(pl_chave,D496)&gt;0,"No plano atual","Fora do plano: histórico preservado"))</f>
        <v/>
      </c>
      <c r="R496" s="23">
        <f>IF(A496&amp;B496&amp;C496="","",IF(A496="","ERRO: falta ID do registro",IF(COUNTIF(ex_id,A496)&gt;1,"ERRO: ID do registro duplicado",IF(NOT(ISNUMBER(H496)),"ERRO: data realizada ausente ou inválida",IF(AND(ISNUMBER(pcmd_emissao),N(H496)&gt;N(pcmd_emissao)),"Verificar: realizada após a emissão","OK")))))</f>
        <v/>
      </c>
      <c r="S496" s="53" t="n"/>
    </row>
    <row r="497">
      <c r="A497" s="25" t="n"/>
      <c r="B497" s="29" t="n"/>
      <c r="C497" s="25" t="n"/>
      <c r="D497" s="23">
        <f>IF(OR(B497="",C497=""),"",B497&amp;"|"&amp;C497)</f>
        <v/>
      </c>
      <c r="E497" s="29" t="n"/>
      <c r="F497" s="52" t="n"/>
      <c r="G497" s="49" t="n"/>
      <c r="H497" s="49" t="n"/>
      <c r="I497" s="30">
        <f>IF(OR(D497="",NOT(ISNUMBER(G497))),"",D497&amp;"|"&amp;YEAR(G497)&amp;"-"&amp;RIGHT("0"&amp;MONTH(G497),2)&amp;"-"&amp;RIGHT("0"&amp;DAY(G497),2))</f>
        <v/>
      </c>
      <c r="J497" s="52" t="n"/>
      <c r="K497" s="25" t="n"/>
      <c r="L497" s="29" t="n"/>
      <c r="M497" s="25" t="n"/>
      <c r="N497" s="25" t="n"/>
      <c r="O497" s="23">
        <f>IF(A497&amp;B497&amp;C497="","",IF(I497="","Sem vínculo",IF(COUNTIF(oc_chave,I497)&gt;0,"Vinculada","Previsão não encontrada")))</f>
        <v/>
      </c>
      <c r="P497" s="39">
        <f>IF(ISNUMBER(H497),YEAR(H497),"")</f>
        <v/>
      </c>
      <c r="Q497" s="23">
        <f>IF(D497="","",IF(COUNTIF(pl_chave,D497)&gt;0,"No plano atual","Fora do plano: histórico preservado"))</f>
        <v/>
      </c>
      <c r="R497" s="23">
        <f>IF(A497&amp;B497&amp;C497="","",IF(A497="","ERRO: falta ID do registro",IF(COUNTIF(ex_id,A497)&gt;1,"ERRO: ID do registro duplicado",IF(NOT(ISNUMBER(H497)),"ERRO: data realizada ausente ou inválida",IF(AND(ISNUMBER(pcmd_emissao),N(H497)&gt;N(pcmd_emissao)),"Verificar: realizada após a emissão","OK")))))</f>
        <v/>
      </c>
      <c r="S497" s="53" t="n"/>
    </row>
    <row r="498">
      <c r="A498" s="25" t="n"/>
      <c r="B498" s="29" t="n"/>
      <c r="C498" s="25" t="n"/>
      <c r="D498" s="23">
        <f>IF(OR(B498="",C498=""),"",B498&amp;"|"&amp;C498)</f>
        <v/>
      </c>
      <c r="E498" s="29" t="n"/>
      <c r="F498" s="52" t="n"/>
      <c r="G498" s="49" t="n"/>
      <c r="H498" s="49" t="n"/>
      <c r="I498" s="30">
        <f>IF(OR(D498="",NOT(ISNUMBER(G498))),"",D498&amp;"|"&amp;YEAR(G498)&amp;"-"&amp;RIGHT("0"&amp;MONTH(G498),2)&amp;"-"&amp;RIGHT("0"&amp;DAY(G498),2))</f>
        <v/>
      </c>
      <c r="J498" s="52" t="n"/>
      <c r="K498" s="25" t="n"/>
      <c r="L498" s="29" t="n"/>
      <c r="M498" s="25" t="n"/>
      <c r="N498" s="25" t="n"/>
      <c r="O498" s="23">
        <f>IF(A498&amp;B498&amp;C498="","",IF(I498="","Sem vínculo",IF(COUNTIF(oc_chave,I498)&gt;0,"Vinculada","Previsão não encontrada")))</f>
        <v/>
      </c>
      <c r="P498" s="39">
        <f>IF(ISNUMBER(H498),YEAR(H498),"")</f>
        <v/>
      </c>
      <c r="Q498" s="23">
        <f>IF(D498="","",IF(COUNTIF(pl_chave,D498)&gt;0,"No plano atual","Fora do plano: histórico preservado"))</f>
        <v/>
      </c>
      <c r="R498" s="23">
        <f>IF(A498&amp;B498&amp;C498="","",IF(A498="","ERRO: falta ID do registro",IF(COUNTIF(ex_id,A498)&gt;1,"ERRO: ID do registro duplicado",IF(NOT(ISNUMBER(H498)),"ERRO: data realizada ausente ou inválida",IF(AND(ISNUMBER(pcmd_emissao),N(H498)&gt;N(pcmd_emissao)),"Verificar: realizada após a emissão","OK")))))</f>
        <v/>
      </c>
      <c r="S498" s="53" t="n"/>
    </row>
    <row r="499">
      <c r="A499" s="25" t="n"/>
      <c r="B499" s="29" t="n"/>
      <c r="C499" s="25" t="n"/>
      <c r="D499" s="23">
        <f>IF(OR(B499="",C499=""),"",B499&amp;"|"&amp;C499)</f>
        <v/>
      </c>
      <c r="E499" s="29" t="n"/>
      <c r="F499" s="52" t="n"/>
      <c r="G499" s="49" t="n"/>
      <c r="H499" s="49" t="n"/>
      <c r="I499" s="30">
        <f>IF(OR(D499="",NOT(ISNUMBER(G499))),"",D499&amp;"|"&amp;YEAR(G499)&amp;"-"&amp;RIGHT("0"&amp;MONTH(G499),2)&amp;"-"&amp;RIGHT("0"&amp;DAY(G499),2))</f>
        <v/>
      </c>
      <c r="J499" s="52" t="n"/>
      <c r="K499" s="25" t="n"/>
      <c r="L499" s="29" t="n"/>
      <c r="M499" s="25" t="n"/>
      <c r="N499" s="25" t="n"/>
      <c r="O499" s="23">
        <f>IF(A499&amp;B499&amp;C499="","",IF(I499="","Sem vínculo",IF(COUNTIF(oc_chave,I499)&gt;0,"Vinculada","Previsão não encontrada")))</f>
        <v/>
      </c>
      <c r="P499" s="39">
        <f>IF(ISNUMBER(H499),YEAR(H499),"")</f>
        <v/>
      </c>
      <c r="Q499" s="23">
        <f>IF(D499="","",IF(COUNTIF(pl_chave,D499)&gt;0,"No plano atual","Fora do plano: histórico preservado"))</f>
        <v/>
      </c>
      <c r="R499" s="23">
        <f>IF(A499&amp;B499&amp;C499="","",IF(A499="","ERRO: falta ID do registro",IF(COUNTIF(ex_id,A499)&gt;1,"ERRO: ID do registro duplicado",IF(NOT(ISNUMBER(H499)),"ERRO: data realizada ausente ou inválida",IF(AND(ISNUMBER(pcmd_emissao),N(H499)&gt;N(pcmd_emissao)),"Verificar: realizada após a emissão","OK")))))</f>
        <v/>
      </c>
      <c r="S499" s="53" t="n"/>
    </row>
    <row r="500">
      <c r="A500" s="25" t="n"/>
      <c r="B500" s="29" t="n"/>
      <c r="C500" s="25" t="n"/>
      <c r="D500" s="23">
        <f>IF(OR(B500="",C500=""),"",B500&amp;"|"&amp;C500)</f>
        <v/>
      </c>
      <c r="E500" s="29" t="n"/>
      <c r="F500" s="52" t="n"/>
      <c r="G500" s="49" t="n"/>
      <c r="H500" s="49" t="n"/>
      <c r="I500" s="30">
        <f>IF(OR(D500="",NOT(ISNUMBER(G500))),"",D500&amp;"|"&amp;YEAR(G500)&amp;"-"&amp;RIGHT("0"&amp;MONTH(G500),2)&amp;"-"&amp;RIGHT("0"&amp;DAY(G500),2))</f>
        <v/>
      </c>
      <c r="J500" s="52" t="n"/>
      <c r="K500" s="25" t="n"/>
      <c r="L500" s="29" t="n"/>
      <c r="M500" s="25" t="n"/>
      <c r="N500" s="25" t="n"/>
      <c r="O500" s="23">
        <f>IF(A500&amp;B500&amp;C500="","",IF(I500="","Sem vínculo",IF(COUNTIF(oc_chave,I500)&gt;0,"Vinculada","Previsão não encontrada")))</f>
        <v/>
      </c>
      <c r="P500" s="39">
        <f>IF(ISNUMBER(H500),YEAR(H500),"")</f>
        <v/>
      </c>
      <c r="Q500" s="23">
        <f>IF(D500="","",IF(COUNTIF(pl_chave,D500)&gt;0,"No plano atual","Fora do plano: histórico preservado"))</f>
        <v/>
      </c>
      <c r="R500" s="23">
        <f>IF(A500&amp;B500&amp;C500="","",IF(A500="","ERRO: falta ID do registro",IF(COUNTIF(ex_id,A500)&gt;1,"ERRO: ID do registro duplicado",IF(NOT(ISNUMBER(H500)),"ERRO: data realizada ausente ou inválida",IF(AND(ISNUMBER(pcmd_emissao),N(H500)&gt;N(pcmd_emissao)),"Verificar: realizada após a emissão","OK")))))</f>
        <v/>
      </c>
      <c r="S500" s="53" t="n"/>
    </row>
    <row r="501">
      <c r="A501" s="25" t="n"/>
      <c r="B501" s="29" t="n"/>
      <c r="C501" s="25" t="n"/>
      <c r="D501" s="23">
        <f>IF(OR(B501="",C501=""),"",B501&amp;"|"&amp;C501)</f>
        <v/>
      </c>
      <c r="E501" s="29" t="n"/>
      <c r="F501" s="52" t="n"/>
      <c r="G501" s="49" t="n"/>
      <c r="H501" s="49" t="n"/>
      <c r="I501" s="30">
        <f>IF(OR(D501="",NOT(ISNUMBER(G501))),"",D501&amp;"|"&amp;YEAR(G501)&amp;"-"&amp;RIGHT("0"&amp;MONTH(G501),2)&amp;"-"&amp;RIGHT("0"&amp;DAY(G501),2))</f>
        <v/>
      </c>
      <c r="J501" s="52" t="n"/>
      <c r="K501" s="25" t="n"/>
      <c r="L501" s="29" t="n"/>
      <c r="M501" s="25" t="n"/>
      <c r="N501" s="25" t="n"/>
      <c r="O501" s="23">
        <f>IF(A501&amp;B501&amp;C501="","",IF(I501="","Sem vínculo",IF(COUNTIF(oc_chave,I501)&gt;0,"Vinculada","Previsão não encontrada")))</f>
        <v/>
      </c>
      <c r="P501" s="39">
        <f>IF(ISNUMBER(H501),YEAR(H501),"")</f>
        <v/>
      </c>
      <c r="Q501" s="23">
        <f>IF(D501="","",IF(COUNTIF(pl_chave,D501)&gt;0,"No plano atual","Fora do plano: histórico preservado"))</f>
        <v/>
      </c>
      <c r="R501" s="23">
        <f>IF(A501&amp;B501&amp;C501="","",IF(A501="","ERRO: falta ID do registro",IF(COUNTIF(ex_id,A501)&gt;1,"ERRO: ID do registro duplicado",IF(NOT(ISNUMBER(H501)),"ERRO: data realizada ausente ou inválida",IF(AND(ISNUMBER(pcmd_emissao),N(H501)&gt;N(pcmd_emissao)),"Verificar: realizada após a emissão","OK")))))</f>
        <v/>
      </c>
      <c r="S501" s="53" t="n"/>
    </row>
    <row r="502">
      <c r="A502" s="25" t="n"/>
      <c r="B502" s="29" t="n"/>
      <c r="C502" s="25" t="n"/>
      <c r="D502" s="23">
        <f>IF(OR(B502="",C502=""),"",B502&amp;"|"&amp;C502)</f>
        <v/>
      </c>
      <c r="E502" s="29" t="n"/>
      <c r="F502" s="52" t="n"/>
      <c r="G502" s="49" t="n"/>
      <c r="H502" s="49" t="n"/>
      <c r="I502" s="30">
        <f>IF(OR(D502="",NOT(ISNUMBER(G502))),"",D502&amp;"|"&amp;YEAR(G502)&amp;"-"&amp;RIGHT("0"&amp;MONTH(G502),2)&amp;"-"&amp;RIGHT("0"&amp;DAY(G502),2))</f>
        <v/>
      </c>
      <c r="J502" s="52" t="n"/>
      <c r="K502" s="25" t="n"/>
      <c r="L502" s="29" t="n"/>
      <c r="M502" s="25" t="n"/>
      <c r="N502" s="25" t="n"/>
      <c r="O502" s="23">
        <f>IF(A502&amp;B502&amp;C502="","",IF(I502="","Sem vínculo",IF(COUNTIF(oc_chave,I502)&gt;0,"Vinculada","Previsão não encontrada")))</f>
        <v/>
      </c>
      <c r="P502" s="39">
        <f>IF(ISNUMBER(H502),YEAR(H502),"")</f>
        <v/>
      </c>
      <c r="Q502" s="23">
        <f>IF(D502="","",IF(COUNTIF(pl_chave,D502)&gt;0,"No plano atual","Fora do plano: histórico preservado"))</f>
        <v/>
      </c>
      <c r="R502" s="23">
        <f>IF(A502&amp;B502&amp;C502="","",IF(A502="","ERRO: falta ID do registro",IF(COUNTIF(ex_id,A502)&gt;1,"ERRO: ID do registro duplicado",IF(NOT(ISNUMBER(H502)),"ERRO: data realizada ausente ou inválida",IF(AND(ISNUMBER(pcmd_emissao),N(H502)&gt;N(pcmd_emissao)),"Verificar: realizada após a emissão","OK")))))</f>
        <v/>
      </c>
      <c r="S502" s="53" t="n"/>
    </row>
    <row r="503">
      <c r="A503" s="25" t="n"/>
      <c r="B503" s="29" t="n"/>
      <c r="C503" s="25" t="n"/>
      <c r="D503" s="23">
        <f>IF(OR(B503="",C503=""),"",B503&amp;"|"&amp;C503)</f>
        <v/>
      </c>
      <c r="E503" s="29" t="n"/>
      <c r="F503" s="52" t="n"/>
      <c r="G503" s="49" t="n"/>
      <c r="H503" s="49" t="n"/>
      <c r="I503" s="30">
        <f>IF(OR(D503="",NOT(ISNUMBER(G503))),"",D503&amp;"|"&amp;YEAR(G503)&amp;"-"&amp;RIGHT("0"&amp;MONTH(G503),2)&amp;"-"&amp;RIGHT("0"&amp;DAY(G503),2))</f>
        <v/>
      </c>
      <c r="J503" s="52" t="n"/>
      <c r="K503" s="25" t="n"/>
      <c r="L503" s="29" t="n"/>
      <c r="M503" s="25" t="n"/>
      <c r="N503" s="25" t="n"/>
      <c r="O503" s="23">
        <f>IF(A503&amp;B503&amp;C503="","",IF(I503="","Sem vínculo",IF(COUNTIF(oc_chave,I503)&gt;0,"Vinculada","Previsão não encontrada")))</f>
        <v/>
      </c>
      <c r="P503" s="39">
        <f>IF(ISNUMBER(H503),YEAR(H503),"")</f>
        <v/>
      </c>
      <c r="Q503" s="23">
        <f>IF(D503="","",IF(COUNTIF(pl_chave,D503)&gt;0,"No plano atual","Fora do plano: histórico preservado"))</f>
        <v/>
      </c>
      <c r="R503" s="23">
        <f>IF(A503&amp;B503&amp;C503="","",IF(A503="","ERRO: falta ID do registro",IF(COUNTIF(ex_id,A503)&gt;1,"ERRO: ID do registro duplicado",IF(NOT(ISNUMBER(H503)),"ERRO: data realizada ausente ou inválida",IF(AND(ISNUMBER(pcmd_emissao),N(H503)&gt;N(pcmd_emissao)),"Verificar: realizada após a emissão","OK")))))</f>
        <v/>
      </c>
      <c r="S503" s="53" t="n"/>
    </row>
    <row r="504">
      <c r="A504" s="25" t="n"/>
      <c r="B504" s="29" t="n"/>
      <c r="C504" s="25" t="n"/>
      <c r="D504" s="23">
        <f>IF(OR(B504="",C504=""),"",B504&amp;"|"&amp;C504)</f>
        <v/>
      </c>
      <c r="E504" s="29" t="n"/>
      <c r="F504" s="52" t="n"/>
      <c r="G504" s="49" t="n"/>
      <c r="H504" s="49" t="n"/>
      <c r="I504" s="30">
        <f>IF(OR(D504="",NOT(ISNUMBER(G504))),"",D504&amp;"|"&amp;YEAR(G504)&amp;"-"&amp;RIGHT("0"&amp;MONTH(G504),2)&amp;"-"&amp;RIGHT("0"&amp;DAY(G504),2))</f>
        <v/>
      </c>
      <c r="J504" s="52" t="n"/>
      <c r="K504" s="25" t="n"/>
      <c r="L504" s="29" t="n"/>
      <c r="M504" s="25" t="n"/>
      <c r="N504" s="25" t="n"/>
      <c r="O504" s="23">
        <f>IF(A504&amp;B504&amp;C504="","",IF(I504="","Sem vínculo",IF(COUNTIF(oc_chave,I504)&gt;0,"Vinculada","Previsão não encontrada")))</f>
        <v/>
      </c>
      <c r="P504" s="39">
        <f>IF(ISNUMBER(H504),YEAR(H504),"")</f>
        <v/>
      </c>
      <c r="Q504" s="23">
        <f>IF(D504="","",IF(COUNTIF(pl_chave,D504)&gt;0,"No plano atual","Fora do plano: histórico preservado"))</f>
        <v/>
      </c>
      <c r="R504" s="23">
        <f>IF(A504&amp;B504&amp;C504="","",IF(A504="","ERRO: falta ID do registro",IF(COUNTIF(ex_id,A504)&gt;1,"ERRO: ID do registro duplicado",IF(NOT(ISNUMBER(H504)),"ERRO: data realizada ausente ou inválida",IF(AND(ISNUMBER(pcmd_emissao),N(H504)&gt;N(pcmd_emissao)),"Verificar: realizada após a emissão","OK")))))</f>
        <v/>
      </c>
      <c r="S504" s="53" t="n"/>
    </row>
    <row r="505">
      <c r="A505" s="25" t="n"/>
      <c r="B505" s="29" t="n"/>
      <c r="C505" s="25" t="n"/>
      <c r="D505" s="23">
        <f>IF(OR(B505="",C505=""),"",B505&amp;"|"&amp;C505)</f>
        <v/>
      </c>
      <c r="E505" s="29" t="n"/>
      <c r="F505" s="52" t="n"/>
      <c r="G505" s="49" t="n"/>
      <c r="H505" s="49" t="n"/>
      <c r="I505" s="30">
        <f>IF(OR(D505="",NOT(ISNUMBER(G505))),"",D505&amp;"|"&amp;YEAR(G505)&amp;"-"&amp;RIGHT("0"&amp;MONTH(G505),2)&amp;"-"&amp;RIGHT("0"&amp;DAY(G505),2))</f>
        <v/>
      </c>
      <c r="J505" s="52" t="n"/>
      <c r="K505" s="25" t="n"/>
      <c r="L505" s="29" t="n"/>
      <c r="M505" s="25" t="n"/>
      <c r="N505" s="25" t="n"/>
      <c r="O505" s="23">
        <f>IF(A505&amp;B505&amp;C505="","",IF(I505="","Sem vínculo",IF(COUNTIF(oc_chave,I505)&gt;0,"Vinculada","Previsão não encontrada")))</f>
        <v/>
      </c>
      <c r="P505" s="39">
        <f>IF(ISNUMBER(H505),YEAR(H505),"")</f>
        <v/>
      </c>
      <c r="Q505" s="23">
        <f>IF(D505="","",IF(COUNTIF(pl_chave,D505)&gt;0,"No plano atual","Fora do plano: histórico preservado"))</f>
        <v/>
      </c>
      <c r="R505" s="23">
        <f>IF(A505&amp;B505&amp;C505="","",IF(A505="","ERRO: falta ID do registro",IF(COUNTIF(ex_id,A505)&gt;1,"ERRO: ID do registro duplicado",IF(NOT(ISNUMBER(H505)),"ERRO: data realizada ausente ou inválida",IF(AND(ISNUMBER(pcmd_emissao),N(H505)&gt;N(pcmd_emissao)),"Verificar: realizada após a emissão","OK")))))</f>
        <v/>
      </c>
      <c r="S505" s="53" t="n"/>
    </row>
    <row r="506">
      <c r="A506" s="25" t="n"/>
      <c r="B506" s="29" t="n"/>
      <c r="C506" s="25" t="n"/>
      <c r="D506" s="23">
        <f>IF(OR(B506="",C506=""),"",B506&amp;"|"&amp;C506)</f>
        <v/>
      </c>
      <c r="E506" s="29" t="n"/>
      <c r="F506" s="52" t="n"/>
      <c r="G506" s="49" t="n"/>
      <c r="H506" s="49" t="n"/>
      <c r="I506" s="30">
        <f>IF(OR(D506="",NOT(ISNUMBER(G506))),"",D506&amp;"|"&amp;YEAR(G506)&amp;"-"&amp;RIGHT("0"&amp;MONTH(G506),2)&amp;"-"&amp;RIGHT("0"&amp;DAY(G506),2))</f>
        <v/>
      </c>
      <c r="J506" s="52" t="n"/>
      <c r="K506" s="25" t="n"/>
      <c r="L506" s="29" t="n"/>
      <c r="M506" s="25" t="n"/>
      <c r="N506" s="25" t="n"/>
      <c r="O506" s="23">
        <f>IF(A506&amp;B506&amp;C506="","",IF(I506="","Sem vínculo",IF(COUNTIF(oc_chave,I506)&gt;0,"Vinculada","Previsão não encontrada")))</f>
        <v/>
      </c>
      <c r="P506" s="39">
        <f>IF(ISNUMBER(H506),YEAR(H506),"")</f>
        <v/>
      </c>
      <c r="Q506" s="23">
        <f>IF(D506="","",IF(COUNTIF(pl_chave,D506)&gt;0,"No plano atual","Fora do plano: histórico preservado"))</f>
        <v/>
      </c>
      <c r="R506" s="23">
        <f>IF(A506&amp;B506&amp;C506="","",IF(A506="","ERRO: falta ID do registro",IF(COUNTIF(ex_id,A506)&gt;1,"ERRO: ID do registro duplicado",IF(NOT(ISNUMBER(H506)),"ERRO: data realizada ausente ou inválida",IF(AND(ISNUMBER(pcmd_emissao),N(H506)&gt;N(pcmd_emissao)),"Verificar: realizada após a emissão","OK")))))</f>
        <v/>
      </c>
      <c r="S506" s="53" t="n"/>
    </row>
    <row r="507">
      <c r="A507" s="25" t="n"/>
      <c r="B507" s="29" t="n"/>
      <c r="C507" s="25" t="n"/>
      <c r="D507" s="23">
        <f>IF(OR(B507="",C507=""),"",B507&amp;"|"&amp;C507)</f>
        <v/>
      </c>
      <c r="E507" s="29" t="n"/>
      <c r="F507" s="52" t="n"/>
      <c r="G507" s="49" t="n"/>
      <c r="H507" s="49" t="n"/>
      <c r="I507" s="30">
        <f>IF(OR(D507="",NOT(ISNUMBER(G507))),"",D507&amp;"|"&amp;YEAR(G507)&amp;"-"&amp;RIGHT("0"&amp;MONTH(G507),2)&amp;"-"&amp;RIGHT("0"&amp;DAY(G507),2))</f>
        <v/>
      </c>
      <c r="J507" s="52" t="n"/>
      <c r="K507" s="25" t="n"/>
      <c r="L507" s="29" t="n"/>
      <c r="M507" s="25" t="n"/>
      <c r="N507" s="25" t="n"/>
      <c r="O507" s="23">
        <f>IF(A507&amp;B507&amp;C507="","",IF(I507="","Sem vínculo",IF(COUNTIF(oc_chave,I507)&gt;0,"Vinculada","Previsão não encontrada")))</f>
        <v/>
      </c>
      <c r="P507" s="39">
        <f>IF(ISNUMBER(H507),YEAR(H507),"")</f>
        <v/>
      </c>
      <c r="Q507" s="23">
        <f>IF(D507="","",IF(COUNTIF(pl_chave,D507)&gt;0,"No plano atual","Fora do plano: histórico preservado"))</f>
        <v/>
      </c>
      <c r="R507" s="23">
        <f>IF(A507&amp;B507&amp;C507="","",IF(A507="","ERRO: falta ID do registro",IF(COUNTIF(ex_id,A507)&gt;1,"ERRO: ID do registro duplicado",IF(NOT(ISNUMBER(H507)),"ERRO: data realizada ausente ou inválida",IF(AND(ISNUMBER(pcmd_emissao),N(H507)&gt;N(pcmd_emissao)),"Verificar: realizada após a emissão","OK")))))</f>
        <v/>
      </c>
      <c r="S507" s="53" t="n"/>
    </row>
    <row r="508">
      <c r="A508" s="25" t="n"/>
      <c r="B508" s="29" t="n"/>
      <c r="C508" s="25" t="n"/>
      <c r="D508" s="23">
        <f>IF(OR(B508="",C508=""),"",B508&amp;"|"&amp;C508)</f>
        <v/>
      </c>
      <c r="E508" s="29" t="n"/>
      <c r="F508" s="52" t="n"/>
      <c r="G508" s="49" t="n"/>
      <c r="H508" s="49" t="n"/>
      <c r="I508" s="30">
        <f>IF(OR(D508="",NOT(ISNUMBER(G508))),"",D508&amp;"|"&amp;YEAR(G508)&amp;"-"&amp;RIGHT("0"&amp;MONTH(G508),2)&amp;"-"&amp;RIGHT("0"&amp;DAY(G508),2))</f>
        <v/>
      </c>
      <c r="J508" s="52" t="n"/>
      <c r="K508" s="25" t="n"/>
      <c r="L508" s="29" t="n"/>
      <c r="M508" s="25" t="n"/>
      <c r="N508" s="25" t="n"/>
      <c r="O508" s="23">
        <f>IF(A508&amp;B508&amp;C508="","",IF(I508="","Sem vínculo",IF(COUNTIF(oc_chave,I508)&gt;0,"Vinculada","Previsão não encontrada")))</f>
        <v/>
      </c>
      <c r="P508" s="39">
        <f>IF(ISNUMBER(H508),YEAR(H508),"")</f>
        <v/>
      </c>
      <c r="Q508" s="23">
        <f>IF(D508="","",IF(COUNTIF(pl_chave,D508)&gt;0,"No plano atual","Fora do plano: histórico preservado"))</f>
        <v/>
      </c>
      <c r="R508" s="23">
        <f>IF(A508&amp;B508&amp;C508="","",IF(A508="","ERRO: falta ID do registro",IF(COUNTIF(ex_id,A508)&gt;1,"ERRO: ID do registro duplicado",IF(NOT(ISNUMBER(H508)),"ERRO: data realizada ausente ou inválida",IF(AND(ISNUMBER(pcmd_emissao),N(H508)&gt;N(pcmd_emissao)),"Verificar: realizada após a emissão","OK")))))</f>
        <v/>
      </c>
      <c r="S508" s="53" t="n"/>
    </row>
    <row r="509">
      <c r="A509" s="25" t="n"/>
      <c r="B509" s="29" t="n"/>
      <c r="C509" s="25" t="n"/>
      <c r="D509" s="23">
        <f>IF(OR(B509="",C509=""),"",B509&amp;"|"&amp;C509)</f>
        <v/>
      </c>
      <c r="E509" s="29" t="n"/>
      <c r="F509" s="52" t="n"/>
      <c r="G509" s="49" t="n"/>
      <c r="H509" s="49" t="n"/>
      <c r="I509" s="30">
        <f>IF(OR(D509="",NOT(ISNUMBER(G509))),"",D509&amp;"|"&amp;YEAR(G509)&amp;"-"&amp;RIGHT("0"&amp;MONTH(G509),2)&amp;"-"&amp;RIGHT("0"&amp;DAY(G509),2))</f>
        <v/>
      </c>
      <c r="J509" s="52" t="n"/>
      <c r="K509" s="25" t="n"/>
      <c r="L509" s="29" t="n"/>
      <c r="M509" s="25" t="n"/>
      <c r="N509" s="25" t="n"/>
      <c r="O509" s="23">
        <f>IF(A509&amp;B509&amp;C509="","",IF(I509="","Sem vínculo",IF(COUNTIF(oc_chave,I509)&gt;0,"Vinculada","Previsão não encontrada")))</f>
        <v/>
      </c>
      <c r="P509" s="39">
        <f>IF(ISNUMBER(H509),YEAR(H509),"")</f>
        <v/>
      </c>
      <c r="Q509" s="23">
        <f>IF(D509="","",IF(COUNTIF(pl_chave,D509)&gt;0,"No plano atual","Fora do plano: histórico preservado"))</f>
        <v/>
      </c>
      <c r="R509" s="23">
        <f>IF(A509&amp;B509&amp;C509="","",IF(A509="","ERRO: falta ID do registro",IF(COUNTIF(ex_id,A509)&gt;1,"ERRO: ID do registro duplicado",IF(NOT(ISNUMBER(H509)),"ERRO: data realizada ausente ou inválida",IF(AND(ISNUMBER(pcmd_emissao),N(H509)&gt;N(pcmd_emissao)),"Verificar: realizada após a emissão","OK")))))</f>
        <v/>
      </c>
      <c r="S509" s="53" t="n"/>
    </row>
    <row r="510">
      <c r="A510" s="25" t="n"/>
      <c r="B510" s="29" t="n"/>
      <c r="C510" s="25" t="n"/>
      <c r="D510" s="23">
        <f>IF(OR(B510="",C510=""),"",B510&amp;"|"&amp;C510)</f>
        <v/>
      </c>
      <c r="E510" s="29" t="n"/>
      <c r="F510" s="52" t="n"/>
      <c r="G510" s="49" t="n"/>
      <c r="H510" s="49" t="n"/>
      <c r="I510" s="30">
        <f>IF(OR(D510="",NOT(ISNUMBER(G510))),"",D510&amp;"|"&amp;YEAR(G510)&amp;"-"&amp;RIGHT("0"&amp;MONTH(G510),2)&amp;"-"&amp;RIGHT("0"&amp;DAY(G510),2))</f>
        <v/>
      </c>
      <c r="J510" s="52" t="n"/>
      <c r="K510" s="25" t="n"/>
      <c r="L510" s="29" t="n"/>
      <c r="M510" s="25" t="n"/>
      <c r="N510" s="25" t="n"/>
      <c r="O510" s="23">
        <f>IF(A510&amp;B510&amp;C510="","",IF(I510="","Sem vínculo",IF(COUNTIF(oc_chave,I510)&gt;0,"Vinculada","Previsão não encontrada")))</f>
        <v/>
      </c>
      <c r="P510" s="39">
        <f>IF(ISNUMBER(H510),YEAR(H510),"")</f>
        <v/>
      </c>
      <c r="Q510" s="23">
        <f>IF(D510="","",IF(COUNTIF(pl_chave,D510)&gt;0,"No plano atual","Fora do plano: histórico preservado"))</f>
        <v/>
      </c>
      <c r="R510" s="23">
        <f>IF(A510&amp;B510&amp;C510="","",IF(A510="","ERRO: falta ID do registro",IF(COUNTIF(ex_id,A510)&gt;1,"ERRO: ID do registro duplicado",IF(NOT(ISNUMBER(H510)),"ERRO: data realizada ausente ou inválida",IF(AND(ISNUMBER(pcmd_emissao),N(H510)&gt;N(pcmd_emissao)),"Verificar: realizada após a emissão","OK")))))</f>
        <v/>
      </c>
      <c r="S510" s="53" t="n"/>
    </row>
    <row r="511">
      <c r="A511" s="25" t="n"/>
      <c r="B511" s="29" t="n"/>
      <c r="C511" s="25" t="n"/>
      <c r="D511" s="23">
        <f>IF(OR(B511="",C511=""),"",B511&amp;"|"&amp;C511)</f>
        <v/>
      </c>
      <c r="E511" s="29" t="n"/>
      <c r="F511" s="52" t="n"/>
      <c r="G511" s="49" t="n"/>
      <c r="H511" s="49" t="n"/>
      <c r="I511" s="30">
        <f>IF(OR(D511="",NOT(ISNUMBER(G511))),"",D511&amp;"|"&amp;YEAR(G511)&amp;"-"&amp;RIGHT("0"&amp;MONTH(G511),2)&amp;"-"&amp;RIGHT("0"&amp;DAY(G511),2))</f>
        <v/>
      </c>
      <c r="J511" s="52" t="n"/>
      <c r="K511" s="25" t="n"/>
      <c r="L511" s="29" t="n"/>
      <c r="M511" s="25" t="n"/>
      <c r="N511" s="25" t="n"/>
      <c r="O511" s="23">
        <f>IF(A511&amp;B511&amp;C511="","",IF(I511="","Sem vínculo",IF(COUNTIF(oc_chave,I511)&gt;0,"Vinculada","Previsão não encontrada")))</f>
        <v/>
      </c>
      <c r="P511" s="39">
        <f>IF(ISNUMBER(H511),YEAR(H511),"")</f>
        <v/>
      </c>
      <c r="Q511" s="23">
        <f>IF(D511="","",IF(COUNTIF(pl_chave,D511)&gt;0,"No plano atual","Fora do plano: histórico preservado"))</f>
        <v/>
      </c>
      <c r="R511" s="23">
        <f>IF(A511&amp;B511&amp;C511="","",IF(A511="","ERRO: falta ID do registro",IF(COUNTIF(ex_id,A511)&gt;1,"ERRO: ID do registro duplicado",IF(NOT(ISNUMBER(H511)),"ERRO: data realizada ausente ou inválida",IF(AND(ISNUMBER(pcmd_emissao),N(H511)&gt;N(pcmd_emissao)),"Verificar: realizada após a emissão","OK")))))</f>
        <v/>
      </c>
      <c r="S511" s="53" t="n"/>
    </row>
    <row r="512">
      <c r="A512" s="25" t="n"/>
      <c r="B512" s="29" t="n"/>
      <c r="C512" s="25" t="n"/>
      <c r="D512" s="23">
        <f>IF(OR(B512="",C512=""),"",B512&amp;"|"&amp;C512)</f>
        <v/>
      </c>
      <c r="E512" s="29" t="n"/>
      <c r="F512" s="52" t="n"/>
      <c r="G512" s="49" t="n"/>
      <c r="H512" s="49" t="n"/>
      <c r="I512" s="30">
        <f>IF(OR(D512="",NOT(ISNUMBER(G512))),"",D512&amp;"|"&amp;YEAR(G512)&amp;"-"&amp;RIGHT("0"&amp;MONTH(G512),2)&amp;"-"&amp;RIGHT("0"&amp;DAY(G512),2))</f>
        <v/>
      </c>
      <c r="J512" s="52" t="n"/>
      <c r="K512" s="25" t="n"/>
      <c r="L512" s="29" t="n"/>
      <c r="M512" s="25" t="n"/>
      <c r="N512" s="25" t="n"/>
      <c r="O512" s="23">
        <f>IF(A512&amp;B512&amp;C512="","",IF(I512="","Sem vínculo",IF(COUNTIF(oc_chave,I512)&gt;0,"Vinculada","Previsão não encontrada")))</f>
        <v/>
      </c>
      <c r="P512" s="39">
        <f>IF(ISNUMBER(H512),YEAR(H512),"")</f>
        <v/>
      </c>
      <c r="Q512" s="23">
        <f>IF(D512="","",IF(COUNTIF(pl_chave,D512)&gt;0,"No plano atual","Fora do plano: histórico preservado"))</f>
        <v/>
      </c>
      <c r="R512" s="23">
        <f>IF(A512&amp;B512&amp;C512="","",IF(A512="","ERRO: falta ID do registro",IF(COUNTIF(ex_id,A512)&gt;1,"ERRO: ID do registro duplicado",IF(NOT(ISNUMBER(H512)),"ERRO: data realizada ausente ou inválida",IF(AND(ISNUMBER(pcmd_emissao),N(H512)&gt;N(pcmd_emissao)),"Verificar: realizada após a emissão","OK")))))</f>
        <v/>
      </c>
      <c r="S512" s="53" t="n"/>
    </row>
    <row r="513">
      <c r="A513" s="25" t="n"/>
      <c r="B513" s="29" t="n"/>
      <c r="C513" s="25" t="n"/>
      <c r="D513" s="23">
        <f>IF(OR(B513="",C513=""),"",B513&amp;"|"&amp;C513)</f>
        <v/>
      </c>
      <c r="E513" s="29" t="n"/>
      <c r="F513" s="52" t="n"/>
      <c r="G513" s="49" t="n"/>
      <c r="H513" s="49" t="n"/>
      <c r="I513" s="30">
        <f>IF(OR(D513="",NOT(ISNUMBER(G513))),"",D513&amp;"|"&amp;YEAR(G513)&amp;"-"&amp;RIGHT("0"&amp;MONTH(G513),2)&amp;"-"&amp;RIGHT("0"&amp;DAY(G513),2))</f>
        <v/>
      </c>
      <c r="J513" s="52" t="n"/>
      <c r="K513" s="25" t="n"/>
      <c r="L513" s="29" t="n"/>
      <c r="M513" s="25" t="n"/>
      <c r="N513" s="25" t="n"/>
      <c r="O513" s="23">
        <f>IF(A513&amp;B513&amp;C513="","",IF(I513="","Sem vínculo",IF(COUNTIF(oc_chave,I513)&gt;0,"Vinculada","Previsão não encontrada")))</f>
        <v/>
      </c>
      <c r="P513" s="39">
        <f>IF(ISNUMBER(H513),YEAR(H513),"")</f>
        <v/>
      </c>
      <c r="Q513" s="23">
        <f>IF(D513="","",IF(COUNTIF(pl_chave,D513)&gt;0,"No plano atual","Fora do plano: histórico preservado"))</f>
        <v/>
      </c>
      <c r="R513" s="23">
        <f>IF(A513&amp;B513&amp;C513="","",IF(A513="","ERRO: falta ID do registro",IF(COUNTIF(ex_id,A513)&gt;1,"ERRO: ID do registro duplicado",IF(NOT(ISNUMBER(H513)),"ERRO: data realizada ausente ou inválida",IF(AND(ISNUMBER(pcmd_emissao),N(H513)&gt;N(pcmd_emissao)),"Verificar: realizada após a emissão","OK")))))</f>
        <v/>
      </c>
      <c r="S513" s="53" t="n"/>
    </row>
    <row r="514">
      <c r="A514" s="25" t="n"/>
      <c r="B514" s="29" t="n"/>
      <c r="C514" s="25" t="n"/>
      <c r="D514" s="23">
        <f>IF(OR(B514="",C514=""),"",B514&amp;"|"&amp;C514)</f>
        <v/>
      </c>
      <c r="E514" s="29" t="n"/>
      <c r="F514" s="52" t="n"/>
      <c r="G514" s="49" t="n"/>
      <c r="H514" s="49" t="n"/>
      <c r="I514" s="30">
        <f>IF(OR(D514="",NOT(ISNUMBER(G514))),"",D514&amp;"|"&amp;YEAR(G514)&amp;"-"&amp;RIGHT("0"&amp;MONTH(G514),2)&amp;"-"&amp;RIGHT("0"&amp;DAY(G514),2))</f>
        <v/>
      </c>
      <c r="J514" s="52" t="n"/>
      <c r="K514" s="25" t="n"/>
      <c r="L514" s="29" t="n"/>
      <c r="M514" s="25" t="n"/>
      <c r="N514" s="25" t="n"/>
      <c r="O514" s="23">
        <f>IF(A514&amp;B514&amp;C514="","",IF(I514="","Sem vínculo",IF(COUNTIF(oc_chave,I514)&gt;0,"Vinculada","Previsão não encontrada")))</f>
        <v/>
      </c>
      <c r="P514" s="39">
        <f>IF(ISNUMBER(H514),YEAR(H514),"")</f>
        <v/>
      </c>
      <c r="Q514" s="23">
        <f>IF(D514="","",IF(COUNTIF(pl_chave,D514)&gt;0,"No plano atual","Fora do plano: histórico preservado"))</f>
        <v/>
      </c>
      <c r="R514" s="23">
        <f>IF(A514&amp;B514&amp;C514="","",IF(A514="","ERRO: falta ID do registro",IF(COUNTIF(ex_id,A514)&gt;1,"ERRO: ID do registro duplicado",IF(NOT(ISNUMBER(H514)),"ERRO: data realizada ausente ou inválida",IF(AND(ISNUMBER(pcmd_emissao),N(H514)&gt;N(pcmd_emissao)),"Verificar: realizada após a emissão","OK")))))</f>
        <v/>
      </c>
      <c r="S514" s="53" t="n"/>
    </row>
    <row r="515">
      <c r="A515" s="25" t="n"/>
      <c r="B515" s="29" t="n"/>
      <c r="C515" s="25" t="n"/>
      <c r="D515" s="23">
        <f>IF(OR(B515="",C515=""),"",B515&amp;"|"&amp;C515)</f>
        <v/>
      </c>
      <c r="E515" s="29" t="n"/>
      <c r="F515" s="52" t="n"/>
      <c r="G515" s="49" t="n"/>
      <c r="H515" s="49" t="n"/>
      <c r="I515" s="30">
        <f>IF(OR(D515="",NOT(ISNUMBER(G515))),"",D515&amp;"|"&amp;YEAR(G515)&amp;"-"&amp;RIGHT("0"&amp;MONTH(G515),2)&amp;"-"&amp;RIGHT("0"&amp;DAY(G515),2))</f>
        <v/>
      </c>
      <c r="J515" s="52" t="n"/>
      <c r="K515" s="25" t="n"/>
      <c r="L515" s="29" t="n"/>
      <c r="M515" s="25" t="n"/>
      <c r="N515" s="25" t="n"/>
      <c r="O515" s="23">
        <f>IF(A515&amp;B515&amp;C515="","",IF(I515="","Sem vínculo",IF(COUNTIF(oc_chave,I515)&gt;0,"Vinculada","Previsão não encontrada")))</f>
        <v/>
      </c>
      <c r="P515" s="39">
        <f>IF(ISNUMBER(H515),YEAR(H515),"")</f>
        <v/>
      </c>
      <c r="Q515" s="23">
        <f>IF(D515="","",IF(COUNTIF(pl_chave,D515)&gt;0,"No plano atual","Fora do plano: histórico preservado"))</f>
        <v/>
      </c>
      <c r="R515" s="23">
        <f>IF(A515&amp;B515&amp;C515="","",IF(A515="","ERRO: falta ID do registro",IF(COUNTIF(ex_id,A515)&gt;1,"ERRO: ID do registro duplicado",IF(NOT(ISNUMBER(H515)),"ERRO: data realizada ausente ou inválida",IF(AND(ISNUMBER(pcmd_emissao),N(H515)&gt;N(pcmd_emissao)),"Verificar: realizada após a emissão","OK")))))</f>
        <v/>
      </c>
      <c r="S515" s="53" t="n"/>
    </row>
    <row r="516">
      <c r="A516" s="25" t="n"/>
      <c r="B516" s="29" t="n"/>
      <c r="C516" s="25" t="n"/>
      <c r="D516" s="23">
        <f>IF(OR(B516="",C516=""),"",B516&amp;"|"&amp;C516)</f>
        <v/>
      </c>
      <c r="E516" s="29" t="n"/>
      <c r="F516" s="52" t="n"/>
      <c r="G516" s="49" t="n"/>
      <c r="H516" s="49" t="n"/>
      <c r="I516" s="30">
        <f>IF(OR(D516="",NOT(ISNUMBER(G516))),"",D516&amp;"|"&amp;YEAR(G516)&amp;"-"&amp;RIGHT("0"&amp;MONTH(G516),2)&amp;"-"&amp;RIGHT("0"&amp;DAY(G516),2))</f>
        <v/>
      </c>
      <c r="J516" s="52" t="n"/>
      <c r="K516" s="25" t="n"/>
      <c r="L516" s="29" t="n"/>
      <c r="M516" s="25" t="n"/>
      <c r="N516" s="25" t="n"/>
      <c r="O516" s="23">
        <f>IF(A516&amp;B516&amp;C516="","",IF(I516="","Sem vínculo",IF(COUNTIF(oc_chave,I516)&gt;0,"Vinculada","Previsão não encontrada")))</f>
        <v/>
      </c>
      <c r="P516" s="39">
        <f>IF(ISNUMBER(H516),YEAR(H516),"")</f>
        <v/>
      </c>
      <c r="Q516" s="23">
        <f>IF(D516="","",IF(COUNTIF(pl_chave,D516)&gt;0,"No plano atual","Fora do plano: histórico preservado"))</f>
        <v/>
      </c>
      <c r="R516" s="23">
        <f>IF(A516&amp;B516&amp;C516="","",IF(A516="","ERRO: falta ID do registro",IF(COUNTIF(ex_id,A516)&gt;1,"ERRO: ID do registro duplicado",IF(NOT(ISNUMBER(H516)),"ERRO: data realizada ausente ou inválida",IF(AND(ISNUMBER(pcmd_emissao),N(H516)&gt;N(pcmd_emissao)),"Verificar: realizada após a emissão","OK")))))</f>
        <v/>
      </c>
      <c r="S516" s="53" t="n"/>
    </row>
    <row r="517">
      <c r="A517" s="25" t="n"/>
      <c r="B517" s="29" t="n"/>
      <c r="C517" s="25" t="n"/>
      <c r="D517" s="23">
        <f>IF(OR(B517="",C517=""),"",B517&amp;"|"&amp;C517)</f>
        <v/>
      </c>
      <c r="E517" s="29" t="n"/>
      <c r="F517" s="52" t="n"/>
      <c r="G517" s="49" t="n"/>
      <c r="H517" s="49" t="n"/>
      <c r="I517" s="30">
        <f>IF(OR(D517="",NOT(ISNUMBER(G517))),"",D517&amp;"|"&amp;YEAR(G517)&amp;"-"&amp;RIGHT("0"&amp;MONTH(G517),2)&amp;"-"&amp;RIGHT("0"&amp;DAY(G517),2))</f>
        <v/>
      </c>
      <c r="J517" s="52" t="n"/>
      <c r="K517" s="25" t="n"/>
      <c r="L517" s="29" t="n"/>
      <c r="M517" s="25" t="n"/>
      <c r="N517" s="25" t="n"/>
      <c r="O517" s="23">
        <f>IF(A517&amp;B517&amp;C517="","",IF(I517="","Sem vínculo",IF(COUNTIF(oc_chave,I517)&gt;0,"Vinculada","Previsão não encontrada")))</f>
        <v/>
      </c>
      <c r="P517" s="39">
        <f>IF(ISNUMBER(H517),YEAR(H517),"")</f>
        <v/>
      </c>
      <c r="Q517" s="23">
        <f>IF(D517="","",IF(COUNTIF(pl_chave,D517)&gt;0,"No plano atual","Fora do plano: histórico preservado"))</f>
        <v/>
      </c>
      <c r="R517" s="23">
        <f>IF(A517&amp;B517&amp;C517="","",IF(A517="","ERRO: falta ID do registro",IF(COUNTIF(ex_id,A517)&gt;1,"ERRO: ID do registro duplicado",IF(NOT(ISNUMBER(H517)),"ERRO: data realizada ausente ou inválida",IF(AND(ISNUMBER(pcmd_emissao),N(H517)&gt;N(pcmd_emissao)),"Verificar: realizada após a emissão","OK")))))</f>
        <v/>
      </c>
      <c r="S517" s="53" t="n"/>
    </row>
    <row r="518">
      <c r="A518" s="25" t="n"/>
      <c r="B518" s="29" t="n"/>
      <c r="C518" s="25" t="n"/>
      <c r="D518" s="23">
        <f>IF(OR(B518="",C518=""),"",B518&amp;"|"&amp;C518)</f>
        <v/>
      </c>
      <c r="E518" s="29" t="n"/>
      <c r="F518" s="52" t="n"/>
      <c r="G518" s="49" t="n"/>
      <c r="H518" s="49" t="n"/>
      <c r="I518" s="30">
        <f>IF(OR(D518="",NOT(ISNUMBER(G518))),"",D518&amp;"|"&amp;YEAR(G518)&amp;"-"&amp;RIGHT("0"&amp;MONTH(G518),2)&amp;"-"&amp;RIGHT("0"&amp;DAY(G518),2))</f>
        <v/>
      </c>
      <c r="J518" s="52" t="n"/>
      <c r="K518" s="25" t="n"/>
      <c r="L518" s="29" t="n"/>
      <c r="M518" s="25" t="n"/>
      <c r="N518" s="25" t="n"/>
      <c r="O518" s="23">
        <f>IF(A518&amp;B518&amp;C518="","",IF(I518="","Sem vínculo",IF(COUNTIF(oc_chave,I518)&gt;0,"Vinculada","Previsão não encontrada")))</f>
        <v/>
      </c>
      <c r="P518" s="39">
        <f>IF(ISNUMBER(H518),YEAR(H518),"")</f>
        <v/>
      </c>
      <c r="Q518" s="23">
        <f>IF(D518="","",IF(COUNTIF(pl_chave,D518)&gt;0,"No plano atual","Fora do plano: histórico preservado"))</f>
        <v/>
      </c>
      <c r="R518" s="23">
        <f>IF(A518&amp;B518&amp;C518="","",IF(A518="","ERRO: falta ID do registro",IF(COUNTIF(ex_id,A518)&gt;1,"ERRO: ID do registro duplicado",IF(NOT(ISNUMBER(H518)),"ERRO: data realizada ausente ou inválida",IF(AND(ISNUMBER(pcmd_emissao),N(H518)&gt;N(pcmd_emissao)),"Verificar: realizada após a emissão","OK")))))</f>
        <v/>
      </c>
      <c r="S518" s="53" t="n"/>
    </row>
    <row r="519">
      <c r="A519" s="25" t="n"/>
      <c r="B519" s="29" t="n"/>
      <c r="C519" s="25" t="n"/>
      <c r="D519" s="23">
        <f>IF(OR(B519="",C519=""),"",B519&amp;"|"&amp;C519)</f>
        <v/>
      </c>
      <c r="E519" s="29" t="n"/>
      <c r="F519" s="52" t="n"/>
      <c r="G519" s="49" t="n"/>
      <c r="H519" s="49" t="n"/>
      <c r="I519" s="30">
        <f>IF(OR(D519="",NOT(ISNUMBER(G519))),"",D519&amp;"|"&amp;YEAR(G519)&amp;"-"&amp;RIGHT("0"&amp;MONTH(G519),2)&amp;"-"&amp;RIGHT("0"&amp;DAY(G519),2))</f>
        <v/>
      </c>
      <c r="J519" s="52" t="n"/>
      <c r="K519" s="25" t="n"/>
      <c r="L519" s="29" t="n"/>
      <c r="M519" s="25" t="n"/>
      <c r="N519" s="25" t="n"/>
      <c r="O519" s="23">
        <f>IF(A519&amp;B519&amp;C519="","",IF(I519="","Sem vínculo",IF(COUNTIF(oc_chave,I519)&gt;0,"Vinculada","Previsão não encontrada")))</f>
        <v/>
      </c>
      <c r="P519" s="39">
        <f>IF(ISNUMBER(H519),YEAR(H519),"")</f>
        <v/>
      </c>
      <c r="Q519" s="23">
        <f>IF(D519="","",IF(COUNTIF(pl_chave,D519)&gt;0,"No plano atual","Fora do plano: histórico preservado"))</f>
        <v/>
      </c>
      <c r="R519" s="23">
        <f>IF(A519&amp;B519&amp;C519="","",IF(A519="","ERRO: falta ID do registro",IF(COUNTIF(ex_id,A519)&gt;1,"ERRO: ID do registro duplicado",IF(NOT(ISNUMBER(H519)),"ERRO: data realizada ausente ou inválida",IF(AND(ISNUMBER(pcmd_emissao),N(H519)&gt;N(pcmd_emissao)),"Verificar: realizada após a emissão","OK")))))</f>
        <v/>
      </c>
      <c r="S519" s="53" t="n"/>
    </row>
    <row r="520">
      <c r="A520" s="25" t="n"/>
      <c r="B520" s="29" t="n"/>
      <c r="C520" s="25" t="n"/>
      <c r="D520" s="23">
        <f>IF(OR(B520="",C520=""),"",B520&amp;"|"&amp;C520)</f>
        <v/>
      </c>
      <c r="E520" s="29" t="n"/>
      <c r="F520" s="52" t="n"/>
      <c r="G520" s="49" t="n"/>
      <c r="H520" s="49" t="n"/>
      <c r="I520" s="30">
        <f>IF(OR(D520="",NOT(ISNUMBER(G520))),"",D520&amp;"|"&amp;YEAR(G520)&amp;"-"&amp;RIGHT("0"&amp;MONTH(G520),2)&amp;"-"&amp;RIGHT("0"&amp;DAY(G520),2))</f>
        <v/>
      </c>
      <c r="J520" s="52" t="n"/>
      <c r="K520" s="25" t="n"/>
      <c r="L520" s="29" t="n"/>
      <c r="M520" s="25" t="n"/>
      <c r="N520" s="25" t="n"/>
      <c r="O520" s="23">
        <f>IF(A520&amp;B520&amp;C520="","",IF(I520="","Sem vínculo",IF(COUNTIF(oc_chave,I520)&gt;0,"Vinculada","Previsão não encontrada")))</f>
        <v/>
      </c>
      <c r="P520" s="39">
        <f>IF(ISNUMBER(H520),YEAR(H520),"")</f>
        <v/>
      </c>
      <c r="Q520" s="23">
        <f>IF(D520="","",IF(COUNTIF(pl_chave,D520)&gt;0,"No plano atual","Fora do plano: histórico preservado"))</f>
        <v/>
      </c>
      <c r="R520" s="23">
        <f>IF(A520&amp;B520&amp;C520="","",IF(A520="","ERRO: falta ID do registro",IF(COUNTIF(ex_id,A520)&gt;1,"ERRO: ID do registro duplicado",IF(NOT(ISNUMBER(H520)),"ERRO: data realizada ausente ou inválida",IF(AND(ISNUMBER(pcmd_emissao),N(H520)&gt;N(pcmd_emissao)),"Verificar: realizada após a emissão","OK")))))</f>
        <v/>
      </c>
      <c r="S520" s="53" t="n"/>
    </row>
    <row r="521">
      <c r="A521" s="25" t="n"/>
      <c r="B521" s="29" t="n"/>
      <c r="C521" s="25" t="n"/>
      <c r="D521" s="23">
        <f>IF(OR(B521="",C521=""),"",B521&amp;"|"&amp;C521)</f>
        <v/>
      </c>
      <c r="E521" s="29" t="n"/>
      <c r="F521" s="52" t="n"/>
      <c r="G521" s="49" t="n"/>
      <c r="H521" s="49" t="n"/>
      <c r="I521" s="30">
        <f>IF(OR(D521="",NOT(ISNUMBER(G521))),"",D521&amp;"|"&amp;YEAR(G521)&amp;"-"&amp;RIGHT("0"&amp;MONTH(G521),2)&amp;"-"&amp;RIGHT("0"&amp;DAY(G521),2))</f>
        <v/>
      </c>
      <c r="J521" s="52" t="n"/>
      <c r="K521" s="25" t="n"/>
      <c r="L521" s="29" t="n"/>
      <c r="M521" s="25" t="n"/>
      <c r="N521" s="25" t="n"/>
      <c r="O521" s="23">
        <f>IF(A521&amp;B521&amp;C521="","",IF(I521="","Sem vínculo",IF(COUNTIF(oc_chave,I521)&gt;0,"Vinculada","Previsão não encontrada")))</f>
        <v/>
      </c>
      <c r="P521" s="39">
        <f>IF(ISNUMBER(H521),YEAR(H521),"")</f>
        <v/>
      </c>
      <c r="Q521" s="23">
        <f>IF(D521="","",IF(COUNTIF(pl_chave,D521)&gt;0,"No plano atual","Fora do plano: histórico preservado"))</f>
        <v/>
      </c>
      <c r="R521" s="23">
        <f>IF(A521&amp;B521&amp;C521="","",IF(A521="","ERRO: falta ID do registro",IF(COUNTIF(ex_id,A521)&gt;1,"ERRO: ID do registro duplicado",IF(NOT(ISNUMBER(H521)),"ERRO: data realizada ausente ou inválida",IF(AND(ISNUMBER(pcmd_emissao),N(H521)&gt;N(pcmd_emissao)),"Verificar: realizada após a emissão","OK")))))</f>
        <v/>
      </c>
      <c r="S521" s="53" t="n"/>
    </row>
    <row r="522">
      <c r="A522" s="25" t="n"/>
      <c r="B522" s="29" t="n"/>
      <c r="C522" s="25" t="n"/>
      <c r="D522" s="23">
        <f>IF(OR(B522="",C522=""),"",B522&amp;"|"&amp;C522)</f>
        <v/>
      </c>
      <c r="E522" s="29" t="n"/>
      <c r="F522" s="52" t="n"/>
      <c r="G522" s="49" t="n"/>
      <c r="H522" s="49" t="n"/>
      <c r="I522" s="30">
        <f>IF(OR(D522="",NOT(ISNUMBER(G522))),"",D522&amp;"|"&amp;YEAR(G522)&amp;"-"&amp;RIGHT("0"&amp;MONTH(G522),2)&amp;"-"&amp;RIGHT("0"&amp;DAY(G522),2))</f>
        <v/>
      </c>
      <c r="J522" s="52" t="n"/>
      <c r="K522" s="25" t="n"/>
      <c r="L522" s="29" t="n"/>
      <c r="M522" s="25" t="n"/>
      <c r="N522" s="25" t="n"/>
      <c r="O522" s="23">
        <f>IF(A522&amp;B522&amp;C522="","",IF(I522="","Sem vínculo",IF(COUNTIF(oc_chave,I522)&gt;0,"Vinculada","Previsão não encontrada")))</f>
        <v/>
      </c>
      <c r="P522" s="39">
        <f>IF(ISNUMBER(H522),YEAR(H522),"")</f>
        <v/>
      </c>
      <c r="Q522" s="23">
        <f>IF(D522="","",IF(COUNTIF(pl_chave,D522)&gt;0,"No plano atual","Fora do plano: histórico preservado"))</f>
        <v/>
      </c>
      <c r="R522" s="23">
        <f>IF(A522&amp;B522&amp;C522="","",IF(A522="","ERRO: falta ID do registro",IF(COUNTIF(ex_id,A522)&gt;1,"ERRO: ID do registro duplicado",IF(NOT(ISNUMBER(H522)),"ERRO: data realizada ausente ou inválida",IF(AND(ISNUMBER(pcmd_emissao),N(H522)&gt;N(pcmd_emissao)),"Verificar: realizada após a emissão","OK")))))</f>
        <v/>
      </c>
      <c r="S522" s="53" t="n"/>
    </row>
    <row r="523">
      <c r="A523" s="25" t="n"/>
      <c r="B523" s="29" t="n"/>
      <c r="C523" s="25" t="n"/>
      <c r="D523" s="23">
        <f>IF(OR(B523="",C523=""),"",B523&amp;"|"&amp;C523)</f>
        <v/>
      </c>
      <c r="E523" s="29" t="n"/>
      <c r="F523" s="52" t="n"/>
      <c r="G523" s="49" t="n"/>
      <c r="H523" s="49" t="n"/>
      <c r="I523" s="30">
        <f>IF(OR(D523="",NOT(ISNUMBER(G523))),"",D523&amp;"|"&amp;YEAR(G523)&amp;"-"&amp;RIGHT("0"&amp;MONTH(G523),2)&amp;"-"&amp;RIGHT("0"&amp;DAY(G523),2))</f>
        <v/>
      </c>
      <c r="J523" s="52" t="n"/>
      <c r="K523" s="25" t="n"/>
      <c r="L523" s="29" t="n"/>
      <c r="M523" s="25" t="n"/>
      <c r="N523" s="25" t="n"/>
      <c r="O523" s="23">
        <f>IF(A523&amp;B523&amp;C523="","",IF(I523="","Sem vínculo",IF(COUNTIF(oc_chave,I523)&gt;0,"Vinculada","Previsão não encontrada")))</f>
        <v/>
      </c>
      <c r="P523" s="39">
        <f>IF(ISNUMBER(H523),YEAR(H523),"")</f>
        <v/>
      </c>
      <c r="Q523" s="23">
        <f>IF(D523="","",IF(COUNTIF(pl_chave,D523)&gt;0,"No plano atual","Fora do plano: histórico preservado"))</f>
        <v/>
      </c>
      <c r="R523" s="23">
        <f>IF(A523&amp;B523&amp;C523="","",IF(A523="","ERRO: falta ID do registro",IF(COUNTIF(ex_id,A523)&gt;1,"ERRO: ID do registro duplicado",IF(NOT(ISNUMBER(H523)),"ERRO: data realizada ausente ou inválida",IF(AND(ISNUMBER(pcmd_emissao),N(H523)&gt;N(pcmd_emissao)),"Verificar: realizada após a emissão","OK")))))</f>
        <v/>
      </c>
      <c r="S523" s="53" t="n"/>
    </row>
    <row r="524">
      <c r="A524" s="25" t="n"/>
      <c r="B524" s="29" t="n"/>
      <c r="C524" s="25" t="n"/>
      <c r="D524" s="23">
        <f>IF(OR(B524="",C524=""),"",B524&amp;"|"&amp;C524)</f>
        <v/>
      </c>
      <c r="E524" s="29" t="n"/>
      <c r="F524" s="52" t="n"/>
      <c r="G524" s="49" t="n"/>
      <c r="H524" s="49" t="n"/>
      <c r="I524" s="30">
        <f>IF(OR(D524="",NOT(ISNUMBER(G524))),"",D524&amp;"|"&amp;YEAR(G524)&amp;"-"&amp;RIGHT("0"&amp;MONTH(G524),2)&amp;"-"&amp;RIGHT("0"&amp;DAY(G524),2))</f>
        <v/>
      </c>
      <c r="J524" s="52" t="n"/>
      <c r="K524" s="25" t="n"/>
      <c r="L524" s="29" t="n"/>
      <c r="M524" s="25" t="n"/>
      <c r="N524" s="25" t="n"/>
      <c r="O524" s="23">
        <f>IF(A524&amp;B524&amp;C524="","",IF(I524="","Sem vínculo",IF(COUNTIF(oc_chave,I524)&gt;0,"Vinculada","Previsão não encontrada")))</f>
        <v/>
      </c>
      <c r="P524" s="39">
        <f>IF(ISNUMBER(H524),YEAR(H524),"")</f>
        <v/>
      </c>
      <c r="Q524" s="23">
        <f>IF(D524="","",IF(COUNTIF(pl_chave,D524)&gt;0,"No plano atual","Fora do plano: histórico preservado"))</f>
        <v/>
      </c>
      <c r="R524" s="23">
        <f>IF(A524&amp;B524&amp;C524="","",IF(A524="","ERRO: falta ID do registro",IF(COUNTIF(ex_id,A524)&gt;1,"ERRO: ID do registro duplicado",IF(NOT(ISNUMBER(H524)),"ERRO: data realizada ausente ou inválida",IF(AND(ISNUMBER(pcmd_emissao),N(H524)&gt;N(pcmd_emissao)),"Verificar: realizada após a emissão","OK")))))</f>
        <v/>
      </c>
      <c r="S524" s="53" t="n"/>
    </row>
    <row r="525">
      <c r="A525" s="25" t="n"/>
      <c r="B525" s="29" t="n"/>
      <c r="C525" s="25" t="n"/>
      <c r="D525" s="23">
        <f>IF(OR(B525="",C525=""),"",B525&amp;"|"&amp;C525)</f>
        <v/>
      </c>
      <c r="E525" s="29" t="n"/>
      <c r="F525" s="52" t="n"/>
      <c r="G525" s="49" t="n"/>
      <c r="H525" s="49" t="n"/>
      <c r="I525" s="30">
        <f>IF(OR(D525="",NOT(ISNUMBER(G525))),"",D525&amp;"|"&amp;YEAR(G525)&amp;"-"&amp;RIGHT("0"&amp;MONTH(G525),2)&amp;"-"&amp;RIGHT("0"&amp;DAY(G525),2))</f>
        <v/>
      </c>
      <c r="J525" s="52" t="n"/>
      <c r="K525" s="25" t="n"/>
      <c r="L525" s="29" t="n"/>
      <c r="M525" s="25" t="n"/>
      <c r="N525" s="25" t="n"/>
      <c r="O525" s="23">
        <f>IF(A525&amp;B525&amp;C525="","",IF(I525="","Sem vínculo",IF(COUNTIF(oc_chave,I525)&gt;0,"Vinculada","Previsão não encontrada")))</f>
        <v/>
      </c>
      <c r="P525" s="39">
        <f>IF(ISNUMBER(H525),YEAR(H525),"")</f>
        <v/>
      </c>
      <c r="Q525" s="23">
        <f>IF(D525="","",IF(COUNTIF(pl_chave,D525)&gt;0,"No plano atual","Fora do plano: histórico preservado"))</f>
        <v/>
      </c>
      <c r="R525" s="23">
        <f>IF(A525&amp;B525&amp;C525="","",IF(A525="","ERRO: falta ID do registro",IF(COUNTIF(ex_id,A525)&gt;1,"ERRO: ID do registro duplicado",IF(NOT(ISNUMBER(H525)),"ERRO: data realizada ausente ou inválida",IF(AND(ISNUMBER(pcmd_emissao),N(H525)&gt;N(pcmd_emissao)),"Verificar: realizada após a emissão","OK")))))</f>
        <v/>
      </c>
      <c r="S525" s="53" t="n"/>
    </row>
    <row r="526">
      <c r="A526" s="25" t="n"/>
      <c r="B526" s="29" t="n"/>
      <c r="C526" s="25" t="n"/>
      <c r="D526" s="23">
        <f>IF(OR(B526="",C526=""),"",B526&amp;"|"&amp;C526)</f>
        <v/>
      </c>
      <c r="E526" s="29" t="n"/>
      <c r="F526" s="52" t="n"/>
      <c r="G526" s="49" t="n"/>
      <c r="H526" s="49" t="n"/>
      <c r="I526" s="30">
        <f>IF(OR(D526="",NOT(ISNUMBER(G526))),"",D526&amp;"|"&amp;YEAR(G526)&amp;"-"&amp;RIGHT("0"&amp;MONTH(G526),2)&amp;"-"&amp;RIGHT("0"&amp;DAY(G526),2))</f>
        <v/>
      </c>
      <c r="J526" s="52" t="n"/>
      <c r="K526" s="25" t="n"/>
      <c r="L526" s="29" t="n"/>
      <c r="M526" s="25" t="n"/>
      <c r="N526" s="25" t="n"/>
      <c r="O526" s="23">
        <f>IF(A526&amp;B526&amp;C526="","",IF(I526="","Sem vínculo",IF(COUNTIF(oc_chave,I526)&gt;0,"Vinculada","Previsão não encontrada")))</f>
        <v/>
      </c>
      <c r="P526" s="39">
        <f>IF(ISNUMBER(H526),YEAR(H526),"")</f>
        <v/>
      </c>
      <c r="Q526" s="23">
        <f>IF(D526="","",IF(COUNTIF(pl_chave,D526)&gt;0,"No plano atual","Fora do plano: histórico preservado"))</f>
        <v/>
      </c>
      <c r="R526" s="23">
        <f>IF(A526&amp;B526&amp;C526="","",IF(A526="","ERRO: falta ID do registro",IF(COUNTIF(ex_id,A526)&gt;1,"ERRO: ID do registro duplicado",IF(NOT(ISNUMBER(H526)),"ERRO: data realizada ausente ou inválida",IF(AND(ISNUMBER(pcmd_emissao),N(H526)&gt;N(pcmd_emissao)),"Verificar: realizada após a emissão","OK")))))</f>
        <v/>
      </c>
      <c r="S526" s="53" t="n"/>
    </row>
    <row r="527">
      <c r="A527" s="25" t="n"/>
      <c r="B527" s="29" t="n"/>
      <c r="C527" s="25" t="n"/>
      <c r="D527" s="23">
        <f>IF(OR(B527="",C527=""),"",B527&amp;"|"&amp;C527)</f>
        <v/>
      </c>
      <c r="E527" s="29" t="n"/>
      <c r="F527" s="52" t="n"/>
      <c r="G527" s="49" t="n"/>
      <c r="H527" s="49" t="n"/>
      <c r="I527" s="30">
        <f>IF(OR(D527="",NOT(ISNUMBER(G527))),"",D527&amp;"|"&amp;YEAR(G527)&amp;"-"&amp;RIGHT("0"&amp;MONTH(G527),2)&amp;"-"&amp;RIGHT("0"&amp;DAY(G527),2))</f>
        <v/>
      </c>
      <c r="J527" s="52" t="n"/>
      <c r="K527" s="25" t="n"/>
      <c r="L527" s="29" t="n"/>
      <c r="M527" s="25" t="n"/>
      <c r="N527" s="25" t="n"/>
      <c r="O527" s="23">
        <f>IF(A527&amp;B527&amp;C527="","",IF(I527="","Sem vínculo",IF(COUNTIF(oc_chave,I527)&gt;0,"Vinculada","Previsão não encontrada")))</f>
        <v/>
      </c>
      <c r="P527" s="39">
        <f>IF(ISNUMBER(H527),YEAR(H527),"")</f>
        <v/>
      </c>
      <c r="Q527" s="23">
        <f>IF(D527="","",IF(COUNTIF(pl_chave,D527)&gt;0,"No plano atual","Fora do plano: histórico preservado"))</f>
        <v/>
      </c>
      <c r="R527" s="23">
        <f>IF(A527&amp;B527&amp;C527="","",IF(A527="","ERRO: falta ID do registro",IF(COUNTIF(ex_id,A527)&gt;1,"ERRO: ID do registro duplicado",IF(NOT(ISNUMBER(H527)),"ERRO: data realizada ausente ou inválida",IF(AND(ISNUMBER(pcmd_emissao),N(H527)&gt;N(pcmd_emissao)),"Verificar: realizada após a emissão","OK")))))</f>
        <v/>
      </c>
      <c r="S527" s="53" t="n"/>
    </row>
    <row r="528">
      <c r="A528" s="25" t="n"/>
      <c r="B528" s="29" t="n"/>
      <c r="C528" s="25" t="n"/>
      <c r="D528" s="23">
        <f>IF(OR(B528="",C528=""),"",B528&amp;"|"&amp;C528)</f>
        <v/>
      </c>
      <c r="E528" s="29" t="n"/>
      <c r="F528" s="52" t="n"/>
      <c r="G528" s="49" t="n"/>
      <c r="H528" s="49" t="n"/>
      <c r="I528" s="30">
        <f>IF(OR(D528="",NOT(ISNUMBER(G528))),"",D528&amp;"|"&amp;YEAR(G528)&amp;"-"&amp;RIGHT("0"&amp;MONTH(G528),2)&amp;"-"&amp;RIGHT("0"&amp;DAY(G528),2))</f>
        <v/>
      </c>
      <c r="J528" s="52" t="n"/>
      <c r="K528" s="25" t="n"/>
      <c r="L528" s="29" t="n"/>
      <c r="M528" s="25" t="n"/>
      <c r="N528" s="25" t="n"/>
      <c r="O528" s="23">
        <f>IF(A528&amp;B528&amp;C528="","",IF(I528="","Sem vínculo",IF(COUNTIF(oc_chave,I528)&gt;0,"Vinculada","Previsão não encontrada")))</f>
        <v/>
      </c>
      <c r="P528" s="39">
        <f>IF(ISNUMBER(H528),YEAR(H528),"")</f>
        <v/>
      </c>
      <c r="Q528" s="23">
        <f>IF(D528="","",IF(COUNTIF(pl_chave,D528)&gt;0,"No plano atual","Fora do plano: histórico preservado"))</f>
        <v/>
      </c>
      <c r="R528" s="23">
        <f>IF(A528&amp;B528&amp;C528="","",IF(A528="","ERRO: falta ID do registro",IF(COUNTIF(ex_id,A528)&gt;1,"ERRO: ID do registro duplicado",IF(NOT(ISNUMBER(H528)),"ERRO: data realizada ausente ou inválida",IF(AND(ISNUMBER(pcmd_emissao),N(H528)&gt;N(pcmd_emissao)),"Verificar: realizada após a emissão","OK")))))</f>
        <v/>
      </c>
      <c r="S528" s="53" t="n"/>
    </row>
    <row r="529">
      <c r="A529" s="25" t="n"/>
      <c r="B529" s="29" t="n"/>
      <c r="C529" s="25" t="n"/>
      <c r="D529" s="23">
        <f>IF(OR(B529="",C529=""),"",B529&amp;"|"&amp;C529)</f>
        <v/>
      </c>
      <c r="E529" s="29" t="n"/>
      <c r="F529" s="52" t="n"/>
      <c r="G529" s="49" t="n"/>
      <c r="H529" s="49" t="n"/>
      <c r="I529" s="30">
        <f>IF(OR(D529="",NOT(ISNUMBER(G529))),"",D529&amp;"|"&amp;YEAR(G529)&amp;"-"&amp;RIGHT("0"&amp;MONTH(G529),2)&amp;"-"&amp;RIGHT("0"&amp;DAY(G529),2))</f>
        <v/>
      </c>
      <c r="J529" s="52" t="n"/>
      <c r="K529" s="25" t="n"/>
      <c r="L529" s="29" t="n"/>
      <c r="M529" s="25" t="n"/>
      <c r="N529" s="25" t="n"/>
      <c r="O529" s="23">
        <f>IF(A529&amp;B529&amp;C529="","",IF(I529="","Sem vínculo",IF(COUNTIF(oc_chave,I529)&gt;0,"Vinculada","Previsão não encontrada")))</f>
        <v/>
      </c>
      <c r="P529" s="39">
        <f>IF(ISNUMBER(H529),YEAR(H529),"")</f>
        <v/>
      </c>
      <c r="Q529" s="23">
        <f>IF(D529="","",IF(COUNTIF(pl_chave,D529)&gt;0,"No plano atual","Fora do plano: histórico preservado"))</f>
        <v/>
      </c>
      <c r="R529" s="23">
        <f>IF(A529&amp;B529&amp;C529="","",IF(A529="","ERRO: falta ID do registro",IF(COUNTIF(ex_id,A529)&gt;1,"ERRO: ID do registro duplicado",IF(NOT(ISNUMBER(H529)),"ERRO: data realizada ausente ou inválida",IF(AND(ISNUMBER(pcmd_emissao),N(H529)&gt;N(pcmd_emissao)),"Verificar: realizada após a emissão","OK")))))</f>
        <v/>
      </c>
      <c r="S529" s="53" t="n"/>
    </row>
    <row r="530">
      <c r="A530" s="25" t="n"/>
      <c r="B530" s="29" t="n"/>
      <c r="C530" s="25" t="n"/>
      <c r="D530" s="23">
        <f>IF(OR(B530="",C530=""),"",B530&amp;"|"&amp;C530)</f>
        <v/>
      </c>
      <c r="E530" s="29" t="n"/>
      <c r="F530" s="52" t="n"/>
      <c r="G530" s="49" t="n"/>
      <c r="H530" s="49" t="n"/>
      <c r="I530" s="30">
        <f>IF(OR(D530="",NOT(ISNUMBER(G530))),"",D530&amp;"|"&amp;YEAR(G530)&amp;"-"&amp;RIGHT("0"&amp;MONTH(G530),2)&amp;"-"&amp;RIGHT("0"&amp;DAY(G530),2))</f>
        <v/>
      </c>
      <c r="J530" s="52" t="n"/>
      <c r="K530" s="25" t="n"/>
      <c r="L530" s="29" t="n"/>
      <c r="M530" s="25" t="n"/>
      <c r="N530" s="25" t="n"/>
      <c r="O530" s="23">
        <f>IF(A530&amp;B530&amp;C530="","",IF(I530="","Sem vínculo",IF(COUNTIF(oc_chave,I530)&gt;0,"Vinculada","Previsão não encontrada")))</f>
        <v/>
      </c>
      <c r="P530" s="39">
        <f>IF(ISNUMBER(H530),YEAR(H530),"")</f>
        <v/>
      </c>
      <c r="Q530" s="23">
        <f>IF(D530="","",IF(COUNTIF(pl_chave,D530)&gt;0,"No plano atual","Fora do plano: histórico preservado"))</f>
        <v/>
      </c>
      <c r="R530" s="23">
        <f>IF(A530&amp;B530&amp;C530="","",IF(A530="","ERRO: falta ID do registro",IF(COUNTIF(ex_id,A530)&gt;1,"ERRO: ID do registro duplicado",IF(NOT(ISNUMBER(H530)),"ERRO: data realizada ausente ou inválida",IF(AND(ISNUMBER(pcmd_emissao),N(H530)&gt;N(pcmd_emissao)),"Verificar: realizada após a emissão","OK")))))</f>
        <v/>
      </c>
      <c r="S530" s="53" t="n"/>
    </row>
    <row r="531">
      <c r="A531" s="25" t="n"/>
      <c r="B531" s="29" t="n"/>
      <c r="C531" s="25" t="n"/>
      <c r="D531" s="23">
        <f>IF(OR(B531="",C531=""),"",B531&amp;"|"&amp;C531)</f>
        <v/>
      </c>
      <c r="E531" s="29" t="n"/>
      <c r="F531" s="52" t="n"/>
      <c r="G531" s="49" t="n"/>
      <c r="H531" s="49" t="n"/>
      <c r="I531" s="30">
        <f>IF(OR(D531="",NOT(ISNUMBER(G531))),"",D531&amp;"|"&amp;YEAR(G531)&amp;"-"&amp;RIGHT("0"&amp;MONTH(G531),2)&amp;"-"&amp;RIGHT("0"&amp;DAY(G531),2))</f>
        <v/>
      </c>
      <c r="J531" s="52" t="n"/>
      <c r="K531" s="25" t="n"/>
      <c r="L531" s="29" t="n"/>
      <c r="M531" s="25" t="n"/>
      <c r="N531" s="25" t="n"/>
      <c r="O531" s="23">
        <f>IF(A531&amp;B531&amp;C531="","",IF(I531="","Sem vínculo",IF(COUNTIF(oc_chave,I531)&gt;0,"Vinculada","Previsão não encontrada")))</f>
        <v/>
      </c>
      <c r="P531" s="39">
        <f>IF(ISNUMBER(H531),YEAR(H531),"")</f>
        <v/>
      </c>
      <c r="Q531" s="23">
        <f>IF(D531="","",IF(COUNTIF(pl_chave,D531)&gt;0,"No plano atual","Fora do plano: histórico preservado"))</f>
        <v/>
      </c>
      <c r="R531" s="23">
        <f>IF(A531&amp;B531&amp;C531="","",IF(A531="","ERRO: falta ID do registro",IF(COUNTIF(ex_id,A531)&gt;1,"ERRO: ID do registro duplicado",IF(NOT(ISNUMBER(H531)),"ERRO: data realizada ausente ou inválida",IF(AND(ISNUMBER(pcmd_emissao),N(H531)&gt;N(pcmd_emissao)),"Verificar: realizada após a emissão","OK")))))</f>
        <v/>
      </c>
      <c r="S531" s="53" t="n"/>
    </row>
    <row r="532">
      <c r="A532" s="25" t="n"/>
      <c r="B532" s="29" t="n"/>
      <c r="C532" s="25" t="n"/>
      <c r="D532" s="23">
        <f>IF(OR(B532="",C532=""),"",B532&amp;"|"&amp;C532)</f>
        <v/>
      </c>
      <c r="E532" s="29" t="n"/>
      <c r="F532" s="52" t="n"/>
      <c r="G532" s="49" t="n"/>
      <c r="H532" s="49" t="n"/>
      <c r="I532" s="30">
        <f>IF(OR(D532="",NOT(ISNUMBER(G532))),"",D532&amp;"|"&amp;YEAR(G532)&amp;"-"&amp;RIGHT("0"&amp;MONTH(G532),2)&amp;"-"&amp;RIGHT("0"&amp;DAY(G532),2))</f>
        <v/>
      </c>
      <c r="J532" s="52" t="n"/>
      <c r="K532" s="25" t="n"/>
      <c r="L532" s="29" t="n"/>
      <c r="M532" s="25" t="n"/>
      <c r="N532" s="25" t="n"/>
      <c r="O532" s="23">
        <f>IF(A532&amp;B532&amp;C532="","",IF(I532="","Sem vínculo",IF(COUNTIF(oc_chave,I532)&gt;0,"Vinculada","Previsão não encontrada")))</f>
        <v/>
      </c>
      <c r="P532" s="39">
        <f>IF(ISNUMBER(H532),YEAR(H532),"")</f>
        <v/>
      </c>
      <c r="Q532" s="23">
        <f>IF(D532="","",IF(COUNTIF(pl_chave,D532)&gt;0,"No plano atual","Fora do plano: histórico preservado"))</f>
        <v/>
      </c>
      <c r="R532" s="23">
        <f>IF(A532&amp;B532&amp;C532="","",IF(A532="","ERRO: falta ID do registro",IF(COUNTIF(ex_id,A532)&gt;1,"ERRO: ID do registro duplicado",IF(NOT(ISNUMBER(H532)),"ERRO: data realizada ausente ou inválida",IF(AND(ISNUMBER(pcmd_emissao),N(H532)&gt;N(pcmd_emissao)),"Verificar: realizada após a emissão","OK")))))</f>
        <v/>
      </c>
      <c r="S532" s="53" t="n"/>
    </row>
    <row r="533">
      <c r="A533" s="25" t="n"/>
      <c r="B533" s="29" t="n"/>
      <c r="C533" s="25" t="n"/>
      <c r="D533" s="23">
        <f>IF(OR(B533="",C533=""),"",B533&amp;"|"&amp;C533)</f>
        <v/>
      </c>
      <c r="E533" s="29" t="n"/>
      <c r="F533" s="52" t="n"/>
      <c r="G533" s="49" t="n"/>
      <c r="H533" s="49" t="n"/>
      <c r="I533" s="30">
        <f>IF(OR(D533="",NOT(ISNUMBER(G533))),"",D533&amp;"|"&amp;YEAR(G533)&amp;"-"&amp;RIGHT("0"&amp;MONTH(G533),2)&amp;"-"&amp;RIGHT("0"&amp;DAY(G533),2))</f>
        <v/>
      </c>
      <c r="J533" s="52" t="n"/>
      <c r="K533" s="25" t="n"/>
      <c r="L533" s="29" t="n"/>
      <c r="M533" s="25" t="n"/>
      <c r="N533" s="25" t="n"/>
      <c r="O533" s="23">
        <f>IF(A533&amp;B533&amp;C533="","",IF(I533="","Sem vínculo",IF(COUNTIF(oc_chave,I533)&gt;0,"Vinculada","Previsão não encontrada")))</f>
        <v/>
      </c>
      <c r="P533" s="39">
        <f>IF(ISNUMBER(H533),YEAR(H533),"")</f>
        <v/>
      </c>
      <c r="Q533" s="23">
        <f>IF(D533="","",IF(COUNTIF(pl_chave,D533)&gt;0,"No plano atual","Fora do plano: histórico preservado"))</f>
        <v/>
      </c>
      <c r="R533" s="23">
        <f>IF(A533&amp;B533&amp;C533="","",IF(A533="","ERRO: falta ID do registro",IF(COUNTIF(ex_id,A533)&gt;1,"ERRO: ID do registro duplicado",IF(NOT(ISNUMBER(H533)),"ERRO: data realizada ausente ou inválida",IF(AND(ISNUMBER(pcmd_emissao),N(H533)&gt;N(pcmd_emissao)),"Verificar: realizada após a emissão","OK")))))</f>
        <v/>
      </c>
      <c r="S533" s="53" t="n"/>
    </row>
    <row r="534">
      <c r="A534" s="25" t="n"/>
      <c r="B534" s="29" t="n"/>
      <c r="C534" s="25" t="n"/>
      <c r="D534" s="23">
        <f>IF(OR(B534="",C534=""),"",B534&amp;"|"&amp;C534)</f>
        <v/>
      </c>
      <c r="E534" s="29" t="n"/>
      <c r="F534" s="52" t="n"/>
      <c r="G534" s="49" t="n"/>
      <c r="H534" s="49" t="n"/>
      <c r="I534" s="30">
        <f>IF(OR(D534="",NOT(ISNUMBER(G534))),"",D534&amp;"|"&amp;YEAR(G534)&amp;"-"&amp;RIGHT("0"&amp;MONTH(G534),2)&amp;"-"&amp;RIGHT("0"&amp;DAY(G534),2))</f>
        <v/>
      </c>
      <c r="J534" s="52" t="n"/>
      <c r="K534" s="25" t="n"/>
      <c r="L534" s="29" t="n"/>
      <c r="M534" s="25" t="n"/>
      <c r="N534" s="25" t="n"/>
      <c r="O534" s="23">
        <f>IF(A534&amp;B534&amp;C534="","",IF(I534="","Sem vínculo",IF(COUNTIF(oc_chave,I534)&gt;0,"Vinculada","Previsão não encontrada")))</f>
        <v/>
      </c>
      <c r="P534" s="39">
        <f>IF(ISNUMBER(H534),YEAR(H534),"")</f>
        <v/>
      </c>
      <c r="Q534" s="23">
        <f>IF(D534="","",IF(COUNTIF(pl_chave,D534)&gt;0,"No plano atual","Fora do plano: histórico preservado"))</f>
        <v/>
      </c>
      <c r="R534" s="23">
        <f>IF(A534&amp;B534&amp;C534="","",IF(A534="","ERRO: falta ID do registro",IF(COUNTIF(ex_id,A534)&gt;1,"ERRO: ID do registro duplicado",IF(NOT(ISNUMBER(H534)),"ERRO: data realizada ausente ou inválida",IF(AND(ISNUMBER(pcmd_emissao),N(H534)&gt;N(pcmd_emissao)),"Verificar: realizada após a emissão","OK")))))</f>
        <v/>
      </c>
      <c r="S534" s="53" t="n"/>
    </row>
    <row r="535">
      <c r="A535" s="25" t="n"/>
      <c r="B535" s="29" t="n"/>
      <c r="C535" s="25" t="n"/>
      <c r="D535" s="23">
        <f>IF(OR(B535="",C535=""),"",B535&amp;"|"&amp;C535)</f>
        <v/>
      </c>
      <c r="E535" s="29" t="n"/>
      <c r="F535" s="52" t="n"/>
      <c r="G535" s="49" t="n"/>
      <c r="H535" s="49" t="n"/>
      <c r="I535" s="30">
        <f>IF(OR(D535="",NOT(ISNUMBER(G535))),"",D535&amp;"|"&amp;YEAR(G535)&amp;"-"&amp;RIGHT("0"&amp;MONTH(G535),2)&amp;"-"&amp;RIGHT("0"&amp;DAY(G535),2))</f>
        <v/>
      </c>
      <c r="J535" s="52" t="n"/>
      <c r="K535" s="25" t="n"/>
      <c r="L535" s="29" t="n"/>
      <c r="M535" s="25" t="n"/>
      <c r="N535" s="25" t="n"/>
      <c r="O535" s="23">
        <f>IF(A535&amp;B535&amp;C535="","",IF(I535="","Sem vínculo",IF(COUNTIF(oc_chave,I535)&gt;0,"Vinculada","Previsão não encontrada")))</f>
        <v/>
      </c>
      <c r="P535" s="39">
        <f>IF(ISNUMBER(H535),YEAR(H535),"")</f>
        <v/>
      </c>
      <c r="Q535" s="23">
        <f>IF(D535="","",IF(COUNTIF(pl_chave,D535)&gt;0,"No plano atual","Fora do plano: histórico preservado"))</f>
        <v/>
      </c>
      <c r="R535" s="23">
        <f>IF(A535&amp;B535&amp;C535="","",IF(A535="","ERRO: falta ID do registro",IF(COUNTIF(ex_id,A535)&gt;1,"ERRO: ID do registro duplicado",IF(NOT(ISNUMBER(H535)),"ERRO: data realizada ausente ou inválida",IF(AND(ISNUMBER(pcmd_emissao),N(H535)&gt;N(pcmd_emissao)),"Verificar: realizada após a emissão","OK")))))</f>
        <v/>
      </c>
      <c r="S535" s="53" t="n"/>
    </row>
    <row r="536">
      <c r="A536" s="25" t="n"/>
      <c r="B536" s="29" t="n"/>
      <c r="C536" s="25" t="n"/>
      <c r="D536" s="23">
        <f>IF(OR(B536="",C536=""),"",B536&amp;"|"&amp;C536)</f>
        <v/>
      </c>
      <c r="E536" s="29" t="n"/>
      <c r="F536" s="52" t="n"/>
      <c r="G536" s="49" t="n"/>
      <c r="H536" s="49" t="n"/>
      <c r="I536" s="30">
        <f>IF(OR(D536="",NOT(ISNUMBER(G536))),"",D536&amp;"|"&amp;YEAR(G536)&amp;"-"&amp;RIGHT("0"&amp;MONTH(G536),2)&amp;"-"&amp;RIGHT("0"&amp;DAY(G536),2))</f>
        <v/>
      </c>
      <c r="J536" s="52" t="n"/>
      <c r="K536" s="25" t="n"/>
      <c r="L536" s="29" t="n"/>
      <c r="M536" s="25" t="n"/>
      <c r="N536" s="25" t="n"/>
      <c r="O536" s="23">
        <f>IF(A536&amp;B536&amp;C536="","",IF(I536="","Sem vínculo",IF(COUNTIF(oc_chave,I536)&gt;0,"Vinculada","Previsão não encontrada")))</f>
        <v/>
      </c>
      <c r="P536" s="39">
        <f>IF(ISNUMBER(H536),YEAR(H536),"")</f>
        <v/>
      </c>
      <c r="Q536" s="23">
        <f>IF(D536="","",IF(COUNTIF(pl_chave,D536)&gt;0,"No plano atual","Fora do plano: histórico preservado"))</f>
        <v/>
      </c>
      <c r="R536" s="23">
        <f>IF(A536&amp;B536&amp;C536="","",IF(A536="","ERRO: falta ID do registro",IF(COUNTIF(ex_id,A536)&gt;1,"ERRO: ID do registro duplicado",IF(NOT(ISNUMBER(H536)),"ERRO: data realizada ausente ou inválida",IF(AND(ISNUMBER(pcmd_emissao),N(H536)&gt;N(pcmd_emissao)),"Verificar: realizada após a emissão","OK")))))</f>
        <v/>
      </c>
      <c r="S536" s="53" t="n"/>
    </row>
    <row r="537">
      <c r="A537" s="25" t="n"/>
      <c r="B537" s="29" t="n"/>
      <c r="C537" s="25" t="n"/>
      <c r="D537" s="23">
        <f>IF(OR(B537="",C537=""),"",B537&amp;"|"&amp;C537)</f>
        <v/>
      </c>
      <c r="E537" s="29" t="n"/>
      <c r="F537" s="52" t="n"/>
      <c r="G537" s="49" t="n"/>
      <c r="H537" s="49" t="n"/>
      <c r="I537" s="30">
        <f>IF(OR(D537="",NOT(ISNUMBER(G537))),"",D537&amp;"|"&amp;YEAR(G537)&amp;"-"&amp;RIGHT("0"&amp;MONTH(G537),2)&amp;"-"&amp;RIGHT("0"&amp;DAY(G537),2))</f>
        <v/>
      </c>
      <c r="J537" s="52" t="n"/>
      <c r="K537" s="25" t="n"/>
      <c r="L537" s="29" t="n"/>
      <c r="M537" s="25" t="n"/>
      <c r="N537" s="25" t="n"/>
      <c r="O537" s="23">
        <f>IF(A537&amp;B537&amp;C537="","",IF(I537="","Sem vínculo",IF(COUNTIF(oc_chave,I537)&gt;0,"Vinculada","Previsão não encontrada")))</f>
        <v/>
      </c>
      <c r="P537" s="39">
        <f>IF(ISNUMBER(H537),YEAR(H537),"")</f>
        <v/>
      </c>
      <c r="Q537" s="23">
        <f>IF(D537="","",IF(COUNTIF(pl_chave,D537)&gt;0,"No plano atual","Fora do plano: histórico preservado"))</f>
        <v/>
      </c>
      <c r="R537" s="23">
        <f>IF(A537&amp;B537&amp;C537="","",IF(A537="","ERRO: falta ID do registro",IF(COUNTIF(ex_id,A537)&gt;1,"ERRO: ID do registro duplicado",IF(NOT(ISNUMBER(H537)),"ERRO: data realizada ausente ou inválida",IF(AND(ISNUMBER(pcmd_emissao),N(H537)&gt;N(pcmd_emissao)),"Verificar: realizada após a emissão","OK")))))</f>
        <v/>
      </c>
      <c r="S537" s="53" t="n"/>
    </row>
    <row r="538">
      <c r="A538" s="25" t="n"/>
      <c r="B538" s="29" t="n"/>
      <c r="C538" s="25" t="n"/>
      <c r="D538" s="23">
        <f>IF(OR(B538="",C538=""),"",B538&amp;"|"&amp;C538)</f>
        <v/>
      </c>
      <c r="E538" s="29" t="n"/>
      <c r="F538" s="52" t="n"/>
      <c r="G538" s="49" t="n"/>
      <c r="H538" s="49" t="n"/>
      <c r="I538" s="30">
        <f>IF(OR(D538="",NOT(ISNUMBER(G538))),"",D538&amp;"|"&amp;YEAR(G538)&amp;"-"&amp;RIGHT("0"&amp;MONTH(G538),2)&amp;"-"&amp;RIGHT("0"&amp;DAY(G538),2))</f>
        <v/>
      </c>
      <c r="J538" s="52" t="n"/>
      <c r="K538" s="25" t="n"/>
      <c r="L538" s="29" t="n"/>
      <c r="M538" s="25" t="n"/>
      <c r="N538" s="25" t="n"/>
      <c r="O538" s="23">
        <f>IF(A538&amp;B538&amp;C538="","",IF(I538="","Sem vínculo",IF(COUNTIF(oc_chave,I538)&gt;0,"Vinculada","Previsão não encontrada")))</f>
        <v/>
      </c>
      <c r="P538" s="39">
        <f>IF(ISNUMBER(H538),YEAR(H538),"")</f>
        <v/>
      </c>
      <c r="Q538" s="23">
        <f>IF(D538="","",IF(COUNTIF(pl_chave,D538)&gt;0,"No plano atual","Fora do plano: histórico preservado"))</f>
        <v/>
      </c>
      <c r="R538" s="23">
        <f>IF(A538&amp;B538&amp;C538="","",IF(A538="","ERRO: falta ID do registro",IF(COUNTIF(ex_id,A538)&gt;1,"ERRO: ID do registro duplicado",IF(NOT(ISNUMBER(H538)),"ERRO: data realizada ausente ou inválida",IF(AND(ISNUMBER(pcmd_emissao),N(H538)&gt;N(pcmd_emissao)),"Verificar: realizada após a emissão","OK")))))</f>
        <v/>
      </c>
      <c r="S538" s="53" t="n"/>
    </row>
    <row r="539">
      <c r="A539" s="25" t="n"/>
      <c r="B539" s="29" t="n"/>
      <c r="C539" s="25" t="n"/>
      <c r="D539" s="23">
        <f>IF(OR(B539="",C539=""),"",B539&amp;"|"&amp;C539)</f>
        <v/>
      </c>
      <c r="E539" s="29" t="n"/>
      <c r="F539" s="52" t="n"/>
      <c r="G539" s="49" t="n"/>
      <c r="H539" s="49" t="n"/>
      <c r="I539" s="30">
        <f>IF(OR(D539="",NOT(ISNUMBER(G539))),"",D539&amp;"|"&amp;YEAR(G539)&amp;"-"&amp;RIGHT("0"&amp;MONTH(G539),2)&amp;"-"&amp;RIGHT("0"&amp;DAY(G539),2))</f>
        <v/>
      </c>
      <c r="J539" s="52" t="n"/>
      <c r="K539" s="25" t="n"/>
      <c r="L539" s="29" t="n"/>
      <c r="M539" s="25" t="n"/>
      <c r="N539" s="25" t="n"/>
      <c r="O539" s="23">
        <f>IF(A539&amp;B539&amp;C539="","",IF(I539="","Sem vínculo",IF(COUNTIF(oc_chave,I539)&gt;0,"Vinculada","Previsão não encontrada")))</f>
        <v/>
      </c>
      <c r="P539" s="39">
        <f>IF(ISNUMBER(H539),YEAR(H539),"")</f>
        <v/>
      </c>
      <c r="Q539" s="23">
        <f>IF(D539="","",IF(COUNTIF(pl_chave,D539)&gt;0,"No plano atual","Fora do plano: histórico preservado"))</f>
        <v/>
      </c>
      <c r="R539" s="23">
        <f>IF(A539&amp;B539&amp;C539="","",IF(A539="","ERRO: falta ID do registro",IF(COUNTIF(ex_id,A539)&gt;1,"ERRO: ID do registro duplicado",IF(NOT(ISNUMBER(H539)),"ERRO: data realizada ausente ou inválida",IF(AND(ISNUMBER(pcmd_emissao),N(H539)&gt;N(pcmd_emissao)),"Verificar: realizada após a emissão","OK")))))</f>
        <v/>
      </c>
      <c r="S539" s="53" t="n"/>
    </row>
    <row r="540">
      <c r="A540" s="25" t="n"/>
      <c r="B540" s="29" t="n"/>
      <c r="C540" s="25" t="n"/>
      <c r="D540" s="23">
        <f>IF(OR(B540="",C540=""),"",B540&amp;"|"&amp;C540)</f>
        <v/>
      </c>
      <c r="E540" s="29" t="n"/>
      <c r="F540" s="52" t="n"/>
      <c r="G540" s="49" t="n"/>
      <c r="H540" s="49" t="n"/>
      <c r="I540" s="30">
        <f>IF(OR(D540="",NOT(ISNUMBER(G540))),"",D540&amp;"|"&amp;YEAR(G540)&amp;"-"&amp;RIGHT("0"&amp;MONTH(G540),2)&amp;"-"&amp;RIGHT("0"&amp;DAY(G540),2))</f>
        <v/>
      </c>
      <c r="J540" s="52" t="n"/>
      <c r="K540" s="25" t="n"/>
      <c r="L540" s="29" t="n"/>
      <c r="M540" s="25" t="n"/>
      <c r="N540" s="25" t="n"/>
      <c r="O540" s="23">
        <f>IF(A540&amp;B540&amp;C540="","",IF(I540="","Sem vínculo",IF(COUNTIF(oc_chave,I540)&gt;0,"Vinculada","Previsão não encontrada")))</f>
        <v/>
      </c>
      <c r="P540" s="39">
        <f>IF(ISNUMBER(H540),YEAR(H540),"")</f>
        <v/>
      </c>
      <c r="Q540" s="23">
        <f>IF(D540="","",IF(COUNTIF(pl_chave,D540)&gt;0,"No plano atual","Fora do plano: histórico preservado"))</f>
        <v/>
      </c>
      <c r="R540" s="23">
        <f>IF(A540&amp;B540&amp;C540="","",IF(A540="","ERRO: falta ID do registro",IF(COUNTIF(ex_id,A540)&gt;1,"ERRO: ID do registro duplicado",IF(NOT(ISNUMBER(H540)),"ERRO: data realizada ausente ou inválida",IF(AND(ISNUMBER(pcmd_emissao),N(H540)&gt;N(pcmd_emissao)),"Verificar: realizada após a emissão","OK")))))</f>
        <v/>
      </c>
      <c r="S540" s="53" t="n"/>
    </row>
    <row r="541">
      <c r="A541" s="25" t="n"/>
      <c r="B541" s="29" t="n"/>
      <c r="C541" s="25" t="n"/>
      <c r="D541" s="23">
        <f>IF(OR(B541="",C541=""),"",B541&amp;"|"&amp;C541)</f>
        <v/>
      </c>
      <c r="E541" s="29" t="n"/>
      <c r="F541" s="52" t="n"/>
      <c r="G541" s="49" t="n"/>
      <c r="H541" s="49" t="n"/>
      <c r="I541" s="30">
        <f>IF(OR(D541="",NOT(ISNUMBER(G541))),"",D541&amp;"|"&amp;YEAR(G541)&amp;"-"&amp;RIGHT("0"&amp;MONTH(G541),2)&amp;"-"&amp;RIGHT("0"&amp;DAY(G541),2))</f>
        <v/>
      </c>
      <c r="J541" s="52" t="n"/>
      <c r="K541" s="25" t="n"/>
      <c r="L541" s="29" t="n"/>
      <c r="M541" s="25" t="n"/>
      <c r="N541" s="25" t="n"/>
      <c r="O541" s="23">
        <f>IF(A541&amp;B541&amp;C541="","",IF(I541="","Sem vínculo",IF(COUNTIF(oc_chave,I541)&gt;0,"Vinculada","Previsão não encontrada")))</f>
        <v/>
      </c>
      <c r="P541" s="39">
        <f>IF(ISNUMBER(H541),YEAR(H541),"")</f>
        <v/>
      </c>
      <c r="Q541" s="23">
        <f>IF(D541="","",IF(COUNTIF(pl_chave,D541)&gt;0,"No plano atual","Fora do plano: histórico preservado"))</f>
        <v/>
      </c>
      <c r="R541" s="23">
        <f>IF(A541&amp;B541&amp;C541="","",IF(A541="","ERRO: falta ID do registro",IF(COUNTIF(ex_id,A541)&gt;1,"ERRO: ID do registro duplicado",IF(NOT(ISNUMBER(H541)),"ERRO: data realizada ausente ou inválida",IF(AND(ISNUMBER(pcmd_emissao),N(H541)&gt;N(pcmd_emissao)),"Verificar: realizada após a emissão","OK")))))</f>
        <v/>
      </c>
      <c r="S541" s="53" t="n"/>
    </row>
    <row r="542">
      <c r="A542" s="25" t="n"/>
      <c r="B542" s="29" t="n"/>
      <c r="C542" s="25" t="n"/>
      <c r="D542" s="23">
        <f>IF(OR(B542="",C542=""),"",B542&amp;"|"&amp;C542)</f>
        <v/>
      </c>
      <c r="E542" s="29" t="n"/>
      <c r="F542" s="52" t="n"/>
      <c r="G542" s="49" t="n"/>
      <c r="H542" s="49" t="n"/>
      <c r="I542" s="30">
        <f>IF(OR(D542="",NOT(ISNUMBER(G542))),"",D542&amp;"|"&amp;YEAR(G542)&amp;"-"&amp;RIGHT("0"&amp;MONTH(G542),2)&amp;"-"&amp;RIGHT("0"&amp;DAY(G542),2))</f>
        <v/>
      </c>
      <c r="J542" s="52" t="n"/>
      <c r="K542" s="25" t="n"/>
      <c r="L542" s="29" t="n"/>
      <c r="M542" s="25" t="n"/>
      <c r="N542" s="25" t="n"/>
      <c r="O542" s="23">
        <f>IF(A542&amp;B542&amp;C542="","",IF(I542="","Sem vínculo",IF(COUNTIF(oc_chave,I542)&gt;0,"Vinculada","Previsão não encontrada")))</f>
        <v/>
      </c>
      <c r="P542" s="39">
        <f>IF(ISNUMBER(H542),YEAR(H542),"")</f>
        <v/>
      </c>
      <c r="Q542" s="23">
        <f>IF(D542="","",IF(COUNTIF(pl_chave,D542)&gt;0,"No plano atual","Fora do plano: histórico preservado"))</f>
        <v/>
      </c>
      <c r="R542" s="23">
        <f>IF(A542&amp;B542&amp;C542="","",IF(A542="","ERRO: falta ID do registro",IF(COUNTIF(ex_id,A542)&gt;1,"ERRO: ID do registro duplicado",IF(NOT(ISNUMBER(H542)),"ERRO: data realizada ausente ou inválida",IF(AND(ISNUMBER(pcmd_emissao),N(H542)&gt;N(pcmd_emissao)),"Verificar: realizada após a emissão","OK")))))</f>
        <v/>
      </c>
      <c r="S542" s="53" t="n"/>
    </row>
    <row r="543">
      <c r="A543" s="25" t="n"/>
      <c r="B543" s="29" t="n"/>
      <c r="C543" s="25" t="n"/>
      <c r="D543" s="23">
        <f>IF(OR(B543="",C543=""),"",B543&amp;"|"&amp;C543)</f>
        <v/>
      </c>
      <c r="E543" s="29" t="n"/>
      <c r="F543" s="52" t="n"/>
      <c r="G543" s="49" t="n"/>
      <c r="H543" s="49" t="n"/>
      <c r="I543" s="30">
        <f>IF(OR(D543="",NOT(ISNUMBER(G543))),"",D543&amp;"|"&amp;YEAR(G543)&amp;"-"&amp;RIGHT("0"&amp;MONTH(G543),2)&amp;"-"&amp;RIGHT("0"&amp;DAY(G543),2))</f>
        <v/>
      </c>
      <c r="J543" s="52" t="n"/>
      <c r="K543" s="25" t="n"/>
      <c r="L543" s="29" t="n"/>
      <c r="M543" s="25" t="n"/>
      <c r="N543" s="25" t="n"/>
      <c r="O543" s="23">
        <f>IF(A543&amp;B543&amp;C543="","",IF(I543="","Sem vínculo",IF(COUNTIF(oc_chave,I543)&gt;0,"Vinculada","Previsão não encontrada")))</f>
        <v/>
      </c>
      <c r="P543" s="39">
        <f>IF(ISNUMBER(H543),YEAR(H543),"")</f>
        <v/>
      </c>
      <c r="Q543" s="23">
        <f>IF(D543="","",IF(COUNTIF(pl_chave,D543)&gt;0,"No plano atual","Fora do plano: histórico preservado"))</f>
        <v/>
      </c>
      <c r="R543" s="23">
        <f>IF(A543&amp;B543&amp;C543="","",IF(A543="","ERRO: falta ID do registro",IF(COUNTIF(ex_id,A543)&gt;1,"ERRO: ID do registro duplicado",IF(NOT(ISNUMBER(H543)),"ERRO: data realizada ausente ou inválida",IF(AND(ISNUMBER(pcmd_emissao),N(H543)&gt;N(pcmd_emissao)),"Verificar: realizada após a emissão","OK")))))</f>
        <v/>
      </c>
      <c r="S543" s="53" t="n"/>
    </row>
    <row r="544">
      <c r="A544" s="25" t="n"/>
      <c r="B544" s="29" t="n"/>
      <c r="C544" s="25" t="n"/>
      <c r="D544" s="23">
        <f>IF(OR(B544="",C544=""),"",B544&amp;"|"&amp;C544)</f>
        <v/>
      </c>
      <c r="E544" s="29" t="n"/>
      <c r="F544" s="52" t="n"/>
      <c r="G544" s="49" t="n"/>
      <c r="H544" s="49" t="n"/>
      <c r="I544" s="30">
        <f>IF(OR(D544="",NOT(ISNUMBER(G544))),"",D544&amp;"|"&amp;YEAR(G544)&amp;"-"&amp;RIGHT("0"&amp;MONTH(G544),2)&amp;"-"&amp;RIGHT("0"&amp;DAY(G544),2))</f>
        <v/>
      </c>
      <c r="J544" s="52" t="n"/>
      <c r="K544" s="25" t="n"/>
      <c r="L544" s="29" t="n"/>
      <c r="M544" s="25" t="n"/>
      <c r="N544" s="25" t="n"/>
      <c r="O544" s="23">
        <f>IF(A544&amp;B544&amp;C544="","",IF(I544="","Sem vínculo",IF(COUNTIF(oc_chave,I544)&gt;0,"Vinculada","Previsão não encontrada")))</f>
        <v/>
      </c>
      <c r="P544" s="39">
        <f>IF(ISNUMBER(H544),YEAR(H544),"")</f>
        <v/>
      </c>
      <c r="Q544" s="23">
        <f>IF(D544="","",IF(COUNTIF(pl_chave,D544)&gt;0,"No plano atual","Fora do plano: histórico preservado"))</f>
        <v/>
      </c>
      <c r="R544" s="23">
        <f>IF(A544&amp;B544&amp;C544="","",IF(A544="","ERRO: falta ID do registro",IF(COUNTIF(ex_id,A544)&gt;1,"ERRO: ID do registro duplicado",IF(NOT(ISNUMBER(H544)),"ERRO: data realizada ausente ou inválida",IF(AND(ISNUMBER(pcmd_emissao),N(H544)&gt;N(pcmd_emissao)),"Verificar: realizada após a emissão","OK")))))</f>
        <v/>
      </c>
      <c r="S544" s="53" t="n"/>
    </row>
    <row r="545">
      <c r="A545" s="25" t="n"/>
      <c r="B545" s="29" t="n"/>
      <c r="C545" s="25" t="n"/>
      <c r="D545" s="23">
        <f>IF(OR(B545="",C545=""),"",B545&amp;"|"&amp;C545)</f>
        <v/>
      </c>
      <c r="E545" s="29" t="n"/>
      <c r="F545" s="52" t="n"/>
      <c r="G545" s="49" t="n"/>
      <c r="H545" s="49" t="n"/>
      <c r="I545" s="30">
        <f>IF(OR(D545="",NOT(ISNUMBER(G545))),"",D545&amp;"|"&amp;YEAR(G545)&amp;"-"&amp;RIGHT("0"&amp;MONTH(G545),2)&amp;"-"&amp;RIGHT("0"&amp;DAY(G545),2))</f>
        <v/>
      </c>
      <c r="J545" s="52" t="n"/>
      <c r="K545" s="25" t="n"/>
      <c r="L545" s="29" t="n"/>
      <c r="M545" s="25" t="n"/>
      <c r="N545" s="25" t="n"/>
      <c r="O545" s="23">
        <f>IF(A545&amp;B545&amp;C545="","",IF(I545="","Sem vínculo",IF(COUNTIF(oc_chave,I545)&gt;0,"Vinculada","Previsão não encontrada")))</f>
        <v/>
      </c>
      <c r="P545" s="39">
        <f>IF(ISNUMBER(H545),YEAR(H545),"")</f>
        <v/>
      </c>
      <c r="Q545" s="23">
        <f>IF(D545="","",IF(COUNTIF(pl_chave,D545)&gt;0,"No plano atual","Fora do plano: histórico preservado"))</f>
        <v/>
      </c>
      <c r="R545" s="23">
        <f>IF(A545&amp;B545&amp;C545="","",IF(A545="","ERRO: falta ID do registro",IF(COUNTIF(ex_id,A545)&gt;1,"ERRO: ID do registro duplicado",IF(NOT(ISNUMBER(H545)),"ERRO: data realizada ausente ou inválida",IF(AND(ISNUMBER(pcmd_emissao),N(H545)&gt;N(pcmd_emissao)),"Verificar: realizada após a emissão","OK")))))</f>
        <v/>
      </c>
      <c r="S545" s="53" t="n"/>
    </row>
    <row r="546">
      <c r="A546" s="25" t="n"/>
      <c r="B546" s="29" t="n"/>
      <c r="C546" s="25" t="n"/>
      <c r="D546" s="23">
        <f>IF(OR(B546="",C546=""),"",B546&amp;"|"&amp;C546)</f>
        <v/>
      </c>
      <c r="E546" s="29" t="n"/>
      <c r="F546" s="52" t="n"/>
      <c r="G546" s="49" t="n"/>
      <c r="H546" s="49" t="n"/>
      <c r="I546" s="30">
        <f>IF(OR(D546="",NOT(ISNUMBER(G546))),"",D546&amp;"|"&amp;YEAR(G546)&amp;"-"&amp;RIGHT("0"&amp;MONTH(G546),2)&amp;"-"&amp;RIGHT("0"&amp;DAY(G546),2))</f>
        <v/>
      </c>
      <c r="J546" s="52" t="n"/>
      <c r="K546" s="25" t="n"/>
      <c r="L546" s="29" t="n"/>
      <c r="M546" s="25" t="n"/>
      <c r="N546" s="25" t="n"/>
      <c r="O546" s="23">
        <f>IF(A546&amp;B546&amp;C546="","",IF(I546="","Sem vínculo",IF(COUNTIF(oc_chave,I546)&gt;0,"Vinculada","Previsão não encontrada")))</f>
        <v/>
      </c>
      <c r="P546" s="39">
        <f>IF(ISNUMBER(H546),YEAR(H546),"")</f>
        <v/>
      </c>
      <c r="Q546" s="23">
        <f>IF(D546="","",IF(COUNTIF(pl_chave,D546)&gt;0,"No plano atual","Fora do plano: histórico preservado"))</f>
        <v/>
      </c>
      <c r="R546" s="23">
        <f>IF(A546&amp;B546&amp;C546="","",IF(A546="","ERRO: falta ID do registro",IF(COUNTIF(ex_id,A546)&gt;1,"ERRO: ID do registro duplicado",IF(NOT(ISNUMBER(H546)),"ERRO: data realizada ausente ou inválida",IF(AND(ISNUMBER(pcmd_emissao),N(H546)&gt;N(pcmd_emissao)),"Verificar: realizada após a emissão","OK")))))</f>
        <v/>
      </c>
      <c r="S546" s="53" t="n"/>
    </row>
    <row r="547">
      <c r="A547" s="25" t="n"/>
      <c r="B547" s="29" t="n"/>
      <c r="C547" s="25" t="n"/>
      <c r="D547" s="23">
        <f>IF(OR(B547="",C547=""),"",B547&amp;"|"&amp;C547)</f>
        <v/>
      </c>
      <c r="E547" s="29" t="n"/>
      <c r="F547" s="52" t="n"/>
      <c r="G547" s="49" t="n"/>
      <c r="H547" s="49" t="n"/>
      <c r="I547" s="30">
        <f>IF(OR(D547="",NOT(ISNUMBER(G547))),"",D547&amp;"|"&amp;YEAR(G547)&amp;"-"&amp;RIGHT("0"&amp;MONTH(G547),2)&amp;"-"&amp;RIGHT("0"&amp;DAY(G547),2))</f>
        <v/>
      </c>
      <c r="J547" s="52" t="n"/>
      <c r="K547" s="25" t="n"/>
      <c r="L547" s="29" t="n"/>
      <c r="M547" s="25" t="n"/>
      <c r="N547" s="25" t="n"/>
      <c r="O547" s="23">
        <f>IF(A547&amp;B547&amp;C547="","",IF(I547="","Sem vínculo",IF(COUNTIF(oc_chave,I547)&gt;0,"Vinculada","Previsão não encontrada")))</f>
        <v/>
      </c>
      <c r="P547" s="39">
        <f>IF(ISNUMBER(H547),YEAR(H547),"")</f>
        <v/>
      </c>
      <c r="Q547" s="23">
        <f>IF(D547="","",IF(COUNTIF(pl_chave,D547)&gt;0,"No plano atual","Fora do plano: histórico preservado"))</f>
        <v/>
      </c>
      <c r="R547" s="23">
        <f>IF(A547&amp;B547&amp;C547="","",IF(A547="","ERRO: falta ID do registro",IF(COUNTIF(ex_id,A547)&gt;1,"ERRO: ID do registro duplicado",IF(NOT(ISNUMBER(H547)),"ERRO: data realizada ausente ou inválida",IF(AND(ISNUMBER(pcmd_emissao),N(H547)&gt;N(pcmd_emissao)),"Verificar: realizada após a emissão","OK")))))</f>
        <v/>
      </c>
      <c r="S547" s="53" t="n"/>
    </row>
    <row r="548">
      <c r="A548" s="25" t="n"/>
      <c r="B548" s="29" t="n"/>
      <c r="C548" s="25" t="n"/>
      <c r="D548" s="23">
        <f>IF(OR(B548="",C548=""),"",B548&amp;"|"&amp;C548)</f>
        <v/>
      </c>
      <c r="E548" s="29" t="n"/>
      <c r="F548" s="52" t="n"/>
      <c r="G548" s="49" t="n"/>
      <c r="H548" s="49" t="n"/>
      <c r="I548" s="30">
        <f>IF(OR(D548="",NOT(ISNUMBER(G548))),"",D548&amp;"|"&amp;YEAR(G548)&amp;"-"&amp;RIGHT("0"&amp;MONTH(G548),2)&amp;"-"&amp;RIGHT("0"&amp;DAY(G548),2))</f>
        <v/>
      </c>
      <c r="J548" s="52" t="n"/>
      <c r="K548" s="25" t="n"/>
      <c r="L548" s="29" t="n"/>
      <c r="M548" s="25" t="n"/>
      <c r="N548" s="25" t="n"/>
      <c r="O548" s="23">
        <f>IF(A548&amp;B548&amp;C548="","",IF(I548="","Sem vínculo",IF(COUNTIF(oc_chave,I548)&gt;0,"Vinculada","Previsão não encontrada")))</f>
        <v/>
      </c>
      <c r="P548" s="39">
        <f>IF(ISNUMBER(H548),YEAR(H548),"")</f>
        <v/>
      </c>
      <c r="Q548" s="23">
        <f>IF(D548="","",IF(COUNTIF(pl_chave,D548)&gt;0,"No plano atual","Fora do plano: histórico preservado"))</f>
        <v/>
      </c>
      <c r="R548" s="23">
        <f>IF(A548&amp;B548&amp;C548="","",IF(A548="","ERRO: falta ID do registro",IF(COUNTIF(ex_id,A548)&gt;1,"ERRO: ID do registro duplicado",IF(NOT(ISNUMBER(H548)),"ERRO: data realizada ausente ou inválida",IF(AND(ISNUMBER(pcmd_emissao),N(H548)&gt;N(pcmd_emissao)),"Verificar: realizada após a emissão","OK")))))</f>
        <v/>
      </c>
      <c r="S548" s="53" t="n"/>
    </row>
    <row r="549">
      <c r="A549" s="25" t="n"/>
      <c r="B549" s="29" t="n"/>
      <c r="C549" s="25" t="n"/>
      <c r="D549" s="23">
        <f>IF(OR(B549="",C549=""),"",B549&amp;"|"&amp;C549)</f>
        <v/>
      </c>
      <c r="E549" s="29" t="n"/>
      <c r="F549" s="52" t="n"/>
      <c r="G549" s="49" t="n"/>
      <c r="H549" s="49" t="n"/>
      <c r="I549" s="30">
        <f>IF(OR(D549="",NOT(ISNUMBER(G549))),"",D549&amp;"|"&amp;YEAR(G549)&amp;"-"&amp;RIGHT("0"&amp;MONTH(G549),2)&amp;"-"&amp;RIGHT("0"&amp;DAY(G549),2))</f>
        <v/>
      </c>
      <c r="J549" s="52" t="n"/>
      <c r="K549" s="25" t="n"/>
      <c r="L549" s="29" t="n"/>
      <c r="M549" s="25" t="n"/>
      <c r="N549" s="25" t="n"/>
      <c r="O549" s="23">
        <f>IF(A549&amp;B549&amp;C549="","",IF(I549="","Sem vínculo",IF(COUNTIF(oc_chave,I549)&gt;0,"Vinculada","Previsão não encontrada")))</f>
        <v/>
      </c>
      <c r="P549" s="39">
        <f>IF(ISNUMBER(H549),YEAR(H549),"")</f>
        <v/>
      </c>
      <c r="Q549" s="23">
        <f>IF(D549="","",IF(COUNTIF(pl_chave,D549)&gt;0,"No plano atual","Fora do plano: histórico preservado"))</f>
        <v/>
      </c>
      <c r="R549" s="23">
        <f>IF(A549&amp;B549&amp;C549="","",IF(A549="","ERRO: falta ID do registro",IF(COUNTIF(ex_id,A549)&gt;1,"ERRO: ID do registro duplicado",IF(NOT(ISNUMBER(H549)),"ERRO: data realizada ausente ou inválida",IF(AND(ISNUMBER(pcmd_emissao),N(H549)&gt;N(pcmd_emissao)),"Verificar: realizada após a emissão","OK")))))</f>
        <v/>
      </c>
      <c r="S549" s="53" t="n"/>
    </row>
    <row r="550">
      <c r="A550" s="25" t="n"/>
      <c r="B550" s="29" t="n"/>
      <c r="C550" s="25" t="n"/>
      <c r="D550" s="23">
        <f>IF(OR(B550="",C550=""),"",B550&amp;"|"&amp;C550)</f>
        <v/>
      </c>
      <c r="E550" s="29" t="n"/>
      <c r="F550" s="52" t="n"/>
      <c r="G550" s="49" t="n"/>
      <c r="H550" s="49" t="n"/>
      <c r="I550" s="30">
        <f>IF(OR(D550="",NOT(ISNUMBER(G550))),"",D550&amp;"|"&amp;YEAR(G550)&amp;"-"&amp;RIGHT("0"&amp;MONTH(G550),2)&amp;"-"&amp;RIGHT("0"&amp;DAY(G550),2))</f>
        <v/>
      </c>
      <c r="J550" s="52" t="n"/>
      <c r="K550" s="25" t="n"/>
      <c r="L550" s="29" t="n"/>
      <c r="M550" s="25" t="n"/>
      <c r="N550" s="25" t="n"/>
      <c r="O550" s="23">
        <f>IF(A550&amp;B550&amp;C550="","",IF(I550="","Sem vínculo",IF(COUNTIF(oc_chave,I550)&gt;0,"Vinculada","Previsão não encontrada")))</f>
        <v/>
      </c>
      <c r="P550" s="39">
        <f>IF(ISNUMBER(H550),YEAR(H550),"")</f>
        <v/>
      </c>
      <c r="Q550" s="23">
        <f>IF(D550="","",IF(COUNTIF(pl_chave,D550)&gt;0,"No plano atual","Fora do plano: histórico preservado"))</f>
        <v/>
      </c>
      <c r="R550" s="23">
        <f>IF(A550&amp;B550&amp;C550="","",IF(A550="","ERRO: falta ID do registro",IF(COUNTIF(ex_id,A550)&gt;1,"ERRO: ID do registro duplicado",IF(NOT(ISNUMBER(H550)),"ERRO: data realizada ausente ou inválida",IF(AND(ISNUMBER(pcmd_emissao),N(H550)&gt;N(pcmd_emissao)),"Verificar: realizada após a emissão","OK")))))</f>
        <v/>
      </c>
      <c r="S550" s="53" t="n"/>
    </row>
    <row r="551">
      <c r="A551" s="25" t="n"/>
      <c r="B551" s="29" t="n"/>
      <c r="C551" s="25" t="n"/>
      <c r="D551" s="23">
        <f>IF(OR(B551="",C551=""),"",B551&amp;"|"&amp;C551)</f>
        <v/>
      </c>
      <c r="E551" s="29" t="n"/>
      <c r="F551" s="52" t="n"/>
      <c r="G551" s="49" t="n"/>
      <c r="H551" s="49" t="n"/>
      <c r="I551" s="30">
        <f>IF(OR(D551="",NOT(ISNUMBER(G551))),"",D551&amp;"|"&amp;YEAR(G551)&amp;"-"&amp;RIGHT("0"&amp;MONTH(G551),2)&amp;"-"&amp;RIGHT("0"&amp;DAY(G551),2))</f>
        <v/>
      </c>
      <c r="J551" s="52" t="n"/>
      <c r="K551" s="25" t="n"/>
      <c r="L551" s="29" t="n"/>
      <c r="M551" s="25" t="n"/>
      <c r="N551" s="25" t="n"/>
      <c r="O551" s="23">
        <f>IF(A551&amp;B551&amp;C551="","",IF(I551="","Sem vínculo",IF(COUNTIF(oc_chave,I551)&gt;0,"Vinculada","Previsão não encontrada")))</f>
        <v/>
      </c>
      <c r="P551" s="39">
        <f>IF(ISNUMBER(H551),YEAR(H551),"")</f>
        <v/>
      </c>
      <c r="Q551" s="23">
        <f>IF(D551="","",IF(COUNTIF(pl_chave,D551)&gt;0,"No plano atual","Fora do plano: histórico preservado"))</f>
        <v/>
      </c>
      <c r="R551" s="23">
        <f>IF(A551&amp;B551&amp;C551="","",IF(A551="","ERRO: falta ID do registro",IF(COUNTIF(ex_id,A551)&gt;1,"ERRO: ID do registro duplicado",IF(NOT(ISNUMBER(H551)),"ERRO: data realizada ausente ou inválida",IF(AND(ISNUMBER(pcmd_emissao),N(H551)&gt;N(pcmd_emissao)),"Verificar: realizada após a emissão","OK")))))</f>
        <v/>
      </c>
      <c r="S551" s="53" t="n"/>
    </row>
    <row r="552">
      <c r="A552" s="25" t="n"/>
      <c r="B552" s="29" t="n"/>
      <c r="C552" s="25" t="n"/>
      <c r="D552" s="23">
        <f>IF(OR(B552="",C552=""),"",B552&amp;"|"&amp;C552)</f>
        <v/>
      </c>
      <c r="E552" s="29" t="n"/>
      <c r="F552" s="52" t="n"/>
      <c r="G552" s="49" t="n"/>
      <c r="H552" s="49" t="n"/>
      <c r="I552" s="30">
        <f>IF(OR(D552="",NOT(ISNUMBER(G552))),"",D552&amp;"|"&amp;YEAR(G552)&amp;"-"&amp;RIGHT("0"&amp;MONTH(G552),2)&amp;"-"&amp;RIGHT("0"&amp;DAY(G552),2))</f>
        <v/>
      </c>
      <c r="J552" s="52" t="n"/>
      <c r="K552" s="25" t="n"/>
      <c r="L552" s="29" t="n"/>
      <c r="M552" s="25" t="n"/>
      <c r="N552" s="25" t="n"/>
      <c r="O552" s="23">
        <f>IF(A552&amp;B552&amp;C552="","",IF(I552="","Sem vínculo",IF(COUNTIF(oc_chave,I552)&gt;0,"Vinculada","Previsão não encontrada")))</f>
        <v/>
      </c>
      <c r="P552" s="39">
        <f>IF(ISNUMBER(H552),YEAR(H552),"")</f>
        <v/>
      </c>
      <c r="Q552" s="23">
        <f>IF(D552="","",IF(COUNTIF(pl_chave,D552)&gt;0,"No plano atual","Fora do plano: histórico preservado"))</f>
        <v/>
      </c>
      <c r="R552" s="23">
        <f>IF(A552&amp;B552&amp;C552="","",IF(A552="","ERRO: falta ID do registro",IF(COUNTIF(ex_id,A552)&gt;1,"ERRO: ID do registro duplicado",IF(NOT(ISNUMBER(H552)),"ERRO: data realizada ausente ou inválida",IF(AND(ISNUMBER(pcmd_emissao),N(H552)&gt;N(pcmd_emissao)),"Verificar: realizada após a emissão","OK")))))</f>
        <v/>
      </c>
      <c r="S552" s="53" t="n"/>
    </row>
    <row r="553">
      <c r="A553" s="25" t="n"/>
      <c r="B553" s="29" t="n"/>
      <c r="C553" s="25" t="n"/>
      <c r="D553" s="23">
        <f>IF(OR(B553="",C553=""),"",B553&amp;"|"&amp;C553)</f>
        <v/>
      </c>
      <c r="E553" s="29" t="n"/>
      <c r="F553" s="52" t="n"/>
      <c r="G553" s="49" t="n"/>
      <c r="H553" s="49" t="n"/>
      <c r="I553" s="30">
        <f>IF(OR(D553="",NOT(ISNUMBER(G553))),"",D553&amp;"|"&amp;YEAR(G553)&amp;"-"&amp;RIGHT("0"&amp;MONTH(G553),2)&amp;"-"&amp;RIGHT("0"&amp;DAY(G553),2))</f>
        <v/>
      </c>
      <c r="J553" s="52" t="n"/>
      <c r="K553" s="25" t="n"/>
      <c r="L553" s="29" t="n"/>
      <c r="M553" s="25" t="n"/>
      <c r="N553" s="25" t="n"/>
      <c r="O553" s="23">
        <f>IF(A553&amp;B553&amp;C553="","",IF(I553="","Sem vínculo",IF(COUNTIF(oc_chave,I553)&gt;0,"Vinculada","Previsão não encontrada")))</f>
        <v/>
      </c>
      <c r="P553" s="39">
        <f>IF(ISNUMBER(H553),YEAR(H553),"")</f>
        <v/>
      </c>
      <c r="Q553" s="23">
        <f>IF(D553="","",IF(COUNTIF(pl_chave,D553)&gt;0,"No plano atual","Fora do plano: histórico preservado"))</f>
        <v/>
      </c>
      <c r="R553" s="23">
        <f>IF(A553&amp;B553&amp;C553="","",IF(A553="","ERRO: falta ID do registro",IF(COUNTIF(ex_id,A553)&gt;1,"ERRO: ID do registro duplicado",IF(NOT(ISNUMBER(H553)),"ERRO: data realizada ausente ou inválida",IF(AND(ISNUMBER(pcmd_emissao),N(H553)&gt;N(pcmd_emissao)),"Verificar: realizada após a emissão","OK")))))</f>
        <v/>
      </c>
      <c r="S553" s="53" t="n"/>
    </row>
    <row r="554">
      <c r="A554" s="25" t="n"/>
      <c r="B554" s="29" t="n"/>
      <c r="C554" s="25" t="n"/>
      <c r="D554" s="23">
        <f>IF(OR(B554="",C554=""),"",B554&amp;"|"&amp;C554)</f>
        <v/>
      </c>
      <c r="E554" s="29" t="n"/>
      <c r="F554" s="52" t="n"/>
      <c r="G554" s="49" t="n"/>
      <c r="H554" s="49" t="n"/>
      <c r="I554" s="30">
        <f>IF(OR(D554="",NOT(ISNUMBER(G554))),"",D554&amp;"|"&amp;YEAR(G554)&amp;"-"&amp;RIGHT("0"&amp;MONTH(G554),2)&amp;"-"&amp;RIGHT("0"&amp;DAY(G554),2))</f>
        <v/>
      </c>
      <c r="J554" s="52" t="n"/>
      <c r="K554" s="25" t="n"/>
      <c r="L554" s="29" t="n"/>
      <c r="M554" s="25" t="n"/>
      <c r="N554" s="25" t="n"/>
      <c r="O554" s="23">
        <f>IF(A554&amp;B554&amp;C554="","",IF(I554="","Sem vínculo",IF(COUNTIF(oc_chave,I554)&gt;0,"Vinculada","Previsão não encontrada")))</f>
        <v/>
      </c>
      <c r="P554" s="39">
        <f>IF(ISNUMBER(H554),YEAR(H554),"")</f>
        <v/>
      </c>
      <c r="Q554" s="23">
        <f>IF(D554="","",IF(COUNTIF(pl_chave,D554)&gt;0,"No plano atual","Fora do plano: histórico preservado"))</f>
        <v/>
      </c>
      <c r="R554" s="23">
        <f>IF(A554&amp;B554&amp;C554="","",IF(A554="","ERRO: falta ID do registro",IF(COUNTIF(ex_id,A554)&gt;1,"ERRO: ID do registro duplicado",IF(NOT(ISNUMBER(H554)),"ERRO: data realizada ausente ou inválida",IF(AND(ISNUMBER(pcmd_emissao),N(H554)&gt;N(pcmd_emissao)),"Verificar: realizada após a emissão","OK")))))</f>
        <v/>
      </c>
      <c r="S554" s="53" t="n"/>
    </row>
    <row r="555">
      <c r="A555" s="25" t="n"/>
      <c r="B555" s="29" t="n"/>
      <c r="C555" s="25" t="n"/>
      <c r="D555" s="23">
        <f>IF(OR(B555="",C555=""),"",B555&amp;"|"&amp;C555)</f>
        <v/>
      </c>
      <c r="E555" s="29" t="n"/>
      <c r="F555" s="52" t="n"/>
      <c r="G555" s="49" t="n"/>
      <c r="H555" s="49" t="n"/>
      <c r="I555" s="30">
        <f>IF(OR(D555="",NOT(ISNUMBER(G555))),"",D555&amp;"|"&amp;YEAR(G555)&amp;"-"&amp;RIGHT("0"&amp;MONTH(G555),2)&amp;"-"&amp;RIGHT("0"&amp;DAY(G555),2))</f>
        <v/>
      </c>
      <c r="J555" s="52" t="n"/>
      <c r="K555" s="25" t="n"/>
      <c r="L555" s="29" t="n"/>
      <c r="M555" s="25" t="n"/>
      <c r="N555" s="25" t="n"/>
      <c r="O555" s="23">
        <f>IF(A555&amp;B555&amp;C555="","",IF(I555="","Sem vínculo",IF(COUNTIF(oc_chave,I555)&gt;0,"Vinculada","Previsão não encontrada")))</f>
        <v/>
      </c>
      <c r="P555" s="39">
        <f>IF(ISNUMBER(H555),YEAR(H555),"")</f>
        <v/>
      </c>
      <c r="Q555" s="23">
        <f>IF(D555="","",IF(COUNTIF(pl_chave,D555)&gt;0,"No plano atual","Fora do plano: histórico preservado"))</f>
        <v/>
      </c>
      <c r="R555" s="23">
        <f>IF(A555&amp;B555&amp;C555="","",IF(A555="","ERRO: falta ID do registro",IF(COUNTIF(ex_id,A555)&gt;1,"ERRO: ID do registro duplicado",IF(NOT(ISNUMBER(H555)),"ERRO: data realizada ausente ou inválida",IF(AND(ISNUMBER(pcmd_emissao),N(H555)&gt;N(pcmd_emissao)),"Verificar: realizada após a emissão","OK")))))</f>
        <v/>
      </c>
      <c r="S555" s="53" t="n"/>
    </row>
    <row r="556">
      <c r="A556" s="25" t="n"/>
      <c r="B556" s="29" t="n"/>
      <c r="C556" s="25" t="n"/>
      <c r="D556" s="23">
        <f>IF(OR(B556="",C556=""),"",B556&amp;"|"&amp;C556)</f>
        <v/>
      </c>
      <c r="E556" s="29" t="n"/>
      <c r="F556" s="52" t="n"/>
      <c r="G556" s="49" t="n"/>
      <c r="H556" s="49" t="n"/>
      <c r="I556" s="30">
        <f>IF(OR(D556="",NOT(ISNUMBER(G556))),"",D556&amp;"|"&amp;YEAR(G556)&amp;"-"&amp;RIGHT("0"&amp;MONTH(G556),2)&amp;"-"&amp;RIGHT("0"&amp;DAY(G556),2))</f>
        <v/>
      </c>
      <c r="J556" s="52" t="n"/>
      <c r="K556" s="25" t="n"/>
      <c r="L556" s="29" t="n"/>
      <c r="M556" s="25" t="n"/>
      <c r="N556" s="25" t="n"/>
      <c r="O556" s="23">
        <f>IF(A556&amp;B556&amp;C556="","",IF(I556="","Sem vínculo",IF(COUNTIF(oc_chave,I556)&gt;0,"Vinculada","Previsão não encontrada")))</f>
        <v/>
      </c>
      <c r="P556" s="39">
        <f>IF(ISNUMBER(H556),YEAR(H556),"")</f>
        <v/>
      </c>
      <c r="Q556" s="23">
        <f>IF(D556="","",IF(COUNTIF(pl_chave,D556)&gt;0,"No plano atual","Fora do plano: histórico preservado"))</f>
        <v/>
      </c>
      <c r="R556" s="23">
        <f>IF(A556&amp;B556&amp;C556="","",IF(A556="","ERRO: falta ID do registro",IF(COUNTIF(ex_id,A556)&gt;1,"ERRO: ID do registro duplicado",IF(NOT(ISNUMBER(H556)),"ERRO: data realizada ausente ou inválida",IF(AND(ISNUMBER(pcmd_emissao),N(H556)&gt;N(pcmd_emissao)),"Verificar: realizada após a emissão","OK")))))</f>
        <v/>
      </c>
      <c r="S556" s="53" t="n"/>
    </row>
    <row r="557">
      <c r="A557" s="25" t="n"/>
      <c r="B557" s="29" t="n"/>
      <c r="C557" s="25" t="n"/>
      <c r="D557" s="23">
        <f>IF(OR(B557="",C557=""),"",B557&amp;"|"&amp;C557)</f>
        <v/>
      </c>
      <c r="E557" s="29" t="n"/>
      <c r="F557" s="52" t="n"/>
      <c r="G557" s="49" t="n"/>
      <c r="H557" s="49" t="n"/>
      <c r="I557" s="30">
        <f>IF(OR(D557="",NOT(ISNUMBER(G557))),"",D557&amp;"|"&amp;YEAR(G557)&amp;"-"&amp;RIGHT("0"&amp;MONTH(G557),2)&amp;"-"&amp;RIGHT("0"&amp;DAY(G557),2))</f>
        <v/>
      </c>
      <c r="J557" s="52" t="n"/>
      <c r="K557" s="25" t="n"/>
      <c r="L557" s="29" t="n"/>
      <c r="M557" s="25" t="n"/>
      <c r="N557" s="25" t="n"/>
      <c r="O557" s="23">
        <f>IF(A557&amp;B557&amp;C557="","",IF(I557="","Sem vínculo",IF(COUNTIF(oc_chave,I557)&gt;0,"Vinculada","Previsão não encontrada")))</f>
        <v/>
      </c>
      <c r="P557" s="39">
        <f>IF(ISNUMBER(H557),YEAR(H557),"")</f>
        <v/>
      </c>
      <c r="Q557" s="23">
        <f>IF(D557="","",IF(COUNTIF(pl_chave,D557)&gt;0,"No plano atual","Fora do plano: histórico preservado"))</f>
        <v/>
      </c>
      <c r="R557" s="23">
        <f>IF(A557&amp;B557&amp;C557="","",IF(A557="","ERRO: falta ID do registro",IF(COUNTIF(ex_id,A557)&gt;1,"ERRO: ID do registro duplicado",IF(NOT(ISNUMBER(H557)),"ERRO: data realizada ausente ou inválida",IF(AND(ISNUMBER(pcmd_emissao),N(H557)&gt;N(pcmd_emissao)),"Verificar: realizada após a emissão","OK")))))</f>
        <v/>
      </c>
      <c r="S557" s="53" t="n"/>
    </row>
    <row r="558">
      <c r="A558" s="25" t="n"/>
      <c r="B558" s="29" t="n"/>
      <c r="C558" s="25" t="n"/>
      <c r="D558" s="23">
        <f>IF(OR(B558="",C558=""),"",B558&amp;"|"&amp;C558)</f>
        <v/>
      </c>
      <c r="E558" s="29" t="n"/>
      <c r="F558" s="52" t="n"/>
      <c r="G558" s="49" t="n"/>
      <c r="H558" s="49" t="n"/>
      <c r="I558" s="30">
        <f>IF(OR(D558="",NOT(ISNUMBER(G558))),"",D558&amp;"|"&amp;YEAR(G558)&amp;"-"&amp;RIGHT("0"&amp;MONTH(G558),2)&amp;"-"&amp;RIGHT("0"&amp;DAY(G558),2))</f>
        <v/>
      </c>
      <c r="J558" s="52" t="n"/>
      <c r="K558" s="25" t="n"/>
      <c r="L558" s="29" t="n"/>
      <c r="M558" s="25" t="n"/>
      <c r="N558" s="25" t="n"/>
      <c r="O558" s="23">
        <f>IF(A558&amp;B558&amp;C558="","",IF(I558="","Sem vínculo",IF(COUNTIF(oc_chave,I558)&gt;0,"Vinculada","Previsão não encontrada")))</f>
        <v/>
      </c>
      <c r="P558" s="39">
        <f>IF(ISNUMBER(H558),YEAR(H558),"")</f>
        <v/>
      </c>
      <c r="Q558" s="23">
        <f>IF(D558="","",IF(COUNTIF(pl_chave,D558)&gt;0,"No plano atual","Fora do plano: histórico preservado"))</f>
        <v/>
      </c>
      <c r="R558" s="23">
        <f>IF(A558&amp;B558&amp;C558="","",IF(A558="","ERRO: falta ID do registro",IF(COUNTIF(ex_id,A558)&gt;1,"ERRO: ID do registro duplicado",IF(NOT(ISNUMBER(H558)),"ERRO: data realizada ausente ou inválida",IF(AND(ISNUMBER(pcmd_emissao),N(H558)&gt;N(pcmd_emissao)),"Verificar: realizada após a emissão","OK")))))</f>
        <v/>
      </c>
      <c r="S558" s="53" t="n"/>
    </row>
    <row r="559">
      <c r="A559" s="25" t="n"/>
      <c r="B559" s="29" t="n"/>
      <c r="C559" s="25" t="n"/>
      <c r="D559" s="23">
        <f>IF(OR(B559="",C559=""),"",B559&amp;"|"&amp;C559)</f>
        <v/>
      </c>
      <c r="E559" s="29" t="n"/>
      <c r="F559" s="52" t="n"/>
      <c r="G559" s="49" t="n"/>
      <c r="H559" s="49" t="n"/>
      <c r="I559" s="30">
        <f>IF(OR(D559="",NOT(ISNUMBER(G559))),"",D559&amp;"|"&amp;YEAR(G559)&amp;"-"&amp;RIGHT("0"&amp;MONTH(G559),2)&amp;"-"&amp;RIGHT("0"&amp;DAY(G559),2))</f>
        <v/>
      </c>
      <c r="J559" s="52" t="n"/>
      <c r="K559" s="25" t="n"/>
      <c r="L559" s="29" t="n"/>
      <c r="M559" s="25" t="n"/>
      <c r="N559" s="25" t="n"/>
      <c r="O559" s="23">
        <f>IF(A559&amp;B559&amp;C559="","",IF(I559="","Sem vínculo",IF(COUNTIF(oc_chave,I559)&gt;0,"Vinculada","Previsão não encontrada")))</f>
        <v/>
      </c>
      <c r="P559" s="39">
        <f>IF(ISNUMBER(H559),YEAR(H559),"")</f>
        <v/>
      </c>
      <c r="Q559" s="23">
        <f>IF(D559="","",IF(COUNTIF(pl_chave,D559)&gt;0,"No plano atual","Fora do plano: histórico preservado"))</f>
        <v/>
      </c>
      <c r="R559" s="23">
        <f>IF(A559&amp;B559&amp;C559="","",IF(A559="","ERRO: falta ID do registro",IF(COUNTIF(ex_id,A559)&gt;1,"ERRO: ID do registro duplicado",IF(NOT(ISNUMBER(H559)),"ERRO: data realizada ausente ou inválida",IF(AND(ISNUMBER(pcmd_emissao),N(H559)&gt;N(pcmd_emissao)),"Verificar: realizada após a emissão","OK")))))</f>
        <v/>
      </c>
      <c r="S559" s="53" t="n"/>
    </row>
    <row r="560">
      <c r="A560" s="25" t="n"/>
      <c r="B560" s="29" t="n"/>
      <c r="C560" s="25" t="n"/>
      <c r="D560" s="23">
        <f>IF(OR(B560="",C560=""),"",B560&amp;"|"&amp;C560)</f>
        <v/>
      </c>
      <c r="E560" s="29" t="n"/>
      <c r="F560" s="52" t="n"/>
      <c r="G560" s="49" t="n"/>
      <c r="H560" s="49" t="n"/>
      <c r="I560" s="30">
        <f>IF(OR(D560="",NOT(ISNUMBER(G560))),"",D560&amp;"|"&amp;YEAR(G560)&amp;"-"&amp;RIGHT("0"&amp;MONTH(G560),2)&amp;"-"&amp;RIGHT("0"&amp;DAY(G560),2))</f>
        <v/>
      </c>
      <c r="J560" s="52" t="n"/>
      <c r="K560" s="25" t="n"/>
      <c r="L560" s="29" t="n"/>
      <c r="M560" s="25" t="n"/>
      <c r="N560" s="25" t="n"/>
      <c r="O560" s="23">
        <f>IF(A560&amp;B560&amp;C560="","",IF(I560="","Sem vínculo",IF(COUNTIF(oc_chave,I560)&gt;0,"Vinculada","Previsão não encontrada")))</f>
        <v/>
      </c>
      <c r="P560" s="39">
        <f>IF(ISNUMBER(H560),YEAR(H560),"")</f>
        <v/>
      </c>
      <c r="Q560" s="23">
        <f>IF(D560="","",IF(COUNTIF(pl_chave,D560)&gt;0,"No plano atual","Fora do plano: histórico preservado"))</f>
        <v/>
      </c>
      <c r="R560" s="23">
        <f>IF(A560&amp;B560&amp;C560="","",IF(A560="","ERRO: falta ID do registro",IF(COUNTIF(ex_id,A560)&gt;1,"ERRO: ID do registro duplicado",IF(NOT(ISNUMBER(H560)),"ERRO: data realizada ausente ou inválida",IF(AND(ISNUMBER(pcmd_emissao),N(H560)&gt;N(pcmd_emissao)),"Verificar: realizada após a emissão","OK")))))</f>
        <v/>
      </c>
      <c r="S560" s="53" t="n"/>
    </row>
    <row r="561">
      <c r="A561" s="25" t="n"/>
      <c r="B561" s="29" t="n"/>
      <c r="C561" s="25" t="n"/>
      <c r="D561" s="23">
        <f>IF(OR(B561="",C561=""),"",B561&amp;"|"&amp;C561)</f>
        <v/>
      </c>
      <c r="E561" s="29" t="n"/>
      <c r="F561" s="52" t="n"/>
      <c r="G561" s="49" t="n"/>
      <c r="H561" s="49" t="n"/>
      <c r="I561" s="30">
        <f>IF(OR(D561="",NOT(ISNUMBER(G561))),"",D561&amp;"|"&amp;YEAR(G561)&amp;"-"&amp;RIGHT("0"&amp;MONTH(G561),2)&amp;"-"&amp;RIGHT("0"&amp;DAY(G561),2))</f>
        <v/>
      </c>
      <c r="J561" s="52" t="n"/>
      <c r="K561" s="25" t="n"/>
      <c r="L561" s="29" t="n"/>
      <c r="M561" s="25" t="n"/>
      <c r="N561" s="25" t="n"/>
      <c r="O561" s="23">
        <f>IF(A561&amp;B561&amp;C561="","",IF(I561="","Sem vínculo",IF(COUNTIF(oc_chave,I561)&gt;0,"Vinculada","Previsão não encontrada")))</f>
        <v/>
      </c>
      <c r="P561" s="39">
        <f>IF(ISNUMBER(H561),YEAR(H561),"")</f>
        <v/>
      </c>
      <c r="Q561" s="23">
        <f>IF(D561="","",IF(COUNTIF(pl_chave,D561)&gt;0,"No plano atual","Fora do plano: histórico preservado"))</f>
        <v/>
      </c>
      <c r="R561" s="23">
        <f>IF(A561&amp;B561&amp;C561="","",IF(A561="","ERRO: falta ID do registro",IF(COUNTIF(ex_id,A561)&gt;1,"ERRO: ID do registro duplicado",IF(NOT(ISNUMBER(H561)),"ERRO: data realizada ausente ou inválida",IF(AND(ISNUMBER(pcmd_emissao),N(H561)&gt;N(pcmd_emissao)),"Verificar: realizada após a emissão","OK")))))</f>
        <v/>
      </c>
      <c r="S561" s="53" t="n"/>
    </row>
    <row r="562">
      <c r="A562" s="25" t="n"/>
      <c r="B562" s="29" t="n"/>
      <c r="C562" s="25" t="n"/>
      <c r="D562" s="23">
        <f>IF(OR(B562="",C562=""),"",B562&amp;"|"&amp;C562)</f>
        <v/>
      </c>
      <c r="E562" s="29" t="n"/>
      <c r="F562" s="52" t="n"/>
      <c r="G562" s="49" t="n"/>
      <c r="H562" s="49" t="n"/>
      <c r="I562" s="30">
        <f>IF(OR(D562="",NOT(ISNUMBER(G562))),"",D562&amp;"|"&amp;YEAR(G562)&amp;"-"&amp;RIGHT("0"&amp;MONTH(G562),2)&amp;"-"&amp;RIGHT("0"&amp;DAY(G562),2))</f>
        <v/>
      </c>
      <c r="J562" s="52" t="n"/>
      <c r="K562" s="25" t="n"/>
      <c r="L562" s="29" t="n"/>
      <c r="M562" s="25" t="n"/>
      <c r="N562" s="25" t="n"/>
      <c r="O562" s="23">
        <f>IF(A562&amp;B562&amp;C562="","",IF(I562="","Sem vínculo",IF(COUNTIF(oc_chave,I562)&gt;0,"Vinculada","Previsão não encontrada")))</f>
        <v/>
      </c>
      <c r="P562" s="39">
        <f>IF(ISNUMBER(H562),YEAR(H562),"")</f>
        <v/>
      </c>
      <c r="Q562" s="23">
        <f>IF(D562="","",IF(COUNTIF(pl_chave,D562)&gt;0,"No plano atual","Fora do plano: histórico preservado"))</f>
        <v/>
      </c>
      <c r="R562" s="23">
        <f>IF(A562&amp;B562&amp;C562="","",IF(A562="","ERRO: falta ID do registro",IF(COUNTIF(ex_id,A562)&gt;1,"ERRO: ID do registro duplicado",IF(NOT(ISNUMBER(H562)),"ERRO: data realizada ausente ou inválida",IF(AND(ISNUMBER(pcmd_emissao),N(H562)&gt;N(pcmd_emissao)),"Verificar: realizada após a emissão","OK")))))</f>
        <v/>
      </c>
      <c r="S562" s="53" t="n"/>
    </row>
    <row r="563">
      <c r="A563" s="25" t="n"/>
      <c r="B563" s="29" t="n"/>
      <c r="C563" s="25" t="n"/>
      <c r="D563" s="23">
        <f>IF(OR(B563="",C563=""),"",B563&amp;"|"&amp;C563)</f>
        <v/>
      </c>
      <c r="E563" s="29" t="n"/>
      <c r="F563" s="52" t="n"/>
      <c r="G563" s="49" t="n"/>
      <c r="H563" s="49" t="n"/>
      <c r="I563" s="30">
        <f>IF(OR(D563="",NOT(ISNUMBER(G563))),"",D563&amp;"|"&amp;YEAR(G563)&amp;"-"&amp;RIGHT("0"&amp;MONTH(G563),2)&amp;"-"&amp;RIGHT("0"&amp;DAY(G563),2))</f>
        <v/>
      </c>
      <c r="J563" s="52" t="n"/>
      <c r="K563" s="25" t="n"/>
      <c r="L563" s="29" t="n"/>
      <c r="M563" s="25" t="n"/>
      <c r="N563" s="25" t="n"/>
      <c r="O563" s="23">
        <f>IF(A563&amp;B563&amp;C563="","",IF(I563="","Sem vínculo",IF(COUNTIF(oc_chave,I563)&gt;0,"Vinculada","Previsão não encontrada")))</f>
        <v/>
      </c>
      <c r="P563" s="39">
        <f>IF(ISNUMBER(H563),YEAR(H563),"")</f>
        <v/>
      </c>
      <c r="Q563" s="23">
        <f>IF(D563="","",IF(COUNTIF(pl_chave,D563)&gt;0,"No plano atual","Fora do plano: histórico preservado"))</f>
        <v/>
      </c>
      <c r="R563" s="23">
        <f>IF(A563&amp;B563&amp;C563="","",IF(A563="","ERRO: falta ID do registro",IF(COUNTIF(ex_id,A563)&gt;1,"ERRO: ID do registro duplicado",IF(NOT(ISNUMBER(H563)),"ERRO: data realizada ausente ou inválida",IF(AND(ISNUMBER(pcmd_emissao),N(H563)&gt;N(pcmd_emissao)),"Verificar: realizada após a emissão","OK")))))</f>
        <v/>
      </c>
      <c r="S563" s="53" t="n"/>
    </row>
    <row r="564">
      <c r="A564" s="25" t="n"/>
      <c r="B564" s="29" t="n"/>
      <c r="C564" s="25" t="n"/>
      <c r="D564" s="23">
        <f>IF(OR(B564="",C564=""),"",B564&amp;"|"&amp;C564)</f>
        <v/>
      </c>
      <c r="E564" s="29" t="n"/>
      <c r="F564" s="52" t="n"/>
      <c r="G564" s="49" t="n"/>
      <c r="H564" s="49" t="n"/>
      <c r="I564" s="30">
        <f>IF(OR(D564="",NOT(ISNUMBER(G564))),"",D564&amp;"|"&amp;YEAR(G564)&amp;"-"&amp;RIGHT("0"&amp;MONTH(G564),2)&amp;"-"&amp;RIGHT("0"&amp;DAY(G564),2))</f>
        <v/>
      </c>
      <c r="J564" s="52" t="n"/>
      <c r="K564" s="25" t="n"/>
      <c r="L564" s="29" t="n"/>
      <c r="M564" s="25" t="n"/>
      <c r="N564" s="25" t="n"/>
      <c r="O564" s="23">
        <f>IF(A564&amp;B564&amp;C564="","",IF(I564="","Sem vínculo",IF(COUNTIF(oc_chave,I564)&gt;0,"Vinculada","Previsão não encontrada")))</f>
        <v/>
      </c>
      <c r="P564" s="39">
        <f>IF(ISNUMBER(H564),YEAR(H564),"")</f>
        <v/>
      </c>
      <c r="Q564" s="23">
        <f>IF(D564="","",IF(COUNTIF(pl_chave,D564)&gt;0,"No plano atual","Fora do plano: histórico preservado"))</f>
        <v/>
      </c>
      <c r="R564" s="23">
        <f>IF(A564&amp;B564&amp;C564="","",IF(A564="","ERRO: falta ID do registro",IF(COUNTIF(ex_id,A564)&gt;1,"ERRO: ID do registro duplicado",IF(NOT(ISNUMBER(H564)),"ERRO: data realizada ausente ou inválida",IF(AND(ISNUMBER(pcmd_emissao),N(H564)&gt;N(pcmd_emissao)),"Verificar: realizada após a emissão","OK")))))</f>
        <v/>
      </c>
      <c r="S564" s="53" t="n"/>
    </row>
    <row r="565">
      <c r="A565" s="25" t="n"/>
      <c r="B565" s="29" t="n"/>
      <c r="C565" s="25" t="n"/>
      <c r="D565" s="23">
        <f>IF(OR(B565="",C565=""),"",B565&amp;"|"&amp;C565)</f>
        <v/>
      </c>
      <c r="E565" s="29" t="n"/>
      <c r="F565" s="52" t="n"/>
      <c r="G565" s="49" t="n"/>
      <c r="H565" s="49" t="n"/>
      <c r="I565" s="30">
        <f>IF(OR(D565="",NOT(ISNUMBER(G565))),"",D565&amp;"|"&amp;YEAR(G565)&amp;"-"&amp;RIGHT("0"&amp;MONTH(G565),2)&amp;"-"&amp;RIGHT("0"&amp;DAY(G565),2))</f>
        <v/>
      </c>
      <c r="J565" s="52" t="n"/>
      <c r="K565" s="25" t="n"/>
      <c r="L565" s="29" t="n"/>
      <c r="M565" s="25" t="n"/>
      <c r="N565" s="25" t="n"/>
      <c r="O565" s="23">
        <f>IF(A565&amp;B565&amp;C565="","",IF(I565="","Sem vínculo",IF(COUNTIF(oc_chave,I565)&gt;0,"Vinculada","Previsão não encontrada")))</f>
        <v/>
      </c>
      <c r="P565" s="39">
        <f>IF(ISNUMBER(H565),YEAR(H565),"")</f>
        <v/>
      </c>
      <c r="Q565" s="23">
        <f>IF(D565="","",IF(COUNTIF(pl_chave,D565)&gt;0,"No plano atual","Fora do plano: histórico preservado"))</f>
        <v/>
      </c>
      <c r="R565" s="23">
        <f>IF(A565&amp;B565&amp;C565="","",IF(A565="","ERRO: falta ID do registro",IF(COUNTIF(ex_id,A565)&gt;1,"ERRO: ID do registro duplicado",IF(NOT(ISNUMBER(H565)),"ERRO: data realizada ausente ou inválida",IF(AND(ISNUMBER(pcmd_emissao),N(H565)&gt;N(pcmd_emissao)),"Verificar: realizada após a emissão","OK")))))</f>
        <v/>
      </c>
      <c r="S565" s="53" t="n"/>
    </row>
    <row r="566">
      <c r="A566" s="25" t="n"/>
      <c r="B566" s="29" t="n"/>
      <c r="C566" s="25" t="n"/>
      <c r="D566" s="23">
        <f>IF(OR(B566="",C566=""),"",B566&amp;"|"&amp;C566)</f>
        <v/>
      </c>
      <c r="E566" s="29" t="n"/>
      <c r="F566" s="52" t="n"/>
      <c r="G566" s="49" t="n"/>
      <c r="H566" s="49" t="n"/>
      <c r="I566" s="30">
        <f>IF(OR(D566="",NOT(ISNUMBER(G566))),"",D566&amp;"|"&amp;YEAR(G566)&amp;"-"&amp;RIGHT("0"&amp;MONTH(G566),2)&amp;"-"&amp;RIGHT("0"&amp;DAY(G566),2))</f>
        <v/>
      </c>
      <c r="J566" s="52" t="n"/>
      <c r="K566" s="25" t="n"/>
      <c r="L566" s="29" t="n"/>
      <c r="M566" s="25" t="n"/>
      <c r="N566" s="25" t="n"/>
      <c r="O566" s="23">
        <f>IF(A566&amp;B566&amp;C566="","",IF(I566="","Sem vínculo",IF(COUNTIF(oc_chave,I566)&gt;0,"Vinculada","Previsão não encontrada")))</f>
        <v/>
      </c>
      <c r="P566" s="39">
        <f>IF(ISNUMBER(H566),YEAR(H566),"")</f>
        <v/>
      </c>
      <c r="Q566" s="23">
        <f>IF(D566="","",IF(COUNTIF(pl_chave,D566)&gt;0,"No plano atual","Fora do plano: histórico preservado"))</f>
        <v/>
      </c>
      <c r="R566" s="23">
        <f>IF(A566&amp;B566&amp;C566="","",IF(A566="","ERRO: falta ID do registro",IF(COUNTIF(ex_id,A566)&gt;1,"ERRO: ID do registro duplicado",IF(NOT(ISNUMBER(H566)),"ERRO: data realizada ausente ou inválida",IF(AND(ISNUMBER(pcmd_emissao),N(H566)&gt;N(pcmd_emissao)),"Verificar: realizada após a emissão","OK")))))</f>
        <v/>
      </c>
      <c r="S566" s="53" t="n"/>
    </row>
    <row r="567">
      <c r="A567" s="25" t="n"/>
      <c r="B567" s="29" t="n"/>
      <c r="C567" s="25" t="n"/>
      <c r="D567" s="23">
        <f>IF(OR(B567="",C567=""),"",B567&amp;"|"&amp;C567)</f>
        <v/>
      </c>
      <c r="E567" s="29" t="n"/>
      <c r="F567" s="52" t="n"/>
      <c r="G567" s="49" t="n"/>
      <c r="H567" s="49" t="n"/>
      <c r="I567" s="30">
        <f>IF(OR(D567="",NOT(ISNUMBER(G567))),"",D567&amp;"|"&amp;YEAR(G567)&amp;"-"&amp;RIGHT("0"&amp;MONTH(G567),2)&amp;"-"&amp;RIGHT("0"&amp;DAY(G567),2))</f>
        <v/>
      </c>
      <c r="J567" s="52" t="n"/>
      <c r="K567" s="25" t="n"/>
      <c r="L567" s="29" t="n"/>
      <c r="M567" s="25" t="n"/>
      <c r="N567" s="25" t="n"/>
      <c r="O567" s="23">
        <f>IF(A567&amp;B567&amp;C567="","",IF(I567="","Sem vínculo",IF(COUNTIF(oc_chave,I567)&gt;0,"Vinculada","Previsão não encontrada")))</f>
        <v/>
      </c>
      <c r="P567" s="39">
        <f>IF(ISNUMBER(H567),YEAR(H567),"")</f>
        <v/>
      </c>
      <c r="Q567" s="23">
        <f>IF(D567="","",IF(COUNTIF(pl_chave,D567)&gt;0,"No plano atual","Fora do plano: histórico preservado"))</f>
        <v/>
      </c>
      <c r="R567" s="23">
        <f>IF(A567&amp;B567&amp;C567="","",IF(A567="","ERRO: falta ID do registro",IF(COUNTIF(ex_id,A567)&gt;1,"ERRO: ID do registro duplicado",IF(NOT(ISNUMBER(H567)),"ERRO: data realizada ausente ou inválida",IF(AND(ISNUMBER(pcmd_emissao),N(H567)&gt;N(pcmd_emissao)),"Verificar: realizada após a emissão","OK")))))</f>
        <v/>
      </c>
      <c r="S567" s="53" t="n"/>
    </row>
    <row r="568">
      <c r="A568" s="25" t="n"/>
      <c r="B568" s="29" t="n"/>
      <c r="C568" s="25" t="n"/>
      <c r="D568" s="23">
        <f>IF(OR(B568="",C568=""),"",B568&amp;"|"&amp;C568)</f>
        <v/>
      </c>
      <c r="E568" s="29" t="n"/>
      <c r="F568" s="52" t="n"/>
      <c r="G568" s="49" t="n"/>
      <c r="H568" s="49" t="n"/>
      <c r="I568" s="30">
        <f>IF(OR(D568="",NOT(ISNUMBER(G568))),"",D568&amp;"|"&amp;YEAR(G568)&amp;"-"&amp;RIGHT("0"&amp;MONTH(G568),2)&amp;"-"&amp;RIGHT("0"&amp;DAY(G568),2))</f>
        <v/>
      </c>
      <c r="J568" s="52" t="n"/>
      <c r="K568" s="25" t="n"/>
      <c r="L568" s="29" t="n"/>
      <c r="M568" s="25" t="n"/>
      <c r="N568" s="25" t="n"/>
      <c r="O568" s="23">
        <f>IF(A568&amp;B568&amp;C568="","",IF(I568="","Sem vínculo",IF(COUNTIF(oc_chave,I568)&gt;0,"Vinculada","Previsão não encontrada")))</f>
        <v/>
      </c>
      <c r="P568" s="39">
        <f>IF(ISNUMBER(H568),YEAR(H568),"")</f>
        <v/>
      </c>
      <c r="Q568" s="23">
        <f>IF(D568="","",IF(COUNTIF(pl_chave,D568)&gt;0,"No plano atual","Fora do plano: histórico preservado"))</f>
        <v/>
      </c>
      <c r="R568" s="23">
        <f>IF(A568&amp;B568&amp;C568="","",IF(A568="","ERRO: falta ID do registro",IF(COUNTIF(ex_id,A568)&gt;1,"ERRO: ID do registro duplicado",IF(NOT(ISNUMBER(H568)),"ERRO: data realizada ausente ou inválida",IF(AND(ISNUMBER(pcmd_emissao),N(H568)&gt;N(pcmd_emissao)),"Verificar: realizada após a emissão","OK")))))</f>
        <v/>
      </c>
      <c r="S568" s="53" t="n"/>
    </row>
    <row r="569">
      <c r="A569" s="25" t="n"/>
      <c r="B569" s="29" t="n"/>
      <c r="C569" s="25" t="n"/>
      <c r="D569" s="23">
        <f>IF(OR(B569="",C569=""),"",B569&amp;"|"&amp;C569)</f>
        <v/>
      </c>
      <c r="E569" s="29" t="n"/>
      <c r="F569" s="52" t="n"/>
      <c r="G569" s="49" t="n"/>
      <c r="H569" s="49" t="n"/>
      <c r="I569" s="30">
        <f>IF(OR(D569="",NOT(ISNUMBER(G569))),"",D569&amp;"|"&amp;YEAR(G569)&amp;"-"&amp;RIGHT("0"&amp;MONTH(G569),2)&amp;"-"&amp;RIGHT("0"&amp;DAY(G569),2))</f>
        <v/>
      </c>
      <c r="J569" s="52" t="n"/>
      <c r="K569" s="25" t="n"/>
      <c r="L569" s="29" t="n"/>
      <c r="M569" s="25" t="n"/>
      <c r="N569" s="25" t="n"/>
      <c r="O569" s="23">
        <f>IF(A569&amp;B569&amp;C569="","",IF(I569="","Sem vínculo",IF(COUNTIF(oc_chave,I569)&gt;0,"Vinculada","Previsão não encontrada")))</f>
        <v/>
      </c>
      <c r="P569" s="39">
        <f>IF(ISNUMBER(H569),YEAR(H569),"")</f>
        <v/>
      </c>
      <c r="Q569" s="23">
        <f>IF(D569="","",IF(COUNTIF(pl_chave,D569)&gt;0,"No plano atual","Fora do plano: histórico preservado"))</f>
        <v/>
      </c>
      <c r="R569" s="23">
        <f>IF(A569&amp;B569&amp;C569="","",IF(A569="","ERRO: falta ID do registro",IF(COUNTIF(ex_id,A569)&gt;1,"ERRO: ID do registro duplicado",IF(NOT(ISNUMBER(H569)),"ERRO: data realizada ausente ou inválida",IF(AND(ISNUMBER(pcmd_emissao),N(H569)&gt;N(pcmd_emissao)),"Verificar: realizada após a emissão","OK")))))</f>
        <v/>
      </c>
      <c r="S569" s="53" t="n"/>
    </row>
    <row r="570">
      <c r="A570" s="25" t="n"/>
      <c r="B570" s="29" t="n"/>
      <c r="C570" s="25" t="n"/>
      <c r="D570" s="23">
        <f>IF(OR(B570="",C570=""),"",B570&amp;"|"&amp;C570)</f>
        <v/>
      </c>
      <c r="E570" s="29" t="n"/>
      <c r="F570" s="52" t="n"/>
      <c r="G570" s="49" t="n"/>
      <c r="H570" s="49" t="n"/>
      <c r="I570" s="30">
        <f>IF(OR(D570="",NOT(ISNUMBER(G570))),"",D570&amp;"|"&amp;YEAR(G570)&amp;"-"&amp;RIGHT("0"&amp;MONTH(G570),2)&amp;"-"&amp;RIGHT("0"&amp;DAY(G570),2))</f>
        <v/>
      </c>
      <c r="J570" s="52" t="n"/>
      <c r="K570" s="25" t="n"/>
      <c r="L570" s="29" t="n"/>
      <c r="M570" s="25" t="n"/>
      <c r="N570" s="25" t="n"/>
      <c r="O570" s="23">
        <f>IF(A570&amp;B570&amp;C570="","",IF(I570="","Sem vínculo",IF(COUNTIF(oc_chave,I570)&gt;0,"Vinculada","Previsão não encontrada")))</f>
        <v/>
      </c>
      <c r="P570" s="39">
        <f>IF(ISNUMBER(H570),YEAR(H570),"")</f>
        <v/>
      </c>
      <c r="Q570" s="23">
        <f>IF(D570="","",IF(COUNTIF(pl_chave,D570)&gt;0,"No plano atual","Fora do plano: histórico preservado"))</f>
        <v/>
      </c>
      <c r="R570" s="23">
        <f>IF(A570&amp;B570&amp;C570="","",IF(A570="","ERRO: falta ID do registro",IF(COUNTIF(ex_id,A570)&gt;1,"ERRO: ID do registro duplicado",IF(NOT(ISNUMBER(H570)),"ERRO: data realizada ausente ou inválida",IF(AND(ISNUMBER(pcmd_emissao),N(H570)&gt;N(pcmd_emissao)),"Verificar: realizada após a emissão","OK")))))</f>
        <v/>
      </c>
      <c r="S570" s="53" t="n"/>
    </row>
    <row r="571">
      <c r="A571" s="25" t="n"/>
      <c r="B571" s="29" t="n"/>
      <c r="C571" s="25" t="n"/>
      <c r="D571" s="23">
        <f>IF(OR(B571="",C571=""),"",B571&amp;"|"&amp;C571)</f>
        <v/>
      </c>
      <c r="E571" s="29" t="n"/>
      <c r="F571" s="52" t="n"/>
      <c r="G571" s="49" t="n"/>
      <c r="H571" s="49" t="n"/>
      <c r="I571" s="30">
        <f>IF(OR(D571="",NOT(ISNUMBER(G571))),"",D571&amp;"|"&amp;YEAR(G571)&amp;"-"&amp;RIGHT("0"&amp;MONTH(G571),2)&amp;"-"&amp;RIGHT("0"&amp;DAY(G571),2))</f>
        <v/>
      </c>
      <c r="J571" s="52" t="n"/>
      <c r="K571" s="25" t="n"/>
      <c r="L571" s="29" t="n"/>
      <c r="M571" s="25" t="n"/>
      <c r="N571" s="25" t="n"/>
      <c r="O571" s="23">
        <f>IF(A571&amp;B571&amp;C571="","",IF(I571="","Sem vínculo",IF(COUNTIF(oc_chave,I571)&gt;0,"Vinculada","Previsão não encontrada")))</f>
        <v/>
      </c>
      <c r="P571" s="39">
        <f>IF(ISNUMBER(H571),YEAR(H571),"")</f>
        <v/>
      </c>
      <c r="Q571" s="23">
        <f>IF(D571="","",IF(COUNTIF(pl_chave,D571)&gt;0,"No plano atual","Fora do plano: histórico preservado"))</f>
        <v/>
      </c>
      <c r="R571" s="23">
        <f>IF(A571&amp;B571&amp;C571="","",IF(A571="","ERRO: falta ID do registro",IF(COUNTIF(ex_id,A571)&gt;1,"ERRO: ID do registro duplicado",IF(NOT(ISNUMBER(H571)),"ERRO: data realizada ausente ou inválida",IF(AND(ISNUMBER(pcmd_emissao),N(H571)&gt;N(pcmd_emissao)),"Verificar: realizada após a emissão","OK")))))</f>
        <v/>
      </c>
      <c r="S571" s="53" t="n"/>
    </row>
    <row r="572">
      <c r="A572" s="25" t="n"/>
      <c r="B572" s="29" t="n"/>
      <c r="C572" s="25" t="n"/>
      <c r="D572" s="23">
        <f>IF(OR(B572="",C572=""),"",B572&amp;"|"&amp;C572)</f>
        <v/>
      </c>
      <c r="E572" s="29" t="n"/>
      <c r="F572" s="52" t="n"/>
      <c r="G572" s="49" t="n"/>
      <c r="H572" s="49" t="n"/>
      <c r="I572" s="30">
        <f>IF(OR(D572="",NOT(ISNUMBER(G572))),"",D572&amp;"|"&amp;YEAR(G572)&amp;"-"&amp;RIGHT("0"&amp;MONTH(G572),2)&amp;"-"&amp;RIGHT("0"&amp;DAY(G572),2))</f>
        <v/>
      </c>
      <c r="J572" s="52" t="n"/>
      <c r="K572" s="25" t="n"/>
      <c r="L572" s="29" t="n"/>
      <c r="M572" s="25" t="n"/>
      <c r="N572" s="25" t="n"/>
      <c r="O572" s="23">
        <f>IF(A572&amp;B572&amp;C572="","",IF(I572="","Sem vínculo",IF(COUNTIF(oc_chave,I572)&gt;0,"Vinculada","Previsão não encontrada")))</f>
        <v/>
      </c>
      <c r="P572" s="39">
        <f>IF(ISNUMBER(H572),YEAR(H572),"")</f>
        <v/>
      </c>
      <c r="Q572" s="23">
        <f>IF(D572="","",IF(COUNTIF(pl_chave,D572)&gt;0,"No plano atual","Fora do plano: histórico preservado"))</f>
        <v/>
      </c>
      <c r="R572" s="23">
        <f>IF(A572&amp;B572&amp;C572="","",IF(A572="","ERRO: falta ID do registro",IF(COUNTIF(ex_id,A572)&gt;1,"ERRO: ID do registro duplicado",IF(NOT(ISNUMBER(H572)),"ERRO: data realizada ausente ou inválida",IF(AND(ISNUMBER(pcmd_emissao),N(H572)&gt;N(pcmd_emissao)),"Verificar: realizada após a emissão","OK")))))</f>
        <v/>
      </c>
      <c r="S572" s="53" t="n"/>
    </row>
    <row r="573">
      <c r="A573" s="25" t="n"/>
      <c r="B573" s="29" t="n"/>
      <c r="C573" s="25" t="n"/>
      <c r="D573" s="23">
        <f>IF(OR(B573="",C573=""),"",B573&amp;"|"&amp;C573)</f>
        <v/>
      </c>
      <c r="E573" s="29" t="n"/>
      <c r="F573" s="52" t="n"/>
      <c r="G573" s="49" t="n"/>
      <c r="H573" s="49" t="n"/>
      <c r="I573" s="30">
        <f>IF(OR(D573="",NOT(ISNUMBER(G573))),"",D573&amp;"|"&amp;YEAR(G573)&amp;"-"&amp;RIGHT("0"&amp;MONTH(G573),2)&amp;"-"&amp;RIGHT("0"&amp;DAY(G573),2))</f>
        <v/>
      </c>
      <c r="J573" s="52" t="n"/>
      <c r="K573" s="25" t="n"/>
      <c r="L573" s="29" t="n"/>
      <c r="M573" s="25" t="n"/>
      <c r="N573" s="25" t="n"/>
      <c r="O573" s="23">
        <f>IF(A573&amp;B573&amp;C573="","",IF(I573="","Sem vínculo",IF(COUNTIF(oc_chave,I573)&gt;0,"Vinculada","Previsão não encontrada")))</f>
        <v/>
      </c>
      <c r="P573" s="39">
        <f>IF(ISNUMBER(H573),YEAR(H573),"")</f>
        <v/>
      </c>
      <c r="Q573" s="23">
        <f>IF(D573="","",IF(COUNTIF(pl_chave,D573)&gt;0,"No plano atual","Fora do plano: histórico preservado"))</f>
        <v/>
      </c>
      <c r="R573" s="23">
        <f>IF(A573&amp;B573&amp;C573="","",IF(A573="","ERRO: falta ID do registro",IF(COUNTIF(ex_id,A573)&gt;1,"ERRO: ID do registro duplicado",IF(NOT(ISNUMBER(H573)),"ERRO: data realizada ausente ou inválida",IF(AND(ISNUMBER(pcmd_emissao),N(H573)&gt;N(pcmd_emissao)),"Verificar: realizada após a emissão","OK")))))</f>
        <v/>
      </c>
      <c r="S573" s="53" t="n"/>
    </row>
    <row r="574">
      <c r="A574" s="25" t="n"/>
      <c r="B574" s="29" t="n"/>
      <c r="C574" s="25" t="n"/>
      <c r="D574" s="23">
        <f>IF(OR(B574="",C574=""),"",B574&amp;"|"&amp;C574)</f>
        <v/>
      </c>
      <c r="E574" s="29" t="n"/>
      <c r="F574" s="52" t="n"/>
      <c r="G574" s="49" t="n"/>
      <c r="H574" s="49" t="n"/>
      <c r="I574" s="30">
        <f>IF(OR(D574="",NOT(ISNUMBER(G574))),"",D574&amp;"|"&amp;YEAR(G574)&amp;"-"&amp;RIGHT("0"&amp;MONTH(G574),2)&amp;"-"&amp;RIGHT("0"&amp;DAY(G574),2))</f>
        <v/>
      </c>
      <c r="J574" s="52" t="n"/>
      <c r="K574" s="25" t="n"/>
      <c r="L574" s="29" t="n"/>
      <c r="M574" s="25" t="n"/>
      <c r="N574" s="25" t="n"/>
      <c r="O574" s="23">
        <f>IF(A574&amp;B574&amp;C574="","",IF(I574="","Sem vínculo",IF(COUNTIF(oc_chave,I574)&gt;0,"Vinculada","Previsão não encontrada")))</f>
        <v/>
      </c>
      <c r="P574" s="39">
        <f>IF(ISNUMBER(H574),YEAR(H574),"")</f>
        <v/>
      </c>
      <c r="Q574" s="23">
        <f>IF(D574="","",IF(COUNTIF(pl_chave,D574)&gt;0,"No plano atual","Fora do plano: histórico preservado"))</f>
        <v/>
      </c>
      <c r="R574" s="23">
        <f>IF(A574&amp;B574&amp;C574="","",IF(A574="","ERRO: falta ID do registro",IF(COUNTIF(ex_id,A574)&gt;1,"ERRO: ID do registro duplicado",IF(NOT(ISNUMBER(H574)),"ERRO: data realizada ausente ou inválida",IF(AND(ISNUMBER(pcmd_emissao),N(H574)&gt;N(pcmd_emissao)),"Verificar: realizada após a emissão","OK")))))</f>
        <v/>
      </c>
      <c r="S574" s="53" t="n"/>
    </row>
    <row r="575">
      <c r="A575" s="25" t="n"/>
      <c r="B575" s="29" t="n"/>
      <c r="C575" s="25" t="n"/>
      <c r="D575" s="23">
        <f>IF(OR(B575="",C575=""),"",B575&amp;"|"&amp;C575)</f>
        <v/>
      </c>
      <c r="E575" s="29" t="n"/>
      <c r="F575" s="52" t="n"/>
      <c r="G575" s="49" t="n"/>
      <c r="H575" s="49" t="n"/>
      <c r="I575" s="30">
        <f>IF(OR(D575="",NOT(ISNUMBER(G575))),"",D575&amp;"|"&amp;YEAR(G575)&amp;"-"&amp;RIGHT("0"&amp;MONTH(G575),2)&amp;"-"&amp;RIGHT("0"&amp;DAY(G575),2))</f>
        <v/>
      </c>
      <c r="J575" s="52" t="n"/>
      <c r="K575" s="25" t="n"/>
      <c r="L575" s="29" t="n"/>
      <c r="M575" s="25" t="n"/>
      <c r="N575" s="25" t="n"/>
      <c r="O575" s="23">
        <f>IF(A575&amp;B575&amp;C575="","",IF(I575="","Sem vínculo",IF(COUNTIF(oc_chave,I575)&gt;0,"Vinculada","Previsão não encontrada")))</f>
        <v/>
      </c>
      <c r="P575" s="39">
        <f>IF(ISNUMBER(H575),YEAR(H575),"")</f>
        <v/>
      </c>
      <c r="Q575" s="23">
        <f>IF(D575="","",IF(COUNTIF(pl_chave,D575)&gt;0,"No plano atual","Fora do plano: histórico preservado"))</f>
        <v/>
      </c>
      <c r="R575" s="23">
        <f>IF(A575&amp;B575&amp;C575="","",IF(A575="","ERRO: falta ID do registro",IF(COUNTIF(ex_id,A575)&gt;1,"ERRO: ID do registro duplicado",IF(NOT(ISNUMBER(H575)),"ERRO: data realizada ausente ou inválida",IF(AND(ISNUMBER(pcmd_emissao),N(H575)&gt;N(pcmd_emissao)),"Verificar: realizada após a emissão","OK")))))</f>
        <v/>
      </c>
      <c r="S575" s="53" t="n"/>
    </row>
    <row r="576">
      <c r="A576" s="25" t="n"/>
      <c r="B576" s="29" t="n"/>
      <c r="C576" s="25" t="n"/>
      <c r="D576" s="23">
        <f>IF(OR(B576="",C576=""),"",B576&amp;"|"&amp;C576)</f>
        <v/>
      </c>
      <c r="E576" s="29" t="n"/>
      <c r="F576" s="52" t="n"/>
      <c r="G576" s="49" t="n"/>
      <c r="H576" s="49" t="n"/>
      <c r="I576" s="30">
        <f>IF(OR(D576="",NOT(ISNUMBER(G576))),"",D576&amp;"|"&amp;YEAR(G576)&amp;"-"&amp;RIGHT("0"&amp;MONTH(G576),2)&amp;"-"&amp;RIGHT("0"&amp;DAY(G576),2))</f>
        <v/>
      </c>
      <c r="J576" s="52" t="n"/>
      <c r="K576" s="25" t="n"/>
      <c r="L576" s="29" t="n"/>
      <c r="M576" s="25" t="n"/>
      <c r="N576" s="25" t="n"/>
      <c r="O576" s="23">
        <f>IF(A576&amp;B576&amp;C576="","",IF(I576="","Sem vínculo",IF(COUNTIF(oc_chave,I576)&gt;0,"Vinculada","Previsão não encontrada")))</f>
        <v/>
      </c>
      <c r="P576" s="39">
        <f>IF(ISNUMBER(H576),YEAR(H576),"")</f>
        <v/>
      </c>
      <c r="Q576" s="23">
        <f>IF(D576="","",IF(COUNTIF(pl_chave,D576)&gt;0,"No plano atual","Fora do plano: histórico preservado"))</f>
        <v/>
      </c>
      <c r="R576" s="23">
        <f>IF(A576&amp;B576&amp;C576="","",IF(A576="","ERRO: falta ID do registro",IF(COUNTIF(ex_id,A576)&gt;1,"ERRO: ID do registro duplicado",IF(NOT(ISNUMBER(H576)),"ERRO: data realizada ausente ou inválida",IF(AND(ISNUMBER(pcmd_emissao),N(H576)&gt;N(pcmd_emissao)),"Verificar: realizada após a emissão","OK")))))</f>
        <v/>
      </c>
      <c r="S576" s="53" t="n"/>
    </row>
    <row r="577">
      <c r="A577" s="25" t="n"/>
      <c r="B577" s="29" t="n"/>
      <c r="C577" s="25" t="n"/>
      <c r="D577" s="23">
        <f>IF(OR(B577="",C577=""),"",B577&amp;"|"&amp;C577)</f>
        <v/>
      </c>
      <c r="E577" s="29" t="n"/>
      <c r="F577" s="52" t="n"/>
      <c r="G577" s="49" t="n"/>
      <c r="H577" s="49" t="n"/>
      <c r="I577" s="30">
        <f>IF(OR(D577="",NOT(ISNUMBER(G577))),"",D577&amp;"|"&amp;YEAR(G577)&amp;"-"&amp;RIGHT("0"&amp;MONTH(G577),2)&amp;"-"&amp;RIGHT("0"&amp;DAY(G577),2))</f>
        <v/>
      </c>
      <c r="J577" s="52" t="n"/>
      <c r="K577" s="25" t="n"/>
      <c r="L577" s="29" t="n"/>
      <c r="M577" s="25" t="n"/>
      <c r="N577" s="25" t="n"/>
      <c r="O577" s="23">
        <f>IF(A577&amp;B577&amp;C577="","",IF(I577="","Sem vínculo",IF(COUNTIF(oc_chave,I577)&gt;0,"Vinculada","Previsão não encontrada")))</f>
        <v/>
      </c>
      <c r="P577" s="39">
        <f>IF(ISNUMBER(H577),YEAR(H577),"")</f>
        <v/>
      </c>
      <c r="Q577" s="23">
        <f>IF(D577="","",IF(COUNTIF(pl_chave,D577)&gt;0,"No plano atual","Fora do plano: histórico preservado"))</f>
        <v/>
      </c>
      <c r="R577" s="23">
        <f>IF(A577&amp;B577&amp;C577="","",IF(A577="","ERRO: falta ID do registro",IF(COUNTIF(ex_id,A577)&gt;1,"ERRO: ID do registro duplicado",IF(NOT(ISNUMBER(H577)),"ERRO: data realizada ausente ou inválida",IF(AND(ISNUMBER(pcmd_emissao),N(H577)&gt;N(pcmd_emissao)),"Verificar: realizada após a emissão","OK")))))</f>
        <v/>
      </c>
      <c r="S577" s="53" t="n"/>
    </row>
    <row r="578">
      <c r="A578" s="25" t="n"/>
      <c r="B578" s="29" t="n"/>
      <c r="C578" s="25" t="n"/>
      <c r="D578" s="23">
        <f>IF(OR(B578="",C578=""),"",B578&amp;"|"&amp;C578)</f>
        <v/>
      </c>
      <c r="E578" s="29" t="n"/>
      <c r="F578" s="52" t="n"/>
      <c r="G578" s="49" t="n"/>
      <c r="H578" s="49" t="n"/>
      <c r="I578" s="30">
        <f>IF(OR(D578="",NOT(ISNUMBER(G578))),"",D578&amp;"|"&amp;YEAR(G578)&amp;"-"&amp;RIGHT("0"&amp;MONTH(G578),2)&amp;"-"&amp;RIGHT("0"&amp;DAY(G578),2))</f>
        <v/>
      </c>
      <c r="J578" s="52" t="n"/>
      <c r="K578" s="25" t="n"/>
      <c r="L578" s="29" t="n"/>
      <c r="M578" s="25" t="n"/>
      <c r="N578" s="25" t="n"/>
      <c r="O578" s="23">
        <f>IF(A578&amp;B578&amp;C578="","",IF(I578="","Sem vínculo",IF(COUNTIF(oc_chave,I578)&gt;0,"Vinculada","Previsão não encontrada")))</f>
        <v/>
      </c>
      <c r="P578" s="39">
        <f>IF(ISNUMBER(H578),YEAR(H578),"")</f>
        <v/>
      </c>
      <c r="Q578" s="23">
        <f>IF(D578="","",IF(COUNTIF(pl_chave,D578)&gt;0,"No plano atual","Fora do plano: histórico preservado"))</f>
        <v/>
      </c>
      <c r="R578" s="23">
        <f>IF(A578&amp;B578&amp;C578="","",IF(A578="","ERRO: falta ID do registro",IF(COUNTIF(ex_id,A578)&gt;1,"ERRO: ID do registro duplicado",IF(NOT(ISNUMBER(H578)),"ERRO: data realizada ausente ou inválida",IF(AND(ISNUMBER(pcmd_emissao),N(H578)&gt;N(pcmd_emissao)),"Verificar: realizada após a emissão","OK")))))</f>
        <v/>
      </c>
      <c r="S578" s="53" t="n"/>
    </row>
    <row r="579">
      <c r="A579" s="25" t="n"/>
      <c r="B579" s="29" t="n"/>
      <c r="C579" s="25" t="n"/>
      <c r="D579" s="23">
        <f>IF(OR(B579="",C579=""),"",B579&amp;"|"&amp;C579)</f>
        <v/>
      </c>
      <c r="E579" s="29" t="n"/>
      <c r="F579" s="52" t="n"/>
      <c r="G579" s="49" t="n"/>
      <c r="H579" s="49" t="n"/>
      <c r="I579" s="30">
        <f>IF(OR(D579="",NOT(ISNUMBER(G579))),"",D579&amp;"|"&amp;YEAR(G579)&amp;"-"&amp;RIGHT("0"&amp;MONTH(G579),2)&amp;"-"&amp;RIGHT("0"&amp;DAY(G579),2))</f>
        <v/>
      </c>
      <c r="J579" s="52" t="n"/>
      <c r="K579" s="25" t="n"/>
      <c r="L579" s="29" t="n"/>
      <c r="M579" s="25" t="n"/>
      <c r="N579" s="25" t="n"/>
      <c r="O579" s="23">
        <f>IF(A579&amp;B579&amp;C579="","",IF(I579="","Sem vínculo",IF(COUNTIF(oc_chave,I579)&gt;0,"Vinculada","Previsão não encontrada")))</f>
        <v/>
      </c>
      <c r="P579" s="39">
        <f>IF(ISNUMBER(H579),YEAR(H579),"")</f>
        <v/>
      </c>
      <c r="Q579" s="23">
        <f>IF(D579="","",IF(COUNTIF(pl_chave,D579)&gt;0,"No plano atual","Fora do plano: histórico preservado"))</f>
        <v/>
      </c>
      <c r="R579" s="23">
        <f>IF(A579&amp;B579&amp;C579="","",IF(A579="","ERRO: falta ID do registro",IF(COUNTIF(ex_id,A579)&gt;1,"ERRO: ID do registro duplicado",IF(NOT(ISNUMBER(H579)),"ERRO: data realizada ausente ou inválida",IF(AND(ISNUMBER(pcmd_emissao),N(H579)&gt;N(pcmd_emissao)),"Verificar: realizada após a emissão","OK")))))</f>
        <v/>
      </c>
      <c r="S579" s="53" t="n"/>
    </row>
    <row r="580">
      <c r="A580" s="25" t="n"/>
      <c r="B580" s="29" t="n"/>
      <c r="C580" s="25" t="n"/>
      <c r="D580" s="23">
        <f>IF(OR(B580="",C580=""),"",B580&amp;"|"&amp;C580)</f>
        <v/>
      </c>
      <c r="E580" s="29" t="n"/>
      <c r="F580" s="52" t="n"/>
      <c r="G580" s="49" t="n"/>
      <c r="H580" s="49" t="n"/>
      <c r="I580" s="30">
        <f>IF(OR(D580="",NOT(ISNUMBER(G580))),"",D580&amp;"|"&amp;YEAR(G580)&amp;"-"&amp;RIGHT("0"&amp;MONTH(G580),2)&amp;"-"&amp;RIGHT("0"&amp;DAY(G580),2))</f>
        <v/>
      </c>
      <c r="J580" s="52" t="n"/>
      <c r="K580" s="25" t="n"/>
      <c r="L580" s="29" t="n"/>
      <c r="M580" s="25" t="n"/>
      <c r="N580" s="25" t="n"/>
      <c r="O580" s="23">
        <f>IF(A580&amp;B580&amp;C580="","",IF(I580="","Sem vínculo",IF(COUNTIF(oc_chave,I580)&gt;0,"Vinculada","Previsão não encontrada")))</f>
        <v/>
      </c>
      <c r="P580" s="39">
        <f>IF(ISNUMBER(H580),YEAR(H580),"")</f>
        <v/>
      </c>
      <c r="Q580" s="23">
        <f>IF(D580="","",IF(COUNTIF(pl_chave,D580)&gt;0,"No plano atual","Fora do plano: histórico preservado"))</f>
        <v/>
      </c>
      <c r="R580" s="23">
        <f>IF(A580&amp;B580&amp;C580="","",IF(A580="","ERRO: falta ID do registro",IF(COUNTIF(ex_id,A580)&gt;1,"ERRO: ID do registro duplicado",IF(NOT(ISNUMBER(H580)),"ERRO: data realizada ausente ou inválida",IF(AND(ISNUMBER(pcmd_emissao),N(H580)&gt;N(pcmd_emissao)),"Verificar: realizada após a emissão","OK")))))</f>
        <v/>
      </c>
      <c r="S580" s="53" t="n"/>
    </row>
    <row r="581">
      <c r="A581" s="25" t="n"/>
      <c r="B581" s="29" t="n"/>
      <c r="C581" s="25" t="n"/>
      <c r="D581" s="23">
        <f>IF(OR(B581="",C581=""),"",B581&amp;"|"&amp;C581)</f>
        <v/>
      </c>
      <c r="E581" s="29" t="n"/>
      <c r="F581" s="52" t="n"/>
      <c r="G581" s="49" t="n"/>
      <c r="H581" s="49" t="n"/>
      <c r="I581" s="30">
        <f>IF(OR(D581="",NOT(ISNUMBER(G581))),"",D581&amp;"|"&amp;YEAR(G581)&amp;"-"&amp;RIGHT("0"&amp;MONTH(G581),2)&amp;"-"&amp;RIGHT("0"&amp;DAY(G581),2))</f>
        <v/>
      </c>
      <c r="J581" s="52" t="n"/>
      <c r="K581" s="25" t="n"/>
      <c r="L581" s="29" t="n"/>
      <c r="M581" s="25" t="n"/>
      <c r="N581" s="25" t="n"/>
      <c r="O581" s="23">
        <f>IF(A581&amp;B581&amp;C581="","",IF(I581="","Sem vínculo",IF(COUNTIF(oc_chave,I581)&gt;0,"Vinculada","Previsão não encontrada")))</f>
        <v/>
      </c>
      <c r="P581" s="39">
        <f>IF(ISNUMBER(H581),YEAR(H581),"")</f>
        <v/>
      </c>
      <c r="Q581" s="23">
        <f>IF(D581="","",IF(COUNTIF(pl_chave,D581)&gt;0,"No plano atual","Fora do plano: histórico preservado"))</f>
        <v/>
      </c>
      <c r="R581" s="23">
        <f>IF(A581&amp;B581&amp;C581="","",IF(A581="","ERRO: falta ID do registro",IF(COUNTIF(ex_id,A581)&gt;1,"ERRO: ID do registro duplicado",IF(NOT(ISNUMBER(H581)),"ERRO: data realizada ausente ou inválida",IF(AND(ISNUMBER(pcmd_emissao),N(H581)&gt;N(pcmd_emissao)),"Verificar: realizada após a emissão","OK")))))</f>
        <v/>
      </c>
      <c r="S581" s="53" t="n"/>
    </row>
    <row r="582">
      <c r="A582" s="25" t="n"/>
      <c r="B582" s="29" t="n"/>
      <c r="C582" s="25" t="n"/>
      <c r="D582" s="23">
        <f>IF(OR(B582="",C582=""),"",B582&amp;"|"&amp;C582)</f>
        <v/>
      </c>
      <c r="E582" s="29" t="n"/>
      <c r="F582" s="52" t="n"/>
      <c r="G582" s="49" t="n"/>
      <c r="H582" s="49" t="n"/>
      <c r="I582" s="30">
        <f>IF(OR(D582="",NOT(ISNUMBER(G582))),"",D582&amp;"|"&amp;YEAR(G582)&amp;"-"&amp;RIGHT("0"&amp;MONTH(G582),2)&amp;"-"&amp;RIGHT("0"&amp;DAY(G582),2))</f>
        <v/>
      </c>
      <c r="J582" s="52" t="n"/>
      <c r="K582" s="25" t="n"/>
      <c r="L582" s="29" t="n"/>
      <c r="M582" s="25" t="n"/>
      <c r="N582" s="25" t="n"/>
      <c r="O582" s="23">
        <f>IF(A582&amp;B582&amp;C582="","",IF(I582="","Sem vínculo",IF(COUNTIF(oc_chave,I582)&gt;0,"Vinculada","Previsão não encontrada")))</f>
        <v/>
      </c>
      <c r="P582" s="39">
        <f>IF(ISNUMBER(H582),YEAR(H582),"")</f>
        <v/>
      </c>
      <c r="Q582" s="23">
        <f>IF(D582="","",IF(COUNTIF(pl_chave,D582)&gt;0,"No plano atual","Fora do plano: histórico preservado"))</f>
        <v/>
      </c>
      <c r="R582" s="23">
        <f>IF(A582&amp;B582&amp;C582="","",IF(A582="","ERRO: falta ID do registro",IF(COUNTIF(ex_id,A582)&gt;1,"ERRO: ID do registro duplicado",IF(NOT(ISNUMBER(H582)),"ERRO: data realizada ausente ou inválida",IF(AND(ISNUMBER(pcmd_emissao),N(H582)&gt;N(pcmd_emissao)),"Verificar: realizada após a emissão","OK")))))</f>
        <v/>
      </c>
      <c r="S582" s="53" t="n"/>
    </row>
    <row r="583">
      <c r="A583" s="25" t="n"/>
      <c r="B583" s="29" t="n"/>
      <c r="C583" s="25" t="n"/>
      <c r="D583" s="23">
        <f>IF(OR(B583="",C583=""),"",B583&amp;"|"&amp;C583)</f>
        <v/>
      </c>
      <c r="E583" s="29" t="n"/>
      <c r="F583" s="52" t="n"/>
      <c r="G583" s="49" t="n"/>
      <c r="H583" s="49" t="n"/>
      <c r="I583" s="30">
        <f>IF(OR(D583="",NOT(ISNUMBER(G583))),"",D583&amp;"|"&amp;YEAR(G583)&amp;"-"&amp;RIGHT("0"&amp;MONTH(G583),2)&amp;"-"&amp;RIGHT("0"&amp;DAY(G583),2))</f>
        <v/>
      </c>
      <c r="J583" s="52" t="n"/>
      <c r="K583" s="25" t="n"/>
      <c r="L583" s="29" t="n"/>
      <c r="M583" s="25" t="n"/>
      <c r="N583" s="25" t="n"/>
      <c r="O583" s="23">
        <f>IF(A583&amp;B583&amp;C583="","",IF(I583="","Sem vínculo",IF(COUNTIF(oc_chave,I583)&gt;0,"Vinculada","Previsão não encontrada")))</f>
        <v/>
      </c>
      <c r="P583" s="39">
        <f>IF(ISNUMBER(H583),YEAR(H583),"")</f>
        <v/>
      </c>
      <c r="Q583" s="23">
        <f>IF(D583="","",IF(COUNTIF(pl_chave,D583)&gt;0,"No plano atual","Fora do plano: histórico preservado"))</f>
        <v/>
      </c>
      <c r="R583" s="23">
        <f>IF(A583&amp;B583&amp;C583="","",IF(A583="","ERRO: falta ID do registro",IF(COUNTIF(ex_id,A583)&gt;1,"ERRO: ID do registro duplicado",IF(NOT(ISNUMBER(H583)),"ERRO: data realizada ausente ou inválida",IF(AND(ISNUMBER(pcmd_emissao),N(H583)&gt;N(pcmd_emissao)),"Verificar: realizada após a emissão","OK")))))</f>
        <v/>
      </c>
      <c r="S583" s="53" t="n"/>
    </row>
    <row r="584">
      <c r="A584" s="25" t="n"/>
      <c r="B584" s="29" t="n"/>
      <c r="C584" s="25" t="n"/>
      <c r="D584" s="23">
        <f>IF(OR(B584="",C584=""),"",B584&amp;"|"&amp;C584)</f>
        <v/>
      </c>
      <c r="E584" s="29" t="n"/>
      <c r="F584" s="52" t="n"/>
      <c r="G584" s="49" t="n"/>
      <c r="H584" s="49" t="n"/>
      <c r="I584" s="30">
        <f>IF(OR(D584="",NOT(ISNUMBER(G584))),"",D584&amp;"|"&amp;YEAR(G584)&amp;"-"&amp;RIGHT("0"&amp;MONTH(G584),2)&amp;"-"&amp;RIGHT("0"&amp;DAY(G584),2))</f>
        <v/>
      </c>
      <c r="J584" s="52" t="n"/>
      <c r="K584" s="25" t="n"/>
      <c r="L584" s="29" t="n"/>
      <c r="M584" s="25" t="n"/>
      <c r="N584" s="25" t="n"/>
      <c r="O584" s="23">
        <f>IF(A584&amp;B584&amp;C584="","",IF(I584="","Sem vínculo",IF(COUNTIF(oc_chave,I584)&gt;0,"Vinculada","Previsão não encontrada")))</f>
        <v/>
      </c>
      <c r="P584" s="39">
        <f>IF(ISNUMBER(H584),YEAR(H584),"")</f>
        <v/>
      </c>
      <c r="Q584" s="23">
        <f>IF(D584="","",IF(COUNTIF(pl_chave,D584)&gt;0,"No plano atual","Fora do plano: histórico preservado"))</f>
        <v/>
      </c>
      <c r="R584" s="23">
        <f>IF(A584&amp;B584&amp;C584="","",IF(A584="","ERRO: falta ID do registro",IF(COUNTIF(ex_id,A584)&gt;1,"ERRO: ID do registro duplicado",IF(NOT(ISNUMBER(H584)),"ERRO: data realizada ausente ou inválida",IF(AND(ISNUMBER(pcmd_emissao),N(H584)&gt;N(pcmd_emissao)),"Verificar: realizada após a emissão","OK")))))</f>
        <v/>
      </c>
      <c r="S584" s="53" t="n"/>
    </row>
    <row r="585">
      <c r="A585" s="25" t="n"/>
      <c r="B585" s="29" t="n"/>
      <c r="C585" s="25" t="n"/>
      <c r="D585" s="23">
        <f>IF(OR(B585="",C585=""),"",B585&amp;"|"&amp;C585)</f>
        <v/>
      </c>
      <c r="E585" s="29" t="n"/>
      <c r="F585" s="52" t="n"/>
      <c r="G585" s="49" t="n"/>
      <c r="H585" s="49" t="n"/>
      <c r="I585" s="30">
        <f>IF(OR(D585="",NOT(ISNUMBER(G585))),"",D585&amp;"|"&amp;YEAR(G585)&amp;"-"&amp;RIGHT("0"&amp;MONTH(G585),2)&amp;"-"&amp;RIGHT("0"&amp;DAY(G585),2))</f>
        <v/>
      </c>
      <c r="J585" s="52" t="n"/>
      <c r="K585" s="25" t="n"/>
      <c r="L585" s="29" t="n"/>
      <c r="M585" s="25" t="n"/>
      <c r="N585" s="25" t="n"/>
      <c r="O585" s="23">
        <f>IF(A585&amp;B585&amp;C585="","",IF(I585="","Sem vínculo",IF(COUNTIF(oc_chave,I585)&gt;0,"Vinculada","Previsão não encontrada")))</f>
        <v/>
      </c>
      <c r="P585" s="39">
        <f>IF(ISNUMBER(H585),YEAR(H585),"")</f>
        <v/>
      </c>
      <c r="Q585" s="23">
        <f>IF(D585="","",IF(COUNTIF(pl_chave,D585)&gt;0,"No plano atual","Fora do plano: histórico preservado"))</f>
        <v/>
      </c>
      <c r="R585" s="23">
        <f>IF(A585&amp;B585&amp;C585="","",IF(A585="","ERRO: falta ID do registro",IF(COUNTIF(ex_id,A585)&gt;1,"ERRO: ID do registro duplicado",IF(NOT(ISNUMBER(H585)),"ERRO: data realizada ausente ou inválida",IF(AND(ISNUMBER(pcmd_emissao),N(H585)&gt;N(pcmd_emissao)),"Verificar: realizada após a emissão","OK")))))</f>
        <v/>
      </c>
      <c r="S585" s="53" t="n"/>
    </row>
    <row r="586">
      <c r="A586" s="25" t="n"/>
      <c r="B586" s="29" t="n"/>
      <c r="C586" s="25" t="n"/>
      <c r="D586" s="23">
        <f>IF(OR(B586="",C586=""),"",B586&amp;"|"&amp;C586)</f>
        <v/>
      </c>
      <c r="E586" s="29" t="n"/>
      <c r="F586" s="52" t="n"/>
      <c r="G586" s="49" t="n"/>
      <c r="H586" s="49" t="n"/>
      <c r="I586" s="30">
        <f>IF(OR(D586="",NOT(ISNUMBER(G586))),"",D586&amp;"|"&amp;YEAR(G586)&amp;"-"&amp;RIGHT("0"&amp;MONTH(G586),2)&amp;"-"&amp;RIGHT("0"&amp;DAY(G586),2))</f>
        <v/>
      </c>
      <c r="J586" s="52" t="n"/>
      <c r="K586" s="25" t="n"/>
      <c r="L586" s="29" t="n"/>
      <c r="M586" s="25" t="n"/>
      <c r="N586" s="25" t="n"/>
      <c r="O586" s="23">
        <f>IF(A586&amp;B586&amp;C586="","",IF(I586="","Sem vínculo",IF(COUNTIF(oc_chave,I586)&gt;0,"Vinculada","Previsão não encontrada")))</f>
        <v/>
      </c>
      <c r="P586" s="39">
        <f>IF(ISNUMBER(H586),YEAR(H586),"")</f>
        <v/>
      </c>
      <c r="Q586" s="23">
        <f>IF(D586="","",IF(COUNTIF(pl_chave,D586)&gt;0,"No plano atual","Fora do plano: histórico preservado"))</f>
        <v/>
      </c>
      <c r="R586" s="23">
        <f>IF(A586&amp;B586&amp;C586="","",IF(A586="","ERRO: falta ID do registro",IF(COUNTIF(ex_id,A586)&gt;1,"ERRO: ID do registro duplicado",IF(NOT(ISNUMBER(H586)),"ERRO: data realizada ausente ou inválida",IF(AND(ISNUMBER(pcmd_emissao),N(H586)&gt;N(pcmd_emissao)),"Verificar: realizada após a emissão","OK")))))</f>
        <v/>
      </c>
      <c r="S586" s="53" t="n"/>
    </row>
    <row r="587">
      <c r="A587" s="25" t="n"/>
      <c r="B587" s="29" t="n"/>
      <c r="C587" s="25" t="n"/>
      <c r="D587" s="23">
        <f>IF(OR(B587="",C587=""),"",B587&amp;"|"&amp;C587)</f>
        <v/>
      </c>
      <c r="E587" s="29" t="n"/>
      <c r="F587" s="52" t="n"/>
      <c r="G587" s="49" t="n"/>
      <c r="H587" s="49" t="n"/>
      <c r="I587" s="30">
        <f>IF(OR(D587="",NOT(ISNUMBER(G587))),"",D587&amp;"|"&amp;YEAR(G587)&amp;"-"&amp;RIGHT("0"&amp;MONTH(G587),2)&amp;"-"&amp;RIGHT("0"&amp;DAY(G587),2))</f>
        <v/>
      </c>
      <c r="J587" s="52" t="n"/>
      <c r="K587" s="25" t="n"/>
      <c r="L587" s="29" t="n"/>
      <c r="M587" s="25" t="n"/>
      <c r="N587" s="25" t="n"/>
      <c r="O587" s="23">
        <f>IF(A587&amp;B587&amp;C587="","",IF(I587="","Sem vínculo",IF(COUNTIF(oc_chave,I587)&gt;0,"Vinculada","Previsão não encontrada")))</f>
        <v/>
      </c>
      <c r="P587" s="39">
        <f>IF(ISNUMBER(H587),YEAR(H587),"")</f>
        <v/>
      </c>
      <c r="Q587" s="23">
        <f>IF(D587="","",IF(COUNTIF(pl_chave,D587)&gt;0,"No plano atual","Fora do plano: histórico preservado"))</f>
        <v/>
      </c>
      <c r="R587" s="23">
        <f>IF(A587&amp;B587&amp;C587="","",IF(A587="","ERRO: falta ID do registro",IF(COUNTIF(ex_id,A587)&gt;1,"ERRO: ID do registro duplicado",IF(NOT(ISNUMBER(H587)),"ERRO: data realizada ausente ou inválida",IF(AND(ISNUMBER(pcmd_emissao),N(H587)&gt;N(pcmd_emissao)),"Verificar: realizada após a emissão","OK")))))</f>
        <v/>
      </c>
      <c r="S587" s="53" t="n"/>
    </row>
    <row r="588">
      <c r="A588" s="25" t="n"/>
      <c r="B588" s="29" t="n"/>
      <c r="C588" s="25" t="n"/>
      <c r="D588" s="23">
        <f>IF(OR(B588="",C588=""),"",B588&amp;"|"&amp;C588)</f>
        <v/>
      </c>
      <c r="E588" s="29" t="n"/>
      <c r="F588" s="52" t="n"/>
      <c r="G588" s="49" t="n"/>
      <c r="H588" s="49" t="n"/>
      <c r="I588" s="30">
        <f>IF(OR(D588="",NOT(ISNUMBER(G588))),"",D588&amp;"|"&amp;YEAR(G588)&amp;"-"&amp;RIGHT("0"&amp;MONTH(G588),2)&amp;"-"&amp;RIGHT("0"&amp;DAY(G588),2))</f>
        <v/>
      </c>
      <c r="J588" s="52" t="n"/>
      <c r="K588" s="25" t="n"/>
      <c r="L588" s="29" t="n"/>
      <c r="M588" s="25" t="n"/>
      <c r="N588" s="25" t="n"/>
      <c r="O588" s="23">
        <f>IF(A588&amp;B588&amp;C588="","",IF(I588="","Sem vínculo",IF(COUNTIF(oc_chave,I588)&gt;0,"Vinculada","Previsão não encontrada")))</f>
        <v/>
      </c>
      <c r="P588" s="39">
        <f>IF(ISNUMBER(H588),YEAR(H588),"")</f>
        <v/>
      </c>
      <c r="Q588" s="23">
        <f>IF(D588="","",IF(COUNTIF(pl_chave,D588)&gt;0,"No plano atual","Fora do plano: histórico preservado"))</f>
        <v/>
      </c>
      <c r="R588" s="23">
        <f>IF(A588&amp;B588&amp;C588="","",IF(A588="","ERRO: falta ID do registro",IF(COUNTIF(ex_id,A588)&gt;1,"ERRO: ID do registro duplicado",IF(NOT(ISNUMBER(H588)),"ERRO: data realizada ausente ou inválida",IF(AND(ISNUMBER(pcmd_emissao),N(H588)&gt;N(pcmd_emissao)),"Verificar: realizada após a emissão","OK")))))</f>
        <v/>
      </c>
      <c r="S588" s="53" t="n"/>
    </row>
    <row r="589">
      <c r="A589" s="25" t="n"/>
      <c r="B589" s="29" t="n"/>
      <c r="C589" s="25" t="n"/>
      <c r="D589" s="23">
        <f>IF(OR(B589="",C589=""),"",B589&amp;"|"&amp;C589)</f>
        <v/>
      </c>
      <c r="E589" s="29" t="n"/>
      <c r="F589" s="52" t="n"/>
      <c r="G589" s="49" t="n"/>
      <c r="H589" s="49" t="n"/>
      <c r="I589" s="30">
        <f>IF(OR(D589="",NOT(ISNUMBER(G589))),"",D589&amp;"|"&amp;YEAR(G589)&amp;"-"&amp;RIGHT("0"&amp;MONTH(G589),2)&amp;"-"&amp;RIGHT("0"&amp;DAY(G589),2))</f>
        <v/>
      </c>
      <c r="J589" s="52" t="n"/>
      <c r="K589" s="25" t="n"/>
      <c r="L589" s="29" t="n"/>
      <c r="M589" s="25" t="n"/>
      <c r="N589" s="25" t="n"/>
      <c r="O589" s="23">
        <f>IF(A589&amp;B589&amp;C589="","",IF(I589="","Sem vínculo",IF(COUNTIF(oc_chave,I589)&gt;0,"Vinculada","Previsão não encontrada")))</f>
        <v/>
      </c>
      <c r="P589" s="39">
        <f>IF(ISNUMBER(H589),YEAR(H589),"")</f>
        <v/>
      </c>
      <c r="Q589" s="23">
        <f>IF(D589="","",IF(COUNTIF(pl_chave,D589)&gt;0,"No plano atual","Fora do plano: histórico preservado"))</f>
        <v/>
      </c>
      <c r="R589" s="23">
        <f>IF(A589&amp;B589&amp;C589="","",IF(A589="","ERRO: falta ID do registro",IF(COUNTIF(ex_id,A589)&gt;1,"ERRO: ID do registro duplicado",IF(NOT(ISNUMBER(H589)),"ERRO: data realizada ausente ou inválida",IF(AND(ISNUMBER(pcmd_emissao),N(H589)&gt;N(pcmd_emissao)),"Verificar: realizada após a emissão","OK")))))</f>
        <v/>
      </c>
      <c r="S589" s="53" t="n"/>
    </row>
    <row r="590">
      <c r="A590" s="25" t="n"/>
      <c r="B590" s="29" t="n"/>
      <c r="C590" s="25" t="n"/>
      <c r="D590" s="23">
        <f>IF(OR(B590="",C590=""),"",B590&amp;"|"&amp;C590)</f>
        <v/>
      </c>
      <c r="E590" s="29" t="n"/>
      <c r="F590" s="52" t="n"/>
      <c r="G590" s="49" t="n"/>
      <c r="H590" s="49" t="n"/>
      <c r="I590" s="30">
        <f>IF(OR(D590="",NOT(ISNUMBER(G590))),"",D590&amp;"|"&amp;YEAR(G590)&amp;"-"&amp;RIGHT("0"&amp;MONTH(G590),2)&amp;"-"&amp;RIGHT("0"&amp;DAY(G590),2))</f>
        <v/>
      </c>
      <c r="J590" s="52" t="n"/>
      <c r="K590" s="25" t="n"/>
      <c r="L590" s="29" t="n"/>
      <c r="M590" s="25" t="n"/>
      <c r="N590" s="25" t="n"/>
      <c r="O590" s="23">
        <f>IF(A590&amp;B590&amp;C590="","",IF(I590="","Sem vínculo",IF(COUNTIF(oc_chave,I590)&gt;0,"Vinculada","Previsão não encontrada")))</f>
        <v/>
      </c>
      <c r="P590" s="39">
        <f>IF(ISNUMBER(H590),YEAR(H590),"")</f>
        <v/>
      </c>
      <c r="Q590" s="23">
        <f>IF(D590="","",IF(COUNTIF(pl_chave,D590)&gt;0,"No plano atual","Fora do plano: histórico preservado"))</f>
        <v/>
      </c>
      <c r="R590" s="23">
        <f>IF(A590&amp;B590&amp;C590="","",IF(A590="","ERRO: falta ID do registro",IF(COUNTIF(ex_id,A590)&gt;1,"ERRO: ID do registro duplicado",IF(NOT(ISNUMBER(H590)),"ERRO: data realizada ausente ou inválida",IF(AND(ISNUMBER(pcmd_emissao),N(H590)&gt;N(pcmd_emissao)),"Verificar: realizada após a emissão","OK")))))</f>
        <v/>
      </c>
      <c r="S590" s="53" t="n"/>
    </row>
    <row r="591">
      <c r="A591" s="25" t="n"/>
      <c r="B591" s="29" t="n"/>
      <c r="C591" s="25" t="n"/>
      <c r="D591" s="23">
        <f>IF(OR(B591="",C591=""),"",B591&amp;"|"&amp;C591)</f>
        <v/>
      </c>
      <c r="E591" s="29" t="n"/>
      <c r="F591" s="52" t="n"/>
      <c r="G591" s="49" t="n"/>
      <c r="H591" s="49" t="n"/>
      <c r="I591" s="30">
        <f>IF(OR(D591="",NOT(ISNUMBER(G591))),"",D591&amp;"|"&amp;YEAR(G591)&amp;"-"&amp;RIGHT("0"&amp;MONTH(G591),2)&amp;"-"&amp;RIGHT("0"&amp;DAY(G591),2))</f>
        <v/>
      </c>
      <c r="J591" s="52" t="n"/>
      <c r="K591" s="25" t="n"/>
      <c r="L591" s="29" t="n"/>
      <c r="M591" s="25" t="n"/>
      <c r="N591" s="25" t="n"/>
      <c r="O591" s="23">
        <f>IF(A591&amp;B591&amp;C591="","",IF(I591="","Sem vínculo",IF(COUNTIF(oc_chave,I591)&gt;0,"Vinculada","Previsão não encontrada")))</f>
        <v/>
      </c>
      <c r="P591" s="39">
        <f>IF(ISNUMBER(H591),YEAR(H591),"")</f>
        <v/>
      </c>
      <c r="Q591" s="23">
        <f>IF(D591="","",IF(COUNTIF(pl_chave,D591)&gt;0,"No plano atual","Fora do plano: histórico preservado"))</f>
        <v/>
      </c>
      <c r="R591" s="23">
        <f>IF(A591&amp;B591&amp;C591="","",IF(A591="","ERRO: falta ID do registro",IF(COUNTIF(ex_id,A591)&gt;1,"ERRO: ID do registro duplicado",IF(NOT(ISNUMBER(H591)),"ERRO: data realizada ausente ou inválida",IF(AND(ISNUMBER(pcmd_emissao),N(H591)&gt;N(pcmd_emissao)),"Verificar: realizada após a emissão","OK")))))</f>
        <v/>
      </c>
      <c r="S591" s="53" t="n"/>
    </row>
    <row r="592">
      <c r="A592" s="25" t="n"/>
      <c r="B592" s="29" t="n"/>
      <c r="C592" s="25" t="n"/>
      <c r="D592" s="23">
        <f>IF(OR(B592="",C592=""),"",B592&amp;"|"&amp;C592)</f>
        <v/>
      </c>
      <c r="E592" s="29" t="n"/>
      <c r="F592" s="52" t="n"/>
      <c r="G592" s="49" t="n"/>
      <c r="H592" s="49" t="n"/>
      <c r="I592" s="30">
        <f>IF(OR(D592="",NOT(ISNUMBER(G592))),"",D592&amp;"|"&amp;YEAR(G592)&amp;"-"&amp;RIGHT("0"&amp;MONTH(G592),2)&amp;"-"&amp;RIGHT("0"&amp;DAY(G592),2))</f>
        <v/>
      </c>
      <c r="J592" s="52" t="n"/>
      <c r="K592" s="25" t="n"/>
      <c r="L592" s="29" t="n"/>
      <c r="M592" s="25" t="n"/>
      <c r="N592" s="25" t="n"/>
      <c r="O592" s="23">
        <f>IF(A592&amp;B592&amp;C592="","",IF(I592="","Sem vínculo",IF(COUNTIF(oc_chave,I592)&gt;0,"Vinculada","Previsão não encontrada")))</f>
        <v/>
      </c>
      <c r="P592" s="39">
        <f>IF(ISNUMBER(H592),YEAR(H592),"")</f>
        <v/>
      </c>
      <c r="Q592" s="23">
        <f>IF(D592="","",IF(COUNTIF(pl_chave,D592)&gt;0,"No plano atual","Fora do plano: histórico preservado"))</f>
        <v/>
      </c>
      <c r="R592" s="23">
        <f>IF(A592&amp;B592&amp;C592="","",IF(A592="","ERRO: falta ID do registro",IF(COUNTIF(ex_id,A592)&gt;1,"ERRO: ID do registro duplicado",IF(NOT(ISNUMBER(H592)),"ERRO: data realizada ausente ou inválida",IF(AND(ISNUMBER(pcmd_emissao),N(H592)&gt;N(pcmd_emissao)),"Verificar: realizada após a emissão","OK")))))</f>
        <v/>
      </c>
      <c r="S592" s="53" t="n"/>
    </row>
    <row r="593">
      <c r="A593" s="25" t="n"/>
      <c r="B593" s="29" t="n"/>
      <c r="C593" s="25" t="n"/>
      <c r="D593" s="23">
        <f>IF(OR(B593="",C593=""),"",B593&amp;"|"&amp;C593)</f>
        <v/>
      </c>
      <c r="E593" s="29" t="n"/>
      <c r="F593" s="52" t="n"/>
      <c r="G593" s="49" t="n"/>
      <c r="H593" s="49" t="n"/>
      <c r="I593" s="30">
        <f>IF(OR(D593="",NOT(ISNUMBER(G593))),"",D593&amp;"|"&amp;YEAR(G593)&amp;"-"&amp;RIGHT("0"&amp;MONTH(G593),2)&amp;"-"&amp;RIGHT("0"&amp;DAY(G593),2))</f>
        <v/>
      </c>
      <c r="J593" s="52" t="n"/>
      <c r="K593" s="25" t="n"/>
      <c r="L593" s="29" t="n"/>
      <c r="M593" s="25" t="n"/>
      <c r="N593" s="25" t="n"/>
      <c r="O593" s="23">
        <f>IF(A593&amp;B593&amp;C593="","",IF(I593="","Sem vínculo",IF(COUNTIF(oc_chave,I593)&gt;0,"Vinculada","Previsão não encontrada")))</f>
        <v/>
      </c>
      <c r="P593" s="39">
        <f>IF(ISNUMBER(H593),YEAR(H593),"")</f>
        <v/>
      </c>
      <c r="Q593" s="23">
        <f>IF(D593="","",IF(COUNTIF(pl_chave,D593)&gt;0,"No plano atual","Fora do plano: histórico preservado"))</f>
        <v/>
      </c>
      <c r="R593" s="23">
        <f>IF(A593&amp;B593&amp;C593="","",IF(A593="","ERRO: falta ID do registro",IF(COUNTIF(ex_id,A593)&gt;1,"ERRO: ID do registro duplicado",IF(NOT(ISNUMBER(H593)),"ERRO: data realizada ausente ou inválida",IF(AND(ISNUMBER(pcmd_emissao),N(H593)&gt;N(pcmd_emissao)),"Verificar: realizada após a emissão","OK")))))</f>
        <v/>
      </c>
      <c r="S593" s="53" t="n"/>
    </row>
    <row r="594">
      <c r="A594" s="25" t="n"/>
      <c r="B594" s="29" t="n"/>
      <c r="C594" s="25" t="n"/>
      <c r="D594" s="23">
        <f>IF(OR(B594="",C594=""),"",B594&amp;"|"&amp;C594)</f>
        <v/>
      </c>
      <c r="E594" s="29" t="n"/>
      <c r="F594" s="52" t="n"/>
      <c r="G594" s="49" t="n"/>
      <c r="H594" s="49" t="n"/>
      <c r="I594" s="30">
        <f>IF(OR(D594="",NOT(ISNUMBER(G594))),"",D594&amp;"|"&amp;YEAR(G594)&amp;"-"&amp;RIGHT("0"&amp;MONTH(G594),2)&amp;"-"&amp;RIGHT("0"&amp;DAY(G594),2))</f>
        <v/>
      </c>
      <c r="J594" s="52" t="n"/>
      <c r="K594" s="25" t="n"/>
      <c r="L594" s="29" t="n"/>
      <c r="M594" s="25" t="n"/>
      <c r="N594" s="25" t="n"/>
      <c r="O594" s="23">
        <f>IF(A594&amp;B594&amp;C594="","",IF(I594="","Sem vínculo",IF(COUNTIF(oc_chave,I594)&gt;0,"Vinculada","Previsão não encontrada")))</f>
        <v/>
      </c>
      <c r="P594" s="39">
        <f>IF(ISNUMBER(H594),YEAR(H594),"")</f>
        <v/>
      </c>
      <c r="Q594" s="23">
        <f>IF(D594="","",IF(COUNTIF(pl_chave,D594)&gt;0,"No plano atual","Fora do plano: histórico preservado"))</f>
        <v/>
      </c>
      <c r="R594" s="23">
        <f>IF(A594&amp;B594&amp;C594="","",IF(A594="","ERRO: falta ID do registro",IF(COUNTIF(ex_id,A594)&gt;1,"ERRO: ID do registro duplicado",IF(NOT(ISNUMBER(H594)),"ERRO: data realizada ausente ou inválida",IF(AND(ISNUMBER(pcmd_emissao),N(H594)&gt;N(pcmd_emissao)),"Verificar: realizada após a emissão","OK")))))</f>
        <v/>
      </c>
      <c r="S594" s="53" t="n"/>
    </row>
    <row r="595">
      <c r="A595" s="25" t="n"/>
      <c r="B595" s="29" t="n"/>
      <c r="C595" s="25" t="n"/>
      <c r="D595" s="23">
        <f>IF(OR(B595="",C595=""),"",B595&amp;"|"&amp;C595)</f>
        <v/>
      </c>
      <c r="E595" s="29" t="n"/>
      <c r="F595" s="52" t="n"/>
      <c r="G595" s="49" t="n"/>
      <c r="H595" s="49" t="n"/>
      <c r="I595" s="30">
        <f>IF(OR(D595="",NOT(ISNUMBER(G595))),"",D595&amp;"|"&amp;YEAR(G595)&amp;"-"&amp;RIGHT("0"&amp;MONTH(G595),2)&amp;"-"&amp;RIGHT("0"&amp;DAY(G595),2))</f>
        <v/>
      </c>
      <c r="J595" s="52" t="n"/>
      <c r="K595" s="25" t="n"/>
      <c r="L595" s="29" t="n"/>
      <c r="M595" s="25" t="n"/>
      <c r="N595" s="25" t="n"/>
      <c r="O595" s="23">
        <f>IF(A595&amp;B595&amp;C595="","",IF(I595="","Sem vínculo",IF(COUNTIF(oc_chave,I595)&gt;0,"Vinculada","Previsão não encontrada")))</f>
        <v/>
      </c>
      <c r="P595" s="39">
        <f>IF(ISNUMBER(H595),YEAR(H595),"")</f>
        <v/>
      </c>
      <c r="Q595" s="23">
        <f>IF(D595="","",IF(COUNTIF(pl_chave,D595)&gt;0,"No plano atual","Fora do plano: histórico preservado"))</f>
        <v/>
      </c>
      <c r="R595" s="23">
        <f>IF(A595&amp;B595&amp;C595="","",IF(A595="","ERRO: falta ID do registro",IF(COUNTIF(ex_id,A595)&gt;1,"ERRO: ID do registro duplicado",IF(NOT(ISNUMBER(H595)),"ERRO: data realizada ausente ou inválida",IF(AND(ISNUMBER(pcmd_emissao),N(H595)&gt;N(pcmd_emissao)),"Verificar: realizada após a emissão","OK")))))</f>
        <v/>
      </c>
      <c r="S595" s="53" t="n"/>
    </row>
    <row r="596">
      <c r="A596" s="25" t="n"/>
      <c r="B596" s="29" t="n"/>
      <c r="C596" s="25" t="n"/>
      <c r="D596" s="23">
        <f>IF(OR(B596="",C596=""),"",B596&amp;"|"&amp;C596)</f>
        <v/>
      </c>
      <c r="E596" s="29" t="n"/>
      <c r="F596" s="52" t="n"/>
      <c r="G596" s="49" t="n"/>
      <c r="H596" s="49" t="n"/>
      <c r="I596" s="30">
        <f>IF(OR(D596="",NOT(ISNUMBER(G596))),"",D596&amp;"|"&amp;YEAR(G596)&amp;"-"&amp;RIGHT("0"&amp;MONTH(G596),2)&amp;"-"&amp;RIGHT("0"&amp;DAY(G596),2))</f>
        <v/>
      </c>
      <c r="J596" s="52" t="n"/>
      <c r="K596" s="25" t="n"/>
      <c r="L596" s="29" t="n"/>
      <c r="M596" s="25" t="n"/>
      <c r="N596" s="25" t="n"/>
      <c r="O596" s="23">
        <f>IF(A596&amp;B596&amp;C596="","",IF(I596="","Sem vínculo",IF(COUNTIF(oc_chave,I596)&gt;0,"Vinculada","Previsão não encontrada")))</f>
        <v/>
      </c>
      <c r="P596" s="39">
        <f>IF(ISNUMBER(H596),YEAR(H596),"")</f>
        <v/>
      </c>
      <c r="Q596" s="23">
        <f>IF(D596="","",IF(COUNTIF(pl_chave,D596)&gt;0,"No plano atual","Fora do plano: histórico preservado"))</f>
        <v/>
      </c>
      <c r="R596" s="23">
        <f>IF(A596&amp;B596&amp;C596="","",IF(A596="","ERRO: falta ID do registro",IF(COUNTIF(ex_id,A596)&gt;1,"ERRO: ID do registro duplicado",IF(NOT(ISNUMBER(H596)),"ERRO: data realizada ausente ou inválida",IF(AND(ISNUMBER(pcmd_emissao),N(H596)&gt;N(pcmd_emissao)),"Verificar: realizada após a emissão","OK")))))</f>
        <v/>
      </c>
      <c r="S596" s="53" t="n"/>
    </row>
    <row r="597">
      <c r="A597" s="25" t="n"/>
      <c r="B597" s="29" t="n"/>
      <c r="C597" s="25" t="n"/>
      <c r="D597" s="23">
        <f>IF(OR(B597="",C597=""),"",B597&amp;"|"&amp;C597)</f>
        <v/>
      </c>
      <c r="E597" s="29" t="n"/>
      <c r="F597" s="52" t="n"/>
      <c r="G597" s="49" t="n"/>
      <c r="H597" s="49" t="n"/>
      <c r="I597" s="30">
        <f>IF(OR(D597="",NOT(ISNUMBER(G597))),"",D597&amp;"|"&amp;YEAR(G597)&amp;"-"&amp;RIGHT("0"&amp;MONTH(G597),2)&amp;"-"&amp;RIGHT("0"&amp;DAY(G597),2))</f>
        <v/>
      </c>
      <c r="J597" s="52" t="n"/>
      <c r="K597" s="25" t="n"/>
      <c r="L597" s="29" t="n"/>
      <c r="M597" s="25" t="n"/>
      <c r="N597" s="25" t="n"/>
      <c r="O597" s="23">
        <f>IF(A597&amp;B597&amp;C597="","",IF(I597="","Sem vínculo",IF(COUNTIF(oc_chave,I597)&gt;0,"Vinculada","Previsão não encontrada")))</f>
        <v/>
      </c>
      <c r="P597" s="39">
        <f>IF(ISNUMBER(H597),YEAR(H597),"")</f>
        <v/>
      </c>
      <c r="Q597" s="23">
        <f>IF(D597="","",IF(COUNTIF(pl_chave,D597)&gt;0,"No plano atual","Fora do plano: histórico preservado"))</f>
        <v/>
      </c>
      <c r="R597" s="23">
        <f>IF(A597&amp;B597&amp;C597="","",IF(A597="","ERRO: falta ID do registro",IF(COUNTIF(ex_id,A597)&gt;1,"ERRO: ID do registro duplicado",IF(NOT(ISNUMBER(H597)),"ERRO: data realizada ausente ou inválida",IF(AND(ISNUMBER(pcmd_emissao),N(H597)&gt;N(pcmd_emissao)),"Verificar: realizada após a emissão","OK")))))</f>
        <v/>
      </c>
      <c r="S597" s="53" t="n"/>
    </row>
    <row r="598">
      <c r="A598" s="25" t="n"/>
      <c r="B598" s="29" t="n"/>
      <c r="C598" s="25" t="n"/>
      <c r="D598" s="23">
        <f>IF(OR(B598="",C598=""),"",B598&amp;"|"&amp;C598)</f>
        <v/>
      </c>
      <c r="E598" s="29" t="n"/>
      <c r="F598" s="52" t="n"/>
      <c r="G598" s="49" t="n"/>
      <c r="H598" s="49" t="n"/>
      <c r="I598" s="30">
        <f>IF(OR(D598="",NOT(ISNUMBER(G598))),"",D598&amp;"|"&amp;YEAR(G598)&amp;"-"&amp;RIGHT("0"&amp;MONTH(G598),2)&amp;"-"&amp;RIGHT("0"&amp;DAY(G598),2))</f>
        <v/>
      </c>
      <c r="J598" s="52" t="n"/>
      <c r="K598" s="25" t="n"/>
      <c r="L598" s="29" t="n"/>
      <c r="M598" s="25" t="n"/>
      <c r="N598" s="25" t="n"/>
      <c r="O598" s="23">
        <f>IF(A598&amp;B598&amp;C598="","",IF(I598="","Sem vínculo",IF(COUNTIF(oc_chave,I598)&gt;0,"Vinculada","Previsão não encontrada")))</f>
        <v/>
      </c>
      <c r="P598" s="39">
        <f>IF(ISNUMBER(H598),YEAR(H598),"")</f>
        <v/>
      </c>
      <c r="Q598" s="23">
        <f>IF(D598="","",IF(COUNTIF(pl_chave,D598)&gt;0,"No plano atual","Fora do plano: histórico preservado"))</f>
        <v/>
      </c>
      <c r="R598" s="23">
        <f>IF(A598&amp;B598&amp;C598="","",IF(A598="","ERRO: falta ID do registro",IF(COUNTIF(ex_id,A598)&gt;1,"ERRO: ID do registro duplicado",IF(NOT(ISNUMBER(H598)),"ERRO: data realizada ausente ou inválida",IF(AND(ISNUMBER(pcmd_emissao),N(H598)&gt;N(pcmd_emissao)),"Verificar: realizada após a emissão","OK")))))</f>
        <v/>
      </c>
      <c r="S598" s="53" t="n"/>
    </row>
    <row r="599">
      <c r="A599" s="25" t="n"/>
      <c r="B599" s="29" t="n"/>
      <c r="C599" s="25" t="n"/>
      <c r="D599" s="23">
        <f>IF(OR(B599="",C599=""),"",B599&amp;"|"&amp;C599)</f>
        <v/>
      </c>
      <c r="E599" s="29" t="n"/>
      <c r="F599" s="52" t="n"/>
      <c r="G599" s="49" t="n"/>
      <c r="H599" s="49" t="n"/>
      <c r="I599" s="30">
        <f>IF(OR(D599="",NOT(ISNUMBER(G599))),"",D599&amp;"|"&amp;YEAR(G599)&amp;"-"&amp;RIGHT("0"&amp;MONTH(G599),2)&amp;"-"&amp;RIGHT("0"&amp;DAY(G599),2))</f>
        <v/>
      </c>
      <c r="J599" s="52" t="n"/>
      <c r="K599" s="25" t="n"/>
      <c r="L599" s="29" t="n"/>
      <c r="M599" s="25" t="n"/>
      <c r="N599" s="25" t="n"/>
      <c r="O599" s="23">
        <f>IF(A599&amp;B599&amp;C599="","",IF(I599="","Sem vínculo",IF(COUNTIF(oc_chave,I599)&gt;0,"Vinculada","Previsão não encontrada")))</f>
        <v/>
      </c>
      <c r="P599" s="39">
        <f>IF(ISNUMBER(H599),YEAR(H599),"")</f>
        <v/>
      </c>
      <c r="Q599" s="23">
        <f>IF(D599="","",IF(COUNTIF(pl_chave,D599)&gt;0,"No plano atual","Fora do plano: histórico preservado"))</f>
        <v/>
      </c>
      <c r="R599" s="23">
        <f>IF(A599&amp;B599&amp;C599="","",IF(A599="","ERRO: falta ID do registro",IF(COUNTIF(ex_id,A599)&gt;1,"ERRO: ID do registro duplicado",IF(NOT(ISNUMBER(H599)),"ERRO: data realizada ausente ou inválida",IF(AND(ISNUMBER(pcmd_emissao),N(H599)&gt;N(pcmd_emissao)),"Verificar: realizada após a emissão","OK")))))</f>
        <v/>
      </c>
      <c r="S599" s="53" t="n"/>
    </row>
    <row r="600">
      <c r="A600" s="25" t="n"/>
      <c r="B600" s="29" t="n"/>
      <c r="C600" s="25" t="n"/>
      <c r="D600" s="23">
        <f>IF(OR(B600="",C600=""),"",B600&amp;"|"&amp;C600)</f>
        <v/>
      </c>
      <c r="E600" s="29" t="n"/>
      <c r="F600" s="52" t="n"/>
      <c r="G600" s="49" t="n"/>
      <c r="H600" s="49" t="n"/>
      <c r="I600" s="30">
        <f>IF(OR(D600="",NOT(ISNUMBER(G600))),"",D600&amp;"|"&amp;YEAR(G600)&amp;"-"&amp;RIGHT("0"&amp;MONTH(G600),2)&amp;"-"&amp;RIGHT("0"&amp;DAY(G600),2))</f>
        <v/>
      </c>
      <c r="J600" s="52" t="n"/>
      <c r="K600" s="25" t="n"/>
      <c r="L600" s="29" t="n"/>
      <c r="M600" s="25" t="n"/>
      <c r="N600" s="25" t="n"/>
      <c r="O600" s="23">
        <f>IF(A600&amp;B600&amp;C600="","",IF(I600="","Sem vínculo",IF(COUNTIF(oc_chave,I600)&gt;0,"Vinculada","Previsão não encontrada")))</f>
        <v/>
      </c>
      <c r="P600" s="39">
        <f>IF(ISNUMBER(H600),YEAR(H600),"")</f>
        <v/>
      </c>
      <c r="Q600" s="23">
        <f>IF(D600="","",IF(COUNTIF(pl_chave,D600)&gt;0,"No plano atual","Fora do plano: histórico preservado"))</f>
        <v/>
      </c>
      <c r="R600" s="23">
        <f>IF(A600&amp;B600&amp;C600="","",IF(A600="","ERRO: falta ID do registro",IF(COUNTIF(ex_id,A600)&gt;1,"ERRO: ID do registro duplicado",IF(NOT(ISNUMBER(H600)),"ERRO: data realizada ausente ou inválida",IF(AND(ISNUMBER(pcmd_emissao),N(H600)&gt;N(pcmd_emissao)),"Verificar: realizada após a emissão","OK")))))</f>
        <v/>
      </c>
      <c r="S600" s="53" t="n"/>
    </row>
    <row r="601">
      <c r="A601" s="25" t="n"/>
      <c r="B601" s="29" t="n"/>
      <c r="C601" s="25" t="n"/>
      <c r="D601" s="23">
        <f>IF(OR(B601="",C601=""),"",B601&amp;"|"&amp;C601)</f>
        <v/>
      </c>
      <c r="E601" s="29" t="n"/>
      <c r="F601" s="52" t="n"/>
      <c r="G601" s="49" t="n"/>
      <c r="H601" s="49" t="n"/>
      <c r="I601" s="30">
        <f>IF(OR(D601="",NOT(ISNUMBER(G601))),"",D601&amp;"|"&amp;YEAR(G601)&amp;"-"&amp;RIGHT("0"&amp;MONTH(G601),2)&amp;"-"&amp;RIGHT("0"&amp;DAY(G601),2))</f>
        <v/>
      </c>
      <c r="J601" s="52" t="n"/>
      <c r="K601" s="25" t="n"/>
      <c r="L601" s="29" t="n"/>
      <c r="M601" s="25" t="n"/>
      <c r="N601" s="25" t="n"/>
      <c r="O601" s="23">
        <f>IF(A601&amp;B601&amp;C601="","",IF(I601="","Sem vínculo",IF(COUNTIF(oc_chave,I601)&gt;0,"Vinculada","Previsão não encontrada")))</f>
        <v/>
      </c>
      <c r="P601" s="39">
        <f>IF(ISNUMBER(H601),YEAR(H601),"")</f>
        <v/>
      </c>
      <c r="Q601" s="23">
        <f>IF(D601="","",IF(COUNTIF(pl_chave,D601)&gt;0,"No plano atual","Fora do plano: histórico preservado"))</f>
        <v/>
      </c>
      <c r="R601" s="23">
        <f>IF(A601&amp;B601&amp;C601="","",IF(A601="","ERRO: falta ID do registro",IF(COUNTIF(ex_id,A601)&gt;1,"ERRO: ID do registro duplicado",IF(NOT(ISNUMBER(H601)),"ERRO: data realizada ausente ou inválida",IF(AND(ISNUMBER(pcmd_emissao),N(H601)&gt;N(pcmd_emissao)),"Verificar: realizada após a emissão","OK")))))</f>
        <v/>
      </c>
      <c r="S601" s="53" t="n"/>
    </row>
    <row r="602">
      <c r="A602" s="25" t="n"/>
      <c r="B602" s="29" t="n"/>
      <c r="C602" s="25" t="n"/>
      <c r="D602" s="23">
        <f>IF(OR(B602="",C602=""),"",B602&amp;"|"&amp;C602)</f>
        <v/>
      </c>
      <c r="E602" s="29" t="n"/>
      <c r="F602" s="52" t="n"/>
      <c r="G602" s="49" t="n"/>
      <c r="H602" s="49" t="n"/>
      <c r="I602" s="30">
        <f>IF(OR(D602="",NOT(ISNUMBER(G602))),"",D602&amp;"|"&amp;YEAR(G602)&amp;"-"&amp;RIGHT("0"&amp;MONTH(G602),2)&amp;"-"&amp;RIGHT("0"&amp;DAY(G602),2))</f>
        <v/>
      </c>
      <c r="J602" s="52" t="n"/>
      <c r="K602" s="25" t="n"/>
      <c r="L602" s="29" t="n"/>
      <c r="M602" s="25" t="n"/>
      <c r="N602" s="25" t="n"/>
      <c r="O602" s="23">
        <f>IF(A602&amp;B602&amp;C602="","",IF(I602="","Sem vínculo",IF(COUNTIF(oc_chave,I602)&gt;0,"Vinculada","Previsão não encontrada")))</f>
        <v/>
      </c>
      <c r="P602" s="39">
        <f>IF(ISNUMBER(H602),YEAR(H602),"")</f>
        <v/>
      </c>
      <c r="Q602" s="23">
        <f>IF(D602="","",IF(COUNTIF(pl_chave,D602)&gt;0,"No plano atual","Fora do plano: histórico preservado"))</f>
        <v/>
      </c>
      <c r="R602" s="23">
        <f>IF(A602&amp;B602&amp;C602="","",IF(A602="","ERRO: falta ID do registro",IF(COUNTIF(ex_id,A602)&gt;1,"ERRO: ID do registro duplicado",IF(NOT(ISNUMBER(H602)),"ERRO: data realizada ausente ou inválida",IF(AND(ISNUMBER(pcmd_emissao),N(H602)&gt;N(pcmd_emissao)),"Verificar: realizada após a emissão","OK")))))</f>
        <v/>
      </c>
      <c r="S602" s="53" t="n"/>
    </row>
    <row r="603">
      <c r="A603" s="25" t="n"/>
      <c r="B603" s="29" t="n"/>
      <c r="C603" s="25" t="n"/>
      <c r="D603" s="23">
        <f>IF(OR(B603="",C603=""),"",B603&amp;"|"&amp;C603)</f>
        <v/>
      </c>
      <c r="E603" s="29" t="n"/>
      <c r="F603" s="52" t="n"/>
      <c r="G603" s="49" t="n"/>
      <c r="H603" s="49" t="n"/>
      <c r="I603" s="30">
        <f>IF(OR(D603="",NOT(ISNUMBER(G603))),"",D603&amp;"|"&amp;YEAR(G603)&amp;"-"&amp;RIGHT("0"&amp;MONTH(G603),2)&amp;"-"&amp;RIGHT("0"&amp;DAY(G603),2))</f>
        <v/>
      </c>
      <c r="J603" s="52" t="n"/>
      <c r="K603" s="25" t="n"/>
      <c r="L603" s="29" t="n"/>
      <c r="M603" s="25" t="n"/>
      <c r="N603" s="25" t="n"/>
      <c r="O603" s="23">
        <f>IF(A603&amp;B603&amp;C603="","",IF(I603="","Sem vínculo",IF(COUNTIF(oc_chave,I603)&gt;0,"Vinculada","Previsão não encontrada")))</f>
        <v/>
      </c>
      <c r="P603" s="39">
        <f>IF(ISNUMBER(H603),YEAR(H603),"")</f>
        <v/>
      </c>
      <c r="Q603" s="23">
        <f>IF(D603="","",IF(COUNTIF(pl_chave,D603)&gt;0,"No plano atual","Fora do plano: histórico preservado"))</f>
        <v/>
      </c>
      <c r="R603" s="23">
        <f>IF(A603&amp;B603&amp;C603="","",IF(A603="","ERRO: falta ID do registro",IF(COUNTIF(ex_id,A603)&gt;1,"ERRO: ID do registro duplicado",IF(NOT(ISNUMBER(H603)),"ERRO: data realizada ausente ou inválida",IF(AND(ISNUMBER(pcmd_emissao),N(H603)&gt;N(pcmd_emissao)),"Verificar: realizada após a emissão","OK")))))</f>
        <v/>
      </c>
      <c r="S603" s="53" t="n"/>
    </row>
    <row r="604">
      <c r="A604" s="25" t="n"/>
      <c r="B604" s="29" t="n"/>
      <c r="C604" s="25" t="n"/>
      <c r="D604" s="23">
        <f>IF(OR(B604="",C604=""),"",B604&amp;"|"&amp;C604)</f>
        <v/>
      </c>
      <c r="E604" s="29" t="n"/>
      <c r="F604" s="52" t="n"/>
      <c r="G604" s="49" t="n"/>
      <c r="H604" s="49" t="n"/>
      <c r="I604" s="30">
        <f>IF(OR(D604="",NOT(ISNUMBER(G604))),"",D604&amp;"|"&amp;YEAR(G604)&amp;"-"&amp;RIGHT("0"&amp;MONTH(G604),2)&amp;"-"&amp;RIGHT("0"&amp;DAY(G604),2))</f>
        <v/>
      </c>
      <c r="J604" s="52" t="n"/>
      <c r="K604" s="25" t="n"/>
      <c r="L604" s="29" t="n"/>
      <c r="M604" s="25" t="n"/>
      <c r="N604" s="25" t="n"/>
      <c r="O604" s="23">
        <f>IF(A604&amp;B604&amp;C604="","",IF(I604="","Sem vínculo",IF(COUNTIF(oc_chave,I604)&gt;0,"Vinculada","Previsão não encontrada")))</f>
        <v/>
      </c>
      <c r="P604" s="39">
        <f>IF(ISNUMBER(H604),YEAR(H604),"")</f>
        <v/>
      </c>
      <c r="Q604" s="23">
        <f>IF(D604="","",IF(COUNTIF(pl_chave,D604)&gt;0,"No plano atual","Fora do plano: histórico preservado"))</f>
        <v/>
      </c>
      <c r="R604" s="23">
        <f>IF(A604&amp;B604&amp;C604="","",IF(A604="","ERRO: falta ID do registro",IF(COUNTIF(ex_id,A604)&gt;1,"ERRO: ID do registro duplicado",IF(NOT(ISNUMBER(H604)),"ERRO: data realizada ausente ou inválida",IF(AND(ISNUMBER(pcmd_emissao),N(H604)&gt;N(pcmd_emissao)),"Verificar: realizada após a emissão","OK")))))</f>
        <v/>
      </c>
      <c r="S604" s="53" t="n"/>
    </row>
    <row r="605">
      <c r="A605" s="25" t="n"/>
      <c r="B605" s="29" t="n"/>
      <c r="C605" s="25" t="n"/>
      <c r="D605" s="23">
        <f>IF(OR(B605="",C605=""),"",B605&amp;"|"&amp;C605)</f>
        <v/>
      </c>
      <c r="E605" s="29" t="n"/>
      <c r="F605" s="52" t="n"/>
      <c r="G605" s="49" t="n"/>
      <c r="H605" s="49" t="n"/>
      <c r="I605" s="30">
        <f>IF(OR(D605="",NOT(ISNUMBER(G605))),"",D605&amp;"|"&amp;YEAR(G605)&amp;"-"&amp;RIGHT("0"&amp;MONTH(G605),2)&amp;"-"&amp;RIGHT("0"&amp;DAY(G605),2))</f>
        <v/>
      </c>
      <c r="J605" s="52" t="n"/>
      <c r="K605" s="25" t="n"/>
      <c r="L605" s="29" t="n"/>
      <c r="M605" s="25" t="n"/>
      <c r="N605" s="25" t="n"/>
      <c r="O605" s="23">
        <f>IF(A605&amp;B605&amp;C605="","",IF(I605="","Sem vínculo",IF(COUNTIF(oc_chave,I605)&gt;0,"Vinculada","Previsão não encontrada")))</f>
        <v/>
      </c>
      <c r="P605" s="39">
        <f>IF(ISNUMBER(H605),YEAR(H605),"")</f>
        <v/>
      </c>
      <c r="Q605" s="23">
        <f>IF(D605="","",IF(COUNTIF(pl_chave,D605)&gt;0,"No plano atual","Fora do plano: histórico preservado"))</f>
        <v/>
      </c>
      <c r="R605" s="23">
        <f>IF(A605&amp;B605&amp;C605="","",IF(A605="","ERRO: falta ID do registro",IF(COUNTIF(ex_id,A605)&gt;1,"ERRO: ID do registro duplicado",IF(NOT(ISNUMBER(H605)),"ERRO: data realizada ausente ou inválida",IF(AND(ISNUMBER(pcmd_emissao),N(H605)&gt;N(pcmd_emissao)),"Verificar: realizada após a emissão","OK")))))</f>
        <v/>
      </c>
      <c r="S605" s="53" t="n"/>
    </row>
    <row r="606">
      <c r="A606" s="25" t="n"/>
      <c r="B606" s="29" t="n"/>
      <c r="C606" s="25" t="n"/>
      <c r="D606" s="23">
        <f>IF(OR(B606="",C606=""),"",B606&amp;"|"&amp;C606)</f>
        <v/>
      </c>
      <c r="E606" s="29" t="n"/>
      <c r="F606" s="52" t="n"/>
      <c r="G606" s="49" t="n"/>
      <c r="H606" s="49" t="n"/>
      <c r="I606" s="30">
        <f>IF(OR(D606="",NOT(ISNUMBER(G606))),"",D606&amp;"|"&amp;YEAR(G606)&amp;"-"&amp;RIGHT("0"&amp;MONTH(G606),2)&amp;"-"&amp;RIGHT("0"&amp;DAY(G606),2))</f>
        <v/>
      </c>
      <c r="J606" s="52" t="n"/>
      <c r="K606" s="25" t="n"/>
      <c r="L606" s="29" t="n"/>
      <c r="M606" s="25" t="n"/>
      <c r="N606" s="25" t="n"/>
      <c r="O606" s="23">
        <f>IF(A606&amp;B606&amp;C606="","",IF(I606="","Sem vínculo",IF(COUNTIF(oc_chave,I606)&gt;0,"Vinculada","Previsão não encontrada")))</f>
        <v/>
      </c>
      <c r="P606" s="39">
        <f>IF(ISNUMBER(H606),YEAR(H606),"")</f>
        <v/>
      </c>
      <c r="Q606" s="23">
        <f>IF(D606="","",IF(COUNTIF(pl_chave,D606)&gt;0,"No plano atual","Fora do plano: histórico preservado"))</f>
        <v/>
      </c>
      <c r="R606" s="23">
        <f>IF(A606&amp;B606&amp;C606="","",IF(A606="","ERRO: falta ID do registro",IF(COUNTIF(ex_id,A606)&gt;1,"ERRO: ID do registro duplicado",IF(NOT(ISNUMBER(H606)),"ERRO: data realizada ausente ou inválida",IF(AND(ISNUMBER(pcmd_emissao),N(H606)&gt;N(pcmd_emissao)),"Verificar: realizada após a emissão","OK")))))</f>
        <v/>
      </c>
      <c r="S606" s="53" t="n"/>
    </row>
    <row r="607">
      <c r="A607" s="25" t="n"/>
      <c r="B607" s="29" t="n"/>
      <c r="C607" s="25" t="n"/>
      <c r="D607" s="23">
        <f>IF(OR(B607="",C607=""),"",B607&amp;"|"&amp;C607)</f>
        <v/>
      </c>
      <c r="E607" s="29" t="n"/>
      <c r="F607" s="52" t="n"/>
      <c r="G607" s="49" t="n"/>
      <c r="H607" s="49" t="n"/>
      <c r="I607" s="30">
        <f>IF(OR(D607="",NOT(ISNUMBER(G607))),"",D607&amp;"|"&amp;YEAR(G607)&amp;"-"&amp;RIGHT("0"&amp;MONTH(G607),2)&amp;"-"&amp;RIGHT("0"&amp;DAY(G607),2))</f>
        <v/>
      </c>
      <c r="J607" s="52" t="n"/>
      <c r="K607" s="25" t="n"/>
      <c r="L607" s="29" t="n"/>
      <c r="M607" s="25" t="n"/>
      <c r="N607" s="25" t="n"/>
      <c r="O607" s="23">
        <f>IF(A607&amp;B607&amp;C607="","",IF(I607="","Sem vínculo",IF(COUNTIF(oc_chave,I607)&gt;0,"Vinculada","Previsão não encontrada")))</f>
        <v/>
      </c>
      <c r="P607" s="39">
        <f>IF(ISNUMBER(H607),YEAR(H607),"")</f>
        <v/>
      </c>
      <c r="Q607" s="23">
        <f>IF(D607="","",IF(COUNTIF(pl_chave,D607)&gt;0,"No plano atual","Fora do plano: histórico preservado"))</f>
        <v/>
      </c>
      <c r="R607" s="23">
        <f>IF(A607&amp;B607&amp;C607="","",IF(A607="","ERRO: falta ID do registro",IF(COUNTIF(ex_id,A607)&gt;1,"ERRO: ID do registro duplicado",IF(NOT(ISNUMBER(H607)),"ERRO: data realizada ausente ou inválida",IF(AND(ISNUMBER(pcmd_emissao),N(H607)&gt;N(pcmd_emissao)),"Verificar: realizada após a emissão","OK")))))</f>
        <v/>
      </c>
      <c r="S607" s="53" t="n"/>
    </row>
    <row r="608">
      <c r="A608" s="25" t="n"/>
      <c r="B608" s="29" t="n"/>
      <c r="C608" s="25" t="n"/>
      <c r="D608" s="23">
        <f>IF(OR(B608="",C608=""),"",B608&amp;"|"&amp;C608)</f>
        <v/>
      </c>
      <c r="E608" s="29" t="n"/>
      <c r="F608" s="52" t="n"/>
      <c r="G608" s="49" t="n"/>
      <c r="H608" s="49" t="n"/>
      <c r="I608" s="30">
        <f>IF(OR(D608="",NOT(ISNUMBER(G608))),"",D608&amp;"|"&amp;YEAR(G608)&amp;"-"&amp;RIGHT("0"&amp;MONTH(G608),2)&amp;"-"&amp;RIGHT("0"&amp;DAY(G608),2))</f>
        <v/>
      </c>
      <c r="J608" s="52" t="n"/>
      <c r="K608" s="25" t="n"/>
      <c r="L608" s="29" t="n"/>
      <c r="M608" s="25" t="n"/>
      <c r="N608" s="25" t="n"/>
      <c r="O608" s="23">
        <f>IF(A608&amp;B608&amp;C608="","",IF(I608="","Sem vínculo",IF(COUNTIF(oc_chave,I608)&gt;0,"Vinculada","Previsão não encontrada")))</f>
        <v/>
      </c>
      <c r="P608" s="39">
        <f>IF(ISNUMBER(H608),YEAR(H608),"")</f>
        <v/>
      </c>
      <c r="Q608" s="23">
        <f>IF(D608="","",IF(COUNTIF(pl_chave,D608)&gt;0,"No plano atual","Fora do plano: histórico preservado"))</f>
        <v/>
      </c>
      <c r="R608" s="23">
        <f>IF(A608&amp;B608&amp;C608="","",IF(A608="","ERRO: falta ID do registro",IF(COUNTIF(ex_id,A608)&gt;1,"ERRO: ID do registro duplicado",IF(NOT(ISNUMBER(H608)),"ERRO: data realizada ausente ou inválida",IF(AND(ISNUMBER(pcmd_emissao),N(H608)&gt;N(pcmd_emissao)),"Verificar: realizada após a emissão","OK")))))</f>
        <v/>
      </c>
      <c r="S608" s="53" t="n"/>
    </row>
    <row r="609">
      <c r="A609" s="25" t="n"/>
      <c r="B609" s="29" t="n"/>
      <c r="C609" s="25" t="n"/>
      <c r="D609" s="23">
        <f>IF(OR(B609="",C609=""),"",B609&amp;"|"&amp;C609)</f>
        <v/>
      </c>
      <c r="E609" s="29" t="n"/>
      <c r="F609" s="52" t="n"/>
      <c r="G609" s="49" t="n"/>
      <c r="H609" s="49" t="n"/>
      <c r="I609" s="30">
        <f>IF(OR(D609="",NOT(ISNUMBER(G609))),"",D609&amp;"|"&amp;YEAR(G609)&amp;"-"&amp;RIGHT("0"&amp;MONTH(G609),2)&amp;"-"&amp;RIGHT("0"&amp;DAY(G609),2))</f>
        <v/>
      </c>
      <c r="J609" s="52" t="n"/>
      <c r="K609" s="25" t="n"/>
      <c r="L609" s="29" t="n"/>
      <c r="M609" s="25" t="n"/>
      <c r="N609" s="25" t="n"/>
      <c r="O609" s="23">
        <f>IF(A609&amp;B609&amp;C609="","",IF(I609="","Sem vínculo",IF(COUNTIF(oc_chave,I609)&gt;0,"Vinculada","Previsão não encontrada")))</f>
        <v/>
      </c>
      <c r="P609" s="39">
        <f>IF(ISNUMBER(H609),YEAR(H609),"")</f>
        <v/>
      </c>
      <c r="Q609" s="23">
        <f>IF(D609="","",IF(COUNTIF(pl_chave,D609)&gt;0,"No plano atual","Fora do plano: histórico preservado"))</f>
        <v/>
      </c>
      <c r="R609" s="23">
        <f>IF(A609&amp;B609&amp;C609="","",IF(A609="","ERRO: falta ID do registro",IF(COUNTIF(ex_id,A609)&gt;1,"ERRO: ID do registro duplicado",IF(NOT(ISNUMBER(H609)),"ERRO: data realizada ausente ou inválida",IF(AND(ISNUMBER(pcmd_emissao),N(H609)&gt;N(pcmd_emissao)),"Verificar: realizada após a emissão","OK")))))</f>
        <v/>
      </c>
      <c r="S609" s="53" t="n"/>
    </row>
    <row r="610">
      <c r="A610" s="25" t="n"/>
      <c r="B610" s="29" t="n"/>
      <c r="C610" s="25" t="n"/>
      <c r="D610" s="23">
        <f>IF(OR(B610="",C610=""),"",B610&amp;"|"&amp;C610)</f>
        <v/>
      </c>
      <c r="E610" s="29" t="n"/>
      <c r="F610" s="52" t="n"/>
      <c r="G610" s="49" t="n"/>
      <c r="H610" s="49" t="n"/>
      <c r="I610" s="30">
        <f>IF(OR(D610="",NOT(ISNUMBER(G610))),"",D610&amp;"|"&amp;YEAR(G610)&amp;"-"&amp;RIGHT("0"&amp;MONTH(G610),2)&amp;"-"&amp;RIGHT("0"&amp;DAY(G610),2))</f>
        <v/>
      </c>
      <c r="J610" s="52" t="n"/>
      <c r="K610" s="25" t="n"/>
      <c r="L610" s="29" t="n"/>
      <c r="M610" s="25" t="n"/>
      <c r="N610" s="25" t="n"/>
      <c r="O610" s="23">
        <f>IF(A610&amp;B610&amp;C610="","",IF(I610="","Sem vínculo",IF(COUNTIF(oc_chave,I610)&gt;0,"Vinculada","Previsão não encontrada")))</f>
        <v/>
      </c>
      <c r="P610" s="39">
        <f>IF(ISNUMBER(H610),YEAR(H610),"")</f>
        <v/>
      </c>
      <c r="Q610" s="23">
        <f>IF(D610="","",IF(COUNTIF(pl_chave,D610)&gt;0,"No plano atual","Fora do plano: histórico preservado"))</f>
        <v/>
      </c>
      <c r="R610" s="23">
        <f>IF(A610&amp;B610&amp;C610="","",IF(A610="","ERRO: falta ID do registro",IF(COUNTIF(ex_id,A610)&gt;1,"ERRO: ID do registro duplicado",IF(NOT(ISNUMBER(H610)),"ERRO: data realizada ausente ou inválida",IF(AND(ISNUMBER(pcmd_emissao),N(H610)&gt;N(pcmd_emissao)),"Verificar: realizada após a emissão","OK")))))</f>
        <v/>
      </c>
      <c r="S610" s="53" t="n"/>
    </row>
    <row r="611">
      <c r="A611" s="25" t="n"/>
      <c r="B611" s="29" t="n"/>
      <c r="C611" s="25" t="n"/>
      <c r="D611" s="23">
        <f>IF(OR(B611="",C611=""),"",B611&amp;"|"&amp;C611)</f>
        <v/>
      </c>
      <c r="E611" s="29" t="n"/>
      <c r="F611" s="52" t="n"/>
      <c r="G611" s="49" t="n"/>
      <c r="H611" s="49" t="n"/>
      <c r="I611" s="30">
        <f>IF(OR(D611="",NOT(ISNUMBER(G611))),"",D611&amp;"|"&amp;YEAR(G611)&amp;"-"&amp;RIGHT("0"&amp;MONTH(G611),2)&amp;"-"&amp;RIGHT("0"&amp;DAY(G611),2))</f>
        <v/>
      </c>
      <c r="J611" s="52" t="n"/>
      <c r="K611" s="25" t="n"/>
      <c r="L611" s="29" t="n"/>
      <c r="M611" s="25" t="n"/>
      <c r="N611" s="25" t="n"/>
      <c r="O611" s="23">
        <f>IF(A611&amp;B611&amp;C611="","",IF(I611="","Sem vínculo",IF(COUNTIF(oc_chave,I611)&gt;0,"Vinculada","Previsão não encontrada")))</f>
        <v/>
      </c>
      <c r="P611" s="39">
        <f>IF(ISNUMBER(H611),YEAR(H611),"")</f>
        <v/>
      </c>
      <c r="Q611" s="23">
        <f>IF(D611="","",IF(COUNTIF(pl_chave,D611)&gt;0,"No plano atual","Fora do plano: histórico preservado"))</f>
        <v/>
      </c>
      <c r="R611" s="23">
        <f>IF(A611&amp;B611&amp;C611="","",IF(A611="","ERRO: falta ID do registro",IF(COUNTIF(ex_id,A611)&gt;1,"ERRO: ID do registro duplicado",IF(NOT(ISNUMBER(H611)),"ERRO: data realizada ausente ou inválida",IF(AND(ISNUMBER(pcmd_emissao),N(H611)&gt;N(pcmd_emissao)),"Verificar: realizada após a emissão","OK")))))</f>
        <v/>
      </c>
      <c r="S611" s="53" t="n"/>
    </row>
    <row r="612">
      <c r="A612" s="25" t="n"/>
      <c r="B612" s="29" t="n"/>
      <c r="C612" s="25" t="n"/>
      <c r="D612" s="23">
        <f>IF(OR(B612="",C612=""),"",B612&amp;"|"&amp;C612)</f>
        <v/>
      </c>
      <c r="E612" s="29" t="n"/>
      <c r="F612" s="52" t="n"/>
      <c r="G612" s="49" t="n"/>
      <c r="H612" s="49" t="n"/>
      <c r="I612" s="30">
        <f>IF(OR(D612="",NOT(ISNUMBER(G612))),"",D612&amp;"|"&amp;YEAR(G612)&amp;"-"&amp;RIGHT("0"&amp;MONTH(G612),2)&amp;"-"&amp;RIGHT("0"&amp;DAY(G612),2))</f>
        <v/>
      </c>
      <c r="J612" s="52" t="n"/>
      <c r="K612" s="25" t="n"/>
      <c r="L612" s="29" t="n"/>
      <c r="M612" s="25" t="n"/>
      <c r="N612" s="25" t="n"/>
      <c r="O612" s="23">
        <f>IF(A612&amp;B612&amp;C612="","",IF(I612="","Sem vínculo",IF(COUNTIF(oc_chave,I612)&gt;0,"Vinculada","Previsão não encontrada")))</f>
        <v/>
      </c>
      <c r="P612" s="39">
        <f>IF(ISNUMBER(H612),YEAR(H612),"")</f>
        <v/>
      </c>
      <c r="Q612" s="23">
        <f>IF(D612="","",IF(COUNTIF(pl_chave,D612)&gt;0,"No plano atual","Fora do plano: histórico preservado"))</f>
        <v/>
      </c>
      <c r="R612" s="23">
        <f>IF(A612&amp;B612&amp;C612="","",IF(A612="","ERRO: falta ID do registro",IF(COUNTIF(ex_id,A612)&gt;1,"ERRO: ID do registro duplicado",IF(NOT(ISNUMBER(H612)),"ERRO: data realizada ausente ou inválida",IF(AND(ISNUMBER(pcmd_emissao),N(H612)&gt;N(pcmd_emissao)),"Verificar: realizada após a emissão","OK")))))</f>
        <v/>
      </c>
      <c r="S612" s="53" t="n"/>
    </row>
    <row r="613">
      <c r="A613" s="25" t="n"/>
      <c r="B613" s="29" t="n"/>
      <c r="C613" s="25" t="n"/>
      <c r="D613" s="23">
        <f>IF(OR(B613="",C613=""),"",B613&amp;"|"&amp;C613)</f>
        <v/>
      </c>
      <c r="E613" s="29" t="n"/>
      <c r="F613" s="52" t="n"/>
      <c r="G613" s="49" t="n"/>
      <c r="H613" s="49" t="n"/>
      <c r="I613" s="30">
        <f>IF(OR(D613="",NOT(ISNUMBER(G613))),"",D613&amp;"|"&amp;YEAR(G613)&amp;"-"&amp;RIGHT("0"&amp;MONTH(G613),2)&amp;"-"&amp;RIGHT("0"&amp;DAY(G613),2))</f>
        <v/>
      </c>
      <c r="J613" s="52" t="n"/>
      <c r="K613" s="25" t="n"/>
      <c r="L613" s="29" t="n"/>
      <c r="M613" s="25" t="n"/>
      <c r="N613" s="25" t="n"/>
      <c r="O613" s="23">
        <f>IF(A613&amp;B613&amp;C613="","",IF(I613="","Sem vínculo",IF(COUNTIF(oc_chave,I613)&gt;0,"Vinculada","Previsão não encontrada")))</f>
        <v/>
      </c>
      <c r="P613" s="39">
        <f>IF(ISNUMBER(H613),YEAR(H613),"")</f>
        <v/>
      </c>
      <c r="Q613" s="23">
        <f>IF(D613="","",IF(COUNTIF(pl_chave,D613)&gt;0,"No plano atual","Fora do plano: histórico preservado"))</f>
        <v/>
      </c>
      <c r="R613" s="23">
        <f>IF(A613&amp;B613&amp;C613="","",IF(A613="","ERRO: falta ID do registro",IF(COUNTIF(ex_id,A613)&gt;1,"ERRO: ID do registro duplicado",IF(NOT(ISNUMBER(H613)),"ERRO: data realizada ausente ou inválida",IF(AND(ISNUMBER(pcmd_emissao),N(H613)&gt;N(pcmd_emissao)),"Verificar: realizada após a emissão","OK")))))</f>
        <v/>
      </c>
      <c r="S613" s="53" t="n"/>
    </row>
    <row r="614">
      <c r="A614" s="25" t="n"/>
      <c r="B614" s="29" t="n"/>
      <c r="C614" s="25" t="n"/>
      <c r="D614" s="23">
        <f>IF(OR(B614="",C614=""),"",B614&amp;"|"&amp;C614)</f>
        <v/>
      </c>
      <c r="E614" s="29" t="n"/>
      <c r="F614" s="52" t="n"/>
      <c r="G614" s="49" t="n"/>
      <c r="H614" s="49" t="n"/>
      <c r="I614" s="30">
        <f>IF(OR(D614="",NOT(ISNUMBER(G614))),"",D614&amp;"|"&amp;YEAR(G614)&amp;"-"&amp;RIGHT("0"&amp;MONTH(G614),2)&amp;"-"&amp;RIGHT("0"&amp;DAY(G614),2))</f>
        <v/>
      </c>
      <c r="J614" s="52" t="n"/>
      <c r="K614" s="25" t="n"/>
      <c r="L614" s="29" t="n"/>
      <c r="M614" s="25" t="n"/>
      <c r="N614" s="25" t="n"/>
      <c r="O614" s="23">
        <f>IF(A614&amp;B614&amp;C614="","",IF(I614="","Sem vínculo",IF(COUNTIF(oc_chave,I614)&gt;0,"Vinculada","Previsão não encontrada")))</f>
        <v/>
      </c>
      <c r="P614" s="39">
        <f>IF(ISNUMBER(H614),YEAR(H614),"")</f>
        <v/>
      </c>
      <c r="Q614" s="23">
        <f>IF(D614="","",IF(COUNTIF(pl_chave,D614)&gt;0,"No plano atual","Fora do plano: histórico preservado"))</f>
        <v/>
      </c>
      <c r="R614" s="23">
        <f>IF(A614&amp;B614&amp;C614="","",IF(A614="","ERRO: falta ID do registro",IF(COUNTIF(ex_id,A614)&gt;1,"ERRO: ID do registro duplicado",IF(NOT(ISNUMBER(H614)),"ERRO: data realizada ausente ou inválida",IF(AND(ISNUMBER(pcmd_emissao),N(H614)&gt;N(pcmd_emissao)),"Verificar: realizada após a emissão","OK")))))</f>
        <v/>
      </c>
      <c r="S614" s="53" t="n"/>
    </row>
    <row r="615">
      <c r="A615" s="25" t="n"/>
      <c r="B615" s="29" t="n"/>
      <c r="C615" s="25" t="n"/>
      <c r="D615" s="23">
        <f>IF(OR(B615="",C615=""),"",B615&amp;"|"&amp;C615)</f>
        <v/>
      </c>
      <c r="E615" s="29" t="n"/>
      <c r="F615" s="52" t="n"/>
      <c r="G615" s="49" t="n"/>
      <c r="H615" s="49" t="n"/>
      <c r="I615" s="30">
        <f>IF(OR(D615="",NOT(ISNUMBER(G615))),"",D615&amp;"|"&amp;YEAR(G615)&amp;"-"&amp;RIGHT("0"&amp;MONTH(G615),2)&amp;"-"&amp;RIGHT("0"&amp;DAY(G615),2))</f>
        <v/>
      </c>
      <c r="J615" s="52" t="n"/>
      <c r="K615" s="25" t="n"/>
      <c r="L615" s="29" t="n"/>
      <c r="M615" s="25" t="n"/>
      <c r="N615" s="25" t="n"/>
      <c r="O615" s="23">
        <f>IF(A615&amp;B615&amp;C615="","",IF(I615="","Sem vínculo",IF(COUNTIF(oc_chave,I615)&gt;0,"Vinculada","Previsão não encontrada")))</f>
        <v/>
      </c>
      <c r="P615" s="39">
        <f>IF(ISNUMBER(H615),YEAR(H615),"")</f>
        <v/>
      </c>
      <c r="Q615" s="23">
        <f>IF(D615="","",IF(COUNTIF(pl_chave,D615)&gt;0,"No plano atual","Fora do plano: histórico preservado"))</f>
        <v/>
      </c>
      <c r="R615" s="23">
        <f>IF(A615&amp;B615&amp;C615="","",IF(A615="","ERRO: falta ID do registro",IF(COUNTIF(ex_id,A615)&gt;1,"ERRO: ID do registro duplicado",IF(NOT(ISNUMBER(H615)),"ERRO: data realizada ausente ou inválida",IF(AND(ISNUMBER(pcmd_emissao),N(H615)&gt;N(pcmd_emissao)),"Verificar: realizada após a emissão","OK")))))</f>
        <v/>
      </c>
      <c r="S615" s="53" t="n"/>
    </row>
    <row r="616">
      <c r="A616" s="25" t="n"/>
      <c r="B616" s="29" t="n"/>
      <c r="C616" s="25" t="n"/>
      <c r="D616" s="23">
        <f>IF(OR(B616="",C616=""),"",B616&amp;"|"&amp;C616)</f>
        <v/>
      </c>
      <c r="E616" s="29" t="n"/>
      <c r="F616" s="52" t="n"/>
      <c r="G616" s="49" t="n"/>
      <c r="H616" s="49" t="n"/>
      <c r="I616" s="30">
        <f>IF(OR(D616="",NOT(ISNUMBER(G616))),"",D616&amp;"|"&amp;YEAR(G616)&amp;"-"&amp;RIGHT("0"&amp;MONTH(G616),2)&amp;"-"&amp;RIGHT("0"&amp;DAY(G616),2))</f>
        <v/>
      </c>
      <c r="J616" s="52" t="n"/>
      <c r="K616" s="25" t="n"/>
      <c r="L616" s="29" t="n"/>
      <c r="M616" s="25" t="n"/>
      <c r="N616" s="25" t="n"/>
      <c r="O616" s="23">
        <f>IF(A616&amp;B616&amp;C616="","",IF(I616="","Sem vínculo",IF(COUNTIF(oc_chave,I616)&gt;0,"Vinculada","Previsão não encontrada")))</f>
        <v/>
      </c>
      <c r="P616" s="39">
        <f>IF(ISNUMBER(H616),YEAR(H616),"")</f>
        <v/>
      </c>
      <c r="Q616" s="23">
        <f>IF(D616="","",IF(COUNTIF(pl_chave,D616)&gt;0,"No plano atual","Fora do plano: histórico preservado"))</f>
        <v/>
      </c>
      <c r="R616" s="23">
        <f>IF(A616&amp;B616&amp;C616="","",IF(A616="","ERRO: falta ID do registro",IF(COUNTIF(ex_id,A616)&gt;1,"ERRO: ID do registro duplicado",IF(NOT(ISNUMBER(H616)),"ERRO: data realizada ausente ou inválida",IF(AND(ISNUMBER(pcmd_emissao),N(H616)&gt;N(pcmd_emissao)),"Verificar: realizada após a emissão","OK")))))</f>
        <v/>
      </c>
      <c r="S616" s="53" t="n"/>
    </row>
    <row r="617">
      <c r="A617" s="25" t="n"/>
      <c r="B617" s="29" t="n"/>
      <c r="C617" s="25" t="n"/>
      <c r="D617" s="23">
        <f>IF(OR(B617="",C617=""),"",B617&amp;"|"&amp;C617)</f>
        <v/>
      </c>
      <c r="E617" s="29" t="n"/>
      <c r="F617" s="52" t="n"/>
      <c r="G617" s="49" t="n"/>
      <c r="H617" s="49" t="n"/>
      <c r="I617" s="30">
        <f>IF(OR(D617="",NOT(ISNUMBER(G617))),"",D617&amp;"|"&amp;YEAR(G617)&amp;"-"&amp;RIGHT("0"&amp;MONTH(G617),2)&amp;"-"&amp;RIGHT("0"&amp;DAY(G617),2))</f>
        <v/>
      </c>
      <c r="J617" s="52" t="n"/>
      <c r="K617" s="25" t="n"/>
      <c r="L617" s="29" t="n"/>
      <c r="M617" s="25" t="n"/>
      <c r="N617" s="25" t="n"/>
      <c r="O617" s="23">
        <f>IF(A617&amp;B617&amp;C617="","",IF(I617="","Sem vínculo",IF(COUNTIF(oc_chave,I617)&gt;0,"Vinculada","Previsão não encontrada")))</f>
        <v/>
      </c>
      <c r="P617" s="39">
        <f>IF(ISNUMBER(H617),YEAR(H617),"")</f>
        <v/>
      </c>
      <c r="Q617" s="23">
        <f>IF(D617="","",IF(COUNTIF(pl_chave,D617)&gt;0,"No plano atual","Fora do plano: histórico preservado"))</f>
        <v/>
      </c>
      <c r="R617" s="23">
        <f>IF(A617&amp;B617&amp;C617="","",IF(A617="","ERRO: falta ID do registro",IF(COUNTIF(ex_id,A617)&gt;1,"ERRO: ID do registro duplicado",IF(NOT(ISNUMBER(H617)),"ERRO: data realizada ausente ou inválida",IF(AND(ISNUMBER(pcmd_emissao),N(H617)&gt;N(pcmd_emissao)),"Verificar: realizada após a emissão","OK")))))</f>
        <v/>
      </c>
      <c r="S617" s="53" t="n"/>
    </row>
    <row r="618">
      <c r="A618" s="25" t="n"/>
      <c r="B618" s="29" t="n"/>
      <c r="C618" s="25" t="n"/>
      <c r="D618" s="23">
        <f>IF(OR(B618="",C618=""),"",B618&amp;"|"&amp;C618)</f>
        <v/>
      </c>
      <c r="E618" s="29" t="n"/>
      <c r="F618" s="52" t="n"/>
      <c r="G618" s="49" t="n"/>
      <c r="H618" s="49" t="n"/>
      <c r="I618" s="30">
        <f>IF(OR(D618="",NOT(ISNUMBER(G618))),"",D618&amp;"|"&amp;YEAR(G618)&amp;"-"&amp;RIGHT("0"&amp;MONTH(G618),2)&amp;"-"&amp;RIGHT("0"&amp;DAY(G618),2))</f>
        <v/>
      </c>
      <c r="J618" s="52" t="n"/>
      <c r="K618" s="25" t="n"/>
      <c r="L618" s="29" t="n"/>
      <c r="M618" s="25" t="n"/>
      <c r="N618" s="25" t="n"/>
      <c r="O618" s="23">
        <f>IF(A618&amp;B618&amp;C618="","",IF(I618="","Sem vínculo",IF(COUNTIF(oc_chave,I618)&gt;0,"Vinculada","Previsão não encontrada")))</f>
        <v/>
      </c>
      <c r="P618" s="39">
        <f>IF(ISNUMBER(H618),YEAR(H618),"")</f>
        <v/>
      </c>
      <c r="Q618" s="23">
        <f>IF(D618="","",IF(COUNTIF(pl_chave,D618)&gt;0,"No plano atual","Fora do plano: histórico preservado"))</f>
        <v/>
      </c>
      <c r="R618" s="23">
        <f>IF(A618&amp;B618&amp;C618="","",IF(A618="","ERRO: falta ID do registro",IF(COUNTIF(ex_id,A618)&gt;1,"ERRO: ID do registro duplicado",IF(NOT(ISNUMBER(H618)),"ERRO: data realizada ausente ou inválida",IF(AND(ISNUMBER(pcmd_emissao),N(H618)&gt;N(pcmd_emissao)),"Verificar: realizada após a emissão","OK")))))</f>
        <v/>
      </c>
      <c r="S618" s="53" t="n"/>
    </row>
    <row r="619">
      <c r="A619" s="25" t="n"/>
      <c r="B619" s="29" t="n"/>
      <c r="C619" s="25" t="n"/>
      <c r="D619" s="23">
        <f>IF(OR(B619="",C619=""),"",B619&amp;"|"&amp;C619)</f>
        <v/>
      </c>
      <c r="E619" s="29" t="n"/>
      <c r="F619" s="52" t="n"/>
      <c r="G619" s="49" t="n"/>
      <c r="H619" s="49" t="n"/>
      <c r="I619" s="30">
        <f>IF(OR(D619="",NOT(ISNUMBER(G619))),"",D619&amp;"|"&amp;YEAR(G619)&amp;"-"&amp;RIGHT("0"&amp;MONTH(G619),2)&amp;"-"&amp;RIGHT("0"&amp;DAY(G619),2))</f>
        <v/>
      </c>
      <c r="J619" s="52" t="n"/>
      <c r="K619" s="25" t="n"/>
      <c r="L619" s="29" t="n"/>
      <c r="M619" s="25" t="n"/>
      <c r="N619" s="25" t="n"/>
      <c r="O619" s="23">
        <f>IF(A619&amp;B619&amp;C619="","",IF(I619="","Sem vínculo",IF(COUNTIF(oc_chave,I619)&gt;0,"Vinculada","Previsão não encontrada")))</f>
        <v/>
      </c>
      <c r="P619" s="39">
        <f>IF(ISNUMBER(H619),YEAR(H619),"")</f>
        <v/>
      </c>
      <c r="Q619" s="23">
        <f>IF(D619="","",IF(COUNTIF(pl_chave,D619)&gt;0,"No plano atual","Fora do plano: histórico preservado"))</f>
        <v/>
      </c>
      <c r="R619" s="23">
        <f>IF(A619&amp;B619&amp;C619="","",IF(A619="","ERRO: falta ID do registro",IF(COUNTIF(ex_id,A619)&gt;1,"ERRO: ID do registro duplicado",IF(NOT(ISNUMBER(H619)),"ERRO: data realizada ausente ou inválida",IF(AND(ISNUMBER(pcmd_emissao),N(H619)&gt;N(pcmd_emissao)),"Verificar: realizada após a emissão","OK")))))</f>
        <v/>
      </c>
      <c r="S619" s="53" t="n"/>
    </row>
    <row r="620">
      <c r="A620" s="25" t="n"/>
      <c r="B620" s="29" t="n"/>
      <c r="C620" s="25" t="n"/>
      <c r="D620" s="23">
        <f>IF(OR(B620="",C620=""),"",B620&amp;"|"&amp;C620)</f>
        <v/>
      </c>
      <c r="E620" s="29" t="n"/>
      <c r="F620" s="52" t="n"/>
      <c r="G620" s="49" t="n"/>
      <c r="H620" s="49" t="n"/>
      <c r="I620" s="30">
        <f>IF(OR(D620="",NOT(ISNUMBER(G620))),"",D620&amp;"|"&amp;YEAR(G620)&amp;"-"&amp;RIGHT("0"&amp;MONTH(G620),2)&amp;"-"&amp;RIGHT("0"&amp;DAY(G620),2))</f>
        <v/>
      </c>
      <c r="J620" s="52" t="n"/>
      <c r="K620" s="25" t="n"/>
      <c r="L620" s="29" t="n"/>
      <c r="M620" s="25" t="n"/>
      <c r="N620" s="25" t="n"/>
      <c r="O620" s="23">
        <f>IF(A620&amp;B620&amp;C620="","",IF(I620="","Sem vínculo",IF(COUNTIF(oc_chave,I620)&gt;0,"Vinculada","Previsão não encontrada")))</f>
        <v/>
      </c>
      <c r="P620" s="39">
        <f>IF(ISNUMBER(H620),YEAR(H620),"")</f>
        <v/>
      </c>
      <c r="Q620" s="23">
        <f>IF(D620="","",IF(COUNTIF(pl_chave,D620)&gt;0,"No plano atual","Fora do plano: histórico preservado"))</f>
        <v/>
      </c>
      <c r="R620" s="23">
        <f>IF(A620&amp;B620&amp;C620="","",IF(A620="","ERRO: falta ID do registro",IF(COUNTIF(ex_id,A620)&gt;1,"ERRO: ID do registro duplicado",IF(NOT(ISNUMBER(H620)),"ERRO: data realizada ausente ou inválida",IF(AND(ISNUMBER(pcmd_emissao),N(H620)&gt;N(pcmd_emissao)),"Verificar: realizada após a emissão","OK")))))</f>
        <v/>
      </c>
      <c r="S620" s="53" t="n"/>
    </row>
    <row r="621">
      <c r="A621" s="25" t="n"/>
      <c r="B621" s="29" t="n"/>
      <c r="C621" s="25" t="n"/>
      <c r="D621" s="23">
        <f>IF(OR(B621="",C621=""),"",B621&amp;"|"&amp;C621)</f>
        <v/>
      </c>
      <c r="E621" s="29" t="n"/>
      <c r="F621" s="52" t="n"/>
      <c r="G621" s="49" t="n"/>
      <c r="H621" s="49" t="n"/>
      <c r="I621" s="30">
        <f>IF(OR(D621="",NOT(ISNUMBER(G621))),"",D621&amp;"|"&amp;YEAR(G621)&amp;"-"&amp;RIGHT("0"&amp;MONTH(G621),2)&amp;"-"&amp;RIGHT("0"&amp;DAY(G621),2))</f>
        <v/>
      </c>
      <c r="J621" s="52" t="n"/>
      <c r="K621" s="25" t="n"/>
      <c r="L621" s="29" t="n"/>
      <c r="M621" s="25" t="n"/>
      <c r="N621" s="25" t="n"/>
      <c r="O621" s="23">
        <f>IF(A621&amp;B621&amp;C621="","",IF(I621="","Sem vínculo",IF(COUNTIF(oc_chave,I621)&gt;0,"Vinculada","Previsão não encontrada")))</f>
        <v/>
      </c>
      <c r="P621" s="39">
        <f>IF(ISNUMBER(H621),YEAR(H621),"")</f>
        <v/>
      </c>
      <c r="Q621" s="23">
        <f>IF(D621="","",IF(COUNTIF(pl_chave,D621)&gt;0,"No plano atual","Fora do plano: histórico preservado"))</f>
        <v/>
      </c>
      <c r="R621" s="23">
        <f>IF(A621&amp;B621&amp;C621="","",IF(A621="","ERRO: falta ID do registro",IF(COUNTIF(ex_id,A621)&gt;1,"ERRO: ID do registro duplicado",IF(NOT(ISNUMBER(H621)),"ERRO: data realizada ausente ou inválida",IF(AND(ISNUMBER(pcmd_emissao),N(H621)&gt;N(pcmd_emissao)),"Verificar: realizada após a emissão","OK")))))</f>
        <v/>
      </c>
      <c r="S621" s="53" t="n"/>
    </row>
    <row r="622">
      <c r="A622" s="25" t="n"/>
      <c r="B622" s="29" t="n"/>
      <c r="C622" s="25" t="n"/>
      <c r="D622" s="23">
        <f>IF(OR(B622="",C622=""),"",B622&amp;"|"&amp;C622)</f>
        <v/>
      </c>
      <c r="E622" s="29" t="n"/>
      <c r="F622" s="52" t="n"/>
      <c r="G622" s="49" t="n"/>
      <c r="H622" s="49" t="n"/>
      <c r="I622" s="30">
        <f>IF(OR(D622="",NOT(ISNUMBER(G622))),"",D622&amp;"|"&amp;YEAR(G622)&amp;"-"&amp;RIGHT("0"&amp;MONTH(G622),2)&amp;"-"&amp;RIGHT("0"&amp;DAY(G622),2))</f>
        <v/>
      </c>
      <c r="J622" s="52" t="n"/>
      <c r="K622" s="25" t="n"/>
      <c r="L622" s="29" t="n"/>
      <c r="M622" s="25" t="n"/>
      <c r="N622" s="25" t="n"/>
      <c r="O622" s="23">
        <f>IF(A622&amp;B622&amp;C622="","",IF(I622="","Sem vínculo",IF(COUNTIF(oc_chave,I622)&gt;0,"Vinculada","Previsão não encontrada")))</f>
        <v/>
      </c>
      <c r="P622" s="39">
        <f>IF(ISNUMBER(H622),YEAR(H622),"")</f>
        <v/>
      </c>
      <c r="Q622" s="23">
        <f>IF(D622="","",IF(COUNTIF(pl_chave,D622)&gt;0,"No plano atual","Fora do plano: histórico preservado"))</f>
        <v/>
      </c>
      <c r="R622" s="23">
        <f>IF(A622&amp;B622&amp;C622="","",IF(A622="","ERRO: falta ID do registro",IF(COUNTIF(ex_id,A622)&gt;1,"ERRO: ID do registro duplicado",IF(NOT(ISNUMBER(H622)),"ERRO: data realizada ausente ou inválida",IF(AND(ISNUMBER(pcmd_emissao),N(H622)&gt;N(pcmd_emissao)),"Verificar: realizada após a emissão","OK")))))</f>
        <v/>
      </c>
      <c r="S622" s="53" t="n"/>
    </row>
    <row r="623">
      <c r="A623" s="25" t="n"/>
      <c r="B623" s="29" t="n"/>
      <c r="C623" s="25" t="n"/>
      <c r="D623" s="23">
        <f>IF(OR(B623="",C623=""),"",B623&amp;"|"&amp;C623)</f>
        <v/>
      </c>
      <c r="E623" s="29" t="n"/>
      <c r="F623" s="52" t="n"/>
      <c r="G623" s="49" t="n"/>
      <c r="H623" s="49" t="n"/>
      <c r="I623" s="30">
        <f>IF(OR(D623="",NOT(ISNUMBER(G623))),"",D623&amp;"|"&amp;YEAR(G623)&amp;"-"&amp;RIGHT("0"&amp;MONTH(G623),2)&amp;"-"&amp;RIGHT("0"&amp;DAY(G623),2))</f>
        <v/>
      </c>
      <c r="J623" s="52" t="n"/>
      <c r="K623" s="25" t="n"/>
      <c r="L623" s="29" t="n"/>
      <c r="M623" s="25" t="n"/>
      <c r="N623" s="25" t="n"/>
      <c r="O623" s="23">
        <f>IF(A623&amp;B623&amp;C623="","",IF(I623="","Sem vínculo",IF(COUNTIF(oc_chave,I623)&gt;0,"Vinculada","Previsão não encontrada")))</f>
        <v/>
      </c>
      <c r="P623" s="39">
        <f>IF(ISNUMBER(H623),YEAR(H623),"")</f>
        <v/>
      </c>
      <c r="Q623" s="23">
        <f>IF(D623="","",IF(COUNTIF(pl_chave,D623)&gt;0,"No plano atual","Fora do plano: histórico preservado"))</f>
        <v/>
      </c>
      <c r="R623" s="23">
        <f>IF(A623&amp;B623&amp;C623="","",IF(A623="","ERRO: falta ID do registro",IF(COUNTIF(ex_id,A623)&gt;1,"ERRO: ID do registro duplicado",IF(NOT(ISNUMBER(H623)),"ERRO: data realizada ausente ou inválida",IF(AND(ISNUMBER(pcmd_emissao),N(H623)&gt;N(pcmd_emissao)),"Verificar: realizada após a emissão","OK")))))</f>
        <v/>
      </c>
      <c r="S623" s="53" t="n"/>
    </row>
    <row r="624">
      <c r="A624" s="25" t="n"/>
      <c r="B624" s="29" t="n"/>
      <c r="C624" s="25" t="n"/>
      <c r="D624" s="23">
        <f>IF(OR(B624="",C624=""),"",B624&amp;"|"&amp;C624)</f>
        <v/>
      </c>
      <c r="E624" s="29" t="n"/>
      <c r="F624" s="52" t="n"/>
      <c r="G624" s="49" t="n"/>
      <c r="H624" s="49" t="n"/>
      <c r="I624" s="30">
        <f>IF(OR(D624="",NOT(ISNUMBER(G624))),"",D624&amp;"|"&amp;YEAR(G624)&amp;"-"&amp;RIGHT("0"&amp;MONTH(G624),2)&amp;"-"&amp;RIGHT("0"&amp;DAY(G624),2))</f>
        <v/>
      </c>
      <c r="J624" s="52" t="n"/>
      <c r="K624" s="25" t="n"/>
      <c r="L624" s="29" t="n"/>
      <c r="M624" s="25" t="n"/>
      <c r="N624" s="25" t="n"/>
      <c r="O624" s="23">
        <f>IF(A624&amp;B624&amp;C624="","",IF(I624="","Sem vínculo",IF(COUNTIF(oc_chave,I624)&gt;0,"Vinculada","Previsão não encontrada")))</f>
        <v/>
      </c>
      <c r="P624" s="39">
        <f>IF(ISNUMBER(H624),YEAR(H624),"")</f>
        <v/>
      </c>
      <c r="Q624" s="23">
        <f>IF(D624="","",IF(COUNTIF(pl_chave,D624)&gt;0,"No plano atual","Fora do plano: histórico preservado"))</f>
        <v/>
      </c>
      <c r="R624" s="23">
        <f>IF(A624&amp;B624&amp;C624="","",IF(A624="","ERRO: falta ID do registro",IF(COUNTIF(ex_id,A624)&gt;1,"ERRO: ID do registro duplicado",IF(NOT(ISNUMBER(H624)),"ERRO: data realizada ausente ou inválida",IF(AND(ISNUMBER(pcmd_emissao),N(H624)&gt;N(pcmd_emissao)),"Verificar: realizada após a emissão","OK")))))</f>
        <v/>
      </c>
      <c r="S624" s="53" t="n"/>
    </row>
    <row r="625">
      <c r="A625" s="25" t="n"/>
      <c r="B625" s="29" t="n"/>
      <c r="C625" s="25" t="n"/>
      <c r="D625" s="23">
        <f>IF(OR(B625="",C625=""),"",B625&amp;"|"&amp;C625)</f>
        <v/>
      </c>
      <c r="E625" s="29" t="n"/>
      <c r="F625" s="52" t="n"/>
      <c r="G625" s="49" t="n"/>
      <c r="H625" s="49" t="n"/>
      <c r="I625" s="30">
        <f>IF(OR(D625="",NOT(ISNUMBER(G625))),"",D625&amp;"|"&amp;YEAR(G625)&amp;"-"&amp;RIGHT("0"&amp;MONTH(G625),2)&amp;"-"&amp;RIGHT("0"&amp;DAY(G625),2))</f>
        <v/>
      </c>
      <c r="J625" s="52" t="n"/>
      <c r="K625" s="25" t="n"/>
      <c r="L625" s="29" t="n"/>
      <c r="M625" s="25" t="n"/>
      <c r="N625" s="25" t="n"/>
      <c r="O625" s="23">
        <f>IF(A625&amp;B625&amp;C625="","",IF(I625="","Sem vínculo",IF(COUNTIF(oc_chave,I625)&gt;0,"Vinculada","Previsão não encontrada")))</f>
        <v/>
      </c>
      <c r="P625" s="39">
        <f>IF(ISNUMBER(H625),YEAR(H625),"")</f>
        <v/>
      </c>
      <c r="Q625" s="23">
        <f>IF(D625="","",IF(COUNTIF(pl_chave,D625)&gt;0,"No plano atual","Fora do plano: histórico preservado"))</f>
        <v/>
      </c>
      <c r="R625" s="23">
        <f>IF(A625&amp;B625&amp;C625="","",IF(A625="","ERRO: falta ID do registro",IF(COUNTIF(ex_id,A625)&gt;1,"ERRO: ID do registro duplicado",IF(NOT(ISNUMBER(H625)),"ERRO: data realizada ausente ou inválida",IF(AND(ISNUMBER(pcmd_emissao),N(H625)&gt;N(pcmd_emissao)),"Verificar: realizada após a emissão","OK")))))</f>
        <v/>
      </c>
      <c r="S625" s="53" t="n"/>
    </row>
    <row r="626">
      <c r="A626" s="25" t="n"/>
      <c r="B626" s="29" t="n"/>
      <c r="C626" s="25" t="n"/>
      <c r="D626" s="23">
        <f>IF(OR(B626="",C626=""),"",B626&amp;"|"&amp;C626)</f>
        <v/>
      </c>
      <c r="E626" s="29" t="n"/>
      <c r="F626" s="52" t="n"/>
      <c r="G626" s="49" t="n"/>
      <c r="H626" s="49" t="n"/>
      <c r="I626" s="30">
        <f>IF(OR(D626="",NOT(ISNUMBER(G626))),"",D626&amp;"|"&amp;YEAR(G626)&amp;"-"&amp;RIGHT("0"&amp;MONTH(G626),2)&amp;"-"&amp;RIGHT("0"&amp;DAY(G626),2))</f>
        <v/>
      </c>
      <c r="J626" s="52" t="n"/>
      <c r="K626" s="25" t="n"/>
      <c r="L626" s="29" t="n"/>
      <c r="M626" s="25" t="n"/>
      <c r="N626" s="25" t="n"/>
      <c r="O626" s="23">
        <f>IF(A626&amp;B626&amp;C626="","",IF(I626="","Sem vínculo",IF(COUNTIF(oc_chave,I626)&gt;0,"Vinculada","Previsão não encontrada")))</f>
        <v/>
      </c>
      <c r="P626" s="39">
        <f>IF(ISNUMBER(H626),YEAR(H626),"")</f>
        <v/>
      </c>
      <c r="Q626" s="23">
        <f>IF(D626="","",IF(COUNTIF(pl_chave,D626)&gt;0,"No plano atual","Fora do plano: histórico preservado"))</f>
        <v/>
      </c>
      <c r="R626" s="23">
        <f>IF(A626&amp;B626&amp;C626="","",IF(A626="","ERRO: falta ID do registro",IF(COUNTIF(ex_id,A626)&gt;1,"ERRO: ID do registro duplicado",IF(NOT(ISNUMBER(H626)),"ERRO: data realizada ausente ou inválida",IF(AND(ISNUMBER(pcmd_emissao),N(H626)&gt;N(pcmd_emissao)),"Verificar: realizada após a emissão","OK")))))</f>
        <v/>
      </c>
      <c r="S626" s="53" t="n"/>
    </row>
    <row r="627">
      <c r="A627" s="25" t="n"/>
      <c r="B627" s="29" t="n"/>
      <c r="C627" s="25" t="n"/>
      <c r="D627" s="23">
        <f>IF(OR(B627="",C627=""),"",B627&amp;"|"&amp;C627)</f>
        <v/>
      </c>
      <c r="E627" s="29" t="n"/>
      <c r="F627" s="52" t="n"/>
      <c r="G627" s="49" t="n"/>
      <c r="H627" s="49" t="n"/>
      <c r="I627" s="30">
        <f>IF(OR(D627="",NOT(ISNUMBER(G627))),"",D627&amp;"|"&amp;YEAR(G627)&amp;"-"&amp;RIGHT("0"&amp;MONTH(G627),2)&amp;"-"&amp;RIGHT("0"&amp;DAY(G627),2))</f>
        <v/>
      </c>
      <c r="J627" s="52" t="n"/>
      <c r="K627" s="25" t="n"/>
      <c r="L627" s="29" t="n"/>
      <c r="M627" s="25" t="n"/>
      <c r="N627" s="25" t="n"/>
      <c r="O627" s="23">
        <f>IF(A627&amp;B627&amp;C627="","",IF(I627="","Sem vínculo",IF(COUNTIF(oc_chave,I627)&gt;0,"Vinculada","Previsão não encontrada")))</f>
        <v/>
      </c>
      <c r="P627" s="39">
        <f>IF(ISNUMBER(H627),YEAR(H627),"")</f>
        <v/>
      </c>
      <c r="Q627" s="23">
        <f>IF(D627="","",IF(COUNTIF(pl_chave,D627)&gt;0,"No plano atual","Fora do plano: histórico preservado"))</f>
        <v/>
      </c>
      <c r="R627" s="23">
        <f>IF(A627&amp;B627&amp;C627="","",IF(A627="","ERRO: falta ID do registro",IF(COUNTIF(ex_id,A627)&gt;1,"ERRO: ID do registro duplicado",IF(NOT(ISNUMBER(H627)),"ERRO: data realizada ausente ou inválida",IF(AND(ISNUMBER(pcmd_emissao),N(H627)&gt;N(pcmd_emissao)),"Verificar: realizada após a emissão","OK")))))</f>
        <v/>
      </c>
      <c r="S627" s="53" t="n"/>
    </row>
    <row r="628">
      <c r="A628" s="25" t="n"/>
      <c r="B628" s="29" t="n"/>
      <c r="C628" s="25" t="n"/>
      <c r="D628" s="23">
        <f>IF(OR(B628="",C628=""),"",B628&amp;"|"&amp;C628)</f>
        <v/>
      </c>
      <c r="E628" s="29" t="n"/>
      <c r="F628" s="52" t="n"/>
      <c r="G628" s="49" t="n"/>
      <c r="H628" s="49" t="n"/>
      <c r="I628" s="30">
        <f>IF(OR(D628="",NOT(ISNUMBER(G628))),"",D628&amp;"|"&amp;YEAR(G628)&amp;"-"&amp;RIGHT("0"&amp;MONTH(G628),2)&amp;"-"&amp;RIGHT("0"&amp;DAY(G628),2))</f>
        <v/>
      </c>
      <c r="J628" s="52" t="n"/>
      <c r="K628" s="25" t="n"/>
      <c r="L628" s="29" t="n"/>
      <c r="M628" s="25" t="n"/>
      <c r="N628" s="25" t="n"/>
      <c r="O628" s="23">
        <f>IF(A628&amp;B628&amp;C628="","",IF(I628="","Sem vínculo",IF(COUNTIF(oc_chave,I628)&gt;0,"Vinculada","Previsão não encontrada")))</f>
        <v/>
      </c>
      <c r="P628" s="39">
        <f>IF(ISNUMBER(H628),YEAR(H628),"")</f>
        <v/>
      </c>
      <c r="Q628" s="23">
        <f>IF(D628="","",IF(COUNTIF(pl_chave,D628)&gt;0,"No plano atual","Fora do plano: histórico preservado"))</f>
        <v/>
      </c>
      <c r="R628" s="23">
        <f>IF(A628&amp;B628&amp;C628="","",IF(A628="","ERRO: falta ID do registro",IF(COUNTIF(ex_id,A628)&gt;1,"ERRO: ID do registro duplicado",IF(NOT(ISNUMBER(H628)),"ERRO: data realizada ausente ou inválida",IF(AND(ISNUMBER(pcmd_emissao),N(H628)&gt;N(pcmd_emissao)),"Verificar: realizada após a emissão","OK")))))</f>
        <v/>
      </c>
      <c r="S628" s="53" t="n"/>
    </row>
    <row r="629">
      <c r="A629" s="25" t="n"/>
      <c r="B629" s="29" t="n"/>
      <c r="C629" s="25" t="n"/>
      <c r="D629" s="23">
        <f>IF(OR(B629="",C629=""),"",B629&amp;"|"&amp;C629)</f>
        <v/>
      </c>
      <c r="E629" s="29" t="n"/>
      <c r="F629" s="52" t="n"/>
      <c r="G629" s="49" t="n"/>
      <c r="H629" s="49" t="n"/>
      <c r="I629" s="30">
        <f>IF(OR(D629="",NOT(ISNUMBER(G629))),"",D629&amp;"|"&amp;YEAR(G629)&amp;"-"&amp;RIGHT("0"&amp;MONTH(G629),2)&amp;"-"&amp;RIGHT("0"&amp;DAY(G629),2))</f>
        <v/>
      </c>
      <c r="J629" s="52" t="n"/>
      <c r="K629" s="25" t="n"/>
      <c r="L629" s="29" t="n"/>
      <c r="M629" s="25" t="n"/>
      <c r="N629" s="25" t="n"/>
      <c r="O629" s="23">
        <f>IF(A629&amp;B629&amp;C629="","",IF(I629="","Sem vínculo",IF(COUNTIF(oc_chave,I629)&gt;0,"Vinculada","Previsão não encontrada")))</f>
        <v/>
      </c>
      <c r="P629" s="39">
        <f>IF(ISNUMBER(H629),YEAR(H629),"")</f>
        <v/>
      </c>
      <c r="Q629" s="23">
        <f>IF(D629="","",IF(COUNTIF(pl_chave,D629)&gt;0,"No plano atual","Fora do plano: histórico preservado"))</f>
        <v/>
      </c>
      <c r="R629" s="23">
        <f>IF(A629&amp;B629&amp;C629="","",IF(A629="","ERRO: falta ID do registro",IF(COUNTIF(ex_id,A629)&gt;1,"ERRO: ID do registro duplicado",IF(NOT(ISNUMBER(H629)),"ERRO: data realizada ausente ou inválida",IF(AND(ISNUMBER(pcmd_emissao),N(H629)&gt;N(pcmd_emissao)),"Verificar: realizada após a emissão","OK")))))</f>
        <v/>
      </c>
      <c r="S629" s="53" t="n"/>
    </row>
    <row r="630">
      <c r="A630" s="25" t="n"/>
      <c r="B630" s="29" t="n"/>
      <c r="C630" s="25" t="n"/>
      <c r="D630" s="23">
        <f>IF(OR(B630="",C630=""),"",B630&amp;"|"&amp;C630)</f>
        <v/>
      </c>
      <c r="E630" s="29" t="n"/>
      <c r="F630" s="52" t="n"/>
      <c r="G630" s="49" t="n"/>
      <c r="H630" s="49" t="n"/>
      <c r="I630" s="30">
        <f>IF(OR(D630="",NOT(ISNUMBER(G630))),"",D630&amp;"|"&amp;YEAR(G630)&amp;"-"&amp;RIGHT("0"&amp;MONTH(G630),2)&amp;"-"&amp;RIGHT("0"&amp;DAY(G630),2))</f>
        <v/>
      </c>
      <c r="J630" s="52" t="n"/>
      <c r="K630" s="25" t="n"/>
      <c r="L630" s="29" t="n"/>
      <c r="M630" s="25" t="n"/>
      <c r="N630" s="25" t="n"/>
      <c r="O630" s="23">
        <f>IF(A630&amp;B630&amp;C630="","",IF(I630="","Sem vínculo",IF(COUNTIF(oc_chave,I630)&gt;0,"Vinculada","Previsão não encontrada")))</f>
        <v/>
      </c>
      <c r="P630" s="39">
        <f>IF(ISNUMBER(H630),YEAR(H630),"")</f>
        <v/>
      </c>
      <c r="Q630" s="23">
        <f>IF(D630="","",IF(COUNTIF(pl_chave,D630)&gt;0,"No plano atual","Fora do plano: histórico preservado"))</f>
        <v/>
      </c>
      <c r="R630" s="23">
        <f>IF(A630&amp;B630&amp;C630="","",IF(A630="","ERRO: falta ID do registro",IF(COUNTIF(ex_id,A630)&gt;1,"ERRO: ID do registro duplicado",IF(NOT(ISNUMBER(H630)),"ERRO: data realizada ausente ou inválida",IF(AND(ISNUMBER(pcmd_emissao),N(H630)&gt;N(pcmd_emissao)),"Verificar: realizada após a emissão","OK")))))</f>
        <v/>
      </c>
      <c r="S630" s="53" t="n"/>
    </row>
    <row r="631">
      <c r="A631" s="25" t="n"/>
      <c r="B631" s="29" t="n"/>
      <c r="C631" s="25" t="n"/>
      <c r="D631" s="23">
        <f>IF(OR(B631="",C631=""),"",B631&amp;"|"&amp;C631)</f>
        <v/>
      </c>
      <c r="E631" s="29" t="n"/>
      <c r="F631" s="52" t="n"/>
      <c r="G631" s="49" t="n"/>
      <c r="H631" s="49" t="n"/>
      <c r="I631" s="30">
        <f>IF(OR(D631="",NOT(ISNUMBER(G631))),"",D631&amp;"|"&amp;YEAR(G631)&amp;"-"&amp;RIGHT("0"&amp;MONTH(G631),2)&amp;"-"&amp;RIGHT("0"&amp;DAY(G631),2))</f>
        <v/>
      </c>
      <c r="J631" s="52" t="n"/>
      <c r="K631" s="25" t="n"/>
      <c r="L631" s="29" t="n"/>
      <c r="M631" s="25" t="n"/>
      <c r="N631" s="25" t="n"/>
      <c r="O631" s="23">
        <f>IF(A631&amp;B631&amp;C631="","",IF(I631="","Sem vínculo",IF(COUNTIF(oc_chave,I631)&gt;0,"Vinculada","Previsão não encontrada")))</f>
        <v/>
      </c>
      <c r="P631" s="39">
        <f>IF(ISNUMBER(H631),YEAR(H631),"")</f>
        <v/>
      </c>
      <c r="Q631" s="23">
        <f>IF(D631="","",IF(COUNTIF(pl_chave,D631)&gt;0,"No plano atual","Fora do plano: histórico preservado"))</f>
        <v/>
      </c>
      <c r="R631" s="23">
        <f>IF(A631&amp;B631&amp;C631="","",IF(A631="","ERRO: falta ID do registro",IF(COUNTIF(ex_id,A631)&gt;1,"ERRO: ID do registro duplicado",IF(NOT(ISNUMBER(H631)),"ERRO: data realizada ausente ou inválida",IF(AND(ISNUMBER(pcmd_emissao),N(H631)&gt;N(pcmd_emissao)),"Verificar: realizada após a emissão","OK")))))</f>
        <v/>
      </c>
      <c r="S631" s="53" t="n"/>
    </row>
    <row r="632">
      <c r="A632" s="25" t="n"/>
      <c r="B632" s="29" t="n"/>
      <c r="C632" s="25" t="n"/>
      <c r="D632" s="23">
        <f>IF(OR(B632="",C632=""),"",B632&amp;"|"&amp;C632)</f>
        <v/>
      </c>
      <c r="E632" s="29" t="n"/>
      <c r="F632" s="52" t="n"/>
      <c r="G632" s="49" t="n"/>
      <c r="H632" s="49" t="n"/>
      <c r="I632" s="30">
        <f>IF(OR(D632="",NOT(ISNUMBER(G632))),"",D632&amp;"|"&amp;YEAR(G632)&amp;"-"&amp;RIGHT("0"&amp;MONTH(G632),2)&amp;"-"&amp;RIGHT("0"&amp;DAY(G632),2))</f>
        <v/>
      </c>
      <c r="J632" s="52" t="n"/>
      <c r="K632" s="25" t="n"/>
      <c r="L632" s="29" t="n"/>
      <c r="M632" s="25" t="n"/>
      <c r="N632" s="25" t="n"/>
      <c r="O632" s="23">
        <f>IF(A632&amp;B632&amp;C632="","",IF(I632="","Sem vínculo",IF(COUNTIF(oc_chave,I632)&gt;0,"Vinculada","Previsão não encontrada")))</f>
        <v/>
      </c>
      <c r="P632" s="39">
        <f>IF(ISNUMBER(H632),YEAR(H632),"")</f>
        <v/>
      </c>
      <c r="Q632" s="23">
        <f>IF(D632="","",IF(COUNTIF(pl_chave,D632)&gt;0,"No plano atual","Fora do plano: histórico preservado"))</f>
        <v/>
      </c>
      <c r="R632" s="23">
        <f>IF(A632&amp;B632&amp;C632="","",IF(A632="","ERRO: falta ID do registro",IF(COUNTIF(ex_id,A632)&gt;1,"ERRO: ID do registro duplicado",IF(NOT(ISNUMBER(H632)),"ERRO: data realizada ausente ou inválida",IF(AND(ISNUMBER(pcmd_emissao),N(H632)&gt;N(pcmd_emissao)),"Verificar: realizada após a emissão","OK")))))</f>
        <v/>
      </c>
      <c r="S632" s="53" t="n"/>
    </row>
    <row r="633">
      <c r="A633" s="25" t="n"/>
      <c r="B633" s="29" t="n"/>
      <c r="C633" s="25" t="n"/>
      <c r="D633" s="23">
        <f>IF(OR(B633="",C633=""),"",B633&amp;"|"&amp;C633)</f>
        <v/>
      </c>
      <c r="E633" s="29" t="n"/>
      <c r="F633" s="52" t="n"/>
      <c r="G633" s="49" t="n"/>
      <c r="H633" s="49" t="n"/>
      <c r="I633" s="30">
        <f>IF(OR(D633="",NOT(ISNUMBER(G633))),"",D633&amp;"|"&amp;YEAR(G633)&amp;"-"&amp;RIGHT("0"&amp;MONTH(G633),2)&amp;"-"&amp;RIGHT("0"&amp;DAY(G633),2))</f>
        <v/>
      </c>
      <c r="J633" s="52" t="n"/>
      <c r="K633" s="25" t="n"/>
      <c r="L633" s="29" t="n"/>
      <c r="M633" s="25" t="n"/>
      <c r="N633" s="25" t="n"/>
      <c r="O633" s="23">
        <f>IF(A633&amp;B633&amp;C633="","",IF(I633="","Sem vínculo",IF(COUNTIF(oc_chave,I633)&gt;0,"Vinculada","Previsão não encontrada")))</f>
        <v/>
      </c>
      <c r="P633" s="39">
        <f>IF(ISNUMBER(H633),YEAR(H633),"")</f>
        <v/>
      </c>
      <c r="Q633" s="23">
        <f>IF(D633="","",IF(COUNTIF(pl_chave,D633)&gt;0,"No plano atual","Fora do plano: histórico preservado"))</f>
        <v/>
      </c>
      <c r="R633" s="23">
        <f>IF(A633&amp;B633&amp;C633="","",IF(A633="","ERRO: falta ID do registro",IF(COUNTIF(ex_id,A633)&gt;1,"ERRO: ID do registro duplicado",IF(NOT(ISNUMBER(H633)),"ERRO: data realizada ausente ou inválida",IF(AND(ISNUMBER(pcmd_emissao),N(H633)&gt;N(pcmd_emissao)),"Verificar: realizada após a emissão","OK")))))</f>
        <v/>
      </c>
      <c r="S633" s="53" t="n"/>
    </row>
    <row r="634">
      <c r="A634" s="25" t="n"/>
      <c r="B634" s="29" t="n"/>
      <c r="C634" s="25" t="n"/>
      <c r="D634" s="23">
        <f>IF(OR(B634="",C634=""),"",B634&amp;"|"&amp;C634)</f>
        <v/>
      </c>
      <c r="E634" s="29" t="n"/>
      <c r="F634" s="52" t="n"/>
      <c r="G634" s="49" t="n"/>
      <c r="H634" s="49" t="n"/>
      <c r="I634" s="30">
        <f>IF(OR(D634="",NOT(ISNUMBER(G634))),"",D634&amp;"|"&amp;YEAR(G634)&amp;"-"&amp;RIGHT("0"&amp;MONTH(G634),2)&amp;"-"&amp;RIGHT("0"&amp;DAY(G634),2))</f>
        <v/>
      </c>
      <c r="J634" s="52" t="n"/>
      <c r="K634" s="25" t="n"/>
      <c r="L634" s="29" t="n"/>
      <c r="M634" s="25" t="n"/>
      <c r="N634" s="25" t="n"/>
      <c r="O634" s="23">
        <f>IF(A634&amp;B634&amp;C634="","",IF(I634="","Sem vínculo",IF(COUNTIF(oc_chave,I634)&gt;0,"Vinculada","Previsão não encontrada")))</f>
        <v/>
      </c>
      <c r="P634" s="39">
        <f>IF(ISNUMBER(H634),YEAR(H634),"")</f>
        <v/>
      </c>
      <c r="Q634" s="23">
        <f>IF(D634="","",IF(COUNTIF(pl_chave,D634)&gt;0,"No plano atual","Fora do plano: histórico preservado"))</f>
        <v/>
      </c>
      <c r="R634" s="23">
        <f>IF(A634&amp;B634&amp;C634="","",IF(A634="","ERRO: falta ID do registro",IF(COUNTIF(ex_id,A634)&gt;1,"ERRO: ID do registro duplicado",IF(NOT(ISNUMBER(H634)),"ERRO: data realizada ausente ou inválida",IF(AND(ISNUMBER(pcmd_emissao),N(H634)&gt;N(pcmd_emissao)),"Verificar: realizada após a emissão","OK")))))</f>
        <v/>
      </c>
      <c r="S634" s="53" t="n"/>
    </row>
    <row r="635">
      <c r="A635" s="25" t="n"/>
      <c r="B635" s="29" t="n"/>
      <c r="C635" s="25" t="n"/>
      <c r="D635" s="23">
        <f>IF(OR(B635="",C635=""),"",B635&amp;"|"&amp;C635)</f>
        <v/>
      </c>
      <c r="E635" s="29" t="n"/>
      <c r="F635" s="52" t="n"/>
      <c r="G635" s="49" t="n"/>
      <c r="H635" s="49" t="n"/>
      <c r="I635" s="30">
        <f>IF(OR(D635="",NOT(ISNUMBER(G635))),"",D635&amp;"|"&amp;YEAR(G635)&amp;"-"&amp;RIGHT("0"&amp;MONTH(G635),2)&amp;"-"&amp;RIGHT("0"&amp;DAY(G635),2))</f>
        <v/>
      </c>
      <c r="J635" s="52" t="n"/>
      <c r="K635" s="25" t="n"/>
      <c r="L635" s="29" t="n"/>
      <c r="M635" s="25" t="n"/>
      <c r="N635" s="25" t="n"/>
      <c r="O635" s="23">
        <f>IF(A635&amp;B635&amp;C635="","",IF(I635="","Sem vínculo",IF(COUNTIF(oc_chave,I635)&gt;0,"Vinculada","Previsão não encontrada")))</f>
        <v/>
      </c>
      <c r="P635" s="39">
        <f>IF(ISNUMBER(H635),YEAR(H635),"")</f>
        <v/>
      </c>
      <c r="Q635" s="23">
        <f>IF(D635="","",IF(COUNTIF(pl_chave,D635)&gt;0,"No plano atual","Fora do plano: histórico preservado"))</f>
        <v/>
      </c>
      <c r="R635" s="23">
        <f>IF(A635&amp;B635&amp;C635="","",IF(A635="","ERRO: falta ID do registro",IF(COUNTIF(ex_id,A635)&gt;1,"ERRO: ID do registro duplicado",IF(NOT(ISNUMBER(H635)),"ERRO: data realizada ausente ou inválida",IF(AND(ISNUMBER(pcmd_emissao),N(H635)&gt;N(pcmd_emissao)),"Verificar: realizada após a emissão","OK")))))</f>
        <v/>
      </c>
      <c r="S635" s="53" t="n"/>
    </row>
    <row r="636">
      <c r="A636" s="25" t="n"/>
      <c r="B636" s="29" t="n"/>
      <c r="C636" s="25" t="n"/>
      <c r="D636" s="23">
        <f>IF(OR(B636="",C636=""),"",B636&amp;"|"&amp;C636)</f>
        <v/>
      </c>
      <c r="E636" s="29" t="n"/>
      <c r="F636" s="52" t="n"/>
      <c r="G636" s="49" t="n"/>
      <c r="H636" s="49" t="n"/>
      <c r="I636" s="30">
        <f>IF(OR(D636="",NOT(ISNUMBER(G636))),"",D636&amp;"|"&amp;YEAR(G636)&amp;"-"&amp;RIGHT("0"&amp;MONTH(G636),2)&amp;"-"&amp;RIGHT("0"&amp;DAY(G636),2))</f>
        <v/>
      </c>
      <c r="J636" s="52" t="n"/>
      <c r="K636" s="25" t="n"/>
      <c r="L636" s="29" t="n"/>
      <c r="M636" s="25" t="n"/>
      <c r="N636" s="25" t="n"/>
      <c r="O636" s="23">
        <f>IF(A636&amp;B636&amp;C636="","",IF(I636="","Sem vínculo",IF(COUNTIF(oc_chave,I636)&gt;0,"Vinculada","Previsão não encontrada")))</f>
        <v/>
      </c>
      <c r="P636" s="39">
        <f>IF(ISNUMBER(H636),YEAR(H636),"")</f>
        <v/>
      </c>
      <c r="Q636" s="23">
        <f>IF(D636="","",IF(COUNTIF(pl_chave,D636)&gt;0,"No plano atual","Fora do plano: histórico preservado"))</f>
        <v/>
      </c>
      <c r="R636" s="23">
        <f>IF(A636&amp;B636&amp;C636="","",IF(A636="","ERRO: falta ID do registro",IF(COUNTIF(ex_id,A636)&gt;1,"ERRO: ID do registro duplicado",IF(NOT(ISNUMBER(H636)),"ERRO: data realizada ausente ou inválida",IF(AND(ISNUMBER(pcmd_emissao),N(H636)&gt;N(pcmd_emissao)),"Verificar: realizada após a emissão","OK")))))</f>
        <v/>
      </c>
      <c r="S636" s="53" t="n"/>
    </row>
    <row r="637">
      <c r="A637" s="25" t="n"/>
      <c r="B637" s="29" t="n"/>
      <c r="C637" s="25" t="n"/>
      <c r="D637" s="23">
        <f>IF(OR(B637="",C637=""),"",B637&amp;"|"&amp;C637)</f>
        <v/>
      </c>
      <c r="E637" s="29" t="n"/>
      <c r="F637" s="52" t="n"/>
      <c r="G637" s="49" t="n"/>
      <c r="H637" s="49" t="n"/>
      <c r="I637" s="30">
        <f>IF(OR(D637="",NOT(ISNUMBER(G637))),"",D637&amp;"|"&amp;YEAR(G637)&amp;"-"&amp;RIGHT("0"&amp;MONTH(G637),2)&amp;"-"&amp;RIGHT("0"&amp;DAY(G637),2))</f>
        <v/>
      </c>
      <c r="J637" s="52" t="n"/>
      <c r="K637" s="25" t="n"/>
      <c r="L637" s="29" t="n"/>
      <c r="M637" s="25" t="n"/>
      <c r="N637" s="25" t="n"/>
      <c r="O637" s="23">
        <f>IF(A637&amp;B637&amp;C637="","",IF(I637="","Sem vínculo",IF(COUNTIF(oc_chave,I637)&gt;0,"Vinculada","Previsão não encontrada")))</f>
        <v/>
      </c>
      <c r="P637" s="39">
        <f>IF(ISNUMBER(H637),YEAR(H637),"")</f>
        <v/>
      </c>
      <c r="Q637" s="23">
        <f>IF(D637="","",IF(COUNTIF(pl_chave,D637)&gt;0,"No plano atual","Fora do plano: histórico preservado"))</f>
        <v/>
      </c>
      <c r="R637" s="23">
        <f>IF(A637&amp;B637&amp;C637="","",IF(A637="","ERRO: falta ID do registro",IF(COUNTIF(ex_id,A637)&gt;1,"ERRO: ID do registro duplicado",IF(NOT(ISNUMBER(H637)),"ERRO: data realizada ausente ou inválida",IF(AND(ISNUMBER(pcmd_emissao),N(H637)&gt;N(pcmd_emissao)),"Verificar: realizada após a emissão","OK")))))</f>
        <v/>
      </c>
      <c r="S637" s="53" t="n"/>
    </row>
    <row r="638">
      <c r="A638" s="25" t="n"/>
      <c r="B638" s="29" t="n"/>
      <c r="C638" s="25" t="n"/>
      <c r="D638" s="23">
        <f>IF(OR(B638="",C638=""),"",B638&amp;"|"&amp;C638)</f>
        <v/>
      </c>
      <c r="E638" s="29" t="n"/>
      <c r="F638" s="52" t="n"/>
      <c r="G638" s="49" t="n"/>
      <c r="H638" s="49" t="n"/>
      <c r="I638" s="30">
        <f>IF(OR(D638="",NOT(ISNUMBER(G638))),"",D638&amp;"|"&amp;YEAR(G638)&amp;"-"&amp;RIGHT("0"&amp;MONTH(G638),2)&amp;"-"&amp;RIGHT("0"&amp;DAY(G638),2))</f>
        <v/>
      </c>
      <c r="J638" s="52" t="n"/>
      <c r="K638" s="25" t="n"/>
      <c r="L638" s="29" t="n"/>
      <c r="M638" s="25" t="n"/>
      <c r="N638" s="25" t="n"/>
      <c r="O638" s="23">
        <f>IF(A638&amp;B638&amp;C638="","",IF(I638="","Sem vínculo",IF(COUNTIF(oc_chave,I638)&gt;0,"Vinculada","Previsão não encontrada")))</f>
        <v/>
      </c>
      <c r="P638" s="39">
        <f>IF(ISNUMBER(H638),YEAR(H638),"")</f>
        <v/>
      </c>
      <c r="Q638" s="23">
        <f>IF(D638="","",IF(COUNTIF(pl_chave,D638)&gt;0,"No plano atual","Fora do plano: histórico preservado"))</f>
        <v/>
      </c>
      <c r="R638" s="23">
        <f>IF(A638&amp;B638&amp;C638="","",IF(A638="","ERRO: falta ID do registro",IF(COUNTIF(ex_id,A638)&gt;1,"ERRO: ID do registro duplicado",IF(NOT(ISNUMBER(H638)),"ERRO: data realizada ausente ou inválida",IF(AND(ISNUMBER(pcmd_emissao),N(H638)&gt;N(pcmd_emissao)),"Verificar: realizada após a emissão","OK")))))</f>
        <v/>
      </c>
      <c r="S638" s="53" t="n"/>
    </row>
    <row r="639">
      <c r="A639" s="25" t="n"/>
      <c r="B639" s="29" t="n"/>
      <c r="C639" s="25" t="n"/>
      <c r="D639" s="23">
        <f>IF(OR(B639="",C639=""),"",B639&amp;"|"&amp;C639)</f>
        <v/>
      </c>
      <c r="E639" s="29" t="n"/>
      <c r="F639" s="52" t="n"/>
      <c r="G639" s="49" t="n"/>
      <c r="H639" s="49" t="n"/>
      <c r="I639" s="30">
        <f>IF(OR(D639="",NOT(ISNUMBER(G639))),"",D639&amp;"|"&amp;YEAR(G639)&amp;"-"&amp;RIGHT("0"&amp;MONTH(G639),2)&amp;"-"&amp;RIGHT("0"&amp;DAY(G639),2))</f>
        <v/>
      </c>
      <c r="J639" s="52" t="n"/>
      <c r="K639" s="25" t="n"/>
      <c r="L639" s="29" t="n"/>
      <c r="M639" s="25" t="n"/>
      <c r="N639" s="25" t="n"/>
      <c r="O639" s="23">
        <f>IF(A639&amp;B639&amp;C639="","",IF(I639="","Sem vínculo",IF(COUNTIF(oc_chave,I639)&gt;0,"Vinculada","Previsão não encontrada")))</f>
        <v/>
      </c>
      <c r="P639" s="39">
        <f>IF(ISNUMBER(H639),YEAR(H639),"")</f>
        <v/>
      </c>
      <c r="Q639" s="23">
        <f>IF(D639="","",IF(COUNTIF(pl_chave,D639)&gt;0,"No plano atual","Fora do plano: histórico preservado"))</f>
        <v/>
      </c>
      <c r="R639" s="23">
        <f>IF(A639&amp;B639&amp;C639="","",IF(A639="","ERRO: falta ID do registro",IF(COUNTIF(ex_id,A639)&gt;1,"ERRO: ID do registro duplicado",IF(NOT(ISNUMBER(H639)),"ERRO: data realizada ausente ou inválida",IF(AND(ISNUMBER(pcmd_emissao),N(H639)&gt;N(pcmd_emissao)),"Verificar: realizada após a emissão","OK")))))</f>
        <v/>
      </c>
      <c r="S639" s="53" t="n"/>
    </row>
    <row r="640">
      <c r="A640" s="25" t="n"/>
      <c r="B640" s="29" t="n"/>
      <c r="C640" s="25" t="n"/>
      <c r="D640" s="23">
        <f>IF(OR(B640="",C640=""),"",B640&amp;"|"&amp;C640)</f>
        <v/>
      </c>
      <c r="E640" s="29" t="n"/>
      <c r="F640" s="52" t="n"/>
      <c r="G640" s="49" t="n"/>
      <c r="H640" s="49" t="n"/>
      <c r="I640" s="30">
        <f>IF(OR(D640="",NOT(ISNUMBER(G640))),"",D640&amp;"|"&amp;YEAR(G640)&amp;"-"&amp;RIGHT("0"&amp;MONTH(G640),2)&amp;"-"&amp;RIGHT("0"&amp;DAY(G640),2))</f>
        <v/>
      </c>
      <c r="J640" s="52" t="n"/>
      <c r="K640" s="25" t="n"/>
      <c r="L640" s="29" t="n"/>
      <c r="M640" s="25" t="n"/>
      <c r="N640" s="25" t="n"/>
      <c r="O640" s="23">
        <f>IF(A640&amp;B640&amp;C640="","",IF(I640="","Sem vínculo",IF(COUNTIF(oc_chave,I640)&gt;0,"Vinculada","Previsão não encontrada")))</f>
        <v/>
      </c>
      <c r="P640" s="39">
        <f>IF(ISNUMBER(H640),YEAR(H640),"")</f>
        <v/>
      </c>
      <c r="Q640" s="23">
        <f>IF(D640="","",IF(COUNTIF(pl_chave,D640)&gt;0,"No plano atual","Fora do plano: histórico preservado"))</f>
        <v/>
      </c>
      <c r="R640" s="23">
        <f>IF(A640&amp;B640&amp;C640="","",IF(A640="","ERRO: falta ID do registro",IF(COUNTIF(ex_id,A640)&gt;1,"ERRO: ID do registro duplicado",IF(NOT(ISNUMBER(H640)),"ERRO: data realizada ausente ou inválida",IF(AND(ISNUMBER(pcmd_emissao),N(H640)&gt;N(pcmd_emissao)),"Verificar: realizada após a emissão","OK")))))</f>
        <v/>
      </c>
      <c r="S640" s="53" t="n"/>
    </row>
    <row r="641">
      <c r="A641" s="25" t="n"/>
      <c r="B641" s="29" t="n"/>
      <c r="C641" s="25" t="n"/>
      <c r="D641" s="23">
        <f>IF(OR(B641="",C641=""),"",B641&amp;"|"&amp;C641)</f>
        <v/>
      </c>
      <c r="E641" s="29" t="n"/>
      <c r="F641" s="52" t="n"/>
      <c r="G641" s="49" t="n"/>
      <c r="H641" s="49" t="n"/>
      <c r="I641" s="30">
        <f>IF(OR(D641="",NOT(ISNUMBER(G641))),"",D641&amp;"|"&amp;YEAR(G641)&amp;"-"&amp;RIGHT("0"&amp;MONTH(G641),2)&amp;"-"&amp;RIGHT("0"&amp;DAY(G641),2))</f>
        <v/>
      </c>
      <c r="J641" s="52" t="n"/>
      <c r="K641" s="25" t="n"/>
      <c r="L641" s="29" t="n"/>
      <c r="M641" s="25" t="n"/>
      <c r="N641" s="25" t="n"/>
      <c r="O641" s="23">
        <f>IF(A641&amp;B641&amp;C641="","",IF(I641="","Sem vínculo",IF(COUNTIF(oc_chave,I641)&gt;0,"Vinculada","Previsão não encontrada")))</f>
        <v/>
      </c>
      <c r="P641" s="39">
        <f>IF(ISNUMBER(H641),YEAR(H641),"")</f>
        <v/>
      </c>
      <c r="Q641" s="23">
        <f>IF(D641="","",IF(COUNTIF(pl_chave,D641)&gt;0,"No plano atual","Fora do plano: histórico preservado"))</f>
        <v/>
      </c>
      <c r="R641" s="23">
        <f>IF(A641&amp;B641&amp;C641="","",IF(A641="","ERRO: falta ID do registro",IF(COUNTIF(ex_id,A641)&gt;1,"ERRO: ID do registro duplicado",IF(NOT(ISNUMBER(H641)),"ERRO: data realizada ausente ou inválida",IF(AND(ISNUMBER(pcmd_emissao),N(H641)&gt;N(pcmd_emissao)),"Verificar: realizada após a emissão","OK")))))</f>
        <v/>
      </c>
      <c r="S641" s="53" t="n"/>
    </row>
    <row r="642">
      <c r="A642" s="25" t="n"/>
      <c r="B642" s="29" t="n"/>
      <c r="C642" s="25" t="n"/>
      <c r="D642" s="23">
        <f>IF(OR(B642="",C642=""),"",B642&amp;"|"&amp;C642)</f>
        <v/>
      </c>
      <c r="E642" s="29" t="n"/>
      <c r="F642" s="52" t="n"/>
      <c r="G642" s="49" t="n"/>
      <c r="H642" s="49" t="n"/>
      <c r="I642" s="30">
        <f>IF(OR(D642="",NOT(ISNUMBER(G642))),"",D642&amp;"|"&amp;YEAR(G642)&amp;"-"&amp;RIGHT("0"&amp;MONTH(G642),2)&amp;"-"&amp;RIGHT("0"&amp;DAY(G642),2))</f>
        <v/>
      </c>
      <c r="J642" s="52" t="n"/>
      <c r="K642" s="25" t="n"/>
      <c r="L642" s="29" t="n"/>
      <c r="M642" s="25" t="n"/>
      <c r="N642" s="25" t="n"/>
      <c r="O642" s="23">
        <f>IF(A642&amp;B642&amp;C642="","",IF(I642="","Sem vínculo",IF(COUNTIF(oc_chave,I642)&gt;0,"Vinculada","Previsão não encontrada")))</f>
        <v/>
      </c>
      <c r="P642" s="39">
        <f>IF(ISNUMBER(H642),YEAR(H642),"")</f>
        <v/>
      </c>
      <c r="Q642" s="23">
        <f>IF(D642="","",IF(COUNTIF(pl_chave,D642)&gt;0,"No plano atual","Fora do plano: histórico preservado"))</f>
        <v/>
      </c>
      <c r="R642" s="23">
        <f>IF(A642&amp;B642&amp;C642="","",IF(A642="","ERRO: falta ID do registro",IF(COUNTIF(ex_id,A642)&gt;1,"ERRO: ID do registro duplicado",IF(NOT(ISNUMBER(H642)),"ERRO: data realizada ausente ou inválida",IF(AND(ISNUMBER(pcmd_emissao),N(H642)&gt;N(pcmd_emissao)),"Verificar: realizada após a emissão","OK")))))</f>
        <v/>
      </c>
      <c r="S642" s="53" t="n"/>
    </row>
    <row r="643">
      <c r="A643" s="25" t="n"/>
      <c r="B643" s="29" t="n"/>
      <c r="C643" s="25" t="n"/>
      <c r="D643" s="23">
        <f>IF(OR(B643="",C643=""),"",B643&amp;"|"&amp;C643)</f>
        <v/>
      </c>
      <c r="E643" s="29" t="n"/>
      <c r="F643" s="52" t="n"/>
      <c r="G643" s="49" t="n"/>
      <c r="H643" s="49" t="n"/>
      <c r="I643" s="30">
        <f>IF(OR(D643="",NOT(ISNUMBER(G643))),"",D643&amp;"|"&amp;YEAR(G643)&amp;"-"&amp;RIGHT("0"&amp;MONTH(G643),2)&amp;"-"&amp;RIGHT("0"&amp;DAY(G643),2))</f>
        <v/>
      </c>
      <c r="J643" s="52" t="n"/>
      <c r="K643" s="25" t="n"/>
      <c r="L643" s="29" t="n"/>
      <c r="M643" s="25" t="n"/>
      <c r="N643" s="25" t="n"/>
      <c r="O643" s="23">
        <f>IF(A643&amp;B643&amp;C643="","",IF(I643="","Sem vínculo",IF(COUNTIF(oc_chave,I643)&gt;0,"Vinculada","Previsão não encontrada")))</f>
        <v/>
      </c>
      <c r="P643" s="39">
        <f>IF(ISNUMBER(H643),YEAR(H643),"")</f>
        <v/>
      </c>
      <c r="Q643" s="23">
        <f>IF(D643="","",IF(COUNTIF(pl_chave,D643)&gt;0,"No plano atual","Fora do plano: histórico preservado"))</f>
        <v/>
      </c>
      <c r="R643" s="23">
        <f>IF(A643&amp;B643&amp;C643="","",IF(A643="","ERRO: falta ID do registro",IF(COUNTIF(ex_id,A643)&gt;1,"ERRO: ID do registro duplicado",IF(NOT(ISNUMBER(H643)),"ERRO: data realizada ausente ou inválida",IF(AND(ISNUMBER(pcmd_emissao),N(H643)&gt;N(pcmd_emissao)),"Verificar: realizada após a emissão","OK")))))</f>
        <v/>
      </c>
      <c r="S643" s="53" t="n"/>
    </row>
    <row r="644">
      <c r="A644" s="25" t="n"/>
      <c r="B644" s="29" t="n"/>
      <c r="C644" s="25" t="n"/>
      <c r="D644" s="23">
        <f>IF(OR(B644="",C644=""),"",B644&amp;"|"&amp;C644)</f>
        <v/>
      </c>
      <c r="E644" s="29" t="n"/>
      <c r="F644" s="52" t="n"/>
      <c r="G644" s="49" t="n"/>
      <c r="H644" s="49" t="n"/>
      <c r="I644" s="30">
        <f>IF(OR(D644="",NOT(ISNUMBER(G644))),"",D644&amp;"|"&amp;YEAR(G644)&amp;"-"&amp;RIGHT("0"&amp;MONTH(G644),2)&amp;"-"&amp;RIGHT("0"&amp;DAY(G644),2))</f>
        <v/>
      </c>
      <c r="J644" s="52" t="n"/>
      <c r="K644" s="25" t="n"/>
      <c r="L644" s="29" t="n"/>
      <c r="M644" s="25" t="n"/>
      <c r="N644" s="25" t="n"/>
      <c r="O644" s="23">
        <f>IF(A644&amp;B644&amp;C644="","",IF(I644="","Sem vínculo",IF(COUNTIF(oc_chave,I644)&gt;0,"Vinculada","Previsão não encontrada")))</f>
        <v/>
      </c>
      <c r="P644" s="39">
        <f>IF(ISNUMBER(H644),YEAR(H644),"")</f>
        <v/>
      </c>
      <c r="Q644" s="23">
        <f>IF(D644="","",IF(COUNTIF(pl_chave,D644)&gt;0,"No plano atual","Fora do plano: histórico preservado"))</f>
        <v/>
      </c>
      <c r="R644" s="23">
        <f>IF(A644&amp;B644&amp;C644="","",IF(A644="","ERRO: falta ID do registro",IF(COUNTIF(ex_id,A644)&gt;1,"ERRO: ID do registro duplicado",IF(NOT(ISNUMBER(H644)),"ERRO: data realizada ausente ou inválida",IF(AND(ISNUMBER(pcmd_emissao),N(H644)&gt;N(pcmd_emissao)),"Verificar: realizada após a emissão","OK")))))</f>
        <v/>
      </c>
      <c r="S644" s="53" t="n"/>
    </row>
    <row r="645">
      <c r="A645" s="25" t="n"/>
      <c r="B645" s="29" t="n"/>
      <c r="C645" s="25" t="n"/>
      <c r="D645" s="23">
        <f>IF(OR(B645="",C645=""),"",B645&amp;"|"&amp;C645)</f>
        <v/>
      </c>
      <c r="E645" s="29" t="n"/>
      <c r="F645" s="52" t="n"/>
      <c r="G645" s="49" t="n"/>
      <c r="H645" s="49" t="n"/>
      <c r="I645" s="30">
        <f>IF(OR(D645="",NOT(ISNUMBER(G645))),"",D645&amp;"|"&amp;YEAR(G645)&amp;"-"&amp;RIGHT("0"&amp;MONTH(G645),2)&amp;"-"&amp;RIGHT("0"&amp;DAY(G645),2))</f>
        <v/>
      </c>
      <c r="J645" s="52" t="n"/>
      <c r="K645" s="25" t="n"/>
      <c r="L645" s="29" t="n"/>
      <c r="M645" s="25" t="n"/>
      <c r="N645" s="25" t="n"/>
      <c r="O645" s="23">
        <f>IF(A645&amp;B645&amp;C645="","",IF(I645="","Sem vínculo",IF(COUNTIF(oc_chave,I645)&gt;0,"Vinculada","Previsão não encontrada")))</f>
        <v/>
      </c>
      <c r="P645" s="39">
        <f>IF(ISNUMBER(H645),YEAR(H645),"")</f>
        <v/>
      </c>
      <c r="Q645" s="23">
        <f>IF(D645="","",IF(COUNTIF(pl_chave,D645)&gt;0,"No plano atual","Fora do plano: histórico preservado"))</f>
        <v/>
      </c>
      <c r="R645" s="23">
        <f>IF(A645&amp;B645&amp;C645="","",IF(A645="","ERRO: falta ID do registro",IF(COUNTIF(ex_id,A645)&gt;1,"ERRO: ID do registro duplicado",IF(NOT(ISNUMBER(H645)),"ERRO: data realizada ausente ou inválida",IF(AND(ISNUMBER(pcmd_emissao),N(H645)&gt;N(pcmd_emissao)),"Verificar: realizada após a emissão","OK")))))</f>
        <v/>
      </c>
      <c r="S645" s="53" t="n"/>
    </row>
    <row r="646">
      <c r="A646" s="25" t="n"/>
      <c r="B646" s="29" t="n"/>
      <c r="C646" s="25" t="n"/>
      <c r="D646" s="23">
        <f>IF(OR(B646="",C646=""),"",B646&amp;"|"&amp;C646)</f>
        <v/>
      </c>
      <c r="E646" s="29" t="n"/>
      <c r="F646" s="52" t="n"/>
      <c r="G646" s="49" t="n"/>
      <c r="H646" s="49" t="n"/>
      <c r="I646" s="30">
        <f>IF(OR(D646="",NOT(ISNUMBER(G646))),"",D646&amp;"|"&amp;YEAR(G646)&amp;"-"&amp;RIGHT("0"&amp;MONTH(G646),2)&amp;"-"&amp;RIGHT("0"&amp;DAY(G646),2))</f>
        <v/>
      </c>
      <c r="J646" s="52" t="n"/>
      <c r="K646" s="25" t="n"/>
      <c r="L646" s="29" t="n"/>
      <c r="M646" s="25" t="n"/>
      <c r="N646" s="25" t="n"/>
      <c r="O646" s="23">
        <f>IF(A646&amp;B646&amp;C646="","",IF(I646="","Sem vínculo",IF(COUNTIF(oc_chave,I646)&gt;0,"Vinculada","Previsão não encontrada")))</f>
        <v/>
      </c>
      <c r="P646" s="39">
        <f>IF(ISNUMBER(H646),YEAR(H646),"")</f>
        <v/>
      </c>
      <c r="Q646" s="23">
        <f>IF(D646="","",IF(COUNTIF(pl_chave,D646)&gt;0,"No plano atual","Fora do plano: histórico preservado"))</f>
        <v/>
      </c>
      <c r="R646" s="23">
        <f>IF(A646&amp;B646&amp;C646="","",IF(A646="","ERRO: falta ID do registro",IF(COUNTIF(ex_id,A646)&gt;1,"ERRO: ID do registro duplicado",IF(NOT(ISNUMBER(H646)),"ERRO: data realizada ausente ou inválida",IF(AND(ISNUMBER(pcmd_emissao),N(H646)&gt;N(pcmd_emissao)),"Verificar: realizada após a emissão","OK")))))</f>
        <v/>
      </c>
      <c r="S646" s="53" t="n"/>
    </row>
    <row r="647">
      <c r="A647" s="25" t="n"/>
      <c r="B647" s="29" t="n"/>
      <c r="C647" s="25" t="n"/>
      <c r="D647" s="23">
        <f>IF(OR(B647="",C647=""),"",B647&amp;"|"&amp;C647)</f>
        <v/>
      </c>
      <c r="E647" s="29" t="n"/>
      <c r="F647" s="52" t="n"/>
      <c r="G647" s="49" t="n"/>
      <c r="H647" s="49" t="n"/>
      <c r="I647" s="30">
        <f>IF(OR(D647="",NOT(ISNUMBER(G647))),"",D647&amp;"|"&amp;YEAR(G647)&amp;"-"&amp;RIGHT("0"&amp;MONTH(G647),2)&amp;"-"&amp;RIGHT("0"&amp;DAY(G647),2))</f>
        <v/>
      </c>
      <c r="J647" s="52" t="n"/>
      <c r="K647" s="25" t="n"/>
      <c r="L647" s="29" t="n"/>
      <c r="M647" s="25" t="n"/>
      <c r="N647" s="25" t="n"/>
      <c r="O647" s="23">
        <f>IF(A647&amp;B647&amp;C647="","",IF(I647="","Sem vínculo",IF(COUNTIF(oc_chave,I647)&gt;0,"Vinculada","Previsão não encontrada")))</f>
        <v/>
      </c>
      <c r="P647" s="39">
        <f>IF(ISNUMBER(H647),YEAR(H647),"")</f>
        <v/>
      </c>
      <c r="Q647" s="23">
        <f>IF(D647="","",IF(COUNTIF(pl_chave,D647)&gt;0,"No plano atual","Fora do plano: histórico preservado"))</f>
        <v/>
      </c>
      <c r="R647" s="23">
        <f>IF(A647&amp;B647&amp;C647="","",IF(A647="","ERRO: falta ID do registro",IF(COUNTIF(ex_id,A647)&gt;1,"ERRO: ID do registro duplicado",IF(NOT(ISNUMBER(H647)),"ERRO: data realizada ausente ou inválida",IF(AND(ISNUMBER(pcmd_emissao),N(H647)&gt;N(pcmd_emissao)),"Verificar: realizada após a emissão","OK")))))</f>
        <v/>
      </c>
      <c r="S647" s="53" t="n"/>
    </row>
    <row r="648">
      <c r="A648" s="25" t="n"/>
      <c r="B648" s="29" t="n"/>
      <c r="C648" s="25" t="n"/>
      <c r="D648" s="23">
        <f>IF(OR(B648="",C648=""),"",B648&amp;"|"&amp;C648)</f>
        <v/>
      </c>
      <c r="E648" s="29" t="n"/>
      <c r="F648" s="52" t="n"/>
      <c r="G648" s="49" t="n"/>
      <c r="H648" s="49" t="n"/>
      <c r="I648" s="30">
        <f>IF(OR(D648="",NOT(ISNUMBER(G648))),"",D648&amp;"|"&amp;YEAR(G648)&amp;"-"&amp;RIGHT("0"&amp;MONTH(G648),2)&amp;"-"&amp;RIGHT("0"&amp;DAY(G648),2))</f>
        <v/>
      </c>
      <c r="J648" s="52" t="n"/>
      <c r="K648" s="25" t="n"/>
      <c r="L648" s="29" t="n"/>
      <c r="M648" s="25" t="n"/>
      <c r="N648" s="25" t="n"/>
      <c r="O648" s="23">
        <f>IF(A648&amp;B648&amp;C648="","",IF(I648="","Sem vínculo",IF(COUNTIF(oc_chave,I648)&gt;0,"Vinculada","Previsão não encontrada")))</f>
        <v/>
      </c>
      <c r="P648" s="39">
        <f>IF(ISNUMBER(H648),YEAR(H648),"")</f>
        <v/>
      </c>
      <c r="Q648" s="23">
        <f>IF(D648="","",IF(COUNTIF(pl_chave,D648)&gt;0,"No plano atual","Fora do plano: histórico preservado"))</f>
        <v/>
      </c>
      <c r="R648" s="23">
        <f>IF(A648&amp;B648&amp;C648="","",IF(A648="","ERRO: falta ID do registro",IF(COUNTIF(ex_id,A648)&gt;1,"ERRO: ID do registro duplicado",IF(NOT(ISNUMBER(H648)),"ERRO: data realizada ausente ou inválida",IF(AND(ISNUMBER(pcmd_emissao),N(H648)&gt;N(pcmd_emissao)),"Verificar: realizada após a emissão","OK")))))</f>
        <v/>
      </c>
      <c r="S648" s="53" t="n"/>
    </row>
    <row r="649">
      <c r="A649" s="25" t="n"/>
      <c r="B649" s="29" t="n"/>
      <c r="C649" s="25" t="n"/>
      <c r="D649" s="23">
        <f>IF(OR(B649="",C649=""),"",B649&amp;"|"&amp;C649)</f>
        <v/>
      </c>
      <c r="E649" s="29" t="n"/>
      <c r="F649" s="52" t="n"/>
      <c r="G649" s="49" t="n"/>
      <c r="H649" s="49" t="n"/>
      <c r="I649" s="30">
        <f>IF(OR(D649="",NOT(ISNUMBER(G649))),"",D649&amp;"|"&amp;YEAR(G649)&amp;"-"&amp;RIGHT("0"&amp;MONTH(G649),2)&amp;"-"&amp;RIGHT("0"&amp;DAY(G649),2))</f>
        <v/>
      </c>
      <c r="J649" s="52" t="n"/>
      <c r="K649" s="25" t="n"/>
      <c r="L649" s="29" t="n"/>
      <c r="M649" s="25" t="n"/>
      <c r="N649" s="25" t="n"/>
      <c r="O649" s="23">
        <f>IF(A649&amp;B649&amp;C649="","",IF(I649="","Sem vínculo",IF(COUNTIF(oc_chave,I649)&gt;0,"Vinculada","Previsão não encontrada")))</f>
        <v/>
      </c>
      <c r="P649" s="39">
        <f>IF(ISNUMBER(H649),YEAR(H649),"")</f>
        <v/>
      </c>
      <c r="Q649" s="23">
        <f>IF(D649="","",IF(COUNTIF(pl_chave,D649)&gt;0,"No plano atual","Fora do plano: histórico preservado"))</f>
        <v/>
      </c>
      <c r="R649" s="23">
        <f>IF(A649&amp;B649&amp;C649="","",IF(A649="","ERRO: falta ID do registro",IF(COUNTIF(ex_id,A649)&gt;1,"ERRO: ID do registro duplicado",IF(NOT(ISNUMBER(H649)),"ERRO: data realizada ausente ou inválida",IF(AND(ISNUMBER(pcmd_emissao),N(H649)&gt;N(pcmd_emissao)),"Verificar: realizada após a emissão","OK")))))</f>
        <v/>
      </c>
      <c r="S649" s="53" t="n"/>
    </row>
    <row r="650">
      <c r="A650" s="25" t="n"/>
      <c r="B650" s="29" t="n"/>
      <c r="C650" s="25" t="n"/>
      <c r="D650" s="23">
        <f>IF(OR(B650="",C650=""),"",B650&amp;"|"&amp;C650)</f>
        <v/>
      </c>
      <c r="E650" s="29" t="n"/>
      <c r="F650" s="52" t="n"/>
      <c r="G650" s="49" t="n"/>
      <c r="H650" s="49" t="n"/>
      <c r="I650" s="30">
        <f>IF(OR(D650="",NOT(ISNUMBER(G650))),"",D650&amp;"|"&amp;YEAR(G650)&amp;"-"&amp;RIGHT("0"&amp;MONTH(G650),2)&amp;"-"&amp;RIGHT("0"&amp;DAY(G650),2))</f>
        <v/>
      </c>
      <c r="J650" s="52" t="n"/>
      <c r="K650" s="25" t="n"/>
      <c r="L650" s="29" t="n"/>
      <c r="M650" s="25" t="n"/>
      <c r="N650" s="25" t="n"/>
      <c r="O650" s="23">
        <f>IF(A650&amp;B650&amp;C650="","",IF(I650="","Sem vínculo",IF(COUNTIF(oc_chave,I650)&gt;0,"Vinculada","Previsão não encontrada")))</f>
        <v/>
      </c>
      <c r="P650" s="39">
        <f>IF(ISNUMBER(H650),YEAR(H650),"")</f>
        <v/>
      </c>
      <c r="Q650" s="23">
        <f>IF(D650="","",IF(COUNTIF(pl_chave,D650)&gt;0,"No plano atual","Fora do plano: histórico preservado"))</f>
        <v/>
      </c>
      <c r="R650" s="23">
        <f>IF(A650&amp;B650&amp;C650="","",IF(A650="","ERRO: falta ID do registro",IF(COUNTIF(ex_id,A650)&gt;1,"ERRO: ID do registro duplicado",IF(NOT(ISNUMBER(H650)),"ERRO: data realizada ausente ou inválida",IF(AND(ISNUMBER(pcmd_emissao),N(H650)&gt;N(pcmd_emissao)),"Verificar: realizada após a emissão","OK")))))</f>
        <v/>
      </c>
      <c r="S650" s="53" t="n"/>
    </row>
    <row r="651">
      <c r="A651" s="25" t="n"/>
      <c r="B651" s="29" t="n"/>
      <c r="C651" s="25" t="n"/>
      <c r="D651" s="23">
        <f>IF(OR(B651="",C651=""),"",B651&amp;"|"&amp;C651)</f>
        <v/>
      </c>
      <c r="E651" s="29" t="n"/>
      <c r="F651" s="52" t="n"/>
      <c r="G651" s="49" t="n"/>
      <c r="H651" s="49" t="n"/>
      <c r="I651" s="30">
        <f>IF(OR(D651="",NOT(ISNUMBER(G651))),"",D651&amp;"|"&amp;YEAR(G651)&amp;"-"&amp;RIGHT("0"&amp;MONTH(G651),2)&amp;"-"&amp;RIGHT("0"&amp;DAY(G651),2))</f>
        <v/>
      </c>
      <c r="J651" s="52" t="n"/>
      <c r="K651" s="25" t="n"/>
      <c r="L651" s="29" t="n"/>
      <c r="M651" s="25" t="n"/>
      <c r="N651" s="25" t="n"/>
      <c r="O651" s="23">
        <f>IF(A651&amp;B651&amp;C651="","",IF(I651="","Sem vínculo",IF(COUNTIF(oc_chave,I651)&gt;0,"Vinculada","Previsão não encontrada")))</f>
        <v/>
      </c>
      <c r="P651" s="39">
        <f>IF(ISNUMBER(H651),YEAR(H651),"")</f>
        <v/>
      </c>
      <c r="Q651" s="23">
        <f>IF(D651="","",IF(COUNTIF(pl_chave,D651)&gt;0,"No plano atual","Fora do plano: histórico preservado"))</f>
        <v/>
      </c>
      <c r="R651" s="23">
        <f>IF(A651&amp;B651&amp;C651="","",IF(A651="","ERRO: falta ID do registro",IF(COUNTIF(ex_id,A651)&gt;1,"ERRO: ID do registro duplicado",IF(NOT(ISNUMBER(H651)),"ERRO: data realizada ausente ou inválida",IF(AND(ISNUMBER(pcmd_emissao),N(H651)&gt;N(pcmd_emissao)),"Verificar: realizada após a emissão","OK")))))</f>
        <v/>
      </c>
      <c r="S651" s="53" t="n"/>
    </row>
    <row r="652">
      <c r="A652" s="25" t="n"/>
      <c r="B652" s="29" t="n"/>
      <c r="C652" s="25" t="n"/>
      <c r="D652" s="23">
        <f>IF(OR(B652="",C652=""),"",B652&amp;"|"&amp;C652)</f>
        <v/>
      </c>
      <c r="E652" s="29" t="n"/>
      <c r="F652" s="52" t="n"/>
      <c r="G652" s="49" t="n"/>
      <c r="H652" s="49" t="n"/>
      <c r="I652" s="30">
        <f>IF(OR(D652="",NOT(ISNUMBER(G652))),"",D652&amp;"|"&amp;YEAR(G652)&amp;"-"&amp;RIGHT("0"&amp;MONTH(G652),2)&amp;"-"&amp;RIGHT("0"&amp;DAY(G652),2))</f>
        <v/>
      </c>
      <c r="J652" s="52" t="n"/>
      <c r="K652" s="25" t="n"/>
      <c r="L652" s="29" t="n"/>
      <c r="M652" s="25" t="n"/>
      <c r="N652" s="25" t="n"/>
      <c r="O652" s="23">
        <f>IF(A652&amp;B652&amp;C652="","",IF(I652="","Sem vínculo",IF(COUNTIF(oc_chave,I652)&gt;0,"Vinculada","Previsão não encontrada")))</f>
        <v/>
      </c>
      <c r="P652" s="39">
        <f>IF(ISNUMBER(H652),YEAR(H652),"")</f>
        <v/>
      </c>
      <c r="Q652" s="23">
        <f>IF(D652="","",IF(COUNTIF(pl_chave,D652)&gt;0,"No plano atual","Fora do plano: histórico preservado"))</f>
        <v/>
      </c>
      <c r="R652" s="23">
        <f>IF(A652&amp;B652&amp;C652="","",IF(A652="","ERRO: falta ID do registro",IF(COUNTIF(ex_id,A652)&gt;1,"ERRO: ID do registro duplicado",IF(NOT(ISNUMBER(H652)),"ERRO: data realizada ausente ou inválida",IF(AND(ISNUMBER(pcmd_emissao),N(H652)&gt;N(pcmd_emissao)),"Verificar: realizada após a emissão","OK")))))</f>
        <v/>
      </c>
      <c r="S652" s="53" t="n"/>
    </row>
    <row r="653">
      <c r="A653" s="25" t="n"/>
      <c r="B653" s="29" t="n"/>
      <c r="C653" s="25" t="n"/>
      <c r="D653" s="23">
        <f>IF(OR(B653="",C653=""),"",B653&amp;"|"&amp;C653)</f>
        <v/>
      </c>
      <c r="E653" s="29" t="n"/>
      <c r="F653" s="52" t="n"/>
      <c r="G653" s="49" t="n"/>
      <c r="H653" s="49" t="n"/>
      <c r="I653" s="30">
        <f>IF(OR(D653="",NOT(ISNUMBER(G653))),"",D653&amp;"|"&amp;YEAR(G653)&amp;"-"&amp;RIGHT("0"&amp;MONTH(G653),2)&amp;"-"&amp;RIGHT("0"&amp;DAY(G653),2))</f>
        <v/>
      </c>
      <c r="J653" s="52" t="n"/>
      <c r="K653" s="25" t="n"/>
      <c r="L653" s="29" t="n"/>
      <c r="M653" s="25" t="n"/>
      <c r="N653" s="25" t="n"/>
      <c r="O653" s="23">
        <f>IF(A653&amp;B653&amp;C653="","",IF(I653="","Sem vínculo",IF(COUNTIF(oc_chave,I653)&gt;0,"Vinculada","Previsão não encontrada")))</f>
        <v/>
      </c>
      <c r="P653" s="39">
        <f>IF(ISNUMBER(H653),YEAR(H653),"")</f>
        <v/>
      </c>
      <c r="Q653" s="23">
        <f>IF(D653="","",IF(COUNTIF(pl_chave,D653)&gt;0,"No plano atual","Fora do plano: histórico preservado"))</f>
        <v/>
      </c>
      <c r="R653" s="23">
        <f>IF(A653&amp;B653&amp;C653="","",IF(A653="","ERRO: falta ID do registro",IF(COUNTIF(ex_id,A653)&gt;1,"ERRO: ID do registro duplicado",IF(NOT(ISNUMBER(H653)),"ERRO: data realizada ausente ou inválida",IF(AND(ISNUMBER(pcmd_emissao),N(H653)&gt;N(pcmd_emissao)),"Verificar: realizada após a emissão","OK")))))</f>
        <v/>
      </c>
      <c r="S653" s="53" t="n"/>
    </row>
    <row r="654">
      <c r="A654" s="25" t="n"/>
      <c r="B654" s="29" t="n"/>
      <c r="C654" s="25" t="n"/>
      <c r="D654" s="23">
        <f>IF(OR(B654="",C654=""),"",B654&amp;"|"&amp;C654)</f>
        <v/>
      </c>
      <c r="E654" s="29" t="n"/>
      <c r="F654" s="52" t="n"/>
      <c r="G654" s="49" t="n"/>
      <c r="H654" s="49" t="n"/>
      <c r="I654" s="30">
        <f>IF(OR(D654="",NOT(ISNUMBER(G654))),"",D654&amp;"|"&amp;YEAR(G654)&amp;"-"&amp;RIGHT("0"&amp;MONTH(G654),2)&amp;"-"&amp;RIGHT("0"&amp;DAY(G654),2))</f>
        <v/>
      </c>
      <c r="J654" s="52" t="n"/>
      <c r="K654" s="25" t="n"/>
      <c r="L654" s="29" t="n"/>
      <c r="M654" s="25" t="n"/>
      <c r="N654" s="25" t="n"/>
      <c r="O654" s="23">
        <f>IF(A654&amp;B654&amp;C654="","",IF(I654="","Sem vínculo",IF(COUNTIF(oc_chave,I654)&gt;0,"Vinculada","Previsão não encontrada")))</f>
        <v/>
      </c>
      <c r="P654" s="39">
        <f>IF(ISNUMBER(H654),YEAR(H654),"")</f>
        <v/>
      </c>
      <c r="Q654" s="23">
        <f>IF(D654="","",IF(COUNTIF(pl_chave,D654)&gt;0,"No plano atual","Fora do plano: histórico preservado"))</f>
        <v/>
      </c>
      <c r="R654" s="23">
        <f>IF(A654&amp;B654&amp;C654="","",IF(A654="","ERRO: falta ID do registro",IF(COUNTIF(ex_id,A654)&gt;1,"ERRO: ID do registro duplicado",IF(NOT(ISNUMBER(H654)),"ERRO: data realizada ausente ou inválida",IF(AND(ISNUMBER(pcmd_emissao),N(H654)&gt;N(pcmd_emissao)),"Verificar: realizada após a emissão","OK")))))</f>
        <v/>
      </c>
      <c r="S654" s="53" t="n"/>
    </row>
    <row r="655">
      <c r="A655" s="25" t="n"/>
      <c r="B655" s="29" t="n"/>
      <c r="C655" s="25" t="n"/>
      <c r="D655" s="23">
        <f>IF(OR(B655="",C655=""),"",B655&amp;"|"&amp;C655)</f>
        <v/>
      </c>
      <c r="E655" s="29" t="n"/>
      <c r="F655" s="52" t="n"/>
      <c r="G655" s="49" t="n"/>
      <c r="H655" s="49" t="n"/>
      <c r="I655" s="30">
        <f>IF(OR(D655="",NOT(ISNUMBER(G655))),"",D655&amp;"|"&amp;YEAR(G655)&amp;"-"&amp;RIGHT("0"&amp;MONTH(G655),2)&amp;"-"&amp;RIGHT("0"&amp;DAY(G655),2))</f>
        <v/>
      </c>
      <c r="J655" s="52" t="n"/>
      <c r="K655" s="25" t="n"/>
      <c r="L655" s="29" t="n"/>
      <c r="M655" s="25" t="n"/>
      <c r="N655" s="25" t="n"/>
      <c r="O655" s="23">
        <f>IF(A655&amp;B655&amp;C655="","",IF(I655="","Sem vínculo",IF(COUNTIF(oc_chave,I655)&gt;0,"Vinculada","Previsão não encontrada")))</f>
        <v/>
      </c>
      <c r="P655" s="39">
        <f>IF(ISNUMBER(H655),YEAR(H655),"")</f>
        <v/>
      </c>
      <c r="Q655" s="23">
        <f>IF(D655="","",IF(COUNTIF(pl_chave,D655)&gt;0,"No plano atual","Fora do plano: histórico preservado"))</f>
        <v/>
      </c>
      <c r="R655" s="23">
        <f>IF(A655&amp;B655&amp;C655="","",IF(A655="","ERRO: falta ID do registro",IF(COUNTIF(ex_id,A655)&gt;1,"ERRO: ID do registro duplicado",IF(NOT(ISNUMBER(H655)),"ERRO: data realizada ausente ou inválida",IF(AND(ISNUMBER(pcmd_emissao),N(H655)&gt;N(pcmd_emissao)),"Verificar: realizada após a emissão","OK")))))</f>
        <v/>
      </c>
      <c r="S655" s="53" t="n"/>
    </row>
    <row r="656">
      <c r="A656" s="25" t="n"/>
      <c r="B656" s="29" t="n"/>
      <c r="C656" s="25" t="n"/>
      <c r="D656" s="23">
        <f>IF(OR(B656="",C656=""),"",B656&amp;"|"&amp;C656)</f>
        <v/>
      </c>
      <c r="E656" s="29" t="n"/>
      <c r="F656" s="52" t="n"/>
      <c r="G656" s="49" t="n"/>
      <c r="H656" s="49" t="n"/>
      <c r="I656" s="30">
        <f>IF(OR(D656="",NOT(ISNUMBER(G656))),"",D656&amp;"|"&amp;YEAR(G656)&amp;"-"&amp;RIGHT("0"&amp;MONTH(G656),2)&amp;"-"&amp;RIGHT("0"&amp;DAY(G656),2))</f>
        <v/>
      </c>
      <c r="J656" s="52" t="n"/>
      <c r="K656" s="25" t="n"/>
      <c r="L656" s="29" t="n"/>
      <c r="M656" s="25" t="n"/>
      <c r="N656" s="25" t="n"/>
      <c r="O656" s="23">
        <f>IF(A656&amp;B656&amp;C656="","",IF(I656="","Sem vínculo",IF(COUNTIF(oc_chave,I656)&gt;0,"Vinculada","Previsão não encontrada")))</f>
        <v/>
      </c>
      <c r="P656" s="39">
        <f>IF(ISNUMBER(H656),YEAR(H656),"")</f>
        <v/>
      </c>
      <c r="Q656" s="23">
        <f>IF(D656="","",IF(COUNTIF(pl_chave,D656)&gt;0,"No plano atual","Fora do plano: histórico preservado"))</f>
        <v/>
      </c>
      <c r="R656" s="23">
        <f>IF(A656&amp;B656&amp;C656="","",IF(A656="","ERRO: falta ID do registro",IF(COUNTIF(ex_id,A656)&gt;1,"ERRO: ID do registro duplicado",IF(NOT(ISNUMBER(H656)),"ERRO: data realizada ausente ou inválida",IF(AND(ISNUMBER(pcmd_emissao),N(H656)&gt;N(pcmd_emissao)),"Verificar: realizada após a emissão","OK")))))</f>
        <v/>
      </c>
      <c r="S656" s="53" t="n"/>
    </row>
    <row r="657">
      <c r="A657" s="25" t="n"/>
      <c r="B657" s="29" t="n"/>
      <c r="C657" s="25" t="n"/>
      <c r="D657" s="23">
        <f>IF(OR(B657="",C657=""),"",B657&amp;"|"&amp;C657)</f>
        <v/>
      </c>
      <c r="E657" s="29" t="n"/>
      <c r="F657" s="52" t="n"/>
      <c r="G657" s="49" t="n"/>
      <c r="H657" s="49" t="n"/>
      <c r="I657" s="30">
        <f>IF(OR(D657="",NOT(ISNUMBER(G657))),"",D657&amp;"|"&amp;YEAR(G657)&amp;"-"&amp;RIGHT("0"&amp;MONTH(G657),2)&amp;"-"&amp;RIGHT("0"&amp;DAY(G657),2))</f>
        <v/>
      </c>
      <c r="J657" s="52" t="n"/>
      <c r="K657" s="25" t="n"/>
      <c r="L657" s="29" t="n"/>
      <c r="M657" s="25" t="n"/>
      <c r="N657" s="25" t="n"/>
      <c r="O657" s="23">
        <f>IF(A657&amp;B657&amp;C657="","",IF(I657="","Sem vínculo",IF(COUNTIF(oc_chave,I657)&gt;0,"Vinculada","Previsão não encontrada")))</f>
        <v/>
      </c>
      <c r="P657" s="39">
        <f>IF(ISNUMBER(H657),YEAR(H657),"")</f>
        <v/>
      </c>
      <c r="Q657" s="23">
        <f>IF(D657="","",IF(COUNTIF(pl_chave,D657)&gt;0,"No plano atual","Fora do plano: histórico preservado"))</f>
        <v/>
      </c>
      <c r="R657" s="23">
        <f>IF(A657&amp;B657&amp;C657="","",IF(A657="","ERRO: falta ID do registro",IF(COUNTIF(ex_id,A657)&gt;1,"ERRO: ID do registro duplicado",IF(NOT(ISNUMBER(H657)),"ERRO: data realizada ausente ou inválida",IF(AND(ISNUMBER(pcmd_emissao),N(H657)&gt;N(pcmd_emissao)),"Verificar: realizada após a emissão","OK")))))</f>
        <v/>
      </c>
      <c r="S657" s="53" t="n"/>
    </row>
    <row r="658">
      <c r="A658" s="25" t="n"/>
      <c r="B658" s="29" t="n"/>
      <c r="C658" s="25" t="n"/>
      <c r="D658" s="23">
        <f>IF(OR(B658="",C658=""),"",B658&amp;"|"&amp;C658)</f>
        <v/>
      </c>
      <c r="E658" s="29" t="n"/>
      <c r="F658" s="52" t="n"/>
      <c r="G658" s="49" t="n"/>
      <c r="H658" s="49" t="n"/>
      <c r="I658" s="30">
        <f>IF(OR(D658="",NOT(ISNUMBER(G658))),"",D658&amp;"|"&amp;YEAR(G658)&amp;"-"&amp;RIGHT("0"&amp;MONTH(G658),2)&amp;"-"&amp;RIGHT("0"&amp;DAY(G658),2))</f>
        <v/>
      </c>
      <c r="J658" s="52" t="n"/>
      <c r="K658" s="25" t="n"/>
      <c r="L658" s="29" t="n"/>
      <c r="M658" s="25" t="n"/>
      <c r="N658" s="25" t="n"/>
      <c r="O658" s="23">
        <f>IF(A658&amp;B658&amp;C658="","",IF(I658="","Sem vínculo",IF(COUNTIF(oc_chave,I658)&gt;0,"Vinculada","Previsão não encontrada")))</f>
        <v/>
      </c>
      <c r="P658" s="39">
        <f>IF(ISNUMBER(H658),YEAR(H658),"")</f>
        <v/>
      </c>
      <c r="Q658" s="23">
        <f>IF(D658="","",IF(COUNTIF(pl_chave,D658)&gt;0,"No plano atual","Fora do plano: histórico preservado"))</f>
        <v/>
      </c>
      <c r="R658" s="23">
        <f>IF(A658&amp;B658&amp;C658="","",IF(A658="","ERRO: falta ID do registro",IF(COUNTIF(ex_id,A658)&gt;1,"ERRO: ID do registro duplicado",IF(NOT(ISNUMBER(H658)),"ERRO: data realizada ausente ou inválida",IF(AND(ISNUMBER(pcmd_emissao),N(H658)&gt;N(pcmd_emissao)),"Verificar: realizada após a emissão","OK")))))</f>
        <v/>
      </c>
      <c r="S658" s="53" t="n"/>
    </row>
    <row r="659">
      <c r="A659" s="25" t="n"/>
      <c r="B659" s="29" t="n"/>
      <c r="C659" s="25" t="n"/>
      <c r="D659" s="23">
        <f>IF(OR(B659="",C659=""),"",B659&amp;"|"&amp;C659)</f>
        <v/>
      </c>
      <c r="E659" s="29" t="n"/>
      <c r="F659" s="52" t="n"/>
      <c r="G659" s="49" t="n"/>
      <c r="H659" s="49" t="n"/>
      <c r="I659" s="30">
        <f>IF(OR(D659="",NOT(ISNUMBER(G659))),"",D659&amp;"|"&amp;YEAR(G659)&amp;"-"&amp;RIGHT("0"&amp;MONTH(G659),2)&amp;"-"&amp;RIGHT("0"&amp;DAY(G659),2))</f>
        <v/>
      </c>
      <c r="J659" s="52" t="n"/>
      <c r="K659" s="25" t="n"/>
      <c r="L659" s="29" t="n"/>
      <c r="M659" s="25" t="n"/>
      <c r="N659" s="25" t="n"/>
      <c r="O659" s="23">
        <f>IF(A659&amp;B659&amp;C659="","",IF(I659="","Sem vínculo",IF(COUNTIF(oc_chave,I659)&gt;0,"Vinculada","Previsão não encontrada")))</f>
        <v/>
      </c>
      <c r="P659" s="39">
        <f>IF(ISNUMBER(H659),YEAR(H659),"")</f>
        <v/>
      </c>
      <c r="Q659" s="23">
        <f>IF(D659="","",IF(COUNTIF(pl_chave,D659)&gt;0,"No plano atual","Fora do plano: histórico preservado"))</f>
        <v/>
      </c>
      <c r="R659" s="23">
        <f>IF(A659&amp;B659&amp;C659="","",IF(A659="","ERRO: falta ID do registro",IF(COUNTIF(ex_id,A659)&gt;1,"ERRO: ID do registro duplicado",IF(NOT(ISNUMBER(H659)),"ERRO: data realizada ausente ou inválida",IF(AND(ISNUMBER(pcmd_emissao),N(H659)&gt;N(pcmd_emissao)),"Verificar: realizada após a emissão","OK")))))</f>
        <v/>
      </c>
      <c r="S659" s="53" t="n"/>
    </row>
    <row r="660">
      <c r="A660" s="25" t="n"/>
      <c r="B660" s="29" t="n"/>
      <c r="C660" s="25" t="n"/>
      <c r="D660" s="23">
        <f>IF(OR(B660="",C660=""),"",B660&amp;"|"&amp;C660)</f>
        <v/>
      </c>
      <c r="E660" s="29" t="n"/>
      <c r="F660" s="52" t="n"/>
      <c r="G660" s="49" t="n"/>
      <c r="H660" s="49" t="n"/>
      <c r="I660" s="30">
        <f>IF(OR(D660="",NOT(ISNUMBER(G660))),"",D660&amp;"|"&amp;YEAR(G660)&amp;"-"&amp;RIGHT("0"&amp;MONTH(G660),2)&amp;"-"&amp;RIGHT("0"&amp;DAY(G660),2))</f>
        <v/>
      </c>
      <c r="J660" s="52" t="n"/>
      <c r="K660" s="25" t="n"/>
      <c r="L660" s="29" t="n"/>
      <c r="M660" s="25" t="n"/>
      <c r="N660" s="25" t="n"/>
      <c r="O660" s="23">
        <f>IF(A660&amp;B660&amp;C660="","",IF(I660="","Sem vínculo",IF(COUNTIF(oc_chave,I660)&gt;0,"Vinculada","Previsão não encontrada")))</f>
        <v/>
      </c>
      <c r="P660" s="39">
        <f>IF(ISNUMBER(H660),YEAR(H660),"")</f>
        <v/>
      </c>
      <c r="Q660" s="23">
        <f>IF(D660="","",IF(COUNTIF(pl_chave,D660)&gt;0,"No plano atual","Fora do plano: histórico preservado"))</f>
        <v/>
      </c>
      <c r="R660" s="23">
        <f>IF(A660&amp;B660&amp;C660="","",IF(A660="","ERRO: falta ID do registro",IF(COUNTIF(ex_id,A660)&gt;1,"ERRO: ID do registro duplicado",IF(NOT(ISNUMBER(H660)),"ERRO: data realizada ausente ou inválida",IF(AND(ISNUMBER(pcmd_emissao),N(H660)&gt;N(pcmd_emissao)),"Verificar: realizada após a emissão","OK")))))</f>
        <v/>
      </c>
      <c r="S660" s="53" t="n"/>
    </row>
    <row r="661">
      <c r="A661" s="25" t="n"/>
      <c r="B661" s="29" t="n"/>
      <c r="C661" s="25" t="n"/>
      <c r="D661" s="23">
        <f>IF(OR(B661="",C661=""),"",B661&amp;"|"&amp;C661)</f>
        <v/>
      </c>
      <c r="E661" s="29" t="n"/>
      <c r="F661" s="52" t="n"/>
      <c r="G661" s="49" t="n"/>
      <c r="H661" s="49" t="n"/>
      <c r="I661" s="30">
        <f>IF(OR(D661="",NOT(ISNUMBER(G661))),"",D661&amp;"|"&amp;YEAR(G661)&amp;"-"&amp;RIGHT("0"&amp;MONTH(G661),2)&amp;"-"&amp;RIGHT("0"&amp;DAY(G661),2))</f>
        <v/>
      </c>
      <c r="J661" s="52" t="n"/>
      <c r="K661" s="25" t="n"/>
      <c r="L661" s="29" t="n"/>
      <c r="M661" s="25" t="n"/>
      <c r="N661" s="25" t="n"/>
      <c r="O661" s="23">
        <f>IF(A661&amp;B661&amp;C661="","",IF(I661="","Sem vínculo",IF(COUNTIF(oc_chave,I661)&gt;0,"Vinculada","Previsão não encontrada")))</f>
        <v/>
      </c>
      <c r="P661" s="39">
        <f>IF(ISNUMBER(H661),YEAR(H661),"")</f>
        <v/>
      </c>
      <c r="Q661" s="23">
        <f>IF(D661="","",IF(COUNTIF(pl_chave,D661)&gt;0,"No plano atual","Fora do plano: histórico preservado"))</f>
        <v/>
      </c>
      <c r="R661" s="23">
        <f>IF(A661&amp;B661&amp;C661="","",IF(A661="","ERRO: falta ID do registro",IF(COUNTIF(ex_id,A661)&gt;1,"ERRO: ID do registro duplicado",IF(NOT(ISNUMBER(H661)),"ERRO: data realizada ausente ou inválida",IF(AND(ISNUMBER(pcmd_emissao),N(H661)&gt;N(pcmd_emissao)),"Verificar: realizada após a emissão","OK")))))</f>
        <v/>
      </c>
      <c r="S661" s="53" t="n"/>
    </row>
    <row r="662">
      <c r="A662" s="25" t="n"/>
      <c r="B662" s="29" t="n"/>
      <c r="C662" s="25" t="n"/>
      <c r="D662" s="23">
        <f>IF(OR(B662="",C662=""),"",B662&amp;"|"&amp;C662)</f>
        <v/>
      </c>
      <c r="E662" s="29" t="n"/>
      <c r="F662" s="52" t="n"/>
      <c r="G662" s="49" t="n"/>
      <c r="H662" s="49" t="n"/>
      <c r="I662" s="30">
        <f>IF(OR(D662="",NOT(ISNUMBER(G662))),"",D662&amp;"|"&amp;YEAR(G662)&amp;"-"&amp;RIGHT("0"&amp;MONTH(G662),2)&amp;"-"&amp;RIGHT("0"&amp;DAY(G662),2))</f>
        <v/>
      </c>
      <c r="J662" s="52" t="n"/>
      <c r="K662" s="25" t="n"/>
      <c r="L662" s="29" t="n"/>
      <c r="M662" s="25" t="n"/>
      <c r="N662" s="25" t="n"/>
      <c r="O662" s="23">
        <f>IF(A662&amp;B662&amp;C662="","",IF(I662="","Sem vínculo",IF(COUNTIF(oc_chave,I662)&gt;0,"Vinculada","Previsão não encontrada")))</f>
        <v/>
      </c>
      <c r="P662" s="39">
        <f>IF(ISNUMBER(H662),YEAR(H662),"")</f>
        <v/>
      </c>
      <c r="Q662" s="23">
        <f>IF(D662="","",IF(COUNTIF(pl_chave,D662)&gt;0,"No plano atual","Fora do plano: histórico preservado"))</f>
        <v/>
      </c>
      <c r="R662" s="23">
        <f>IF(A662&amp;B662&amp;C662="","",IF(A662="","ERRO: falta ID do registro",IF(COUNTIF(ex_id,A662)&gt;1,"ERRO: ID do registro duplicado",IF(NOT(ISNUMBER(H662)),"ERRO: data realizada ausente ou inválida",IF(AND(ISNUMBER(pcmd_emissao),N(H662)&gt;N(pcmd_emissao)),"Verificar: realizada após a emissão","OK")))))</f>
        <v/>
      </c>
      <c r="S662" s="53" t="n"/>
    </row>
    <row r="663">
      <c r="A663" s="25" t="n"/>
      <c r="B663" s="29" t="n"/>
      <c r="C663" s="25" t="n"/>
      <c r="D663" s="23">
        <f>IF(OR(B663="",C663=""),"",B663&amp;"|"&amp;C663)</f>
        <v/>
      </c>
      <c r="E663" s="29" t="n"/>
      <c r="F663" s="52" t="n"/>
      <c r="G663" s="49" t="n"/>
      <c r="H663" s="49" t="n"/>
      <c r="I663" s="30">
        <f>IF(OR(D663="",NOT(ISNUMBER(G663))),"",D663&amp;"|"&amp;YEAR(G663)&amp;"-"&amp;RIGHT("0"&amp;MONTH(G663),2)&amp;"-"&amp;RIGHT("0"&amp;DAY(G663),2))</f>
        <v/>
      </c>
      <c r="J663" s="52" t="n"/>
      <c r="K663" s="25" t="n"/>
      <c r="L663" s="29" t="n"/>
      <c r="M663" s="25" t="n"/>
      <c r="N663" s="25" t="n"/>
      <c r="O663" s="23">
        <f>IF(A663&amp;B663&amp;C663="","",IF(I663="","Sem vínculo",IF(COUNTIF(oc_chave,I663)&gt;0,"Vinculada","Previsão não encontrada")))</f>
        <v/>
      </c>
      <c r="P663" s="39">
        <f>IF(ISNUMBER(H663),YEAR(H663),"")</f>
        <v/>
      </c>
      <c r="Q663" s="23">
        <f>IF(D663="","",IF(COUNTIF(pl_chave,D663)&gt;0,"No plano atual","Fora do plano: histórico preservado"))</f>
        <v/>
      </c>
      <c r="R663" s="23">
        <f>IF(A663&amp;B663&amp;C663="","",IF(A663="","ERRO: falta ID do registro",IF(COUNTIF(ex_id,A663)&gt;1,"ERRO: ID do registro duplicado",IF(NOT(ISNUMBER(H663)),"ERRO: data realizada ausente ou inválida",IF(AND(ISNUMBER(pcmd_emissao),N(H663)&gt;N(pcmd_emissao)),"Verificar: realizada após a emissão","OK")))))</f>
        <v/>
      </c>
      <c r="S663" s="53" t="n"/>
    </row>
    <row r="664">
      <c r="A664" s="25" t="n"/>
      <c r="B664" s="29" t="n"/>
      <c r="C664" s="25" t="n"/>
      <c r="D664" s="23">
        <f>IF(OR(B664="",C664=""),"",B664&amp;"|"&amp;C664)</f>
        <v/>
      </c>
      <c r="E664" s="29" t="n"/>
      <c r="F664" s="52" t="n"/>
      <c r="G664" s="49" t="n"/>
      <c r="H664" s="49" t="n"/>
      <c r="I664" s="30">
        <f>IF(OR(D664="",NOT(ISNUMBER(G664))),"",D664&amp;"|"&amp;YEAR(G664)&amp;"-"&amp;RIGHT("0"&amp;MONTH(G664),2)&amp;"-"&amp;RIGHT("0"&amp;DAY(G664),2))</f>
        <v/>
      </c>
      <c r="J664" s="52" t="n"/>
      <c r="K664" s="25" t="n"/>
      <c r="L664" s="29" t="n"/>
      <c r="M664" s="25" t="n"/>
      <c r="N664" s="25" t="n"/>
      <c r="O664" s="23">
        <f>IF(A664&amp;B664&amp;C664="","",IF(I664="","Sem vínculo",IF(COUNTIF(oc_chave,I664)&gt;0,"Vinculada","Previsão não encontrada")))</f>
        <v/>
      </c>
      <c r="P664" s="39">
        <f>IF(ISNUMBER(H664),YEAR(H664),"")</f>
        <v/>
      </c>
      <c r="Q664" s="23">
        <f>IF(D664="","",IF(COUNTIF(pl_chave,D664)&gt;0,"No plano atual","Fora do plano: histórico preservado"))</f>
        <v/>
      </c>
      <c r="R664" s="23">
        <f>IF(A664&amp;B664&amp;C664="","",IF(A664="","ERRO: falta ID do registro",IF(COUNTIF(ex_id,A664)&gt;1,"ERRO: ID do registro duplicado",IF(NOT(ISNUMBER(H664)),"ERRO: data realizada ausente ou inválida",IF(AND(ISNUMBER(pcmd_emissao),N(H664)&gt;N(pcmd_emissao)),"Verificar: realizada após a emissão","OK")))))</f>
        <v/>
      </c>
      <c r="S664" s="53" t="n"/>
    </row>
    <row r="665">
      <c r="A665" s="25" t="n"/>
      <c r="B665" s="29" t="n"/>
      <c r="C665" s="25" t="n"/>
      <c r="D665" s="23">
        <f>IF(OR(B665="",C665=""),"",B665&amp;"|"&amp;C665)</f>
        <v/>
      </c>
      <c r="E665" s="29" t="n"/>
      <c r="F665" s="52" t="n"/>
      <c r="G665" s="49" t="n"/>
      <c r="H665" s="49" t="n"/>
      <c r="I665" s="30">
        <f>IF(OR(D665="",NOT(ISNUMBER(G665))),"",D665&amp;"|"&amp;YEAR(G665)&amp;"-"&amp;RIGHT("0"&amp;MONTH(G665),2)&amp;"-"&amp;RIGHT("0"&amp;DAY(G665),2))</f>
        <v/>
      </c>
      <c r="J665" s="52" t="n"/>
      <c r="K665" s="25" t="n"/>
      <c r="L665" s="29" t="n"/>
      <c r="M665" s="25" t="n"/>
      <c r="N665" s="25" t="n"/>
      <c r="O665" s="23">
        <f>IF(A665&amp;B665&amp;C665="","",IF(I665="","Sem vínculo",IF(COUNTIF(oc_chave,I665)&gt;0,"Vinculada","Previsão não encontrada")))</f>
        <v/>
      </c>
      <c r="P665" s="39">
        <f>IF(ISNUMBER(H665),YEAR(H665),"")</f>
        <v/>
      </c>
      <c r="Q665" s="23">
        <f>IF(D665="","",IF(COUNTIF(pl_chave,D665)&gt;0,"No plano atual","Fora do plano: histórico preservado"))</f>
        <v/>
      </c>
      <c r="R665" s="23">
        <f>IF(A665&amp;B665&amp;C665="","",IF(A665="","ERRO: falta ID do registro",IF(COUNTIF(ex_id,A665)&gt;1,"ERRO: ID do registro duplicado",IF(NOT(ISNUMBER(H665)),"ERRO: data realizada ausente ou inválida",IF(AND(ISNUMBER(pcmd_emissao),N(H665)&gt;N(pcmd_emissao)),"Verificar: realizada após a emissão","OK")))))</f>
        <v/>
      </c>
      <c r="S665" s="53" t="n"/>
    </row>
    <row r="666">
      <c r="A666" s="25" t="n"/>
      <c r="B666" s="29" t="n"/>
      <c r="C666" s="25" t="n"/>
      <c r="D666" s="23">
        <f>IF(OR(B666="",C666=""),"",B666&amp;"|"&amp;C666)</f>
        <v/>
      </c>
      <c r="E666" s="29" t="n"/>
      <c r="F666" s="52" t="n"/>
      <c r="G666" s="49" t="n"/>
      <c r="H666" s="49" t="n"/>
      <c r="I666" s="30">
        <f>IF(OR(D666="",NOT(ISNUMBER(G666))),"",D666&amp;"|"&amp;YEAR(G666)&amp;"-"&amp;RIGHT("0"&amp;MONTH(G666),2)&amp;"-"&amp;RIGHT("0"&amp;DAY(G666),2))</f>
        <v/>
      </c>
      <c r="J666" s="52" t="n"/>
      <c r="K666" s="25" t="n"/>
      <c r="L666" s="29" t="n"/>
      <c r="M666" s="25" t="n"/>
      <c r="N666" s="25" t="n"/>
      <c r="O666" s="23">
        <f>IF(A666&amp;B666&amp;C666="","",IF(I666="","Sem vínculo",IF(COUNTIF(oc_chave,I666)&gt;0,"Vinculada","Previsão não encontrada")))</f>
        <v/>
      </c>
      <c r="P666" s="39">
        <f>IF(ISNUMBER(H666),YEAR(H666),"")</f>
        <v/>
      </c>
      <c r="Q666" s="23">
        <f>IF(D666="","",IF(COUNTIF(pl_chave,D666)&gt;0,"No plano atual","Fora do plano: histórico preservado"))</f>
        <v/>
      </c>
      <c r="R666" s="23">
        <f>IF(A666&amp;B666&amp;C666="","",IF(A666="","ERRO: falta ID do registro",IF(COUNTIF(ex_id,A666)&gt;1,"ERRO: ID do registro duplicado",IF(NOT(ISNUMBER(H666)),"ERRO: data realizada ausente ou inválida",IF(AND(ISNUMBER(pcmd_emissao),N(H666)&gt;N(pcmd_emissao)),"Verificar: realizada após a emissão","OK")))))</f>
        <v/>
      </c>
      <c r="S666" s="53" t="n"/>
    </row>
    <row r="667">
      <c r="A667" s="25" t="n"/>
      <c r="B667" s="29" t="n"/>
      <c r="C667" s="25" t="n"/>
      <c r="D667" s="23">
        <f>IF(OR(B667="",C667=""),"",B667&amp;"|"&amp;C667)</f>
        <v/>
      </c>
      <c r="E667" s="29" t="n"/>
      <c r="F667" s="52" t="n"/>
      <c r="G667" s="49" t="n"/>
      <c r="H667" s="49" t="n"/>
      <c r="I667" s="30">
        <f>IF(OR(D667="",NOT(ISNUMBER(G667))),"",D667&amp;"|"&amp;YEAR(G667)&amp;"-"&amp;RIGHT("0"&amp;MONTH(G667),2)&amp;"-"&amp;RIGHT("0"&amp;DAY(G667),2))</f>
        <v/>
      </c>
      <c r="J667" s="52" t="n"/>
      <c r="K667" s="25" t="n"/>
      <c r="L667" s="29" t="n"/>
      <c r="M667" s="25" t="n"/>
      <c r="N667" s="25" t="n"/>
      <c r="O667" s="23">
        <f>IF(A667&amp;B667&amp;C667="","",IF(I667="","Sem vínculo",IF(COUNTIF(oc_chave,I667)&gt;0,"Vinculada","Previsão não encontrada")))</f>
        <v/>
      </c>
      <c r="P667" s="39">
        <f>IF(ISNUMBER(H667),YEAR(H667),"")</f>
        <v/>
      </c>
      <c r="Q667" s="23">
        <f>IF(D667="","",IF(COUNTIF(pl_chave,D667)&gt;0,"No plano atual","Fora do plano: histórico preservado"))</f>
        <v/>
      </c>
      <c r="R667" s="23">
        <f>IF(A667&amp;B667&amp;C667="","",IF(A667="","ERRO: falta ID do registro",IF(COUNTIF(ex_id,A667)&gt;1,"ERRO: ID do registro duplicado",IF(NOT(ISNUMBER(H667)),"ERRO: data realizada ausente ou inválida",IF(AND(ISNUMBER(pcmd_emissao),N(H667)&gt;N(pcmd_emissao)),"Verificar: realizada após a emissão","OK")))))</f>
        <v/>
      </c>
      <c r="S667" s="53" t="n"/>
    </row>
    <row r="668">
      <c r="A668" s="25" t="n"/>
      <c r="B668" s="29" t="n"/>
      <c r="C668" s="25" t="n"/>
      <c r="D668" s="23">
        <f>IF(OR(B668="",C668=""),"",B668&amp;"|"&amp;C668)</f>
        <v/>
      </c>
      <c r="E668" s="29" t="n"/>
      <c r="F668" s="52" t="n"/>
      <c r="G668" s="49" t="n"/>
      <c r="H668" s="49" t="n"/>
      <c r="I668" s="30">
        <f>IF(OR(D668="",NOT(ISNUMBER(G668))),"",D668&amp;"|"&amp;YEAR(G668)&amp;"-"&amp;RIGHT("0"&amp;MONTH(G668),2)&amp;"-"&amp;RIGHT("0"&amp;DAY(G668),2))</f>
        <v/>
      </c>
      <c r="J668" s="52" t="n"/>
      <c r="K668" s="25" t="n"/>
      <c r="L668" s="29" t="n"/>
      <c r="M668" s="25" t="n"/>
      <c r="N668" s="25" t="n"/>
      <c r="O668" s="23">
        <f>IF(A668&amp;B668&amp;C668="","",IF(I668="","Sem vínculo",IF(COUNTIF(oc_chave,I668)&gt;0,"Vinculada","Previsão não encontrada")))</f>
        <v/>
      </c>
      <c r="P668" s="39">
        <f>IF(ISNUMBER(H668),YEAR(H668),"")</f>
        <v/>
      </c>
      <c r="Q668" s="23">
        <f>IF(D668="","",IF(COUNTIF(pl_chave,D668)&gt;0,"No plano atual","Fora do plano: histórico preservado"))</f>
        <v/>
      </c>
      <c r="R668" s="23">
        <f>IF(A668&amp;B668&amp;C668="","",IF(A668="","ERRO: falta ID do registro",IF(COUNTIF(ex_id,A668)&gt;1,"ERRO: ID do registro duplicado",IF(NOT(ISNUMBER(H668)),"ERRO: data realizada ausente ou inválida",IF(AND(ISNUMBER(pcmd_emissao),N(H668)&gt;N(pcmd_emissao)),"Verificar: realizada após a emissão","OK")))))</f>
        <v/>
      </c>
      <c r="S668" s="53" t="n"/>
    </row>
    <row r="669">
      <c r="A669" s="25" t="n"/>
      <c r="B669" s="29" t="n"/>
      <c r="C669" s="25" t="n"/>
      <c r="D669" s="23">
        <f>IF(OR(B669="",C669=""),"",B669&amp;"|"&amp;C669)</f>
        <v/>
      </c>
      <c r="E669" s="29" t="n"/>
      <c r="F669" s="52" t="n"/>
      <c r="G669" s="49" t="n"/>
      <c r="H669" s="49" t="n"/>
      <c r="I669" s="30">
        <f>IF(OR(D669="",NOT(ISNUMBER(G669))),"",D669&amp;"|"&amp;YEAR(G669)&amp;"-"&amp;RIGHT("0"&amp;MONTH(G669),2)&amp;"-"&amp;RIGHT("0"&amp;DAY(G669),2))</f>
        <v/>
      </c>
      <c r="J669" s="52" t="n"/>
      <c r="K669" s="25" t="n"/>
      <c r="L669" s="29" t="n"/>
      <c r="M669" s="25" t="n"/>
      <c r="N669" s="25" t="n"/>
      <c r="O669" s="23">
        <f>IF(A669&amp;B669&amp;C669="","",IF(I669="","Sem vínculo",IF(COUNTIF(oc_chave,I669)&gt;0,"Vinculada","Previsão não encontrada")))</f>
        <v/>
      </c>
      <c r="P669" s="39">
        <f>IF(ISNUMBER(H669),YEAR(H669),"")</f>
        <v/>
      </c>
      <c r="Q669" s="23">
        <f>IF(D669="","",IF(COUNTIF(pl_chave,D669)&gt;0,"No plano atual","Fora do plano: histórico preservado"))</f>
        <v/>
      </c>
      <c r="R669" s="23">
        <f>IF(A669&amp;B669&amp;C669="","",IF(A669="","ERRO: falta ID do registro",IF(COUNTIF(ex_id,A669)&gt;1,"ERRO: ID do registro duplicado",IF(NOT(ISNUMBER(H669)),"ERRO: data realizada ausente ou inválida",IF(AND(ISNUMBER(pcmd_emissao),N(H669)&gt;N(pcmd_emissao)),"Verificar: realizada após a emissão","OK")))))</f>
        <v/>
      </c>
      <c r="S669" s="53" t="n"/>
    </row>
    <row r="670">
      <c r="A670" s="25" t="n"/>
      <c r="B670" s="29" t="n"/>
      <c r="C670" s="25" t="n"/>
      <c r="D670" s="23">
        <f>IF(OR(B670="",C670=""),"",B670&amp;"|"&amp;C670)</f>
        <v/>
      </c>
      <c r="E670" s="29" t="n"/>
      <c r="F670" s="52" t="n"/>
      <c r="G670" s="49" t="n"/>
      <c r="H670" s="49" t="n"/>
      <c r="I670" s="30">
        <f>IF(OR(D670="",NOT(ISNUMBER(G670))),"",D670&amp;"|"&amp;YEAR(G670)&amp;"-"&amp;RIGHT("0"&amp;MONTH(G670),2)&amp;"-"&amp;RIGHT("0"&amp;DAY(G670),2))</f>
        <v/>
      </c>
      <c r="J670" s="52" t="n"/>
      <c r="K670" s="25" t="n"/>
      <c r="L670" s="29" t="n"/>
      <c r="M670" s="25" t="n"/>
      <c r="N670" s="25" t="n"/>
      <c r="O670" s="23">
        <f>IF(A670&amp;B670&amp;C670="","",IF(I670="","Sem vínculo",IF(COUNTIF(oc_chave,I670)&gt;0,"Vinculada","Previsão não encontrada")))</f>
        <v/>
      </c>
      <c r="P670" s="39">
        <f>IF(ISNUMBER(H670),YEAR(H670),"")</f>
        <v/>
      </c>
      <c r="Q670" s="23">
        <f>IF(D670="","",IF(COUNTIF(pl_chave,D670)&gt;0,"No plano atual","Fora do plano: histórico preservado"))</f>
        <v/>
      </c>
      <c r="R670" s="23">
        <f>IF(A670&amp;B670&amp;C670="","",IF(A670="","ERRO: falta ID do registro",IF(COUNTIF(ex_id,A670)&gt;1,"ERRO: ID do registro duplicado",IF(NOT(ISNUMBER(H670)),"ERRO: data realizada ausente ou inválida",IF(AND(ISNUMBER(pcmd_emissao),N(H670)&gt;N(pcmd_emissao)),"Verificar: realizada após a emissão","OK")))))</f>
        <v/>
      </c>
      <c r="S670" s="53" t="n"/>
    </row>
    <row r="671">
      <c r="A671" s="25" t="n"/>
      <c r="B671" s="29" t="n"/>
      <c r="C671" s="25" t="n"/>
      <c r="D671" s="23">
        <f>IF(OR(B671="",C671=""),"",B671&amp;"|"&amp;C671)</f>
        <v/>
      </c>
      <c r="E671" s="29" t="n"/>
      <c r="F671" s="52" t="n"/>
      <c r="G671" s="49" t="n"/>
      <c r="H671" s="49" t="n"/>
      <c r="I671" s="30">
        <f>IF(OR(D671="",NOT(ISNUMBER(G671))),"",D671&amp;"|"&amp;YEAR(G671)&amp;"-"&amp;RIGHT("0"&amp;MONTH(G671),2)&amp;"-"&amp;RIGHT("0"&amp;DAY(G671),2))</f>
        <v/>
      </c>
      <c r="J671" s="52" t="n"/>
      <c r="K671" s="25" t="n"/>
      <c r="L671" s="29" t="n"/>
      <c r="M671" s="25" t="n"/>
      <c r="N671" s="25" t="n"/>
      <c r="O671" s="23">
        <f>IF(A671&amp;B671&amp;C671="","",IF(I671="","Sem vínculo",IF(COUNTIF(oc_chave,I671)&gt;0,"Vinculada","Previsão não encontrada")))</f>
        <v/>
      </c>
      <c r="P671" s="39">
        <f>IF(ISNUMBER(H671),YEAR(H671),"")</f>
        <v/>
      </c>
      <c r="Q671" s="23">
        <f>IF(D671="","",IF(COUNTIF(pl_chave,D671)&gt;0,"No plano atual","Fora do plano: histórico preservado"))</f>
        <v/>
      </c>
      <c r="R671" s="23">
        <f>IF(A671&amp;B671&amp;C671="","",IF(A671="","ERRO: falta ID do registro",IF(COUNTIF(ex_id,A671)&gt;1,"ERRO: ID do registro duplicado",IF(NOT(ISNUMBER(H671)),"ERRO: data realizada ausente ou inválida",IF(AND(ISNUMBER(pcmd_emissao),N(H671)&gt;N(pcmd_emissao)),"Verificar: realizada após a emissão","OK")))))</f>
        <v/>
      </c>
      <c r="S671" s="53" t="n"/>
    </row>
    <row r="672">
      <c r="A672" s="25" t="n"/>
      <c r="B672" s="29" t="n"/>
      <c r="C672" s="25" t="n"/>
      <c r="D672" s="23">
        <f>IF(OR(B672="",C672=""),"",B672&amp;"|"&amp;C672)</f>
        <v/>
      </c>
      <c r="E672" s="29" t="n"/>
      <c r="F672" s="52" t="n"/>
      <c r="G672" s="49" t="n"/>
      <c r="H672" s="49" t="n"/>
      <c r="I672" s="30">
        <f>IF(OR(D672="",NOT(ISNUMBER(G672))),"",D672&amp;"|"&amp;YEAR(G672)&amp;"-"&amp;RIGHT("0"&amp;MONTH(G672),2)&amp;"-"&amp;RIGHT("0"&amp;DAY(G672),2))</f>
        <v/>
      </c>
      <c r="J672" s="52" t="n"/>
      <c r="K672" s="25" t="n"/>
      <c r="L672" s="29" t="n"/>
      <c r="M672" s="25" t="n"/>
      <c r="N672" s="25" t="n"/>
      <c r="O672" s="23">
        <f>IF(A672&amp;B672&amp;C672="","",IF(I672="","Sem vínculo",IF(COUNTIF(oc_chave,I672)&gt;0,"Vinculada","Previsão não encontrada")))</f>
        <v/>
      </c>
      <c r="P672" s="39">
        <f>IF(ISNUMBER(H672),YEAR(H672),"")</f>
        <v/>
      </c>
      <c r="Q672" s="23">
        <f>IF(D672="","",IF(COUNTIF(pl_chave,D672)&gt;0,"No plano atual","Fora do plano: histórico preservado"))</f>
        <v/>
      </c>
      <c r="R672" s="23">
        <f>IF(A672&amp;B672&amp;C672="","",IF(A672="","ERRO: falta ID do registro",IF(COUNTIF(ex_id,A672)&gt;1,"ERRO: ID do registro duplicado",IF(NOT(ISNUMBER(H672)),"ERRO: data realizada ausente ou inválida",IF(AND(ISNUMBER(pcmd_emissao),N(H672)&gt;N(pcmd_emissao)),"Verificar: realizada após a emissão","OK")))))</f>
        <v/>
      </c>
      <c r="S672" s="53" t="n"/>
    </row>
    <row r="673">
      <c r="A673" s="25" t="n"/>
      <c r="B673" s="29" t="n"/>
      <c r="C673" s="25" t="n"/>
      <c r="D673" s="23">
        <f>IF(OR(B673="",C673=""),"",B673&amp;"|"&amp;C673)</f>
        <v/>
      </c>
      <c r="E673" s="29" t="n"/>
      <c r="F673" s="52" t="n"/>
      <c r="G673" s="49" t="n"/>
      <c r="H673" s="49" t="n"/>
      <c r="I673" s="30">
        <f>IF(OR(D673="",NOT(ISNUMBER(G673))),"",D673&amp;"|"&amp;YEAR(G673)&amp;"-"&amp;RIGHT("0"&amp;MONTH(G673),2)&amp;"-"&amp;RIGHT("0"&amp;DAY(G673),2))</f>
        <v/>
      </c>
      <c r="J673" s="52" t="n"/>
      <c r="K673" s="25" t="n"/>
      <c r="L673" s="29" t="n"/>
      <c r="M673" s="25" t="n"/>
      <c r="N673" s="25" t="n"/>
      <c r="O673" s="23">
        <f>IF(A673&amp;B673&amp;C673="","",IF(I673="","Sem vínculo",IF(COUNTIF(oc_chave,I673)&gt;0,"Vinculada","Previsão não encontrada")))</f>
        <v/>
      </c>
      <c r="P673" s="39">
        <f>IF(ISNUMBER(H673),YEAR(H673),"")</f>
        <v/>
      </c>
      <c r="Q673" s="23">
        <f>IF(D673="","",IF(COUNTIF(pl_chave,D673)&gt;0,"No plano atual","Fora do plano: histórico preservado"))</f>
        <v/>
      </c>
      <c r="R673" s="23">
        <f>IF(A673&amp;B673&amp;C673="","",IF(A673="","ERRO: falta ID do registro",IF(COUNTIF(ex_id,A673)&gt;1,"ERRO: ID do registro duplicado",IF(NOT(ISNUMBER(H673)),"ERRO: data realizada ausente ou inválida",IF(AND(ISNUMBER(pcmd_emissao),N(H673)&gt;N(pcmd_emissao)),"Verificar: realizada após a emissão","OK")))))</f>
        <v/>
      </c>
      <c r="S673" s="53" t="n"/>
    </row>
    <row r="674">
      <c r="A674" s="25" t="n"/>
      <c r="B674" s="29" t="n"/>
      <c r="C674" s="25" t="n"/>
      <c r="D674" s="23">
        <f>IF(OR(B674="",C674=""),"",B674&amp;"|"&amp;C674)</f>
        <v/>
      </c>
      <c r="E674" s="29" t="n"/>
      <c r="F674" s="52" t="n"/>
      <c r="G674" s="49" t="n"/>
      <c r="H674" s="49" t="n"/>
      <c r="I674" s="30">
        <f>IF(OR(D674="",NOT(ISNUMBER(G674))),"",D674&amp;"|"&amp;YEAR(G674)&amp;"-"&amp;RIGHT("0"&amp;MONTH(G674),2)&amp;"-"&amp;RIGHT("0"&amp;DAY(G674),2))</f>
        <v/>
      </c>
      <c r="J674" s="52" t="n"/>
      <c r="K674" s="25" t="n"/>
      <c r="L674" s="29" t="n"/>
      <c r="M674" s="25" t="n"/>
      <c r="N674" s="25" t="n"/>
      <c r="O674" s="23">
        <f>IF(A674&amp;B674&amp;C674="","",IF(I674="","Sem vínculo",IF(COUNTIF(oc_chave,I674)&gt;0,"Vinculada","Previsão não encontrada")))</f>
        <v/>
      </c>
      <c r="P674" s="39">
        <f>IF(ISNUMBER(H674),YEAR(H674),"")</f>
        <v/>
      </c>
      <c r="Q674" s="23">
        <f>IF(D674="","",IF(COUNTIF(pl_chave,D674)&gt;0,"No plano atual","Fora do plano: histórico preservado"))</f>
        <v/>
      </c>
      <c r="R674" s="23">
        <f>IF(A674&amp;B674&amp;C674="","",IF(A674="","ERRO: falta ID do registro",IF(COUNTIF(ex_id,A674)&gt;1,"ERRO: ID do registro duplicado",IF(NOT(ISNUMBER(H674)),"ERRO: data realizada ausente ou inválida",IF(AND(ISNUMBER(pcmd_emissao),N(H674)&gt;N(pcmd_emissao)),"Verificar: realizada após a emissão","OK")))))</f>
        <v/>
      </c>
      <c r="S674" s="53" t="n"/>
    </row>
    <row r="675">
      <c r="A675" s="25" t="n"/>
      <c r="B675" s="29" t="n"/>
      <c r="C675" s="25" t="n"/>
      <c r="D675" s="23">
        <f>IF(OR(B675="",C675=""),"",B675&amp;"|"&amp;C675)</f>
        <v/>
      </c>
      <c r="E675" s="29" t="n"/>
      <c r="F675" s="52" t="n"/>
      <c r="G675" s="49" t="n"/>
      <c r="H675" s="49" t="n"/>
      <c r="I675" s="30">
        <f>IF(OR(D675="",NOT(ISNUMBER(G675))),"",D675&amp;"|"&amp;YEAR(G675)&amp;"-"&amp;RIGHT("0"&amp;MONTH(G675),2)&amp;"-"&amp;RIGHT("0"&amp;DAY(G675),2))</f>
        <v/>
      </c>
      <c r="J675" s="52" t="n"/>
      <c r="K675" s="25" t="n"/>
      <c r="L675" s="29" t="n"/>
      <c r="M675" s="25" t="n"/>
      <c r="N675" s="25" t="n"/>
      <c r="O675" s="23">
        <f>IF(A675&amp;B675&amp;C675="","",IF(I675="","Sem vínculo",IF(COUNTIF(oc_chave,I675)&gt;0,"Vinculada","Previsão não encontrada")))</f>
        <v/>
      </c>
      <c r="P675" s="39">
        <f>IF(ISNUMBER(H675),YEAR(H675),"")</f>
        <v/>
      </c>
      <c r="Q675" s="23">
        <f>IF(D675="","",IF(COUNTIF(pl_chave,D675)&gt;0,"No plano atual","Fora do plano: histórico preservado"))</f>
        <v/>
      </c>
      <c r="R675" s="23">
        <f>IF(A675&amp;B675&amp;C675="","",IF(A675="","ERRO: falta ID do registro",IF(COUNTIF(ex_id,A675)&gt;1,"ERRO: ID do registro duplicado",IF(NOT(ISNUMBER(H675)),"ERRO: data realizada ausente ou inválida",IF(AND(ISNUMBER(pcmd_emissao),N(H675)&gt;N(pcmd_emissao)),"Verificar: realizada após a emissão","OK")))))</f>
        <v/>
      </c>
      <c r="S675" s="53" t="n"/>
    </row>
    <row r="676">
      <c r="A676" s="25" t="n"/>
      <c r="B676" s="29" t="n"/>
      <c r="C676" s="25" t="n"/>
      <c r="D676" s="23">
        <f>IF(OR(B676="",C676=""),"",B676&amp;"|"&amp;C676)</f>
        <v/>
      </c>
      <c r="E676" s="29" t="n"/>
      <c r="F676" s="52" t="n"/>
      <c r="G676" s="49" t="n"/>
      <c r="H676" s="49" t="n"/>
      <c r="I676" s="30">
        <f>IF(OR(D676="",NOT(ISNUMBER(G676))),"",D676&amp;"|"&amp;YEAR(G676)&amp;"-"&amp;RIGHT("0"&amp;MONTH(G676),2)&amp;"-"&amp;RIGHT("0"&amp;DAY(G676),2))</f>
        <v/>
      </c>
      <c r="J676" s="52" t="n"/>
      <c r="K676" s="25" t="n"/>
      <c r="L676" s="29" t="n"/>
      <c r="M676" s="25" t="n"/>
      <c r="N676" s="25" t="n"/>
      <c r="O676" s="23">
        <f>IF(A676&amp;B676&amp;C676="","",IF(I676="","Sem vínculo",IF(COUNTIF(oc_chave,I676)&gt;0,"Vinculada","Previsão não encontrada")))</f>
        <v/>
      </c>
      <c r="P676" s="39">
        <f>IF(ISNUMBER(H676),YEAR(H676),"")</f>
        <v/>
      </c>
      <c r="Q676" s="23">
        <f>IF(D676="","",IF(COUNTIF(pl_chave,D676)&gt;0,"No plano atual","Fora do plano: histórico preservado"))</f>
        <v/>
      </c>
      <c r="R676" s="23">
        <f>IF(A676&amp;B676&amp;C676="","",IF(A676="","ERRO: falta ID do registro",IF(COUNTIF(ex_id,A676)&gt;1,"ERRO: ID do registro duplicado",IF(NOT(ISNUMBER(H676)),"ERRO: data realizada ausente ou inválida",IF(AND(ISNUMBER(pcmd_emissao),N(H676)&gt;N(pcmd_emissao)),"Verificar: realizada após a emissão","OK")))))</f>
        <v/>
      </c>
      <c r="S676" s="53" t="n"/>
    </row>
    <row r="677">
      <c r="A677" s="25" t="n"/>
      <c r="B677" s="29" t="n"/>
      <c r="C677" s="25" t="n"/>
      <c r="D677" s="23">
        <f>IF(OR(B677="",C677=""),"",B677&amp;"|"&amp;C677)</f>
        <v/>
      </c>
      <c r="E677" s="29" t="n"/>
      <c r="F677" s="52" t="n"/>
      <c r="G677" s="49" t="n"/>
      <c r="H677" s="49" t="n"/>
      <c r="I677" s="30">
        <f>IF(OR(D677="",NOT(ISNUMBER(G677))),"",D677&amp;"|"&amp;YEAR(G677)&amp;"-"&amp;RIGHT("0"&amp;MONTH(G677),2)&amp;"-"&amp;RIGHT("0"&amp;DAY(G677),2))</f>
        <v/>
      </c>
      <c r="J677" s="52" t="n"/>
      <c r="K677" s="25" t="n"/>
      <c r="L677" s="29" t="n"/>
      <c r="M677" s="25" t="n"/>
      <c r="N677" s="25" t="n"/>
      <c r="O677" s="23">
        <f>IF(A677&amp;B677&amp;C677="","",IF(I677="","Sem vínculo",IF(COUNTIF(oc_chave,I677)&gt;0,"Vinculada","Previsão não encontrada")))</f>
        <v/>
      </c>
      <c r="P677" s="39">
        <f>IF(ISNUMBER(H677),YEAR(H677),"")</f>
        <v/>
      </c>
      <c r="Q677" s="23">
        <f>IF(D677="","",IF(COUNTIF(pl_chave,D677)&gt;0,"No plano atual","Fora do plano: histórico preservado"))</f>
        <v/>
      </c>
      <c r="R677" s="23">
        <f>IF(A677&amp;B677&amp;C677="","",IF(A677="","ERRO: falta ID do registro",IF(COUNTIF(ex_id,A677)&gt;1,"ERRO: ID do registro duplicado",IF(NOT(ISNUMBER(H677)),"ERRO: data realizada ausente ou inválida",IF(AND(ISNUMBER(pcmd_emissao),N(H677)&gt;N(pcmd_emissao)),"Verificar: realizada após a emissão","OK")))))</f>
        <v/>
      </c>
      <c r="S677" s="53" t="n"/>
    </row>
    <row r="678">
      <c r="A678" s="25" t="n"/>
      <c r="B678" s="29" t="n"/>
      <c r="C678" s="25" t="n"/>
      <c r="D678" s="23">
        <f>IF(OR(B678="",C678=""),"",B678&amp;"|"&amp;C678)</f>
        <v/>
      </c>
      <c r="E678" s="29" t="n"/>
      <c r="F678" s="52" t="n"/>
      <c r="G678" s="49" t="n"/>
      <c r="H678" s="49" t="n"/>
      <c r="I678" s="30">
        <f>IF(OR(D678="",NOT(ISNUMBER(G678))),"",D678&amp;"|"&amp;YEAR(G678)&amp;"-"&amp;RIGHT("0"&amp;MONTH(G678),2)&amp;"-"&amp;RIGHT("0"&amp;DAY(G678),2))</f>
        <v/>
      </c>
      <c r="J678" s="52" t="n"/>
      <c r="K678" s="25" t="n"/>
      <c r="L678" s="29" t="n"/>
      <c r="M678" s="25" t="n"/>
      <c r="N678" s="25" t="n"/>
      <c r="O678" s="23">
        <f>IF(A678&amp;B678&amp;C678="","",IF(I678="","Sem vínculo",IF(COUNTIF(oc_chave,I678)&gt;0,"Vinculada","Previsão não encontrada")))</f>
        <v/>
      </c>
      <c r="P678" s="39">
        <f>IF(ISNUMBER(H678),YEAR(H678),"")</f>
        <v/>
      </c>
      <c r="Q678" s="23">
        <f>IF(D678="","",IF(COUNTIF(pl_chave,D678)&gt;0,"No plano atual","Fora do plano: histórico preservado"))</f>
        <v/>
      </c>
      <c r="R678" s="23">
        <f>IF(A678&amp;B678&amp;C678="","",IF(A678="","ERRO: falta ID do registro",IF(COUNTIF(ex_id,A678)&gt;1,"ERRO: ID do registro duplicado",IF(NOT(ISNUMBER(H678)),"ERRO: data realizada ausente ou inválida",IF(AND(ISNUMBER(pcmd_emissao),N(H678)&gt;N(pcmd_emissao)),"Verificar: realizada após a emissão","OK")))))</f>
        <v/>
      </c>
      <c r="S678" s="53" t="n"/>
    </row>
    <row r="679">
      <c r="A679" s="25" t="n"/>
      <c r="B679" s="29" t="n"/>
      <c r="C679" s="25" t="n"/>
      <c r="D679" s="23">
        <f>IF(OR(B679="",C679=""),"",B679&amp;"|"&amp;C679)</f>
        <v/>
      </c>
      <c r="E679" s="29" t="n"/>
      <c r="F679" s="52" t="n"/>
      <c r="G679" s="49" t="n"/>
      <c r="H679" s="49" t="n"/>
      <c r="I679" s="30">
        <f>IF(OR(D679="",NOT(ISNUMBER(G679))),"",D679&amp;"|"&amp;YEAR(G679)&amp;"-"&amp;RIGHT("0"&amp;MONTH(G679),2)&amp;"-"&amp;RIGHT("0"&amp;DAY(G679),2))</f>
        <v/>
      </c>
      <c r="J679" s="52" t="n"/>
      <c r="K679" s="25" t="n"/>
      <c r="L679" s="29" t="n"/>
      <c r="M679" s="25" t="n"/>
      <c r="N679" s="25" t="n"/>
      <c r="O679" s="23">
        <f>IF(A679&amp;B679&amp;C679="","",IF(I679="","Sem vínculo",IF(COUNTIF(oc_chave,I679)&gt;0,"Vinculada","Previsão não encontrada")))</f>
        <v/>
      </c>
      <c r="P679" s="39">
        <f>IF(ISNUMBER(H679),YEAR(H679),"")</f>
        <v/>
      </c>
      <c r="Q679" s="23">
        <f>IF(D679="","",IF(COUNTIF(pl_chave,D679)&gt;0,"No plano atual","Fora do plano: histórico preservado"))</f>
        <v/>
      </c>
      <c r="R679" s="23">
        <f>IF(A679&amp;B679&amp;C679="","",IF(A679="","ERRO: falta ID do registro",IF(COUNTIF(ex_id,A679)&gt;1,"ERRO: ID do registro duplicado",IF(NOT(ISNUMBER(H679)),"ERRO: data realizada ausente ou inválida",IF(AND(ISNUMBER(pcmd_emissao),N(H679)&gt;N(pcmd_emissao)),"Verificar: realizada após a emissão","OK")))))</f>
        <v/>
      </c>
      <c r="S679" s="53" t="n"/>
    </row>
    <row r="680">
      <c r="A680" s="25" t="n"/>
      <c r="B680" s="29" t="n"/>
      <c r="C680" s="25" t="n"/>
      <c r="D680" s="23">
        <f>IF(OR(B680="",C680=""),"",B680&amp;"|"&amp;C680)</f>
        <v/>
      </c>
      <c r="E680" s="29" t="n"/>
      <c r="F680" s="52" t="n"/>
      <c r="G680" s="49" t="n"/>
      <c r="H680" s="49" t="n"/>
      <c r="I680" s="30">
        <f>IF(OR(D680="",NOT(ISNUMBER(G680))),"",D680&amp;"|"&amp;YEAR(G680)&amp;"-"&amp;RIGHT("0"&amp;MONTH(G680),2)&amp;"-"&amp;RIGHT("0"&amp;DAY(G680),2))</f>
        <v/>
      </c>
      <c r="J680" s="52" t="n"/>
      <c r="K680" s="25" t="n"/>
      <c r="L680" s="29" t="n"/>
      <c r="M680" s="25" t="n"/>
      <c r="N680" s="25" t="n"/>
      <c r="O680" s="23">
        <f>IF(A680&amp;B680&amp;C680="","",IF(I680="","Sem vínculo",IF(COUNTIF(oc_chave,I680)&gt;0,"Vinculada","Previsão não encontrada")))</f>
        <v/>
      </c>
      <c r="P680" s="39">
        <f>IF(ISNUMBER(H680),YEAR(H680),"")</f>
        <v/>
      </c>
      <c r="Q680" s="23">
        <f>IF(D680="","",IF(COUNTIF(pl_chave,D680)&gt;0,"No plano atual","Fora do plano: histórico preservado"))</f>
        <v/>
      </c>
      <c r="R680" s="23">
        <f>IF(A680&amp;B680&amp;C680="","",IF(A680="","ERRO: falta ID do registro",IF(COUNTIF(ex_id,A680)&gt;1,"ERRO: ID do registro duplicado",IF(NOT(ISNUMBER(H680)),"ERRO: data realizada ausente ou inválida",IF(AND(ISNUMBER(pcmd_emissao),N(H680)&gt;N(pcmd_emissao)),"Verificar: realizada após a emissão","OK")))))</f>
        <v/>
      </c>
      <c r="S680" s="53" t="n"/>
    </row>
    <row r="681">
      <c r="A681" s="25" t="n"/>
      <c r="B681" s="29" t="n"/>
      <c r="C681" s="25" t="n"/>
      <c r="D681" s="23">
        <f>IF(OR(B681="",C681=""),"",B681&amp;"|"&amp;C681)</f>
        <v/>
      </c>
      <c r="E681" s="29" t="n"/>
      <c r="F681" s="52" t="n"/>
      <c r="G681" s="49" t="n"/>
      <c r="H681" s="49" t="n"/>
      <c r="I681" s="30">
        <f>IF(OR(D681="",NOT(ISNUMBER(G681))),"",D681&amp;"|"&amp;YEAR(G681)&amp;"-"&amp;RIGHT("0"&amp;MONTH(G681),2)&amp;"-"&amp;RIGHT("0"&amp;DAY(G681),2))</f>
        <v/>
      </c>
      <c r="J681" s="52" t="n"/>
      <c r="K681" s="25" t="n"/>
      <c r="L681" s="29" t="n"/>
      <c r="M681" s="25" t="n"/>
      <c r="N681" s="25" t="n"/>
      <c r="O681" s="23">
        <f>IF(A681&amp;B681&amp;C681="","",IF(I681="","Sem vínculo",IF(COUNTIF(oc_chave,I681)&gt;0,"Vinculada","Previsão não encontrada")))</f>
        <v/>
      </c>
      <c r="P681" s="39">
        <f>IF(ISNUMBER(H681),YEAR(H681),"")</f>
        <v/>
      </c>
      <c r="Q681" s="23">
        <f>IF(D681="","",IF(COUNTIF(pl_chave,D681)&gt;0,"No plano atual","Fora do plano: histórico preservado"))</f>
        <v/>
      </c>
      <c r="R681" s="23">
        <f>IF(A681&amp;B681&amp;C681="","",IF(A681="","ERRO: falta ID do registro",IF(COUNTIF(ex_id,A681)&gt;1,"ERRO: ID do registro duplicado",IF(NOT(ISNUMBER(H681)),"ERRO: data realizada ausente ou inválida",IF(AND(ISNUMBER(pcmd_emissao),N(H681)&gt;N(pcmd_emissao)),"Verificar: realizada após a emissão","OK")))))</f>
        <v/>
      </c>
      <c r="S681" s="53" t="n"/>
    </row>
    <row r="682">
      <c r="A682" s="25" t="n"/>
      <c r="B682" s="29" t="n"/>
      <c r="C682" s="25" t="n"/>
      <c r="D682" s="23">
        <f>IF(OR(B682="",C682=""),"",B682&amp;"|"&amp;C682)</f>
        <v/>
      </c>
      <c r="E682" s="29" t="n"/>
      <c r="F682" s="52" t="n"/>
      <c r="G682" s="49" t="n"/>
      <c r="H682" s="49" t="n"/>
      <c r="I682" s="30">
        <f>IF(OR(D682="",NOT(ISNUMBER(G682))),"",D682&amp;"|"&amp;YEAR(G682)&amp;"-"&amp;RIGHT("0"&amp;MONTH(G682),2)&amp;"-"&amp;RIGHT("0"&amp;DAY(G682),2))</f>
        <v/>
      </c>
      <c r="J682" s="52" t="n"/>
      <c r="K682" s="25" t="n"/>
      <c r="L682" s="29" t="n"/>
      <c r="M682" s="25" t="n"/>
      <c r="N682" s="25" t="n"/>
      <c r="O682" s="23">
        <f>IF(A682&amp;B682&amp;C682="","",IF(I682="","Sem vínculo",IF(COUNTIF(oc_chave,I682)&gt;0,"Vinculada","Previsão não encontrada")))</f>
        <v/>
      </c>
      <c r="P682" s="39">
        <f>IF(ISNUMBER(H682),YEAR(H682),"")</f>
        <v/>
      </c>
      <c r="Q682" s="23">
        <f>IF(D682="","",IF(COUNTIF(pl_chave,D682)&gt;0,"No plano atual","Fora do plano: histórico preservado"))</f>
        <v/>
      </c>
      <c r="R682" s="23">
        <f>IF(A682&amp;B682&amp;C682="","",IF(A682="","ERRO: falta ID do registro",IF(COUNTIF(ex_id,A682)&gt;1,"ERRO: ID do registro duplicado",IF(NOT(ISNUMBER(H682)),"ERRO: data realizada ausente ou inválida",IF(AND(ISNUMBER(pcmd_emissao),N(H682)&gt;N(pcmd_emissao)),"Verificar: realizada após a emissão","OK")))))</f>
        <v/>
      </c>
      <c r="S682" s="53" t="n"/>
    </row>
    <row r="683">
      <c r="A683" s="25" t="n"/>
      <c r="B683" s="29" t="n"/>
      <c r="C683" s="25" t="n"/>
      <c r="D683" s="23">
        <f>IF(OR(B683="",C683=""),"",B683&amp;"|"&amp;C683)</f>
        <v/>
      </c>
      <c r="E683" s="29" t="n"/>
      <c r="F683" s="52" t="n"/>
      <c r="G683" s="49" t="n"/>
      <c r="H683" s="49" t="n"/>
      <c r="I683" s="30">
        <f>IF(OR(D683="",NOT(ISNUMBER(G683))),"",D683&amp;"|"&amp;YEAR(G683)&amp;"-"&amp;RIGHT("0"&amp;MONTH(G683),2)&amp;"-"&amp;RIGHT("0"&amp;DAY(G683),2))</f>
        <v/>
      </c>
      <c r="J683" s="52" t="n"/>
      <c r="K683" s="25" t="n"/>
      <c r="L683" s="29" t="n"/>
      <c r="M683" s="25" t="n"/>
      <c r="N683" s="25" t="n"/>
      <c r="O683" s="23">
        <f>IF(A683&amp;B683&amp;C683="","",IF(I683="","Sem vínculo",IF(COUNTIF(oc_chave,I683)&gt;0,"Vinculada","Previsão não encontrada")))</f>
        <v/>
      </c>
      <c r="P683" s="39">
        <f>IF(ISNUMBER(H683),YEAR(H683),"")</f>
        <v/>
      </c>
      <c r="Q683" s="23">
        <f>IF(D683="","",IF(COUNTIF(pl_chave,D683)&gt;0,"No plano atual","Fora do plano: histórico preservado"))</f>
        <v/>
      </c>
      <c r="R683" s="23">
        <f>IF(A683&amp;B683&amp;C683="","",IF(A683="","ERRO: falta ID do registro",IF(COUNTIF(ex_id,A683)&gt;1,"ERRO: ID do registro duplicado",IF(NOT(ISNUMBER(H683)),"ERRO: data realizada ausente ou inválida",IF(AND(ISNUMBER(pcmd_emissao),N(H683)&gt;N(pcmd_emissao)),"Verificar: realizada após a emissão","OK")))))</f>
        <v/>
      </c>
      <c r="S683" s="53" t="n"/>
    </row>
    <row r="684">
      <c r="A684" s="25" t="n"/>
      <c r="B684" s="29" t="n"/>
      <c r="C684" s="25" t="n"/>
      <c r="D684" s="23">
        <f>IF(OR(B684="",C684=""),"",B684&amp;"|"&amp;C684)</f>
        <v/>
      </c>
      <c r="E684" s="29" t="n"/>
      <c r="F684" s="52" t="n"/>
      <c r="G684" s="49" t="n"/>
      <c r="H684" s="49" t="n"/>
      <c r="I684" s="30">
        <f>IF(OR(D684="",NOT(ISNUMBER(G684))),"",D684&amp;"|"&amp;YEAR(G684)&amp;"-"&amp;RIGHT("0"&amp;MONTH(G684),2)&amp;"-"&amp;RIGHT("0"&amp;DAY(G684),2))</f>
        <v/>
      </c>
      <c r="J684" s="52" t="n"/>
      <c r="K684" s="25" t="n"/>
      <c r="L684" s="29" t="n"/>
      <c r="M684" s="25" t="n"/>
      <c r="N684" s="25" t="n"/>
      <c r="O684" s="23">
        <f>IF(A684&amp;B684&amp;C684="","",IF(I684="","Sem vínculo",IF(COUNTIF(oc_chave,I684)&gt;0,"Vinculada","Previsão não encontrada")))</f>
        <v/>
      </c>
      <c r="P684" s="39">
        <f>IF(ISNUMBER(H684),YEAR(H684),"")</f>
        <v/>
      </c>
      <c r="Q684" s="23">
        <f>IF(D684="","",IF(COUNTIF(pl_chave,D684)&gt;0,"No plano atual","Fora do plano: histórico preservado"))</f>
        <v/>
      </c>
      <c r="R684" s="23">
        <f>IF(A684&amp;B684&amp;C684="","",IF(A684="","ERRO: falta ID do registro",IF(COUNTIF(ex_id,A684)&gt;1,"ERRO: ID do registro duplicado",IF(NOT(ISNUMBER(H684)),"ERRO: data realizada ausente ou inválida",IF(AND(ISNUMBER(pcmd_emissao),N(H684)&gt;N(pcmd_emissao)),"Verificar: realizada após a emissão","OK")))))</f>
        <v/>
      </c>
      <c r="S684" s="53" t="n"/>
    </row>
    <row r="685">
      <c r="A685" s="25" t="n"/>
      <c r="B685" s="29" t="n"/>
      <c r="C685" s="25" t="n"/>
      <c r="D685" s="23">
        <f>IF(OR(B685="",C685=""),"",B685&amp;"|"&amp;C685)</f>
        <v/>
      </c>
      <c r="E685" s="29" t="n"/>
      <c r="F685" s="52" t="n"/>
      <c r="G685" s="49" t="n"/>
      <c r="H685" s="49" t="n"/>
      <c r="I685" s="30">
        <f>IF(OR(D685="",NOT(ISNUMBER(G685))),"",D685&amp;"|"&amp;YEAR(G685)&amp;"-"&amp;RIGHT("0"&amp;MONTH(G685),2)&amp;"-"&amp;RIGHT("0"&amp;DAY(G685),2))</f>
        <v/>
      </c>
      <c r="J685" s="52" t="n"/>
      <c r="K685" s="25" t="n"/>
      <c r="L685" s="29" t="n"/>
      <c r="M685" s="25" t="n"/>
      <c r="N685" s="25" t="n"/>
      <c r="O685" s="23">
        <f>IF(A685&amp;B685&amp;C685="","",IF(I685="","Sem vínculo",IF(COUNTIF(oc_chave,I685)&gt;0,"Vinculada","Previsão não encontrada")))</f>
        <v/>
      </c>
      <c r="P685" s="39">
        <f>IF(ISNUMBER(H685),YEAR(H685),"")</f>
        <v/>
      </c>
      <c r="Q685" s="23">
        <f>IF(D685="","",IF(COUNTIF(pl_chave,D685)&gt;0,"No plano atual","Fora do plano: histórico preservado"))</f>
        <v/>
      </c>
      <c r="R685" s="23">
        <f>IF(A685&amp;B685&amp;C685="","",IF(A685="","ERRO: falta ID do registro",IF(COUNTIF(ex_id,A685)&gt;1,"ERRO: ID do registro duplicado",IF(NOT(ISNUMBER(H685)),"ERRO: data realizada ausente ou inválida",IF(AND(ISNUMBER(pcmd_emissao),N(H685)&gt;N(pcmd_emissao)),"Verificar: realizada após a emissão","OK")))))</f>
        <v/>
      </c>
      <c r="S685" s="53" t="n"/>
    </row>
    <row r="686">
      <c r="A686" s="25" t="n"/>
      <c r="B686" s="29" t="n"/>
      <c r="C686" s="25" t="n"/>
      <c r="D686" s="23">
        <f>IF(OR(B686="",C686=""),"",B686&amp;"|"&amp;C686)</f>
        <v/>
      </c>
      <c r="E686" s="29" t="n"/>
      <c r="F686" s="52" t="n"/>
      <c r="G686" s="49" t="n"/>
      <c r="H686" s="49" t="n"/>
      <c r="I686" s="30">
        <f>IF(OR(D686="",NOT(ISNUMBER(G686))),"",D686&amp;"|"&amp;YEAR(G686)&amp;"-"&amp;RIGHT("0"&amp;MONTH(G686),2)&amp;"-"&amp;RIGHT("0"&amp;DAY(G686),2))</f>
        <v/>
      </c>
      <c r="J686" s="52" t="n"/>
      <c r="K686" s="25" t="n"/>
      <c r="L686" s="29" t="n"/>
      <c r="M686" s="25" t="n"/>
      <c r="N686" s="25" t="n"/>
      <c r="O686" s="23">
        <f>IF(A686&amp;B686&amp;C686="","",IF(I686="","Sem vínculo",IF(COUNTIF(oc_chave,I686)&gt;0,"Vinculada","Previsão não encontrada")))</f>
        <v/>
      </c>
      <c r="P686" s="39">
        <f>IF(ISNUMBER(H686),YEAR(H686),"")</f>
        <v/>
      </c>
      <c r="Q686" s="23">
        <f>IF(D686="","",IF(COUNTIF(pl_chave,D686)&gt;0,"No plano atual","Fora do plano: histórico preservado"))</f>
        <v/>
      </c>
      <c r="R686" s="23">
        <f>IF(A686&amp;B686&amp;C686="","",IF(A686="","ERRO: falta ID do registro",IF(COUNTIF(ex_id,A686)&gt;1,"ERRO: ID do registro duplicado",IF(NOT(ISNUMBER(H686)),"ERRO: data realizada ausente ou inválida",IF(AND(ISNUMBER(pcmd_emissao),N(H686)&gt;N(pcmd_emissao)),"Verificar: realizada após a emissão","OK")))))</f>
        <v/>
      </c>
      <c r="S686" s="53" t="n"/>
    </row>
    <row r="687">
      <c r="A687" s="25" t="n"/>
      <c r="B687" s="29" t="n"/>
      <c r="C687" s="25" t="n"/>
      <c r="D687" s="23">
        <f>IF(OR(B687="",C687=""),"",B687&amp;"|"&amp;C687)</f>
        <v/>
      </c>
      <c r="E687" s="29" t="n"/>
      <c r="F687" s="52" t="n"/>
      <c r="G687" s="49" t="n"/>
      <c r="H687" s="49" t="n"/>
      <c r="I687" s="30">
        <f>IF(OR(D687="",NOT(ISNUMBER(G687))),"",D687&amp;"|"&amp;YEAR(G687)&amp;"-"&amp;RIGHT("0"&amp;MONTH(G687),2)&amp;"-"&amp;RIGHT("0"&amp;DAY(G687),2))</f>
        <v/>
      </c>
      <c r="J687" s="52" t="n"/>
      <c r="K687" s="25" t="n"/>
      <c r="L687" s="29" t="n"/>
      <c r="M687" s="25" t="n"/>
      <c r="N687" s="25" t="n"/>
      <c r="O687" s="23">
        <f>IF(A687&amp;B687&amp;C687="","",IF(I687="","Sem vínculo",IF(COUNTIF(oc_chave,I687)&gt;0,"Vinculada","Previsão não encontrada")))</f>
        <v/>
      </c>
      <c r="P687" s="39">
        <f>IF(ISNUMBER(H687),YEAR(H687),"")</f>
        <v/>
      </c>
      <c r="Q687" s="23">
        <f>IF(D687="","",IF(COUNTIF(pl_chave,D687)&gt;0,"No plano atual","Fora do plano: histórico preservado"))</f>
        <v/>
      </c>
      <c r="R687" s="23">
        <f>IF(A687&amp;B687&amp;C687="","",IF(A687="","ERRO: falta ID do registro",IF(COUNTIF(ex_id,A687)&gt;1,"ERRO: ID do registro duplicado",IF(NOT(ISNUMBER(H687)),"ERRO: data realizada ausente ou inválida",IF(AND(ISNUMBER(pcmd_emissao),N(H687)&gt;N(pcmd_emissao)),"Verificar: realizada após a emissão","OK")))))</f>
        <v/>
      </c>
      <c r="S687" s="53" t="n"/>
    </row>
    <row r="688">
      <c r="A688" s="25" t="n"/>
      <c r="B688" s="29" t="n"/>
      <c r="C688" s="25" t="n"/>
      <c r="D688" s="23">
        <f>IF(OR(B688="",C688=""),"",B688&amp;"|"&amp;C688)</f>
        <v/>
      </c>
      <c r="E688" s="29" t="n"/>
      <c r="F688" s="52" t="n"/>
      <c r="G688" s="49" t="n"/>
      <c r="H688" s="49" t="n"/>
      <c r="I688" s="30">
        <f>IF(OR(D688="",NOT(ISNUMBER(G688))),"",D688&amp;"|"&amp;YEAR(G688)&amp;"-"&amp;RIGHT("0"&amp;MONTH(G688),2)&amp;"-"&amp;RIGHT("0"&amp;DAY(G688),2))</f>
        <v/>
      </c>
      <c r="J688" s="52" t="n"/>
      <c r="K688" s="25" t="n"/>
      <c r="L688" s="29" t="n"/>
      <c r="M688" s="25" t="n"/>
      <c r="N688" s="25" t="n"/>
      <c r="O688" s="23">
        <f>IF(A688&amp;B688&amp;C688="","",IF(I688="","Sem vínculo",IF(COUNTIF(oc_chave,I688)&gt;0,"Vinculada","Previsão não encontrada")))</f>
        <v/>
      </c>
      <c r="P688" s="39">
        <f>IF(ISNUMBER(H688),YEAR(H688),"")</f>
        <v/>
      </c>
      <c r="Q688" s="23">
        <f>IF(D688="","",IF(COUNTIF(pl_chave,D688)&gt;0,"No plano atual","Fora do plano: histórico preservado"))</f>
        <v/>
      </c>
      <c r="R688" s="23">
        <f>IF(A688&amp;B688&amp;C688="","",IF(A688="","ERRO: falta ID do registro",IF(COUNTIF(ex_id,A688)&gt;1,"ERRO: ID do registro duplicado",IF(NOT(ISNUMBER(H688)),"ERRO: data realizada ausente ou inválida",IF(AND(ISNUMBER(pcmd_emissao),N(H688)&gt;N(pcmd_emissao)),"Verificar: realizada após a emissão","OK")))))</f>
        <v/>
      </c>
      <c r="S688" s="53" t="n"/>
    </row>
    <row r="689">
      <c r="A689" s="25" t="n"/>
      <c r="B689" s="29" t="n"/>
      <c r="C689" s="25" t="n"/>
      <c r="D689" s="23">
        <f>IF(OR(B689="",C689=""),"",B689&amp;"|"&amp;C689)</f>
        <v/>
      </c>
      <c r="E689" s="29" t="n"/>
      <c r="F689" s="52" t="n"/>
      <c r="G689" s="49" t="n"/>
      <c r="H689" s="49" t="n"/>
      <c r="I689" s="30">
        <f>IF(OR(D689="",NOT(ISNUMBER(G689))),"",D689&amp;"|"&amp;YEAR(G689)&amp;"-"&amp;RIGHT("0"&amp;MONTH(G689),2)&amp;"-"&amp;RIGHT("0"&amp;DAY(G689),2))</f>
        <v/>
      </c>
      <c r="J689" s="52" t="n"/>
      <c r="K689" s="25" t="n"/>
      <c r="L689" s="29" t="n"/>
      <c r="M689" s="25" t="n"/>
      <c r="N689" s="25" t="n"/>
      <c r="O689" s="23">
        <f>IF(A689&amp;B689&amp;C689="","",IF(I689="","Sem vínculo",IF(COUNTIF(oc_chave,I689)&gt;0,"Vinculada","Previsão não encontrada")))</f>
        <v/>
      </c>
      <c r="P689" s="39">
        <f>IF(ISNUMBER(H689),YEAR(H689),"")</f>
        <v/>
      </c>
      <c r="Q689" s="23">
        <f>IF(D689="","",IF(COUNTIF(pl_chave,D689)&gt;0,"No plano atual","Fora do plano: histórico preservado"))</f>
        <v/>
      </c>
      <c r="R689" s="23">
        <f>IF(A689&amp;B689&amp;C689="","",IF(A689="","ERRO: falta ID do registro",IF(COUNTIF(ex_id,A689)&gt;1,"ERRO: ID do registro duplicado",IF(NOT(ISNUMBER(H689)),"ERRO: data realizada ausente ou inválida",IF(AND(ISNUMBER(pcmd_emissao),N(H689)&gt;N(pcmd_emissao)),"Verificar: realizada após a emissão","OK")))))</f>
        <v/>
      </c>
      <c r="S689" s="53" t="n"/>
    </row>
    <row r="690">
      <c r="A690" s="25" t="n"/>
      <c r="B690" s="29" t="n"/>
      <c r="C690" s="25" t="n"/>
      <c r="D690" s="23">
        <f>IF(OR(B690="",C690=""),"",B690&amp;"|"&amp;C690)</f>
        <v/>
      </c>
      <c r="E690" s="29" t="n"/>
      <c r="F690" s="52" t="n"/>
      <c r="G690" s="49" t="n"/>
      <c r="H690" s="49" t="n"/>
      <c r="I690" s="30">
        <f>IF(OR(D690="",NOT(ISNUMBER(G690))),"",D690&amp;"|"&amp;YEAR(G690)&amp;"-"&amp;RIGHT("0"&amp;MONTH(G690),2)&amp;"-"&amp;RIGHT("0"&amp;DAY(G690),2))</f>
        <v/>
      </c>
      <c r="J690" s="52" t="n"/>
      <c r="K690" s="25" t="n"/>
      <c r="L690" s="29" t="n"/>
      <c r="M690" s="25" t="n"/>
      <c r="N690" s="25" t="n"/>
      <c r="O690" s="23">
        <f>IF(A690&amp;B690&amp;C690="","",IF(I690="","Sem vínculo",IF(COUNTIF(oc_chave,I690)&gt;0,"Vinculada","Previsão não encontrada")))</f>
        <v/>
      </c>
      <c r="P690" s="39">
        <f>IF(ISNUMBER(H690),YEAR(H690),"")</f>
        <v/>
      </c>
      <c r="Q690" s="23">
        <f>IF(D690="","",IF(COUNTIF(pl_chave,D690)&gt;0,"No plano atual","Fora do plano: histórico preservado"))</f>
        <v/>
      </c>
      <c r="R690" s="23">
        <f>IF(A690&amp;B690&amp;C690="","",IF(A690="","ERRO: falta ID do registro",IF(COUNTIF(ex_id,A690)&gt;1,"ERRO: ID do registro duplicado",IF(NOT(ISNUMBER(H690)),"ERRO: data realizada ausente ou inválida",IF(AND(ISNUMBER(pcmd_emissao),N(H690)&gt;N(pcmd_emissao)),"Verificar: realizada após a emissão","OK")))))</f>
        <v/>
      </c>
      <c r="S690" s="53" t="n"/>
    </row>
    <row r="691">
      <c r="A691" s="25" t="n"/>
      <c r="B691" s="29" t="n"/>
      <c r="C691" s="25" t="n"/>
      <c r="D691" s="23">
        <f>IF(OR(B691="",C691=""),"",B691&amp;"|"&amp;C691)</f>
        <v/>
      </c>
      <c r="E691" s="29" t="n"/>
      <c r="F691" s="52" t="n"/>
      <c r="G691" s="49" t="n"/>
      <c r="H691" s="49" t="n"/>
      <c r="I691" s="30">
        <f>IF(OR(D691="",NOT(ISNUMBER(G691))),"",D691&amp;"|"&amp;YEAR(G691)&amp;"-"&amp;RIGHT("0"&amp;MONTH(G691),2)&amp;"-"&amp;RIGHT("0"&amp;DAY(G691),2))</f>
        <v/>
      </c>
      <c r="J691" s="52" t="n"/>
      <c r="K691" s="25" t="n"/>
      <c r="L691" s="29" t="n"/>
      <c r="M691" s="25" t="n"/>
      <c r="N691" s="25" t="n"/>
      <c r="O691" s="23">
        <f>IF(A691&amp;B691&amp;C691="","",IF(I691="","Sem vínculo",IF(COUNTIF(oc_chave,I691)&gt;0,"Vinculada","Previsão não encontrada")))</f>
        <v/>
      </c>
      <c r="P691" s="39">
        <f>IF(ISNUMBER(H691),YEAR(H691),"")</f>
        <v/>
      </c>
      <c r="Q691" s="23">
        <f>IF(D691="","",IF(COUNTIF(pl_chave,D691)&gt;0,"No plano atual","Fora do plano: histórico preservado"))</f>
        <v/>
      </c>
      <c r="R691" s="23">
        <f>IF(A691&amp;B691&amp;C691="","",IF(A691="","ERRO: falta ID do registro",IF(COUNTIF(ex_id,A691)&gt;1,"ERRO: ID do registro duplicado",IF(NOT(ISNUMBER(H691)),"ERRO: data realizada ausente ou inválida",IF(AND(ISNUMBER(pcmd_emissao),N(H691)&gt;N(pcmd_emissao)),"Verificar: realizada após a emissão","OK")))))</f>
        <v/>
      </c>
      <c r="S691" s="53" t="n"/>
    </row>
    <row r="692">
      <c r="A692" s="25" t="n"/>
      <c r="B692" s="29" t="n"/>
      <c r="C692" s="25" t="n"/>
      <c r="D692" s="23">
        <f>IF(OR(B692="",C692=""),"",B692&amp;"|"&amp;C692)</f>
        <v/>
      </c>
      <c r="E692" s="29" t="n"/>
      <c r="F692" s="52" t="n"/>
      <c r="G692" s="49" t="n"/>
      <c r="H692" s="49" t="n"/>
      <c r="I692" s="30">
        <f>IF(OR(D692="",NOT(ISNUMBER(G692))),"",D692&amp;"|"&amp;YEAR(G692)&amp;"-"&amp;RIGHT("0"&amp;MONTH(G692),2)&amp;"-"&amp;RIGHT("0"&amp;DAY(G692),2))</f>
        <v/>
      </c>
      <c r="J692" s="52" t="n"/>
      <c r="K692" s="25" t="n"/>
      <c r="L692" s="29" t="n"/>
      <c r="M692" s="25" t="n"/>
      <c r="N692" s="25" t="n"/>
      <c r="O692" s="23">
        <f>IF(A692&amp;B692&amp;C692="","",IF(I692="","Sem vínculo",IF(COUNTIF(oc_chave,I692)&gt;0,"Vinculada","Previsão não encontrada")))</f>
        <v/>
      </c>
      <c r="P692" s="39">
        <f>IF(ISNUMBER(H692),YEAR(H692),"")</f>
        <v/>
      </c>
      <c r="Q692" s="23">
        <f>IF(D692="","",IF(COUNTIF(pl_chave,D692)&gt;0,"No plano atual","Fora do plano: histórico preservado"))</f>
        <v/>
      </c>
      <c r="R692" s="23">
        <f>IF(A692&amp;B692&amp;C692="","",IF(A692="","ERRO: falta ID do registro",IF(COUNTIF(ex_id,A692)&gt;1,"ERRO: ID do registro duplicado",IF(NOT(ISNUMBER(H692)),"ERRO: data realizada ausente ou inválida",IF(AND(ISNUMBER(pcmd_emissao),N(H692)&gt;N(pcmd_emissao)),"Verificar: realizada após a emissão","OK")))))</f>
        <v/>
      </c>
      <c r="S692" s="53" t="n"/>
    </row>
    <row r="693">
      <c r="A693" s="25" t="n"/>
      <c r="B693" s="29" t="n"/>
      <c r="C693" s="25" t="n"/>
      <c r="D693" s="23">
        <f>IF(OR(B693="",C693=""),"",B693&amp;"|"&amp;C693)</f>
        <v/>
      </c>
      <c r="E693" s="29" t="n"/>
      <c r="F693" s="52" t="n"/>
      <c r="G693" s="49" t="n"/>
      <c r="H693" s="49" t="n"/>
      <c r="I693" s="30">
        <f>IF(OR(D693="",NOT(ISNUMBER(G693))),"",D693&amp;"|"&amp;YEAR(G693)&amp;"-"&amp;RIGHT("0"&amp;MONTH(G693),2)&amp;"-"&amp;RIGHT("0"&amp;DAY(G693),2))</f>
        <v/>
      </c>
      <c r="J693" s="52" t="n"/>
      <c r="K693" s="25" t="n"/>
      <c r="L693" s="29" t="n"/>
      <c r="M693" s="25" t="n"/>
      <c r="N693" s="25" t="n"/>
      <c r="O693" s="23">
        <f>IF(A693&amp;B693&amp;C693="","",IF(I693="","Sem vínculo",IF(COUNTIF(oc_chave,I693)&gt;0,"Vinculada","Previsão não encontrada")))</f>
        <v/>
      </c>
      <c r="P693" s="39">
        <f>IF(ISNUMBER(H693),YEAR(H693),"")</f>
        <v/>
      </c>
      <c r="Q693" s="23">
        <f>IF(D693="","",IF(COUNTIF(pl_chave,D693)&gt;0,"No plano atual","Fora do plano: histórico preservado"))</f>
        <v/>
      </c>
      <c r="R693" s="23">
        <f>IF(A693&amp;B693&amp;C693="","",IF(A693="","ERRO: falta ID do registro",IF(COUNTIF(ex_id,A693)&gt;1,"ERRO: ID do registro duplicado",IF(NOT(ISNUMBER(H693)),"ERRO: data realizada ausente ou inválida",IF(AND(ISNUMBER(pcmd_emissao),N(H693)&gt;N(pcmd_emissao)),"Verificar: realizada após a emissão","OK")))))</f>
        <v/>
      </c>
      <c r="S693" s="53" t="n"/>
    </row>
    <row r="694">
      <c r="A694" s="25" t="n"/>
      <c r="B694" s="29" t="n"/>
      <c r="C694" s="25" t="n"/>
      <c r="D694" s="23">
        <f>IF(OR(B694="",C694=""),"",B694&amp;"|"&amp;C694)</f>
        <v/>
      </c>
      <c r="E694" s="29" t="n"/>
      <c r="F694" s="52" t="n"/>
      <c r="G694" s="49" t="n"/>
      <c r="H694" s="49" t="n"/>
      <c r="I694" s="30">
        <f>IF(OR(D694="",NOT(ISNUMBER(G694))),"",D694&amp;"|"&amp;YEAR(G694)&amp;"-"&amp;RIGHT("0"&amp;MONTH(G694),2)&amp;"-"&amp;RIGHT("0"&amp;DAY(G694),2))</f>
        <v/>
      </c>
      <c r="J694" s="52" t="n"/>
      <c r="K694" s="25" t="n"/>
      <c r="L694" s="29" t="n"/>
      <c r="M694" s="25" t="n"/>
      <c r="N694" s="25" t="n"/>
      <c r="O694" s="23">
        <f>IF(A694&amp;B694&amp;C694="","",IF(I694="","Sem vínculo",IF(COUNTIF(oc_chave,I694)&gt;0,"Vinculada","Previsão não encontrada")))</f>
        <v/>
      </c>
      <c r="P694" s="39">
        <f>IF(ISNUMBER(H694),YEAR(H694),"")</f>
        <v/>
      </c>
      <c r="Q694" s="23">
        <f>IF(D694="","",IF(COUNTIF(pl_chave,D694)&gt;0,"No plano atual","Fora do plano: histórico preservado"))</f>
        <v/>
      </c>
      <c r="R694" s="23">
        <f>IF(A694&amp;B694&amp;C694="","",IF(A694="","ERRO: falta ID do registro",IF(COUNTIF(ex_id,A694)&gt;1,"ERRO: ID do registro duplicado",IF(NOT(ISNUMBER(H694)),"ERRO: data realizada ausente ou inválida",IF(AND(ISNUMBER(pcmd_emissao),N(H694)&gt;N(pcmd_emissao)),"Verificar: realizada após a emissão","OK")))))</f>
        <v/>
      </c>
      <c r="S694" s="53" t="n"/>
    </row>
    <row r="695">
      <c r="A695" s="25" t="n"/>
      <c r="B695" s="29" t="n"/>
      <c r="C695" s="25" t="n"/>
      <c r="D695" s="23">
        <f>IF(OR(B695="",C695=""),"",B695&amp;"|"&amp;C695)</f>
        <v/>
      </c>
      <c r="E695" s="29" t="n"/>
      <c r="F695" s="52" t="n"/>
      <c r="G695" s="49" t="n"/>
      <c r="H695" s="49" t="n"/>
      <c r="I695" s="30">
        <f>IF(OR(D695="",NOT(ISNUMBER(G695))),"",D695&amp;"|"&amp;YEAR(G695)&amp;"-"&amp;RIGHT("0"&amp;MONTH(G695),2)&amp;"-"&amp;RIGHT("0"&amp;DAY(G695),2))</f>
        <v/>
      </c>
      <c r="J695" s="52" t="n"/>
      <c r="K695" s="25" t="n"/>
      <c r="L695" s="29" t="n"/>
      <c r="M695" s="25" t="n"/>
      <c r="N695" s="25" t="n"/>
      <c r="O695" s="23">
        <f>IF(A695&amp;B695&amp;C695="","",IF(I695="","Sem vínculo",IF(COUNTIF(oc_chave,I695)&gt;0,"Vinculada","Previsão não encontrada")))</f>
        <v/>
      </c>
      <c r="P695" s="39">
        <f>IF(ISNUMBER(H695),YEAR(H695),"")</f>
        <v/>
      </c>
      <c r="Q695" s="23">
        <f>IF(D695="","",IF(COUNTIF(pl_chave,D695)&gt;0,"No plano atual","Fora do plano: histórico preservado"))</f>
        <v/>
      </c>
      <c r="R695" s="23">
        <f>IF(A695&amp;B695&amp;C695="","",IF(A695="","ERRO: falta ID do registro",IF(COUNTIF(ex_id,A695)&gt;1,"ERRO: ID do registro duplicado",IF(NOT(ISNUMBER(H695)),"ERRO: data realizada ausente ou inválida",IF(AND(ISNUMBER(pcmd_emissao),N(H695)&gt;N(pcmd_emissao)),"Verificar: realizada após a emissão","OK")))))</f>
        <v/>
      </c>
      <c r="S695" s="53" t="n"/>
    </row>
    <row r="696">
      <c r="A696" s="25" t="n"/>
      <c r="B696" s="29" t="n"/>
      <c r="C696" s="25" t="n"/>
      <c r="D696" s="23">
        <f>IF(OR(B696="",C696=""),"",B696&amp;"|"&amp;C696)</f>
        <v/>
      </c>
      <c r="E696" s="29" t="n"/>
      <c r="F696" s="52" t="n"/>
      <c r="G696" s="49" t="n"/>
      <c r="H696" s="49" t="n"/>
      <c r="I696" s="30">
        <f>IF(OR(D696="",NOT(ISNUMBER(G696))),"",D696&amp;"|"&amp;YEAR(G696)&amp;"-"&amp;RIGHT("0"&amp;MONTH(G696),2)&amp;"-"&amp;RIGHT("0"&amp;DAY(G696),2))</f>
        <v/>
      </c>
      <c r="J696" s="52" t="n"/>
      <c r="K696" s="25" t="n"/>
      <c r="L696" s="29" t="n"/>
      <c r="M696" s="25" t="n"/>
      <c r="N696" s="25" t="n"/>
      <c r="O696" s="23">
        <f>IF(A696&amp;B696&amp;C696="","",IF(I696="","Sem vínculo",IF(COUNTIF(oc_chave,I696)&gt;0,"Vinculada","Previsão não encontrada")))</f>
        <v/>
      </c>
      <c r="P696" s="39">
        <f>IF(ISNUMBER(H696),YEAR(H696),"")</f>
        <v/>
      </c>
      <c r="Q696" s="23">
        <f>IF(D696="","",IF(COUNTIF(pl_chave,D696)&gt;0,"No plano atual","Fora do plano: histórico preservado"))</f>
        <v/>
      </c>
      <c r="R696" s="23">
        <f>IF(A696&amp;B696&amp;C696="","",IF(A696="","ERRO: falta ID do registro",IF(COUNTIF(ex_id,A696)&gt;1,"ERRO: ID do registro duplicado",IF(NOT(ISNUMBER(H696)),"ERRO: data realizada ausente ou inválida",IF(AND(ISNUMBER(pcmd_emissao),N(H696)&gt;N(pcmd_emissao)),"Verificar: realizada após a emissão","OK")))))</f>
        <v/>
      </c>
      <c r="S696" s="53" t="n"/>
    </row>
    <row r="697">
      <c r="A697" s="25" t="n"/>
      <c r="B697" s="29" t="n"/>
      <c r="C697" s="25" t="n"/>
      <c r="D697" s="23">
        <f>IF(OR(B697="",C697=""),"",B697&amp;"|"&amp;C697)</f>
        <v/>
      </c>
      <c r="E697" s="29" t="n"/>
      <c r="F697" s="52" t="n"/>
      <c r="G697" s="49" t="n"/>
      <c r="H697" s="49" t="n"/>
      <c r="I697" s="30">
        <f>IF(OR(D697="",NOT(ISNUMBER(G697))),"",D697&amp;"|"&amp;YEAR(G697)&amp;"-"&amp;RIGHT("0"&amp;MONTH(G697),2)&amp;"-"&amp;RIGHT("0"&amp;DAY(G697),2))</f>
        <v/>
      </c>
      <c r="J697" s="52" t="n"/>
      <c r="K697" s="25" t="n"/>
      <c r="L697" s="29" t="n"/>
      <c r="M697" s="25" t="n"/>
      <c r="N697" s="25" t="n"/>
      <c r="O697" s="23">
        <f>IF(A697&amp;B697&amp;C697="","",IF(I697="","Sem vínculo",IF(COUNTIF(oc_chave,I697)&gt;0,"Vinculada","Previsão não encontrada")))</f>
        <v/>
      </c>
      <c r="P697" s="39">
        <f>IF(ISNUMBER(H697),YEAR(H697),"")</f>
        <v/>
      </c>
      <c r="Q697" s="23">
        <f>IF(D697="","",IF(COUNTIF(pl_chave,D697)&gt;0,"No plano atual","Fora do plano: histórico preservado"))</f>
        <v/>
      </c>
      <c r="R697" s="23">
        <f>IF(A697&amp;B697&amp;C697="","",IF(A697="","ERRO: falta ID do registro",IF(COUNTIF(ex_id,A697)&gt;1,"ERRO: ID do registro duplicado",IF(NOT(ISNUMBER(H697)),"ERRO: data realizada ausente ou inválida",IF(AND(ISNUMBER(pcmd_emissao),N(H697)&gt;N(pcmd_emissao)),"Verificar: realizada após a emissão","OK")))))</f>
        <v/>
      </c>
      <c r="S697" s="53" t="n"/>
    </row>
    <row r="698">
      <c r="A698" s="25" t="n"/>
      <c r="B698" s="29" t="n"/>
      <c r="C698" s="25" t="n"/>
      <c r="D698" s="23">
        <f>IF(OR(B698="",C698=""),"",B698&amp;"|"&amp;C698)</f>
        <v/>
      </c>
      <c r="E698" s="29" t="n"/>
      <c r="F698" s="52" t="n"/>
      <c r="G698" s="49" t="n"/>
      <c r="H698" s="49" t="n"/>
      <c r="I698" s="30">
        <f>IF(OR(D698="",NOT(ISNUMBER(G698))),"",D698&amp;"|"&amp;YEAR(G698)&amp;"-"&amp;RIGHT("0"&amp;MONTH(G698),2)&amp;"-"&amp;RIGHT("0"&amp;DAY(G698),2))</f>
        <v/>
      </c>
      <c r="J698" s="52" t="n"/>
      <c r="K698" s="25" t="n"/>
      <c r="L698" s="29" t="n"/>
      <c r="M698" s="25" t="n"/>
      <c r="N698" s="25" t="n"/>
      <c r="O698" s="23">
        <f>IF(A698&amp;B698&amp;C698="","",IF(I698="","Sem vínculo",IF(COUNTIF(oc_chave,I698)&gt;0,"Vinculada","Previsão não encontrada")))</f>
        <v/>
      </c>
      <c r="P698" s="39">
        <f>IF(ISNUMBER(H698),YEAR(H698),"")</f>
        <v/>
      </c>
      <c r="Q698" s="23">
        <f>IF(D698="","",IF(COUNTIF(pl_chave,D698)&gt;0,"No plano atual","Fora do plano: histórico preservado"))</f>
        <v/>
      </c>
      <c r="R698" s="23">
        <f>IF(A698&amp;B698&amp;C698="","",IF(A698="","ERRO: falta ID do registro",IF(COUNTIF(ex_id,A698)&gt;1,"ERRO: ID do registro duplicado",IF(NOT(ISNUMBER(H698)),"ERRO: data realizada ausente ou inválida",IF(AND(ISNUMBER(pcmd_emissao),N(H698)&gt;N(pcmd_emissao)),"Verificar: realizada após a emissão","OK")))))</f>
        <v/>
      </c>
      <c r="S698" s="53" t="n"/>
    </row>
    <row r="699">
      <c r="A699" s="25" t="n"/>
      <c r="B699" s="29" t="n"/>
      <c r="C699" s="25" t="n"/>
      <c r="D699" s="23">
        <f>IF(OR(B699="",C699=""),"",B699&amp;"|"&amp;C699)</f>
        <v/>
      </c>
      <c r="E699" s="29" t="n"/>
      <c r="F699" s="52" t="n"/>
      <c r="G699" s="49" t="n"/>
      <c r="H699" s="49" t="n"/>
      <c r="I699" s="30">
        <f>IF(OR(D699="",NOT(ISNUMBER(G699))),"",D699&amp;"|"&amp;YEAR(G699)&amp;"-"&amp;RIGHT("0"&amp;MONTH(G699),2)&amp;"-"&amp;RIGHT("0"&amp;DAY(G699),2))</f>
        <v/>
      </c>
      <c r="J699" s="52" t="n"/>
      <c r="K699" s="25" t="n"/>
      <c r="L699" s="29" t="n"/>
      <c r="M699" s="25" t="n"/>
      <c r="N699" s="25" t="n"/>
      <c r="O699" s="23">
        <f>IF(A699&amp;B699&amp;C699="","",IF(I699="","Sem vínculo",IF(COUNTIF(oc_chave,I699)&gt;0,"Vinculada","Previsão não encontrada")))</f>
        <v/>
      </c>
      <c r="P699" s="39">
        <f>IF(ISNUMBER(H699),YEAR(H699),"")</f>
        <v/>
      </c>
      <c r="Q699" s="23">
        <f>IF(D699="","",IF(COUNTIF(pl_chave,D699)&gt;0,"No plano atual","Fora do plano: histórico preservado"))</f>
        <v/>
      </c>
      <c r="R699" s="23">
        <f>IF(A699&amp;B699&amp;C699="","",IF(A699="","ERRO: falta ID do registro",IF(COUNTIF(ex_id,A699)&gt;1,"ERRO: ID do registro duplicado",IF(NOT(ISNUMBER(H699)),"ERRO: data realizada ausente ou inválida",IF(AND(ISNUMBER(pcmd_emissao),N(H699)&gt;N(pcmd_emissao)),"Verificar: realizada após a emissão","OK")))))</f>
        <v/>
      </c>
      <c r="S699" s="53" t="n"/>
    </row>
    <row r="700">
      <c r="A700" s="25" t="n"/>
      <c r="B700" s="29" t="n"/>
      <c r="C700" s="25" t="n"/>
      <c r="D700" s="23">
        <f>IF(OR(B700="",C700=""),"",B700&amp;"|"&amp;C700)</f>
        <v/>
      </c>
      <c r="E700" s="29" t="n"/>
      <c r="F700" s="52" t="n"/>
      <c r="G700" s="49" t="n"/>
      <c r="H700" s="49" t="n"/>
      <c r="I700" s="30">
        <f>IF(OR(D700="",NOT(ISNUMBER(G700))),"",D700&amp;"|"&amp;YEAR(G700)&amp;"-"&amp;RIGHT("0"&amp;MONTH(G700),2)&amp;"-"&amp;RIGHT("0"&amp;DAY(G700),2))</f>
        <v/>
      </c>
      <c r="J700" s="52" t="n"/>
      <c r="K700" s="25" t="n"/>
      <c r="L700" s="29" t="n"/>
      <c r="M700" s="25" t="n"/>
      <c r="N700" s="25" t="n"/>
      <c r="O700" s="23">
        <f>IF(A700&amp;B700&amp;C700="","",IF(I700="","Sem vínculo",IF(COUNTIF(oc_chave,I700)&gt;0,"Vinculada","Previsão não encontrada")))</f>
        <v/>
      </c>
      <c r="P700" s="39">
        <f>IF(ISNUMBER(H700),YEAR(H700),"")</f>
        <v/>
      </c>
      <c r="Q700" s="23">
        <f>IF(D700="","",IF(COUNTIF(pl_chave,D700)&gt;0,"No plano atual","Fora do plano: histórico preservado"))</f>
        <v/>
      </c>
      <c r="R700" s="23">
        <f>IF(A700&amp;B700&amp;C700="","",IF(A700="","ERRO: falta ID do registro",IF(COUNTIF(ex_id,A700)&gt;1,"ERRO: ID do registro duplicado",IF(NOT(ISNUMBER(H700)),"ERRO: data realizada ausente ou inválida",IF(AND(ISNUMBER(pcmd_emissao),N(H700)&gt;N(pcmd_emissao)),"Verificar: realizada após a emissão","OK")))))</f>
        <v/>
      </c>
      <c r="S700" s="53" t="n"/>
    </row>
    <row r="701">
      <c r="A701" s="25" t="n"/>
      <c r="B701" s="29" t="n"/>
      <c r="C701" s="25" t="n"/>
      <c r="D701" s="23">
        <f>IF(OR(B701="",C701=""),"",B701&amp;"|"&amp;C701)</f>
        <v/>
      </c>
      <c r="E701" s="29" t="n"/>
      <c r="F701" s="52" t="n"/>
      <c r="G701" s="49" t="n"/>
      <c r="H701" s="49" t="n"/>
      <c r="I701" s="30">
        <f>IF(OR(D701="",NOT(ISNUMBER(G701))),"",D701&amp;"|"&amp;YEAR(G701)&amp;"-"&amp;RIGHT("0"&amp;MONTH(G701),2)&amp;"-"&amp;RIGHT("0"&amp;DAY(G701),2))</f>
        <v/>
      </c>
      <c r="J701" s="52" t="n"/>
      <c r="K701" s="25" t="n"/>
      <c r="L701" s="29" t="n"/>
      <c r="M701" s="25" t="n"/>
      <c r="N701" s="25" t="n"/>
      <c r="O701" s="23">
        <f>IF(A701&amp;B701&amp;C701="","",IF(I701="","Sem vínculo",IF(COUNTIF(oc_chave,I701)&gt;0,"Vinculada","Previsão não encontrada")))</f>
        <v/>
      </c>
      <c r="P701" s="39">
        <f>IF(ISNUMBER(H701),YEAR(H701),"")</f>
        <v/>
      </c>
      <c r="Q701" s="23">
        <f>IF(D701="","",IF(COUNTIF(pl_chave,D701)&gt;0,"No plano atual","Fora do plano: histórico preservado"))</f>
        <v/>
      </c>
      <c r="R701" s="23">
        <f>IF(A701&amp;B701&amp;C701="","",IF(A701="","ERRO: falta ID do registro",IF(COUNTIF(ex_id,A701)&gt;1,"ERRO: ID do registro duplicado",IF(NOT(ISNUMBER(H701)),"ERRO: data realizada ausente ou inválida",IF(AND(ISNUMBER(pcmd_emissao),N(H701)&gt;N(pcmd_emissao)),"Verificar: realizada após a emissão","OK")))))</f>
        <v/>
      </c>
      <c r="S701" s="53" t="n"/>
    </row>
    <row r="702">
      <c r="A702" s="25" t="n"/>
      <c r="B702" s="29" t="n"/>
      <c r="C702" s="25" t="n"/>
      <c r="D702" s="23">
        <f>IF(OR(B702="",C702=""),"",B702&amp;"|"&amp;C702)</f>
        <v/>
      </c>
      <c r="E702" s="29" t="n"/>
      <c r="F702" s="52" t="n"/>
      <c r="G702" s="49" t="n"/>
      <c r="H702" s="49" t="n"/>
      <c r="I702" s="30">
        <f>IF(OR(D702="",NOT(ISNUMBER(G702))),"",D702&amp;"|"&amp;YEAR(G702)&amp;"-"&amp;RIGHT("0"&amp;MONTH(G702),2)&amp;"-"&amp;RIGHT("0"&amp;DAY(G702),2))</f>
        <v/>
      </c>
      <c r="J702" s="52" t="n"/>
      <c r="K702" s="25" t="n"/>
      <c r="L702" s="29" t="n"/>
      <c r="M702" s="25" t="n"/>
      <c r="N702" s="25" t="n"/>
      <c r="O702" s="23">
        <f>IF(A702&amp;B702&amp;C702="","",IF(I702="","Sem vínculo",IF(COUNTIF(oc_chave,I702)&gt;0,"Vinculada","Previsão não encontrada")))</f>
        <v/>
      </c>
      <c r="P702" s="39">
        <f>IF(ISNUMBER(H702),YEAR(H702),"")</f>
        <v/>
      </c>
      <c r="Q702" s="23">
        <f>IF(D702="","",IF(COUNTIF(pl_chave,D702)&gt;0,"No plano atual","Fora do plano: histórico preservado"))</f>
        <v/>
      </c>
      <c r="R702" s="23">
        <f>IF(A702&amp;B702&amp;C702="","",IF(A702="","ERRO: falta ID do registro",IF(COUNTIF(ex_id,A702)&gt;1,"ERRO: ID do registro duplicado",IF(NOT(ISNUMBER(H702)),"ERRO: data realizada ausente ou inválida",IF(AND(ISNUMBER(pcmd_emissao),N(H702)&gt;N(pcmd_emissao)),"Verificar: realizada após a emissão","OK")))))</f>
        <v/>
      </c>
      <c r="S702" s="53" t="n"/>
    </row>
    <row r="703">
      <c r="A703" s="25" t="n"/>
      <c r="B703" s="29" t="n"/>
      <c r="C703" s="25" t="n"/>
      <c r="D703" s="23">
        <f>IF(OR(B703="",C703=""),"",B703&amp;"|"&amp;C703)</f>
        <v/>
      </c>
      <c r="E703" s="29" t="n"/>
      <c r="F703" s="52" t="n"/>
      <c r="G703" s="49" t="n"/>
      <c r="H703" s="49" t="n"/>
      <c r="I703" s="30">
        <f>IF(OR(D703="",NOT(ISNUMBER(G703))),"",D703&amp;"|"&amp;YEAR(G703)&amp;"-"&amp;RIGHT("0"&amp;MONTH(G703),2)&amp;"-"&amp;RIGHT("0"&amp;DAY(G703),2))</f>
        <v/>
      </c>
      <c r="J703" s="52" t="n"/>
      <c r="K703" s="25" t="n"/>
      <c r="L703" s="29" t="n"/>
      <c r="M703" s="25" t="n"/>
      <c r="N703" s="25" t="n"/>
      <c r="O703" s="23">
        <f>IF(A703&amp;B703&amp;C703="","",IF(I703="","Sem vínculo",IF(COUNTIF(oc_chave,I703)&gt;0,"Vinculada","Previsão não encontrada")))</f>
        <v/>
      </c>
      <c r="P703" s="39">
        <f>IF(ISNUMBER(H703),YEAR(H703),"")</f>
        <v/>
      </c>
      <c r="Q703" s="23">
        <f>IF(D703="","",IF(COUNTIF(pl_chave,D703)&gt;0,"No plano atual","Fora do plano: histórico preservado"))</f>
        <v/>
      </c>
      <c r="R703" s="23">
        <f>IF(A703&amp;B703&amp;C703="","",IF(A703="","ERRO: falta ID do registro",IF(COUNTIF(ex_id,A703)&gt;1,"ERRO: ID do registro duplicado",IF(NOT(ISNUMBER(H703)),"ERRO: data realizada ausente ou inválida",IF(AND(ISNUMBER(pcmd_emissao),N(H703)&gt;N(pcmd_emissao)),"Verificar: realizada após a emissão","OK")))))</f>
        <v/>
      </c>
      <c r="S703" s="53" t="n"/>
    </row>
    <row r="704">
      <c r="A704" s="25" t="n"/>
      <c r="B704" s="29" t="n"/>
      <c r="C704" s="25" t="n"/>
      <c r="D704" s="23">
        <f>IF(OR(B704="",C704=""),"",B704&amp;"|"&amp;C704)</f>
        <v/>
      </c>
      <c r="E704" s="29" t="n"/>
      <c r="F704" s="52" t="n"/>
      <c r="G704" s="49" t="n"/>
      <c r="H704" s="49" t="n"/>
      <c r="I704" s="30">
        <f>IF(OR(D704="",NOT(ISNUMBER(G704))),"",D704&amp;"|"&amp;YEAR(G704)&amp;"-"&amp;RIGHT("0"&amp;MONTH(G704),2)&amp;"-"&amp;RIGHT("0"&amp;DAY(G704),2))</f>
        <v/>
      </c>
      <c r="J704" s="52" t="n"/>
      <c r="K704" s="25" t="n"/>
      <c r="L704" s="29" t="n"/>
      <c r="M704" s="25" t="n"/>
      <c r="N704" s="25" t="n"/>
      <c r="O704" s="23">
        <f>IF(A704&amp;B704&amp;C704="","",IF(I704="","Sem vínculo",IF(COUNTIF(oc_chave,I704)&gt;0,"Vinculada","Previsão não encontrada")))</f>
        <v/>
      </c>
      <c r="P704" s="39">
        <f>IF(ISNUMBER(H704),YEAR(H704),"")</f>
        <v/>
      </c>
      <c r="Q704" s="23">
        <f>IF(D704="","",IF(COUNTIF(pl_chave,D704)&gt;0,"No plano atual","Fora do plano: histórico preservado"))</f>
        <v/>
      </c>
      <c r="R704" s="23">
        <f>IF(A704&amp;B704&amp;C704="","",IF(A704="","ERRO: falta ID do registro",IF(COUNTIF(ex_id,A704)&gt;1,"ERRO: ID do registro duplicado",IF(NOT(ISNUMBER(H704)),"ERRO: data realizada ausente ou inválida",IF(AND(ISNUMBER(pcmd_emissao),N(H704)&gt;N(pcmd_emissao)),"Verificar: realizada após a emissão","OK")))))</f>
        <v/>
      </c>
      <c r="S704" s="53" t="n"/>
    </row>
    <row r="705">
      <c r="A705" s="25" t="n"/>
      <c r="B705" s="29" t="n"/>
      <c r="C705" s="25" t="n"/>
      <c r="D705" s="23">
        <f>IF(OR(B705="",C705=""),"",B705&amp;"|"&amp;C705)</f>
        <v/>
      </c>
      <c r="E705" s="29" t="n"/>
      <c r="F705" s="52" t="n"/>
      <c r="G705" s="49" t="n"/>
      <c r="H705" s="49" t="n"/>
      <c r="I705" s="30">
        <f>IF(OR(D705="",NOT(ISNUMBER(G705))),"",D705&amp;"|"&amp;YEAR(G705)&amp;"-"&amp;RIGHT("0"&amp;MONTH(G705),2)&amp;"-"&amp;RIGHT("0"&amp;DAY(G705),2))</f>
        <v/>
      </c>
      <c r="J705" s="52" t="n"/>
      <c r="K705" s="25" t="n"/>
      <c r="L705" s="29" t="n"/>
      <c r="M705" s="25" t="n"/>
      <c r="N705" s="25" t="n"/>
      <c r="O705" s="23">
        <f>IF(A705&amp;B705&amp;C705="","",IF(I705="","Sem vínculo",IF(COUNTIF(oc_chave,I705)&gt;0,"Vinculada","Previsão não encontrada")))</f>
        <v/>
      </c>
      <c r="P705" s="39">
        <f>IF(ISNUMBER(H705),YEAR(H705),"")</f>
        <v/>
      </c>
      <c r="Q705" s="23">
        <f>IF(D705="","",IF(COUNTIF(pl_chave,D705)&gt;0,"No plano atual","Fora do plano: histórico preservado"))</f>
        <v/>
      </c>
      <c r="R705" s="23">
        <f>IF(A705&amp;B705&amp;C705="","",IF(A705="","ERRO: falta ID do registro",IF(COUNTIF(ex_id,A705)&gt;1,"ERRO: ID do registro duplicado",IF(NOT(ISNUMBER(H705)),"ERRO: data realizada ausente ou inválida",IF(AND(ISNUMBER(pcmd_emissao),N(H705)&gt;N(pcmd_emissao)),"Verificar: realizada após a emissão","OK")))))</f>
        <v/>
      </c>
      <c r="S705" s="53" t="n"/>
    </row>
    <row r="706">
      <c r="A706" s="25" t="n"/>
      <c r="B706" s="29" t="n"/>
      <c r="C706" s="25" t="n"/>
      <c r="D706" s="23">
        <f>IF(OR(B706="",C706=""),"",B706&amp;"|"&amp;C706)</f>
        <v/>
      </c>
      <c r="E706" s="29" t="n"/>
      <c r="F706" s="52" t="n"/>
      <c r="G706" s="49" t="n"/>
      <c r="H706" s="49" t="n"/>
      <c r="I706" s="30">
        <f>IF(OR(D706="",NOT(ISNUMBER(G706))),"",D706&amp;"|"&amp;YEAR(G706)&amp;"-"&amp;RIGHT("0"&amp;MONTH(G706),2)&amp;"-"&amp;RIGHT("0"&amp;DAY(G706),2))</f>
        <v/>
      </c>
      <c r="J706" s="52" t="n"/>
      <c r="K706" s="25" t="n"/>
      <c r="L706" s="29" t="n"/>
      <c r="M706" s="25" t="n"/>
      <c r="N706" s="25" t="n"/>
      <c r="O706" s="23">
        <f>IF(A706&amp;B706&amp;C706="","",IF(I706="","Sem vínculo",IF(COUNTIF(oc_chave,I706)&gt;0,"Vinculada","Previsão não encontrada")))</f>
        <v/>
      </c>
      <c r="P706" s="39">
        <f>IF(ISNUMBER(H706),YEAR(H706),"")</f>
        <v/>
      </c>
      <c r="Q706" s="23">
        <f>IF(D706="","",IF(COUNTIF(pl_chave,D706)&gt;0,"No plano atual","Fora do plano: histórico preservado"))</f>
        <v/>
      </c>
      <c r="R706" s="23">
        <f>IF(A706&amp;B706&amp;C706="","",IF(A706="","ERRO: falta ID do registro",IF(COUNTIF(ex_id,A706)&gt;1,"ERRO: ID do registro duplicado",IF(NOT(ISNUMBER(H706)),"ERRO: data realizada ausente ou inválida",IF(AND(ISNUMBER(pcmd_emissao),N(H706)&gt;N(pcmd_emissao)),"Verificar: realizada após a emissão","OK")))))</f>
        <v/>
      </c>
      <c r="S706" s="53" t="n"/>
    </row>
    <row r="707">
      <c r="A707" s="25" t="n"/>
      <c r="B707" s="29" t="n"/>
      <c r="C707" s="25" t="n"/>
      <c r="D707" s="23">
        <f>IF(OR(B707="",C707=""),"",B707&amp;"|"&amp;C707)</f>
        <v/>
      </c>
      <c r="E707" s="29" t="n"/>
      <c r="F707" s="52" t="n"/>
      <c r="G707" s="49" t="n"/>
      <c r="H707" s="49" t="n"/>
      <c r="I707" s="30">
        <f>IF(OR(D707="",NOT(ISNUMBER(G707))),"",D707&amp;"|"&amp;YEAR(G707)&amp;"-"&amp;RIGHT("0"&amp;MONTH(G707),2)&amp;"-"&amp;RIGHT("0"&amp;DAY(G707),2))</f>
        <v/>
      </c>
      <c r="J707" s="52" t="n"/>
      <c r="K707" s="25" t="n"/>
      <c r="L707" s="29" t="n"/>
      <c r="M707" s="25" t="n"/>
      <c r="N707" s="25" t="n"/>
      <c r="O707" s="23">
        <f>IF(A707&amp;B707&amp;C707="","",IF(I707="","Sem vínculo",IF(COUNTIF(oc_chave,I707)&gt;0,"Vinculada","Previsão não encontrada")))</f>
        <v/>
      </c>
      <c r="P707" s="39">
        <f>IF(ISNUMBER(H707),YEAR(H707),"")</f>
        <v/>
      </c>
      <c r="Q707" s="23">
        <f>IF(D707="","",IF(COUNTIF(pl_chave,D707)&gt;0,"No plano atual","Fora do plano: histórico preservado"))</f>
        <v/>
      </c>
      <c r="R707" s="23">
        <f>IF(A707&amp;B707&amp;C707="","",IF(A707="","ERRO: falta ID do registro",IF(COUNTIF(ex_id,A707)&gt;1,"ERRO: ID do registro duplicado",IF(NOT(ISNUMBER(H707)),"ERRO: data realizada ausente ou inválida",IF(AND(ISNUMBER(pcmd_emissao),N(H707)&gt;N(pcmd_emissao)),"Verificar: realizada após a emissão","OK")))))</f>
        <v/>
      </c>
      <c r="S707" s="53" t="n"/>
    </row>
    <row r="708">
      <c r="A708" s="25" t="n"/>
      <c r="B708" s="29" t="n"/>
      <c r="C708" s="25" t="n"/>
      <c r="D708" s="23">
        <f>IF(OR(B708="",C708=""),"",B708&amp;"|"&amp;C708)</f>
        <v/>
      </c>
      <c r="E708" s="29" t="n"/>
      <c r="F708" s="52" t="n"/>
      <c r="G708" s="49" t="n"/>
      <c r="H708" s="49" t="n"/>
      <c r="I708" s="30">
        <f>IF(OR(D708="",NOT(ISNUMBER(G708))),"",D708&amp;"|"&amp;YEAR(G708)&amp;"-"&amp;RIGHT("0"&amp;MONTH(G708),2)&amp;"-"&amp;RIGHT("0"&amp;DAY(G708),2))</f>
        <v/>
      </c>
      <c r="J708" s="52" t="n"/>
      <c r="K708" s="25" t="n"/>
      <c r="L708" s="29" t="n"/>
      <c r="M708" s="25" t="n"/>
      <c r="N708" s="25" t="n"/>
      <c r="O708" s="23">
        <f>IF(A708&amp;B708&amp;C708="","",IF(I708="","Sem vínculo",IF(COUNTIF(oc_chave,I708)&gt;0,"Vinculada","Previsão não encontrada")))</f>
        <v/>
      </c>
      <c r="P708" s="39">
        <f>IF(ISNUMBER(H708),YEAR(H708),"")</f>
        <v/>
      </c>
      <c r="Q708" s="23">
        <f>IF(D708="","",IF(COUNTIF(pl_chave,D708)&gt;0,"No plano atual","Fora do plano: histórico preservado"))</f>
        <v/>
      </c>
      <c r="R708" s="23">
        <f>IF(A708&amp;B708&amp;C708="","",IF(A708="","ERRO: falta ID do registro",IF(COUNTIF(ex_id,A708)&gt;1,"ERRO: ID do registro duplicado",IF(NOT(ISNUMBER(H708)),"ERRO: data realizada ausente ou inválida",IF(AND(ISNUMBER(pcmd_emissao),N(H708)&gt;N(pcmd_emissao)),"Verificar: realizada após a emissão","OK")))))</f>
        <v/>
      </c>
      <c r="S708" s="53" t="n"/>
    </row>
    <row r="709">
      <c r="A709" s="25" t="n"/>
      <c r="B709" s="29" t="n"/>
      <c r="C709" s="25" t="n"/>
      <c r="D709" s="23">
        <f>IF(OR(B709="",C709=""),"",B709&amp;"|"&amp;C709)</f>
        <v/>
      </c>
      <c r="E709" s="29" t="n"/>
      <c r="F709" s="52" t="n"/>
      <c r="G709" s="49" t="n"/>
      <c r="H709" s="49" t="n"/>
      <c r="I709" s="30">
        <f>IF(OR(D709="",NOT(ISNUMBER(G709))),"",D709&amp;"|"&amp;YEAR(G709)&amp;"-"&amp;RIGHT("0"&amp;MONTH(G709),2)&amp;"-"&amp;RIGHT("0"&amp;DAY(G709),2))</f>
        <v/>
      </c>
      <c r="J709" s="52" t="n"/>
      <c r="K709" s="25" t="n"/>
      <c r="L709" s="29" t="n"/>
      <c r="M709" s="25" t="n"/>
      <c r="N709" s="25" t="n"/>
      <c r="O709" s="23">
        <f>IF(A709&amp;B709&amp;C709="","",IF(I709="","Sem vínculo",IF(COUNTIF(oc_chave,I709)&gt;0,"Vinculada","Previsão não encontrada")))</f>
        <v/>
      </c>
      <c r="P709" s="39">
        <f>IF(ISNUMBER(H709),YEAR(H709),"")</f>
        <v/>
      </c>
      <c r="Q709" s="23">
        <f>IF(D709="","",IF(COUNTIF(pl_chave,D709)&gt;0,"No plano atual","Fora do plano: histórico preservado"))</f>
        <v/>
      </c>
      <c r="R709" s="23">
        <f>IF(A709&amp;B709&amp;C709="","",IF(A709="","ERRO: falta ID do registro",IF(COUNTIF(ex_id,A709)&gt;1,"ERRO: ID do registro duplicado",IF(NOT(ISNUMBER(H709)),"ERRO: data realizada ausente ou inválida",IF(AND(ISNUMBER(pcmd_emissao),N(H709)&gt;N(pcmd_emissao)),"Verificar: realizada após a emissão","OK")))))</f>
        <v/>
      </c>
      <c r="S709" s="53" t="n"/>
    </row>
    <row r="710">
      <c r="A710" s="25" t="n"/>
      <c r="B710" s="29" t="n"/>
      <c r="C710" s="25" t="n"/>
      <c r="D710" s="23">
        <f>IF(OR(B710="",C710=""),"",B710&amp;"|"&amp;C710)</f>
        <v/>
      </c>
      <c r="E710" s="29" t="n"/>
      <c r="F710" s="52" t="n"/>
      <c r="G710" s="49" t="n"/>
      <c r="H710" s="49" t="n"/>
      <c r="I710" s="30">
        <f>IF(OR(D710="",NOT(ISNUMBER(G710))),"",D710&amp;"|"&amp;YEAR(G710)&amp;"-"&amp;RIGHT("0"&amp;MONTH(G710),2)&amp;"-"&amp;RIGHT("0"&amp;DAY(G710),2))</f>
        <v/>
      </c>
      <c r="J710" s="52" t="n"/>
      <c r="K710" s="25" t="n"/>
      <c r="L710" s="29" t="n"/>
      <c r="M710" s="25" t="n"/>
      <c r="N710" s="25" t="n"/>
      <c r="O710" s="23">
        <f>IF(A710&amp;B710&amp;C710="","",IF(I710="","Sem vínculo",IF(COUNTIF(oc_chave,I710)&gt;0,"Vinculada","Previsão não encontrada")))</f>
        <v/>
      </c>
      <c r="P710" s="39">
        <f>IF(ISNUMBER(H710),YEAR(H710),"")</f>
        <v/>
      </c>
      <c r="Q710" s="23">
        <f>IF(D710="","",IF(COUNTIF(pl_chave,D710)&gt;0,"No plano atual","Fora do plano: histórico preservado"))</f>
        <v/>
      </c>
      <c r="R710" s="23">
        <f>IF(A710&amp;B710&amp;C710="","",IF(A710="","ERRO: falta ID do registro",IF(COUNTIF(ex_id,A710)&gt;1,"ERRO: ID do registro duplicado",IF(NOT(ISNUMBER(H710)),"ERRO: data realizada ausente ou inválida",IF(AND(ISNUMBER(pcmd_emissao),N(H710)&gt;N(pcmd_emissao)),"Verificar: realizada após a emissão","OK")))))</f>
        <v/>
      </c>
      <c r="S710" s="53" t="n"/>
    </row>
    <row r="711">
      <c r="A711" s="25" t="n"/>
      <c r="B711" s="29" t="n"/>
      <c r="C711" s="25" t="n"/>
      <c r="D711" s="23">
        <f>IF(OR(B711="",C711=""),"",B711&amp;"|"&amp;C711)</f>
        <v/>
      </c>
      <c r="E711" s="29" t="n"/>
      <c r="F711" s="52" t="n"/>
      <c r="G711" s="49" t="n"/>
      <c r="H711" s="49" t="n"/>
      <c r="I711" s="30">
        <f>IF(OR(D711="",NOT(ISNUMBER(G711))),"",D711&amp;"|"&amp;YEAR(G711)&amp;"-"&amp;RIGHT("0"&amp;MONTH(G711),2)&amp;"-"&amp;RIGHT("0"&amp;DAY(G711),2))</f>
        <v/>
      </c>
      <c r="J711" s="52" t="n"/>
      <c r="K711" s="25" t="n"/>
      <c r="L711" s="29" t="n"/>
      <c r="M711" s="25" t="n"/>
      <c r="N711" s="25" t="n"/>
      <c r="O711" s="23">
        <f>IF(A711&amp;B711&amp;C711="","",IF(I711="","Sem vínculo",IF(COUNTIF(oc_chave,I711)&gt;0,"Vinculada","Previsão não encontrada")))</f>
        <v/>
      </c>
      <c r="P711" s="39">
        <f>IF(ISNUMBER(H711),YEAR(H711),"")</f>
        <v/>
      </c>
      <c r="Q711" s="23">
        <f>IF(D711="","",IF(COUNTIF(pl_chave,D711)&gt;0,"No plano atual","Fora do plano: histórico preservado"))</f>
        <v/>
      </c>
      <c r="R711" s="23">
        <f>IF(A711&amp;B711&amp;C711="","",IF(A711="","ERRO: falta ID do registro",IF(COUNTIF(ex_id,A711)&gt;1,"ERRO: ID do registro duplicado",IF(NOT(ISNUMBER(H711)),"ERRO: data realizada ausente ou inválida",IF(AND(ISNUMBER(pcmd_emissao),N(H711)&gt;N(pcmd_emissao)),"Verificar: realizada após a emissão","OK")))))</f>
        <v/>
      </c>
      <c r="S711" s="53" t="n"/>
    </row>
    <row r="712">
      <c r="A712" s="25" t="n"/>
      <c r="B712" s="29" t="n"/>
      <c r="C712" s="25" t="n"/>
      <c r="D712" s="23">
        <f>IF(OR(B712="",C712=""),"",B712&amp;"|"&amp;C712)</f>
        <v/>
      </c>
      <c r="E712" s="29" t="n"/>
      <c r="F712" s="52" t="n"/>
      <c r="G712" s="49" t="n"/>
      <c r="H712" s="49" t="n"/>
      <c r="I712" s="30">
        <f>IF(OR(D712="",NOT(ISNUMBER(G712))),"",D712&amp;"|"&amp;YEAR(G712)&amp;"-"&amp;RIGHT("0"&amp;MONTH(G712),2)&amp;"-"&amp;RIGHT("0"&amp;DAY(G712),2))</f>
        <v/>
      </c>
      <c r="J712" s="52" t="n"/>
      <c r="K712" s="25" t="n"/>
      <c r="L712" s="29" t="n"/>
      <c r="M712" s="25" t="n"/>
      <c r="N712" s="25" t="n"/>
      <c r="O712" s="23">
        <f>IF(A712&amp;B712&amp;C712="","",IF(I712="","Sem vínculo",IF(COUNTIF(oc_chave,I712)&gt;0,"Vinculada","Previsão não encontrada")))</f>
        <v/>
      </c>
      <c r="P712" s="39">
        <f>IF(ISNUMBER(H712),YEAR(H712),"")</f>
        <v/>
      </c>
      <c r="Q712" s="23">
        <f>IF(D712="","",IF(COUNTIF(pl_chave,D712)&gt;0,"No plano atual","Fora do plano: histórico preservado"))</f>
        <v/>
      </c>
      <c r="R712" s="23">
        <f>IF(A712&amp;B712&amp;C712="","",IF(A712="","ERRO: falta ID do registro",IF(COUNTIF(ex_id,A712)&gt;1,"ERRO: ID do registro duplicado",IF(NOT(ISNUMBER(H712)),"ERRO: data realizada ausente ou inválida",IF(AND(ISNUMBER(pcmd_emissao),N(H712)&gt;N(pcmd_emissao)),"Verificar: realizada após a emissão","OK")))))</f>
        <v/>
      </c>
      <c r="S712" s="53" t="n"/>
    </row>
    <row r="713">
      <c r="A713" s="25" t="n"/>
      <c r="B713" s="29" t="n"/>
      <c r="C713" s="25" t="n"/>
      <c r="D713" s="23">
        <f>IF(OR(B713="",C713=""),"",B713&amp;"|"&amp;C713)</f>
        <v/>
      </c>
      <c r="E713" s="29" t="n"/>
      <c r="F713" s="52" t="n"/>
      <c r="G713" s="49" t="n"/>
      <c r="H713" s="49" t="n"/>
      <c r="I713" s="30">
        <f>IF(OR(D713="",NOT(ISNUMBER(G713))),"",D713&amp;"|"&amp;YEAR(G713)&amp;"-"&amp;RIGHT("0"&amp;MONTH(G713),2)&amp;"-"&amp;RIGHT("0"&amp;DAY(G713),2))</f>
        <v/>
      </c>
      <c r="J713" s="52" t="n"/>
      <c r="K713" s="25" t="n"/>
      <c r="L713" s="29" t="n"/>
      <c r="M713" s="25" t="n"/>
      <c r="N713" s="25" t="n"/>
      <c r="O713" s="23">
        <f>IF(A713&amp;B713&amp;C713="","",IF(I713="","Sem vínculo",IF(COUNTIF(oc_chave,I713)&gt;0,"Vinculada","Previsão não encontrada")))</f>
        <v/>
      </c>
      <c r="P713" s="39">
        <f>IF(ISNUMBER(H713),YEAR(H713),"")</f>
        <v/>
      </c>
      <c r="Q713" s="23">
        <f>IF(D713="","",IF(COUNTIF(pl_chave,D713)&gt;0,"No plano atual","Fora do plano: histórico preservado"))</f>
        <v/>
      </c>
      <c r="R713" s="23">
        <f>IF(A713&amp;B713&amp;C713="","",IF(A713="","ERRO: falta ID do registro",IF(COUNTIF(ex_id,A713)&gt;1,"ERRO: ID do registro duplicado",IF(NOT(ISNUMBER(H713)),"ERRO: data realizada ausente ou inválida",IF(AND(ISNUMBER(pcmd_emissao),N(H713)&gt;N(pcmd_emissao)),"Verificar: realizada após a emissão","OK")))))</f>
        <v/>
      </c>
      <c r="S713" s="53" t="n"/>
    </row>
    <row r="714">
      <c r="A714" s="25" t="n"/>
      <c r="B714" s="29" t="n"/>
      <c r="C714" s="25" t="n"/>
      <c r="D714" s="23">
        <f>IF(OR(B714="",C714=""),"",B714&amp;"|"&amp;C714)</f>
        <v/>
      </c>
      <c r="E714" s="29" t="n"/>
      <c r="F714" s="52" t="n"/>
      <c r="G714" s="49" t="n"/>
      <c r="H714" s="49" t="n"/>
      <c r="I714" s="30">
        <f>IF(OR(D714="",NOT(ISNUMBER(G714))),"",D714&amp;"|"&amp;YEAR(G714)&amp;"-"&amp;RIGHT("0"&amp;MONTH(G714),2)&amp;"-"&amp;RIGHT("0"&amp;DAY(G714),2))</f>
        <v/>
      </c>
      <c r="J714" s="52" t="n"/>
      <c r="K714" s="25" t="n"/>
      <c r="L714" s="29" t="n"/>
      <c r="M714" s="25" t="n"/>
      <c r="N714" s="25" t="n"/>
      <c r="O714" s="23">
        <f>IF(A714&amp;B714&amp;C714="","",IF(I714="","Sem vínculo",IF(COUNTIF(oc_chave,I714)&gt;0,"Vinculada","Previsão não encontrada")))</f>
        <v/>
      </c>
      <c r="P714" s="39">
        <f>IF(ISNUMBER(H714),YEAR(H714),"")</f>
        <v/>
      </c>
      <c r="Q714" s="23">
        <f>IF(D714="","",IF(COUNTIF(pl_chave,D714)&gt;0,"No plano atual","Fora do plano: histórico preservado"))</f>
        <v/>
      </c>
      <c r="R714" s="23">
        <f>IF(A714&amp;B714&amp;C714="","",IF(A714="","ERRO: falta ID do registro",IF(COUNTIF(ex_id,A714)&gt;1,"ERRO: ID do registro duplicado",IF(NOT(ISNUMBER(H714)),"ERRO: data realizada ausente ou inválida",IF(AND(ISNUMBER(pcmd_emissao),N(H714)&gt;N(pcmd_emissao)),"Verificar: realizada após a emissão","OK")))))</f>
        <v/>
      </c>
      <c r="S714" s="53" t="n"/>
    </row>
    <row r="715">
      <c r="A715" s="25" t="n"/>
      <c r="B715" s="29" t="n"/>
      <c r="C715" s="25" t="n"/>
      <c r="D715" s="23">
        <f>IF(OR(B715="",C715=""),"",B715&amp;"|"&amp;C715)</f>
        <v/>
      </c>
      <c r="E715" s="29" t="n"/>
      <c r="F715" s="52" t="n"/>
      <c r="G715" s="49" t="n"/>
      <c r="H715" s="49" t="n"/>
      <c r="I715" s="30">
        <f>IF(OR(D715="",NOT(ISNUMBER(G715))),"",D715&amp;"|"&amp;YEAR(G715)&amp;"-"&amp;RIGHT("0"&amp;MONTH(G715),2)&amp;"-"&amp;RIGHT("0"&amp;DAY(G715),2))</f>
        <v/>
      </c>
      <c r="J715" s="52" t="n"/>
      <c r="K715" s="25" t="n"/>
      <c r="L715" s="29" t="n"/>
      <c r="M715" s="25" t="n"/>
      <c r="N715" s="25" t="n"/>
      <c r="O715" s="23">
        <f>IF(A715&amp;B715&amp;C715="","",IF(I715="","Sem vínculo",IF(COUNTIF(oc_chave,I715)&gt;0,"Vinculada","Previsão não encontrada")))</f>
        <v/>
      </c>
      <c r="P715" s="39">
        <f>IF(ISNUMBER(H715),YEAR(H715),"")</f>
        <v/>
      </c>
      <c r="Q715" s="23">
        <f>IF(D715="","",IF(COUNTIF(pl_chave,D715)&gt;0,"No plano atual","Fora do plano: histórico preservado"))</f>
        <v/>
      </c>
      <c r="R715" s="23">
        <f>IF(A715&amp;B715&amp;C715="","",IF(A715="","ERRO: falta ID do registro",IF(COUNTIF(ex_id,A715)&gt;1,"ERRO: ID do registro duplicado",IF(NOT(ISNUMBER(H715)),"ERRO: data realizada ausente ou inválida",IF(AND(ISNUMBER(pcmd_emissao),N(H715)&gt;N(pcmd_emissao)),"Verificar: realizada após a emissão","OK")))))</f>
        <v/>
      </c>
      <c r="S715" s="53" t="n"/>
    </row>
    <row r="716">
      <c r="A716" s="25" t="n"/>
      <c r="B716" s="29" t="n"/>
      <c r="C716" s="25" t="n"/>
      <c r="D716" s="23">
        <f>IF(OR(B716="",C716=""),"",B716&amp;"|"&amp;C716)</f>
        <v/>
      </c>
      <c r="E716" s="29" t="n"/>
      <c r="F716" s="52" t="n"/>
      <c r="G716" s="49" t="n"/>
      <c r="H716" s="49" t="n"/>
      <c r="I716" s="30">
        <f>IF(OR(D716="",NOT(ISNUMBER(G716))),"",D716&amp;"|"&amp;YEAR(G716)&amp;"-"&amp;RIGHT("0"&amp;MONTH(G716),2)&amp;"-"&amp;RIGHT("0"&amp;DAY(G716),2))</f>
        <v/>
      </c>
      <c r="J716" s="52" t="n"/>
      <c r="K716" s="25" t="n"/>
      <c r="L716" s="29" t="n"/>
      <c r="M716" s="25" t="n"/>
      <c r="N716" s="25" t="n"/>
      <c r="O716" s="23">
        <f>IF(A716&amp;B716&amp;C716="","",IF(I716="","Sem vínculo",IF(COUNTIF(oc_chave,I716)&gt;0,"Vinculada","Previsão não encontrada")))</f>
        <v/>
      </c>
      <c r="P716" s="39">
        <f>IF(ISNUMBER(H716),YEAR(H716),"")</f>
        <v/>
      </c>
      <c r="Q716" s="23">
        <f>IF(D716="","",IF(COUNTIF(pl_chave,D716)&gt;0,"No plano atual","Fora do plano: histórico preservado"))</f>
        <v/>
      </c>
      <c r="R716" s="23">
        <f>IF(A716&amp;B716&amp;C716="","",IF(A716="","ERRO: falta ID do registro",IF(COUNTIF(ex_id,A716)&gt;1,"ERRO: ID do registro duplicado",IF(NOT(ISNUMBER(H716)),"ERRO: data realizada ausente ou inválida",IF(AND(ISNUMBER(pcmd_emissao),N(H716)&gt;N(pcmd_emissao)),"Verificar: realizada após a emissão","OK")))))</f>
        <v/>
      </c>
      <c r="S716" s="53" t="n"/>
    </row>
    <row r="717">
      <c r="A717" s="25" t="n"/>
      <c r="B717" s="29" t="n"/>
      <c r="C717" s="25" t="n"/>
      <c r="D717" s="23">
        <f>IF(OR(B717="",C717=""),"",B717&amp;"|"&amp;C717)</f>
        <v/>
      </c>
      <c r="E717" s="29" t="n"/>
      <c r="F717" s="52" t="n"/>
      <c r="G717" s="49" t="n"/>
      <c r="H717" s="49" t="n"/>
      <c r="I717" s="30">
        <f>IF(OR(D717="",NOT(ISNUMBER(G717))),"",D717&amp;"|"&amp;YEAR(G717)&amp;"-"&amp;RIGHT("0"&amp;MONTH(G717),2)&amp;"-"&amp;RIGHT("0"&amp;DAY(G717),2))</f>
        <v/>
      </c>
      <c r="J717" s="52" t="n"/>
      <c r="K717" s="25" t="n"/>
      <c r="L717" s="29" t="n"/>
      <c r="M717" s="25" t="n"/>
      <c r="N717" s="25" t="n"/>
      <c r="O717" s="23">
        <f>IF(A717&amp;B717&amp;C717="","",IF(I717="","Sem vínculo",IF(COUNTIF(oc_chave,I717)&gt;0,"Vinculada","Previsão não encontrada")))</f>
        <v/>
      </c>
      <c r="P717" s="39">
        <f>IF(ISNUMBER(H717),YEAR(H717),"")</f>
        <v/>
      </c>
      <c r="Q717" s="23">
        <f>IF(D717="","",IF(COUNTIF(pl_chave,D717)&gt;0,"No plano atual","Fora do plano: histórico preservado"))</f>
        <v/>
      </c>
      <c r="R717" s="23">
        <f>IF(A717&amp;B717&amp;C717="","",IF(A717="","ERRO: falta ID do registro",IF(COUNTIF(ex_id,A717)&gt;1,"ERRO: ID do registro duplicado",IF(NOT(ISNUMBER(H717)),"ERRO: data realizada ausente ou inválida",IF(AND(ISNUMBER(pcmd_emissao),N(H717)&gt;N(pcmd_emissao)),"Verificar: realizada após a emissão","OK")))))</f>
        <v/>
      </c>
      <c r="S717" s="53" t="n"/>
    </row>
    <row r="718">
      <c r="A718" s="25" t="n"/>
      <c r="B718" s="29" t="n"/>
      <c r="C718" s="25" t="n"/>
      <c r="D718" s="23">
        <f>IF(OR(B718="",C718=""),"",B718&amp;"|"&amp;C718)</f>
        <v/>
      </c>
      <c r="E718" s="29" t="n"/>
      <c r="F718" s="52" t="n"/>
      <c r="G718" s="49" t="n"/>
      <c r="H718" s="49" t="n"/>
      <c r="I718" s="30">
        <f>IF(OR(D718="",NOT(ISNUMBER(G718))),"",D718&amp;"|"&amp;YEAR(G718)&amp;"-"&amp;RIGHT("0"&amp;MONTH(G718),2)&amp;"-"&amp;RIGHT("0"&amp;DAY(G718),2))</f>
        <v/>
      </c>
      <c r="J718" s="52" t="n"/>
      <c r="K718" s="25" t="n"/>
      <c r="L718" s="29" t="n"/>
      <c r="M718" s="25" t="n"/>
      <c r="N718" s="25" t="n"/>
      <c r="O718" s="23">
        <f>IF(A718&amp;B718&amp;C718="","",IF(I718="","Sem vínculo",IF(COUNTIF(oc_chave,I718)&gt;0,"Vinculada","Previsão não encontrada")))</f>
        <v/>
      </c>
      <c r="P718" s="39">
        <f>IF(ISNUMBER(H718),YEAR(H718),"")</f>
        <v/>
      </c>
      <c r="Q718" s="23">
        <f>IF(D718="","",IF(COUNTIF(pl_chave,D718)&gt;0,"No plano atual","Fora do plano: histórico preservado"))</f>
        <v/>
      </c>
      <c r="R718" s="23">
        <f>IF(A718&amp;B718&amp;C718="","",IF(A718="","ERRO: falta ID do registro",IF(COUNTIF(ex_id,A718)&gt;1,"ERRO: ID do registro duplicado",IF(NOT(ISNUMBER(H718)),"ERRO: data realizada ausente ou inválida",IF(AND(ISNUMBER(pcmd_emissao),N(H718)&gt;N(pcmd_emissao)),"Verificar: realizada após a emissão","OK")))))</f>
        <v/>
      </c>
      <c r="S718" s="53" t="n"/>
    </row>
    <row r="719">
      <c r="A719" s="25" t="n"/>
      <c r="B719" s="29" t="n"/>
      <c r="C719" s="25" t="n"/>
      <c r="D719" s="23">
        <f>IF(OR(B719="",C719=""),"",B719&amp;"|"&amp;C719)</f>
        <v/>
      </c>
      <c r="E719" s="29" t="n"/>
      <c r="F719" s="52" t="n"/>
      <c r="G719" s="49" t="n"/>
      <c r="H719" s="49" t="n"/>
      <c r="I719" s="30">
        <f>IF(OR(D719="",NOT(ISNUMBER(G719))),"",D719&amp;"|"&amp;YEAR(G719)&amp;"-"&amp;RIGHT("0"&amp;MONTH(G719),2)&amp;"-"&amp;RIGHT("0"&amp;DAY(G719),2))</f>
        <v/>
      </c>
      <c r="J719" s="52" t="n"/>
      <c r="K719" s="25" t="n"/>
      <c r="L719" s="29" t="n"/>
      <c r="M719" s="25" t="n"/>
      <c r="N719" s="25" t="n"/>
      <c r="O719" s="23">
        <f>IF(A719&amp;B719&amp;C719="","",IF(I719="","Sem vínculo",IF(COUNTIF(oc_chave,I719)&gt;0,"Vinculada","Previsão não encontrada")))</f>
        <v/>
      </c>
      <c r="P719" s="39">
        <f>IF(ISNUMBER(H719),YEAR(H719),"")</f>
        <v/>
      </c>
      <c r="Q719" s="23">
        <f>IF(D719="","",IF(COUNTIF(pl_chave,D719)&gt;0,"No plano atual","Fora do plano: histórico preservado"))</f>
        <v/>
      </c>
      <c r="R719" s="23">
        <f>IF(A719&amp;B719&amp;C719="","",IF(A719="","ERRO: falta ID do registro",IF(COUNTIF(ex_id,A719)&gt;1,"ERRO: ID do registro duplicado",IF(NOT(ISNUMBER(H719)),"ERRO: data realizada ausente ou inválida",IF(AND(ISNUMBER(pcmd_emissao),N(H719)&gt;N(pcmd_emissao)),"Verificar: realizada após a emissão","OK")))))</f>
        <v/>
      </c>
      <c r="S719" s="53" t="n"/>
    </row>
    <row r="720">
      <c r="A720" s="25" t="n"/>
      <c r="B720" s="29" t="n"/>
      <c r="C720" s="25" t="n"/>
      <c r="D720" s="23">
        <f>IF(OR(B720="",C720=""),"",B720&amp;"|"&amp;C720)</f>
        <v/>
      </c>
      <c r="E720" s="29" t="n"/>
      <c r="F720" s="52" t="n"/>
      <c r="G720" s="49" t="n"/>
      <c r="H720" s="49" t="n"/>
      <c r="I720" s="30">
        <f>IF(OR(D720="",NOT(ISNUMBER(G720))),"",D720&amp;"|"&amp;YEAR(G720)&amp;"-"&amp;RIGHT("0"&amp;MONTH(G720),2)&amp;"-"&amp;RIGHT("0"&amp;DAY(G720),2))</f>
        <v/>
      </c>
      <c r="J720" s="52" t="n"/>
      <c r="K720" s="25" t="n"/>
      <c r="L720" s="29" t="n"/>
      <c r="M720" s="25" t="n"/>
      <c r="N720" s="25" t="n"/>
      <c r="O720" s="23">
        <f>IF(A720&amp;B720&amp;C720="","",IF(I720="","Sem vínculo",IF(COUNTIF(oc_chave,I720)&gt;0,"Vinculada","Previsão não encontrada")))</f>
        <v/>
      </c>
      <c r="P720" s="39">
        <f>IF(ISNUMBER(H720),YEAR(H720),"")</f>
        <v/>
      </c>
      <c r="Q720" s="23">
        <f>IF(D720="","",IF(COUNTIF(pl_chave,D720)&gt;0,"No plano atual","Fora do plano: histórico preservado"))</f>
        <v/>
      </c>
      <c r="R720" s="23">
        <f>IF(A720&amp;B720&amp;C720="","",IF(A720="","ERRO: falta ID do registro",IF(COUNTIF(ex_id,A720)&gt;1,"ERRO: ID do registro duplicado",IF(NOT(ISNUMBER(H720)),"ERRO: data realizada ausente ou inválida",IF(AND(ISNUMBER(pcmd_emissao),N(H720)&gt;N(pcmd_emissao)),"Verificar: realizada após a emissão","OK")))))</f>
        <v/>
      </c>
      <c r="S720" s="53" t="n"/>
    </row>
    <row r="721">
      <c r="A721" s="25" t="n"/>
      <c r="B721" s="29" t="n"/>
      <c r="C721" s="25" t="n"/>
      <c r="D721" s="23">
        <f>IF(OR(B721="",C721=""),"",B721&amp;"|"&amp;C721)</f>
        <v/>
      </c>
      <c r="E721" s="29" t="n"/>
      <c r="F721" s="52" t="n"/>
      <c r="G721" s="49" t="n"/>
      <c r="H721" s="49" t="n"/>
      <c r="I721" s="30">
        <f>IF(OR(D721="",NOT(ISNUMBER(G721))),"",D721&amp;"|"&amp;YEAR(G721)&amp;"-"&amp;RIGHT("0"&amp;MONTH(G721),2)&amp;"-"&amp;RIGHT("0"&amp;DAY(G721),2))</f>
        <v/>
      </c>
      <c r="J721" s="52" t="n"/>
      <c r="K721" s="25" t="n"/>
      <c r="L721" s="29" t="n"/>
      <c r="M721" s="25" t="n"/>
      <c r="N721" s="25" t="n"/>
      <c r="O721" s="23">
        <f>IF(A721&amp;B721&amp;C721="","",IF(I721="","Sem vínculo",IF(COUNTIF(oc_chave,I721)&gt;0,"Vinculada","Previsão não encontrada")))</f>
        <v/>
      </c>
      <c r="P721" s="39">
        <f>IF(ISNUMBER(H721),YEAR(H721),"")</f>
        <v/>
      </c>
      <c r="Q721" s="23">
        <f>IF(D721="","",IF(COUNTIF(pl_chave,D721)&gt;0,"No plano atual","Fora do plano: histórico preservado"))</f>
        <v/>
      </c>
      <c r="R721" s="23">
        <f>IF(A721&amp;B721&amp;C721="","",IF(A721="","ERRO: falta ID do registro",IF(COUNTIF(ex_id,A721)&gt;1,"ERRO: ID do registro duplicado",IF(NOT(ISNUMBER(H721)),"ERRO: data realizada ausente ou inválida",IF(AND(ISNUMBER(pcmd_emissao),N(H721)&gt;N(pcmd_emissao)),"Verificar: realizada após a emissão","OK")))))</f>
        <v/>
      </c>
      <c r="S721" s="53" t="n"/>
    </row>
    <row r="722">
      <c r="A722" s="25" t="n"/>
      <c r="B722" s="29" t="n"/>
      <c r="C722" s="25" t="n"/>
      <c r="D722" s="23">
        <f>IF(OR(B722="",C722=""),"",B722&amp;"|"&amp;C722)</f>
        <v/>
      </c>
      <c r="E722" s="29" t="n"/>
      <c r="F722" s="52" t="n"/>
      <c r="G722" s="49" t="n"/>
      <c r="H722" s="49" t="n"/>
      <c r="I722" s="30">
        <f>IF(OR(D722="",NOT(ISNUMBER(G722))),"",D722&amp;"|"&amp;YEAR(G722)&amp;"-"&amp;RIGHT("0"&amp;MONTH(G722),2)&amp;"-"&amp;RIGHT("0"&amp;DAY(G722),2))</f>
        <v/>
      </c>
      <c r="J722" s="52" t="n"/>
      <c r="K722" s="25" t="n"/>
      <c r="L722" s="29" t="n"/>
      <c r="M722" s="25" t="n"/>
      <c r="N722" s="25" t="n"/>
      <c r="O722" s="23">
        <f>IF(A722&amp;B722&amp;C722="","",IF(I722="","Sem vínculo",IF(COUNTIF(oc_chave,I722)&gt;0,"Vinculada","Previsão não encontrada")))</f>
        <v/>
      </c>
      <c r="P722" s="39">
        <f>IF(ISNUMBER(H722),YEAR(H722),"")</f>
        <v/>
      </c>
      <c r="Q722" s="23">
        <f>IF(D722="","",IF(COUNTIF(pl_chave,D722)&gt;0,"No plano atual","Fora do plano: histórico preservado"))</f>
        <v/>
      </c>
      <c r="R722" s="23">
        <f>IF(A722&amp;B722&amp;C722="","",IF(A722="","ERRO: falta ID do registro",IF(COUNTIF(ex_id,A722)&gt;1,"ERRO: ID do registro duplicado",IF(NOT(ISNUMBER(H722)),"ERRO: data realizada ausente ou inválida",IF(AND(ISNUMBER(pcmd_emissao),N(H722)&gt;N(pcmd_emissao)),"Verificar: realizada após a emissão","OK")))))</f>
        <v/>
      </c>
      <c r="S722" s="53" t="n"/>
    </row>
    <row r="723">
      <c r="A723" s="25" t="n"/>
      <c r="B723" s="29" t="n"/>
      <c r="C723" s="25" t="n"/>
      <c r="D723" s="23">
        <f>IF(OR(B723="",C723=""),"",B723&amp;"|"&amp;C723)</f>
        <v/>
      </c>
      <c r="E723" s="29" t="n"/>
      <c r="F723" s="52" t="n"/>
      <c r="G723" s="49" t="n"/>
      <c r="H723" s="49" t="n"/>
      <c r="I723" s="30">
        <f>IF(OR(D723="",NOT(ISNUMBER(G723))),"",D723&amp;"|"&amp;YEAR(G723)&amp;"-"&amp;RIGHT("0"&amp;MONTH(G723),2)&amp;"-"&amp;RIGHT("0"&amp;DAY(G723),2))</f>
        <v/>
      </c>
      <c r="J723" s="52" t="n"/>
      <c r="K723" s="25" t="n"/>
      <c r="L723" s="29" t="n"/>
      <c r="M723" s="25" t="n"/>
      <c r="N723" s="25" t="n"/>
      <c r="O723" s="23">
        <f>IF(A723&amp;B723&amp;C723="","",IF(I723="","Sem vínculo",IF(COUNTIF(oc_chave,I723)&gt;0,"Vinculada","Previsão não encontrada")))</f>
        <v/>
      </c>
      <c r="P723" s="39">
        <f>IF(ISNUMBER(H723),YEAR(H723),"")</f>
        <v/>
      </c>
      <c r="Q723" s="23">
        <f>IF(D723="","",IF(COUNTIF(pl_chave,D723)&gt;0,"No plano atual","Fora do plano: histórico preservado"))</f>
        <v/>
      </c>
      <c r="R723" s="23">
        <f>IF(A723&amp;B723&amp;C723="","",IF(A723="","ERRO: falta ID do registro",IF(COUNTIF(ex_id,A723)&gt;1,"ERRO: ID do registro duplicado",IF(NOT(ISNUMBER(H723)),"ERRO: data realizada ausente ou inválida",IF(AND(ISNUMBER(pcmd_emissao),N(H723)&gt;N(pcmd_emissao)),"Verificar: realizada após a emissão","OK")))))</f>
        <v/>
      </c>
      <c r="S723" s="53" t="n"/>
    </row>
    <row r="724">
      <c r="A724" s="25" t="n"/>
      <c r="B724" s="29" t="n"/>
      <c r="C724" s="25" t="n"/>
      <c r="D724" s="23">
        <f>IF(OR(B724="",C724=""),"",B724&amp;"|"&amp;C724)</f>
        <v/>
      </c>
      <c r="E724" s="29" t="n"/>
      <c r="F724" s="52" t="n"/>
      <c r="G724" s="49" t="n"/>
      <c r="H724" s="49" t="n"/>
      <c r="I724" s="30">
        <f>IF(OR(D724="",NOT(ISNUMBER(G724))),"",D724&amp;"|"&amp;YEAR(G724)&amp;"-"&amp;RIGHT("0"&amp;MONTH(G724),2)&amp;"-"&amp;RIGHT("0"&amp;DAY(G724),2))</f>
        <v/>
      </c>
      <c r="J724" s="52" t="n"/>
      <c r="K724" s="25" t="n"/>
      <c r="L724" s="29" t="n"/>
      <c r="M724" s="25" t="n"/>
      <c r="N724" s="25" t="n"/>
      <c r="O724" s="23">
        <f>IF(A724&amp;B724&amp;C724="","",IF(I724="","Sem vínculo",IF(COUNTIF(oc_chave,I724)&gt;0,"Vinculada","Previsão não encontrada")))</f>
        <v/>
      </c>
      <c r="P724" s="39">
        <f>IF(ISNUMBER(H724),YEAR(H724),"")</f>
        <v/>
      </c>
      <c r="Q724" s="23">
        <f>IF(D724="","",IF(COUNTIF(pl_chave,D724)&gt;0,"No plano atual","Fora do plano: histórico preservado"))</f>
        <v/>
      </c>
      <c r="R724" s="23">
        <f>IF(A724&amp;B724&amp;C724="","",IF(A724="","ERRO: falta ID do registro",IF(COUNTIF(ex_id,A724)&gt;1,"ERRO: ID do registro duplicado",IF(NOT(ISNUMBER(H724)),"ERRO: data realizada ausente ou inválida",IF(AND(ISNUMBER(pcmd_emissao),N(H724)&gt;N(pcmd_emissao)),"Verificar: realizada após a emissão","OK")))))</f>
        <v/>
      </c>
      <c r="S724" s="53" t="n"/>
    </row>
    <row r="725">
      <c r="A725" s="25" t="n"/>
      <c r="B725" s="29" t="n"/>
      <c r="C725" s="25" t="n"/>
      <c r="D725" s="23">
        <f>IF(OR(B725="",C725=""),"",B725&amp;"|"&amp;C725)</f>
        <v/>
      </c>
      <c r="E725" s="29" t="n"/>
      <c r="F725" s="52" t="n"/>
      <c r="G725" s="49" t="n"/>
      <c r="H725" s="49" t="n"/>
      <c r="I725" s="30">
        <f>IF(OR(D725="",NOT(ISNUMBER(G725))),"",D725&amp;"|"&amp;YEAR(G725)&amp;"-"&amp;RIGHT("0"&amp;MONTH(G725),2)&amp;"-"&amp;RIGHT("0"&amp;DAY(G725),2))</f>
        <v/>
      </c>
      <c r="J725" s="52" t="n"/>
      <c r="K725" s="25" t="n"/>
      <c r="L725" s="29" t="n"/>
      <c r="M725" s="25" t="n"/>
      <c r="N725" s="25" t="n"/>
      <c r="O725" s="23">
        <f>IF(A725&amp;B725&amp;C725="","",IF(I725="","Sem vínculo",IF(COUNTIF(oc_chave,I725)&gt;0,"Vinculada","Previsão não encontrada")))</f>
        <v/>
      </c>
      <c r="P725" s="39">
        <f>IF(ISNUMBER(H725),YEAR(H725),"")</f>
        <v/>
      </c>
      <c r="Q725" s="23">
        <f>IF(D725="","",IF(COUNTIF(pl_chave,D725)&gt;0,"No plano atual","Fora do plano: histórico preservado"))</f>
        <v/>
      </c>
      <c r="R725" s="23">
        <f>IF(A725&amp;B725&amp;C725="","",IF(A725="","ERRO: falta ID do registro",IF(COUNTIF(ex_id,A725)&gt;1,"ERRO: ID do registro duplicado",IF(NOT(ISNUMBER(H725)),"ERRO: data realizada ausente ou inválida",IF(AND(ISNUMBER(pcmd_emissao),N(H725)&gt;N(pcmd_emissao)),"Verificar: realizada após a emissão","OK")))))</f>
        <v/>
      </c>
      <c r="S725" s="53" t="n"/>
    </row>
    <row r="726">
      <c r="A726" s="25" t="n"/>
      <c r="B726" s="29" t="n"/>
      <c r="C726" s="25" t="n"/>
      <c r="D726" s="23">
        <f>IF(OR(B726="",C726=""),"",B726&amp;"|"&amp;C726)</f>
        <v/>
      </c>
      <c r="E726" s="29" t="n"/>
      <c r="F726" s="52" t="n"/>
      <c r="G726" s="49" t="n"/>
      <c r="H726" s="49" t="n"/>
      <c r="I726" s="30">
        <f>IF(OR(D726="",NOT(ISNUMBER(G726))),"",D726&amp;"|"&amp;YEAR(G726)&amp;"-"&amp;RIGHT("0"&amp;MONTH(G726),2)&amp;"-"&amp;RIGHT("0"&amp;DAY(G726),2))</f>
        <v/>
      </c>
      <c r="J726" s="52" t="n"/>
      <c r="K726" s="25" t="n"/>
      <c r="L726" s="29" t="n"/>
      <c r="M726" s="25" t="n"/>
      <c r="N726" s="25" t="n"/>
      <c r="O726" s="23">
        <f>IF(A726&amp;B726&amp;C726="","",IF(I726="","Sem vínculo",IF(COUNTIF(oc_chave,I726)&gt;0,"Vinculada","Previsão não encontrada")))</f>
        <v/>
      </c>
      <c r="P726" s="39">
        <f>IF(ISNUMBER(H726),YEAR(H726),"")</f>
        <v/>
      </c>
      <c r="Q726" s="23">
        <f>IF(D726="","",IF(COUNTIF(pl_chave,D726)&gt;0,"No plano atual","Fora do plano: histórico preservado"))</f>
        <v/>
      </c>
      <c r="R726" s="23">
        <f>IF(A726&amp;B726&amp;C726="","",IF(A726="","ERRO: falta ID do registro",IF(COUNTIF(ex_id,A726)&gt;1,"ERRO: ID do registro duplicado",IF(NOT(ISNUMBER(H726)),"ERRO: data realizada ausente ou inválida",IF(AND(ISNUMBER(pcmd_emissao),N(H726)&gt;N(pcmd_emissao)),"Verificar: realizada após a emissão","OK")))))</f>
        <v/>
      </c>
      <c r="S726" s="53" t="n"/>
    </row>
    <row r="727">
      <c r="A727" s="25" t="n"/>
      <c r="B727" s="29" t="n"/>
      <c r="C727" s="25" t="n"/>
      <c r="D727" s="23">
        <f>IF(OR(B727="",C727=""),"",B727&amp;"|"&amp;C727)</f>
        <v/>
      </c>
      <c r="E727" s="29" t="n"/>
      <c r="F727" s="52" t="n"/>
      <c r="G727" s="49" t="n"/>
      <c r="H727" s="49" t="n"/>
      <c r="I727" s="30">
        <f>IF(OR(D727="",NOT(ISNUMBER(G727))),"",D727&amp;"|"&amp;YEAR(G727)&amp;"-"&amp;RIGHT("0"&amp;MONTH(G727),2)&amp;"-"&amp;RIGHT("0"&amp;DAY(G727),2))</f>
        <v/>
      </c>
      <c r="J727" s="52" t="n"/>
      <c r="K727" s="25" t="n"/>
      <c r="L727" s="29" t="n"/>
      <c r="M727" s="25" t="n"/>
      <c r="N727" s="25" t="n"/>
      <c r="O727" s="23">
        <f>IF(A727&amp;B727&amp;C727="","",IF(I727="","Sem vínculo",IF(COUNTIF(oc_chave,I727)&gt;0,"Vinculada","Previsão não encontrada")))</f>
        <v/>
      </c>
      <c r="P727" s="39">
        <f>IF(ISNUMBER(H727),YEAR(H727),"")</f>
        <v/>
      </c>
      <c r="Q727" s="23">
        <f>IF(D727="","",IF(COUNTIF(pl_chave,D727)&gt;0,"No plano atual","Fora do plano: histórico preservado"))</f>
        <v/>
      </c>
      <c r="R727" s="23">
        <f>IF(A727&amp;B727&amp;C727="","",IF(A727="","ERRO: falta ID do registro",IF(COUNTIF(ex_id,A727)&gt;1,"ERRO: ID do registro duplicado",IF(NOT(ISNUMBER(H727)),"ERRO: data realizada ausente ou inválida",IF(AND(ISNUMBER(pcmd_emissao),N(H727)&gt;N(pcmd_emissao)),"Verificar: realizada após a emissão","OK")))))</f>
        <v/>
      </c>
      <c r="S727" s="53" t="n"/>
    </row>
    <row r="728">
      <c r="A728" s="25" t="n"/>
      <c r="B728" s="29" t="n"/>
      <c r="C728" s="25" t="n"/>
      <c r="D728" s="23">
        <f>IF(OR(B728="",C728=""),"",B728&amp;"|"&amp;C728)</f>
        <v/>
      </c>
      <c r="E728" s="29" t="n"/>
      <c r="F728" s="52" t="n"/>
      <c r="G728" s="49" t="n"/>
      <c r="H728" s="49" t="n"/>
      <c r="I728" s="30">
        <f>IF(OR(D728="",NOT(ISNUMBER(G728))),"",D728&amp;"|"&amp;YEAR(G728)&amp;"-"&amp;RIGHT("0"&amp;MONTH(G728),2)&amp;"-"&amp;RIGHT("0"&amp;DAY(G728),2))</f>
        <v/>
      </c>
      <c r="J728" s="52" t="n"/>
      <c r="K728" s="25" t="n"/>
      <c r="L728" s="29" t="n"/>
      <c r="M728" s="25" t="n"/>
      <c r="N728" s="25" t="n"/>
      <c r="O728" s="23">
        <f>IF(A728&amp;B728&amp;C728="","",IF(I728="","Sem vínculo",IF(COUNTIF(oc_chave,I728)&gt;0,"Vinculada","Previsão não encontrada")))</f>
        <v/>
      </c>
      <c r="P728" s="39">
        <f>IF(ISNUMBER(H728),YEAR(H728),"")</f>
        <v/>
      </c>
      <c r="Q728" s="23">
        <f>IF(D728="","",IF(COUNTIF(pl_chave,D728)&gt;0,"No plano atual","Fora do plano: histórico preservado"))</f>
        <v/>
      </c>
      <c r="R728" s="23">
        <f>IF(A728&amp;B728&amp;C728="","",IF(A728="","ERRO: falta ID do registro",IF(COUNTIF(ex_id,A728)&gt;1,"ERRO: ID do registro duplicado",IF(NOT(ISNUMBER(H728)),"ERRO: data realizada ausente ou inválida",IF(AND(ISNUMBER(pcmd_emissao),N(H728)&gt;N(pcmd_emissao)),"Verificar: realizada após a emissão","OK")))))</f>
        <v/>
      </c>
      <c r="S728" s="53" t="n"/>
    </row>
    <row r="729">
      <c r="A729" s="25" t="n"/>
      <c r="B729" s="29" t="n"/>
      <c r="C729" s="25" t="n"/>
      <c r="D729" s="23">
        <f>IF(OR(B729="",C729=""),"",B729&amp;"|"&amp;C729)</f>
        <v/>
      </c>
      <c r="E729" s="29" t="n"/>
      <c r="F729" s="52" t="n"/>
      <c r="G729" s="49" t="n"/>
      <c r="H729" s="49" t="n"/>
      <c r="I729" s="30">
        <f>IF(OR(D729="",NOT(ISNUMBER(G729))),"",D729&amp;"|"&amp;YEAR(G729)&amp;"-"&amp;RIGHT("0"&amp;MONTH(G729),2)&amp;"-"&amp;RIGHT("0"&amp;DAY(G729),2))</f>
        <v/>
      </c>
      <c r="J729" s="52" t="n"/>
      <c r="K729" s="25" t="n"/>
      <c r="L729" s="29" t="n"/>
      <c r="M729" s="25" t="n"/>
      <c r="N729" s="25" t="n"/>
      <c r="O729" s="23">
        <f>IF(A729&amp;B729&amp;C729="","",IF(I729="","Sem vínculo",IF(COUNTIF(oc_chave,I729)&gt;0,"Vinculada","Previsão não encontrada")))</f>
        <v/>
      </c>
      <c r="P729" s="39">
        <f>IF(ISNUMBER(H729),YEAR(H729),"")</f>
        <v/>
      </c>
      <c r="Q729" s="23">
        <f>IF(D729="","",IF(COUNTIF(pl_chave,D729)&gt;0,"No plano atual","Fora do plano: histórico preservado"))</f>
        <v/>
      </c>
      <c r="R729" s="23">
        <f>IF(A729&amp;B729&amp;C729="","",IF(A729="","ERRO: falta ID do registro",IF(COUNTIF(ex_id,A729)&gt;1,"ERRO: ID do registro duplicado",IF(NOT(ISNUMBER(H729)),"ERRO: data realizada ausente ou inválida",IF(AND(ISNUMBER(pcmd_emissao),N(H729)&gt;N(pcmd_emissao)),"Verificar: realizada após a emissão","OK")))))</f>
        <v/>
      </c>
      <c r="S729" s="53" t="n"/>
    </row>
    <row r="730">
      <c r="A730" s="25" t="n"/>
      <c r="B730" s="29" t="n"/>
      <c r="C730" s="25" t="n"/>
      <c r="D730" s="23">
        <f>IF(OR(B730="",C730=""),"",B730&amp;"|"&amp;C730)</f>
        <v/>
      </c>
      <c r="E730" s="29" t="n"/>
      <c r="F730" s="52" t="n"/>
      <c r="G730" s="49" t="n"/>
      <c r="H730" s="49" t="n"/>
      <c r="I730" s="30">
        <f>IF(OR(D730="",NOT(ISNUMBER(G730))),"",D730&amp;"|"&amp;YEAR(G730)&amp;"-"&amp;RIGHT("0"&amp;MONTH(G730),2)&amp;"-"&amp;RIGHT("0"&amp;DAY(G730),2))</f>
        <v/>
      </c>
      <c r="J730" s="52" t="n"/>
      <c r="K730" s="25" t="n"/>
      <c r="L730" s="29" t="n"/>
      <c r="M730" s="25" t="n"/>
      <c r="N730" s="25" t="n"/>
      <c r="O730" s="23">
        <f>IF(A730&amp;B730&amp;C730="","",IF(I730="","Sem vínculo",IF(COUNTIF(oc_chave,I730)&gt;0,"Vinculada","Previsão não encontrada")))</f>
        <v/>
      </c>
      <c r="P730" s="39">
        <f>IF(ISNUMBER(H730),YEAR(H730),"")</f>
        <v/>
      </c>
      <c r="Q730" s="23">
        <f>IF(D730="","",IF(COUNTIF(pl_chave,D730)&gt;0,"No plano atual","Fora do plano: histórico preservado"))</f>
        <v/>
      </c>
      <c r="R730" s="23">
        <f>IF(A730&amp;B730&amp;C730="","",IF(A730="","ERRO: falta ID do registro",IF(COUNTIF(ex_id,A730)&gt;1,"ERRO: ID do registro duplicado",IF(NOT(ISNUMBER(H730)),"ERRO: data realizada ausente ou inválida",IF(AND(ISNUMBER(pcmd_emissao),N(H730)&gt;N(pcmd_emissao)),"Verificar: realizada após a emissão","OK")))))</f>
        <v/>
      </c>
      <c r="S730" s="53" t="n"/>
    </row>
    <row r="731">
      <c r="A731" s="25" t="n"/>
      <c r="B731" s="29" t="n"/>
      <c r="C731" s="25" t="n"/>
      <c r="D731" s="23">
        <f>IF(OR(B731="",C731=""),"",B731&amp;"|"&amp;C731)</f>
        <v/>
      </c>
      <c r="E731" s="29" t="n"/>
      <c r="F731" s="52" t="n"/>
      <c r="G731" s="49" t="n"/>
      <c r="H731" s="49" t="n"/>
      <c r="I731" s="30">
        <f>IF(OR(D731="",NOT(ISNUMBER(G731))),"",D731&amp;"|"&amp;YEAR(G731)&amp;"-"&amp;RIGHT("0"&amp;MONTH(G731),2)&amp;"-"&amp;RIGHT("0"&amp;DAY(G731),2))</f>
        <v/>
      </c>
      <c r="J731" s="52" t="n"/>
      <c r="K731" s="25" t="n"/>
      <c r="L731" s="29" t="n"/>
      <c r="M731" s="25" t="n"/>
      <c r="N731" s="25" t="n"/>
      <c r="O731" s="23">
        <f>IF(A731&amp;B731&amp;C731="","",IF(I731="","Sem vínculo",IF(COUNTIF(oc_chave,I731)&gt;0,"Vinculada","Previsão não encontrada")))</f>
        <v/>
      </c>
      <c r="P731" s="39">
        <f>IF(ISNUMBER(H731),YEAR(H731),"")</f>
        <v/>
      </c>
      <c r="Q731" s="23">
        <f>IF(D731="","",IF(COUNTIF(pl_chave,D731)&gt;0,"No plano atual","Fora do plano: histórico preservado"))</f>
        <v/>
      </c>
      <c r="R731" s="23">
        <f>IF(A731&amp;B731&amp;C731="","",IF(A731="","ERRO: falta ID do registro",IF(COUNTIF(ex_id,A731)&gt;1,"ERRO: ID do registro duplicado",IF(NOT(ISNUMBER(H731)),"ERRO: data realizada ausente ou inválida",IF(AND(ISNUMBER(pcmd_emissao),N(H731)&gt;N(pcmd_emissao)),"Verificar: realizada após a emissão","OK")))))</f>
        <v/>
      </c>
      <c r="S731" s="53" t="n"/>
    </row>
    <row r="732">
      <c r="A732" s="25" t="n"/>
      <c r="B732" s="29" t="n"/>
      <c r="C732" s="25" t="n"/>
      <c r="D732" s="23">
        <f>IF(OR(B732="",C732=""),"",B732&amp;"|"&amp;C732)</f>
        <v/>
      </c>
      <c r="E732" s="29" t="n"/>
      <c r="F732" s="52" t="n"/>
      <c r="G732" s="49" t="n"/>
      <c r="H732" s="49" t="n"/>
      <c r="I732" s="30">
        <f>IF(OR(D732="",NOT(ISNUMBER(G732))),"",D732&amp;"|"&amp;YEAR(G732)&amp;"-"&amp;RIGHT("0"&amp;MONTH(G732),2)&amp;"-"&amp;RIGHT("0"&amp;DAY(G732),2))</f>
        <v/>
      </c>
      <c r="J732" s="52" t="n"/>
      <c r="K732" s="25" t="n"/>
      <c r="L732" s="29" t="n"/>
      <c r="M732" s="25" t="n"/>
      <c r="N732" s="25" t="n"/>
      <c r="O732" s="23">
        <f>IF(A732&amp;B732&amp;C732="","",IF(I732="","Sem vínculo",IF(COUNTIF(oc_chave,I732)&gt;0,"Vinculada","Previsão não encontrada")))</f>
        <v/>
      </c>
      <c r="P732" s="39">
        <f>IF(ISNUMBER(H732),YEAR(H732),"")</f>
        <v/>
      </c>
      <c r="Q732" s="23">
        <f>IF(D732="","",IF(COUNTIF(pl_chave,D732)&gt;0,"No plano atual","Fora do plano: histórico preservado"))</f>
        <v/>
      </c>
      <c r="R732" s="23">
        <f>IF(A732&amp;B732&amp;C732="","",IF(A732="","ERRO: falta ID do registro",IF(COUNTIF(ex_id,A732)&gt;1,"ERRO: ID do registro duplicado",IF(NOT(ISNUMBER(H732)),"ERRO: data realizada ausente ou inválida",IF(AND(ISNUMBER(pcmd_emissao),N(H732)&gt;N(pcmd_emissao)),"Verificar: realizada após a emissão","OK")))))</f>
        <v/>
      </c>
      <c r="S732" s="53" t="n"/>
    </row>
    <row r="733">
      <c r="A733" s="25" t="n"/>
      <c r="B733" s="29" t="n"/>
      <c r="C733" s="25" t="n"/>
      <c r="D733" s="23">
        <f>IF(OR(B733="",C733=""),"",B733&amp;"|"&amp;C733)</f>
        <v/>
      </c>
      <c r="E733" s="29" t="n"/>
      <c r="F733" s="52" t="n"/>
      <c r="G733" s="49" t="n"/>
      <c r="H733" s="49" t="n"/>
      <c r="I733" s="30">
        <f>IF(OR(D733="",NOT(ISNUMBER(G733))),"",D733&amp;"|"&amp;YEAR(G733)&amp;"-"&amp;RIGHT("0"&amp;MONTH(G733),2)&amp;"-"&amp;RIGHT("0"&amp;DAY(G733),2))</f>
        <v/>
      </c>
      <c r="J733" s="52" t="n"/>
      <c r="K733" s="25" t="n"/>
      <c r="L733" s="29" t="n"/>
      <c r="M733" s="25" t="n"/>
      <c r="N733" s="25" t="n"/>
      <c r="O733" s="23">
        <f>IF(A733&amp;B733&amp;C733="","",IF(I733="","Sem vínculo",IF(COUNTIF(oc_chave,I733)&gt;0,"Vinculada","Previsão não encontrada")))</f>
        <v/>
      </c>
      <c r="P733" s="39">
        <f>IF(ISNUMBER(H733),YEAR(H733),"")</f>
        <v/>
      </c>
      <c r="Q733" s="23">
        <f>IF(D733="","",IF(COUNTIF(pl_chave,D733)&gt;0,"No plano atual","Fora do plano: histórico preservado"))</f>
        <v/>
      </c>
      <c r="R733" s="23">
        <f>IF(A733&amp;B733&amp;C733="","",IF(A733="","ERRO: falta ID do registro",IF(COUNTIF(ex_id,A733)&gt;1,"ERRO: ID do registro duplicado",IF(NOT(ISNUMBER(H733)),"ERRO: data realizada ausente ou inválida",IF(AND(ISNUMBER(pcmd_emissao),N(H733)&gt;N(pcmd_emissao)),"Verificar: realizada após a emissão","OK")))))</f>
        <v/>
      </c>
      <c r="S733" s="53" t="n"/>
    </row>
    <row r="734">
      <c r="A734" s="25" t="n"/>
      <c r="B734" s="29" t="n"/>
      <c r="C734" s="25" t="n"/>
      <c r="D734" s="23">
        <f>IF(OR(B734="",C734=""),"",B734&amp;"|"&amp;C734)</f>
        <v/>
      </c>
      <c r="E734" s="29" t="n"/>
      <c r="F734" s="52" t="n"/>
      <c r="G734" s="49" t="n"/>
      <c r="H734" s="49" t="n"/>
      <c r="I734" s="30">
        <f>IF(OR(D734="",NOT(ISNUMBER(G734))),"",D734&amp;"|"&amp;YEAR(G734)&amp;"-"&amp;RIGHT("0"&amp;MONTH(G734),2)&amp;"-"&amp;RIGHT("0"&amp;DAY(G734),2))</f>
        <v/>
      </c>
      <c r="J734" s="52" t="n"/>
      <c r="K734" s="25" t="n"/>
      <c r="L734" s="29" t="n"/>
      <c r="M734" s="25" t="n"/>
      <c r="N734" s="25" t="n"/>
      <c r="O734" s="23">
        <f>IF(A734&amp;B734&amp;C734="","",IF(I734="","Sem vínculo",IF(COUNTIF(oc_chave,I734)&gt;0,"Vinculada","Previsão não encontrada")))</f>
        <v/>
      </c>
      <c r="P734" s="39">
        <f>IF(ISNUMBER(H734),YEAR(H734),"")</f>
        <v/>
      </c>
      <c r="Q734" s="23">
        <f>IF(D734="","",IF(COUNTIF(pl_chave,D734)&gt;0,"No plano atual","Fora do plano: histórico preservado"))</f>
        <v/>
      </c>
      <c r="R734" s="23">
        <f>IF(A734&amp;B734&amp;C734="","",IF(A734="","ERRO: falta ID do registro",IF(COUNTIF(ex_id,A734)&gt;1,"ERRO: ID do registro duplicado",IF(NOT(ISNUMBER(H734)),"ERRO: data realizada ausente ou inválida",IF(AND(ISNUMBER(pcmd_emissao),N(H734)&gt;N(pcmd_emissao)),"Verificar: realizada após a emissão","OK")))))</f>
        <v/>
      </c>
      <c r="S734" s="53" t="n"/>
    </row>
    <row r="735">
      <c r="A735" s="25" t="n"/>
      <c r="B735" s="29" t="n"/>
      <c r="C735" s="25" t="n"/>
      <c r="D735" s="23">
        <f>IF(OR(B735="",C735=""),"",B735&amp;"|"&amp;C735)</f>
        <v/>
      </c>
      <c r="E735" s="29" t="n"/>
      <c r="F735" s="52" t="n"/>
      <c r="G735" s="49" t="n"/>
      <c r="H735" s="49" t="n"/>
      <c r="I735" s="30">
        <f>IF(OR(D735="",NOT(ISNUMBER(G735))),"",D735&amp;"|"&amp;YEAR(G735)&amp;"-"&amp;RIGHT("0"&amp;MONTH(G735),2)&amp;"-"&amp;RIGHT("0"&amp;DAY(G735),2))</f>
        <v/>
      </c>
      <c r="J735" s="52" t="n"/>
      <c r="K735" s="25" t="n"/>
      <c r="L735" s="29" t="n"/>
      <c r="M735" s="25" t="n"/>
      <c r="N735" s="25" t="n"/>
      <c r="O735" s="23">
        <f>IF(A735&amp;B735&amp;C735="","",IF(I735="","Sem vínculo",IF(COUNTIF(oc_chave,I735)&gt;0,"Vinculada","Previsão não encontrada")))</f>
        <v/>
      </c>
      <c r="P735" s="39">
        <f>IF(ISNUMBER(H735),YEAR(H735),"")</f>
        <v/>
      </c>
      <c r="Q735" s="23">
        <f>IF(D735="","",IF(COUNTIF(pl_chave,D735)&gt;0,"No plano atual","Fora do plano: histórico preservado"))</f>
        <v/>
      </c>
      <c r="R735" s="23">
        <f>IF(A735&amp;B735&amp;C735="","",IF(A735="","ERRO: falta ID do registro",IF(COUNTIF(ex_id,A735)&gt;1,"ERRO: ID do registro duplicado",IF(NOT(ISNUMBER(H735)),"ERRO: data realizada ausente ou inválida",IF(AND(ISNUMBER(pcmd_emissao),N(H735)&gt;N(pcmd_emissao)),"Verificar: realizada após a emissão","OK")))))</f>
        <v/>
      </c>
      <c r="S735" s="53" t="n"/>
    </row>
    <row r="736">
      <c r="A736" s="25" t="n"/>
      <c r="B736" s="29" t="n"/>
      <c r="C736" s="25" t="n"/>
      <c r="D736" s="23">
        <f>IF(OR(B736="",C736=""),"",B736&amp;"|"&amp;C736)</f>
        <v/>
      </c>
      <c r="E736" s="29" t="n"/>
      <c r="F736" s="52" t="n"/>
      <c r="G736" s="49" t="n"/>
      <c r="H736" s="49" t="n"/>
      <c r="I736" s="30">
        <f>IF(OR(D736="",NOT(ISNUMBER(G736))),"",D736&amp;"|"&amp;YEAR(G736)&amp;"-"&amp;RIGHT("0"&amp;MONTH(G736),2)&amp;"-"&amp;RIGHT("0"&amp;DAY(G736),2))</f>
        <v/>
      </c>
      <c r="J736" s="52" t="n"/>
      <c r="K736" s="25" t="n"/>
      <c r="L736" s="29" t="n"/>
      <c r="M736" s="25" t="n"/>
      <c r="N736" s="25" t="n"/>
      <c r="O736" s="23">
        <f>IF(A736&amp;B736&amp;C736="","",IF(I736="","Sem vínculo",IF(COUNTIF(oc_chave,I736)&gt;0,"Vinculada","Previsão não encontrada")))</f>
        <v/>
      </c>
      <c r="P736" s="39">
        <f>IF(ISNUMBER(H736),YEAR(H736),"")</f>
        <v/>
      </c>
      <c r="Q736" s="23">
        <f>IF(D736="","",IF(COUNTIF(pl_chave,D736)&gt;0,"No plano atual","Fora do plano: histórico preservado"))</f>
        <v/>
      </c>
      <c r="R736" s="23">
        <f>IF(A736&amp;B736&amp;C736="","",IF(A736="","ERRO: falta ID do registro",IF(COUNTIF(ex_id,A736)&gt;1,"ERRO: ID do registro duplicado",IF(NOT(ISNUMBER(H736)),"ERRO: data realizada ausente ou inválida",IF(AND(ISNUMBER(pcmd_emissao),N(H736)&gt;N(pcmd_emissao)),"Verificar: realizada após a emissão","OK")))))</f>
        <v/>
      </c>
      <c r="S736" s="53" t="n"/>
    </row>
    <row r="737">
      <c r="A737" s="25" t="n"/>
      <c r="B737" s="29" t="n"/>
      <c r="C737" s="25" t="n"/>
      <c r="D737" s="23">
        <f>IF(OR(B737="",C737=""),"",B737&amp;"|"&amp;C737)</f>
        <v/>
      </c>
      <c r="E737" s="29" t="n"/>
      <c r="F737" s="52" t="n"/>
      <c r="G737" s="49" t="n"/>
      <c r="H737" s="49" t="n"/>
      <c r="I737" s="30">
        <f>IF(OR(D737="",NOT(ISNUMBER(G737))),"",D737&amp;"|"&amp;YEAR(G737)&amp;"-"&amp;RIGHT("0"&amp;MONTH(G737),2)&amp;"-"&amp;RIGHT("0"&amp;DAY(G737),2))</f>
        <v/>
      </c>
      <c r="J737" s="52" t="n"/>
      <c r="K737" s="25" t="n"/>
      <c r="L737" s="29" t="n"/>
      <c r="M737" s="25" t="n"/>
      <c r="N737" s="25" t="n"/>
      <c r="O737" s="23">
        <f>IF(A737&amp;B737&amp;C737="","",IF(I737="","Sem vínculo",IF(COUNTIF(oc_chave,I737)&gt;0,"Vinculada","Previsão não encontrada")))</f>
        <v/>
      </c>
      <c r="P737" s="39">
        <f>IF(ISNUMBER(H737),YEAR(H737),"")</f>
        <v/>
      </c>
      <c r="Q737" s="23">
        <f>IF(D737="","",IF(COUNTIF(pl_chave,D737)&gt;0,"No plano atual","Fora do plano: histórico preservado"))</f>
        <v/>
      </c>
      <c r="R737" s="23">
        <f>IF(A737&amp;B737&amp;C737="","",IF(A737="","ERRO: falta ID do registro",IF(COUNTIF(ex_id,A737)&gt;1,"ERRO: ID do registro duplicado",IF(NOT(ISNUMBER(H737)),"ERRO: data realizada ausente ou inválida",IF(AND(ISNUMBER(pcmd_emissao),N(H737)&gt;N(pcmd_emissao)),"Verificar: realizada após a emissão","OK")))))</f>
        <v/>
      </c>
      <c r="S737" s="53" t="n"/>
    </row>
    <row r="738">
      <c r="A738" s="25" t="n"/>
      <c r="B738" s="29" t="n"/>
      <c r="C738" s="25" t="n"/>
      <c r="D738" s="23">
        <f>IF(OR(B738="",C738=""),"",B738&amp;"|"&amp;C738)</f>
        <v/>
      </c>
      <c r="E738" s="29" t="n"/>
      <c r="F738" s="52" t="n"/>
      <c r="G738" s="49" t="n"/>
      <c r="H738" s="49" t="n"/>
      <c r="I738" s="30">
        <f>IF(OR(D738="",NOT(ISNUMBER(G738))),"",D738&amp;"|"&amp;YEAR(G738)&amp;"-"&amp;RIGHT("0"&amp;MONTH(G738),2)&amp;"-"&amp;RIGHT("0"&amp;DAY(G738),2))</f>
        <v/>
      </c>
      <c r="J738" s="52" t="n"/>
      <c r="K738" s="25" t="n"/>
      <c r="L738" s="29" t="n"/>
      <c r="M738" s="25" t="n"/>
      <c r="N738" s="25" t="n"/>
      <c r="O738" s="23">
        <f>IF(A738&amp;B738&amp;C738="","",IF(I738="","Sem vínculo",IF(COUNTIF(oc_chave,I738)&gt;0,"Vinculada","Previsão não encontrada")))</f>
        <v/>
      </c>
      <c r="P738" s="39">
        <f>IF(ISNUMBER(H738),YEAR(H738),"")</f>
        <v/>
      </c>
      <c r="Q738" s="23">
        <f>IF(D738="","",IF(COUNTIF(pl_chave,D738)&gt;0,"No plano atual","Fora do plano: histórico preservado"))</f>
        <v/>
      </c>
      <c r="R738" s="23">
        <f>IF(A738&amp;B738&amp;C738="","",IF(A738="","ERRO: falta ID do registro",IF(COUNTIF(ex_id,A738)&gt;1,"ERRO: ID do registro duplicado",IF(NOT(ISNUMBER(H738)),"ERRO: data realizada ausente ou inválida",IF(AND(ISNUMBER(pcmd_emissao),N(H738)&gt;N(pcmd_emissao)),"Verificar: realizada após a emissão","OK")))))</f>
        <v/>
      </c>
      <c r="S738" s="53" t="n"/>
    </row>
    <row r="739">
      <c r="A739" s="25" t="n"/>
      <c r="B739" s="29" t="n"/>
      <c r="C739" s="25" t="n"/>
      <c r="D739" s="23">
        <f>IF(OR(B739="",C739=""),"",B739&amp;"|"&amp;C739)</f>
        <v/>
      </c>
      <c r="E739" s="29" t="n"/>
      <c r="F739" s="52" t="n"/>
      <c r="G739" s="49" t="n"/>
      <c r="H739" s="49" t="n"/>
      <c r="I739" s="30">
        <f>IF(OR(D739="",NOT(ISNUMBER(G739))),"",D739&amp;"|"&amp;YEAR(G739)&amp;"-"&amp;RIGHT("0"&amp;MONTH(G739),2)&amp;"-"&amp;RIGHT("0"&amp;DAY(G739),2))</f>
        <v/>
      </c>
      <c r="J739" s="52" t="n"/>
      <c r="K739" s="25" t="n"/>
      <c r="L739" s="29" t="n"/>
      <c r="M739" s="25" t="n"/>
      <c r="N739" s="25" t="n"/>
      <c r="O739" s="23">
        <f>IF(A739&amp;B739&amp;C739="","",IF(I739="","Sem vínculo",IF(COUNTIF(oc_chave,I739)&gt;0,"Vinculada","Previsão não encontrada")))</f>
        <v/>
      </c>
      <c r="P739" s="39">
        <f>IF(ISNUMBER(H739),YEAR(H739),"")</f>
        <v/>
      </c>
      <c r="Q739" s="23">
        <f>IF(D739="","",IF(COUNTIF(pl_chave,D739)&gt;0,"No plano atual","Fora do plano: histórico preservado"))</f>
        <v/>
      </c>
      <c r="R739" s="23">
        <f>IF(A739&amp;B739&amp;C739="","",IF(A739="","ERRO: falta ID do registro",IF(COUNTIF(ex_id,A739)&gt;1,"ERRO: ID do registro duplicado",IF(NOT(ISNUMBER(H739)),"ERRO: data realizada ausente ou inválida",IF(AND(ISNUMBER(pcmd_emissao),N(H739)&gt;N(pcmd_emissao)),"Verificar: realizada após a emissão","OK")))))</f>
        <v/>
      </c>
      <c r="S739" s="53" t="n"/>
    </row>
    <row r="740">
      <c r="A740" s="25" t="n"/>
      <c r="B740" s="29" t="n"/>
      <c r="C740" s="25" t="n"/>
      <c r="D740" s="23">
        <f>IF(OR(B740="",C740=""),"",B740&amp;"|"&amp;C740)</f>
        <v/>
      </c>
      <c r="E740" s="29" t="n"/>
      <c r="F740" s="52" t="n"/>
      <c r="G740" s="49" t="n"/>
      <c r="H740" s="49" t="n"/>
      <c r="I740" s="30">
        <f>IF(OR(D740="",NOT(ISNUMBER(G740))),"",D740&amp;"|"&amp;YEAR(G740)&amp;"-"&amp;RIGHT("0"&amp;MONTH(G740),2)&amp;"-"&amp;RIGHT("0"&amp;DAY(G740),2))</f>
        <v/>
      </c>
      <c r="J740" s="52" t="n"/>
      <c r="K740" s="25" t="n"/>
      <c r="L740" s="29" t="n"/>
      <c r="M740" s="25" t="n"/>
      <c r="N740" s="25" t="n"/>
      <c r="O740" s="23">
        <f>IF(A740&amp;B740&amp;C740="","",IF(I740="","Sem vínculo",IF(COUNTIF(oc_chave,I740)&gt;0,"Vinculada","Previsão não encontrada")))</f>
        <v/>
      </c>
      <c r="P740" s="39">
        <f>IF(ISNUMBER(H740),YEAR(H740),"")</f>
        <v/>
      </c>
      <c r="Q740" s="23">
        <f>IF(D740="","",IF(COUNTIF(pl_chave,D740)&gt;0,"No plano atual","Fora do plano: histórico preservado"))</f>
        <v/>
      </c>
      <c r="R740" s="23">
        <f>IF(A740&amp;B740&amp;C740="","",IF(A740="","ERRO: falta ID do registro",IF(COUNTIF(ex_id,A740)&gt;1,"ERRO: ID do registro duplicado",IF(NOT(ISNUMBER(H740)),"ERRO: data realizada ausente ou inválida",IF(AND(ISNUMBER(pcmd_emissao),N(H740)&gt;N(pcmd_emissao)),"Verificar: realizada após a emissão","OK")))))</f>
        <v/>
      </c>
      <c r="S740" s="53" t="n"/>
    </row>
    <row r="741">
      <c r="A741" s="25" t="n"/>
      <c r="B741" s="29" t="n"/>
      <c r="C741" s="25" t="n"/>
      <c r="D741" s="23">
        <f>IF(OR(B741="",C741=""),"",B741&amp;"|"&amp;C741)</f>
        <v/>
      </c>
      <c r="E741" s="29" t="n"/>
      <c r="F741" s="52" t="n"/>
      <c r="G741" s="49" t="n"/>
      <c r="H741" s="49" t="n"/>
      <c r="I741" s="30">
        <f>IF(OR(D741="",NOT(ISNUMBER(G741))),"",D741&amp;"|"&amp;YEAR(G741)&amp;"-"&amp;RIGHT("0"&amp;MONTH(G741),2)&amp;"-"&amp;RIGHT("0"&amp;DAY(G741),2))</f>
        <v/>
      </c>
      <c r="J741" s="52" t="n"/>
      <c r="K741" s="25" t="n"/>
      <c r="L741" s="29" t="n"/>
      <c r="M741" s="25" t="n"/>
      <c r="N741" s="25" t="n"/>
      <c r="O741" s="23">
        <f>IF(A741&amp;B741&amp;C741="","",IF(I741="","Sem vínculo",IF(COUNTIF(oc_chave,I741)&gt;0,"Vinculada","Previsão não encontrada")))</f>
        <v/>
      </c>
      <c r="P741" s="39">
        <f>IF(ISNUMBER(H741),YEAR(H741),"")</f>
        <v/>
      </c>
      <c r="Q741" s="23">
        <f>IF(D741="","",IF(COUNTIF(pl_chave,D741)&gt;0,"No plano atual","Fora do plano: histórico preservado"))</f>
        <v/>
      </c>
      <c r="R741" s="23">
        <f>IF(A741&amp;B741&amp;C741="","",IF(A741="","ERRO: falta ID do registro",IF(COUNTIF(ex_id,A741)&gt;1,"ERRO: ID do registro duplicado",IF(NOT(ISNUMBER(H741)),"ERRO: data realizada ausente ou inválida",IF(AND(ISNUMBER(pcmd_emissao),N(H741)&gt;N(pcmd_emissao)),"Verificar: realizada após a emissão","OK")))))</f>
        <v/>
      </c>
      <c r="S741" s="53" t="n"/>
    </row>
    <row r="742">
      <c r="A742" s="25" t="n"/>
      <c r="B742" s="29" t="n"/>
      <c r="C742" s="25" t="n"/>
      <c r="D742" s="23">
        <f>IF(OR(B742="",C742=""),"",B742&amp;"|"&amp;C742)</f>
        <v/>
      </c>
      <c r="E742" s="29" t="n"/>
      <c r="F742" s="52" t="n"/>
      <c r="G742" s="49" t="n"/>
      <c r="H742" s="49" t="n"/>
      <c r="I742" s="30">
        <f>IF(OR(D742="",NOT(ISNUMBER(G742))),"",D742&amp;"|"&amp;YEAR(G742)&amp;"-"&amp;RIGHT("0"&amp;MONTH(G742),2)&amp;"-"&amp;RIGHT("0"&amp;DAY(G742),2))</f>
        <v/>
      </c>
      <c r="J742" s="52" t="n"/>
      <c r="K742" s="25" t="n"/>
      <c r="L742" s="29" t="n"/>
      <c r="M742" s="25" t="n"/>
      <c r="N742" s="25" t="n"/>
      <c r="O742" s="23">
        <f>IF(A742&amp;B742&amp;C742="","",IF(I742="","Sem vínculo",IF(COUNTIF(oc_chave,I742)&gt;0,"Vinculada","Previsão não encontrada")))</f>
        <v/>
      </c>
      <c r="P742" s="39">
        <f>IF(ISNUMBER(H742),YEAR(H742),"")</f>
        <v/>
      </c>
      <c r="Q742" s="23">
        <f>IF(D742="","",IF(COUNTIF(pl_chave,D742)&gt;0,"No plano atual","Fora do plano: histórico preservado"))</f>
        <v/>
      </c>
      <c r="R742" s="23">
        <f>IF(A742&amp;B742&amp;C742="","",IF(A742="","ERRO: falta ID do registro",IF(COUNTIF(ex_id,A742)&gt;1,"ERRO: ID do registro duplicado",IF(NOT(ISNUMBER(H742)),"ERRO: data realizada ausente ou inválida",IF(AND(ISNUMBER(pcmd_emissao),N(H742)&gt;N(pcmd_emissao)),"Verificar: realizada após a emissão","OK")))))</f>
        <v/>
      </c>
      <c r="S742" s="53" t="n"/>
    </row>
    <row r="743">
      <c r="A743" s="25" t="n"/>
      <c r="B743" s="29" t="n"/>
      <c r="C743" s="25" t="n"/>
      <c r="D743" s="23">
        <f>IF(OR(B743="",C743=""),"",B743&amp;"|"&amp;C743)</f>
        <v/>
      </c>
      <c r="E743" s="29" t="n"/>
      <c r="F743" s="52" t="n"/>
      <c r="G743" s="49" t="n"/>
      <c r="H743" s="49" t="n"/>
      <c r="I743" s="30">
        <f>IF(OR(D743="",NOT(ISNUMBER(G743))),"",D743&amp;"|"&amp;YEAR(G743)&amp;"-"&amp;RIGHT("0"&amp;MONTH(G743),2)&amp;"-"&amp;RIGHT("0"&amp;DAY(G743),2))</f>
        <v/>
      </c>
      <c r="J743" s="52" t="n"/>
      <c r="K743" s="25" t="n"/>
      <c r="L743" s="29" t="n"/>
      <c r="M743" s="25" t="n"/>
      <c r="N743" s="25" t="n"/>
      <c r="O743" s="23">
        <f>IF(A743&amp;B743&amp;C743="","",IF(I743="","Sem vínculo",IF(COUNTIF(oc_chave,I743)&gt;0,"Vinculada","Previsão não encontrada")))</f>
        <v/>
      </c>
      <c r="P743" s="39">
        <f>IF(ISNUMBER(H743),YEAR(H743),"")</f>
        <v/>
      </c>
      <c r="Q743" s="23">
        <f>IF(D743="","",IF(COUNTIF(pl_chave,D743)&gt;0,"No plano atual","Fora do plano: histórico preservado"))</f>
        <v/>
      </c>
      <c r="R743" s="23">
        <f>IF(A743&amp;B743&amp;C743="","",IF(A743="","ERRO: falta ID do registro",IF(COUNTIF(ex_id,A743)&gt;1,"ERRO: ID do registro duplicado",IF(NOT(ISNUMBER(H743)),"ERRO: data realizada ausente ou inválida",IF(AND(ISNUMBER(pcmd_emissao),N(H743)&gt;N(pcmd_emissao)),"Verificar: realizada após a emissão","OK")))))</f>
        <v/>
      </c>
      <c r="S743" s="53" t="n"/>
    </row>
    <row r="744">
      <c r="A744" s="25" t="n"/>
      <c r="B744" s="29" t="n"/>
      <c r="C744" s="25" t="n"/>
      <c r="D744" s="23">
        <f>IF(OR(B744="",C744=""),"",B744&amp;"|"&amp;C744)</f>
        <v/>
      </c>
      <c r="E744" s="29" t="n"/>
      <c r="F744" s="52" t="n"/>
      <c r="G744" s="49" t="n"/>
      <c r="H744" s="49" t="n"/>
      <c r="I744" s="30">
        <f>IF(OR(D744="",NOT(ISNUMBER(G744))),"",D744&amp;"|"&amp;YEAR(G744)&amp;"-"&amp;RIGHT("0"&amp;MONTH(G744),2)&amp;"-"&amp;RIGHT("0"&amp;DAY(G744),2))</f>
        <v/>
      </c>
      <c r="J744" s="52" t="n"/>
      <c r="K744" s="25" t="n"/>
      <c r="L744" s="29" t="n"/>
      <c r="M744" s="25" t="n"/>
      <c r="N744" s="25" t="n"/>
      <c r="O744" s="23">
        <f>IF(A744&amp;B744&amp;C744="","",IF(I744="","Sem vínculo",IF(COUNTIF(oc_chave,I744)&gt;0,"Vinculada","Previsão não encontrada")))</f>
        <v/>
      </c>
      <c r="P744" s="39">
        <f>IF(ISNUMBER(H744),YEAR(H744),"")</f>
        <v/>
      </c>
      <c r="Q744" s="23">
        <f>IF(D744="","",IF(COUNTIF(pl_chave,D744)&gt;0,"No plano atual","Fora do plano: histórico preservado"))</f>
        <v/>
      </c>
      <c r="R744" s="23">
        <f>IF(A744&amp;B744&amp;C744="","",IF(A744="","ERRO: falta ID do registro",IF(COUNTIF(ex_id,A744)&gt;1,"ERRO: ID do registro duplicado",IF(NOT(ISNUMBER(H744)),"ERRO: data realizada ausente ou inválida",IF(AND(ISNUMBER(pcmd_emissao),N(H744)&gt;N(pcmd_emissao)),"Verificar: realizada após a emissão","OK")))))</f>
        <v/>
      </c>
      <c r="S744" s="53" t="n"/>
    </row>
    <row r="745">
      <c r="A745" s="25" t="n"/>
      <c r="B745" s="29" t="n"/>
      <c r="C745" s="25" t="n"/>
      <c r="D745" s="23">
        <f>IF(OR(B745="",C745=""),"",B745&amp;"|"&amp;C745)</f>
        <v/>
      </c>
      <c r="E745" s="29" t="n"/>
      <c r="F745" s="52" t="n"/>
      <c r="G745" s="49" t="n"/>
      <c r="H745" s="49" t="n"/>
      <c r="I745" s="30">
        <f>IF(OR(D745="",NOT(ISNUMBER(G745))),"",D745&amp;"|"&amp;YEAR(G745)&amp;"-"&amp;RIGHT("0"&amp;MONTH(G745),2)&amp;"-"&amp;RIGHT("0"&amp;DAY(G745),2))</f>
        <v/>
      </c>
      <c r="J745" s="52" t="n"/>
      <c r="K745" s="25" t="n"/>
      <c r="L745" s="29" t="n"/>
      <c r="M745" s="25" t="n"/>
      <c r="N745" s="25" t="n"/>
      <c r="O745" s="23">
        <f>IF(A745&amp;B745&amp;C745="","",IF(I745="","Sem vínculo",IF(COUNTIF(oc_chave,I745)&gt;0,"Vinculada","Previsão não encontrada")))</f>
        <v/>
      </c>
      <c r="P745" s="39">
        <f>IF(ISNUMBER(H745),YEAR(H745),"")</f>
        <v/>
      </c>
      <c r="Q745" s="23">
        <f>IF(D745="","",IF(COUNTIF(pl_chave,D745)&gt;0,"No plano atual","Fora do plano: histórico preservado"))</f>
        <v/>
      </c>
      <c r="R745" s="23">
        <f>IF(A745&amp;B745&amp;C745="","",IF(A745="","ERRO: falta ID do registro",IF(COUNTIF(ex_id,A745)&gt;1,"ERRO: ID do registro duplicado",IF(NOT(ISNUMBER(H745)),"ERRO: data realizada ausente ou inválida",IF(AND(ISNUMBER(pcmd_emissao),N(H745)&gt;N(pcmd_emissao)),"Verificar: realizada após a emissão","OK")))))</f>
        <v/>
      </c>
      <c r="S745" s="53" t="n"/>
    </row>
    <row r="746">
      <c r="A746" s="25" t="n"/>
      <c r="B746" s="29" t="n"/>
      <c r="C746" s="25" t="n"/>
      <c r="D746" s="23">
        <f>IF(OR(B746="",C746=""),"",B746&amp;"|"&amp;C746)</f>
        <v/>
      </c>
      <c r="E746" s="29" t="n"/>
      <c r="F746" s="52" t="n"/>
      <c r="G746" s="49" t="n"/>
      <c r="H746" s="49" t="n"/>
      <c r="I746" s="30">
        <f>IF(OR(D746="",NOT(ISNUMBER(G746))),"",D746&amp;"|"&amp;YEAR(G746)&amp;"-"&amp;RIGHT("0"&amp;MONTH(G746),2)&amp;"-"&amp;RIGHT("0"&amp;DAY(G746),2))</f>
        <v/>
      </c>
      <c r="J746" s="52" t="n"/>
      <c r="K746" s="25" t="n"/>
      <c r="L746" s="29" t="n"/>
      <c r="M746" s="25" t="n"/>
      <c r="N746" s="25" t="n"/>
      <c r="O746" s="23">
        <f>IF(A746&amp;B746&amp;C746="","",IF(I746="","Sem vínculo",IF(COUNTIF(oc_chave,I746)&gt;0,"Vinculada","Previsão não encontrada")))</f>
        <v/>
      </c>
      <c r="P746" s="39">
        <f>IF(ISNUMBER(H746),YEAR(H746),"")</f>
        <v/>
      </c>
      <c r="Q746" s="23">
        <f>IF(D746="","",IF(COUNTIF(pl_chave,D746)&gt;0,"No plano atual","Fora do plano: histórico preservado"))</f>
        <v/>
      </c>
      <c r="R746" s="23">
        <f>IF(A746&amp;B746&amp;C746="","",IF(A746="","ERRO: falta ID do registro",IF(COUNTIF(ex_id,A746)&gt;1,"ERRO: ID do registro duplicado",IF(NOT(ISNUMBER(H746)),"ERRO: data realizada ausente ou inválida",IF(AND(ISNUMBER(pcmd_emissao),N(H746)&gt;N(pcmd_emissao)),"Verificar: realizada após a emissão","OK")))))</f>
        <v/>
      </c>
      <c r="S746" s="53" t="n"/>
    </row>
    <row r="747">
      <c r="A747" s="25" t="n"/>
      <c r="B747" s="29" t="n"/>
      <c r="C747" s="25" t="n"/>
      <c r="D747" s="23">
        <f>IF(OR(B747="",C747=""),"",B747&amp;"|"&amp;C747)</f>
        <v/>
      </c>
      <c r="E747" s="29" t="n"/>
      <c r="F747" s="52" t="n"/>
      <c r="G747" s="49" t="n"/>
      <c r="H747" s="49" t="n"/>
      <c r="I747" s="30">
        <f>IF(OR(D747="",NOT(ISNUMBER(G747))),"",D747&amp;"|"&amp;YEAR(G747)&amp;"-"&amp;RIGHT("0"&amp;MONTH(G747),2)&amp;"-"&amp;RIGHT("0"&amp;DAY(G747),2))</f>
        <v/>
      </c>
      <c r="J747" s="52" t="n"/>
      <c r="K747" s="25" t="n"/>
      <c r="L747" s="29" t="n"/>
      <c r="M747" s="25" t="n"/>
      <c r="N747" s="25" t="n"/>
      <c r="O747" s="23">
        <f>IF(A747&amp;B747&amp;C747="","",IF(I747="","Sem vínculo",IF(COUNTIF(oc_chave,I747)&gt;0,"Vinculada","Previsão não encontrada")))</f>
        <v/>
      </c>
      <c r="P747" s="39">
        <f>IF(ISNUMBER(H747),YEAR(H747),"")</f>
        <v/>
      </c>
      <c r="Q747" s="23">
        <f>IF(D747="","",IF(COUNTIF(pl_chave,D747)&gt;0,"No plano atual","Fora do plano: histórico preservado"))</f>
        <v/>
      </c>
      <c r="R747" s="23">
        <f>IF(A747&amp;B747&amp;C747="","",IF(A747="","ERRO: falta ID do registro",IF(COUNTIF(ex_id,A747)&gt;1,"ERRO: ID do registro duplicado",IF(NOT(ISNUMBER(H747)),"ERRO: data realizada ausente ou inválida",IF(AND(ISNUMBER(pcmd_emissao),N(H747)&gt;N(pcmd_emissao)),"Verificar: realizada após a emissão","OK")))))</f>
        <v/>
      </c>
      <c r="S747" s="53" t="n"/>
    </row>
    <row r="748">
      <c r="A748" s="25" t="n"/>
      <c r="B748" s="29" t="n"/>
      <c r="C748" s="25" t="n"/>
      <c r="D748" s="23">
        <f>IF(OR(B748="",C748=""),"",B748&amp;"|"&amp;C748)</f>
        <v/>
      </c>
      <c r="E748" s="29" t="n"/>
      <c r="F748" s="52" t="n"/>
      <c r="G748" s="49" t="n"/>
      <c r="H748" s="49" t="n"/>
      <c r="I748" s="30">
        <f>IF(OR(D748="",NOT(ISNUMBER(G748))),"",D748&amp;"|"&amp;YEAR(G748)&amp;"-"&amp;RIGHT("0"&amp;MONTH(G748),2)&amp;"-"&amp;RIGHT("0"&amp;DAY(G748),2))</f>
        <v/>
      </c>
      <c r="J748" s="52" t="n"/>
      <c r="K748" s="25" t="n"/>
      <c r="L748" s="29" t="n"/>
      <c r="M748" s="25" t="n"/>
      <c r="N748" s="25" t="n"/>
      <c r="O748" s="23">
        <f>IF(A748&amp;B748&amp;C748="","",IF(I748="","Sem vínculo",IF(COUNTIF(oc_chave,I748)&gt;0,"Vinculada","Previsão não encontrada")))</f>
        <v/>
      </c>
      <c r="P748" s="39">
        <f>IF(ISNUMBER(H748),YEAR(H748),"")</f>
        <v/>
      </c>
      <c r="Q748" s="23">
        <f>IF(D748="","",IF(COUNTIF(pl_chave,D748)&gt;0,"No plano atual","Fora do plano: histórico preservado"))</f>
        <v/>
      </c>
      <c r="R748" s="23">
        <f>IF(A748&amp;B748&amp;C748="","",IF(A748="","ERRO: falta ID do registro",IF(COUNTIF(ex_id,A748)&gt;1,"ERRO: ID do registro duplicado",IF(NOT(ISNUMBER(H748)),"ERRO: data realizada ausente ou inválida",IF(AND(ISNUMBER(pcmd_emissao),N(H748)&gt;N(pcmd_emissao)),"Verificar: realizada após a emissão","OK")))))</f>
        <v/>
      </c>
      <c r="S748" s="53" t="n"/>
    </row>
    <row r="749">
      <c r="A749" s="25" t="n"/>
      <c r="B749" s="29" t="n"/>
      <c r="C749" s="25" t="n"/>
      <c r="D749" s="23">
        <f>IF(OR(B749="",C749=""),"",B749&amp;"|"&amp;C749)</f>
        <v/>
      </c>
      <c r="E749" s="29" t="n"/>
      <c r="F749" s="52" t="n"/>
      <c r="G749" s="49" t="n"/>
      <c r="H749" s="49" t="n"/>
      <c r="I749" s="30">
        <f>IF(OR(D749="",NOT(ISNUMBER(G749))),"",D749&amp;"|"&amp;YEAR(G749)&amp;"-"&amp;RIGHT("0"&amp;MONTH(G749),2)&amp;"-"&amp;RIGHT("0"&amp;DAY(G749),2))</f>
        <v/>
      </c>
      <c r="J749" s="52" t="n"/>
      <c r="K749" s="25" t="n"/>
      <c r="L749" s="29" t="n"/>
      <c r="M749" s="25" t="n"/>
      <c r="N749" s="25" t="n"/>
      <c r="O749" s="23">
        <f>IF(A749&amp;B749&amp;C749="","",IF(I749="","Sem vínculo",IF(COUNTIF(oc_chave,I749)&gt;0,"Vinculada","Previsão não encontrada")))</f>
        <v/>
      </c>
      <c r="P749" s="39">
        <f>IF(ISNUMBER(H749),YEAR(H749),"")</f>
        <v/>
      </c>
      <c r="Q749" s="23">
        <f>IF(D749="","",IF(COUNTIF(pl_chave,D749)&gt;0,"No plano atual","Fora do plano: histórico preservado"))</f>
        <v/>
      </c>
      <c r="R749" s="23">
        <f>IF(A749&amp;B749&amp;C749="","",IF(A749="","ERRO: falta ID do registro",IF(COUNTIF(ex_id,A749)&gt;1,"ERRO: ID do registro duplicado",IF(NOT(ISNUMBER(H749)),"ERRO: data realizada ausente ou inválida",IF(AND(ISNUMBER(pcmd_emissao),N(H749)&gt;N(pcmd_emissao)),"Verificar: realizada após a emissão","OK")))))</f>
        <v/>
      </c>
      <c r="S749" s="53" t="n"/>
    </row>
    <row r="750">
      <c r="A750" s="25" t="n"/>
      <c r="B750" s="29" t="n"/>
      <c r="C750" s="25" t="n"/>
      <c r="D750" s="23">
        <f>IF(OR(B750="",C750=""),"",B750&amp;"|"&amp;C750)</f>
        <v/>
      </c>
      <c r="E750" s="29" t="n"/>
      <c r="F750" s="52" t="n"/>
      <c r="G750" s="49" t="n"/>
      <c r="H750" s="49" t="n"/>
      <c r="I750" s="30">
        <f>IF(OR(D750="",NOT(ISNUMBER(G750))),"",D750&amp;"|"&amp;YEAR(G750)&amp;"-"&amp;RIGHT("0"&amp;MONTH(G750),2)&amp;"-"&amp;RIGHT("0"&amp;DAY(G750),2))</f>
        <v/>
      </c>
      <c r="J750" s="52" t="n"/>
      <c r="K750" s="25" t="n"/>
      <c r="L750" s="29" t="n"/>
      <c r="M750" s="25" t="n"/>
      <c r="N750" s="25" t="n"/>
      <c r="O750" s="23">
        <f>IF(A750&amp;B750&amp;C750="","",IF(I750="","Sem vínculo",IF(COUNTIF(oc_chave,I750)&gt;0,"Vinculada","Previsão não encontrada")))</f>
        <v/>
      </c>
      <c r="P750" s="39">
        <f>IF(ISNUMBER(H750),YEAR(H750),"")</f>
        <v/>
      </c>
      <c r="Q750" s="23">
        <f>IF(D750="","",IF(COUNTIF(pl_chave,D750)&gt;0,"No plano atual","Fora do plano: histórico preservado"))</f>
        <v/>
      </c>
      <c r="R750" s="23">
        <f>IF(A750&amp;B750&amp;C750="","",IF(A750="","ERRO: falta ID do registro",IF(COUNTIF(ex_id,A750)&gt;1,"ERRO: ID do registro duplicado",IF(NOT(ISNUMBER(H750)),"ERRO: data realizada ausente ou inválida",IF(AND(ISNUMBER(pcmd_emissao),N(H750)&gt;N(pcmd_emissao)),"Verificar: realizada após a emissão","OK")))))</f>
        <v/>
      </c>
      <c r="S750" s="53" t="n"/>
    </row>
    <row r="751">
      <c r="A751" s="25" t="n"/>
      <c r="B751" s="29" t="n"/>
      <c r="C751" s="25" t="n"/>
      <c r="D751" s="23">
        <f>IF(OR(B751="",C751=""),"",B751&amp;"|"&amp;C751)</f>
        <v/>
      </c>
      <c r="E751" s="29" t="n"/>
      <c r="F751" s="52" t="n"/>
      <c r="G751" s="49" t="n"/>
      <c r="H751" s="49" t="n"/>
      <c r="I751" s="30">
        <f>IF(OR(D751="",NOT(ISNUMBER(G751))),"",D751&amp;"|"&amp;YEAR(G751)&amp;"-"&amp;RIGHT("0"&amp;MONTH(G751),2)&amp;"-"&amp;RIGHT("0"&amp;DAY(G751),2))</f>
        <v/>
      </c>
      <c r="J751" s="52" t="n"/>
      <c r="K751" s="25" t="n"/>
      <c r="L751" s="29" t="n"/>
      <c r="M751" s="25" t="n"/>
      <c r="N751" s="25" t="n"/>
      <c r="O751" s="23">
        <f>IF(A751&amp;B751&amp;C751="","",IF(I751="","Sem vínculo",IF(COUNTIF(oc_chave,I751)&gt;0,"Vinculada","Previsão não encontrada")))</f>
        <v/>
      </c>
      <c r="P751" s="39">
        <f>IF(ISNUMBER(H751),YEAR(H751),"")</f>
        <v/>
      </c>
      <c r="Q751" s="23">
        <f>IF(D751="","",IF(COUNTIF(pl_chave,D751)&gt;0,"No plano atual","Fora do plano: histórico preservado"))</f>
        <v/>
      </c>
      <c r="R751" s="23">
        <f>IF(A751&amp;B751&amp;C751="","",IF(A751="","ERRO: falta ID do registro",IF(COUNTIF(ex_id,A751)&gt;1,"ERRO: ID do registro duplicado",IF(NOT(ISNUMBER(H751)),"ERRO: data realizada ausente ou inválida",IF(AND(ISNUMBER(pcmd_emissao),N(H751)&gt;N(pcmd_emissao)),"Verificar: realizada após a emissão","OK")))))</f>
        <v/>
      </c>
      <c r="S751" s="53" t="n"/>
    </row>
    <row r="752">
      <c r="A752" s="25" t="n"/>
      <c r="B752" s="29" t="n"/>
      <c r="C752" s="25" t="n"/>
      <c r="D752" s="23">
        <f>IF(OR(B752="",C752=""),"",B752&amp;"|"&amp;C752)</f>
        <v/>
      </c>
      <c r="E752" s="29" t="n"/>
      <c r="F752" s="52" t="n"/>
      <c r="G752" s="49" t="n"/>
      <c r="H752" s="49" t="n"/>
      <c r="I752" s="30">
        <f>IF(OR(D752="",NOT(ISNUMBER(G752))),"",D752&amp;"|"&amp;YEAR(G752)&amp;"-"&amp;RIGHT("0"&amp;MONTH(G752),2)&amp;"-"&amp;RIGHT("0"&amp;DAY(G752),2))</f>
        <v/>
      </c>
      <c r="J752" s="52" t="n"/>
      <c r="K752" s="25" t="n"/>
      <c r="L752" s="29" t="n"/>
      <c r="M752" s="25" t="n"/>
      <c r="N752" s="25" t="n"/>
      <c r="O752" s="23">
        <f>IF(A752&amp;B752&amp;C752="","",IF(I752="","Sem vínculo",IF(COUNTIF(oc_chave,I752)&gt;0,"Vinculada","Previsão não encontrada")))</f>
        <v/>
      </c>
      <c r="P752" s="39">
        <f>IF(ISNUMBER(H752),YEAR(H752),"")</f>
        <v/>
      </c>
      <c r="Q752" s="23">
        <f>IF(D752="","",IF(COUNTIF(pl_chave,D752)&gt;0,"No plano atual","Fora do plano: histórico preservado"))</f>
        <v/>
      </c>
      <c r="R752" s="23">
        <f>IF(A752&amp;B752&amp;C752="","",IF(A752="","ERRO: falta ID do registro",IF(COUNTIF(ex_id,A752)&gt;1,"ERRO: ID do registro duplicado",IF(NOT(ISNUMBER(H752)),"ERRO: data realizada ausente ou inválida",IF(AND(ISNUMBER(pcmd_emissao),N(H752)&gt;N(pcmd_emissao)),"Verificar: realizada após a emissão","OK")))))</f>
        <v/>
      </c>
      <c r="S752" s="53" t="n"/>
    </row>
    <row r="753">
      <c r="A753" s="25" t="n"/>
      <c r="B753" s="29" t="n"/>
      <c r="C753" s="25" t="n"/>
      <c r="D753" s="23">
        <f>IF(OR(B753="",C753=""),"",B753&amp;"|"&amp;C753)</f>
        <v/>
      </c>
      <c r="E753" s="29" t="n"/>
      <c r="F753" s="52" t="n"/>
      <c r="G753" s="49" t="n"/>
      <c r="H753" s="49" t="n"/>
      <c r="I753" s="30">
        <f>IF(OR(D753="",NOT(ISNUMBER(G753))),"",D753&amp;"|"&amp;YEAR(G753)&amp;"-"&amp;RIGHT("0"&amp;MONTH(G753),2)&amp;"-"&amp;RIGHT("0"&amp;DAY(G753),2))</f>
        <v/>
      </c>
      <c r="J753" s="52" t="n"/>
      <c r="K753" s="25" t="n"/>
      <c r="L753" s="29" t="n"/>
      <c r="M753" s="25" t="n"/>
      <c r="N753" s="25" t="n"/>
      <c r="O753" s="23">
        <f>IF(A753&amp;B753&amp;C753="","",IF(I753="","Sem vínculo",IF(COUNTIF(oc_chave,I753)&gt;0,"Vinculada","Previsão não encontrada")))</f>
        <v/>
      </c>
      <c r="P753" s="39">
        <f>IF(ISNUMBER(H753),YEAR(H753),"")</f>
        <v/>
      </c>
      <c r="Q753" s="23">
        <f>IF(D753="","",IF(COUNTIF(pl_chave,D753)&gt;0,"No plano atual","Fora do plano: histórico preservado"))</f>
        <v/>
      </c>
      <c r="R753" s="23">
        <f>IF(A753&amp;B753&amp;C753="","",IF(A753="","ERRO: falta ID do registro",IF(COUNTIF(ex_id,A753)&gt;1,"ERRO: ID do registro duplicado",IF(NOT(ISNUMBER(H753)),"ERRO: data realizada ausente ou inválida",IF(AND(ISNUMBER(pcmd_emissao),N(H753)&gt;N(pcmd_emissao)),"Verificar: realizada após a emissão","OK")))))</f>
        <v/>
      </c>
      <c r="S753" s="53" t="n"/>
    </row>
    <row r="754">
      <c r="A754" s="25" t="n"/>
      <c r="B754" s="29" t="n"/>
      <c r="C754" s="25" t="n"/>
      <c r="D754" s="23">
        <f>IF(OR(B754="",C754=""),"",B754&amp;"|"&amp;C754)</f>
        <v/>
      </c>
      <c r="E754" s="29" t="n"/>
      <c r="F754" s="52" t="n"/>
      <c r="G754" s="49" t="n"/>
      <c r="H754" s="49" t="n"/>
      <c r="I754" s="30">
        <f>IF(OR(D754="",NOT(ISNUMBER(G754))),"",D754&amp;"|"&amp;YEAR(G754)&amp;"-"&amp;RIGHT("0"&amp;MONTH(G754),2)&amp;"-"&amp;RIGHT("0"&amp;DAY(G754),2))</f>
        <v/>
      </c>
      <c r="J754" s="52" t="n"/>
      <c r="K754" s="25" t="n"/>
      <c r="L754" s="29" t="n"/>
      <c r="M754" s="25" t="n"/>
      <c r="N754" s="25" t="n"/>
      <c r="O754" s="23">
        <f>IF(A754&amp;B754&amp;C754="","",IF(I754="","Sem vínculo",IF(COUNTIF(oc_chave,I754)&gt;0,"Vinculada","Previsão não encontrada")))</f>
        <v/>
      </c>
      <c r="P754" s="39">
        <f>IF(ISNUMBER(H754),YEAR(H754),"")</f>
        <v/>
      </c>
      <c r="Q754" s="23">
        <f>IF(D754="","",IF(COUNTIF(pl_chave,D754)&gt;0,"No plano atual","Fora do plano: histórico preservado"))</f>
        <v/>
      </c>
      <c r="R754" s="23">
        <f>IF(A754&amp;B754&amp;C754="","",IF(A754="","ERRO: falta ID do registro",IF(COUNTIF(ex_id,A754)&gt;1,"ERRO: ID do registro duplicado",IF(NOT(ISNUMBER(H754)),"ERRO: data realizada ausente ou inválida",IF(AND(ISNUMBER(pcmd_emissao),N(H754)&gt;N(pcmd_emissao)),"Verificar: realizada após a emissão","OK")))))</f>
        <v/>
      </c>
      <c r="S754" s="53" t="n"/>
    </row>
    <row r="755">
      <c r="A755" s="25" t="n"/>
      <c r="B755" s="29" t="n"/>
      <c r="C755" s="25" t="n"/>
      <c r="D755" s="23">
        <f>IF(OR(B755="",C755=""),"",B755&amp;"|"&amp;C755)</f>
        <v/>
      </c>
      <c r="E755" s="29" t="n"/>
      <c r="F755" s="52" t="n"/>
      <c r="G755" s="49" t="n"/>
      <c r="H755" s="49" t="n"/>
      <c r="I755" s="30">
        <f>IF(OR(D755="",NOT(ISNUMBER(G755))),"",D755&amp;"|"&amp;YEAR(G755)&amp;"-"&amp;RIGHT("0"&amp;MONTH(G755),2)&amp;"-"&amp;RIGHT("0"&amp;DAY(G755),2))</f>
        <v/>
      </c>
      <c r="J755" s="52" t="n"/>
      <c r="K755" s="25" t="n"/>
      <c r="L755" s="29" t="n"/>
      <c r="M755" s="25" t="n"/>
      <c r="N755" s="25" t="n"/>
      <c r="O755" s="23">
        <f>IF(A755&amp;B755&amp;C755="","",IF(I755="","Sem vínculo",IF(COUNTIF(oc_chave,I755)&gt;0,"Vinculada","Previsão não encontrada")))</f>
        <v/>
      </c>
      <c r="P755" s="39">
        <f>IF(ISNUMBER(H755),YEAR(H755),"")</f>
        <v/>
      </c>
      <c r="Q755" s="23">
        <f>IF(D755="","",IF(COUNTIF(pl_chave,D755)&gt;0,"No plano atual","Fora do plano: histórico preservado"))</f>
        <v/>
      </c>
      <c r="R755" s="23">
        <f>IF(A755&amp;B755&amp;C755="","",IF(A755="","ERRO: falta ID do registro",IF(COUNTIF(ex_id,A755)&gt;1,"ERRO: ID do registro duplicado",IF(NOT(ISNUMBER(H755)),"ERRO: data realizada ausente ou inválida",IF(AND(ISNUMBER(pcmd_emissao),N(H755)&gt;N(pcmd_emissao)),"Verificar: realizada após a emissão","OK")))))</f>
        <v/>
      </c>
      <c r="S755" s="53" t="n"/>
    </row>
    <row r="756">
      <c r="A756" s="25" t="n"/>
      <c r="B756" s="29" t="n"/>
      <c r="C756" s="25" t="n"/>
      <c r="D756" s="23">
        <f>IF(OR(B756="",C756=""),"",B756&amp;"|"&amp;C756)</f>
        <v/>
      </c>
      <c r="E756" s="29" t="n"/>
      <c r="F756" s="52" t="n"/>
      <c r="G756" s="49" t="n"/>
      <c r="H756" s="49" t="n"/>
      <c r="I756" s="30">
        <f>IF(OR(D756="",NOT(ISNUMBER(G756))),"",D756&amp;"|"&amp;YEAR(G756)&amp;"-"&amp;RIGHT("0"&amp;MONTH(G756),2)&amp;"-"&amp;RIGHT("0"&amp;DAY(G756),2))</f>
        <v/>
      </c>
      <c r="J756" s="52" t="n"/>
      <c r="K756" s="25" t="n"/>
      <c r="L756" s="29" t="n"/>
      <c r="M756" s="25" t="n"/>
      <c r="N756" s="25" t="n"/>
      <c r="O756" s="23">
        <f>IF(A756&amp;B756&amp;C756="","",IF(I756="","Sem vínculo",IF(COUNTIF(oc_chave,I756)&gt;0,"Vinculada","Previsão não encontrada")))</f>
        <v/>
      </c>
      <c r="P756" s="39">
        <f>IF(ISNUMBER(H756),YEAR(H756),"")</f>
        <v/>
      </c>
      <c r="Q756" s="23">
        <f>IF(D756="","",IF(COUNTIF(pl_chave,D756)&gt;0,"No plano atual","Fora do plano: histórico preservado"))</f>
        <v/>
      </c>
      <c r="R756" s="23">
        <f>IF(A756&amp;B756&amp;C756="","",IF(A756="","ERRO: falta ID do registro",IF(COUNTIF(ex_id,A756)&gt;1,"ERRO: ID do registro duplicado",IF(NOT(ISNUMBER(H756)),"ERRO: data realizada ausente ou inválida",IF(AND(ISNUMBER(pcmd_emissao),N(H756)&gt;N(pcmd_emissao)),"Verificar: realizada após a emissão","OK")))))</f>
        <v/>
      </c>
      <c r="S756" s="53" t="n"/>
    </row>
    <row r="757">
      <c r="A757" s="25" t="n"/>
      <c r="B757" s="29" t="n"/>
      <c r="C757" s="25" t="n"/>
      <c r="D757" s="23">
        <f>IF(OR(B757="",C757=""),"",B757&amp;"|"&amp;C757)</f>
        <v/>
      </c>
      <c r="E757" s="29" t="n"/>
      <c r="F757" s="52" t="n"/>
      <c r="G757" s="49" t="n"/>
      <c r="H757" s="49" t="n"/>
      <c r="I757" s="30">
        <f>IF(OR(D757="",NOT(ISNUMBER(G757))),"",D757&amp;"|"&amp;YEAR(G757)&amp;"-"&amp;RIGHT("0"&amp;MONTH(G757),2)&amp;"-"&amp;RIGHT("0"&amp;DAY(G757),2))</f>
        <v/>
      </c>
      <c r="J757" s="52" t="n"/>
      <c r="K757" s="25" t="n"/>
      <c r="L757" s="29" t="n"/>
      <c r="M757" s="25" t="n"/>
      <c r="N757" s="25" t="n"/>
      <c r="O757" s="23">
        <f>IF(A757&amp;B757&amp;C757="","",IF(I757="","Sem vínculo",IF(COUNTIF(oc_chave,I757)&gt;0,"Vinculada","Previsão não encontrada")))</f>
        <v/>
      </c>
      <c r="P757" s="39">
        <f>IF(ISNUMBER(H757),YEAR(H757),"")</f>
        <v/>
      </c>
      <c r="Q757" s="23">
        <f>IF(D757="","",IF(COUNTIF(pl_chave,D757)&gt;0,"No plano atual","Fora do plano: histórico preservado"))</f>
        <v/>
      </c>
      <c r="R757" s="23">
        <f>IF(A757&amp;B757&amp;C757="","",IF(A757="","ERRO: falta ID do registro",IF(COUNTIF(ex_id,A757)&gt;1,"ERRO: ID do registro duplicado",IF(NOT(ISNUMBER(H757)),"ERRO: data realizada ausente ou inválida",IF(AND(ISNUMBER(pcmd_emissao),N(H757)&gt;N(pcmd_emissao)),"Verificar: realizada após a emissão","OK")))))</f>
        <v/>
      </c>
      <c r="S757" s="53" t="n"/>
    </row>
    <row r="758">
      <c r="A758" s="25" t="n"/>
      <c r="B758" s="29" t="n"/>
      <c r="C758" s="25" t="n"/>
      <c r="D758" s="23">
        <f>IF(OR(B758="",C758=""),"",B758&amp;"|"&amp;C758)</f>
        <v/>
      </c>
      <c r="E758" s="29" t="n"/>
      <c r="F758" s="52" t="n"/>
      <c r="G758" s="49" t="n"/>
      <c r="H758" s="49" t="n"/>
      <c r="I758" s="30">
        <f>IF(OR(D758="",NOT(ISNUMBER(G758))),"",D758&amp;"|"&amp;YEAR(G758)&amp;"-"&amp;RIGHT("0"&amp;MONTH(G758),2)&amp;"-"&amp;RIGHT("0"&amp;DAY(G758),2))</f>
        <v/>
      </c>
      <c r="J758" s="52" t="n"/>
      <c r="K758" s="25" t="n"/>
      <c r="L758" s="29" t="n"/>
      <c r="M758" s="25" t="n"/>
      <c r="N758" s="25" t="n"/>
      <c r="O758" s="23">
        <f>IF(A758&amp;B758&amp;C758="","",IF(I758="","Sem vínculo",IF(COUNTIF(oc_chave,I758)&gt;0,"Vinculada","Previsão não encontrada")))</f>
        <v/>
      </c>
      <c r="P758" s="39">
        <f>IF(ISNUMBER(H758),YEAR(H758),"")</f>
        <v/>
      </c>
      <c r="Q758" s="23">
        <f>IF(D758="","",IF(COUNTIF(pl_chave,D758)&gt;0,"No plano atual","Fora do plano: histórico preservado"))</f>
        <v/>
      </c>
      <c r="R758" s="23">
        <f>IF(A758&amp;B758&amp;C758="","",IF(A758="","ERRO: falta ID do registro",IF(COUNTIF(ex_id,A758)&gt;1,"ERRO: ID do registro duplicado",IF(NOT(ISNUMBER(H758)),"ERRO: data realizada ausente ou inválida",IF(AND(ISNUMBER(pcmd_emissao),N(H758)&gt;N(pcmd_emissao)),"Verificar: realizada após a emissão","OK")))))</f>
        <v/>
      </c>
      <c r="S758" s="53" t="n"/>
    </row>
    <row r="759">
      <c r="A759" s="25" t="n"/>
      <c r="B759" s="29" t="n"/>
      <c r="C759" s="25" t="n"/>
      <c r="D759" s="23">
        <f>IF(OR(B759="",C759=""),"",B759&amp;"|"&amp;C759)</f>
        <v/>
      </c>
      <c r="E759" s="29" t="n"/>
      <c r="F759" s="52" t="n"/>
      <c r="G759" s="49" t="n"/>
      <c r="H759" s="49" t="n"/>
      <c r="I759" s="30">
        <f>IF(OR(D759="",NOT(ISNUMBER(G759))),"",D759&amp;"|"&amp;YEAR(G759)&amp;"-"&amp;RIGHT("0"&amp;MONTH(G759),2)&amp;"-"&amp;RIGHT("0"&amp;DAY(G759),2))</f>
        <v/>
      </c>
      <c r="J759" s="52" t="n"/>
      <c r="K759" s="25" t="n"/>
      <c r="L759" s="29" t="n"/>
      <c r="M759" s="25" t="n"/>
      <c r="N759" s="25" t="n"/>
      <c r="O759" s="23">
        <f>IF(A759&amp;B759&amp;C759="","",IF(I759="","Sem vínculo",IF(COUNTIF(oc_chave,I759)&gt;0,"Vinculada","Previsão não encontrada")))</f>
        <v/>
      </c>
      <c r="P759" s="39">
        <f>IF(ISNUMBER(H759),YEAR(H759),"")</f>
        <v/>
      </c>
      <c r="Q759" s="23">
        <f>IF(D759="","",IF(COUNTIF(pl_chave,D759)&gt;0,"No plano atual","Fora do plano: histórico preservado"))</f>
        <v/>
      </c>
      <c r="R759" s="23">
        <f>IF(A759&amp;B759&amp;C759="","",IF(A759="","ERRO: falta ID do registro",IF(COUNTIF(ex_id,A759)&gt;1,"ERRO: ID do registro duplicado",IF(NOT(ISNUMBER(H759)),"ERRO: data realizada ausente ou inválida",IF(AND(ISNUMBER(pcmd_emissao),N(H759)&gt;N(pcmd_emissao)),"Verificar: realizada após a emissão","OK")))))</f>
        <v/>
      </c>
      <c r="S759" s="53" t="n"/>
    </row>
    <row r="760">
      <c r="A760" s="25" t="n"/>
      <c r="B760" s="29" t="n"/>
      <c r="C760" s="25" t="n"/>
      <c r="D760" s="23">
        <f>IF(OR(B760="",C760=""),"",B760&amp;"|"&amp;C760)</f>
        <v/>
      </c>
      <c r="E760" s="29" t="n"/>
      <c r="F760" s="52" t="n"/>
      <c r="G760" s="49" t="n"/>
      <c r="H760" s="49" t="n"/>
      <c r="I760" s="30">
        <f>IF(OR(D760="",NOT(ISNUMBER(G760))),"",D760&amp;"|"&amp;YEAR(G760)&amp;"-"&amp;RIGHT("0"&amp;MONTH(G760),2)&amp;"-"&amp;RIGHT("0"&amp;DAY(G760),2))</f>
        <v/>
      </c>
      <c r="J760" s="52" t="n"/>
      <c r="K760" s="25" t="n"/>
      <c r="L760" s="29" t="n"/>
      <c r="M760" s="25" t="n"/>
      <c r="N760" s="25" t="n"/>
      <c r="O760" s="23">
        <f>IF(A760&amp;B760&amp;C760="","",IF(I760="","Sem vínculo",IF(COUNTIF(oc_chave,I760)&gt;0,"Vinculada","Previsão não encontrada")))</f>
        <v/>
      </c>
      <c r="P760" s="39">
        <f>IF(ISNUMBER(H760),YEAR(H760),"")</f>
        <v/>
      </c>
      <c r="Q760" s="23">
        <f>IF(D760="","",IF(COUNTIF(pl_chave,D760)&gt;0,"No plano atual","Fora do plano: histórico preservado"))</f>
        <v/>
      </c>
      <c r="R760" s="23">
        <f>IF(A760&amp;B760&amp;C760="","",IF(A760="","ERRO: falta ID do registro",IF(COUNTIF(ex_id,A760)&gt;1,"ERRO: ID do registro duplicado",IF(NOT(ISNUMBER(H760)),"ERRO: data realizada ausente ou inválida",IF(AND(ISNUMBER(pcmd_emissao),N(H760)&gt;N(pcmd_emissao)),"Verificar: realizada após a emissão","OK")))))</f>
        <v/>
      </c>
      <c r="S760" s="53" t="n"/>
    </row>
    <row r="761">
      <c r="A761" s="25" t="n"/>
      <c r="B761" s="29" t="n"/>
      <c r="C761" s="25" t="n"/>
      <c r="D761" s="23">
        <f>IF(OR(B761="",C761=""),"",B761&amp;"|"&amp;C761)</f>
        <v/>
      </c>
      <c r="E761" s="29" t="n"/>
      <c r="F761" s="52" t="n"/>
      <c r="G761" s="49" t="n"/>
      <c r="H761" s="49" t="n"/>
      <c r="I761" s="30">
        <f>IF(OR(D761="",NOT(ISNUMBER(G761))),"",D761&amp;"|"&amp;YEAR(G761)&amp;"-"&amp;RIGHT("0"&amp;MONTH(G761),2)&amp;"-"&amp;RIGHT("0"&amp;DAY(G761),2))</f>
        <v/>
      </c>
      <c r="J761" s="52" t="n"/>
      <c r="K761" s="25" t="n"/>
      <c r="L761" s="29" t="n"/>
      <c r="M761" s="25" t="n"/>
      <c r="N761" s="25" t="n"/>
      <c r="O761" s="23">
        <f>IF(A761&amp;B761&amp;C761="","",IF(I761="","Sem vínculo",IF(COUNTIF(oc_chave,I761)&gt;0,"Vinculada","Previsão não encontrada")))</f>
        <v/>
      </c>
      <c r="P761" s="39">
        <f>IF(ISNUMBER(H761),YEAR(H761),"")</f>
        <v/>
      </c>
      <c r="Q761" s="23">
        <f>IF(D761="","",IF(COUNTIF(pl_chave,D761)&gt;0,"No plano atual","Fora do plano: histórico preservado"))</f>
        <v/>
      </c>
      <c r="R761" s="23">
        <f>IF(A761&amp;B761&amp;C761="","",IF(A761="","ERRO: falta ID do registro",IF(COUNTIF(ex_id,A761)&gt;1,"ERRO: ID do registro duplicado",IF(NOT(ISNUMBER(H761)),"ERRO: data realizada ausente ou inválida",IF(AND(ISNUMBER(pcmd_emissao),N(H761)&gt;N(pcmd_emissao)),"Verificar: realizada após a emissão","OK")))))</f>
        <v/>
      </c>
      <c r="S761" s="53" t="n"/>
    </row>
    <row r="762">
      <c r="A762" s="25" t="n"/>
      <c r="B762" s="29" t="n"/>
      <c r="C762" s="25" t="n"/>
      <c r="D762" s="23">
        <f>IF(OR(B762="",C762=""),"",B762&amp;"|"&amp;C762)</f>
        <v/>
      </c>
      <c r="E762" s="29" t="n"/>
      <c r="F762" s="52" t="n"/>
      <c r="G762" s="49" t="n"/>
      <c r="H762" s="49" t="n"/>
      <c r="I762" s="30">
        <f>IF(OR(D762="",NOT(ISNUMBER(G762))),"",D762&amp;"|"&amp;YEAR(G762)&amp;"-"&amp;RIGHT("0"&amp;MONTH(G762),2)&amp;"-"&amp;RIGHT("0"&amp;DAY(G762),2))</f>
        <v/>
      </c>
      <c r="J762" s="52" t="n"/>
      <c r="K762" s="25" t="n"/>
      <c r="L762" s="29" t="n"/>
      <c r="M762" s="25" t="n"/>
      <c r="N762" s="25" t="n"/>
      <c r="O762" s="23">
        <f>IF(A762&amp;B762&amp;C762="","",IF(I762="","Sem vínculo",IF(COUNTIF(oc_chave,I762)&gt;0,"Vinculada","Previsão não encontrada")))</f>
        <v/>
      </c>
      <c r="P762" s="39">
        <f>IF(ISNUMBER(H762),YEAR(H762),"")</f>
        <v/>
      </c>
      <c r="Q762" s="23">
        <f>IF(D762="","",IF(COUNTIF(pl_chave,D762)&gt;0,"No plano atual","Fora do plano: histórico preservado"))</f>
        <v/>
      </c>
      <c r="R762" s="23">
        <f>IF(A762&amp;B762&amp;C762="","",IF(A762="","ERRO: falta ID do registro",IF(COUNTIF(ex_id,A762)&gt;1,"ERRO: ID do registro duplicado",IF(NOT(ISNUMBER(H762)),"ERRO: data realizada ausente ou inválida",IF(AND(ISNUMBER(pcmd_emissao),N(H762)&gt;N(pcmd_emissao)),"Verificar: realizada após a emissão","OK")))))</f>
        <v/>
      </c>
      <c r="S762" s="53" t="n"/>
    </row>
    <row r="763">
      <c r="A763" s="25" t="n"/>
      <c r="B763" s="29" t="n"/>
      <c r="C763" s="25" t="n"/>
      <c r="D763" s="23">
        <f>IF(OR(B763="",C763=""),"",B763&amp;"|"&amp;C763)</f>
        <v/>
      </c>
      <c r="E763" s="29" t="n"/>
      <c r="F763" s="52" t="n"/>
      <c r="G763" s="49" t="n"/>
      <c r="H763" s="49" t="n"/>
      <c r="I763" s="30">
        <f>IF(OR(D763="",NOT(ISNUMBER(G763))),"",D763&amp;"|"&amp;YEAR(G763)&amp;"-"&amp;RIGHT("0"&amp;MONTH(G763),2)&amp;"-"&amp;RIGHT("0"&amp;DAY(G763),2))</f>
        <v/>
      </c>
      <c r="J763" s="52" t="n"/>
      <c r="K763" s="25" t="n"/>
      <c r="L763" s="29" t="n"/>
      <c r="M763" s="25" t="n"/>
      <c r="N763" s="25" t="n"/>
      <c r="O763" s="23">
        <f>IF(A763&amp;B763&amp;C763="","",IF(I763="","Sem vínculo",IF(COUNTIF(oc_chave,I763)&gt;0,"Vinculada","Previsão não encontrada")))</f>
        <v/>
      </c>
      <c r="P763" s="39">
        <f>IF(ISNUMBER(H763),YEAR(H763),"")</f>
        <v/>
      </c>
      <c r="Q763" s="23">
        <f>IF(D763="","",IF(COUNTIF(pl_chave,D763)&gt;0,"No plano atual","Fora do plano: histórico preservado"))</f>
        <v/>
      </c>
      <c r="R763" s="23">
        <f>IF(A763&amp;B763&amp;C763="","",IF(A763="","ERRO: falta ID do registro",IF(COUNTIF(ex_id,A763)&gt;1,"ERRO: ID do registro duplicado",IF(NOT(ISNUMBER(H763)),"ERRO: data realizada ausente ou inválida",IF(AND(ISNUMBER(pcmd_emissao),N(H763)&gt;N(pcmd_emissao)),"Verificar: realizada após a emissão","OK")))))</f>
        <v/>
      </c>
      <c r="S763" s="53" t="n"/>
    </row>
    <row r="764">
      <c r="A764" s="25" t="n"/>
      <c r="B764" s="29" t="n"/>
      <c r="C764" s="25" t="n"/>
      <c r="D764" s="23">
        <f>IF(OR(B764="",C764=""),"",B764&amp;"|"&amp;C764)</f>
        <v/>
      </c>
      <c r="E764" s="29" t="n"/>
      <c r="F764" s="52" t="n"/>
      <c r="G764" s="49" t="n"/>
      <c r="H764" s="49" t="n"/>
      <c r="I764" s="30">
        <f>IF(OR(D764="",NOT(ISNUMBER(G764))),"",D764&amp;"|"&amp;YEAR(G764)&amp;"-"&amp;RIGHT("0"&amp;MONTH(G764),2)&amp;"-"&amp;RIGHT("0"&amp;DAY(G764),2))</f>
        <v/>
      </c>
      <c r="J764" s="52" t="n"/>
      <c r="K764" s="25" t="n"/>
      <c r="L764" s="29" t="n"/>
      <c r="M764" s="25" t="n"/>
      <c r="N764" s="25" t="n"/>
      <c r="O764" s="23">
        <f>IF(A764&amp;B764&amp;C764="","",IF(I764="","Sem vínculo",IF(COUNTIF(oc_chave,I764)&gt;0,"Vinculada","Previsão não encontrada")))</f>
        <v/>
      </c>
      <c r="P764" s="39">
        <f>IF(ISNUMBER(H764),YEAR(H764),"")</f>
        <v/>
      </c>
      <c r="Q764" s="23">
        <f>IF(D764="","",IF(COUNTIF(pl_chave,D764)&gt;0,"No plano atual","Fora do plano: histórico preservado"))</f>
        <v/>
      </c>
      <c r="R764" s="23">
        <f>IF(A764&amp;B764&amp;C764="","",IF(A764="","ERRO: falta ID do registro",IF(COUNTIF(ex_id,A764)&gt;1,"ERRO: ID do registro duplicado",IF(NOT(ISNUMBER(H764)),"ERRO: data realizada ausente ou inválida",IF(AND(ISNUMBER(pcmd_emissao),N(H764)&gt;N(pcmd_emissao)),"Verificar: realizada após a emissão","OK")))))</f>
        <v/>
      </c>
      <c r="S764" s="53" t="n"/>
    </row>
    <row r="765">
      <c r="A765" s="25" t="n"/>
      <c r="B765" s="29" t="n"/>
      <c r="C765" s="25" t="n"/>
      <c r="D765" s="23">
        <f>IF(OR(B765="",C765=""),"",B765&amp;"|"&amp;C765)</f>
        <v/>
      </c>
      <c r="E765" s="29" t="n"/>
      <c r="F765" s="52" t="n"/>
      <c r="G765" s="49" t="n"/>
      <c r="H765" s="49" t="n"/>
      <c r="I765" s="30">
        <f>IF(OR(D765="",NOT(ISNUMBER(G765))),"",D765&amp;"|"&amp;YEAR(G765)&amp;"-"&amp;RIGHT("0"&amp;MONTH(G765),2)&amp;"-"&amp;RIGHT("0"&amp;DAY(G765),2))</f>
        <v/>
      </c>
      <c r="J765" s="52" t="n"/>
      <c r="K765" s="25" t="n"/>
      <c r="L765" s="29" t="n"/>
      <c r="M765" s="25" t="n"/>
      <c r="N765" s="25" t="n"/>
      <c r="O765" s="23">
        <f>IF(A765&amp;B765&amp;C765="","",IF(I765="","Sem vínculo",IF(COUNTIF(oc_chave,I765)&gt;0,"Vinculada","Previsão não encontrada")))</f>
        <v/>
      </c>
      <c r="P765" s="39">
        <f>IF(ISNUMBER(H765),YEAR(H765),"")</f>
        <v/>
      </c>
      <c r="Q765" s="23">
        <f>IF(D765="","",IF(COUNTIF(pl_chave,D765)&gt;0,"No plano atual","Fora do plano: histórico preservado"))</f>
        <v/>
      </c>
      <c r="R765" s="23">
        <f>IF(A765&amp;B765&amp;C765="","",IF(A765="","ERRO: falta ID do registro",IF(COUNTIF(ex_id,A765)&gt;1,"ERRO: ID do registro duplicado",IF(NOT(ISNUMBER(H765)),"ERRO: data realizada ausente ou inválida",IF(AND(ISNUMBER(pcmd_emissao),N(H765)&gt;N(pcmd_emissao)),"Verificar: realizada após a emissão","OK")))))</f>
        <v/>
      </c>
      <c r="S765" s="53" t="n"/>
    </row>
    <row r="766">
      <c r="A766" s="25" t="n"/>
      <c r="B766" s="29" t="n"/>
      <c r="C766" s="25" t="n"/>
      <c r="D766" s="23">
        <f>IF(OR(B766="",C766=""),"",B766&amp;"|"&amp;C766)</f>
        <v/>
      </c>
      <c r="E766" s="29" t="n"/>
      <c r="F766" s="52" t="n"/>
      <c r="G766" s="49" t="n"/>
      <c r="H766" s="49" t="n"/>
      <c r="I766" s="30">
        <f>IF(OR(D766="",NOT(ISNUMBER(G766))),"",D766&amp;"|"&amp;YEAR(G766)&amp;"-"&amp;RIGHT("0"&amp;MONTH(G766),2)&amp;"-"&amp;RIGHT("0"&amp;DAY(G766),2))</f>
        <v/>
      </c>
      <c r="J766" s="52" t="n"/>
      <c r="K766" s="25" t="n"/>
      <c r="L766" s="29" t="n"/>
      <c r="M766" s="25" t="n"/>
      <c r="N766" s="25" t="n"/>
      <c r="O766" s="23">
        <f>IF(A766&amp;B766&amp;C766="","",IF(I766="","Sem vínculo",IF(COUNTIF(oc_chave,I766)&gt;0,"Vinculada","Previsão não encontrada")))</f>
        <v/>
      </c>
      <c r="P766" s="39">
        <f>IF(ISNUMBER(H766),YEAR(H766),"")</f>
        <v/>
      </c>
      <c r="Q766" s="23">
        <f>IF(D766="","",IF(COUNTIF(pl_chave,D766)&gt;0,"No plano atual","Fora do plano: histórico preservado"))</f>
        <v/>
      </c>
      <c r="R766" s="23">
        <f>IF(A766&amp;B766&amp;C766="","",IF(A766="","ERRO: falta ID do registro",IF(COUNTIF(ex_id,A766)&gt;1,"ERRO: ID do registro duplicado",IF(NOT(ISNUMBER(H766)),"ERRO: data realizada ausente ou inválida",IF(AND(ISNUMBER(pcmd_emissao),N(H766)&gt;N(pcmd_emissao)),"Verificar: realizada após a emissão","OK")))))</f>
        <v/>
      </c>
      <c r="S766" s="53" t="n"/>
    </row>
    <row r="767">
      <c r="A767" s="25" t="n"/>
      <c r="B767" s="29" t="n"/>
      <c r="C767" s="25" t="n"/>
      <c r="D767" s="23">
        <f>IF(OR(B767="",C767=""),"",B767&amp;"|"&amp;C767)</f>
        <v/>
      </c>
      <c r="E767" s="29" t="n"/>
      <c r="F767" s="52" t="n"/>
      <c r="G767" s="49" t="n"/>
      <c r="H767" s="49" t="n"/>
      <c r="I767" s="30">
        <f>IF(OR(D767="",NOT(ISNUMBER(G767))),"",D767&amp;"|"&amp;YEAR(G767)&amp;"-"&amp;RIGHT("0"&amp;MONTH(G767),2)&amp;"-"&amp;RIGHT("0"&amp;DAY(G767),2))</f>
        <v/>
      </c>
      <c r="J767" s="52" t="n"/>
      <c r="K767" s="25" t="n"/>
      <c r="L767" s="29" t="n"/>
      <c r="M767" s="25" t="n"/>
      <c r="N767" s="25" t="n"/>
      <c r="O767" s="23">
        <f>IF(A767&amp;B767&amp;C767="","",IF(I767="","Sem vínculo",IF(COUNTIF(oc_chave,I767)&gt;0,"Vinculada","Previsão não encontrada")))</f>
        <v/>
      </c>
      <c r="P767" s="39">
        <f>IF(ISNUMBER(H767),YEAR(H767),"")</f>
        <v/>
      </c>
      <c r="Q767" s="23">
        <f>IF(D767="","",IF(COUNTIF(pl_chave,D767)&gt;0,"No plano atual","Fora do plano: histórico preservado"))</f>
        <v/>
      </c>
      <c r="R767" s="23">
        <f>IF(A767&amp;B767&amp;C767="","",IF(A767="","ERRO: falta ID do registro",IF(COUNTIF(ex_id,A767)&gt;1,"ERRO: ID do registro duplicado",IF(NOT(ISNUMBER(H767)),"ERRO: data realizada ausente ou inválida",IF(AND(ISNUMBER(pcmd_emissao),N(H767)&gt;N(pcmd_emissao)),"Verificar: realizada após a emissão","OK")))))</f>
        <v/>
      </c>
      <c r="S767" s="53" t="n"/>
    </row>
    <row r="768">
      <c r="A768" s="25" t="n"/>
      <c r="B768" s="29" t="n"/>
      <c r="C768" s="25" t="n"/>
      <c r="D768" s="23">
        <f>IF(OR(B768="",C768=""),"",B768&amp;"|"&amp;C768)</f>
        <v/>
      </c>
      <c r="E768" s="29" t="n"/>
      <c r="F768" s="52" t="n"/>
      <c r="G768" s="49" t="n"/>
      <c r="H768" s="49" t="n"/>
      <c r="I768" s="30">
        <f>IF(OR(D768="",NOT(ISNUMBER(G768))),"",D768&amp;"|"&amp;YEAR(G768)&amp;"-"&amp;RIGHT("0"&amp;MONTH(G768),2)&amp;"-"&amp;RIGHT("0"&amp;DAY(G768),2))</f>
        <v/>
      </c>
      <c r="J768" s="52" t="n"/>
      <c r="K768" s="25" t="n"/>
      <c r="L768" s="29" t="n"/>
      <c r="M768" s="25" t="n"/>
      <c r="N768" s="25" t="n"/>
      <c r="O768" s="23">
        <f>IF(A768&amp;B768&amp;C768="","",IF(I768="","Sem vínculo",IF(COUNTIF(oc_chave,I768)&gt;0,"Vinculada","Previsão não encontrada")))</f>
        <v/>
      </c>
      <c r="P768" s="39">
        <f>IF(ISNUMBER(H768),YEAR(H768),"")</f>
        <v/>
      </c>
      <c r="Q768" s="23">
        <f>IF(D768="","",IF(COUNTIF(pl_chave,D768)&gt;0,"No plano atual","Fora do plano: histórico preservado"))</f>
        <v/>
      </c>
      <c r="R768" s="23">
        <f>IF(A768&amp;B768&amp;C768="","",IF(A768="","ERRO: falta ID do registro",IF(COUNTIF(ex_id,A768)&gt;1,"ERRO: ID do registro duplicado",IF(NOT(ISNUMBER(H768)),"ERRO: data realizada ausente ou inválida",IF(AND(ISNUMBER(pcmd_emissao),N(H768)&gt;N(pcmd_emissao)),"Verificar: realizada após a emissão","OK")))))</f>
        <v/>
      </c>
      <c r="S768" s="53" t="n"/>
    </row>
    <row r="769">
      <c r="A769" s="25" t="n"/>
      <c r="B769" s="29" t="n"/>
      <c r="C769" s="25" t="n"/>
      <c r="D769" s="23">
        <f>IF(OR(B769="",C769=""),"",B769&amp;"|"&amp;C769)</f>
        <v/>
      </c>
      <c r="E769" s="29" t="n"/>
      <c r="F769" s="52" t="n"/>
      <c r="G769" s="49" t="n"/>
      <c r="H769" s="49" t="n"/>
      <c r="I769" s="30">
        <f>IF(OR(D769="",NOT(ISNUMBER(G769))),"",D769&amp;"|"&amp;YEAR(G769)&amp;"-"&amp;RIGHT("0"&amp;MONTH(G769),2)&amp;"-"&amp;RIGHT("0"&amp;DAY(G769),2))</f>
        <v/>
      </c>
      <c r="J769" s="52" t="n"/>
      <c r="K769" s="25" t="n"/>
      <c r="L769" s="29" t="n"/>
      <c r="M769" s="25" t="n"/>
      <c r="N769" s="25" t="n"/>
      <c r="O769" s="23">
        <f>IF(A769&amp;B769&amp;C769="","",IF(I769="","Sem vínculo",IF(COUNTIF(oc_chave,I769)&gt;0,"Vinculada","Previsão não encontrada")))</f>
        <v/>
      </c>
      <c r="P769" s="39">
        <f>IF(ISNUMBER(H769),YEAR(H769),"")</f>
        <v/>
      </c>
      <c r="Q769" s="23">
        <f>IF(D769="","",IF(COUNTIF(pl_chave,D769)&gt;0,"No plano atual","Fora do plano: histórico preservado"))</f>
        <v/>
      </c>
      <c r="R769" s="23">
        <f>IF(A769&amp;B769&amp;C769="","",IF(A769="","ERRO: falta ID do registro",IF(COUNTIF(ex_id,A769)&gt;1,"ERRO: ID do registro duplicado",IF(NOT(ISNUMBER(H769)),"ERRO: data realizada ausente ou inválida",IF(AND(ISNUMBER(pcmd_emissao),N(H769)&gt;N(pcmd_emissao)),"Verificar: realizada após a emissão","OK")))))</f>
        <v/>
      </c>
      <c r="S769" s="53" t="n"/>
    </row>
    <row r="770">
      <c r="A770" s="25" t="n"/>
      <c r="B770" s="29" t="n"/>
      <c r="C770" s="25" t="n"/>
      <c r="D770" s="23">
        <f>IF(OR(B770="",C770=""),"",B770&amp;"|"&amp;C770)</f>
        <v/>
      </c>
      <c r="E770" s="29" t="n"/>
      <c r="F770" s="52" t="n"/>
      <c r="G770" s="49" t="n"/>
      <c r="H770" s="49" t="n"/>
      <c r="I770" s="30">
        <f>IF(OR(D770="",NOT(ISNUMBER(G770))),"",D770&amp;"|"&amp;YEAR(G770)&amp;"-"&amp;RIGHT("0"&amp;MONTH(G770),2)&amp;"-"&amp;RIGHT("0"&amp;DAY(G770),2))</f>
        <v/>
      </c>
      <c r="J770" s="52" t="n"/>
      <c r="K770" s="25" t="n"/>
      <c r="L770" s="29" t="n"/>
      <c r="M770" s="25" t="n"/>
      <c r="N770" s="25" t="n"/>
      <c r="O770" s="23">
        <f>IF(A770&amp;B770&amp;C770="","",IF(I770="","Sem vínculo",IF(COUNTIF(oc_chave,I770)&gt;0,"Vinculada","Previsão não encontrada")))</f>
        <v/>
      </c>
      <c r="P770" s="39">
        <f>IF(ISNUMBER(H770),YEAR(H770),"")</f>
        <v/>
      </c>
      <c r="Q770" s="23">
        <f>IF(D770="","",IF(COUNTIF(pl_chave,D770)&gt;0,"No plano atual","Fora do plano: histórico preservado"))</f>
        <v/>
      </c>
      <c r="R770" s="23">
        <f>IF(A770&amp;B770&amp;C770="","",IF(A770="","ERRO: falta ID do registro",IF(COUNTIF(ex_id,A770)&gt;1,"ERRO: ID do registro duplicado",IF(NOT(ISNUMBER(H770)),"ERRO: data realizada ausente ou inválida",IF(AND(ISNUMBER(pcmd_emissao),N(H770)&gt;N(pcmd_emissao)),"Verificar: realizada após a emissão","OK")))))</f>
        <v/>
      </c>
      <c r="S770" s="53" t="n"/>
    </row>
    <row r="771">
      <c r="A771" s="25" t="n"/>
      <c r="B771" s="29" t="n"/>
      <c r="C771" s="25" t="n"/>
      <c r="D771" s="23">
        <f>IF(OR(B771="",C771=""),"",B771&amp;"|"&amp;C771)</f>
        <v/>
      </c>
      <c r="E771" s="29" t="n"/>
      <c r="F771" s="52" t="n"/>
      <c r="G771" s="49" t="n"/>
      <c r="H771" s="49" t="n"/>
      <c r="I771" s="30">
        <f>IF(OR(D771="",NOT(ISNUMBER(G771))),"",D771&amp;"|"&amp;YEAR(G771)&amp;"-"&amp;RIGHT("0"&amp;MONTH(G771),2)&amp;"-"&amp;RIGHT("0"&amp;DAY(G771),2))</f>
        <v/>
      </c>
      <c r="J771" s="52" t="n"/>
      <c r="K771" s="25" t="n"/>
      <c r="L771" s="29" t="n"/>
      <c r="M771" s="25" t="n"/>
      <c r="N771" s="25" t="n"/>
      <c r="O771" s="23">
        <f>IF(A771&amp;B771&amp;C771="","",IF(I771="","Sem vínculo",IF(COUNTIF(oc_chave,I771)&gt;0,"Vinculada","Previsão não encontrada")))</f>
        <v/>
      </c>
      <c r="P771" s="39">
        <f>IF(ISNUMBER(H771),YEAR(H771),"")</f>
        <v/>
      </c>
      <c r="Q771" s="23">
        <f>IF(D771="","",IF(COUNTIF(pl_chave,D771)&gt;0,"No plano atual","Fora do plano: histórico preservado"))</f>
        <v/>
      </c>
      <c r="R771" s="23">
        <f>IF(A771&amp;B771&amp;C771="","",IF(A771="","ERRO: falta ID do registro",IF(COUNTIF(ex_id,A771)&gt;1,"ERRO: ID do registro duplicado",IF(NOT(ISNUMBER(H771)),"ERRO: data realizada ausente ou inválida",IF(AND(ISNUMBER(pcmd_emissao),N(H771)&gt;N(pcmd_emissao)),"Verificar: realizada após a emissão","OK")))))</f>
        <v/>
      </c>
      <c r="S771" s="53" t="n"/>
    </row>
    <row r="772">
      <c r="A772" s="25" t="n"/>
      <c r="B772" s="29" t="n"/>
      <c r="C772" s="25" t="n"/>
      <c r="D772" s="23">
        <f>IF(OR(B772="",C772=""),"",B772&amp;"|"&amp;C772)</f>
        <v/>
      </c>
      <c r="E772" s="29" t="n"/>
      <c r="F772" s="52" t="n"/>
      <c r="G772" s="49" t="n"/>
      <c r="H772" s="49" t="n"/>
      <c r="I772" s="30">
        <f>IF(OR(D772="",NOT(ISNUMBER(G772))),"",D772&amp;"|"&amp;YEAR(G772)&amp;"-"&amp;RIGHT("0"&amp;MONTH(G772),2)&amp;"-"&amp;RIGHT("0"&amp;DAY(G772),2))</f>
        <v/>
      </c>
      <c r="J772" s="52" t="n"/>
      <c r="K772" s="25" t="n"/>
      <c r="L772" s="29" t="n"/>
      <c r="M772" s="25" t="n"/>
      <c r="N772" s="25" t="n"/>
      <c r="O772" s="23">
        <f>IF(A772&amp;B772&amp;C772="","",IF(I772="","Sem vínculo",IF(COUNTIF(oc_chave,I772)&gt;0,"Vinculada","Previsão não encontrada")))</f>
        <v/>
      </c>
      <c r="P772" s="39">
        <f>IF(ISNUMBER(H772),YEAR(H772),"")</f>
        <v/>
      </c>
      <c r="Q772" s="23">
        <f>IF(D772="","",IF(COUNTIF(pl_chave,D772)&gt;0,"No plano atual","Fora do plano: histórico preservado"))</f>
        <v/>
      </c>
      <c r="R772" s="23">
        <f>IF(A772&amp;B772&amp;C772="","",IF(A772="","ERRO: falta ID do registro",IF(COUNTIF(ex_id,A772)&gt;1,"ERRO: ID do registro duplicado",IF(NOT(ISNUMBER(H772)),"ERRO: data realizada ausente ou inválida",IF(AND(ISNUMBER(pcmd_emissao),N(H772)&gt;N(pcmd_emissao)),"Verificar: realizada após a emissão","OK")))))</f>
        <v/>
      </c>
      <c r="S772" s="53" t="n"/>
    </row>
    <row r="773">
      <c r="A773" s="25" t="n"/>
      <c r="B773" s="29" t="n"/>
      <c r="C773" s="25" t="n"/>
      <c r="D773" s="23">
        <f>IF(OR(B773="",C773=""),"",B773&amp;"|"&amp;C773)</f>
        <v/>
      </c>
      <c r="E773" s="29" t="n"/>
      <c r="F773" s="52" t="n"/>
      <c r="G773" s="49" t="n"/>
      <c r="H773" s="49" t="n"/>
      <c r="I773" s="30">
        <f>IF(OR(D773="",NOT(ISNUMBER(G773))),"",D773&amp;"|"&amp;YEAR(G773)&amp;"-"&amp;RIGHT("0"&amp;MONTH(G773),2)&amp;"-"&amp;RIGHT("0"&amp;DAY(G773),2))</f>
        <v/>
      </c>
      <c r="J773" s="52" t="n"/>
      <c r="K773" s="25" t="n"/>
      <c r="L773" s="29" t="n"/>
      <c r="M773" s="25" t="n"/>
      <c r="N773" s="25" t="n"/>
      <c r="O773" s="23">
        <f>IF(A773&amp;B773&amp;C773="","",IF(I773="","Sem vínculo",IF(COUNTIF(oc_chave,I773)&gt;0,"Vinculada","Previsão não encontrada")))</f>
        <v/>
      </c>
      <c r="P773" s="39">
        <f>IF(ISNUMBER(H773),YEAR(H773),"")</f>
        <v/>
      </c>
      <c r="Q773" s="23">
        <f>IF(D773="","",IF(COUNTIF(pl_chave,D773)&gt;0,"No plano atual","Fora do plano: histórico preservado"))</f>
        <v/>
      </c>
      <c r="R773" s="23">
        <f>IF(A773&amp;B773&amp;C773="","",IF(A773="","ERRO: falta ID do registro",IF(COUNTIF(ex_id,A773)&gt;1,"ERRO: ID do registro duplicado",IF(NOT(ISNUMBER(H773)),"ERRO: data realizada ausente ou inválida",IF(AND(ISNUMBER(pcmd_emissao),N(H773)&gt;N(pcmd_emissao)),"Verificar: realizada após a emissão","OK")))))</f>
        <v/>
      </c>
      <c r="S773" s="53" t="n"/>
    </row>
    <row r="774">
      <c r="A774" s="25" t="n"/>
      <c r="B774" s="29" t="n"/>
      <c r="C774" s="25" t="n"/>
      <c r="D774" s="23">
        <f>IF(OR(B774="",C774=""),"",B774&amp;"|"&amp;C774)</f>
        <v/>
      </c>
      <c r="E774" s="29" t="n"/>
      <c r="F774" s="52" t="n"/>
      <c r="G774" s="49" t="n"/>
      <c r="H774" s="49" t="n"/>
      <c r="I774" s="30">
        <f>IF(OR(D774="",NOT(ISNUMBER(G774))),"",D774&amp;"|"&amp;YEAR(G774)&amp;"-"&amp;RIGHT("0"&amp;MONTH(G774),2)&amp;"-"&amp;RIGHT("0"&amp;DAY(G774),2))</f>
        <v/>
      </c>
      <c r="J774" s="52" t="n"/>
      <c r="K774" s="25" t="n"/>
      <c r="L774" s="29" t="n"/>
      <c r="M774" s="25" t="n"/>
      <c r="N774" s="25" t="n"/>
      <c r="O774" s="23">
        <f>IF(A774&amp;B774&amp;C774="","",IF(I774="","Sem vínculo",IF(COUNTIF(oc_chave,I774)&gt;0,"Vinculada","Previsão não encontrada")))</f>
        <v/>
      </c>
      <c r="P774" s="39">
        <f>IF(ISNUMBER(H774),YEAR(H774),"")</f>
        <v/>
      </c>
      <c r="Q774" s="23">
        <f>IF(D774="","",IF(COUNTIF(pl_chave,D774)&gt;0,"No plano atual","Fora do plano: histórico preservado"))</f>
        <v/>
      </c>
      <c r="R774" s="23">
        <f>IF(A774&amp;B774&amp;C774="","",IF(A774="","ERRO: falta ID do registro",IF(COUNTIF(ex_id,A774)&gt;1,"ERRO: ID do registro duplicado",IF(NOT(ISNUMBER(H774)),"ERRO: data realizada ausente ou inválida",IF(AND(ISNUMBER(pcmd_emissao),N(H774)&gt;N(pcmd_emissao)),"Verificar: realizada após a emissão","OK")))))</f>
        <v/>
      </c>
      <c r="S774" s="53" t="n"/>
    </row>
    <row r="775">
      <c r="A775" s="25" t="n"/>
      <c r="B775" s="29" t="n"/>
      <c r="C775" s="25" t="n"/>
      <c r="D775" s="23">
        <f>IF(OR(B775="",C775=""),"",B775&amp;"|"&amp;C775)</f>
        <v/>
      </c>
      <c r="E775" s="29" t="n"/>
      <c r="F775" s="52" t="n"/>
      <c r="G775" s="49" t="n"/>
      <c r="H775" s="49" t="n"/>
      <c r="I775" s="30">
        <f>IF(OR(D775="",NOT(ISNUMBER(G775))),"",D775&amp;"|"&amp;YEAR(G775)&amp;"-"&amp;RIGHT("0"&amp;MONTH(G775),2)&amp;"-"&amp;RIGHT("0"&amp;DAY(G775),2))</f>
        <v/>
      </c>
      <c r="J775" s="52" t="n"/>
      <c r="K775" s="25" t="n"/>
      <c r="L775" s="29" t="n"/>
      <c r="M775" s="25" t="n"/>
      <c r="N775" s="25" t="n"/>
      <c r="O775" s="23">
        <f>IF(A775&amp;B775&amp;C775="","",IF(I775="","Sem vínculo",IF(COUNTIF(oc_chave,I775)&gt;0,"Vinculada","Previsão não encontrada")))</f>
        <v/>
      </c>
      <c r="P775" s="39">
        <f>IF(ISNUMBER(H775),YEAR(H775),"")</f>
        <v/>
      </c>
      <c r="Q775" s="23">
        <f>IF(D775="","",IF(COUNTIF(pl_chave,D775)&gt;0,"No plano atual","Fora do plano: histórico preservado"))</f>
        <v/>
      </c>
      <c r="R775" s="23">
        <f>IF(A775&amp;B775&amp;C775="","",IF(A775="","ERRO: falta ID do registro",IF(COUNTIF(ex_id,A775)&gt;1,"ERRO: ID do registro duplicado",IF(NOT(ISNUMBER(H775)),"ERRO: data realizada ausente ou inválida",IF(AND(ISNUMBER(pcmd_emissao),N(H775)&gt;N(pcmd_emissao)),"Verificar: realizada após a emissão","OK")))))</f>
        <v/>
      </c>
      <c r="S775" s="53" t="n"/>
    </row>
    <row r="776">
      <c r="A776" s="25" t="n"/>
      <c r="B776" s="29" t="n"/>
      <c r="C776" s="25" t="n"/>
      <c r="D776" s="23">
        <f>IF(OR(B776="",C776=""),"",B776&amp;"|"&amp;C776)</f>
        <v/>
      </c>
      <c r="E776" s="29" t="n"/>
      <c r="F776" s="52" t="n"/>
      <c r="G776" s="49" t="n"/>
      <c r="H776" s="49" t="n"/>
      <c r="I776" s="30">
        <f>IF(OR(D776="",NOT(ISNUMBER(G776))),"",D776&amp;"|"&amp;YEAR(G776)&amp;"-"&amp;RIGHT("0"&amp;MONTH(G776),2)&amp;"-"&amp;RIGHT("0"&amp;DAY(G776),2))</f>
        <v/>
      </c>
      <c r="J776" s="52" t="n"/>
      <c r="K776" s="25" t="n"/>
      <c r="L776" s="29" t="n"/>
      <c r="M776" s="25" t="n"/>
      <c r="N776" s="25" t="n"/>
      <c r="O776" s="23">
        <f>IF(A776&amp;B776&amp;C776="","",IF(I776="","Sem vínculo",IF(COUNTIF(oc_chave,I776)&gt;0,"Vinculada","Previsão não encontrada")))</f>
        <v/>
      </c>
      <c r="P776" s="39">
        <f>IF(ISNUMBER(H776),YEAR(H776),"")</f>
        <v/>
      </c>
      <c r="Q776" s="23">
        <f>IF(D776="","",IF(COUNTIF(pl_chave,D776)&gt;0,"No plano atual","Fora do plano: histórico preservado"))</f>
        <v/>
      </c>
      <c r="R776" s="23">
        <f>IF(A776&amp;B776&amp;C776="","",IF(A776="","ERRO: falta ID do registro",IF(COUNTIF(ex_id,A776)&gt;1,"ERRO: ID do registro duplicado",IF(NOT(ISNUMBER(H776)),"ERRO: data realizada ausente ou inválida",IF(AND(ISNUMBER(pcmd_emissao),N(H776)&gt;N(pcmd_emissao)),"Verificar: realizada após a emissão","OK")))))</f>
        <v/>
      </c>
      <c r="S776" s="53" t="n"/>
    </row>
    <row r="777">
      <c r="A777" s="25" t="n"/>
      <c r="B777" s="29" t="n"/>
      <c r="C777" s="25" t="n"/>
      <c r="D777" s="23">
        <f>IF(OR(B777="",C777=""),"",B777&amp;"|"&amp;C777)</f>
        <v/>
      </c>
      <c r="E777" s="29" t="n"/>
      <c r="F777" s="52" t="n"/>
      <c r="G777" s="49" t="n"/>
      <c r="H777" s="49" t="n"/>
      <c r="I777" s="30">
        <f>IF(OR(D777="",NOT(ISNUMBER(G777))),"",D777&amp;"|"&amp;YEAR(G777)&amp;"-"&amp;RIGHT("0"&amp;MONTH(G777),2)&amp;"-"&amp;RIGHT("0"&amp;DAY(G777),2))</f>
        <v/>
      </c>
      <c r="J777" s="52" t="n"/>
      <c r="K777" s="25" t="n"/>
      <c r="L777" s="29" t="n"/>
      <c r="M777" s="25" t="n"/>
      <c r="N777" s="25" t="n"/>
      <c r="O777" s="23">
        <f>IF(A777&amp;B777&amp;C777="","",IF(I777="","Sem vínculo",IF(COUNTIF(oc_chave,I777)&gt;0,"Vinculada","Previsão não encontrada")))</f>
        <v/>
      </c>
      <c r="P777" s="39">
        <f>IF(ISNUMBER(H777),YEAR(H777),"")</f>
        <v/>
      </c>
      <c r="Q777" s="23">
        <f>IF(D777="","",IF(COUNTIF(pl_chave,D777)&gt;0,"No plano atual","Fora do plano: histórico preservado"))</f>
        <v/>
      </c>
      <c r="R777" s="23">
        <f>IF(A777&amp;B777&amp;C777="","",IF(A777="","ERRO: falta ID do registro",IF(COUNTIF(ex_id,A777)&gt;1,"ERRO: ID do registro duplicado",IF(NOT(ISNUMBER(H777)),"ERRO: data realizada ausente ou inválida",IF(AND(ISNUMBER(pcmd_emissao),N(H777)&gt;N(pcmd_emissao)),"Verificar: realizada após a emissão","OK")))))</f>
        <v/>
      </c>
      <c r="S777" s="53" t="n"/>
    </row>
    <row r="778">
      <c r="A778" s="25" t="n"/>
      <c r="B778" s="29" t="n"/>
      <c r="C778" s="25" t="n"/>
      <c r="D778" s="23">
        <f>IF(OR(B778="",C778=""),"",B778&amp;"|"&amp;C778)</f>
        <v/>
      </c>
      <c r="E778" s="29" t="n"/>
      <c r="F778" s="52" t="n"/>
      <c r="G778" s="49" t="n"/>
      <c r="H778" s="49" t="n"/>
      <c r="I778" s="30">
        <f>IF(OR(D778="",NOT(ISNUMBER(G778))),"",D778&amp;"|"&amp;YEAR(G778)&amp;"-"&amp;RIGHT("0"&amp;MONTH(G778),2)&amp;"-"&amp;RIGHT("0"&amp;DAY(G778),2))</f>
        <v/>
      </c>
      <c r="J778" s="52" t="n"/>
      <c r="K778" s="25" t="n"/>
      <c r="L778" s="29" t="n"/>
      <c r="M778" s="25" t="n"/>
      <c r="N778" s="25" t="n"/>
      <c r="O778" s="23">
        <f>IF(A778&amp;B778&amp;C778="","",IF(I778="","Sem vínculo",IF(COUNTIF(oc_chave,I778)&gt;0,"Vinculada","Previsão não encontrada")))</f>
        <v/>
      </c>
      <c r="P778" s="39">
        <f>IF(ISNUMBER(H778),YEAR(H778),"")</f>
        <v/>
      </c>
      <c r="Q778" s="23">
        <f>IF(D778="","",IF(COUNTIF(pl_chave,D778)&gt;0,"No plano atual","Fora do plano: histórico preservado"))</f>
        <v/>
      </c>
      <c r="R778" s="23">
        <f>IF(A778&amp;B778&amp;C778="","",IF(A778="","ERRO: falta ID do registro",IF(COUNTIF(ex_id,A778)&gt;1,"ERRO: ID do registro duplicado",IF(NOT(ISNUMBER(H778)),"ERRO: data realizada ausente ou inválida",IF(AND(ISNUMBER(pcmd_emissao),N(H778)&gt;N(pcmd_emissao)),"Verificar: realizada após a emissão","OK")))))</f>
        <v/>
      </c>
      <c r="S778" s="53" t="n"/>
    </row>
    <row r="779">
      <c r="A779" s="25" t="n"/>
      <c r="B779" s="29" t="n"/>
      <c r="C779" s="25" t="n"/>
      <c r="D779" s="23">
        <f>IF(OR(B779="",C779=""),"",B779&amp;"|"&amp;C779)</f>
        <v/>
      </c>
      <c r="E779" s="29" t="n"/>
      <c r="F779" s="52" t="n"/>
      <c r="G779" s="49" t="n"/>
      <c r="H779" s="49" t="n"/>
      <c r="I779" s="30">
        <f>IF(OR(D779="",NOT(ISNUMBER(G779))),"",D779&amp;"|"&amp;YEAR(G779)&amp;"-"&amp;RIGHT("0"&amp;MONTH(G779),2)&amp;"-"&amp;RIGHT("0"&amp;DAY(G779),2))</f>
        <v/>
      </c>
      <c r="J779" s="52" t="n"/>
      <c r="K779" s="25" t="n"/>
      <c r="L779" s="29" t="n"/>
      <c r="M779" s="25" t="n"/>
      <c r="N779" s="25" t="n"/>
      <c r="O779" s="23">
        <f>IF(A779&amp;B779&amp;C779="","",IF(I779="","Sem vínculo",IF(COUNTIF(oc_chave,I779)&gt;0,"Vinculada","Previsão não encontrada")))</f>
        <v/>
      </c>
      <c r="P779" s="39">
        <f>IF(ISNUMBER(H779),YEAR(H779),"")</f>
        <v/>
      </c>
      <c r="Q779" s="23">
        <f>IF(D779="","",IF(COUNTIF(pl_chave,D779)&gt;0,"No plano atual","Fora do plano: histórico preservado"))</f>
        <v/>
      </c>
      <c r="R779" s="23">
        <f>IF(A779&amp;B779&amp;C779="","",IF(A779="","ERRO: falta ID do registro",IF(COUNTIF(ex_id,A779)&gt;1,"ERRO: ID do registro duplicado",IF(NOT(ISNUMBER(H779)),"ERRO: data realizada ausente ou inválida",IF(AND(ISNUMBER(pcmd_emissao),N(H779)&gt;N(pcmd_emissao)),"Verificar: realizada após a emissão","OK")))))</f>
        <v/>
      </c>
      <c r="S779" s="53" t="n"/>
    </row>
    <row r="780">
      <c r="A780" s="25" t="n"/>
      <c r="B780" s="29" t="n"/>
      <c r="C780" s="25" t="n"/>
      <c r="D780" s="23">
        <f>IF(OR(B780="",C780=""),"",B780&amp;"|"&amp;C780)</f>
        <v/>
      </c>
      <c r="E780" s="29" t="n"/>
      <c r="F780" s="52" t="n"/>
      <c r="G780" s="49" t="n"/>
      <c r="H780" s="49" t="n"/>
      <c r="I780" s="30">
        <f>IF(OR(D780="",NOT(ISNUMBER(G780))),"",D780&amp;"|"&amp;YEAR(G780)&amp;"-"&amp;RIGHT("0"&amp;MONTH(G780),2)&amp;"-"&amp;RIGHT("0"&amp;DAY(G780),2))</f>
        <v/>
      </c>
      <c r="J780" s="52" t="n"/>
      <c r="K780" s="25" t="n"/>
      <c r="L780" s="29" t="n"/>
      <c r="M780" s="25" t="n"/>
      <c r="N780" s="25" t="n"/>
      <c r="O780" s="23">
        <f>IF(A780&amp;B780&amp;C780="","",IF(I780="","Sem vínculo",IF(COUNTIF(oc_chave,I780)&gt;0,"Vinculada","Previsão não encontrada")))</f>
        <v/>
      </c>
      <c r="P780" s="39">
        <f>IF(ISNUMBER(H780),YEAR(H780),"")</f>
        <v/>
      </c>
      <c r="Q780" s="23">
        <f>IF(D780="","",IF(COUNTIF(pl_chave,D780)&gt;0,"No plano atual","Fora do plano: histórico preservado"))</f>
        <v/>
      </c>
      <c r="R780" s="23">
        <f>IF(A780&amp;B780&amp;C780="","",IF(A780="","ERRO: falta ID do registro",IF(COUNTIF(ex_id,A780)&gt;1,"ERRO: ID do registro duplicado",IF(NOT(ISNUMBER(H780)),"ERRO: data realizada ausente ou inválida",IF(AND(ISNUMBER(pcmd_emissao),N(H780)&gt;N(pcmd_emissao)),"Verificar: realizada após a emissão","OK")))))</f>
        <v/>
      </c>
      <c r="S780" s="53" t="n"/>
    </row>
    <row r="781">
      <c r="A781" s="25" t="n"/>
      <c r="B781" s="29" t="n"/>
      <c r="C781" s="25" t="n"/>
      <c r="D781" s="23">
        <f>IF(OR(B781="",C781=""),"",B781&amp;"|"&amp;C781)</f>
        <v/>
      </c>
      <c r="E781" s="29" t="n"/>
      <c r="F781" s="52" t="n"/>
      <c r="G781" s="49" t="n"/>
      <c r="H781" s="49" t="n"/>
      <c r="I781" s="30">
        <f>IF(OR(D781="",NOT(ISNUMBER(G781))),"",D781&amp;"|"&amp;YEAR(G781)&amp;"-"&amp;RIGHT("0"&amp;MONTH(G781),2)&amp;"-"&amp;RIGHT("0"&amp;DAY(G781),2))</f>
        <v/>
      </c>
      <c r="J781" s="52" t="n"/>
      <c r="K781" s="25" t="n"/>
      <c r="L781" s="29" t="n"/>
      <c r="M781" s="25" t="n"/>
      <c r="N781" s="25" t="n"/>
      <c r="O781" s="23">
        <f>IF(A781&amp;B781&amp;C781="","",IF(I781="","Sem vínculo",IF(COUNTIF(oc_chave,I781)&gt;0,"Vinculada","Previsão não encontrada")))</f>
        <v/>
      </c>
      <c r="P781" s="39">
        <f>IF(ISNUMBER(H781),YEAR(H781),"")</f>
        <v/>
      </c>
      <c r="Q781" s="23">
        <f>IF(D781="","",IF(COUNTIF(pl_chave,D781)&gt;0,"No plano atual","Fora do plano: histórico preservado"))</f>
        <v/>
      </c>
      <c r="R781" s="23">
        <f>IF(A781&amp;B781&amp;C781="","",IF(A781="","ERRO: falta ID do registro",IF(COUNTIF(ex_id,A781)&gt;1,"ERRO: ID do registro duplicado",IF(NOT(ISNUMBER(H781)),"ERRO: data realizada ausente ou inválida",IF(AND(ISNUMBER(pcmd_emissao),N(H781)&gt;N(pcmd_emissao)),"Verificar: realizada após a emissão","OK")))))</f>
        <v/>
      </c>
      <c r="S781" s="53" t="n"/>
    </row>
    <row r="782">
      <c r="A782" s="25" t="n"/>
      <c r="B782" s="29" t="n"/>
      <c r="C782" s="25" t="n"/>
      <c r="D782" s="23">
        <f>IF(OR(B782="",C782=""),"",B782&amp;"|"&amp;C782)</f>
        <v/>
      </c>
      <c r="E782" s="29" t="n"/>
      <c r="F782" s="52" t="n"/>
      <c r="G782" s="49" t="n"/>
      <c r="H782" s="49" t="n"/>
      <c r="I782" s="30">
        <f>IF(OR(D782="",NOT(ISNUMBER(G782))),"",D782&amp;"|"&amp;YEAR(G782)&amp;"-"&amp;RIGHT("0"&amp;MONTH(G782),2)&amp;"-"&amp;RIGHT("0"&amp;DAY(G782),2))</f>
        <v/>
      </c>
      <c r="J782" s="52" t="n"/>
      <c r="K782" s="25" t="n"/>
      <c r="L782" s="29" t="n"/>
      <c r="M782" s="25" t="n"/>
      <c r="N782" s="25" t="n"/>
      <c r="O782" s="23">
        <f>IF(A782&amp;B782&amp;C782="","",IF(I782="","Sem vínculo",IF(COUNTIF(oc_chave,I782)&gt;0,"Vinculada","Previsão não encontrada")))</f>
        <v/>
      </c>
      <c r="P782" s="39">
        <f>IF(ISNUMBER(H782),YEAR(H782),"")</f>
        <v/>
      </c>
      <c r="Q782" s="23">
        <f>IF(D782="","",IF(COUNTIF(pl_chave,D782)&gt;0,"No plano atual","Fora do plano: histórico preservado"))</f>
        <v/>
      </c>
      <c r="R782" s="23">
        <f>IF(A782&amp;B782&amp;C782="","",IF(A782="","ERRO: falta ID do registro",IF(COUNTIF(ex_id,A782)&gt;1,"ERRO: ID do registro duplicado",IF(NOT(ISNUMBER(H782)),"ERRO: data realizada ausente ou inválida",IF(AND(ISNUMBER(pcmd_emissao),N(H782)&gt;N(pcmd_emissao)),"Verificar: realizada após a emissão","OK")))))</f>
        <v/>
      </c>
      <c r="S782" s="53" t="n"/>
    </row>
    <row r="783">
      <c r="A783" s="25" t="n"/>
      <c r="B783" s="29" t="n"/>
      <c r="C783" s="25" t="n"/>
      <c r="D783" s="23">
        <f>IF(OR(B783="",C783=""),"",B783&amp;"|"&amp;C783)</f>
        <v/>
      </c>
      <c r="E783" s="29" t="n"/>
      <c r="F783" s="52" t="n"/>
      <c r="G783" s="49" t="n"/>
      <c r="H783" s="49" t="n"/>
      <c r="I783" s="30">
        <f>IF(OR(D783="",NOT(ISNUMBER(G783))),"",D783&amp;"|"&amp;YEAR(G783)&amp;"-"&amp;RIGHT("0"&amp;MONTH(G783),2)&amp;"-"&amp;RIGHT("0"&amp;DAY(G783),2))</f>
        <v/>
      </c>
      <c r="J783" s="52" t="n"/>
      <c r="K783" s="25" t="n"/>
      <c r="L783" s="29" t="n"/>
      <c r="M783" s="25" t="n"/>
      <c r="N783" s="25" t="n"/>
      <c r="O783" s="23">
        <f>IF(A783&amp;B783&amp;C783="","",IF(I783="","Sem vínculo",IF(COUNTIF(oc_chave,I783)&gt;0,"Vinculada","Previsão não encontrada")))</f>
        <v/>
      </c>
      <c r="P783" s="39">
        <f>IF(ISNUMBER(H783),YEAR(H783),"")</f>
        <v/>
      </c>
      <c r="Q783" s="23">
        <f>IF(D783="","",IF(COUNTIF(pl_chave,D783)&gt;0,"No plano atual","Fora do plano: histórico preservado"))</f>
        <v/>
      </c>
      <c r="R783" s="23">
        <f>IF(A783&amp;B783&amp;C783="","",IF(A783="","ERRO: falta ID do registro",IF(COUNTIF(ex_id,A783)&gt;1,"ERRO: ID do registro duplicado",IF(NOT(ISNUMBER(H783)),"ERRO: data realizada ausente ou inválida",IF(AND(ISNUMBER(pcmd_emissao),N(H783)&gt;N(pcmd_emissao)),"Verificar: realizada após a emissão","OK")))))</f>
        <v/>
      </c>
      <c r="S783" s="53" t="n"/>
    </row>
    <row r="784">
      <c r="A784" s="25" t="n"/>
      <c r="B784" s="29" t="n"/>
      <c r="C784" s="25" t="n"/>
      <c r="D784" s="23">
        <f>IF(OR(B784="",C784=""),"",B784&amp;"|"&amp;C784)</f>
        <v/>
      </c>
      <c r="E784" s="29" t="n"/>
      <c r="F784" s="52" t="n"/>
      <c r="G784" s="49" t="n"/>
      <c r="H784" s="49" t="n"/>
      <c r="I784" s="30">
        <f>IF(OR(D784="",NOT(ISNUMBER(G784))),"",D784&amp;"|"&amp;YEAR(G784)&amp;"-"&amp;RIGHT("0"&amp;MONTH(G784),2)&amp;"-"&amp;RIGHT("0"&amp;DAY(G784),2))</f>
        <v/>
      </c>
      <c r="J784" s="52" t="n"/>
      <c r="K784" s="25" t="n"/>
      <c r="L784" s="29" t="n"/>
      <c r="M784" s="25" t="n"/>
      <c r="N784" s="25" t="n"/>
      <c r="O784" s="23">
        <f>IF(A784&amp;B784&amp;C784="","",IF(I784="","Sem vínculo",IF(COUNTIF(oc_chave,I784)&gt;0,"Vinculada","Previsão não encontrada")))</f>
        <v/>
      </c>
      <c r="P784" s="39">
        <f>IF(ISNUMBER(H784),YEAR(H784),"")</f>
        <v/>
      </c>
      <c r="Q784" s="23">
        <f>IF(D784="","",IF(COUNTIF(pl_chave,D784)&gt;0,"No plano atual","Fora do plano: histórico preservado"))</f>
        <v/>
      </c>
      <c r="R784" s="23">
        <f>IF(A784&amp;B784&amp;C784="","",IF(A784="","ERRO: falta ID do registro",IF(COUNTIF(ex_id,A784)&gt;1,"ERRO: ID do registro duplicado",IF(NOT(ISNUMBER(H784)),"ERRO: data realizada ausente ou inválida",IF(AND(ISNUMBER(pcmd_emissao),N(H784)&gt;N(pcmd_emissao)),"Verificar: realizada após a emissão","OK")))))</f>
        <v/>
      </c>
      <c r="S784" s="53" t="n"/>
    </row>
    <row r="785">
      <c r="A785" s="25" t="n"/>
      <c r="B785" s="29" t="n"/>
      <c r="C785" s="25" t="n"/>
      <c r="D785" s="23">
        <f>IF(OR(B785="",C785=""),"",B785&amp;"|"&amp;C785)</f>
        <v/>
      </c>
      <c r="E785" s="29" t="n"/>
      <c r="F785" s="52" t="n"/>
      <c r="G785" s="49" t="n"/>
      <c r="H785" s="49" t="n"/>
      <c r="I785" s="30">
        <f>IF(OR(D785="",NOT(ISNUMBER(G785))),"",D785&amp;"|"&amp;YEAR(G785)&amp;"-"&amp;RIGHT("0"&amp;MONTH(G785),2)&amp;"-"&amp;RIGHT("0"&amp;DAY(G785),2))</f>
        <v/>
      </c>
      <c r="J785" s="52" t="n"/>
      <c r="K785" s="25" t="n"/>
      <c r="L785" s="29" t="n"/>
      <c r="M785" s="25" t="n"/>
      <c r="N785" s="25" t="n"/>
      <c r="O785" s="23">
        <f>IF(A785&amp;B785&amp;C785="","",IF(I785="","Sem vínculo",IF(COUNTIF(oc_chave,I785)&gt;0,"Vinculada","Previsão não encontrada")))</f>
        <v/>
      </c>
      <c r="P785" s="39">
        <f>IF(ISNUMBER(H785),YEAR(H785),"")</f>
        <v/>
      </c>
      <c r="Q785" s="23">
        <f>IF(D785="","",IF(COUNTIF(pl_chave,D785)&gt;0,"No plano atual","Fora do plano: histórico preservado"))</f>
        <v/>
      </c>
      <c r="R785" s="23">
        <f>IF(A785&amp;B785&amp;C785="","",IF(A785="","ERRO: falta ID do registro",IF(COUNTIF(ex_id,A785)&gt;1,"ERRO: ID do registro duplicado",IF(NOT(ISNUMBER(H785)),"ERRO: data realizada ausente ou inválida",IF(AND(ISNUMBER(pcmd_emissao),N(H785)&gt;N(pcmd_emissao)),"Verificar: realizada após a emissão","OK")))))</f>
        <v/>
      </c>
      <c r="S785" s="53" t="n"/>
    </row>
    <row r="786">
      <c r="A786" s="25" t="n"/>
      <c r="B786" s="29" t="n"/>
      <c r="C786" s="25" t="n"/>
      <c r="D786" s="23">
        <f>IF(OR(B786="",C786=""),"",B786&amp;"|"&amp;C786)</f>
        <v/>
      </c>
      <c r="E786" s="29" t="n"/>
      <c r="F786" s="52" t="n"/>
      <c r="G786" s="49" t="n"/>
      <c r="H786" s="49" t="n"/>
      <c r="I786" s="30">
        <f>IF(OR(D786="",NOT(ISNUMBER(G786))),"",D786&amp;"|"&amp;YEAR(G786)&amp;"-"&amp;RIGHT("0"&amp;MONTH(G786),2)&amp;"-"&amp;RIGHT("0"&amp;DAY(G786),2))</f>
        <v/>
      </c>
      <c r="J786" s="52" t="n"/>
      <c r="K786" s="25" t="n"/>
      <c r="L786" s="29" t="n"/>
      <c r="M786" s="25" t="n"/>
      <c r="N786" s="25" t="n"/>
      <c r="O786" s="23">
        <f>IF(A786&amp;B786&amp;C786="","",IF(I786="","Sem vínculo",IF(COUNTIF(oc_chave,I786)&gt;0,"Vinculada","Previsão não encontrada")))</f>
        <v/>
      </c>
      <c r="P786" s="39">
        <f>IF(ISNUMBER(H786),YEAR(H786),"")</f>
        <v/>
      </c>
      <c r="Q786" s="23">
        <f>IF(D786="","",IF(COUNTIF(pl_chave,D786)&gt;0,"No plano atual","Fora do plano: histórico preservado"))</f>
        <v/>
      </c>
      <c r="R786" s="23">
        <f>IF(A786&amp;B786&amp;C786="","",IF(A786="","ERRO: falta ID do registro",IF(COUNTIF(ex_id,A786)&gt;1,"ERRO: ID do registro duplicado",IF(NOT(ISNUMBER(H786)),"ERRO: data realizada ausente ou inválida",IF(AND(ISNUMBER(pcmd_emissao),N(H786)&gt;N(pcmd_emissao)),"Verificar: realizada após a emissão","OK")))))</f>
        <v/>
      </c>
      <c r="S786" s="53" t="n"/>
    </row>
    <row r="787">
      <c r="A787" s="25" t="n"/>
      <c r="B787" s="29" t="n"/>
      <c r="C787" s="25" t="n"/>
      <c r="D787" s="23">
        <f>IF(OR(B787="",C787=""),"",B787&amp;"|"&amp;C787)</f>
        <v/>
      </c>
      <c r="E787" s="29" t="n"/>
      <c r="F787" s="52" t="n"/>
      <c r="G787" s="49" t="n"/>
      <c r="H787" s="49" t="n"/>
      <c r="I787" s="30">
        <f>IF(OR(D787="",NOT(ISNUMBER(G787))),"",D787&amp;"|"&amp;YEAR(G787)&amp;"-"&amp;RIGHT("0"&amp;MONTH(G787),2)&amp;"-"&amp;RIGHT("0"&amp;DAY(G787),2))</f>
        <v/>
      </c>
      <c r="J787" s="52" t="n"/>
      <c r="K787" s="25" t="n"/>
      <c r="L787" s="29" t="n"/>
      <c r="M787" s="25" t="n"/>
      <c r="N787" s="25" t="n"/>
      <c r="O787" s="23">
        <f>IF(A787&amp;B787&amp;C787="","",IF(I787="","Sem vínculo",IF(COUNTIF(oc_chave,I787)&gt;0,"Vinculada","Previsão não encontrada")))</f>
        <v/>
      </c>
      <c r="P787" s="39">
        <f>IF(ISNUMBER(H787),YEAR(H787),"")</f>
        <v/>
      </c>
      <c r="Q787" s="23">
        <f>IF(D787="","",IF(COUNTIF(pl_chave,D787)&gt;0,"No plano atual","Fora do plano: histórico preservado"))</f>
        <v/>
      </c>
      <c r="R787" s="23">
        <f>IF(A787&amp;B787&amp;C787="","",IF(A787="","ERRO: falta ID do registro",IF(COUNTIF(ex_id,A787)&gt;1,"ERRO: ID do registro duplicado",IF(NOT(ISNUMBER(H787)),"ERRO: data realizada ausente ou inválida",IF(AND(ISNUMBER(pcmd_emissao),N(H787)&gt;N(pcmd_emissao)),"Verificar: realizada após a emissão","OK")))))</f>
        <v/>
      </c>
      <c r="S787" s="53" t="n"/>
    </row>
    <row r="788">
      <c r="A788" s="25" t="n"/>
      <c r="B788" s="29" t="n"/>
      <c r="C788" s="25" t="n"/>
      <c r="D788" s="23">
        <f>IF(OR(B788="",C788=""),"",B788&amp;"|"&amp;C788)</f>
        <v/>
      </c>
      <c r="E788" s="29" t="n"/>
      <c r="F788" s="52" t="n"/>
      <c r="G788" s="49" t="n"/>
      <c r="H788" s="49" t="n"/>
      <c r="I788" s="30">
        <f>IF(OR(D788="",NOT(ISNUMBER(G788))),"",D788&amp;"|"&amp;YEAR(G788)&amp;"-"&amp;RIGHT("0"&amp;MONTH(G788),2)&amp;"-"&amp;RIGHT("0"&amp;DAY(G788),2))</f>
        <v/>
      </c>
      <c r="J788" s="52" t="n"/>
      <c r="K788" s="25" t="n"/>
      <c r="L788" s="29" t="n"/>
      <c r="M788" s="25" t="n"/>
      <c r="N788" s="25" t="n"/>
      <c r="O788" s="23">
        <f>IF(A788&amp;B788&amp;C788="","",IF(I788="","Sem vínculo",IF(COUNTIF(oc_chave,I788)&gt;0,"Vinculada","Previsão não encontrada")))</f>
        <v/>
      </c>
      <c r="P788" s="39">
        <f>IF(ISNUMBER(H788),YEAR(H788),"")</f>
        <v/>
      </c>
      <c r="Q788" s="23">
        <f>IF(D788="","",IF(COUNTIF(pl_chave,D788)&gt;0,"No plano atual","Fora do plano: histórico preservado"))</f>
        <v/>
      </c>
      <c r="R788" s="23">
        <f>IF(A788&amp;B788&amp;C788="","",IF(A788="","ERRO: falta ID do registro",IF(COUNTIF(ex_id,A788)&gt;1,"ERRO: ID do registro duplicado",IF(NOT(ISNUMBER(H788)),"ERRO: data realizada ausente ou inválida",IF(AND(ISNUMBER(pcmd_emissao),N(H788)&gt;N(pcmd_emissao)),"Verificar: realizada após a emissão","OK")))))</f>
        <v/>
      </c>
      <c r="S788" s="53" t="n"/>
    </row>
    <row r="789">
      <c r="A789" s="25" t="n"/>
      <c r="B789" s="29" t="n"/>
      <c r="C789" s="25" t="n"/>
      <c r="D789" s="23">
        <f>IF(OR(B789="",C789=""),"",B789&amp;"|"&amp;C789)</f>
        <v/>
      </c>
      <c r="E789" s="29" t="n"/>
      <c r="F789" s="52" t="n"/>
      <c r="G789" s="49" t="n"/>
      <c r="H789" s="49" t="n"/>
      <c r="I789" s="30">
        <f>IF(OR(D789="",NOT(ISNUMBER(G789))),"",D789&amp;"|"&amp;YEAR(G789)&amp;"-"&amp;RIGHT("0"&amp;MONTH(G789),2)&amp;"-"&amp;RIGHT("0"&amp;DAY(G789),2))</f>
        <v/>
      </c>
      <c r="J789" s="52" t="n"/>
      <c r="K789" s="25" t="n"/>
      <c r="L789" s="29" t="n"/>
      <c r="M789" s="25" t="n"/>
      <c r="N789" s="25" t="n"/>
      <c r="O789" s="23">
        <f>IF(A789&amp;B789&amp;C789="","",IF(I789="","Sem vínculo",IF(COUNTIF(oc_chave,I789)&gt;0,"Vinculada","Previsão não encontrada")))</f>
        <v/>
      </c>
      <c r="P789" s="39">
        <f>IF(ISNUMBER(H789),YEAR(H789),"")</f>
        <v/>
      </c>
      <c r="Q789" s="23">
        <f>IF(D789="","",IF(COUNTIF(pl_chave,D789)&gt;0,"No plano atual","Fora do plano: histórico preservado"))</f>
        <v/>
      </c>
      <c r="R789" s="23">
        <f>IF(A789&amp;B789&amp;C789="","",IF(A789="","ERRO: falta ID do registro",IF(COUNTIF(ex_id,A789)&gt;1,"ERRO: ID do registro duplicado",IF(NOT(ISNUMBER(H789)),"ERRO: data realizada ausente ou inválida",IF(AND(ISNUMBER(pcmd_emissao),N(H789)&gt;N(pcmd_emissao)),"Verificar: realizada após a emissão","OK")))))</f>
        <v/>
      </c>
      <c r="S789" s="53" t="n"/>
    </row>
    <row r="790">
      <c r="A790" s="25" t="n"/>
      <c r="B790" s="29" t="n"/>
      <c r="C790" s="25" t="n"/>
      <c r="D790" s="23">
        <f>IF(OR(B790="",C790=""),"",B790&amp;"|"&amp;C790)</f>
        <v/>
      </c>
      <c r="E790" s="29" t="n"/>
      <c r="F790" s="52" t="n"/>
      <c r="G790" s="49" t="n"/>
      <c r="H790" s="49" t="n"/>
      <c r="I790" s="30">
        <f>IF(OR(D790="",NOT(ISNUMBER(G790))),"",D790&amp;"|"&amp;YEAR(G790)&amp;"-"&amp;RIGHT("0"&amp;MONTH(G790),2)&amp;"-"&amp;RIGHT("0"&amp;DAY(G790),2))</f>
        <v/>
      </c>
      <c r="J790" s="52" t="n"/>
      <c r="K790" s="25" t="n"/>
      <c r="L790" s="29" t="n"/>
      <c r="M790" s="25" t="n"/>
      <c r="N790" s="25" t="n"/>
      <c r="O790" s="23">
        <f>IF(A790&amp;B790&amp;C790="","",IF(I790="","Sem vínculo",IF(COUNTIF(oc_chave,I790)&gt;0,"Vinculada","Previsão não encontrada")))</f>
        <v/>
      </c>
      <c r="P790" s="39">
        <f>IF(ISNUMBER(H790),YEAR(H790),"")</f>
        <v/>
      </c>
      <c r="Q790" s="23">
        <f>IF(D790="","",IF(COUNTIF(pl_chave,D790)&gt;0,"No plano atual","Fora do plano: histórico preservado"))</f>
        <v/>
      </c>
      <c r="R790" s="23">
        <f>IF(A790&amp;B790&amp;C790="","",IF(A790="","ERRO: falta ID do registro",IF(COUNTIF(ex_id,A790)&gt;1,"ERRO: ID do registro duplicado",IF(NOT(ISNUMBER(H790)),"ERRO: data realizada ausente ou inválida",IF(AND(ISNUMBER(pcmd_emissao),N(H790)&gt;N(pcmd_emissao)),"Verificar: realizada após a emissão","OK")))))</f>
        <v/>
      </c>
      <c r="S790" s="53" t="n"/>
    </row>
    <row r="791">
      <c r="A791" s="25" t="n"/>
      <c r="B791" s="29" t="n"/>
      <c r="C791" s="25" t="n"/>
      <c r="D791" s="23">
        <f>IF(OR(B791="",C791=""),"",B791&amp;"|"&amp;C791)</f>
        <v/>
      </c>
      <c r="E791" s="29" t="n"/>
      <c r="F791" s="52" t="n"/>
      <c r="G791" s="49" t="n"/>
      <c r="H791" s="49" t="n"/>
      <c r="I791" s="30">
        <f>IF(OR(D791="",NOT(ISNUMBER(G791))),"",D791&amp;"|"&amp;YEAR(G791)&amp;"-"&amp;RIGHT("0"&amp;MONTH(G791),2)&amp;"-"&amp;RIGHT("0"&amp;DAY(G791),2))</f>
        <v/>
      </c>
      <c r="J791" s="52" t="n"/>
      <c r="K791" s="25" t="n"/>
      <c r="L791" s="29" t="n"/>
      <c r="M791" s="25" t="n"/>
      <c r="N791" s="25" t="n"/>
      <c r="O791" s="23">
        <f>IF(A791&amp;B791&amp;C791="","",IF(I791="","Sem vínculo",IF(COUNTIF(oc_chave,I791)&gt;0,"Vinculada","Previsão não encontrada")))</f>
        <v/>
      </c>
      <c r="P791" s="39">
        <f>IF(ISNUMBER(H791),YEAR(H791),"")</f>
        <v/>
      </c>
      <c r="Q791" s="23">
        <f>IF(D791="","",IF(COUNTIF(pl_chave,D791)&gt;0,"No plano atual","Fora do plano: histórico preservado"))</f>
        <v/>
      </c>
      <c r="R791" s="23">
        <f>IF(A791&amp;B791&amp;C791="","",IF(A791="","ERRO: falta ID do registro",IF(COUNTIF(ex_id,A791)&gt;1,"ERRO: ID do registro duplicado",IF(NOT(ISNUMBER(H791)),"ERRO: data realizada ausente ou inválida",IF(AND(ISNUMBER(pcmd_emissao),N(H791)&gt;N(pcmd_emissao)),"Verificar: realizada após a emissão","OK")))))</f>
        <v/>
      </c>
      <c r="S791" s="53" t="n"/>
    </row>
    <row r="792">
      <c r="A792" s="25" t="n"/>
      <c r="B792" s="29" t="n"/>
      <c r="C792" s="25" t="n"/>
      <c r="D792" s="23">
        <f>IF(OR(B792="",C792=""),"",B792&amp;"|"&amp;C792)</f>
        <v/>
      </c>
      <c r="E792" s="29" t="n"/>
      <c r="F792" s="52" t="n"/>
      <c r="G792" s="49" t="n"/>
      <c r="H792" s="49" t="n"/>
      <c r="I792" s="30">
        <f>IF(OR(D792="",NOT(ISNUMBER(G792))),"",D792&amp;"|"&amp;YEAR(G792)&amp;"-"&amp;RIGHT("0"&amp;MONTH(G792),2)&amp;"-"&amp;RIGHT("0"&amp;DAY(G792),2))</f>
        <v/>
      </c>
      <c r="J792" s="52" t="n"/>
      <c r="K792" s="25" t="n"/>
      <c r="L792" s="29" t="n"/>
      <c r="M792" s="25" t="n"/>
      <c r="N792" s="25" t="n"/>
      <c r="O792" s="23">
        <f>IF(A792&amp;B792&amp;C792="","",IF(I792="","Sem vínculo",IF(COUNTIF(oc_chave,I792)&gt;0,"Vinculada","Previsão não encontrada")))</f>
        <v/>
      </c>
      <c r="P792" s="39">
        <f>IF(ISNUMBER(H792),YEAR(H792),"")</f>
        <v/>
      </c>
      <c r="Q792" s="23">
        <f>IF(D792="","",IF(COUNTIF(pl_chave,D792)&gt;0,"No plano atual","Fora do plano: histórico preservado"))</f>
        <v/>
      </c>
      <c r="R792" s="23">
        <f>IF(A792&amp;B792&amp;C792="","",IF(A792="","ERRO: falta ID do registro",IF(COUNTIF(ex_id,A792)&gt;1,"ERRO: ID do registro duplicado",IF(NOT(ISNUMBER(H792)),"ERRO: data realizada ausente ou inválida",IF(AND(ISNUMBER(pcmd_emissao),N(H792)&gt;N(pcmd_emissao)),"Verificar: realizada após a emissão","OK")))))</f>
        <v/>
      </c>
      <c r="S792" s="53" t="n"/>
    </row>
    <row r="793">
      <c r="A793" s="25" t="n"/>
      <c r="B793" s="29" t="n"/>
      <c r="C793" s="25" t="n"/>
      <c r="D793" s="23">
        <f>IF(OR(B793="",C793=""),"",B793&amp;"|"&amp;C793)</f>
        <v/>
      </c>
      <c r="E793" s="29" t="n"/>
      <c r="F793" s="52" t="n"/>
      <c r="G793" s="49" t="n"/>
      <c r="H793" s="49" t="n"/>
      <c r="I793" s="30">
        <f>IF(OR(D793="",NOT(ISNUMBER(G793))),"",D793&amp;"|"&amp;YEAR(G793)&amp;"-"&amp;RIGHT("0"&amp;MONTH(G793),2)&amp;"-"&amp;RIGHT("0"&amp;DAY(G793),2))</f>
        <v/>
      </c>
      <c r="J793" s="52" t="n"/>
      <c r="K793" s="25" t="n"/>
      <c r="L793" s="29" t="n"/>
      <c r="M793" s="25" t="n"/>
      <c r="N793" s="25" t="n"/>
      <c r="O793" s="23">
        <f>IF(A793&amp;B793&amp;C793="","",IF(I793="","Sem vínculo",IF(COUNTIF(oc_chave,I793)&gt;0,"Vinculada","Previsão não encontrada")))</f>
        <v/>
      </c>
      <c r="P793" s="39">
        <f>IF(ISNUMBER(H793),YEAR(H793),"")</f>
        <v/>
      </c>
      <c r="Q793" s="23">
        <f>IF(D793="","",IF(COUNTIF(pl_chave,D793)&gt;0,"No plano atual","Fora do plano: histórico preservado"))</f>
        <v/>
      </c>
      <c r="R793" s="23">
        <f>IF(A793&amp;B793&amp;C793="","",IF(A793="","ERRO: falta ID do registro",IF(COUNTIF(ex_id,A793)&gt;1,"ERRO: ID do registro duplicado",IF(NOT(ISNUMBER(H793)),"ERRO: data realizada ausente ou inválida",IF(AND(ISNUMBER(pcmd_emissao),N(H793)&gt;N(pcmd_emissao)),"Verificar: realizada após a emissão","OK")))))</f>
        <v/>
      </c>
      <c r="S793" s="53" t="n"/>
    </row>
    <row r="794">
      <c r="A794" s="25" t="n"/>
      <c r="B794" s="29" t="n"/>
      <c r="C794" s="25" t="n"/>
      <c r="D794" s="23">
        <f>IF(OR(B794="",C794=""),"",B794&amp;"|"&amp;C794)</f>
        <v/>
      </c>
      <c r="E794" s="29" t="n"/>
      <c r="F794" s="52" t="n"/>
      <c r="G794" s="49" t="n"/>
      <c r="H794" s="49" t="n"/>
      <c r="I794" s="30">
        <f>IF(OR(D794="",NOT(ISNUMBER(G794))),"",D794&amp;"|"&amp;YEAR(G794)&amp;"-"&amp;RIGHT("0"&amp;MONTH(G794),2)&amp;"-"&amp;RIGHT("0"&amp;DAY(G794),2))</f>
        <v/>
      </c>
      <c r="J794" s="52" t="n"/>
      <c r="K794" s="25" t="n"/>
      <c r="L794" s="29" t="n"/>
      <c r="M794" s="25" t="n"/>
      <c r="N794" s="25" t="n"/>
      <c r="O794" s="23">
        <f>IF(A794&amp;B794&amp;C794="","",IF(I794="","Sem vínculo",IF(COUNTIF(oc_chave,I794)&gt;0,"Vinculada","Previsão não encontrada")))</f>
        <v/>
      </c>
      <c r="P794" s="39">
        <f>IF(ISNUMBER(H794),YEAR(H794),"")</f>
        <v/>
      </c>
      <c r="Q794" s="23">
        <f>IF(D794="","",IF(COUNTIF(pl_chave,D794)&gt;0,"No plano atual","Fora do plano: histórico preservado"))</f>
        <v/>
      </c>
      <c r="R794" s="23">
        <f>IF(A794&amp;B794&amp;C794="","",IF(A794="","ERRO: falta ID do registro",IF(COUNTIF(ex_id,A794)&gt;1,"ERRO: ID do registro duplicado",IF(NOT(ISNUMBER(H794)),"ERRO: data realizada ausente ou inválida",IF(AND(ISNUMBER(pcmd_emissao),N(H794)&gt;N(pcmd_emissao)),"Verificar: realizada após a emissão","OK")))))</f>
        <v/>
      </c>
      <c r="S794" s="53" t="n"/>
    </row>
    <row r="795">
      <c r="A795" s="25" t="n"/>
      <c r="B795" s="29" t="n"/>
      <c r="C795" s="25" t="n"/>
      <c r="D795" s="23">
        <f>IF(OR(B795="",C795=""),"",B795&amp;"|"&amp;C795)</f>
        <v/>
      </c>
      <c r="E795" s="29" t="n"/>
      <c r="F795" s="52" t="n"/>
      <c r="G795" s="49" t="n"/>
      <c r="H795" s="49" t="n"/>
      <c r="I795" s="30">
        <f>IF(OR(D795="",NOT(ISNUMBER(G795))),"",D795&amp;"|"&amp;YEAR(G795)&amp;"-"&amp;RIGHT("0"&amp;MONTH(G795),2)&amp;"-"&amp;RIGHT("0"&amp;DAY(G795),2))</f>
        <v/>
      </c>
      <c r="J795" s="52" t="n"/>
      <c r="K795" s="25" t="n"/>
      <c r="L795" s="29" t="n"/>
      <c r="M795" s="25" t="n"/>
      <c r="N795" s="25" t="n"/>
      <c r="O795" s="23">
        <f>IF(A795&amp;B795&amp;C795="","",IF(I795="","Sem vínculo",IF(COUNTIF(oc_chave,I795)&gt;0,"Vinculada","Previsão não encontrada")))</f>
        <v/>
      </c>
      <c r="P795" s="39">
        <f>IF(ISNUMBER(H795),YEAR(H795),"")</f>
        <v/>
      </c>
      <c r="Q795" s="23">
        <f>IF(D795="","",IF(COUNTIF(pl_chave,D795)&gt;0,"No plano atual","Fora do plano: histórico preservado"))</f>
        <v/>
      </c>
      <c r="R795" s="23">
        <f>IF(A795&amp;B795&amp;C795="","",IF(A795="","ERRO: falta ID do registro",IF(COUNTIF(ex_id,A795)&gt;1,"ERRO: ID do registro duplicado",IF(NOT(ISNUMBER(H795)),"ERRO: data realizada ausente ou inválida",IF(AND(ISNUMBER(pcmd_emissao),N(H795)&gt;N(pcmd_emissao)),"Verificar: realizada após a emissão","OK")))))</f>
        <v/>
      </c>
      <c r="S795" s="53" t="n"/>
    </row>
    <row r="796">
      <c r="A796" s="25" t="n"/>
      <c r="B796" s="29" t="n"/>
      <c r="C796" s="25" t="n"/>
      <c r="D796" s="23">
        <f>IF(OR(B796="",C796=""),"",B796&amp;"|"&amp;C796)</f>
        <v/>
      </c>
      <c r="E796" s="29" t="n"/>
      <c r="F796" s="52" t="n"/>
      <c r="G796" s="49" t="n"/>
      <c r="H796" s="49" t="n"/>
      <c r="I796" s="30">
        <f>IF(OR(D796="",NOT(ISNUMBER(G796))),"",D796&amp;"|"&amp;YEAR(G796)&amp;"-"&amp;RIGHT("0"&amp;MONTH(G796),2)&amp;"-"&amp;RIGHT("0"&amp;DAY(G796),2))</f>
        <v/>
      </c>
      <c r="J796" s="52" t="n"/>
      <c r="K796" s="25" t="n"/>
      <c r="L796" s="29" t="n"/>
      <c r="M796" s="25" t="n"/>
      <c r="N796" s="25" t="n"/>
      <c r="O796" s="23">
        <f>IF(A796&amp;B796&amp;C796="","",IF(I796="","Sem vínculo",IF(COUNTIF(oc_chave,I796)&gt;0,"Vinculada","Previsão não encontrada")))</f>
        <v/>
      </c>
      <c r="P796" s="39">
        <f>IF(ISNUMBER(H796),YEAR(H796),"")</f>
        <v/>
      </c>
      <c r="Q796" s="23">
        <f>IF(D796="","",IF(COUNTIF(pl_chave,D796)&gt;0,"No plano atual","Fora do plano: histórico preservado"))</f>
        <v/>
      </c>
      <c r="R796" s="23">
        <f>IF(A796&amp;B796&amp;C796="","",IF(A796="","ERRO: falta ID do registro",IF(COUNTIF(ex_id,A796)&gt;1,"ERRO: ID do registro duplicado",IF(NOT(ISNUMBER(H796)),"ERRO: data realizada ausente ou inválida",IF(AND(ISNUMBER(pcmd_emissao),N(H796)&gt;N(pcmd_emissao)),"Verificar: realizada após a emissão","OK")))))</f>
        <v/>
      </c>
      <c r="S796" s="53" t="n"/>
    </row>
    <row r="797">
      <c r="A797" s="25" t="n"/>
      <c r="B797" s="29" t="n"/>
      <c r="C797" s="25" t="n"/>
      <c r="D797" s="23">
        <f>IF(OR(B797="",C797=""),"",B797&amp;"|"&amp;C797)</f>
        <v/>
      </c>
      <c r="E797" s="29" t="n"/>
      <c r="F797" s="52" t="n"/>
      <c r="G797" s="49" t="n"/>
      <c r="H797" s="49" t="n"/>
      <c r="I797" s="30">
        <f>IF(OR(D797="",NOT(ISNUMBER(G797))),"",D797&amp;"|"&amp;YEAR(G797)&amp;"-"&amp;RIGHT("0"&amp;MONTH(G797),2)&amp;"-"&amp;RIGHT("0"&amp;DAY(G797),2))</f>
        <v/>
      </c>
      <c r="J797" s="52" t="n"/>
      <c r="K797" s="25" t="n"/>
      <c r="L797" s="29" t="n"/>
      <c r="M797" s="25" t="n"/>
      <c r="N797" s="25" t="n"/>
      <c r="O797" s="23">
        <f>IF(A797&amp;B797&amp;C797="","",IF(I797="","Sem vínculo",IF(COUNTIF(oc_chave,I797)&gt;0,"Vinculada","Previsão não encontrada")))</f>
        <v/>
      </c>
      <c r="P797" s="39">
        <f>IF(ISNUMBER(H797),YEAR(H797),"")</f>
        <v/>
      </c>
      <c r="Q797" s="23">
        <f>IF(D797="","",IF(COUNTIF(pl_chave,D797)&gt;0,"No plano atual","Fora do plano: histórico preservado"))</f>
        <v/>
      </c>
      <c r="R797" s="23">
        <f>IF(A797&amp;B797&amp;C797="","",IF(A797="","ERRO: falta ID do registro",IF(COUNTIF(ex_id,A797)&gt;1,"ERRO: ID do registro duplicado",IF(NOT(ISNUMBER(H797)),"ERRO: data realizada ausente ou inválida",IF(AND(ISNUMBER(pcmd_emissao),N(H797)&gt;N(pcmd_emissao)),"Verificar: realizada após a emissão","OK")))))</f>
        <v/>
      </c>
      <c r="S797" s="53" t="n"/>
    </row>
    <row r="798">
      <c r="A798" s="25" t="n"/>
      <c r="B798" s="29" t="n"/>
      <c r="C798" s="25" t="n"/>
      <c r="D798" s="23">
        <f>IF(OR(B798="",C798=""),"",B798&amp;"|"&amp;C798)</f>
        <v/>
      </c>
      <c r="E798" s="29" t="n"/>
      <c r="F798" s="52" t="n"/>
      <c r="G798" s="49" t="n"/>
      <c r="H798" s="49" t="n"/>
      <c r="I798" s="30">
        <f>IF(OR(D798="",NOT(ISNUMBER(G798))),"",D798&amp;"|"&amp;YEAR(G798)&amp;"-"&amp;RIGHT("0"&amp;MONTH(G798),2)&amp;"-"&amp;RIGHT("0"&amp;DAY(G798),2))</f>
        <v/>
      </c>
      <c r="J798" s="52" t="n"/>
      <c r="K798" s="25" t="n"/>
      <c r="L798" s="29" t="n"/>
      <c r="M798" s="25" t="n"/>
      <c r="N798" s="25" t="n"/>
      <c r="O798" s="23">
        <f>IF(A798&amp;B798&amp;C798="","",IF(I798="","Sem vínculo",IF(COUNTIF(oc_chave,I798)&gt;0,"Vinculada","Previsão não encontrada")))</f>
        <v/>
      </c>
      <c r="P798" s="39">
        <f>IF(ISNUMBER(H798),YEAR(H798),"")</f>
        <v/>
      </c>
      <c r="Q798" s="23">
        <f>IF(D798="","",IF(COUNTIF(pl_chave,D798)&gt;0,"No plano atual","Fora do plano: histórico preservado"))</f>
        <v/>
      </c>
      <c r="R798" s="23">
        <f>IF(A798&amp;B798&amp;C798="","",IF(A798="","ERRO: falta ID do registro",IF(COUNTIF(ex_id,A798)&gt;1,"ERRO: ID do registro duplicado",IF(NOT(ISNUMBER(H798)),"ERRO: data realizada ausente ou inválida",IF(AND(ISNUMBER(pcmd_emissao),N(H798)&gt;N(pcmd_emissao)),"Verificar: realizada após a emissão","OK")))))</f>
        <v/>
      </c>
      <c r="S798" s="53" t="n"/>
    </row>
    <row r="799">
      <c r="A799" s="25" t="n"/>
      <c r="B799" s="29" t="n"/>
      <c r="C799" s="25" t="n"/>
      <c r="D799" s="23">
        <f>IF(OR(B799="",C799=""),"",B799&amp;"|"&amp;C799)</f>
        <v/>
      </c>
      <c r="E799" s="29" t="n"/>
      <c r="F799" s="52" t="n"/>
      <c r="G799" s="49" t="n"/>
      <c r="H799" s="49" t="n"/>
      <c r="I799" s="30">
        <f>IF(OR(D799="",NOT(ISNUMBER(G799))),"",D799&amp;"|"&amp;YEAR(G799)&amp;"-"&amp;RIGHT("0"&amp;MONTH(G799),2)&amp;"-"&amp;RIGHT("0"&amp;DAY(G799),2))</f>
        <v/>
      </c>
      <c r="J799" s="52" t="n"/>
      <c r="K799" s="25" t="n"/>
      <c r="L799" s="29" t="n"/>
      <c r="M799" s="25" t="n"/>
      <c r="N799" s="25" t="n"/>
      <c r="O799" s="23">
        <f>IF(A799&amp;B799&amp;C799="","",IF(I799="","Sem vínculo",IF(COUNTIF(oc_chave,I799)&gt;0,"Vinculada","Previsão não encontrada")))</f>
        <v/>
      </c>
      <c r="P799" s="39">
        <f>IF(ISNUMBER(H799),YEAR(H799),"")</f>
        <v/>
      </c>
      <c r="Q799" s="23">
        <f>IF(D799="","",IF(COUNTIF(pl_chave,D799)&gt;0,"No plano atual","Fora do plano: histórico preservado"))</f>
        <v/>
      </c>
      <c r="R799" s="23">
        <f>IF(A799&amp;B799&amp;C799="","",IF(A799="","ERRO: falta ID do registro",IF(COUNTIF(ex_id,A799)&gt;1,"ERRO: ID do registro duplicado",IF(NOT(ISNUMBER(H799)),"ERRO: data realizada ausente ou inválida",IF(AND(ISNUMBER(pcmd_emissao),N(H799)&gt;N(pcmd_emissao)),"Verificar: realizada após a emissão","OK")))))</f>
        <v/>
      </c>
      <c r="S799" s="53" t="n"/>
    </row>
    <row r="800">
      <c r="A800" s="25" t="n"/>
      <c r="B800" s="29" t="n"/>
      <c r="C800" s="25" t="n"/>
      <c r="D800" s="23">
        <f>IF(OR(B800="",C800=""),"",B800&amp;"|"&amp;C800)</f>
        <v/>
      </c>
      <c r="E800" s="29" t="n"/>
      <c r="F800" s="52" t="n"/>
      <c r="G800" s="49" t="n"/>
      <c r="H800" s="49" t="n"/>
      <c r="I800" s="30">
        <f>IF(OR(D800="",NOT(ISNUMBER(G800))),"",D800&amp;"|"&amp;YEAR(G800)&amp;"-"&amp;RIGHT("0"&amp;MONTH(G800),2)&amp;"-"&amp;RIGHT("0"&amp;DAY(G800),2))</f>
        <v/>
      </c>
      <c r="J800" s="52" t="n"/>
      <c r="K800" s="25" t="n"/>
      <c r="L800" s="29" t="n"/>
      <c r="M800" s="25" t="n"/>
      <c r="N800" s="25" t="n"/>
      <c r="O800" s="23">
        <f>IF(A800&amp;B800&amp;C800="","",IF(I800="","Sem vínculo",IF(COUNTIF(oc_chave,I800)&gt;0,"Vinculada","Previsão não encontrada")))</f>
        <v/>
      </c>
      <c r="P800" s="39">
        <f>IF(ISNUMBER(H800),YEAR(H800),"")</f>
        <v/>
      </c>
      <c r="Q800" s="23">
        <f>IF(D800="","",IF(COUNTIF(pl_chave,D800)&gt;0,"No plano atual","Fora do plano: histórico preservado"))</f>
        <v/>
      </c>
      <c r="R800" s="23">
        <f>IF(A800&amp;B800&amp;C800="","",IF(A800="","ERRO: falta ID do registro",IF(COUNTIF(ex_id,A800)&gt;1,"ERRO: ID do registro duplicado",IF(NOT(ISNUMBER(H800)),"ERRO: data realizada ausente ou inválida",IF(AND(ISNUMBER(pcmd_emissao),N(H800)&gt;N(pcmd_emissao)),"Verificar: realizada após a emissão","OK")))))</f>
        <v/>
      </c>
      <c r="S800" s="53" t="n"/>
    </row>
    <row r="801">
      <c r="A801" s="25" t="n"/>
      <c r="B801" s="29" t="n"/>
      <c r="C801" s="25" t="n"/>
      <c r="D801" s="23">
        <f>IF(OR(B801="",C801=""),"",B801&amp;"|"&amp;C801)</f>
        <v/>
      </c>
      <c r="E801" s="29" t="n"/>
      <c r="F801" s="52" t="n"/>
      <c r="G801" s="49" t="n"/>
      <c r="H801" s="49" t="n"/>
      <c r="I801" s="30">
        <f>IF(OR(D801="",NOT(ISNUMBER(G801))),"",D801&amp;"|"&amp;YEAR(G801)&amp;"-"&amp;RIGHT("0"&amp;MONTH(G801),2)&amp;"-"&amp;RIGHT("0"&amp;DAY(G801),2))</f>
        <v/>
      </c>
      <c r="J801" s="52" t="n"/>
      <c r="K801" s="25" t="n"/>
      <c r="L801" s="29" t="n"/>
      <c r="M801" s="25" t="n"/>
      <c r="N801" s="25" t="n"/>
      <c r="O801" s="23">
        <f>IF(A801&amp;B801&amp;C801="","",IF(I801="","Sem vínculo",IF(COUNTIF(oc_chave,I801)&gt;0,"Vinculada","Previsão não encontrada")))</f>
        <v/>
      </c>
      <c r="P801" s="39">
        <f>IF(ISNUMBER(H801),YEAR(H801),"")</f>
        <v/>
      </c>
      <c r="Q801" s="23">
        <f>IF(D801="","",IF(COUNTIF(pl_chave,D801)&gt;0,"No plano atual","Fora do plano: histórico preservado"))</f>
        <v/>
      </c>
      <c r="R801" s="23">
        <f>IF(A801&amp;B801&amp;C801="","",IF(A801="","ERRO: falta ID do registro",IF(COUNTIF(ex_id,A801)&gt;1,"ERRO: ID do registro duplicado",IF(NOT(ISNUMBER(H801)),"ERRO: data realizada ausente ou inválida",IF(AND(ISNUMBER(pcmd_emissao),N(H801)&gt;N(pcmd_emissao)),"Verificar: realizada após a emissão","OK")))))</f>
        <v/>
      </c>
      <c r="S801" s="53" t="n"/>
    </row>
    <row r="802">
      <c r="A802" s="25" t="n"/>
      <c r="B802" s="29" t="n"/>
      <c r="C802" s="25" t="n"/>
      <c r="D802" s="23">
        <f>IF(OR(B802="",C802=""),"",B802&amp;"|"&amp;C802)</f>
        <v/>
      </c>
      <c r="E802" s="29" t="n"/>
      <c r="F802" s="52" t="n"/>
      <c r="G802" s="49" t="n"/>
      <c r="H802" s="49" t="n"/>
      <c r="I802" s="30">
        <f>IF(OR(D802="",NOT(ISNUMBER(G802))),"",D802&amp;"|"&amp;YEAR(G802)&amp;"-"&amp;RIGHT("0"&amp;MONTH(G802),2)&amp;"-"&amp;RIGHT("0"&amp;DAY(G802),2))</f>
        <v/>
      </c>
      <c r="J802" s="52" t="n"/>
      <c r="K802" s="25" t="n"/>
      <c r="L802" s="29" t="n"/>
      <c r="M802" s="25" t="n"/>
      <c r="N802" s="25" t="n"/>
      <c r="O802" s="23">
        <f>IF(A802&amp;B802&amp;C802="","",IF(I802="","Sem vínculo",IF(COUNTIF(oc_chave,I802)&gt;0,"Vinculada","Previsão não encontrada")))</f>
        <v/>
      </c>
      <c r="P802" s="39">
        <f>IF(ISNUMBER(H802),YEAR(H802),"")</f>
        <v/>
      </c>
      <c r="Q802" s="23">
        <f>IF(D802="","",IF(COUNTIF(pl_chave,D802)&gt;0,"No plano atual","Fora do plano: histórico preservado"))</f>
        <v/>
      </c>
      <c r="R802" s="23">
        <f>IF(A802&amp;B802&amp;C802="","",IF(A802="","ERRO: falta ID do registro",IF(COUNTIF(ex_id,A802)&gt;1,"ERRO: ID do registro duplicado",IF(NOT(ISNUMBER(H802)),"ERRO: data realizada ausente ou inválida",IF(AND(ISNUMBER(pcmd_emissao),N(H802)&gt;N(pcmd_emissao)),"Verificar: realizada após a emissão","OK")))))</f>
        <v/>
      </c>
      <c r="S802" s="53" t="n"/>
    </row>
    <row r="803">
      <c r="A803" s="25" t="n"/>
      <c r="B803" s="29" t="n"/>
      <c r="C803" s="25" t="n"/>
      <c r="D803" s="23">
        <f>IF(OR(B803="",C803=""),"",B803&amp;"|"&amp;C803)</f>
        <v/>
      </c>
      <c r="E803" s="29" t="n"/>
      <c r="F803" s="52" t="n"/>
      <c r="G803" s="49" t="n"/>
      <c r="H803" s="49" t="n"/>
      <c r="I803" s="30">
        <f>IF(OR(D803="",NOT(ISNUMBER(G803))),"",D803&amp;"|"&amp;YEAR(G803)&amp;"-"&amp;RIGHT("0"&amp;MONTH(G803),2)&amp;"-"&amp;RIGHT("0"&amp;DAY(G803),2))</f>
        <v/>
      </c>
      <c r="J803" s="52" t="n"/>
      <c r="K803" s="25" t="n"/>
      <c r="L803" s="29" t="n"/>
      <c r="M803" s="25" t="n"/>
      <c r="N803" s="25" t="n"/>
      <c r="O803" s="23">
        <f>IF(A803&amp;B803&amp;C803="","",IF(I803="","Sem vínculo",IF(COUNTIF(oc_chave,I803)&gt;0,"Vinculada","Previsão não encontrada")))</f>
        <v/>
      </c>
      <c r="P803" s="39">
        <f>IF(ISNUMBER(H803),YEAR(H803),"")</f>
        <v/>
      </c>
      <c r="Q803" s="23">
        <f>IF(D803="","",IF(COUNTIF(pl_chave,D803)&gt;0,"No plano atual","Fora do plano: histórico preservado"))</f>
        <v/>
      </c>
      <c r="R803" s="23">
        <f>IF(A803&amp;B803&amp;C803="","",IF(A803="","ERRO: falta ID do registro",IF(COUNTIF(ex_id,A803)&gt;1,"ERRO: ID do registro duplicado",IF(NOT(ISNUMBER(H803)),"ERRO: data realizada ausente ou inválida",IF(AND(ISNUMBER(pcmd_emissao),N(H803)&gt;N(pcmd_emissao)),"Verificar: realizada após a emissão","OK")))))</f>
        <v/>
      </c>
      <c r="S803" s="53" t="n"/>
    </row>
    <row r="804">
      <c r="A804" s="25" t="n"/>
      <c r="B804" s="29" t="n"/>
      <c r="C804" s="25" t="n"/>
      <c r="D804" s="23">
        <f>IF(OR(B804="",C804=""),"",B804&amp;"|"&amp;C804)</f>
        <v/>
      </c>
      <c r="E804" s="29" t="n"/>
      <c r="F804" s="52" t="n"/>
      <c r="G804" s="49" t="n"/>
      <c r="H804" s="49" t="n"/>
      <c r="I804" s="30">
        <f>IF(OR(D804="",NOT(ISNUMBER(G804))),"",D804&amp;"|"&amp;YEAR(G804)&amp;"-"&amp;RIGHT("0"&amp;MONTH(G804),2)&amp;"-"&amp;RIGHT("0"&amp;DAY(G804),2))</f>
        <v/>
      </c>
      <c r="J804" s="52" t="n"/>
      <c r="K804" s="25" t="n"/>
      <c r="L804" s="29" t="n"/>
      <c r="M804" s="25" t="n"/>
      <c r="N804" s="25" t="n"/>
      <c r="O804" s="23">
        <f>IF(A804&amp;B804&amp;C804="","",IF(I804="","Sem vínculo",IF(COUNTIF(oc_chave,I804)&gt;0,"Vinculada","Previsão não encontrada")))</f>
        <v/>
      </c>
      <c r="P804" s="39">
        <f>IF(ISNUMBER(H804),YEAR(H804),"")</f>
        <v/>
      </c>
      <c r="Q804" s="23">
        <f>IF(D804="","",IF(COUNTIF(pl_chave,D804)&gt;0,"No plano atual","Fora do plano: histórico preservado"))</f>
        <v/>
      </c>
      <c r="R804" s="23">
        <f>IF(A804&amp;B804&amp;C804="","",IF(A804="","ERRO: falta ID do registro",IF(COUNTIF(ex_id,A804)&gt;1,"ERRO: ID do registro duplicado",IF(NOT(ISNUMBER(H804)),"ERRO: data realizada ausente ou inválida",IF(AND(ISNUMBER(pcmd_emissao),N(H804)&gt;N(pcmd_emissao)),"Verificar: realizada após a emissão","OK")))))</f>
        <v/>
      </c>
      <c r="S804" s="53" t="n"/>
    </row>
    <row r="805">
      <c r="A805" s="25" t="n"/>
      <c r="B805" s="29" t="n"/>
      <c r="C805" s="25" t="n"/>
      <c r="D805" s="23">
        <f>IF(OR(B805="",C805=""),"",B805&amp;"|"&amp;C805)</f>
        <v/>
      </c>
      <c r="E805" s="29" t="n"/>
      <c r="F805" s="52" t="n"/>
      <c r="G805" s="49" t="n"/>
      <c r="H805" s="49" t="n"/>
      <c r="I805" s="30">
        <f>IF(OR(D805="",NOT(ISNUMBER(G805))),"",D805&amp;"|"&amp;YEAR(G805)&amp;"-"&amp;RIGHT("0"&amp;MONTH(G805),2)&amp;"-"&amp;RIGHT("0"&amp;DAY(G805),2))</f>
        <v/>
      </c>
      <c r="J805" s="52" t="n"/>
      <c r="K805" s="25" t="n"/>
      <c r="L805" s="29" t="n"/>
      <c r="M805" s="25" t="n"/>
      <c r="N805" s="25" t="n"/>
      <c r="O805" s="23">
        <f>IF(A805&amp;B805&amp;C805="","",IF(I805="","Sem vínculo",IF(COUNTIF(oc_chave,I805)&gt;0,"Vinculada","Previsão não encontrada")))</f>
        <v/>
      </c>
      <c r="P805" s="39">
        <f>IF(ISNUMBER(H805),YEAR(H805),"")</f>
        <v/>
      </c>
      <c r="Q805" s="23">
        <f>IF(D805="","",IF(COUNTIF(pl_chave,D805)&gt;0,"No plano atual","Fora do plano: histórico preservado"))</f>
        <v/>
      </c>
      <c r="R805" s="23">
        <f>IF(A805&amp;B805&amp;C805="","",IF(A805="","ERRO: falta ID do registro",IF(COUNTIF(ex_id,A805)&gt;1,"ERRO: ID do registro duplicado",IF(NOT(ISNUMBER(H805)),"ERRO: data realizada ausente ou inválida",IF(AND(ISNUMBER(pcmd_emissao),N(H805)&gt;N(pcmd_emissao)),"Verificar: realizada após a emissão","OK")))))</f>
        <v/>
      </c>
      <c r="S805" s="53" t="n"/>
    </row>
    <row r="806">
      <c r="A806" s="25" t="n"/>
      <c r="B806" s="29" t="n"/>
      <c r="C806" s="25" t="n"/>
      <c r="D806" s="23">
        <f>IF(OR(B806="",C806=""),"",B806&amp;"|"&amp;C806)</f>
        <v/>
      </c>
      <c r="E806" s="29" t="n"/>
      <c r="F806" s="52" t="n"/>
      <c r="G806" s="49" t="n"/>
      <c r="H806" s="49" t="n"/>
      <c r="I806" s="30">
        <f>IF(OR(D806="",NOT(ISNUMBER(G806))),"",D806&amp;"|"&amp;YEAR(G806)&amp;"-"&amp;RIGHT("0"&amp;MONTH(G806),2)&amp;"-"&amp;RIGHT("0"&amp;DAY(G806),2))</f>
        <v/>
      </c>
      <c r="J806" s="52" t="n"/>
      <c r="K806" s="25" t="n"/>
      <c r="L806" s="29" t="n"/>
      <c r="M806" s="25" t="n"/>
      <c r="N806" s="25" t="n"/>
      <c r="O806" s="23">
        <f>IF(A806&amp;B806&amp;C806="","",IF(I806="","Sem vínculo",IF(COUNTIF(oc_chave,I806)&gt;0,"Vinculada","Previsão não encontrada")))</f>
        <v/>
      </c>
      <c r="P806" s="39">
        <f>IF(ISNUMBER(H806),YEAR(H806),"")</f>
        <v/>
      </c>
      <c r="Q806" s="23">
        <f>IF(D806="","",IF(COUNTIF(pl_chave,D806)&gt;0,"No plano atual","Fora do plano: histórico preservado"))</f>
        <v/>
      </c>
      <c r="R806" s="23">
        <f>IF(A806&amp;B806&amp;C806="","",IF(A806="","ERRO: falta ID do registro",IF(COUNTIF(ex_id,A806)&gt;1,"ERRO: ID do registro duplicado",IF(NOT(ISNUMBER(H806)),"ERRO: data realizada ausente ou inválida",IF(AND(ISNUMBER(pcmd_emissao),N(H806)&gt;N(pcmd_emissao)),"Verificar: realizada após a emissão","OK")))))</f>
        <v/>
      </c>
      <c r="S806" s="53" t="n"/>
    </row>
    <row r="807">
      <c r="A807" s="25" t="n"/>
      <c r="B807" s="29" t="n"/>
      <c r="C807" s="25" t="n"/>
      <c r="D807" s="23">
        <f>IF(OR(B807="",C807=""),"",B807&amp;"|"&amp;C807)</f>
        <v/>
      </c>
      <c r="E807" s="29" t="n"/>
      <c r="F807" s="52" t="n"/>
      <c r="G807" s="49" t="n"/>
      <c r="H807" s="49" t="n"/>
      <c r="I807" s="30">
        <f>IF(OR(D807="",NOT(ISNUMBER(G807))),"",D807&amp;"|"&amp;YEAR(G807)&amp;"-"&amp;RIGHT("0"&amp;MONTH(G807),2)&amp;"-"&amp;RIGHT("0"&amp;DAY(G807),2))</f>
        <v/>
      </c>
      <c r="J807" s="52" t="n"/>
      <c r="K807" s="25" t="n"/>
      <c r="L807" s="29" t="n"/>
      <c r="M807" s="25" t="n"/>
      <c r="N807" s="25" t="n"/>
      <c r="O807" s="23">
        <f>IF(A807&amp;B807&amp;C807="","",IF(I807="","Sem vínculo",IF(COUNTIF(oc_chave,I807)&gt;0,"Vinculada","Previsão não encontrada")))</f>
        <v/>
      </c>
      <c r="P807" s="39">
        <f>IF(ISNUMBER(H807),YEAR(H807),"")</f>
        <v/>
      </c>
      <c r="Q807" s="23">
        <f>IF(D807="","",IF(COUNTIF(pl_chave,D807)&gt;0,"No plano atual","Fora do plano: histórico preservado"))</f>
        <v/>
      </c>
      <c r="R807" s="23">
        <f>IF(A807&amp;B807&amp;C807="","",IF(A807="","ERRO: falta ID do registro",IF(COUNTIF(ex_id,A807)&gt;1,"ERRO: ID do registro duplicado",IF(NOT(ISNUMBER(H807)),"ERRO: data realizada ausente ou inválida",IF(AND(ISNUMBER(pcmd_emissao),N(H807)&gt;N(pcmd_emissao)),"Verificar: realizada após a emissão","OK")))))</f>
        <v/>
      </c>
      <c r="S807" s="53" t="n"/>
    </row>
    <row r="808">
      <c r="A808" s="25" t="n"/>
      <c r="B808" s="29" t="n"/>
      <c r="C808" s="25" t="n"/>
      <c r="D808" s="23">
        <f>IF(OR(B808="",C808=""),"",B808&amp;"|"&amp;C808)</f>
        <v/>
      </c>
      <c r="E808" s="29" t="n"/>
      <c r="F808" s="52" t="n"/>
      <c r="G808" s="49" t="n"/>
      <c r="H808" s="49" t="n"/>
      <c r="I808" s="30">
        <f>IF(OR(D808="",NOT(ISNUMBER(G808))),"",D808&amp;"|"&amp;YEAR(G808)&amp;"-"&amp;RIGHT("0"&amp;MONTH(G808),2)&amp;"-"&amp;RIGHT("0"&amp;DAY(G808),2))</f>
        <v/>
      </c>
      <c r="J808" s="52" t="n"/>
      <c r="K808" s="25" t="n"/>
      <c r="L808" s="29" t="n"/>
      <c r="M808" s="25" t="n"/>
      <c r="N808" s="25" t="n"/>
      <c r="O808" s="23">
        <f>IF(A808&amp;B808&amp;C808="","",IF(I808="","Sem vínculo",IF(COUNTIF(oc_chave,I808)&gt;0,"Vinculada","Previsão não encontrada")))</f>
        <v/>
      </c>
      <c r="P808" s="39">
        <f>IF(ISNUMBER(H808),YEAR(H808),"")</f>
        <v/>
      </c>
      <c r="Q808" s="23">
        <f>IF(D808="","",IF(COUNTIF(pl_chave,D808)&gt;0,"No plano atual","Fora do plano: histórico preservado"))</f>
        <v/>
      </c>
      <c r="R808" s="23">
        <f>IF(A808&amp;B808&amp;C808="","",IF(A808="","ERRO: falta ID do registro",IF(COUNTIF(ex_id,A808)&gt;1,"ERRO: ID do registro duplicado",IF(NOT(ISNUMBER(H808)),"ERRO: data realizada ausente ou inválida",IF(AND(ISNUMBER(pcmd_emissao),N(H808)&gt;N(pcmd_emissao)),"Verificar: realizada após a emissão","OK")))))</f>
        <v/>
      </c>
      <c r="S808" s="53" t="n"/>
    </row>
    <row r="809">
      <c r="A809" s="25" t="n"/>
      <c r="B809" s="29" t="n"/>
      <c r="C809" s="25" t="n"/>
      <c r="D809" s="23">
        <f>IF(OR(B809="",C809=""),"",B809&amp;"|"&amp;C809)</f>
        <v/>
      </c>
      <c r="E809" s="29" t="n"/>
      <c r="F809" s="52" t="n"/>
      <c r="G809" s="49" t="n"/>
      <c r="H809" s="49" t="n"/>
      <c r="I809" s="30">
        <f>IF(OR(D809="",NOT(ISNUMBER(G809))),"",D809&amp;"|"&amp;YEAR(G809)&amp;"-"&amp;RIGHT("0"&amp;MONTH(G809),2)&amp;"-"&amp;RIGHT("0"&amp;DAY(G809),2))</f>
        <v/>
      </c>
      <c r="J809" s="52" t="n"/>
      <c r="K809" s="25" t="n"/>
      <c r="L809" s="29" t="n"/>
      <c r="M809" s="25" t="n"/>
      <c r="N809" s="25" t="n"/>
      <c r="O809" s="23">
        <f>IF(A809&amp;B809&amp;C809="","",IF(I809="","Sem vínculo",IF(COUNTIF(oc_chave,I809)&gt;0,"Vinculada","Previsão não encontrada")))</f>
        <v/>
      </c>
      <c r="P809" s="39">
        <f>IF(ISNUMBER(H809),YEAR(H809),"")</f>
        <v/>
      </c>
      <c r="Q809" s="23">
        <f>IF(D809="","",IF(COUNTIF(pl_chave,D809)&gt;0,"No plano atual","Fora do plano: histórico preservado"))</f>
        <v/>
      </c>
      <c r="R809" s="23">
        <f>IF(A809&amp;B809&amp;C809="","",IF(A809="","ERRO: falta ID do registro",IF(COUNTIF(ex_id,A809)&gt;1,"ERRO: ID do registro duplicado",IF(NOT(ISNUMBER(H809)),"ERRO: data realizada ausente ou inválida",IF(AND(ISNUMBER(pcmd_emissao),N(H809)&gt;N(pcmd_emissao)),"Verificar: realizada após a emissão","OK")))))</f>
        <v/>
      </c>
      <c r="S809" s="53" t="n"/>
    </row>
    <row r="810">
      <c r="A810" s="25" t="n"/>
      <c r="B810" s="29" t="n"/>
      <c r="C810" s="25" t="n"/>
      <c r="D810" s="23">
        <f>IF(OR(B810="",C810=""),"",B810&amp;"|"&amp;C810)</f>
        <v/>
      </c>
      <c r="E810" s="29" t="n"/>
      <c r="F810" s="52" t="n"/>
      <c r="G810" s="49" t="n"/>
      <c r="H810" s="49" t="n"/>
      <c r="I810" s="30">
        <f>IF(OR(D810="",NOT(ISNUMBER(G810))),"",D810&amp;"|"&amp;YEAR(G810)&amp;"-"&amp;RIGHT("0"&amp;MONTH(G810),2)&amp;"-"&amp;RIGHT("0"&amp;DAY(G810),2))</f>
        <v/>
      </c>
      <c r="J810" s="52" t="n"/>
      <c r="K810" s="25" t="n"/>
      <c r="L810" s="29" t="n"/>
      <c r="M810" s="25" t="n"/>
      <c r="N810" s="25" t="n"/>
      <c r="O810" s="23">
        <f>IF(A810&amp;B810&amp;C810="","",IF(I810="","Sem vínculo",IF(COUNTIF(oc_chave,I810)&gt;0,"Vinculada","Previsão não encontrada")))</f>
        <v/>
      </c>
      <c r="P810" s="39">
        <f>IF(ISNUMBER(H810),YEAR(H810),"")</f>
        <v/>
      </c>
      <c r="Q810" s="23">
        <f>IF(D810="","",IF(COUNTIF(pl_chave,D810)&gt;0,"No plano atual","Fora do plano: histórico preservado"))</f>
        <v/>
      </c>
      <c r="R810" s="23">
        <f>IF(A810&amp;B810&amp;C810="","",IF(A810="","ERRO: falta ID do registro",IF(COUNTIF(ex_id,A810)&gt;1,"ERRO: ID do registro duplicado",IF(NOT(ISNUMBER(H810)),"ERRO: data realizada ausente ou inválida",IF(AND(ISNUMBER(pcmd_emissao),N(H810)&gt;N(pcmd_emissao)),"Verificar: realizada após a emissão","OK")))))</f>
        <v/>
      </c>
      <c r="S810" s="53" t="n"/>
    </row>
    <row r="811">
      <c r="A811" s="25" t="n"/>
      <c r="B811" s="29" t="n"/>
      <c r="C811" s="25" t="n"/>
      <c r="D811" s="23">
        <f>IF(OR(B811="",C811=""),"",B811&amp;"|"&amp;C811)</f>
        <v/>
      </c>
      <c r="E811" s="29" t="n"/>
      <c r="F811" s="52" t="n"/>
      <c r="G811" s="49" t="n"/>
      <c r="H811" s="49" t="n"/>
      <c r="I811" s="30">
        <f>IF(OR(D811="",NOT(ISNUMBER(G811))),"",D811&amp;"|"&amp;YEAR(G811)&amp;"-"&amp;RIGHT("0"&amp;MONTH(G811),2)&amp;"-"&amp;RIGHT("0"&amp;DAY(G811),2))</f>
        <v/>
      </c>
      <c r="J811" s="52" t="n"/>
      <c r="K811" s="25" t="n"/>
      <c r="L811" s="29" t="n"/>
      <c r="M811" s="25" t="n"/>
      <c r="N811" s="25" t="n"/>
      <c r="O811" s="23">
        <f>IF(A811&amp;B811&amp;C811="","",IF(I811="","Sem vínculo",IF(COUNTIF(oc_chave,I811)&gt;0,"Vinculada","Previsão não encontrada")))</f>
        <v/>
      </c>
      <c r="P811" s="39">
        <f>IF(ISNUMBER(H811),YEAR(H811),"")</f>
        <v/>
      </c>
      <c r="Q811" s="23">
        <f>IF(D811="","",IF(COUNTIF(pl_chave,D811)&gt;0,"No plano atual","Fora do plano: histórico preservado"))</f>
        <v/>
      </c>
      <c r="R811" s="23">
        <f>IF(A811&amp;B811&amp;C811="","",IF(A811="","ERRO: falta ID do registro",IF(COUNTIF(ex_id,A811)&gt;1,"ERRO: ID do registro duplicado",IF(NOT(ISNUMBER(H811)),"ERRO: data realizada ausente ou inválida",IF(AND(ISNUMBER(pcmd_emissao),N(H811)&gt;N(pcmd_emissao)),"Verificar: realizada após a emissão","OK")))))</f>
        <v/>
      </c>
      <c r="S811" s="53" t="n"/>
    </row>
    <row r="812">
      <c r="A812" s="25" t="n"/>
      <c r="B812" s="29" t="n"/>
      <c r="C812" s="25" t="n"/>
      <c r="D812" s="23">
        <f>IF(OR(B812="",C812=""),"",B812&amp;"|"&amp;C812)</f>
        <v/>
      </c>
      <c r="E812" s="29" t="n"/>
      <c r="F812" s="52" t="n"/>
      <c r="G812" s="49" t="n"/>
      <c r="H812" s="49" t="n"/>
      <c r="I812" s="30">
        <f>IF(OR(D812="",NOT(ISNUMBER(G812))),"",D812&amp;"|"&amp;YEAR(G812)&amp;"-"&amp;RIGHT("0"&amp;MONTH(G812),2)&amp;"-"&amp;RIGHT("0"&amp;DAY(G812),2))</f>
        <v/>
      </c>
      <c r="J812" s="52" t="n"/>
      <c r="K812" s="25" t="n"/>
      <c r="L812" s="29" t="n"/>
      <c r="M812" s="25" t="n"/>
      <c r="N812" s="25" t="n"/>
      <c r="O812" s="23">
        <f>IF(A812&amp;B812&amp;C812="","",IF(I812="","Sem vínculo",IF(COUNTIF(oc_chave,I812)&gt;0,"Vinculada","Previsão não encontrada")))</f>
        <v/>
      </c>
      <c r="P812" s="39">
        <f>IF(ISNUMBER(H812),YEAR(H812),"")</f>
        <v/>
      </c>
      <c r="Q812" s="23">
        <f>IF(D812="","",IF(COUNTIF(pl_chave,D812)&gt;0,"No plano atual","Fora do plano: histórico preservado"))</f>
        <v/>
      </c>
      <c r="R812" s="23">
        <f>IF(A812&amp;B812&amp;C812="","",IF(A812="","ERRO: falta ID do registro",IF(COUNTIF(ex_id,A812)&gt;1,"ERRO: ID do registro duplicado",IF(NOT(ISNUMBER(H812)),"ERRO: data realizada ausente ou inválida",IF(AND(ISNUMBER(pcmd_emissao),N(H812)&gt;N(pcmd_emissao)),"Verificar: realizada após a emissão","OK")))))</f>
        <v/>
      </c>
      <c r="S812" s="53" t="n"/>
    </row>
    <row r="813">
      <c r="A813" s="25" t="n"/>
      <c r="B813" s="29" t="n"/>
      <c r="C813" s="25" t="n"/>
      <c r="D813" s="23">
        <f>IF(OR(B813="",C813=""),"",B813&amp;"|"&amp;C813)</f>
        <v/>
      </c>
      <c r="E813" s="29" t="n"/>
      <c r="F813" s="52" t="n"/>
      <c r="G813" s="49" t="n"/>
      <c r="H813" s="49" t="n"/>
      <c r="I813" s="30">
        <f>IF(OR(D813="",NOT(ISNUMBER(G813))),"",D813&amp;"|"&amp;YEAR(G813)&amp;"-"&amp;RIGHT("0"&amp;MONTH(G813),2)&amp;"-"&amp;RIGHT("0"&amp;DAY(G813),2))</f>
        <v/>
      </c>
      <c r="J813" s="52" t="n"/>
      <c r="K813" s="25" t="n"/>
      <c r="L813" s="29" t="n"/>
      <c r="M813" s="25" t="n"/>
      <c r="N813" s="25" t="n"/>
      <c r="O813" s="23">
        <f>IF(A813&amp;B813&amp;C813="","",IF(I813="","Sem vínculo",IF(COUNTIF(oc_chave,I813)&gt;0,"Vinculada","Previsão não encontrada")))</f>
        <v/>
      </c>
      <c r="P813" s="39">
        <f>IF(ISNUMBER(H813),YEAR(H813),"")</f>
        <v/>
      </c>
      <c r="Q813" s="23">
        <f>IF(D813="","",IF(COUNTIF(pl_chave,D813)&gt;0,"No plano atual","Fora do plano: histórico preservado"))</f>
        <v/>
      </c>
      <c r="R813" s="23">
        <f>IF(A813&amp;B813&amp;C813="","",IF(A813="","ERRO: falta ID do registro",IF(COUNTIF(ex_id,A813)&gt;1,"ERRO: ID do registro duplicado",IF(NOT(ISNUMBER(H813)),"ERRO: data realizada ausente ou inválida",IF(AND(ISNUMBER(pcmd_emissao),N(H813)&gt;N(pcmd_emissao)),"Verificar: realizada após a emissão","OK")))))</f>
        <v/>
      </c>
      <c r="S813" s="53" t="n"/>
    </row>
    <row r="814">
      <c r="A814" s="25" t="n"/>
      <c r="B814" s="29" t="n"/>
      <c r="C814" s="25" t="n"/>
      <c r="D814" s="23">
        <f>IF(OR(B814="",C814=""),"",B814&amp;"|"&amp;C814)</f>
        <v/>
      </c>
      <c r="E814" s="29" t="n"/>
      <c r="F814" s="52" t="n"/>
      <c r="G814" s="49" t="n"/>
      <c r="H814" s="49" t="n"/>
      <c r="I814" s="30">
        <f>IF(OR(D814="",NOT(ISNUMBER(G814))),"",D814&amp;"|"&amp;YEAR(G814)&amp;"-"&amp;RIGHT("0"&amp;MONTH(G814),2)&amp;"-"&amp;RIGHT("0"&amp;DAY(G814),2))</f>
        <v/>
      </c>
      <c r="J814" s="52" t="n"/>
      <c r="K814" s="25" t="n"/>
      <c r="L814" s="29" t="n"/>
      <c r="M814" s="25" t="n"/>
      <c r="N814" s="25" t="n"/>
      <c r="O814" s="23">
        <f>IF(A814&amp;B814&amp;C814="","",IF(I814="","Sem vínculo",IF(COUNTIF(oc_chave,I814)&gt;0,"Vinculada","Previsão não encontrada")))</f>
        <v/>
      </c>
      <c r="P814" s="39">
        <f>IF(ISNUMBER(H814),YEAR(H814),"")</f>
        <v/>
      </c>
      <c r="Q814" s="23">
        <f>IF(D814="","",IF(COUNTIF(pl_chave,D814)&gt;0,"No plano atual","Fora do plano: histórico preservado"))</f>
        <v/>
      </c>
      <c r="R814" s="23">
        <f>IF(A814&amp;B814&amp;C814="","",IF(A814="","ERRO: falta ID do registro",IF(COUNTIF(ex_id,A814)&gt;1,"ERRO: ID do registro duplicado",IF(NOT(ISNUMBER(H814)),"ERRO: data realizada ausente ou inválida",IF(AND(ISNUMBER(pcmd_emissao),N(H814)&gt;N(pcmd_emissao)),"Verificar: realizada após a emissão","OK")))))</f>
        <v/>
      </c>
      <c r="S814" s="53" t="n"/>
    </row>
    <row r="815">
      <c r="A815" s="25" t="n"/>
      <c r="B815" s="29" t="n"/>
      <c r="C815" s="25" t="n"/>
      <c r="D815" s="23">
        <f>IF(OR(B815="",C815=""),"",B815&amp;"|"&amp;C815)</f>
        <v/>
      </c>
      <c r="E815" s="29" t="n"/>
      <c r="F815" s="52" t="n"/>
      <c r="G815" s="49" t="n"/>
      <c r="H815" s="49" t="n"/>
      <c r="I815" s="30">
        <f>IF(OR(D815="",NOT(ISNUMBER(G815))),"",D815&amp;"|"&amp;YEAR(G815)&amp;"-"&amp;RIGHT("0"&amp;MONTH(G815),2)&amp;"-"&amp;RIGHT("0"&amp;DAY(G815),2))</f>
        <v/>
      </c>
      <c r="J815" s="52" t="n"/>
      <c r="K815" s="25" t="n"/>
      <c r="L815" s="29" t="n"/>
      <c r="M815" s="25" t="n"/>
      <c r="N815" s="25" t="n"/>
      <c r="O815" s="23">
        <f>IF(A815&amp;B815&amp;C815="","",IF(I815="","Sem vínculo",IF(COUNTIF(oc_chave,I815)&gt;0,"Vinculada","Previsão não encontrada")))</f>
        <v/>
      </c>
      <c r="P815" s="39">
        <f>IF(ISNUMBER(H815),YEAR(H815),"")</f>
        <v/>
      </c>
      <c r="Q815" s="23">
        <f>IF(D815="","",IF(COUNTIF(pl_chave,D815)&gt;0,"No plano atual","Fora do plano: histórico preservado"))</f>
        <v/>
      </c>
      <c r="R815" s="23">
        <f>IF(A815&amp;B815&amp;C815="","",IF(A815="","ERRO: falta ID do registro",IF(COUNTIF(ex_id,A815)&gt;1,"ERRO: ID do registro duplicado",IF(NOT(ISNUMBER(H815)),"ERRO: data realizada ausente ou inválida",IF(AND(ISNUMBER(pcmd_emissao),N(H815)&gt;N(pcmd_emissao)),"Verificar: realizada após a emissão","OK")))))</f>
        <v/>
      </c>
      <c r="S815" s="53" t="n"/>
    </row>
    <row r="816">
      <c r="A816" s="25" t="n"/>
      <c r="B816" s="29" t="n"/>
      <c r="C816" s="25" t="n"/>
      <c r="D816" s="23">
        <f>IF(OR(B816="",C816=""),"",B816&amp;"|"&amp;C816)</f>
        <v/>
      </c>
      <c r="E816" s="29" t="n"/>
      <c r="F816" s="52" t="n"/>
      <c r="G816" s="49" t="n"/>
      <c r="H816" s="49" t="n"/>
      <c r="I816" s="30">
        <f>IF(OR(D816="",NOT(ISNUMBER(G816))),"",D816&amp;"|"&amp;YEAR(G816)&amp;"-"&amp;RIGHT("0"&amp;MONTH(G816),2)&amp;"-"&amp;RIGHT("0"&amp;DAY(G816),2))</f>
        <v/>
      </c>
      <c r="J816" s="52" t="n"/>
      <c r="K816" s="25" t="n"/>
      <c r="L816" s="29" t="n"/>
      <c r="M816" s="25" t="n"/>
      <c r="N816" s="25" t="n"/>
      <c r="O816" s="23">
        <f>IF(A816&amp;B816&amp;C816="","",IF(I816="","Sem vínculo",IF(COUNTIF(oc_chave,I816)&gt;0,"Vinculada","Previsão não encontrada")))</f>
        <v/>
      </c>
      <c r="P816" s="39">
        <f>IF(ISNUMBER(H816),YEAR(H816),"")</f>
        <v/>
      </c>
      <c r="Q816" s="23">
        <f>IF(D816="","",IF(COUNTIF(pl_chave,D816)&gt;0,"No plano atual","Fora do plano: histórico preservado"))</f>
        <v/>
      </c>
      <c r="R816" s="23">
        <f>IF(A816&amp;B816&amp;C816="","",IF(A816="","ERRO: falta ID do registro",IF(COUNTIF(ex_id,A816)&gt;1,"ERRO: ID do registro duplicado",IF(NOT(ISNUMBER(H816)),"ERRO: data realizada ausente ou inválida",IF(AND(ISNUMBER(pcmd_emissao),N(H816)&gt;N(pcmd_emissao)),"Verificar: realizada após a emissão","OK")))))</f>
        <v/>
      </c>
      <c r="S816" s="53" t="n"/>
    </row>
    <row r="817">
      <c r="A817" s="25" t="n"/>
      <c r="B817" s="29" t="n"/>
      <c r="C817" s="25" t="n"/>
      <c r="D817" s="23">
        <f>IF(OR(B817="",C817=""),"",B817&amp;"|"&amp;C817)</f>
        <v/>
      </c>
      <c r="E817" s="29" t="n"/>
      <c r="F817" s="52" t="n"/>
      <c r="G817" s="49" t="n"/>
      <c r="H817" s="49" t="n"/>
      <c r="I817" s="30">
        <f>IF(OR(D817="",NOT(ISNUMBER(G817))),"",D817&amp;"|"&amp;YEAR(G817)&amp;"-"&amp;RIGHT("0"&amp;MONTH(G817),2)&amp;"-"&amp;RIGHT("0"&amp;DAY(G817),2))</f>
        <v/>
      </c>
      <c r="J817" s="52" t="n"/>
      <c r="K817" s="25" t="n"/>
      <c r="L817" s="29" t="n"/>
      <c r="M817" s="25" t="n"/>
      <c r="N817" s="25" t="n"/>
      <c r="O817" s="23">
        <f>IF(A817&amp;B817&amp;C817="","",IF(I817="","Sem vínculo",IF(COUNTIF(oc_chave,I817)&gt;0,"Vinculada","Previsão não encontrada")))</f>
        <v/>
      </c>
      <c r="P817" s="39">
        <f>IF(ISNUMBER(H817),YEAR(H817),"")</f>
        <v/>
      </c>
      <c r="Q817" s="23">
        <f>IF(D817="","",IF(COUNTIF(pl_chave,D817)&gt;0,"No plano atual","Fora do plano: histórico preservado"))</f>
        <v/>
      </c>
      <c r="R817" s="23">
        <f>IF(A817&amp;B817&amp;C817="","",IF(A817="","ERRO: falta ID do registro",IF(COUNTIF(ex_id,A817)&gt;1,"ERRO: ID do registro duplicado",IF(NOT(ISNUMBER(H817)),"ERRO: data realizada ausente ou inválida",IF(AND(ISNUMBER(pcmd_emissao),N(H817)&gt;N(pcmd_emissao)),"Verificar: realizada após a emissão","OK")))))</f>
        <v/>
      </c>
      <c r="S817" s="53" t="n"/>
    </row>
    <row r="818">
      <c r="A818" s="25" t="n"/>
      <c r="B818" s="29" t="n"/>
      <c r="C818" s="25" t="n"/>
      <c r="D818" s="23">
        <f>IF(OR(B818="",C818=""),"",B818&amp;"|"&amp;C818)</f>
        <v/>
      </c>
      <c r="E818" s="29" t="n"/>
      <c r="F818" s="52" t="n"/>
      <c r="G818" s="49" t="n"/>
      <c r="H818" s="49" t="n"/>
      <c r="I818" s="30">
        <f>IF(OR(D818="",NOT(ISNUMBER(G818))),"",D818&amp;"|"&amp;YEAR(G818)&amp;"-"&amp;RIGHT("0"&amp;MONTH(G818),2)&amp;"-"&amp;RIGHT("0"&amp;DAY(G818),2))</f>
        <v/>
      </c>
      <c r="J818" s="52" t="n"/>
      <c r="K818" s="25" t="n"/>
      <c r="L818" s="29" t="n"/>
      <c r="M818" s="25" t="n"/>
      <c r="N818" s="25" t="n"/>
      <c r="O818" s="23">
        <f>IF(A818&amp;B818&amp;C818="","",IF(I818="","Sem vínculo",IF(COUNTIF(oc_chave,I818)&gt;0,"Vinculada","Previsão não encontrada")))</f>
        <v/>
      </c>
      <c r="P818" s="39">
        <f>IF(ISNUMBER(H818),YEAR(H818),"")</f>
        <v/>
      </c>
      <c r="Q818" s="23">
        <f>IF(D818="","",IF(COUNTIF(pl_chave,D818)&gt;0,"No plano atual","Fora do plano: histórico preservado"))</f>
        <v/>
      </c>
      <c r="R818" s="23">
        <f>IF(A818&amp;B818&amp;C818="","",IF(A818="","ERRO: falta ID do registro",IF(COUNTIF(ex_id,A818)&gt;1,"ERRO: ID do registro duplicado",IF(NOT(ISNUMBER(H818)),"ERRO: data realizada ausente ou inválida",IF(AND(ISNUMBER(pcmd_emissao),N(H818)&gt;N(pcmd_emissao)),"Verificar: realizada após a emissão","OK")))))</f>
        <v/>
      </c>
      <c r="S818" s="53" t="n"/>
    </row>
    <row r="819">
      <c r="A819" s="25" t="n"/>
      <c r="B819" s="29" t="n"/>
      <c r="C819" s="25" t="n"/>
      <c r="D819" s="23">
        <f>IF(OR(B819="",C819=""),"",B819&amp;"|"&amp;C819)</f>
        <v/>
      </c>
      <c r="E819" s="29" t="n"/>
      <c r="F819" s="52" t="n"/>
      <c r="G819" s="49" t="n"/>
      <c r="H819" s="49" t="n"/>
      <c r="I819" s="30">
        <f>IF(OR(D819="",NOT(ISNUMBER(G819))),"",D819&amp;"|"&amp;YEAR(G819)&amp;"-"&amp;RIGHT("0"&amp;MONTH(G819),2)&amp;"-"&amp;RIGHT("0"&amp;DAY(G819),2))</f>
        <v/>
      </c>
      <c r="J819" s="52" t="n"/>
      <c r="K819" s="25" t="n"/>
      <c r="L819" s="29" t="n"/>
      <c r="M819" s="25" t="n"/>
      <c r="N819" s="25" t="n"/>
      <c r="O819" s="23">
        <f>IF(A819&amp;B819&amp;C819="","",IF(I819="","Sem vínculo",IF(COUNTIF(oc_chave,I819)&gt;0,"Vinculada","Previsão não encontrada")))</f>
        <v/>
      </c>
      <c r="P819" s="39">
        <f>IF(ISNUMBER(H819),YEAR(H819),"")</f>
        <v/>
      </c>
      <c r="Q819" s="23">
        <f>IF(D819="","",IF(COUNTIF(pl_chave,D819)&gt;0,"No plano atual","Fora do plano: histórico preservado"))</f>
        <v/>
      </c>
      <c r="R819" s="23">
        <f>IF(A819&amp;B819&amp;C819="","",IF(A819="","ERRO: falta ID do registro",IF(COUNTIF(ex_id,A819)&gt;1,"ERRO: ID do registro duplicado",IF(NOT(ISNUMBER(H819)),"ERRO: data realizada ausente ou inválida",IF(AND(ISNUMBER(pcmd_emissao),N(H819)&gt;N(pcmd_emissao)),"Verificar: realizada após a emissão","OK")))))</f>
        <v/>
      </c>
      <c r="S819" s="53" t="n"/>
    </row>
    <row r="820">
      <c r="A820" s="25" t="n"/>
      <c r="B820" s="29" t="n"/>
      <c r="C820" s="25" t="n"/>
      <c r="D820" s="23">
        <f>IF(OR(B820="",C820=""),"",B820&amp;"|"&amp;C820)</f>
        <v/>
      </c>
      <c r="E820" s="29" t="n"/>
      <c r="F820" s="52" t="n"/>
      <c r="G820" s="49" t="n"/>
      <c r="H820" s="49" t="n"/>
      <c r="I820" s="30">
        <f>IF(OR(D820="",NOT(ISNUMBER(G820))),"",D820&amp;"|"&amp;YEAR(G820)&amp;"-"&amp;RIGHT("0"&amp;MONTH(G820),2)&amp;"-"&amp;RIGHT("0"&amp;DAY(G820),2))</f>
        <v/>
      </c>
      <c r="J820" s="52" t="n"/>
      <c r="K820" s="25" t="n"/>
      <c r="L820" s="29" t="n"/>
      <c r="M820" s="25" t="n"/>
      <c r="N820" s="25" t="n"/>
      <c r="O820" s="23">
        <f>IF(A820&amp;B820&amp;C820="","",IF(I820="","Sem vínculo",IF(COUNTIF(oc_chave,I820)&gt;0,"Vinculada","Previsão não encontrada")))</f>
        <v/>
      </c>
      <c r="P820" s="39">
        <f>IF(ISNUMBER(H820),YEAR(H820),"")</f>
        <v/>
      </c>
      <c r="Q820" s="23">
        <f>IF(D820="","",IF(COUNTIF(pl_chave,D820)&gt;0,"No plano atual","Fora do plano: histórico preservado"))</f>
        <v/>
      </c>
      <c r="R820" s="23">
        <f>IF(A820&amp;B820&amp;C820="","",IF(A820="","ERRO: falta ID do registro",IF(COUNTIF(ex_id,A820)&gt;1,"ERRO: ID do registro duplicado",IF(NOT(ISNUMBER(H820)),"ERRO: data realizada ausente ou inválida",IF(AND(ISNUMBER(pcmd_emissao),N(H820)&gt;N(pcmd_emissao)),"Verificar: realizada após a emissão","OK")))))</f>
        <v/>
      </c>
      <c r="S820" s="53" t="n"/>
    </row>
    <row r="821">
      <c r="A821" s="25" t="n"/>
      <c r="B821" s="29" t="n"/>
      <c r="C821" s="25" t="n"/>
      <c r="D821" s="23">
        <f>IF(OR(B821="",C821=""),"",B821&amp;"|"&amp;C821)</f>
        <v/>
      </c>
      <c r="E821" s="29" t="n"/>
      <c r="F821" s="52" t="n"/>
      <c r="G821" s="49" t="n"/>
      <c r="H821" s="49" t="n"/>
      <c r="I821" s="30">
        <f>IF(OR(D821="",NOT(ISNUMBER(G821))),"",D821&amp;"|"&amp;YEAR(G821)&amp;"-"&amp;RIGHT("0"&amp;MONTH(G821),2)&amp;"-"&amp;RIGHT("0"&amp;DAY(G821),2))</f>
        <v/>
      </c>
      <c r="J821" s="52" t="n"/>
      <c r="K821" s="25" t="n"/>
      <c r="L821" s="29" t="n"/>
      <c r="M821" s="25" t="n"/>
      <c r="N821" s="25" t="n"/>
      <c r="O821" s="23">
        <f>IF(A821&amp;B821&amp;C821="","",IF(I821="","Sem vínculo",IF(COUNTIF(oc_chave,I821)&gt;0,"Vinculada","Previsão não encontrada")))</f>
        <v/>
      </c>
      <c r="P821" s="39">
        <f>IF(ISNUMBER(H821),YEAR(H821),"")</f>
        <v/>
      </c>
      <c r="Q821" s="23">
        <f>IF(D821="","",IF(COUNTIF(pl_chave,D821)&gt;0,"No plano atual","Fora do plano: histórico preservado"))</f>
        <v/>
      </c>
      <c r="R821" s="23">
        <f>IF(A821&amp;B821&amp;C821="","",IF(A821="","ERRO: falta ID do registro",IF(COUNTIF(ex_id,A821)&gt;1,"ERRO: ID do registro duplicado",IF(NOT(ISNUMBER(H821)),"ERRO: data realizada ausente ou inválida",IF(AND(ISNUMBER(pcmd_emissao),N(H821)&gt;N(pcmd_emissao)),"Verificar: realizada após a emissão","OK")))))</f>
        <v/>
      </c>
      <c r="S821" s="53" t="n"/>
    </row>
    <row r="822">
      <c r="A822" s="25" t="n"/>
      <c r="B822" s="29" t="n"/>
      <c r="C822" s="25" t="n"/>
      <c r="D822" s="23">
        <f>IF(OR(B822="",C822=""),"",B822&amp;"|"&amp;C822)</f>
        <v/>
      </c>
      <c r="E822" s="29" t="n"/>
      <c r="F822" s="52" t="n"/>
      <c r="G822" s="49" t="n"/>
      <c r="H822" s="49" t="n"/>
      <c r="I822" s="30">
        <f>IF(OR(D822="",NOT(ISNUMBER(G822))),"",D822&amp;"|"&amp;YEAR(G822)&amp;"-"&amp;RIGHT("0"&amp;MONTH(G822),2)&amp;"-"&amp;RIGHT("0"&amp;DAY(G822),2))</f>
        <v/>
      </c>
      <c r="J822" s="52" t="n"/>
      <c r="K822" s="25" t="n"/>
      <c r="L822" s="29" t="n"/>
      <c r="M822" s="25" t="n"/>
      <c r="N822" s="25" t="n"/>
      <c r="O822" s="23">
        <f>IF(A822&amp;B822&amp;C822="","",IF(I822="","Sem vínculo",IF(COUNTIF(oc_chave,I822)&gt;0,"Vinculada","Previsão não encontrada")))</f>
        <v/>
      </c>
      <c r="P822" s="39">
        <f>IF(ISNUMBER(H822),YEAR(H822),"")</f>
        <v/>
      </c>
      <c r="Q822" s="23">
        <f>IF(D822="","",IF(COUNTIF(pl_chave,D822)&gt;0,"No plano atual","Fora do plano: histórico preservado"))</f>
        <v/>
      </c>
      <c r="R822" s="23">
        <f>IF(A822&amp;B822&amp;C822="","",IF(A822="","ERRO: falta ID do registro",IF(COUNTIF(ex_id,A822)&gt;1,"ERRO: ID do registro duplicado",IF(NOT(ISNUMBER(H822)),"ERRO: data realizada ausente ou inválida",IF(AND(ISNUMBER(pcmd_emissao),N(H822)&gt;N(pcmd_emissao)),"Verificar: realizada após a emissão","OK")))))</f>
        <v/>
      </c>
      <c r="S822" s="53" t="n"/>
    </row>
    <row r="823">
      <c r="A823" s="25" t="n"/>
      <c r="B823" s="29" t="n"/>
      <c r="C823" s="25" t="n"/>
      <c r="D823" s="23">
        <f>IF(OR(B823="",C823=""),"",B823&amp;"|"&amp;C823)</f>
        <v/>
      </c>
      <c r="E823" s="29" t="n"/>
      <c r="F823" s="52" t="n"/>
      <c r="G823" s="49" t="n"/>
      <c r="H823" s="49" t="n"/>
      <c r="I823" s="30">
        <f>IF(OR(D823="",NOT(ISNUMBER(G823))),"",D823&amp;"|"&amp;YEAR(G823)&amp;"-"&amp;RIGHT("0"&amp;MONTH(G823),2)&amp;"-"&amp;RIGHT("0"&amp;DAY(G823),2))</f>
        <v/>
      </c>
      <c r="J823" s="52" t="n"/>
      <c r="K823" s="25" t="n"/>
      <c r="L823" s="29" t="n"/>
      <c r="M823" s="25" t="n"/>
      <c r="N823" s="25" t="n"/>
      <c r="O823" s="23">
        <f>IF(A823&amp;B823&amp;C823="","",IF(I823="","Sem vínculo",IF(COUNTIF(oc_chave,I823)&gt;0,"Vinculada","Previsão não encontrada")))</f>
        <v/>
      </c>
      <c r="P823" s="39">
        <f>IF(ISNUMBER(H823),YEAR(H823),"")</f>
        <v/>
      </c>
      <c r="Q823" s="23">
        <f>IF(D823="","",IF(COUNTIF(pl_chave,D823)&gt;0,"No plano atual","Fora do plano: histórico preservado"))</f>
        <v/>
      </c>
      <c r="R823" s="23">
        <f>IF(A823&amp;B823&amp;C823="","",IF(A823="","ERRO: falta ID do registro",IF(COUNTIF(ex_id,A823)&gt;1,"ERRO: ID do registro duplicado",IF(NOT(ISNUMBER(H823)),"ERRO: data realizada ausente ou inválida",IF(AND(ISNUMBER(pcmd_emissao),N(H823)&gt;N(pcmd_emissao)),"Verificar: realizada após a emissão","OK")))))</f>
        <v/>
      </c>
      <c r="S823" s="53" t="n"/>
    </row>
    <row r="824">
      <c r="A824" s="25" t="n"/>
      <c r="B824" s="29" t="n"/>
      <c r="C824" s="25" t="n"/>
      <c r="D824" s="23">
        <f>IF(OR(B824="",C824=""),"",B824&amp;"|"&amp;C824)</f>
        <v/>
      </c>
      <c r="E824" s="29" t="n"/>
      <c r="F824" s="52" t="n"/>
      <c r="G824" s="49" t="n"/>
      <c r="H824" s="49" t="n"/>
      <c r="I824" s="30">
        <f>IF(OR(D824="",NOT(ISNUMBER(G824))),"",D824&amp;"|"&amp;YEAR(G824)&amp;"-"&amp;RIGHT("0"&amp;MONTH(G824),2)&amp;"-"&amp;RIGHT("0"&amp;DAY(G824),2))</f>
        <v/>
      </c>
      <c r="J824" s="52" t="n"/>
      <c r="K824" s="25" t="n"/>
      <c r="L824" s="29" t="n"/>
      <c r="M824" s="25" t="n"/>
      <c r="N824" s="25" t="n"/>
      <c r="O824" s="23">
        <f>IF(A824&amp;B824&amp;C824="","",IF(I824="","Sem vínculo",IF(COUNTIF(oc_chave,I824)&gt;0,"Vinculada","Previsão não encontrada")))</f>
        <v/>
      </c>
      <c r="P824" s="39">
        <f>IF(ISNUMBER(H824),YEAR(H824),"")</f>
        <v/>
      </c>
      <c r="Q824" s="23">
        <f>IF(D824="","",IF(COUNTIF(pl_chave,D824)&gt;0,"No plano atual","Fora do plano: histórico preservado"))</f>
        <v/>
      </c>
      <c r="R824" s="23">
        <f>IF(A824&amp;B824&amp;C824="","",IF(A824="","ERRO: falta ID do registro",IF(COUNTIF(ex_id,A824)&gt;1,"ERRO: ID do registro duplicado",IF(NOT(ISNUMBER(H824)),"ERRO: data realizada ausente ou inválida",IF(AND(ISNUMBER(pcmd_emissao),N(H824)&gt;N(pcmd_emissao)),"Verificar: realizada após a emissão","OK")))))</f>
        <v/>
      </c>
      <c r="S824" s="53" t="n"/>
    </row>
    <row r="825">
      <c r="A825" s="25" t="n"/>
      <c r="B825" s="29" t="n"/>
      <c r="C825" s="25" t="n"/>
      <c r="D825" s="23">
        <f>IF(OR(B825="",C825=""),"",B825&amp;"|"&amp;C825)</f>
        <v/>
      </c>
      <c r="E825" s="29" t="n"/>
      <c r="F825" s="52" t="n"/>
      <c r="G825" s="49" t="n"/>
      <c r="H825" s="49" t="n"/>
      <c r="I825" s="30">
        <f>IF(OR(D825="",NOT(ISNUMBER(G825))),"",D825&amp;"|"&amp;YEAR(G825)&amp;"-"&amp;RIGHT("0"&amp;MONTH(G825),2)&amp;"-"&amp;RIGHT("0"&amp;DAY(G825),2))</f>
        <v/>
      </c>
      <c r="J825" s="52" t="n"/>
      <c r="K825" s="25" t="n"/>
      <c r="L825" s="29" t="n"/>
      <c r="M825" s="25" t="n"/>
      <c r="N825" s="25" t="n"/>
      <c r="O825" s="23">
        <f>IF(A825&amp;B825&amp;C825="","",IF(I825="","Sem vínculo",IF(COUNTIF(oc_chave,I825)&gt;0,"Vinculada","Previsão não encontrada")))</f>
        <v/>
      </c>
      <c r="P825" s="39">
        <f>IF(ISNUMBER(H825),YEAR(H825),"")</f>
        <v/>
      </c>
      <c r="Q825" s="23">
        <f>IF(D825="","",IF(COUNTIF(pl_chave,D825)&gt;0,"No plano atual","Fora do plano: histórico preservado"))</f>
        <v/>
      </c>
      <c r="R825" s="23">
        <f>IF(A825&amp;B825&amp;C825="","",IF(A825="","ERRO: falta ID do registro",IF(COUNTIF(ex_id,A825)&gt;1,"ERRO: ID do registro duplicado",IF(NOT(ISNUMBER(H825)),"ERRO: data realizada ausente ou inválida",IF(AND(ISNUMBER(pcmd_emissao),N(H825)&gt;N(pcmd_emissao)),"Verificar: realizada após a emissão","OK")))))</f>
        <v/>
      </c>
      <c r="S825" s="53" t="n"/>
    </row>
    <row r="826">
      <c r="A826" s="25" t="n"/>
      <c r="B826" s="29" t="n"/>
      <c r="C826" s="25" t="n"/>
      <c r="D826" s="23">
        <f>IF(OR(B826="",C826=""),"",B826&amp;"|"&amp;C826)</f>
        <v/>
      </c>
      <c r="E826" s="29" t="n"/>
      <c r="F826" s="52" t="n"/>
      <c r="G826" s="49" t="n"/>
      <c r="H826" s="49" t="n"/>
      <c r="I826" s="30">
        <f>IF(OR(D826="",NOT(ISNUMBER(G826))),"",D826&amp;"|"&amp;YEAR(G826)&amp;"-"&amp;RIGHT("0"&amp;MONTH(G826),2)&amp;"-"&amp;RIGHT("0"&amp;DAY(G826),2))</f>
        <v/>
      </c>
      <c r="J826" s="52" t="n"/>
      <c r="K826" s="25" t="n"/>
      <c r="L826" s="29" t="n"/>
      <c r="M826" s="25" t="n"/>
      <c r="N826" s="25" t="n"/>
      <c r="O826" s="23">
        <f>IF(A826&amp;B826&amp;C826="","",IF(I826="","Sem vínculo",IF(COUNTIF(oc_chave,I826)&gt;0,"Vinculada","Previsão não encontrada")))</f>
        <v/>
      </c>
      <c r="P826" s="39">
        <f>IF(ISNUMBER(H826),YEAR(H826),"")</f>
        <v/>
      </c>
      <c r="Q826" s="23">
        <f>IF(D826="","",IF(COUNTIF(pl_chave,D826)&gt;0,"No plano atual","Fora do plano: histórico preservado"))</f>
        <v/>
      </c>
      <c r="R826" s="23">
        <f>IF(A826&amp;B826&amp;C826="","",IF(A826="","ERRO: falta ID do registro",IF(COUNTIF(ex_id,A826)&gt;1,"ERRO: ID do registro duplicado",IF(NOT(ISNUMBER(H826)),"ERRO: data realizada ausente ou inválida",IF(AND(ISNUMBER(pcmd_emissao),N(H826)&gt;N(pcmd_emissao)),"Verificar: realizada após a emissão","OK")))))</f>
        <v/>
      </c>
      <c r="S826" s="53" t="n"/>
    </row>
    <row r="827">
      <c r="A827" s="25" t="n"/>
      <c r="B827" s="29" t="n"/>
      <c r="C827" s="25" t="n"/>
      <c r="D827" s="23">
        <f>IF(OR(B827="",C827=""),"",B827&amp;"|"&amp;C827)</f>
        <v/>
      </c>
      <c r="E827" s="29" t="n"/>
      <c r="F827" s="52" t="n"/>
      <c r="G827" s="49" t="n"/>
      <c r="H827" s="49" t="n"/>
      <c r="I827" s="30">
        <f>IF(OR(D827="",NOT(ISNUMBER(G827))),"",D827&amp;"|"&amp;YEAR(G827)&amp;"-"&amp;RIGHT("0"&amp;MONTH(G827),2)&amp;"-"&amp;RIGHT("0"&amp;DAY(G827),2))</f>
        <v/>
      </c>
      <c r="J827" s="52" t="n"/>
      <c r="K827" s="25" t="n"/>
      <c r="L827" s="29" t="n"/>
      <c r="M827" s="25" t="n"/>
      <c r="N827" s="25" t="n"/>
      <c r="O827" s="23">
        <f>IF(A827&amp;B827&amp;C827="","",IF(I827="","Sem vínculo",IF(COUNTIF(oc_chave,I827)&gt;0,"Vinculada","Previsão não encontrada")))</f>
        <v/>
      </c>
      <c r="P827" s="39">
        <f>IF(ISNUMBER(H827),YEAR(H827),"")</f>
        <v/>
      </c>
      <c r="Q827" s="23">
        <f>IF(D827="","",IF(COUNTIF(pl_chave,D827)&gt;0,"No plano atual","Fora do plano: histórico preservado"))</f>
        <v/>
      </c>
      <c r="R827" s="23">
        <f>IF(A827&amp;B827&amp;C827="","",IF(A827="","ERRO: falta ID do registro",IF(COUNTIF(ex_id,A827)&gt;1,"ERRO: ID do registro duplicado",IF(NOT(ISNUMBER(H827)),"ERRO: data realizada ausente ou inválida",IF(AND(ISNUMBER(pcmd_emissao),N(H827)&gt;N(pcmd_emissao)),"Verificar: realizada após a emissão","OK")))))</f>
        <v/>
      </c>
      <c r="S827" s="53" t="n"/>
    </row>
    <row r="828">
      <c r="A828" s="25" t="n"/>
      <c r="B828" s="29" t="n"/>
      <c r="C828" s="25" t="n"/>
      <c r="D828" s="23">
        <f>IF(OR(B828="",C828=""),"",B828&amp;"|"&amp;C828)</f>
        <v/>
      </c>
      <c r="E828" s="29" t="n"/>
      <c r="F828" s="52" t="n"/>
      <c r="G828" s="49" t="n"/>
      <c r="H828" s="49" t="n"/>
      <c r="I828" s="30">
        <f>IF(OR(D828="",NOT(ISNUMBER(G828))),"",D828&amp;"|"&amp;YEAR(G828)&amp;"-"&amp;RIGHT("0"&amp;MONTH(G828),2)&amp;"-"&amp;RIGHT("0"&amp;DAY(G828),2))</f>
        <v/>
      </c>
      <c r="J828" s="52" t="n"/>
      <c r="K828" s="25" t="n"/>
      <c r="L828" s="29" t="n"/>
      <c r="M828" s="25" t="n"/>
      <c r="N828" s="25" t="n"/>
      <c r="O828" s="23">
        <f>IF(A828&amp;B828&amp;C828="","",IF(I828="","Sem vínculo",IF(COUNTIF(oc_chave,I828)&gt;0,"Vinculada","Previsão não encontrada")))</f>
        <v/>
      </c>
      <c r="P828" s="39">
        <f>IF(ISNUMBER(H828),YEAR(H828),"")</f>
        <v/>
      </c>
      <c r="Q828" s="23">
        <f>IF(D828="","",IF(COUNTIF(pl_chave,D828)&gt;0,"No plano atual","Fora do plano: histórico preservado"))</f>
        <v/>
      </c>
      <c r="R828" s="23">
        <f>IF(A828&amp;B828&amp;C828="","",IF(A828="","ERRO: falta ID do registro",IF(COUNTIF(ex_id,A828)&gt;1,"ERRO: ID do registro duplicado",IF(NOT(ISNUMBER(H828)),"ERRO: data realizada ausente ou inválida",IF(AND(ISNUMBER(pcmd_emissao),N(H828)&gt;N(pcmd_emissao)),"Verificar: realizada após a emissão","OK")))))</f>
        <v/>
      </c>
      <c r="S828" s="53" t="n"/>
    </row>
    <row r="829">
      <c r="A829" s="25" t="n"/>
      <c r="B829" s="29" t="n"/>
      <c r="C829" s="25" t="n"/>
      <c r="D829" s="23">
        <f>IF(OR(B829="",C829=""),"",B829&amp;"|"&amp;C829)</f>
        <v/>
      </c>
      <c r="E829" s="29" t="n"/>
      <c r="F829" s="52" t="n"/>
      <c r="G829" s="49" t="n"/>
      <c r="H829" s="49" t="n"/>
      <c r="I829" s="30">
        <f>IF(OR(D829="",NOT(ISNUMBER(G829))),"",D829&amp;"|"&amp;YEAR(G829)&amp;"-"&amp;RIGHT("0"&amp;MONTH(G829),2)&amp;"-"&amp;RIGHT("0"&amp;DAY(G829),2))</f>
        <v/>
      </c>
      <c r="J829" s="52" t="n"/>
      <c r="K829" s="25" t="n"/>
      <c r="L829" s="29" t="n"/>
      <c r="M829" s="25" t="n"/>
      <c r="N829" s="25" t="n"/>
      <c r="O829" s="23">
        <f>IF(A829&amp;B829&amp;C829="","",IF(I829="","Sem vínculo",IF(COUNTIF(oc_chave,I829)&gt;0,"Vinculada","Previsão não encontrada")))</f>
        <v/>
      </c>
      <c r="P829" s="39">
        <f>IF(ISNUMBER(H829),YEAR(H829),"")</f>
        <v/>
      </c>
      <c r="Q829" s="23">
        <f>IF(D829="","",IF(COUNTIF(pl_chave,D829)&gt;0,"No plano atual","Fora do plano: histórico preservado"))</f>
        <v/>
      </c>
      <c r="R829" s="23">
        <f>IF(A829&amp;B829&amp;C829="","",IF(A829="","ERRO: falta ID do registro",IF(COUNTIF(ex_id,A829)&gt;1,"ERRO: ID do registro duplicado",IF(NOT(ISNUMBER(H829)),"ERRO: data realizada ausente ou inválida",IF(AND(ISNUMBER(pcmd_emissao),N(H829)&gt;N(pcmd_emissao)),"Verificar: realizada após a emissão","OK")))))</f>
        <v/>
      </c>
      <c r="S829" s="53" t="n"/>
    </row>
    <row r="830">
      <c r="A830" s="25" t="n"/>
      <c r="B830" s="29" t="n"/>
      <c r="C830" s="25" t="n"/>
      <c r="D830" s="23">
        <f>IF(OR(B830="",C830=""),"",B830&amp;"|"&amp;C830)</f>
        <v/>
      </c>
      <c r="E830" s="29" t="n"/>
      <c r="F830" s="52" t="n"/>
      <c r="G830" s="49" t="n"/>
      <c r="H830" s="49" t="n"/>
      <c r="I830" s="30">
        <f>IF(OR(D830="",NOT(ISNUMBER(G830))),"",D830&amp;"|"&amp;YEAR(G830)&amp;"-"&amp;RIGHT("0"&amp;MONTH(G830),2)&amp;"-"&amp;RIGHT("0"&amp;DAY(G830),2))</f>
        <v/>
      </c>
      <c r="J830" s="52" t="n"/>
      <c r="K830" s="25" t="n"/>
      <c r="L830" s="29" t="n"/>
      <c r="M830" s="25" t="n"/>
      <c r="N830" s="25" t="n"/>
      <c r="O830" s="23">
        <f>IF(A830&amp;B830&amp;C830="","",IF(I830="","Sem vínculo",IF(COUNTIF(oc_chave,I830)&gt;0,"Vinculada","Previsão não encontrada")))</f>
        <v/>
      </c>
      <c r="P830" s="39">
        <f>IF(ISNUMBER(H830),YEAR(H830),"")</f>
        <v/>
      </c>
      <c r="Q830" s="23">
        <f>IF(D830="","",IF(COUNTIF(pl_chave,D830)&gt;0,"No plano atual","Fora do plano: histórico preservado"))</f>
        <v/>
      </c>
      <c r="R830" s="23">
        <f>IF(A830&amp;B830&amp;C830="","",IF(A830="","ERRO: falta ID do registro",IF(COUNTIF(ex_id,A830)&gt;1,"ERRO: ID do registro duplicado",IF(NOT(ISNUMBER(H830)),"ERRO: data realizada ausente ou inválida",IF(AND(ISNUMBER(pcmd_emissao),N(H830)&gt;N(pcmd_emissao)),"Verificar: realizada após a emissão","OK")))))</f>
        <v/>
      </c>
      <c r="S830" s="53" t="n"/>
    </row>
    <row r="831">
      <c r="A831" s="25" t="n"/>
      <c r="B831" s="29" t="n"/>
      <c r="C831" s="25" t="n"/>
      <c r="D831" s="23">
        <f>IF(OR(B831="",C831=""),"",B831&amp;"|"&amp;C831)</f>
        <v/>
      </c>
      <c r="E831" s="29" t="n"/>
      <c r="F831" s="52" t="n"/>
      <c r="G831" s="49" t="n"/>
      <c r="H831" s="49" t="n"/>
      <c r="I831" s="30">
        <f>IF(OR(D831="",NOT(ISNUMBER(G831))),"",D831&amp;"|"&amp;YEAR(G831)&amp;"-"&amp;RIGHT("0"&amp;MONTH(G831),2)&amp;"-"&amp;RIGHT("0"&amp;DAY(G831),2))</f>
        <v/>
      </c>
      <c r="J831" s="52" t="n"/>
      <c r="K831" s="25" t="n"/>
      <c r="L831" s="29" t="n"/>
      <c r="M831" s="25" t="n"/>
      <c r="N831" s="25" t="n"/>
      <c r="O831" s="23">
        <f>IF(A831&amp;B831&amp;C831="","",IF(I831="","Sem vínculo",IF(COUNTIF(oc_chave,I831)&gt;0,"Vinculada","Previsão não encontrada")))</f>
        <v/>
      </c>
      <c r="P831" s="39">
        <f>IF(ISNUMBER(H831),YEAR(H831),"")</f>
        <v/>
      </c>
      <c r="Q831" s="23">
        <f>IF(D831="","",IF(COUNTIF(pl_chave,D831)&gt;0,"No plano atual","Fora do plano: histórico preservado"))</f>
        <v/>
      </c>
      <c r="R831" s="23">
        <f>IF(A831&amp;B831&amp;C831="","",IF(A831="","ERRO: falta ID do registro",IF(COUNTIF(ex_id,A831)&gt;1,"ERRO: ID do registro duplicado",IF(NOT(ISNUMBER(H831)),"ERRO: data realizada ausente ou inválida",IF(AND(ISNUMBER(pcmd_emissao),N(H831)&gt;N(pcmd_emissao)),"Verificar: realizada após a emissão","OK")))))</f>
        <v/>
      </c>
      <c r="S831" s="53" t="n"/>
    </row>
    <row r="832">
      <c r="A832" s="25" t="n"/>
      <c r="B832" s="29" t="n"/>
      <c r="C832" s="25" t="n"/>
      <c r="D832" s="23">
        <f>IF(OR(B832="",C832=""),"",B832&amp;"|"&amp;C832)</f>
        <v/>
      </c>
      <c r="E832" s="29" t="n"/>
      <c r="F832" s="52" t="n"/>
      <c r="G832" s="49" t="n"/>
      <c r="H832" s="49" t="n"/>
      <c r="I832" s="30">
        <f>IF(OR(D832="",NOT(ISNUMBER(G832))),"",D832&amp;"|"&amp;YEAR(G832)&amp;"-"&amp;RIGHT("0"&amp;MONTH(G832),2)&amp;"-"&amp;RIGHT("0"&amp;DAY(G832),2))</f>
        <v/>
      </c>
      <c r="J832" s="52" t="n"/>
      <c r="K832" s="25" t="n"/>
      <c r="L832" s="29" t="n"/>
      <c r="M832" s="25" t="n"/>
      <c r="N832" s="25" t="n"/>
      <c r="O832" s="23">
        <f>IF(A832&amp;B832&amp;C832="","",IF(I832="","Sem vínculo",IF(COUNTIF(oc_chave,I832)&gt;0,"Vinculada","Previsão não encontrada")))</f>
        <v/>
      </c>
      <c r="P832" s="39">
        <f>IF(ISNUMBER(H832),YEAR(H832),"")</f>
        <v/>
      </c>
      <c r="Q832" s="23">
        <f>IF(D832="","",IF(COUNTIF(pl_chave,D832)&gt;0,"No plano atual","Fora do plano: histórico preservado"))</f>
        <v/>
      </c>
      <c r="R832" s="23">
        <f>IF(A832&amp;B832&amp;C832="","",IF(A832="","ERRO: falta ID do registro",IF(COUNTIF(ex_id,A832)&gt;1,"ERRO: ID do registro duplicado",IF(NOT(ISNUMBER(H832)),"ERRO: data realizada ausente ou inválida",IF(AND(ISNUMBER(pcmd_emissao),N(H832)&gt;N(pcmd_emissao)),"Verificar: realizada após a emissão","OK")))))</f>
        <v/>
      </c>
      <c r="S832" s="53" t="n"/>
    </row>
    <row r="833">
      <c r="A833" s="25" t="n"/>
      <c r="B833" s="29" t="n"/>
      <c r="C833" s="25" t="n"/>
      <c r="D833" s="23">
        <f>IF(OR(B833="",C833=""),"",B833&amp;"|"&amp;C833)</f>
        <v/>
      </c>
      <c r="E833" s="29" t="n"/>
      <c r="F833" s="52" t="n"/>
      <c r="G833" s="49" t="n"/>
      <c r="H833" s="49" t="n"/>
      <c r="I833" s="30">
        <f>IF(OR(D833="",NOT(ISNUMBER(G833))),"",D833&amp;"|"&amp;YEAR(G833)&amp;"-"&amp;RIGHT("0"&amp;MONTH(G833),2)&amp;"-"&amp;RIGHT("0"&amp;DAY(G833),2))</f>
        <v/>
      </c>
      <c r="J833" s="52" t="n"/>
      <c r="K833" s="25" t="n"/>
      <c r="L833" s="29" t="n"/>
      <c r="M833" s="25" t="n"/>
      <c r="N833" s="25" t="n"/>
      <c r="O833" s="23">
        <f>IF(A833&amp;B833&amp;C833="","",IF(I833="","Sem vínculo",IF(COUNTIF(oc_chave,I833)&gt;0,"Vinculada","Previsão não encontrada")))</f>
        <v/>
      </c>
      <c r="P833" s="39">
        <f>IF(ISNUMBER(H833),YEAR(H833),"")</f>
        <v/>
      </c>
      <c r="Q833" s="23">
        <f>IF(D833="","",IF(COUNTIF(pl_chave,D833)&gt;0,"No plano atual","Fora do plano: histórico preservado"))</f>
        <v/>
      </c>
      <c r="R833" s="23">
        <f>IF(A833&amp;B833&amp;C833="","",IF(A833="","ERRO: falta ID do registro",IF(COUNTIF(ex_id,A833)&gt;1,"ERRO: ID do registro duplicado",IF(NOT(ISNUMBER(H833)),"ERRO: data realizada ausente ou inválida",IF(AND(ISNUMBER(pcmd_emissao),N(H833)&gt;N(pcmd_emissao)),"Verificar: realizada após a emissão","OK")))))</f>
        <v/>
      </c>
      <c r="S833" s="53" t="n"/>
    </row>
    <row r="834">
      <c r="A834" s="25" t="n"/>
      <c r="B834" s="29" t="n"/>
      <c r="C834" s="25" t="n"/>
      <c r="D834" s="23">
        <f>IF(OR(B834="",C834=""),"",B834&amp;"|"&amp;C834)</f>
        <v/>
      </c>
      <c r="E834" s="29" t="n"/>
      <c r="F834" s="52" t="n"/>
      <c r="G834" s="49" t="n"/>
      <c r="H834" s="49" t="n"/>
      <c r="I834" s="30">
        <f>IF(OR(D834="",NOT(ISNUMBER(G834))),"",D834&amp;"|"&amp;YEAR(G834)&amp;"-"&amp;RIGHT("0"&amp;MONTH(G834),2)&amp;"-"&amp;RIGHT("0"&amp;DAY(G834),2))</f>
        <v/>
      </c>
      <c r="J834" s="52" t="n"/>
      <c r="K834" s="25" t="n"/>
      <c r="L834" s="29" t="n"/>
      <c r="M834" s="25" t="n"/>
      <c r="N834" s="25" t="n"/>
      <c r="O834" s="23">
        <f>IF(A834&amp;B834&amp;C834="","",IF(I834="","Sem vínculo",IF(COUNTIF(oc_chave,I834)&gt;0,"Vinculada","Previsão não encontrada")))</f>
        <v/>
      </c>
      <c r="P834" s="39">
        <f>IF(ISNUMBER(H834),YEAR(H834),"")</f>
        <v/>
      </c>
      <c r="Q834" s="23">
        <f>IF(D834="","",IF(COUNTIF(pl_chave,D834)&gt;0,"No plano atual","Fora do plano: histórico preservado"))</f>
        <v/>
      </c>
      <c r="R834" s="23">
        <f>IF(A834&amp;B834&amp;C834="","",IF(A834="","ERRO: falta ID do registro",IF(COUNTIF(ex_id,A834)&gt;1,"ERRO: ID do registro duplicado",IF(NOT(ISNUMBER(H834)),"ERRO: data realizada ausente ou inválida",IF(AND(ISNUMBER(pcmd_emissao),N(H834)&gt;N(pcmd_emissao)),"Verificar: realizada após a emissão","OK")))))</f>
        <v/>
      </c>
      <c r="S834" s="53" t="n"/>
    </row>
    <row r="835">
      <c r="A835" s="25" t="n"/>
      <c r="B835" s="29" t="n"/>
      <c r="C835" s="25" t="n"/>
      <c r="D835" s="23">
        <f>IF(OR(B835="",C835=""),"",B835&amp;"|"&amp;C835)</f>
        <v/>
      </c>
      <c r="E835" s="29" t="n"/>
      <c r="F835" s="52" t="n"/>
      <c r="G835" s="49" t="n"/>
      <c r="H835" s="49" t="n"/>
      <c r="I835" s="30">
        <f>IF(OR(D835="",NOT(ISNUMBER(G835))),"",D835&amp;"|"&amp;YEAR(G835)&amp;"-"&amp;RIGHT("0"&amp;MONTH(G835),2)&amp;"-"&amp;RIGHT("0"&amp;DAY(G835),2))</f>
        <v/>
      </c>
      <c r="J835" s="52" t="n"/>
      <c r="K835" s="25" t="n"/>
      <c r="L835" s="29" t="n"/>
      <c r="M835" s="25" t="n"/>
      <c r="N835" s="25" t="n"/>
      <c r="O835" s="23">
        <f>IF(A835&amp;B835&amp;C835="","",IF(I835="","Sem vínculo",IF(COUNTIF(oc_chave,I835)&gt;0,"Vinculada","Previsão não encontrada")))</f>
        <v/>
      </c>
      <c r="P835" s="39">
        <f>IF(ISNUMBER(H835),YEAR(H835),"")</f>
        <v/>
      </c>
      <c r="Q835" s="23">
        <f>IF(D835="","",IF(COUNTIF(pl_chave,D835)&gt;0,"No plano atual","Fora do plano: histórico preservado"))</f>
        <v/>
      </c>
      <c r="R835" s="23">
        <f>IF(A835&amp;B835&amp;C835="","",IF(A835="","ERRO: falta ID do registro",IF(COUNTIF(ex_id,A835)&gt;1,"ERRO: ID do registro duplicado",IF(NOT(ISNUMBER(H835)),"ERRO: data realizada ausente ou inválida",IF(AND(ISNUMBER(pcmd_emissao),N(H835)&gt;N(pcmd_emissao)),"Verificar: realizada após a emissão","OK")))))</f>
        <v/>
      </c>
      <c r="S835" s="53" t="n"/>
    </row>
    <row r="836">
      <c r="A836" s="25" t="n"/>
      <c r="B836" s="29" t="n"/>
      <c r="C836" s="25" t="n"/>
      <c r="D836" s="23">
        <f>IF(OR(B836="",C836=""),"",B836&amp;"|"&amp;C836)</f>
        <v/>
      </c>
      <c r="E836" s="29" t="n"/>
      <c r="F836" s="52" t="n"/>
      <c r="G836" s="49" t="n"/>
      <c r="H836" s="49" t="n"/>
      <c r="I836" s="30">
        <f>IF(OR(D836="",NOT(ISNUMBER(G836))),"",D836&amp;"|"&amp;YEAR(G836)&amp;"-"&amp;RIGHT("0"&amp;MONTH(G836),2)&amp;"-"&amp;RIGHT("0"&amp;DAY(G836),2))</f>
        <v/>
      </c>
      <c r="J836" s="52" t="n"/>
      <c r="K836" s="25" t="n"/>
      <c r="L836" s="29" t="n"/>
      <c r="M836" s="25" t="n"/>
      <c r="N836" s="25" t="n"/>
      <c r="O836" s="23">
        <f>IF(A836&amp;B836&amp;C836="","",IF(I836="","Sem vínculo",IF(COUNTIF(oc_chave,I836)&gt;0,"Vinculada","Previsão não encontrada")))</f>
        <v/>
      </c>
      <c r="P836" s="39">
        <f>IF(ISNUMBER(H836),YEAR(H836),"")</f>
        <v/>
      </c>
      <c r="Q836" s="23">
        <f>IF(D836="","",IF(COUNTIF(pl_chave,D836)&gt;0,"No plano atual","Fora do plano: histórico preservado"))</f>
        <v/>
      </c>
      <c r="R836" s="23">
        <f>IF(A836&amp;B836&amp;C836="","",IF(A836="","ERRO: falta ID do registro",IF(COUNTIF(ex_id,A836)&gt;1,"ERRO: ID do registro duplicado",IF(NOT(ISNUMBER(H836)),"ERRO: data realizada ausente ou inválida",IF(AND(ISNUMBER(pcmd_emissao),N(H836)&gt;N(pcmd_emissao)),"Verificar: realizada após a emissão","OK")))))</f>
        <v/>
      </c>
      <c r="S836" s="53" t="n"/>
    </row>
    <row r="837">
      <c r="A837" s="25" t="n"/>
      <c r="B837" s="29" t="n"/>
      <c r="C837" s="25" t="n"/>
      <c r="D837" s="23">
        <f>IF(OR(B837="",C837=""),"",B837&amp;"|"&amp;C837)</f>
        <v/>
      </c>
      <c r="E837" s="29" t="n"/>
      <c r="F837" s="52" t="n"/>
      <c r="G837" s="49" t="n"/>
      <c r="H837" s="49" t="n"/>
      <c r="I837" s="30">
        <f>IF(OR(D837="",NOT(ISNUMBER(G837))),"",D837&amp;"|"&amp;YEAR(G837)&amp;"-"&amp;RIGHT("0"&amp;MONTH(G837),2)&amp;"-"&amp;RIGHT("0"&amp;DAY(G837),2))</f>
        <v/>
      </c>
      <c r="J837" s="52" t="n"/>
      <c r="K837" s="25" t="n"/>
      <c r="L837" s="29" t="n"/>
      <c r="M837" s="25" t="n"/>
      <c r="N837" s="25" t="n"/>
      <c r="O837" s="23">
        <f>IF(A837&amp;B837&amp;C837="","",IF(I837="","Sem vínculo",IF(COUNTIF(oc_chave,I837)&gt;0,"Vinculada","Previsão não encontrada")))</f>
        <v/>
      </c>
      <c r="P837" s="39">
        <f>IF(ISNUMBER(H837),YEAR(H837),"")</f>
        <v/>
      </c>
      <c r="Q837" s="23">
        <f>IF(D837="","",IF(COUNTIF(pl_chave,D837)&gt;0,"No plano atual","Fora do plano: histórico preservado"))</f>
        <v/>
      </c>
      <c r="R837" s="23">
        <f>IF(A837&amp;B837&amp;C837="","",IF(A837="","ERRO: falta ID do registro",IF(COUNTIF(ex_id,A837)&gt;1,"ERRO: ID do registro duplicado",IF(NOT(ISNUMBER(H837)),"ERRO: data realizada ausente ou inválida",IF(AND(ISNUMBER(pcmd_emissao),N(H837)&gt;N(pcmd_emissao)),"Verificar: realizada após a emissão","OK")))))</f>
        <v/>
      </c>
      <c r="S837" s="53" t="n"/>
    </row>
    <row r="838">
      <c r="A838" s="25" t="n"/>
      <c r="B838" s="29" t="n"/>
      <c r="C838" s="25" t="n"/>
      <c r="D838" s="23">
        <f>IF(OR(B838="",C838=""),"",B838&amp;"|"&amp;C838)</f>
        <v/>
      </c>
      <c r="E838" s="29" t="n"/>
      <c r="F838" s="52" t="n"/>
      <c r="G838" s="49" t="n"/>
      <c r="H838" s="49" t="n"/>
      <c r="I838" s="30">
        <f>IF(OR(D838="",NOT(ISNUMBER(G838))),"",D838&amp;"|"&amp;YEAR(G838)&amp;"-"&amp;RIGHT("0"&amp;MONTH(G838),2)&amp;"-"&amp;RIGHT("0"&amp;DAY(G838),2))</f>
        <v/>
      </c>
      <c r="J838" s="52" t="n"/>
      <c r="K838" s="25" t="n"/>
      <c r="L838" s="29" t="n"/>
      <c r="M838" s="25" t="n"/>
      <c r="N838" s="25" t="n"/>
      <c r="O838" s="23">
        <f>IF(A838&amp;B838&amp;C838="","",IF(I838="","Sem vínculo",IF(COUNTIF(oc_chave,I838)&gt;0,"Vinculada","Previsão não encontrada")))</f>
        <v/>
      </c>
      <c r="P838" s="39">
        <f>IF(ISNUMBER(H838),YEAR(H838),"")</f>
        <v/>
      </c>
      <c r="Q838" s="23">
        <f>IF(D838="","",IF(COUNTIF(pl_chave,D838)&gt;0,"No plano atual","Fora do plano: histórico preservado"))</f>
        <v/>
      </c>
      <c r="R838" s="23">
        <f>IF(A838&amp;B838&amp;C838="","",IF(A838="","ERRO: falta ID do registro",IF(COUNTIF(ex_id,A838)&gt;1,"ERRO: ID do registro duplicado",IF(NOT(ISNUMBER(H838)),"ERRO: data realizada ausente ou inválida",IF(AND(ISNUMBER(pcmd_emissao),N(H838)&gt;N(pcmd_emissao)),"Verificar: realizada após a emissão","OK")))))</f>
        <v/>
      </c>
      <c r="S838" s="53" t="n"/>
    </row>
    <row r="839">
      <c r="A839" s="25" t="n"/>
      <c r="B839" s="29" t="n"/>
      <c r="C839" s="25" t="n"/>
      <c r="D839" s="23">
        <f>IF(OR(B839="",C839=""),"",B839&amp;"|"&amp;C839)</f>
        <v/>
      </c>
      <c r="E839" s="29" t="n"/>
      <c r="F839" s="52" t="n"/>
      <c r="G839" s="49" t="n"/>
      <c r="H839" s="49" t="n"/>
      <c r="I839" s="30">
        <f>IF(OR(D839="",NOT(ISNUMBER(G839))),"",D839&amp;"|"&amp;YEAR(G839)&amp;"-"&amp;RIGHT("0"&amp;MONTH(G839),2)&amp;"-"&amp;RIGHT("0"&amp;DAY(G839),2))</f>
        <v/>
      </c>
      <c r="J839" s="52" t="n"/>
      <c r="K839" s="25" t="n"/>
      <c r="L839" s="29" t="n"/>
      <c r="M839" s="25" t="n"/>
      <c r="N839" s="25" t="n"/>
      <c r="O839" s="23">
        <f>IF(A839&amp;B839&amp;C839="","",IF(I839="","Sem vínculo",IF(COUNTIF(oc_chave,I839)&gt;0,"Vinculada","Previsão não encontrada")))</f>
        <v/>
      </c>
      <c r="P839" s="39">
        <f>IF(ISNUMBER(H839),YEAR(H839),"")</f>
        <v/>
      </c>
      <c r="Q839" s="23">
        <f>IF(D839="","",IF(COUNTIF(pl_chave,D839)&gt;0,"No plano atual","Fora do plano: histórico preservado"))</f>
        <v/>
      </c>
      <c r="R839" s="23">
        <f>IF(A839&amp;B839&amp;C839="","",IF(A839="","ERRO: falta ID do registro",IF(COUNTIF(ex_id,A839)&gt;1,"ERRO: ID do registro duplicado",IF(NOT(ISNUMBER(H839)),"ERRO: data realizada ausente ou inválida",IF(AND(ISNUMBER(pcmd_emissao),N(H839)&gt;N(pcmd_emissao)),"Verificar: realizada após a emissão","OK")))))</f>
        <v/>
      </c>
      <c r="S839" s="53" t="n"/>
    </row>
    <row r="840">
      <c r="A840" s="25" t="n"/>
      <c r="B840" s="29" t="n"/>
      <c r="C840" s="25" t="n"/>
      <c r="D840" s="23">
        <f>IF(OR(B840="",C840=""),"",B840&amp;"|"&amp;C840)</f>
        <v/>
      </c>
      <c r="E840" s="29" t="n"/>
      <c r="F840" s="52" t="n"/>
      <c r="G840" s="49" t="n"/>
      <c r="H840" s="49" t="n"/>
      <c r="I840" s="30">
        <f>IF(OR(D840="",NOT(ISNUMBER(G840))),"",D840&amp;"|"&amp;YEAR(G840)&amp;"-"&amp;RIGHT("0"&amp;MONTH(G840),2)&amp;"-"&amp;RIGHT("0"&amp;DAY(G840),2))</f>
        <v/>
      </c>
      <c r="J840" s="52" t="n"/>
      <c r="K840" s="25" t="n"/>
      <c r="L840" s="29" t="n"/>
      <c r="M840" s="25" t="n"/>
      <c r="N840" s="25" t="n"/>
      <c r="O840" s="23">
        <f>IF(A840&amp;B840&amp;C840="","",IF(I840="","Sem vínculo",IF(COUNTIF(oc_chave,I840)&gt;0,"Vinculada","Previsão não encontrada")))</f>
        <v/>
      </c>
      <c r="P840" s="39">
        <f>IF(ISNUMBER(H840),YEAR(H840),"")</f>
        <v/>
      </c>
      <c r="Q840" s="23">
        <f>IF(D840="","",IF(COUNTIF(pl_chave,D840)&gt;0,"No plano atual","Fora do plano: histórico preservado"))</f>
        <v/>
      </c>
      <c r="R840" s="23">
        <f>IF(A840&amp;B840&amp;C840="","",IF(A840="","ERRO: falta ID do registro",IF(COUNTIF(ex_id,A840)&gt;1,"ERRO: ID do registro duplicado",IF(NOT(ISNUMBER(H840)),"ERRO: data realizada ausente ou inválida",IF(AND(ISNUMBER(pcmd_emissao),N(H840)&gt;N(pcmd_emissao)),"Verificar: realizada após a emissão","OK")))))</f>
        <v/>
      </c>
      <c r="S840" s="53" t="n"/>
    </row>
    <row r="841">
      <c r="A841" s="25" t="n"/>
      <c r="B841" s="29" t="n"/>
      <c r="C841" s="25" t="n"/>
      <c r="D841" s="23">
        <f>IF(OR(B841="",C841=""),"",B841&amp;"|"&amp;C841)</f>
        <v/>
      </c>
      <c r="E841" s="29" t="n"/>
      <c r="F841" s="52" t="n"/>
      <c r="G841" s="49" t="n"/>
      <c r="H841" s="49" t="n"/>
      <c r="I841" s="30">
        <f>IF(OR(D841="",NOT(ISNUMBER(G841))),"",D841&amp;"|"&amp;YEAR(G841)&amp;"-"&amp;RIGHT("0"&amp;MONTH(G841),2)&amp;"-"&amp;RIGHT("0"&amp;DAY(G841),2))</f>
        <v/>
      </c>
      <c r="J841" s="52" t="n"/>
      <c r="K841" s="25" t="n"/>
      <c r="L841" s="29" t="n"/>
      <c r="M841" s="25" t="n"/>
      <c r="N841" s="25" t="n"/>
      <c r="O841" s="23">
        <f>IF(A841&amp;B841&amp;C841="","",IF(I841="","Sem vínculo",IF(COUNTIF(oc_chave,I841)&gt;0,"Vinculada","Previsão não encontrada")))</f>
        <v/>
      </c>
      <c r="P841" s="39">
        <f>IF(ISNUMBER(H841),YEAR(H841),"")</f>
        <v/>
      </c>
      <c r="Q841" s="23">
        <f>IF(D841="","",IF(COUNTIF(pl_chave,D841)&gt;0,"No plano atual","Fora do plano: histórico preservado"))</f>
        <v/>
      </c>
      <c r="R841" s="23">
        <f>IF(A841&amp;B841&amp;C841="","",IF(A841="","ERRO: falta ID do registro",IF(COUNTIF(ex_id,A841)&gt;1,"ERRO: ID do registro duplicado",IF(NOT(ISNUMBER(H841)),"ERRO: data realizada ausente ou inválida",IF(AND(ISNUMBER(pcmd_emissao),N(H841)&gt;N(pcmd_emissao)),"Verificar: realizada após a emissão","OK")))))</f>
        <v/>
      </c>
      <c r="S841" s="53" t="n"/>
    </row>
    <row r="842">
      <c r="A842" s="25" t="n"/>
      <c r="B842" s="29" t="n"/>
      <c r="C842" s="25" t="n"/>
      <c r="D842" s="23">
        <f>IF(OR(B842="",C842=""),"",B842&amp;"|"&amp;C842)</f>
        <v/>
      </c>
      <c r="E842" s="29" t="n"/>
      <c r="F842" s="52" t="n"/>
      <c r="G842" s="49" t="n"/>
      <c r="H842" s="49" t="n"/>
      <c r="I842" s="30">
        <f>IF(OR(D842="",NOT(ISNUMBER(G842))),"",D842&amp;"|"&amp;YEAR(G842)&amp;"-"&amp;RIGHT("0"&amp;MONTH(G842),2)&amp;"-"&amp;RIGHT("0"&amp;DAY(G842),2))</f>
        <v/>
      </c>
      <c r="J842" s="52" t="n"/>
      <c r="K842" s="25" t="n"/>
      <c r="L842" s="29" t="n"/>
      <c r="M842" s="25" t="n"/>
      <c r="N842" s="25" t="n"/>
      <c r="O842" s="23">
        <f>IF(A842&amp;B842&amp;C842="","",IF(I842="","Sem vínculo",IF(COUNTIF(oc_chave,I842)&gt;0,"Vinculada","Previsão não encontrada")))</f>
        <v/>
      </c>
      <c r="P842" s="39">
        <f>IF(ISNUMBER(H842),YEAR(H842),"")</f>
        <v/>
      </c>
      <c r="Q842" s="23">
        <f>IF(D842="","",IF(COUNTIF(pl_chave,D842)&gt;0,"No plano atual","Fora do plano: histórico preservado"))</f>
        <v/>
      </c>
      <c r="R842" s="23">
        <f>IF(A842&amp;B842&amp;C842="","",IF(A842="","ERRO: falta ID do registro",IF(COUNTIF(ex_id,A842)&gt;1,"ERRO: ID do registro duplicado",IF(NOT(ISNUMBER(H842)),"ERRO: data realizada ausente ou inválida",IF(AND(ISNUMBER(pcmd_emissao),N(H842)&gt;N(pcmd_emissao)),"Verificar: realizada após a emissão","OK")))))</f>
        <v/>
      </c>
      <c r="S842" s="53" t="n"/>
    </row>
    <row r="843">
      <c r="A843" s="25" t="n"/>
      <c r="B843" s="29" t="n"/>
      <c r="C843" s="25" t="n"/>
      <c r="D843" s="23">
        <f>IF(OR(B843="",C843=""),"",B843&amp;"|"&amp;C843)</f>
        <v/>
      </c>
      <c r="E843" s="29" t="n"/>
      <c r="F843" s="52" t="n"/>
      <c r="G843" s="49" t="n"/>
      <c r="H843" s="49" t="n"/>
      <c r="I843" s="30">
        <f>IF(OR(D843="",NOT(ISNUMBER(G843))),"",D843&amp;"|"&amp;YEAR(G843)&amp;"-"&amp;RIGHT("0"&amp;MONTH(G843),2)&amp;"-"&amp;RIGHT("0"&amp;DAY(G843),2))</f>
        <v/>
      </c>
      <c r="J843" s="52" t="n"/>
      <c r="K843" s="25" t="n"/>
      <c r="L843" s="29" t="n"/>
      <c r="M843" s="25" t="n"/>
      <c r="N843" s="25" t="n"/>
      <c r="O843" s="23">
        <f>IF(A843&amp;B843&amp;C843="","",IF(I843="","Sem vínculo",IF(COUNTIF(oc_chave,I843)&gt;0,"Vinculada","Previsão não encontrada")))</f>
        <v/>
      </c>
      <c r="P843" s="39">
        <f>IF(ISNUMBER(H843),YEAR(H843),"")</f>
        <v/>
      </c>
      <c r="Q843" s="23">
        <f>IF(D843="","",IF(COUNTIF(pl_chave,D843)&gt;0,"No plano atual","Fora do plano: histórico preservado"))</f>
        <v/>
      </c>
      <c r="R843" s="23">
        <f>IF(A843&amp;B843&amp;C843="","",IF(A843="","ERRO: falta ID do registro",IF(COUNTIF(ex_id,A843)&gt;1,"ERRO: ID do registro duplicado",IF(NOT(ISNUMBER(H843)),"ERRO: data realizada ausente ou inválida",IF(AND(ISNUMBER(pcmd_emissao),N(H843)&gt;N(pcmd_emissao)),"Verificar: realizada após a emissão","OK")))))</f>
        <v/>
      </c>
      <c r="S843" s="53" t="n"/>
    </row>
    <row r="844">
      <c r="A844" s="25" t="n"/>
      <c r="B844" s="29" t="n"/>
      <c r="C844" s="25" t="n"/>
      <c r="D844" s="23">
        <f>IF(OR(B844="",C844=""),"",B844&amp;"|"&amp;C844)</f>
        <v/>
      </c>
      <c r="E844" s="29" t="n"/>
      <c r="F844" s="52" t="n"/>
      <c r="G844" s="49" t="n"/>
      <c r="H844" s="49" t="n"/>
      <c r="I844" s="30">
        <f>IF(OR(D844="",NOT(ISNUMBER(G844))),"",D844&amp;"|"&amp;YEAR(G844)&amp;"-"&amp;RIGHT("0"&amp;MONTH(G844),2)&amp;"-"&amp;RIGHT("0"&amp;DAY(G844),2))</f>
        <v/>
      </c>
      <c r="J844" s="52" t="n"/>
      <c r="K844" s="25" t="n"/>
      <c r="L844" s="29" t="n"/>
      <c r="M844" s="25" t="n"/>
      <c r="N844" s="25" t="n"/>
      <c r="O844" s="23">
        <f>IF(A844&amp;B844&amp;C844="","",IF(I844="","Sem vínculo",IF(COUNTIF(oc_chave,I844)&gt;0,"Vinculada","Previsão não encontrada")))</f>
        <v/>
      </c>
      <c r="P844" s="39">
        <f>IF(ISNUMBER(H844),YEAR(H844),"")</f>
        <v/>
      </c>
      <c r="Q844" s="23">
        <f>IF(D844="","",IF(COUNTIF(pl_chave,D844)&gt;0,"No plano atual","Fora do plano: histórico preservado"))</f>
        <v/>
      </c>
      <c r="R844" s="23">
        <f>IF(A844&amp;B844&amp;C844="","",IF(A844="","ERRO: falta ID do registro",IF(COUNTIF(ex_id,A844)&gt;1,"ERRO: ID do registro duplicado",IF(NOT(ISNUMBER(H844)),"ERRO: data realizada ausente ou inválida",IF(AND(ISNUMBER(pcmd_emissao),N(H844)&gt;N(pcmd_emissao)),"Verificar: realizada após a emissão","OK")))))</f>
        <v/>
      </c>
      <c r="S844" s="53" t="n"/>
    </row>
    <row r="845">
      <c r="A845" s="25" t="n"/>
      <c r="B845" s="29" t="n"/>
      <c r="C845" s="25" t="n"/>
      <c r="D845" s="23">
        <f>IF(OR(B845="",C845=""),"",B845&amp;"|"&amp;C845)</f>
        <v/>
      </c>
      <c r="E845" s="29" t="n"/>
      <c r="F845" s="52" t="n"/>
      <c r="G845" s="49" t="n"/>
      <c r="H845" s="49" t="n"/>
      <c r="I845" s="30">
        <f>IF(OR(D845="",NOT(ISNUMBER(G845))),"",D845&amp;"|"&amp;YEAR(G845)&amp;"-"&amp;RIGHT("0"&amp;MONTH(G845),2)&amp;"-"&amp;RIGHT("0"&amp;DAY(G845),2))</f>
        <v/>
      </c>
      <c r="J845" s="52" t="n"/>
      <c r="K845" s="25" t="n"/>
      <c r="L845" s="29" t="n"/>
      <c r="M845" s="25" t="n"/>
      <c r="N845" s="25" t="n"/>
      <c r="O845" s="23">
        <f>IF(A845&amp;B845&amp;C845="","",IF(I845="","Sem vínculo",IF(COUNTIF(oc_chave,I845)&gt;0,"Vinculada","Previsão não encontrada")))</f>
        <v/>
      </c>
      <c r="P845" s="39">
        <f>IF(ISNUMBER(H845),YEAR(H845),"")</f>
        <v/>
      </c>
      <c r="Q845" s="23">
        <f>IF(D845="","",IF(COUNTIF(pl_chave,D845)&gt;0,"No plano atual","Fora do plano: histórico preservado"))</f>
        <v/>
      </c>
      <c r="R845" s="23">
        <f>IF(A845&amp;B845&amp;C845="","",IF(A845="","ERRO: falta ID do registro",IF(COUNTIF(ex_id,A845)&gt;1,"ERRO: ID do registro duplicado",IF(NOT(ISNUMBER(H845)),"ERRO: data realizada ausente ou inválida",IF(AND(ISNUMBER(pcmd_emissao),N(H845)&gt;N(pcmd_emissao)),"Verificar: realizada após a emissão","OK")))))</f>
        <v/>
      </c>
      <c r="S845" s="53" t="n"/>
    </row>
    <row r="846">
      <c r="A846" s="25" t="n"/>
      <c r="B846" s="29" t="n"/>
      <c r="C846" s="25" t="n"/>
      <c r="D846" s="23">
        <f>IF(OR(B846="",C846=""),"",B846&amp;"|"&amp;C846)</f>
        <v/>
      </c>
      <c r="E846" s="29" t="n"/>
      <c r="F846" s="52" t="n"/>
      <c r="G846" s="49" t="n"/>
      <c r="H846" s="49" t="n"/>
      <c r="I846" s="30">
        <f>IF(OR(D846="",NOT(ISNUMBER(G846))),"",D846&amp;"|"&amp;YEAR(G846)&amp;"-"&amp;RIGHT("0"&amp;MONTH(G846),2)&amp;"-"&amp;RIGHT("0"&amp;DAY(G846),2))</f>
        <v/>
      </c>
      <c r="J846" s="52" t="n"/>
      <c r="K846" s="25" t="n"/>
      <c r="L846" s="29" t="n"/>
      <c r="M846" s="25" t="n"/>
      <c r="N846" s="25" t="n"/>
      <c r="O846" s="23">
        <f>IF(A846&amp;B846&amp;C846="","",IF(I846="","Sem vínculo",IF(COUNTIF(oc_chave,I846)&gt;0,"Vinculada","Previsão não encontrada")))</f>
        <v/>
      </c>
      <c r="P846" s="39">
        <f>IF(ISNUMBER(H846),YEAR(H846),"")</f>
        <v/>
      </c>
      <c r="Q846" s="23">
        <f>IF(D846="","",IF(COUNTIF(pl_chave,D846)&gt;0,"No plano atual","Fora do plano: histórico preservado"))</f>
        <v/>
      </c>
      <c r="R846" s="23">
        <f>IF(A846&amp;B846&amp;C846="","",IF(A846="","ERRO: falta ID do registro",IF(COUNTIF(ex_id,A846)&gt;1,"ERRO: ID do registro duplicado",IF(NOT(ISNUMBER(H846)),"ERRO: data realizada ausente ou inválida",IF(AND(ISNUMBER(pcmd_emissao),N(H846)&gt;N(pcmd_emissao)),"Verificar: realizada após a emissão","OK")))))</f>
        <v/>
      </c>
      <c r="S846" s="53" t="n"/>
    </row>
    <row r="847">
      <c r="A847" s="25" t="n"/>
      <c r="B847" s="29" t="n"/>
      <c r="C847" s="25" t="n"/>
      <c r="D847" s="23">
        <f>IF(OR(B847="",C847=""),"",B847&amp;"|"&amp;C847)</f>
        <v/>
      </c>
      <c r="E847" s="29" t="n"/>
      <c r="F847" s="52" t="n"/>
      <c r="G847" s="49" t="n"/>
      <c r="H847" s="49" t="n"/>
      <c r="I847" s="30">
        <f>IF(OR(D847="",NOT(ISNUMBER(G847))),"",D847&amp;"|"&amp;YEAR(G847)&amp;"-"&amp;RIGHT("0"&amp;MONTH(G847),2)&amp;"-"&amp;RIGHT("0"&amp;DAY(G847),2))</f>
        <v/>
      </c>
      <c r="J847" s="52" t="n"/>
      <c r="K847" s="25" t="n"/>
      <c r="L847" s="29" t="n"/>
      <c r="M847" s="25" t="n"/>
      <c r="N847" s="25" t="n"/>
      <c r="O847" s="23">
        <f>IF(A847&amp;B847&amp;C847="","",IF(I847="","Sem vínculo",IF(COUNTIF(oc_chave,I847)&gt;0,"Vinculada","Previsão não encontrada")))</f>
        <v/>
      </c>
      <c r="P847" s="39">
        <f>IF(ISNUMBER(H847),YEAR(H847),"")</f>
        <v/>
      </c>
      <c r="Q847" s="23">
        <f>IF(D847="","",IF(COUNTIF(pl_chave,D847)&gt;0,"No plano atual","Fora do plano: histórico preservado"))</f>
        <v/>
      </c>
      <c r="R847" s="23">
        <f>IF(A847&amp;B847&amp;C847="","",IF(A847="","ERRO: falta ID do registro",IF(COUNTIF(ex_id,A847)&gt;1,"ERRO: ID do registro duplicado",IF(NOT(ISNUMBER(H847)),"ERRO: data realizada ausente ou inválida",IF(AND(ISNUMBER(pcmd_emissao),N(H847)&gt;N(pcmd_emissao)),"Verificar: realizada após a emissão","OK")))))</f>
        <v/>
      </c>
      <c r="S847" s="53" t="n"/>
    </row>
    <row r="848">
      <c r="A848" s="25" t="n"/>
      <c r="B848" s="29" t="n"/>
      <c r="C848" s="25" t="n"/>
      <c r="D848" s="23">
        <f>IF(OR(B848="",C848=""),"",B848&amp;"|"&amp;C848)</f>
        <v/>
      </c>
      <c r="E848" s="29" t="n"/>
      <c r="F848" s="52" t="n"/>
      <c r="G848" s="49" t="n"/>
      <c r="H848" s="49" t="n"/>
      <c r="I848" s="30">
        <f>IF(OR(D848="",NOT(ISNUMBER(G848))),"",D848&amp;"|"&amp;YEAR(G848)&amp;"-"&amp;RIGHT("0"&amp;MONTH(G848),2)&amp;"-"&amp;RIGHT("0"&amp;DAY(G848),2))</f>
        <v/>
      </c>
      <c r="J848" s="52" t="n"/>
      <c r="K848" s="25" t="n"/>
      <c r="L848" s="29" t="n"/>
      <c r="M848" s="25" t="n"/>
      <c r="N848" s="25" t="n"/>
      <c r="O848" s="23">
        <f>IF(A848&amp;B848&amp;C848="","",IF(I848="","Sem vínculo",IF(COUNTIF(oc_chave,I848)&gt;0,"Vinculada","Previsão não encontrada")))</f>
        <v/>
      </c>
      <c r="P848" s="39">
        <f>IF(ISNUMBER(H848),YEAR(H848),"")</f>
        <v/>
      </c>
      <c r="Q848" s="23">
        <f>IF(D848="","",IF(COUNTIF(pl_chave,D848)&gt;0,"No plano atual","Fora do plano: histórico preservado"))</f>
        <v/>
      </c>
      <c r="R848" s="23">
        <f>IF(A848&amp;B848&amp;C848="","",IF(A848="","ERRO: falta ID do registro",IF(COUNTIF(ex_id,A848)&gt;1,"ERRO: ID do registro duplicado",IF(NOT(ISNUMBER(H848)),"ERRO: data realizada ausente ou inválida",IF(AND(ISNUMBER(pcmd_emissao),N(H848)&gt;N(pcmd_emissao)),"Verificar: realizada após a emissão","OK")))))</f>
        <v/>
      </c>
      <c r="S848" s="53" t="n"/>
    </row>
    <row r="849">
      <c r="A849" s="25" t="n"/>
      <c r="B849" s="29" t="n"/>
      <c r="C849" s="25" t="n"/>
      <c r="D849" s="23">
        <f>IF(OR(B849="",C849=""),"",B849&amp;"|"&amp;C849)</f>
        <v/>
      </c>
      <c r="E849" s="29" t="n"/>
      <c r="F849" s="52" t="n"/>
      <c r="G849" s="49" t="n"/>
      <c r="H849" s="49" t="n"/>
      <c r="I849" s="30">
        <f>IF(OR(D849="",NOT(ISNUMBER(G849))),"",D849&amp;"|"&amp;YEAR(G849)&amp;"-"&amp;RIGHT("0"&amp;MONTH(G849),2)&amp;"-"&amp;RIGHT("0"&amp;DAY(G849),2))</f>
        <v/>
      </c>
      <c r="J849" s="52" t="n"/>
      <c r="K849" s="25" t="n"/>
      <c r="L849" s="29" t="n"/>
      <c r="M849" s="25" t="n"/>
      <c r="N849" s="25" t="n"/>
      <c r="O849" s="23">
        <f>IF(A849&amp;B849&amp;C849="","",IF(I849="","Sem vínculo",IF(COUNTIF(oc_chave,I849)&gt;0,"Vinculada","Previsão não encontrada")))</f>
        <v/>
      </c>
      <c r="P849" s="39">
        <f>IF(ISNUMBER(H849),YEAR(H849),"")</f>
        <v/>
      </c>
      <c r="Q849" s="23">
        <f>IF(D849="","",IF(COUNTIF(pl_chave,D849)&gt;0,"No plano atual","Fora do plano: histórico preservado"))</f>
        <v/>
      </c>
      <c r="R849" s="23">
        <f>IF(A849&amp;B849&amp;C849="","",IF(A849="","ERRO: falta ID do registro",IF(COUNTIF(ex_id,A849)&gt;1,"ERRO: ID do registro duplicado",IF(NOT(ISNUMBER(H849)),"ERRO: data realizada ausente ou inválida",IF(AND(ISNUMBER(pcmd_emissao),N(H849)&gt;N(pcmd_emissao)),"Verificar: realizada após a emissão","OK")))))</f>
        <v/>
      </c>
      <c r="S849" s="53" t="n"/>
    </row>
    <row r="850">
      <c r="A850" s="25" t="n"/>
      <c r="B850" s="29" t="n"/>
      <c r="C850" s="25" t="n"/>
      <c r="D850" s="23">
        <f>IF(OR(B850="",C850=""),"",B850&amp;"|"&amp;C850)</f>
        <v/>
      </c>
      <c r="E850" s="29" t="n"/>
      <c r="F850" s="52" t="n"/>
      <c r="G850" s="49" t="n"/>
      <c r="H850" s="49" t="n"/>
      <c r="I850" s="30">
        <f>IF(OR(D850="",NOT(ISNUMBER(G850))),"",D850&amp;"|"&amp;YEAR(G850)&amp;"-"&amp;RIGHT("0"&amp;MONTH(G850),2)&amp;"-"&amp;RIGHT("0"&amp;DAY(G850),2))</f>
        <v/>
      </c>
      <c r="J850" s="52" t="n"/>
      <c r="K850" s="25" t="n"/>
      <c r="L850" s="29" t="n"/>
      <c r="M850" s="25" t="n"/>
      <c r="N850" s="25" t="n"/>
      <c r="O850" s="23">
        <f>IF(A850&amp;B850&amp;C850="","",IF(I850="","Sem vínculo",IF(COUNTIF(oc_chave,I850)&gt;0,"Vinculada","Previsão não encontrada")))</f>
        <v/>
      </c>
      <c r="P850" s="39">
        <f>IF(ISNUMBER(H850),YEAR(H850),"")</f>
        <v/>
      </c>
      <c r="Q850" s="23">
        <f>IF(D850="","",IF(COUNTIF(pl_chave,D850)&gt;0,"No plano atual","Fora do plano: histórico preservado"))</f>
        <v/>
      </c>
      <c r="R850" s="23">
        <f>IF(A850&amp;B850&amp;C850="","",IF(A850="","ERRO: falta ID do registro",IF(COUNTIF(ex_id,A850)&gt;1,"ERRO: ID do registro duplicado",IF(NOT(ISNUMBER(H850)),"ERRO: data realizada ausente ou inválida",IF(AND(ISNUMBER(pcmd_emissao),N(H850)&gt;N(pcmd_emissao)),"Verificar: realizada após a emissão","OK")))))</f>
        <v/>
      </c>
      <c r="S850" s="53" t="n"/>
    </row>
    <row r="851">
      <c r="A851" s="25" t="n"/>
      <c r="B851" s="29" t="n"/>
      <c r="C851" s="25" t="n"/>
      <c r="D851" s="23">
        <f>IF(OR(B851="",C851=""),"",B851&amp;"|"&amp;C851)</f>
        <v/>
      </c>
      <c r="E851" s="29" t="n"/>
      <c r="F851" s="52" t="n"/>
      <c r="G851" s="49" t="n"/>
      <c r="H851" s="49" t="n"/>
      <c r="I851" s="30">
        <f>IF(OR(D851="",NOT(ISNUMBER(G851))),"",D851&amp;"|"&amp;YEAR(G851)&amp;"-"&amp;RIGHT("0"&amp;MONTH(G851),2)&amp;"-"&amp;RIGHT("0"&amp;DAY(G851),2))</f>
        <v/>
      </c>
      <c r="J851" s="52" t="n"/>
      <c r="K851" s="25" t="n"/>
      <c r="L851" s="29" t="n"/>
      <c r="M851" s="25" t="n"/>
      <c r="N851" s="25" t="n"/>
      <c r="O851" s="23">
        <f>IF(A851&amp;B851&amp;C851="","",IF(I851="","Sem vínculo",IF(COUNTIF(oc_chave,I851)&gt;0,"Vinculada","Previsão não encontrada")))</f>
        <v/>
      </c>
      <c r="P851" s="39">
        <f>IF(ISNUMBER(H851),YEAR(H851),"")</f>
        <v/>
      </c>
      <c r="Q851" s="23">
        <f>IF(D851="","",IF(COUNTIF(pl_chave,D851)&gt;0,"No plano atual","Fora do plano: histórico preservado"))</f>
        <v/>
      </c>
      <c r="R851" s="23">
        <f>IF(A851&amp;B851&amp;C851="","",IF(A851="","ERRO: falta ID do registro",IF(COUNTIF(ex_id,A851)&gt;1,"ERRO: ID do registro duplicado",IF(NOT(ISNUMBER(H851)),"ERRO: data realizada ausente ou inválida",IF(AND(ISNUMBER(pcmd_emissao),N(H851)&gt;N(pcmd_emissao)),"Verificar: realizada após a emissão","OK")))))</f>
        <v/>
      </c>
      <c r="S851" s="53" t="n"/>
    </row>
    <row r="852">
      <c r="A852" s="25" t="n"/>
      <c r="B852" s="29" t="n"/>
      <c r="C852" s="25" t="n"/>
      <c r="D852" s="23">
        <f>IF(OR(B852="",C852=""),"",B852&amp;"|"&amp;C852)</f>
        <v/>
      </c>
      <c r="E852" s="29" t="n"/>
      <c r="F852" s="52" t="n"/>
      <c r="G852" s="49" t="n"/>
      <c r="H852" s="49" t="n"/>
      <c r="I852" s="30">
        <f>IF(OR(D852="",NOT(ISNUMBER(G852))),"",D852&amp;"|"&amp;YEAR(G852)&amp;"-"&amp;RIGHT("0"&amp;MONTH(G852),2)&amp;"-"&amp;RIGHT("0"&amp;DAY(G852),2))</f>
        <v/>
      </c>
      <c r="J852" s="52" t="n"/>
      <c r="K852" s="25" t="n"/>
      <c r="L852" s="29" t="n"/>
      <c r="M852" s="25" t="n"/>
      <c r="N852" s="25" t="n"/>
      <c r="O852" s="23">
        <f>IF(A852&amp;B852&amp;C852="","",IF(I852="","Sem vínculo",IF(COUNTIF(oc_chave,I852)&gt;0,"Vinculada","Previsão não encontrada")))</f>
        <v/>
      </c>
      <c r="P852" s="39">
        <f>IF(ISNUMBER(H852),YEAR(H852),"")</f>
        <v/>
      </c>
      <c r="Q852" s="23">
        <f>IF(D852="","",IF(COUNTIF(pl_chave,D852)&gt;0,"No plano atual","Fora do plano: histórico preservado"))</f>
        <v/>
      </c>
      <c r="R852" s="23">
        <f>IF(A852&amp;B852&amp;C852="","",IF(A852="","ERRO: falta ID do registro",IF(COUNTIF(ex_id,A852)&gt;1,"ERRO: ID do registro duplicado",IF(NOT(ISNUMBER(H852)),"ERRO: data realizada ausente ou inválida",IF(AND(ISNUMBER(pcmd_emissao),N(H852)&gt;N(pcmd_emissao)),"Verificar: realizada após a emissão","OK")))))</f>
        <v/>
      </c>
      <c r="S852" s="53" t="n"/>
    </row>
    <row r="853">
      <c r="A853" s="25" t="n"/>
      <c r="B853" s="29" t="n"/>
      <c r="C853" s="25" t="n"/>
      <c r="D853" s="23">
        <f>IF(OR(B853="",C853=""),"",B853&amp;"|"&amp;C853)</f>
        <v/>
      </c>
      <c r="E853" s="29" t="n"/>
      <c r="F853" s="52" t="n"/>
      <c r="G853" s="49" t="n"/>
      <c r="H853" s="49" t="n"/>
      <c r="I853" s="30">
        <f>IF(OR(D853="",NOT(ISNUMBER(G853))),"",D853&amp;"|"&amp;YEAR(G853)&amp;"-"&amp;RIGHT("0"&amp;MONTH(G853),2)&amp;"-"&amp;RIGHT("0"&amp;DAY(G853),2))</f>
        <v/>
      </c>
      <c r="J853" s="52" t="n"/>
      <c r="K853" s="25" t="n"/>
      <c r="L853" s="29" t="n"/>
      <c r="M853" s="25" t="n"/>
      <c r="N853" s="25" t="n"/>
      <c r="O853" s="23">
        <f>IF(A853&amp;B853&amp;C853="","",IF(I853="","Sem vínculo",IF(COUNTIF(oc_chave,I853)&gt;0,"Vinculada","Previsão não encontrada")))</f>
        <v/>
      </c>
      <c r="P853" s="39">
        <f>IF(ISNUMBER(H853),YEAR(H853),"")</f>
        <v/>
      </c>
      <c r="Q853" s="23">
        <f>IF(D853="","",IF(COUNTIF(pl_chave,D853)&gt;0,"No plano atual","Fora do plano: histórico preservado"))</f>
        <v/>
      </c>
      <c r="R853" s="23">
        <f>IF(A853&amp;B853&amp;C853="","",IF(A853="","ERRO: falta ID do registro",IF(COUNTIF(ex_id,A853)&gt;1,"ERRO: ID do registro duplicado",IF(NOT(ISNUMBER(H853)),"ERRO: data realizada ausente ou inválida",IF(AND(ISNUMBER(pcmd_emissao),N(H853)&gt;N(pcmd_emissao)),"Verificar: realizada após a emissão","OK")))))</f>
        <v/>
      </c>
      <c r="S853" s="53" t="n"/>
    </row>
    <row r="854">
      <c r="A854" s="25" t="n"/>
      <c r="B854" s="29" t="n"/>
      <c r="C854" s="25" t="n"/>
      <c r="D854" s="23">
        <f>IF(OR(B854="",C854=""),"",B854&amp;"|"&amp;C854)</f>
        <v/>
      </c>
      <c r="E854" s="29" t="n"/>
      <c r="F854" s="52" t="n"/>
      <c r="G854" s="49" t="n"/>
      <c r="H854" s="49" t="n"/>
      <c r="I854" s="30">
        <f>IF(OR(D854="",NOT(ISNUMBER(G854))),"",D854&amp;"|"&amp;YEAR(G854)&amp;"-"&amp;RIGHT("0"&amp;MONTH(G854),2)&amp;"-"&amp;RIGHT("0"&amp;DAY(G854),2))</f>
        <v/>
      </c>
      <c r="J854" s="52" t="n"/>
      <c r="K854" s="25" t="n"/>
      <c r="L854" s="29" t="n"/>
      <c r="M854" s="25" t="n"/>
      <c r="N854" s="25" t="n"/>
      <c r="O854" s="23">
        <f>IF(A854&amp;B854&amp;C854="","",IF(I854="","Sem vínculo",IF(COUNTIF(oc_chave,I854)&gt;0,"Vinculada","Previsão não encontrada")))</f>
        <v/>
      </c>
      <c r="P854" s="39">
        <f>IF(ISNUMBER(H854),YEAR(H854),"")</f>
        <v/>
      </c>
      <c r="Q854" s="23">
        <f>IF(D854="","",IF(COUNTIF(pl_chave,D854)&gt;0,"No plano atual","Fora do plano: histórico preservado"))</f>
        <v/>
      </c>
      <c r="R854" s="23">
        <f>IF(A854&amp;B854&amp;C854="","",IF(A854="","ERRO: falta ID do registro",IF(COUNTIF(ex_id,A854)&gt;1,"ERRO: ID do registro duplicado",IF(NOT(ISNUMBER(H854)),"ERRO: data realizada ausente ou inválida",IF(AND(ISNUMBER(pcmd_emissao),N(H854)&gt;N(pcmd_emissao)),"Verificar: realizada após a emissão","OK")))))</f>
        <v/>
      </c>
      <c r="S854" s="53" t="n"/>
    </row>
    <row r="855">
      <c r="A855" s="25" t="n"/>
      <c r="B855" s="29" t="n"/>
      <c r="C855" s="25" t="n"/>
      <c r="D855" s="23">
        <f>IF(OR(B855="",C855=""),"",B855&amp;"|"&amp;C855)</f>
        <v/>
      </c>
      <c r="E855" s="29" t="n"/>
      <c r="F855" s="52" t="n"/>
      <c r="G855" s="49" t="n"/>
      <c r="H855" s="49" t="n"/>
      <c r="I855" s="30">
        <f>IF(OR(D855="",NOT(ISNUMBER(G855))),"",D855&amp;"|"&amp;YEAR(G855)&amp;"-"&amp;RIGHT("0"&amp;MONTH(G855),2)&amp;"-"&amp;RIGHT("0"&amp;DAY(G855),2))</f>
        <v/>
      </c>
      <c r="J855" s="52" t="n"/>
      <c r="K855" s="25" t="n"/>
      <c r="L855" s="29" t="n"/>
      <c r="M855" s="25" t="n"/>
      <c r="N855" s="25" t="n"/>
      <c r="O855" s="23">
        <f>IF(A855&amp;B855&amp;C855="","",IF(I855="","Sem vínculo",IF(COUNTIF(oc_chave,I855)&gt;0,"Vinculada","Previsão não encontrada")))</f>
        <v/>
      </c>
      <c r="P855" s="39">
        <f>IF(ISNUMBER(H855),YEAR(H855),"")</f>
        <v/>
      </c>
      <c r="Q855" s="23">
        <f>IF(D855="","",IF(COUNTIF(pl_chave,D855)&gt;0,"No plano atual","Fora do plano: histórico preservado"))</f>
        <v/>
      </c>
      <c r="R855" s="23">
        <f>IF(A855&amp;B855&amp;C855="","",IF(A855="","ERRO: falta ID do registro",IF(COUNTIF(ex_id,A855)&gt;1,"ERRO: ID do registro duplicado",IF(NOT(ISNUMBER(H855)),"ERRO: data realizada ausente ou inválida",IF(AND(ISNUMBER(pcmd_emissao),N(H855)&gt;N(pcmd_emissao)),"Verificar: realizada após a emissão","OK")))))</f>
        <v/>
      </c>
      <c r="S855" s="53" t="n"/>
    </row>
    <row r="856">
      <c r="A856" s="25" t="n"/>
      <c r="B856" s="29" t="n"/>
      <c r="C856" s="25" t="n"/>
      <c r="D856" s="23">
        <f>IF(OR(B856="",C856=""),"",B856&amp;"|"&amp;C856)</f>
        <v/>
      </c>
      <c r="E856" s="29" t="n"/>
      <c r="F856" s="52" t="n"/>
      <c r="G856" s="49" t="n"/>
      <c r="H856" s="49" t="n"/>
      <c r="I856" s="30">
        <f>IF(OR(D856="",NOT(ISNUMBER(G856))),"",D856&amp;"|"&amp;YEAR(G856)&amp;"-"&amp;RIGHT("0"&amp;MONTH(G856),2)&amp;"-"&amp;RIGHT("0"&amp;DAY(G856),2))</f>
        <v/>
      </c>
      <c r="J856" s="52" t="n"/>
      <c r="K856" s="25" t="n"/>
      <c r="L856" s="29" t="n"/>
      <c r="M856" s="25" t="n"/>
      <c r="N856" s="25" t="n"/>
      <c r="O856" s="23">
        <f>IF(A856&amp;B856&amp;C856="","",IF(I856="","Sem vínculo",IF(COUNTIF(oc_chave,I856)&gt;0,"Vinculada","Previsão não encontrada")))</f>
        <v/>
      </c>
      <c r="P856" s="39">
        <f>IF(ISNUMBER(H856),YEAR(H856),"")</f>
        <v/>
      </c>
      <c r="Q856" s="23">
        <f>IF(D856="","",IF(COUNTIF(pl_chave,D856)&gt;0,"No plano atual","Fora do plano: histórico preservado"))</f>
        <v/>
      </c>
      <c r="R856" s="23">
        <f>IF(A856&amp;B856&amp;C856="","",IF(A856="","ERRO: falta ID do registro",IF(COUNTIF(ex_id,A856)&gt;1,"ERRO: ID do registro duplicado",IF(NOT(ISNUMBER(H856)),"ERRO: data realizada ausente ou inválida",IF(AND(ISNUMBER(pcmd_emissao),N(H856)&gt;N(pcmd_emissao)),"Verificar: realizada após a emissão","OK")))))</f>
        <v/>
      </c>
      <c r="S856" s="53" t="n"/>
    </row>
    <row r="857">
      <c r="A857" s="25" t="n"/>
      <c r="B857" s="29" t="n"/>
      <c r="C857" s="25" t="n"/>
      <c r="D857" s="23">
        <f>IF(OR(B857="",C857=""),"",B857&amp;"|"&amp;C857)</f>
        <v/>
      </c>
      <c r="E857" s="29" t="n"/>
      <c r="F857" s="52" t="n"/>
      <c r="G857" s="49" t="n"/>
      <c r="H857" s="49" t="n"/>
      <c r="I857" s="30">
        <f>IF(OR(D857="",NOT(ISNUMBER(G857))),"",D857&amp;"|"&amp;YEAR(G857)&amp;"-"&amp;RIGHT("0"&amp;MONTH(G857),2)&amp;"-"&amp;RIGHT("0"&amp;DAY(G857),2))</f>
        <v/>
      </c>
      <c r="J857" s="52" t="n"/>
      <c r="K857" s="25" t="n"/>
      <c r="L857" s="29" t="n"/>
      <c r="M857" s="25" t="n"/>
      <c r="N857" s="25" t="n"/>
      <c r="O857" s="23">
        <f>IF(A857&amp;B857&amp;C857="","",IF(I857="","Sem vínculo",IF(COUNTIF(oc_chave,I857)&gt;0,"Vinculada","Previsão não encontrada")))</f>
        <v/>
      </c>
      <c r="P857" s="39">
        <f>IF(ISNUMBER(H857),YEAR(H857),"")</f>
        <v/>
      </c>
      <c r="Q857" s="23">
        <f>IF(D857="","",IF(COUNTIF(pl_chave,D857)&gt;0,"No plano atual","Fora do plano: histórico preservado"))</f>
        <v/>
      </c>
      <c r="R857" s="23">
        <f>IF(A857&amp;B857&amp;C857="","",IF(A857="","ERRO: falta ID do registro",IF(COUNTIF(ex_id,A857)&gt;1,"ERRO: ID do registro duplicado",IF(NOT(ISNUMBER(H857)),"ERRO: data realizada ausente ou inválida",IF(AND(ISNUMBER(pcmd_emissao),N(H857)&gt;N(pcmd_emissao)),"Verificar: realizada após a emissão","OK")))))</f>
        <v/>
      </c>
      <c r="S857" s="53" t="n"/>
    </row>
    <row r="858">
      <c r="A858" s="25" t="n"/>
      <c r="B858" s="29" t="n"/>
      <c r="C858" s="25" t="n"/>
      <c r="D858" s="23">
        <f>IF(OR(B858="",C858=""),"",B858&amp;"|"&amp;C858)</f>
        <v/>
      </c>
      <c r="E858" s="29" t="n"/>
      <c r="F858" s="52" t="n"/>
      <c r="G858" s="49" t="n"/>
      <c r="H858" s="49" t="n"/>
      <c r="I858" s="30">
        <f>IF(OR(D858="",NOT(ISNUMBER(G858))),"",D858&amp;"|"&amp;YEAR(G858)&amp;"-"&amp;RIGHT("0"&amp;MONTH(G858),2)&amp;"-"&amp;RIGHT("0"&amp;DAY(G858),2))</f>
        <v/>
      </c>
      <c r="J858" s="52" t="n"/>
      <c r="K858" s="25" t="n"/>
      <c r="L858" s="29" t="n"/>
      <c r="M858" s="25" t="n"/>
      <c r="N858" s="25" t="n"/>
      <c r="O858" s="23">
        <f>IF(A858&amp;B858&amp;C858="","",IF(I858="","Sem vínculo",IF(COUNTIF(oc_chave,I858)&gt;0,"Vinculada","Previsão não encontrada")))</f>
        <v/>
      </c>
      <c r="P858" s="39">
        <f>IF(ISNUMBER(H858),YEAR(H858),"")</f>
        <v/>
      </c>
      <c r="Q858" s="23">
        <f>IF(D858="","",IF(COUNTIF(pl_chave,D858)&gt;0,"No plano atual","Fora do plano: histórico preservado"))</f>
        <v/>
      </c>
      <c r="R858" s="23">
        <f>IF(A858&amp;B858&amp;C858="","",IF(A858="","ERRO: falta ID do registro",IF(COUNTIF(ex_id,A858)&gt;1,"ERRO: ID do registro duplicado",IF(NOT(ISNUMBER(H858)),"ERRO: data realizada ausente ou inválida",IF(AND(ISNUMBER(pcmd_emissao),N(H858)&gt;N(pcmd_emissao)),"Verificar: realizada após a emissão","OK")))))</f>
        <v/>
      </c>
      <c r="S858" s="53" t="n"/>
    </row>
    <row r="859">
      <c r="A859" s="25" t="n"/>
      <c r="B859" s="29" t="n"/>
      <c r="C859" s="25" t="n"/>
      <c r="D859" s="23">
        <f>IF(OR(B859="",C859=""),"",B859&amp;"|"&amp;C859)</f>
        <v/>
      </c>
      <c r="E859" s="29" t="n"/>
      <c r="F859" s="52" t="n"/>
      <c r="G859" s="49" t="n"/>
      <c r="H859" s="49" t="n"/>
      <c r="I859" s="30">
        <f>IF(OR(D859="",NOT(ISNUMBER(G859))),"",D859&amp;"|"&amp;YEAR(G859)&amp;"-"&amp;RIGHT("0"&amp;MONTH(G859),2)&amp;"-"&amp;RIGHT("0"&amp;DAY(G859),2))</f>
        <v/>
      </c>
      <c r="J859" s="52" t="n"/>
      <c r="K859" s="25" t="n"/>
      <c r="L859" s="29" t="n"/>
      <c r="M859" s="25" t="n"/>
      <c r="N859" s="25" t="n"/>
      <c r="O859" s="23">
        <f>IF(A859&amp;B859&amp;C859="","",IF(I859="","Sem vínculo",IF(COUNTIF(oc_chave,I859)&gt;0,"Vinculada","Previsão não encontrada")))</f>
        <v/>
      </c>
      <c r="P859" s="39">
        <f>IF(ISNUMBER(H859),YEAR(H859),"")</f>
        <v/>
      </c>
      <c r="Q859" s="23">
        <f>IF(D859="","",IF(COUNTIF(pl_chave,D859)&gt;0,"No plano atual","Fora do plano: histórico preservado"))</f>
        <v/>
      </c>
      <c r="R859" s="23">
        <f>IF(A859&amp;B859&amp;C859="","",IF(A859="","ERRO: falta ID do registro",IF(COUNTIF(ex_id,A859)&gt;1,"ERRO: ID do registro duplicado",IF(NOT(ISNUMBER(H859)),"ERRO: data realizada ausente ou inválida",IF(AND(ISNUMBER(pcmd_emissao),N(H859)&gt;N(pcmd_emissao)),"Verificar: realizada após a emissão","OK")))))</f>
        <v/>
      </c>
      <c r="S859" s="53" t="n"/>
    </row>
    <row r="860">
      <c r="A860" s="25" t="n"/>
      <c r="B860" s="29" t="n"/>
      <c r="C860" s="25" t="n"/>
      <c r="D860" s="23">
        <f>IF(OR(B860="",C860=""),"",B860&amp;"|"&amp;C860)</f>
        <v/>
      </c>
      <c r="E860" s="29" t="n"/>
      <c r="F860" s="52" t="n"/>
      <c r="G860" s="49" t="n"/>
      <c r="H860" s="49" t="n"/>
      <c r="I860" s="30">
        <f>IF(OR(D860="",NOT(ISNUMBER(G860))),"",D860&amp;"|"&amp;YEAR(G860)&amp;"-"&amp;RIGHT("0"&amp;MONTH(G860),2)&amp;"-"&amp;RIGHT("0"&amp;DAY(G860),2))</f>
        <v/>
      </c>
      <c r="J860" s="52" t="n"/>
      <c r="K860" s="25" t="n"/>
      <c r="L860" s="29" t="n"/>
      <c r="M860" s="25" t="n"/>
      <c r="N860" s="25" t="n"/>
      <c r="O860" s="23">
        <f>IF(A860&amp;B860&amp;C860="","",IF(I860="","Sem vínculo",IF(COUNTIF(oc_chave,I860)&gt;0,"Vinculada","Previsão não encontrada")))</f>
        <v/>
      </c>
      <c r="P860" s="39">
        <f>IF(ISNUMBER(H860),YEAR(H860),"")</f>
        <v/>
      </c>
      <c r="Q860" s="23">
        <f>IF(D860="","",IF(COUNTIF(pl_chave,D860)&gt;0,"No plano atual","Fora do plano: histórico preservado"))</f>
        <v/>
      </c>
      <c r="R860" s="23">
        <f>IF(A860&amp;B860&amp;C860="","",IF(A860="","ERRO: falta ID do registro",IF(COUNTIF(ex_id,A860)&gt;1,"ERRO: ID do registro duplicado",IF(NOT(ISNUMBER(H860)),"ERRO: data realizada ausente ou inválida",IF(AND(ISNUMBER(pcmd_emissao),N(H860)&gt;N(pcmd_emissao)),"Verificar: realizada após a emissão","OK")))))</f>
        <v/>
      </c>
      <c r="S860" s="53" t="n"/>
    </row>
    <row r="861">
      <c r="A861" s="25" t="n"/>
      <c r="B861" s="29" t="n"/>
      <c r="C861" s="25" t="n"/>
      <c r="D861" s="23">
        <f>IF(OR(B861="",C861=""),"",B861&amp;"|"&amp;C861)</f>
        <v/>
      </c>
      <c r="E861" s="29" t="n"/>
      <c r="F861" s="52" t="n"/>
      <c r="G861" s="49" t="n"/>
      <c r="H861" s="49" t="n"/>
      <c r="I861" s="30">
        <f>IF(OR(D861="",NOT(ISNUMBER(G861))),"",D861&amp;"|"&amp;YEAR(G861)&amp;"-"&amp;RIGHT("0"&amp;MONTH(G861),2)&amp;"-"&amp;RIGHT("0"&amp;DAY(G861),2))</f>
        <v/>
      </c>
      <c r="J861" s="52" t="n"/>
      <c r="K861" s="25" t="n"/>
      <c r="L861" s="29" t="n"/>
      <c r="M861" s="25" t="n"/>
      <c r="N861" s="25" t="n"/>
      <c r="O861" s="23">
        <f>IF(A861&amp;B861&amp;C861="","",IF(I861="","Sem vínculo",IF(COUNTIF(oc_chave,I861)&gt;0,"Vinculada","Previsão não encontrada")))</f>
        <v/>
      </c>
      <c r="P861" s="39">
        <f>IF(ISNUMBER(H861),YEAR(H861),"")</f>
        <v/>
      </c>
      <c r="Q861" s="23">
        <f>IF(D861="","",IF(COUNTIF(pl_chave,D861)&gt;0,"No plano atual","Fora do plano: histórico preservado"))</f>
        <v/>
      </c>
      <c r="R861" s="23">
        <f>IF(A861&amp;B861&amp;C861="","",IF(A861="","ERRO: falta ID do registro",IF(COUNTIF(ex_id,A861)&gt;1,"ERRO: ID do registro duplicado",IF(NOT(ISNUMBER(H861)),"ERRO: data realizada ausente ou inválida",IF(AND(ISNUMBER(pcmd_emissao),N(H861)&gt;N(pcmd_emissao)),"Verificar: realizada após a emissão","OK")))))</f>
        <v/>
      </c>
      <c r="S861" s="53" t="n"/>
    </row>
    <row r="862">
      <c r="A862" s="25" t="n"/>
      <c r="B862" s="29" t="n"/>
      <c r="C862" s="25" t="n"/>
      <c r="D862" s="23">
        <f>IF(OR(B862="",C862=""),"",B862&amp;"|"&amp;C862)</f>
        <v/>
      </c>
      <c r="E862" s="29" t="n"/>
      <c r="F862" s="52" t="n"/>
      <c r="G862" s="49" t="n"/>
      <c r="H862" s="49" t="n"/>
      <c r="I862" s="30">
        <f>IF(OR(D862="",NOT(ISNUMBER(G862))),"",D862&amp;"|"&amp;YEAR(G862)&amp;"-"&amp;RIGHT("0"&amp;MONTH(G862),2)&amp;"-"&amp;RIGHT("0"&amp;DAY(G862),2))</f>
        <v/>
      </c>
      <c r="J862" s="52" t="n"/>
      <c r="K862" s="25" t="n"/>
      <c r="L862" s="29" t="n"/>
      <c r="M862" s="25" t="n"/>
      <c r="N862" s="25" t="n"/>
      <c r="O862" s="23">
        <f>IF(A862&amp;B862&amp;C862="","",IF(I862="","Sem vínculo",IF(COUNTIF(oc_chave,I862)&gt;0,"Vinculada","Previsão não encontrada")))</f>
        <v/>
      </c>
      <c r="P862" s="39">
        <f>IF(ISNUMBER(H862),YEAR(H862),"")</f>
        <v/>
      </c>
      <c r="Q862" s="23">
        <f>IF(D862="","",IF(COUNTIF(pl_chave,D862)&gt;0,"No plano atual","Fora do plano: histórico preservado"))</f>
        <v/>
      </c>
      <c r="R862" s="23">
        <f>IF(A862&amp;B862&amp;C862="","",IF(A862="","ERRO: falta ID do registro",IF(COUNTIF(ex_id,A862)&gt;1,"ERRO: ID do registro duplicado",IF(NOT(ISNUMBER(H862)),"ERRO: data realizada ausente ou inválida",IF(AND(ISNUMBER(pcmd_emissao),N(H862)&gt;N(pcmd_emissao)),"Verificar: realizada após a emissão","OK")))))</f>
        <v/>
      </c>
      <c r="S862" s="53" t="n"/>
    </row>
    <row r="863">
      <c r="A863" s="25" t="n"/>
      <c r="B863" s="29" t="n"/>
      <c r="C863" s="25" t="n"/>
      <c r="D863" s="23">
        <f>IF(OR(B863="",C863=""),"",B863&amp;"|"&amp;C863)</f>
        <v/>
      </c>
      <c r="E863" s="29" t="n"/>
      <c r="F863" s="52" t="n"/>
      <c r="G863" s="49" t="n"/>
      <c r="H863" s="49" t="n"/>
      <c r="I863" s="30">
        <f>IF(OR(D863="",NOT(ISNUMBER(G863))),"",D863&amp;"|"&amp;YEAR(G863)&amp;"-"&amp;RIGHT("0"&amp;MONTH(G863),2)&amp;"-"&amp;RIGHT("0"&amp;DAY(G863),2))</f>
        <v/>
      </c>
      <c r="J863" s="52" t="n"/>
      <c r="K863" s="25" t="n"/>
      <c r="L863" s="29" t="n"/>
      <c r="M863" s="25" t="n"/>
      <c r="N863" s="25" t="n"/>
      <c r="O863" s="23">
        <f>IF(A863&amp;B863&amp;C863="","",IF(I863="","Sem vínculo",IF(COUNTIF(oc_chave,I863)&gt;0,"Vinculada","Previsão não encontrada")))</f>
        <v/>
      </c>
      <c r="P863" s="39">
        <f>IF(ISNUMBER(H863),YEAR(H863),"")</f>
        <v/>
      </c>
      <c r="Q863" s="23">
        <f>IF(D863="","",IF(COUNTIF(pl_chave,D863)&gt;0,"No plano atual","Fora do plano: histórico preservado"))</f>
        <v/>
      </c>
      <c r="R863" s="23">
        <f>IF(A863&amp;B863&amp;C863="","",IF(A863="","ERRO: falta ID do registro",IF(COUNTIF(ex_id,A863)&gt;1,"ERRO: ID do registro duplicado",IF(NOT(ISNUMBER(H863)),"ERRO: data realizada ausente ou inválida",IF(AND(ISNUMBER(pcmd_emissao),N(H863)&gt;N(pcmd_emissao)),"Verificar: realizada após a emissão","OK")))))</f>
        <v/>
      </c>
      <c r="S863" s="53" t="n"/>
    </row>
    <row r="864">
      <c r="A864" s="25" t="n"/>
      <c r="B864" s="29" t="n"/>
      <c r="C864" s="25" t="n"/>
      <c r="D864" s="23">
        <f>IF(OR(B864="",C864=""),"",B864&amp;"|"&amp;C864)</f>
        <v/>
      </c>
      <c r="E864" s="29" t="n"/>
      <c r="F864" s="52" t="n"/>
      <c r="G864" s="49" t="n"/>
      <c r="H864" s="49" t="n"/>
      <c r="I864" s="30">
        <f>IF(OR(D864="",NOT(ISNUMBER(G864))),"",D864&amp;"|"&amp;YEAR(G864)&amp;"-"&amp;RIGHT("0"&amp;MONTH(G864),2)&amp;"-"&amp;RIGHT("0"&amp;DAY(G864),2))</f>
        <v/>
      </c>
      <c r="J864" s="52" t="n"/>
      <c r="K864" s="25" t="n"/>
      <c r="L864" s="29" t="n"/>
      <c r="M864" s="25" t="n"/>
      <c r="N864" s="25" t="n"/>
      <c r="O864" s="23">
        <f>IF(A864&amp;B864&amp;C864="","",IF(I864="","Sem vínculo",IF(COUNTIF(oc_chave,I864)&gt;0,"Vinculada","Previsão não encontrada")))</f>
        <v/>
      </c>
      <c r="P864" s="39">
        <f>IF(ISNUMBER(H864),YEAR(H864),"")</f>
        <v/>
      </c>
      <c r="Q864" s="23">
        <f>IF(D864="","",IF(COUNTIF(pl_chave,D864)&gt;0,"No plano atual","Fora do plano: histórico preservado"))</f>
        <v/>
      </c>
      <c r="R864" s="23">
        <f>IF(A864&amp;B864&amp;C864="","",IF(A864="","ERRO: falta ID do registro",IF(COUNTIF(ex_id,A864)&gt;1,"ERRO: ID do registro duplicado",IF(NOT(ISNUMBER(H864)),"ERRO: data realizada ausente ou inválida",IF(AND(ISNUMBER(pcmd_emissao),N(H864)&gt;N(pcmd_emissao)),"Verificar: realizada após a emissão","OK")))))</f>
        <v/>
      </c>
      <c r="S864" s="53" t="n"/>
    </row>
    <row r="865">
      <c r="A865" s="25" t="n"/>
      <c r="B865" s="29" t="n"/>
      <c r="C865" s="25" t="n"/>
      <c r="D865" s="23">
        <f>IF(OR(B865="",C865=""),"",B865&amp;"|"&amp;C865)</f>
        <v/>
      </c>
      <c r="E865" s="29" t="n"/>
      <c r="F865" s="52" t="n"/>
      <c r="G865" s="49" t="n"/>
      <c r="H865" s="49" t="n"/>
      <c r="I865" s="30">
        <f>IF(OR(D865="",NOT(ISNUMBER(G865))),"",D865&amp;"|"&amp;YEAR(G865)&amp;"-"&amp;RIGHT("0"&amp;MONTH(G865),2)&amp;"-"&amp;RIGHT("0"&amp;DAY(G865),2))</f>
        <v/>
      </c>
      <c r="J865" s="52" t="n"/>
      <c r="K865" s="25" t="n"/>
      <c r="L865" s="29" t="n"/>
      <c r="M865" s="25" t="n"/>
      <c r="N865" s="25" t="n"/>
      <c r="O865" s="23">
        <f>IF(A865&amp;B865&amp;C865="","",IF(I865="","Sem vínculo",IF(COUNTIF(oc_chave,I865)&gt;0,"Vinculada","Previsão não encontrada")))</f>
        <v/>
      </c>
      <c r="P865" s="39">
        <f>IF(ISNUMBER(H865),YEAR(H865),"")</f>
        <v/>
      </c>
      <c r="Q865" s="23">
        <f>IF(D865="","",IF(COUNTIF(pl_chave,D865)&gt;0,"No plano atual","Fora do plano: histórico preservado"))</f>
        <v/>
      </c>
      <c r="R865" s="23">
        <f>IF(A865&amp;B865&amp;C865="","",IF(A865="","ERRO: falta ID do registro",IF(COUNTIF(ex_id,A865)&gt;1,"ERRO: ID do registro duplicado",IF(NOT(ISNUMBER(H865)),"ERRO: data realizada ausente ou inválida",IF(AND(ISNUMBER(pcmd_emissao),N(H865)&gt;N(pcmd_emissao)),"Verificar: realizada após a emissão","OK")))))</f>
        <v/>
      </c>
      <c r="S865" s="53" t="n"/>
    </row>
    <row r="866">
      <c r="A866" s="25" t="n"/>
      <c r="B866" s="29" t="n"/>
      <c r="C866" s="25" t="n"/>
      <c r="D866" s="23">
        <f>IF(OR(B866="",C866=""),"",B866&amp;"|"&amp;C866)</f>
        <v/>
      </c>
      <c r="E866" s="29" t="n"/>
      <c r="F866" s="52" t="n"/>
      <c r="G866" s="49" t="n"/>
      <c r="H866" s="49" t="n"/>
      <c r="I866" s="30">
        <f>IF(OR(D866="",NOT(ISNUMBER(G866))),"",D866&amp;"|"&amp;YEAR(G866)&amp;"-"&amp;RIGHT("0"&amp;MONTH(G866),2)&amp;"-"&amp;RIGHT("0"&amp;DAY(G866),2))</f>
        <v/>
      </c>
      <c r="J866" s="52" t="n"/>
      <c r="K866" s="25" t="n"/>
      <c r="L866" s="29" t="n"/>
      <c r="M866" s="25" t="n"/>
      <c r="N866" s="25" t="n"/>
      <c r="O866" s="23">
        <f>IF(A866&amp;B866&amp;C866="","",IF(I866="","Sem vínculo",IF(COUNTIF(oc_chave,I866)&gt;0,"Vinculada","Previsão não encontrada")))</f>
        <v/>
      </c>
      <c r="P866" s="39">
        <f>IF(ISNUMBER(H866),YEAR(H866),"")</f>
        <v/>
      </c>
      <c r="Q866" s="23">
        <f>IF(D866="","",IF(COUNTIF(pl_chave,D866)&gt;0,"No plano atual","Fora do plano: histórico preservado"))</f>
        <v/>
      </c>
      <c r="R866" s="23">
        <f>IF(A866&amp;B866&amp;C866="","",IF(A866="","ERRO: falta ID do registro",IF(COUNTIF(ex_id,A866)&gt;1,"ERRO: ID do registro duplicado",IF(NOT(ISNUMBER(H866)),"ERRO: data realizada ausente ou inválida",IF(AND(ISNUMBER(pcmd_emissao),N(H866)&gt;N(pcmd_emissao)),"Verificar: realizada após a emissão","OK")))))</f>
        <v/>
      </c>
      <c r="S866" s="53" t="n"/>
    </row>
    <row r="867">
      <c r="A867" s="25" t="n"/>
      <c r="B867" s="29" t="n"/>
      <c r="C867" s="25" t="n"/>
      <c r="D867" s="23">
        <f>IF(OR(B867="",C867=""),"",B867&amp;"|"&amp;C867)</f>
        <v/>
      </c>
      <c r="E867" s="29" t="n"/>
      <c r="F867" s="52" t="n"/>
      <c r="G867" s="49" t="n"/>
      <c r="H867" s="49" t="n"/>
      <c r="I867" s="30">
        <f>IF(OR(D867="",NOT(ISNUMBER(G867))),"",D867&amp;"|"&amp;YEAR(G867)&amp;"-"&amp;RIGHT("0"&amp;MONTH(G867),2)&amp;"-"&amp;RIGHT("0"&amp;DAY(G867),2))</f>
        <v/>
      </c>
      <c r="J867" s="52" t="n"/>
      <c r="K867" s="25" t="n"/>
      <c r="L867" s="29" t="n"/>
      <c r="M867" s="25" t="n"/>
      <c r="N867" s="25" t="n"/>
      <c r="O867" s="23">
        <f>IF(A867&amp;B867&amp;C867="","",IF(I867="","Sem vínculo",IF(COUNTIF(oc_chave,I867)&gt;0,"Vinculada","Previsão não encontrada")))</f>
        <v/>
      </c>
      <c r="P867" s="39">
        <f>IF(ISNUMBER(H867),YEAR(H867),"")</f>
        <v/>
      </c>
      <c r="Q867" s="23">
        <f>IF(D867="","",IF(COUNTIF(pl_chave,D867)&gt;0,"No plano atual","Fora do plano: histórico preservado"))</f>
        <v/>
      </c>
      <c r="R867" s="23">
        <f>IF(A867&amp;B867&amp;C867="","",IF(A867="","ERRO: falta ID do registro",IF(COUNTIF(ex_id,A867)&gt;1,"ERRO: ID do registro duplicado",IF(NOT(ISNUMBER(H867)),"ERRO: data realizada ausente ou inválida",IF(AND(ISNUMBER(pcmd_emissao),N(H867)&gt;N(pcmd_emissao)),"Verificar: realizada após a emissão","OK")))))</f>
        <v/>
      </c>
      <c r="S867" s="53" t="n"/>
    </row>
    <row r="868">
      <c r="A868" s="25" t="n"/>
      <c r="B868" s="29" t="n"/>
      <c r="C868" s="25" t="n"/>
      <c r="D868" s="23">
        <f>IF(OR(B868="",C868=""),"",B868&amp;"|"&amp;C868)</f>
        <v/>
      </c>
      <c r="E868" s="29" t="n"/>
      <c r="F868" s="52" t="n"/>
      <c r="G868" s="49" t="n"/>
      <c r="H868" s="49" t="n"/>
      <c r="I868" s="30">
        <f>IF(OR(D868="",NOT(ISNUMBER(G868))),"",D868&amp;"|"&amp;YEAR(G868)&amp;"-"&amp;RIGHT("0"&amp;MONTH(G868),2)&amp;"-"&amp;RIGHT("0"&amp;DAY(G868),2))</f>
        <v/>
      </c>
      <c r="J868" s="52" t="n"/>
      <c r="K868" s="25" t="n"/>
      <c r="L868" s="29" t="n"/>
      <c r="M868" s="25" t="n"/>
      <c r="N868" s="25" t="n"/>
      <c r="O868" s="23">
        <f>IF(A868&amp;B868&amp;C868="","",IF(I868="","Sem vínculo",IF(COUNTIF(oc_chave,I868)&gt;0,"Vinculada","Previsão não encontrada")))</f>
        <v/>
      </c>
      <c r="P868" s="39">
        <f>IF(ISNUMBER(H868),YEAR(H868),"")</f>
        <v/>
      </c>
      <c r="Q868" s="23">
        <f>IF(D868="","",IF(COUNTIF(pl_chave,D868)&gt;0,"No plano atual","Fora do plano: histórico preservado"))</f>
        <v/>
      </c>
      <c r="R868" s="23">
        <f>IF(A868&amp;B868&amp;C868="","",IF(A868="","ERRO: falta ID do registro",IF(COUNTIF(ex_id,A868)&gt;1,"ERRO: ID do registro duplicado",IF(NOT(ISNUMBER(H868)),"ERRO: data realizada ausente ou inválida",IF(AND(ISNUMBER(pcmd_emissao),N(H868)&gt;N(pcmd_emissao)),"Verificar: realizada após a emissão","OK")))))</f>
        <v/>
      </c>
      <c r="S868" s="53" t="n"/>
    </row>
    <row r="869">
      <c r="A869" s="25" t="n"/>
      <c r="B869" s="29" t="n"/>
      <c r="C869" s="25" t="n"/>
      <c r="D869" s="23">
        <f>IF(OR(B869="",C869=""),"",B869&amp;"|"&amp;C869)</f>
        <v/>
      </c>
      <c r="E869" s="29" t="n"/>
      <c r="F869" s="52" t="n"/>
      <c r="G869" s="49" t="n"/>
      <c r="H869" s="49" t="n"/>
      <c r="I869" s="30">
        <f>IF(OR(D869="",NOT(ISNUMBER(G869))),"",D869&amp;"|"&amp;YEAR(G869)&amp;"-"&amp;RIGHT("0"&amp;MONTH(G869),2)&amp;"-"&amp;RIGHT("0"&amp;DAY(G869),2))</f>
        <v/>
      </c>
      <c r="J869" s="52" t="n"/>
      <c r="K869" s="25" t="n"/>
      <c r="L869" s="29" t="n"/>
      <c r="M869" s="25" t="n"/>
      <c r="N869" s="25" t="n"/>
      <c r="O869" s="23">
        <f>IF(A869&amp;B869&amp;C869="","",IF(I869="","Sem vínculo",IF(COUNTIF(oc_chave,I869)&gt;0,"Vinculada","Previsão não encontrada")))</f>
        <v/>
      </c>
      <c r="P869" s="39">
        <f>IF(ISNUMBER(H869),YEAR(H869),"")</f>
        <v/>
      </c>
      <c r="Q869" s="23">
        <f>IF(D869="","",IF(COUNTIF(pl_chave,D869)&gt;0,"No plano atual","Fora do plano: histórico preservado"))</f>
        <v/>
      </c>
      <c r="R869" s="23">
        <f>IF(A869&amp;B869&amp;C869="","",IF(A869="","ERRO: falta ID do registro",IF(COUNTIF(ex_id,A869)&gt;1,"ERRO: ID do registro duplicado",IF(NOT(ISNUMBER(H869)),"ERRO: data realizada ausente ou inválida",IF(AND(ISNUMBER(pcmd_emissao),N(H869)&gt;N(pcmd_emissao)),"Verificar: realizada após a emissão","OK")))))</f>
        <v/>
      </c>
      <c r="S869" s="53" t="n"/>
    </row>
    <row r="870">
      <c r="A870" s="25" t="n"/>
      <c r="B870" s="29" t="n"/>
      <c r="C870" s="25" t="n"/>
      <c r="D870" s="23">
        <f>IF(OR(B870="",C870=""),"",B870&amp;"|"&amp;C870)</f>
        <v/>
      </c>
      <c r="E870" s="29" t="n"/>
      <c r="F870" s="52" t="n"/>
      <c r="G870" s="49" t="n"/>
      <c r="H870" s="49" t="n"/>
      <c r="I870" s="30">
        <f>IF(OR(D870="",NOT(ISNUMBER(G870))),"",D870&amp;"|"&amp;YEAR(G870)&amp;"-"&amp;RIGHT("0"&amp;MONTH(G870),2)&amp;"-"&amp;RIGHT("0"&amp;DAY(G870),2))</f>
        <v/>
      </c>
      <c r="J870" s="52" t="n"/>
      <c r="K870" s="25" t="n"/>
      <c r="L870" s="29" t="n"/>
      <c r="M870" s="25" t="n"/>
      <c r="N870" s="25" t="n"/>
      <c r="O870" s="23">
        <f>IF(A870&amp;B870&amp;C870="","",IF(I870="","Sem vínculo",IF(COUNTIF(oc_chave,I870)&gt;0,"Vinculada","Previsão não encontrada")))</f>
        <v/>
      </c>
      <c r="P870" s="39">
        <f>IF(ISNUMBER(H870),YEAR(H870),"")</f>
        <v/>
      </c>
      <c r="Q870" s="23">
        <f>IF(D870="","",IF(COUNTIF(pl_chave,D870)&gt;0,"No plano atual","Fora do plano: histórico preservado"))</f>
        <v/>
      </c>
      <c r="R870" s="23">
        <f>IF(A870&amp;B870&amp;C870="","",IF(A870="","ERRO: falta ID do registro",IF(COUNTIF(ex_id,A870)&gt;1,"ERRO: ID do registro duplicado",IF(NOT(ISNUMBER(H870)),"ERRO: data realizada ausente ou inválida",IF(AND(ISNUMBER(pcmd_emissao),N(H870)&gt;N(pcmd_emissao)),"Verificar: realizada após a emissão","OK")))))</f>
        <v/>
      </c>
      <c r="S870" s="53" t="n"/>
    </row>
    <row r="871">
      <c r="A871" s="25" t="n"/>
      <c r="B871" s="29" t="n"/>
      <c r="C871" s="25" t="n"/>
      <c r="D871" s="23">
        <f>IF(OR(B871="",C871=""),"",B871&amp;"|"&amp;C871)</f>
        <v/>
      </c>
      <c r="E871" s="29" t="n"/>
      <c r="F871" s="52" t="n"/>
      <c r="G871" s="49" t="n"/>
      <c r="H871" s="49" t="n"/>
      <c r="I871" s="30">
        <f>IF(OR(D871="",NOT(ISNUMBER(G871))),"",D871&amp;"|"&amp;YEAR(G871)&amp;"-"&amp;RIGHT("0"&amp;MONTH(G871),2)&amp;"-"&amp;RIGHT("0"&amp;DAY(G871),2))</f>
        <v/>
      </c>
      <c r="J871" s="52" t="n"/>
      <c r="K871" s="25" t="n"/>
      <c r="L871" s="29" t="n"/>
      <c r="M871" s="25" t="n"/>
      <c r="N871" s="25" t="n"/>
      <c r="O871" s="23">
        <f>IF(A871&amp;B871&amp;C871="","",IF(I871="","Sem vínculo",IF(COUNTIF(oc_chave,I871)&gt;0,"Vinculada","Previsão não encontrada")))</f>
        <v/>
      </c>
      <c r="P871" s="39">
        <f>IF(ISNUMBER(H871),YEAR(H871),"")</f>
        <v/>
      </c>
      <c r="Q871" s="23">
        <f>IF(D871="","",IF(COUNTIF(pl_chave,D871)&gt;0,"No plano atual","Fora do plano: histórico preservado"))</f>
        <v/>
      </c>
      <c r="R871" s="23">
        <f>IF(A871&amp;B871&amp;C871="","",IF(A871="","ERRO: falta ID do registro",IF(COUNTIF(ex_id,A871)&gt;1,"ERRO: ID do registro duplicado",IF(NOT(ISNUMBER(H871)),"ERRO: data realizada ausente ou inválida",IF(AND(ISNUMBER(pcmd_emissao),N(H871)&gt;N(pcmd_emissao)),"Verificar: realizada após a emissão","OK")))))</f>
        <v/>
      </c>
      <c r="S871" s="53" t="n"/>
    </row>
    <row r="872">
      <c r="A872" s="25" t="n"/>
      <c r="B872" s="29" t="n"/>
      <c r="C872" s="25" t="n"/>
      <c r="D872" s="23">
        <f>IF(OR(B872="",C872=""),"",B872&amp;"|"&amp;C872)</f>
        <v/>
      </c>
      <c r="E872" s="29" t="n"/>
      <c r="F872" s="52" t="n"/>
      <c r="G872" s="49" t="n"/>
      <c r="H872" s="49" t="n"/>
      <c r="I872" s="30">
        <f>IF(OR(D872="",NOT(ISNUMBER(G872))),"",D872&amp;"|"&amp;YEAR(G872)&amp;"-"&amp;RIGHT("0"&amp;MONTH(G872),2)&amp;"-"&amp;RIGHT("0"&amp;DAY(G872),2))</f>
        <v/>
      </c>
      <c r="J872" s="52" t="n"/>
      <c r="K872" s="25" t="n"/>
      <c r="L872" s="29" t="n"/>
      <c r="M872" s="25" t="n"/>
      <c r="N872" s="25" t="n"/>
      <c r="O872" s="23">
        <f>IF(A872&amp;B872&amp;C872="","",IF(I872="","Sem vínculo",IF(COUNTIF(oc_chave,I872)&gt;0,"Vinculada","Previsão não encontrada")))</f>
        <v/>
      </c>
      <c r="P872" s="39">
        <f>IF(ISNUMBER(H872),YEAR(H872),"")</f>
        <v/>
      </c>
      <c r="Q872" s="23">
        <f>IF(D872="","",IF(COUNTIF(pl_chave,D872)&gt;0,"No plano atual","Fora do plano: histórico preservado"))</f>
        <v/>
      </c>
      <c r="R872" s="23">
        <f>IF(A872&amp;B872&amp;C872="","",IF(A872="","ERRO: falta ID do registro",IF(COUNTIF(ex_id,A872)&gt;1,"ERRO: ID do registro duplicado",IF(NOT(ISNUMBER(H872)),"ERRO: data realizada ausente ou inválida",IF(AND(ISNUMBER(pcmd_emissao),N(H872)&gt;N(pcmd_emissao)),"Verificar: realizada após a emissão","OK")))))</f>
        <v/>
      </c>
      <c r="S872" s="53" t="n"/>
    </row>
    <row r="873">
      <c r="A873" s="25" t="n"/>
      <c r="B873" s="29" t="n"/>
      <c r="C873" s="25" t="n"/>
      <c r="D873" s="23">
        <f>IF(OR(B873="",C873=""),"",B873&amp;"|"&amp;C873)</f>
        <v/>
      </c>
      <c r="E873" s="29" t="n"/>
      <c r="F873" s="52" t="n"/>
      <c r="G873" s="49" t="n"/>
      <c r="H873" s="49" t="n"/>
      <c r="I873" s="30">
        <f>IF(OR(D873="",NOT(ISNUMBER(G873))),"",D873&amp;"|"&amp;YEAR(G873)&amp;"-"&amp;RIGHT("0"&amp;MONTH(G873),2)&amp;"-"&amp;RIGHT("0"&amp;DAY(G873),2))</f>
        <v/>
      </c>
      <c r="J873" s="52" t="n"/>
      <c r="K873" s="25" t="n"/>
      <c r="L873" s="29" t="n"/>
      <c r="M873" s="25" t="n"/>
      <c r="N873" s="25" t="n"/>
      <c r="O873" s="23">
        <f>IF(A873&amp;B873&amp;C873="","",IF(I873="","Sem vínculo",IF(COUNTIF(oc_chave,I873)&gt;0,"Vinculada","Previsão não encontrada")))</f>
        <v/>
      </c>
      <c r="P873" s="39">
        <f>IF(ISNUMBER(H873),YEAR(H873),"")</f>
        <v/>
      </c>
      <c r="Q873" s="23">
        <f>IF(D873="","",IF(COUNTIF(pl_chave,D873)&gt;0,"No plano atual","Fora do plano: histórico preservado"))</f>
        <v/>
      </c>
      <c r="R873" s="23">
        <f>IF(A873&amp;B873&amp;C873="","",IF(A873="","ERRO: falta ID do registro",IF(COUNTIF(ex_id,A873)&gt;1,"ERRO: ID do registro duplicado",IF(NOT(ISNUMBER(H873)),"ERRO: data realizada ausente ou inválida",IF(AND(ISNUMBER(pcmd_emissao),N(H873)&gt;N(pcmd_emissao)),"Verificar: realizada após a emissão","OK")))))</f>
        <v/>
      </c>
      <c r="S873" s="53" t="n"/>
    </row>
    <row r="874">
      <c r="A874" s="25" t="n"/>
      <c r="B874" s="29" t="n"/>
      <c r="C874" s="25" t="n"/>
      <c r="D874" s="23">
        <f>IF(OR(B874="",C874=""),"",B874&amp;"|"&amp;C874)</f>
        <v/>
      </c>
      <c r="E874" s="29" t="n"/>
      <c r="F874" s="52" t="n"/>
      <c r="G874" s="49" t="n"/>
      <c r="H874" s="49" t="n"/>
      <c r="I874" s="30">
        <f>IF(OR(D874="",NOT(ISNUMBER(G874))),"",D874&amp;"|"&amp;YEAR(G874)&amp;"-"&amp;RIGHT("0"&amp;MONTH(G874),2)&amp;"-"&amp;RIGHT("0"&amp;DAY(G874),2))</f>
        <v/>
      </c>
      <c r="J874" s="52" t="n"/>
      <c r="K874" s="25" t="n"/>
      <c r="L874" s="29" t="n"/>
      <c r="M874" s="25" t="n"/>
      <c r="N874" s="25" t="n"/>
      <c r="O874" s="23">
        <f>IF(A874&amp;B874&amp;C874="","",IF(I874="","Sem vínculo",IF(COUNTIF(oc_chave,I874)&gt;0,"Vinculada","Previsão não encontrada")))</f>
        <v/>
      </c>
      <c r="P874" s="39">
        <f>IF(ISNUMBER(H874),YEAR(H874),"")</f>
        <v/>
      </c>
      <c r="Q874" s="23">
        <f>IF(D874="","",IF(COUNTIF(pl_chave,D874)&gt;0,"No plano atual","Fora do plano: histórico preservado"))</f>
        <v/>
      </c>
      <c r="R874" s="23">
        <f>IF(A874&amp;B874&amp;C874="","",IF(A874="","ERRO: falta ID do registro",IF(COUNTIF(ex_id,A874)&gt;1,"ERRO: ID do registro duplicado",IF(NOT(ISNUMBER(H874)),"ERRO: data realizada ausente ou inválida",IF(AND(ISNUMBER(pcmd_emissao),N(H874)&gt;N(pcmd_emissao)),"Verificar: realizada após a emissão","OK")))))</f>
        <v/>
      </c>
      <c r="S874" s="53" t="n"/>
    </row>
    <row r="875">
      <c r="A875" s="25" t="n"/>
      <c r="B875" s="29" t="n"/>
      <c r="C875" s="25" t="n"/>
      <c r="D875" s="23">
        <f>IF(OR(B875="",C875=""),"",B875&amp;"|"&amp;C875)</f>
        <v/>
      </c>
      <c r="E875" s="29" t="n"/>
      <c r="F875" s="52" t="n"/>
      <c r="G875" s="49" t="n"/>
      <c r="H875" s="49" t="n"/>
      <c r="I875" s="30">
        <f>IF(OR(D875="",NOT(ISNUMBER(G875))),"",D875&amp;"|"&amp;YEAR(G875)&amp;"-"&amp;RIGHT("0"&amp;MONTH(G875),2)&amp;"-"&amp;RIGHT("0"&amp;DAY(G875),2))</f>
        <v/>
      </c>
      <c r="J875" s="52" t="n"/>
      <c r="K875" s="25" t="n"/>
      <c r="L875" s="29" t="n"/>
      <c r="M875" s="25" t="n"/>
      <c r="N875" s="25" t="n"/>
      <c r="O875" s="23">
        <f>IF(A875&amp;B875&amp;C875="","",IF(I875="","Sem vínculo",IF(COUNTIF(oc_chave,I875)&gt;0,"Vinculada","Previsão não encontrada")))</f>
        <v/>
      </c>
      <c r="P875" s="39">
        <f>IF(ISNUMBER(H875),YEAR(H875),"")</f>
        <v/>
      </c>
      <c r="Q875" s="23">
        <f>IF(D875="","",IF(COUNTIF(pl_chave,D875)&gt;0,"No plano atual","Fora do plano: histórico preservado"))</f>
        <v/>
      </c>
      <c r="R875" s="23">
        <f>IF(A875&amp;B875&amp;C875="","",IF(A875="","ERRO: falta ID do registro",IF(COUNTIF(ex_id,A875)&gt;1,"ERRO: ID do registro duplicado",IF(NOT(ISNUMBER(H875)),"ERRO: data realizada ausente ou inválida",IF(AND(ISNUMBER(pcmd_emissao),N(H875)&gt;N(pcmd_emissao)),"Verificar: realizada após a emissão","OK")))))</f>
        <v/>
      </c>
      <c r="S875" s="53" t="n"/>
    </row>
    <row r="876">
      <c r="A876" s="25" t="n"/>
      <c r="B876" s="29" t="n"/>
      <c r="C876" s="25" t="n"/>
      <c r="D876" s="23">
        <f>IF(OR(B876="",C876=""),"",B876&amp;"|"&amp;C876)</f>
        <v/>
      </c>
      <c r="E876" s="29" t="n"/>
      <c r="F876" s="52" t="n"/>
      <c r="G876" s="49" t="n"/>
      <c r="H876" s="49" t="n"/>
      <c r="I876" s="30">
        <f>IF(OR(D876="",NOT(ISNUMBER(G876))),"",D876&amp;"|"&amp;YEAR(G876)&amp;"-"&amp;RIGHT("0"&amp;MONTH(G876),2)&amp;"-"&amp;RIGHT("0"&amp;DAY(G876),2))</f>
        <v/>
      </c>
      <c r="J876" s="52" t="n"/>
      <c r="K876" s="25" t="n"/>
      <c r="L876" s="29" t="n"/>
      <c r="M876" s="25" t="n"/>
      <c r="N876" s="25" t="n"/>
      <c r="O876" s="23">
        <f>IF(A876&amp;B876&amp;C876="","",IF(I876="","Sem vínculo",IF(COUNTIF(oc_chave,I876)&gt;0,"Vinculada","Previsão não encontrada")))</f>
        <v/>
      </c>
      <c r="P876" s="39">
        <f>IF(ISNUMBER(H876),YEAR(H876),"")</f>
        <v/>
      </c>
      <c r="Q876" s="23">
        <f>IF(D876="","",IF(COUNTIF(pl_chave,D876)&gt;0,"No plano atual","Fora do plano: histórico preservado"))</f>
        <v/>
      </c>
      <c r="R876" s="23">
        <f>IF(A876&amp;B876&amp;C876="","",IF(A876="","ERRO: falta ID do registro",IF(COUNTIF(ex_id,A876)&gt;1,"ERRO: ID do registro duplicado",IF(NOT(ISNUMBER(H876)),"ERRO: data realizada ausente ou inválida",IF(AND(ISNUMBER(pcmd_emissao),N(H876)&gt;N(pcmd_emissao)),"Verificar: realizada após a emissão","OK")))))</f>
        <v/>
      </c>
      <c r="S876" s="53" t="n"/>
    </row>
    <row r="877">
      <c r="A877" s="25" t="n"/>
      <c r="B877" s="29" t="n"/>
      <c r="C877" s="25" t="n"/>
      <c r="D877" s="23">
        <f>IF(OR(B877="",C877=""),"",B877&amp;"|"&amp;C877)</f>
        <v/>
      </c>
      <c r="E877" s="29" t="n"/>
      <c r="F877" s="52" t="n"/>
      <c r="G877" s="49" t="n"/>
      <c r="H877" s="49" t="n"/>
      <c r="I877" s="30">
        <f>IF(OR(D877="",NOT(ISNUMBER(G877))),"",D877&amp;"|"&amp;YEAR(G877)&amp;"-"&amp;RIGHT("0"&amp;MONTH(G877),2)&amp;"-"&amp;RIGHT("0"&amp;DAY(G877),2))</f>
        <v/>
      </c>
      <c r="J877" s="52" t="n"/>
      <c r="K877" s="25" t="n"/>
      <c r="L877" s="29" t="n"/>
      <c r="M877" s="25" t="n"/>
      <c r="N877" s="25" t="n"/>
      <c r="O877" s="23">
        <f>IF(A877&amp;B877&amp;C877="","",IF(I877="","Sem vínculo",IF(COUNTIF(oc_chave,I877)&gt;0,"Vinculada","Previsão não encontrada")))</f>
        <v/>
      </c>
      <c r="P877" s="39">
        <f>IF(ISNUMBER(H877),YEAR(H877),"")</f>
        <v/>
      </c>
      <c r="Q877" s="23">
        <f>IF(D877="","",IF(COUNTIF(pl_chave,D877)&gt;0,"No plano atual","Fora do plano: histórico preservado"))</f>
        <v/>
      </c>
      <c r="R877" s="23">
        <f>IF(A877&amp;B877&amp;C877="","",IF(A877="","ERRO: falta ID do registro",IF(COUNTIF(ex_id,A877)&gt;1,"ERRO: ID do registro duplicado",IF(NOT(ISNUMBER(H877)),"ERRO: data realizada ausente ou inválida",IF(AND(ISNUMBER(pcmd_emissao),N(H877)&gt;N(pcmd_emissao)),"Verificar: realizada após a emissão","OK")))))</f>
        <v/>
      </c>
      <c r="S877" s="53" t="n"/>
    </row>
    <row r="878">
      <c r="A878" s="25" t="n"/>
      <c r="B878" s="29" t="n"/>
      <c r="C878" s="25" t="n"/>
      <c r="D878" s="23">
        <f>IF(OR(B878="",C878=""),"",B878&amp;"|"&amp;C878)</f>
        <v/>
      </c>
      <c r="E878" s="29" t="n"/>
      <c r="F878" s="52" t="n"/>
      <c r="G878" s="49" t="n"/>
      <c r="H878" s="49" t="n"/>
      <c r="I878" s="30">
        <f>IF(OR(D878="",NOT(ISNUMBER(G878))),"",D878&amp;"|"&amp;YEAR(G878)&amp;"-"&amp;RIGHT("0"&amp;MONTH(G878),2)&amp;"-"&amp;RIGHT("0"&amp;DAY(G878),2))</f>
        <v/>
      </c>
      <c r="J878" s="52" t="n"/>
      <c r="K878" s="25" t="n"/>
      <c r="L878" s="29" t="n"/>
      <c r="M878" s="25" t="n"/>
      <c r="N878" s="25" t="n"/>
      <c r="O878" s="23">
        <f>IF(A878&amp;B878&amp;C878="","",IF(I878="","Sem vínculo",IF(COUNTIF(oc_chave,I878)&gt;0,"Vinculada","Previsão não encontrada")))</f>
        <v/>
      </c>
      <c r="P878" s="39">
        <f>IF(ISNUMBER(H878),YEAR(H878),"")</f>
        <v/>
      </c>
      <c r="Q878" s="23">
        <f>IF(D878="","",IF(COUNTIF(pl_chave,D878)&gt;0,"No plano atual","Fora do plano: histórico preservado"))</f>
        <v/>
      </c>
      <c r="R878" s="23">
        <f>IF(A878&amp;B878&amp;C878="","",IF(A878="","ERRO: falta ID do registro",IF(COUNTIF(ex_id,A878)&gt;1,"ERRO: ID do registro duplicado",IF(NOT(ISNUMBER(H878)),"ERRO: data realizada ausente ou inválida",IF(AND(ISNUMBER(pcmd_emissao),N(H878)&gt;N(pcmd_emissao)),"Verificar: realizada após a emissão","OK")))))</f>
        <v/>
      </c>
      <c r="S878" s="53" t="n"/>
    </row>
    <row r="879">
      <c r="A879" s="25" t="n"/>
      <c r="B879" s="29" t="n"/>
      <c r="C879" s="25" t="n"/>
      <c r="D879" s="23">
        <f>IF(OR(B879="",C879=""),"",B879&amp;"|"&amp;C879)</f>
        <v/>
      </c>
      <c r="E879" s="29" t="n"/>
      <c r="F879" s="52" t="n"/>
      <c r="G879" s="49" t="n"/>
      <c r="H879" s="49" t="n"/>
      <c r="I879" s="30">
        <f>IF(OR(D879="",NOT(ISNUMBER(G879))),"",D879&amp;"|"&amp;YEAR(G879)&amp;"-"&amp;RIGHT("0"&amp;MONTH(G879),2)&amp;"-"&amp;RIGHT("0"&amp;DAY(G879),2))</f>
        <v/>
      </c>
      <c r="J879" s="52" t="n"/>
      <c r="K879" s="25" t="n"/>
      <c r="L879" s="29" t="n"/>
      <c r="M879" s="25" t="n"/>
      <c r="N879" s="25" t="n"/>
      <c r="O879" s="23">
        <f>IF(A879&amp;B879&amp;C879="","",IF(I879="","Sem vínculo",IF(COUNTIF(oc_chave,I879)&gt;0,"Vinculada","Previsão não encontrada")))</f>
        <v/>
      </c>
      <c r="P879" s="39">
        <f>IF(ISNUMBER(H879),YEAR(H879),"")</f>
        <v/>
      </c>
      <c r="Q879" s="23">
        <f>IF(D879="","",IF(COUNTIF(pl_chave,D879)&gt;0,"No plano atual","Fora do plano: histórico preservado"))</f>
        <v/>
      </c>
      <c r="R879" s="23">
        <f>IF(A879&amp;B879&amp;C879="","",IF(A879="","ERRO: falta ID do registro",IF(COUNTIF(ex_id,A879)&gt;1,"ERRO: ID do registro duplicado",IF(NOT(ISNUMBER(H879)),"ERRO: data realizada ausente ou inválida",IF(AND(ISNUMBER(pcmd_emissao),N(H879)&gt;N(pcmd_emissao)),"Verificar: realizada após a emissão","OK")))))</f>
        <v/>
      </c>
      <c r="S879" s="53" t="n"/>
    </row>
    <row r="880">
      <c r="A880" s="25" t="n"/>
      <c r="B880" s="29" t="n"/>
      <c r="C880" s="25" t="n"/>
      <c r="D880" s="23">
        <f>IF(OR(B880="",C880=""),"",B880&amp;"|"&amp;C880)</f>
        <v/>
      </c>
      <c r="E880" s="29" t="n"/>
      <c r="F880" s="52" t="n"/>
      <c r="G880" s="49" t="n"/>
      <c r="H880" s="49" t="n"/>
      <c r="I880" s="30">
        <f>IF(OR(D880="",NOT(ISNUMBER(G880))),"",D880&amp;"|"&amp;YEAR(G880)&amp;"-"&amp;RIGHT("0"&amp;MONTH(G880),2)&amp;"-"&amp;RIGHT("0"&amp;DAY(G880),2))</f>
        <v/>
      </c>
      <c r="J880" s="52" t="n"/>
      <c r="K880" s="25" t="n"/>
      <c r="L880" s="29" t="n"/>
      <c r="M880" s="25" t="n"/>
      <c r="N880" s="25" t="n"/>
      <c r="O880" s="23">
        <f>IF(A880&amp;B880&amp;C880="","",IF(I880="","Sem vínculo",IF(COUNTIF(oc_chave,I880)&gt;0,"Vinculada","Previsão não encontrada")))</f>
        <v/>
      </c>
      <c r="P880" s="39">
        <f>IF(ISNUMBER(H880),YEAR(H880),"")</f>
        <v/>
      </c>
      <c r="Q880" s="23">
        <f>IF(D880="","",IF(COUNTIF(pl_chave,D880)&gt;0,"No plano atual","Fora do plano: histórico preservado"))</f>
        <v/>
      </c>
      <c r="R880" s="23">
        <f>IF(A880&amp;B880&amp;C880="","",IF(A880="","ERRO: falta ID do registro",IF(COUNTIF(ex_id,A880)&gt;1,"ERRO: ID do registro duplicado",IF(NOT(ISNUMBER(H880)),"ERRO: data realizada ausente ou inválida",IF(AND(ISNUMBER(pcmd_emissao),N(H880)&gt;N(pcmd_emissao)),"Verificar: realizada após a emissão","OK")))))</f>
        <v/>
      </c>
      <c r="S880" s="53" t="n"/>
    </row>
    <row r="881">
      <c r="A881" s="25" t="n"/>
      <c r="B881" s="29" t="n"/>
      <c r="C881" s="25" t="n"/>
      <c r="D881" s="23">
        <f>IF(OR(B881="",C881=""),"",B881&amp;"|"&amp;C881)</f>
        <v/>
      </c>
      <c r="E881" s="29" t="n"/>
      <c r="F881" s="52" t="n"/>
      <c r="G881" s="49" t="n"/>
      <c r="H881" s="49" t="n"/>
      <c r="I881" s="30">
        <f>IF(OR(D881="",NOT(ISNUMBER(G881))),"",D881&amp;"|"&amp;YEAR(G881)&amp;"-"&amp;RIGHT("0"&amp;MONTH(G881),2)&amp;"-"&amp;RIGHT("0"&amp;DAY(G881),2))</f>
        <v/>
      </c>
      <c r="J881" s="52" t="n"/>
      <c r="K881" s="25" t="n"/>
      <c r="L881" s="29" t="n"/>
      <c r="M881" s="25" t="n"/>
      <c r="N881" s="25" t="n"/>
      <c r="O881" s="23">
        <f>IF(A881&amp;B881&amp;C881="","",IF(I881="","Sem vínculo",IF(COUNTIF(oc_chave,I881)&gt;0,"Vinculada","Previsão não encontrada")))</f>
        <v/>
      </c>
      <c r="P881" s="39">
        <f>IF(ISNUMBER(H881),YEAR(H881),"")</f>
        <v/>
      </c>
      <c r="Q881" s="23">
        <f>IF(D881="","",IF(COUNTIF(pl_chave,D881)&gt;0,"No plano atual","Fora do plano: histórico preservado"))</f>
        <v/>
      </c>
      <c r="R881" s="23">
        <f>IF(A881&amp;B881&amp;C881="","",IF(A881="","ERRO: falta ID do registro",IF(COUNTIF(ex_id,A881)&gt;1,"ERRO: ID do registro duplicado",IF(NOT(ISNUMBER(H881)),"ERRO: data realizada ausente ou inválida",IF(AND(ISNUMBER(pcmd_emissao),N(H881)&gt;N(pcmd_emissao)),"Verificar: realizada após a emissão","OK")))))</f>
        <v/>
      </c>
      <c r="S881" s="53" t="n"/>
    </row>
    <row r="882">
      <c r="A882" s="25" t="n"/>
      <c r="B882" s="29" t="n"/>
      <c r="C882" s="25" t="n"/>
      <c r="D882" s="23">
        <f>IF(OR(B882="",C882=""),"",B882&amp;"|"&amp;C882)</f>
        <v/>
      </c>
      <c r="E882" s="29" t="n"/>
      <c r="F882" s="52" t="n"/>
      <c r="G882" s="49" t="n"/>
      <c r="H882" s="49" t="n"/>
      <c r="I882" s="30">
        <f>IF(OR(D882="",NOT(ISNUMBER(G882))),"",D882&amp;"|"&amp;YEAR(G882)&amp;"-"&amp;RIGHT("0"&amp;MONTH(G882),2)&amp;"-"&amp;RIGHT("0"&amp;DAY(G882),2))</f>
        <v/>
      </c>
      <c r="J882" s="52" t="n"/>
      <c r="K882" s="25" t="n"/>
      <c r="L882" s="29" t="n"/>
      <c r="M882" s="25" t="n"/>
      <c r="N882" s="25" t="n"/>
      <c r="O882" s="23">
        <f>IF(A882&amp;B882&amp;C882="","",IF(I882="","Sem vínculo",IF(COUNTIF(oc_chave,I882)&gt;0,"Vinculada","Previsão não encontrada")))</f>
        <v/>
      </c>
      <c r="P882" s="39">
        <f>IF(ISNUMBER(H882),YEAR(H882),"")</f>
        <v/>
      </c>
      <c r="Q882" s="23">
        <f>IF(D882="","",IF(COUNTIF(pl_chave,D882)&gt;0,"No plano atual","Fora do plano: histórico preservado"))</f>
        <v/>
      </c>
      <c r="R882" s="23">
        <f>IF(A882&amp;B882&amp;C882="","",IF(A882="","ERRO: falta ID do registro",IF(COUNTIF(ex_id,A882)&gt;1,"ERRO: ID do registro duplicado",IF(NOT(ISNUMBER(H882)),"ERRO: data realizada ausente ou inválida",IF(AND(ISNUMBER(pcmd_emissao),N(H882)&gt;N(pcmd_emissao)),"Verificar: realizada após a emissão","OK")))))</f>
        <v/>
      </c>
      <c r="S882" s="53" t="n"/>
    </row>
    <row r="883">
      <c r="A883" s="25" t="n"/>
      <c r="B883" s="29" t="n"/>
      <c r="C883" s="25" t="n"/>
      <c r="D883" s="23">
        <f>IF(OR(B883="",C883=""),"",B883&amp;"|"&amp;C883)</f>
        <v/>
      </c>
      <c r="E883" s="29" t="n"/>
      <c r="F883" s="52" t="n"/>
      <c r="G883" s="49" t="n"/>
      <c r="H883" s="49" t="n"/>
      <c r="I883" s="30">
        <f>IF(OR(D883="",NOT(ISNUMBER(G883))),"",D883&amp;"|"&amp;YEAR(G883)&amp;"-"&amp;RIGHT("0"&amp;MONTH(G883),2)&amp;"-"&amp;RIGHT("0"&amp;DAY(G883),2))</f>
        <v/>
      </c>
      <c r="J883" s="52" t="n"/>
      <c r="K883" s="25" t="n"/>
      <c r="L883" s="29" t="n"/>
      <c r="M883" s="25" t="n"/>
      <c r="N883" s="25" t="n"/>
      <c r="O883" s="23">
        <f>IF(A883&amp;B883&amp;C883="","",IF(I883="","Sem vínculo",IF(COUNTIF(oc_chave,I883)&gt;0,"Vinculada","Previsão não encontrada")))</f>
        <v/>
      </c>
      <c r="P883" s="39">
        <f>IF(ISNUMBER(H883),YEAR(H883),"")</f>
        <v/>
      </c>
      <c r="Q883" s="23">
        <f>IF(D883="","",IF(COUNTIF(pl_chave,D883)&gt;0,"No plano atual","Fora do plano: histórico preservado"))</f>
        <v/>
      </c>
      <c r="R883" s="23">
        <f>IF(A883&amp;B883&amp;C883="","",IF(A883="","ERRO: falta ID do registro",IF(COUNTIF(ex_id,A883)&gt;1,"ERRO: ID do registro duplicado",IF(NOT(ISNUMBER(H883)),"ERRO: data realizada ausente ou inválida",IF(AND(ISNUMBER(pcmd_emissao),N(H883)&gt;N(pcmd_emissao)),"Verificar: realizada após a emissão","OK")))))</f>
        <v/>
      </c>
      <c r="S883" s="53" t="n"/>
    </row>
    <row r="884">
      <c r="A884" s="25" t="n"/>
      <c r="B884" s="29" t="n"/>
      <c r="C884" s="25" t="n"/>
      <c r="D884" s="23">
        <f>IF(OR(B884="",C884=""),"",B884&amp;"|"&amp;C884)</f>
        <v/>
      </c>
      <c r="E884" s="29" t="n"/>
      <c r="F884" s="52" t="n"/>
      <c r="G884" s="49" t="n"/>
      <c r="H884" s="49" t="n"/>
      <c r="I884" s="30">
        <f>IF(OR(D884="",NOT(ISNUMBER(G884))),"",D884&amp;"|"&amp;YEAR(G884)&amp;"-"&amp;RIGHT("0"&amp;MONTH(G884),2)&amp;"-"&amp;RIGHT("0"&amp;DAY(G884),2))</f>
        <v/>
      </c>
      <c r="J884" s="52" t="n"/>
      <c r="K884" s="25" t="n"/>
      <c r="L884" s="29" t="n"/>
      <c r="M884" s="25" t="n"/>
      <c r="N884" s="25" t="n"/>
      <c r="O884" s="23">
        <f>IF(A884&amp;B884&amp;C884="","",IF(I884="","Sem vínculo",IF(COUNTIF(oc_chave,I884)&gt;0,"Vinculada","Previsão não encontrada")))</f>
        <v/>
      </c>
      <c r="P884" s="39">
        <f>IF(ISNUMBER(H884),YEAR(H884),"")</f>
        <v/>
      </c>
      <c r="Q884" s="23">
        <f>IF(D884="","",IF(COUNTIF(pl_chave,D884)&gt;0,"No plano atual","Fora do plano: histórico preservado"))</f>
        <v/>
      </c>
      <c r="R884" s="23">
        <f>IF(A884&amp;B884&amp;C884="","",IF(A884="","ERRO: falta ID do registro",IF(COUNTIF(ex_id,A884)&gt;1,"ERRO: ID do registro duplicado",IF(NOT(ISNUMBER(H884)),"ERRO: data realizada ausente ou inválida",IF(AND(ISNUMBER(pcmd_emissao),N(H884)&gt;N(pcmd_emissao)),"Verificar: realizada após a emissão","OK")))))</f>
        <v/>
      </c>
      <c r="S884" s="53" t="n"/>
    </row>
    <row r="885">
      <c r="A885" s="25" t="n"/>
      <c r="B885" s="29" t="n"/>
      <c r="C885" s="25" t="n"/>
      <c r="D885" s="23">
        <f>IF(OR(B885="",C885=""),"",B885&amp;"|"&amp;C885)</f>
        <v/>
      </c>
      <c r="E885" s="29" t="n"/>
      <c r="F885" s="52" t="n"/>
      <c r="G885" s="49" t="n"/>
      <c r="H885" s="49" t="n"/>
      <c r="I885" s="30">
        <f>IF(OR(D885="",NOT(ISNUMBER(G885))),"",D885&amp;"|"&amp;YEAR(G885)&amp;"-"&amp;RIGHT("0"&amp;MONTH(G885),2)&amp;"-"&amp;RIGHT("0"&amp;DAY(G885),2))</f>
        <v/>
      </c>
      <c r="J885" s="52" t="n"/>
      <c r="K885" s="25" t="n"/>
      <c r="L885" s="29" t="n"/>
      <c r="M885" s="25" t="n"/>
      <c r="N885" s="25" t="n"/>
      <c r="O885" s="23">
        <f>IF(A885&amp;B885&amp;C885="","",IF(I885="","Sem vínculo",IF(COUNTIF(oc_chave,I885)&gt;0,"Vinculada","Previsão não encontrada")))</f>
        <v/>
      </c>
      <c r="P885" s="39">
        <f>IF(ISNUMBER(H885),YEAR(H885),"")</f>
        <v/>
      </c>
      <c r="Q885" s="23">
        <f>IF(D885="","",IF(COUNTIF(pl_chave,D885)&gt;0,"No plano atual","Fora do plano: histórico preservado"))</f>
        <v/>
      </c>
      <c r="R885" s="23">
        <f>IF(A885&amp;B885&amp;C885="","",IF(A885="","ERRO: falta ID do registro",IF(COUNTIF(ex_id,A885)&gt;1,"ERRO: ID do registro duplicado",IF(NOT(ISNUMBER(H885)),"ERRO: data realizada ausente ou inválida",IF(AND(ISNUMBER(pcmd_emissao),N(H885)&gt;N(pcmd_emissao)),"Verificar: realizada após a emissão","OK")))))</f>
        <v/>
      </c>
      <c r="S885" s="53" t="n"/>
    </row>
    <row r="886">
      <c r="A886" s="25" t="n"/>
      <c r="B886" s="29" t="n"/>
      <c r="C886" s="25" t="n"/>
      <c r="D886" s="23">
        <f>IF(OR(B886="",C886=""),"",B886&amp;"|"&amp;C886)</f>
        <v/>
      </c>
      <c r="E886" s="29" t="n"/>
      <c r="F886" s="52" t="n"/>
      <c r="G886" s="49" t="n"/>
      <c r="H886" s="49" t="n"/>
      <c r="I886" s="30">
        <f>IF(OR(D886="",NOT(ISNUMBER(G886))),"",D886&amp;"|"&amp;YEAR(G886)&amp;"-"&amp;RIGHT("0"&amp;MONTH(G886),2)&amp;"-"&amp;RIGHT("0"&amp;DAY(G886),2))</f>
        <v/>
      </c>
      <c r="J886" s="52" t="n"/>
      <c r="K886" s="25" t="n"/>
      <c r="L886" s="29" t="n"/>
      <c r="M886" s="25" t="n"/>
      <c r="N886" s="25" t="n"/>
      <c r="O886" s="23">
        <f>IF(A886&amp;B886&amp;C886="","",IF(I886="","Sem vínculo",IF(COUNTIF(oc_chave,I886)&gt;0,"Vinculada","Previsão não encontrada")))</f>
        <v/>
      </c>
      <c r="P886" s="39">
        <f>IF(ISNUMBER(H886),YEAR(H886),"")</f>
        <v/>
      </c>
      <c r="Q886" s="23">
        <f>IF(D886="","",IF(COUNTIF(pl_chave,D886)&gt;0,"No plano atual","Fora do plano: histórico preservado"))</f>
        <v/>
      </c>
      <c r="R886" s="23">
        <f>IF(A886&amp;B886&amp;C886="","",IF(A886="","ERRO: falta ID do registro",IF(COUNTIF(ex_id,A886)&gt;1,"ERRO: ID do registro duplicado",IF(NOT(ISNUMBER(H886)),"ERRO: data realizada ausente ou inválida",IF(AND(ISNUMBER(pcmd_emissao),N(H886)&gt;N(pcmd_emissao)),"Verificar: realizada após a emissão","OK")))))</f>
        <v/>
      </c>
      <c r="S886" s="53" t="n"/>
    </row>
    <row r="887">
      <c r="A887" s="25" t="n"/>
      <c r="B887" s="29" t="n"/>
      <c r="C887" s="25" t="n"/>
      <c r="D887" s="23">
        <f>IF(OR(B887="",C887=""),"",B887&amp;"|"&amp;C887)</f>
        <v/>
      </c>
      <c r="E887" s="29" t="n"/>
      <c r="F887" s="52" t="n"/>
      <c r="G887" s="49" t="n"/>
      <c r="H887" s="49" t="n"/>
      <c r="I887" s="30">
        <f>IF(OR(D887="",NOT(ISNUMBER(G887))),"",D887&amp;"|"&amp;YEAR(G887)&amp;"-"&amp;RIGHT("0"&amp;MONTH(G887),2)&amp;"-"&amp;RIGHT("0"&amp;DAY(G887),2))</f>
        <v/>
      </c>
      <c r="J887" s="52" t="n"/>
      <c r="K887" s="25" t="n"/>
      <c r="L887" s="29" t="n"/>
      <c r="M887" s="25" t="n"/>
      <c r="N887" s="25" t="n"/>
      <c r="O887" s="23">
        <f>IF(A887&amp;B887&amp;C887="","",IF(I887="","Sem vínculo",IF(COUNTIF(oc_chave,I887)&gt;0,"Vinculada","Previsão não encontrada")))</f>
        <v/>
      </c>
      <c r="P887" s="39">
        <f>IF(ISNUMBER(H887),YEAR(H887),"")</f>
        <v/>
      </c>
      <c r="Q887" s="23">
        <f>IF(D887="","",IF(COUNTIF(pl_chave,D887)&gt;0,"No plano atual","Fora do plano: histórico preservado"))</f>
        <v/>
      </c>
      <c r="R887" s="23">
        <f>IF(A887&amp;B887&amp;C887="","",IF(A887="","ERRO: falta ID do registro",IF(COUNTIF(ex_id,A887)&gt;1,"ERRO: ID do registro duplicado",IF(NOT(ISNUMBER(H887)),"ERRO: data realizada ausente ou inválida",IF(AND(ISNUMBER(pcmd_emissao),N(H887)&gt;N(pcmd_emissao)),"Verificar: realizada após a emissão","OK")))))</f>
        <v/>
      </c>
      <c r="S887" s="53" t="n"/>
    </row>
    <row r="888">
      <c r="A888" s="25" t="n"/>
      <c r="B888" s="29" t="n"/>
      <c r="C888" s="25" t="n"/>
      <c r="D888" s="23">
        <f>IF(OR(B888="",C888=""),"",B888&amp;"|"&amp;C888)</f>
        <v/>
      </c>
      <c r="E888" s="29" t="n"/>
      <c r="F888" s="52" t="n"/>
      <c r="G888" s="49" t="n"/>
      <c r="H888" s="49" t="n"/>
      <c r="I888" s="30">
        <f>IF(OR(D888="",NOT(ISNUMBER(G888))),"",D888&amp;"|"&amp;YEAR(G888)&amp;"-"&amp;RIGHT("0"&amp;MONTH(G888),2)&amp;"-"&amp;RIGHT("0"&amp;DAY(G888),2))</f>
        <v/>
      </c>
      <c r="J888" s="52" t="n"/>
      <c r="K888" s="25" t="n"/>
      <c r="L888" s="29" t="n"/>
      <c r="M888" s="25" t="n"/>
      <c r="N888" s="25" t="n"/>
      <c r="O888" s="23">
        <f>IF(A888&amp;B888&amp;C888="","",IF(I888="","Sem vínculo",IF(COUNTIF(oc_chave,I888)&gt;0,"Vinculada","Previsão não encontrada")))</f>
        <v/>
      </c>
      <c r="P888" s="39">
        <f>IF(ISNUMBER(H888),YEAR(H888),"")</f>
        <v/>
      </c>
      <c r="Q888" s="23">
        <f>IF(D888="","",IF(COUNTIF(pl_chave,D888)&gt;0,"No plano atual","Fora do plano: histórico preservado"))</f>
        <v/>
      </c>
      <c r="R888" s="23">
        <f>IF(A888&amp;B888&amp;C888="","",IF(A888="","ERRO: falta ID do registro",IF(COUNTIF(ex_id,A888)&gt;1,"ERRO: ID do registro duplicado",IF(NOT(ISNUMBER(H888)),"ERRO: data realizada ausente ou inválida",IF(AND(ISNUMBER(pcmd_emissao),N(H888)&gt;N(pcmd_emissao)),"Verificar: realizada após a emissão","OK")))))</f>
        <v/>
      </c>
      <c r="S888" s="53" t="n"/>
    </row>
    <row r="889">
      <c r="A889" s="25" t="n"/>
      <c r="B889" s="29" t="n"/>
      <c r="C889" s="25" t="n"/>
      <c r="D889" s="23">
        <f>IF(OR(B889="",C889=""),"",B889&amp;"|"&amp;C889)</f>
        <v/>
      </c>
      <c r="E889" s="29" t="n"/>
      <c r="F889" s="52" t="n"/>
      <c r="G889" s="49" t="n"/>
      <c r="H889" s="49" t="n"/>
      <c r="I889" s="30">
        <f>IF(OR(D889="",NOT(ISNUMBER(G889))),"",D889&amp;"|"&amp;YEAR(G889)&amp;"-"&amp;RIGHT("0"&amp;MONTH(G889),2)&amp;"-"&amp;RIGHT("0"&amp;DAY(G889),2))</f>
        <v/>
      </c>
      <c r="J889" s="52" t="n"/>
      <c r="K889" s="25" t="n"/>
      <c r="L889" s="29" t="n"/>
      <c r="M889" s="25" t="n"/>
      <c r="N889" s="25" t="n"/>
      <c r="O889" s="23">
        <f>IF(A889&amp;B889&amp;C889="","",IF(I889="","Sem vínculo",IF(COUNTIF(oc_chave,I889)&gt;0,"Vinculada","Previsão não encontrada")))</f>
        <v/>
      </c>
      <c r="P889" s="39">
        <f>IF(ISNUMBER(H889),YEAR(H889),"")</f>
        <v/>
      </c>
      <c r="Q889" s="23">
        <f>IF(D889="","",IF(COUNTIF(pl_chave,D889)&gt;0,"No plano atual","Fora do plano: histórico preservado"))</f>
        <v/>
      </c>
      <c r="R889" s="23">
        <f>IF(A889&amp;B889&amp;C889="","",IF(A889="","ERRO: falta ID do registro",IF(COUNTIF(ex_id,A889)&gt;1,"ERRO: ID do registro duplicado",IF(NOT(ISNUMBER(H889)),"ERRO: data realizada ausente ou inválida",IF(AND(ISNUMBER(pcmd_emissao),N(H889)&gt;N(pcmd_emissao)),"Verificar: realizada após a emissão","OK")))))</f>
        <v/>
      </c>
      <c r="S889" s="53" t="n"/>
    </row>
    <row r="890">
      <c r="A890" s="25" t="n"/>
      <c r="B890" s="29" t="n"/>
      <c r="C890" s="25" t="n"/>
      <c r="D890" s="23">
        <f>IF(OR(B890="",C890=""),"",B890&amp;"|"&amp;C890)</f>
        <v/>
      </c>
      <c r="E890" s="29" t="n"/>
      <c r="F890" s="52" t="n"/>
      <c r="G890" s="49" t="n"/>
      <c r="H890" s="49" t="n"/>
      <c r="I890" s="30">
        <f>IF(OR(D890="",NOT(ISNUMBER(G890))),"",D890&amp;"|"&amp;YEAR(G890)&amp;"-"&amp;RIGHT("0"&amp;MONTH(G890),2)&amp;"-"&amp;RIGHT("0"&amp;DAY(G890),2))</f>
        <v/>
      </c>
      <c r="J890" s="52" t="n"/>
      <c r="K890" s="25" t="n"/>
      <c r="L890" s="29" t="n"/>
      <c r="M890" s="25" t="n"/>
      <c r="N890" s="25" t="n"/>
      <c r="O890" s="23">
        <f>IF(A890&amp;B890&amp;C890="","",IF(I890="","Sem vínculo",IF(COUNTIF(oc_chave,I890)&gt;0,"Vinculada","Previsão não encontrada")))</f>
        <v/>
      </c>
      <c r="P890" s="39">
        <f>IF(ISNUMBER(H890),YEAR(H890),"")</f>
        <v/>
      </c>
      <c r="Q890" s="23">
        <f>IF(D890="","",IF(COUNTIF(pl_chave,D890)&gt;0,"No plano atual","Fora do plano: histórico preservado"))</f>
        <v/>
      </c>
      <c r="R890" s="23">
        <f>IF(A890&amp;B890&amp;C890="","",IF(A890="","ERRO: falta ID do registro",IF(COUNTIF(ex_id,A890)&gt;1,"ERRO: ID do registro duplicado",IF(NOT(ISNUMBER(H890)),"ERRO: data realizada ausente ou inválida",IF(AND(ISNUMBER(pcmd_emissao),N(H890)&gt;N(pcmd_emissao)),"Verificar: realizada após a emissão","OK")))))</f>
        <v/>
      </c>
      <c r="S890" s="53" t="n"/>
    </row>
    <row r="891">
      <c r="A891" s="25" t="n"/>
      <c r="B891" s="29" t="n"/>
      <c r="C891" s="25" t="n"/>
      <c r="D891" s="23">
        <f>IF(OR(B891="",C891=""),"",B891&amp;"|"&amp;C891)</f>
        <v/>
      </c>
      <c r="E891" s="29" t="n"/>
      <c r="F891" s="52" t="n"/>
      <c r="G891" s="49" t="n"/>
      <c r="H891" s="49" t="n"/>
      <c r="I891" s="30">
        <f>IF(OR(D891="",NOT(ISNUMBER(G891))),"",D891&amp;"|"&amp;YEAR(G891)&amp;"-"&amp;RIGHT("0"&amp;MONTH(G891),2)&amp;"-"&amp;RIGHT("0"&amp;DAY(G891),2))</f>
        <v/>
      </c>
      <c r="J891" s="52" t="n"/>
      <c r="K891" s="25" t="n"/>
      <c r="L891" s="29" t="n"/>
      <c r="M891" s="25" t="n"/>
      <c r="N891" s="25" t="n"/>
      <c r="O891" s="23">
        <f>IF(A891&amp;B891&amp;C891="","",IF(I891="","Sem vínculo",IF(COUNTIF(oc_chave,I891)&gt;0,"Vinculada","Previsão não encontrada")))</f>
        <v/>
      </c>
      <c r="P891" s="39">
        <f>IF(ISNUMBER(H891),YEAR(H891),"")</f>
        <v/>
      </c>
      <c r="Q891" s="23">
        <f>IF(D891="","",IF(COUNTIF(pl_chave,D891)&gt;0,"No plano atual","Fora do plano: histórico preservado"))</f>
        <v/>
      </c>
      <c r="R891" s="23">
        <f>IF(A891&amp;B891&amp;C891="","",IF(A891="","ERRO: falta ID do registro",IF(COUNTIF(ex_id,A891)&gt;1,"ERRO: ID do registro duplicado",IF(NOT(ISNUMBER(H891)),"ERRO: data realizada ausente ou inválida",IF(AND(ISNUMBER(pcmd_emissao),N(H891)&gt;N(pcmd_emissao)),"Verificar: realizada após a emissão","OK")))))</f>
        <v/>
      </c>
      <c r="S891" s="53" t="n"/>
    </row>
    <row r="892">
      <c r="A892" s="25" t="n"/>
      <c r="B892" s="29" t="n"/>
      <c r="C892" s="25" t="n"/>
      <c r="D892" s="23">
        <f>IF(OR(B892="",C892=""),"",B892&amp;"|"&amp;C892)</f>
        <v/>
      </c>
      <c r="E892" s="29" t="n"/>
      <c r="F892" s="52" t="n"/>
      <c r="G892" s="49" t="n"/>
      <c r="H892" s="49" t="n"/>
      <c r="I892" s="30">
        <f>IF(OR(D892="",NOT(ISNUMBER(G892))),"",D892&amp;"|"&amp;YEAR(G892)&amp;"-"&amp;RIGHT("0"&amp;MONTH(G892),2)&amp;"-"&amp;RIGHT("0"&amp;DAY(G892),2))</f>
        <v/>
      </c>
      <c r="J892" s="52" t="n"/>
      <c r="K892" s="25" t="n"/>
      <c r="L892" s="29" t="n"/>
      <c r="M892" s="25" t="n"/>
      <c r="N892" s="25" t="n"/>
      <c r="O892" s="23">
        <f>IF(A892&amp;B892&amp;C892="","",IF(I892="","Sem vínculo",IF(COUNTIF(oc_chave,I892)&gt;0,"Vinculada","Previsão não encontrada")))</f>
        <v/>
      </c>
      <c r="P892" s="39">
        <f>IF(ISNUMBER(H892),YEAR(H892),"")</f>
        <v/>
      </c>
      <c r="Q892" s="23">
        <f>IF(D892="","",IF(COUNTIF(pl_chave,D892)&gt;0,"No plano atual","Fora do plano: histórico preservado"))</f>
        <v/>
      </c>
      <c r="R892" s="23">
        <f>IF(A892&amp;B892&amp;C892="","",IF(A892="","ERRO: falta ID do registro",IF(COUNTIF(ex_id,A892)&gt;1,"ERRO: ID do registro duplicado",IF(NOT(ISNUMBER(H892)),"ERRO: data realizada ausente ou inválida",IF(AND(ISNUMBER(pcmd_emissao),N(H892)&gt;N(pcmd_emissao)),"Verificar: realizada após a emissão","OK")))))</f>
        <v/>
      </c>
      <c r="S892" s="53" t="n"/>
    </row>
    <row r="893">
      <c r="A893" s="25" t="n"/>
      <c r="B893" s="29" t="n"/>
      <c r="C893" s="25" t="n"/>
      <c r="D893" s="23">
        <f>IF(OR(B893="",C893=""),"",B893&amp;"|"&amp;C893)</f>
        <v/>
      </c>
      <c r="E893" s="29" t="n"/>
      <c r="F893" s="52" t="n"/>
      <c r="G893" s="49" t="n"/>
      <c r="H893" s="49" t="n"/>
      <c r="I893" s="30">
        <f>IF(OR(D893="",NOT(ISNUMBER(G893))),"",D893&amp;"|"&amp;YEAR(G893)&amp;"-"&amp;RIGHT("0"&amp;MONTH(G893),2)&amp;"-"&amp;RIGHT("0"&amp;DAY(G893),2))</f>
        <v/>
      </c>
      <c r="J893" s="52" t="n"/>
      <c r="K893" s="25" t="n"/>
      <c r="L893" s="29" t="n"/>
      <c r="M893" s="25" t="n"/>
      <c r="N893" s="25" t="n"/>
      <c r="O893" s="23">
        <f>IF(A893&amp;B893&amp;C893="","",IF(I893="","Sem vínculo",IF(COUNTIF(oc_chave,I893)&gt;0,"Vinculada","Previsão não encontrada")))</f>
        <v/>
      </c>
      <c r="P893" s="39">
        <f>IF(ISNUMBER(H893),YEAR(H893),"")</f>
        <v/>
      </c>
      <c r="Q893" s="23">
        <f>IF(D893="","",IF(COUNTIF(pl_chave,D893)&gt;0,"No plano atual","Fora do plano: histórico preservado"))</f>
        <v/>
      </c>
      <c r="R893" s="23">
        <f>IF(A893&amp;B893&amp;C893="","",IF(A893="","ERRO: falta ID do registro",IF(COUNTIF(ex_id,A893)&gt;1,"ERRO: ID do registro duplicado",IF(NOT(ISNUMBER(H893)),"ERRO: data realizada ausente ou inválida",IF(AND(ISNUMBER(pcmd_emissao),N(H893)&gt;N(pcmd_emissao)),"Verificar: realizada após a emissão","OK")))))</f>
        <v/>
      </c>
      <c r="S893" s="53" t="n"/>
    </row>
    <row r="894">
      <c r="A894" s="25" t="n"/>
      <c r="B894" s="29" t="n"/>
      <c r="C894" s="25" t="n"/>
      <c r="D894" s="23">
        <f>IF(OR(B894="",C894=""),"",B894&amp;"|"&amp;C894)</f>
        <v/>
      </c>
      <c r="E894" s="29" t="n"/>
      <c r="F894" s="52" t="n"/>
      <c r="G894" s="49" t="n"/>
      <c r="H894" s="49" t="n"/>
      <c r="I894" s="30">
        <f>IF(OR(D894="",NOT(ISNUMBER(G894))),"",D894&amp;"|"&amp;YEAR(G894)&amp;"-"&amp;RIGHT("0"&amp;MONTH(G894),2)&amp;"-"&amp;RIGHT("0"&amp;DAY(G894),2))</f>
        <v/>
      </c>
      <c r="J894" s="52" t="n"/>
      <c r="K894" s="25" t="n"/>
      <c r="L894" s="29" t="n"/>
      <c r="M894" s="25" t="n"/>
      <c r="N894" s="25" t="n"/>
      <c r="O894" s="23">
        <f>IF(A894&amp;B894&amp;C894="","",IF(I894="","Sem vínculo",IF(COUNTIF(oc_chave,I894)&gt;0,"Vinculada","Previsão não encontrada")))</f>
        <v/>
      </c>
      <c r="P894" s="39">
        <f>IF(ISNUMBER(H894),YEAR(H894),"")</f>
        <v/>
      </c>
      <c r="Q894" s="23">
        <f>IF(D894="","",IF(COUNTIF(pl_chave,D894)&gt;0,"No plano atual","Fora do plano: histórico preservado"))</f>
        <v/>
      </c>
      <c r="R894" s="23">
        <f>IF(A894&amp;B894&amp;C894="","",IF(A894="","ERRO: falta ID do registro",IF(COUNTIF(ex_id,A894)&gt;1,"ERRO: ID do registro duplicado",IF(NOT(ISNUMBER(H894)),"ERRO: data realizada ausente ou inválida",IF(AND(ISNUMBER(pcmd_emissao),N(H894)&gt;N(pcmd_emissao)),"Verificar: realizada após a emissão","OK")))))</f>
        <v/>
      </c>
      <c r="S894" s="53" t="n"/>
    </row>
    <row r="895">
      <c r="A895" s="25" t="n"/>
      <c r="B895" s="29" t="n"/>
      <c r="C895" s="25" t="n"/>
      <c r="D895" s="23">
        <f>IF(OR(B895="",C895=""),"",B895&amp;"|"&amp;C895)</f>
        <v/>
      </c>
      <c r="E895" s="29" t="n"/>
      <c r="F895" s="52" t="n"/>
      <c r="G895" s="49" t="n"/>
      <c r="H895" s="49" t="n"/>
      <c r="I895" s="30">
        <f>IF(OR(D895="",NOT(ISNUMBER(G895))),"",D895&amp;"|"&amp;YEAR(G895)&amp;"-"&amp;RIGHT("0"&amp;MONTH(G895),2)&amp;"-"&amp;RIGHT("0"&amp;DAY(G895),2))</f>
        <v/>
      </c>
      <c r="J895" s="52" t="n"/>
      <c r="K895" s="25" t="n"/>
      <c r="L895" s="29" t="n"/>
      <c r="M895" s="25" t="n"/>
      <c r="N895" s="25" t="n"/>
      <c r="O895" s="23">
        <f>IF(A895&amp;B895&amp;C895="","",IF(I895="","Sem vínculo",IF(COUNTIF(oc_chave,I895)&gt;0,"Vinculada","Previsão não encontrada")))</f>
        <v/>
      </c>
      <c r="P895" s="39">
        <f>IF(ISNUMBER(H895),YEAR(H895),"")</f>
        <v/>
      </c>
      <c r="Q895" s="23">
        <f>IF(D895="","",IF(COUNTIF(pl_chave,D895)&gt;0,"No plano atual","Fora do plano: histórico preservado"))</f>
        <v/>
      </c>
      <c r="R895" s="23">
        <f>IF(A895&amp;B895&amp;C895="","",IF(A895="","ERRO: falta ID do registro",IF(COUNTIF(ex_id,A895)&gt;1,"ERRO: ID do registro duplicado",IF(NOT(ISNUMBER(H895)),"ERRO: data realizada ausente ou inválida",IF(AND(ISNUMBER(pcmd_emissao),N(H895)&gt;N(pcmd_emissao)),"Verificar: realizada após a emissão","OK")))))</f>
        <v/>
      </c>
      <c r="S895" s="53" t="n"/>
    </row>
    <row r="896">
      <c r="A896" s="25" t="n"/>
      <c r="B896" s="29" t="n"/>
      <c r="C896" s="25" t="n"/>
      <c r="D896" s="23">
        <f>IF(OR(B896="",C896=""),"",B896&amp;"|"&amp;C896)</f>
        <v/>
      </c>
      <c r="E896" s="29" t="n"/>
      <c r="F896" s="52" t="n"/>
      <c r="G896" s="49" t="n"/>
      <c r="H896" s="49" t="n"/>
      <c r="I896" s="30">
        <f>IF(OR(D896="",NOT(ISNUMBER(G896))),"",D896&amp;"|"&amp;YEAR(G896)&amp;"-"&amp;RIGHT("0"&amp;MONTH(G896),2)&amp;"-"&amp;RIGHT("0"&amp;DAY(G896),2))</f>
        <v/>
      </c>
      <c r="J896" s="52" t="n"/>
      <c r="K896" s="25" t="n"/>
      <c r="L896" s="29" t="n"/>
      <c r="M896" s="25" t="n"/>
      <c r="N896" s="25" t="n"/>
      <c r="O896" s="23">
        <f>IF(A896&amp;B896&amp;C896="","",IF(I896="","Sem vínculo",IF(COUNTIF(oc_chave,I896)&gt;0,"Vinculada","Previsão não encontrada")))</f>
        <v/>
      </c>
      <c r="P896" s="39">
        <f>IF(ISNUMBER(H896),YEAR(H896),"")</f>
        <v/>
      </c>
      <c r="Q896" s="23">
        <f>IF(D896="","",IF(COUNTIF(pl_chave,D896)&gt;0,"No plano atual","Fora do plano: histórico preservado"))</f>
        <v/>
      </c>
      <c r="R896" s="23">
        <f>IF(A896&amp;B896&amp;C896="","",IF(A896="","ERRO: falta ID do registro",IF(COUNTIF(ex_id,A896)&gt;1,"ERRO: ID do registro duplicado",IF(NOT(ISNUMBER(H896)),"ERRO: data realizada ausente ou inválida",IF(AND(ISNUMBER(pcmd_emissao),N(H896)&gt;N(pcmd_emissao)),"Verificar: realizada após a emissão","OK")))))</f>
        <v/>
      </c>
      <c r="S896" s="53" t="n"/>
    </row>
    <row r="897">
      <c r="A897" s="25" t="n"/>
      <c r="B897" s="29" t="n"/>
      <c r="C897" s="25" t="n"/>
      <c r="D897" s="23">
        <f>IF(OR(B897="",C897=""),"",B897&amp;"|"&amp;C897)</f>
        <v/>
      </c>
      <c r="E897" s="29" t="n"/>
      <c r="F897" s="52" t="n"/>
      <c r="G897" s="49" t="n"/>
      <c r="H897" s="49" t="n"/>
      <c r="I897" s="30">
        <f>IF(OR(D897="",NOT(ISNUMBER(G897))),"",D897&amp;"|"&amp;YEAR(G897)&amp;"-"&amp;RIGHT("0"&amp;MONTH(G897),2)&amp;"-"&amp;RIGHT("0"&amp;DAY(G897),2))</f>
        <v/>
      </c>
      <c r="J897" s="52" t="n"/>
      <c r="K897" s="25" t="n"/>
      <c r="L897" s="29" t="n"/>
      <c r="M897" s="25" t="n"/>
      <c r="N897" s="25" t="n"/>
      <c r="O897" s="23">
        <f>IF(A897&amp;B897&amp;C897="","",IF(I897="","Sem vínculo",IF(COUNTIF(oc_chave,I897)&gt;0,"Vinculada","Previsão não encontrada")))</f>
        <v/>
      </c>
      <c r="P897" s="39">
        <f>IF(ISNUMBER(H897),YEAR(H897),"")</f>
        <v/>
      </c>
      <c r="Q897" s="23">
        <f>IF(D897="","",IF(COUNTIF(pl_chave,D897)&gt;0,"No plano atual","Fora do plano: histórico preservado"))</f>
        <v/>
      </c>
      <c r="R897" s="23">
        <f>IF(A897&amp;B897&amp;C897="","",IF(A897="","ERRO: falta ID do registro",IF(COUNTIF(ex_id,A897)&gt;1,"ERRO: ID do registro duplicado",IF(NOT(ISNUMBER(H897)),"ERRO: data realizada ausente ou inválida",IF(AND(ISNUMBER(pcmd_emissao),N(H897)&gt;N(pcmd_emissao)),"Verificar: realizada após a emissão","OK")))))</f>
        <v/>
      </c>
      <c r="S897" s="53" t="n"/>
    </row>
    <row r="898">
      <c r="A898" s="25" t="n"/>
      <c r="B898" s="29" t="n"/>
      <c r="C898" s="25" t="n"/>
      <c r="D898" s="23">
        <f>IF(OR(B898="",C898=""),"",B898&amp;"|"&amp;C898)</f>
        <v/>
      </c>
      <c r="E898" s="29" t="n"/>
      <c r="F898" s="52" t="n"/>
      <c r="G898" s="49" t="n"/>
      <c r="H898" s="49" t="n"/>
      <c r="I898" s="30">
        <f>IF(OR(D898="",NOT(ISNUMBER(G898))),"",D898&amp;"|"&amp;YEAR(G898)&amp;"-"&amp;RIGHT("0"&amp;MONTH(G898),2)&amp;"-"&amp;RIGHT("0"&amp;DAY(G898),2))</f>
        <v/>
      </c>
      <c r="J898" s="52" t="n"/>
      <c r="K898" s="25" t="n"/>
      <c r="L898" s="29" t="n"/>
      <c r="M898" s="25" t="n"/>
      <c r="N898" s="25" t="n"/>
      <c r="O898" s="23">
        <f>IF(A898&amp;B898&amp;C898="","",IF(I898="","Sem vínculo",IF(COUNTIF(oc_chave,I898)&gt;0,"Vinculada","Previsão não encontrada")))</f>
        <v/>
      </c>
      <c r="P898" s="39">
        <f>IF(ISNUMBER(H898),YEAR(H898),"")</f>
        <v/>
      </c>
      <c r="Q898" s="23">
        <f>IF(D898="","",IF(COUNTIF(pl_chave,D898)&gt;0,"No plano atual","Fora do plano: histórico preservado"))</f>
        <v/>
      </c>
      <c r="R898" s="23">
        <f>IF(A898&amp;B898&amp;C898="","",IF(A898="","ERRO: falta ID do registro",IF(COUNTIF(ex_id,A898)&gt;1,"ERRO: ID do registro duplicado",IF(NOT(ISNUMBER(H898)),"ERRO: data realizada ausente ou inválida",IF(AND(ISNUMBER(pcmd_emissao),N(H898)&gt;N(pcmd_emissao)),"Verificar: realizada após a emissão","OK")))))</f>
        <v/>
      </c>
      <c r="S898" s="53" t="n"/>
    </row>
    <row r="899">
      <c r="A899" s="25" t="n"/>
      <c r="B899" s="29" t="n"/>
      <c r="C899" s="25" t="n"/>
      <c r="D899" s="23">
        <f>IF(OR(B899="",C899=""),"",B899&amp;"|"&amp;C899)</f>
        <v/>
      </c>
      <c r="E899" s="29" t="n"/>
      <c r="F899" s="52" t="n"/>
      <c r="G899" s="49" t="n"/>
      <c r="H899" s="49" t="n"/>
      <c r="I899" s="30">
        <f>IF(OR(D899="",NOT(ISNUMBER(G899))),"",D899&amp;"|"&amp;YEAR(G899)&amp;"-"&amp;RIGHT("0"&amp;MONTH(G899),2)&amp;"-"&amp;RIGHT("0"&amp;DAY(G899),2))</f>
        <v/>
      </c>
      <c r="J899" s="52" t="n"/>
      <c r="K899" s="25" t="n"/>
      <c r="L899" s="29" t="n"/>
      <c r="M899" s="25" t="n"/>
      <c r="N899" s="25" t="n"/>
      <c r="O899" s="23">
        <f>IF(A899&amp;B899&amp;C899="","",IF(I899="","Sem vínculo",IF(COUNTIF(oc_chave,I899)&gt;0,"Vinculada","Previsão não encontrada")))</f>
        <v/>
      </c>
      <c r="P899" s="39">
        <f>IF(ISNUMBER(H899),YEAR(H899),"")</f>
        <v/>
      </c>
      <c r="Q899" s="23">
        <f>IF(D899="","",IF(COUNTIF(pl_chave,D899)&gt;0,"No plano atual","Fora do plano: histórico preservado"))</f>
        <v/>
      </c>
      <c r="R899" s="23">
        <f>IF(A899&amp;B899&amp;C899="","",IF(A899="","ERRO: falta ID do registro",IF(COUNTIF(ex_id,A899)&gt;1,"ERRO: ID do registro duplicado",IF(NOT(ISNUMBER(H899)),"ERRO: data realizada ausente ou inválida",IF(AND(ISNUMBER(pcmd_emissao),N(H899)&gt;N(pcmd_emissao)),"Verificar: realizada após a emissão","OK")))))</f>
        <v/>
      </c>
      <c r="S899" s="53" t="n"/>
    </row>
    <row r="900">
      <c r="A900" s="25" t="n"/>
      <c r="B900" s="29" t="n"/>
      <c r="C900" s="25" t="n"/>
      <c r="D900" s="23">
        <f>IF(OR(B900="",C900=""),"",B900&amp;"|"&amp;C900)</f>
        <v/>
      </c>
      <c r="E900" s="29" t="n"/>
      <c r="F900" s="52" t="n"/>
      <c r="G900" s="49" t="n"/>
      <c r="H900" s="49" t="n"/>
      <c r="I900" s="30">
        <f>IF(OR(D900="",NOT(ISNUMBER(G900))),"",D900&amp;"|"&amp;YEAR(G900)&amp;"-"&amp;RIGHT("0"&amp;MONTH(G900),2)&amp;"-"&amp;RIGHT("0"&amp;DAY(G900),2))</f>
        <v/>
      </c>
      <c r="J900" s="52" t="n"/>
      <c r="K900" s="25" t="n"/>
      <c r="L900" s="29" t="n"/>
      <c r="M900" s="25" t="n"/>
      <c r="N900" s="25" t="n"/>
      <c r="O900" s="23">
        <f>IF(A900&amp;B900&amp;C900="","",IF(I900="","Sem vínculo",IF(COUNTIF(oc_chave,I900)&gt;0,"Vinculada","Previsão não encontrada")))</f>
        <v/>
      </c>
      <c r="P900" s="39">
        <f>IF(ISNUMBER(H900),YEAR(H900),"")</f>
        <v/>
      </c>
      <c r="Q900" s="23">
        <f>IF(D900="","",IF(COUNTIF(pl_chave,D900)&gt;0,"No plano atual","Fora do plano: histórico preservado"))</f>
        <v/>
      </c>
      <c r="R900" s="23">
        <f>IF(A900&amp;B900&amp;C900="","",IF(A900="","ERRO: falta ID do registro",IF(COUNTIF(ex_id,A900)&gt;1,"ERRO: ID do registro duplicado",IF(NOT(ISNUMBER(H900)),"ERRO: data realizada ausente ou inválida",IF(AND(ISNUMBER(pcmd_emissao),N(H900)&gt;N(pcmd_emissao)),"Verificar: realizada após a emissão","OK")))))</f>
        <v/>
      </c>
      <c r="S900" s="53" t="n"/>
    </row>
    <row r="901">
      <c r="A901" s="25" t="n"/>
      <c r="B901" s="29" t="n"/>
      <c r="C901" s="25" t="n"/>
      <c r="D901" s="23">
        <f>IF(OR(B901="",C901=""),"",B901&amp;"|"&amp;C901)</f>
        <v/>
      </c>
      <c r="E901" s="29" t="n"/>
      <c r="F901" s="52" t="n"/>
      <c r="G901" s="49" t="n"/>
      <c r="H901" s="49" t="n"/>
      <c r="I901" s="30">
        <f>IF(OR(D901="",NOT(ISNUMBER(G901))),"",D901&amp;"|"&amp;YEAR(G901)&amp;"-"&amp;RIGHT("0"&amp;MONTH(G901),2)&amp;"-"&amp;RIGHT("0"&amp;DAY(G901),2))</f>
        <v/>
      </c>
      <c r="J901" s="52" t="n"/>
      <c r="K901" s="25" t="n"/>
      <c r="L901" s="29" t="n"/>
      <c r="M901" s="25" t="n"/>
      <c r="N901" s="25" t="n"/>
      <c r="O901" s="23">
        <f>IF(A901&amp;B901&amp;C901="","",IF(I901="","Sem vínculo",IF(COUNTIF(oc_chave,I901)&gt;0,"Vinculada","Previsão não encontrada")))</f>
        <v/>
      </c>
      <c r="P901" s="39">
        <f>IF(ISNUMBER(H901),YEAR(H901),"")</f>
        <v/>
      </c>
      <c r="Q901" s="23">
        <f>IF(D901="","",IF(COUNTIF(pl_chave,D901)&gt;0,"No plano atual","Fora do plano: histórico preservado"))</f>
        <v/>
      </c>
      <c r="R901" s="23">
        <f>IF(A901&amp;B901&amp;C901="","",IF(A901="","ERRO: falta ID do registro",IF(COUNTIF(ex_id,A901)&gt;1,"ERRO: ID do registro duplicado",IF(NOT(ISNUMBER(H901)),"ERRO: data realizada ausente ou inválida",IF(AND(ISNUMBER(pcmd_emissao),N(H901)&gt;N(pcmd_emissao)),"Verificar: realizada após a emissão","OK")))))</f>
        <v/>
      </c>
      <c r="S901" s="53" t="n"/>
    </row>
    <row r="902">
      <c r="A902" s="25" t="n"/>
      <c r="B902" s="29" t="n"/>
      <c r="C902" s="25" t="n"/>
      <c r="D902" s="23">
        <f>IF(OR(B902="",C902=""),"",B902&amp;"|"&amp;C902)</f>
        <v/>
      </c>
      <c r="E902" s="29" t="n"/>
      <c r="F902" s="52" t="n"/>
      <c r="G902" s="49" t="n"/>
      <c r="H902" s="49" t="n"/>
      <c r="I902" s="30">
        <f>IF(OR(D902="",NOT(ISNUMBER(G902))),"",D902&amp;"|"&amp;YEAR(G902)&amp;"-"&amp;RIGHT("0"&amp;MONTH(G902),2)&amp;"-"&amp;RIGHT("0"&amp;DAY(G902),2))</f>
        <v/>
      </c>
      <c r="J902" s="52" t="n"/>
      <c r="K902" s="25" t="n"/>
      <c r="L902" s="29" t="n"/>
      <c r="M902" s="25" t="n"/>
      <c r="N902" s="25" t="n"/>
      <c r="O902" s="23">
        <f>IF(A902&amp;B902&amp;C902="","",IF(I902="","Sem vínculo",IF(COUNTIF(oc_chave,I902)&gt;0,"Vinculada","Previsão não encontrada")))</f>
        <v/>
      </c>
      <c r="P902" s="39">
        <f>IF(ISNUMBER(H902),YEAR(H902),"")</f>
        <v/>
      </c>
      <c r="Q902" s="23">
        <f>IF(D902="","",IF(COUNTIF(pl_chave,D902)&gt;0,"No plano atual","Fora do plano: histórico preservado"))</f>
        <v/>
      </c>
      <c r="R902" s="23">
        <f>IF(A902&amp;B902&amp;C902="","",IF(A902="","ERRO: falta ID do registro",IF(COUNTIF(ex_id,A902)&gt;1,"ERRO: ID do registro duplicado",IF(NOT(ISNUMBER(H902)),"ERRO: data realizada ausente ou inválida",IF(AND(ISNUMBER(pcmd_emissao),N(H902)&gt;N(pcmd_emissao)),"Verificar: realizada após a emissão","OK")))))</f>
        <v/>
      </c>
      <c r="S902" s="53" t="n"/>
    </row>
    <row r="903">
      <c r="A903" s="25" t="n"/>
      <c r="B903" s="29" t="n"/>
      <c r="C903" s="25" t="n"/>
      <c r="D903" s="23">
        <f>IF(OR(B903="",C903=""),"",B903&amp;"|"&amp;C903)</f>
        <v/>
      </c>
      <c r="E903" s="29" t="n"/>
      <c r="F903" s="52" t="n"/>
      <c r="G903" s="49" t="n"/>
      <c r="H903" s="49" t="n"/>
      <c r="I903" s="30">
        <f>IF(OR(D903="",NOT(ISNUMBER(G903))),"",D903&amp;"|"&amp;YEAR(G903)&amp;"-"&amp;RIGHT("0"&amp;MONTH(G903),2)&amp;"-"&amp;RIGHT("0"&amp;DAY(G903),2))</f>
        <v/>
      </c>
      <c r="J903" s="52" t="n"/>
      <c r="K903" s="25" t="n"/>
      <c r="L903" s="29" t="n"/>
      <c r="M903" s="25" t="n"/>
      <c r="N903" s="25" t="n"/>
      <c r="O903" s="23">
        <f>IF(A903&amp;B903&amp;C903="","",IF(I903="","Sem vínculo",IF(COUNTIF(oc_chave,I903)&gt;0,"Vinculada","Previsão não encontrada")))</f>
        <v/>
      </c>
      <c r="P903" s="39">
        <f>IF(ISNUMBER(H903),YEAR(H903),"")</f>
        <v/>
      </c>
      <c r="Q903" s="23">
        <f>IF(D903="","",IF(COUNTIF(pl_chave,D903)&gt;0,"No plano atual","Fora do plano: histórico preservado"))</f>
        <v/>
      </c>
      <c r="R903" s="23">
        <f>IF(A903&amp;B903&amp;C903="","",IF(A903="","ERRO: falta ID do registro",IF(COUNTIF(ex_id,A903)&gt;1,"ERRO: ID do registro duplicado",IF(NOT(ISNUMBER(H903)),"ERRO: data realizada ausente ou inválida",IF(AND(ISNUMBER(pcmd_emissao),N(H903)&gt;N(pcmd_emissao)),"Verificar: realizada após a emissão","OK")))))</f>
        <v/>
      </c>
      <c r="S903" s="53" t="n"/>
    </row>
    <row r="904">
      <c r="A904" s="25" t="n"/>
      <c r="B904" s="29" t="n"/>
      <c r="C904" s="25" t="n"/>
      <c r="D904" s="23">
        <f>IF(OR(B904="",C904=""),"",B904&amp;"|"&amp;C904)</f>
        <v/>
      </c>
      <c r="E904" s="29" t="n"/>
      <c r="F904" s="52" t="n"/>
      <c r="G904" s="49" t="n"/>
      <c r="H904" s="49" t="n"/>
      <c r="I904" s="30">
        <f>IF(OR(D904="",NOT(ISNUMBER(G904))),"",D904&amp;"|"&amp;YEAR(G904)&amp;"-"&amp;RIGHT("0"&amp;MONTH(G904),2)&amp;"-"&amp;RIGHT("0"&amp;DAY(G904),2))</f>
        <v/>
      </c>
      <c r="J904" s="52" t="n"/>
      <c r="K904" s="25" t="n"/>
      <c r="L904" s="29" t="n"/>
      <c r="M904" s="25" t="n"/>
      <c r="N904" s="25" t="n"/>
      <c r="O904" s="23">
        <f>IF(A904&amp;B904&amp;C904="","",IF(I904="","Sem vínculo",IF(COUNTIF(oc_chave,I904)&gt;0,"Vinculada","Previsão não encontrada")))</f>
        <v/>
      </c>
      <c r="P904" s="39">
        <f>IF(ISNUMBER(H904),YEAR(H904),"")</f>
        <v/>
      </c>
      <c r="Q904" s="23">
        <f>IF(D904="","",IF(COUNTIF(pl_chave,D904)&gt;0,"No plano atual","Fora do plano: histórico preservado"))</f>
        <v/>
      </c>
      <c r="R904" s="23">
        <f>IF(A904&amp;B904&amp;C904="","",IF(A904="","ERRO: falta ID do registro",IF(COUNTIF(ex_id,A904)&gt;1,"ERRO: ID do registro duplicado",IF(NOT(ISNUMBER(H904)),"ERRO: data realizada ausente ou inválida",IF(AND(ISNUMBER(pcmd_emissao),N(H904)&gt;N(pcmd_emissao)),"Verificar: realizada após a emissão","OK")))))</f>
        <v/>
      </c>
      <c r="S904" s="53" t="n"/>
    </row>
    <row r="905">
      <c r="A905" s="25" t="n"/>
      <c r="B905" s="29" t="n"/>
      <c r="C905" s="25" t="n"/>
      <c r="D905" s="23">
        <f>IF(OR(B905="",C905=""),"",B905&amp;"|"&amp;C905)</f>
        <v/>
      </c>
      <c r="E905" s="29" t="n"/>
      <c r="F905" s="52" t="n"/>
      <c r="G905" s="49" t="n"/>
      <c r="H905" s="49" t="n"/>
      <c r="I905" s="30">
        <f>IF(OR(D905="",NOT(ISNUMBER(G905))),"",D905&amp;"|"&amp;YEAR(G905)&amp;"-"&amp;RIGHT("0"&amp;MONTH(G905),2)&amp;"-"&amp;RIGHT("0"&amp;DAY(G905),2))</f>
        <v/>
      </c>
      <c r="J905" s="52" t="n"/>
      <c r="K905" s="25" t="n"/>
      <c r="L905" s="29" t="n"/>
      <c r="M905" s="25" t="n"/>
      <c r="N905" s="25" t="n"/>
      <c r="O905" s="23">
        <f>IF(A905&amp;B905&amp;C905="","",IF(I905="","Sem vínculo",IF(COUNTIF(oc_chave,I905)&gt;0,"Vinculada","Previsão não encontrada")))</f>
        <v/>
      </c>
      <c r="P905" s="39">
        <f>IF(ISNUMBER(H905),YEAR(H905),"")</f>
        <v/>
      </c>
      <c r="Q905" s="23">
        <f>IF(D905="","",IF(COUNTIF(pl_chave,D905)&gt;0,"No plano atual","Fora do plano: histórico preservado"))</f>
        <v/>
      </c>
      <c r="R905" s="23">
        <f>IF(A905&amp;B905&amp;C905="","",IF(A905="","ERRO: falta ID do registro",IF(COUNTIF(ex_id,A905)&gt;1,"ERRO: ID do registro duplicado",IF(NOT(ISNUMBER(H905)),"ERRO: data realizada ausente ou inválida",IF(AND(ISNUMBER(pcmd_emissao),N(H905)&gt;N(pcmd_emissao)),"Verificar: realizada após a emissão","OK")))))</f>
        <v/>
      </c>
      <c r="S905" s="53" t="n"/>
    </row>
    <row r="906">
      <c r="A906" s="25" t="n"/>
      <c r="B906" s="29" t="n"/>
      <c r="C906" s="25" t="n"/>
      <c r="D906" s="23">
        <f>IF(OR(B906="",C906=""),"",B906&amp;"|"&amp;C906)</f>
        <v/>
      </c>
      <c r="E906" s="29" t="n"/>
      <c r="F906" s="52" t="n"/>
      <c r="G906" s="49" t="n"/>
      <c r="H906" s="49" t="n"/>
      <c r="I906" s="30">
        <f>IF(OR(D906="",NOT(ISNUMBER(G906))),"",D906&amp;"|"&amp;YEAR(G906)&amp;"-"&amp;RIGHT("0"&amp;MONTH(G906),2)&amp;"-"&amp;RIGHT("0"&amp;DAY(G906),2))</f>
        <v/>
      </c>
      <c r="J906" s="52" t="n"/>
      <c r="K906" s="25" t="n"/>
      <c r="L906" s="29" t="n"/>
      <c r="M906" s="25" t="n"/>
      <c r="N906" s="25" t="n"/>
      <c r="O906" s="23">
        <f>IF(A906&amp;B906&amp;C906="","",IF(I906="","Sem vínculo",IF(COUNTIF(oc_chave,I906)&gt;0,"Vinculada","Previsão não encontrada")))</f>
        <v/>
      </c>
      <c r="P906" s="39">
        <f>IF(ISNUMBER(H906),YEAR(H906),"")</f>
        <v/>
      </c>
      <c r="Q906" s="23">
        <f>IF(D906="","",IF(COUNTIF(pl_chave,D906)&gt;0,"No plano atual","Fora do plano: histórico preservado"))</f>
        <v/>
      </c>
      <c r="R906" s="23">
        <f>IF(A906&amp;B906&amp;C906="","",IF(A906="","ERRO: falta ID do registro",IF(COUNTIF(ex_id,A906)&gt;1,"ERRO: ID do registro duplicado",IF(NOT(ISNUMBER(H906)),"ERRO: data realizada ausente ou inválida",IF(AND(ISNUMBER(pcmd_emissao),N(H906)&gt;N(pcmd_emissao)),"Verificar: realizada após a emissão","OK")))))</f>
        <v/>
      </c>
      <c r="S906" s="53" t="n"/>
    </row>
    <row r="907">
      <c r="A907" s="25" t="n"/>
      <c r="B907" s="29" t="n"/>
      <c r="C907" s="25" t="n"/>
      <c r="D907" s="23">
        <f>IF(OR(B907="",C907=""),"",B907&amp;"|"&amp;C907)</f>
        <v/>
      </c>
      <c r="E907" s="29" t="n"/>
      <c r="F907" s="52" t="n"/>
      <c r="G907" s="49" t="n"/>
      <c r="H907" s="49" t="n"/>
      <c r="I907" s="30">
        <f>IF(OR(D907="",NOT(ISNUMBER(G907))),"",D907&amp;"|"&amp;YEAR(G907)&amp;"-"&amp;RIGHT("0"&amp;MONTH(G907),2)&amp;"-"&amp;RIGHT("0"&amp;DAY(G907),2))</f>
        <v/>
      </c>
      <c r="J907" s="52" t="n"/>
      <c r="K907" s="25" t="n"/>
      <c r="L907" s="29" t="n"/>
      <c r="M907" s="25" t="n"/>
      <c r="N907" s="25" t="n"/>
      <c r="O907" s="23">
        <f>IF(A907&amp;B907&amp;C907="","",IF(I907="","Sem vínculo",IF(COUNTIF(oc_chave,I907)&gt;0,"Vinculada","Previsão não encontrada")))</f>
        <v/>
      </c>
      <c r="P907" s="39">
        <f>IF(ISNUMBER(H907),YEAR(H907),"")</f>
        <v/>
      </c>
      <c r="Q907" s="23">
        <f>IF(D907="","",IF(COUNTIF(pl_chave,D907)&gt;0,"No plano atual","Fora do plano: histórico preservado"))</f>
        <v/>
      </c>
      <c r="R907" s="23">
        <f>IF(A907&amp;B907&amp;C907="","",IF(A907="","ERRO: falta ID do registro",IF(COUNTIF(ex_id,A907)&gt;1,"ERRO: ID do registro duplicado",IF(NOT(ISNUMBER(H907)),"ERRO: data realizada ausente ou inválida",IF(AND(ISNUMBER(pcmd_emissao),N(H907)&gt;N(pcmd_emissao)),"Verificar: realizada após a emissão","OK")))))</f>
        <v/>
      </c>
      <c r="S907" s="53" t="n"/>
    </row>
    <row r="908">
      <c r="A908" s="25" t="n"/>
      <c r="B908" s="29" t="n"/>
      <c r="C908" s="25" t="n"/>
      <c r="D908" s="23">
        <f>IF(OR(B908="",C908=""),"",B908&amp;"|"&amp;C908)</f>
        <v/>
      </c>
      <c r="E908" s="29" t="n"/>
      <c r="F908" s="52" t="n"/>
      <c r="G908" s="49" t="n"/>
      <c r="H908" s="49" t="n"/>
      <c r="I908" s="30">
        <f>IF(OR(D908="",NOT(ISNUMBER(G908))),"",D908&amp;"|"&amp;YEAR(G908)&amp;"-"&amp;RIGHT("0"&amp;MONTH(G908),2)&amp;"-"&amp;RIGHT("0"&amp;DAY(G908),2))</f>
        <v/>
      </c>
      <c r="J908" s="52" t="n"/>
      <c r="K908" s="25" t="n"/>
      <c r="L908" s="29" t="n"/>
      <c r="M908" s="25" t="n"/>
      <c r="N908" s="25" t="n"/>
      <c r="O908" s="23">
        <f>IF(A908&amp;B908&amp;C908="","",IF(I908="","Sem vínculo",IF(COUNTIF(oc_chave,I908)&gt;0,"Vinculada","Previsão não encontrada")))</f>
        <v/>
      </c>
      <c r="P908" s="39">
        <f>IF(ISNUMBER(H908),YEAR(H908),"")</f>
        <v/>
      </c>
      <c r="Q908" s="23">
        <f>IF(D908="","",IF(COUNTIF(pl_chave,D908)&gt;0,"No plano atual","Fora do plano: histórico preservado"))</f>
        <v/>
      </c>
      <c r="R908" s="23">
        <f>IF(A908&amp;B908&amp;C908="","",IF(A908="","ERRO: falta ID do registro",IF(COUNTIF(ex_id,A908)&gt;1,"ERRO: ID do registro duplicado",IF(NOT(ISNUMBER(H908)),"ERRO: data realizada ausente ou inválida",IF(AND(ISNUMBER(pcmd_emissao),N(H908)&gt;N(pcmd_emissao)),"Verificar: realizada após a emissão","OK")))))</f>
        <v/>
      </c>
      <c r="S908" s="53" t="n"/>
    </row>
    <row r="909">
      <c r="A909" s="25" t="n"/>
      <c r="B909" s="29" t="n"/>
      <c r="C909" s="25" t="n"/>
      <c r="D909" s="23">
        <f>IF(OR(B909="",C909=""),"",B909&amp;"|"&amp;C909)</f>
        <v/>
      </c>
      <c r="E909" s="29" t="n"/>
      <c r="F909" s="52" t="n"/>
      <c r="G909" s="49" t="n"/>
      <c r="H909" s="49" t="n"/>
      <c r="I909" s="30">
        <f>IF(OR(D909="",NOT(ISNUMBER(G909))),"",D909&amp;"|"&amp;YEAR(G909)&amp;"-"&amp;RIGHT("0"&amp;MONTH(G909),2)&amp;"-"&amp;RIGHT("0"&amp;DAY(G909),2))</f>
        <v/>
      </c>
      <c r="J909" s="52" t="n"/>
      <c r="K909" s="25" t="n"/>
      <c r="L909" s="29" t="n"/>
      <c r="M909" s="25" t="n"/>
      <c r="N909" s="25" t="n"/>
      <c r="O909" s="23">
        <f>IF(A909&amp;B909&amp;C909="","",IF(I909="","Sem vínculo",IF(COUNTIF(oc_chave,I909)&gt;0,"Vinculada","Previsão não encontrada")))</f>
        <v/>
      </c>
      <c r="P909" s="39">
        <f>IF(ISNUMBER(H909),YEAR(H909),"")</f>
        <v/>
      </c>
      <c r="Q909" s="23">
        <f>IF(D909="","",IF(COUNTIF(pl_chave,D909)&gt;0,"No plano atual","Fora do plano: histórico preservado"))</f>
        <v/>
      </c>
      <c r="R909" s="23">
        <f>IF(A909&amp;B909&amp;C909="","",IF(A909="","ERRO: falta ID do registro",IF(COUNTIF(ex_id,A909)&gt;1,"ERRO: ID do registro duplicado",IF(NOT(ISNUMBER(H909)),"ERRO: data realizada ausente ou inválida",IF(AND(ISNUMBER(pcmd_emissao),N(H909)&gt;N(pcmd_emissao)),"Verificar: realizada após a emissão","OK")))))</f>
        <v/>
      </c>
      <c r="S909" s="53" t="n"/>
    </row>
    <row r="910">
      <c r="A910" s="25" t="n"/>
      <c r="B910" s="29" t="n"/>
      <c r="C910" s="25" t="n"/>
      <c r="D910" s="23">
        <f>IF(OR(B910="",C910=""),"",B910&amp;"|"&amp;C910)</f>
        <v/>
      </c>
      <c r="E910" s="29" t="n"/>
      <c r="F910" s="52" t="n"/>
      <c r="G910" s="49" t="n"/>
      <c r="H910" s="49" t="n"/>
      <c r="I910" s="30">
        <f>IF(OR(D910="",NOT(ISNUMBER(G910))),"",D910&amp;"|"&amp;YEAR(G910)&amp;"-"&amp;RIGHT("0"&amp;MONTH(G910),2)&amp;"-"&amp;RIGHT("0"&amp;DAY(G910),2))</f>
        <v/>
      </c>
      <c r="J910" s="52" t="n"/>
      <c r="K910" s="25" t="n"/>
      <c r="L910" s="29" t="n"/>
      <c r="M910" s="25" t="n"/>
      <c r="N910" s="25" t="n"/>
      <c r="O910" s="23">
        <f>IF(A910&amp;B910&amp;C910="","",IF(I910="","Sem vínculo",IF(COUNTIF(oc_chave,I910)&gt;0,"Vinculada","Previsão não encontrada")))</f>
        <v/>
      </c>
      <c r="P910" s="39">
        <f>IF(ISNUMBER(H910),YEAR(H910),"")</f>
        <v/>
      </c>
      <c r="Q910" s="23">
        <f>IF(D910="","",IF(COUNTIF(pl_chave,D910)&gt;0,"No plano atual","Fora do plano: histórico preservado"))</f>
        <v/>
      </c>
      <c r="R910" s="23">
        <f>IF(A910&amp;B910&amp;C910="","",IF(A910="","ERRO: falta ID do registro",IF(COUNTIF(ex_id,A910)&gt;1,"ERRO: ID do registro duplicado",IF(NOT(ISNUMBER(H910)),"ERRO: data realizada ausente ou inválida",IF(AND(ISNUMBER(pcmd_emissao),N(H910)&gt;N(pcmd_emissao)),"Verificar: realizada após a emissão","OK")))))</f>
        <v/>
      </c>
      <c r="S910" s="53" t="n"/>
    </row>
    <row r="911">
      <c r="A911" s="25" t="n"/>
      <c r="B911" s="29" t="n"/>
      <c r="C911" s="25" t="n"/>
      <c r="D911" s="23">
        <f>IF(OR(B911="",C911=""),"",B911&amp;"|"&amp;C911)</f>
        <v/>
      </c>
      <c r="E911" s="29" t="n"/>
      <c r="F911" s="52" t="n"/>
      <c r="G911" s="49" t="n"/>
      <c r="H911" s="49" t="n"/>
      <c r="I911" s="30">
        <f>IF(OR(D911="",NOT(ISNUMBER(G911))),"",D911&amp;"|"&amp;YEAR(G911)&amp;"-"&amp;RIGHT("0"&amp;MONTH(G911),2)&amp;"-"&amp;RIGHT("0"&amp;DAY(G911),2))</f>
        <v/>
      </c>
      <c r="J911" s="52" t="n"/>
      <c r="K911" s="25" t="n"/>
      <c r="L911" s="29" t="n"/>
      <c r="M911" s="25" t="n"/>
      <c r="N911" s="25" t="n"/>
      <c r="O911" s="23">
        <f>IF(A911&amp;B911&amp;C911="","",IF(I911="","Sem vínculo",IF(COUNTIF(oc_chave,I911)&gt;0,"Vinculada","Previsão não encontrada")))</f>
        <v/>
      </c>
      <c r="P911" s="39">
        <f>IF(ISNUMBER(H911),YEAR(H911),"")</f>
        <v/>
      </c>
      <c r="Q911" s="23">
        <f>IF(D911="","",IF(COUNTIF(pl_chave,D911)&gt;0,"No plano atual","Fora do plano: histórico preservado"))</f>
        <v/>
      </c>
      <c r="R911" s="23">
        <f>IF(A911&amp;B911&amp;C911="","",IF(A911="","ERRO: falta ID do registro",IF(COUNTIF(ex_id,A911)&gt;1,"ERRO: ID do registro duplicado",IF(NOT(ISNUMBER(H911)),"ERRO: data realizada ausente ou inválida",IF(AND(ISNUMBER(pcmd_emissao),N(H911)&gt;N(pcmd_emissao)),"Verificar: realizada após a emissão","OK")))))</f>
        <v/>
      </c>
      <c r="S911" s="53" t="n"/>
    </row>
    <row r="912">
      <c r="A912" s="25" t="n"/>
      <c r="B912" s="29" t="n"/>
      <c r="C912" s="25" t="n"/>
      <c r="D912" s="23">
        <f>IF(OR(B912="",C912=""),"",B912&amp;"|"&amp;C912)</f>
        <v/>
      </c>
      <c r="E912" s="29" t="n"/>
      <c r="F912" s="52" t="n"/>
      <c r="G912" s="49" t="n"/>
      <c r="H912" s="49" t="n"/>
      <c r="I912" s="30">
        <f>IF(OR(D912="",NOT(ISNUMBER(G912))),"",D912&amp;"|"&amp;YEAR(G912)&amp;"-"&amp;RIGHT("0"&amp;MONTH(G912),2)&amp;"-"&amp;RIGHT("0"&amp;DAY(G912),2))</f>
        <v/>
      </c>
      <c r="J912" s="52" t="n"/>
      <c r="K912" s="25" t="n"/>
      <c r="L912" s="29" t="n"/>
      <c r="M912" s="25" t="n"/>
      <c r="N912" s="25" t="n"/>
      <c r="O912" s="23">
        <f>IF(A912&amp;B912&amp;C912="","",IF(I912="","Sem vínculo",IF(COUNTIF(oc_chave,I912)&gt;0,"Vinculada","Previsão não encontrada")))</f>
        <v/>
      </c>
      <c r="P912" s="39">
        <f>IF(ISNUMBER(H912),YEAR(H912),"")</f>
        <v/>
      </c>
      <c r="Q912" s="23">
        <f>IF(D912="","",IF(COUNTIF(pl_chave,D912)&gt;0,"No plano atual","Fora do plano: histórico preservado"))</f>
        <v/>
      </c>
      <c r="R912" s="23">
        <f>IF(A912&amp;B912&amp;C912="","",IF(A912="","ERRO: falta ID do registro",IF(COUNTIF(ex_id,A912)&gt;1,"ERRO: ID do registro duplicado",IF(NOT(ISNUMBER(H912)),"ERRO: data realizada ausente ou inválida",IF(AND(ISNUMBER(pcmd_emissao),N(H912)&gt;N(pcmd_emissao)),"Verificar: realizada após a emissão","OK")))))</f>
        <v/>
      </c>
      <c r="S912" s="53" t="n"/>
    </row>
    <row r="913">
      <c r="A913" s="25" t="n"/>
      <c r="B913" s="29" t="n"/>
      <c r="C913" s="25" t="n"/>
      <c r="D913" s="23">
        <f>IF(OR(B913="",C913=""),"",B913&amp;"|"&amp;C913)</f>
        <v/>
      </c>
      <c r="E913" s="29" t="n"/>
      <c r="F913" s="52" t="n"/>
      <c r="G913" s="49" t="n"/>
      <c r="H913" s="49" t="n"/>
      <c r="I913" s="30">
        <f>IF(OR(D913="",NOT(ISNUMBER(G913))),"",D913&amp;"|"&amp;YEAR(G913)&amp;"-"&amp;RIGHT("0"&amp;MONTH(G913),2)&amp;"-"&amp;RIGHT("0"&amp;DAY(G913),2))</f>
        <v/>
      </c>
      <c r="J913" s="52" t="n"/>
      <c r="K913" s="25" t="n"/>
      <c r="L913" s="29" t="n"/>
      <c r="M913" s="25" t="n"/>
      <c r="N913" s="25" t="n"/>
      <c r="O913" s="23">
        <f>IF(A913&amp;B913&amp;C913="","",IF(I913="","Sem vínculo",IF(COUNTIF(oc_chave,I913)&gt;0,"Vinculada","Previsão não encontrada")))</f>
        <v/>
      </c>
      <c r="P913" s="39">
        <f>IF(ISNUMBER(H913),YEAR(H913),"")</f>
        <v/>
      </c>
      <c r="Q913" s="23">
        <f>IF(D913="","",IF(COUNTIF(pl_chave,D913)&gt;0,"No plano atual","Fora do plano: histórico preservado"))</f>
        <v/>
      </c>
      <c r="R913" s="23">
        <f>IF(A913&amp;B913&amp;C913="","",IF(A913="","ERRO: falta ID do registro",IF(COUNTIF(ex_id,A913)&gt;1,"ERRO: ID do registro duplicado",IF(NOT(ISNUMBER(H913)),"ERRO: data realizada ausente ou inválida",IF(AND(ISNUMBER(pcmd_emissao),N(H913)&gt;N(pcmd_emissao)),"Verificar: realizada após a emissão","OK")))))</f>
        <v/>
      </c>
      <c r="S913" s="53" t="n"/>
    </row>
    <row r="914">
      <c r="A914" s="25" t="n"/>
      <c r="B914" s="29" t="n"/>
      <c r="C914" s="25" t="n"/>
      <c r="D914" s="23">
        <f>IF(OR(B914="",C914=""),"",B914&amp;"|"&amp;C914)</f>
        <v/>
      </c>
      <c r="E914" s="29" t="n"/>
      <c r="F914" s="52" t="n"/>
      <c r="G914" s="49" t="n"/>
      <c r="H914" s="49" t="n"/>
      <c r="I914" s="30">
        <f>IF(OR(D914="",NOT(ISNUMBER(G914))),"",D914&amp;"|"&amp;YEAR(G914)&amp;"-"&amp;RIGHT("0"&amp;MONTH(G914),2)&amp;"-"&amp;RIGHT("0"&amp;DAY(G914),2))</f>
        <v/>
      </c>
      <c r="J914" s="52" t="n"/>
      <c r="K914" s="25" t="n"/>
      <c r="L914" s="29" t="n"/>
      <c r="M914" s="25" t="n"/>
      <c r="N914" s="25" t="n"/>
      <c r="O914" s="23">
        <f>IF(A914&amp;B914&amp;C914="","",IF(I914="","Sem vínculo",IF(COUNTIF(oc_chave,I914)&gt;0,"Vinculada","Previsão não encontrada")))</f>
        <v/>
      </c>
      <c r="P914" s="39">
        <f>IF(ISNUMBER(H914),YEAR(H914),"")</f>
        <v/>
      </c>
      <c r="Q914" s="23">
        <f>IF(D914="","",IF(COUNTIF(pl_chave,D914)&gt;0,"No plano atual","Fora do plano: histórico preservado"))</f>
        <v/>
      </c>
      <c r="R914" s="23">
        <f>IF(A914&amp;B914&amp;C914="","",IF(A914="","ERRO: falta ID do registro",IF(COUNTIF(ex_id,A914)&gt;1,"ERRO: ID do registro duplicado",IF(NOT(ISNUMBER(H914)),"ERRO: data realizada ausente ou inválida",IF(AND(ISNUMBER(pcmd_emissao),N(H914)&gt;N(pcmd_emissao)),"Verificar: realizada após a emissão","OK")))))</f>
        <v/>
      </c>
      <c r="S914" s="53" t="n"/>
    </row>
    <row r="915">
      <c r="A915" s="25" t="n"/>
      <c r="B915" s="29" t="n"/>
      <c r="C915" s="25" t="n"/>
      <c r="D915" s="23">
        <f>IF(OR(B915="",C915=""),"",B915&amp;"|"&amp;C915)</f>
        <v/>
      </c>
      <c r="E915" s="29" t="n"/>
      <c r="F915" s="52" t="n"/>
      <c r="G915" s="49" t="n"/>
      <c r="H915" s="49" t="n"/>
      <c r="I915" s="30">
        <f>IF(OR(D915="",NOT(ISNUMBER(G915))),"",D915&amp;"|"&amp;YEAR(G915)&amp;"-"&amp;RIGHT("0"&amp;MONTH(G915),2)&amp;"-"&amp;RIGHT("0"&amp;DAY(G915),2))</f>
        <v/>
      </c>
      <c r="J915" s="52" t="n"/>
      <c r="K915" s="25" t="n"/>
      <c r="L915" s="29" t="n"/>
      <c r="M915" s="25" t="n"/>
      <c r="N915" s="25" t="n"/>
      <c r="O915" s="23">
        <f>IF(A915&amp;B915&amp;C915="","",IF(I915="","Sem vínculo",IF(COUNTIF(oc_chave,I915)&gt;0,"Vinculada","Previsão não encontrada")))</f>
        <v/>
      </c>
      <c r="P915" s="39">
        <f>IF(ISNUMBER(H915),YEAR(H915),"")</f>
        <v/>
      </c>
      <c r="Q915" s="23">
        <f>IF(D915="","",IF(COUNTIF(pl_chave,D915)&gt;0,"No plano atual","Fora do plano: histórico preservado"))</f>
        <v/>
      </c>
      <c r="R915" s="23">
        <f>IF(A915&amp;B915&amp;C915="","",IF(A915="","ERRO: falta ID do registro",IF(COUNTIF(ex_id,A915)&gt;1,"ERRO: ID do registro duplicado",IF(NOT(ISNUMBER(H915)),"ERRO: data realizada ausente ou inválida",IF(AND(ISNUMBER(pcmd_emissao),N(H915)&gt;N(pcmd_emissao)),"Verificar: realizada após a emissão","OK")))))</f>
        <v/>
      </c>
      <c r="S915" s="53" t="n"/>
    </row>
    <row r="916">
      <c r="A916" s="25" t="n"/>
      <c r="B916" s="29" t="n"/>
      <c r="C916" s="25" t="n"/>
      <c r="D916" s="23">
        <f>IF(OR(B916="",C916=""),"",B916&amp;"|"&amp;C916)</f>
        <v/>
      </c>
      <c r="E916" s="29" t="n"/>
      <c r="F916" s="52" t="n"/>
      <c r="G916" s="49" t="n"/>
      <c r="H916" s="49" t="n"/>
      <c r="I916" s="30">
        <f>IF(OR(D916="",NOT(ISNUMBER(G916))),"",D916&amp;"|"&amp;YEAR(G916)&amp;"-"&amp;RIGHT("0"&amp;MONTH(G916),2)&amp;"-"&amp;RIGHT("0"&amp;DAY(G916),2))</f>
        <v/>
      </c>
      <c r="J916" s="52" t="n"/>
      <c r="K916" s="25" t="n"/>
      <c r="L916" s="29" t="n"/>
      <c r="M916" s="25" t="n"/>
      <c r="N916" s="25" t="n"/>
      <c r="O916" s="23">
        <f>IF(A916&amp;B916&amp;C916="","",IF(I916="","Sem vínculo",IF(COUNTIF(oc_chave,I916)&gt;0,"Vinculada","Previsão não encontrada")))</f>
        <v/>
      </c>
      <c r="P916" s="39">
        <f>IF(ISNUMBER(H916),YEAR(H916),"")</f>
        <v/>
      </c>
      <c r="Q916" s="23">
        <f>IF(D916="","",IF(COUNTIF(pl_chave,D916)&gt;0,"No plano atual","Fora do plano: histórico preservado"))</f>
        <v/>
      </c>
      <c r="R916" s="23">
        <f>IF(A916&amp;B916&amp;C916="","",IF(A916="","ERRO: falta ID do registro",IF(COUNTIF(ex_id,A916)&gt;1,"ERRO: ID do registro duplicado",IF(NOT(ISNUMBER(H916)),"ERRO: data realizada ausente ou inválida",IF(AND(ISNUMBER(pcmd_emissao),N(H916)&gt;N(pcmd_emissao)),"Verificar: realizada após a emissão","OK")))))</f>
        <v/>
      </c>
      <c r="S916" s="53" t="n"/>
    </row>
    <row r="917">
      <c r="A917" s="25" t="n"/>
      <c r="B917" s="29" t="n"/>
      <c r="C917" s="25" t="n"/>
      <c r="D917" s="23">
        <f>IF(OR(B917="",C917=""),"",B917&amp;"|"&amp;C917)</f>
        <v/>
      </c>
      <c r="E917" s="29" t="n"/>
      <c r="F917" s="52" t="n"/>
      <c r="G917" s="49" t="n"/>
      <c r="H917" s="49" t="n"/>
      <c r="I917" s="30">
        <f>IF(OR(D917="",NOT(ISNUMBER(G917))),"",D917&amp;"|"&amp;YEAR(G917)&amp;"-"&amp;RIGHT("0"&amp;MONTH(G917),2)&amp;"-"&amp;RIGHT("0"&amp;DAY(G917),2))</f>
        <v/>
      </c>
      <c r="J917" s="52" t="n"/>
      <c r="K917" s="25" t="n"/>
      <c r="L917" s="29" t="n"/>
      <c r="M917" s="25" t="n"/>
      <c r="N917" s="25" t="n"/>
      <c r="O917" s="23">
        <f>IF(A917&amp;B917&amp;C917="","",IF(I917="","Sem vínculo",IF(COUNTIF(oc_chave,I917)&gt;0,"Vinculada","Previsão não encontrada")))</f>
        <v/>
      </c>
      <c r="P917" s="39">
        <f>IF(ISNUMBER(H917),YEAR(H917),"")</f>
        <v/>
      </c>
      <c r="Q917" s="23">
        <f>IF(D917="","",IF(COUNTIF(pl_chave,D917)&gt;0,"No plano atual","Fora do plano: histórico preservado"))</f>
        <v/>
      </c>
      <c r="R917" s="23">
        <f>IF(A917&amp;B917&amp;C917="","",IF(A917="","ERRO: falta ID do registro",IF(COUNTIF(ex_id,A917)&gt;1,"ERRO: ID do registro duplicado",IF(NOT(ISNUMBER(H917)),"ERRO: data realizada ausente ou inválida",IF(AND(ISNUMBER(pcmd_emissao),N(H917)&gt;N(pcmd_emissao)),"Verificar: realizada após a emissão","OK")))))</f>
        <v/>
      </c>
      <c r="S917" s="53" t="n"/>
    </row>
    <row r="918">
      <c r="A918" s="25" t="n"/>
      <c r="B918" s="29" t="n"/>
      <c r="C918" s="25" t="n"/>
      <c r="D918" s="23">
        <f>IF(OR(B918="",C918=""),"",B918&amp;"|"&amp;C918)</f>
        <v/>
      </c>
      <c r="E918" s="29" t="n"/>
      <c r="F918" s="52" t="n"/>
      <c r="G918" s="49" t="n"/>
      <c r="H918" s="49" t="n"/>
      <c r="I918" s="30">
        <f>IF(OR(D918="",NOT(ISNUMBER(G918))),"",D918&amp;"|"&amp;YEAR(G918)&amp;"-"&amp;RIGHT("0"&amp;MONTH(G918),2)&amp;"-"&amp;RIGHT("0"&amp;DAY(G918),2))</f>
        <v/>
      </c>
      <c r="J918" s="52" t="n"/>
      <c r="K918" s="25" t="n"/>
      <c r="L918" s="29" t="n"/>
      <c r="M918" s="25" t="n"/>
      <c r="N918" s="25" t="n"/>
      <c r="O918" s="23">
        <f>IF(A918&amp;B918&amp;C918="","",IF(I918="","Sem vínculo",IF(COUNTIF(oc_chave,I918)&gt;0,"Vinculada","Previsão não encontrada")))</f>
        <v/>
      </c>
      <c r="P918" s="39">
        <f>IF(ISNUMBER(H918),YEAR(H918),"")</f>
        <v/>
      </c>
      <c r="Q918" s="23">
        <f>IF(D918="","",IF(COUNTIF(pl_chave,D918)&gt;0,"No plano atual","Fora do plano: histórico preservado"))</f>
        <v/>
      </c>
      <c r="R918" s="23">
        <f>IF(A918&amp;B918&amp;C918="","",IF(A918="","ERRO: falta ID do registro",IF(COUNTIF(ex_id,A918)&gt;1,"ERRO: ID do registro duplicado",IF(NOT(ISNUMBER(H918)),"ERRO: data realizada ausente ou inválida",IF(AND(ISNUMBER(pcmd_emissao),N(H918)&gt;N(pcmd_emissao)),"Verificar: realizada após a emissão","OK")))))</f>
        <v/>
      </c>
      <c r="S918" s="53" t="n"/>
    </row>
    <row r="919">
      <c r="A919" s="25" t="n"/>
      <c r="B919" s="29" t="n"/>
      <c r="C919" s="25" t="n"/>
      <c r="D919" s="23">
        <f>IF(OR(B919="",C919=""),"",B919&amp;"|"&amp;C919)</f>
        <v/>
      </c>
      <c r="E919" s="29" t="n"/>
      <c r="F919" s="52" t="n"/>
      <c r="G919" s="49" t="n"/>
      <c r="H919" s="49" t="n"/>
      <c r="I919" s="30">
        <f>IF(OR(D919="",NOT(ISNUMBER(G919))),"",D919&amp;"|"&amp;YEAR(G919)&amp;"-"&amp;RIGHT("0"&amp;MONTH(G919),2)&amp;"-"&amp;RIGHT("0"&amp;DAY(G919),2))</f>
        <v/>
      </c>
      <c r="J919" s="52" t="n"/>
      <c r="K919" s="25" t="n"/>
      <c r="L919" s="29" t="n"/>
      <c r="M919" s="25" t="n"/>
      <c r="N919" s="25" t="n"/>
      <c r="O919" s="23">
        <f>IF(A919&amp;B919&amp;C919="","",IF(I919="","Sem vínculo",IF(COUNTIF(oc_chave,I919)&gt;0,"Vinculada","Previsão não encontrada")))</f>
        <v/>
      </c>
      <c r="P919" s="39">
        <f>IF(ISNUMBER(H919),YEAR(H919),"")</f>
        <v/>
      </c>
      <c r="Q919" s="23">
        <f>IF(D919="","",IF(COUNTIF(pl_chave,D919)&gt;0,"No plano atual","Fora do plano: histórico preservado"))</f>
        <v/>
      </c>
      <c r="R919" s="23">
        <f>IF(A919&amp;B919&amp;C919="","",IF(A919="","ERRO: falta ID do registro",IF(COUNTIF(ex_id,A919)&gt;1,"ERRO: ID do registro duplicado",IF(NOT(ISNUMBER(H919)),"ERRO: data realizada ausente ou inválida",IF(AND(ISNUMBER(pcmd_emissao),N(H919)&gt;N(pcmd_emissao)),"Verificar: realizada após a emissão","OK")))))</f>
        <v/>
      </c>
      <c r="S919" s="53" t="n"/>
    </row>
    <row r="920">
      <c r="A920" s="25" t="n"/>
      <c r="B920" s="29" t="n"/>
      <c r="C920" s="25" t="n"/>
      <c r="D920" s="23">
        <f>IF(OR(B920="",C920=""),"",B920&amp;"|"&amp;C920)</f>
        <v/>
      </c>
      <c r="E920" s="29" t="n"/>
      <c r="F920" s="52" t="n"/>
      <c r="G920" s="49" t="n"/>
      <c r="H920" s="49" t="n"/>
      <c r="I920" s="30">
        <f>IF(OR(D920="",NOT(ISNUMBER(G920))),"",D920&amp;"|"&amp;YEAR(G920)&amp;"-"&amp;RIGHT("0"&amp;MONTH(G920),2)&amp;"-"&amp;RIGHT("0"&amp;DAY(G920),2))</f>
        <v/>
      </c>
      <c r="J920" s="52" t="n"/>
      <c r="K920" s="25" t="n"/>
      <c r="L920" s="29" t="n"/>
      <c r="M920" s="25" t="n"/>
      <c r="N920" s="25" t="n"/>
      <c r="O920" s="23">
        <f>IF(A920&amp;B920&amp;C920="","",IF(I920="","Sem vínculo",IF(COUNTIF(oc_chave,I920)&gt;0,"Vinculada","Previsão não encontrada")))</f>
        <v/>
      </c>
      <c r="P920" s="39">
        <f>IF(ISNUMBER(H920),YEAR(H920),"")</f>
        <v/>
      </c>
      <c r="Q920" s="23">
        <f>IF(D920="","",IF(COUNTIF(pl_chave,D920)&gt;0,"No plano atual","Fora do plano: histórico preservado"))</f>
        <v/>
      </c>
      <c r="R920" s="23">
        <f>IF(A920&amp;B920&amp;C920="","",IF(A920="","ERRO: falta ID do registro",IF(COUNTIF(ex_id,A920)&gt;1,"ERRO: ID do registro duplicado",IF(NOT(ISNUMBER(H920)),"ERRO: data realizada ausente ou inválida",IF(AND(ISNUMBER(pcmd_emissao),N(H920)&gt;N(pcmd_emissao)),"Verificar: realizada após a emissão","OK")))))</f>
        <v/>
      </c>
      <c r="S920" s="53" t="n"/>
    </row>
    <row r="921">
      <c r="A921" s="25" t="n"/>
      <c r="B921" s="29" t="n"/>
      <c r="C921" s="25" t="n"/>
      <c r="D921" s="23">
        <f>IF(OR(B921="",C921=""),"",B921&amp;"|"&amp;C921)</f>
        <v/>
      </c>
      <c r="E921" s="29" t="n"/>
      <c r="F921" s="52" t="n"/>
      <c r="G921" s="49" t="n"/>
      <c r="H921" s="49" t="n"/>
      <c r="I921" s="30">
        <f>IF(OR(D921="",NOT(ISNUMBER(G921))),"",D921&amp;"|"&amp;YEAR(G921)&amp;"-"&amp;RIGHT("0"&amp;MONTH(G921),2)&amp;"-"&amp;RIGHT("0"&amp;DAY(G921),2))</f>
        <v/>
      </c>
      <c r="J921" s="52" t="n"/>
      <c r="K921" s="25" t="n"/>
      <c r="L921" s="29" t="n"/>
      <c r="M921" s="25" t="n"/>
      <c r="N921" s="25" t="n"/>
      <c r="O921" s="23">
        <f>IF(A921&amp;B921&amp;C921="","",IF(I921="","Sem vínculo",IF(COUNTIF(oc_chave,I921)&gt;0,"Vinculada","Previsão não encontrada")))</f>
        <v/>
      </c>
      <c r="P921" s="39">
        <f>IF(ISNUMBER(H921),YEAR(H921),"")</f>
        <v/>
      </c>
      <c r="Q921" s="23">
        <f>IF(D921="","",IF(COUNTIF(pl_chave,D921)&gt;0,"No plano atual","Fora do plano: histórico preservado"))</f>
        <v/>
      </c>
      <c r="R921" s="23">
        <f>IF(A921&amp;B921&amp;C921="","",IF(A921="","ERRO: falta ID do registro",IF(COUNTIF(ex_id,A921)&gt;1,"ERRO: ID do registro duplicado",IF(NOT(ISNUMBER(H921)),"ERRO: data realizada ausente ou inválida",IF(AND(ISNUMBER(pcmd_emissao),N(H921)&gt;N(pcmd_emissao)),"Verificar: realizada após a emissão","OK")))))</f>
        <v/>
      </c>
      <c r="S921" s="53" t="n"/>
    </row>
    <row r="922">
      <c r="A922" s="25" t="n"/>
      <c r="B922" s="29" t="n"/>
      <c r="C922" s="25" t="n"/>
      <c r="D922" s="23">
        <f>IF(OR(B922="",C922=""),"",B922&amp;"|"&amp;C922)</f>
        <v/>
      </c>
      <c r="E922" s="29" t="n"/>
      <c r="F922" s="52" t="n"/>
      <c r="G922" s="49" t="n"/>
      <c r="H922" s="49" t="n"/>
      <c r="I922" s="30">
        <f>IF(OR(D922="",NOT(ISNUMBER(G922))),"",D922&amp;"|"&amp;YEAR(G922)&amp;"-"&amp;RIGHT("0"&amp;MONTH(G922),2)&amp;"-"&amp;RIGHT("0"&amp;DAY(G922),2))</f>
        <v/>
      </c>
      <c r="J922" s="52" t="n"/>
      <c r="K922" s="25" t="n"/>
      <c r="L922" s="29" t="n"/>
      <c r="M922" s="25" t="n"/>
      <c r="N922" s="25" t="n"/>
      <c r="O922" s="23">
        <f>IF(A922&amp;B922&amp;C922="","",IF(I922="","Sem vínculo",IF(COUNTIF(oc_chave,I922)&gt;0,"Vinculada","Previsão não encontrada")))</f>
        <v/>
      </c>
      <c r="P922" s="39">
        <f>IF(ISNUMBER(H922),YEAR(H922),"")</f>
        <v/>
      </c>
      <c r="Q922" s="23">
        <f>IF(D922="","",IF(COUNTIF(pl_chave,D922)&gt;0,"No plano atual","Fora do plano: histórico preservado"))</f>
        <v/>
      </c>
      <c r="R922" s="23">
        <f>IF(A922&amp;B922&amp;C922="","",IF(A922="","ERRO: falta ID do registro",IF(COUNTIF(ex_id,A922)&gt;1,"ERRO: ID do registro duplicado",IF(NOT(ISNUMBER(H922)),"ERRO: data realizada ausente ou inválida",IF(AND(ISNUMBER(pcmd_emissao),N(H922)&gt;N(pcmd_emissao)),"Verificar: realizada após a emissão","OK")))))</f>
        <v/>
      </c>
      <c r="S922" s="53" t="n"/>
    </row>
    <row r="923">
      <c r="A923" s="25" t="n"/>
      <c r="B923" s="29" t="n"/>
      <c r="C923" s="25" t="n"/>
      <c r="D923" s="23">
        <f>IF(OR(B923="",C923=""),"",B923&amp;"|"&amp;C923)</f>
        <v/>
      </c>
      <c r="E923" s="29" t="n"/>
      <c r="F923" s="52" t="n"/>
      <c r="G923" s="49" t="n"/>
      <c r="H923" s="49" t="n"/>
      <c r="I923" s="30">
        <f>IF(OR(D923="",NOT(ISNUMBER(G923))),"",D923&amp;"|"&amp;YEAR(G923)&amp;"-"&amp;RIGHT("0"&amp;MONTH(G923),2)&amp;"-"&amp;RIGHT("0"&amp;DAY(G923),2))</f>
        <v/>
      </c>
      <c r="J923" s="52" t="n"/>
      <c r="K923" s="25" t="n"/>
      <c r="L923" s="29" t="n"/>
      <c r="M923" s="25" t="n"/>
      <c r="N923" s="25" t="n"/>
      <c r="O923" s="23">
        <f>IF(A923&amp;B923&amp;C923="","",IF(I923="","Sem vínculo",IF(COUNTIF(oc_chave,I923)&gt;0,"Vinculada","Previsão não encontrada")))</f>
        <v/>
      </c>
      <c r="P923" s="39">
        <f>IF(ISNUMBER(H923),YEAR(H923),"")</f>
        <v/>
      </c>
      <c r="Q923" s="23">
        <f>IF(D923="","",IF(COUNTIF(pl_chave,D923)&gt;0,"No plano atual","Fora do plano: histórico preservado"))</f>
        <v/>
      </c>
      <c r="R923" s="23">
        <f>IF(A923&amp;B923&amp;C923="","",IF(A923="","ERRO: falta ID do registro",IF(COUNTIF(ex_id,A923)&gt;1,"ERRO: ID do registro duplicado",IF(NOT(ISNUMBER(H923)),"ERRO: data realizada ausente ou inválida",IF(AND(ISNUMBER(pcmd_emissao),N(H923)&gt;N(pcmd_emissao)),"Verificar: realizada após a emissão","OK")))))</f>
        <v/>
      </c>
      <c r="S923" s="53" t="n"/>
    </row>
    <row r="924">
      <c r="A924" s="25" t="n"/>
      <c r="B924" s="29" t="n"/>
      <c r="C924" s="25" t="n"/>
      <c r="D924" s="23">
        <f>IF(OR(B924="",C924=""),"",B924&amp;"|"&amp;C924)</f>
        <v/>
      </c>
      <c r="E924" s="29" t="n"/>
      <c r="F924" s="52" t="n"/>
      <c r="G924" s="49" t="n"/>
      <c r="H924" s="49" t="n"/>
      <c r="I924" s="30">
        <f>IF(OR(D924="",NOT(ISNUMBER(G924))),"",D924&amp;"|"&amp;YEAR(G924)&amp;"-"&amp;RIGHT("0"&amp;MONTH(G924),2)&amp;"-"&amp;RIGHT("0"&amp;DAY(G924),2))</f>
        <v/>
      </c>
      <c r="J924" s="52" t="n"/>
      <c r="K924" s="25" t="n"/>
      <c r="L924" s="29" t="n"/>
      <c r="M924" s="25" t="n"/>
      <c r="N924" s="25" t="n"/>
      <c r="O924" s="23">
        <f>IF(A924&amp;B924&amp;C924="","",IF(I924="","Sem vínculo",IF(COUNTIF(oc_chave,I924)&gt;0,"Vinculada","Previsão não encontrada")))</f>
        <v/>
      </c>
      <c r="P924" s="39">
        <f>IF(ISNUMBER(H924),YEAR(H924),"")</f>
        <v/>
      </c>
      <c r="Q924" s="23">
        <f>IF(D924="","",IF(COUNTIF(pl_chave,D924)&gt;0,"No plano atual","Fora do plano: histórico preservado"))</f>
        <v/>
      </c>
      <c r="R924" s="23">
        <f>IF(A924&amp;B924&amp;C924="","",IF(A924="","ERRO: falta ID do registro",IF(COUNTIF(ex_id,A924)&gt;1,"ERRO: ID do registro duplicado",IF(NOT(ISNUMBER(H924)),"ERRO: data realizada ausente ou inválida",IF(AND(ISNUMBER(pcmd_emissao),N(H924)&gt;N(pcmd_emissao)),"Verificar: realizada após a emissão","OK")))))</f>
        <v/>
      </c>
      <c r="S924" s="53" t="n"/>
    </row>
    <row r="925">
      <c r="A925" s="25" t="n"/>
      <c r="B925" s="29" t="n"/>
      <c r="C925" s="25" t="n"/>
      <c r="D925" s="23">
        <f>IF(OR(B925="",C925=""),"",B925&amp;"|"&amp;C925)</f>
        <v/>
      </c>
      <c r="E925" s="29" t="n"/>
      <c r="F925" s="52" t="n"/>
      <c r="G925" s="49" t="n"/>
      <c r="H925" s="49" t="n"/>
      <c r="I925" s="30">
        <f>IF(OR(D925="",NOT(ISNUMBER(G925))),"",D925&amp;"|"&amp;YEAR(G925)&amp;"-"&amp;RIGHT("0"&amp;MONTH(G925),2)&amp;"-"&amp;RIGHT("0"&amp;DAY(G925),2))</f>
        <v/>
      </c>
      <c r="J925" s="52" t="n"/>
      <c r="K925" s="25" t="n"/>
      <c r="L925" s="29" t="n"/>
      <c r="M925" s="25" t="n"/>
      <c r="N925" s="25" t="n"/>
      <c r="O925" s="23">
        <f>IF(A925&amp;B925&amp;C925="","",IF(I925="","Sem vínculo",IF(COUNTIF(oc_chave,I925)&gt;0,"Vinculada","Previsão não encontrada")))</f>
        <v/>
      </c>
      <c r="P925" s="39">
        <f>IF(ISNUMBER(H925),YEAR(H925),"")</f>
        <v/>
      </c>
      <c r="Q925" s="23">
        <f>IF(D925="","",IF(COUNTIF(pl_chave,D925)&gt;0,"No plano atual","Fora do plano: histórico preservado"))</f>
        <v/>
      </c>
      <c r="R925" s="23">
        <f>IF(A925&amp;B925&amp;C925="","",IF(A925="","ERRO: falta ID do registro",IF(COUNTIF(ex_id,A925)&gt;1,"ERRO: ID do registro duplicado",IF(NOT(ISNUMBER(H925)),"ERRO: data realizada ausente ou inválida",IF(AND(ISNUMBER(pcmd_emissao),N(H925)&gt;N(pcmd_emissao)),"Verificar: realizada após a emissão","OK")))))</f>
        <v/>
      </c>
      <c r="S925" s="53" t="n"/>
    </row>
    <row r="926">
      <c r="A926" s="25" t="n"/>
      <c r="B926" s="29" t="n"/>
      <c r="C926" s="25" t="n"/>
      <c r="D926" s="23">
        <f>IF(OR(B926="",C926=""),"",B926&amp;"|"&amp;C926)</f>
        <v/>
      </c>
      <c r="E926" s="29" t="n"/>
      <c r="F926" s="52" t="n"/>
      <c r="G926" s="49" t="n"/>
      <c r="H926" s="49" t="n"/>
      <c r="I926" s="30">
        <f>IF(OR(D926="",NOT(ISNUMBER(G926))),"",D926&amp;"|"&amp;YEAR(G926)&amp;"-"&amp;RIGHT("0"&amp;MONTH(G926),2)&amp;"-"&amp;RIGHT("0"&amp;DAY(G926),2))</f>
        <v/>
      </c>
      <c r="J926" s="52" t="n"/>
      <c r="K926" s="25" t="n"/>
      <c r="L926" s="29" t="n"/>
      <c r="M926" s="25" t="n"/>
      <c r="N926" s="25" t="n"/>
      <c r="O926" s="23">
        <f>IF(A926&amp;B926&amp;C926="","",IF(I926="","Sem vínculo",IF(COUNTIF(oc_chave,I926)&gt;0,"Vinculada","Previsão não encontrada")))</f>
        <v/>
      </c>
      <c r="P926" s="39">
        <f>IF(ISNUMBER(H926),YEAR(H926),"")</f>
        <v/>
      </c>
      <c r="Q926" s="23">
        <f>IF(D926="","",IF(COUNTIF(pl_chave,D926)&gt;0,"No plano atual","Fora do plano: histórico preservado"))</f>
        <v/>
      </c>
      <c r="R926" s="23">
        <f>IF(A926&amp;B926&amp;C926="","",IF(A926="","ERRO: falta ID do registro",IF(COUNTIF(ex_id,A926)&gt;1,"ERRO: ID do registro duplicado",IF(NOT(ISNUMBER(H926)),"ERRO: data realizada ausente ou inválida",IF(AND(ISNUMBER(pcmd_emissao),N(H926)&gt;N(pcmd_emissao)),"Verificar: realizada após a emissão","OK")))))</f>
        <v/>
      </c>
      <c r="S926" s="53" t="n"/>
    </row>
    <row r="927">
      <c r="A927" s="25" t="n"/>
      <c r="B927" s="29" t="n"/>
      <c r="C927" s="25" t="n"/>
      <c r="D927" s="23">
        <f>IF(OR(B927="",C927=""),"",B927&amp;"|"&amp;C927)</f>
        <v/>
      </c>
      <c r="E927" s="29" t="n"/>
      <c r="F927" s="52" t="n"/>
      <c r="G927" s="49" t="n"/>
      <c r="H927" s="49" t="n"/>
      <c r="I927" s="30">
        <f>IF(OR(D927="",NOT(ISNUMBER(G927))),"",D927&amp;"|"&amp;YEAR(G927)&amp;"-"&amp;RIGHT("0"&amp;MONTH(G927),2)&amp;"-"&amp;RIGHT("0"&amp;DAY(G927),2))</f>
        <v/>
      </c>
      <c r="J927" s="52" t="n"/>
      <c r="K927" s="25" t="n"/>
      <c r="L927" s="29" t="n"/>
      <c r="M927" s="25" t="n"/>
      <c r="N927" s="25" t="n"/>
      <c r="O927" s="23">
        <f>IF(A927&amp;B927&amp;C927="","",IF(I927="","Sem vínculo",IF(COUNTIF(oc_chave,I927)&gt;0,"Vinculada","Previsão não encontrada")))</f>
        <v/>
      </c>
      <c r="P927" s="39">
        <f>IF(ISNUMBER(H927),YEAR(H927),"")</f>
        <v/>
      </c>
      <c r="Q927" s="23">
        <f>IF(D927="","",IF(COUNTIF(pl_chave,D927)&gt;0,"No plano atual","Fora do plano: histórico preservado"))</f>
        <v/>
      </c>
      <c r="R927" s="23">
        <f>IF(A927&amp;B927&amp;C927="","",IF(A927="","ERRO: falta ID do registro",IF(COUNTIF(ex_id,A927)&gt;1,"ERRO: ID do registro duplicado",IF(NOT(ISNUMBER(H927)),"ERRO: data realizada ausente ou inválida",IF(AND(ISNUMBER(pcmd_emissao),N(H927)&gt;N(pcmd_emissao)),"Verificar: realizada após a emissão","OK")))))</f>
        <v/>
      </c>
      <c r="S927" s="53" t="n"/>
    </row>
    <row r="928">
      <c r="A928" s="25" t="n"/>
      <c r="B928" s="29" t="n"/>
      <c r="C928" s="25" t="n"/>
      <c r="D928" s="23">
        <f>IF(OR(B928="",C928=""),"",B928&amp;"|"&amp;C928)</f>
        <v/>
      </c>
      <c r="E928" s="29" t="n"/>
      <c r="F928" s="52" t="n"/>
      <c r="G928" s="49" t="n"/>
      <c r="H928" s="49" t="n"/>
      <c r="I928" s="30">
        <f>IF(OR(D928="",NOT(ISNUMBER(G928))),"",D928&amp;"|"&amp;YEAR(G928)&amp;"-"&amp;RIGHT("0"&amp;MONTH(G928),2)&amp;"-"&amp;RIGHT("0"&amp;DAY(G928),2))</f>
        <v/>
      </c>
      <c r="J928" s="52" t="n"/>
      <c r="K928" s="25" t="n"/>
      <c r="L928" s="29" t="n"/>
      <c r="M928" s="25" t="n"/>
      <c r="N928" s="25" t="n"/>
      <c r="O928" s="23">
        <f>IF(A928&amp;B928&amp;C928="","",IF(I928="","Sem vínculo",IF(COUNTIF(oc_chave,I928)&gt;0,"Vinculada","Previsão não encontrada")))</f>
        <v/>
      </c>
      <c r="P928" s="39">
        <f>IF(ISNUMBER(H928),YEAR(H928),"")</f>
        <v/>
      </c>
      <c r="Q928" s="23">
        <f>IF(D928="","",IF(COUNTIF(pl_chave,D928)&gt;0,"No plano atual","Fora do plano: histórico preservado"))</f>
        <v/>
      </c>
      <c r="R928" s="23">
        <f>IF(A928&amp;B928&amp;C928="","",IF(A928="","ERRO: falta ID do registro",IF(COUNTIF(ex_id,A928)&gt;1,"ERRO: ID do registro duplicado",IF(NOT(ISNUMBER(H928)),"ERRO: data realizada ausente ou inválida",IF(AND(ISNUMBER(pcmd_emissao),N(H928)&gt;N(pcmd_emissao)),"Verificar: realizada após a emissão","OK")))))</f>
        <v/>
      </c>
      <c r="S928" s="53" t="n"/>
    </row>
    <row r="929">
      <c r="A929" s="25" t="n"/>
      <c r="B929" s="29" t="n"/>
      <c r="C929" s="25" t="n"/>
      <c r="D929" s="23">
        <f>IF(OR(B929="",C929=""),"",B929&amp;"|"&amp;C929)</f>
        <v/>
      </c>
      <c r="E929" s="29" t="n"/>
      <c r="F929" s="52" t="n"/>
      <c r="G929" s="49" t="n"/>
      <c r="H929" s="49" t="n"/>
      <c r="I929" s="30">
        <f>IF(OR(D929="",NOT(ISNUMBER(G929))),"",D929&amp;"|"&amp;YEAR(G929)&amp;"-"&amp;RIGHT("0"&amp;MONTH(G929),2)&amp;"-"&amp;RIGHT("0"&amp;DAY(G929),2))</f>
        <v/>
      </c>
      <c r="J929" s="52" t="n"/>
      <c r="K929" s="25" t="n"/>
      <c r="L929" s="29" t="n"/>
      <c r="M929" s="25" t="n"/>
      <c r="N929" s="25" t="n"/>
      <c r="O929" s="23">
        <f>IF(A929&amp;B929&amp;C929="","",IF(I929="","Sem vínculo",IF(COUNTIF(oc_chave,I929)&gt;0,"Vinculada","Previsão não encontrada")))</f>
        <v/>
      </c>
      <c r="P929" s="39">
        <f>IF(ISNUMBER(H929),YEAR(H929),"")</f>
        <v/>
      </c>
      <c r="Q929" s="23">
        <f>IF(D929="","",IF(COUNTIF(pl_chave,D929)&gt;0,"No plano atual","Fora do plano: histórico preservado"))</f>
        <v/>
      </c>
      <c r="R929" s="23">
        <f>IF(A929&amp;B929&amp;C929="","",IF(A929="","ERRO: falta ID do registro",IF(COUNTIF(ex_id,A929)&gt;1,"ERRO: ID do registro duplicado",IF(NOT(ISNUMBER(H929)),"ERRO: data realizada ausente ou inválida",IF(AND(ISNUMBER(pcmd_emissao),N(H929)&gt;N(pcmd_emissao)),"Verificar: realizada após a emissão","OK")))))</f>
        <v/>
      </c>
      <c r="S929" s="53" t="n"/>
    </row>
    <row r="930">
      <c r="A930" s="25" t="n"/>
      <c r="B930" s="29" t="n"/>
      <c r="C930" s="25" t="n"/>
      <c r="D930" s="23">
        <f>IF(OR(B930="",C930=""),"",B930&amp;"|"&amp;C930)</f>
        <v/>
      </c>
      <c r="E930" s="29" t="n"/>
      <c r="F930" s="52" t="n"/>
      <c r="G930" s="49" t="n"/>
      <c r="H930" s="49" t="n"/>
      <c r="I930" s="30">
        <f>IF(OR(D930="",NOT(ISNUMBER(G930))),"",D930&amp;"|"&amp;YEAR(G930)&amp;"-"&amp;RIGHT("0"&amp;MONTH(G930),2)&amp;"-"&amp;RIGHT("0"&amp;DAY(G930),2))</f>
        <v/>
      </c>
      <c r="J930" s="52" t="n"/>
      <c r="K930" s="25" t="n"/>
      <c r="L930" s="29" t="n"/>
      <c r="M930" s="25" t="n"/>
      <c r="N930" s="25" t="n"/>
      <c r="O930" s="23">
        <f>IF(A930&amp;B930&amp;C930="","",IF(I930="","Sem vínculo",IF(COUNTIF(oc_chave,I930)&gt;0,"Vinculada","Previsão não encontrada")))</f>
        <v/>
      </c>
      <c r="P930" s="39">
        <f>IF(ISNUMBER(H930),YEAR(H930),"")</f>
        <v/>
      </c>
      <c r="Q930" s="23">
        <f>IF(D930="","",IF(COUNTIF(pl_chave,D930)&gt;0,"No plano atual","Fora do plano: histórico preservado"))</f>
        <v/>
      </c>
      <c r="R930" s="23">
        <f>IF(A930&amp;B930&amp;C930="","",IF(A930="","ERRO: falta ID do registro",IF(COUNTIF(ex_id,A930)&gt;1,"ERRO: ID do registro duplicado",IF(NOT(ISNUMBER(H930)),"ERRO: data realizada ausente ou inválida",IF(AND(ISNUMBER(pcmd_emissao),N(H930)&gt;N(pcmd_emissao)),"Verificar: realizada após a emissão","OK")))))</f>
        <v/>
      </c>
      <c r="S930" s="53" t="n"/>
    </row>
    <row r="931">
      <c r="A931" s="25" t="n"/>
      <c r="B931" s="29" t="n"/>
      <c r="C931" s="25" t="n"/>
      <c r="D931" s="23">
        <f>IF(OR(B931="",C931=""),"",B931&amp;"|"&amp;C931)</f>
        <v/>
      </c>
      <c r="E931" s="29" t="n"/>
      <c r="F931" s="52" t="n"/>
      <c r="G931" s="49" t="n"/>
      <c r="H931" s="49" t="n"/>
      <c r="I931" s="30">
        <f>IF(OR(D931="",NOT(ISNUMBER(G931))),"",D931&amp;"|"&amp;YEAR(G931)&amp;"-"&amp;RIGHT("0"&amp;MONTH(G931),2)&amp;"-"&amp;RIGHT("0"&amp;DAY(G931),2))</f>
        <v/>
      </c>
      <c r="J931" s="52" t="n"/>
      <c r="K931" s="25" t="n"/>
      <c r="L931" s="29" t="n"/>
      <c r="M931" s="25" t="n"/>
      <c r="N931" s="25" t="n"/>
      <c r="O931" s="23">
        <f>IF(A931&amp;B931&amp;C931="","",IF(I931="","Sem vínculo",IF(COUNTIF(oc_chave,I931)&gt;0,"Vinculada","Previsão não encontrada")))</f>
        <v/>
      </c>
      <c r="P931" s="39">
        <f>IF(ISNUMBER(H931),YEAR(H931),"")</f>
        <v/>
      </c>
      <c r="Q931" s="23">
        <f>IF(D931="","",IF(COUNTIF(pl_chave,D931)&gt;0,"No plano atual","Fora do plano: histórico preservado"))</f>
        <v/>
      </c>
      <c r="R931" s="23">
        <f>IF(A931&amp;B931&amp;C931="","",IF(A931="","ERRO: falta ID do registro",IF(COUNTIF(ex_id,A931)&gt;1,"ERRO: ID do registro duplicado",IF(NOT(ISNUMBER(H931)),"ERRO: data realizada ausente ou inválida",IF(AND(ISNUMBER(pcmd_emissao),N(H931)&gt;N(pcmd_emissao)),"Verificar: realizada após a emissão","OK")))))</f>
        <v/>
      </c>
      <c r="S931" s="53" t="n"/>
    </row>
    <row r="932">
      <c r="A932" s="25" t="n"/>
      <c r="B932" s="29" t="n"/>
      <c r="C932" s="25" t="n"/>
      <c r="D932" s="23">
        <f>IF(OR(B932="",C932=""),"",B932&amp;"|"&amp;C932)</f>
        <v/>
      </c>
      <c r="E932" s="29" t="n"/>
      <c r="F932" s="52" t="n"/>
      <c r="G932" s="49" t="n"/>
      <c r="H932" s="49" t="n"/>
      <c r="I932" s="30">
        <f>IF(OR(D932="",NOT(ISNUMBER(G932))),"",D932&amp;"|"&amp;YEAR(G932)&amp;"-"&amp;RIGHT("0"&amp;MONTH(G932),2)&amp;"-"&amp;RIGHT("0"&amp;DAY(G932),2))</f>
        <v/>
      </c>
      <c r="J932" s="52" t="n"/>
      <c r="K932" s="25" t="n"/>
      <c r="L932" s="29" t="n"/>
      <c r="M932" s="25" t="n"/>
      <c r="N932" s="25" t="n"/>
      <c r="O932" s="23">
        <f>IF(A932&amp;B932&amp;C932="","",IF(I932="","Sem vínculo",IF(COUNTIF(oc_chave,I932)&gt;0,"Vinculada","Previsão não encontrada")))</f>
        <v/>
      </c>
      <c r="P932" s="39">
        <f>IF(ISNUMBER(H932),YEAR(H932),"")</f>
        <v/>
      </c>
      <c r="Q932" s="23">
        <f>IF(D932="","",IF(COUNTIF(pl_chave,D932)&gt;0,"No plano atual","Fora do plano: histórico preservado"))</f>
        <v/>
      </c>
      <c r="R932" s="23">
        <f>IF(A932&amp;B932&amp;C932="","",IF(A932="","ERRO: falta ID do registro",IF(COUNTIF(ex_id,A932)&gt;1,"ERRO: ID do registro duplicado",IF(NOT(ISNUMBER(H932)),"ERRO: data realizada ausente ou inválida",IF(AND(ISNUMBER(pcmd_emissao),N(H932)&gt;N(pcmd_emissao)),"Verificar: realizada após a emissão","OK")))))</f>
        <v/>
      </c>
      <c r="S932" s="53" t="n"/>
    </row>
    <row r="933">
      <c r="A933" s="25" t="n"/>
      <c r="B933" s="29" t="n"/>
      <c r="C933" s="25" t="n"/>
      <c r="D933" s="23">
        <f>IF(OR(B933="",C933=""),"",B933&amp;"|"&amp;C933)</f>
        <v/>
      </c>
      <c r="E933" s="29" t="n"/>
      <c r="F933" s="52" t="n"/>
      <c r="G933" s="49" t="n"/>
      <c r="H933" s="49" t="n"/>
      <c r="I933" s="30">
        <f>IF(OR(D933="",NOT(ISNUMBER(G933))),"",D933&amp;"|"&amp;YEAR(G933)&amp;"-"&amp;RIGHT("0"&amp;MONTH(G933),2)&amp;"-"&amp;RIGHT("0"&amp;DAY(G933),2))</f>
        <v/>
      </c>
      <c r="J933" s="52" t="n"/>
      <c r="K933" s="25" t="n"/>
      <c r="L933" s="29" t="n"/>
      <c r="M933" s="25" t="n"/>
      <c r="N933" s="25" t="n"/>
      <c r="O933" s="23">
        <f>IF(A933&amp;B933&amp;C933="","",IF(I933="","Sem vínculo",IF(COUNTIF(oc_chave,I933)&gt;0,"Vinculada","Previsão não encontrada")))</f>
        <v/>
      </c>
      <c r="P933" s="39">
        <f>IF(ISNUMBER(H933),YEAR(H933),"")</f>
        <v/>
      </c>
      <c r="Q933" s="23">
        <f>IF(D933="","",IF(COUNTIF(pl_chave,D933)&gt;0,"No plano atual","Fora do plano: histórico preservado"))</f>
        <v/>
      </c>
      <c r="R933" s="23">
        <f>IF(A933&amp;B933&amp;C933="","",IF(A933="","ERRO: falta ID do registro",IF(COUNTIF(ex_id,A933)&gt;1,"ERRO: ID do registro duplicado",IF(NOT(ISNUMBER(H933)),"ERRO: data realizada ausente ou inválida",IF(AND(ISNUMBER(pcmd_emissao),N(H933)&gt;N(pcmd_emissao)),"Verificar: realizada após a emissão","OK")))))</f>
        <v/>
      </c>
      <c r="S933" s="53" t="n"/>
    </row>
    <row r="934">
      <c r="A934" s="25" t="n"/>
      <c r="B934" s="29" t="n"/>
      <c r="C934" s="25" t="n"/>
      <c r="D934" s="23">
        <f>IF(OR(B934="",C934=""),"",B934&amp;"|"&amp;C934)</f>
        <v/>
      </c>
      <c r="E934" s="29" t="n"/>
      <c r="F934" s="52" t="n"/>
      <c r="G934" s="49" t="n"/>
      <c r="H934" s="49" t="n"/>
      <c r="I934" s="30">
        <f>IF(OR(D934="",NOT(ISNUMBER(G934))),"",D934&amp;"|"&amp;YEAR(G934)&amp;"-"&amp;RIGHT("0"&amp;MONTH(G934),2)&amp;"-"&amp;RIGHT("0"&amp;DAY(G934),2))</f>
        <v/>
      </c>
      <c r="J934" s="52" t="n"/>
      <c r="K934" s="25" t="n"/>
      <c r="L934" s="29" t="n"/>
      <c r="M934" s="25" t="n"/>
      <c r="N934" s="25" t="n"/>
      <c r="O934" s="23">
        <f>IF(A934&amp;B934&amp;C934="","",IF(I934="","Sem vínculo",IF(COUNTIF(oc_chave,I934)&gt;0,"Vinculada","Previsão não encontrada")))</f>
        <v/>
      </c>
      <c r="P934" s="39">
        <f>IF(ISNUMBER(H934),YEAR(H934),"")</f>
        <v/>
      </c>
      <c r="Q934" s="23">
        <f>IF(D934="","",IF(COUNTIF(pl_chave,D934)&gt;0,"No plano atual","Fora do plano: histórico preservado"))</f>
        <v/>
      </c>
      <c r="R934" s="23">
        <f>IF(A934&amp;B934&amp;C934="","",IF(A934="","ERRO: falta ID do registro",IF(COUNTIF(ex_id,A934)&gt;1,"ERRO: ID do registro duplicado",IF(NOT(ISNUMBER(H934)),"ERRO: data realizada ausente ou inválida",IF(AND(ISNUMBER(pcmd_emissao),N(H934)&gt;N(pcmd_emissao)),"Verificar: realizada após a emissão","OK")))))</f>
        <v/>
      </c>
      <c r="S934" s="53" t="n"/>
    </row>
    <row r="935">
      <c r="A935" s="25" t="n"/>
      <c r="B935" s="29" t="n"/>
      <c r="C935" s="25" t="n"/>
      <c r="D935" s="23">
        <f>IF(OR(B935="",C935=""),"",B935&amp;"|"&amp;C935)</f>
        <v/>
      </c>
      <c r="E935" s="29" t="n"/>
      <c r="F935" s="52" t="n"/>
      <c r="G935" s="49" t="n"/>
      <c r="H935" s="49" t="n"/>
      <c r="I935" s="30">
        <f>IF(OR(D935="",NOT(ISNUMBER(G935))),"",D935&amp;"|"&amp;YEAR(G935)&amp;"-"&amp;RIGHT("0"&amp;MONTH(G935),2)&amp;"-"&amp;RIGHT("0"&amp;DAY(G935),2))</f>
        <v/>
      </c>
      <c r="J935" s="52" t="n"/>
      <c r="K935" s="25" t="n"/>
      <c r="L935" s="29" t="n"/>
      <c r="M935" s="25" t="n"/>
      <c r="N935" s="25" t="n"/>
      <c r="O935" s="23">
        <f>IF(A935&amp;B935&amp;C935="","",IF(I935="","Sem vínculo",IF(COUNTIF(oc_chave,I935)&gt;0,"Vinculada","Previsão não encontrada")))</f>
        <v/>
      </c>
      <c r="P935" s="39">
        <f>IF(ISNUMBER(H935),YEAR(H935),"")</f>
        <v/>
      </c>
      <c r="Q935" s="23">
        <f>IF(D935="","",IF(COUNTIF(pl_chave,D935)&gt;0,"No plano atual","Fora do plano: histórico preservado"))</f>
        <v/>
      </c>
      <c r="R935" s="23">
        <f>IF(A935&amp;B935&amp;C935="","",IF(A935="","ERRO: falta ID do registro",IF(COUNTIF(ex_id,A935)&gt;1,"ERRO: ID do registro duplicado",IF(NOT(ISNUMBER(H935)),"ERRO: data realizada ausente ou inválida",IF(AND(ISNUMBER(pcmd_emissao),N(H935)&gt;N(pcmd_emissao)),"Verificar: realizada após a emissão","OK")))))</f>
        <v/>
      </c>
      <c r="S935" s="53" t="n"/>
    </row>
    <row r="936">
      <c r="A936" s="25" t="n"/>
      <c r="B936" s="29" t="n"/>
      <c r="C936" s="25" t="n"/>
      <c r="D936" s="23">
        <f>IF(OR(B936="",C936=""),"",B936&amp;"|"&amp;C936)</f>
        <v/>
      </c>
      <c r="E936" s="29" t="n"/>
      <c r="F936" s="52" t="n"/>
      <c r="G936" s="49" t="n"/>
      <c r="H936" s="49" t="n"/>
      <c r="I936" s="30">
        <f>IF(OR(D936="",NOT(ISNUMBER(G936))),"",D936&amp;"|"&amp;YEAR(G936)&amp;"-"&amp;RIGHT("0"&amp;MONTH(G936),2)&amp;"-"&amp;RIGHT("0"&amp;DAY(G936),2))</f>
        <v/>
      </c>
      <c r="J936" s="52" t="n"/>
      <c r="K936" s="25" t="n"/>
      <c r="L936" s="29" t="n"/>
      <c r="M936" s="25" t="n"/>
      <c r="N936" s="25" t="n"/>
      <c r="O936" s="23">
        <f>IF(A936&amp;B936&amp;C936="","",IF(I936="","Sem vínculo",IF(COUNTIF(oc_chave,I936)&gt;0,"Vinculada","Previsão não encontrada")))</f>
        <v/>
      </c>
      <c r="P936" s="39">
        <f>IF(ISNUMBER(H936),YEAR(H936),"")</f>
        <v/>
      </c>
      <c r="Q936" s="23">
        <f>IF(D936="","",IF(COUNTIF(pl_chave,D936)&gt;0,"No plano atual","Fora do plano: histórico preservado"))</f>
        <v/>
      </c>
      <c r="R936" s="23">
        <f>IF(A936&amp;B936&amp;C936="","",IF(A936="","ERRO: falta ID do registro",IF(COUNTIF(ex_id,A936)&gt;1,"ERRO: ID do registro duplicado",IF(NOT(ISNUMBER(H936)),"ERRO: data realizada ausente ou inválida",IF(AND(ISNUMBER(pcmd_emissao),N(H936)&gt;N(pcmd_emissao)),"Verificar: realizada após a emissão","OK")))))</f>
        <v/>
      </c>
      <c r="S936" s="53" t="n"/>
    </row>
    <row r="937">
      <c r="A937" s="25" t="n"/>
      <c r="B937" s="29" t="n"/>
      <c r="C937" s="25" t="n"/>
      <c r="D937" s="23">
        <f>IF(OR(B937="",C937=""),"",B937&amp;"|"&amp;C937)</f>
        <v/>
      </c>
      <c r="E937" s="29" t="n"/>
      <c r="F937" s="52" t="n"/>
      <c r="G937" s="49" t="n"/>
      <c r="H937" s="49" t="n"/>
      <c r="I937" s="30">
        <f>IF(OR(D937="",NOT(ISNUMBER(G937))),"",D937&amp;"|"&amp;YEAR(G937)&amp;"-"&amp;RIGHT("0"&amp;MONTH(G937),2)&amp;"-"&amp;RIGHT("0"&amp;DAY(G937),2))</f>
        <v/>
      </c>
      <c r="J937" s="52" t="n"/>
      <c r="K937" s="25" t="n"/>
      <c r="L937" s="29" t="n"/>
      <c r="M937" s="25" t="n"/>
      <c r="N937" s="25" t="n"/>
      <c r="O937" s="23">
        <f>IF(A937&amp;B937&amp;C937="","",IF(I937="","Sem vínculo",IF(COUNTIF(oc_chave,I937)&gt;0,"Vinculada","Previsão não encontrada")))</f>
        <v/>
      </c>
      <c r="P937" s="39">
        <f>IF(ISNUMBER(H937),YEAR(H937),"")</f>
        <v/>
      </c>
      <c r="Q937" s="23">
        <f>IF(D937="","",IF(COUNTIF(pl_chave,D937)&gt;0,"No plano atual","Fora do plano: histórico preservado"))</f>
        <v/>
      </c>
      <c r="R937" s="23">
        <f>IF(A937&amp;B937&amp;C937="","",IF(A937="","ERRO: falta ID do registro",IF(COUNTIF(ex_id,A937)&gt;1,"ERRO: ID do registro duplicado",IF(NOT(ISNUMBER(H937)),"ERRO: data realizada ausente ou inválida",IF(AND(ISNUMBER(pcmd_emissao),N(H937)&gt;N(pcmd_emissao)),"Verificar: realizada após a emissão","OK")))))</f>
        <v/>
      </c>
      <c r="S937" s="53" t="n"/>
    </row>
    <row r="938">
      <c r="A938" s="25" t="n"/>
      <c r="B938" s="29" t="n"/>
      <c r="C938" s="25" t="n"/>
      <c r="D938" s="23">
        <f>IF(OR(B938="",C938=""),"",B938&amp;"|"&amp;C938)</f>
        <v/>
      </c>
      <c r="E938" s="29" t="n"/>
      <c r="F938" s="52" t="n"/>
      <c r="G938" s="49" t="n"/>
      <c r="H938" s="49" t="n"/>
      <c r="I938" s="30">
        <f>IF(OR(D938="",NOT(ISNUMBER(G938))),"",D938&amp;"|"&amp;YEAR(G938)&amp;"-"&amp;RIGHT("0"&amp;MONTH(G938),2)&amp;"-"&amp;RIGHT("0"&amp;DAY(G938),2))</f>
        <v/>
      </c>
      <c r="J938" s="52" t="n"/>
      <c r="K938" s="25" t="n"/>
      <c r="L938" s="29" t="n"/>
      <c r="M938" s="25" t="n"/>
      <c r="N938" s="25" t="n"/>
      <c r="O938" s="23">
        <f>IF(A938&amp;B938&amp;C938="","",IF(I938="","Sem vínculo",IF(COUNTIF(oc_chave,I938)&gt;0,"Vinculada","Previsão não encontrada")))</f>
        <v/>
      </c>
      <c r="P938" s="39">
        <f>IF(ISNUMBER(H938),YEAR(H938),"")</f>
        <v/>
      </c>
      <c r="Q938" s="23">
        <f>IF(D938="","",IF(COUNTIF(pl_chave,D938)&gt;0,"No plano atual","Fora do plano: histórico preservado"))</f>
        <v/>
      </c>
      <c r="R938" s="23">
        <f>IF(A938&amp;B938&amp;C938="","",IF(A938="","ERRO: falta ID do registro",IF(COUNTIF(ex_id,A938)&gt;1,"ERRO: ID do registro duplicado",IF(NOT(ISNUMBER(H938)),"ERRO: data realizada ausente ou inválida",IF(AND(ISNUMBER(pcmd_emissao),N(H938)&gt;N(pcmd_emissao)),"Verificar: realizada após a emissão","OK")))))</f>
        <v/>
      </c>
      <c r="S938" s="53" t="n"/>
    </row>
    <row r="939">
      <c r="A939" s="25" t="n"/>
      <c r="B939" s="29" t="n"/>
      <c r="C939" s="25" t="n"/>
      <c r="D939" s="23">
        <f>IF(OR(B939="",C939=""),"",B939&amp;"|"&amp;C939)</f>
        <v/>
      </c>
      <c r="E939" s="29" t="n"/>
      <c r="F939" s="52" t="n"/>
      <c r="G939" s="49" t="n"/>
      <c r="H939" s="49" t="n"/>
      <c r="I939" s="30">
        <f>IF(OR(D939="",NOT(ISNUMBER(G939))),"",D939&amp;"|"&amp;YEAR(G939)&amp;"-"&amp;RIGHT("0"&amp;MONTH(G939),2)&amp;"-"&amp;RIGHT("0"&amp;DAY(G939),2))</f>
        <v/>
      </c>
      <c r="J939" s="52" t="n"/>
      <c r="K939" s="25" t="n"/>
      <c r="L939" s="29" t="n"/>
      <c r="M939" s="25" t="n"/>
      <c r="N939" s="25" t="n"/>
      <c r="O939" s="23">
        <f>IF(A939&amp;B939&amp;C939="","",IF(I939="","Sem vínculo",IF(COUNTIF(oc_chave,I939)&gt;0,"Vinculada","Previsão não encontrada")))</f>
        <v/>
      </c>
      <c r="P939" s="39">
        <f>IF(ISNUMBER(H939),YEAR(H939),"")</f>
        <v/>
      </c>
      <c r="Q939" s="23">
        <f>IF(D939="","",IF(COUNTIF(pl_chave,D939)&gt;0,"No plano atual","Fora do plano: histórico preservado"))</f>
        <v/>
      </c>
      <c r="R939" s="23">
        <f>IF(A939&amp;B939&amp;C939="","",IF(A939="","ERRO: falta ID do registro",IF(COUNTIF(ex_id,A939)&gt;1,"ERRO: ID do registro duplicado",IF(NOT(ISNUMBER(H939)),"ERRO: data realizada ausente ou inválida",IF(AND(ISNUMBER(pcmd_emissao),N(H939)&gt;N(pcmd_emissao)),"Verificar: realizada após a emissão","OK")))))</f>
        <v/>
      </c>
      <c r="S939" s="53" t="n"/>
    </row>
    <row r="940">
      <c r="A940" s="25" t="n"/>
      <c r="B940" s="29" t="n"/>
      <c r="C940" s="25" t="n"/>
      <c r="D940" s="23">
        <f>IF(OR(B940="",C940=""),"",B940&amp;"|"&amp;C940)</f>
        <v/>
      </c>
      <c r="E940" s="29" t="n"/>
      <c r="F940" s="52" t="n"/>
      <c r="G940" s="49" t="n"/>
      <c r="H940" s="49" t="n"/>
      <c r="I940" s="30">
        <f>IF(OR(D940="",NOT(ISNUMBER(G940))),"",D940&amp;"|"&amp;YEAR(G940)&amp;"-"&amp;RIGHT("0"&amp;MONTH(G940),2)&amp;"-"&amp;RIGHT("0"&amp;DAY(G940),2))</f>
        <v/>
      </c>
      <c r="J940" s="52" t="n"/>
      <c r="K940" s="25" t="n"/>
      <c r="L940" s="29" t="n"/>
      <c r="M940" s="25" t="n"/>
      <c r="N940" s="25" t="n"/>
      <c r="O940" s="23">
        <f>IF(A940&amp;B940&amp;C940="","",IF(I940="","Sem vínculo",IF(COUNTIF(oc_chave,I940)&gt;0,"Vinculada","Previsão não encontrada")))</f>
        <v/>
      </c>
      <c r="P940" s="39">
        <f>IF(ISNUMBER(H940),YEAR(H940),"")</f>
        <v/>
      </c>
      <c r="Q940" s="23">
        <f>IF(D940="","",IF(COUNTIF(pl_chave,D940)&gt;0,"No plano atual","Fora do plano: histórico preservado"))</f>
        <v/>
      </c>
      <c r="R940" s="23">
        <f>IF(A940&amp;B940&amp;C940="","",IF(A940="","ERRO: falta ID do registro",IF(COUNTIF(ex_id,A940)&gt;1,"ERRO: ID do registro duplicado",IF(NOT(ISNUMBER(H940)),"ERRO: data realizada ausente ou inválida",IF(AND(ISNUMBER(pcmd_emissao),N(H940)&gt;N(pcmd_emissao)),"Verificar: realizada após a emissão","OK")))))</f>
        <v/>
      </c>
      <c r="S940" s="53" t="n"/>
    </row>
    <row r="941">
      <c r="A941" s="25" t="n"/>
      <c r="B941" s="29" t="n"/>
      <c r="C941" s="25" t="n"/>
      <c r="D941" s="23">
        <f>IF(OR(B941="",C941=""),"",B941&amp;"|"&amp;C941)</f>
        <v/>
      </c>
      <c r="E941" s="29" t="n"/>
      <c r="F941" s="52" t="n"/>
      <c r="G941" s="49" t="n"/>
      <c r="H941" s="49" t="n"/>
      <c r="I941" s="30">
        <f>IF(OR(D941="",NOT(ISNUMBER(G941))),"",D941&amp;"|"&amp;YEAR(G941)&amp;"-"&amp;RIGHT("0"&amp;MONTH(G941),2)&amp;"-"&amp;RIGHT("0"&amp;DAY(G941),2))</f>
        <v/>
      </c>
      <c r="J941" s="52" t="n"/>
      <c r="K941" s="25" t="n"/>
      <c r="L941" s="29" t="n"/>
      <c r="M941" s="25" t="n"/>
      <c r="N941" s="25" t="n"/>
      <c r="O941" s="23">
        <f>IF(A941&amp;B941&amp;C941="","",IF(I941="","Sem vínculo",IF(COUNTIF(oc_chave,I941)&gt;0,"Vinculada","Previsão não encontrada")))</f>
        <v/>
      </c>
      <c r="P941" s="39">
        <f>IF(ISNUMBER(H941),YEAR(H941),"")</f>
        <v/>
      </c>
      <c r="Q941" s="23">
        <f>IF(D941="","",IF(COUNTIF(pl_chave,D941)&gt;0,"No plano atual","Fora do plano: histórico preservado"))</f>
        <v/>
      </c>
      <c r="R941" s="23">
        <f>IF(A941&amp;B941&amp;C941="","",IF(A941="","ERRO: falta ID do registro",IF(COUNTIF(ex_id,A941)&gt;1,"ERRO: ID do registro duplicado",IF(NOT(ISNUMBER(H941)),"ERRO: data realizada ausente ou inválida",IF(AND(ISNUMBER(pcmd_emissao),N(H941)&gt;N(pcmd_emissao)),"Verificar: realizada após a emissão","OK")))))</f>
        <v/>
      </c>
      <c r="S941" s="53" t="n"/>
    </row>
    <row r="942">
      <c r="A942" s="25" t="n"/>
      <c r="B942" s="29" t="n"/>
      <c r="C942" s="25" t="n"/>
      <c r="D942" s="23">
        <f>IF(OR(B942="",C942=""),"",B942&amp;"|"&amp;C942)</f>
        <v/>
      </c>
      <c r="E942" s="29" t="n"/>
      <c r="F942" s="52" t="n"/>
      <c r="G942" s="49" t="n"/>
      <c r="H942" s="49" t="n"/>
      <c r="I942" s="30">
        <f>IF(OR(D942="",NOT(ISNUMBER(G942))),"",D942&amp;"|"&amp;YEAR(G942)&amp;"-"&amp;RIGHT("0"&amp;MONTH(G942),2)&amp;"-"&amp;RIGHT("0"&amp;DAY(G942),2))</f>
        <v/>
      </c>
      <c r="J942" s="52" t="n"/>
      <c r="K942" s="25" t="n"/>
      <c r="L942" s="29" t="n"/>
      <c r="M942" s="25" t="n"/>
      <c r="N942" s="25" t="n"/>
      <c r="O942" s="23">
        <f>IF(A942&amp;B942&amp;C942="","",IF(I942="","Sem vínculo",IF(COUNTIF(oc_chave,I942)&gt;0,"Vinculada","Previsão não encontrada")))</f>
        <v/>
      </c>
      <c r="P942" s="39">
        <f>IF(ISNUMBER(H942),YEAR(H942),"")</f>
        <v/>
      </c>
      <c r="Q942" s="23">
        <f>IF(D942="","",IF(COUNTIF(pl_chave,D942)&gt;0,"No plano atual","Fora do plano: histórico preservado"))</f>
        <v/>
      </c>
      <c r="R942" s="23">
        <f>IF(A942&amp;B942&amp;C942="","",IF(A942="","ERRO: falta ID do registro",IF(COUNTIF(ex_id,A942)&gt;1,"ERRO: ID do registro duplicado",IF(NOT(ISNUMBER(H942)),"ERRO: data realizada ausente ou inválida",IF(AND(ISNUMBER(pcmd_emissao),N(H942)&gt;N(pcmd_emissao)),"Verificar: realizada após a emissão","OK")))))</f>
        <v/>
      </c>
      <c r="S942" s="53" t="n"/>
    </row>
    <row r="943">
      <c r="A943" s="25" t="n"/>
      <c r="B943" s="29" t="n"/>
      <c r="C943" s="25" t="n"/>
      <c r="D943" s="23">
        <f>IF(OR(B943="",C943=""),"",B943&amp;"|"&amp;C943)</f>
        <v/>
      </c>
      <c r="E943" s="29" t="n"/>
      <c r="F943" s="52" t="n"/>
      <c r="G943" s="49" t="n"/>
      <c r="H943" s="49" t="n"/>
      <c r="I943" s="30">
        <f>IF(OR(D943="",NOT(ISNUMBER(G943))),"",D943&amp;"|"&amp;YEAR(G943)&amp;"-"&amp;RIGHT("0"&amp;MONTH(G943),2)&amp;"-"&amp;RIGHT("0"&amp;DAY(G943),2))</f>
        <v/>
      </c>
      <c r="J943" s="52" t="n"/>
      <c r="K943" s="25" t="n"/>
      <c r="L943" s="29" t="n"/>
      <c r="M943" s="25" t="n"/>
      <c r="N943" s="25" t="n"/>
      <c r="O943" s="23">
        <f>IF(A943&amp;B943&amp;C943="","",IF(I943="","Sem vínculo",IF(COUNTIF(oc_chave,I943)&gt;0,"Vinculada","Previsão não encontrada")))</f>
        <v/>
      </c>
      <c r="P943" s="39">
        <f>IF(ISNUMBER(H943),YEAR(H943),"")</f>
        <v/>
      </c>
      <c r="Q943" s="23">
        <f>IF(D943="","",IF(COUNTIF(pl_chave,D943)&gt;0,"No plano atual","Fora do plano: histórico preservado"))</f>
        <v/>
      </c>
      <c r="R943" s="23">
        <f>IF(A943&amp;B943&amp;C943="","",IF(A943="","ERRO: falta ID do registro",IF(COUNTIF(ex_id,A943)&gt;1,"ERRO: ID do registro duplicado",IF(NOT(ISNUMBER(H943)),"ERRO: data realizada ausente ou inválida",IF(AND(ISNUMBER(pcmd_emissao),N(H943)&gt;N(pcmd_emissao)),"Verificar: realizada após a emissão","OK")))))</f>
        <v/>
      </c>
      <c r="S943" s="53" t="n"/>
    </row>
    <row r="944">
      <c r="A944" s="25" t="n"/>
      <c r="B944" s="29" t="n"/>
      <c r="C944" s="25" t="n"/>
      <c r="D944" s="23">
        <f>IF(OR(B944="",C944=""),"",B944&amp;"|"&amp;C944)</f>
        <v/>
      </c>
      <c r="E944" s="29" t="n"/>
      <c r="F944" s="52" t="n"/>
      <c r="G944" s="49" t="n"/>
      <c r="H944" s="49" t="n"/>
      <c r="I944" s="30">
        <f>IF(OR(D944="",NOT(ISNUMBER(G944))),"",D944&amp;"|"&amp;YEAR(G944)&amp;"-"&amp;RIGHT("0"&amp;MONTH(G944),2)&amp;"-"&amp;RIGHT("0"&amp;DAY(G944),2))</f>
        <v/>
      </c>
      <c r="J944" s="52" t="n"/>
      <c r="K944" s="25" t="n"/>
      <c r="L944" s="29" t="n"/>
      <c r="M944" s="25" t="n"/>
      <c r="N944" s="25" t="n"/>
      <c r="O944" s="23">
        <f>IF(A944&amp;B944&amp;C944="","",IF(I944="","Sem vínculo",IF(COUNTIF(oc_chave,I944)&gt;0,"Vinculada","Previsão não encontrada")))</f>
        <v/>
      </c>
      <c r="P944" s="39">
        <f>IF(ISNUMBER(H944),YEAR(H944),"")</f>
        <v/>
      </c>
      <c r="Q944" s="23">
        <f>IF(D944="","",IF(COUNTIF(pl_chave,D944)&gt;0,"No plano atual","Fora do plano: histórico preservado"))</f>
        <v/>
      </c>
      <c r="R944" s="23">
        <f>IF(A944&amp;B944&amp;C944="","",IF(A944="","ERRO: falta ID do registro",IF(COUNTIF(ex_id,A944)&gt;1,"ERRO: ID do registro duplicado",IF(NOT(ISNUMBER(H944)),"ERRO: data realizada ausente ou inválida",IF(AND(ISNUMBER(pcmd_emissao),N(H944)&gt;N(pcmd_emissao)),"Verificar: realizada após a emissão","OK")))))</f>
        <v/>
      </c>
      <c r="S944" s="53" t="n"/>
    </row>
    <row r="945">
      <c r="A945" s="25" t="n"/>
      <c r="B945" s="29" t="n"/>
      <c r="C945" s="25" t="n"/>
      <c r="D945" s="23">
        <f>IF(OR(B945="",C945=""),"",B945&amp;"|"&amp;C945)</f>
        <v/>
      </c>
      <c r="E945" s="29" t="n"/>
      <c r="F945" s="52" t="n"/>
      <c r="G945" s="49" t="n"/>
      <c r="H945" s="49" t="n"/>
      <c r="I945" s="30">
        <f>IF(OR(D945="",NOT(ISNUMBER(G945))),"",D945&amp;"|"&amp;YEAR(G945)&amp;"-"&amp;RIGHT("0"&amp;MONTH(G945),2)&amp;"-"&amp;RIGHT("0"&amp;DAY(G945),2))</f>
        <v/>
      </c>
      <c r="J945" s="52" t="n"/>
      <c r="K945" s="25" t="n"/>
      <c r="L945" s="29" t="n"/>
      <c r="M945" s="25" t="n"/>
      <c r="N945" s="25" t="n"/>
      <c r="O945" s="23">
        <f>IF(A945&amp;B945&amp;C945="","",IF(I945="","Sem vínculo",IF(COUNTIF(oc_chave,I945)&gt;0,"Vinculada","Previsão não encontrada")))</f>
        <v/>
      </c>
      <c r="P945" s="39">
        <f>IF(ISNUMBER(H945),YEAR(H945),"")</f>
        <v/>
      </c>
      <c r="Q945" s="23">
        <f>IF(D945="","",IF(COUNTIF(pl_chave,D945)&gt;0,"No plano atual","Fora do plano: histórico preservado"))</f>
        <v/>
      </c>
      <c r="R945" s="23">
        <f>IF(A945&amp;B945&amp;C945="","",IF(A945="","ERRO: falta ID do registro",IF(COUNTIF(ex_id,A945)&gt;1,"ERRO: ID do registro duplicado",IF(NOT(ISNUMBER(H945)),"ERRO: data realizada ausente ou inválida",IF(AND(ISNUMBER(pcmd_emissao),N(H945)&gt;N(pcmd_emissao)),"Verificar: realizada após a emissão","OK")))))</f>
        <v/>
      </c>
      <c r="S945" s="53" t="n"/>
    </row>
    <row r="946">
      <c r="A946" s="25" t="n"/>
      <c r="B946" s="29" t="n"/>
      <c r="C946" s="25" t="n"/>
      <c r="D946" s="23">
        <f>IF(OR(B946="",C946=""),"",B946&amp;"|"&amp;C946)</f>
        <v/>
      </c>
      <c r="E946" s="29" t="n"/>
      <c r="F946" s="52" t="n"/>
      <c r="G946" s="49" t="n"/>
      <c r="H946" s="49" t="n"/>
      <c r="I946" s="30">
        <f>IF(OR(D946="",NOT(ISNUMBER(G946))),"",D946&amp;"|"&amp;YEAR(G946)&amp;"-"&amp;RIGHT("0"&amp;MONTH(G946),2)&amp;"-"&amp;RIGHT("0"&amp;DAY(G946),2))</f>
        <v/>
      </c>
      <c r="J946" s="52" t="n"/>
      <c r="K946" s="25" t="n"/>
      <c r="L946" s="29" t="n"/>
      <c r="M946" s="25" t="n"/>
      <c r="N946" s="25" t="n"/>
      <c r="O946" s="23">
        <f>IF(A946&amp;B946&amp;C946="","",IF(I946="","Sem vínculo",IF(COUNTIF(oc_chave,I946)&gt;0,"Vinculada","Previsão não encontrada")))</f>
        <v/>
      </c>
      <c r="P946" s="39">
        <f>IF(ISNUMBER(H946),YEAR(H946),"")</f>
        <v/>
      </c>
      <c r="Q946" s="23">
        <f>IF(D946="","",IF(COUNTIF(pl_chave,D946)&gt;0,"No plano atual","Fora do plano: histórico preservado"))</f>
        <v/>
      </c>
      <c r="R946" s="23">
        <f>IF(A946&amp;B946&amp;C946="","",IF(A946="","ERRO: falta ID do registro",IF(COUNTIF(ex_id,A946)&gt;1,"ERRO: ID do registro duplicado",IF(NOT(ISNUMBER(H946)),"ERRO: data realizada ausente ou inválida",IF(AND(ISNUMBER(pcmd_emissao),N(H946)&gt;N(pcmd_emissao)),"Verificar: realizada após a emissão","OK")))))</f>
        <v/>
      </c>
      <c r="S946" s="53" t="n"/>
    </row>
    <row r="947">
      <c r="A947" s="25" t="n"/>
      <c r="B947" s="29" t="n"/>
      <c r="C947" s="25" t="n"/>
      <c r="D947" s="23">
        <f>IF(OR(B947="",C947=""),"",B947&amp;"|"&amp;C947)</f>
        <v/>
      </c>
      <c r="E947" s="29" t="n"/>
      <c r="F947" s="52" t="n"/>
      <c r="G947" s="49" t="n"/>
      <c r="H947" s="49" t="n"/>
      <c r="I947" s="30">
        <f>IF(OR(D947="",NOT(ISNUMBER(G947))),"",D947&amp;"|"&amp;YEAR(G947)&amp;"-"&amp;RIGHT("0"&amp;MONTH(G947),2)&amp;"-"&amp;RIGHT("0"&amp;DAY(G947),2))</f>
        <v/>
      </c>
      <c r="J947" s="52" t="n"/>
      <c r="K947" s="25" t="n"/>
      <c r="L947" s="29" t="n"/>
      <c r="M947" s="25" t="n"/>
      <c r="N947" s="25" t="n"/>
      <c r="O947" s="23">
        <f>IF(A947&amp;B947&amp;C947="","",IF(I947="","Sem vínculo",IF(COUNTIF(oc_chave,I947)&gt;0,"Vinculada","Previsão não encontrada")))</f>
        <v/>
      </c>
      <c r="P947" s="39">
        <f>IF(ISNUMBER(H947),YEAR(H947),"")</f>
        <v/>
      </c>
      <c r="Q947" s="23">
        <f>IF(D947="","",IF(COUNTIF(pl_chave,D947)&gt;0,"No plano atual","Fora do plano: histórico preservado"))</f>
        <v/>
      </c>
      <c r="R947" s="23">
        <f>IF(A947&amp;B947&amp;C947="","",IF(A947="","ERRO: falta ID do registro",IF(COUNTIF(ex_id,A947)&gt;1,"ERRO: ID do registro duplicado",IF(NOT(ISNUMBER(H947)),"ERRO: data realizada ausente ou inválida",IF(AND(ISNUMBER(pcmd_emissao),N(H947)&gt;N(pcmd_emissao)),"Verificar: realizada após a emissão","OK")))))</f>
        <v/>
      </c>
      <c r="S947" s="53" t="n"/>
    </row>
    <row r="948">
      <c r="A948" s="25" t="n"/>
      <c r="B948" s="29" t="n"/>
      <c r="C948" s="25" t="n"/>
      <c r="D948" s="23">
        <f>IF(OR(B948="",C948=""),"",B948&amp;"|"&amp;C948)</f>
        <v/>
      </c>
      <c r="E948" s="29" t="n"/>
      <c r="F948" s="52" t="n"/>
      <c r="G948" s="49" t="n"/>
      <c r="H948" s="49" t="n"/>
      <c r="I948" s="30">
        <f>IF(OR(D948="",NOT(ISNUMBER(G948))),"",D948&amp;"|"&amp;YEAR(G948)&amp;"-"&amp;RIGHT("0"&amp;MONTH(G948),2)&amp;"-"&amp;RIGHT("0"&amp;DAY(G948),2))</f>
        <v/>
      </c>
      <c r="J948" s="52" t="n"/>
      <c r="K948" s="25" t="n"/>
      <c r="L948" s="29" t="n"/>
      <c r="M948" s="25" t="n"/>
      <c r="N948" s="25" t="n"/>
      <c r="O948" s="23">
        <f>IF(A948&amp;B948&amp;C948="","",IF(I948="","Sem vínculo",IF(COUNTIF(oc_chave,I948)&gt;0,"Vinculada","Previsão não encontrada")))</f>
        <v/>
      </c>
      <c r="P948" s="39">
        <f>IF(ISNUMBER(H948),YEAR(H948),"")</f>
        <v/>
      </c>
      <c r="Q948" s="23">
        <f>IF(D948="","",IF(COUNTIF(pl_chave,D948)&gt;0,"No plano atual","Fora do plano: histórico preservado"))</f>
        <v/>
      </c>
      <c r="R948" s="23">
        <f>IF(A948&amp;B948&amp;C948="","",IF(A948="","ERRO: falta ID do registro",IF(COUNTIF(ex_id,A948)&gt;1,"ERRO: ID do registro duplicado",IF(NOT(ISNUMBER(H948)),"ERRO: data realizada ausente ou inválida",IF(AND(ISNUMBER(pcmd_emissao),N(H948)&gt;N(pcmd_emissao)),"Verificar: realizada após a emissão","OK")))))</f>
        <v/>
      </c>
      <c r="S948" s="53" t="n"/>
    </row>
    <row r="949">
      <c r="A949" s="25" t="n"/>
      <c r="B949" s="29" t="n"/>
      <c r="C949" s="25" t="n"/>
      <c r="D949" s="23">
        <f>IF(OR(B949="",C949=""),"",B949&amp;"|"&amp;C949)</f>
        <v/>
      </c>
      <c r="E949" s="29" t="n"/>
      <c r="F949" s="52" t="n"/>
      <c r="G949" s="49" t="n"/>
      <c r="H949" s="49" t="n"/>
      <c r="I949" s="30">
        <f>IF(OR(D949="",NOT(ISNUMBER(G949))),"",D949&amp;"|"&amp;YEAR(G949)&amp;"-"&amp;RIGHT("0"&amp;MONTH(G949),2)&amp;"-"&amp;RIGHT("0"&amp;DAY(G949),2))</f>
        <v/>
      </c>
      <c r="J949" s="52" t="n"/>
      <c r="K949" s="25" t="n"/>
      <c r="L949" s="29" t="n"/>
      <c r="M949" s="25" t="n"/>
      <c r="N949" s="25" t="n"/>
      <c r="O949" s="23">
        <f>IF(A949&amp;B949&amp;C949="","",IF(I949="","Sem vínculo",IF(COUNTIF(oc_chave,I949)&gt;0,"Vinculada","Previsão não encontrada")))</f>
        <v/>
      </c>
      <c r="P949" s="39">
        <f>IF(ISNUMBER(H949),YEAR(H949),"")</f>
        <v/>
      </c>
      <c r="Q949" s="23">
        <f>IF(D949="","",IF(COUNTIF(pl_chave,D949)&gt;0,"No plano atual","Fora do plano: histórico preservado"))</f>
        <v/>
      </c>
      <c r="R949" s="23">
        <f>IF(A949&amp;B949&amp;C949="","",IF(A949="","ERRO: falta ID do registro",IF(COUNTIF(ex_id,A949)&gt;1,"ERRO: ID do registro duplicado",IF(NOT(ISNUMBER(H949)),"ERRO: data realizada ausente ou inválida",IF(AND(ISNUMBER(pcmd_emissao),N(H949)&gt;N(pcmd_emissao)),"Verificar: realizada após a emissão","OK")))))</f>
        <v/>
      </c>
      <c r="S949" s="53" t="n"/>
    </row>
    <row r="950">
      <c r="A950" s="25" t="n"/>
      <c r="B950" s="29" t="n"/>
      <c r="C950" s="25" t="n"/>
      <c r="D950" s="23">
        <f>IF(OR(B950="",C950=""),"",B950&amp;"|"&amp;C950)</f>
        <v/>
      </c>
      <c r="E950" s="29" t="n"/>
      <c r="F950" s="52" t="n"/>
      <c r="G950" s="49" t="n"/>
      <c r="H950" s="49" t="n"/>
      <c r="I950" s="30">
        <f>IF(OR(D950="",NOT(ISNUMBER(G950))),"",D950&amp;"|"&amp;YEAR(G950)&amp;"-"&amp;RIGHT("0"&amp;MONTH(G950),2)&amp;"-"&amp;RIGHT("0"&amp;DAY(G950),2))</f>
        <v/>
      </c>
      <c r="J950" s="52" t="n"/>
      <c r="K950" s="25" t="n"/>
      <c r="L950" s="29" t="n"/>
      <c r="M950" s="25" t="n"/>
      <c r="N950" s="25" t="n"/>
      <c r="O950" s="23">
        <f>IF(A950&amp;B950&amp;C950="","",IF(I950="","Sem vínculo",IF(COUNTIF(oc_chave,I950)&gt;0,"Vinculada","Previsão não encontrada")))</f>
        <v/>
      </c>
      <c r="P950" s="39">
        <f>IF(ISNUMBER(H950),YEAR(H950),"")</f>
        <v/>
      </c>
      <c r="Q950" s="23">
        <f>IF(D950="","",IF(COUNTIF(pl_chave,D950)&gt;0,"No plano atual","Fora do plano: histórico preservado"))</f>
        <v/>
      </c>
      <c r="R950" s="23">
        <f>IF(A950&amp;B950&amp;C950="","",IF(A950="","ERRO: falta ID do registro",IF(COUNTIF(ex_id,A950)&gt;1,"ERRO: ID do registro duplicado",IF(NOT(ISNUMBER(H950)),"ERRO: data realizada ausente ou inválida",IF(AND(ISNUMBER(pcmd_emissao),N(H950)&gt;N(pcmd_emissao)),"Verificar: realizada após a emissão","OK")))))</f>
        <v/>
      </c>
      <c r="S950" s="53" t="n"/>
    </row>
    <row r="951">
      <c r="A951" s="25" t="n"/>
      <c r="B951" s="29" t="n"/>
      <c r="C951" s="25" t="n"/>
      <c r="D951" s="23">
        <f>IF(OR(B951="",C951=""),"",B951&amp;"|"&amp;C951)</f>
        <v/>
      </c>
      <c r="E951" s="29" t="n"/>
      <c r="F951" s="52" t="n"/>
      <c r="G951" s="49" t="n"/>
      <c r="H951" s="49" t="n"/>
      <c r="I951" s="30">
        <f>IF(OR(D951="",NOT(ISNUMBER(G951))),"",D951&amp;"|"&amp;YEAR(G951)&amp;"-"&amp;RIGHT("0"&amp;MONTH(G951),2)&amp;"-"&amp;RIGHT("0"&amp;DAY(G951),2))</f>
        <v/>
      </c>
      <c r="J951" s="52" t="n"/>
      <c r="K951" s="25" t="n"/>
      <c r="L951" s="29" t="n"/>
      <c r="M951" s="25" t="n"/>
      <c r="N951" s="25" t="n"/>
      <c r="O951" s="23">
        <f>IF(A951&amp;B951&amp;C951="","",IF(I951="","Sem vínculo",IF(COUNTIF(oc_chave,I951)&gt;0,"Vinculada","Previsão não encontrada")))</f>
        <v/>
      </c>
      <c r="P951" s="39">
        <f>IF(ISNUMBER(H951),YEAR(H951),"")</f>
        <v/>
      </c>
      <c r="Q951" s="23">
        <f>IF(D951="","",IF(COUNTIF(pl_chave,D951)&gt;0,"No plano atual","Fora do plano: histórico preservado"))</f>
        <v/>
      </c>
      <c r="R951" s="23">
        <f>IF(A951&amp;B951&amp;C951="","",IF(A951="","ERRO: falta ID do registro",IF(COUNTIF(ex_id,A951)&gt;1,"ERRO: ID do registro duplicado",IF(NOT(ISNUMBER(H951)),"ERRO: data realizada ausente ou inválida",IF(AND(ISNUMBER(pcmd_emissao),N(H951)&gt;N(pcmd_emissao)),"Verificar: realizada após a emissão","OK")))))</f>
        <v/>
      </c>
      <c r="S951" s="53" t="n"/>
    </row>
    <row r="952">
      <c r="A952" s="25" t="n"/>
      <c r="B952" s="29" t="n"/>
      <c r="C952" s="25" t="n"/>
      <c r="D952" s="23">
        <f>IF(OR(B952="",C952=""),"",B952&amp;"|"&amp;C952)</f>
        <v/>
      </c>
      <c r="E952" s="29" t="n"/>
      <c r="F952" s="52" t="n"/>
      <c r="G952" s="49" t="n"/>
      <c r="H952" s="49" t="n"/>
      <c r="I952" s="30">
        <f>IF(OR(D952="",NOT(ISNUMBER(G952))),"",D952&amp;"|"&amp;YEAR(G952)&amp;"-"&amp;RIGHT("0"&amp;MONTH(G952),2)&amp;"-"&amp;RIGHT("0"&amp;DAY(G952),2))</f>
        <v/>
      </c>
      <c r="J952" s="52" t="n"/>
      <c r="K952" s="25" t="n"/>
      <c r="L952" s="29" t="n"/>
      <c r="M952" s="25" t="n"/>
      <c r="N952" s="25" t="n"/>
      <c r="O952" s="23">
        <f>IF(A952&amp;B952&amp;C952="","",IF(I952="","Sem vínculo",IF(COUNTIF(oc_chave,I952)&gt;0,"Vinculada","Previsão não encontrada")))</f>
        <v/>
      </c>
      <c r="P952" s="39">
        <f>IF(ISNUMBER(H952),YEAR(H952),"")</f>
        <v/>
      </c>
      <c r="Q952" s="23">
        <f>IF(D952="","",IF(COUNTIF(pl_chave,D952)&gt;0,"No plano atual","Fora do plano: histórico preservado"))</f>
        <v/>
      </c>
      <c r="R952" s="23">
        <f>IF(A952&amp;B952&amp;C952="","",IF(A952="","ERRO: falta ID do registro",IF(COUNTIF(ex_id,A952)&gt;1,"ERRO: ID do registro duplicado",IF(NOT(ISNUMBER(H952)),"ERRO: data realizada ausente ou inválida",IF(AND(ISNUMBER(pcmd_emissao),N(H952)&gt;N(pcmd_emissao)),"Verificar: realizada após a emissão","OK")))))</f>
        <v/>
      </c>
      <c r="S952" s="53" t="n"/>
    </row>
    <row r="953">
      <c r="A953" s="25" t="n"/>
      <c r="B953" s="29" t="n"/>
      <c r="C953" s="25" t="n"/>
      <c r="D953" s="23">
        <f>IF(OR(B953="",C953=""),"",B953&amp;"|"&amp;C953)</f>
        <v/>
      </c>
      <c r="E953" s="29" t="n"/>
      <c r="F953" s="52" t="n"/>
      <c r="G953" s="49" t="n"/>
      <c r="H953" s="49" t="n"/>
      <c r="I953" s="30">
        <f>IF(OR(D953="",NOT(ISNUMBER(G953))),"",D953&amp;"|"&amp;YEAR(G953)&amp;"-"&amp;RIGHT("0"&amp;MONTH(G953),2)&amp;"-"&amp;RIGHT("0"&amp;DAY(G953),2))</f>
        <v/>
      </c>
      <c r="J953" s="52" t="n"/>
      <c r="K953" s="25" t="n"/>
      <c r="L953" s="29" t="n"/>
      <c r="M953" s="25" t="n"/>
      <c r="N953" s="25" t="n"/>
      <c r="O953" s="23">
        <f>IF(A953&amp;B953&amp;C953="","",IF(I953="","Sem vínculo",IF(COUNTIF(oc_chave,I953)&gt;0,"Vinculada","Previsão não encontrada")))</f>
        <v/>
      </c>
      <c r="P953" s="39">
        <f>IF(ISNUMBER(H953),YEAR(H953),"")</f>
        <v/>
      </c>
      <c r="Q953" s="23">
        <f>IF(D953="","",IF(COUNTIF(pl_chave,D953)&gt;0,"No plano atual","Fora do plano: histórico preservado"))</f>
        <v/>
      </c>
      <c r="R953" s="23">
        <f>IF(A953&amp;B953&amp;C953="","",IF(A953="","ERRO: falta ID do registro",IF(COUNTIF(ex_id,A953)&gt;1,"ERRO: ID do registro duplicado",IF(NOT(ISNUMBER(H953)),"ERRO: data realizada ausente ou inválida",IF(AND(ISNUMBER(pcmd_emissao),N(H953)&gt;N(pcmd_emissao)),"Verificar: realizada após a emissão","OK")))))</f>
        <v/>
      </c>
      <c r="S953" s="53" t="n"/>
    </row>
    <row r="954">
      <c r="A954" s="25" t="n"/>
      <c r="B954" s="29" t="n"/>
      <c r="C954" s="25" t="n"/>
      <c r="D954" s="23">
        <f>IF(OR(B954="",C954=""),"",B954&amp;"|"&amp;C954)</f>
        <v/>
      </c>
      <c r="E954" s="29" t="n"/>
      <c r="F954" s="52" t="n"/>
      <c r="G954" s="49" t="n"/>
      <c r="H954" s="49" t="n"/>
      <c r="I954" s="30">
        <f>IF(OR(D954="",NOT(ISNUMBER(G954))),"",D954&amp;"|"&amp;YEAR(G954)&amp;"-"&amp;RIGHT("0"&amp;MONTH(G954),2)&amp;"-"&amp;RIGHT("0"&amp;DAY(G954),2))</f>
        <v/>
      </c>
      <c r="J954" s="52" t="n"/>
      <c r="K954" s="25" t="n"/>
      <c r="L954" s="29" t="n"/>
      <c r="M954" s="25" t="n"/>
      <c r="N954" s="25" t="n"/>
      <c r="O954" s="23">
        <f>IF(A954&amp;B954&amp;C954="","",IF(I954="","Sem vínculo",IF(COUNTIF(oc_chave,I954)&gt;0,"Vinculada","Previsão não encontrada")))</f>
        <v/>
      </c>
      <c r="P954" s="39">
        <f>IF(ISNUMBER(H954),YEAR(H954),"")</f>
        <v/>
      </c>
      <c r="Q954" s="23">
        <f>IF(D954="","",IF(COUNTIF(pl_chave,D954)&gt;0,"No plano atual","Fora do plano: histórico preservado"))</f>
        <v/>
      </c>
      <c r="R954" s="23">
        <f>IF(A954&amp;B954&amp;C954="","",IF(A954="","ERRO: falta ID do registro",IF(COUNTIF(ex_id,A954)&gt;1,"ERRO: ID do registro duplicado",IF(NOT(ISNUMBER(H954)),"ERRO: data realizada ausente ou inválida",IF(AND(ISNUMBER(pcmd_emissao),N(H954)&gt;N(pcmd_emissao)),"Verificar: realizada após a emissão","OK")))))</f>
        <v/>
      </c>
      <c r="S954" s="53" t="n"/>
    </row>
    <row r="955">
      <c r="A955" s="25" t="n"/>
      <c r="B955" s="29" t="n"/>
      <c r="C955" s="25" t="n"/>
      <c r="D955" s="23">
        <f>IF(OR(B955="",C955=""),"",B955&amp;"|"&amp;C955)</f>
        <v/>
      </c>
      <c r="E955" s="29" t="n"/>
      <c r="F955" s="52" t="n"/>
      <c r="G955" s="49" t="n"/>
      <c r="H955" s="49" t="n"/>
      <c r="I955" s="30">
        <f>IF(OR(D955="",NOT(ISNUMBER(G955))),"",D955&amp;"|"&amp;YEAR(G955)&amp;"-"&amp;RIGHT("0"&amp;MONTH(G955),2)&amp;"-"&amp;RIGHT("0"&amp;DAY(G955),2))</f>
        <v/>
      </c>
      <c r="J955" s="52" t="n"/>
      <c r="K955" s="25" t="n"/>
      <c r="L955" s="29" t="n"/>
      <c r="M955" s="25" t="n"/>
      <c r="N955" s="25" t="n"/>
      <c r="O955" s="23">
        <f>IF(A955&amp;B955&amp;C955="","",IF(I955="","Sem vínculo",IF(COUNTIF(oc_chave,I955)&gt;0,"Vinculada","Previsão não encontrada")))</f>
        <v/>
      </c>
      <c r="P955" s="39">
        <f>IF(ISNUMBER(H955),YEAR(H955),"")</f>
        <v/>
      </c>
      <c r="Q955" s="23">
        <f>IF(D955="","",IF(COUNTIF(pl_chave,D955)&gt;0,"No plano atual","Fora do plano: histórico preservado"))</f>
        <v/>
      </c>
      <c r="R955" s="23">
        <f>IF(A955&amp;B955&amp;C955="","",IF(A955="","ERRO: falta ID do registro",IF(COUNTIF(ex_id,A955)&gt;1,"ERRO: ID do registro duplicado",IF(NOT(ISNUMBER(H955)),"ERRO: data realizada ausente ou inválida",IF(AND(ISNUMBER(pcmd_emissao),N(H955)&gt;N(pcmd_emissao)),"Verificar: realizada após a emissão","OK")))))</f>
        <v/>
      </c>
      <c r="S955" s="53" t="n"/>
    </row>
    <row r="956">
      <c r="A956" s="25" t="n"/>
      <c r="B956" s="29" t="n"/>
      <c r="C956" s="25" t="n"/>
      <c r="D956" s="23">
        <f>IF(OR(B956="",C956=""),"",B956&amp;"|"&amp;C956)</f>
        <v/>
      </c>
      <c r="E956" s="29" t="n"/>
      <c r="F956" s="52" t="n"/>
      <c r="G956" s="49" t="n"/>
      <c r="H956" s="49" t="n"/>
      <c r="I956" s="30">
        <f>IF(OR(D956="",NOT(ISNUMBER(G956))),"",D956&amp;"|"&amp;YEAR(G956)&amp;"-"&amp;RIGHT("0"&amp;MONTH(G956),2)&amp;"-"&amp;RIGHT("0"&amp;DAY(G956),2))</f>
        <v/>
      </c>
      <c r="J956" s="52" t="n"/>
      <c r="K956" s="25" t="n"/>
      <c r="L956" s="29" t="n"/>
      <c r="M956" s="25" t="n"/>
      <c r="N956" s="25" t="n"/>
      <c r="O956" s="23">
        <f>IF(A956&amp;B956&amp;C956="","",IF(I956="","Sem vínculo",IF(COUNTIF(oc_chave,I956)&gt;0,"Vinculada","Previsão não encontrada")))</f>
        <v/>
      </c>
      <c r="P956" s="39">
        <f>IF(ISNUMBER(H956),YEAR(H956),"")</f>
        <v/>
      </c>
      <c r="Q956" s="23">
        <f>IF(D956="","",IF(COUNTIF(pl_chave,D956)&gt;0,"No plano atual","Fora do plano: histórico preservado"))</f>
        <v/>
      </c>
      <c r="R956" s="23">
        <f>IF(A956&amp;B956&amp;C956="","",IF(A956="","ERRO: falta ID do registro",IF(COUNTIF(ex_id,A956)&gt;1,"ERRO: ID do registro duplicado",IF(NOT(ISNUMBER(H956)),"ERRO: data realizada ausente ou inválida",IF(AND(ISNUMBER(pcmd_emissao),N(H956)&gt;N(pcmd_emissao)),"Verificar: realizada após a emissão","OK")))))</f>
        <v/>
      </c>
      <c r="S956" s="53" t="n"/>
    </row>
    <row r="957">
      <c r="A957" s="25" t="n"/>
      <c r="B957" s="29" t="n"/>
      <c r="C957" s="25" t="n"/>
      <c r="D957" s="23">
        <f>IF(OR(B957="",C957=""),"",B957&amp;"|"&amp;C957)</f>
        <v/>
      </c>
      <c r="E957" s="29" t="n"/>
      <c r="F957" s="52" t="n"/>
      <c r="G957" s="49" t="n"/>
      <c r="H957" s="49" t="n"/>
      <c r="I957" s="30">
        <f>IF(OR(D957="",NOT(ISNUMBER(G957))),"",D957&amp;"|"&amp;YEAR(G957)&amp;"-"&amp;RIGHT("0"&amp;MONTH(G957),2)&amp;"-"&amp;RIGHT("0"&amp;DAY(G957),2))</f>
        <v/>
      </c>
      <c r="J957" s="52" t="n"/>
      <c r="K957" s="25" t="n"/>
      <c r="L957" s="29" t="n"/>
      <c r="M957" s="25" t="n"/>
      <c r="N957" s="25" t="n"/>
      <c r="O957" s="23">
        <f>IF(A957&amp;B957&amp;C957="","",IF(I957="","Sem vínculo",IF(COUNTIF(oc_chave,I957)&gt;0,"Vinculada","Previsão não encontrada")))</f>
        <v/>
      </c>
      <c r="P957" s="39">
        <f>IF(ISNUMBER(H957),YEAR(H957),"")</f>
        <v/>
      </c>
      <c r="Q957" s="23">
        <f>IF(D957="","",IF(COUNTIF(pl_chave,D957)&gt;0,"No plano atual","Fora do plano: histórico preservado"))</f>
        <v/>
      </c>
      <c r="R957" s="23">
        <f>IF(A957&amp;B957&amp;C957="","",IF(A957="","ERRO: falta ID do registro",IF(COUNTIF(ex_id,A957)&gt;1,"ERRO: ID do registro duplicado",IF(NOT(ISNUMBER(H957)),"ERRO: data realizada ausente ou inválida",IF(AND(ISNUMBER(pcmd_emissao),N(H957)&gt;N(pcmd_emissao)),"Verificar: realizada após a emissão","OK")))))</f>
        <v/>
      </c>
      <c r="S957" s="53" t="n"/>
    </row>
    <row r="958">
      <c r="A958" s="25" t="n"/>
      <c r="B958" s="29" t="n"/>
      <c r="C958" s="25" t="n"/>
      <c r="D958" s="23">
        <f>IF(OR(B958="",C958=""),"",B958&amp;"|"&amp;C958)</f>
        <v/>
      </c>
      <c r="E958" s="29" t="n"/>
      <c r="F958" s="52" t="n"/>
      <c r="G958" s="49" t="n"/>
      <c r="H958" s="49" t="n"/>
      <c r="I958" s="30">
        <f>IF(OR(D958="",NOT(ISNUMBER(G958))),"",D958&amp;"|"&amp;YEAR(G958)&amp;"-"&amp;RIGHT("0"&amp;MONTH(G958),2)&amp;"-"&amp;RIGHT("0"&amp;DAY(G958),2))</f>
        <v/>
      </c>
      <c r="J958" s="52" t="n"/>
      <c r="K958" s="25" t="n"/>
      <c r="L958" s="29" t="n"/>
      <c r="M958" s="25" t="n"/>
      <c r="N958" s="25" t="n"/>
      <c r="O958" s="23">
        <f>IF(A958&amp;B958&amp;C958="","",IF(I958="","Sem vínculo",IF(COUNTIF(oc_chave,I958)&gt;0,"Vinculada","Previsão não encontrada")))</f>
        <v/>
      </c>
      <c r="P958" s="39">
        <f>IF(ISNUMBER(H958),YEAR(H958),"")</f>
        <v/>
      </c>
      <c r="Q958" s="23">
        <f>IF(D958="","",IF(COUNTIF(pl_chave,D958)&gt;0,"No plano atual","Fora do plano: histórico preservado"))</f>
        <v/>
      </c>
      <c r="R958" s="23">
        <f>IF(A958&amp;B958&amp;C958="","",IF(A958="","ERRO: falta ID do registro",IF(COUNTIF(ex_id,A958)&gt;1,"ERRO: ID do registro duplicado",IF(NOT(ISNUMBER(H958)),"ERRO: data realizada ausente ou inválida",IF(AND(ISNUMBER(pcmd_emissao),N(H958)&gt;N(pcmd_emissao)),"Verificar: realizada após a emissão","OK")))))</f>
        <v/>
      </c>
      <c r="S958" s="53" t="n"/>
    </row>
    <row r="959">
      <c r="A959" s="25" t="n"/>
      <c r="B959" s="29" t="n"/>
      <c r="C959" s="25" t="n"/>
      <c r="D959" s="23">
        <f>IF(OR(B959="",C959=""),"",B959&amp;"|"&amp;C959)</f>
        <v/>
      </c>
      <c r="E959" s="29" t="n"/>
      <c r="F959" s="52" t="n"/>
      <c r="G959" s="49" t="n"/>
      <c r="H959" s="49" t="n"/>
      <c r="I959" s="30">
        <f>IF(OR(D959="",NOT(ISNUMBER(G959))),"",D959&amp;"|"&amp;YEAR(G959)&amp;"-"&amp;RIGHT("0"&amp;MONTH(G959),2)&amp;"-"&amp;RIGHT("0"&amp;DAY(G959),2))</f>
        <v/>
      </c>
      <c r="J959" s="52" t="n"/>
      <c r="K959" s="25" t="n"/>
      <c r="L959" s="29" t="n"/>
      <c r="M959" s="25" t="n"/>
      <c r="N959" s="25" t="n"/>
      <c r="O959" s="23">
        <f>IF(A959&amp;B959&amp;C959="","",IF(I959="","Sem vínculo",IF(COUNTIF(oc_chave,I959)&gt;0,"Vinculada","Previsão não encontrada")))</f>
        <v/>
      </c>
      <c r="P959" s="39">
        <f>IF(ISNUMBER(H959),YEAR(H959),"")</f>
        <v/>
      </c>
      <c r="Q959" s="23">
        <f>IF(D959="","",IF(COUNTIF(pl_chave,D959)&gt;0,"No plano atual","Fora do plano: histórico preservado"))</f>
        <v/>
      </c>
      <c r="R959" s="23">
        <f>IF(A959&amp;B959&amp;C959="","",IF(A959="","ERRO: falta ID do registro",IF(COUNTIF(ex_id,A959)&gt;1,"ERRO: ID do registro duplicado",IF(NOT(ISNUMBER(H959)),"ERRO: data realizada ausente ou inválida",IF(AND(ISNUMBER(pcmd_emissao),N(H959)&gt;N(pcmd_emissao)),"Verificar: realizada após a emissão","OK")))))</f>
        <v/>
      </c>
      <c r="S959" s="53" t="n"/>
    </row>
    <row r="960">
      <c r="A960" s="25" t="n"/>
      <c r="B960" s="29" t="n"/>
      <c r="C960" s="25" t="n"/>
      <c r="D960" s="23">
        <f>IF(OR(B960="",C960=""),"",B960&amp;"|"&amp;C960)</f>
        <v/>
      </c>
      <c r="E960" s="29" t="n"/>
      <c r="F960" s="52" t="n"/>
      <c r="G960" s="49" t="n"/>
      <c r="H960" s="49" t="n"/>
      <c r="I960" s="30">
        <f>IF(OR(D960="",NOT(ISNUMBER(G960))),"",D960&amp;"|"&amp;YEAR(G960)&amp;"-"&amp;RIGHT("0"&amp;MONTH(G960),2)&amp;"-"&amp;RIGHT("0"&amp;DAY(G960),2))</f>
        <v/>
      </c>
      <c r="J960" s="52" t="n"/>
      <c r="K960" s="25" t="n"/>
      <c r="L960" s="29" t="n"/>
      <c r="M960" s="25" t="n"/>
      <c r="N960" s="25" t="n"/>
      <c r="O960" s="23">
        <f>IF(A960&amp;B960&amp;C960="","",IF(I960="","Sem vínculo",IF(COUNTIF(oc_chave,I960)&gt;0,"Vinculada","Previsão não encontrada")))</f>
        <v/>
      </c>
      <c r="P960" s="39">
        <f>IF(ISNUMBER(H960),YEAR(H960),"")</f>
        <v/>
      </c>
      <c r="Q960" s="23">
        <f>IF(D960="","",IF(COUNTIF(pl_chave,D960)&gt;0,"No plano atual","Fora do plano: histórico preservado"))</f>
        <v/>
      </c>
      <c r="R960" s="23">
        <f>IF(A960&amp;B960&amp;C960="","",IF(A960="","ERRO: falta ID do registro",IF(COUNTIF(ex_id,A960)&gt;1,"ERRO: ID do registro duplicado",IF(NOT(ISNUMBER(H960)),"ERRO: data realizada ausente ou inválida",IF(AND(ISNUMBER(pcmd_emissao),N(H960)&gt;N(pcmd_emissao)),"Verificar: realizada após a emissão","OK")))))</f>
        <v/>
      </c>
      <c r="S960" s="53" t="n"/>
    </row>
    <row r="961">
      <c r="A961" s="25" t="n"/>
      <c r="B961" s="29" t="n"/>
      <c r="C961" s="25" t="n"/>
      <c r="D961" s="23">
        <f>IF(OR(B961="",C961=""),"",B961&amp;"|"&amp;C961)</f>
        <v/>
      </c>
      <c r="E961" s="29" t="n"/>
      <c r="F961" s="52" t="n"/>
      <c r="G961" s="49" t="n"/>
      <c r="H961" s="49" t="n"/>
      <c r="I961" s="30">
        <f>IF(OR(D961="",NOT(ISNUMBER(G961))),"",D961&amp;"|"&amp;YEAR(G961)&amp;"-"&amp;RIGHT("0"&amp;MONTH(G961),2)&amp;"-"&amp;RIGHT("0"&amp;DAY(G961),2))</f>
        <v/>
      </c>
      <c r="J961" s="52" t="n"/>
      <c r="K961" s="25" t="n"/>
      <c r="L961" s="29" t="n"/>
      <c r="M961" s="25" t="n"/>
      <c r="N961" s="25" t="n"/>
      <c r="O961" s="23">
        <f>IF(A961&amp;B961&amp;C961="","",IF(I961="","Sem vínculo",IF(COUNTIF(oc_chave,I961)&gt;0,"Vinculada","Previsão não encontrada")))</f>
        <v/>
      </c>
      <c r="P961" s="39">
        <f>IF(ISNUMBER(H961),YEAR(H961),"")</f>
        <v/>
      </c>
      <c r="Q961" s="23">
        <f>IF(D961="","",IF(COUNTIF(pl_chave,D961)&gt;0,"No plano atual","Fora do plano: histórico preservado"))</f>
        <v/>
      </c>
      <c r="R961" s="23">
        <f>IF(A961&amp;B961&amp;C961="","",IF(A961="","ERRO: falta ID do registro",IF(COUNTIF(ex_id,A961)&gt;1,"ERRO: ID do registro duplicado",IF(NOT(ISNUMBER(H961)),"ERRO: data realizada ausente ou inválida",IF(AND(ISNUMBER(pcmd_emissao),N(H961)&gt;N(pcmd_emissao)),"Verificar: realizada após a emissão","OK")))))</f>
        <v/>
      </c>
      <c r="S961" s="53" t="n"/>
    </row>
    <row r="962">
      <c r="A962" s="25" t="n"/>
      <c r="B962" s="29" t="n"/>
      <c r="C962" s="25" t="n"/>
      <c r="D962" s="23">
        <f>IF(OR(B962="",C962=""),"",B962&amp;"|"&amp;C962)</f>
        <v/>
      </c>
      <c r="E962" s="29" t="n"/>
      <c r="F962" s="52" t="n"/>
      <c r="G962" s="49" t="n"/>
      <c r="H962" s="49" t="n"/>
      <c r="I962" s="30">
        <f>IF(OR(D962="",NOT(ISNUMBER(G962))),"",D962&amp;"|"&amp;YEAR(G962)&amp;"-"&amp;RIGHT("0"&amp;MONTH(G962),2)&amp;"-"&amp;RIGHT("0"&amp;DAY(G962),2))</f>
        <v/>
      </c>
      <c r="J962" s="52" t="n"/>
      <c r="K962" s="25" t="n"/>
      <c r="L962" s="29" t="n"/>
      <c r="M962" s="25" t="n"/>
      <c r="N962" s="25" t="n"/>
      <c r="O962" s="23">
        <f>IF(A962&amp;B962&amp;C962="","",IF(I962="","Sem vínculo",IF(COUNTIF(oc_chave,I962)&gt;0,"Vinculada","Previsão não encontrada")))</f>
        <v/>
      </c>
      <c r="P962" s="39">
        <f>IF(ISNUMBER(H962),YEAR(H962),"")</f>
        <v/>
      </c>
      <c r="Q962" s="23">
        <f>IF(D962="","",IF(COUNTIF(pl_chave,D962)&gt;0,"No plano atual","Fora do plano: histórico preservado"))</f>
        <v/>
      </c>
      <c r="R962" s="23">
        <f>IF(A962&amp;B962&amp;C962="","",IF(A962="","ERRO: falta ID do registro",IF(COUNTIF(ex_id,A962)&gt;1,"ERRO: ID do registro duplicado",IF(NOT(ISNUMBER(H962)),"ERRO: data realizada ausente ou inválida",IF(AND(ISNUMBER(pcmd_emissao),N(H962)&gt;N(pcmd_emissao)),"Verificar: realizada após a emissão","OK")))))</f>
        <v/>
      </c>
      <c r="S962" s="53" t="n"/>
    </row>
    <row r="963">
      <c r="A963" s="25" t="n"/>
      <c r="B963" s="29" t="n"/>
      <c r="C963" s="25" t="n"/>
      <c r="D963" s="23">
        <f>IF(OR(B963="",C963=""),"",B963&amp;"|"&amp;C963)</f>
        <v/>
      </c>
      <c r="E963" s="29" t="n"/>
      <c r="F963" s="52" t="n"/>
      <c r="G963" s="49" t="n"/>
      <c r="H963" s="49" t="n"/>
      <c r="I963" s="30">
        <f>IF(OR(D963="",NOT(ISNUMBER(G963))),"",D963&amp;"|"&amp;YEAR(G963)&amp;"-"&amp;RIGHT("0"&amp;MONTH(G963),2)&amp;"-"&amp;RIGHT("0"&amp;DAY(G963),2))</f>
        <v/>
      </c>
      <c r="J963" s="52" t="n"/>
      <c r="K963" s="25" t="n"/>
      <c r="L963" s="29" t="n"/>
      <c r="M963" s="25" t="n"/>
      <c r="N963" s="25" t="n"/>
      <c r="O963" s="23">
        <f>IF(A963&amp;B963&amp;C963="","",IF(I963="","Sem vínculo",IF(COUNTIF(oc_chave,I963)&gt;0,"Vinculada","Previsão não encontrada")))</f>
        <v/>
      </c>
      <c r="P963" s="39">
        <f>IF(ISNUMBER(H963),YEAR(H963),"")</f>
        <v/>
      </c>
      <c r="Q963" s="23">
        <f>IF(D963="","",IF(COUNTIF(pl_chave,D963)&gt;0,"No plano atual","Fora do plano: histórico preservado"))</f>
        <v/>
      </c>
      <c r="R963" s="23">
        <f>IF(A963&amp;B963&amp;C963="","",IF(A963="","ERRO: falta ID do registro",IF(COUNTIF(ex_id,A963)&gt;1,"ERRO: ID do registro duplicado",IF(NOT(ISNUMBER(H963)),"ERRO: data realizada ausente ou inválida",IF(AND(ISNUMBER(pcmd_emissao),N(H963)&gt;N(pcmd_emissao)),"Verificar: realizada após a emissão","OK")))))</f>
        <v/>
      </c>
      <c r="S963" s="53" t="n"/>
    </row>
    <row r="964">
      <c r="A964" s="25" t="n"/>
      <c r="B964" s="29" t="n"/>
      <c r="C964" s="25" t="n"/>
      <c r="D964" s="23">
        <f>IF(OR(B964="",C964=""),"",B964&amp;"|"&amp;C964)</f>
        <v/>
      </c>
      <c r="E964" s="29" t="n"/>
      <c r="F964" s="52" t="n"/>
      <c r="G964" s="49" t="n"/>
      <c r="H964" s="49" t="n"/>
      <c r="I964" s="30">
        <f>IF(OR(D964="",NOT(ISNUMBER(G964))),"",D964&amp;"|"&amp;YEAR(G964)&amp;"-"&amp;RIGHT("0"&amp;MONTH(G964),2)&amp;"-"&amp;RIGHT("0"&amp;DAY(G964),2))</f>
        <v/>
      </c>
      <c r="J964" s="52" t="n"/>
      <c r="K964" s="25" t="n"/>
      <c r="L964" s="29" t="n"/>
      <c r="M964" s="25" t="n"/>
      <c r="N964" s="25" t="n"/>
      <c r="O964" s="23">
        <f>IF(A964&amp;B964&amp;C964="","",IF(I964="","Sem vínculo",IF(COUNTIF(oc_chave,I964)&gt;0,"Vinculada","Previsão não encontrada")))</f>
        <v/>
      </c>
      <c r="P964" s="39">
        <f>IF(ISNUMBER(H964),YEAR(H964),"")</f>
        <v/>
      </c>
      <c r="Q964" s="23">
        <f>IF(D964="","",IF(COUNTIF(pl_chave,D964)&gt;0,"No plano atual","Fora do plano: histórico preservado"))</f>
        <v/>
      </c>
      <c r="R964" s="23">
        <f>IF(A964&amp;B964&amp;C964="","",IF(A964="","ERRO: falta ID do registro",IF(COUNTIF(ex_id,A964)&gt;1,"ERRO: ID do registro duplicado",IF(NOT(ISNUMBER(H964)),"ERRO: data realizada ausente ou inválida",IF(AND(ISNUMBER(pcmd_emissao),N(H964)&gt;N(pcmd_emissao)),"Verificar: realizada após a emissão","OK")))))</f>
        <v/>
      </c>
      <c r="S964" s="53" t="n"/>
    </row>
    <row r="965">
      <c r="A965" s="25" t="n"/>
      <c r="B965" s="29" t="n"/>
      <c r="C965" s="25" t="n"/>
      <c r="D965" s="23">
        <f>IF(OR(B965="",C965=""),"",B965&amp;"|"&amp;C965)</f>
        <v/>
      </c>
      <c r="E965" s="29" t="n"/>
      <c r="F965" s="52" t="n"/>
      <c r="G965" s="49" t="n"/>
      <c r="H965" s="49" t="n"/>
      <c r="I965" s="30">
        <f>IF(OR(D965="",NOT(ISNUMBER(G965))),"",D965&amp;"|"&amp;YEAR(G965)&amp;"-"&amp;RIGHT("0"&amp;MONTH(G965),2)&amp;"-"&amp;RIGHT("0"&amp;DAY(G965),2))</f>
        <v/>
      </c>
      <c r="J965" s="52" t="n"/>
      <c r="K965" s="25" t="n"/>
      <c r="L965" s="29" t="n"/>
      <c r="M965" s="25" t="n"/>
      <c r="N965" s="25" t="n"/>
      <c r="O965" s="23">
        <f>IF(A965&amp;B965&amp;C965="","",IF(I965="","Sem vínculo",IF(COUNTIF(oc_chave,I965)&gt;0,"Vinculada","Previsão não encontrada")))</f>
        <v/>
      </c>
      <c r="P965" s="39">
        <f>IF(ISNUMBER(H965),YEAR(H965),"")</f>
        <v/>
      </c>
      <c r="Q965" s="23">
        <f>IF(D965="","",IF(COUNTIF(pl_chave,D965)&gt;0,"No plano atual","Fora do plano: histórico preservado"))</f>
        <v/>
      </c>
      <c r="R965" s="23">
        <f>IF(A965&amp;B965&amp;C965="","",IF(A965="","ERRO: falta ID do registro",IF(COUNTIF(ex_id,A965)&gt;1,"ERRO: ID do registro duplicado",IF(NOT(ISNUMBER(H965)),"ERRO: data realizada ausente ou inválida",IF(AND(ISNUMBER(pcmd_emissao),N(H965)&gt;N(pcmd_emissao)),"Verificar: realizada após a emissão","OK")))))</f>
        <v/>
      </c>
      <c r="S965" s="53" t="n"/>
    </row>
    <row r="966">
      <c r="A966" s="25" t="n"/>
      <c r="B966" s="29" t="n"/>
      <c r="C966" s="25" t="n"/>
      <c r="D966" s="23">
        <f>IF(OR(B966="",C966=""),"",B966&amp;"|"&amp;C966)</f>
        <v/>
      </c>
      <c r="E966" s="29" t="n"/>
      <c r="F966" s="52" t="n"/>
      <c r="G966" s="49" t="n"/>
      <c r="H966" s="49" t="n"/>
      <c r="I966" s="30">
        <f>IF(OR(D966="",NOT(ISNUMBER(G966))),"",D966&amp;"|"&amp;YEAR(G966)&amp;"-"&amp;RIGHT("0"&amp;MONTH(G966),2)&amp;"-"&amp;RIGHT("0"&amp;DAY(G966),2))</f>
        <v/>
      </c>
      <c r="J966" s="52" t="n"/>
      <c r="K966" s="25" t="n"/>
      <c r="L966" s="29" t="n"/>
      <c r="M966" s="25" t="n"/>
      <c r="N966" s="25" t="n"/>
      <c r="O966" s="23">
        <f>IF(A966&amp;B966&amp;C966="","",IF(I966="","Sem vínculo",IF(COUNTIF(oc_chave,I966)&gt;0,"Vinculada","Previsão não encontrada")))</f>
        <v/>
      </c>
      <c r="P966" s="39">
        <f>IF(ISNUMBER(H966),YEAR(H966),"")</f>
        <v/>
      </c>
      <c r="Q966" s="23">
        <f>IF(D966="","",IF(COUNTIF(pl_chave,D966)&gt;0,"No plano atual","Fora do plano: histórico preservado"))</f>
        <v/>
      </c>
      <c r="R966" s="23">
        <f>IF(A966&amp;B966&amp;C966="","",IF(A966="","ERRO: falta ID do registro",IF(COUNTIF(ex_id,A966)&gt;1,"ERRO: ID do registro duplicado",IF(NOT(ISNUMBER(H966)),"ERRO: data realizada ausente ou inválida",IF(AND(ISNUMBER(pcmd_emissao),N(H966)&gt;N(pcmd_emissao)),"Verificar: realizada após a emissão","OK")))))</f>
        <v/>
      </c>
      <c r="S966" s="53" t="n"/>
    </row>
    <row r="967">
      <c r="A967" s="25" t="n"/>
      <c r="B967" s="29" t="n"/>
      <c r="C967" s="25" t="n"/>
      <c r="D967" s="23">
        <f>IF(OR(B967="",C967=""),"",B967&amp;"|"&amp;C967)</f>
        <v/>
      </c>
      <c r="E967" s="29" t="n"/>
      <c r="F967" s="52" t="n"/>
      <c r="G967" s="49" t="n"/>
      <c r="H967" s="49" t="n"/>
      <c r="I967" s="30">
        <f>IF(OR(D967="",NOT(ISNUMBER(G967))),"",D967&amp;"|"&amp;YEAR(G967)&amp;"-"&amp;RIGHT("0"&amp;MONTH(G967),2)&amp;"-"&amp;RIGHT("0"&amp;DAY(G967),2))</f>
        <v/>
      </c>
      <c r="J967" s="52" t="n"/>
      <c r="K967" s="25" t="n"/>
      <c r="L967" s="29" t="n"/>
      <c r="M967" s="25" t="n"/>
      <c r="N967" s="25" t="n"/>
      <c r="O967" s="23">
        <f>IF(A967&amp;B967&amp;C967="","",IF(I967="","Sem vínculo",IF(COUNTIF(oc_chave,I967)&gt;0,"Vinculada","Previsão não encontrada")))</f>
        <v/>
      </c>
      <c r="P967" s="39">
        <f>IF(ISNUMBER(H967),YEAR(H967),"")</f>
        <v/>
      </c>
      <c r="Q967" s="23">
        <f>IF(D967="","",IF(COUNTIF(pl_chave,D967)&gt;0,"No plano atual","Fora do plano: histórico preservado"))</f>
        <v/>
      </c>
      <c r="R967" s="23">
        <f>IF(A967&amp;B967&amp;C967="","",IF(A967="","ERRO: falta ID do registro",IF(COUNTIF(ex_id,A967)&gt;1,"ERRO: ID do registro duplicado",IF(NOT(ISNUMBER(H967)),"ERRO: data realizada ausente ou inválida",IF(AND(ISNUMBER(pcmd_emissao),N(H967)&gt;N(pcmd_emissao)),"Verificar: realizada após a emissão","OK")))))</f>
        <v/>
      </c>
      <c r="S967" s="53" t="n"/>
    </row>
    <row r="968">
      <c r="A968" s="25" t="n"/>
      <c r="B968" s="29" t="n"/>
      <c r="C968" s="25" t="n"/>
      <c r="D968" s="23">
        <f>IF(OR(B968="",C968=""),"",B968&amp;"|"&amp;C968)</f>
        <v/>
      </c>
      <c r="E968" s="29" t="n"/>
      <c r="F968" s="52" t="n"/>
      <c r="G968" s="49" t="n"/>
      <c r="H968" s="49" t="n"/>
      <c r="I968" s="30">
        <f>IF(OR(D968="",NOT(ISNUMBER(G968))),"",D968&amp;"|"&amp;YEAR(G968)&amp;"-"&amp;RIGHT("0"&amp;MONTH(G968),2)&amp;"-"&amp;RIGHT("0"&amp;DAY(G968),2))</f>
        <v/>
      </c>
      <c r="J968" s="52" t="n"/>
      <c r="K968" s="25" t="n"/>
      <c r="L968" s="29" t="n"/>
      <c r="M968" s="25" t="n"/>
      <c r="N968" s="25" t="n"/>
      <c r="O968" s="23">
        <f>IF(A968&amp;B968&amp;C968="","",IF(I968="","Sem vínculo",IF(COUNTIF(oc_chave,I968)&gt;0,"Vinculada","Previsão não encontrada")))</f>
        <v/>
      </c>
      <c r="P968" s="39">
        <f>IF(ISNUMBER(H968),YEAR(H968),"")</f>
        <v/>
      </c>
      <c r="Q968" s="23">
        <f>IF(D968="","",IF(COUNTIF(pl_chave,D968)&gt;0,"No plano atual","Fora do plano: histórico preservado"))</f>
        <v/>
      </c>
      <c r="R968" s="23">
        <f>IF(A968&amp;B968&amp;C968="","",IF(A968="","ERRO: falta ID do registro",IF(COUNTIF(ex_id,A968)&gt;1,"ERRO: ID do registro duplicado",IF(NOT(ISNUMBER(H968)),"ERRO: data realizada ausente ou inválida",IF(AND(ISNUMBER(pcmd_emissao),N(H968)&gt;N(pcmd_emissao)),"Verificar: realizada após a emissão","OK")))))</f>
        <v/>
      </c>
      <c r="S968" s="53" t="n"/>
    </row>
    <row r="969">
      <c r="A969" s="25" t="n"/>
      <c r="B969" s="29" t="n"/>
      <c r="C969" s="25" t="n"/>
      <c r="D969" s="23">
        <f>IF(OR(B969="",C969=""),"",B969&amp;"|"&amp;C969)</f>
        <v/>
      </c>
      <c r="E969" s="29" t="n"/>
      <c r="F969" s="52" t="n"/>
      <c r="G969" s="49" t="n"/>
      <c r="H969" s="49" t="n"/>
      <c r="I969" s="30">
        <f>IF(OR(D969="",NOT(ISNUMBER(G969))),"",D969&amp;"|"&amp;YEAR(G969)&amp;"-"&amp;RIGHT("0"&amp;MONTH(G969),2)&amp;"-"&amp;RIGHT("0"&amp;DAY(G969),2))</f>
        <v/>
      </c>
      <c r="J969" s="52" t="n"/>
      <c r="K969" s="25" t="n"/>
      <c r="L969" s="29" t="n"/>
      <c r="M969" s="25" t="n"/>
      <c r="N969" s="25" t="n"/>
      <c r="O969" s="23">
        <f>IF(A969&amp;B969&amp;C969="","",IF(I969="","Sem vínculo",IF(COUNTIF(oc_chave,I969)&gt;0,"Vinculada","Previsão não encontrada")))</f>
        <v/>
      </c>
      <c r="P969" s="39">
        <f>IF(ISNUMBER(H969),YEAR(H969),"")</f>
        <v/>
      </c>
      <c r="Q969" s="23">
        <f>IF(D969="","",IF(COUNTIF(pl_chave,D969)&gt;0,"No plano atual","Fora do plano: histórico preservado"))</f>
        <v/>
      </c>
      <c r="R969" s="23">
        <f>IF(A969&amp;B969&amp;C969="","",IF(A969="","ERRO: falta ID do registro",IF(COUNTIF(ex_id,A969)&gt;1,"ERRO: ID do registro duplicado",IF(NOT(ISNUMBER(H969)),"ERRO: data realizada ausente ou inválida",IF(AND(ISNUMBER(pcmd_emissao),N(H969)&gt;N(pcmd_emissao)),"Verificar: realizada após a emissão","OK")))))</f>
        <v/>
      </c>
      <c r="S969" s="53" t="n"/>
    </row>
    <row r="970">
      <c r="A970" s="25" t="n"/>
      <c r="B970" s="29" t="n"/>
      <c r="C970" s="25" t="n"/>
      <c r="D970" s="23">
        <f>IF(OR(B970="",C970=""),"",B970&amp;"|"&amp;C970)</f>
        <v/>
      </c>
      <c r="E970" s="29" t="n"/>
      <c r="F970" s="52" t="n"/>
      <c r="G970" s="49" t="n"/>
      <c r="H970" s="49" t="n"/>
      <c r="I970" s="30">
        <f>IF(OR(D970="",NOT(ISNUMBER(G970))),"",D970&amp;"|"&amp;YEAR(G970)&amp;"-"&amp;RIGHT("0"&amp;MONTH(G970),2)&amp;"-"&amp;RIGHT("0"&amp;DAY(G970),2))</f>
        <v/>
      </c>
      <c r="J970" s="52" t="n"/>
      <c r="K970" s="25" t="n"/>
      <c r="L970" s="29" t="n"/>
      <c r="M970" s="25" t="n"/>
      <c r="N970" s="25" t="n"/>
      <c r="O970" s="23">
        <f>IF(A970&amp;B970&amp;C970="","",IF(I970="","Sem vínculo",IF(COUNTIF(oc_chave,I970)&gt;0,"Vinculada","Previsão não encontrada")))</f>
        <v/>
      </c>
      <c r="P970" s="39">
        <f>IF(ISNUMBER(H970),YEAR(H970),"")</f>
        <v/>
      </c>
      <c r="Q970" s="23">
        <f>IF(D970="","",IF(COUNTIF(pl_chave,D970)&gt;0,"No plano atual","Fora do plano: histórico preservado"))</f>
        <v/>
      </c>
      <c r="R970" s="23">
        <f>IF(A970&amp;B970&amp;C970="","",IF(A970="","ERRO: falta ID do registro",IF(COUNTIF(ex_id,A970)&gt;1,"ERRO: ID do registro duplicado",IF(NOT(ISNUMBER(H970)),"ERRO: data realizada ausente ou inválida",IF(AND(ISNUMBER(pcmd_emissao),N(H970)&gt;N(pcmd_emissao)),"Verificar: realizada após a emissão","OK")))))</f>
        <v/>
      </c>
      <c r="S970" s="53" t="n"/>
    </row>
    <row r="971">
      <c r="A971" s="25" t="n"/>
      <c r="B971" s="29" t="n"/>
      <c r="C971" s="25" t="n"/>
      <c r="D971" s="23">
        <f>IF(OR(B971="",C971=""),"",B971&amp;"|"&amp;C971)</f>
        <v/>
      </c>
      <c r="E971" s="29" t="n"/>
      <c r="F971" s="52" t="n"/>
      <c r="G971" s="49" t="n"/>
      <c r="H971" s="49" t="n"/>
      <c r="I971" s="30">
        <f>IF(OR(D971="",NOT(ISNUMBER(G971))),"",D971&amp;"|"&amp;YEAR(G971)&amp;"-"&amp;RIGHT("0"&amp;MONTH(G971),2)&amp;"-"&amp;RIGHT("0"&amp;DAY(G971),2))</f>
        <v/>
      </c>
      <c r="J971" s="52" t="n"/>
      <c r="K971" s="25" t="n"/>
      <c r="L971" s="29" t="n"/>
      <c r="M971" s="25" t="n"/>
      <c r="N971" s="25" t="n"/>
      <c r="O971" s="23">
        <f>IF(A971&amp;B971&amp;C971="","",IF(I971="","Sem vínculo",IF(COUNTIF(oc_chave,I971)&gt;0,"Vinculada","Previsão não encontrada")))</f>
        <v/>
      </c>
      <c r="P971" s="39">
        <f>IF(ISNUMBER(H971),YEAR(H971),"")</f>
        <v/>
      </c>
      <c r="Q971" s="23">
        <f>IF(D971="","",IF(COUNTIF(pl_chave,D971)&gt;0,"No plano atual","Fora do plano: histórico preservado"))</f>
        <v/>
      </c>
      <c r="R971" s="23">
        <f>IF(A971&amp;B971&amp;C971="","",IF(A971="","ERRO: falta ID do registro",IF(COUNTIF(ex_id,A971)&gt;1,"ERRO: ID do registro duplicado",IF(NOT(ISNUMBER(H971)),"ERRO: data realizada ausente ou inválida",IF(AND(ISNUMBER(pcmd_emissao),N(H971)&gt;N(pcmd_emissao)),"Verificar: realizada após a emissão","OK")))))</f>
        <v/>
      </c>
      <c r="S971" s="53" t="n"/>
    </row>
    <row r="972">
      <c r="A972" s="25" t="n"/>
      <c r="B972" s="29" t="n"/>
      <c r="C972" s="25" t="n"/>
      <c r="D972" s="23">
        <f>IF(OR(B972="",C972=""),"",B972&amp;"|"&amp;C972)</f>
        <v/>
      </c>
      <c r="E972" s="29" t="n"/>
      <c r="F972" s="52" t="n"/>
      <c r="G972" s="49" t="n"/>
      <c r="H972" s="49" t="n"/>
      <c r="I972" s="30">
        <f>IF(OR(D972="",NOT(ISNUMBER(G972))),"",D972&amp;"|"&amp;YEAR(G972)&amp;"-"&amp;RIGHT("0"&amp;MONTH(G972),2)&amp;"-"&amp;RIGHT("0"&amp;DAY(G972),2))</f>
        <v/>
      </c>
      <c r="J972" s="52" t="n"/>
      <c r="K972" s="25" t="n"/>
      <c r="L972" s="29" t="n"/>
      <c r="M972" s="25" t="n"/>
      <c r="N972" s="25" t="n"/>
      <c r="O972" s="23">
        <f>IF(A972&amp;B972&amp;C972="","",IF(I972="","Sem vínculo",IF(COUNTIF(oc_chave,I972)&gt;0,"Vinculada","Previsão não encontrada")))</f>
        <v/>
      </c>
      <c r="P972" s="39">
        <f>IF(ISNUMBER(H972),YEAR(H972),"")</f>
        <v/>
      </c>
      <c r="Q972" s="23">
        <f>IF(D972="","",IF(COUNTIF(pl_chave,D972)&gt;0,"No plano atual","Fora do plano: histórico preservado"))</f>
        <v/>
      </c>
      <c r="R972" s="23">
        <f>IF(A972&amp;B972&amp;C972="","",IF(A972="","ERRO: falta ID do registro",IF(COUNTIF(ex_id,A972)&gt;1,"ERRO: ID do registro duplicado",IF(NOT(ISNUMBER(H972)),"ERRO: data realizada ausente ou inválida",IF(AND(ISNUMBER(pcmd_emissao),N(H972)&gt;N(pcmd_emissao)),"Verificar: realizada após a emissão","OK")))))</f>
        <v/>
      </c>
      <c r="S972" s="53" t="n"/>
    </row>
    <row r="973">
      <c r="A973" s="25" t="n"/>
      <c r="B973" s="29" t="n"/>
      <c r="C973" s="25" t="n"/>
      <c r="D973" s="23">
        <f>IF(OR(B973="",C973=""),"",B973&amp;"|"&amp;C973)</f>
        <v/>
      </c>
      <c r="E973" s="29" t="n"/>
      <c r="F973" s="52" t="n"/>
      <c r="G973" s="49" t="n"/>
      <c r="H973" s="49" t="n"/>
      <c r="I973" s="30">
        <f>IF(OR(D973="",NOT(ISNUMBER(G973))),"",D973&amp;"|"&amp;YEAR(G973)&amp;"-"&amp;RIGHT("0"&amp;MONTH(G973),2)&amp;"-"&amp;RIGHT("0"&amp;DAY(G973),2))</f>
        <v/>
      </c>
      <c r="J973" s="52" t="n"/>
      <c r="K973" s="25" t="n"/>
      <c r="L973" s="29" t="n"/>
      <c r="M973" s="25" t="n"/>
      <c r="N973" s="25" t="n"/>
      <c r="O973" s="23">
        <f>IF(A973&amp;B973&amp;C973="","",IF(I973="","Sem vínculo",IF(COUNTIF(oc_chave,I973)&gt;0,"Vinculada","Previsão não encontrada")))</f>
        <v/>
      </c>
      <c r="P973" s="39">
        <f>IF(ISNUMBER(H973),YEAR(H973),"")</f>
        <v/>
      </c>
      <c r="Q973" s="23">
        <f>IF(D973="","",IF(COUNTIF(pl_chave,D973)&gt;0,"No plano atual","Fora do plano: histórico preservado"))</f>
        <v/>
      </c>
      <c r="R973" s="23">
        <f>IF(A973&amp;B973&amp;C973="","",IF(A973="","ERRO: falta ID do registro",IF(COUNTIF(ex_id,A973)&gt;1,"ERRO: ID do registro duplicado",IF(NOT(ISNUMBER(H973)),"ERRO: data realizada ausente ou inválida",IF(AND(ISNUMBER(pcmd_emissao),N(H973)&gt;N(pcmd_emissao)),"Verificar: realizada após a emissão","OK")))))</f>
        <v/>
      </c>
      <c r="S973" s="53" t="n"/>
    </row>
    <row r="974">
      <c r="A974" s="25" t="n"/>
      <c r="B974" s="29" t="n"/>
      <c r="C974" s="25" t="n"/>
      <c r="D974" s="23">
        <f>IF(OR(B974="",C974=""),"",B974&amp;"|"&amp;C974)</f>
        <v/>
      </c>
      <c r="E974" s="29" t="n"/>
      <c r="F974" s="52" t="n"/>
      <c r="G974" s="49" t="n"/>
      <c r="H974" s="49" t="n"/>
      <c r="I974" s="30">
        <f>IF(OR(D974="",NOT(ISNUMBER(G974))),"",D974&amp;"|"&amp;YEAR(G974)&amp;"-"&amp;RIGHT("0"&amp;MONTH(G974),2)&amp;"-"&amp;RIGHT("0"&amp;DAY(G974),2))</f>
        <v/>
      </c>
      <c r="J974" s="52" t="n"/>
      <c r="K974" s="25" t="n"/>
      <c r="L974" s="29" t="n"/>
      <c r="M974" s="25" t="n"/>
      <c r="N974" s="25" t="n"/>
      <c r="O974" s="23">
        <f>IF(A974&amp;B974&amp;C974="","",IF(I974="","Sem vínculo",IF(COUNTIF(oc_chave,I974)&gt;0,"Vinculada","Previsão não encontrada")))</f>
        <v/>
      </c>
      <c r="P974" s="39">
        <f>IF(ISNUMBER(H974),YEAR(H974),"")</f>
        <v/>
      </c>
      <c r="Q974" s="23">
        <f>IF(D974="","",IF(COUNTIF(pl_chave,D974)&gt;0,"No plano atual","Fora do plano: histórico preservado"))</f>
        <v/>
      </c>
      <c r="R974" s="23">
        <f>IF(A974&amp;B974&amp;C974="","",IF(A974="","ERRO: falta ID do registro",IF(COUNTIF(ex_id,A974)&gt;1,"ERRO: ID do registro duplicado",IF(NOT(ISNUMBER(H974)),"ERRO: data realizada ausente ou inválida",IF(AND(ISNUMBER(pcmd_emissao),N(H974)&gt;N(pcmd_emissao)),"Verificar: realizada após a emissão","OK")))))</f>
        <v/>
      </c>
      <c r="S974" s="53" t="n"/>
    </row>
    <row r="975">
      <c r="A975" s="25" t="n"/>
      <c r="B975" s="29" t="n"/>
      <c r="C975" s="25" t="n"/>
      <c r="D975" s="23">
        <f>IF(OR(B975="",C975=""),"",B975&amp;"|"&amp;C975)</f>
        <v/>
      </c>
      <c r="E975" s="29" t="n"/>
      <c r="F975" s="52" t="n"/>
      <c r="G975" s="49" t="n"/>
      <c r="H975" s="49" t="n"/>
      <c r="I975" s="30">
        <f>IF(OR(D975="",NOT(ISNUMBER(G975))),"",D975&amp;"|"&amp;YEAR(G975)&amp;"-"&amp;RIGHT("0"&amp;MONTH(G975),2)&amp;"-"&amp;RIGHT("0"&amp;DAY(G975),2))</f>
        <v/>
      </c>
      <c r="J975" s="52" t="n"/>
      <c r="K975" s="25" t="n"/>
      <c r="L975" s="29" t="n"/>
      <c r="M975" s="25" t="n"/>
      <c r="N975" s="25" t="n"/>
      <c r="O975" s="23">
        <f>IF(A975&amp;B975&amp;C975="","",IF(I975="","Sem vínculo",IF(COUNTIF(oc_chave,I975)&gt;0,"Vinculada","Previsão não encontrada")))</f>
        <v/>
      </c>
      <c r="P975" s="39">
        <f>IF(ISNUMBER(H975),YEAR(H975),"")</f>
        <v/>
      </c>
      <c r="Q975" s="23">
        <f>IF(D975="","",IF(COUNTIF(pl_chave,D975)&gt;0,"No plano atual","Fora do plano: histórico preservado"))</f>
        <v/>
      </c>
      <c r="R975" s="23">
        <f>IF(A975&amp;B975&amp;C975="","",IF(A975="","ERRO: falta ID do registro",IF(COUNTIF(ex_id,A975)&gt;1,"ERRO: ID do registro duplicado",IF(NOT(ISNUMBER(H975)),"ERRO: data realizada ausente ou inválida",IF(AND(ISNUMBER(pcmd_emissao),N(H975)&gt;N(pcmd_emissao)),"Verificar: realizada após a emissão","OK")))))</f>
        <v/>
      </c>
      <c r="S975" s="53" t="n"/>
    </row>
    <row r="976">
      <c r="A976" s="25" t="n"/>
      <c r="B976" s="29" t="n"/>
      <c r="C976" s="25" t="n"/>
      <c r="D976" s="23">
        <f>IF(OR(B976="",C976=""),"",B976&amp;"|"&amp;C976)</f>
        <v/>
      </c>
      <c r="E976" s="29" t="n"/>
      <c r="F976" s="52" t="n"/>
      <c r="G976" s="49" t="n"/>
      <c r="H976" s="49" t="n"/>
      <c r="I976" s="30">
        <f>IF(OR(D976="",NOT(ISNUMBER(G976))),"",D976&amp;"|"&amp;YEAR(G976)&amp;"-"&amp;RIGHT("0"&amp;MONTH(G976),2)&amp;"-"&amp;RIGHT("0"&amp;DAY(G976),2))</f>
        <v/>
      </c>
      <c r="J976" s="52" t="n"/>
      <c r="K976" s="25" t="n"/>
      <c r="L976" s="29" t="n"/>
      <c r="M976" s="25" t="n"/>
      <c r="N976" s="25" t="n"/>
      <c r="O976" s="23">
        <f>IF(A976&amp;B976&amp;C976="","",IF(I976="","Sem vínculo",IF(COUNTIF(oc_chave,I976)&gt;0,"Vinculada","Previsão não encontrada")))</f>
        <v/>
      </c>
      <c r="P976" s="39">
        <f>IF(ISNUMBER(H976),YEAR(H976),"")</f>
        <v/>
      </c>
      <c r="Q976" s="23">
        <f>IF(D976="","",IF(COUNTIF(pl_chave,D976)&gt;0,"No plano atual","Fora do plano: histórico preservado"))</f>
        <v/>
      </c>
      <c r="R976" s="23">
        <f>IF(A976&amp;B976&amp;C976="","",IF(A976="","ERRO: falta ID do registro",IF(COUNTIF(ex_id,A976)&gt;1,"ERRO: ID do registro duplicado",IF(NOT(ISNUMBER(H976)),"ERRO: data realizada ausente ou inválida",IF(AND(ISNUMBER(pcmd_emissao),N(H976)&gt;N(pcmd_emissao)),"Verificar: realizada após a emissão","OK")))))</f>
        <v/>
      </c>
      <c r="S976" s="53" t="n"/>
    </row>
    <row r="977">
      <c r="A977" s="25" t="n"/>
      <c r="B977" s="29" t="n"/>
      <c r="C977" s="25" t="n"/>
      <c r="D977" s="23">
        <f>IF(OR(B977="",C977=""),"",B977&amp;"|"&amp;C977)</f>
        <v/>
      </c>
      <c r="E977" s="29" t="n"/>
      <c r="F977" s="52" t="n"/>
      <c r="G977" s="49" t="n"/>
      <c r="H977" s="49" t="n"/>
      <c r="I977" s="30">
        <f>IF(OR(D977="",NOT(ISNUMBER(G977))),"",D977&amp;"|"&amp;YEAR(G977)&amp;"-"&amp;RIGHT("0"&amp;MONTH(G977),2)&amp;"-"&amp;RIGHT("0"&amp;DAY(G977),2))</f>
        <v/>
      </c>
      <c r="J977" s="52" t="n"/>
      <c r="K977" s="25" t="n"/>
      <c r="L977" s="29" t="n"/>
      <c r="M977" s="25" t="n"/>
      <c r="N977" s="25" t="n"/>
      <c r="O977" s="23">
        <f>IF(A977&amp;B977&amp;C977="","",IF(I977="","Sem vínculo",IF(COUNTIF(oc_chave,I977)&gt;0,"Vinculada","Previsão não encontrada")))</f>
        <v/>
      </c>
      <c r="P977" s="39">
        <f>IF(ISNUMBER(H977),YEAR(H977),"")</f>
        <v/>
      </c>
      <c r="Q977" s="23">
        <f>IF(D977="","",IF(COUNTIF(pl_chave,D977)&gt;0,"No plano atual","Fora do plano: histórico preservado"))</f>
        <v/>
      </c>
      <c r="R977" s="23">
        <f>IF(A977&amp;B977&amp;C977="","",IF(A977="","ERRO: falta ID do registro",IF(COUNTIF(ex_id,A977)&gt;1,"ERRO: ID do registro duplicado",IF(NOT(ISNUMBER(H977)),"ERRO: data realizada ausente ou inválida",IF(AND(ISNUMBER(pcmd_emissao),N(H977)&gt;N(pcmd_emissao)),"Verificar: realizada após a emissão","OK")))))</f>
        <v/>
      </c>
      <c r="S977" s="53" t="n"/>
    </row>
    <row r="978">
      <c r="A978" s="25" t="n"/>
      <c r="B978" s="29" t="n"/>
      <c r="C978" s="25" t="n"/>
      <c r="D978" s="23">
        <f>IF(OR(B978="",C978=""),"",B978&amp;"|"&amp;C978)</f>
        <v/>
      </c>
      <c r="E978" s="29" t="n"/>
      <c r="F978" s="52" t="n"/>
      <c r="G978" s="49" t="n"/>
      <c r="H978" s="49" t="n"/>
      <c r="I978" s="30">
        <f>IF(OR(D978="",NOT(ISNUMBER(G978))),"",D978&amp;"|"&amp;YEAR(G978)&amp;"-"&amp;RIGHT("0"&amp;MONTH(G978),2)&amp;"-"&amp;RIGHT("0"&amp;DAY(G978),2))</f>
        <v/>
      </c>
      <c r="J978" s="52" t="n"/>
      <c r="K978" s="25" t="n"/>
      <c r="L978" s="29" t="n"/>
      <c r="M978" s="25" t="n"/>
      <c r="N978" s="25" t="n"/>
      <c r="O978" s="23">
        <f>IF(A978&amp;B978&amp;C978="","",IF(I978="","Sem vínculo",IF(COUNTIF(oc_chave,I978)&gt;0,"Vinculada","Previsão não encontrada")))</f>
        <v/>
      </c>
      <c r="P978" s="39">
        <f>IF(ISNUMBER(H978),YEAR(H978),"")</f>
        <v/>
      </c>
      <c r="Q978" s="23">
        <f>IF(D978="","",IF(COUNTIF(pl_chave,D978)&gt;0,"No plano atual","Fora do plano: histórico preservado"))</f>
        <v/>
      </c>
      <c r="R978" s="23">
        <f>IF(A978&amp;B978&amp;C978="","",IF(A978="","ERRO: falta ID do registro",IF(COUNTIF(ex_id,A978)&gt;1,"ERRO: ID do registro duplicado",IF(NOT(ISNUMBER(H978)),"ERRO: data realizada ausente ou inválida",IF(AND(ISNUMBER(pcmd_emissao),N(H978)&gt;N(pcmd_emissao)),"Verificar: realizada após a emissão","OK")))))</f>
        <v/>
      </c>
      <c r="S978" s="53" t="n"/>
    </row>
    <row r="979">
      <c r="A979" s="25" t="n"/>
      <c r="B979" s="29" t="n"/>
      <c r="C979" s="25" t="n"/>
      <c r="D979" s="23">
        <f>IF(OR(B979="",C979=""),"",B979&amp;"|"&amp;C979)</f>
        <v/>
      </c>
      <c r="E979" s="29" t="n"/>
      <c r="F979" s="52" t="n"/>
      <c r="G979" s="49" t="n"/>
      <c r="H979" s="49" t="n"/>
      <c r="I979" s="30">
        <f>IF(OR(D979="",NOT(ISNUMBER(G979))),"",D979&amp;"|"&amp;YEAR(G979)&amp;"-"&amp;RIGHT("0"&amp;MONTH(G979),2)&amp;"-"&amp;RIGHT("0"&amp;DAY(G979),2))</f>
        <v/>
      </c>
      <c r="J979" s="52" t="n"/>
      <c r="K979" s="25" t="n"/>
      <c r="L979" s="29" t="n"/>
      <c r="M979" s="25" t="n"/>
      <c r="N979" s="25" t="n"/>
      <c r="O979" s="23">
        <f>IF(A979&amp;B979&amp;C979="","",IF(I979="","Sem vínculo",IF(COUNTIF(oc_chave,I979)&gt;0,"Vinculada","Previsão não encontrada")))</f>
        <v/>
      </c>
      <c r="P979" s="39">
        <f>IF(ISNUMBER(H979),YEAR(H979),"")</f>
        <v/>
      </c>
      <c r="Q979" s="23">
        <f>IF(D979="","",IF(COUNTIF(pl_chave,D979)&gt;0,"No plano atual","Fora do plano: histórico preservado"))</f>
        <v/>
      </c>
      <c r="R979" s="23">
        <f>IF(A979&amp;B979&amp;C979="","",IF(A979="","ERRO: falta ID do registro",IF(COUNTIF(ex_id,A979)&gt;1,"ERRO: ID do registro duplicado",IF(NOT(ISNUMBER(H979)),"ERRO: data realizada ausente ou inválida",IF(AND(ISNUMBER(pcmd_emissao),N(H979)&gt;N(pcmd_emissao)),"Verificar: realizada após a emissão","OK")))))</f>
        <v/>
      </c>
      <c r="S979" s="53" t="n"/>
    </row>
    <row r="980">
      <c r="A980" s="25" t="n"/>
      <c r="B980" s="29" t="n"/>
      <c r="C980" s="25" t="n"/>
      <c r="D980" s="23">
        <f>IF(OR(B980="",C980=""),"",B980&amp;"|"&amp;C980)</f>
        <v/>
      </c>
      <c r="E980" s="29" t="n"/>
      <c r="F980" s="52" t="n"/>
      <c r="G980" s="49" t="n"/>
      <c r="H980" s="49" t="n"/>
      <c r="I980" s="30">
        <f>IF(OR(D980="",NOT(ISNUMBER(G980))),"",D980&amp;"|"&amp;YEAR(G980)&amp;"-"&amp;RIGHT("0"&amp;MONTH(G980),2)&amp;"-"&amp;RIGHT("0"&amp;DAY(G980),2))</f>
        <v/>
      </c>
      <c r="J980" s="52" t="n"/>
      <c r="K980" s="25" t="n"/>
      <c r="L980" s="29" t="n"/>
      <c r="M980" s="25" t="n"/>
      <c r="N980" s="25" t="n"/>
      <c r="O980" s="23">
        <f>IF(A980&amp;B980&amp;C980="","",IF(I980="","Sem vínculo",IF(COUNTIF(oc_chave,I980)&gt;0,"Vinculada","Previsão não encontrada")))</f>
        <v/>
      </c>
      <c r="P980" s="39">
        <f>IF(ISNUMBER(H980),YEAR(H980),"")</f>
        <v/>
      </c>
      <c r="Q980" s="23">
        <f>IF(D980="","",IF(COUNTIF(pl_chave,D980)&gt;0,"No plano atual","Fora do plano: histórico preservado"))</f>
        <v/>
      </c>
      <c r="R980" s="23">
        <f>IF(A980&amp;B980&amp;C980="","",IF(A980="","ERRO: falta ID do registro",IF(COUNTIF(ex_id,A980)&gt;1,"ERRO: ID do registro duplicado",IF(NOT(ISNUMBER(H980)),"ERRO: data realizada ausente ou inválida",IF(AND(ISNUMBER(pcmd_emissao),N(H980)&gt;N(pcmd_emissao)),"Verificar: realizada após a emissão","OK")))))</f>
        <v/>
      </c>
      <c r="S980" s="53" t="n"/>
    </row>
    <row r="981">
      <c r="A981" s="25" t="n"/>
      <c r="B981" s="29" t="n"/>
      <c r="C981" s="25" t="n"/>
      <c r="D981" s="23">
        <f>IF(OR(B981="",C981=""),"",B981&amp;"|"&amp;C981)</f>
        <v/>
      </c>
      <c r="E981" s="29" t="n"/>
      <c r="F981" s="52" t="n"/>
      <c r="G981" s="49" t="n"/>
      <c r="H981" s="49" t="n"/>
      <c r="I981" s="30">
        <f>IF(OR(D981="",NOT(ISNUMBER(G981))),"",D981&amp;"|"&amp;YEAR(G981)&amp;"-"&amp;RIGHT("0"&amp;MONTH(G981),2)&amp;"-"&amp;RIGHT("0"&amp;DAY(G981),2))</f>
        <v/>
      </c>
      <c r="J981" s="52" t="n"/>
      <c r="K981" s="25" t="n"/>
      <c r="L981" s="29" t="n"/>
      <c r="M981" s="25" t="n"/>
      <c r="N981" s="25" t="n"/>
      <c r="O981" s="23">
        <f>IF(A981&amp;B981&amp;C981="","",IF(I981="","Sem vínculo",IF(COUNTIF(oc_chave,I981)&gt;0,"Vinculada","Previsão não encontrada")))</f>
        <v/>
      </c>
      <c r="P981" s="39">
        <f>IF(ISNUMBER(H981),YEAR(H981),"")</f>
        <v/>
      </c>
      <c r="Q981" s="23">
        <f>IF(D981="","",IF(COUNTIF(pl_chave,D981)&gt;0,"No plano atual","Fora do plano: histórico preservado"))</f>
        <v/>
      </c>
      <c r="R981" s="23">
        <f>IF(A981&amp;B981&amp;C981="","",IF(A981="","ERRO: falta ID do registro",IF(COUNTIF(ex_id,A981)&gt;1,"ERRO: ID do registro duplicado",IF(NOT(ISNUMBER(H981)),"ERRO: data realizada ausente ou inválida",IF(AND(ISNUMBER(pcmd_emissao),N(H981)&gt;N(pcmd_emissao)),"Verificar: realizada após a emissão","OK")))))</f>
        <v/>
      </c>
      <c r="S981" s="53" t="n"/>
    </row>
    <row r="982">
      <c r="A982" s="25" t="n"/>
      <c r="B982" s="29" t="n"/>
      <c r="C982" s="25" t="n"/>
      <c r="D982" s="23">
        <f>IF(OR(B982="",C982=""),"",B982&amp;"|"&amp;C982)</f>
        <v/>
      </c>
      <c r="E982" s="29" t="n"/>
      <c r="F982" s="52" t="n"/>
      <c r="G982" s="49" t="n"/>
      <c r="H982" s="49" t="n"/>
      <c r="I982" s="30">
        <f>IF(OR(D982="",NOT(ISNUMBER(G982))),"",D982&amp;"|"&amp;YEAR(G982)&amp;"-"&amp;RIGHT("0"&amp;MONTH(G982),2)&amp;"-"&amp;RIGHT("0"&amp;DAY(G982),2))</f>
        <v/>
      </c>
      <c r="J982" s="52" t="n"/>
      <c r="K982" s="25" t="n"/>
      <c r="L982" s="29" t="n"/>
      <c r="M982" s="25" t="n"/>
      <c r="N982" s="25" t="n"/>
      <c r="O982" s="23">
        <f>IF(A982&amp;B982&amp;C982="","",IF(I982="","Sem vínculo",IF(COUNTIF(oc_chave,I982)&gt;0,"Vinculada","Previsão não encontrada")))</f>
        <v/>
      </c>
      <c r="P982" s="39">
        <f>IF(ISNUMBER(H982),YEAR(H982),"")</f>
        <v/>
      </c>
      <c r="Q982" s="23">
        <f>IF(D982="","",IF(COUNTIF(pl_chave,D982)&gt;0,"No plano atual","Fora do plano: histórico preservado"))</f>
        <v/>
      </c>
      <c r="R982" s="23">
        <f>IF(A982&amp;B982&amp;C982="","",IF(A982="","ERRO: falta ID do registro",IF(COUNTIF(ex_id,A982)&gt;1,"ERRO: ID do registro duplicado",IF(NOT(ISNUMBER(H982)),"ERRO: data realizada ausente ou inválida",IF(AND(ISNUMBER(pcmd_emissao),N(H982)&gt;N(pcmd_emissao)),"Verificar: realizada após a emissão","OK")))))</f>
        <v/>
      </c>
      <c r="S982" s="53" t="n"/>
    </row>
    <row r="983">
      <c r="A983" s="25" t="n"/>
      <c r="B983" s="29" t="n"/>
      <c r="C983" s="25" t="n"/>
      <c r="D983" s="23">
        <f>IF(OR(B983="",C983=""),"",B983&amp;"|"&amp;C983)</f>
        <v/>
      </c>
      <c r="E983" s="29" t="n"/>
      <c r="F983" s="52" t="n"/>
      <c r="G983" s="49" t="n"/>
      <c r="H983" s="49" t="n"/>
      <c r="I983" s="30">
        <f>IF(OR(D983="",NOT(ISNUMBER(G983))),"",D983&amp;"|"&amp;YEAR(G983)&amp;"-"&amp;RIGHT("0"&amp;MONTH(G983),2)&amp;"-"&amp;RIGHT("0"&amp;DAY(G983),2))</f>
        <v/>
      </c>
      <c r="J983" s="52" t="n"/>
      <c r="K983" s="25" t="n"/>
      <c r="L983" s="29" t="n"/>
      <c r="M983" s="25" t="n"/>
      <c r="N983" s="25" t="n"/>
      <c r="O983" s="23">
        <f>IF(A983&amp;B983&amp;C983="","",IF(I983="","Sem vínculo",IF(COUNTIF(oc_chave,I983)&gt;0,"Vinculada","Previsão não encontrada")))</f>
        <v/>
      </c>
      <c r="P983" s="39">
        <f>IF(ISNUMBER(H983),YEAR(H983),"")</f>
        <v/>
      </c>
      <c r="Q983" s="23">
        <f>IF(D983="","",IF(COUNTIF(pl_chave,D983)&gt;0,"No plano atual","Fora do plano: histórico preservado"))</f>
        <v/>
      </c>
      <c r="R983" s="23">
        <f>IF(A983&amp;B983&amp;C983="","",IF(A983="","ERRO: falta ID do registro",IF(COUNTIF(ex_id,A983)&gt;1,"ERRO: ID do registro duplicado",IF(NOT(ISNUMBER(H983)),"ERRO: data realizada ausente ou inválida",IF(AND(ISNUMBER(pcmd_emissao),N(H983)&gt;N(pcmd_emissao)),"Verificar: realizada após a emissão","OK")))))</f>
        <v/>
      </c>
      <c r="S983" s="53" t="n"/>
    </row>
    <row r="984">
      <c r="A984" s="25" t="n"/>
      <c r="B984" s="29" t="n"/>
      <c r="C984" s="25" t="n"/>
      <c r="D984" s="23">
        <f>IF(OR(B984="",C984=""),"",B984&amp;"|"&amp;C984)</f>
        <v/>
      </c>
      <c r="E984" s="29" t="n"/>
      <c r="F984" s="52" t="n"/>
      <c r="G984" s="49" t="n"/>
      <c r="H984" s="49" t="n"/>
      <c r="I984" s="30">
        <f>IF(OR(D984="",NOT(ISNUMBER(G984))),"",D984&amp;"|"&amp;YEAR(G984)&amp;"-"&amp;RIGHT("0"&amp;MONTH(G984),2)&amp;"-"&amp;RIGHT("0"&amp;DAY(G984),2))</f>
        <v/>
      </c>
      <c r="J984" s="52" t="n"/>
      <c r="K984" s="25" t="n"/>
      <c r="L984" s="29" t="n"/>
      <c r="M984" s="25" t="n"/>
      <c r="N984" s="25" t="n"/>
      <c r="O984" s="23">
        <f>IF(A984&amp;B984&amp;C984="","",IF(I984="","Sem vínculo",IF(COUNTIF(oc_chave,I984)&gt;0,"Vinculada","Previsão não encontrada")))</f>
        <v/>
      </c>
      <c r="P984" s="39">
        <f>IF(ISNUMBER(H984),YEAR(H984),"")</f>
        <v/>
      </c>
      <c r="Q984" s="23">
        <f>IF(D984="","",IF(COUNTIF(pl_chave,D984)&gt;0,"No plano atual","Fora do plano: histórico preservado"))</f>
        <v/>
      </c>
      <c r="R984" s="23">
        <f>IF(A984&amp;B984&amp;C984="","",IF(A984="","ERRO: falta ID do registro",IF(COUNTIF(ex_id,A984)&gt;1,"ERRO: ID do registro duplicado",IF(NOT(ISNUMBER(H984)),"ERRO: data realizada ausente ou inválida",IF(AND(ISNUMBER(pcmd_emissao),N(H984)&gt;N(pcmd_emissao)),"Verificar: realizada após a emissão","OK")))))</f>
        <v/>
      </c>
      <c r="S984" s="53" t="n"/>
    </row>
    <row r="985">
      <c r="A985" s="25" t="n"/>
      <c r="B985" s="29" t="n"/>
      <c r="C985" s="25" t="n"/>
      <c r="D985" s="23">
        <f>IF(OR(B985="",C985=""),"",B985&amp;"|"&amp;C985)</f>
        <v/>
      </c>
      <c r="E985" s="29" t="n"/>
      <c r="F985" s="52" t="n"/>
      <c r="G985" s="49" t="n"/>
      <c r="H985" s="49" t="n"/>
      <c r="I985" s="30">
        <f>IF(OR(D985="",NOT(ISNUMBER(G985))),"",D985&amp;"|"&amp;YEAR(G985)&amp;"-"&amp;RIGHT("0"&amp;MONTH(G985),2)&amp;"-"&amp;RIGHT("0"&amp;DAY(G985),2))</f>
        <v/>
      </c>
      <c r="J985" s="52" t="n"/>
      <c r="K985" s="25" t="n"/>
      <c r="L985" s="29" t="n"/>
      <c r="M985" s="25" t="n"/>
      <c r="N985" s="25" t="n"/>
      <c r="O985" s="23">
        <f>IF(A985&amp;B985&amp;C985="","",IF(I985="","Sem vínculo",IF(COUNTIF(oc_chave,I985)&gt;0,"Vinculada","Previsão não encontrada")))</f>
        <v/>
      </c>
      <c r="P985" s="39">
        <f>IF(ISNUMBER(H985),YEAR(H985),"")</f>
        <v/>
      </c>
      <c r="Q985" s="23">
        <f>IF(D985="","",IF(COUNTIF(pl_chave,D985)&gt;0,"No plano atual","Fora do plano: histórico preservado"))</f>
        <v/>
      </c>
      <c r="R985" s="23">
        <f>IF(A985&amp;B985&amp;C985="","",IF(A985="","ERRO: falta ID do registro",IF(COUNTIF(ex_id,A985)&gt;1,"ERRO: ID do registro duplicado",IF(NOT(ISNUMBER(H985)),"ERRO: data realizada ausente ou inválida",IF(AND(ISNUMBER(pcmd_emissao),N(H985)&gt;N(pcmd_emissao)),"Verificar: realizada após a emissão","OK")))))</f>
        <v/>
      </c>
      <c r="S985" s="53" t="n"/>
    </row>
    <row r="986">
      <c r="A986" s="25" t="n"/>
      <c r="B986" s="29" t="n"/>
      <c r="C986" s="25" t="n"/>
      <c r="D986" s="23">
        <f>IF(OR(B986="",C986=""),"",B986&amp;"|"&amp;C986)</f>
        <v/>
      </c>
      <c r="E986" s="29" t="n"/>
      <c r="F986" s="52" t="n"/>
      <c r="G986" s="49" t="n"/>
      <c r="H986" s="49" t="n"/>
      <c r="I986" s="30">
        <f>IF(OR(D986="",NOT(ISNUMBER(G986))),"",D986&amp;"|"&amp;YEAR(G986)&amp;"-"&amp;RIGHT("0"&amp;MONTH(G986),2)&amp;"-"&amp;RIGHT("0"&amp;DAY(G986),2))</f>
        <v/>
      </c>
      <c r="J986" s="52" t="n"/>
      <c r="K986" s="25" t="n"/>
      <c r="L986" s="29" t="n"/>
      <c r="M986" s="25" t="n"/>
      <c r="N986" s="25" t="n"/>
      <c r="O986" s="23">
        <f>IF(A986&amp;B986&amp;C986="","",IF(I986="","Sem vínculo",IF(COUNTIF(oc_chave,I986)&gt;0,"Vinculada","Previsão não encontrada")))</f>
        <v/>
      </c>
      <c r="P986" s="39">
        <f>IF(ISNUMBER(H986),YEAR(H986),"")</f>
        <v/>
      </c>
      <c r="Q986" s="23">
        <f>IF(D986="","",IF(COUNTIF(pl_chave,D986)&gt;0,"No plano atual","Fora do plano: histórico preservado"))</f>
        <v/>
      </c>
      <c r="R986" s="23">
        <f>IF(A986&amp;B986&amp;C986="","",IF(A986="","ERRO: falta ID do registro",IF(COUNTIF(ex_id,A986)&gt;1,"ERRO: ID do registro duplicado",IF(NOT(ISNUMBER(H986)),"ERRO: data realizada ausente ou inválida",IF(AND(ISNUMBER(pcmd_emissao),N(H986)&gt;N(pcmd_emissao)),"Verificar: realizada após a emissão","OK")))))</f>
        <v/>
      </c>
      <c r="S986" s="53" t="n"/>
    </row>
    <row r="987">
      <c r="A987" s="25" t="n"/>
      <c r="B987" s="29" t="n"/>
      <c r="C987" s="25" t="n"/>
      <c r="D987" s="23">
        <f>IF(OR(B987="",C987=""),"",B987&amp;"|"&amp;C987)</f>
        <v/>
      </c>
      <c r="E987" s="29" t="n"/>
      <c r="F987" s="52" t="n"/>
      <c r="G987" s="49" t="n"/>
      <c r="H987" s="49" t="n"/>
      <c r="I987" s="30">
        <f>IF(OR(D987="",NOT(ISNUMBER(G987))),"",D987&amp;"|"&amp;YEAR(G987)&amp;"-"&amp;RIGHT("0"&amp;MONTH(G987),2)&amp;"-"&amp;RIGHT("0"&amp;DAY(G987),2))</f>
        <v/>
      </c>
      <c r="J987" s="52" t="n"/>
      <c r="K987" s="25" t="n"/>
      <c r="L987" s="29" t="n"/>
      <c r="M987" s="25" t="n"/>
      <c r="N987" s="25" t="n"/>
      <c r="O987" s="23">
        <f>IF(A987&amp;B987&amp;C987="","",IF(I987="","Sem vínculo",IF(COUNTIF(oc_chave,I987)&gt;0,"Vinculada","Previsão não encontrada")))</f>
        <v/>
      </c>
      <c r="P987" s="39">
        <f>IF(ISNUMBER(H987),YEAR(H987),"")</f>
        <v/>
      </c>
      <c r="Q987" s="23">
        <f>IF(D987="","",IF(COUNTIF(pl_chave,D987)&gt;0,"No plano atual","Fora do plano: histórico preservado"))</f>
        <v/>
      </c>
      <c r="R987" s="23">
        <f>IF(A987&amp;B987&amp;C987="","",IF(A987="","ERRO: falta ID do registro",IF(COUNTIF(ex_id,A987)&gt;1,"ERRO: ID do registro duplicado",IF(NOT(ISNUMBER(H987)),"ERRO: data realizada ausente ou inválida",IF(AND(ISNUMBER(pcmd_emissao),N(H987)&gt;N(pcmd_emissao)),"Verificar: realizada após a emissão","OK")))))</f>
        <v/>
      </c>
      <c r="S987" s="53" t="n"/>
    </row>
    <row r="988">
      <c r="A988" s="25" t="n"/>
      <c r="B988" s="29" t="n"/>
      <c r="C988" s="25" t="n"/>
      <c r="D988" s="23">
        <f>IF(OR(B988="",C988=""),"",B988&amp;"|"&amp;C988)</f>
        <v/>
      </c>
      <c r="E988" s="29" t="n"/>
      <c r="F988" s="52" t="n"/>
      <c r="G988" s="49" t="n"/>
      <c r="H988" s="49" t="n"/>
      <c r="I988" s="30">
        <f>IF(OR(D988="",NOT(ISNUMBER(G988))),"",D988&amp;"|"&amp;YEAR(G988)&amp;"-"&amp;RIGHT("0"&amp;MONTH(G988),2)&amp;"-"&amp;RIGHT("0"&amp;DAY(G988),2))</f>
        <v/>
      </c>
      <c r="J988" s="52" t="n"/>
      <c r="K988" s="25" t="n"/>
      <c r="L988" s="29" t="n"/>
      <c r="M988" s="25" t="n"/>
      <c r="N988" s="25" t="n"/>
      <c r="O988" s="23">
        <f>IF(A988&amp;B988&amp;C988="","",IF(I988="","Sem vínculo",IF(COUNTIF(oc_chave,I988)&gt;0,"Vinculada","Previsão não encontrada")))</f>
        <v/>
      </c>
      <c r="P988" s="39">
        <f>IF(ISNUMBER(H988),YEAR(H988),"")</f>
        <v/>
      </c>
      <c r="Q988" s="23">
        <f>IF(D988="","",IF(COUNTIF(pl_chave,D988)&gt;0,"No plano atual","Fora do plano: histórico preservado"))</f>
        <v/>
      </c>
      <c r="R988" s="23">
        <f>IF(A988&amp;B988&amp;C988="","",IF(A988="","ERRO: falta ID do registro",IF(COUNTIF(ex_id,A988)&gt;1,"ERRO: ID do registro duplicado",IF(NOT(ISNUMBER(H988)),"ERRO: data realizada ausente ou inválida",IF(AND(ISNUMBER(pcmd_emissao),N(H988)&gt;N(pcmd_emissao)),"Verificar: realizada após a emissão","OK")))))</f>
        <v/>
      </c>
      <c r="S988" s="53" t="n"/>
    </row>
    <row r="989">
      <c r="A989" s="25" t="n"/>
      <c r="B989" s="29" t="n"/>
      <c r="C989" s="25" t="n"/>
      <c r="D989" s="23">
        <f>IF(OR(B989="",C989=""),"",B989&amp;"|"&amp;C989)</f>
        <v/>
      </c>
      <c r="E989" s="29" t="n"/>
      <c r="F989" s="52" t="n"/>
      <c r="G989" s="49" t="n"/>
      <c r="H989" s="49" t="n"/>
      <c r="I989" s="30">
        <f>IF(OR(D989="",NOT(ISNUMBER(G989))),"",D989&amp;"|"&amp;YEAR(G989)&amp;"-"&amp;RIGHT("0"&amp;MONTH(G989),2)&amp;"-"&amp;RIGHT("0"&amp;DAY(G989),2))</f>
        <v/>
      </c>
      <c r="J989" s="52" t="n"/>
      <c r="K989" s="25" t="n"/>
      <c r="L989" s="29" t="n"/>
      <c r="M989" s="25" t="n"/>
      <c r="N989" s="25" t="n"/>
      <c r="O989" s="23">
        <f>IF(A989&amp;B989&amp;C989="","",IF(I989="","Sem vínculo",IF(COUNTIF(oc_chave,I989)&gt;0,"Vinculada","Previsão não encontrada")))</f>
        <v/>
      </c>
      <c r="P989" s="39">
        <f>IF(ISNUMBER(H989),YEAR(H989),"")</f>
        <v/>
      </c>
      <c r="Q989" s="23">
        <f>IF(D989="","",IF(COUNTIF(pl_chave,D989)&gt;0,"No plano atual","Fora do plano: histórico preservado"))</f>
        <v/>
      </c>
      <c r="R989" s="23">
        <f>IF(A989&amp;B989&amp;C989="","",IF(A989="","ERRO: falta ID do registro",IF(COUNTIF(ex_id,A989)&gt;1,"ERRO: ID do registro duplicado",IF(NOT(ISNUMBER(H989)),"ERRO: data realizada ausente ou inválida",IF(AND(ISNUMBER(pcmd_emissao),N(H989)&gt;N(pcmd_emissao)),"Verificar: realizada após a emissão","OK")))))</f>
        <v/>
      </c>
      <c r="S989" s="53" t="n"/>
    </row>
    <row r="990">
      <c r="A990" s="25" t="n"/>
      <c r="B990" s="29" t="n"/>
      <c r="C990" s="25" t="n"/>
      <c r="D990" s="23">
        <f>IF(OR(B990="",C990=""),"",B990&amp;"|"&amp;C990)</f>
        <v/>
      </c>
      <c r="E990" s="29" t="n"/>
      <c r="F990" s="52" t="n"/>
      <c r="G990" s="49" t="n"/>
      <c r="H990" s="49" t="n"/>
      <c r="I990" s="30">
        <f>IF(OR(D990="",NOT(ISNUMBER(G990))),"",D990&amp;"|"&amp;YEAR(G990)&amp;"-"&amp;RIGHT("0"&amp;MONTH(G990),2)&amp;"-"&amp;RIGHT("0"&amp;DAY(G990),2))</f>
        <v/>
      </c>
      <c r="J990" s="52" t="n"/>
      <c r="K990" s="25" t="n"/>
      <c r="L990" s="29" t="n"/>
      <c r="M990" s="25" t="n"/>
      <c r="N990" s="25" t="n"/>
      <c r="O990" s="23">
        <f>IF(A990&amp;B990&amp;C990="","",IF(I990="","Sem vínculo",IF(COUNTIF(oc_chave,I990)&gt;0,"Vinculada","Previsão não encontrada")))</f>
        <v/>
      </c>
      <c r="P990" s="39">
        <f>IF(ISNUMBER(H990),YEAR(H990),"")</f>
        <v/>
      </c>
      <c r="Q990" s="23">
        <f>IF(D990="","",IF(COUNTIF(pl_chave,D990)&gt;0,"No plano atual","Fora do plano: histórico preservado"))</f>
        <v/>
      </c>
      <c r="R990" s="23">
        <f>IF(A990&amp;B990&amp;C990="","",IF(A990="","ERRO: falta ID do registro",IF(COUNTIF(ex_id,A990)&gt;1,"ERRO: ID do registro duplicado",IF(NOT(ISNUMBER(H990)),"ERRO: data realizada ausente ou inválida",IF(AND(ISNUMBER(pcmd_emissao),N(H990)&gt;N(pcmd_emissao)),"Verificar: realizada após a emissão","OK")))))</f>
        <v/>
      </c>
      <c r="S990" s="53" t="n"/>
    </row>
    <row r="991">
      <c r="A991" s="25" t="n"/>
      <c r="B991" s="29" t="n"/>
      <c r="C991" s="25" t="n"/>
      <c r="D991" s="23">
        <f>IF(OR(B991="",C991=""),"",B991&amp;"|"&amp;C991)</f>
        <v/>
      </c>
      <c r="E991" s="29" t="n"/>
      <c r="F991" s="52" t="n"/>
      <c r="G991" s="49" t="n"/>
      <c r="H991" s="49" t="n"/>
      <c r="I991" s="30">
        <f>IF(OR(D991="",NOT(ISNUMBER(G991))),"",D991&amp;"|"&amp;YEAR(G991)&amp;"-"&amp;RIGHT("0"&amp;MONTH(G991),2)&amp;"-"&amp;RIGHT("0"&amp;DAY(G991),2))</f>
        <v/>
      </c>
      <c r="J991" s="52" t="n"/>
      <c r="K991" s="25" t="n"/>
      <c r="L991" s="29" t="n"/>
      <c r="M991" s="25" t="n"/>
      <c r="N991" s="25" t="n"/>
      <c r="O991" s="23">
        <f>IF(A991&amp;B991&amp;C991="","",IF(I991="","Sem vínculo",IF(COUNTIF(oc_chave,I991)&gt;0,"Vinculada","Previsão não encontrada")))</f>
        <v/>
      </c>
      <c r="P991" s="39">
        <f>IF(ISNUMBER(H991),YEAR(H991),"")</f>
        <v/>
      </c>
      <c r="Q991" s="23">
        <f>IF(D991="","",IF(COUNTIF(pl_chave,D991)&gt;0,"No plano atual","Fora do plano: histórico preservado"))</f>
        <v/>
      </c>
      <c r="R991" s="23">
        <f>IF(A991&amp;B991&amp;C991="","",IF(A991="","ERRO: falta ID do registro",IF(COUNTIF(ex_id,A991)&gt;1,"ERRO: ID do registro duplicado",IF(NOT(ISNUMBER(H991)),"ERRO: data realizada ausente ou inválida",IF(AND(ISNUMBER(pcmd_emissao),N(H991)&gt;N(pcmd_emissao)),"Verificar: realizada após a emissão","OK")))))</f>
        <v/>
      </c>
      <c r="S991" s="53" t="n"/>
    </row>
    <row r="992">
      <c r="A992" s="25" t="n"/>
      <c r="B992" s="29" t="n"/>
      <c r="C992" s="25" t="n"/>
      <c r="D992" s="23">
        <f>IF(OR(B992="",C992=""),"",B992&amp;"|"&amp;C992)</f>
        <v/>
      </c>
      <c r="E992" s="29" t="n"/>
      <c r="F992" s="52" t="n"/>
      <c r="G992" s="49" t="n"/>
      <c r="H992" s="49" t="n"/>
      <c r="I992" s="30">
        <f>IF(OR(D992="",NOT(ISNUMBER(G992))),"",D992&amp;"|"&amp;YEAR(G992)&amp;"-"&amp;RIGHT("0"&amp;MONTH(G992),2)&amp;"-"&amp;RIGHT("0"&amp;DAY(G992),2))</f>
        <v/>
      </c>
      <c r="J992" s="52" t="n"/>
      <c r="K992" s="25" t="n"/>
      <c r="L992" s="29" t="n"/>
      <c r="M992" s="25" t="n"/>
      <c r="N992" s="25" t="n"/>
      <c r="O992" s="23">
        <f>IF(A992&amp;B992&amp;C992="","",IF(I992="","Sem vínculo",IF(COUNTIF(oc_chave,I992)&gt;0,"Vinculada","Previsão não encontrada")))</f>
        <v/>
      </c>
      <c r="P992" s="39">
        <f>IF(ISNUMBER(H992),YEAR(H992),"")</f>
        <v/>
      </c>
      <c r="Q992" s="23">
        <f>IF(D992="","",IF(COUNTIF(pl_chave,D992)&gt;0,"No plano atual","Fora do plano: histórico preservado"))</f>
        <v/>
      </c>
      <c r="R992" s="23">
        <f>IF(A992&amp;B992&amp;C992="","",IF(A992="","ERRO: falta ID do registro",IF(COUNTIF(ex_id,A992)&gt;1,"ERRO: ID do registro duplicado",IF(NOT(ISNUMBER(H992)),"ERRO: data realizada ausente ou inválida",IF(AND(ISNUMBER(pcmd_emissao),N(H992)&gt;N(pcmd_emissao)),"Verificar: realizada após a emissão","OK")))))</f>
        <v/>
      </c>
      <c r="S992" s="53" t="n"/>
    </row>
    <row r="993">
      <c r="A993" s="25" t="n"/>
      <c r="B993" s="29" t="n"/>
      <c r="C993" s="25" t="n"/>
      <c r="D993" s="23">
        <f>IF(OR(B993="",C993=""),"",B993&amp;"|"&amp;C993)</f>
        <v/>
      </c>
      <c r="E993" s="29" t="n"/>
      <c r="F993" s="52" t="n"/>
      <c r="G993" s="49" t="n"/>
      <c r="H993" s="49" t="n"/>
      <c r="I993" s="30">
        <f>IF(OR(D993="",NOT(ISNUMBER(G993))),"",D993&amp;"|"&amp;YEAR(G993)&amp;"-"&amp;RIGHT("0"&amp;MONTH(G993),2)&amp;"-"&amp;RIGHT("0"&amp;DAY(G993),2))</f>
        <v/>
      </c>
      <c r="J993" s="52" t="n"/>
      <c r="K993" s="25" t="n"/>
      <c r="L993" s="29" t="n"/>
      <c r="M993" s="25" t="n"/>
      <c r="N993" s="25" t="n"/>
      <c r="O993" s="23">
        <f>IF(A993&amp;B993&amp;C993="","",IF(I993="","Sem vínculo",IF(COUNTIF(oc_chave,I993)&gt;0,"Vinculada","Previsão não encontrada")))</f>
        <v/>
      </c>
      <c r="P993" s="39">
        <f>IF(ISNUMBER(H993),YEAR(H993),"")</f>
        <v/>
      </c>
      <c r="Q993" s="23">
        <f>IF(D993="","",IF(COUNTIF(pl_chave,D993)&gt;0,"No plano atual","Fora do plano: histórico preservado"))</f>
        <v/>
      </c>
      <c r="R993" s="23">
        <f>IF(A993&amp;B993&amp;C993="","",IF(A993="","ERRO: falta ID do registro",IF(COUNTIF(ex_id,A993)&gt;1,"ERRO: ID do registro duplicado",IF(NOT(ISNUMBER(H993)),"ERRO: data realizada ausente ou inválida",IF(AND(ISNUMBER(pcmd_emissao),N(H993)&gt;N(pcmd_emissao)),"Verificar: realizada após a emissão","OK")))))</f>
        <v/>
      </c>
      <c r="S993" s="53" t="n"/>
    </row>
    <row r="994">
      <c r="A994" s="25" t="n"/>
      <c r="B994" s="29" t="n"/>
      <c r="C994" s="25" t="n"/>
      <c r="D994" s="23">
        <f>IF(OR(B994="",C994=""),"",B994&amp;"|"&amp;C994)</f>
        <v/>
      </c>
      <c r="E994" s="29" t="n"/>
      <c r="F994" s="52" t="n"/>
      <c r="G994" s="49" t="n"/>
      <c r="H994" s="49" t="n"/>
      <c r="I994" s="30">
        <f>IF(OR(D994="",NOT(ISNUMBER(G994))),"",D994&amp;"|"&amp;YEAR(G994)&amp;"-"&amp;RIGHT("0"&amp;MONTH(G994),2)&amp;"-"&amp;RIGHT("0"&amp;DAY(G994),2))</f>
        <v/>
      </c>
      <c r="J994" s="52" t="n"/>
      <c r="K994" s="25" t="n"/>
      <c r="L994" s="29" t="n"/>
      <c r="M994" s="25" t="n"/>
      <c r="N994" s="25" t="n"/>
      <c r="O994" s="23">
        <f>IF(A994&amp;B994&amp;C994="","",IF(I994="","Sem vínculo",IF(COUNTIF(oc_chave,I994)&gt;0,"Vinculada","Previsão não encontrada")))</f>
        <v/>
      </c>
      <c r="P994" s="39">
        <f>IF(ISNUMBER(H994),YEAR(H994),"")</f>
        <v/>
      </c>
      <c r="Q994" s="23">
        <f>IF(D994="","",IF(COUNTIF(pl_chave,D994)&gt;0,"No plano atual","Fora do plano: histórico preservado"))</f>
        <v/>
      </c>
      <c r="R994" s="23">
        <f>IF(A994&amp;B994&amp;C994="","",IF(A994="","ERRO: falta ID do registro",IF(COUNTIF(ex_id,A994)&gt;1,"ERRO: ID do registro duplicado",IF(NOT(ISNUMBER(H994)),"ERRO: data realizada ausente ou inválida",IF(AND(ISNUMBER(pcmd_emissao),N(H994)&gt;N(pcmd_emissao)),"Verificar: realizada após a emissão","OK")))))</f>
        <v/>
      </c>
      <c r="S994" s="53" t="n"/>
    </row>
    <row r="995">
      <c r="A995" s="25" t="n"/>
      <c r="B995" s="29" t="n"/>
      <c r="C995" s="25" t="n"/>
      <c r="D995" s="23">
        <f>IF(OR(B995="",C995=""),"",B995&amp;"|"&amp;C995)</f>
        <v/>
      </c>
      <c r="E995" s="29" t="n"/>
      <c r="F995" s="52" t="n"/>
      <c r="G995" s="49" t="n"/>
      <c r="H995" s="49" t="n"/>
      <c r="I995" s="30">
        <f>IF(OR(D995="",NOT(ISNUMBER(G995))),"",D995&amp;"|"&amp;YEAR(G995)&amp;"-"&amp;RIGHT("0"&amp;MONTH(G995),2)&amp;"-"&amp;RIGHT("0"&amp;DAY(G995),2))</f>
        <v/>
      </c>
      <c r="J995" s="52" t="n"/>
      <c r="K995" s="25" t="n"/>
      <c r="L995" s="29" t="n"/>
      <c r="M995" s="25" t="n"/>
      <c r="N995" s="25" t="n"/>
      <c r="O995" s="23">
        <f>IF(A995&amp;B995&amp;C995="","",IF(I995="","Sem vínculo",IF(COUNTIF(oc_chave,I995)&gt;0,"Vinculada","Previsão não encontrada")))</f>
        <v/>
      </c>
      <c r="P995" s="39">
        <f>IF(ISNUMBER(H995),YEAR(H995),"")</f>
        <v/>
      </c>
      <c r="Q995" s="23">
        <f>IF(D995="","",IF(COUNTIF(pl_chave,D995)&gt;0,"No plano atual","Fora do plano: histórico preservado"))</f>
        <v/>
      </c>
      <c r="R995" s="23">
        <f>IF(A995&amp;B995&amp;C995="","",IF(A995="","ERRO: falta ID do registro",IF(COUNTIF(ex_id,A995)&gt;1,"ERRO: ID do registro duplicado",IF(NOT(ISNUMBER(H995)),"ERRO: data realizada ausente ou inválida",IF(AND(ISNUMBER(pcmd_emissao),N(H995)&gt;N(pcmd_emissao)),"Verificar: realizada após a emissão","OK")))))</f>
        <v/>
      </c>
      <c r="S995" s="53" t="n"/>
    </row>
    <row r="996">
      <c r="A996" s="25" t="n"/>
      <c r="B996" s="29" t="n"/>
      <c r="C996" s="25" t="n"/>
      <c r="D996" s="23">
        <f>IF(OR(B996="",C996=""),"",B996&amp;"|"&amp;C996)</f>
        <v/>
      </c>
      <c r="E996" s="29" t="n"/>
      <c r="F996" s="52" t="n"/>
      <c r="G996" s="49" t="n"/>
      <c r="H996" s="49" t="n"/>
      <c r="I996" s="30">
        <f>IF(OR(D996="",NOT(ISNUMBER(G996))),"",D996&amp;"|"&amp;YEAR(G996)&amp;"-"&amp;RIGHT("0"&amp;MONTH(G996),2)&amp;"-"&amp;RIGHT("0"&amp;DAY(G996),2))</f>
        <v/>
      </c>
      <c r="J996" s="52" t="n"/>
      <c r="K996" s="25" t="n"/>
      <c r="L996" s="29" t="n"/>
      <c r="M996" s="25" t="n"/>
      <c r="N996" s="25" t="n"/>
      <c r="O996" s="23">
        <f>IF(A996&amp;B996&amp;C996="","",IF(I996="","Sem vínculo",IF(COUNTIF(oc_chave,I996)&gt;0,"Vinculada","Previsão não encontrada")))</f>
        <v/>
      </c>
      <c r="P996" s="39">
        <f>IF(ISNUMBER(H996),YEAR(H996),"")</f>
        <v/>
      </c>
      <c r="Q996" s="23">
        <f>IF(D996="","",IF(COUNTIF(pl_chave,D996)&gt;0,"No plano atual","Fora do plano: histórico preservado"))</f>
        <v/>
      </c>
      <c r="R996" s="23">
        <f>IF(A996&amp;B996&amp;C996="","",IF(A996="","ERRO: falta ID do registro",IF(COUNTIF(ex_id,A996)&gt;1,"ERRO: ID do registro duplicado",IF(NOT(ISNUMBER(H996)),"ERRO: data realizada ausente ou inválida",IF(AND(ISNUMBER(pcmd_emissao),N(H996)&gt;N(pcmd_emissao)),"Verificar: realizada após a emissão","OK")))))</f>
        <v/>
      </c>
      <c r="S996" s="53" t="n"/>
    </row>
    <row r="997">
      <c r="A997" s="25" t="n"/>
      <c r="B997" s="29" t="n"/>
      <c r="C997" s="25" t="n"/>
      <c r="D997" s="23">
        <f>IF(OR(B997="",C997=""),"",B997&amp;"|"&amp;C997)</f>
        <v/>
      </c>
      <c r="E997" s="29" t="n"/>
      <c r="F997" s="52" t="n"/>
      <c r="G997" s="49" t="n"/>
      <c r="H997" s="49" t="n"/>
      <c r="I997" s="30">
        <f>IF(OR(D997="",NOT(ISNUMBER(G997))),"",D997&amp;"|"&amp;YEAR(G997)&amp;"-"&amp;RIGHT("0"&amp;MONTH(G997),2)&amp;"-"&amp;RIGHT("0"&amp;DAY(G997),2))</f>
        <v/>
      </c>
      <c r="J997" s="52" t="n"/>
      <c r="K997" s="25" t="n"/>
      <c r="L997" s="29" t="n"/>
      <c r="M997" s="25" t="n"/>
      <c r="N997" s="25" t="n"/>
      <c r="O997" s="23">
        <f>IF(A997&amp;B997&amp;C997="","",IF(I997="","Sem vínculo",IF(COUNTIF(oc_chave,I997)&gt;0,"Vinculada","Previsão não encontrada")))</f>
        <v/>
      </c>
      <c r="P997" s="39">
        <f>IF(ISNUMBER(H997),YEAR(H997),"")</f>
        <v/>
      </c>
      <c r="Q997" s="23">
        <f>IF(D997="","",IF(COUNTIF(pl_chave,D997)&gt;0,"No plano atual","Fora do plano: histórico preservado"))</f>
        <v/>
      </c>
      <c r="R997" s="23">
        <f>IF(A997&amp;B997&amp;C997="","",IF(A997="","ERRO: falta ID do registro",IF(COUNTIF(ex_id,A997)&gt;1,"ERRO: ID do registro duplicado",IF(NOT(ISNUMBER(H997)),"ERRO: data realizada ausente ou inválida",IF(AND(ISNUMBER(pcmd_emissao),N(H997)&gt;N(pcmd_emissao)),"Verificar: realizada após a emissão","OK")))))</f>
        <v/>
      </c>
      <c r="S997" s="53" t="n"/>
    </row>
    <row r="998">
      <c r="A998" s="25" t="n"/>
      <c r="B998" s="29" t="n"/>
      <c r="C998" s="25" t="n"/>
      <c r="D998" s="23">
        <f>IF(OR(B998="",C998=""),"",B998&amp;"|"&amp;C998)</f>
        <v/>
      </c>
      <c r="E998" s="29" t="n"/>
      <c r="F998" s="52" t="n"/>
      <c r="G998" s="49" t="n"/>
      <c r="H998" s="49" t="n"/>
      <c r="I998" s="30">
        <f>IF(OR(D998="",NOT(ISNUMBER(G998))),"",D998&amp;"|"&amp;YEAR(G998)&amp;"-"&amp;RIGHT("0"&amp;MONTH(G998),2)&amp;"-"&amp;RIGHT("0"&amp;DAY(G998),2))</f>
        <v/>
      </c>
      <c r="J998" s="52" t="n"/>
      <c r="K998" s="25" t="n"/>
      <c r="L998" s="29" t="n"/>
      <c r="M998" s="25" t="n"/>
      <c r="N998" s="25" t="n"/>
      <c r="O998" s="23">
        <f>IF(A998&amp;B998&amp;C998="","",IF(I998="","Sem vínculo",IF(COUNTIF(oc_chave,I998)&gt;0,"Vinculada","Previsão não encontrada")))</f>
        <v/>
      </c>
      <c r="P998" s="39">
        <f>IF(ISNUMBER(H998),YEAR(H998),"")</f>
        <v/>
      </c>
      <c r="Q998" s="23">
        <f>IF(D998="","",IF(COUNTIF(pl_chave,D998)&gt;0,"No plano atual","Fora do plano: histórico preservado"))</f>
        <v/>
      </c>
      <c r="R998" s="23">
        <f>IF(A998&amp;B998&amp;C998="","",IF(A998="","ERRO: falta ID do registro",IF(COUNTIF(ex_id,A998)&gt;1,"ERRO: ID do registro duplicado",IF(NOT(ISNUMBER(H998)),"ERRO: data realizada ausente ou inválida",IF(AND(ISNUMBER(pcmd_emissao),N(H998)&gt;N(pcmd_emissao)),"Verificar: realizada após a emissão","OK")))))</f>
        <v/>
      </c>
      <c r="S998" s="53" t="n"/>
    </row>
    <row r="999">
      <c r="A999" s="25" t="n"/>
      <c r="B999" s="29" t="n"/>
      <c r="C999" s="25" t="n"/>
      <c r="D999" s="23">
        <f>IF(OR(B999="",C999=""),"",B999&amp;"|"&amp;C999)</f>
        <v/>
      </c>
      <c r="E999" s="29" t="n"/>
      <c r="F999" s="52" t="n"/>
      <c r="G999" s="49" t="n"/>
      <c r="H999" s="49" t="n"/>
      <c r="I999" s="30">
        <f>IF(OR(D999="",NOT(ISNUMBER(G999))),"",D999&amp;"|"&amp;YEAR(G999)&amp;"-"&amp;RIGHT("0"&amp;MONTH(G999),2)&amp;"-"&amp;RIGHT("0"&amp;DAY(G999),2))</f>
        <v/>
      </c>
      <c r="J999" s="52" t="n"/>
      <c r="K999" s="25" t="n"/>
      <c r="L999" s="29" t="n"/>
      <c r="M999" s="25" t="n"/>
      <c r="N999" s="25" t="n"/>
      <c r="O999" s="23">
        <f>IF(A999&amp;B999&amp;C999="","",IF(I999="","Sem vínculo",IF(COUNTIF(oc_chave,I999)&gt;0,"Vinculada","Previsão não encontrada")))</f>
        <v/>
      </c>
      <c r="P999" s="39">
        <f>IF(ISNUMBER(H999),YEAR(H999),"")</f>
        <v/>
      </c>
      <c r="Q999" s="23">
        <f>IF(D999="","",IF(COUNTIF(pl_chave,D999)&gt;0,"No plano atual","Fora do plano: histórico preservado"))</f>
        <v/>
      </c>
      <c r="R999" s="23">
        <f>IF(A999&amp;B999&amp;C999="","",IF(A999="","ERRO: falta ID do registro",IF(COUNTIF(ex_id,A999)&gt;1,"ERRO: ID do registro duplicado",IF(NOT(ISNUMBER(H999)),"ERRO: data realizada ausente ou inválida",IF(AND(ISNUMBER(pcmd_emissao),N(H999)&gt;N(pcmd_emissao)),"Verificar: realizada após a emissão","OK")))))</f>
        <v/>
      </c>
      <c r="S999" s="53" t="n"/>
    </row>
    <row r="1000">
      <c r="A1000" s="25" t="n"/>
      <c r="B1000" s="29" t="n"/>
      <c r="C1000" s="25" t="n"/>
      <c r="D1000" s="23">
        <f>IF(OR(B1000="",C1000=""),"",B1000&amp;"|"&amp;C1000)</f>
        <v/>
      </c>
      <c r="E1000" s="29" t="n"/>
      <c r="F1000" s="52" t="n"/>
      <c r="G1000" s="49" t="n"/>
      <c r="H1000" s="49" t="n"/>
      <c r="I1000" s="30">
        <f>IF(OR(D1000="",NOT(ISNUMBER(G1000))),"",D1000&amp;"|"&amp;YEAR(G1000)&amp;"-"&amp;RIGHT("0"&amp;MONTH(G1000),2)&amp;"-"&amp;RIGHT("0"&amp;DAY(G1000),2))</f>
        <v/>
      </c>
      <c r="J1000" s="52" t="n"/>
      <c r="K1000" s="25" t="n"/>
      <c r="L1000" s="29" t="n"/>
      <c r="M1000" s="25" t="n"/>
      <c r="N1000" s="25" t="n"/>
      <c r="O1000" s="23">
        <f>IF(A1000&amp;B1000&amp;C1000="","",IF(I1000="","Sem vínculo",IF(COUNTIF(oc_chave,I1000)&gt;0,"Vinculada","Previsão não encontrada")))</f>
        <v/>
      </c>
      <c r="P1000" s="39">
        <f>IF(ISNUMBER(H1000),YEAR(H1000),"")</f>
        <v/>
      </c>
      <c r="Q1000" s="23">
        <f>IF(D1000="","",IF(COUNTIF(pl_chave,D1000)&gt;0,"No plano atual","Fora do plano: histórico preservado"))</f>
        <v/>
      </c>
      <c r="R1000" s="23">
        <f>IF(A1000&amp;B1000&amp;C1000="","",IF(A1000="","ERRO: falta ID do registro",IF(COUNTIF(ex_id,A1000)&gt;1,"ERRO: ID do registro duplicado",IF(NOT(ISNUMBER(H1000)),"ERRO: data realizada ausente ou inválida",IF(AND(ISNUMBER(pcmd_emissao),N(H1000)&gt;N(pcmd_emissao)),"Verificar: realizada após a emissão","OK")))))</f>
        <v/>
      </c>
      <c r="S1000" s="53" t="n"/>
    </row>
    <row r="1001">
      <c r="A1001" s="25" t="n"/>
      <c r="B1001" s="29" t="n"/>
      <c r="C1001" s="25" t="n"/>
      <c r="D1001" s="23">
        <f>IF(OR(B1001="",C1001=""),"",B1001&amp;"|"&amp;C1001)</f>
        <v/>
      </c>
      <c r="E1001" s="29" t="n"/>
      <c r="F1001" s="52" t="n"/>
      <c r="G1001" s="49" t="n"/>
      <c r="H1001" s="49" t="n"/>
      <c r="I1001" s="30">
        <f>IF(OR(D1001="",NOT(ISNUMBER(G1001))),"",D1001&amp;"|"&amp;YEAR(G1001)&amp;"-"&amp;RIGHT("0"&amp;MONTH(G1001),2)&amp;"-"&amp;RIGHT("0"&amp;DAY(G1001),2))</f>
        <v/>
      </c>
      <c r="J1001" s="52" t="n"/>
      <c r="K1001" s="25" t="n"/>
      <c r="L1001" s="29" t="n"/>
      <c r="M1001" s="25" t="n"/>
      <c r="N1001" s="25" t="n"/>
      <c r="O1001" s="23">
        <f>IF(A1001&amp;B1001&amp;C1001="","",IF(I1001="","Sem vínculo",IF(COUNTIF(oc_chave,I1001)&gt;0,"Vinculada","Previsão não encontrada")))</f>
        <v/>
      </c>
      <c r="P1001" s="39">
        <f>IF(ISNUMBER(H1001),YEAR(H1001),"")</f>
        <v/>
      </c>
      <c r="Q1001" s="23">
        <f>IF(D1001="","",IF(COUNTIF(pl_chave,D1001)&gt;0,"No plano atual","Fora do plano: histórico preservado"))</f>
        <v/>
      </c>
      <c r="R1001" s="23">
        <f>IF(A1001&amp;B1001&amp;C1001="","",IF(A1001="","ERRO: falta ID do registro",IF(COUNTIF(ex_id,A1001)&gt;1,"ERRO: ID do registro duplicado",IF(NOT(ISNUMBER(H1001)),"ERRO: data realizada ausente ou inválida",IF(AND(ISNUMBER(pcmd_emissao),N(H1001)&gt;N(pcmd_emissao)),"Verificar: realizada após a emissão","OK")))))</f>
        <v/>
      </c>
      <c r="S1001" s="53" t="n"/>
    </row>
    <row r="1002">
      <c r="A1002" s="25" t="n"/>
      <c r="B1002" s="29" t="n"/>
      <c r="C1002" s="25" t="n"/>
      <c r="D1002" s="23">
        <f>IF(OR(B1002="",C1002=""),"",B1002&amp;"|"&amp;C1002)</f>
        <v/>
      </c>
      <c r="E1002" s="29" t="n"/>
      <c r="F1002" s="52" t="n"/>
      <c r="G1002" s="49" t="n"/>
      <c r="H1002" s="49" t="n"/>
      <c r="I1002" s="30">
        <f>IF(OR(D1002="",NOT(ISNUMBER(G1002))),"",D1002&amp;"|"&amp;YEAR(G1002)&amp;"-"&amp;RIGHT("0"&amp;MONTH(G1002),2)&amp;"-"&amp;RIGHT("0"&amp;DAY(G1002),2))</f>
        <v/>
      </c>
      <c r="J1002" s="52" t="n"/>
      <c r="K1002" s="25" t="n"/>
      <c r="L1002" s="29" t="n"/>
      <c r="M1002" s="25" t="n"/>
      <c r="N1002" s="25" t="n"/>
      <c r="O1002" s="23">
        <f>IF(A1002&amp;B1002&amp;C1002="","",IF(I1002="","Sem vínculo",IF(COUNTIF(oc_chave,I1002)&gt;0,"Vinculada","Previsão não encontrada")))</f>
        <v/>
      </c>
      <c r="P1002" s="39">
        <f>IF(ISNUMBER(H1002),YEAR(H1002),"")</f>
        <v/>
      </c>
      <c r="Q1002" s="23">
        <f>IF(D1002="","",IF(COUNTIF(pl_chave,D1002)&gt;0,"No plano atual","Fora do plano: histórico preservado"))</f>
        <v/>
      </c>
      <c r="R1002" s="23">
        <f>IF(A1002&amp;B1002&amp;C1002="","",IF(A1002="","ERRO: falta ID do registro",IF(COUNTIF(ex_id,A1002)&gt;1,"ERRO: ID do registro duplicado",IF(NOT(ISNUMBER(H1002)),"ERRO: data realizada ausente ou inválida",IF(AND(ISNUMBER(pcmd_emissao),N(H1002)&gt;N(pcmd_emissao)),"Verificar: realizada após a emissão","OK")))))</f>
        <v/>
      </c>
      <c r="S1002" s="53" t="n"/>
    </row>
    <row r="1003">
      <c r="A1003" s="25" t="n"/>
      <c r="B1003" s="29" t="n"/>
      <c r="C1003" s="25" t="n"/>
      <c r="D1003" s="23">
        <f>IF(OR(B1003="",C1003=""),"",B1003&amp;"|"&amp;C1003)</f>
        <v/>
      </c>
      <c r="E1003" s="29" t="n"/>
      <c r="F1003" s="52" t="n"/>
      <c r="G1003" s="49" t="n"/>
      <c r="H1003" s="49" t="n"/>
      <c r="I1003" s="30">
        <f>IF(OR(D1003="",NOT(ISNUMBER(G1003))),"",D1003&amp;"|"&amp;YEAR(G1003)&amp;"-"&amp;RIGHT("0"&amp;MONTH(G1003),2)&amp;"-"&amp;RIGHT("0"&amp;DAY(G1003),2))</f>
        <v/>
      </c>
      <c r="J1003" s="52" t="n"/>
      <c r="K1003" s="25" t="n"/>
      <c r="L1003" s="29" t="n"/>
      <c r="M1003" s="25" t="n"/>
      <c r="N1003" s="25" t="n"/>
      <c r="O1003" s="23">
        <f>IF(A1003&amp;B1003&amp;C1003="","",IF(I1003="","Sem vínculo",IF(COUNTIF(oc_chave,I1003)&gt;0,"Vinculada","Previsão não encontrada")))</f>
        <v/>
      </c>
      <c r="P1003" s="39">
        <f>IF(ISNUMBER(H1003),YEAR(H1003),"")</f>
        <v/>
      </c>
      <c r="Q1003" s="23">
        <f>IF(D1003="","",IF(COUNTIF(pl_chave,D1003)&gt;0,"No plano atual","Fora do plano: histórico preservado"))</f>
        <v/>
      </c>
      <c r="R1003" s="23">
        <f>IF(A1003&amp;B1003&amp;C1003="","",IF(A1003="","ERRO: falta ID do registro",IF(COUNTIF(ex_id,A1003)&gt;1,"ERRO: ID do registro duplicado",IF(NOT(ISNUMBER(H1003)),"ERRO: data realizada ausente ou inválida",IF(AND(ISNUMBER(pcmd_emissao),N(H1003)&gt;N(pcmd_emissao)),"Verificar: realizada após a emissão","OK")))))</f>
        <v/>
      </c>
      <c r="S1003" s="53" t="n"/>
    </row>
    <row r="1004">
      <c r="A1004" s="25" t="n"/>
      <c r="B1004" s="29" t="n"/>
      <c r="C1004" s="25" t="n"/>
      <c r="D1004" s="23">
        <f>IF(OR(B1004="",C1004=""),"",B1004&amp;"|"&amp;C1004)</f>
        <v/>
      </c>
      <c r="E1004" s="29" t="n"/>
      <c r="F1004" s="52" t="n"/>
      <c r="G1004" s="49" t="n"/>
      <c r="H1004" s="49" t="n"/>
      <c r="I1004" s="30">
        <f>IF(OR(D1004="",NOT(ISNUMBER(G1004))),"",D1004&amp;"|"&amp;YEAR(G1004)&amp;"-"&amp;RIGHT("0"&amp;MONTH(G1004),2)&amp;"-"&amp;RIGHT("0"&amp;DAY(G1004),2))</f>
        <v/>
      </c>
      <c r="J1004" s="52" t="n"/>
      <c r="K1004" s="25" t="n"/>
      <c r="L1004" s="29" t="n"/>
      <c r="M1004" s="25" t="n"/>
      <c r="N1004" s="25" t="n"/>
      <c r="O1004" s="23">
        <f>IF(A1004&amp;B1004&amp;C1004="","",IF(I1004="","Sem vínculo",IF(COUNTIF(oc_chave,I1004)&gt;0,"Vinculada","Previsão não encontrada")))</f>
        <v/>
      </c>
      <c r="P1004" s="39">
        <f>IF(ISNUMBER(H1004),YEAR(H1004),"")</f>
        <v/>
      </c>
      <c r="Q1004" s="23">
        <f>IF(D1004="","",IF(COUNTIF(pl_chave,D1004)&gt;0,"No plano atual","Fora do plano: histórico preservado"))</f>
        <v/>
      </c>
      <c r="R1004" s="23">
        <f>IF(A1004&amp;B1004&amp;C1004="","",IF(A1004="","ERRO: falta ID do registro",IF(COUNTIF(ex_id,A1004)&gt;1,"ERRO: ID do registro duplicado",IF(NOT(ISNUMBER(H1004)),"ERRO: data realizada ausente ou inválida",IF(AND(ISNUMBER(pcmd_emissao),N(H1004)&gt;N(pcmd_emissao)),"Verificar: realizada após a emissão","OK")))))</f>
        <v/>
      </c>
      <c r="S1004" s="53" t="n"/>
    </row>
    <row r="1005">
      <c r="A1005" s="25" t="n"/>
      <c r="B1005" s="29" t="n"/>
      <c r="C1005" s="25" t="n"/>
      <c r="D1005" s="23">
        <f>IF(OR(B1005="",C1005=""),"",B1005&amp;"|"&amp;C1005)</f>
        <v/>
      </c>
      <c r="E1005" s="29" t="n"/>
      <c r="F1005" s="52" t="n"/>
      <c r="G1005" s="49" t="n"/>
      <c r="H1005" s="49" t="n"/>
      <c r="I1005" s="30">
        <f>IF(OR(D1005="",NOT(ISNUMBER(G1005))),"",D1005&amp;"|"&amp;YEAR(G1005)&amp;"-"&amp;RIGHT("0"&amp;MONTH(G1005),2)&amp;"-"&amp;RIGHT("0"&amp;DAY(G1005),2))</f>
        <v/>
      </c>
      <c r="J1005" s="52" t="n"/>
      <c r="K1005" s="25" t="n"/>
      <c r="L1005" s="29" t="n"/>
      <c r="M1005" s="25" t="n"/>
      <c r="N1005" s="25" t="n"/>
      <c r="O1005" s="23">
        <f>IF(A1005&amp;B1005&amp;C1005="","",IF(I1005="","Sem vínculo",IF(COUNTIF(oc_chave,I1005)&gt;0,"Vinculada","Previsão não encontrada")))</f>
        <v/>
      </c>
      <c r="P1005" s="39">
        <f>IF(ISNUMBER(H1005),YEAR(H1005),"")</f>
        <v/>
      </c>
      <c r="Q1005" s="23">
        <f>IF(D1005="","",IF(COUNTIF(pl_chave,D1005)&gt;0,"No plano atual","Fora do plano: histórico preservado"))</f>
        <v/>
      </c>
      <c r="R1005" s="23">
        <f>IF(A1005&amp;B1005&amp;C1005="","",IF(A1005="","ERRO: falta ID do registro",IF(COUNTIF(ex_id,A1005)&gt;1,"ERRO: ID do registro duplicado",IF(NOT(ISNUMBER(H1005)),"ERRO: data realizada ausente ou inválida",IF(AND(ISNUMBER(pcmd_emissao),N(H1005)&gt;N(pcmd_emissao)),"Verificar: realizada após a emissão","OK")))))</f>
        <v/>
      </c>
      <c r="S1005" s="53" t="n"/>
    </row>
    <row r="1006">
      <c r="A1006" s="25" t="n"/>
      <c r="B1006" s="29" t="n"/>
      <c r="C1006" s="25" t="n"/>
      <c r="D1006" s="23">
        <f>IF(OR(B1006="",C1006=""),"",B1006&amp;"|"&amp;C1006)</f>
        <v/>
      </c>
      <c r="E1006" s="29" t="n"/>
      <c r="F1006" s="52" t="n"/>
      <c r="G1006" s="49" t="n"/>
      <c r="H1006" s="49" t="n"/>
      <c r="I1006" s="30">
        <f>IF(OR(D1006="",NOT(ISNUMBER(G1006))),"",D1006&amp;"|"&amp;YEAR(G1006)&amp;"-"&amp;RIGHT("0"&amp;MONTH(G1006),2)&amp;"-"&amp;RIGHT("0"&amp;DAY(G1006),2))</f>
        <v/>
      </c>
      <c r="J1006" s="52" t="n"/>
      <c r="K1006" s="25" t="n"/>
      <c r="L1006" s="29" t="n"/>
      <c r="M1006" s="25" t="n"/>
      <c r="N1006" s="25" t="n"/>
      <c r="O1006" s="23">
        <f>IF(A1006&amp;B1006&amp;C1006="","",IF(I1006="","Sem vínculo",IF(COUNTIF(oc_chave,I1006)&gt;0,"Vinculada","Previsão não encontrada")))</f>
        <v/>
      </c>
      <c r="P1006" s="39">
        <f>IF(ISNUMBER(H1006),YEAR(H1006),"")</f>
        <v/>
      </c>
      <c r="Q1006" s="23">
        <f>IF(D1006="","",IF(COUNTIF(pl_chave,D1006)&gt;0,"No plano atual","Fora do plano: histórico preservado"))</f>
        <v/>
      </c>
      <c r="R1006" s="23">
        <f>IF(A1006&amp;B1006&amp;C1006="","",IF(A1006="","ERRO: falta ID do registro",IF(COUNTIF(ex_id,A1006)&gt;1,"ERRO: ID do registro duplicado",IF(NOT(ISNUMBER(H1006)),"ERRO: data realizada ausente ou inválida",IF(AND(ISNUMBER(pcmd_emissao),N(H1006)&gt;N(pcmd_emissao)),"Verificar: realizada após a emissão","OK")))))</f>
        <v/>
      </c>
      <c r="S1006" s="53" t="n"/>
    </row>
    <row r="1007">
      <c r="A1007" s="25" t="n"/>
      <c r="B1007" s="29" t="n"/>
      <c r="C1007" s="25" t="n"/>
      <c r="D1007" s="23">
        <f>IF(OR(B1007="",C1007=""),"",B1007&amp;"|"&amp;C1007)</f>
        <v/>
      </c>
      <c r="E1007" s="29" t="n"/>
      <c r="F1007" s="52" t="n"/>
      <c r="G1007" s="49" t="n"/>
      <c r="H1007" s="49" t="n"/>
      <c r="I1007" s="30">
        <f>IF(OR(D1007="",NOT(ISNUMBER(G1007))),"",D1007&amp;"|"&amp;YEAR(G1007)&amp;"-"&amp;RIGHT("0"&amp;MONTH(G1007),2)&amp;"-"&amp;RIGHT("0"&amp;DAY(G1007),2))</f>
        <v/>
      </c>
      <c r="J1007" s="52" t="n"/>
      <c r="K1007" s="25" t="n"/>
      <c r="L1007" s="29" t="n"/>
      <c r="M1007" s="25" t="n"/>
      <c r="N1007" s="25" t="n"/>
      <c r="O1007" s="23">
        <f>IF(A1007&amp;B1007&amp;C1007="","",IF(I1007="","Sem vínculo",IF(COUNTIF(oc_chave,I1007)&gt;0,"Vinculada","Previsão não encontrada")))</f>
        <v/>
      </c>
      <c r="P1007" s="39">
        <f>IF(ISNUMBER(H1007),YEAR(H1007),"")</f>
        <v/>
      </c>
      <c r="Q1007" s="23">
        <f>IF(D1007="","",IF(COUNTIF(pl_chave,D1007)&gt;0,"No plano atual","Fora do plano: histórico preservado"))</f>
        <v/>
      </c>
      <c r="R1007" s="23">
        <f>IF(A1007&amp;B1007&amp;C1007="","",IF(A1007="","ERRO: falta ID do registro",IF(COUNTIF(ex_id,A1007)&gt;1,"ERRO: ID do registro duplicado",IF(NOT(ISNUMBER(H1007)),"ERRO: data realizada ausente ou inválida",IF(AND(ISNUMBER(pcmd_emissao),N(H1007)&gt;N(pcmd_emissao)),"Verificar: realizada após a emissão","OK")))))</f>
        <v/>
      </c>
      <c r="S1007" s="53" t="n"/>
    </row>
    <row r="1008">
      <c r="A1008" s="25" t="n"/>
      <c r="B1008" s="29" t="n"/>
      <c r="C1008" s="25" t="n"/>
      <c r="D1008" s="23">
        <f>IF(OR(B1008="",C1008=""),"",B1008&amp;"|"&amp;C1008)</f>
        <v/>
      </c>
      <c r="E1008" s="29" t="n"/>
      <c r="F1008" s="52" t="n"/>
      <c r="G1008" s="49" t="n"/>
      <c r="H1008" s="49" t="n"/>
      <c r="I1008" s="30">
        <f>IF(OR(D1008="",NOT(ISNUMBER(G1008))),"",D1008&amp;"|"&amp;YEAR(G1008)&amp;"-"&amp;RIGHT("0"&amp;MONTH(G1008),2)&amp;"-"&amp;RIGHT("0"&amp;DAY(G1008),2))</f>
        <v/>
      </c>
      <c r="J1008" s="52" t="n"/>
      <c r="K1008" s="25" t="n"/>
      <c r="L1008" s="29" t="n"/>
      <c r="M1008" s="25" t="n"/>
      <c r="N1008" s="25" t="n"/>
      <c r="O1008" s="23">
        <f>IF(A1008&amp;B1008&amp;C1008="","",IF(I1008="","Sem vínculo",IF(COUNTIF(oc_chave,I1008)&gt;0,"Vinculada","Previsão não encontrada")))</f>
        <v/>
      </c>
      <c r="P1008" s="39">
        <f>IF(ISNUMBER(H1008),YEAR(H1008),"")</f>
        <v/>
      </c>
      <c r="Q1008" s="23">
        <f>IF(D1008="","",IF(COUNTIF(pl_chave,D1008)&gt;0,"No plano atual","Fora do plano: histórico preservado"))</f>
        <v/>
      </c>
      <c r="R1008" s="23">
        <f>IF(A1008&amp;B1008&amp;C1008="","",IF(A1008="","ERRO: falta ID do registro",IF(COUNTIF(ex_id,A1008)&gt;1,"ERRO: ID do registro duplicado",IF(NOT(ISNUMBER(H1008)),"ERRO: data realizada ausente ou inválida",IF(AND(ISNUMBER(pcmd_emissao),N(H1008)&gt;N(pcmd_emissao)),"Verificar: realizada após a emissão","OK")))))</f>
        <v/>
      </c>
      <c r="S1008" s="53" t="n"/>
    </row>
    <row r="1009">
      <c r="A1009" s="25" t="n"/>
      <c r="B1009" s="29" t="n"/>
      <c r="C1009" s="25" t="n"/>
      <c r="D1009" s="23">
        <f>IF(OR(B1009="",C1009=""),"",B1009&amp;"|"&amp;C1009)</f>
        <v/>
      </c>
      <c r="E1009" s="29" t="n"/>
      <c r="F1009" s="52" t="n"/>
      <c r="G1009" s="49" t="n"/>
      <c r="H1009" s="49" t="n"/>
      <c r="I1009" s="30">
        <f>IF(OR(D1009="",NOT(ISNUMBER(G1009))),"",D1009&amp;"|"&amp;YEAR(G1009)&amp;"-"&amp;RIGHT("0"&amp;MONTH(G1009),2)&amp;"-"&amp;RIGHT("0"&amp;DAY(G1009),2))</f>
        <v/>
      </c>
      <c r="J1009" s="52" t="n"/>
      <c r="K1009" s="25" t="n"/>
      <c r="L1009" s="29" t="n"/>
      <c r="M1009" s="25" t="n"/>
      <c r="N1009" s="25" t="n"/>
      <c r="O1009" s="23">
        <f>IF(A1009&amp;B1009&amp;C1009="","",IF(I1009="","Sem vínculo",IF(COUNTIF(oc_chave,I1009)&gt;0,"Vinculada","Previsão não encontrada")))</f>
        <v/>
      </c>
      <c r="P1009" s="39">
        <f>IF(ISNUMBER(H1009),YEAR(H1009),"")</f>
        <v/>
      </c>
      <c r="Q1009" s="23">
        <f>IF(D1009="","",IF(COUNTIF(pl_chave,D1009)&gt;0,"No plano atual","Fora do plano: histórico preservado"))</f>
        <v/>
      </c>
      <c r="R1009" s="23">
        <f>IF(A1009&amp;B1009&amp;C1009="","",IF(A1009="","ERRO: falta ID do registro",IF(COUNTIF(ex_id,A1009)&gt;1,"ERRO: ID do registro duplicado",IF(NOT(ISNUMBER(H1009)),"ERRO: data realizada ausente ou inválida",IF(AND(ISNUMBER(pcmd_emissao),N(H1009)&gt;N(pcmd_emissao)),"Verificar: realizada após a emissão","OK")))))</f>
        <v/>
      </c>
      <c r="S1009" s="53" t="n"/>
    </row>
    <row r="1010">
      <c r="A1010" s="25" t="n"/>
      <c r="B1010" s="29" t="n"/>
      <c r="C1010" s="25" t="n"/>
      <c r="D1010" s="23">
        <f>IF(OR(B1010="",C1010=""),"",B1010&amp;"|"&amp;C1010)</f>
        <v/>
      </c>
      <c r="E1010" s="29" t="n"/>
      <c r="F1010" s="52" t="n"/>
      <c r="G1010" s="49" t="n"/>
      <c r="H1010" s="49" t="n"/>
      <c r="I1010" s="30">
        <f>IF(OR(D1010="",NOT(ISNUMBER(G1010))),"",D1010&amp;"|"&amp;YEAR(G1010)&amp;"-"&amp;RIGHT("0"&amp;MONTH(G1010),2)&amp;"-"&amp;RIGHT("0"&amp;DAY(G1010),2))</f>
        <v/>
      </c>
      <c r="J1010" s="52" t="n"/>
      <c r="K1010" s="25" t="n"/>
      <c r="L1010" s="29" t="n"/>
      <c r="M1010" s="25" t="n"/>
      <c r="N1010" s="25" t="n"/>
      <c r="O1010" s="23">
        <f>IF(A1010&amp;B1010&amp;C1010="","",IF(I1010="","Sem vínculo",IF(COUNTIF(oc_chave,I1010)&gt;0,"Vinculada","Previsão não encontrada")))</f>
        <v/>
      </c>
      <c r="P1010" s="39">
        <f>IF(ISNUMBER(H1010),YEAR(H1010),"")</f>
        <v/>
      </c>
      <c r="Q1010" s="23">
        <f>IF(D1010="","",IF(COUNTIF(pl_chave,D1010)&gt;0,"No plano atual","Fora do plano: histórico preservado"))</f>
        <v/>
      </c>
      <c r="R1010" s="23">
        <f>IF(A1010&amp;B1010&amp;C1010="","",IF(A1010="","ERRO: falta ID do registro",IF(COUNTIF(ex_id,A1010)&gt;1,"ERRO: ID do registro duplicado",IF(NOT(ISNUMBER(H1010)),"ERRO: data realizada ausente ou inválida",IF(AND(ISNUMBER(pcmd_emissao),N(H1010)&gt;N(pcmd_emissao)),"Verificar: realizada após a emissão","OK")))))</f>
        <v/>
      </c>
      <c r="S1010" s="53" t="n"/>
    </row>
    <row r="1011">
      <c r="A1011" s="25" t="n"/>
      <c r="B1011" s="29" t="n"/>
      <c r="C1011" s="25" t="n"/>
      <c r="D1011" s="23">
        <f>IF(OR(B1011="",C1011=""),"",B1011&amp;"|"&amp;C1011)</f>
        <v/>
      </c>
      <c r="E1011" s="29" t="n"/>
      <c r="F1011" s="52" t="n"/>
      <c r="G1011" s="49" t="n"/>
      <c r="H1011" s="49" t="n"/>
      <c r="I1011" s="30">
        <f>IF(OR(D1011="",NOT(ISNUMBER(G1011))),"",D1011&amp;"|"&amp;YEAR(G1011)&amp;"-"&amp;RIGHT("0"&amp;MONTH(G1011),2)&amp;"-"&amp;RIGHT("0"&amp;DAY(G1011),2))</f>
        <v/>
      </c>
      <c r="J1011" s="52" t="n"/>
      <c r="K1011" s="25" t="n"/>
      <c r="L1011" s="29" t="n"/>
      <c r="M1011" s="25" t="n"/>
      <c r="N1011" s="25" t="n"/>
      <c r="O1011" s="23">
        <f>IF(A1011&amp;B1011&amp;C1011="","",IF(I1011="","Sem vínculo",IF(COUNTIF(oc_chave,I1011)&gt;0,"Vinculada","Previsão não encontrada")))</f>
        <v/>
      </c>
      <c r="P1011" s="39">
        <f>IF(ISNUMBER(H1011),YEAR(H1011),"")</f>
        <v/>
      </c>
      <c r="Q1011" s="23">
        <f>IF(D1011="","",IF(COUNTIF(pl_chave,D1011)&gt;0,"No plano atual","Fora do plano: histórico preservado"))</f>
        <v/>
      </c>
      <c r="R1011" s="23">
        <f>IF(A1011&amp;B1011&amp;C1011="","",IF(A1011="","ERRO: falta ID do registro",IF(COUNTIF(ex_id,A1011)&gt;1,"ERRO: ID do registro duplicado",IF(NOT(ISNUMBER(H1011)),"ERRO: data realizada ausente ou inválida",IF(AND(ISNUMBER(pcmd_emissao),N(H1011)&gt;N(pcmd_emissao)),"Verificar: realizada após a emissão","OK")))))</f>
        <v/>
      </c>
      <c r="S1011" s="53" t="n"/>
    </row>
    <row r="1012">
      <c r="A1012" s="25" t="n"/>
      <c r="B1012" s="29" t="n"/>
      <c r="C1012" s="25" t="n"/>
      <c r="D1012" s="23">
        <f>IF(OR(B1012="",C1012=""),"",B1012&amp;"|"&amp;C1012)</f>
        <v/>
      </c>
      <c r="E1012" s="29" t="n"/>
      <c r="F1012" s="52" t="n"/>
      <c r="G1012" s="49" t="n"/>
      <c r="H1012" s="49" t="n"/>
      <c r="I1012" s="30">
        <f>IF(OR(D1012="",NOT(ISNUMBER(G1012))),"",D1012&amp;"|"&amp;YEAR(G1012)&amp;"-"&amp;RIGHT("0"&amp;MONTH(G1012),2)&amp;"-"&amp;RIGHT("0"&amp;DAY(G1012),2))</f>
        <v/>
      </c>
      <c r="J1012" s="52" t="n"/>
      <c r="K1012" s="25" t="n"/>
      <c r="L1012" s="29" t="n"/>
      <c r="M1012" s="25" t="n"/>
      <c r="N1012" s="25" t="n"/>
      <c r="O1012" s="23">
        <f>IF(A1012&amp;B1012&amp;C1012="","",IF(I1012="","Sem vínculo",IF(COUNTIF(oc_chave,I1012)&gt;0,"Vinculada","Previsão não encontrada")))</f>
        <v/>
      </c>
      <c r="P1012" s="39">
        <f>IF(ISNUMBER(H1012),YEAR(H1012),"")</f>
        <v/>
      </c>
      <c r="Q1012" s="23">
        <f>IF(D1012="","",IF(COUNTIF(pl_chave,D1012)&gt;0,"No plano atual","Fora do plano: histórico preservado"))</f>
        <v/>
      </c>
      <c r="R1012" s="23">
        <f>IF(A1012&amp;B1012&amp;C1012="","",IF(A1012="","ERRO: falta ID do registro",IF(COUNTIF(ex_id,A1012)&gt;1,"ERRO: ID do registro duplicado",IF(NOT(ISNUMBER(H1012)),"ERRO: data realizada ausente ou inválida",IF(AND(ISNUMBER(pcmd_emissao),N(H1012)&gt;N(pcmd_emissao)),"Verificar: realizada após a emissão","OK")))))</f>
        <v/>
      </c>
      <c r="S1012" s="53" t="n"/>
    </row>
    <row r="1013">
      <c r="A1013" s="25" t="n"/>
      <c r="B1013" s="29" t="n"/>
      <c r="C1013" s="25" t="n"/>
      <c r="D1013" s="23">
        <f>IF(OR(B1013="",C1013=""),"",B1013&amp;"|"&amp;C1013)</f>
        <v/>
      </c>
      <c r="E1013" s="29" t="n"/>
      <c r="F1013" s="52" t="n"/>
      <c r="G1013" s="49" t="n"/>
      <c r="H1013" s="49" t="n"/>
      <c r="I1013" s="30">
        <f>IF(OR(D1013="",NOT(ISNUMBER(G1013))),"",D1013&amp;"|"&amp;YEAR(G1013)&amp;"-"&amp;RIGHT("0"&amp;MONTH(G1013),2)&amp;"-"&amp;RIGHT("0"&amp;DAY(G1013),2))</f>
        <v/>
      </c>
      <c r="J1013" s="52" t="n"/>
      <c r="K1013" s="25" t="n"/>
      <c r="L1013" s="29" t="n"/>
      <c r="M1013" s="25" t="n"/>
      <c r="N1013" s="25" t="n"/>
      <c r="O1013" s="23">
        <f>IF(A1013&amp;B1013&amp;C1013="","",IF(I1013="","Sem vínculo",IF(COUNTIF(oc_chave,I1013)&gt;0,"Vinculada","Previsão não encontrada")))</f>
        <v/>
      </c>
      <c r="P1013" s="39">
        <f>IF(ISNUMBER(H1013),YEAR(H1013),"")</f>
        <v/>
      </c>
      <c r="Q1013" s="23">
        <f>IF(D1013="","",IF(COUNTIF(pl_chave,D1013)&gt;0,"No plano atual","Fora do plano: histórico preservado"))</f>
        <v/>
      </c>
      <c r="R1013" s="23">
        <f>IF(A1013&amp;B1013&amp;C1013="","",IF(A1013="","ERRO: falta ID do registro",IF(COUNTIF(ex_id,A1013)&gt;1,"ERRO: ID do registro duplicado",IF(NOT(ISNUMBER(H1013)),"ERRO: data realizada ausente ou inválida",IF(AND(ISNUMBER(pcmd_emissao),N(H1013)&gt;N(pcmd_emissao)),"Verificar: realizada após a emissão","OK")))))</f>
        <v/>
      </c>
      <c r="S1013" s="53" t="n"/>
    </row>
    <row r="1014">
      <c r="A1014" s="25" t="n"/>
      <c r="B1014" s="29" t="n"/>
      <c r="C1014" s="25" t="n"/>
      <c r="D1014" s="23">
        <f>IF(OR(B1014="",C1014=""),"",B1014&amp;"|"&amp;C1014)</f>
        <v/>
      </c>
      <c r="E1014" s="29" t="n"/>
      <c r="F1014" s="52" t="n"/>
      <c r="G1014" s="49" t="n"/>
      <c r="H1014" s="49" t="n"/>
      <c r="I1014" s="30">
        <f>IF(OR(D1014="",NOT(ISNUMBER(G1014))),"",D1014&amp;"|"&amp;YEAR(G1014)&amp;"-"&amp;RIGHT("0"&amp;MONTH(G1014),2)&amp;"-"&amp;RIGHT("0"&amp;DAY(G1014),2))</f>
        <v/>
      </c>
      <c r="J1014" s="52" t="n"/>
      <c r="K1014" s="25" t="n"/>
      <c r="L1014" s="29" t="n"/>
      <c r="M1014" s="25" t="n"/>
      <c r="N1014" s="25" t="n"/>
      <c r="O1014" s="23">
        <f>IF(A1014&amp;B1014&amp;C1014="","",IF(I1014="","Sem vínculo",IF(COUNTIF(oc_chave,I1014)&gt;0,"Vinculada","Previsão não encontrada")))</f>
        <v/>
      </c>
      <c r="P1014" s="39">
        <f>IF(ISNUMBER(H1014),YEAR(H1014),"")</f>
        <v/>
      </c>
      <c r="Q1014" s="23">
        <f>IF(D1014="","",IF(COUNTIF(pl_chave,D1014)&gt;0,"No plano atual","Fora do plano: histórico preservado"))</f>
        <v/>
      </c>
      <c r="R1014" s="23">
        <f>IF(A1014&amp;B1014&amp;C1014="","",IF(A1014="","ERRO: falta ID do registro",IF(COUNTIF(ex_id,A1014)&gt;1,"ERRO: ID do registro duplicado",IF(NOT(ISNUMBER(H1014)),"ERRO: data realizada ausente ou inválida",IF(AND(ISNUMBER(pcmd_emissao),N(H1014)&gt;N(pcmd_emissao)),"Verificar: realizada após a emissão","OK")))))</f>
        <v/>
      </c>
      <c r="S1014" s="53" t="n"/>
    </row>
    <row r="1015">
      <c r="A1015" s="25" t="n"/>
      <c r="B1015" s="29" t="n"/>
      <c r="C1015" s="25" t="n"/>
      <c r="D1015" s="23">
        <f>IF(OR(B1015="",C1015=""),"",B1015&amp;"|"&amp;C1015)</f>
        <v/>
      </c>
      <c r="E1015" s="29" t="n"/>
      <c r="F1015" s="52" t="n"/>
      <c r="G1015" s="49" t="n"/>
      <c r="H1015" s="49" t="n"/>
      <c r="I1015" s="30">
        <f>IF(OR(D1015="",NOT(ISNUMBER(G1015))),"",D1015&amp;"|"&amp;YEAR(G1015)&amp;"-"&amp;RIGHT("0"&amp;MONTH(G1015),2)&amp;"-"&amp;RIGHT("0"&amp;DAY(G1015),2))</f>
        <v/>
      </c>
      <c r="J1015" s="52" t="n"/>
      <c r="K1015" s="25" t="n"/>
      <c r="L1015" s="29" t="n"/>
      <c r="M1015" s="25" t="n"/>
      <c r="N1015" s="25" t="n"/>
      <c r="O1015" s="23">
        <f>IF(A1015&amp;B1015&amp;C1015="","",IF(I1015="","Sem vínculo",IF(COUNTIF(oc_chave,I1015)&gt;0,"Vinculada","Previsão não encontrada")))</f>
        <v/>
      </c>
      <c r="P1015" s="39">
        <f>IF(ISNUMBER(H1015),YEAR(H1015),"")</f>
        <v/>
      </c>
      <c r="Q1015" s="23">
        <f>IF(D1015="","",IF(COUNTIF(pl_chave,D1015)&gt;0,"No plano atual","Fora do plano: histórico preservado"))</f>
        <v/>
      </c>
      <c r="R1015" s="23">
        <f>IF(A1015&amp;B1015&amp;C1015="","",IF(A1015="","ERRO: falta ID do registro",IF(COUNTIF(ex_id,A1015)&gt;1,"ERRO: ID do registro duplicado",IF(NOT(ISNUMBER(H1015)),"ERRO: data realizada ausente ou inválida",IF(AND(ISNUMBER(pcmd_emissao),N(H1015)&gt;N(pcmd_emissao)),"Verificar: realizada após a emissão","OK")))))</f>
        <v/>
      </c>
      <c r="S1015" s="53" t="n"/>
    </row>
    <row r="1016">
      <c r="A1016" s="25" t="n"/>
      <c r="B1016" s="29" t="n"/>
      <c r="C1016" s="25" t="n"/>
      <c r="D1016" s="23">
        <f>IF(OR(B1016="",C1016=""),"",B1016&amp;"|"&amp;C1016)</f>
        <v/>
      </c>
      <c r="E1016" s="29" t="n"/>
      <c r="F1016" s="52" t="n"/>
      <c r="G1016" s="49" t="n"/>
      <c r="H1016" s="49" t="n"/>
      <c r="I1016" s="30">
        <f>IF(OR(D1016="",NOT(ISNUMBER(G1016))),"",D1016&amp;"|"&amp;YEAR(G1016)&amp;"-"&amp;RIGHT("0"&amp;MONTH(G1016),2)&amp;"-"&amp;RIGHT("0"&amp;DAY(G1016),2))</f>
        <v/>
      </c>
      <c r="J1016" s="52" t="n"/>
      <c r="K1016" s="25" t="n"/>
      <c r="L1016" s="29" t="n"/>
      <c r="M1016" s="25" t="n"/>
      <c r="N1016" s="25" t="n"/>
      <c r="O1016" s="23">
        <f>IF(A1016&amp;B1016&amp;C1016="","",IF(I1016="","Sem vínculo",IF(COUNTIF(oc_chave,I1016)&gt;0,"Vinculada","Previsão não encontrada")))</f>
        <v/>
      </c>
      <c r="P1016" s="39">
        <f>IF(ISNUMBER(H1016),YEAR(H1016),"")</f>
        <v/>
      </c>
      <c r="Q1016" s="23">
        <f>IF(D1016="","",IF(COUNTIF(pl_chave,D1016)&gt;0,"No plano atual","Fora do plano: histórico preservado"))</f>
        <v/>
      </c>
      <c r="R1016" s="23">
        <f>IF(A1016&amp;B1016&amp;C1016="","",IF(A1016="","ERRO: falta ID do registro",IF(COUNTIF(ex_id,A1016)&gt;1,"ERRO: ID do registro duplicado",IF(NOT(ISNUMBER(H1016)),"ERRO: data realizada ausente ou inválida",IF(AND(ISNUMBER(pcmd_emissao),N(H1016)&gt;N(pcmd_emissao)),"Verificar: realizada após a emissão","OK")))))</f>
        <v/>
      </c>
      <c r="S1016" s="53" t="n"/>
    </row>
    <row r="1017">
      <c r="A1017" s="25" t="n"/>
      <c r="B1017" s="29" t="n"/>
      <c r="C1017" s="25" t="n"/>
      <c r="D1017" s="23">
        <f>IF(OR(B1017="",C1017=""),"",B1017&amp;"|"&amp;C1017)</f>
        <v/>
      </c>
      <c r="E1017" s="29" t="n"/>
      <c r="F1017" s="52" t="n"/>
      <c r="G1017" s="49" t="n"/>
      <c r="H1017" s="49" t="n"/>
      <c r="I1017" s="30">
        <f>IF(OR(D1017="",NOT(ISNUMBER(G1017))),"",D1017&amp;"|"&amp;YEAR(G1017)&amp;"-"&amp;RIGHT("0"&amp;MONTH(G1017),2)&amp;"-"&amp;RIGHT("0"&amp;DAY(G1017),2))</f>
        <v/>
      </c>
      <c r="J1017" s="52" t="n"/>
      <c r="K1017" s="25" t="n"/>
      <c r="L1017" s="29" t="n"/>
      <c r="M1017" s="25" t="n"/>
      <c r="N1017" s="25" t="n"/>
      <c r="O1017" s="23">
        <f>IF(A1017&amp;B1017&amp;C1017="","",IF(I1017="","Sem vínculo",IF(COUNTIF(oc_chave,I1017)&gt;0,"Vinculada","Previsão não encontrada")))</f>
        <v/>
      </c>
      <c r="P1017" s="39">
        <f>IF(ISNUMBER(H1017),YEAR(H1017),"")</f>
        <v/>
      </c>
      <c r="Q1017" s="23">
        <f>IF(D1017="","",IF(COUNTIF(pl_chave,D1017)&gt;0,"No plano atual","Fora do plano: histórico preservado"))</f>
        <v/>
      </c>
      <c r="R1017" s="23">
        <f>IF(A1017&amp;B1017&amp;C1017="","",IF(A1017="","ERRO: falta ID do registro",IF(COUNTIF(ex_id,A1017)&gt;1,"ERRO: ID do registro duplicado",IF(NOT(ISNUMBER(H1017)),"ERRO: data realizada ausente ou inválida",IF(AND(ISNUMBER(pcmd_emissao),N(H1017)&gt;N(pcmd_emissao)),"Verificar: realizada após a emissão","OK")))))</f>
        <v/>
      </c>
      <c r="S1017" s="53" t="n"/>
    </row>
    <row r="1018">
      <c r="A1018" s="25" t="n"/>
      <c r="B1018" s="29" t="n"/>
      <c r="C1018" s="25" t="n"/>
      <c r="D1018" s="23">
        <f>IF(OR(B1018="",C1018=""),"",B1018&amp;"|"&amp;C1018)</f>
        <v/>
      </c>
      <c r="E1018" s="29" t="n"/>
      <c r="F1018" s="52" t="n"/>
      <c r="G1018" s="49" t="n"/>
      <c r="H1018" s="49" t="n"/>
      <c r="I1018" s="30">
        <f>IF(OR(D1018="",NOT(ISNUMBER(G1018))),"",D1018&amp;"|"&amp;YEAR(G1018)&amp;"-"&amp;RIGHT("0"&amp;MONTH(G1018),2)&amp;"-"&amp;RIGHT("0"&amp;DAY(G1018),2))</f>
        <v/>
      </c>
      <c r="J1018" s="52" t="n"/>
      <c r="K1018" s="25" t="n"/>
      <c r="L1018" s="29" t="n"/>
      <c r="M1018" s="25" t="n"/>
      <c r="N1018" s="25" t="n"/>
      <c r="O1018" s="23">
        <f>IF(A1018&amp;B1018&amp;C1018="","",IF(I1018="","Sem vínculo",IF(COUNTIF(oc_chave,I1018)&gt;0,"Vinculada","Previsão não encontrada")))</f>
        <v/>
      </c>
      <c r="P1018" s="39">
        <f>IF(ISNUMBER(H1018),YEAR(H1018),"")</f>
        <v/>
      </c>
      <c r="Q1018" s="23">
        <f>IF(D1018="","",IF(COUNTIF(pl_chave,D1018)&gt;0,"No plano atual","Fora do plano: histórico preservado"))</f>
        <v/>
      </c>
      <c r="R1018" s="23">
        <f>IF(A1018&amp;B1018&amp;C1018="","",IF(A1018="","ERRO: falta ID do registro",IF(COUNTIF(ex_id,A1018)&gt;1,"ERRO: ID do registro duplicado",IF(NOT(ISNUMBER(H1018)),"ERRO: data realizada ausente ou inválida",IF(AND(ISNUMBER(pcmd_emissao),N(H1018)&gt;N(pcmd_emissao)),"Verificar: realizada após a emissão","OK")))))</f>
        <v/>
      </c>
      <c r="S1018" s="53" t="n"/>
    </row>
    <row r="1019">
      <c r="A1019" s="25" t="n"/>
      <c r="B1019" s="29" t="n"/>
      <c r="C1019" s="25" t="n"/>
      <c r="D1019" s="23">
        <f>IF(OR(B1019="",C1019=""),"",B1019&amp;"|"&amp;C1019)</f>
        <v/>
      </c>
      <c r="E1019" s="29" t="n"/>
      <c r="F1019" s="52" t="n"/>
      <c r="G1019" s="49" t="n"/>
      <c r="H1019" s="49" t="n"/>
      <c r="I1019" s="30">
        <f>IF(OR(D1019="",NOT(ISNUMBER(G1019))),"",D1019&amp;"|"&amp;YEAR(G1019)&amp;"-"&amp;RIGHT("0"&amp;MONTH(G1019),2)&amp;"-"&amp;RIGHT("0"&amp;DAY(G1019),2))</f>
        <v/>
      </c>
      <c r="J1019" s="52" t="n"/>
      <c r="K1019" s="25" t="n"/>
      <c r="L1019" s="29" t="n"/>
      <c r="M1019" s="25" t="n"/>
      <c r="N1019" s="25" t="n"/>
      <c r="O1019" s="23">
        <f>IF(A1019&amp;B1019&amp;C1019="","",IF(I1019="","Sem vínculo",IF(COUNTIF(oc_chave,I1019)&gt;0,"Vinculada","Previsão não encontrada")))</f>
        <v/>
      </c>
      <c r="P1019" s="39">
        <f>IF(ISNUMBER(H1019),YEAR(H1019),"")</f>
        <v/>
      </c>
      <c r="Q1019" s="23">
        <f>IF(D1019="","",IF(COUNTIF(pl_chave,D1019)&gt;0,"No plano atual","Fora do plano: histórico preservado"))</f>
        <v/>
      </c>
      <c r="R1019" s="23">
        <f>IF(A1019&amp;B1019&amp;C1019="","",IF(A1019="","ERRO: falta ID do registro",IF(COUNTIF(ex_id,A1019)&gt;1,"ERRO: ID do registro duplicado",IF(NOT(ISNUMBER(H1019)),"ERRO: data realizada ausente ou inválida",IF(AND(ISNUMBER(pcmd_emissao),N(H1019)&gt;N(pcmd_emissao)),"Verificar: realizada após a emissão","OK")))))</f>
        <v/>
      </c>
      <c r="S1019" s="53" t="n"/>
    </row>
    <row r="1020">
      <c r="A1020" s="25" t="n"/>
      <c r="B1020" s="29" t="n"/>
      <c r="C1020" s="25" t="n"/>
      <c r="D1020" s="23">
        <f>IF(OR(B1020="",C1020=""),"",B1020&amp;"|"&amp;C1020)</f>
        <v/>
      </c>
      <c r="E1020" s="29" t="n"/>
      <c r="F1020" s="52" t="n"/>
      <c r="G1020" s="49" t="n"/>
      <c r="H1020" s="49" t="n"/>
      <c r="I1020" s="30">
        <f>IF(OR(D1020="",NOT(ISNUMBER(G1020))),"",D1020&amp;"|"&amp;YEAR(G1020)&amp;"-"&amp;RIGHT("0"&amp;MONTH(G1020),2)&amp;"-"&amp;RIGHT("0"&amp;DAY(G1020),2))</f>
        <v/>
      </c>
      <c r="J1020" s="52" t="n"/>
      <c r="K1020" s="25" t="n"/>
      <c r="L1020" s="29" t="n"/>
      <c r="M1020" s="25" t="n"/>
      <c r="N1020" s="25" t="n"/>
      <c r="O1020" s="23">
        <f>IF(A1020&amp;B1020&amp;C1020="","",IF(I1020="","Sem vínculo",IF(COUNTIF(oc_chave,I1020)&gt;0,"Vinculada","Previsão não encontrada")))</f>
        <v/>
      </c>
      <c r="P1020" s="39">
        <f>IF(ISNUMBER(H1020),YEAR(H1020),"")</f>
        <v/>
      </c>
      <c r="Q1020" s="23">
        <f>IF(D1020="","",IF(COUNTIF(pl_chave,D1020)&gt;0,"No plano atual","Fora do plano: histórico preservado"))</f>
        <v/>
      </c>
      <c r="R1020" s="23">
        <f>IF(A1020&amp;B1020&amp;C1020="","",IF(A1020="","ERRO: falta ID do registro",IF(COUNTIF(ex_id,A1020)&gt;1,"ERRO: ID do registro duplicado",IF(NOT(ISNUMBER(H1020)),"ERRO: data realizada ausente ou inválida",IF(AND(ISNUMBER(pcmd_emissao),N(H1020)&gt;N(pcmd_emissao)),"Verificar: realizada após a emissão","OK")))))</f>
        <v/>
      </c>
      <c r="S1020" s="53" t="n"/>
    </row>
    <row r="1021">
      <c r="A1021" s="25" t="n"/>
      <c r="B1021" s="29" t="n"/>
      <c r="C1021" s="25" t="n"/>
      <c r="D1021" s="23">
        <f>IF(OR(B1021="",C1021=""),"",B1021&amp;"|"&amp;C1021)</f>
        <v/>
      </c>
      <c r="E1021" s="29" t="n"/>
      <c r="F1021" s="52" t="n"/>
      <c r="G1021" s="49" t="n"/>
      <c r="H1021" s="49" t="n"/>
      <c r="I1021" s="30">
        <f>IF(OR(D1021="",NOT(ISNUMBER(G1021))),"",D1021&amp;"|"&amp;YEAR(G1021)&amp;"-"&amp;RIGHT("0"&amp;MONTH(G1021),2)&amp;"-"&amp;RIGHT("0"&amp;DAY(G1021),2))</f>
        <v/>
      </c>
      <c r="J1021" s="52" t="n"/>
      <c r="K1021" s="25" t="n"/>
      <c r="L1021" s="29" t="n"/>
      <c r="M1021" s="25" t="n"/>
      <c r="N1021" s="25" t="n"/>
      <c r="O1021" s="23">
        <f>IF(A1021&amp;B1021&amp;C1021="","",IF(I1021="","Sem vínculo",IF(COUNTIF(oc_chave,I1021)&gt;0,"Vinculada","Previsão não encontrada")))</f>
        <v/>
      </c>
      <c r="P1021" s="39">
        <f>IF(ISNUMBER(H1021),YEAR(H1021),"")</f>
        <v/>
      </c>
      <c r="Q1021" s="23">
        <f>IF(D1021="","",IF(COUNTIF(pl_chave,D1021)&gt;0,"No plano atual","Fora do plano: histórico preservado"))</f>
        <v/>
      </c>
      <c r="R1021" s="23">
        <f>IF(A1021&amp;B1021&amp;C1021="","",IF(A1021="","ERRO: falta ID do registro",IF(COUNTIF(ex_id,A1021)&gt;1,"ERRO: ID do registro duplicado",IF(NOT(ISNUMBER(H1021)),"ERRO: data realizada ausente ou inválida",IF(AND(ISNUMBER(pcmd_emissao),N(H1021)&gt;N(pcmd_emissao)),"Verificar: realizada após a emissão","OK")))))</f>
        <v/>
      </c>
      <c r="S1021" s="53" t="n"/>
    </row>
    <row r="1022">
      <c r="A1022" s="25" t="n"/>
      <c r="B1022" s="29" t="n"/>
      <c r="C1022" s="25" t="n"/>
      <c r="D1022" s="23">
        <f>IF(OR(B1022="",C1022=""),"",B1022&amp;"|"&amp;C1022)</f>
        <v/>
      </c>
      <c r="E1022" s="29" t="n"/>
      <c r="F1022" s="52" t="n"/>
      <c r="G1022" s="49" t="n"/>
      <c r="H1022" s="49" t="n"/>
      <c r="I1022" s="30">
        <f>IF(OR(D1022="",NOT(ISNUMBER(G1022))),"",D1022&amp;"|"&amp;YEAR(G1022)&amp;"-"&amp;RIGHT("0"&amp;MONTH(G1022),2)&amp;"-"&amp;RIGHT("0"&amp;DAY(G1022),2))</f>
        <v/>
      </c>
      <c r="J1022" s="52" t="n"/>
      <c r="K1022" s="25" t="n"/>
      <c r="L1022" s="29" t="n"/>
      <c r="M1022" s="25" t="n"/>
      <c r="N1022" s="25" t="n"/>
      <c r="O1022" s="23">
        <f>IF(A1022&amp;B1022&amp;C1022="","",IF(I1022="","Sem vínculo",IF(COUNTIF(oc_chave,I1022)&gt;0,"Vinculada","Previsão não encontrada")))</f>
        <v/>
      </c>
      <c r="P1022" s="39">
        <f>IF(ISNUMBER(H1022),YEAR(H1022),"")</f>
        <v/>
      </c>
      <c r="Q1022" s="23">
        <f>IF(D1022="","",IF(COUNTIF(pl_chave,D1022)&gt;0,"No plano atual","Fora do plano: histórico preservado"))</f>
        <v/>
      </c>
      <c r="R1022" s="23">
        <f>IF(A1022&amp;B1022&amp;C1022="","",IF(A1022="","ERRO: falta ID do registro",IF(COUNTIF(ex_id,A1022)&gt;1,"ERRO: ID do registro duplicado",IF(NOT(ISNUMBER(H1022)),"ERRO: data realizada ausente ou inválida",IF(AND(ISNUMBER(pcmd_emissao),N(H1022)&gt;N(pcmd_emissao)),"Verificar: realizada após a emissão","OK")))))</f>
        <v/>
      </c>
      <c r="S1022" s="53" t="n"/>
    </row>
    <row r="1023">
      <c r="A1023" s="25" t="n"/>
      <c r="B1023" s="29" t="n"/>
      <c r="C1023" s="25" t="n"/>
      <c r="D1023" s="23">
        <f>IF(OR(B1023="",C1023=""),"",B1023&amp;"|"&amp;C1023)</f>
        <v/>
      </c>
      <c r="E1023" s="29" t="n"/>
      <c r="F1023" s="52" t="n"/>
      <c r="G1023" s="49" t="n"/>
      <c r="H1023" s="49" t="n"/>
      <c r="I1023" s="30">
        <f>IF(OR(D1023="",NOT(ISNUMBER(G1023))),"",D1023&amp;"|"&amp;YEAR(G1023)&amp;"-"&amp;RIGHT("0"&amp;MONTH(G1023),2)&amp;"-"&amp;RIGHT("0"&amp;DAY(G1023),2))</f>
        <v/>
      </c>
      <c r="J1023" s="52" t="n"/>
      <c r="K1023" s="25" t="n"/>
      <c r="L1023" s="29" t="n"/>
      <c r="M1023" s="25" t="n"/>
      <c r="N1023" s="25" t="n"/>
      <c r="O1023" s="23">
        <f>IF(A1023&amp;B1023&amp;C1023="","",IF(I1023="","Sem vínculo",IF(COUNTIF(oc_chave,I1023)&gt;0,"Vinculada","Previsão não encontrada")))</f>
        <v/>
      </c>
      <c r="P1023" s="39">
        <f>IF(ISNUMBER(H1023),YEAR(H1023),"")</f>
        <v/>
      </c>
      <c r="Q1023" s="23">
        <f>IF(D1023="","",IF(COUNTIF(pl_chave,D1023)&gt;0,"No plano atual","Fora do plano: histórico preservado"))</f>
        <v/>
      </c>
      <c r="R1023" s="23">
        <f>IF(A1023&amp;B1023&amp;C1023="","",IF(A1023="","ERRO: falta ID do registro",IF(COUNTIF(ex_id,A1023)&gt;1,"ERRO: ID do registro duplicado",IF(NOT(ISNUMBER(H1023)),"ERRO: data realizada ausente ou inválida",IF(AND(ISNUMBER(pcmd_emissao),N(H1023)&gt;N(pcmd_emissao)),"Verificar: realizada após a emissão","OK")))))</f>
        <v/>
      </c>
      <c r="S1023" s="53" t="n"/>
    </row>
    <row r="1024">
      <c r="A1024" s="25" t="n"/>
      <c r="B1024" s="29" t="n"/>
      <c r="C1024" s="25" t="n"/>
      <c r="D1024" s="23">
        <f>IF(OR(B1024="",C1024=""),"",B1024&amp;"|"&amp;C1024)</f>
        <v/>
      </c>
      <c r="E1024" s="29" t="n"/>
      <c r="F1024" s="52" t="n"/>
      <c r="G1024" s="49" t="n"/>
      <c r="H1024" s="49" t="n"/>
      <c r="I1024" s="30">
        <f>IF(OR(D1024="",NOT(ISNUMBER(G1024))),"",D1024&amp;"|"&amp;YEAR(G1024)&amp;"-"&amp;RIGHT("0"&amp;MONTH(G1024),2)&amp;"-"&amp;RIGHT("0"&amp;DAY(G1024),2))</f>
        <v/>
      </c>
      <c r="J1024" s="52" t="n"/>
      <c r="K1024" s="25" t="n"/>
      <c r="L1024" s="29" t="n"/>
      <c r="M1024" s="25" t="n"/>
      <c r="N1024" s="25" t="n"/>
      <c r="O1024" s="23">
        <f>IF(A1024&amp;B1024&amp;C1024="","",IF(I1024="","Sem vínculo",IF(COUNTIF(oc_chave,I1024)&gt;0,"Vinculada","Previsão não encontrada")))</f>
        <v/>
      </c>
      <c r="P1024" s="39">
        <f>IF(ISNUMBER(H1024),YEAR(H1024),"")</f>
        <v/>
      </c>
      <c r="Q1024" s="23">
        <f>IF(D1024="","",IF(COUNTIF(pl_chave,D1024)&gt;0,"No plano atual","Fora do plano: histórico preservado"))</f>
        <v/>
      </c>
      <c r="R1024" s="23">
        <f>IF(A1024&amp;B1024&amp;C1024="","",IF(A1024="","ERRO: falta ID do registro",IF(COUNTIF(ex_id,A1024)&gt;1,"ERRO: ID do registro duplicado",IF(NOT(ISNUMBER(H1024)),"ERRO: data realizada ausente ou inválida",IF(AND(ISNUMBER(pcmd_emissao),N(H1024)&gt;N(pcmd_emissao)),"Verificar: realizada após a emissão","OK")))))</f>
        <v/>
      </c>
      <c r="S1024" s="53" t="n"/>
    </row>
    <row r="1025">
      <c r="A1025" s="25" t="n"/>
      <c r="B1025" s="29" t="n"/>
      <c r="C1025" s="25" t="n"/>
      <c r="D1025" s="23">
        <f>IF(OR(B1025="",C1025=""),"",B1025&amp;"|"&amp;C1025)</f>
        <v/>
      </c>
      <c r="E1025" s="29" t="n"/>
      <c r="F1025" s="52" t="n"/>
      <c r="G1025" s="49" t="n"/>
      <c r="H1025" s="49" t="n"/>
      <c r="I1025" s="30">
        <f>IF(OR(D1025="",NOT(ISNUMBER(G1025))),"",D1025&amp;"|"&amp;YEAR(G1025)&amp;"-"&amp;RIGHT("0"&amp;MONTH(G1025),2)&amp;"-"&amp;RIGHT("0"&amp;DAY(G1025),2))</f>
        <v/>
      </c>
      <c r="J1025" s="52" t="n"/>
      <c r="K1025" s="25" t="n"/>
      <c r="L1025" s="29" t="n"/>
      <c r="M1025" s="25" t="n"/>
      <c r="N1025" s="25" t="n"/>
      <c r="O1025" s="23">
        <f>IF(A1025&amp;B1025&amp;C1025="","",IF(I1025="","Sem vínculo",IF(COUNTIF(oc_chave,I1025)&gt;0,"Vinculada","Previsão não encontrada")))</f>
        <v/>
      </c>
      <c r="P1025" s="39">
        <f>IF(ISNUMBER(H1025),YEAR(H1025),"")</f>
        <v/>
      </c>
      <c r="Q1025" s="23">
        <f>IF(D1025="","",IF(COUNTIF(pl_chave,D1025)&gt;0,"No plano atual","Fora do plano: histórico preservado"))</f>
        <v/>
      </c>
      <c r="R1025" s="23">
        <f>IF(A1025&amp;B1025&amp;C1025="","",IF(A1025="","ERRO: falta ID do registro",IF(COUNTIF(ex_id,A1025)&gt;1,"ERRO: ID do registro duplicado",IF(NOT(ISNUMBER(H1025)),"ERRO: data realizada ausente ou inválida",IF(AND(ISNUMBER(pcmd_emissao),N(H1025)&gt;N(pcmd_emissao)),"Verificar: realizada após a emissão","OK")))))</f>
        <v/>
      </c>
      <c r="S1025" s="53" t="n"/>
    </row>
    <row r="1026">
      <c r="A1026" s="25" t="n"/>
      <c r="B1026" s="29" t="n"/>
      <c r="C1026" s="25" t="n"/>
      <c r="D1026" s="23">
        <f>IF(OR(B1026="",C1026=""),"",B1026&amp;"|"&amp;C1026)</f>
        <v/>
      </c>
      <c r="E1026" s="29" t="n"/>
      <c r="F1026" s="52" t="n"/>
      <c r="G1026" s="49" t="n"/>
      <c r="H1026" s="49" t="n"/>
      <c r="I1026" s="30">
        <f>IF(OR(D1026="",NOT(ISNUMBER(G1026))),"",D1026&amp;"|"&amp;YEAR(G1026)&amp;"-"&amp;RIGHT("0"&amp;MONTH(G1026),2)&amp;"-"&amp;RIGHT("0"&amp;DAY(G1026),2))</f>
        <v/>
      </c>
      <c r="J1026" s="52" t="n"/>
      <c r="K1026" s="25" t="n"/>
      <c r="L1026" s="29" t="n"/>
      <c r="M1026" s="25" t="n"/>
      <c r="N1026" s="25" t="n"/>
      <c r="O1026" s="23">
        <f>IF(A1026&amp;B1026&amp;C1026="","",IF(I1026="","Sem vínculo",IF(COUNTIF(oc_chave,I1026)&gt;0,"Vinculada","Previsão não encontrada")))</f>
        <v/>
      </c>
      <c r="P1026" s="39">
        <f>IF(ISNUMBER(H1026),YEAR(H1026),"")</f>
        <v/>
      </c>
      <c r="Q1026" s="23">
        <f>IF(D1026="","",IF(COUNTIF(pl_chave,D1026)&gt;0,"No plano atual","Fora do plano: histórico preservado"))</f>
        <v/>
      </c>
      <c r="R1026" s="23">
        <f>IF(A1026&amp;B1026&amp;C1026="","",IF(A1026="","ERRO: falta ID do registro",IF(COUNTIF(ex_id,A1026)&gt;1,"ERRO: ID do registro duplicado",IF(NOT(ISNUMBER(H1026)),"ERRO: data realizada ausente ou inválida",IF(AND(ISNUMBER(pcmd_emissao),N(H1026)&gt;N(pcmd_emissao)),"Verificar: realizada após a emissão","OK")))))</f>
        <v/>
      </c>
      <c r="S1026" s="53" t="n"/>
    </row>
    <row r="1027">
      <c r="A1027" s="25" t="n"/>
      <c r="B1027" s="29" t="n"/>
      <c r="C1027" s="25" t="n"/>
      <c r="D1027" s="23">
        <f>IF(OR(B1027="",C1027=""),"",B1027&amp;"|"&amp;C1027)</f>
        <v/>
      </c>
      <c r="E1027" s="29" t="n"/>
      <c r="F1027" s="52" t="n"/>
      <c r="G1027" s="49" t="n"/>
      <c r="H1027" s="49" t="n"/>
      <c r="I1027" s="30">
        <f>IF(OR(D1027="",NOT(ISNUMBER(G1027))),"",D1027&amp;"|"&amp;YEAR(G1027)&amp;"-"&amp;RIGHT("0"&amp;MONTH(G1027),2)&amp;"-"&amp;RIGHT("0"&amp;DAY(G1027),2))</f>
        <v/>
      </c>
      <c r="J1027" s="52" t="n"/>
      <c r="K1027" s="25" t="n"/>
      <c r="L1027" s="29" t="n"/>
      <c r="M1027" s="25" t="n"/>
      <c r="N1027" s="25" t="n"/>
      <c r="O1027" s="23">
        <f>IF(A1027&amp;B1027&amp;C1027="","",IF(I1027="","Sem vínculo",IF(COUNTIF(oc_chave,I1027)&gt;0,"Vinculada","Previsão não encontrada")))</f>
        <v/>
      </c>
      <c r="P1027" s="39">
        <f>IF(ISNUMBER(H1027),YEAR(H1027),"")</f>
        <v/>
      </c>
      <c r="Q1027" s="23">
        <f>IF(D1027="","",IF(COUNTIF(pl_chave,D1027)&gt;0,"No plano atual","Fora do plano: histórico preservado"))</f>
        <v/>
      </c>
      <c r="R1027" s="23">
        <f>IF(A1027&amp;B1027&amp;C1027="","",IF(A1027="","ERRO: falta ID do registro",IF(COUNTIF(ex_id,A1027)&gt;1,"ERRO: ID do registro duplicado",IF(NOT(ISNUMBER(H1027)),"ERRO: data realizada ausente ou inválida",IF(AND(ISNUMBER(pcmd_emissao),N(H1027)&gt;N(pcmd_emissao)),"Verificar: realizada após a emissão","OK")))))</f>
        <v/>
      </c>
      <c r="S1027" s="53" t="n"/>
    </row>
    <row r="1028">
      <c r="A1028" s="25" t="n"/>
      <c r="B1028" s="29" t="n"/>
      <c r="C1028" s="25" t="n"/>
      <c r="D1028" s="23">
        <f>IF(OR(B1028="",C1028=""),"",B1028&amp;"|"&amp;C1028)</f>
        <v/>
      </c>
      <c r="E1028" s="29" t="n"/>
      <c r="F1028" s="52" t="n"/>
      <c r="G1028" s="49" t="n"/>
      <c r="H1028" s="49" t="n"/>
      <c r="I1028" s="30">
        <f>IF(OR(D1028="",NOT(ISNUMBER(G1028))),"",D1028&amp;"|"&amp;YEAR(G1028)&amp;"-"&amp;RIGHT("0"&amp;MONTH(G1028),2)&amp;"-"&amp;RIGHT("0"&amp;DAY(G1028),2))</f>
        <v/>
      </c>
      <c r="J1028" s="52" t="n"/>
      <c r="K1028" s="25" t="n"/>
      <c r="L1028" s="29" t="n"/>
      <c r="M1028" s="25" t="n"/>
      <c r="N1028" s="25" t="n"/>
      <c r="O1028" s="23">
        <f>IF(A1028&amp;B1028&amp;C1028="","",IF(I1028="","Sem vínculo",IF(COUNTIF(oc_chave,I1028)&gt;0,"Vinculada","Previsão não encontrada")))</f>
        <v/>
      </c>
      <c r="P1028" s="39">
        <f>IF(ISNUMBER(H1028),YEAR(H1028),"")</f>
        <v/>
      </c>
      <c r="Q1028" s="23">
        <f>IF(D1028="","",IF(COUNTIF(pl_chave,D1028)&gt;0,"No plano atual","Fora do plano: histórico preservado"))</f>
        <v/>
      </c>
      <c r="R1028" s="23">
        <f>IF(A1028&amp;B1028&amp;C1028="","",IF(A1028="","ERRO: falta ID do registro",IF(COUNTIF(ex_id,A1028)&gt;1,"ERRO: ID do registro duplicado",IF(NOT(ISNUMBER(H1028)),"ERRO: data realizada ausente ou inválida",IF(AND(ISNUMBER(pcmd_emissao),N(H1028)&gt;N(pcmd_emissao)),"Verificar: realizada após a emissão","OK")))))</f>
        <v/>
      </c>
      <c r="S1028" s="53" t="n"/>
    </row>
    <row r="1029">
      <c r="A1029" s="25" t="n"/>
      <c r="B1029" s="29" t="n"/>
      <c r="C1029" s="25" t="n"/>
      <c r="D1029" s="23">
        <f>IF(OR(B1029="",C1029=""),"",B1029&amp;"|"&amp;C1029)</f>
        <v/>
      </c>
      <c r="E1029" s="29" t="n"/>
      <c r="F1029" s="52" t="n"/>
      <c r="G1029" s="49" t="n"/>
      <c r="H1029" s="49" t="n"/>
      <c r="I1029" s="30">
        <f>IF(OR(D1029="",NOT(ISNUMBER(G1029))),"",D1029&amp;"|"&amp;YEAR(G1029)&amp;"-"&amp;RIGHT("0"&amp;MONTH(G1029),2)&amp;"-"&amp;RIGHT("0"&amp;DAY(G1029),2))</f>
        <v/>
      </c>
      <c r="J1029" s="52" t="n"/>
      <c r="K1029" s="25" t="n"/>
      <c r="L1029" s="29" t="n"/>
      <c r="M1029" s="25" t="n"/>
      <c r="N1029" s="25" t="n"/>
      <c r="O1029" s="23">
        <f>IF(A1029&amp;B1029&amp;C1029="","",IF(I1029="","Sem vínculo",IF(COUNTIF(oc_chave,I1029)&gt;0,"Vinculada","Previsão não encontrada")))</f>
        <v/>
      </c>
      <c r="P1029" s="39">
        <f>IF(ISNUMBER(H1029),YEAR(H1029),"")</f>
        <v/>
      </c>
      <c r="Q1029" s="23">
        <f>IF(D1029="","",IF(COUNTIF(pl_chave,D1029)&gt;0,"No plano atual","Fora do plano: histórico preservado"))</f>
        <v/>
      </c>
      <c r="R1029" s="23">
        <f>IF(A1029&amp;B1029&amp;C1029="","",IF(A1029="","ERRO: falta ID do registro",IF(COUNTIF(ex_id,A1029)&gt;1,"ERRO: ID do registro duplicado",IF(NOT(ISNUMBER(H1029)),"ERRO: data realizada ausente ou inválida",IF(AND(ISNUMBER(pcmd_emissao),N(H1029)&gt;N(pcmd_emissao)),"Verificar: realizada após a emissão","OK")))))</f>
        <v/>
      </c>
      <c r="S1029" s="53" t="n"/>
    </row>
    <row r="1030">
      <c r="A1030" s="25" t="n"/>
      <c r="B1030" s="29" t="n"/>
      <c r="C1030" s="25" t="n"/>
      <c r="D1030" s="23">
        <f>IF(OR(B1030="",C1030=""),"",B1030&amp;"|"&amp;C1030)</f>
        <v/>
      </c>
      <c r="E1030" s="29" t="n"/>
      <c r="F1030" s="52" t="n"/>
      <c r="G1030" s="49" t="n"/>
      <c r="H1030" s="49" t="n"/>
      <c r="I1030" s="30">
        <f>IF(OR(D1030="",NOT(ISNUMBER(G1030))),"",D1030&amp;"|"&amp;YEAR(G1030)&amp;"-"&amp;RIGHT("0"&amp;MONTH(G1030),2)&amp;"-"&amp;RIGHT("0"&amp;DAY(G1030),2))</f>
        <v/>
      </c>
      <c r="J1030" s="52" t="n"/>
      <c r="K1030" s="25" t="n"/>
      <c r="L1030" s="29" t="n"/>
      <c r="M1030" s="25" t="n"/>
      <c r="N1030" s="25" t="n"/>
      <c r="O1030" s="23">
        <f>IF(A1030&amp;B1030&amp;C1030="","",IF(I1030="","Sem vínculo",IF(COUNTIF(oc_chave,I1030)&gt;0,"Vinculada","Previsão não encontrada")))</f>
        <v/>
      </c>
      <c r="P1030" s="39">
        <f>IF(ISNUMBER(H1030),YEAR(H1030),"")</f>
        <v/>
      </c>
      <c r="Q1030" s="23">
        <f>IF(D1030="","",IF(COUNTIF(pl_chave,D1030)&gt;0,"No plano atual","Fora do plano: histórico preservado"))</f>
        <v/>
      </c>
      <c r="R1030" s="23">
        <f>IF(A1030&amp;B1030&amp;C1030="","",IF(A1030="","ERRO: falta ID do registro",IF(COUNTIF(ex_id,A1030)&gt;1,"ERRO: ID do registro duplicado",IF(NOT(ISNUMBER(H1030)),"ERRO: data realizada ausente ou inválida",IF(AND(ISNUMBER(pcmd_emissao),N(H1030)&gt;N(pcmd_emissao)),"Verificar: realizada após a emissão","OK")))))</f>
        <v/>
      </c>
      <c r="S1030" s="53" t="n"/>
    </row>
    <row r="1031">
      <c r="A1031" s="25" t="n"/>
      <c r="B1031" s="29" t="n"/>
      <c r="C1031" s="25" t="n"/>
      <c r="D1031" s="23">
        <f>IF(OR(B1031="",C1031=""),"",B1031&amp;"|"&amp;C1031)</f>
        <v/>
      </c>
      <c r="E1031" s="29" t="n"/>
      <c r="F1031" s="52" t="n"/>
      <c r="G1031" s="49" t="n"/>
      <c r="H1031" s="49" t="n"/>
      <c r="I1031" s="30">
        <f>IF(OR(D1031="",NOT(ISNUMBER(G1031))),"",D1031&amp;"|"&amp;YEAR(G1031)&amp;"-"&amp;RIGHT("0"&amp;MONTH(G1031),2)&amp;"-"&amp;RIGHT("0"&amp;DAY(G1031),2))</f>
        <v/>
      </c>
      <c r="J1031" s="52" t="n"/>
      <c r="K1031" s="25" t="n"/>
      <c r="L1031" s="29" t="n"/>
      <c r="M1031" s="25" t="n"/>
      <c r="N1031" s="25" t="n"/>
      <c r="O1031" s="23">
        <f>IF(A1031&amp;B1031&amp;C1031="","",IF(I1031="","Sem vínculo",IF(COUNTIF(oc_chave,I1031)&gt;0,"Vinculada","Previsão não encontrada")))</f>
        <v/>
      </c>
      <c r="P1031" s="39">
        <f>IF(ISNUMBER(H1031),YEAR(H1031),"")</f>
        <v/>
      </c>
      <c r="Q1031" s="23">
        <f>IF(D1031="","",IF(COUNTIF(pl_chave,D1031)&gt;0,"No plano atual","Fora do plano: histórico preservado"))</f>
        <v/>
      </c>
      <c r="R1031" s="23">
        <f>IF(A1031&amp;B1031&amp;C1031="","",IF(A1031="","ERRO: falta ID do registro",IF(COUNTIF(ex_id,A1031)&gt;1,"ERRO: ID do registro duplicado",IF(NOT(ISNUMBER(H1031)),"ERRO: data realizada ausente ou inválida",IF(AND(ISNUMBER(pcmd_emissao),N(H1031)&gt;N(pcmd_emissao)),"Verificar: realizada após a emissão","OK")))))</f>
        <v/>
      </c>
      <c r="S1031" s="53" t="n"/>
    </row>
    <row r="1032">
      <c r="A1032" s="25" t="n"/>
      <c r="B1032" s="29" t="n"/>
      <c r="C1032" s="25" t="n"/>
      <c r="D1032" s="23">
        <f>IF(OR(B1032="",C1032=""),"",B1032&amp;"|"&amp;C1032)</f>
        <v/>
      </c>
      <c r="E1032" s="29" t="n"/>
      <c r="F1032" s="52" t="n"/>
      <c r="G1032" s="49" t="n"/>
      <c r="H1032" s="49" t="n"/>
      <c r="I1032" s="30">
        <f>IF(OR(D1032="",NOT(ISNUMBER(G1032))),"",D1032&amp;"|"&amp;YEAR(G1032)&amp;"-"&amp;RIGHT("0"&amp;MONTH(G1032),2)&amp;"-"&amp;RIGHT("0"&amp;DAY(G1032),2))</f>
        <v/>
      </c>
      <c r="J1032" s="52" t="n"/>
      <c r="K1032" s="25" t="n"/>
      <c r="L1032" s="29" t="n"/>
      <c r="M1032" s="25" t="n"/>
      <c r="N1032" s="25" t="n"/>
      <c r="O1032" s="23">
        <f>IF(A1032&amp;B1032&amp;C1032="","",IF(I1032="","Sem vínculo",IF(COUNTIF(oc_chave,I1032)&gt;0,"Vinculada","Previsão não encontrada")))</f>
        <v/>
      </c>
      <c r="P1032" s="39">
        <f>IF(ISNUMBER(H1032),YEAR(H1032),"")</f>
        <v/>
      </c>
      <c r="Q1032" s="23">
        <f>IF(D1032="","",IF(COUNTIF(pl_chave,D1032)&gt;0,"No plano atual","Fora do plano: histórico preservado"))</f>
        <v/>
      </c>
      <c r="R1032" s="23">
        <f>IF(A1032&amp;B1032&amp;C1032="","",IF(A1032="","ERRO: falta ID do registro",IF(COUNTIF(ex_id,A1032)&gt;1,"ERRO: ID do registro duplicado",IF(NOT(ISNUMBER(H1032)),"ERRO: data realizada ausente ou inválida",IF(AND(ISNUMBER(pcmd_emissao),N(H1032)&gt;N(pcmd_emissao)),"Verificar: realizada após a emissão","OK")))))</f>
        <v/>
      </c>
      <c r="S1032" s="53" t="n"/>
    </row>
    <row r="1033">
      <c r="A1033" s="25" t="n"/>
      <c r="B1033" s="29" t="n"/>
      <c r="C1033" s="25" t="n"/>
      <c r="D1033" s="23">
        <f>IF(OR(B1033="",C1033=""),"",B1033&amp;"|"&amp;C1033)</f>
        <v/>
      </c>
      <c r="E1033" s="29" t="n"/>
      <c r="F1033" s="52" t="n"/>
      <c r="G1033" s="49" t="n"/>
      <c r="H1033" s="49" t="n"/>
      <c r="I1033" s="30">
        <f>IF(OR(D1033="",NOT(ISNUMBER(G1033))),"",D1033&amp;"|"&amp;YEAR(G1033)&amp;"-"&amp;RIGHT("0"&amp;MONTH(G1033),2)&amp;"-"&amp;RIGHT("0"&amp;DAY(G1033),2))</f>
        <v/>
      </c>
      <c r="J1033" s="52" t="n"/>
      <c r="K1033" s="25" t="n"/>
      <c r="L1033" s="29" t="n"/>
      <c r="M1033" s="25" t="n"/>
      <c r="N1033" s="25" t="n"/>
      <c r="O1033" s="23">
        <f>IF(A1033&amp;B1033&amp;C1033="","",IF(I1033="","Sem vínculo",IF(COUNTIF(oc_chave,I1033)&gt;0,"Vinculada","Previsão não encontrada")))</f>
        <v/>
      </c>
      <c r="P1033" s="39">
        <f>IF(ISNUMBER(H1033),YEAR(H1033),"")</f>
        <v/>
      </c>
      <c r="Q1033" s="23">
        <f>IF(D1033="","",IF(COUNTIF(pl_chave,D1033)&gt;0,"No plano atual","Fora do plano: histórico preservado"))</f>
        <v/>
      </c>
      <c r="R1033" s="23">
        <f>IF(A1033&amp;B1033&amp;C1033="","",IF(A1033="","ERRO: falta ID do registro",IF(COUNTIF(ex_id,A1033)&gt;1,"ERRO: ID do registro duplicado",IF(NOT(ISNUMBER(H1033)),"ERRO: data realizada ausente ou inválida",IF(AND(ISNUMBER(pcmd_emissao),N(H1033)&gt;N(pcmd_emissao)),"Verificar: realizada após a emissão","OK")))))</f>
        <v/>
      </c>
      <c r="S1033" s="53" t="n"/>
    </row>
    <row r="1034">
      <c r="A1034" s="25" t="n"/>
      <c r="B1034" s="29" t="n"/>
      <c r="C1034" s="25" t="n"/>
      <c r="D1034" s="23">
        <f>IF(OR(B1034="",C1034=""),"",B1034&amp;"|"&amp;C1034)</f>
        <v/>
      </c>
      <c r="E1034" s="29" t="n"/>
      <c r="F1034" s="52" t="n"/>
      <c r="G1034" s="49" t="n"/>
      <c r="H1034" s="49" t="n"/>
      <c r="I1034" s="30">
        <f>IF(OR(D1034="",NOT(ISNUMBER(G1034))),"",D1034&amp;"|"&amp;YEAR(G1034)&amp;"-"&amp;RIGHT("0"&amp;MONTH(G1034),2)&amp;"-"&amp;RIGHT("0"&amp;DAY(G1034),2))</f>
        <v/>
      </c>
      <c r="J1034" s="52" t="n"/>
      <c r="K1034" s="25" t="n"/>
      <c r="L1034" s="29" t="n"/>
      <c r="M1034" s="25" t="n"/>
      <c r="N1034" s="25" t="n"/>
      <c r="O1034" s="23">
        <f>IF(A1034&amp;B1034&amp;C1034="","",IF(I1034="","Sem vínculo",IF(COUNTIF(oc_chave,I1034)&gt;0,"Vinculada","Previsão não encontrada")))</f>
        <v/>
      </c>
      <c r="P1034" s="39">
        <f>IF(ISNUMBER(H1034),YEAR(H1034),"")</f>
        <v/>
      </c>
      <c r="Q1034" s="23">
        <f>IF(D1034="","",IF(COUNTIF(pl_chave,D1034)&gt;0,"No plano atual","Fora do plano: histórico preservado"))</f>
        <v/>
      </c>
      <c r="R1034" s="23">
        <f>IF(A1034&amp;B1034&amp;C1034="","",IF(A1034="","ERRO: falta ID do registro",IF(COUNTIF(ex_id,A1034)&gt;1,"ERRO: ID do registro duplicado",IF(NOT(ISNUMBER(H1034)),"ERRO: data realizada ausente ou inválida",IF(AND(ISNUMBER(pcmd_emissao),N(H1034)&gt;N(pcmd_emissao)),"Verificar: realizada após a emissão","OK")))))</f>
        <v/>
      </c>
      <c r="S1034" s="53" t="n"/>
    </row>
    <row r="1035">
      <c r="A1035" s="25" t="n"/>
      <c r="B1035" s="29" t="n"/>
      <c r="C1035" s="25" t="n"/>
      <c r="D1035" s="23">
        <f>IF(OR(B1035="",C1035=""),"",B1035&amp;"|"&amp;C1035)</f>
        <v/>
      </c>
      <c r="E1035" s="29" t="n"/>
      <c r="F1035" s="52" t="n"/>
      <c r="G1035" s="49" t="n"/>
      <c r="H1035" s="49" t="n"/>
      <c r="I1035" s="30">
        <f>IF(OR(D1035="",NOT(ISNUMBER(G1035))),"",D1035&amp;"|"&amp;YEAR(G1035)&amp;"-"&amp;RIGHT("0"&amp;MONTH(G1035),2)&amp;"-"&amp;RIGHT("0"&amp;DAY(G1035),2))</f>
        <v/>
      </c>
      <c r="J1035" s="52" t="n"/>
      <c r="K1035" s="25" t="n"/>
      <c r="L1035" s="29" t="n"/>
      <c r="M1035" s="25" t="n"/>
      <c r="N1035" s="25" t="n"/>
      <c r="O1035" s="23">
        <f>IF(A1035&amp;B1035&amp;C1035="","",IF(I1035="","Sem vínculo",IF(COUNTIF(oc_chave,I1035)&gt;0,"Vinculada","Previsão não encontrada")))</f>
        <v/>
      </c>
      <c r="P1035" s="39">
        <f>IF(ISNUMBER(H1035),YEAR(H1035),"")</f>
        <v/>
      </c>
      <c r="Q1035" s="23">
        <f>IF(D1035="","",IF(COUNTIF(pl_chave,D1035)&gt;0,"No plano atual","Fora do plano: histórico preservado"))</f>
        <v/>
      </c>
      <c r="R1035" s="23">
        <f>IF(A1035&amp;B1035&amp;C1035="","",IF(A1035="","ERRO: falta ID do registro",IF(COUNTIF(ex_id,A1035)&gt;1,"ERRO: ID do registro duplicado",IF(NOT(ISNUMBER(H1035)),"ERRO: data realizada ausente ou inválida",IF(AND(ISNUMBER(pcmd_emissao),N(H1035)&gt;N(pcmd_emissao)),"Verificar: realizada após a emissão","OK")))))</f>
        <v/>
      </c>
      <c r="S1035" s="53" t="n"/>
    </row>
    <row r="1036">
      <c r="A1036" s="25" t="n"/>
      <c r="B1036" s="29" t="n"/>
      <c r="C1036" s="25" t="n"/>
      <c r="D1036" s="23">
        <f>IF(OR(B1036="",C1036=""),"",B1036&amp;"|"&amp;C1036)</f>
        <v/>
      </c>
      <c r="E1036" s="29" t="n"/>
      <c r="F1036" s="52" t="n"/>
      <c r="G1036" s="49" t="n"/>
      <c r="H1036" s="49" t="n"/>
      <c r="I1036" s="30">
        <f>IF(OR(D1036="",NOT(ISNUMBER(G1036))),"",D1036&amp;"|"&amp;YEAR(G1036)&amp;"-"&amp;RIGHT("0"&amp;MONTH(G1036),2)&amp;"-"&amp;RIGHT("0"&amp;DAY(G1036),2))</f>
        <v/>
      </c>
      <c r="J1036" s="52" t="n"/>
      <c r="K1036" s="25" t="n"/>
      <c r="L1036" s="29" t="n"/>
      <c r="M1036" s="25" t="n"/>
      <c r="N1036" s="25" t="n"/>
      <c r="O1036" s="23">
        <f>IF(A1036&amp;B1036&amp;C1036="","",IF(I1036="","Sem vínculo",IF(COUNTIF(oc_chave,I1036)&gt;0,"Vinculada","Previsão não encontrada")))</f>
        <v/>
      </c>
      <c r="P1036" s="39">
        <f>IF(ISNUMBER(H1036),YEAR(H1036),"")</f>
        <v/>
      </c>
      <c r="Q1036" s="23">
        <f>IF(D1036="","",IF(COUNTIF(pl_chave,D1036)&gt;0,"No plano atual","Fora do plano: histórico preservado"))</f>
        <v/>
      </c>
      <c r="R1036" s="23">
        <f>IF(A1036&amp;B1036&amp;C1036="","",IF(A1036="","ERRO: falta ID do registro",IF(COUNTIF(ex_id,A1036)&gt;1,"ERRO: ID do registro duplicado",IF(NOT(ISNUMBER(H1036)),"ERRO: data realizada ausente ou inválida",IF(AND(ISNUMBER(pcmd_emissao),N(H1036)&gt;N(pcmd_emissao)),"Verificar: realizada após a emissão","OK")))))</f>
        <v/>
      </c>
      <c r="S1036" s="53" t="n"/>
    </row>
    <row r="1037">
      <c r="A1037" s="25" t="n"/>
      <c r="B1037" s="29" t="n"/>
      <c r="C1037" s="25" t="n"/>
      <c r="D1037" s="23">
        <f>IF(OR(B1037="",C1037=""),"",B1037&amp;"|"&amp;C1037)</f>
        <v/>
      </c>
      <c r="E1037" s="29" t="n"/>
      <c r="F1037" s="52" t="n"/>
      <c r="G1037" s="49" t="n"/>
      <c r="H1037" s="49" t="n"/>
      <c r="I1037" s="30">
        <f>IF(OR(D1037="",NOT(ISNUMBER(G1037))),"",D1037&amp;"|"&amp;YEAR(G1037)&amp;"-"&amp;RIGHT("0"&amp;MONTH(G1037),2)&amp;"-"&amp;RIGHT("0"&amp;DAY(G1037),2))</f>
        <v/>
      </c>
      <c r="J1037" s="52" t="n"/>
      <c r="K1037" s="25" t="n"/>
      <c r="L1037" s="29" t="n"/>
      <c r="M1037" s="25" t="n"/>
      <c r="N1037" s="25" t="n"/>
      <c r="O1037" s="23">
        <f>IF(A1037&amp;B1037&amp;C1037="","",IF(I1037="","Sem vínculo",IF(COUNTIF(oc_chave,I1037)&gt;0,"Vinculada","Previsão não encontrada")))</f>
        <v/>
      </c>
      <c r="P1037" s="39">
        <f>IF(ISNUMBER(H1037),YEAR(H1037),"")</f>
        <v/>
      </c>
      <c r="Q1037" s="23">
        <f>IF(D1037="","",IF(COUNTIF(pl_chave,D1037)&gt;0,"No plano atual","Fora do plano: histórico preservado"))</f>
        <v/>
      </c>
      <c r="R1037" s="23">
        <f>IF(A1037&amp;B1037&amp;C1037="","",IF(A1037="","ERRO: falta ID do registro",IF(COUNTIF(ex_id,A1037)&gt;1,"ERRO: ID do registro duplicado",IF(NOT(ISNUMBER(H1037)),"ERRO: data realizada ausente ou inválida",IF(AND(ISNUMBER(pcmd_emissao),N(H1037)&gt;N(pcmd_emissao)),"Verificar: realizada após a emissão","OK")))))</f>
        <v/>
      </c>
      <c r="S1037" s="53" t="n"/>
    </row>
    <row r="1038">
      <c r="A1038" s="25" t="n"/>
      <c r="B1038" s="29" t="n"/>
      <c r="C1038" s="25" t="n"/>
      <c r="D1038" s="23">
        <f>IF(OR(B1038="",C1038=""),"",B1038&amp;"|"&amp;C1038)</f>
        <v/>
      </c>
      <c r="E1038" s="29" t="n"/>
      <c r="F1038" s="52" t="n"/>
      <c r="G1038" s="49" t="n"/>
      <c r="H1038" s="49" t="n"/>
      <c r="I1038" s="30">
        <f>IF(OR(D1038="",NOT(ISNUMBER(G1038))),"",D1038&amp;"|"&amp;YEAR(G1038)&amp;"-"&amp;RIGHT("0"&amp;MONTH(G1038),2)&amp;"-"&amp;RIGHT("0"&amp;DAY(G1038),2))</f>
        <v/>
      </c>
      <c r="J1038" s="52" t="n"/>
      <c r="K1038" s="25" t="n"/>
      <c r="L1038" s="29" t="n"/>
      <c r="M1038" s="25" t="n"/>
      <c r="N1038" s="25" t="n"/>
      <c r="O1038" s="23">
        <f>IF(A1038&amp;B1038&amp;C1038="","",IF(I1038="","Sem vínculo",IF(COUNTIF(oc_chave,I1038)&gt;0,"Vinculada","Previsão não encontrada")))</f>
        <v/>
      </c>
      <c r="P1038" s="39">
        <f>IF(ISNUMBER(H1038),YEAR(H1038),"")</f>
        <v/>
      </c>
      <c r="Q1038" s="23">
        <f>IF(D1038="","",IF(COUNTIF(pl_chave,D1038)&gt;0,"No plano atual","Fora do plano: histórico preservado"))</f>
        <v/>
      </c>
      <c r="R1038" s="23">
        <f>IF(A1038&amp;B1038&amp;C1038="","",IF(A1038="","ERRO: falta ID do registro",IF(COUNTIF(ex_id,A1038)&gt;1,"ERRO: ID do registro duplicado",IF(NOT(ISNUMBER(H1038)),"ERRO: data realizada ausente ou inválida",IF(AND(ISNUMBER(pcmd_emissao),N(H1038)&gt;N(pcmd_emissao)),"Verificar: realizada após a emissão","OK")))))</f>
        <v/>
      </c>
      <c r="S1038" s="53" t="n"/>
    </row>
    <row r="1039">
      <c r="A1039" s="25" t="n"/>
      <c r="B1039" s="29" t="n"/>
      <c r="C1039" s="25" t="n"/>
      <c r="D1039" s="23">
        <f>IF(OR(B1039="",C1039=""),"",B1039&amp;"|"&amp;C1039)</f>
        <v/>
      </c>
      <c r="E1039" s="29" t="n"/>
      <c r="F1039" s="52" t="n"/>
      <c r="G1039" s="49" t="n"/>
      <c r="H1039" s="49" t="n"/>
      <c r="I1039" s="30">
        <f>IF(OR(D1039="",NOT(ISNUMBER(G1039))),"",D1039&amp;"|"&amp;YEAR(G1039)&amp;"-"&amp;RIGHT("0"&amp;MONTH(G1039),2)&amp;"-"&amp;RIGHT("0"&amp;DAY(G1039),2))</f>
        <v/>
      </c>
      <c r="J1039" s="52" t="n"/>
      <c r="K1039" s="25" t="n"/>
      <c r="L1039" s="29" t="n"/>
      <c r="M1039" s="25" t="n"/>
      <c r="N1039" s="25" t="n"/>
      <c r="O1039" s="23">
        <f>IF(A1039&amp;B1039&amp;C1039="","",IF(I1039="","Sem vínculo",IF(COUNTIF(oc_chave,I1039)&gt;0,"Vinculada","Previsão não encontrada")))</f>
        <v/>
      </c>
      <c r="P1039" s="39">
        <f>IF(ISNUMBER(H1039),YEAR(H1039),"")</f>
        <v/>
      </c>
      <c r="Q1039" s="23">
        <f>IF(D1039="","",IF(COUNTIF(pl_chave,D1039)&gt;0,"No plano atual","Fora do plano: histórico preservado"))</f>
        <v/>
      </c>
      <c r="R1039" s="23">
        <f>IF(A1039&amp;B1039&amp;C1039="","",IF(A1039="","ERRO: falta ID do registro",IF(COUNTIF(ex_id,A1039)&gt;1,"ERRO: ID do registro duplicado",IF(NOT(ISNUMBER(H1039)),"ERRO: data realizada ausente ou inválida",IF(AND(ISNUMBER(pcmd_emissao),N(H1039)&gt;N(pcmd_emissao)),"Verificar: realizada após a emissão","OK")))))</f>
        <v/>
      </c>
      <c r="S1039" s="53" t="n"/>
    </row>
    <row r="1040">
      <c r="A1040" s="25" t="n"/>
      <c r="B1040" s="29" t="n"/>
      <c r="C1040" s="25" t="n"/>
      <c r="D1040" s="23">
        <f>IF(OR(B1040="",C1040=""),"",B1040&amp;"|"&amp;C1040)</f>
        <v/>
      </c>
      <c r="E1040" s="29" t="n"/>
      <c r="F1040" s="52" t="n"/>
      <c r="G1040" s="49" t="n"/>
      <c r="H1040" s="49" t="n"/>
      <c r="I1040" s="30">
        <f>IF(OR(D1040="",NOT(ISNUMBER(G1040))),"",D1040&amp;"|"&amp;YEAR(G1040)&amp;"-"&amp;RIGHT("0"&amp;MONTH(G1040),2)&amp;"-"&amp;RIGHT("0"&amp;DAY(G1040),2))</f>
        <v/>
      </c>
      <c r="J1040" s="52" t="n"/>
      <c r="K1040" s="25" t="n"/>
      <c r="L1040" s="29" t="n"/>
      <c r="M1040" s="25" t="n"/>
      <c r="N1040" s="25" t="n"/>
      <c r="O1040" s="23">
        <f>IF(A1040&amp;B1040&amp;C1040="","",IF(I1040="","Sem vínculo",IF(COUNTIF(oc_chave,I1040)&gt;0,"Vinculada","Previsão não encontrada")))</f>
        <v/>
      </c>
      <c r="P1040" s="39">
        <f>IF(ISNUMBER(H1040),YEAR(H1040),"")</f>
        <v/>
      </c>
      <c r="Q1040" s="23">
        <f>IF(D1040="","",IF(COUNTIF(pl_chave,D1040)&gt;0,"No plano atual","Fora do plano: histórico preservado"))</f>
        <v/>
      </c>
      <c r="R1040" s="23">
        <f>IF(A1040&amp;B1040&amp;C1040="","",IF(A1040="","ERRO: falta ID do registro",IF(COUNTIF(ex_id,A1040)&gt;1,"ERRO: ID do registro duplicado",IF(NOT(ISNUMBER(H1040)),"ERRO: data realizada ausente ou inválida",IF(AND(ISNUMBER(pcmd_emissao),N(H1040)&gt;N(pcmd_emissao)),"Verificar: realizada após a emissão","OK")))))</f>
        <v/>
      </c>
      <c r="S1040" s="53" t="n"/>
    </row>
    <row r="1041">
      <c r="A1041" s="25" t="n"/>
      <c r="B1041" s="29" t="n"/>
      <c r="C1041" s="25" t="n"/>
      <c r="D1041" s="23">
        <f>IF(OR(B1041="",C1041=""),"",B1041&amp;"|"&amp;C1041)</f>
        <v/>
      </c>
      <c r="E1041" s="29" t="n"/>
      <c r="F1041" s="52" t="n"/>
      <c r="G1041" s="49" t="n"/>
      <c r="H1041" s="49" t="n"/>
      <c r="I1041" s="30">
        <f>IF(OR(D1041="",NOT(ISNUMBER(G1041))),"",D1041&amp;"|"&amp;YEAR(G1041)&amp;"-"&amp;RIGHT("0"&amp;MONTH(G1041),2)&amp;"-"&amp;RIGHT("0"&amp;DAY(G1041),2))</f>
        <v/>
      </c>
      <c r="J1041" s="52" t="n"/>
      <c r="K1041" s="25" t="n"/>
      <c r="L1041" s="29" t="n"/>
      <c r="M1041" s="25" t="n"/>
      <c r="N1041" s="25" t="n"/>
      <c r="O1041" s="23">
        <f>IF(A1041&amp;B1041&amp;C1041="","",IF(I1041="","Sem vínculo",IF(COUNTIF(oc_chave,I1041)&gt;0,"Vinculada","Previsão não encontrada")))</f>
        <v/>
      </c>
      <c r="P1041" s="39">
        <f>IF(ISNUMBER(H1041),YEAR(H1041),"")</f>
        <v/>
      </c>
      <c r="Q1041" s="23">
        <f>IF(D1041="","",IF(COUNTIF(pl_chave,D1041)&gt;0,"No plano atual","Fora do plano: histórico preservado"))</f>
        <v/>
      </c>
      <c r="R1041" s="23">
        <f>IF(A1041&amp;B1041&amp;C1041="","",IF(A1041="","ERRO: falta ID do registro",IF(COUNTIF(ex_id,A1041)&gt;1,"ERRO: ID do registro duplicado",IF(NOT(ISNUMBER(H1041)),"ERRO: data realizada ausente ou inválida",IF(AND(ISNUMBER(pcmd_emissao),N(H1041)&gt;N(pcmd_emissao)),"Verificar: realizada após a emissão","OK")))))</f>
        <v/>
      </c>
      <c r="S1041" s="53" t="n"/>
    </row>
    <row r="1042">
      <c r="A1042" s="25" t="n"/>
      <c r="B1042" s="29" t="n"/>
      <c r="C1042" s="25" t="n"/>
      <c r="D1042" s="23">
        <f>IF(OR(B1042="",C1042=""),"",B1042&amp;"|"&amp;C1042)</f>
        <v/>
      </c>
      <c r="E1042" s="29" t="n"/>
      <c r="F1042" s="52" t="n"/>
      <c r="G1042" s="49" t="n"/>
      <c r="H1042" s="49" t="n"/>
      <c r="I1042" s="30">
        <f>IF(OR(D1042="",NOT(ISNUMBER(G1042))),"",D1042&amp;"|"&amp;YEAR(G1042)&amp;"-"&amp;RIGHT("0"&amp;MONTH(G1042),2)&amp;"-"&amp;RIGHT("0"&amp;DAY(G1042),2))</f>
        <v/>
      </c>
      <c r="J1042" s="52" t="n"/>
      <c r="K1042" s="25" t="n"/>
      <c r="L1042" s="29" t="n"/>
      <c r="M1042" s="25" t="n"/>
      <c r="N1042" s="25" t="n"/>
      <c r="O1042" s="23">
        <f>IF(A1042&amp;B1042&amp;C1042="","",IF(I1042="","Sem vínculo",IF(COUNTIF(oc_chave,I1042)&gt;0,"Vinculada","Previsão não encontrada")))</f>
        <v/>
      </c>
      <c r="P1042" s="39">
        <f>IF(ISNUMBER(H1042),YEAR(H1042),"")</f>
        <v/>
      </c>
      <c r="Q1042" s="23">
        <f>IF(D1042="","",IF(COUNTIF(pl_chave,D1042)&gt;0,"No plano atual","Fora do plano: histórico preservado"))</f>
        <v/>
      </c>
      <c r="R1042" s="23">
        <f>IF(A1042&amp;B1042&amp;C1042="","",IF(A1042="","ERRO: falta ID do registro",IF(COUNTIF(ex_id,A1042)&gt;1,"ERRO: ID do registro duplicado",IF(NOT(ISNUMBER(H1042)),"ERRO: data realizada ausente ou inválida",IF(AND(ISNUMBER(pcmd_emissao),N(H1042)&gt;N(pcmd_emissao)),"Verificar: realizada após a emissão","OK")))))</f>
        <v/>
      </c>
      <c r="S1042" s="53" t="n"/>
    </row>
    <row r="1043">
      <c r="A1043" s="25" t="n"/>
      <c r="B1043" s="29" t="n"/>
      <c r="C1043" s="25" t="n"/>
      <c r="D1043" s="23">
        <f>IF(OR(B1043="",C1043=""),"",B1043&amp;"|"&amp;C1043)</f>
        <v/>
      </c>
      <c r="E1043" s="29" t="n"/>
      <c r="F1043" s="52" t="n"/>
      <c r="G1043" s="49" t="n"/>
      <c r="H1043" s="49" t="n"/>
      <c r="I1043" s="30">
        <f>IF(OR(D1043="",NOT(ISNUMBER(G1043))),"",D1043&amp;"|"&amp;YEAR(G1043)&amp;"-"&amp;RIGHT("0"&amp;MONTH(G1043),2)&amp;"-"&amp;RIGHT("0"&amp;DAY(G1043),2))</f>
        <v/>
      </c>
      <c r="J1043" s="52" t="n"/>
      <c r="K1043" s="25" t="n"/>
      <c r="L1043" s="29" t="n"/>
      <c r="M1043" s="25" t="n"/>
      <c r="N1043" s="25" t="n"/>
      <c r="O1043" s="23">
        <f>IF(A1043&amp;B1043&amp;C1043="","",IF(I1043="","Sem vínculo",IF(COUNTIF(oc_chave,I1043)&gt;0,"Vinculada","Previsão não encontrada")))</f>
        <v/>
      </c>
      <c r="P1043" s="39">
        <f>IF(ISNUMBER(H1043),YEAR(H1043),"")</f>
        <v/>
      </c>
      <c r="Q1043" s="23">
        <f>IF(D1043="","",IF(COUNTIF(pl_chave,D1043)&gt;0,"No plano atual","Fora do plano: histórico preservado"))</f>
        <v/>
      </c>
      <c r="R1043" s="23">
        <f>IF(A1043&amp;B1043&amp;C1043="","",IF(A1043="","ERRO: falta ID do registro",IF(COUNTIF(ex_id,A1043)&gt;1,"ERRO: ID do registro duplicado",IF(NOT(ISNUMBER(H1043)),"ERRO: data realizada ausente ou inválida",IF(AND(ISNUMBER(pcmd_emissao),N(H1043)&gt;N(pcmd_emissao)),"Verificar: realizada após a emissão","OK")))))</f>
        <v/>
      </c>
      <c r="S1043" s="53" t="n"/>
    </row>
    <row r="1044">
      <c r="A1044" s="25" t="n"/>
      <c r="B1044" s="29" t="n"/>
      <c r="C1044" s="25" t="n"/>
      <c r="D1044" s="23">
        <f>IF(OR(B1044="",C1044=""),"",B1044&amp;"|"&amp;C1044)</f>
        <v/>
      </c>
      <c r="E1044" s="29" t="n"/>
      <c r="F1044" s="52" t="n"/>
      <c r="G1044" s="49" t="n"/>
      <c r="H1044" s="49" t="n"/>
      <c r="I1044" s="30">
        <f>IF(OR(D1044="",NOT(ISNUMBER(G1044))),"",D1044&amp;"|"&amp;YEAR(G1044)&amp;"-"&amp;RIGHT("0"&amp;MONTH(G1044),2)&amp;"-"&amp;RIGHT("0"&amp;DAY(G1044),2))</f>
        <v/>
      </c>
      <c r="J1044" s="52" t="n"/>
      <c r="K1044" s="25" t="n"/>
      <c r="L1044" s="29" t="n"/>
      <c r="M1044" s="25" t="n"/>
      <c r="N1044" s="25" t="n"/>
      <c r="O1044" s="23">
        <f>IF(A1044&amp;B1044&amp;C1044="","",IF(I1044="","Sem vínculo",IF(COUNTIF(oc_chave,I1044)&gt;0,"Vinculada","Previsão não encontrada")))</f>
        <v/>
      </c>
      <c r="P1044" s="39">
        <f>IF(ISNUMBER(H1044),YEAR(H1044),"")</f>
        <v/>
      </c>
      <c r="Q1044" s="23">
        <f>IF(D1044="","",IF(COUNTIF(pl_chave,D1044)&gt;0,"No plano atual","Fora do plano: histórico preservado"))</f>
        <v/>
      </c>
      <c r="R1044" s="23">
        <f>IF(A1044&amp;B1044&amp;C1044="","",IF(A1044="","ERRO: falta ID do registro",IF(COUNTIF(ex_id,A1044)&gt;1,"ERRO: ID do registro duplicado",IF(NOT(ISNUMBER(H1044)),"ERRO: data realizada ausente ou inválida",IF(AND(ISNUMBER(pcmd_emissao),N(H1044)&gt;N(pcmd_emissao)),"Verificar: realizada após a emissão","OK")))))</f>
        <v/>
      </c>
      <c r="S1044" s="53" t="n"/>
    </row>
    <row r="1045">
      <c r="A1045" s="25" t="n"/>
      <c r="B1045" s="29" t="n"/>
      <c r="C1045" s="25" t="n"/>
      <c r="D1045" s="23">
        <f>IF(OR(B1045="",C1045=""),"",B1045&amp;"|"&amp;C1045)</f>
        <v/>
      </c>
      <c r="E1045" s="29" t="n"/>
      <c r="F1045" s="52" t="n"/>
      <c r="G1045" s="49" t="n"/>
      <c r="H1045" s="49" t="n"/>
      <c r="I1045" s="30">
        <f>IF(OR(D1045="",NOT(ISNUMBER(G1045))),"",D1045&amp;"|"&amp;YEAR(G1045)&amp;"-"&amp;RIGHT("0"&amp;MONTH(G1045),2)&amp;"-"&amp;RIGHT("0"&amp;DAY(G1045),2))</f>
        <v/>
      </c>
      <c r="J1045" s="52" t="n"/>
      <c r="K1045" s="25" t="n"/>
      <c r="L1045" s="29" t="n"/>
      <c r="M1045" s="25" t="n"/>
      <c r="N1045" s="25" t="n"/>
      <c r="O1045" s="23">
        <f>IF(A1045&amp;B1045&amp;C1045="","",IF(I1045="","Sem vínculo",IF(COUNTIF(oc_chave,I1045)&gt;0,"Vinculada","Previsão não encontrada")))</f>
        <v/>
      </c>
      <c r="P1045" s="39">
        <f>IF(ISNUMBER(H1045),YEAR(H1045),"")</f>
        <v/>
      </c>
      <c r="Q1045" s="23">
        <f>IF(D1045="","",IF(COUNTIF(pl_chave,D1045)&gt;0,"No plano atual","Fora do plano: histórico preservado"))</f>
        <v/>
      </c>
      <c r="R1045" s="23">
        <f>IF(A1045&amp;B1045&amp;C1045="","",IF(A1045="","ERRO: falta ID do registro",IF(COUNTIF(ex_id,A1045)&gt;1,"ERRO: ID do registro duplicado",IF(NOT(ISNUMBER(H1045)),"ERRO: data realizada ausente ou inválida",IF(AND(ISNUMBER(pcmd_emissao),N(H1045)&gt;N(pcmd_emissao)),"Verificar: realizada após a emissão","OK")))))</f>
        <v/>
      </c>
      <c r="S1045" s="53" t="n"/>
    </row>
    <row r="1046">
      <c r="A1046" s="25" t="n"/>
      <c r="B1046" s="29" t="n"/>
      <c r="C1046" s="25" t="n"/>
      <c r="D1046" s="23">
        <f>IF(OR(B1046="",C1046=""),"",B1046&amp;"|"&amp;C1046)</f>
        <v/>
      </c>
      <c r="E1046" s="29" t="n"/>
      <c r="F1046" s="52" t="n"/>
      <c r="G1046" s="49" t="n"/>
      <c r="H1046" s="49" t="n"/>
      <c r="I1046" s="30">
        <f>IF(OR(D1046="",NOT(ISNUMBER(G1046))),"",D1046&amp;"|"&amp;YEAR(G1046)&amp;"-"&amp;RIGHT("0"&amp;MONTH(G1046),2)&amp;"-"&amp;RIGHT("0"&amp;DAY(G1046),2))</f>
        <v/>
      </c>
      <c r="J1046" s="52" t="n"/>
      <c r="K1046" s="25" t="n"/>
      <c r="L1046" s="29" t="n"/>
      <c r="M1046" s="25" t="n"/>
      <c r="N1046" s="25" t="n"/>
      <c r="O1046" s="23">
        <f>IF(A1046&amp;B1046&amp;C1046="","",IF(I1046="","Sem vínculo",IF(COUNTIF(oc_chave,I1046)&gt;0,"Vinculada","Previsão não encontrada")))</f>
        <v/>
      </c>
      <c r="P1046" s="39">
        <f>IF(ISNUMBER(H1046),YEAR(H1046),"")</f>
        <v/>
      </c>
      <c r="Q1046" s="23">
        <f>IF(D1046="","",IF(COUNTIF(pl_chave,D1046)&gt;0,"No plano atual","Fora do plano: histórico preservado"))</f>
        <v/>
      </c>
      <c r="R1046" s="23">
        <f>IF(A1046&amp;B1046&amp;C1046="","",IF(A1046="","ERRO: falta ID do registro",IF(COUNTIF(ex_id,A1046)&gt;1,"ERRO: ID do registro duplicado",IF(NOT(ISNUMBER(H1046)),"ERRO: data realizada ausente ou inválida",IF(AND(ISNUMBER(pcmd_emissao),N(H1046)&gt;N(pcmd_emissao)),"Verificar: realizada após a emissão","OK")))))</f>
        <v/>
      </c>
      <c r="S1046" s="53" t="n"/>
    </row>
    <row r="1047">
      <c r="A1047" s="25" t="n"/>
      <c r="B1047" s="29" t="n"/>
      <c r="C1047" s="25" t="n"/>
      <c r="D1047" s="23">
        <f>IF(OR(B1047="",C1047=""),"",B1047&amp;"|"&amp;C1047)</f>
        <v/>
      </c>
      <c r="E1047" s="29" t="n"/>
      <c r="F1047" s="52" t="n"/>
      <c r="G1047" s="49" t="n"/>
      <c r="H1047" s="49" t="n"/>
      <c r="I1047" s="30">
        <f>IF(OR(D1047="",NOT(ISNUMBER(G1047))),"",D1047&amp;"|"&amp;YEAR(G1047)&amp;"-"&amp;RIGHT("0"&amp;MONTH(G1047),2)&amp;"-"&amp;RIGHT("0"&amp;DAY(G1047),2))</f>
        <v/>
      </c>
      <c r="J1047" s="52" t="n"/>
      <c r="K1047" s="25" t="n"/>
      <c r="L1047" s="29" t="n"/>
      <c r="M1047" s="25" t="n"/>
      <c r="N1047" s="25" t="n"/>
      <c r="O1047" s="23">
        <f>IF(A1047&amp;B1047&amp;C1047="","",IF(I1047="","Sem vínculo",IF(COUNTIF(oc_chave,I1047)&gt;0,"Vinculada","Previsão não encontrada")))</f>
        <v/>
      </c>
      <c r="P1047" s="39">
        <f>IF(ISNUMBER(H1047),YEAR(H1047),"")</f>
        <v/>
      </c>
      <c r="Q1047" s="23">
        <f>IF(D1047="","",IF(COUNTIF(pl_chave,D1047)&gt;0,"No plano atual","Fora do plano: histórico preservado"))</f>
        <v/>
      </c>
      <c r="R1047" s="23">
        <f>IF(A1047&amp;B1047&amp;C1047="","",IF(A1047="","ERRO: falta ID do registro",IF(COUNTIF(ex_id,A1047)&gt;1,"ERRO: ID do registro duplicado",IF(NOT(ISNUMBER(H1047)),"ERRO: data realizada ausente ou inválida",IF(AND(ISNUMBER(pcmd_emissao),N(H1047)&gt;N(pcmd_emissao)),"Verificar: realizada após a emissão","OK")))))</f>
        <v/>
      </c>
      <c r="S1047" s="53" t="n"/>
    </row>
    <row r="1048">
      <c r="A1048" s="25" t="n"/>
      <c r="B1048" s="29" t="n"/>
      <c r="C1048" s="25" t="n"/>
      <c r="D1048" s="23">
        <f>IF(OR(B1048="",C1048=""),"",B1048&amp;"|"&amp;C1048)</f>
        <v/>
      </c>
      <c r="E1048" s="29" t="n"/>
      <c r="F1048" s="52" t="n"/>
      <c r="G1048" s="49" t="n"/>
      <c r="H1048" s="49" t="n"/>
      <c r="I1048" s="30">
        <f>IF(OR(D1048="",NOT(ISNUMBER(G1048))),"",D1048&amp;"|"&amp;YEAR(G1048)&amp;"-"&amp;RIGHT("0"&amp;MONTH(G1048),2)&amp;"-"&amp;RIGHT("0"&amp;DAY(G1048),2))</f>
        <v/>
      </c>
      <c r="J1048" s="52" t="n"/>
      <c r="K1048" s="25" t="n"/>
      <c r="L1048" s="29" t="n"/>
      <c r="M1048" s="25" t="n"/>
      <c r="N1048" s="25" t="n"/>
      <c r="O1048" s="23">
        <f>IF(A1048&amp;B1048&amp;C1048="","",IF(I1048="","Sem vínculo",IF(COUNTIF(oc_chave,I1048)&gt;0,"Vinculada","Previsão não encontrada")))</f>
        <v/>
      </c>
      <c r="P1048" s="39">
        <f>IF(ISNUMBER(H1048),YEAR(H1048),"")</f>
        <v/>
      </c>
      <c r="Q1048" s="23">
        <f>IF(D1048="","",IF(COUNTIF(pl_chave,D1048)&gt;0,"No plano atual","Fora do plano: histórico preservado"))</f>
        <v/>
      </c>
      <c r="R1048" s="23">
        <f>IF(A1048&amp;B1048&amp;C1048="","",IF(A1048="","ERRO: falta ID do registro",IF(COUNTIF(ex_id,A1048)&gt;1,"ERRO: ID do registro duplicado",IF(NOT(ISNUMBER(H1048)),"ERRO: data realizada ausente ou inválida",IF(AND(ISNUMBER(pcmd_emissao),N(H1048)&gt;N(pcmd_emissao)),"Verificar: realizada após a emissão","OK")))))</f>
        <v/>
      </c>
      <c r="S1048" s="53" t="n"/>
    </row>
    <row r="1049">
      <c r="A1049" s="25" t="n"/>
      <c r="B1049" s="29" t="n"/>
      <c r="C1049" s="25" t="n"/>
      <c r="D1049" s="23">
        <f>IF(OR(B1049="",C1049=""),"",B1049&amp;"|"&amp;C1049)</f>
        <v/>
      </c>
      <c r="E1049" s="29" t="n"/>
      <c r="F1049" s="52" t="n"/>
      <c r="G1049" s="49" t="n"/>
      <c r="H1049" s="49" t="n"/>
      <c r="I1049" s="30">
        <f>IF(OR(D1049="",NOT(ISNUMBER(G1049))),"",D1049&amp;"|"&amp;YEAR(G1049)&amp;"-"&amp;RIGHT("0"&amp;MONTH(G1049),2)&amp;"-"&amp;RIGHT("0"&amp;DAY(G1049),2))</f>
        <v/>
      </c>
      <c r="J1049" s="52" t="n"/>
      <c r="K1049" s="25" t="n"/>
      <c r="L1049" s="29" t="n"/>
      <c r="M1049" s="25" t="n"/>
      <c r="N1049" s="25" t="n"/>
      <c r="O1049" s="23">
        <f>IF(A1049&amp;B1049&amp;C1049="","",IF(I1049="","Sem vínculo",IF(COUNTIF(oc_chave,I1049)&gt;0,"Vinculada","Previsão não encontrada")))</f>
        <v/>
      </c>
      <c r="P1049" s="39">
        <f>IF(ISNUMBER(H1049),YEAR(H1049),"")</f>
        <v/>
      </c>
      <c r="Q1049" s="23">
        <f>IF(D1049="","",IF(COUNTIF(pl_chave,D1049)&gt;0,"No plano atual","Fora do plano: histórico preservado"))</f>
        <v/>
      </c>
      <c r="R1049" s="23">
        <f>IF(A1049&amp;B1049&amp;C1049="","",IF(A1049="","ERRO: falta ID do registro",IF(COUNTIF(ex_id,A1049)&gt;1,"ERRO: ID do registro duplicado",IF(NOT(ISNUMBER(H1049)),"ERRO: data realizada ausente ou inválida",IF(AND(ISNUMBER(pcmd_emissao),N(H1049)&gt;N(pcmd_emissao)),"Verificar: realizada após a emissão","OK")))))</f>
        <v/>
      </c>
      <c r="S1049" s="53" t="n"/>
    </row>
    <row r="1050">
      <c r="A1050" s="25" t="n"/>
      <c r="B1050" s="29" t="n"/>
      <c r="C1050" s="25" t="n"/>
      <c r="D1050" s="23">
        <f>IF(OR(B1050="",C1050=""),"",B1050&amp;"|"&amp;C1050)</f>
        <v/>
      </c>
      <c r="E1050" s="29" t="n"/>
      <c r="F1050" s="52" t="n"/>
      <c r="G1050" s="49" t="n"/>
      <c r="H1050" s="49" t="n"/>
      <c r="I1050" s="30">
        <f>IF(OR(D1050="",NOT(ISNUMBER(G1050))),"",D1050&amp;"|"&amp;YEAR(G1050)&amp;"-"&amp;RIGHT("0"&amp;MONTH(G1050),2)&amp;"-"&amp;RIGHT("0"&amp;DAY(G1050),2))</f>
        <v/>
      </c>
      <c r="J1050" s="52" t="n"/>
      <c r="K1050" s="25" t="n"/>
      <c r="L1050" s="29" t="n"/>
      <c r="M1050" s="25" t="n"/>
      <c r="N1050" s="25" t="n"/>
      <c r="O1050" s="23">
        <f>IF(A1050&amp;B1050&amp;C1050="","",IF(I1050="","Sem vínculo",IF(COUNTIF(oc_chave,I1050)&gt;0,"Vinculada","Previsão não encontrada")))</f>
        <v/>
      </c>
      <c r="P1050" s="39">
        <f>IF(ISNUMBER(H1050),YEAR(H1050),"")</f>
        <v/>
      </c>
      <c r="Q1050" s="23">
        <f>IF(D1050="","",IF(COUNTIF(pl_chave,D1050)&gt;0,"No plano atual","Fora do plano: histórico preservado"))</f>
        <v/>
      </c>
      <c r="R1050" s="23">
        <f>IF(A1050&amp;B1050&amp;C1050="","",IF(A1050="","ERRO: falta ID do registro",IF(COUNTIF(ex_id,A1050)&gt;1,"ERRO: ID do registro duplicado",IF(NOT(ISNUMBER(H1050)),"ERRO: data realizada ausente ou inválida",IF(AND(ISNUMBER(pcmd_emissao),N(H1050)&gt;N(pcmd_emissao)),"Verificar: realizada após a emissão","OK")))))</f>
        <v/>
      </c>
      <c r="S1050" s="53" t="n"/>
    </row>
    <row r="1051">
      <c r="A1051" s="25" t="n"/>
      <c r="B1051" s="29" t="n"/>
      <c r="C1051" s="25" t="n"/>
      <c r="D1051" s="23">
        <f>IF(OR(B1051="",C1051=""),"",B1051&amp;"|"&amp;C1051)</f>
        <v/>
      </c>
      <c r="E1051" s="29" t="n"/>
      <c r="F1051" s="52" t="n"/>
      <c r="G1051" s="49" t="n"/>
      <c r="H1051" s="49" t="n"/>
      <c r="I1051" s="30">
        <f>IF(OR(D1051="",NOT(ISNUMBER(G1051))),"",D1051&amp;"|"&amp;YEAR(G1051)&amp;"-"&amp;RIGHT("0"&amp;MONTH(G1051),2)&amp;"-"&amp;RIGHT("0"&amp;DAY(G1051),2))</f>
        <v/>
      </c>
      <c r="J1051" s="52" t="n"/>
      <c r="K1051" s="25" t="n"/>
      <c r="L1051" s="29" t="n"/>
      <c r="M1051" s="25" t="n"/>
      <c r="N1051" s="25" t="n"/>
      <c r="O1051" s="23">
        <f>IF(A1051&amp;B1051&amp;C1051="","",IF(I1051="","Sem vínculo",IF(COUNTIF(oc_chave,I1051)&gt;0,"Vinculada","Previsão não encontrada")))</f>
        <v/>
      </c>
      <c r="P1051" s="39">
        <f>IF(ISNUMBER(H1051),YEAR(H1051),"")</f>
        <v/>
      </c>
      <c r="Q1051" s="23">
        <f>IF(D1051="","",IF(COUNTIF(pl_chave,D1051)&gt;0,"No plano atual","Fora do plano: histórico preservado"))</f>
        <v/>
      </c>
      <c r="R1051" s="23">
        <f>IF(A1051&amp;B1051&amp;C1051="","",IF(A1051="","ERRO: falta ID do registro",IF(COUNTIF(ex_id,A1051)&gt;1,"ERRO: ID do registro duplicado",IF(NOT(ISNUMBER(H1051)),"ERRO: data realizada ausente ou inválida",IF(AND(ISNUMBER(pcmd_emissao),N(H1051)&gt;N(pcmd_emissao)),"Verificar: realizada após a emissão","OK")))))</f>
        <v/>
      </c>
      <c r="S1051" s="53" t="n"/>
    </row>
    <row r="1052">
      <c r="A1052" s="25" t="n"/>
      <c r="B1052" s="29" t="n"/>
      <c r="C1052" s="25" t="n"/>
      <c r="D1052" s="23">
        <f>IF(OR(B1052="",C1052=""),"",B1052&amp;"|"&amp;C1052)</f>
        <v/>
      </c>
      <c r="E1052" s="29" t="n"/>
      <c r="F1052" s="52" t="n"/>
      <c r="G1052" s="49" t="n"/>
      <c r="H1052" s="49" t="n"/>
      <c r="I1052" s="30">
        <f>IF(OR(D1052="",NOT(ISNUMBER(G1052))),"",D1052&amp;"|"&amp;YEAR(G1052)&amp;"-"&amp;RIGHT("0"&amp;MONTH(G1052),2)&amp;"-"&amp;RIGHT("0"&amp;DAY(G1052),2))</f>
        <v/>
      </c>
      <c r="J1052" s="52" t="n"/>
      <c r="K1052" s="25" t="n"/>
      <c r="L1052" s="29" t="n"/>
      <c r="M1052" s="25" t="n"/>
      <c r="N1052" s="25" t="n"/>
      <c r="O1052" s="23">
        <f>IF(A1052&amp;B1052&amp;C1052="","",IF(I1052="","Sem vínculo",IF(COUNTIF(oc_chave,I1052)&gt;0,"Vinculada","Previsão não encontrada")))</f>
        <v/>
      </c>
      <c r="P1052" s="39">
        <f>IF(ISNUMBER(H1052),YEAR(H1052),"")</f>
        <v/>
      </c>
      <c r="Q1052" s="23">
        <f>IF(D1052="","",IF(COUNTIF(pl_chave,D1052)&gt;0,"No plano atual","Fora do plano: histórico preservado"))</f>
        <v/>
      </c>
      <c r="R1052" s="23">
        <f>IF(A1052&amp;B1052&amp;C1052="","",IF(A1052="","ERRO: falta ID do registro",IF(COUNTIF(ex_id,A1052)&gt;1,"ERRO: ID do registro duplicado",IF(NOT(ISNUMBER(H1052)),"ERRO: data realizada ausente ou inválida",IF(AND(ISNUMBER(pcmd_emissao),N(H1052)&gt;N(pcmd_emissao)),"Verificar: realizada após a emissão","OK")))))</f>
        <v/>
      </c>
      <c r="S1052" s="53" t="n"/>
    </row>
    <row r="1053">
      <c r="A1053" s="25" t="n"/>
      <c r="B1053" s="29" t="n"/>
      <c r="C1053" s="25" t="n"/>
      <c r="D1053" s="23">
        <f>IF(OR(B1053="",C1053=""),"",B1053&amp;"|"&amp;C1053)</f>
        <v/>
      </c>
      <c r="E1053" s="29" t="n"/>
      <c r="F1053" s="52" t="n"/>
      <c r="G1053" s="49" t="n"/>
      <c r="H1053" s="49" t="n"/>
      <c r="I1053" s="30">
        <f>IF(OR(D1053="",NOT(ISNUMBER(G1053))),"",D1053&amp;"|"&amp;YEAR(G1053)&amp;"-"&amp;RIGHT("0"&amp;MONTH(G1053),2)&amp;"-"&amp;RIGHT("0"&amp;DAY(G1053),2))</f>
        <v/>
      </c>
      <c r="J1053" s="52" t="n"/>
      <c r="K1053" s="25" t="n"/>
      <c r="L1053" s="29" t="n"/>
      <c r="M1053" s="25" t="n"/>
      <c r="N1053" s="25" t="n"/>
      <c r="O1053" s="23">
        <f>IF(A1053&amp;B1053&amp;C1053="","",IF(I1053="","Sem vínculo",IF(COUNTIF(oc_chave,I1053)&gt;0,"Vinculada","Previsão não encontrada")))</f>
        <v/>
      </c>
      <c r="P1053" s="39">
        <f>IF(ISNUMBER(H1053),YEAR(H1053),"")</f>
        <v/>
      </c>
      <c r="Q1053" s="23">
        <f>IF(D1053="","",IF(COUNTIF(pl_chave,D1053)&gt;0,"No plano atual","Fora do plano: histórico preservado"))</f>
        <v/>
      </c>
      <c r="R1053" s="23">
        <f>IF(A1053&amp;B1053&amp;C1053="","",IF(A1053="","ERRO: falta ID do registro",IF(COUNTIF(ex_id,A1053)&gt;1,"ERRO: ID do registro duplicado",IF(NOT(ISNUMBER(H1053)),"ERRO: data realizada ausente ou inválida",IF(AND(ISNUMBER(pcmd_emissao),N(H1053)&gt;N(pcmd_emissao)),"Verificar: realizada após a emissão","OK")))))</f>
        <v/>
      </c>
      <c r="S1053" s="53" t="n"/>
    </row>
    <row r="1054">
      <c r="A1054" s="25" t="n"/>
      <c r="B1054" s="29" t="n"/>
      <c r="C1054" s="25" t="n"/>
      <c r="D1054" s="23">
        <f>IF(OR(B1054="",C1054=""),"",B1054&amp;"|"&amp;C1054)</f>
        <v/>
      </c>
      <c r="E1054" s="29" t="n"/>
      <c r="F1054" s="52" t="n"/>
      <c r="G1054" s="49" t="n"/>
      <c r="H1054" s="49" t="n"/>
      <c r="I1054" s="30">
        <f>IF(OR(D1054="",NOT(ISNUMBER(G1054))),"",D1054&amp;"|"&amp;YEAR(G1054)&amp;"-"&amp;RIGHT("0"&amp;MONTH(G1054),2)&amp;"-"&amp;RIGHT("0"&amp;DAY(G1054),2))</f>
        <v/>
      </c>
      <c r="J1054" s="52" t="n"/>
      <c r="K1054" s="25" t="n"/>
      <c r="L1054" s="29" t="n"/>
      <c r="M1054" s="25" t="n"/>
      <c r="N1054" s="25" t="n"/>
      <c r="O1054" s="23">
        <f>IF(A1054&amp;B1054&amp;C1054="","",IF(I1054="","Sem vínculo",IF(COUNTIF(oc_chave,I1054)&gt;0,"Vinculada","Previsão não encontrada")))</f>
        <v/>
      </c>
      <c r="P1054" s="39">
        <f>IF(ISNUMBER(H1054),YEAR(H1054),"")</f>
        <v/>
      </c>
      <c r="Q1054" s="23">
        <f>IF(D1054="","",IF(COUNTIF(pl_chave,D1054)&gt;0,"No plano atual","Fora do plano: histórico preservado"))</f>
        <v/>
      </c>
      <c r="R1054" s="23">
        <f>IF(A1054&amp;B1054&amp;C1054="","",IF(A1054="","ERRO: falta ID do registro",IF(COUNTIF(ex_id,A1054)&gt;1,"ERRO: ID do registro duplicado",IF(NOT(ISNUMBER(H1054)),"ERRO: data realizada ausente ou inválida",IF(AND(ISNUMBER(pcmd_emissao),N(H1054)&gt;N(pcmd_emissao)),"Verificar: realizada após a emissão","OK")))))</f>
        <v/>
      </c>
      <c r="S1054" s="53" t="n"/>
    </row>
    <row r="1055">
      <c r="A1055" s="25" t="n"/>
      <c r="B1055" s="29" t="n"/>
      <c r="C1055" s="25" t="n"/>
      <c r="D1055" s="23">
        <f>IF(OR(B1055="",C1055=""),"",B1055&amp;"|"&amp;C1055)</f>
        <v/>
      </c>
      <c r="E1055" s="29" t="n"/>
      <c r="F1055" s="52" t="n"/>
      <c r="G1055" s="49" t="n"/>
      <c r="H1055" s="49" t="n"/>
      <c r="I1055" s="30">
        <f>IF(OR(D1055="",NOT(ISNUMBER(G1055))),"",D1055&amp;"|"&amp;YEAR(G1055)&amp;"-"&amp;RIGHT("0"&amp;MONTH(G1055),2)&amp;"-"&amp;RIGHT("0"&amp;DAY(G1055),2))</f>
        <v/>
      </c>
      <c r="J1055" s="52" t="n"/>
      <c r="K1055" s="25" t="n"/>
      <c r="L1055" s="29" t="n"/>
      <c r="M1055" s="25" t="n"/>
      <c r="N1055" s="25" t="n"/>
      <c r="O1055" s="23">
        <f>IF(A1055&amp;B1055&amp;C1055="","",IF(I1055="","Sem vínculo",IF(COUNTIF(oc_chave,I1055)&gt;0,"Vinculada","Previsão não encontrada")))</f>
        <v/>
      </c>
      <c r="P1055" s="39">
        <f>IF(ISNUMBER(H1055),YEAR(H1055),"")</f>
        <v/>
      </c>
      <c r="Q1055" s="23">
        <f>IF(D1055="","",IF(COUNTIF(pl_chave,D1055)&gt;0,"No plano atual","Fora do plano: histórico preservado"))</f>
        <v/>
      </c>
      <c r="R1055" s="23">
        <f>IF(A1055&amp;B1055&amp;C1055="","",IF(A1055="","ERRO: falta ID do registro",IF(COUNTIF(ex_id,A1055)&gt;1,"ERRO: ID do registro duplicado",IF(NOT(ISNUMBER(H1055)),"ERRO: data realizada ausente ou inválida",IF(AND(ISNUMBER(pcmd_emissao),N(H1055)&gt;N(pcmd_emissao)),"Verificar: realizada após a emissão","OK")))))</f>
        <v/>
      </c>
      <c r="S1055" s="53" t="n"/>
    </row>
    <row r="1056">
      <c r="A1056" s="25" t="n"/>
      <c r="B1056" s="29" t="n"/>
      <c r="C1056" s="25" t="n"/>
      <c r="D1056" s="23">
        <f>IF(OR(B1056="",C1056=""),"",B1056&amp;"|"&amp;C1056)</f>
        <v/>
      </c>
      <c r="E1056" s="29" t="n"/>
      <c r="F1056" s="52" t="n"/>
      <c r="G1056" s="49" t="n"/>
      <c r="H1056" s="49" t="n"/>
      <c r="I1056" s="30">
        <f>IF(OR(D1056="",NOT(ISNUMBER(G1056))),"",D1056&amp;"|"&amp;YEAR(G1056)&amp;"-"&amp;RIGHT("0"&amp;MONTH(G1056),2)&amp;"-"&amp;RIGHT("0"&amp;DAY(G1056),2))</f>
        <v/>
      </c>
      <c r="J1056" s="52" t="n"/>
      <c r="K1056" s="25" t="n"/>
      <c r="L1056" s="29" t="n"/>
      <c r="M1056" s="25" t="n"/>
      <c r="N1056" s="25" t="n"/>
      <c r="O1056" s="23">
        <f>IF(A1056&amp;B1056&amp;C1056="","",IF(I1056="","Sem vínculo",IF(COUNTIF(oc_chave,I1056)&gt;0,"Vinculada","Previsão não encontrada")))</f>
        <v/>
      </c>
      <c r="P1056" s="39">
        <f>IF(ISNUMBER(H1056),YEAR(H1056),"")</f>
        <v/>
      </c>
      <c r="Q1056" s="23">
        <f>IF(D1056="","",IF(COUNTIF(pl_chave,D1056)&gt;0,"No plano atual","Fora do plano: histórico preservado"))</f>
        <v/>
      </c>
      <c r="R1056" s="23">
        <f>IF(A1056&amp;B1056&amp;C1056="","",IF(A1056="","ERRO: falta ID do registro",IF(COUNTIF(ex_id,A1056)&gt;1,"ERRO: ID do registro duplicado",IF(NOT(ISNUMBER(H1056)),"ERRO: data realizada ausente ou inválida",IF(AND(ISNUMBER(pcmd_emissao),N(H1056)&gt;N(pcmd_emissao)),"Verificar: realizada após a emissão","OK")))))</f>
        <v/>
      </c>
      <c r="S1056" s="53" t="n"/>
    </row>
    <row r="1057">
      <c r="A1057" s="25" t="n"/>
      <c r="B1057" s="29" t="n"/>
      <c r="C1057" s="25" t="n"/>
      <c r="D1057" s="23">
        <f>IF(OR(B1057="",C1057=""),"",B1057&amp;"|"&amp;C1057)</f>
        <v/>
      </c>
      <c r="E1057" s="29" t="n"/>
      <c r="F1057" s="52" t="n"/>
      <c r="G1057" s="49" t="n"/>
      <c r="H1057" s="49" t="n"/>
      <c r="I1057" s="30">
        <f>IF(OR(D1057="",NOT(ISNUMBER(G1057))),"",D1057&amp;"|"&amp;YEAR(G1057)&amp;"-"&amp;RIGHT("0"&amp;MONTH(G1057),2)&amp;"-"&amp;RIGHT("0"&amp;DAY(G1057),2))</f>
        <v/>
      </c>
      <c r="J1057" s="52" t="n"/>
      <c r="K1057" s="25" t="n"/>
      <c r="L1057" s="29" t="n"/>
      <c r="M1057" s="25" t="n"/>
      <c r="N1057" s="25" t="n"/>
      <c r="O1057" s="23">
        <f>IF(A1057&amp;B1057&amp;C1057="","",IF(I1057="","Sem vínculo",IF(COUNTIF(oc_chave,I1057)&gt;0,"Vinculada","Previsão não encontrada")))</f>
        <v/>
      </c>
      <c r="P1057" s="39">
        <f>IF(ISNUMBER(H1057),YEAR(H1057),"")</f>
        <v/>
      </c>
      <c r="Q1057" s="23">
        <f>IF(D1057="","",IF(COUNTIF(pl_chave,D1057)&gt;0,"No plano atual","Fora do plano: histórico preservado"))</f>
        <v/>
      </c>
      <c r="R1057" s="23">
        <f>IF(A1057&amp;B1057&amp;C1057="","",IF(A1057="","ERRO: falta ID do registro",IF(COUNTIF(ex_id,A1057)&gt;1,"ERRO: ID do registro duplicado",IF(NOT(ISNUMBER(H1057)),"ERRO: data realizada ausente ou inválida",IF(AND(ISNUMBER(pcmd_emissao),N(H1057)&gt;N(pcmd_emissao)),"Verificar: realizada após a emissão","OK")))))</f>
        <v/>
      </c>
      <c r="S1057" s="53" t="n"/>
    </row>
    <row r="1058">
      <c r="A1058" s="25" t="n"/>
      <c r="B1058" s="29" t="n"/>
      <c r="C1058" s="25" t="n"/>
      <c r="D1058" s="23">
        <f>IF(OR(B1058="",C1058=""),"",B1058&amp;"|"&amp;C1058)</f>
        <v/>
      </c>
      <c r="E1058" s="29" t="n"/>
      <c r="F1058" s="52" t="n"/>
      <c r="G1058" s="49" t="n"/>
      <c r="H1058" s="49" t="n"/>
      <c r="I1058" s="30">
        <f>IF(OR(D1058="",NOT(ISNUMBER(G1058))),"",D1058&amp;"|"&amp;YEAR(G1058)&amp;"-"&amp;RIGHT("0"&amp;MONTH(G1058),2)&amp;"-"&amp;RIGHT("0"&amp;DAY(G1058),2))</f>
        <v/>
      </c>
      <c r="J1058" s="52" t="n"/>
      <c r="K1058" s="25" t="n"/>
      <c r="L1058" s="29" t="n"/>
      <c r="M1058" s="25" t="n"/>
      <c r="N1058" s="25" t="n"/>
      <c r="O1058" s="23">
        <f>IF(A1058&amp;B1058&amp;C1058="","",IF(I1058="","Sem vínculo",IF(COUNTIF(oc_chave,I1058)&gt;0,"Vinculada","Previsão não encontrada")))</f>
        <v/>
      </c>
      <c r="P1058" s="39">
        <f>IF(ISNUMBER(H1058),YEAR(H1058),"")</f>
        <v/>
      </c>
      <c r="Q1058" s="23">
        <f>IF(D1058="","",IF(COUNTIF(pl_chave,D1058)&gt;0,"No plano atual","Fora do plano: histórico preservado"))</f>
        <v/>
      </c>
      <c r="R1058" s="23">
        <f>IF(A1058&amp;B1058&amp;C1058="","",IF(A1058="","ERRO: falta ID do registro",IF(COUNTIF(ex_id,A1058)&gt;1,"ERRO: ID do registro duplicado",IF(NOT(ISNUMBER(H1058)),"ERRO: data realizada ausente ou inválida",IF(AND(ISNUMBER(pcmd_emissao),N(H1058)&gt;N(pcmd_emissao)),"Verificar: realizada após a emissão","OK")))))</f>
        <v/>
      </c>
      <c r="S1058" s="53" t="n"/>
    </row>
    <row r="1059">
      <c r="A1059" s="25" t="n"/>
      <c r="B1059" s="29" t="n"/>
      <c r="C1059" s="25" t="n"/>
      <c r="D1059" s="23">
        <f>IF(OR(B1059="",C1059=""),"",B1059&amp;"|"&amp;C1059)</f>
        <v/>
      </c>
      <c r="E1059" s="29" t="n"/>
      <c r="F1059" s="52" t="n"/>
      <c r="G1059" s="49" t="n"/>
      <c r="H1059" s="49" t="n"/>
      <c r="I1059" s="30">
        <f>IF(OR(D1059="",NOT(ISNUMBER(G1059))),"",D1059&amp;"|"&amp;YEAR(G1059)&amp;"-"&amp;RIGHT("0"&amp;MONTH(G1059),2)&amp;"-"&amp;RIGHT("0"&amp;DAY(G1059),2))</f>
        <v/>
      </c>
      <c r="J1059" s="52" t="n"/>
      <c r="K1059" s="25" t="n"/>
      <c r="L1059" s="29" t="n"/>
      <c r="M1059" s="25" t="n"/>
      <c r="N1059" s="25" t="n"/>
      <c r="O1059" s="23">
        <f>IF(A1059&amp;B1059&amp;C1059="","",IF(I1059="","Sem vínculo",IF(COUNTIF(oc_chave,I1059)&gt;0,"Vinculada","Previsão não encontrada")))</f>
        <v/>
      </c>
      <c r="P1059" s="39">
        <f>IF(ISNUMBER(H1059),YEAR(H1059),"")</f>
        <v/>
      </c>
      <c r="Q1059" s="23">
        <f>IF(D1059="","",IF(COUNTIF(pl_chave,D1059)&gt;0,"No plano atual","Fora do plano: histórico preservado"))</f>
        <v/>
      </c>
      <c r="R1059" s="23">
        <f>IF(A1059&amp;B1059&amp;C1059="","",IF(A1059="","ERRO: falta ID do registro",IF(COUNTIF(ex_id,A1059)&gt;1,"ERRO: ID do registro duplicado",IF(NOT(ISNUMBER(H1059)),"ERRO: data realizada ausente ou inválida",IF(AND(ISNUMBER(pcmd_emissao),N(H1059)&gt;N(pcmd_emissao)),"Verificar: realizada após a emissão","OK")))))</f>
        <v/>
      </c>
      <c r="S1059" s="53" t="n"/>
    </row>
    <row r="1060">
      <c r="A1060" s="25" t="n"/>
      <c r="B1060" s="29" t="n"/>
      <c r="C1060" s="25" t="n"/>
      <c r="D1060" s="23">
        <f>IF(OR(B1060="",C1060=""),"",B1060&amp;"|"&amp;C1060)</f>
        <v/>
      </c>
      <c r="E1060" s="29" t="n"/>
      <c r="F1060" s="52" t="n"/>
      <c r="G1060" s="49" t="n"/>
      <c r="H1060" s="49" t="n"/>
      <c r="I1060" s="30">
        <f>IF(OR(D1060="",NOT(ISNUMBER(G1060))),"",D1060&amp;"|"&amp;YEAR(G1060)&amp;"-"&amp;RIGHT("0"&amp;MONTH(G1060),2)&amp;"-"&amp;RIGHT("0"&amp;DAY(G1060),2))</f>
        <v/>
      </c>
      <c r="J1060" s="52" t="n"/>
      <c r="K1060" s="25" t="n"/>
      <c r="L1060" s="29" t="n"/>
      <c r="M1060" s="25" t="n"/>
      <c r="N1060" s="25" t="n"/>
      <c r="O1060" s="23">
        <f>IF(A1060&amp;B1060&amp;C1060="","",IF(I1060="","Sem vínculo",IF(COUNTIF(oc_chave,I1060)&gt;0,"Vinculada","Previsão não encontrada")))</f>
        <v/>
      </c>
      <c r="P1060" s="39">
        <f>IF(ISNUMBER(H1060),YEAR(H1060),"")</f>
        <v/>
      </c>
      <c r="Q1060" s="23">
        <f>IF(D1060="","",IF(COUNTIF(pl_chave,D1060)&gt;0,"No plano atual","Fora do plano: histórico preservado"))</f>
        <v/>
      </c>
      <c r="R1060" s="23">
        <f>IF(A1060&amp;B1060&amp;C1060="","",IF(A1060="","ERRO: falta ID do registro",IF(COUNTIF(ex_id,A1060)&gt;1,"ERRO: ID do registro duplicado",IF(NOT(ISNUMBER(H1060)),"ERRO: data realizada ausente ou inválida",IF(AND(ISNUMBER(pcmd_emissao),N(H1060)&gt;N(pcmd_emissao)),"Verificar: realizada após a emissão","OK")))))</f>
        <v/>
      </c>
      <c r="S1060" s="53" t="n"/>
    </row>
    <row r="1061">
      <c r="A1061" s="25" t="n"/>
      <c r="B1061" s="29" t="n"/>
      <c r="C1061" s="25" t="n"/>
      <c r="D1061" s="23">
        <f>IF(OR(B1061="",C1061=""),"",B1061&amp;"|"&amp;C1061)</f>
        <v/>
      </c>
      <c r="E1061" s="29" t="n"/>
      <c r="F1061" s="52" t="n"/>
      <c r="G1061" s="49" t="n"/>
      <c r="H1061" s="49" t="n"/>
      <c r="I1061" s="30">
        <f>IF(OR(D1061="",NOT(ISNUMBER(G1061))),"",D1061&amp;"|"&amp;YEAR(G1061)&amp;"-"&amp;RIGHT("0"&amp;MONTH(G1061),2)&amp;"-"&amp;RIGHT("0"&amp;DAY(G1061),2))</f>
        <v/>
      </c>
      <c r="J1061" s="52" t="n"/>
      <c r="K1061" s="25" t="n"/>
      <c r="L1061" s="29" t="n"/>
      <c r="M1061" s="25" t="n"/>
      <c r="N1061" s="25" t="n"/>
      <c r="O1061" s="23">
        <f>IF(A1061&amp;B1061&amp;C1061="","",IF(I1061="","Sem vínculo",IF(COUNTIF(oc_chave,I1061)&gt;0,"Vinculada","Previsão não encontrada")))</f>
        <v/>
      </c>
      <c r="P1061" s="39">
        <f>IF(ISNUMBER(H1061),YEAR(H1061),"")</f>
        <v/>
      </c>
      <c r="Q1061" s="23">
        <f>IF(D1061="","",IF(COUNTIF(pl_chave,D1061)&gt;0,"No plano atual","Fora do plano: histórico preservado"))</f>
        <v/>
      </c>
      <c r="R1061" s="23">
        <f>IF(A1061&amp;B1061&amp;C1061="","",IF(A1061="","ERRO: falta ID do registro",IF(COUNTIF(ex_id,A1061)&gt;1,"ERRO: ID do registro duplicado",IF(NOT(ISNUMBER(H1061)),"ERRO: data realizada ausente ou inválida",IF(AND(ISNUMBER(pcmd_emissao),N(H1061)&gt;N(pcmd_emissao)),"Verificar: realizada após a emissão","OK")))))</f>
        <v/>
      </c>
      <c r="S1061" s="53" t="n"/>
    </row>
    <row r="1062">
      <c r="A1062" s="25" t="n"/>
      <c r="B1062" s="29" t="n"/>
      <c r="C1062" s="25" t="n"/>
      <c r="D1062" s="23">
        <f>IF(OR(B1062="",C1062=""),"",B1062&amp;"|"&amp;C1062)</f>
        <v/>
      </c>
      <c r="E1062" s="29" t="n"/>
      <c r="F1062" s="52" t="n"/>
      <c r="G1062" s="49" t="n"/>
      <c r="H1062" s="49" t="n"/>
      <c r="I1062" s="30">
        <f>IF(OR(D1062="",NOT(ISNUMBER(G1062))),"",D1062&amp;"|"&amp;YEAR(G1062)&amp;"-"&amp;RIGHT("0"&amp;MONTH(G1062),2)&amp;"-"&amp;RIGHT("0"&amp;DAY(G1062),2))</f>
        <v/>
      </c>
      <c r="J1062" s="52" t="n"/>
      <c r="K1062" s="25" t="n"/>
      <c r="L1062" s="29" t="n"/>
      <c r="M1062" s="25" t="n"/>
      <c r="N1062" s="25" t="n"/>
      <c r="O1062" s="23">
        <f>IF(A1062&amp;B1062&amp;C1062="","",IF(I1062="","Sem vínculo",IF(COUNTIF(oc_chave,I1062)&gt;0,"Vinculada","Previsão não encontrada")))</f>
        <v/>
      </c>
      <c r="P1062" s="39">
        <f>IF(ISNUMBER(H1062),YEAR(H1062),"")</f>
        <v/>
      </c>
      <c r="Q1062" s="23">
        <f>IF(D1062="","",IF(COUNTIF(pl_chave,D1062)&gt;0,"No plano atual","Fora do plano: histórico preservado"))</f>
        <v/>
      </c>
      <c r="R1062" s="23">
        <f>IF(A1062&amp;B1062&amp;C1062="","",IF(A1062="","ERRO: falta ID do registro",IF(COUNTIF(ex_id,A1062)&gt;1,"ERRO: ID do registro duplicado",IF(NOT(ISNUMBER(H1062)),"ERRO: data realizada ausente ou inválida",IF(AND(ISNUMBER(pcmd_emissao),N(H1062)&gt;N(pcmd_emissao)),"Verificar: realizada após a emissão","OK")))))</f>
        <v/>
      </c>
      <c r="S1062" s="53" t="n"/>
    </row>
    <row r="1063">
      <c r="A1063" s="25" t="n"/>
      <c r="B1063" s="29" t="n"/>
      <c r="C1063" s="25" t="n"/>
      <c r="D1063" s="23">
        <f>IF(OR(B1063="",C1063=""),"",B1063&amp;"|"&amp;C1063)</f>
        <v/>
      </c>
      <c r="E1063" s="29" t="n"/>
      <c r="F1063" s="52" t="n"/>
      <c r="G1063" s="49" t="n"/>
      <c r="H1063" s="49" t="n"/>
      <c r="I1063" s="30">
        <f>IF(OR(D1063="",NOT(ISNUMBER(G1063))),"",D1063&amp;"|"&amp;YEAR(G1063)&amp;"-"&amp;RIGHT("0"&amp;MONTH(G1063),2)&amp;"-"&amp;RIGHT("0"&amp;DAY(G1063),2))</f>
        <v/>
      </c>
      <c r="J1063" s="52" t="n"/>
      <c r="K1063" s="25" t="n"/>
      <c r="L1063" s="29" t="n"/>
      <c r="M1063" s="25" t="n"/>
      <c r="N1063" s="25" t="n"/>
      <c r="O1063" s="23">
        <f>IF(A1063&amp;B1063&amp;C1063="","",IF(I1063="","Sem vínculo",IF(COUNTIF(oc_chave,I1063)&gt;0,"Vinculada","Previsão não encontrada")))</f>
        <v/>
      </c>
      <c r="P1063" s="39">
        <f>IF(ISNUMBER(H1063),YEAR(H1063),"")</f>
        <v/>
      </c>
      <c r="Q1063" s="23">
        <f>IF(D1063="","",IF(COUNTIF(pl_chave,D1063)&gt;0,"No plano atual","Fora do plano: histórico preservado"))</f>
        <v/>
      </c>
      <c r="R1063" s="23">
        <f>IF(A1063&amp;B1063&amp;C1063="","",IF(A1063="","ERRO: falta ID do registro",IF(COUNTIF(ex_id,A1063)&gt;1,"ERRO: ID do registro duplicado",IF(NOT(ISNUMBER(H1063)),"ERRO: data realizada ausente ou inválida",IF(AND(ISNUMBER(pcmd_emissao),N(H1063)&gt;N(pcmd_emissao)),"Verificar: realizada após a emissão","OK")))))</f>
        <v/>
      </c>
      <c r="S1063" s="53" t="n"/>
    </row>
    <row r="1064">
      <c r="A1064" s="25" t="n"/>
      <c r="B1064" s="29" t="n"/>
      <c r="C1064" s="25" t="n"/>
      <c r="D1064" s="23">
        <f>IF(OR(B1064="",C1064=""),"",B1064&amp;"|"&amp;C1064)</f>
        <v/>
      </c>
      <c r="E1064" s="29" t="n"/>
      <c r="F1064" s="52" t="n"/>
      <c r="G1064" s="49" t="n"/>
      <c r="H1064" s="49" t="n"/>
      <c r="I1064" s="30">
        <f>IF(OR(D1064="",NOT(ISNUMBER(G1064))),"",D1064&amp;"|"&amp;YEAR(G1064)&amp;"-"&amp;RIGHT("0"&amp;MONTH(G1064),2)&amp;"-"&amp;RIGHT("0"&amp;DAY(G1064),2))</f>
        <v/>
      </c>
      <c r="J1064" s="52" t="n"/>
      <c r="K1064" s="25" t="n"/>
      <c r="L1064" s="29" t="n"/>
      <c r="M1064" s="25" t="n"/>
      <c r="N1064" s="25" t="n"/>
      <c r="O1064" s="23">
        <f>IF(A1064&amp;B1064&amp;C1064="","",IF(I1064="","Sem vínculo",IF(COUNTIF(oc_chave,I1064)&gt;0,"Vinculada","Previsão não encontrada")))</f>
        <v/>
      </c>
      <c r="P1064" s="39">
        <f>IF(ISNUMBER(H1064),YEAR(H1064),"")</f>
        <v/>
      </c>
      <c r="Q1064" s="23">
        <f>IF(D1064="","",IF(COUNTIF(pl_chave,D1064)&gt;0,"No plano atual","Fora do plano: histórico preservado"))</f>
        <v/>
      </c>
      <c r="R1064" s="23">
        <f>IF(A1064&amp;B1064&amp;C1064="","",IF(A1064="","ERRO: falta ID do registro",IF(COUNTIF(ex_id,A1064)&gt;1,"ERRO: ID do registro duplicado",IF(NOT(ISNUMBER(H1064)),"ERRO: data realizada ausente ou inválida",IF(AND(ISNUMBER(pcmd_emissao),N(H1064)&gt;N(pcmd_emissao)),"Verificar: realizada após a emissão","OK")))))</f>
        <v/>
      </c>
      <c r="S1064" s="53" t="n"/>
    </row>
    <row r="1065">
      <c r="A1065" s="25" t="n"/>
      <c r="B1065" s="29" t="n"/>
      <c r="C1065" s="25" t="n"/>
      <c r="D1065" s="23">
        <f>IF(OR(B1065="",C1065=""),"",B1065&amp;"|"&amp;C1065)</f>
        <v/>
      </c>
      <c r="E1065" s="29" t="n"/>
      <c r="F1065" s="52" t="n"/>
      <c r="G1065" s="49" t="n"/>
      <c r="H1065" s="49" t="n"/>
      <c r="I1065" s="30">
        <f>IF(OR(D1065="",NOT(ISNUMBER(G1065))),"",D1065&amp;"|"&amp;YEAR(G1065)&amp;"-"&amp;RIGHT("0"&amp;MONTH(G1065),2)&amp;"-"&amp;RIGHT("0"&amp;DAY(G1065),2))</f>
        <v/>
      </c>
      <c r="J1065" s="52" t="n"/>
      <c r="K1065" s="25" t="n"/>
      <c r="L1065" s="29" t="n"/>
      <c r="M1065" s="25" t="n"/>
      <c r="N1065" s="25" t="n"/>
      <c r="O1065" s="23">
        <f>IF(A1065&amp;B1065&amp;C1065="","",IF(I1065="","Sem vínculo",IF(COUNTIF(oc_chave,I1065)&gt;0,"Vinculada","Previsão não encontrada")))</f>
        <v/>
      </c>
      <c r="P1065" s="39">
        <f>IF(ISNUMBER(H1065),YEAR(H1065),"")</f>
        <v/>
      </c>
      <c r="Q1065" s="23">
        <f>IF(D1065="","",IF(COUNTIF(pl_chave,D1065)&gt;0,"No plano atual","Fora do plano: histórico preservado"))</f>
        <v/>
      </c>
      <c r="R1065" s="23">
        <f>IF(A1065&amp;B1065&amp;C1065="","",IF(A1065="","ERRO: falta ID do registro",IF(COUNTIF(ex_id,A1065)&gt;1,"ERRO: ID do registro duplicado",IF(NOT(ISNUMBER(H1065)),"ERRO: data realizada ausente ou inválida",IF(AND(ISNUMBER(pcmd_emissao),N(H1065)&gt;N(pcmd_emissao)),"Verificar: realizada após a emissão","OK")))))</f>
        <v/>
      </c>
      <c r="S1065" s="53" t="n"/>
    </row>
    <row r="1066">
      <c r="A1066" s="25" t="n"/>
      <c r="B1066" s="29" t="n"/>
      <c r="C1066" s="25" t="n"/>
      <c r="D1066" s="23">
        <f>IF(OR(B1066="",C1066=""),"",B1066&amp;"|"&amp;C1066)</f>
        <v/>
      </c>
      <c r="E1066" s="29" t="n"/>
      <c r="F1066" s="52" t="n"/>
      <c r="G1066" s="49" t="n"/>
      <c r="H1066" s="49" t="n"/>
      <c r="I1066" s="30">
        <f>IF(OR(D1066="",NOT(ISNUMBER(G1066))),"",D1066&amp;"|"&amp;YEAR(G1066)&amp;"-"&amp;RIGHT("0"&amp;MONTH(G1066),2)&amp;"-"&amp;RIGHT("0"&amp;DAY(G1066),2))</f>
        <v/>
      </c>
      <c r="J1066" s="52" t="n"/>
      <c r="K1066" s="25" t="n"/>
      <c r="L1066" s="29" t="n"/>
      <c r="M1066" s="25" t="n"/>
      <c r="N1066" s="25" t="n"/>
      <c r="O1066" s="23">
        <f>IF(A1066&amp;B1066&amp;C1066="","",IF(I1066="","Sem vínculo",IF(COUNTIF(oc_chave,I1066)&gt;0,"Vinculada","Previsão não encontrada")))</f>
        <v/>
      </c>
      <c r="P1066" s="39">
        <f>IF(ISNUMBER(H1066),YEAR(H1066),"")</f>
        <v/>
      </c>
      <c r="Q1066" s="23">
        <f>IF(D1066="","",IF(COUNTIF(pl_chave,D1066)&gt;0,"No plano atual","Fora do plano: histórico preservado"))</f>
        <v/>
      </c>
      <c r="R1066" s="23">
        <f>IF(A1066&amp;B1066&amp;C1066="","",IF(A1066="","ERRO: falta ID do registro",IF(COUNTIF(ex_id,A1066)&gt;1,"ERRO: ID do registro duplicado",IF(NOT(ISNUMBER(H1066)),"ERRO: data realizada ausente ou inválida",IF(AND(ISNUMBER(pcmd_emissao),N(H1066)&gt;N(pcmd_emissao)),"Verificar: realizada após a emissão","OK")))))</f>
        <v/>
      </c>
      <c r="S1066" s="53" t="n"/>
    </row>
    <row r="1067">
      <c r="A1067" s="25" t="n"/>
      <c r="B1067" s="29" t="n"/>
      <c r="C1067" s="25" t="n"/>
      <c r="D1067" s="23">
        <f>IF(OR(B1067="",C1067=""),"",B1067&amp;"|"&amp;C1067)</f>
        <v/>
      </c>
      <c r="E1067" s="29" t="n"/>
      <c r="F1067" s="52" t="n"/>
      <c r="G1067" s="49" t="n"/>
      <c r="H1067" s="49" t="n"/>
      <c r="I1067" s="30">
        <f>IF(OR(D1067="",NOT(ISNUMBER(G1067))),"",D1067&amp;"|"&amp;YEAR(G1067)&amp;"-"&amp;RIGHT("0"&amp;MONTH(G1067),2)&amp;"-"&amp;RIGHT("0"&amp;DAY(G1067),2))</f>
        <v/>
      </c>
      <c r="J1067" s="52" t="n"/>
      <c r="K1067" s="25" t="n"/>
      <c r="L1067" s="29" t="n"/>
      <c r="M1067" s="25" t="n"/>
      <c r="N1067" s="25" t="n"/>
      <c r="O1067" s="23">
        <f>IF(A1067&amp;B1067&amp;C1067="","",IF(I1067="","Sem vínculo",IF(COUNTIF(oc_chave,I1067)&gt;0,"Vinculada","Previsão não encontrada")))</f>
        <v/>
      </c>
      <c r="P1067" s="39">
        <f>IF(ISNUMBER(H1067),YEAR(H1067),"")</f>
        <v/>
      </c>
      <c r="Q1067" s="23">
        <f>IF(D1067="","",IF(COUNTIF(pl_chave,D1067)&gt;0,"No plano atual","Fora do plano: histórico preservado"))</f>
        <v/>
      </c>
      <c r="R1067" s="23">
        <f>IF(A1067&amp;B1067&amp;C1067="","",IF(A1067="","ERRO: falta ID do registro",IF(COUNTIF(ex_id,A1067)&gt;1,"ERRO: ID do registro duplicado",IF(NOT(ISNUMBER(H1067)),"ERRO: data realizada ausente ou inválida",IF(AND(ISNUMBER(pcmd_emissao),N(H1067)&gt;N(pcmd_emissao)),"Verificar: realizada após a emissão","OK")))))</f>
        <v/>
      </c>
      <c r="S1067" s="53" t="n"/>
    </row>
    <row r="1068">
      <c r="A1068" s="25" t="n"/>
      <c r="B1068" s="29" t="n"/>
      <c r="C1068" s="25" t="n"/>
      <c r="D1068" s="23">
        <f>IF(OR(B1068="",C1068=""),"",B1068&amp;"|"&amp;C1068)</f>
        <v/>
      </c>
      <c r="E1068" s="29" t="n"/>
      <c r="F1068" s="52" t="n"/>
      <c r="G1068" s="49" t="n"/>
      <c r="H1068" s="49" t="n"/>
      <c r="I1068" s="30">
        <f>IF(OR(D1068="",NOT(ISNUMBER(G1068))),"",D1068&amp;"|"&amp;YEAR(G1068)&amp;"-"&amp;RIGHT("0"&amp;MONTH(G1068),2)&amp;"-"&amp;RIGHT("0"&amp;DAY(G1068),2))</f>
        <v/>
      </c>
      <c r="J1068" s="52" t="n"/>
      <c r="K1068" s="25" t="n"/>
      <c r="L1068" s="29" t="n"/>
      <c r="M1068" s="25" t="n"/>
      <c r="N1068" s="25" t="n"/>
      <c r="O1068" s="23">
        <f>IF(A1068&amp;B1068&amp;C1068="","",IF(I1068="","Sem vínculo",IF(COUNTIF(oc_chave,I1068)&gt;0,"Vinculada","Previsão não encontrada")))</f>
        <v/>
      </c>
      <c r="P1068" s="39">
        <f>IF(ISNUMBER(H1068),YEAR(H1068),"")</f>
        <v/>
      </c>
      <c r="Q1068" s="23">
        <f>IF(D1068="","",IF(COUNTIF(pl_chave,D1068)&gt;0,"No plano atual","Fora do plano: histórico preservado"))</f>
        <v/>
      </c>
      <c r="R1068" s="23">
        <f>IF(A1068&amp;B1068&amp;C1068="","",IF(A1068="","ERRO: falta ID do registro",IF(COUNTIF(ex_id,A1068)&gt;1,"ERRO: ID do registro duplicado",IF(NOT(ISNUMBER(H1068)),"ERRO: data realizada ausente ou inválida",IF(AND(ISNUMBER(pcmd_emissao),N(H1068)&gt;N(pcmd_emissao)),"Verificar: realizada após a emissão","OK")))))</f>
        <v/>
      </c>
      <c r="S1068" s="53" t="n"/>
    </row>
    <row r="1069">
      <c r="A1069" s="25" t="n"/>
      <c r="B1069" s="29" t="n"/>
      <c r="C1069" s="25" t="n"/>
      <c r="D1069" s="23">
        <f>IF(OR(B1069="",C1069=""),"",B1069&amp;"|"&amp;C1069)</f>
        <v/>
      </c>
      <c r="E1069" s="29" t="n"/>
      <c r="F1069" s="52" t="n"/>
      <c r="G1069" s="49" t="n"/>
      <c r="H1069" s="49" t="n"/>
      <c r="I1069" s="30">
        <f>IF(OR(D1069="",NOT(ISNUMBER(G1069))),"",D1069&amp;"|"&amp;YEAR(G1069)&amp;"-"&amp;RIGHT("0"&amp;MONTH(G1069),2)&amp;"-"&amp;RIGHT("0"&amp;DAY(G1069),2))</f>
        <v/>
      </c>
      <c r="J1069" s="52" t="n"/>
      <c r="K1069" s="25" t="n"/>
      <c r="L1069" s="29" t="n"/>
      <c r="M1069" s="25" t="n"/>
      <c r="N1069" s="25" t="n"/>
      <c r="O1069" s="23">
        <f>IF(A1069&amp;B1069&amp;C1069="","",IF(I1069="","Sem vínculo",IF(COUNTIF(oc_chave,I1069)&gt;0,"Vinculada","Previsão não encontrada")))</f>
        <v/>
      </c>
      <c r="P1069" s="39">
        <f>IF(ISNUMBER(H1069),YEAR(H1069),"")</f>
        <v/>
      </c>
      <c r="Q1069" s="23">
        <f>IF(D1069="","",IF(COUNTIF(pl_chave,D1069)&gt;0,"No plano atual","Fora do plano: histórico preservado"))</f>
        <v/>
      </c>
      <c r="R1069" s="23">
        <f>IF(A1069&amp;B1069&amp;C1069="","",IF(A1069="","ERRO: falta ID do registro",IF(COUNTIF(ex_id,A1069)&gt;1,"ERRO: ID do registro duplicado",IF(NOT(ISNUMBER(H1069)),"ERRO: data realizada ausente ou inválida",IF(AND(ISNUMBER(pcmd_emissao),N(H1069)&gt;N(pcmd_emissao)),"Verificar: realizada após a emissão","OK")))))</f>
        <v/>
      </c>
      <c r="S1069" s="53" t="n"/>
    </row>
    <row r="1070">
      <c r="A1070" s="25" t="n"/>
      <c r="B1070" s="29" t="n"/>
      <c r="C1070" s="25" t="n"/>
      <c r="D1070" s="23">
        <f>IF(OR(B1070="",C1070=""),"",B1070&amp;"|"&amp;C1070)</f>
        <v/>
      </c>
      <c r="E1070" s="29" t="n"/>
      <c r="F1070" s="52" t="n"/>
      <c r="G1070" s="49" t="n"/>
      <c r="H1070" s="49" t="n"/>
      <c r="I1070" s="30">
        <f>IF(OR(D1070="",NOT(ISNUMBER(G1070))),"",D1070&amp;"|"&amp;YEAR(G1070)&amp;"-"&amp;RIGHT("0"&amp;MONTH(G1070),2)&amp;"-"&amp;RIGHT("0"&amp;DAY(G1070),2))</f>
        <v/>
      </c>
      <c r="J1070" s="52" t="n"/>
      <c r="K1070" s="25" t="n"/>
      <c r="L1070" s="29" t="n"/>
      <c r="M1070" s="25" t="n"/>
      <c r="N1070" s="25" t="n"/>
      <c r="O1070" s="23">
        <f>IF(A1070&amp;B1070&amp;C1070="","",IF(I1070="","Sem vínculo",IF(COUNTIF(oc_chave,I1070)&gt;0,"Vinculada","Previsão não encontrada")))</f>
        <v/>
      </c>
      <c r="P1070" s="39">
        <f>IF(ISNUMBER(H1070),YEAR(H1070),"")</f>
        <v/>
      </c>
      <c r="Q1070" s="23">
        <f>IF(D1070="","",IF(COUNTIF(pl_chave,D1070)&gt;0,"No plano atual","Fora do plano: histórico preservado"))</f>
        <v/>
      </c>
      <c r="R1070" s="23">
        <f>IF(A1070&amp;B1070&amp;C1070="","",IF(A1070="","ERRO: falta ID do registro",IF(COUNTIF(ex_id,A1070)&gt;1,"ERRO: ID do registro duplicado",IF(NOT(ISNUMBER(H1070)),"ERRO: data realizada ausente ou inválida",IF(AND(ISNUMBER(pcmd_emissao),N(H1070)&gt;N(pcmd_emissao)),"Verificar: realizada após a emissão","OK")))))</f>
        <v/>
      </c>
      <c r="S1070" s="53" t="n"/>
    </row>
    <row r="1071">
      <c r="A1071" s="25" t="n"/>
      <c r="B1071" s="29" t="n"/>
      <c r="C1071" s="25" t="n"/>
      <c r="D1071" s="23">
        <f>IF(OR(B1071="",C1071=""),"",B1071&amp;"|"&amp;C1071)</f>
        <v/>
      </c>
      <c r="E1071" s="29" t="n"/>
      <c r="F1071" s="52" t="n"/>
      <c r="G1071" s="49" t="n"/>
      <c r="H1071" s="49" t="n"/>
      <c r="I1071" s="30">
        <f>IF(OR(D1071="",NOT(ISNUMBER(G1071))),"",D1071&amp;"|"&amp;YEAR(G1071)&amp;"-"&amp;RIGHT("0"&amp;MONTH(G1071),2)&amp;"-"&amp;RIGHT("0"&amp;DAY(G1071),2))</f>
        <v/>
      </c>
      <c r="J1071" s="52" t="n"/>
      <c r="K1071" s="25" t="n"/>
      <c r="L1071" s="29" t="n"/>
      <c r="M1071" s="25" t="n"/>
      <c r="N1071" s="25" t="n"/>
      <c r="O1071" s="23">
        <f>IF(A1071&amp;B1071&amp;C1071="","",IF(I1071="","Sem vínculo",IF(COUNTIF(oc_chave,I1071)&gt;0,"Vinculada","Previsão não encontrada")))</f>
        <v/>
      </c>
      <c r="P1071" s="39">
        <f>IF(ISNUMBER(H1071),YEAR(H1071),"")</f>
        <v/>
      </c>
      <c r="Q1071" s="23">
        <f>IF(D1071="","",IF(COUNTIF(pl_chave,D1071)&gt;0,"No plano atual","Fora do plano: histórico preservado"))</f>
        <v/>
      </c>
      <c r="R1071" s="23">
        <f>IF(A1071&amp;B1071&amp;C1071="","",IF(A1071="","ERRO: falta ID do registro",IF(COUNTIF(ex_id,A1071)&gt;1,"ERRO: ID do registro duplicado",IF(NOT(ISNUMBER(H1071)),"ERRO: data realizada ausente ou inválida",IF(AND(ISNUMBER(pcmd_emissao),N(H1071)&gt;N(pcmd_emissao)),"Verificar: realizada após a emissão","OK")))))</f>
        <v/>
      </c>
      <c r="S1071" s="53" t="n"/>
    </row>
    <row r="1072">
      <c r="A1072" s="25" t="n"/>
      <c r="B1072" s="29" t="n"/>
      <c r="C1072" s="25" t="n"/>
      <c r="D1072" s="23">
        <f>IF(OR(B1072="",C1072=""),"",B1072&amp;"|"&amp;C1072)</f>
        <v/>
      </c>
      <c r="E1072" s="29" t="n"/>
      <c r="F1072" s="52" t="n"/>
      <c r="G1072" s="49" t="n"/>
      <c r="H1072" s="49" t="n"/>
      <c r="I1072" s="30">
        <f>IF(OR(D1072="",NOT(ISNUMBER(G1072))),"",D1072&amp;"|"&amp;YEAR(G1072)&amp;"-"&amp;RIGHT("0"&amp;MONTH(G1072),2)&amp;"-"&amp;RIGHT("0"&amp;DAY(G1072),2))</f>
        <v/>
      </c>
      <c r="J1072" s="52" t="n"/>
      <c r="K1072" s="25" t="n"/>
      <c r="L1072" s="29" t="n"/>
      <c r="M1072" s="25" t="n"/>
      <c r="N1072" s="25" t="n"/>
      <c r="O1072" s="23">
        <f>IF(A1072&amp;B1072&amp;C1072="","",IF(I1072="","Sem vínculo",IF(COUNTIF(oc_chave,I1072)&gt;0,"Vinculada","Previsão não encontrada")))</f>
        <v/>
      </c>
      <c r="P1072" s="39">
        <f>IF(ISNUMBER(H1072),YEAR(H1072),"")</f>
        <v/>
      </c>
      <c r="Q1072" s="23">
        <f>IF(D1072="","",IF(COUNTIF(pl_chave,D1072)&gt;0,"No plano atual","Fora do plano: histórico preservado"))</f>
        <v/>
      </c>
      <c r="R1072" s="23">
        <f>IF(A1072&amp;B1072&amp;C1072="","",IF(A1072="","ERRO: falta ID do registro",IF(COUNTIF(ex_id,A1072)&gt;1,"ERRO: ID do registro duplicado",IF(NOT(ISNUMBER(H1072)),"ERRO: data realizada ausente ou inválida",IF(AND(ISNUMBER(pcmd_emissao),N(H1072)&gt;N(pcmd_emissao)),"Verificar: realizada após a emissão","OK")))))</f>
        <v/>
      </c>
      <c r="S1072" s="53" t="n"/>
    </row>
    <row r="1073">
      <c r="A1073" s="25" t="n"/>
      <c r="B1073" s="29" t="n"/>
      <c r="C1073" s="25" t="n"/>
      <c r="D1073" s="23">
        <f>IF(OR(B1073="",C1073=""),"",B1073&amp;"|"&amp;C1073)</f>
        <v/>
      </c>
      <c r="E1073" s="29" t="n"/>
      <c r="F1073" s="52" t="n"/>
      <c r="G1073" s="49" t="n"/>
      <c r="H1073" s="49" t="n"/>
      <c r="I1073" s="30">
        <f>IF(OR(D1073="",NOT(ISNUMBER(G1073))),"",D1073&amp;"|"&amp;YEAR(G1073)&amp;"-"&amp;RIGHT("0"&amp;MONTH(G1073),2)&amp;"-"&amp;RIGHT("0"&amp;DAY(G1073),2))</f>
        <v/>
      </c>
      <c r="J1073" s="52" t="n"/>
      <c r="K1073" s="25" t="n"/>
      <c r="L1073" s="29" t="n"/>
      <c r="M1073" s="25" t="n"/>
      <c r="N1073" s="25" t="n"/>
      <c r="O1073" s="23">
        <f>IF(A1073&amp;B1073&amp;C1073="","",IF(I1073="","Sem vínculo",IF(COUNTIF(oc_chave,I1073)&gt;0,"Vinculada","Previsão não encontrada")))</f>
        <v/>
      </c>
      <c r="P1073" s="39">
        <f>IF(ISNUMBER(H1073),YEAR(H1073),"")</f>
        <v/>
      </c>
      <c r="Q1073" s="23">
        <f>IF(D1073="","",IF(COUNTIF(pl_chave,D1073)&gt;0,"No plano atual","Fora do plano: histórico preservado"))</f>
        <v/>
      </c>
      <c r="R1073" s="23">
        <f>IF(A1073&amp;B1073&amp;C1073="","",IF(A1073="","ERRO: falta ID do registro",IF(COUNTIF(ex_id,A1073)&gt;1,"ERRO: ID do registro duplicado",IF(NOT(ISNUMBER(H1073)),"ERRO: data realizada ausente ou inválida",IF(AND(ISNUMBER(pcmd_emissao),N(H1073)&gt;N(pcmd_emissao)),"Verificar: realizada após a emissão","OK")))))</f>
        <v/>
      </c>
      <c r="S1073" s="53" t="n"/>
    </row>
    <row r="1074">
      <c r="A1074" s="25" t="n"/>
      <c r="B1074" s="29" t="n"/>
      <c r="C1074" s="25" t="n"/>
      <c r="D1074" s="23">
        <f>IF(OR(B1074="",C1074=""),"",B1074&amp;"|"&amp;C1074)</f>
        <v/>
      </c>
      <c r="E1074" s="29" t="n"/>
      <c r="F1074" s="52" t="n"/>
      <c r="G1074" s="49" t="n"/>
      <c r="H1074" s="49" t="n"/>
      <c r="I1074" s="30">
        <f>IF(OR(D1074="",NOT(ISNUMBER(G1074))),"",D1074&amp;"|"&amp;YEAR(G1074)&amp;"-"&amp;RIGHT("0"&amp;MONTH(G1074),2)&amp;"-"&amp;RIGHT("0"&amp;DAY(G1074),2))</f>
        <v/>
      </c>
      <c r="J1074" s="52" t="n"/>
      <c r="K1074" s="25" t="n"/>
      <c r="L1074" s="29" t="n"/>
      <c r="M1074" s="25" t="n"/>
      <c r="N1074" s="25" t="n"/>
      <c r="O1074" s="23">
        <f>IF(A1074&amp;B1074&amp;C1074="","",IF(I1074="","Sem vínculo",IF(COUNTIF(oc_chave,I1074)&gt;0,"Vinculada","Previsão não encontrada")))</f>
        <v/>
      </c>
      <c r="P1074" s="39">
        <f>IF(ISNUMBER(H1074),YEAR(H1074),"")</f>
        <v/>
      </c>
      <c r="Q1074" s="23">
        <f>IF(D1074="","",IF(COUNTIF(pl_chave,D1074)&gt;0,"No plano atual","Fora do plano: histórico preservado"))</f>
        <v/>
      </c>
      <c r="R1074" s="23">
        <f>IF(A1074&amp;B1074&amp;C1074="","",IF(A1074="","ERRO: falta ID do registro",IF(COUNTIF(ex_id,A1074)&gt;1,"ERRO: ID do registro duplicado",IF(NOT(ISNUMBER(H1074)),"ERRO: data realizada ausente ou inválida",IF(AND(ISNUMBER(pcmd_emissao),N(H1074)&gt;N(pcmd_emissao)),"Verificar: realizada após a emissão","OK")))))</f>
        <v/>
      </c>
      <c r="S1074" s="53" t="n"/>
    </row>
    <row r="1075">
      <c r="A1075" s="25" t="n"/>
      <c r="B1075" s="29" t="n"/>
      <c r="C1075" s="25" t="n"/>
      <c r="D1075" s="23">
        <f>IF(OR(B1075="",C1075=""),"",B1075&amp;"|"&amp;C1075)</f>
        <v/>
      </c>
      <c r="E1075" s="29" t="n"/>
      <c r="F1075" s="52" t="n"/>
      <c r="G1075" s="49" t="n"/>
      <c r="H1075" s="49" t="n"/>
      <c r="I1075" s="30">
        <f>IF(OR(D1075="",NOT(ISNUMBER(G1075))),"",D1075&amp;"|"&amp;YEAR(G1075)&amp;"-"&amp;RIGHT("0"&amp;MONTH(G1075),2)&amp;"-"&amp;RIGHT("0"&amp;DAY(G1075),2))</f>
        <v/>
      </c>
      <c r="J1075" s="52" t="n"/>
      <c r="K1075" s="25" t="n"/>
      <c r="L1075" s="29" t="n"/>
      <c r="M1075" s="25" t="n"/>
      <c r="N1075" s="25" t="n"/>
      <c r="O1075" s="23">
        <f>IF(A1075&amp;B1075&amp;C1075="","",IF(I1075="","Sem vínculo",IF(COUNTIF(oc_chave,I1075)&gt;0,"Vinculada","Previsão não encontrada")))</f>
        <v/>
      </c>
      <c r="P1075" s="39">
        <f>IF(ISNUMBER(H1075),YEAR(H1075),"")</f>
        <v/>
      </c>
      <c r="Q1075" s="23">
        <f>IF(D1075="","",IF(COUNTIF(pl_chave,D1075)&gt;0,"No plano atual","Fora do plano: histórico preservado"))</f>
        <v/>
      </c>
      <c r="R1075" s="23">
        <f>IF(A1075&amp;B1075&amp;C1075="","",IF(A1075="","ERRO: falta ID do registro",IF(COUNTIF(ex_id,A1075)&gt;1,"ERRO: ID do registro duplicado",IF(NOT(ISNUMBER(H1075)),"ERRO: data realizada ausente ou inválida",IF(AND(ISNUMBER(pcmd_emissao),N(H1075)&gt;N(pcmd_emissao)),"Verificar: realizada após a emissão","OK")))))</f>
        <v/>
      </c>
      <c r="S1075" s="53" t="n"/>
    </row>
    <row r="1076">
      <c r="A1076" s="25" t="n"/>
      <c r="B1076" s="29" t="n"/>
      <c r="C1076" s="25" t="n"/>
      <c r="D1076" s="23">
        <f>IF(OR(B1076="",C1076=""),"",B1076&amp;"|"&amp;C1076)</f>
        <v/>
      </c>
      <c r="E1076" s="29" t="n"/>
      <c r="F1076" s="52" t="n"/>
      <c r="G1076" s="49" t="n"/>
      <c r="H1076" s="49" t="n"/>
      <c r="I1076" s="30">
        <f>IF(OR(D1076="",NOT(ISNUMBER(G1076))),"",D1076&amp;"|"&amp;YEAR(G1076)&amp;"-"&amp;RIGHT("0"&amp;MONTH(G1076),2)&amp;"-"&amp;RIGHT("0"&amp;DAY(G1076),2))</f>
        <v/>
      </c>
      <c r="J1076" s="52" t="n"/>
      <c r="K1076" s="25" t="n"/>
      <c r="L1076" s="29" t="n"/>
      <c r="M1076" s="25" t="n"/>
      <c r="N1076" s="25" t="n"/>
      <c r="O1076" s="23">
        <f>IF(A1076&amp;B1076&amp;C1076="","",IF(I1076="","Sem vínculo",IF(COUNTIF(oc_chave,I1076)&gt;0,"Vinculada","Previsão não encontrada")))</f>
        <v/>
      </c>
      <c r="P1076" s="39">
        <f>IF(ISNUMBER(H1076),YEAR(H1076),"")</f>
        <v/>
      </c>
      <c r="Q1076" s="23">
        <f>IF(D1076="","",IF(COUNTIF(pl_chave,D1076)&gt;0,"No plano atual","Fora do plano: histórico preservado"))</f>
        <v/>
      </c>
      <c r="R1076" s="23">
        <f>IF(A1076&amp;B1076&amp;C1076="","",IF(A1076="","ERRO: falta ID do registro",IF(COUNTIF(ex_id,A1076)&gt;1,"ERRO: ID do registro duplicado",IF(NOT(ISNUMBER(H1076)),"ERRO: data realizada ausente ou inválida",IF(AND(ISNUMBER(pcmd_emissao),N(H1076)&gt;N(pcmd_emissao)),"Verificar: realizada após a emissão","OK")))))</f>
        <v/>
      </c>
      <c r="S1076" s="53" t="n"/>
    </row>
    <row r="1077">
      <c r="A1077" s="25" t="n"/>
      <c r="B1077" s="29" t="n"/>
      <c r="C1077" s="25" t="n"/>
      <c r="D1077" s="23">
        <f>IF(OR(B1077="",C1077=""),"",B1077&amp;"|"&amp;C1077)</f>
        <v/>
      </c>
      <c r="E1077" s="29" t="n"/>
      <c r="F1077" s="52" t="n"/>
      <c r="G1077" s="49" t="n"/>
      <c r="H1077" s="49" t="n"/>
      <c r="I1077" s="30">
        <f>IF(OR(D1077="",NOT(ISNUMBER(G1077))),"",D1077&amp;"|"&amp;YEAR(G1077)&amp;"-"&amp;RIGHT("0"&amp;MONTH(G1077),2)&amp;"-"&amp;RIGHT("0"&amp;DAY(G1077),2))</f>
        <v/>
      </c>
      <c r="J1077" s="52" t="n"/>
      <c r="K1077" s="25" t="n"/>
      <c r="L1077" s="29" t="n"/>
      <c r="M1077" s="25" t="n"/>
      <c r="N1077" s="25" t="n"/>
      <c r="O1077" s="23">
        <f>IF(A1077&amp;B1077&amp;C1077="","",IF(I1077="","Sem vínculo",IF(COUNTIF(oc_chave,I1077)&gt;0,"Vinculada","Previsão não encontrada")))</f>
        <v/>
      </c>
      <c r="P1077" s="39">
        <f>IF(ISNUMBER(H1077),YEAR(H1077),"")</f>
        <v/>
      </c>
      <c r="Q1077" s="23">
        <f>IF(D1077="","",IF(COUNTIF(pl_chave,D1077)&gt;0,"No plano atual","Fora do plano: histórico preservado"))</f>
        <v/>
      </c>
      <c r="R1077" s="23">
        <f>IF(A1077&amp;B1077&amp;C1077="","",IF(A1077="","ERRO: falta ID do registro",IF(COUNTIF(ex_id,A1077)&gt;1,"ERRO: ID do registro duplicado",IF(NOT(ISNUMBER(H1077)),"ERRO: data realizada ausente ou inválida",IF(AND(ISNUMBER(pcmd_emissao),N(H1077)&gt;N(pcmd_emissao)),"Verificar: realizada após a emissão","OK")))))</f>
        <v/>
      </c>
      <c r="S1077" s="53" t="n"/>
    </row>
    <row r="1078">
      <c r="A1078" s="25" t="n"/>
      <c r="B1078" s="29" t="n"/>
      <c r="C1078" s="25" t="n"/>
      <c r="D1078" s="23">
        <f>IF(OR(B1078="",C1078=""),"",B1078&amp;"|"&amp;C1078)</f>
        <v/>
      </c>
      <c r="E1078" s="29" t="n"/>
      <c r="F1078" s="52" t="n"/>
      <c r="G1078" s="49" t="n"/>
      <c r="H1078" s="49" t="n"/>
      <c r="I1078" s="30">
        <f>IF(OR(D1078="",NOT(ISNUMBER(G1078))),"",D1078&amp;"|"&amp;YEAR(G1078)&amp;"-"&amp;RIGHT("0"&amp;MONTH(G1078),2)&amp;"-"&amp;RIGHT("0"&amp;DAY(G1078),2))</f>
        <v/>
      </c>
      <c r="J1078" s="52" t="n"/>
      <c r="K1078" s="25" t="n"/>
      <c r="L1078" s="29" t="n"/>
      <c r="M1078" s="25" t="n"/>
      <c r="N1078" s="25" t="n"/>
      <c r="O1078" s="23">
        <f>IF(A1078&amp;B1078&amp;C1078="","",IF(I1078="","Sem vínculo",IF(COUNTIF(oc_chave,I1078)&gt;0,"Vinculada","Previsão não encontrada")))</f>
        <v/>
      </c>
      <c r="P1078" s="39">
        <f>IF(ISNUMBER(H1078),YEAR(H1078),"")</f>
        <v/>
      </c>
      <c r="Q1078" s="23">
        <f>IF(D1078="","",IF(COUNTIF(pl_chave,D1078)&gt;0,"No plano atual","Fora do plano: histórico preservado"))</f>
        <v/>
      </c>
      <c r="R1078" s="23">
        <f>IF(A1078&amp;B1078&amp;C1078="","",IF(A1078="","ERRO: falta ID do registro",IF(COUNTIF(ex_id,A1078)&gt;1,"ERRO: ID do registro duplicado",IF(NOT(ISNUMBER(H1078)),"ERRO: data realizada ausente ou inválida",IF(AND(ISNUMBER(pcmd_emissao),N(H1078)&gt;N(pcmd_emissao)),"Verificar: realizada após a emissão","OK")))))</f>
        <v/>
      </c>
      <c r="S1078" s="53" t="n"/>
    </row>
    <row r="1079">
      <c r="A1079" s="25" t="n"/>
      <c r="B1079" s="29" t="n"/>
      <c r="C1079" s="25" t="n"/>
      <c r="D1079" s="23">
        <f>IF(OR(B1079="",C1079=""),"",B1079&amp;"|"&amp;C1079)</f>
        <v/>
      </c>
      <c r="E1079" s="29" t="n"/>
      <c r="F1079" s="52" t="n"/>
      <c r="G1079" s="49" t="n"/>
      <c r="H1079" s="49" t="n"/>
      <c r="I1079" s="30">
        <f>IF(OR(D1079="",NOT(ISNUMBER(G1079))),"",D1079&amp;"|"&amp;YEAR(G1079)&amp;"-"&amp;RIGHT("0"&amp;MONTH(G1079),2)&amp;"-"&amp;RIGHT("0"&amp;DAY(G1079),2))</f>
        <v/>
      </c>
      <c r="J1079" s="52" t="n"/>
      <c r="K1079" s="25" t="n"/>
      <c r="L1079" s="29" t="n"/>
      <c r="M1079" s="25" t="n"/>
      <c r="N1079" s="25" t="n"/>
      <c r="O1079" s="23">
        <f>IF(A1079&amp;B1079&amp;C1079="","",IF(I1079="","Sem vínculo",IF(COUNTIF(oc_chave,I1079)&gt;0,"Vinculada","Previsão não encontrada")))</f>
        <v/>
      </c>
      <c r="P1079" s="39">
        <f>IF(ISNUMBER(H1079),YEAR(H1079),"")</f>
        <v/>
      </c>
      <c r="Q1079" s="23">
        <f>IF(D1079="","",IF(COUNTIF(pl_chave,D1079)&gt;0,"No plano atual","Fora do plano: histórico preservado"))</f>
        <v/>
      </c>
      <c r="R1079" s="23">
        <f>IF(A1079&amp;B1079&amp;C1079="","",IF(A1079="","ERRO: falta ID do registro",IF(COUNTIF(ex_id,A1079)&gt;1,"ERRO: ID do registro duplicado",IF(NOT(ISNUMBER(H1079)),"ERRO: data realizada ausente ou inválida",IF(AND(ISNUMBER(pcmd_emissao),N(H1079)&gt;N(pcmd_emissao)),"Verificar: realizada após a emissão","OK")))))</f>
        <v/>
      </c>
      <c r="S1079" s="53" t="n"/>
    </row>
    <row r="1080">
      <c r="A1080" s="25" t="n"/>
      <c r="B1080" s="29" t="n"/>
      <c r="C1080" s="25" t="n"/>
      <c r="D1080" s="23">
        <f>IF(OR(B1080="",C1080=""),"",B1080&amp;"|"&amp;C1080)</f>
        <v/>
      </c>
      <c r="E1080" s="29" t="n"/>
      <c r="F1080" s="52" t="n"/>
      <c r="G1080" s="49" t="n"/>
      <c r="H1080" s="49" t="n"/>
      <c r="I1080" s="30">
        <f>IF(OR(D1080="",NOT(ISNUMBER(G1080))),"",D1080&amp;"|"&amp;YEAR(G1080)&amp;"-"&amp;RIGHT("0"&amp;MONTH(G1080),2)&amp;"-"&amp;RIGHT("0"&amp;DAY(G1080),2))</f>
        <v/>
      </c>
      <c r="J1080" s="52" t="n"/>
      <c r="K1080" s="25" t="n"/>
      <c r="L1080" s="29" t="n"/>
      <c r="M1080" s="25" t="n"/>
      <c r="N1080" s="25" t="n"/>
      <c r="O1080" s="23">
        <f>IF(A1080&amp;B1080&amp;C1080="","",IF(I1080="","Sem vínculo",IF(COUNTIF(oc_chave,I1080)&gt;0,"Vinculada","Previsão não encontrada")))</f>
        <v/>
      </c>
      <c r="P1080" s="39">
        <f>IF(ISNUMBER(H1080),YEAR(H1080),"")</f>
        <v/>
      </c>
      <c r="Q1080" s="23">
        <f>IF(D1080="","",IF(COUNTIF(pl_chave,D1080)&gt;0,"No plano atual","Fora do plano: histórico preservado"))</f>
        <v/>
      </c>
      <c r="R1080" s="23">
        <f>IF(A1080&amp;B1080&amp;C1080="","",IF(A1080="","ERRO: falta ID do registro",IF(COUNTIF(ex_id,A1080)&gt;1,"ERRO: ID do registro duplicado",IF(NOT(ISNUMBER(H1080)),"ERRO: data realizada ausente ou inválida",IF(AND(ISNUMBER(pcmd_emissao),N(H1080)&gt;N(pcmd_emissao)),"Verificar: realizada após a emissão","OK")))))</f>
        <v/>
      </c>
      <c r="S1080" s="53" t="n"/>
    </row>
    <row r="1081">
      <c r="A1081" s="25" t="n"/>
      <c r="B1081" s="29" t="n"/>
      <c r="C1081" s="25" t="n"/>
      <c r="D1081" s="23">
        <f>IF(OR(B1081="",C1081=""),"",B1081&amp;"|"&amp;C1081)</f>
        <v/>
      </c>
      <c r="E1081" s="29" t="n"/>
      <c r="F1081" s="52" t="n"/>
      <c r="G1081" s="49" t="n"/>
      <c r="H1081" s="49" t="n"/>
      <c r="I1081" s="30">
        <f>IF(OR(D1081="",NOT(ISNUMBER(G1081))),"",D1081&amp;"|"&amp;YEAR(G1081)&amp;"-"&amp;RIGHT("0"&amp;MONTH(G1081),2)&amp;"-"&amp;RIGHT("0"&amp;DAY(G1081),2))</f>
        <v/>
      </c>
      <c r="J1081" s="52" t="n"/>
      <c r="K1081" s="25" t="n"/>
      <c r="L1081" s="29" t="n"/>
      <c r="M1081" s="25" t="n"/>
      <c r="N1081" s="25" t="n"/>
      <c r="O1081" s="23">
        <f>IF(A1081&amp;B1081&amp;C1081="","",IF(I1081="","Sem vínculo",IF(COUNTIF(oc_chave,I1081)&gt;0,"Vinculada","Previsão não encontrada")))</f>
        <v/>
      </c>
      <c r="P1081" s="39">
        <f>IF(ISNUMBER(H1081),YEAR(H1081),"")</f>
        <v/>
      </c>
      <c r="Q1081" s="23">
        <f>IF(D1081="","",IF(COUNTIF(pl_chave,D1081)&gt;0,"No plano atual","Fora do plano: histórico preservado"))</f>
        <v/>
      </c>
      <c r="R1081" s="23">
        <f>IF(A1081&amp;B1081&amp;C1081="","",IF(A1081="","ERRO: falta ID do registro",IF(COUNTIF(ex_id,A1081)&gt;1,"ERRO: ID do registro duplicado",IF(NOT(ISNUMBER(H1081)),"ERRO: data realizada ausente ou inválida",IF(AND(ISNUMBER(pcmd_emissao),N(H1081)&gt;N(pcmd_emissao)),"Verificar: realizada após a emissão","OK")))))</f>
        <v/>
      </c>
      <c r="S1081" s="53" t="n"/>
    </row>
    <row r="1082">
      <c r="A1082" s="25" t="n"/>
      <c r="B1082" s="29" t="n"/>
      <c r="C1082" s="25" t="n"/>
      <c r="D1082" s="23">
        <f>IF(OR(B1082="",C1082=""),"",B1082&amp;"|"&amp;C1082)</f>
        <v/>
      </c>
      <c r="E1082" s="29" t="n"/>
      <c r="F1082" s="52" t="n"/>
      <c r="G1082" s="49" t="n"/>
      <c r="H1082" s="49" t="n"/>
      <c r="I1082" s="30">
        <f>IF(OR(D1082="",NOT(ISNUMBER(G1082))),"",D1082&amp;"|"&amp;YEAR(G1082)&amp;"-"&amp;RIGHT("0"&amp;MONTH(G1082),2)&amp;"-"&amp;RIGHT("0"&amp;DAY(G1082),2))</f>
        <v/>
      </c>
      <c r="J1082" s="52" t="n"/>
      <c r="K1082" s="25" t="n"/>
      <c r="L1082" s="29" t="n"/>
      <c r="M1082" s="25" t="n"/>
      <c r="N1082" s="25" t="n"/>
      <c r="O1082" s="23">
        <f>IF(A1082&amp;B1082&amp;C1082="","",IF(I1082="","Sem vínculo",IF(COUNTIF(oc_chave,I1082)&gt;0,"Vinculada","Previsão não encontrada")))</f>
        <v/>
      </c>
      <c r="P1082" s="39">
        <f>IF(ISNUMBER(H1082),YEAR(H1082),"")</f>
        <v/>
      </c>
      <c r="Q1082" s="23">
        <f>IF(D1082="","",IF(COUNTIF(pl_chave,D1082)&gt;0,"No plano atual","Fora do plano: histórico preservado"))</f>
        <v/>
      </c>
      <c r="R1082" s="23">
        <f>IF(A1082&amp;B1082&amp;C1082="","",IF(A1082="","ERRO: falta ID do registro",IF(COUNTIF(ex_id,A1082)&gt;1,"ERRO: ID do registro duplicado",IF(NOT(ISNUMBER(H1082)),"ERRO: data realizada ausente ou inválida",IF(AND(ISNUMBER(pcmd_emissao),N(H1082)&gt;N(pcmd_emissao)),"Verificar: realizada após a emissão","OK")))))</f>
        <v/>
      </c>
      <c r="S1082" s="53" t="n"/>
    </row>
    <row r="1083">
      <c r="A1083" s="25" t="n"/>
      <c r="B1083" s="29" t="n"/>
      <c r="C1083" s="25" t="n"/>
      <c r="D1083" s="23">
        <f>IF(OR(B1083="",C1083=""),"",B1083&amp;"|"&amp;C1083)</f>
        <v/>
      </c>
      <c r="E1083" s="29" t="n"/>
      <c r="F1083" s="52" t="n"/>
      <c r="G1083" s="49" t="n"/>
      <c r="H1083" s="49" t="n"/>
      <c r="I1083" s="30">
        <f>IF(OR(D1083="",NOT(ISNUMBER(G1083))),"",D1083&amp;"|"&amp;YEAR(G1083)&amp;"-"&amp;RIGHT("0"&amp;MONTH(G1083),2)&amp;"-"&amp;RIGHT("0"&amp;DAY(G1083),2))</f>
        <v/>
      </c>
      <c r="J1083" s="52" t="n"/>
      <c r="K1083" s="25" t="n"/>
      <c r="L1083" s="29" t="n"/>
      <c r="M1083" s="25" t="n"/>
      <c r="N1083" s="25" t="n"/>
      <c r="O1083" s="23">
        <f>IF(A1083&amp;B1083&amp;C1083="","",IF(I1083="","Sem vínculo",IF(COUNTIF(oc_chave,I1083)&gt;0,"Vinculada","Previsão não encontrada")))</f>
        <v/>
      </c>
      <c r="P1083" s="39">
        <f>IF(ISNUMBER(H1083),YEAR(H1083),"")</f>
        <v/>
      </c>
      <c r="Q1083" s="23">
        <f>IF(D1083="","",IF(COUNTIF(pl_chave,D1083)&gt;0,"No plano atual","Fora do plano: histórico preservado"))</f>
        <v/>
      </c>
      <c r="R1083" s="23">
        <f>IF(A1083&amp;B1083&amp;C1083="","",IF(A1083="","ERRO: falta ID do registro",IF(COUNTIF(ex_id,A1083)&gt;1,"ERRO: ID do registro duplicado",IF(NOT(ISNUMBER(H1083)),"ERRO: data realizada ausente ou inválida",IF(AND(ISNUMBER(pcmd_emissao),N(H1083)&gt;N(pcmd_emissao)),"Verificar: realizada após a emissão","OK")))))</f>
        <v/>
      </c>
      <c r="S1083" s="53" t="n"/>
    </row>
    <row r="1084">
      <c r="A1084" s="25" t="n"/>
      <c r="B1084" s="29" t="n"/>
      <c r="C1084" s="25" t="n"/>
      <c r="D1084" s="23">
        <f>IF(OR(B1084="",C1084=""),"",B1084&amp;"|"&amp;C1084)</f>
        <v/>
      </c>
      <c r="E1084" s="29" t="n"/>
      <c r="F1084" s="52" t="n"/>
      <c r="G1084" s="49" t="n"/>
      <c r="H1084" s="49" t="n"/>
      <c r="I1084" s="30">
        <f>IF(OR(D1084="",NOT(ISNUMBER(G1084))),"",D1084&amp;"|"&amp;YEAR(G1084)&amp;"-"&amp;RIGHT("0"&amp;MONTH(G1084),2)&amp;"-"&amp;RIGHT("0"&amp;DAY(G1084),2))</f>
        <v/>
      </c>
      <c r="J1084" s="52" t="n"/>
      <c r="K1084" s="25" t="n"/>
      <c r="L1084" s="29" t="n"/>
      <c r="M1084" s="25" t="n"/>
      <c r="N1084" s="25" t="n"/>
      <c r="O1084" s="23">
        <f>IF(A1084&amp;B1084&amp;C1084="","",IF(I1084="","Sem vínculo",IF(COUNTIF(oc_chave,I1084)&gt;0,"Vinculada","Previsão não encontrada")))</f>
        <v/>
      </c>
      <c r="P1084" s="39">
        <f>IF(ISNUMBER(H1084),YEAR(H1084),"")</f>
        <v/>
      </c>
      <c r="Q1084" s="23">
        <f>IF(D1084="","",IF(COUNTIF(pl_chave,D1084)&gt;0,"No plano atual","Fora do plano: histórico preservado"))</f>
        <v/>
      </c>
      <c r="R1084" s="23">
        <f>IF(A1084&amp;B1084&amp;C1084="","",IF(A1084="","ERRO: falta ID do registro",IF(COUNTIF(ex_id,A1084)&gt;1,"ERRO: ID do registro duplicado",IF(NOT(ISNUMBER(H1084)),"ERRO: data realizada ausente ou inválida",IF(AND(ISNUMBER(pcmd_emissao),N(H1084)&gt;N(pcmd_emissao)),"Verificar: realizada após a emissão","OK")))))</f>
        <v/>
      </c>
      <c r="S1084" s="53" t="n"/>
    </row>
    <row r="1085">
      <c r="A1085" s="25" t="n"/>
      <c r="B1085" s="29" t="n"/>
      <c r="C1085" s="25" t="n"/>
      <c r="D1085" s="23">
        <f>IF(OR(B1085="",C1085=""),"",B1085&amp;"|"&amp;C1085)</f>
        <v/>
      </c>
      <c r="E1085" s="29" t="n"/>
      <c r="F1085" s="52" t="n"/>
      <c r="G1085" s="49" t="n"/>
      <c r="H1085" s="49" t="n"/>
      <c r="I1085" s="30">
        <f>IF(OR(D1085="",NOT(ISNUMBER(G1085))),"",D1085&amp;"|"&amp;YEAR(G1085)&amp;"-"&amp;RIGHT("0"&amp;MONTH(G1085),2)&amp;"-"&amp;RIGHT("0"&amp;DAY(G1085),2))</f>
        <v/>
      </c>
      <c r="J1085" s="52" t="n"/>
      <c r="K1085" s="25" t="n"/>
      <c r="L1085" s="29" t="n"/>
      <c r="M1085" s="25" t="n"/>
      <c r="N1085" s="25" t="n"/>
      <c r="O1085" s="23">
        <f>IF(A1085&amp;B1085&amp;C1085="","",IF(I1085="","Sem vínculo",IF(COUNTIF(oc_chave,I1085)&gt;0,"Vinculada","Previsão não encontrada")))</f>
        <v/>
      </c>
      <c r="P1085" s="39">
        <f>IF(ISNUMBER(H1085),YEAR(H1085),"")</f>
        <v/>
      </c>
      <c r="Q1085" s="23">
        <f>IF(D1085="","",IF(COUNTIF(pl_chave,D1085)&gt;0,"No plano atual","Fora do plano: histórico preservado"))</f>
        <v/>
      </c>
      <c r="R1085" s="23">
        <f>IF(A1085&amp;B1085&amp;C1085="","",IF(A1085="","ERRO: falta ID do registro",IF(COUNTIF(ex_id,A1085)&gt;1,"ERRO: ID do registro duplicado",IF(NOT(ISNUMBER(H1085)),"ERRO: data realizada ausente ou inválida",IF(AND(ISNUMBER(pcmd_emissao),N(H1085)&gt;N(pcmd_emissao)),"Verificar: realizada após a emissão","OK")))))</f>
        <v/>
      </c>
      <c r="S1085" s="53" t="n"/>
    </row>
    <row r="1086">
      <c r="A1086" s="25" t="n"/>
      <c r="B1086" s="29" t="n"/>
      <c r="C1086" s="25" t="n"/>
      <c r="D1086" s="23">
        <f>IF(OR(B1086="",C1086=""),"",B1086&amp;"|"&amp;C1086)</f>
        <v/>
      </c>
      <c r="E1086" s="29" t="n"/>
      <c r="F1086" s="52" t="n"/>
      <c r="G1086" s="49" t="n"/>
      <c r="H1086" s="49" t="n"/>
      <c r="I1086" s="30">
        <f>IF(OR(D1086="",NOT(ISNUMBER(G1086))),"",D1086&amp;"|"&amp;YEAR(G1086)&amp;"-"&amp;RIGHT("0"&amp;MONTH(G1086),2)&amp;"-"&amp;RIGHT("0"&amp;DAY(G1086),2))</f>
        <v/>
      </c>
      <c r="J1086" s="52" t="n"/>
      <c r="K1086" s="25" t="n"/>
      <c r="L1086" s="29" t="n"/>
      <c r="M1086" s="25" t="n"/>
      <c r="N1086" s="25" t="n"/>
      <c r="O1086" s="23">
        <f>IF(A1086&amp;B1086&amp;C1086="","",IF(I1086="","Sem vínculo",IF(COUNTIF(oc_chave,I1086)&gt;0,"Vinculada","Previsão não encontrada")))</f>
        <v/>
      </c>
      <c r="P1086" s="39">
        <f>IF(ISNUMBER(H1086),YEAR(H1086),"")</f>
        <v/>
      </c>
      <c r="Q1086" s="23">
        <f>IF(D1086="","",IF(COUNTIF(pl_chave,D1086)&gt;0,"No plano atual","Fora do plano: histórico preservado"))</f>
        <v/>
      </c>
      <c r="R1086" s="23">
        <f>IF(A1086&amp;B1086&amp;C1086="","",IF(A1086="","ERRO: falta ID do registro",IF(COUNTIF(ex_id,A1086)&gt;1,"ERRO: ID do registro duplicado",IF(NOT(ISNUMBER(H1086)),"ERRO: data realizada ausente ou inválida",IF(AND(ISNUMBER(pcmd_emissao),N(H1086)&gt;N(pcmd_emissao)),"Verificar: realizada após a emissão","OK")))))</f>
        <v/>
      </c>
      <c r="S1086" s="53" t="n"/>
    </row>
    <row r="1087">
      <c r="A1087" s="25" t="n"/>
      <c r="B1087" s="29" t="n"/>
      <c r="C1087" s="25" t="n"/>
      <c r="D1087" s="23">
        <f>IF(OR(B1087="",C1087=""),"",B1087&amp;"|"&amp;C1087)</f>
        <v/>
      </c>
      <c r="E1087" s="29" t="n"/>
      <c r="F1087" s="52" t="n"/>
      <c r="G1087" s="49" t="n"/>
      <c r="H1087" s="49" t="n"/>
      <c r="I1087" s="30">
        <f>IF(OR(D1087="",NOT(ISNUMBER(G1087))),"",D1087&amp;"|"&amp;YEAR(G1087)&amp;"-"&amp;RIGHT("0"&amp;MONTH(G1087),2)&amp;"-"&amp;RIGHT("0"&amp;DAY(G1087),2))</f>
        <v/>
      </c>
      <c r="J1087" s="52" t="n"/>
      <c r="K1087" s="25" t="n"/>
      <c r="L1087" s="29" t="n"/>
      <c r="M1087" s="25" t="n"/>
      <c r="N1087" s="25" t="n"/>
      <c r="O1087" s="23">
        <f>IF(A1087&amp;B1087&amp;C1087="","",IF(I1087="","Sem vínculo",IF(COUNTIF(oc_chave,I1087)&gt;0,"Vinculada","Previsão não encontrada")))</f>
        <v/>
      </c>
      <c r="P1087" s="39">
        <f>IF(ISNUMBER(H1087),YEAR(H1087),"")</f>
        <v/>
      </c>
      <c r="Q1087" s="23">
        <f>IF(D1087="","",IF(COUNTIF(pl_chave,D1087)&gt;0,"No plano atual","Fora do plano: histórico preservado"))</f>
        <v/>
      </c>
      <c r="R1087" s="23">
        <f>IF(A1087&amp;B1087&amp;C1087="","",IF(A1087="","ERRO: falta ID do registro",IF(COUNTIF(ex_id,A1087)&gt;1,"ERRO: ID do registro duplicado",IF(NOT(ISNUMBER(H1087)),"ERRO: data realizada ausente ou inválida",IF(AND(ISNUMBER(pcmd_emissao),N(H1087)&gt;N(pcmd_emissao)),"Verificar: realizada após a emissão","OK")))))</f>
        <v/>
      </c>
      <c r="S1087" s="53" t="n"/>
    </row>
    <row r="1088">
      <c r="A1088" s="25" t="n"/>
      <c r="B1088" s="29" t="n"/>
      <c r="C1088" s="25" t="n"/>
      <c r="D1088" s="23">
        <f>IF(OR(B1088="",C1088=""),"",B1088&amp;"|"&amp;C1088)</f>
        <v/>
      </c>
      <c r="E1088" s="29" t="n"/>
      <c r="F1088" s="52" t="n"/>
      <c r="G1088" s="49" t="n"/>
      <c r="H1088" s="49" t="n"/>
      <c r="I1088" s="30">
        <f>IF(OR(D1088="",NOT(ISNUMBER(G1088))),"",D1088&amp;"|"&amp;YEAR(G1088)&amp;"-"&amp;RIGHT("0"&amp;MONTH(G1088),2)&amp;"-"&amp;RIGHT("0"&amp;DAY(G1088),2))</f>
        <v/>
      </c>
      <c r="J1088" s="52" t="n"/>
      <c r="K1088" s="25" t="n"/>
      <c r="L1088" s="29" t="n"/>
      <c r="M1088" s="25" t="n"/>
      <c r="N1088" s="25" t="n"/>
      <c r="O1088" s="23">
        <f>IF(A1088&amp;B1088&amp;C1088="","",IF(I1088="","Sem vínculo",IF(COUNTIF(oc_chave,I1088)&gt;0,"Vinculada","Previsão não encontrada")))</f>
        <v/>
      </c>
      <c r="P1088" s="39">
        <f>IF(ISNUMBER(H1088),YEAR(H1088),"")</f>
        <v/>
      </c>
      <c r="Q1088" s="23">
        <f>IF(D1088="","",IF(COUNTIF(pl_chave,D1088)&gt;0,"No plano atual","Fora do plano: histórico preservado"))</f>
        <v/>
      </c>
      <c r="R1088" s="23">
        <f>IF(A1088&amp;B1088&amp;C1088="","",IF(A1088="","ERRO: falta ID do registro",IF(COUNTIF(ex_id,A1088)&gt;1,"ERRO: ID do registro duplicado",IF(NOT(ISNUMBER(H1088)),"ERRO: data realizada ausente ou inválida",IF(AND(ISNUMBER(pcmd_emissao),N(H1088)&gt;N(pcmd_emissao)),"Verificar: realizada após a emissão","OK")))))</f>
        <v/>
      </c>
      <c r="S1088" s="53" t="n"/>
    </row>
    <row r="1089">
      <c r="A1089" s="25" t="n"/>
      <c r="B1089" s="29" t="n"/>
      <c r="C1089" s="25" t="n"/>
      <c r="D1089" s="23">
        <f>IF(OR(B1089="",C1089=""),"",B1089&amp;"|"&amp;C1089)</f>
        <v/>
      </c>
      <c r="E1089" s="29" t="n"/>
      <c r="F1089" s="52" t="n"/>
      <c r="G1089" s="49" t="n"/>
      <c r="H1089" s="49" t="n"/>
      <c r="I1089" s="30">
        <f>IF(OR(D1089="",NOT(ISNUMBER(G1089))),"",D1089&amp;"|"&amp;YEAR(G1089)&amp;"-"&amp;RIGHT("0"&amp;MONTH(G1089),2)&amp;"-"&amp;RIGHT("0"&amp;DAY(G1089),2))</f>
        <v/>
      </c>
      <c r="J1089" s="52" t="n"/>
      <c r="K1089" s="25" t="n"/>
      <c r="L1089" s="29" t="n"/>
      <c r="M1089" s="25" t="n"/>
      <c r="N1089" s="25" t="n"/>
      <c r="O1089" s="23">
        <f>IF(A1089&amp;B1089&amp;C1089="","",IF(I1089="","Sem vínculo",IF(COUNTIF(oc_chave,I1089)&gt;0,"Vinculada","Previsão não encontrada")))</f>
        <v/>
      </c>
      <c r="P1089" s="39">
        <f>IF(ISNUMBER(H1089),YEAR(H1089),"")</f>
        <v/>
      </c>
      <c r="Q1089" s="23">
        <f>IF(D1089="","",IF(COUNTIF(pl_chave,D1089)&gt;0,"No plano atual","Fora do plano: histórico preservado"))</f>
        <v/>
      </c>
      <c r="R1089" s="23">
        <f>IF(A1089&amp;B1089&amp;C1089="","",IF(A1089="","ERRO: falta ID do registro",IF(COUNTIF(ex_id,A1089)&gt;1,"ERRO: ID do registro duplicado",IF(NOT(ISNUMBER(H1089)),"ERRO: data realizada ausente ou inválida",IF(AND(ISNUMBER(pcmd_emissao),N(H1089)&gt;N(pcmd_emissao)),"Verificar: realizada após a emissão","OK")))))</f>
        <v/>
      </c>
      <c r="S1089" s="53" t="n"/>
    </row>
    <row r="1090">
      <c r="A1090" s="25" t="n"/>
      <c r="B1090" s="29" t="n"/>
      <c r="C1090" s="25" t="n"/>
      <c r="D1090" s="23">
        <f>IF(OR(B1090="",C1090=""),"",B1090&amp;"|"&amp;C1090)</f>
        <v/>
      </c>
      <c r="E1090" s="29" t="n"/>
      <c r="F1090" s="52" t="n"/>
      <c r="G1090" s="49" t="n"/>
      <c r="H1090" s="49" t="n"/>
      <c r="I1090" s="30">
        <f>IF(OR(D1090="",NOT(ISNUMBER(G1090))),"",D1090&amp;"|"&amp;YEAR(G1090)&amp;"-"&amp;RIGHT("0"&amp;MONTH(G1090),2)&amp;"-"&amp;RIGHT("0"&amp;DAY(G1090),2))</f>
        <v/>
      </c>
      <c r="J1090" s="52" t="n"/>
      <c r="K1090" s="25" t="n"/>
      <c r="L1090" s="29" t="n"/>
      <c r="M1090" s="25" t="n"/>
      <c r="N1090" s="25" t="n"/>
      <c r="O1090" s="23">
        <f>IF(A1090&amp;B1090&amp;C1090="","",IF(I1090="","Sem vínculo",IF(COUNTIF(oc_chave,I1090)&gt;0,"Vinculada","Previsão não encontrada")))</f>
        <v/>
      </c>
      <c r="P1090" s="39">
        <f>IF(ISNUMBER(H1090),YEAR(H1090),"")</f>
        <v/>
      </c>
      <c r="Q1090" s="23">
        <f>IF(D1090="","",IF(COUNTIF(pl_chave,D1090)&gt;0,"No plano atual","Fora do plano: histórico preservado"))</f>
        <v/>
      </c>
      <c r="R1090" s="23">
        <f>IF(A1090&amp;B1090&amp;C1090="","",IF(A1090="","ERRO: falta ID do registro",IF(COUNTIF(ex_id,A1090)&gt;1,"ERRO: ID do registro duplicado",IF(NOT(ISNUMBER(H1090)),"ERRO: data realizada ausente ou inválida",IF(AND(ISNUMBER(pcmd_emissao),N(H1090)&gt;N(pcmd_emissao)),"Verificar: realizada após a emissão","OK")))))</f>
        <v/>
      </c>
      <c r="S1090" s="53" t="n"/>
    </row>
    <row r="1091">
      <c r="A1091" s="25" t="n"/>
      <c r="B1091" s="29" t="n"/>
      <c r="C1091" s="25" t="n"/>
      <c r="D1091" s="23">
        <f>IF(OR(B1091="",C1091=""),"",B1091&amp;"|"&amp;C1091)</f>
        <v/>
      </c>
      <c r="E1091" s="29" t="n"/>
      <c r="F1091" s="52" t="n"/>
      <c r="G1091" s="49" t="n"/>
      <c r="H1091" s="49" t="n"/>
      <c r="I1091" s="30">
        <f>IF(OR(D1091="",NOT(ISNUMBER(G1091))),"",D1091&amp;"|"&amp;YEAR(G1091)&amp;"-"&amp;RIGHT("0"&amp;MONTH(G1091),2)&amp;"-"&amp;RIGHT("0"&amp;DAY(G1091),2))</f>
        <v/>
      </c>
      <c r="J1091" s="52" t="n"/>
      <c r="K1091" s="25" t="n"/>
      <c r="L1091" s="29" t="n"/>
      <c r="M1091" s="25" t="n"/>
      <c r="N1091" s="25" t="n"/>
      <c r="O1091" s="23">
        <f>IF(A1091&amp;B1091&amp;C1091="","",IF(I1091="","Sem vínculo",IF(COUNTIF(oc_chave,I1091)&gt;0,"Vinculada","Previsão não encontrada")))</f>
        <v/>
      </c>
      <c r="P1091" s="39">
        <f>IF(ISNUMBER(H1091),YEAR(H1091),"")</f>
        <v/>
      </c>
      <c r="Q1091" s="23">
        <f>IF(D1091="","",IF(COUNTIF(pl_chave,D1091)&gt;0,"No plano atual","Fora do plano: histórico preservado"))</f>
        <v/>
      </c>
      <c r="R1091" s="23">
        <f>IF(A1091&amp;B1091&amp;C1091="","",IF(A1091="","ERRO: falta ID do registro",IF(COUNTIF(ex_id,A1091)&gt;1,"ERRO: ID do registro duplicado",IF(NOT(ISNUMBER(H1091)),"ERRO: data realizada ausente ou inválida",IF(AND(ISNUMBER(pcmd_emissao),N(H1091)&gt;N(pcmd_emissao)),"Verificar: realizada após a emissão","OK")))))</f>
        <v/>
      </c>
      <c r="S1091" s="53" t="n"/>
    </row>
    <row r="1092">
      <c r="A1092" s="25" t="n"/>
      <c r="B1092" s="29" t="n"/>
      <c r="C1092" s="25" t="n"/>
      <c r="D1092" s="23">
        <f>IF(OR(B1092="",C1092=""),"",B1092&amp;"|"&amp;C1092)</f>
        <v/>
      </c>
      <c r="E1092" s="29" t="n"/>
      <c r="F1092" s="52" t="n"/>
      <c r="G1092" s="49" t="n"/>
      <c r="H1092" s="49" t="n"/>
      <c r="I1092" s="30">
        <f>IF(OR(D1092="",NOT(ISNUMBER(G1092))),"",D1092&amp;"|"&amp;YEAR(G1092)&amp;"-"&amp;RIGHT("0"&amp;MONTH(G1092),2)&amp;"-"&amp;RIGHT("0"&amp;DAY(G1092),2))</f>
        <v/>
      </c>
      <c r="J1092" s="52" t="n"/>
      <c r="K1092" s="25" t="n"/>
      <c r="L1092" s="29" t="n"/>
      <c r="M1092" s="25" t="n"/>
      <c r="N1092" s="25" t="n"/>
      <c r="O1092" s="23">
        <f>IF(A1092&amp;B1092&amp;C1092="","",IF(I1092="","Sem vínculo",IF(COUNTIF(oc_chave,I1092)&gt;0,"Vinculada","Previsão não encontrada")))</f>
        <v/>
      </c>
      <c r="P1092" s="39">
        <f>IF(ISNUMBER(H1092),YEAR(H1092),"")</f>
        <v/>
      </c>
      <c r="Q1092" s="23">
        <f>IF(D1092="","",IF(COUNTIF(pl_chave,D1092)&gt;0,"No plano atual","Fora do plano: histórico preservado"))</f>
        <v/>
      </c>
      <c r="R1092" s="23">
        <f>IF(A1092&amp;B1092&amp;C1092="","",IF(A1092="","ERRO: falta ID do registro",IF(COUNTIF(ex_id,A1092)&gt;1,"ERRO: ID do registro duplicado",IF(NOT(ISNUMBER(H1092)),"ERRO: data realizada ausente ou inválida",IF(AND(ISNUMBER(pcmd_emissao),N(H1092)&gt;N(pcmd_emissao)),"Verificar: realizada após a emissão","OK")))))</f>
        <v/>
      </c>
      <c r="S1092" s="53" t="n"/>
    </row>
    <row r="1093">
      <c r="A1093" s="25" t="n"/>
      <c r="B1093" s="29" t="n"/>
      <c r="C1093" s="25" t="n"/>
      <c r="D1093" s="23">
        <f>IF(OR(B1093="",C1093=""),"",B1093&amp;"|"&amp;C1093)</f>
        <v/>
      </c>
      <c r="E1093" s="29" t="n"/>
      <c r="F1093" s="52" t="n"/>
      <c r="G1093" s="49" t="n"/>
      <c r="H1093" s="49" t="n"/>
      <c r="I1093" s="30">
        <f>IF(OR(D1093="",NOT(ISNUMBER(G1093))),"",D1093&amp;"|"&amp;YEAR(G1093)&amp;"-"&amp;RIGHT("0"&amp;MONTH(G1093),2)&amp;"-"&amp;RIGHT("0"&amp;DAY(G1093),2))</f>
        <v/>
      </c>
      <c r="J1093" s="52" t="n"/>
      <c r="K1093" s="25" t="n"/>
      <c r="L1093" s="29" t="n"/>
      <c r="M1093" s="25" t="n"/>
      <c r="N1093" s="25" t="n"/>
      <c r="O1093" s="23">
        <f>IF(A1093&amp;B1093&amp;C1093="","",IF(I1093="","Sem vínculo",IF(COUNTIF(oc_chave,I1093)&gt;0,"Vinculada","Previsão não encontrada")))</f>
        <v/>
      </c>
      <c r="P1093" s="39">
        <f>IF(ISNUMBER(H1093),YEAR(H1093),"")</f>
        <v/>
      </c>
      <c r="Q1093" s="23">
        <f>IF(D1093="","",IF(COUNTIF(pl_chave,D1093)&gt;0,"No plano atual","Fora do plano: histórico preservado"))</f>
        <v/>
      </c>
      <c r="R1093" s="23">
        <f>IF(A1093&amp;B1093&amp;C1093="","",IF(A1093="","ERRO: falta ID do registro",IF(COUNTIF(ex_id,A1093)&gt;1,"ERRO: ID do registro duplicado",IF(NOT(ISNUMBER(H1093)),"ERRO: data realizada ausente ou inválida",IF(AND(ISNUMBER(pcmd_emissao),N(H1093)&gt;N(pcmd_emissao)),"Verificar: realizada após a emissão","OK")))))</f>
        <v/>
      </c>
      <c r="S1093" s="53" t="n"/>
    </row>
    <row r="1094">
      <c r="A1094" s="25" t="n"/>
      <c r="B1094" s="29" t="n"/>
      <c r="C1094" s="25" t="n"/>
      <c r="D1094" s="23">
        <f>IF(OR(B1094="",C1094=""),"",B1094&amp;"|"&amp;C1094)</f>
        <v/>
      </c>
      <c r="E1094" s="29" t="n"/>
      <c r="F1094" s="52" t="n"/>
      <c r="G1094" s="49" t="n"/>
      <c r="H1094" s="49" t="n"/>
      <c r="I1094" s="30">
        <f>IF(OR(D1094="",NOT(ISNUMBER(G1094))),"",D1094&amp;"|"&amp;YEAR(G1094)&amp;"-"&amp;RIGHT("0"&amp;MONTH(G1094),2)&amp;"-"&amp;RIGHT("0"&amp;DAY(G1094),2))</f>
        <v/>
      </c>
      <c r="J1094" s="52" t="n"/>
      <c r="K1094" s="25" t="n"/>
      <c r="L1094" s="29" t="n"/>
      <c r="M1094" s="25" t="n"/>
      <c r="N1094" s="25" t="n"/>
      <c r="O1094" s="23">
        <f>IF(A1094&amp;B1094&amp;C1094="","",IF(I1094="","Sem vínculo",IF(COUNTIF(oc_chave,I1094)&gt;0,"Vinculada","Previsão não encontrada")))</f>
        <v/>
      </c>
      <c r="P1094" s="39">
        <f>IF(ISNUMBER(H1094),YEAR(H1094),"")</f>
        <v/>
      </c>
      <c r="Q1094" s="23">
        <f>IF(D1094="","",IF(COUNTIF(pl_chave,D1094)&gt;0,"No plano atual","Fora do plano: histórico preservado"))</f>
        <v/>
      </c>
      <c r="R1094" s="23">
        <f>IF(A1094&amp;B1094&amp;C1094="","",IF(A1094="","ERRO: falta ID do registro",IF(COUNTIF(ex_id,A1094)&gt;1,"ERRO: ID do registro duplicado",IF(NOT(ISNUMBER(H1094)),"ERRO: data realizada ausente ou inválida",IF(AND(ISNUMBER(pcmd_emissao),N(H1094)&gt;N(pcmd_emissao)),"Verificar: realizada após a emissão","OK")))))</f>
        <v/>
      </c>
      <c r="S1094" s="53" t="n"/>
    </row>
    <row r="1095">
      <c r="A1095" s="25" t="n"/>
      <c r="B1095" s="29" t="n"/>
      <c r="C1095" s="25" t="n"/>
      <c r="D1095" s="23">
        <f>IF(OR(B1095="",C1095=""),"",B1095&amp;"|"&amp;C1095)</f>
        <v/>
      </c>
      <c r="E1095" s="29" t="n"/>
      <c r="F1095" s="52" t="n"/>
      <c r="G1095" s="49" t="n"/>
      <c r="H1095" s="49" t="n"/>
      <c r="I1095" s="30">
        <f>IF(OR(D1095="",NOT(ISNUMBER(G1095))),"",D1095&amp;"|"&amp;YEAR(G1095)&amp;"-"&amp;RIGHT("0"&amp;MONTH(G1095),2)&amp;"-"&amp;RIGHT("0"&amp;DAY(G1095),2))</f>
        <v/>
      </c>
      <c r="J1095" s="52" t="n"/>
      <c r="K1095" s="25" t="n"/>
      <c r="L1095" s="29" t="n"/>
      <c r="M1095" s="25" t="n"/>
      <c r="N1095" s="25" t="n"/>
      <c r="O1095" s="23">
        <f>IF(A1095&amp;B1095&amp;C1095="","",IF(I1095="","Sem vínculo",IF(COUNTIF(oc_chave,I1095)&gt;0,"Vinculada","Previsão não encontrada")))</f>
        <v/>
      </c>
      <c r="P1095" s="39">
        <f>IF(ISNUMBER(H1095),YEAR(H1095),"")</f>
        <v/>
      </c>
      <c r="Q1095" s="23">
        <f>IF(D1095="","",IF(COUNTIF(pl_chave,D1095)&gt;0,"No plano atual","Fora do plano: histórico preservado"))</f>
        <v/>
      </c>
      <c r="R1095" s="23">
        <f>IF(A1095&amp;B1095&amp;C1095="","",IF(A1095="","ERRO: falta ID do registro",IF(COUNTIF(ex_id,A1095)&gt;1,"ERRO: ID do registro duplicado",IF(NOT(ISNUMBER(H1095)),"ERRO: data realizada ausente ou inválida",IF(AND(ISNUMBER(pcmd_emissao),N(H1095)&gt;N(pcmd_emissao)),"Verificar: realizada após a emissão","OK")))))</f>
        <v/>
      </c>
      <c r="S1095" s="53" t="n"/>
    </row>
    <row r="1096">
      <c r="A1096" s="25" t="n"/>
      <c r="B1096" s="29" t="n"/>
      <c r="C1096" s="25" t="n"/>
      <c r="D1096" s="23">
        <f>IF(OR(B1096="",C1096=""),"",B1096&amp;"|"&amp;C1096)</f>
        <v/>
      </c>
      <c r="E1096" s="29" t="n"/>
      <c r="F1096" s="52" t="n"/>
      <c r="G1096" s="49" t="n"/>
      <c r="H1096" s="49" t="n"/>
      <c r="I1096" s="30">
        <f>IF(OR(D1096="",NOT(ISNUMBER(G1096))),"",D1096&amp;"|"&amp;YEAR(G1096)&amp;"-"&amp;RIGHT("0"&amp;MONTH(G1096),2)&amp;"-"&amp;RIGHT("0"&amp;DAY(G1096),2))</f>
        <v/>
      </c>
      <c r="J1096" s="52" t="n"/>
      <c r="K1096" s="25" t="n"/>
      <c r="L1096" s="29" t="n"/>
      <c r="M1096" s="25" t="n"/>
      <c r="N1096" s="25" t="n"/>
      <c r="O1096" s="23">
        <f>IF(A1096&amp;B1096&amp;C1096="","",IF(I1096="","Sem vínculo",IF(COUNTIF(oc_chave,I1096)&gt;0,"Vinculada","Previsão não encontrada")))</f>
        <v/>
      </c>
      <c r="P1096" s="39">
        <f>IF(ISNUMBER(H1096),YEAR(H1096),"")</f>
        <v/>
      </c>
      <c r="Q1096" s="23">
        <f>IF(D1096="","",IF(COUNTIF(pl_chave,D1096)&gt;0,"No plano atual","Fora do plano: histórico preservado"))</f>
        <v/>
      </c>
      <c r="R1096" s="23">
        <f>IF(A1096&amp;B1096&amp;C1096="","",IF(A1096="","ERRO: falta ID do registro",IF(COUNTIF(ex_id,A1096)&gt;1,"ERRO: ID do registro duplicado",IF(NOT(ISNUMBER(H1096)),"ERRO: data realizada ausente ou inválida",IF(AND(ISNUMBER(pcmd_emissao),N(H1096)&gt;N(pcmd_emissao)),"Verificar: realizada após a emissão","OK")))))</f>
        <v/>
      </c>
      <c r="S1096" s="53" t="n"/>
    </row>
    <row r="1097">
      <c r="A1097" s="25" t="n"/>
      <c r="B1097" s="29" t="n"/>
      <c r="C1097" s="25" t="n"/>
      <c r="D1097" s="23">
        <f>IF(OR(B1097="",C1097=""),"",B1097&amp;"|"&amp;C1097)</f>
        <v/>
      </c>
      <c r="E1097" s="29" t="n"/>
      <c r="F1097" s="52" t="n"/>
      <c r="G1097" s="49" t="n"/>
      <c r="H1097" s="49" t="n"/>
      <c r="I1097" s="30">
        <f>IF(OR(D1097="",NOT(ISNUMBER(G1097))),"",D1097&amp;"|"&amp;YEAR(G1097)&amp;"-"&amp;RIGHT("0"&amp;MONTH(G1097),2)&amp;"-"&amp;RIGHT("0"&amp;DAY(G1097),2))</f>
        <v/>
      </c>
      <c r="J1097" s="52" t="n"/>
      <c r="K1097" s="25" t="n"/>
      <c r="L1097" s="29" t="n"/>
      <c r="M1097" s="25" t="n"/>
      <c r="N1097" s="25" t="n"/>
      <c r="O1097" s="23">
        <f>IF(A1097&amp;B1097&amp;C1097="","",IF(I1097="","Sem vínculo",IF(COUNTIF(oc_chave,I1097)&gt;0,"Vinculada","Previsão não encontrada")))</f>
        <v/>
      </c>
      <c r="P1097" s="39">
        <f>IF(ISNUMBER(H1097),YEAR(H1097),"")</f>
        <v/>
      </c>
      <c r="Q1097" s="23">
        <f>IF(D1097="","",IF(COUNTIF(pl_chave,D1097)&gt;0,"No plano atual","Fora do plano: histórico preservado"))</f>
        <v/>
      </c>
      <c r="R1097" s="23">
        <f>IF(A1097&amp;B1097&amp;C1097="","",IF(A1097="","ERRO: falta ID do registro",IF(COUNTIF(ex_id,A1097)&gt;1,"ERRO: ID do registro duplicado",IF(NOT(ISNUMBER(H1097)),"ERRO: data realizada ausente ou inválida",IF(AND(ISNUMBER(pcmd_emissao),N(H1097)&gt;N(pcmd_emissao)),"Verificar: realizada após a emissão","OK")))))</f>
        <v/>
      </c>
      <c r="S1097" s="53" t="n"/>
    </row>
    <row r="1098">
      <c r="A1098" s="25" t="n"/>
      <c r="B1098" s="29" t="n"/>
      <c r="C1098" s="25" t="n"/>
      <c r="D1098" s="23">
        <f>IF(OR(B1098="",C1098=""),"",B1098&amp;"|"&amp;C1098)</f>
        <v/>
      </c>
      <c r="E1098" s="29" t="n"/>
      <c r="F1098" s="52" t="n"/>
      <c r="G1098" s="49" t="n"/>
      <c r="H1098" s="49" t="n"/>
      <c r="I1098" s="30">
        <f>IF(OR(D1098="",NOT(ISNUMBER(G1098))),"",D1098&amp;"|"&amp;YEAR(G1098)&amp;"-"&amp;RIGHT("0"&amp;MONTH(G1098),2)&amp;"-"&amp;RIGHT("0"&amp;DAY(G1098),2))</f>
        <v/>
      </c>
      <c r="J1098" s="52" t="n"/>
      <c r="K1098" s="25" t="n"/>
      <c r="L1098" s="29" t="n"/>
      <c r="M1098" s="25" t="n"/>
      <c r="N1098" s="25" t="n"/>
      <c r="O1098" s="23">
        <f>IF(A1098&amp;B1098&amp;C1098="","",IF(I1098="","Sem vínculo",IF(COUNTIF(oc_chave,I1098)&gt;0,"Vinculada","Previsão não encontrada")))</f>
        <v/>
      </c>
      <c r="P1098" s="39">
        <f>IF(ISNUMBER(H1098),YEAR(H1098),"")</f>
        <v/>
      </c>
      <c r="Q1098" s="23">
        <f>IF(D1098="","",IF(COUNTIF(pl_chave,D1098)&gt;0,"No plano atual","Fora do plano: histórico preservado"))</f>
        <v/>
      </c>
      <c r="R1098" s="23">
        <f>IF(A1098&amp;B1098&amp;C1098="","",IF(A1098="","ERRO: falta ID do registro",IF(COUNTIF(ex_id,A1098)&gt;1,"ERRO: ID do registro duplicado",IF(NOT(ISNUMBER(H1098)),"ERRO: data realizada ausente ou inválida",IF(AND(ISNUMBER(pcmd_emissao),N(H1098)&gt;N(pcmd_emissao)),"Verificar: realizada após a emissão","OK")))))</f>
        <v/>
      </c>
      <c r="S1098" s="53" t="n"/>
    </row>
    <row r="1099">
      <c r="A1099" s="25" t="n"/>
      <c r="B1099" s="29" t="n"/>
      <c r="C1099" s="25" t="n"/>
      <c r="D1099" s="23">
        <f>IF(OR(B1099="",C1099=""),"",B1099&amp;"|"&amp;C1099)</f>
        <v/>
      </c>
      <c r="E1099" s="29" t="n"/>
      <c r="F1099" s="52" t="n"/>
      <c r="G1099" s="49" t="n"/>
      <c r="H1099" s="49" t="n"/>
      <c r="I1099" s="30">
        <f>IF(OR(D1099="",NOT(ISNUMBER(G1099))),"",D1099&amp;"|"&amp;YEAR(G1099)&amp;"-"&amp;RIGHT("0"&amp;MONTH(G1099),2)&amp;"-"&amp;RIGHT("0"&amp;DAY(G1099),2))</f>
        <v/>
      </c>
      <c r="J1099" s="52" t="n"/>
      <c r="K1099" s="25" t="n"/>
      <c r="L1099" s="29" t="n"/>
      <c r="M1099" s="25" t="n"/>
      <c r="N1099" s="25" t="n"/>
      <c r="O1099" s="23">
        <f>IF(A1099&amp;B1099&amp;C1099="","",IF(I1099="","Sem vínculo",IF(COUNTIF(oc_chave,I1099)&gt;0,"Vinculada","Previsão não encontrada")))</f>
        <v/>
      </c>
      <c r="P1099" s="39">
        <f>IF(ISNUMBER(H1099),YEAR(H1099),"")</f>
        <v/>
      </c>
      <c r="Q1099" s="23">
        <f>IF(D1099="","",IF(COUNTIF(pl_chave,D1099)&gt;0,"No plano atual","Fora do plano: histórico preservado"))</f>
        <v/>
      </c>
      <c r="R1099" s="23">
        <f>IF(A1099&amp;B1099&amp;C1099="","",IF(A1099="","ERRO: falta ID do registro",IF(COUNTIF(ex_id,A1099)&gt;1,"ERRO: ID do registro duplicado",IF(NOT(ISNUMBER(H1099)),"ERRO: data realizada ausente ou inválida",IF(AND(ISNUMBER(pcmd_emissao),N(H1099)&gt;N(pcmd_emissao)),"Verificar: realizada após a emissão","OK")))))</f>
        <v/>
      </c>
      <c r="S1099" s="53" t="n"/>
    </row>
    <row r="1100">
      <c r="A1100" s="25" t="n"/>
      <c r="B1100" s="29" t="n"/>
      <c r="C1100" s="25" t="n"/>
      <c r="D1100" s="23">
        <f>IF(OR(B1100="",C1100=""),"",B1100&amp;"|"&amp;C1100)</f>
        <v/>
      </c>
      <c r="E1100" s="29" t="n"/>
      <c r="F1100" s="52" t="n"/>
      <c r="G1100" s="49" t="n"/>
      <c r="H1100" s="49" t="n"/>
      <c r="I1100" s="30">
        <f>IF(OR(D1100="",NOT(ISNUMBER(G1100))),"",D1100&amp;"|"&amp;YEAR(G1100)&amp;"-"&amp;RIGHT("0"&amp;MONTH(G1100),2)&amp;"-"&amp;RIGHT("0"&amp;DAY(G1100),2))</f>
        <v/>
      </c>
      <c r="J1100" s="52" t="n"/>
      <c r="K1100" s="25" t="n"/>
      <c r="L1100" s="29" t="n"/>
      <c r="M1100" s="25" t="n"/>
      <c r="N1100" s="25" t="n"/>
      <c r="O1100" s="23">
        <f>IF(A1100&amp;B1100&amp;C1100="","",IF(I1100="","Sem vínculo",IF(COUNTIF(oc_chave,I1100)&gt;0,"Vinculada","Previsão não encontrada")))</f>
        <v/>
      </c>
      <c r="P1100" s="39">
        <f>IF(ISNUMBER(H1100),YEAR(H1100),"")</f>
        <v/>
      </c>
      <c r="Q1100" s="23">
        <f>IF(D1100="","",IF(COUNTIF(pl_chave,D1100)&gt;0,"No plano atual","Fora do plano: histórico preservado"))</f>
        <v/>
      </c>
      <c r="R1100" s="23">
        <f>IF(A1100&amp;B1100&amp;C1100="","",IF(A1100="","ERRO: falta ID do registro",IF(COUNTIF(ex_id,A1100)&gt;1,"ERRO: ID do registro duplicado",IF(NOT(ISNUMBER(H1100)),"ERRO: data realizada ausente ou inválida",IF(AND(ISNUMBER(pcmd_emissao),N(H1100)&gt;N(pcmd_emissao)),"Verificar: realizada após a emissão","OK")))))</f>
        <v/>
      </c>
      <c r="S1100" s="53" t="n"/>
    </row>
    <row r="1101">
      <c r="A1101" s="25" t="n"/>
      <c r="B1101" s="29" t="n"/>
      <c r="C1101" s="25" t="n"/>
      <c r="D1101" s="23">
        <f>IF(OR(B1101="",C1101=""),"",B1101&amp;"|"&amp;C1101)</f>
        <v/>
      </c>
      <c r="E1101" s="29" t="n"/>
      <c r="F1101" s="52" t="n"/>
      <c r="G1101" s="49" t="n"/>
      <c r="H1101" s="49" t="n"/>
      <c r="I1101" s="30">
        <f>IF(OR(D1101="",NOT(ISNUMBER(G1101))),"",D1101&amp;"|"&amp;YEAR(G1101)&amp;"-"&amp;RIGHT("0"&amp;MONTH(G1101),2)&amp;"-"&amp;RIGHT("0"&amp;DAY(G1101),2))</f>
        <v/>
      </c>
      <c r="J1101" s="52" t="n"/>
      <c r="K1101" s="25" t="n"/>
      <c r="L1101" s="29" t="n"/>
      <c r="M1101" s="25" t="n"/>
      <c r="N1101" s="25" t="n"/>
      <c r="O1101" s="23">
        <f>IF(A1101&amp;B1101&amp;C1101="","",IF(I1101="","Sem vínculo",IF(COUNTIF(oc_chave,I1101)&gt;0,"Vinculada","Previsão não encontrada")))</f>
        <v/>
      </c>
      <c r="P1101" s="39">
        <f>IF(ISNUMBER(H1101),YEAR(H1101),"")</f>
        <v/>
      </c>
      <c r="Q1101" s="23">
        <f>IF(D1101="","",IF(COUNTIF(pl_chave,D1101)&gt;0,"No plano atual","Fora do plano: histórico preservado"))</f>
        <v/>
      </c>
      <c r="R1101" s="23">
        <f>IF(A1101&amp;B1101&amp;C1101="","",IF(A1101="","ERRO: falta ID do registro",IF(COUNTIF(ex_id,A1101)&gt;1,"ERRO: ID do registro duplicado",IF(NOT(ISNUMBER(H1101)),"ERRO: data realizada ausente ou inválida",IF(AND(ISNUMBER(pcmd_emissao),N(H1101)&gt;N(pcmd_emissao)),"Verificar: realizada após a emissão","OK")))))</f>
        <v/>
      </c>
      <c r="S1101" s="53" t="n"/>
    </row>
    <row r="1102">
      <c r="A1102" s="25" t="n"/>
      <c r="B1102" s="29" t="n"/>
      <c r="C1102" s="25" t="n"/>
      <c r="D1102" s="23">
        <f>IF(OR(B1102="",C1102=""),"",B1102&amp;"|"&amp;C1102)</f>
        <v/>
      </c>
      <c r="E1102" s="29" t="n"/>
      <c r="F1102" s="52" t="n"/>
      <c r="G1102" s="49" t="n"/>
      <c r="H1102" s="49" t="n"/>
      <c r="I1102" s="30">
        <f>IF(OR(D1102="",NOT(ISNUMBER(G1102))),"",D1102&amp;"|"&amp;YEAR(G1102)&amp;"-"&amp;RIGHT("0"&amp;MONTH(G1102),2)&amp;"-"&amp;RIGHT("0"&amp;DAY(G1102),2))</f>
        <v/>
      </c>
      <c r="J1102" s="52" t="n"/>
      <c r="K1102" s="25" t="n"/>
      <c r="L1102" s="29" t="n"/>
      <c r="M1102" s="25" t="n"/>
      <c r="N1102" s="25" t="n"/>
      <c r="O1102" s="23">
        <f>IF(A1102&amp;B1102&amp;C1102="","",IF(I1102="","Sem vínculo",IF(COUNTIF(oc_chave,I1102)&gt;0,"Vinculada","Previsão não encontrada")))</f>
        <v/>
      </c>
      <c r="P1102" s="39">
        <f>IF(ISNUMBER(H1102),YEAR(H1102),"")</f>
        <v/>
      </c>
      <c r="Q1102" s="23">
        <f>IF(D1102="","",IF(COUNTIF(pl_chave,D1102)&gt;0,"No plano atual","Fora do plano: histórico preservado"))</f>
        <v/>
      </c>
      <c r="R1102" s="23">
        <f>IF(A1102&amp;B1102&amp;C1102="","",IF(A1102="","ERRO: falta ID do registro",IF(COUNTIF(ex_id,A1102)&gt;1,"ERRO: ID do registro duplicado",IF(NOT(ISNUMBER(H1102)),"ERRO: data realizada ausente ou inválida",IF(AND(ISNUMBER(pcmd_emissao),N(H1102)&gt;N(pcmd_emissao)),"Verificar: realizada após a emissão","OK")))))</f>
        <v/>
      </c>
      <c r="S1102" s="53" t="n"/>
    </row>
    <row r="1103">
      <c r="A1103" s="25" t="n"/>
      <c r="B1103" s="29" t="n"/>
      <c r="C1103" s="25" t="n"/>
      <c r="D1103" s="23">
        <f>IF(OR(B1103="",C1103=""),"",B1103&amp;"|"&amp;C1103)</f>
        <v/>
      </c>
      <c r="E1103" s="29" t="n"/>
      <c r="F1103" s="52" t="n"/>
      <c r="G1103" s="49" t="n"/>
      <c r="H1103" s="49" t="n"/>
      <c r="I1103" s="30">
        <f>IF(OR(D1103="",NOT(ISNUMBER(G1103))),"",D1103&amp;"|"&amp;YEAR(G1103)&amp;"-"&amp;RIGHT("0"&amp;MONTH(G1103),2)&amp;"-"&amp;RIGHT("0"&amp;DAY(G1103),2))</f>
        <v/>
      </c>
      <c r="J1103" s="52" t="n"/>
      <c r="K1103" s="25" t="n"/>
      <c r="L1103" s="29" t="n"/>
      <c r="M1103" s="25" t="n"/>
      <c r="N1103" s="25" t="n"/>
      <c r="O1103" s="23">
        <f>IF(A1103&amp;B1103&amp;C1103="","",IF(I1103="","Sem vínculo",IF(COUNTIF(oc_chave,I1103)&gt;0,"Vinculada","Previsão não encontrada")))</f>
        <v/>
      </c>
      <c r="P1103" s="39">
        <f>IF(ISNUMBER(H1103),YEAR(H1103),"")</f>
        <v/>
      </c>
      <c r="Q1103" s="23">
        <f>IF(D1103="","",IF(COUNTIF(pl_chave,D1103)&gt;0,"No plano atual","Fora do plano: histórico preservado"))</f>
        <v/>
      </c>
      <c r="R1103" s="23">
        <f>IF(A1103&amp;B1103&amp;C1103="","",IF(A1103="","ERRO: falta ID do registro",IF(COUNTIF(ex_id,A1103)&gt;1,"ERRO: ID do registro duplicado",IF(NOT(ISNUMBER(H1103)),"ERRO: data realizada ausente ou inválida",IF(AND(ISNUMBER(pcmd_emissao),N(H1103)&gt;N(pcmd_emissao)),"Verificar: realizada após a emissão","OK")))))</f>
        <v/>
      </c>
      <c r="S1103" s="53" t="n"/>
    </row>
    <row r="1104">
      <c r="A1104" s="25" t="n"/>
      <c r="B1104" s="29" t="n"/>
      <c r="C1104" s="25" t="n"/>
      <c r="D1104" s="23">
        <f>IF(OR(B1104="",C1104=""),"",B1104&amp;"|"&amp;C1104)</f>
        <v/>
      </c>
      <c r="E1104" s="29" t="n"/>
      <c r="F1104" s="52" t="n"/>
      <c r="G1104" s="49" t="n"/>
      <c r="H1104" s="49" t="n"/>
      <c r="I1104" s="30">
        <f>IF(OR(D1104="",NOT(ISNUMBER(G1104))),"",D1104&amp;"|"&amp;YEAR(G1104)&amp;"-"&amp;RIGHT("0"&amp;MONTH(G1104),2)&amp;"-"&amp;RIGHT("0"&amp;DAY(G1104),2))</f>
        <v/>
      </c>
      <c r="J1104" s="52" t="n"/>
      <c r="K1104" s="25" t="n"/>
      <c r="L1104" s="29" t="n"/>
      <c r="M1104" s="25" t="n"/>
      <c r="N1104" s="25" t="n"/>
      <c r="O1104" s="23">
        <f>IF(A1104&amp;B1104&amp;C1104="","",IF(I1104="","Sem vínculo",IF(COUNTIF(oc_chave,I1104)&gt;0,"Vinculada","Previsão não encontrada")))</f>
        <v/>
      </c>
      <c r="P1104" s="39">
        <f>IF(ISNUMBER(H1104),YEAR(H1104),"")</f>
        <v/>
      </c>
      <c r="Q1104" s="23">
        <f>IF(D1104="","",IF(COUNTIF(pl_chave,D1104)&gt;0,"No plano atual","Fora do plano: histórico preservado"))</f>
        <v/>
      </c>
      <c r="R1104" s="23">
        <f>IF(A1104&amp;B1104&amp;C1104="","",IF(A1104="","ERRO: falta ID do registro",IF(COUNTIF(ex_id,A1104)&gt;1,"ERRO: ID do registro duplicado",IF(NOT(ISNUMBER(H1104)),"ERRO: data realizada ausente ou inválida",IF(AND(ISNUMBER(pcmd_emissao),N(H1104)&gt;N(pcmd_emissao)),"Verificar: realizada após a emissão","OK")))))</f>
        <v/>
      </c>
      <c r="S1104" s="53" t="n"/>
    </row>
    <row r="1105">
      <c r="A1105" s="25" t="n"/>
      <c r="B1105" s="29" t="n"/>
      <c r="C1105" s="25" t="n"/>
      <c r="D1105" s="23">
        <f>IF(OR(B1105="",C1105=""),"",B1105&amp;"|"&amp;C1105)</f>
        <v/>
      </c>
      <c r="E1105" s="29" t="n"/>
      <c r="F1105" s="52" t="n"/>
      <c r="G1105" s="49" t="n"/>
      <c r="H1105" s="49" t="n"/>
      <c r="I1105" s="30">
        <f>IF(OR(D1105="",NOT(ISNUMBER(G1105))),"",D1105&amp;"|"&amp;YEAR(G1105)&amp;"-"&amp;RIGHT("0"&amp;MONTH(G1105),2)&amp;"-"&amp;RIGHT("0"&amp;DAY(G1105),2))</f>
        <v/>
      </c>
      <c r="J1105" s="52" t="n"/>
      <c r="K1105" s="25" t="n"/>
      <c r="L1105" s="29" t="n"/>
      <c r="M1105" s="25" t="n"/>
      <c r="N1105" s="25" t="n"/>
      <c r="O1105" s="23">
        <f>IF(A1105&amp;B1105&amp;C1105="","",IF(I1105="","Sem vínculo",IF(COUNTIF(oc_chave,I1105)&gt;0,"Vinculada","Previsão não encontrada")))</f>
        <v/>
      </c>
      <c r="P1105" s="39">
        <f>IF(ISNUMBER(H1105),YEAR(H1105),"")</f>
        <v/>
      </c>
      <c r="Q1105" s="23">
        <f>IF(D1105="","",IF(COUNTIF(pl_chave,D1105)&gt;0,"No plano atual","Fora do plano: histórico preservado"))</f>
        <v/>
      </c>
      <c r="R1105" s="23">
        <f>IF(A1105&amp;B1105&amp;C1105="","",IF(A1105="","ERRO: falta ID do registro",IF(COUNTIF(ex_id,A1105)&gt;1,"ERRO: ID do registro duplicado",IF(NOT(ISNUMBER(H1105)),"ERRO: data realizada ausente ou inválida",IF(AND(ISNUMBER(pcmd_emissao),N(H1105)&gt;N(pcmd_emissao)),"Verificar: realizada após a emissão","OK")))))</f>
        <v/>
      </c>
      <c r="S1105" s="53" t="n"/>
    </row>
    <row r="1106">
      <c r="A1106" s="25" t="n"/>
      <c r="B1106" s="29" t="n"/>
      <c r="C1106" s="25" t="n"/>
      <c r="D1106" s="23">
        <f>IF(OR(B1106="",C1106=""),"",B1106&amp;"|"&amp;C1106)</f>
        <v/>
      </c>
      <c r="E1106" s="29" t="n"/>
      <c r="F1106" s="52" t="n"/>
      <c r="G1106" s="49" t="n"/>
      <c r="H1106" s="49" t="n"/>
      <c r="I1106" s="30">
        <f>IF(OR(D1106="",NOT(ISNUMBER(G1106))),"",D1106&amp;"|"&amp;YEAR(G1106)&amp;"-"&amp;RIGHT("0"&amp;MONTH(G1106),2)&amp;"-"&amp;RIGHT("0"&amp;DAY(G1106),2))</f>
        <v/>
      </c>
      <c r="J1106" s="52" t="n"/>
      <c r="K1106" s="25" t="n"/>
      <c r="L1106" s="29" t="n"/>
      <c r="M1106" s="25" t="n"/>
      <c r="N1106" s="25" t="n"/>
      <c r="O1106" s="23">
        <f>IF(A1106&amp;B1106&amp;C1106="","",IF(I1106="","Sem vínculo",IF(COUNTIF(oc_chave,I1106)&gt;0,"Vinculada","Previsão não encontrada")))</f>
        <v/>
      </c>
      <c r="P1106" s="39">
        <f>IF(ISNUMBER(H1106),YEAR(H1106),"")</f>
        <v/>
      </c>
      <c r="Q1106" s="23">
        <f>IF(D1106="","",IF(COUNTIF(pl_chave,D1106)&gt;0,"No plano atual","Fora do plano: histórico preservado"))</f>
        <v/>
      </c>
      <c r="R1106" s="23">
        <f>IF(A1106&amp;B1106&amp;C1106="","",IF(A1106="","ERRO: falta ID do registro",IF(COUNTIF(ex_id,A1106)&gt;1,"ERRO: ID do registro duplicado",IF(NOT(ISNUMBER(H1106)),"ERRO: data realizada ausente ou inválida",IF(AND(ISNUMBER(pcmd_emissao),N(H1106)&gt;N(pcmd_emissao)),"Verificar: realizada após a emissão","OK")))))</f>
        <v/>
      </c>
      <c r="S1106" s="53" t="n"/>
    </row>
    <row r="1107">
      <c r="A1107" s="25" t="n"/>
      <c r="B1107" s="29" t="n"/>
      <c r="C1107" s="25" t="n"/>
      <c r="D1107" s="23">
        <f>IF(OR(B1107="",C1107=""),"",B1107&amp;"|"&amp;C1107)</f>
        <v/>
      </c>
      <c r="E1107" s="29" t="n"/>
      <c r="F1107" s="52" t="n"/>
      <c r="G1107" s="49" t="n"/>
      <c r="H1107" s="49" t="n"/>
      <c r="I1107" s="30">
        <f>IF(OR(D1107="",NOT(ISNUMBER(G1107))),"",D1107&amp;"|"&amp;YEAR(G1107)&amp;"-"&amp;RIGHT("0"&amp;MONTH(G1107),2)&amp;"-"&amp;RIGHT("0"&amp;DAY(G1107),2))</f>
        <v/>
      </c>
      <c r="J1107" s="52" t="n"/>
      <c r="K1107" s="25" t="n"/>
      <c r="L1107" s="29" t="n"/>
      <c r="M1107" s="25" t="n"/>
      <c r="N1107" s="25" t="n"/>
      <c r="O1107" s="23">
        <f>IF(A1107&amp;B1107&amp;C1107="","",IF(I1107="","Sem vínculo",IF(COUNTIF(oc_chave,I1107)&gt;0,"Vinculada","Previsão não encontrada")))</f>
        <v/>
      </c>
      <c r="P1107" s="39">
        <f>IF(ISNUMBER(H1107),YEAR(H1107),"")</f>
        <v/>
      </c>
      <c r="Q1107" s="23">
        <f>IF(D1107="","",IF(COUNTIF(pl_chave,D1107)&gt;0,"No plano atual","Fora do plano: histórico preservado"))</f>
        <v/>
      </c>
      <c r="R1107" s="23">
        <f>IF(A1107&amp;B1107&amp;C1107="","",IF(A1107="","ERRO: falta ID do registro",IF(COUNTIF(ex_id,A1107)&gt;1,"ERRO: ID do registro duplicado",IF(NOT(ISNUMBER(H1107)),"ERRO: data realizada ausente ou inválida",IF(AND(ISNUMBER(pcmd_emissao),N(H1107)&gt;N(pcmd_emissao)),"Verificar: realizada após a emissão","OK")))))</f>
        <v/>
      </c>
      <c r="S1107" s="53" t="n"/>
    </row>
    <row r="1108">
      <c r="A1108" s="25" t="n"/>
      <c r="B1108" s="29" t="n"/>
      <c r="C1108" s="25" t="n"/>
      <c r="D1108" s="23">
        <f>IF(OR(B1108="",C1108=""),"",B1108&amp;"|"&amp;C1108)</f>
        <v/>
      </c>
      <c r="E1108" s="29" t="n"/>
      <c r="F1108" s="52" t="n"/>
      <c r="G1108" s="49" t="n"/>
      <c r="H1108" s="49" t="n"/>
      <c r="I1108" s="30">
        <f>IF(OR(D1108="",NOT(ISNUMBER(G1108))),"",D1108&amp;"|"&amp;YEAR(G1108)&amp;"-"&amp;RIGHT("0"&amp;MONTH(G1108),2)&amp;"-"&amp;RIGHT("0"&amp;DAY(G1108),2))</f>
        <v/>
      </c>
      <c r="J1108" s="52" t="n"/>
      <c r="K1108" s="25" t="n"/>
      <c r="L1108" s="29" t="n"/>
      <c r="M1108" s="25" t="n"/>
      <c r="N1108" s="25" t="n"/>
      <c r="O1108" s="23">
        <f>IF(A1108&amp;B1108&amp;C1108="","",IF(I1108="","Sem vínculo",IF(COUNTIF(oc_chave,I1108)&gt;0,"Vinculada","Previsão não encontrada")))</f>
        <v/>
      </c>
      <c r="P1108" s="39">
        <f>IF(ISNUMBER(H1108),YEAR(H1108),"")</f>
        <v/>
      </c>
      <c r="Q1108" s="23">
        <f>IF(D1108="","",IF(COUNTIF(pl_chave,D1108)&gt;0,"No plano atual","Fora do plano: histórico preservado"))</f>
        <v/>
      </c>
      <c r="R1108" s="23">
        <f>IF(A1108&amp;B1108&amp;C1108="","",IF(A1108="","ERRO: falta ID do registro",IF(COUNTIF(ex_id,A1108)&gt;1,"ERRO: ID do registro duplicado",IF(NOT(ISNUMBER(H1108)),"ERRO: data realizada ausente ou inválida",IF(AND(ISNUMBER(pcmd_emissao),N(H1108)&gt;N(pcmd_emissao)),"Verificar: realizada após a emissão","OK")))))</f>
        <v/>
      </c>
      <c r="S1108" s="53" t="n"/>
    </row>
    <row r="1109">
      <c r="A1109" s="25" t="n"/>
      <c r="B1109" s="29" t="n"/>
      <c r="C1109" s="25" t="n"/>
      <c r="D1109" s="23">
        <f>IF(OR(B1109="",C1109=""),"",B1109&amp;"|"&amp;C1109)</f>
        <v/>
      </c>
      <c r="E1109" s="29" t="n"/>
      <c r="F1109" s="52" t="n"/>
      <c r="G1109" s="49" t="n"/>
      <c r="H1109" s="49" t="n"/>
      <c r="I1109" s="30">
        <f>IF(OR(D1109="",NOT(ISNUMBER(G1109))),"",D1109&amp;"|"&amp;YEAR(G1109)&amp;"-"&amp;RIGHT("0"&amp;MONTH(G1109),2)&amp;"-"&amp;RIGHT("0"&amp;DAY(G1109),2))</f>
        <v/>
      </c>
      <c r="J1109" s="52" t="n"/>
      <c r="K1109" s="25" t="n"/>
      <c r="L1109" s="29" t="n"/>
      <c r="M1109" s="25" t="n"/>
      <c r="N1109" s="25" t="n"/>
      <c r="O1109" s="23">
        <f>IF(A1109&amp;B1109&amp;C1109="","",IF(I1109="","Sem vínculo",IF(COUNTIF(oc_chave,I1109)&gt;0,"Vinculada","Previsão não encontrada")))</f>
        <v/>
      </c>
      <c r="P1109" s="39">
        <f>IF(ISNUMBER(H1109),YEAR(H1109),"")</f>
        <v/>
      </c>
      <c r="Q1109" s="23">
        <f>IF(D1109="","",IF(COUNTIF(pl_chave,D1109)&gt;0,"No plano atual","Fora do plano: histórico preservado"))</f>
        <v/>
      </c>
      <c r="R1109" s="23">
        <f>IF(A1109&amp;B1109&amp;C1109="","",IF(A1109="","ERRO: falta ID do registro",IF(COUNTIF(ex_id,A1109)&gt;1,"ERRO: ID do registro duplicado",IF(NOT(ISNUMBER(H1109)),"ERRO: data realizada ausente ou inválida",IF(AND(ISNUMBER(pcmd_emissao),N(H1109)&gt;N(pcmd_emissao)),"Verificar: realizada após a emissão","OK")))))</f>
        <v/>
      </c>
      <c r="S1109" s="53" t="n"/>
    </row>
    <row r="1110">
      <c r="A1110" s="25" t="n"/>
      <c r="B1110" s="29" t="n"/>
      <c r="C1110" s="25" t="n"/>
      <c r="D1110" s="23">
        <f>IF(OR(B1110="",C1110=""),"",B1110&amp;"|"&amp;C1110)</f>
        <v/>
      </c>
      <c r="E1110" s="29" t="n"/>
      <c r="F1110" s="52" t="n"/>
      <c r="G1110" s="49" t="n"/>
      <c r="H1110" s="49" t="n"/>
      <c r="I1110" s="30">
        <f>IF(OR(D1110="",NOT(ISNUMBER(G1110))),"",D1110&amp;"|"&amp;YEAR(G1110)&amp;"-"&amp;RIGHT("0"&amp;MONTH(G1110),2)&amp;"-"&amp;RIGHT("0"&amp;DAY(G1110),2))</f>
        <v/>
      </c>
      <c r="J1110" s="52" t="n"/>
      <c r="K1110" s="25" t="n"/>
      <c r="L1110" s="29" t="n"/>
      <c r="M1110" s="25" t="n"/>
      <c r="N1110" s="25" t="n"/>
      <c r="O1110" s="23">
        <f>IF(A1110&amp;B1110&amp;C1110="","",IF(I1110="","Sem vínculo",IF(COUNTIF(oc_chave,I1110)&gt;0,"Vinculada","Previsão não encontrada")))</f>
        <v/>
      </c>
      <c r="P1110" s="39">
        <f>IF(ISNUMBER(H1110),YEAR(H1110),"")</f>
        <v/>
      </c>
      <c r="Q1110" s="23">
        <f>IF(D1110="","",IF(COUNTIF(pl_chave,D1110)&gt;0,"No plano atual","Fora do plano: histórico preservado"))</f>
        <v/>
      </c>
      <c r="R1110" s="23">
        <f>IF(A1110&amp;B1110&amp;C1110="","",IF(A1110="","ERRO: falta ID do registro",IF(COUNTIF(ex_id,A1110)&gt;1,"ERRO: ID do registro duplicado",IF(NOT(ISNUMBER(H1110)),"ERRO: data realizada ausente ou inválida",IF(AND(ISNUMBER(pcmd_emissao),N(H1110)&gt;N(pcmd_emissao)),"Verificar: realizada após a emissão","OK")))))</f>
        <v/>
      </c>
      <c r="S1110" s="53" t="n"/>
    </row>
    <row r="1111">
      <c r="A1111" s="25" t="n"/>
      <c r="B1111" s="29" t="n"/>
      <c r="C1111" s="25" t="n"/>
      <c r="D1111" s="23">
        <f>IF(OR(B1111="",C1111=""),"",B1111&amp;"|"&amp;C1111)</f>
        <v/>
      </c>
      <c r="E1111" s="29" t="n"/>
      <c r="F1111" s="52" t="n"/>
      <c r="G1111" s="49" t="n"/>
      <c r="H1111" s="49" t="n"/>
      <c r="I1111" s="30">
        <f>IF(OR(D1111="",NOT(ISNUMBER(G1111))),"",D1111&amp;"|"&amp;YEAR(G1111)&amp;"-"&amp;RIGHT("0"&amp;MONTH(G1111),2)&amp;"-"&amp;RIGHT("0"&amp;DAY(G1111),2))</f>
        <v/>
      </c>
      <c r="J1111" s="52" t="n"/>
      <c r="K1111" s="25" t="n"/>
      <c r="L1111" s="29" t="n"/>
      <c r="M1111" s="25" t="n"/>
      <c r="N1111" s="25" t="n"/>
      <c r="O1111" s="23">
        <f>IF(A1111&amp;B1111&amp;C1111="","",IF(I1111="","Sem vínculo",IF(COUNTIF(oc_chave,I1111)&gt;0,"Vinculada","Previsão não encontrada")))</f>
        <v/>
      </c>
      <c r="P1111" s="39">
        <f>IF(ISNUMBER(H1111),YEAR(H1111),"")</f>
        <v/>
      </c>
      <c r="Q1111" s="23">
        <f>IF(D1111="","",IF(COUNTIF(pl_chave,D1111)&gt;0,"No plano atual","Fora do plano: histórico preservado"))</f>
        <v/>
      </c>
      <c r="R1111" s="23">
        <f>IF(A1111&amp;B1111&amp;C1111="","",IF(A1111="","ERRO: falta ID do registro",IF(COUNTIF(ex_id,A1111)&gt;1,"ERRO: ID do registro duplicado",IF(NOT(ISNUMBER(H1111)),"ERRO: data realizada ausente ou inválida",IF(AND(ISNUMBER(pcmd_emissao),N(H1111)&gt;N(pcmd_emissao)),"Verificar: realizada após a emissão","OK")))))</f>
        <v/>
      </c>
      <c r="S1111" s="53" t="n"/>
    </row>
    <row r="1112">
      <c r="A1112" s="25" t="n"/>
      <c r="B1112" s="29" t="n"/>
      <c r="C1112" s="25" t="n"/>
      <c r="D1112" s="23">
        <f>IF(OR(B1112="",C1112=""),"",B1112&amp;"|"&amp;C1112)</f>
        <v/>
      </c>
      <c r="E1112" s="29" t="n"/>
      <c r="F1112" s="52" t="n"/>
      <c r="G1112" s="49" t="n"/>
      <c r="H1112" s="49" t="n"/>
      <c r="I1112" s="30">
        <f>IF(OR(D1112="",NOT(ISNUMBER(G1112))),"",D1112&amp;"|"&amp;YEAR(G1112)&amp;"-"&amp;RIGHT("0"&amp;MONTH(G1112),2)&amp;"-"&amp;RIGHT("0"&amp;DAY(G1112),2))</f>
        <v/>
      </c>
      <c r="J1112" s="52" t="n"/>
      <c r="K1112" s="25" t="n"/>
      <c r="L1112" s="29" t="n"/>
      <c r="M1112" s="25" t="n"/>
      <c r="N1112" s="25" t="n"/>
      <c r="O1112" s="23">
        <f>IF(A1112&amp;B1112&amp;C1112="","",IF(I1112="","Sem vínculo",IF(COUNTIF(oc_chave,I1112)&gt;0,"Vinculada","Previsão não encontrada")))</f>
        <v/>
      </c>
      <c r="P1112" s="39">
        <f>IF(ISNUMBER(H1112),YEAR(H1112),"")</f>
        <v/>
      </c>
      <c r="Q1112" s="23">
        <f>IF(D1112="","",IF(COUNTIF(pl_chave,D1112)&gt;0,"No plano atual","Fora do plano: histórico preservado"))</f>
        <v/>
      </c>
      <c r="R1112" s="23">
        <f>IF(A1112&amp;B1112&amp;C1112="","",IF(A1112="","ERRO: falta ID do registro",IF(COUNTIF(ex_id,A1112)&gt;1,"ERRO: ID do registro duplicado",IF(NOT(ISNUMBER(H1112)),"ERRO: data realizada ausente ou inválida",IF(AND(ISNUMBER(pcmd_emissao),N(H1112)&gt;N(pcmd_emissao)),"Verificar: realizada após a emissão","OK")))))</f>
        <v/>
      </c>
      <c r="S1112" s="53" t="n"/>
    </row>
    <row r="1113">
      <c r="A1113" s="25" t="n"/>
      <c r="B1113" s="29" t="n"/>
      <c r="C1113" s="25" t="n"/>
      <c r="D1113" s="23">
        <f>IF(OR(B1113="",C1113=""),"",B1113&amp;"|"&amp;C1113)</f>
        <v/>
      </c>
      <c r="E1113" s="29" t="n"/>
      <c r="F1113" s="52" t="n"/>
      <c r="G1113" s="49" t="n"/>
      <c r="H1113" s="49" t="n"/>
      <c r="I1113" s="30">
        <f>IF(OR(D1113="",NOT(ISNUMBER(G1113))),"",D1113&amp;"|"&amp;YEAR(G1113)&amp;"-"&amp;RIGHT("0"&amp;MONTH(G1113),2)&amp;"-"&amp;RIGHT("0"&amp;DAY(G1113),2))</f>
        <v/>
      </c>
      <c r="J1113" s="52" t="n"/>
      <c r="K1113" s="25" t="n"/>
      <c r="L1113" s="29" t="n"/>
      <c r="M1113" s="25" t="n"/>
      <c r="N1113" s="25" t="n"/>
      <c r="O1113" s="23">
        <f>IF(A1113&amp;B1113&amp;C1113="","",IF(I1113="","Sem vínculo",IF(COUNTIF(oc_chave,I1113)&gt;0,"Vinculada","Previsão não encontrada")))</f>
        <v/>
      </c>
      <c r="P1113" s="39">
        <f>IF(ISNUMBER(H1113),YEAR(H1113),"")</f>
        <v/>
      </c>
      <c r="Q1113" s="23">
        <f>IF(D1113="","",IF(COUNTIF(pl_chave,D1113)&gt;0,"No plano atual","Fora do plano: histórico preservado"))</f>
        <v/>
      </c>
      <c r="R1113" s="23">
        <f>IF(A1113&amp;B1113&amp;C1113="","",IF(A1113="","ERRO: falta ID do registro",IF(COUNTIF(ex_id,A1113)&gt;1,"ERRO: ID do registro duplicado",IF(NOT(ISNUMBER(H1113)),"ERRO: data realizada ausente ou inválida",IF(AND(ISNUMBER(pcmd_emissao),N(H1113)&gt;N(pcmd_emissao)),"Verificar: realizada após a emissão","OK")))))</f>
        <v/>
      </c>
      <c r="S1113" s="53" t="n"/>
    </row>
    <row r="1114">
      <c r="A1114" s="25" t="n"/>
      <c r="B1114" s="29" t="n"/>
      <c r="C1114" s="25" t="n"/>
      <c r="D1114" s="23">
        <f>IF(OR(B1114="",C1114=""),"",B1114&amp;"|"&amp;C1114)</f>
        <v/>
      </c>
      <c r="E1114" s="29" t="n"/>
      <c r="F1114" s="52" t="n"/>
      <c r="G1114" s="49" t="n"/>
      <c r="H1114" s="49" t="n"/>
      <c r="I1114" s="30">
        <f>IF(OR(D1114="",NOT(ISNUMBER(G1114))),"",D1114&amp;"|"&amp;YEAR(G1114)&amp;"-"&amp;RIGHT("0"&amp;MONTH(G1114),2)&amp;"-"&amp;RIGHT("0"&amp;DAY(G1114),2))</f>
        <v/>
      </c>
      <c r="J1114" s="52" t="n"/>
      <c r="K1114" s="25" t="n"/>
      <c r="L1114" s="29" t="n"/>
      <c r="M1114" s="25" t="n"/>
      <c r="N1114" s="25" t="n"/>
      <c r="O1114" s="23">
        <f>IF(A1114&amp;B1114&amp;C1114="","",IF(I1114="","Sem vínculo",IF(COUNTIF(oc_chave,I1114)&gt;0,"Vinculada","Previsão não encontrada")))</f>
        <v/>
      </c>
      <c r="P1114" s="39">
        <f>IF(ISNUMBER(H1114),YEAR(H1114),"")</f>
        <v/>
      </c>
      <c r="Q1114" s="23">
        <f>IF(D1114="","",IF(COUNTIF(pl_chave,D1114)&gt;0,"No plano atual","Fora do plano: histórico preservado"))</f>
        <v/>
      </c>
      <c r="R1114" s="23">
        <f>IF(A1114&amp;B1114&amp;C1114="","",IF(A1114="","ERRO: falta ID do registro",IF(COUNTIF(ex_id,A1114)&gt;1,"ERRO: ID do registro duplicado",IF(NOT(ISNUMBER(H1114)),"ERRO: data realizada ausente ou inválida",IF(AND(ISNUMBER(pcmd_emissao),N(H1114)&gt;N(pcmd_emissao)),"Verificar: realizada após a emissão","OK")))))</f>
        <v/>
      </c>
      <c r="S1114" s="53" t="n"/>
    </row>
    <row r="1115">
      <c r="A1115" s="25" t="n"/>
      <c r="B1115" s="29" t="n"/>
      <c r="C1115" s="25" t="n"/>
      <c r="D1115" s="23">
        <f>IF(OR(B1115="",C1115=""),"",B1115&amp;"|"&amp;C1115)</f>
        <v/>
      </c>
      <c r="E1115" s="29" t="n"/>
      <c r="F1115" s="52" t="n"/>
      <c r="G1115" s="49" t="n"/>
      <c r="H1115" s="49" t="n"/>
      <c r="I1115" s="30">
        <f>IF(OR(D1115="",NOT(ISNUMBER(G1115))),"",D1115&amp;"|"&amp;YEAR(G1115)&amp;"-"&amp;RIGHT("0"&amp;MONTH(G1115),2)&amp;"-"&amp;RIGHT("0"&amp;DAY(G1115),2))</f>
        <v/>
      </c>
      <c r="J1115" s="52" t="n"/>
      <c r="K1115" s="25" t="n"/>
      <c r="L1115" s="29" t="n"/>
      <c r="M1115" s="25" t="n"/>
      <c r="N1115" s="25" t="n"/>
      <c r="O1115" s="23">
        <f>IF(A1115&amp;B1115&amp;C1115="","",IF(I1115="","Sem vínculo",IF(COUNTIF(oc_chave,I1115)&gt;0,"Vinculada","Previsão não encontrada")))</f>
        <v/>
      </c>
      <c r="P1115" s="39">
        <f>IF(ISNUMBER(H1115),YEAR(H1115),"")</f>
        <v/>
      </c>
      <c r="Q1115" s="23">
        <f>IF(D1115="","",IF(COUNTIF(pl_chave,D1115)&gt;0,"No plano atual","Fora do plano: histórico preservado"))</f>
        <v/>
      </c>
      <c r="R1115" s="23">
        <f>IF(A1115&amp;B1115&amp;C1115="","",IF(A1115="","ERRO: falta ID do registro",IF(COUNTIF(ex_id,A1115)&gt;1,"ERRO: ID do registro duplicado",IF(NOT(ISNUMBER(H1115)),"ERRO: data realizada ausente ou inválida",IF(AND(ISNUMBER(pcmd_emissao),N(H1115)&gt;N(pcmd_emissao)),"Verificar: realizada após a emissão","OK")))))</f>
        <v/>
      </c>
      <c r="S1115" s="53" t="n"/>
    </row>
    <row r="1116">
      <c r="A1116" s="25" t="n"/>
      <c r="B1116" s="29" t="n"/>
      <c r="C1116" s="25" t="n"/>
      <c r="D1116" s="23">
        <f>IF(OR(B1116="",C1116=""),"",B1116&amp;"|"&amp;C1116)</f>
        <v/>
      </c>
      <c r="E1116" s="29" t="n"/>
      <c r="F1116" s="52" t="n"/>
      <c r="G1116" s="49" t="n"/>
      <c r="H1116" s="49" t="n"/>
      <c r="I1116" s="30">
        <f>IF(OR(D1116="",NOT(ISNUMBER(G1116))),"",D1116&amp;"|"&amp;YEAR(G1116)&amp;"-"&amp;RIGHT("0"&amp;MONTH(G1116),2)&amp;"-"&amp;RIGHT("0"&amp;DAY(G1116),2))</f>
        <v/>
      </c>
      <c r="J1116" s="52" t="n"/>
      <c r="K1116" s="25" t="n"/>
      <c r="L1116" s="29" t="n"/>
      <c r="M1116" s="25" t="n"/>
      <c r="N1116" s="25" t="n"/>
      <c r="O1116" s="23">
        <f>IF(A1116&amp;B1116&amp;C1116="","",IF(I1116="","Sem vínculo",IF(COUNTIF(oc_chave,I1116)&gt;0,"Vinculada","Previsão não encontrada")))</f>
        <v/>
      </c>
      <c r="P1116" s="39">
        <f>IF(ISNUMBER(H1116),YEAR(H1116),"")</f>
        <v/>
      </c>
      <c r="Q1116" s="23">
        <f>IF(D1116="","",IF(COUNTIF(pl_chave,D1116)&gt;0,"No plano atual","Fora do plano: histórico preservado"))</f>
        <v/>
      </c>
      <c r="R1116" s="23">
        <f>IF(A1116&amp;B1116&amp;C1116="","",IF(A1116="","ERRO: falta ID do registro",IF(COUNTIF(ex_id,A1116)&gt;1,"ERRO: ID do registro duplicado",IF(NOT(ISNUMBER(H1116)),"ERRO: data realizada ausente ou inválida",IF(AND(ISNUMBER(pcmd_emissao),N(H1116)&gt;N(pcmd_emissao)),"Verificar: realizada após a emissão","OK")))))</f>
        <v/>
      </c>
      <c r="S1116" s="53" t="n"/>
    </row>
    <row r="1117">
      <c r="A1117" s="25" t="n"/>
      <c r="B1117" s="29" t="n"/>
      <c r="C1117" s="25" t="n"/>
      <c r="D1117" s="23">
        <f>IF(OR(B1117="",C1117=""),"",B1117&amp;"|"&amp;C1117)</f>
        <v/>
      </c>
      <c r="E1117" s="29" t="n"/>
      <c r="F1117" s="52" t="n"/>
      <c r="G1117" s="49" t="n"/>
      <c r="H1117" s="49" t="n"/>
      <c r="I1117" s="30">
        <f>IF(OR(D1117="",NOT(ISNUMBER(G1117))),"",D1117&amp;"|"&amp;YEAR(G1117)&amp;"-"&amp;RIGHT("0"&amp;MONTH(G1117),2)&amp;"-"&amp;RIGHT("0"&amp;DAY(G1117),2))</f>
        <v/>
      </c>
      <c r="J1117" s="52" t="n"/>
      <c r="K1117" s="25" t="n"/>
      <c r="L1117" s="29" t="n"/>
      <c r="M1117" s="25" t="n"/>
      <c r="N1117" s="25" t="n"/>
      <c r="O1117" s="23">
        <f>IF(A1117&amp;B1117&amp;C1117="","",IF(I1117="","Sem vínculo",IF(COUNTIF(oc_chave,I1117)&gt;0,"Vinculada","Previsão não encontrada")))</f>
        <v/>
      </c>
      <c r="P1117" s="39">
        <f>IF(ISNUMBER(H1117),YEAR(H1117),"")</f>
        <v/>
      </c>
      <c r="Q1117" s="23">
        <f>IF(D1117="","",IF(COUNTIF(pl_chave,D1117)&gt;0,"No plano atual","Fora do plano: histórico preservado"))</f>
        <v/>
      </c>
      <c r="R1117" s="23">
        <f>IF(A1117&amp;B1117&amp;C1117="","",IF(A1117="","ERRO: falta ID do registro",IF(COUNTIF(ex_id,A1117)&gt;1,"ERRO: ID do registro duplicado",IF(NOT(ISNUMBER(H1117)),"ERRO: data realizada ausente ou inválida",IF(AND(ISNUMBER(pcmd_emissao),N(H1117)&gt;N(pcmd_emissao)),"Verificar: realizada após a emissão","OK")))))</f>
        <v/>
      </c>
      <c r="S1117" s="53" t="n"/>
    </row>
    <row r="1118">
      <c r="A1118" s="25" t="n"/>
      <c r="B1118" s="29" t="n"/>
      <c r="C1118" s="25" t="n"/>
      <c r="D1118" s="23">
        <f>IF(OR(B1118="",C1118=""),"",B1118&amp;"|"&amp;C1118)</f>
        <v/>
      </c>
      <c r="E1118" s="29" t="n"/>
      <c r="F1118" s="52" t="n"/>
      <c r="G1118" s="49" t="n"/>
      <c r="H1118" s="49" t="n"/>
      <c r="I1118" s="30">
        <f>IF(OR(D1118="",NOT(ISNUMBER(G1118))),"",D1118&amp;"|"&amp;YEAR(G1118)&amp;"-"&amp;RIGHT("0"&amp;MONTH(G1118),2)&amp;"-"&amp;RIGHT("0"&amp;DAY(G1118),2))</f>
        <v/>
      </c>
      <c r="J1118" s="52" t="n"/>
      <c r="K1118" s="25" t="n"/>
      <c r="L1118" s="29" t="n"/>
      <c r="M1118" s="25" t="n"/>
      <c r="N1118" s="25" t="n"/>
      <c r="O1118" s="23">
        <f>IF(A1118&amp;B1118&amp;C1118="","",IF(I1118="","Sem vínculo",IF(COUNTIF(oc_chave,I1118)&gt;0,"Vinculada","Previsão não encontrada")))</f>
        <v/>
      </c>
      <c r="P1118" s="39">
        <f>IF(ISNUMBER(H1118),YEAR(H1118),"")</f>
        <v/>
      </c>
      <c r="Q1118" s="23">
        <f>IF(D1118="","",IF(COUNTIF(pl_chave,D1118)&gt;0,"No plano atual","Fora do plano: histórico preservado"))</f>
        <v/>
      </c>
      <c r="R1118" s="23">
        <f>IF(A1118&amp;B1118&amp;C1118="","",IF(A1118="","ERRO: falta ID do registro",IF(COUNTIF(ex_id,A1118)&gt;1,"ERRO: ID do registro duplicado",IF(NOT(ISNUMBER(H1118)),"ERRO: data realizada ausente ou inválida",IF(AND(ISNUMBER(pcmd_emissao),N(H1118)&gt;N(pcmd_emissao)),"Verificar: realizada após a emissão","OK")))))</f>
        <v/>
      </c>
      <c r="S1118" s="53" t="n"/>
    </row>
    <row r="1119">
      <c r="A1119" s="25" t="n"/>
      <c r="B1119" s="29" t="n"/>
      <c r="C1119" s="25" t="n"/>
      <c r="D1119" s="23">
        <f>IF(OR(B1119="",C1119=""),"",B1119&amp;"|"&amp;C1119)</f>
        <v/>
      </c>
      <c r="E1119" s="29" t="n"/>
      <c r="F1119" s="52" t="n"/>
      <c r="G1119" s="49" t="n"/>
      <c r="H1119" s="49" t="n"/>
      <c r="I1119" s="30">
        <f>IF(OR(D1119="",NOT(ISNUMBER(G1119))),"",D1119&amp;"|"&amp;YEAR(G1119)&amp;"-"&amp;RIGHT("0"&amp;MONTH(G1119),2)&amp;"-"&amp;RIGHT("0"&amp;DAY(G1119),2))</f>
        <v/>
      </c>
      <c r="J1119" s="52" t="n"/>
      <c r="K1119" s="25" t="n"/>
      <c r="L1119" s="29" t="n"/>
      <c r="M1119" s="25" t="n"/>
      <c r="N1119" s="25" t="n"/>
      <c r="O1119" s="23">
        <f>IF(A1119&amp;B1119&amp;C1119="","",IF(I1119="","Sem vínculo",IF(COUNTIF(oc_chave,I1119)&gt;0,"Vinculada","Previsão não encontrada")))</f>
        <v/>
      </c>
      <c r="P1119" s="39">
        <f>IF(ISNUMBER(H1119),YEAR(H1119),"")</f>
        <v/>
      </c>
      <c r="Q1119" s="23">
        <f>IF(D1119="","",IF(COUNTIF(pl_chave,D1119)&gt;0,"No plano atual","Fora do plano: histórico preservado"))</f>
        <v/>
      </c>
      <c r="R1119" s="23">
        <f>IF(A1119&amp;B1119&amp;C1119="","",IF(A1119="","ERRO: falta ID do registro",IF(COUNTIF(ex_id,A1119)&gt;1,"ERRO: ID do registro duplicado",IF(NOT(ISNUMBER(H1119)),"ERRO: data realizada ausente ou inválida",IF(AND(ISNUMBER(pcmd_emissao),N(H1119)&gt;N(pcmd_emissao)),"Verificar: realizada após a emissão","OK")))))</f>
        <v/>
      </c>
      <c r="S1119" s="53" t="n"/>
    </row>
    <row r="1120">
      <c r="A1120" s="25" t="n"/>
      <c r="B1120" s="29" t="n"/>
      <c r="C1120" s="25" t="n"/>
      <c r="D1120" s="23">
        <f>IF(OR(B1120="",C1120=""),"",B1120&amp;"|"&amp;C1120)</f>
        <v/>
      </c>
      <c r="E1120" s="29" t="n"/>
      <c r="F1120" s="52" t="n"/>
      <c r="G1120" s="49" t="n"/>
      <c r="H1120" s="49" t="n"/>
      <c r="I1120" s="30">
        <f>IF(OR(D1120="",NOT(ISNUMBER(G1120))),"",D1120&amp;"|"&amp;YEAR(G1120)&amp;"-"&amp;RIGHT("0"&amp;MONTH(G1120),2)&amp;"-"&amp;RIGHT("0"&amp;DAY(G1120),2))</f>
        <v/>
      </c>
      <c r="J1120" s="52" t="n"/>
      <c r="K1120" s="25" t="n"/>
      <c r="L1120" s="29" t="n"/>
      <c r="M1120" s="25" t="n"/>
      <c r="N1120" s="25" t="n"/>
      <c r="O1120" s="23">
        <f>IF(A1120&amp;B1120&amp;C1120="","",IF(I1120="","Sem vínculo",IF(COUNTIF(oc_chave,I1120)&gt;0,"Vinculada","Previsão não encontrada")))</f>
        <v/>
      </c>
      <c r="P1120" s="39">
        <f>IF(ISNUMBER(H1120),YEAR(H1120),"")</f>
        <v/>
      </c>
      <c r="Q1120" s="23">
        <f>IF(D1120="","",IF(COUNTIF(pl_chave,D1120)&gt;0,"No plano atual","Fora do plano: histórico preservado"))</f>
        <v/>
      </c>
      <c r="R1120" s="23">
        <f>IF(A1120&amp;B1120&amp;C1120="","",IF(A1120="","ERRO: falta ID do registro",IF(COUNTIF(ex_id,A1120)&gt;1,"ERRO: ID do registro duplicado",IF(NOT(ISNUMBER(H1120)),"ERRO: data realizada ausente ou inválida",IF(AND(ISNUMBER(pcmd_emissao),N(H1120)&gt;N(pcmd_emissao)),"Verificar: realizada após a emissão","OK")))))</f>
        <v/>
      </c>
      <c r="S1120" s="53" t="n"/>
    </row>
    <row r="1121">
      <c r="A1121" s="25" t="n"/>
      <c r="B1121" s="29" t="n"/>
      <c r="C1121" s="25" t="n"/>
      <c r="D1121" s="23">
        <f>IF(OR(B1121="",C1121=""),"",B1121&amp;"|"&amp;C1121)</f>
        <v/>
      </c>
      <c r="E1121" s="29" t="n"/>
      <c r="F1121" s="52" t="n"/>
      <c r="G1121" s="49" t="n"/>
      <c r="H1121" s="49" t="n"/>
      <c r="I1121" s="30">
        <f>IF(OR(D1121="",NOT(ISNUMBER(G1121))),"",D1121&amp;"|"&amp;YEAR(G1121)&amp;"-"&amp;RIGHT("0"&amp;MONTH(G1121),2)&amp;"-"&amp;RIGHT("0"&amp;DAY(G1121),2))</f>
        <v/>
      </c>
      <c r="J1121" s="52" t="n"/>
      <c r="K1121" s="25" t="n"/>
      <c r="L1121" s="29" t="n"/>
      <c r="M1121" s="25" t="n"/>
      <c r="N1121" s="25" t="n"/>
      <c r="O1121" s="23">
        <f>IF(A1121&amp;B1121&amp;C1121="","",IF(I1121="","Sem vínculo",IF(COUNTIF(oc_chave,I1121)&gt;0,"Vinculada","Previsão não encontrada")))</f>
        <v/>
      </c>
      <c r="P1121" s="39">
        <f>IF(ISNUMBER(H1121),YEAR(H1121),"")</f>
        <v/>
      </c>
      <c r="Q1121" s="23">
        <f>IF(D1121="","",IF(COUNTIF(pl_chave,D1121)&gt;0,"No plano atual","Fora do plano: histórico preservado"))</f>
        <v/>
      </c>
      <c r="R1121" s="23">
        <f>IF(A1121&amp;B1121&amp;C1121="","",IF(A1121="","ERRO: falta ID do registro",IF(COUNTIF(ex_id,A1121)&gt;1,"ERRO: ID do registro duplicado",IF(NOT(ISNUMBER(H1121)),"ERRO: data realizada ausente ou inválida",IF(AND(ISNUMBER(pcmd_emissao),N(H1121)&gt;N(pcmd_emissao)),"Verificar: realizada após a emissão","OK")))))</f>
        <v/>
      </c>
      <c r="S1121" s="53" t="n"/>
    </row>
    <row r="1122">
      <c r="A1122" s="25" t="n"/>
      <c r="B1122" s="29" t="n"/>
      <c r="C1122" s="25" t="n"/>
      <c r="D1122" s="23">
        <f>IF(OR(B1122="",C1122=""),"",B1122&amp;"|"&amp;C1122)</f>
        <v/>
      </c>
      <c r="E1122" s="29" t="n"/>
      <c r="F1122" s="52" t="n"/>
      <c r="G1122" s="49" t="n"/>
      <c r="H1122" s="49" t="n"/>
      <c r="I1122" s="30">
        <f>IF(OR(D1122="",NOT(ISNUMBER(G1122))),"",D1122&amp;"|"&amp;YEAR(G1122)&amp;"-"&amp;RIGHT("0"&amp;MONTH(G1122),2)&amp;"-"&amp;RIGHT("0"&amp;DAY(G1122),2))</f>
        <v/>
      </c>
      <c r="J1122" s="52" t="n"/>
      <c r="K1122" s="25" t="n"/>
      <c r="L1122" s="29" t="n"/>
      <c r="M1122" s="25" t="n"/>
      <c r="N1122" s="25" t="n"/>
      <c r="O1122" s="23">
        <f>IF(A1122&amp;B1122&amp;C1122="","",IF(I1122="","Sem vínculo",IF(COUNTIF(oc_chave,I1122)&gt;0,"Vinculada","Previsão não encontrada")))</f>
        <v/>
      </c>
      <c r="P1122" s="39">
        <f>IF(ISNUMBER(H1122),YEAR(H1122),"")</f>
        <v/>
      </c>
      <c r="Q1122" s="23">
        <f>IF(D1122="","",IF(COUNTIF(pl_chave,D1122)&gt;0,"No plano atual","Fora do plano: histórico preservado"))</f>
        <v/>
      </c>
      <c r="R1122" s="23">
        <f>IF(A1122&amp;B1122&amp;C1122="","",IF(A1122="","ERRO: falta ID do registro",IF(COUNTIF(ex_id,A1122)&gt;1,"ERRO: ID do registro duplicado",IF(NOT(ISNUMBER(H1122)),"ERRO: data realizada ausente ou inválida",IF(AND(ISNUMBER(pcmd_emissao),N(H1122)&gt;N(pcmd_emissao)),"Verificar: realizada após a emissão","OK")))))</f>
        <v/>
      </c>
      <c r="S1122" s="53" t="n"/>
    </row>
    <row r="1123">
      <c r="A1123" s="25" t="n"/>
      <c r="B1123" s="29" t="n"/>
      <c r="C1123" s="25" t="n"/>
      <c r="D1123" s="23">
        <f>IF(OR(B1123="",C1123=""),"",B1123&amp;"|"&amp;C1123)</f>
        <v/>
      </c>
      <c r="E1123" s="29" t="n"/>
      <c r="F1123" s="52" t="n"/>
      <c r="G1123" s="49" t="n"/>
      <c r="H1123" s="49" t="n"/>
      <c r="I1123" s="30">
        <f>IF(OR(D1123="",NOT(ISNUMBER(G1123))),"",D1123&amp;"|"&amp;YEAR(G1123)&amp;"-"&amp;RIGHT("0"&amp;MONTH(G1123),2)&amp;"-"&amp;RIGHT("0"&amp;DAY(G1123),2))</f>
        <v/>
      </c>
      <c r="J1123" s="52" t="n"/>
      <c r="K1123" s="25" t="n"/>
      <c r="L1123" s="29" t="n"/>
      <c r="M1123" s="25" t="n"/>
      <c r="N1123" s="25" t="n"/>
      <c r="O1123" s="23">
        <f>IF(A1123&amp;B1123&amp;C1123="","",IF(I1123="","Sem vínculo",IF(COUNTIF(oc_chave,I1123)&gt;0,"Vinculada","Previsão não encontrada")))</f>
        <v/>
      </c>
      <c r="P1123" s="39">
        <f>IF(ISNUMBER(H1123),YEAR(H1123),"")</f>
        <v/>
      </c>
      <c r="Q1123" s="23">
        <f>IF(D1123="","",IF(COUNTIF(pl_chave,D1123)&gt;0,"No plano atual","Fora do plano: histórico preservado"))</f>
        <v/>
      </c>
      <c r="R1123" s="23">
        <f>IF(A1123&amp;B1123&amp;C1123="","",IF(A1123="","ERRO: falta ID do registro",IF(COUNTIF(ex_id,A1123)&gt;1,"ERRO: ID do registro duplicado",IF(NOT(ISNUMBER(H1123)),"ERRO: data realizada ausente ou inválida",IF(AND(ISNUMBER(pcmd_emissao),N(H1123)&gt;N(pcmd_emissao)),"Verificar: realizada após a emissão","OK")))))</f>
        <v/>
      </c>
      <c r="S1123" s="53" t="n"/>
    </row>
    <row r="1124">
      <c r="A1124" s="25" t="n"/>
      <c r="B1124" s="29" t="n"/>
      <c r="C1124" s="25" t="n"/>
      <c r="D1124" s="23">
        <f>IF(OR(B1124="",C1124=""),"",B1124&amp;"|"&amp;C1124)</f>
        <v/>
      </c>
      <c r="E1124" s="29" t="n"/>
      <c r="F1124" s="52" t="n"/>
      <c r="G1124" s="49" t="n"/>
      <c r="H1124" s="49" t="n"/>
      <c r="I1124" s="30">
        <f>IF(OR(D1124="",NOT(ISNUMBER(G1124))),"",D1124&amp;"|"&amp;YEAR(G1124)&amp;"-"&amp;RIGHT("0"&amp;MONTH(G1124),2)&amp;"-"&amp;RIGHT("0"&amp;DAY(G1124),2))</f>
        <v/>
      </c>
      <c r="J1124" s="52" t="n"/>
      <c r="K1124" s="25" t="n"/>
      <c r="L1124" s="29" t="n"/>
      <c r="M1124" s="25" t="n"/>
      <c r="N1124" s="25" t="n"/>
      <c r="O1124" s="23">
        <f>IF(A1124&amp;B1124&amp;C1124="","",IF(I1124="","Sem vínculo",IF(COUNTIF(oc_chave,I1124)&gt;0,"Vinculada","Previsão não encontrada")))</f>
        <v/>
      </c>
      <c r="P1124" s="39">
        <f>IF(ISNUMBER(H1124),YEAR(H1124),"")</f>
        <v/>
      </c>
      <c r="Q1124" s="23">
        <f>IF(D1124="","",IF(COUNTIF(pl_chave,D1124)&gt;0,"No plano atual","Fora do plano: histórico preservado"))</f>
        <v/>
      </c>
      <c r="R1124" s="23">
        <f>IF(A1124&amp;B1124&amp;C1124="","",IF(A1124="","ERRO: falta ID do registro",IF(COUNTIF(ex_id,A1124)&gt;1,"ERRO: ID do registro duplicado",IF(NOT(ISNUMBER(H1124)),"ERRO: data realizada ausente ou inválida",IF(AND(ISNUMBER(pcmd_emissao),N(H1124)&gt;N(pcmd_emissao)),"Verificar: realizada após a emissão","OK")))))</f>
        <v/>
      </c>
      <c r="S1124" s="53" t="n"/>
    </row>
    <row r="1125">
      <c r="A1125" s="25" t="n"/>
      <c r="B1125" s="29" t="n"/>
      <c r="C1125" s="25" t="n"/>
      <c r="D1125" s="23">
        <f>IF(OR(B1125="",C1125=""),"",B1125&amp;"|"&amp;C1125)</f>
        <v/>
      </c>
      <c r="E1125" s="29" t="n"/>
      <c r="F1125" s="52" t="n"/>
      <c r="G1125" s="49" t="n"/>
      <c r="H1125" s="49" t="n"/>
      <c r="I1125" s="30">
        <f>IF(OR(D1125="",NOT(ISNUMBER(G1125))),"",D1125&amp;"|"&amp;YEAR(G1125)&amp;"-"&amp;RIGHT("0"&amp;MONTH(G1125),2)&amp;"-"&amp;RIGHT("0"&amp;DAY(G1125),2))</f>
        <v/>
      </c>
      <c r="J1125" s="52" t="n"/>
      <c r="K1125" s="25" t="n"/>
      <c r="L1125" s="29" t="n"/>
      <c r="M1125" s="25" t="n"/>
      <c r="N1125" s="25" t="n"/>
      <c r="O1125" s="23">
        <f>IF(A1125&amp;B1125&amp;C1125="","",IF(I1125="","Sem vínculo",IF(COUNTIF(oc_chave,I1125)&gt;0,"Vinculada","Previsão não encontrada")))</f>
        <v/>
      </c>
      <c r="P1125" s="39">
        <f>IF(ISNUMBER(H1125),YEAR(H1125),"")</f>
        <v/>
      </c>
      <c r="Q1125" s="23">
        <f>IF(D1125="","",IF(COUNTIF(pl_chave,D1125)&gt;0,"No plano atual","Fora do plano: histórico preservado"))</f>
        <v/>
      </c>
      <c r="R1125" s="23">
        <f>IF(A1125&amp;B1125&amp;C1125="","",IF(A1125="","ERRO: falta ID do registro",IF(COUNTIF(ex_id,A1125)&gt;1,"ERRO: ID do registro duplicado",IF(NOT(ISNUMBER(H1125)),"ERRO: data realizada ausente ou inválida",IF(AND(ISNUMBER(pcmd_emissao),N(H1125)&gt;N(pcmd_emissao)),"Verificar: realizada após a emissão","OK")))))</f>
        <v/>
      </c>
      <c r="S1125" s="53" t="n"/>
    </row>
    <row r="1126">
      <c r="A1126" s="25" t="n"/>
      <c r="B1126" s="29" t="n"/>
      <c r="C1126" s="25" t="n"/>
      <c r="D1126" s="23">
        <f>IF(OR(B1126="",C1126=""),"",B1126&amp;"|"&amp;C1126)</f>
        <v/>
      </c>
      <c r="E1126" s="29" t="n"/>
      <c r="F1126" s="52" t="n"/>
      <c r="G1126" s="49" t="n"/>
      <c r="H1126" s="49" t="n"/>
      <c r="I1126" s="30">
        <f>IF(OR(D1126="",NOT(ISNUMBER(G1126))),"",D1126&amp;"|"&amp;YEAR(G1126)&amp;"-"&amp;RIGHT("0"&amp;MONTH(G1126),2)&amp;"-"&amp;RIGHT("0"&amp;DAY(G1126),2))</f>
        <v/>
      </c>
      <c r="J1126" s="52" t="n"/>
      <c r="K1126" s="25" t="n"/>
      <c r="L1126" s="29" t="n"/>
      <c r="M1126" s="25" t="n"/>
      <c r="N1126" s="25" t="n"/>
      <c r="O1126" s="23">
        <f>IF(A1126&amp;B1126&amp;C1126="","",IF(I1126="","Sem vínculo",IF(COUNTIF(oc_chave,I1126)&gt;0,"Vinculada","Previsão não encontrada")))</f>
        <v/>
      </c>
      <c r="P1126" s="39">
        <f>IF(ISNUMBER(H1126),YEAR(H1126),"")</f>
        <v/>
      </c>
      <c r="Q1126" s="23">
        <f>IF(D1126="","",IF(COUNTIF(pl_chave,D1126)&gt;0,"No plano atual","Fora do plano: histórico preservado"))</f>
        <v/>
      </c>
      <c r="R1126" s="23">
        <f>IF(A1126&amp;B1126&amp;C1126="","",IF(A1126="","ERRO: falta ID do registro",IF(COUNTIF(ex_id,A1126)&gt;1,"ERRO: ID do registro duplicado",IF(NOT(ISNUMBER(H1126)),"ERRO: data realizada ausente ou inválida",IF(AND(ISNUMBER(pcmd_emissao),N(H1126)&gt;N(pcmd_emissao)),"Verificar: realizada após a emissão","OK")))))</f>
        <v/>
      </c>
      <c r="S1126" s="53" t="n"/>
    </row>
    <row r="1127">
      <c r="A1127" s="25" t="n"/>
      <c r="B1127" s="29" t="n"/>
      <c r="C1127" s="25" t="n"/>
      <c r="D1127" s="23">
        <f>IF(OR(B1127="",C1127=""),"",B1127&amp;"|"&amp;C1127)</f>
        <v/>
      </c>
      <c r="E1127" s="29" t="n"/>
      <c r="F1127" s="52" t="n"/>
      <c r="G1127" s="49" t="n"/>
      <c r="H1127" s="49" t="n"/>
      <c r="I1127" s="30">
        <f>IF(OR(D1127="",NOT(ISNUMBER(G1127))),"",D1127&amp;"|"&amp;YEAR(G1127)&amp;"-"&amp;RIGHT("0"&amp;MONTH(G1127),2)&amp;"-"&amp;RIGHT("0"&amp;DAY(G1127),2))</f>
        <v/>
      </c>
      <c r="J1127" s="52" t="n"/>
      <c r="K1127" s="25" t="n"/>
      <c r="L1127" s="29" t="n"/>
      <c r="M1127" s="25" t="n"/>
      <c r="N1127" s="25" t="n"/>
      <c r="O1127" s="23">
        <f>IF(A1127&amp;B1127&amp;C1127="","",IF(I1127="","Sem vínculo",IF(COUNTIF(oc_chave,I1127)&gt;0,"Vinculada","Previsão não encontrada")))</f>
        <v/>
      </c>
      <c r="P1127" s="39">
        <f>IF(ISNUMBER(H1127),YEAR(H1127),"")</f>
        <v/>
      </c>
      <c r="Q1127" s="23">
        <f>IF(D1127="","",IF(COUNTIF(pl_chave,D1127)&gt;0,"No plano atual","Fora do plano: histórico preservado"))</f>
        <v/>
      </c>
      <c r="R1127" s="23">
        <f>IF(A1127&amp;B1127&amp;C1127="","",IF(A1127="","ERRO: falta ID do registro",IF(COUNTIF(ex_id,A1127)&gt;1,"ERRO: ID do registro duplicado",IF(NOT(ISNUMBER(H1127)),"ERRO: data realizada ausente ou inválida",IF(AND(ISNUMBER(pcmd_emissao),N(H1127)&gt;N(pcmd_emissao)),"Verificar: realizada após a emissão","OK")))))</f>
        <v/>
      </c>
      <c r="S1127" s="53" t="n"/>
    </row>
    <row r="1128">
      <c r="A1128" s="25" t="n"/>
      <c r="B1128" s="29" t="n"/>
      <c r="C1128" s="25" t="n"/>
      <c r="D1128" s="23">
        <f>IF(OR(B1128="",C1128=""),"",B1128&amp;"|"&amp;C1128)</f>
        <v/>
      </c>
      <c r="E1128" s="29" t="n"/>
      <c r="F1128" s="52" t="n"/>
      <c r="G1128" s="49" t="n"/>
      <c r="H1128" s="49" t="n"/>
      <c r="I1128" s="30">
        <f>IF(OR(D1128="",NOT(ISNUMBER(G1128))),"",D1128&amp;"|"&amp;YEAR(G1128)&amp;"-"&amp;RIGHT("0"&amp;MONTH(G1128),2)&amp;"-"&amp;RIGHT("0"&amp;DAY(G1128),2))</f>
        <v/>
      </c>
      <c r="J1128" s="52" t="n"/>
      <c r="K1128" s="25" t="n"/>
      <c r="L1128" s="29" t="n"/>
      <c r="M1128" s="25" t="n"/>
      <c r="N1128" s="25" t="n"/>
      <c r="O1128" s="23">
        <f>IF(A1128&amp;B1128&amp;C1128="","",IF(I1128="","Sem vínculo",IF(COUNTIF(oc_chave,I1128)&gt;0,"Vinculada","Previsão não encontrada")))</f>
        <v/>
      </c>
      <c r="P1128" s="39">
        <f>IF(ISNUMBER(H1128),YEAR(H1128),"")</f>
        <v/>
      </c>
      <c r="Q1128" s="23">
        <f>IF(D1128="","",IF(COUNTIF(pl_chave,D1128)&gt;0,"No plano atual","Fora do plano: histórico preservado"))</f>
        <v/>
      </c>
      <c r="R1128" s="23">
        <f>IF(A1128&amp;B1128&amp;C1128="","",IF(A1128="","ERRO: falta ID do registro",IF(COUNTIF(ex_id,A1128)&gt;1,"ERRO: ID do registro duplicado",IF(NOT(ISNUMBER(H1128)),"ERRO: data realizada ausente ou inválida",IF(AND(ISNUMBER(pcmd_emissao),N(H1128)&gt;N(pcmd_emissao)),"Verificar: realizada após a emissão","OK")))))</f>
        <v/>
      </c>
      <c r="S1128" s="53" t="n"/>
    </row>
    <row r="1129">
      <c r="A1129" s="25" t="n"/>
      <c r="B1129" s="29" t="n"/>
      <c r="C1129" s="25" t="n"/>
      <c r="D1129" s="23">
        <f>IF(OR(B1129="",C1129=""),"",B1129&amp;"|"&amp;C1129)</f>
        <v/>
      </c>
      <c r="E1129" s="29" t="n"/>
      <c r="F1129" s="52" t="n"/>
      <c r="G1129" s="49" t="n"/>
      <c r="H1129" s="49" t="n"/>
      <c r="I1129" s="30">
        <f>IF(OR(D1129="",NOT(ISNUMBER(G1129))),"",D1129&amp;"|"&amp;YEAR(G1129)&amp;"-"&amp;RIGHT("0"&amp;MONTH(G1129),2)&amp;"-"&amp;RIGHT("0"&amp;DAY(G1129),2))</f>
        <v/>
      </c>
      <c r="J1129" s="52" t="n"/>
      <c r="K1129" s="25" t="n"/>
      <c r="L1129" s="29" t="n"/>
      <c r="M1129" s="25" t="n"/>
      <c r="N1129" s="25" t="n"/>
      <c r="O1129" s="23">
        <f>IF(A1129&amp;B1129&amp;C1129="","",IF(I1129="","Sem vínculo",IF(COUNTIF(oc_chave,I1129)&gt;0,"Vinculada","Previsão não encontrada")))</f>
        <v/>
      </c>
      <c r="P1129" s="39">
        <f>IF(ISNUMBER(H1129),YEAR(H1129),"")</f>
        <v/>
      </c>
      <c r="Q1129" s="23">
        <f>IF(D1129="","",IF(COUNTIF(pl_chave,D1129)&gt;0,"No plano atual","Fora do plano: histórico preservado"))</f>
        <v/>
      </c>
      <c r="R1129" s="23">
        <f>IF(A1129&amp;B1129&amp;C1129="","",IF(A1129="","ERRO: falta ID do registro",IF(COUNTIF(ex_id,A1129)&gt;1,"ERRO: ID do registro duplicado",IF(NOT(ISNUMBER(H1129)),"ERRO: data realizada ausente ou inválida",IF(AND(ISNUMBER(pcmd_emissao),N(H1129)&gt;N(pcmd_emissao)),"Verificar: realizada após a emissão","OK")))))</f>
        <v/>
      </c>
      <c r="S1129" s="53" t="n"/>
    </row>
    <row r="1130">
      <c r="A1130" s="25" t="n"/>
      <c r="B1130" s="29" t="n"/>
      <c r="C1130" s="25" t="n"/>
      <c r="D1130" s="23">
        <f>IF(OR(B1130="",C1130=""),"",B1130&amp;"|"&amp;C1130)</f>
        <v/>
      </c>
      <c r="E1130" s="29" t="n"/>
      <c r="F1130" s="52" t="n"/>
      <c r="G1130" s="49" t="n"/>
      <c r="H1130" s="49" t="n"/>
      <c r="I1130" s="30">
        <f>IF(OR(D1130="",NOT(ISNUMBER(G1130))),"",D1130&amp;"|"&amp;YEAR(G1130)&amp;"-"&amp;RIGHT("0"&amp;MONTH(G1130),2)&amp;"-"&amp;RIGHT("0"&amp;DAY(G1130),2))</f>
        <v/>
      </c>
      <c r="J1130" s="52" t="n"/>
      <c r="K1130" s="25" t="n"/>
      <c r="L1130" s="29" t="n"/>
      <c r="M1130" s="25" t="n"/>
      <c r="N1130" s="25" t="n"/>
      <c r="O1130" s="23">
        <f>IF(A1130&amp;B1130&amp;C1130="","",IF(I1130="","Sem vínculo",IF(COUNTIF(oc_chave,I1130)&gt;0,"Vinculada","Previsão não encontrada")))</f>
        <v/>
      </c>
      <c r="P1130" s="39">
        <f>IF(ISNUMBER(H1130),YEAR(H1130),"")</f>
        <v/>
      </c>
      <c r="Q1130" s="23">
        <f>IF(D1130="","",IF(COUNTIF(pl_chave,D1130)&gt;0,"No plano atual","Fora do plano: histórico preservado"))</f>
        <v/>
      </c>
      <c r="R1130" s="23">
        <f>IF(A1130&amp;B1130&amp;C1130="","",IF(A1130="","ERRO: falta ID do registro",IF(COUNTIF(ex_id,A1130)&gt;1,"ERRO: ID do registro duplicado",IF(NOT(ISNUMBER(H1130)),"ERRO: data realizada ausente ou inválida",IF(AND(ISNUMBER(pcmd_emissao),N(H1130)&gt;N(pcmd_emissao)),"Verificar: realizada após a emissão","OK")))))</f>
        <v/>
      </c>
      <c r="S1130" s="53" t="n"/>
    </row>
    <row r="1131">
      <c r="A1131" s="25" t="n"/>
      <c r="B1131" s="29" t="n"/>
      <c r="C1131" s="25" t="n"/>
      <c r="D1131" s="23">
        <f>IF(OR(B1131="",C1131=""),"",B1131&amp;"|"&amp;C1131)</f>
        <v/>
      </c>
      <c r="E1131" s="29" t="n"/>
      <c r="F1131" s="52" t="n"/>
      <c r="G1131" s="49" t="n"/>
      <c r="H1131" s="49" t="n"/>
      <c r="I1131" s="30">
        <f>IF(OR(D1131="",NOT(ISNUMBER(G1131))),"",D1131&amp;"|"&amp;YEAR(G1131)&amp;"-"&amp;RIGHT("0"&amp;MONTH(G1131),2)&amp;"-"&amp;RIGHT("0"&amp;DAY(G1131),2))</f>
        <v/>
      </c>
      <c r="J1131" s="52" t="n"/>
      <c r="K1131" s="25" t="n"/>
      <c r="L1131" s="29" t="n"/>
      <c r="M1131" s="25" t="n"/>
      <c r="N1131" s="25" t="n"/>
      <c r="O1131" s="23">
        <f>IF(A1131&amp;B1131&amp;C1131="","",IF(I1131="","Sem vínculo",IF(COUNTIF(oc_chave,I1131)&gt;0,"Vinculada","Previsão não encontrada")))</f>
        <v/>
      </c>
      <c r="P1131" s="39">
        <f>IF(ISNUMBER(H1131),YEAR(H1131),"")</f>
        <v/>
      </c>
      <c r="Q1131" s="23">
        <f>IF(D1131="","",IF(COUNTIF(pl_chave,D1131)&gt;0,"No plano atual","Fora do plano: histórico preservado"))</f>
        <v/>
      </c>
      <c r="R1131" s="23">
        <f>IF(A1131&amp;B1131&amp;C1131="","",IF(A1131="","ERRO: falta ID do registro",IF(COUNTIF(ex_id,A1131)&gt;1,"ERRO: ID do registro duplicado",IF(NOT(ISNUMBER(H1131)),"ERRO: data realizada ausente ou inválida",IF(AND(ISNUMBER(pcmd_emissao),N(H1131)&gt;N(pcmd_emissao)),"Verificar: realizada após a emissão","OK")))))</f>
        <v/>
      </c>
      <c r="S1131" s="53" t="n"/>
    </row>
    <row r="1132">
      <c r="A1132" s="25" t="n"/>
      <c r="B1132" s="29" t="n"/>
      <c r="C1132" s="25" t="n"/>
      <c r="D1132" s="23">
        <f>IF(OR(B1132="",C1132=""),"",B1132&amp;"|"&amp;C1132)</f>
        <v/>
      </c>
      <c r="E1132" s="29" t="n"/>
      <c r="F1132" s="52" t="n"/>
      <c r="G1132" s="49" t="n"/>
      <c r="H1132" s="49" t="n"/>
      <c r="I1132" s="30">
        <f>IF(OR(D1132="",NOT(ISNUMBER(G1132))),"",D1132&amp;"|"&amp;YEAR(G1132)&amp;"-"&amp;RIGHT("0"&amp;MONTH(G1132),2)&amp;"-"&amp;RIGHT("0"&amp;DAY(G1132),2))</f>
        <v/>
      </c>
      <c r="J1132" s="52" t="n"/>
      <c r="K1132" s="25" t="n"/>
      <c r="L1132" s="29" t="n"/>
      <c r="M1132" s="25" t="n"/>
      <c r="N1132" s="25" t="n"/>
      <c r="O1132" s="23">
        <f>IF(A1132&amp;B1132&amp;C1132="","",IF(I1132="","Sem vínculo",IF(COUNTIF(oc_chave,I1132)&gt;0,"Vinculada","Previsão não encontrada")))</f>
        <v/>
      </c>
      <c r="P1132" s="39">
        <f>IF(ISNUMBER(H1132),YEAR(H1132),"")</f>
        <v/>
      </c>
      <c r="Q1132" s="23">
        <f>IF(D1132="","",IF(COUNTIF(pl_chave,D1132)&gt;0,"No plano atual","Fora do plano: histórico preservado"))</f>
        <v/>
      </c>
      <c r="R1132" s="23">
        <f>IF(A1132&amp;B1132&amp;C1132="","",IF(A1132="","ERRO: falta ID do registro",IF(COUNTIF(ex_id,A1132)&gt;1,"ERRO: ID do registro duplicado",IF(NOT(ISNUMBER(H1132)),"ERRO: data realizada ausente ou inválida",IF(AND(ISNUMBER(pcmd_emissao),N(H1132)&gt;N(pcmd_emissao)),"Verificar: realizada após a emissão","OK")))))</f>
        <v/>
      </c>
      <c r="S1132" s="53" t="n"/>
    </row>
    <row r="1133">
      <c r="A1133" s="25" t="n"/>
      <c r="B1133" s="29" t="n"/>
      <c r="C1133" s="25" t="n"/>
      <c r="D1133" s="23">
        <f>IF(OR(B1133="",C1133=""),"",B1133&amp;"|"&amp;C1133)</f>
        <v/>
      </c>
      <c r="E1133" s="29" t="n"/>
      <c r="F1133" s="52" t="n"/>
      <c r="G1133" s="49" t="n"/>
      <c r="H1133" s="49" t="n"/>
      <c r="I1133" s="30">
        <f>IF(OR(D1133="",NOT(ISNUMBER(G1133))),"",D1133&amp;"|"&amp;YEAR(G1133)&amp;"-"&amp;RIGHT("0"&amp;MONTH(G1133),2)&amp;"-"&amp;RIGHT("0"&amp;DAY(G1133),2))</f>
        <v/>
      </c>
      <c r="J1133" s="52" t="n"/>
      <c r="K1133" s="25" t="n"/>
      <c r="L1133" s="29" t="n"/>
      <c r="M1133" s="25" t="n"/>
      <c r="N1133" s="25" t="n"/>
      <c r="O1133" s="23">
        <f>IF(A1133&amp;B1133&amp;C1133="","",IF(I1133="","Sem vínculo",IF(COUNTIF(oc_chave,I1133)&gt;0,"Vinculada","Previsão não encontrada")))</f>
        <v/>
      </c>
      <c r="P1133" s="39">
        <f>IF(ISNUMBER(H1133),YEAR(H1133),"")</f>
        <v/>
      </c>
      <c r="Q1133" s="23">
        <f>IF(D1133="","",IF(COUNTIF(pl_chave,D1133)&gt;0,"No plano atual","Fora do plano: histórico preservado"))</f>
        <v/>
      </c>
      <c r="R1133" s="23">
        <f>IF(A1133&amp;B1133&amp;C1133="","",IF(A1133="","ERRO: falta ID do registro",IF(COUNTIF(ex_id,A1133)&gt;1,"ERRO: ID do registro duplicado",IF(NOT(ISNUMBER(H1133)),"ERRO: data realizada ausente ou inválida",IF(AND(ISNUMBER(pcmd_emissao),N(H1133)&gt;N(pcmd_emissao)),"Verificar: realizada após a emissão","OK")))))</f>
        <v/>
      </c>
      <c r="S1133" s="53" t="n"/>
    </row>
    <row r="1134">
      <c r="A1134" s="25" t="n"/>
      <c r="B1134" s="29" t="n"/>
      <c r="C1134" s="25" t="n"/>
      <c r="D1134" s="23">
        <f>IF(OR(B1134="",C1134=""),"",B1134&amp;"|"&amp;C1134)</f>
        <v/>
      </c>
      <c r="E1134" s="29" t="n"/>
      <c r="F1134" s="52" t="n"/>
      <c r="G1134" s="49" t="n"/>
      <c r="H1134" s="49" t="n"/>
      <c r="I1134" s="30">
        <f>IF(OR(D1134="",NOT(ISNUMBER(G1134))),"",D1134&amp;"|"&amp;YEAR(G1134)&amp;"-"&amp;RIGHT("0"&amp;MONTH(G1134),2)&amp;"-"&amp;RIGHT("0"&amp;DAY(G1134),2))</f>
        <v/>
      </c>
      <c r="J1134" s="52" t="n"/>
      <c r="K1134" s="25" t="n"/>
      <c r="L1134" s="29" t="n"/>
      <c r="M1134" s="25" t="n"/>
      <c r="N1134" s="25" t="n"/>
      <c r="O1134" s="23">
        <f>IF(A1134&amp;B1134&amp;C1134="","",IF(I1134="","Sem vínculo",IF(COUNTIF(oc_chave,I1134)&gt;0,"Vinculada","Previsão não encontrada")))</f>
        <v/>
      </c>
      <c r="P1134" s="39">
        <f>IF(ISNUMBER(H1134),YEAR(H1134),"")</f>
        <v/>
      </c>
      <c r="Q1134" s="23">
        <f>IF(D1134="","",IF(COUNTIF(pl_chave,D1134)&gt;0,"No plano atual","Fora do plano: histórico preservado"))</f>
        <v/>
      </c>
      <c r="R1134" s="23">
        <f>IF(A1134&amp;B1134&amp;C1134="","",IF(A1134="","ERRO: falta ID do registro",IF(COUNTIF(ex_id,A1134)&gt;1,"ERRO: ID do registro duplicado",IF(NOT(ISNUMBER(H1134)),"ERRO: data realizada ausente ou inválida",IF(AND(ISNUMBER(pcmd_emissao),N(H1134)&gt;N(pcmd_emissao)),"Verificar: realizada após a emissão","OK")))))</f>
        <v/>
      </c>
      <c r="S1134" s="53" t="n"/>
    </row>
    <row r="1135">
      <c r="A1135" s="25" t="n"/>
      <c r="B1135" s="29" t="n"/>
      <c r="C1135" s="25" t="n"/>
      <c r="D1135" s="23">
        <f>IF(OR(B1135="",C1135=""),"",B1135&amp;"|"&amp;C1135)</f>
        <v/>
      </c>
      <c r="E1135" s="29" t="n"/>
      <c r="F1135" s="52" t="n"/>
      <c r="G1135" s="49" t="n"/>
      <c r="H1135" s="49" t="n"/>
      <c r="I1135" s="30">
        <f>IF(OR(D1135="",NOT(ISNUMBER(G1135))),"",D1135&amp;"|"&amp;YEAR(G1135)&amp;"-"&amp;RIGHT("0"&amp;MONTH(G1135),2)&amp;"-"&amp;RIGHT("0"&amp;DAY(G1135),2))</f>
        <v/>
      </c>
      <c r="J1135" s="52" t="n"/>
      <c r="K1135" s="25" t="n"/>
      <c r="L1135" s="29" t="n"/>
      <c r="M1135" s="25" t="n"/>
      <c r="N1135" s="25" t="n"/>
      <c r="O1135" s="23">
        <f>IF(A1135&amp;B1135&amp;C1135="","",IF(I1135="","Sem vínculo",IF(COUNTIF(oc_chave,I1135)&gt;0,"Vinculada","Previsão não encontrada")))</f>
        <v/>
      </c>
      <c r="P1135" s="39">
        <f>IF(ISNUMBER(H1135),YEAR(H1135),"")</f>
        <v/>
      </c>
      <c r="Q1135" s="23">
        <f>IF(D1135="","",IF(COUNTIF(pl_chave,D1135)&gt;0,"No plano atual","Fora do plano: histórico preservado"))</f>
        <v/>
      </c>
      <c r="R1135" s="23">
        <f>IF(A1135&amp;B1135&amp;C1135="","",IF(A1135="","ERRO: falta ID do registro",IF(COUNTIF(ex_id,A1135)&gt;1,"ERRO: ID do registro duplicado",IF(NOT(ISNUMBER(H1135)),"ERRO: data realizada ausente ou inválida",IF(AND(ISNUMBER(pcmd_emissao),N(H1135)&gt;N(pcmd_emissao)),"Verificar: realizada após a emissão","OK")))))</f>
        <v/>
      </c>
      <c r="S1135" s="53" t="n"/>
    </row>
    <row r="1136">
      <c r="A1136" s="25" t="n"/>
      <c r="B1136" s="29" t="n"/>
      <c r="C1136" s="25" t="n"/>
      <c r="D1136" s="23">
        <f>IF(OR(B1136="",C1136=""),"",B1136&amp;"|"&amp;C1136)</f>
        <v/>
      </c>
      <c r="E1136" s="29" t="n"/>
      <c r="F1136" s="52" t="n"/>
      <c r="G1136" s="49" t="n"/>
      <c r="H1136" s="49" t="n"/>
      <c r="I1136" s="30">
        <f>IF(OR(D1136="",NOT(ISNUMBER(G1136))),"",D1136&amp;"|"&amp;YEAR(G1136)&amp;"-"&amp;RIGHT("0"&amp;MONTH(G1136),2)&amp;"-"&amp;RIGHT("0"&amp;DAY(G1136),2))</f>
        <v/>
      </c>
      <c r="J1136" s="52" t="n"/>
      <c r="K1136" s="25" t="n"/>
      <c r="L1136" s="29" t="n"/>
      <c r="M1136" s="25" t="n"/>
      <c r="N1136" s="25" t="n"/>
      <c r="O1136" s="23">
        <f>IF(A1136&amp;B1136&amp;C1136="","",IF(I1136="","Sem vínculo",IF(COUNTIF(oc_chave,I1136)&gt;0,"Vinculada","Previsão não encontrada")))</f>
        <v/>
      </c>
      <c r="P1136" s="39">
        <f>IF(ISNUMBER(H1136),YEAR(H1136),"")</f>
        <v/>
      </c>
      <c r="Q1136" s="23">
        <f>IF(D1136="","",IF(COUNTIF(pl_chave,D1136)&gt;0,"No plano atual","Fora do plano: histórico preservado"))</f>
        <v/>
      </c>
      <c r="R1136" s="23">
        <f>IF(A1136&amp;B1136&amp;C1136="","",IF(A1136="","ERRO: falta ID do registro",IF(COUNTIF(ex_id,A1136)&gt;1,"ERRO: ID do registro duplicado",IF(NOT(ISNUMBER(H1136)),"ERRO: data realizada ausente ou inválida",IF(AND(ISNUMBER(pcmd_emissao),N(H1136)&gt;N(pcmd_emissao)),"Verificar: realizada após a emissão","OK")))))</f>
        <v/>
      </c>
      <c r="S1136" s="53" t="n"/>
    </row>
    <row r="1137">
      <c r="A1137" s="25" t="n"/>
      <c r="B1137" s="29" t="n"/>
      <c r="C1137" s="25" t="n"/>
      <c r="D1137" s="23">
        <f>IF(OR(B1137="",C1137=""),"",B1137&amp;"|"&amp;C1137)</f>
        <v/>
      </c>
      <c r="E1137" s="29" t="n"/>
      <c r="F1137" s="52" t="n"/>
      <c r="G1137" s="49" t="n"/>
      <c r="H1137" s="49" t="n"/>
      <c r="I1137" s="30">
        <f>IF(OR(D1137="",NOT(ISNUMBER(G1137))),"",D1137&amp;"|"&amp;YEAR(G1137)&amp;"-"&amp;RIGHT("0"&amp;MONTH(G1137),2)&amp;"-"&amp;RIGHT("0"&amp;DAY(G1137),2))</f>
        <v/>
      </c>
      <c r="J1137" s="52" t="n"/>
      <c r="K1137" s="25" t="n"/>
      <c r="L1137" s="29" t="n"/>
      <c r="M1137" s="25" t="n"/>
      <c r="N1137" s="25" t="n"/>
      <c r="O1137" s="23">
        <f>IF(A1137&amp;B1137&amp;C1137="","",IF(I1137="","Sem vínculo",IF(COUNTIF(oc_chave,I1137)&gt;0,"Vinculada","Previsão não encontrada")))</f>
        <v/>
      </c>
      <c r="P1137" s="39">
        <f>IF(ISNUMBER(H1137),YEAR(H1137),"")</f>
        <v/>
      </c>
      <c r="Q1137" s="23">
        <f>IF(D1137="","",IF(COUNTIF(pl_chave,D1137)&gt;0,"No plano atual","Fora do plano: histórico preservado"))</f>
        <v/>
      </c>
      <c r="R1137" s="23">
        <f>IF(A1137&amp;B1137&amp;C1137="","",IF(A1137="","ERRO: falta ID do registro",IF(COUNTIF(ex_id,A1137)&gt;1,"ERRO: ID do registro duplicado",IF(NOT(ISNUMBER(H1137)),"ERRO: data realizada ausente ou inválida",IF(AND(ISNUMBER(pcmd_emissao),N(H1137)&gt;N(pcmd_emissao)),"Verificar: realizada após a emissão","OK")))))</f>
        <v/>
      </c>
      <c r="S1137" s="53" t="n"/>
    </row>
    <row r="1138">
      <c r="A1138" s="25" t="n"/>
      <c r="B1138" s="29" t="n"/>
      <c r="C1138" s="25" t="n"/>
      <c r="D1138" s="23">
        <f>IF(OR(B1138="",C1138=""),"",B1138&amp;"|"&amp;C1138)</f>
        <v/>
      </c>
      <c r="E1138" s="29" t="n"/>
      <c r="F1138" s="52" t="n"/>
      <c r="G1138" s="49" t="n"/>
      <c r="H1138" s="49" t="n"/>
      <c r="I1138" s="30">
        <f>IF(OR(D1138="",NOT(ISNUMBER(G1138))),"",D1138&amp;"|"&amp;YEAR(G1138)&amp;"-"&amp;RIGHT("0"&amp;MONTH(G1138),2)&amp;"-"&amp;RIGHT("0"&amp;DAY(G1138),2))</f>
        <v/>
      </c>
      <c r="J1138" s="52" t="n"/>
      <c r="K1138" s="25" t="n"/>
      <c r="L1138" s="29" t="n"/>
      <c r="M1138" s="25" t="n"/>
      <c r="N1138" s="25" t="n"/>
      <c r="O1138" s="23">
        <f>IF(A1138&amp;B1138&amp;C1138="","",IF(I1138="","Sem vínculo",IF(COUNTIF(oc_chave,I1138)&gt;0,"Vinculada","Previsão não encontrada")))</f>
        <v/>
      </c>
      <c r="P1138" s="39">
        <f>IF(ISNUMBER(H1138),YEAR(H1138),"")</f>
        <v/>
      </c>
      <c r="Q1138" s="23">
        <f>IF(D1138="","",IF(COUNTIF(pl_chave,D1138)&gt;0,"No plano atual","Fora do plano: histórico preservado"))</f>
        <v/>
      </c>
      <c r="R1138" s="23">
        <f>IF(A1138&amp;B1138&amp;C1138="","",IF(A1138="","ERRO: falta ID do registro",IF(COUNTIF(ex_id,A1138)&gt;1,"ERRO: ID do registro duplicado",IF(NOT(ISNUMBER(H1138)),"ERRO: data realizada ausente ou inválida",IF(AND(ISNUMBER(pcmd_emissao),N(H1138)&gt;N(pcmd_emissao)),"Verificar: realizada após a emissão","OK")))))</f>
        <v/>
      </c>
      <c r="S1138" s="53" t="n"/>
    </row>
    <row r="1139">
      <c r="A1139" s="25" t="n"/>
      <c r="B1139" s="29" t="n"/>
      <c r="C1139" s="25" t="n"/>
      <c r="D1139" s="23">
        <f>IF(OR(B1139="",C1139=""),"",B1139&amp;"|"&amp;C1139)</f>
        <v/>
      </c>
      <c r="E1139" s="29" t="n"/>
      <c r="F1139" s="52" t="n"/>
      <c r="G1139" s="49" t="n"/>
      <c r="H1139" s="49" t="n"/>
      <c r="I1139" s="30">
        <f>IF(OR(D1139="",NOT(ISNUMBER(G1139))),"",D1139&amp;"|"&amp;YEAR(G1139)&amp;"-"&amp;RIGHT("0"&amp;MONTH(G1139),2)&amp;"-"&amp;RIGHT("0"&amp;DAY(G1139),2))</f>
        <v/>
      </c>
      <c r="J1139" s="52" t="n"/>
      <c r="K1139" s="25" t="n"/>
      <c r="L1139" s="29" t="n"/>
      <c r="M1139" s="25" t="n"/>
      <c r="N1139" s="25" t="n"/>
      <c r="O1139" s="23">
        <f>IF(A1139&amp;B1139&amp;C1139="","",IF(I1139="","Sem vínculo",IF(COUNTIF(oc_chave,I1139)&gt;0,"Vinculada","Previsão não encontrada")))</f>
        <v/>
      </c>
      <c r="P1139" s="39">
        <f>IF(ISNUMBER(H1139),YEAR(H1139),"")</f>
        <v/>
      </c>
      <c r="Q1139" s="23">
        <f>IF(D1139="","",IF(COUNTIF(pl_chave,D1139)&gt;0,"No plano atual","Fora do plano: histórico preservado"))</f>
        <v/>
      </c>
      <c r="R1139" s="23">
        <f>IF(A1139&amp;B1139&amp;C1139="","",IF(A1139="","ERRO: falta ID do registro",IF(COUNTIF(ex_id,A1139)&gt;1,"ERRO: ID do registro duplicado",IF(NOT(ISNUMBER(H1139)),"ERRO: data realizada ausente ou inválida",IF(AND(ISNUMBER(pcmd_emissao),N(H1139)&gt;N(pcmd_emissao)),"Verificar: realizada após a emissão","OK")))))</f>
        <v/>
      </c>
      <c r="S1139" s="53" t="n"/>
    </row>
    <row r="1140">
      <c r="A1140" s="25" t="n"/>
      <c r="B1140" s="29" t="n"/>
      <c r="C1140" s="25" t="n"/>
      <c r="D1140" s="23">
        <f>IF(OR(B1140="",C1140=""),"",B1140&amp;"|"&amp;C1140)</f>
        <v/>
      </c>
      <c r="E1140" s="29" t="n"/>
      <c r="F1140" s="52" t="n"/>
      <c r="G1140" s="49" t="n"/>
      <c r="H1140" s="49" t="n"/>
      <c r="I1140" s="30">
        <f>IF(OR(D1140="",NOT(ISNUMBER(G1140))),"",D1140&amp;"|"&amp;YEAR(G1140)&amp;"-"&amp;RIGHT("0"&amp;MONTH(G1140),2)&amp;"-"&amp;RIGHT("0"&amp;DAY(G1140),2))</f>
        <v/>
      </c>
      <c r="J1140" s="52" t="n"/>
      <c r="K1140" s="25" t="n"/>
      <c r="L1140" s="29" t="n"/>
      <c r="M1140" s="25" t="n"/>
      <c r="N1140" s="25" t="n"/>
      <c r="O1140" s="23">
        <f>IF(A1140&amp;B1140&amp;C1140="","",IF(I1140="","Sem vínculo",IF(COUNTIF(oc_chave,I1140)&gt;0,"Vinculada","Previsão não encontrada")))</f>
        <v/>
      </c>
      <c r="P1140" s="39">
        <f>IF(ISNUMBER(H1140),YEAR(H1140),"")</f>
        <v/>
      </c>
      <c r="Q1140" s="23">
        <f>IF(D1140="","",IF(COUNTIF(pl_chave,D1140)&gt;0,"No plano atual","Fora do plano: histórico preservado"))</f>
        <v/>
      </c>
      <c r="R1140" s="23">
        <f>IF(A1140&amp;B1140&amp;C1140="","",IF(A1140="","ERRO: falta ID do registro",IF(COUNTIF(ex_id,A1140)&gt;1,"ERRO: ID do registro duplicado",IF(NOT(ISNUMBER(H1140)),"ERRO: data realizada ausente ou inválida",IF(AND(ISNUMBER(pcmd_emissao),N(H1140)&gt;N(pcmd_emissao)),"Verificar: realizada após a emissão","OK")))))</f>
        <v/>
      </c>
      <c r="S1140" s="53" t="n"/>
    </row>
    <row r="1141">
      <c r="A1141" s="25" t="n"/>
      <c r="B1141" s="29" t="n"/>
      <c r="C1141" s="25" t="n"/>
      <c r="D1141" s="23">
        <f>IF(OR(B1141="",C1141=""),"",B1141&amp;"|"&amp;C1141)</f>
        <v/>
      </c>
      <c r="E1141" s="29" t="n"/>
      <c r="F1141" s="52" t="n"/>
      <c r="G1141" s="49" t="n"/>
      <c r="H1141" s="49" t="n"/>
      <c r="I1141" s="30">
        <f>IF(OR(D1141="",NOT(ISNUMBER(G1141))),"",D1141&amp;"|"&amp;YEAR(G1141)&amp;"-"&amp;RIGHT("0"&amp;MONTH(G1141),2)&amp;"-"&amp;RIGHT("0"&amp;DAY(G1141),2))</f>
        <v/>
      </c>
      <c r="J1141" s="52" t="n"/>
      <c r="K1141" s="25" t="n"/>
      <c r="L1141" s="29" t="n"/>
      <c r="M1141" s="25" t="n"/>
      <c r="N1141" s="25" t="n"/>
      <c r="O1141" s="23">
        <f>IF(A1141&amp;B1141&amp;C1141="","",IF(I1141="","Sem vínculo",IF(COUNTIF(oc_chave,I1141)&gt;0,"Vinculada","Previsão não encontrada")))</f>
        <v/>
      </c>
      <c r="P1141" s="39">
        <f>IF(ISNUMBER(H1141),YEAR(H1141),"")</f>
        <v/>
      </c>
      <c r="Q1141" s="23">
        <f>IF(D1141="","",IF(COUNTIF(pl_chave,D1141)&gt;0,"No plano atual","Fora do plano: histórico preservado"))</f>
        <v/>
      </c>
      <c r="R1141" s="23">
        <f>IF(A1141&amp;B1141&amp;C1141="","",IF(A1141="","ERRO: falta ID do registro",IF(COUNTIF(ex_id,A1141)&gt;1,"ERRO: ID do registro duplicado",IF(NOT(ISNUMBER(H1141)),"ERRO: data realizada ausente ou inválida",IF(AND(ISNUMBER(pcmd_emissao),N(H1141)&gt;N(pcmd_emissao)),"Verificar: realizada após a emissão","OK")))))</f>
        <v/>
      </c>
      <c r="S1141" s="53" t="n"/>
    </row>
    <row r="1142">
      <c r="A1142" s="25" t="n"/>
      <c r="B1142" s="29" t="n"/>
      <c r="C1142" s="25" t="n"/>
      <c r="D1142" s="23">
        <f>IF(OR(B1142="",C1142=""),"",B1142&amp;"|"&amp;C1142)</f>
        <v/>
      </c>
      <c r="E1142" s="29" t="n"/>
      <c r="F1142" s="52" t="n"/>
      <c r="G1142" s="49" t="n"/>
      <c r="H1142" s="49" t="n"/>
      <c r="I1142" s="30">
        <f>IF(OR(D1142="",NOT(ISNUMBER(G1142))),"",D1142&amp;"|"&amp;YEAR(G1142)&amp;"-"&amp;RIGHT("0"&amp;MONTH(G1142),2)&amp;"-"&amp;RIGHT("0"&amp;DAY(G1142),2))</f>
        <v/>
      </c>
      <c r="J1142" s="52" t="n"/>
      <c r="K1142" s="25" t="n"/>
      <c r="L1142" s="29" t="n"/>
      <c r="M1142" s="25" t="n"/>
      <c r="N1142" s="25" t="n"/>
      <c r="O1142" s="23">
        <f>IF(A1142&amp;B1142&amp;C1142="","",IF(I1142="","Sem vínculo",IF(COUNTIF(oc_chave,I1142)&gt;0,"Vinculada","Previsão não encontrada")))</f>
        <v/>
      </c>
      <c r="P1142" s="39">
        <f>IF(ISNUMBER(H1142),YEAR(H1142),"")</f>
        <v/>
      </c>
      <c r="Q1142" s="23">
        <f>IF(D1142="","",IF(COUNTIF(pl_chave,D1142)&gt;0,"No plano atual","Fora do plano: histórico preservado"))</f>
        <v/>
      </c>
      <c r="R1142" s="23">
        <f>IF(A1142&amp;B1142&amp;C1142="","",IF(A1142="","ERRO: falta ID do registro",IF(COUNTIF(ex_id,A1142)&gt;1,"ERRO: ID do registro duplicado",IF(NOT(ISNUMBER(H1142)),"ERRO: data realizada ausente ou inválida",IF(AND(ISNUMBER(pcmd_emissao),N(H1142)&gt;N(pcmd_emissao)),"Verificar: realizada após a emissão","OK")))))</f>
        <v/>
      </c>
      <c r="S1142" s="53" t="n"/>
    </row>
    <row r="1143">
      <c r="A1143" s="25" t="n"/>
      <c r="B1143" s="29" t="n"/>
      <c r="C1143" s="25" t="n"/>
      <c r="D1143" s="23">
        <f>IF(OR(B1143="",C1143=""),"",B1143&amp;"|"&amp;C1143)</f>
        <v/>
      </c>
      <c r="E1143" s="29" t="n"/>
      <c r="F1143" s="52" t="n"/>
      <c r="G1143" s="49" t="n"/>
      <c r="H1143" s="49" t="n"/>
      <c r="I1143" s="30">
        <f>IF(OR(D1143="",NOT(ISNUMBER(G1143))),"",D1143&amp;"|"&amp;YEAR(G1143)&amp;"-"&amp;RIGHT("0"&amp;MONTH(G1143),2)&amp;"-"&amp;RIGHT("0"&amp;DAY(G1143),2))</f>
        <v/>
      </c>
      <c r="J1143" s="52" t="n"/>
      <c r="K1143" s="25" t="n"/>
      <c r="L1143" s="29" t="n"/>
      <c r="M1143" s="25" t="n"/>
      <c r="N1143" s="25" t="n"/>
      <c r="O1143" s="23">
        <f>IF(A1143&amp;B1143&amp;C1143="","",IF(I1143="","Sem vínculo",IF(COUNTIF(oc_chave,I1143)&gt;0,"Vinculada","Previsão não encontrada")))</f>
        <v/>
      </c>
      <c r="P1143" s="39">
        <f>IF(ISNUMBER(H1143),YEAR(H1143),"")</f>
        <v/>
      </c>
      <c r="Q1143" s="23">
        <f>IF(D1143="","",IF(COUNTIF(pl_chave,D1143)&gt;0,"No plano atual","Fora do plano: histórico preservado"))</f>
        <v/>
      </c>
      <c r="R1143" s="23">
        <f>IF(A1143&amp;B1143&amp;C1143="","",IF(A1143="","ERRO: falta ID do registro",IF(COUNTIF(ex_id,A1143)&gt;1,"ERRO: ID do registro duplicado",IF(NOT(ISNUMBER(H1143)),"ERRO: data realizada ausente ou inválida",IF(AND(ISNUMBER(pcmd_emissao),N(H1143)&gt;N(pcmd_emissao)),"Verificar: realizada após a emissão","OK")))))</f>
        <v/>
      </c>
      <c r="S1143" s="53" t="n"/>
    </row>
    <row r="1144">
      <c r="A1144" s="25" t="n"/>
      <c r="B1144" s="29" t="n"/>
      <c r="C1144" s="25" t="n"/>
      <c r="D1144" s="23">
        <f>IF(OR(B1144="",C1144=""),"",B1144&amp;"|"&amp;C1144)</f>
        <v/>
      </c>
      <c r="E1144" s="29" t="n"/>
      <c r="F1144" s="52" t="n"/>
      <c r="G1144" s="49" t="n"/>
      <c r="H1144" s="49" t="n"/>
      <c r="I1144" s="30">
        <f>IF(OR(D1144="",NOT(ISNUMBER(G1144))),"",D1144&amp;"|"&amp;YEAR(G1144)&amp;"-"&amp;RIGHT("0"&amp;MONTH(G1144),2)&amp;"-"&amp;RIGHT("0"&amp;DAY(G1144),2))</f>
        <v/>
      </c>
      <c r="J1144" s="52" t="n"/>
      <c r="K1144" s="25" t="n"/>
      <c r="L1144" s="29" t="n"/>
      <c r="M1144" s="25" t="n"/>
      <c r="N1144" s="25" t="n"/>
      <c r="O1144" s="23">
        <f>IF(A1144&amp;B1144&amp;C1144="","",IF(I1144="","Sem vínculo",IF(COUNTIF(oc_chave,I1144)&gt;0,"Vinculada","Previsão não encontrada")))</f>
        <v/>
      </c>
      <c r="P1144" s="39">
        <f>IF(ISNUMBER(H1144),YEAR(H1144),"")</f>
        <v/>
      </c>
      <c r="Q1144" s="23">
        <f>IF(D1144="","",IF(COUNTIF(pl_chave,D1144)&gt;0,"No plano atual","Fora do plano: histórico preservado"))</f>
        <v/>
      </c>
      <c r="R1144" s="23">
        <f>IF(A1144&amp;B1144&amp;C1144="","",IF(A1144="","ERRO: falta ID do registro",IF(COUNTIF(ex_id,A1144)&gt;1,"ERRO: ID do registro duplicado",IF(NOT(ISNUMBER(H1144)),"ERRO: data realizada ausente ou inválida",IF(AND(ISNUMBER(pcmd_emissao),N(H1144)&gt;N(pcmd_emissao)),"Verificar: realizada após a emissão","OK")))))</f>
        <v/>
      </c>
      <c r="S1144" s="53" t="n"/>
    </row>
    <row r="1145">
      <c r="A1145" s="25" t="n"/>
      <c r="B1145" s="29" t="n"/>
      <c r="C1145" s="25" t="n"/>
      <c r="D1145" s="23">
        <f>IF(OR(B1145="",C1145=""),"",B1145&amp;"|"&amp;C1145)</f>
        <v/>
      </c>
      <c r="E1145" s="29" t="n"/>
      <c r="F1145" s="52" t="n"/>
      <c r="G1145" s="49" t="n"/>
      <c r="H1145" s="49" t="n"/>
      <c r="I1145" s="30">
        <f>IF(OR(D1145="",NOT(ISNUMBER(G1145))),"",D1145&amp;"|"&amp;YEAR(G1145)&amp;"-"&amp;RIGHT("0"&amp;MONTH(G1145),2)&amp;"-"&amp;RIGHT("0"&amp;DAY(G1145),2))</f>
        <v/>
      </c>
      <c r="J1145" s="52" t="n"/>
      <c r="K1145" s="25" t="n"/>
      <c r="L1145" s="29" t="n"/>
      <c r="M1145" s="25" t="n"/>
      <c r="N1145" s="25" t="n"/>
      <c r="O1145" s="23">
        <f>IF(A1145&amp;B1145&amp;C1145="","",IF(I1145="","Sem vínculo",IF(COUNTIF(oc_chave,I1145)&gt;0,"Vinculada","Previsão não encontrada")))</f>
        <v/>
      </c>
      <c r="P1145" s="39">
        <f>IF(ISNUMBER(H1145),YEAR(H1145),"")</f>
        <v/>
      </c>
      <c r="Q1145" s="23">
        <f>IF(D1145="","",IF(COUNTIF(pl_chave,D1145)&gt;0,"No plano atual","Fora do plano: histórico preservado"))</f>
        <v/>
      </c>
      <c r="R1145" s="23">
        <f>IF(A1145&amp;B1145&amp;C1145="","",IF(A1145="","ERRO: falta ID do registro",IF(COUNTIF(ex_id,A1145)&gt;1,"ERRO: ID do registro duplicado",IF(NOT(ISNUMBER(H1145)),"ERRO: data realizada ausente ou inválida",IF(AND(ISNUMBER(pcmd_emissao),N(H1145)&gt;N(pcmd_emissao)),"Verificar: realizada após a emissão","OK")))))</f>
        <v/>
      </c>
      <c r="S1145" s="53" t="n"/>
    </row>
    <row r="1146">
      <c r="A1146" s="25" t="n"/>
      <c r="B1146" s="29" t="n"/>
      <c r="C1146" s="25" t="n"/>
      <c r="D1146" s="23">
        <f>IF(OR(B1146="",C1146=""),"",B1146&amp;"|"&amp;C1146)</f>
        <v/>
      </c>
      <c r="E1146" s="29" t="n"/>
      <c r="F1146" s="52" t="n"/>
      <c r="G1146" s="49" t="n"/>
      <c r="H1146" s="49" t="n"/>
      <c r="I1146" s="30">
        <f>IF(OR(D1146="",NOT(ISNUMBER(G1146))),"",D1146&amp;"|"&amp;YEAR(G1146)&amp;"-"&amp;RIGHT("0"&amp;MONTH(G1146),2)&amp;"-"&amp;RIGHT("0"&amp;DAY(G1146),2))</f>
        <v/>
      </c>
      <c r="J1146" s="52" t="n"/>
      <c r="K1146" s="25" t="n"/>
      <c r="L1146" s="29" t="n"/>
      <c r="M1146" s="25" t="n"/>
      <c r="N1146" s="25" t="n"/>
      <c r="O1146" s="23">
        <f>IF(A1146&amp;B1146&amp;C1146="","",IF(I1146="","Sem vínculo",IF(COUNTIF(oc_chave,I1146)&gt;0,"Vinculada","Previsão não encontrada")))</f>
        <v/>
      </c>
      <c r="P1146" s="39">
        <f>IF(ISNUMBER(H1146),YEAR(H1146),"")</f>
        <v/>
      </c>
      <c r="Q1146" s="23">
        <f>IF(D1146="","",IF(COUNTIF(pl_chave,D1146)&gt;0,"No plano atual","Fora do plano: histórico preservado"))</f>
        <v/>
      </c>
      <c r="R1146" s="23">
        <f>IF(A1146&amp;B1146&amp;C1146="","",IF(A1146="","ERRO: falta ID do registro",IF(COUNTIF(ex_id,A1146)&gt;1,"ERRO: ID do registro duplicado",IF(NOT(ISNUMBER(H1146)),"ERRO: data realizada ausente ou inválida",IF(AND(ISNUMBER(pcmd_emissao),N(H1146)&gt;N(pcmd_emissao)),"Verificar: realizada após a emissão","OK")))))</f>
        <v/>
      </c>
      <c r="S1146" s="53" t="n"/>
    </row>
    <row r="1147">
      <c r="A1147" s="25" t="n"/>
      <c r="B1147" s="29" t="n"/>
      <c r="C1147" s="25" t="n"/>
      <c r="D1147" s="23">
        <f>IF(OR(B1147="",C1147=""),"",B1147&amp;"|"&amp;C1147)</f>
        <v/>
      </c>
      <c r="E1147" s="29" t="n"/>
      <c r="F1147" s="52" t="n"/>
      <c r="G1147" s="49" t="n"/>
      <c r="H1147" s="49" t="n"/>
      <c r="I1147" s="30">
        <f>IF(OR(D1147="",NOT(ISNUMBER(G1147))),"",D1147&amp;"|"&amp;YEAR(G1147)&amp;"-"&amp;RIGHT("0"&amp;MONTH(G1147),2)&amp;"-"&amp;RIGHT("0"&amp;DAY(G1147),2))</f>
        <v/>
      </c>
      <c r="J1147" s="52" t="n"/>
      <c r="K1147" s="25" t="n"/>
      <c r="L1147" s="29" t="n"/>
      <c r="M1147" s="25" t="n"/>
      <c r="N1147" s="25" t="n"/>
      <c r="O1147" s="23">
        <f>IF(A1147&amp;B1147&amp;C1147="","",IF(I1147="","Sem vínculo",IF(COUNTIF(oc_chave,I1147)&gt;0,"Vinculada","Previsão não encontrada")))</f>
        <v/>
      </c>
      <c r="P1147" s="39">
        <f>IF(ISNUMBER(H1147),YEAR(H1147),"")</f>
        <v/>
      </c>
      <c r="Q1147" s="23">
        <f>IF(D1147="","",IF(COUNTIF(pl_chave,D1147)&gt;0,"No plano atual","Fora do plano: histórico preservado"))</f>
        <v/>
      </c>
      <c r="R1147" s="23">
        <f>IF(A1147&amp;B1147&amp;C1147="","",IF(A1147="","ERRO: falta ID do registro",IF(COUNTIF(ex_id,A1147)&gt;1,"ERRO: ID do registro duplicado",IF(NOT(ISNUMBER(H1147)),"ERRO: data realizada ausente ou inválida",IF(AND(ISNUMBER(pcmd_emissao),N(H1147)&gt;N(pcmd_emissao)),"Verificar: realizada após a emissão","OK")))))</f>
        <v/>
      </c>
      <c r="S1147" s="53" t="n"/>
    </row>
    <row r="1148">
      <c r="A1148" s="25" t="n"/>
      <c r="B1148" s="29" t="n"/>
      <c r="C1148" s="25" t="n"/>
      <c r="D1148" s="23">
        <f>IF(OR(B1148="",C1148=""),"",B1148&amp;"|"&amp;C1148)</f>
        <v/>
      </c>
      <c r="E1148" s="29" t="n"/>
      <c r="F1148" s="52" t="n"/>
      <c r="G1148" s="49" t="n"/>
      <c r="H1148" s="49" t="n"/>
      <c r="I1148" s="30">
        <f>IF(OR(D1148="",NOT(ISNUMBER(G1148))),"",D1148&amp;"|"&amp;YEAR(G1148)&amp;"-"&amp;RIGHT("0"&amp;MONTH(G1148),2)&amp;"-"&amp;RIGHT("0"&amp;DAY(G1148),2))</f>
        <v/>
      </c>
      <c r="J1148" s="52" t="n"/>
      <c r="K1148" s="25" t="n"/>
      <c r="L1148" s="29" t="n"/>
      <c r="M1148" s="25" t="n"/>
      <c r="N1148" s="25" t="n"/>
      <c r="O1148" s="23">
        <f>IF(A1148&amp;B1148&amp;C1148="","",IF(I1148="","Sem vínculo",IF(COUNTIF(oc_chave,I1148)&gt;0,"Vinculada","Previsão não encontrada")))</f>
        <v/>
      </c>
      <c r="P1148" s="39">
        <f>IF(ISNUMBER(H1148),YEAR(H1148),"")</f>
        <v/>
      </c>
      <c r="Q1148" s="23">
        <f>IF(D1148="","",IF(COUNTIF(pl_chave,D1148)&gt;0,"No plano atual","Fora do plano: histórico preservado"))</f>
        <v/>
      </c>
      <c r="R1148" s="23">
        <f>IF(A1148&amp;B1148&amp;C1148="","",IF(A1148="","ERRO: falta ID do registro",IF(COUNTIF(ex_id,A1148)&gt;1,"ERRO: ID do registro duplicado",IF(NOT(ISNUMBER(H1148)),"ERRO: data realizada ausente ou inválida",IF(AND(ISNUMBER(pcmd_emissao),N(H1148)&gt;N(pcmd_emissao)),"Verificar: realizada após a emissão","OK")))))</f>
        <v/>
      </c>
      <c r="S1148" s="53" t="n"/>
    </row>
    <row r="1149">
      <c r="A1149" s="25" t="n"/>
      <c r="B1149" s="29" t="n"/>
      <c r="C1149" s="25" t="n"/>
      <c r="D1149" s="23">
        <f>IF(OR(B1149="",C1149=""),"",B1149&amp;"|"&amp;C1149)</f>
        <v/>
      </c>
      <c r="E1149" s="29" t="n"/>
      <c r="F1149" s="52" t="n"/>
      <c r="G1149" s="49" t="n"/>
      <c r="H1149" s="49" t="n"/>
      <c r="I1149" s="30">
        <f>IF(OR(D1149="",NOT(ISNUMBER(G1149))),"",D1149&amp;"|"&amp;YEAR(G1149)&amp;"-"&amp;RIGHT("0"&amp;MONTH(G1149),2)&amp;"-"&amp;RIGHT("0"&amp;DAY(G1149),2))</f>
        <v/>
      </c>
      <c r="J1149" s="52" t="n"/>
      <c r="K1149" s="25" t="n"/>
      <c r="L1149" s="29" t="n"/>
      <c r="M1149" s="25" t="n"/>
      <c r="N1149" s="25" t="n"/>
      <c r="O1149" s="23">
        <f>IF(A1149&amp;B1149&amp;C1149="","",IF(I1149="","Sem vínculo",IF(COUNTIF(oc_chave,I1149)&gt;0,"Vinculada","Previsão não encontrada")))</f>
        <v/>
      </c>
      <c r="P1149" s="39">
        <f>IF(ISNUMBER(H1149),YEAR(H1149),"")</f>
        <v/>
      </c>
      <c r="Q1149" s="23">
        <f>IF(D1149="","",IF(COUNTIF(pl_chave,D1149)&gt;0,"No plano atual","Fora do plano: histórico preservado"))</f>
        <v/>
      </c>
      <c r="R1149" s="23">
        <f>IF(A1149&amp;B1149&amp;C1149="","",IF(A1149="","ERRO: falta ID do registro",IF(COUNTIF(ex_id,A1149)&gt;1,"ERRO: ID do registro duplicado",IF(NOT(ISNUMBER(H1149)),"ERRO: data realizada ausente ou inválida",IF(AND(ISNUMBER(pcmd_emissao),N(H1149)&gt;N(pcmd_emissao)),"Verificar: realizada após a emissão","OK")))))</f>
        <v/>
      </c>
      <c r="S1149" s="53" t="n"/>
    </row>
    <row r="1150">
      <c r="A1150" s="25" t="n"/>
      <c r="B1150" s="29" t="n"/>
      <c r="C1150" s="25" t="n"/>
      <c r="D1150" s="23">
        <f>IF(OR(B1150="",C1150=""),"",B1150&amp;"|"&amp;C1150)</f>
        <v/>
      </c>
      <c r="E1150" s="29" t="n"/>
      <c r="F1150" s="52" t="n"/>
      <c r="G1150" s="49" t="n"/>
      <c r="H1150" s="49" t="n"/>
      <c r="I1150" s="30">
        <f>IF(OR(D1150="",NOT(ISNUMBER(G1150))),"",D1150&amp;"|"&amp;YEAR(G1150)&amp;"-"&amp;RIGHT("0"&amp;MONTH(G1150),2)&amp;"-"&amp;RIGHT("0"&amp;DAY(G1150),2))</f>
        <v/>
      </c>
      <c r="J1150" s="52" t="n"/>
      <c r="K1150" s="25" t="n"/>
      <c r="L1150" s="29" t="n"/>
      <c r="M1150" s="25" t="n"/>
      <c r="N1150" s="25" t="n"/>
      <c r="O1150" s="23">
        <f>IF(A1150&amp;B1150&amp;C1150="","",IF(I1150="","Sem vínculo",IF(COUNTIF(oc_chave,I1150)&gt;0,"Vinculada","Previsão não encontrada")))</f>
        <v/>
      </c>
      <c r="P1150" s="39">
        <f>IF(ISNUMBER(H1150),YEAR(H1150),"")</f>
        <v/>
      </c>
      <c r="Q1150" s="23">
        <f>IF(D1150="","",IF(COUNTIF(pl_chave,D1150)&gt;0,"No plano atual","Fora do plano: histórico preservado"))</f>
        <v/>
      </c>
      <c r="R1150" s="23">
        <f>IF(A1150&amp;B1150&amp;C1150="","",IF(A1150="","ERRO: falta ID do registro",IF(COUNTIF(ex_id,A1150)&gt;1,"ERRO: ID do registro duplicado",IF(NOT(ISNUMBER(H1150)),"ERRO: data realizada ausente ou inválida",IF(AND(ISNUMBER(pcmd_emissao),N(H1150)&gt;N(pcmd_emissao)),"Verificar: realizada após a emissão","OK")))))</f>
        <v/>
      </c>
      <c r="S1150" s="53" t="n"/>
    </row>
    <row r="1151">
      <c r="A1151" s="25" t="n"/>
      <c r="B1151" s="29" t="n"/>
      <c r="C1151" s="25" t="n"/>
      <c r="D1151" s="23">
        <f>IF(OR(B1151="",C1151=""),"",B1151&amp;"|"&amp;C1151)</f>
        <v/>
      </c>
      <c r="E1151" s="29" t="n"/>
      <c r="F1151" s="52" t="n"/>
      <c r="G1151" s="49" t="n"/>
      <c r="H1151" s="49" t="n"/>
      <c r="I1151" s="30">
        <f>IF(OR(D1151="",NOT(ISNUMBER(G1151))),"",D1151&amp;"|"&amp;YEAR(G1151)&amp;"-"&amp;RIGHT("0"&amp;MONTH(G1151),2)&amp;"-"&amp;RIGHT("0"&amp;DAY(G1151),2))</f>
        <v/>
      </c>
      <c r="J1151" s="52" t="n"/>
      <c r="K1151" s="25" t="n"/>
      <c r="L1151" s="29" t="n"/>
      <c r="M1151" s="25" t="n"/>
      <c r="N1151" s="25" t="n"/>
      <c r="O1151" s="23">
        <f>IF(A1151&amp;B1151&amp;C1151="","",IF(I1151="","Sem vínculo",IF(COUNTIF(oc_chave,I1151)&gt;0,"Vinculada","Previsão não encontrada")))</f>
        <v/>
      </c>
      <c r="P1151" s="39">
        <f>IF(ISNUMBER(H1151),YEAR(H1151),"")</f>
        <v/>
      </c>
      <c r="Q1151" s="23">
        <f>IF(D1151="","",IF(COUNTIF(pl_chave,D1151)&gt;0,"No plano atual","Fora do plano: histórico preservado"))</f>
        <v/>
      </c>
      <c r="R1151" s="23">
        <f>IF(A1151&amp;B1151&amp;C1151="","",IF(A1151="","ERRO: falta ID do registro",IF(COUNTIF(ex_id,A1151)&gt;1,"ERRO: ID do registro duplicado",IF(NOT(ISNUMBER(H1151)),"ERRO: data realizada ausente ou inválida",IF(AND(ISNUMBER(pcmd_emissao),N(H1151)&gt;N(pcmd_emissao)),"Verificar: realizada após a emissão","OK")))))</f>
        <v/>
      </c>
      <c r="S1151" s="53" t="n"/>
    </row>
    <row r="1152">
      <c r="A1152" s="25" t="n"/>
      <c r="B1152" s="29" t="n"/>
      <c r="C1152" s="25" t="n"/>
      <c r="D1152" s="23">
        <f>IF(OR(B1152="",C1152=""),"",B1152&amp;"|"&amp;C1152)</f>
        <v/>
      </c>
      <c r="E1152" s="29" t="n"/>
      <c r="F1152" s="52" t="n"/>
      <c r="G1152" s="49" t="n"/>
      <c r="H1152" s="49" t="n"/>
      <c r="I1152" s="30">
        <f>IF(OR(D1152="",NOT(ISNUMBER(G1152))),"",D1152&amp;"|"&amp;YEAR(G1152)&amp;"-"&amp;RIGHT("0"&amp;MONTH(G1152),2)&amp;"-"&amp;RIGHT("0"&amp;DAY(G1152),2))</f>
        <v/>
      </c>
      <c r="J1152" s="52" t="n"/>
      <c r="K1152" s="25" t="n"/>
      <c r="L1152" s="29" t="n"/>
      <c r="M1152" s="25" t="n"/>
      <c r="N1152" s="25" t="n"/>
      <c r="O1152" s="23">
        <f>IF(A1152&amp;B1152&amp;C1152="","",IF(I1152="","Sem vínculo",IF(COUNTIF(oc_chave,I1152)&gt;0,"Vinculada","Previsão não encontrada")))</f>
        <v/>
      </c>
      <c r="P1152" s="39">
        <f>IF(ISNUMBER(H1152),YEAR(H1152),"")</f>
        <v/>
      </c>
      <c r="Q1152" s="23">
        <f>IF(D1152="","",IF(COUNTIF(pl_chave,D1152)&gt;0,"No plano atual","Fora do plano: histórico preservado"))</f>
        <v/>
      </c>
      <c r="R1152" s="23">
        <f>IF(A1152&amp;B1152&amp;C1152="","",IF(A1152="","ERRO: falta ID do registro",IF(COUNTIF(ex_id,A1152)&gt;1,"ERRO: ID do registro duplicado",IF(NOT(ISNUMBER(H1152)),"ERRO: data realizada ausente ou inválida",IF(AND(ISNUMBER(pcmd_emissao),N(H1152)&gt;N(pcmd_emissao)),"Verificar: realizada após a emissão","OK")))))</f>
        <v/>
      </c>
      <c r="S1152" s="53" t="n"/>
    </row>
    <row r="1153">
      <c r="A1153" s="25" t="n"/>
      <c r="B1153" s="29" t="n"/>
      <c r="C1153" s="25" t="n"/>
      <c r="D1153" s="23">
        <f>IF(OR(B1153="",C1153=""),"",B1153&amp;"|"&amp;C1153)</f>
        <v/>
      </c>
      <c r="E1153" s="29" t="n"/>
      <c r="F1153" s="52" t="n"/>
      <c r="G1153" s="49" t="n"/>
      <c r="H1153" s="49" t="n"/>
      <c r="I1153" s="30">
        <f>IF(OR(D1153="",NOT(ISNUMBER(G1153))),"",D1153&amp;"|"&amp;YEAR(G1153)&amp;"-"&amp;RIGHT("0"&amp;MONTH(G1153),2)&amp;"-"&amp;RIGHT("0"&amp;DAY(G1153),2))</f>
        <v/>
      </c>
      <c r="J1153" s="52" t="n"/>
      <c r="K1153" s="25" t="n"/>
      <c r="L1153" s="29" t="n"/>
      <c r="M1153" s="25" t="n"/>
      <c r="N1153" s="25" t="n"/>
      <c r="O1153" s="23">
        <f>IF(A1153&amp;B1153&amp;C1153="","",IF(I1153="","Sem vínculo",IF(COUNTIF(oc_chave,I1153)&gt;0,"Vinculada","Previsão não encontrada")))</f>
        <v/>
      </c>
      <c r="P1153" s="39">
        <f>IF(ISNUMBER(H1153),YEAR(H1153),"")</f>
        <v/>
      </c>
      <c r="Q1153" s="23">
        <f>IF(D1153="","",IF(COUNTIF(pl_chave,D1153)&gt;0,"No plano atual","Fora do plano: histórico preservado"))</f>
        <v/>
      </c>
      <c r="R1153" s="23">
        <f>IF(A1153&amp;B1153&amp;C1153="","",IF(A1153="","ERRO: falta ID do registro",IF(COUNTIF(ex_id,A1153)&gt;1,"ERRO: ID do registro duplicado",IF(NOT(ISNUMBER(H1153)),"ERRO: data realizada ausente ou inválida",IF(AND(ISNUMBER(pcmd_emissao),N(H1153)&gt;N(pcmd_emissao)),"Verificar: realizada após a emissão","OK")))))</f>
        <v/>
      </c>
      <c r="S1153" s="53" t="n"/>
    </row>
    <row r="1154">
      <c r="A1154" s="25" t="n"/>
      <c r="B1154" s="29" t="n"/>
      <c r="C1154" s="25" t="n"/>
      <c r="D1154" s="23">
        <f>IF(OR(B1154="",C1154=""),"",B1154&amp;"|"&amp;C1154)</f>
        <v/>
      </c>
      <c r="E1154" s="29" t="n"/>
      <c r="F1154" s="52" t="n"/>
      <c r="G1154" s="49" t="n"/>
      <c r="H1154" s="49" t="n"/>
      <c r="I1154" s="30">
        <f>IF(OR(D1154="",NOT(ISNUMBER(G1154))),"",D1154&amp;"|"&amp;YEAR(G1154)&amp;"-"&amp;RIGHT("0"&amp;MONTH(G1154),2)&amp;"-"&amp;RIGHT("0"&amp;DAY(G1154),2))</f>
        <v/>
      </c>
      <c r="J1154" s="52" t="n"/>
      <c r="K1154" s="25" t="n"/>
      <c r="L1154" s="29" t="n"/>
      <c r="M1154" s="25" t="n"/>
      <c r="N1154" s="25" t="n"/>
      <c r="O1154" s="23">
        <f>IF(A1154&amp;B1154&amp;C1154="","",IF(I1154="","Sem vínculo",IF(COUNTIF(oc_chave,I1154)&gt;0,"Vinculada","Previsão não encontrada")))</f>
        <v/>
      </c>
      <c r="P1154" s="39">
        <f>IF(ISNUMBER(H1154),YEAR(H1154),"")</f>
        <v/>
      </c>
      <c r="Q1154" s="23">
        <f>IF(D1154="","",IF(COUNTIF(pl_chave,D1154)&gt;0,"No plano atual","Fora do plano: histórico preservado"))</f>
        <v/>
      </c>
      <c r="R1154" s="23">
        <f>IF(A1154&amp;B1154&amp;C1154="","",IF(A1154="","ERRO: falta ID do registro",IF(COUNTIF(ex_id,A1154)&gt;1,"ERRO: ID do registro duplicado",IF(NOT(ISNUMBER(H1154)),"ERRO: data realizada ausente ou inválida",IF(AND(ISNUMBER(pcmd_emissao),N(H1154)&gt;N(pcmd_emissao)),"Verificar: realizada após a emissão","OK")))))</f>
        <v/>
      </c>
      <c r="S1154" s="53" t="n"/>
    </row>
    <row r="1155">
      <c r="A1155" s="25" t="n"/>
      <c r="B1155" s="29" t="n"/>
      <c r="C1155" s="25" t="n"/>
      <c r="D1155" s="23">
        <f>IF(OR(B1155="",C1155=""),"",B1155&amp;"|"&amp;C1155)</f>
        <v/>
      </c>
      <c r="E1155" s="29" t="n"/>
      <c r="F1155" s="52" t="n"/>
      <c r="G1155" s="49" t="n"/>
      <c r="H1155" s="49" t="n"/>
      <c r="I1155" s="30">
        <f>IF(OR(D1155="",NOT(ISNUMBER(G1155))),"",D1155&amp;"|"&amp;YEAR(G1155)&amp;"-"&amp;RIGHT("0"&amp;MONTH(G1155),2)&amp;"-"&amp;RIGHT("0"&amp;DAY(G1155),2))</f>
        <v/>
      </c>
      <c r="J1155" s="52" t="n"/>
      <c r="K1155" s="25" t="n"/>
      <c r="L1155" s="29" t="n"/>
      <c r="M1155" s="25" t="n"/>
      <c r="N1155" s="25" t="n"/>
      <c r="O1155" s="23">
        <f>IF(A1155&amp;B1155&amp;C1155="","",IF(I1155="","Sem vínculo",IF(COUNTIF(oc_chave,I1155)&gt;0,"Vinculada","Previsão não encontrada")))</f>
        <v/>
      </c>
      <c r="P1155" s="39">
        <f>IF(ISNUMBER(H1155),YEAR(H1155),"")</f>
        <v/>
      </c>
      <c r="Q1155" s="23">
        <f>IF(D1155="","",IF(COUNTIF(pl_chave,D1155)&gt;0,"No plano atual","Fora do plano: histórico preservado"))</f>
        <v/>
      </c>
      <c r="R1155" s="23">
        <f>IF(A1155&amp;B1155&amp;C1155="","",IF(A1155="","ERRO: falta ID do registro",IF(COUNTIF(ex_id,A1155)&gt;1,"ERRO: ID do registro duplicado",IF(NOT(ISNUMBER(H1155)),"ERRO: data realizada ausente ou inválida",IF(AND(ISNUMBER(pcmd_emissao),N(H1155)&gt;N(pcmd_emissao)),"Verificar: realizada após a emissão","OK")))))</f>
        <v/>
      </c>
      <c r="S1155" s="53" t="n"/>
    </row>
    <row r="1156">
      <c r="A1156" s="25" t="n"/>
      <c r="B1156" s="29" t="n"/>
      <c r="C1156" s="25" t="n"/>
      <c r="D1156" s="23">
        <f>IF(OR(B1156="",C1156=""),"",B1156&amp;"|"&amp;C1156)</f>
        <v/>
      </c>
      <c r="E1156" s="29" t="n"/>
      <c r="F1156" s="52" t="n"/>
      <c r="G1156" s="49" t="n"/>
      <c r="H1156" s="49" t="n"/>
      <c r="I1156" s="30">
        <f>IF(OR(D1156="",NOT(ISNUMBER(G1156))),"",D1156&amp;"|"&amp;YEAR(G1156)&amp;"-"&amp;RIGHT("0"&amp;MONTH(G1156),2)&amp;"-"&amp;RIGHT("0"&amp;DAY(G1156),2))</f>
        <v/>
      </c>
      <c r="J1156" s="52" t="n"/>
      <c r="K1156" s="25" t="n"/>
      <c r="L1156" s="29" t="n"/>
      <c r="M1156" s="25" t="n"/>
      <c r="N1156" s="25" t="n"/>
      <c r="O1156" s="23">
        <f>IF(A1156&amp;B1156&amp;C1156="","",IF(I1156="","Sem vínculo",IF(COUNTIF(oc_chave,I1156)&gt;0,"Vinculada","Previsão não encontrada")))</f>
        <v/>
      </c>
      <c r="P1156" s="39">
        <f>IF(ISNUMBER(H1156),YEAR(H1156),"")</f>
        <v/>
      </c>
      <c r="Q1156" s="23">
        <f>IF(D1156="","",IF(COUNTIF(pl_chave,D1156)&gt;0,"No plano atual","Fora do plano: histórico preservado"))</f>
        <v/>
      </c>
      <c r="R1156" s="23">
        <f>IF(A1156&amp;B1156&amp;C1156="","",IF(A1156="","ERRO: falta ID do registro",IF(COUNTIF(ex_id,A1156)&gt;1,"ERRO: ID do registro duplicado",IF(NOT(ISNUMBER(H1156)),"ERRO: data realizada ausente ou inválida",IF(AND(ISNUMBER(pcmd_emissao),N(H1156)&gt;N(pcmd_emissao)),"Verificar: realizada após a emissão","OK")))))</f>
        <v/>
      </c>
      <c r="S1156" s="53" t="n"/>
    </row>
    <row r="1157">
      <c r="A1157" s="25" t="n"/>
      <c r="B1157" s="29" t="n"/>
      <c r="C1157" s="25" t="n"/>
      <c r="D1157" s="23">
        <f>IF(OR(B1157="",C1157=""),"",B1157&amp;"|"&amp;C1157)</f>
        <v/>
      </c>
      <c r="E1157" s="29" t="n"/>
      <c r="F1157" s="52" t="n"/>
      <c r="G1157" s="49" t="n"/>
      <c r="H1157" s="49" t="n"/>
      <c r="I1157" s="30">
        <f>IF(OR(D1157="",NOT(ISNUMBER(G1157))),"",D1157&amp;"|"&amp;YEAR(G1157)&amp;"-"&amp;RIGHT("0"&amp;MONTH(G1157),2)&amp;"-"&amp;RIGHT("0"&amp;DAY(G1157),2))</f>
        <v/>
      </c>
      <c r="J1157" s="52" t="n"/>
      <c r="K1157" s="25" t="n"/>
      <c r="L1157" s="29" t="n"/>
      <c r="M1157" s="25" t="n"/>
      <c r="N1157" s="25" t="n"/>
      <c r="O1157" s="23">
        <f>IF(A1157&amp;B1157&amp;C1157="","",IF(I1157="","Sem vínculo",IF(COUNTIF(oc_chave,I1157)&gt;0,"Vinculada","Previsão não encontrada")))</f>
        <v/>
      </c>
      <c r="P1157" s="39">
        <f>IF(ISNUMBER(H1157),YEAR(H1157),"")</f>
        <v/>
      </c>
      <c r="Q1157" s="23">
        <f>IF(D1157="","",IF(COUNTIF(pl_chave,D1157)&gt;0,"No plano atual","Fora do plano: histórico preservado"))</f>
        <v/>
      </c>
      <c r="R1157" s="23">
        <f>IF(A1157&amp;B1157&amp;C1157="","",IF(A1157="","ERRO: falta ID do registro",IF(COUNTIF(ex_id,A1157)&gt;1,"ERRO: ID do registro duplicado",IF(NOT(ISNUMBER(H1157)),"ERRO: data realizada ausente ou inválida",IF(AND(ISNUMBER(pcmd_emissao),N(H1157)&gt;N(pcmd_emissao)),"Verificar: realizada após a emissão","OK")))))</f>
        <v/>
      </c>
      <c r="S1157" s="53" t="n"/>
    </row>
    <row r="1158">
      <c r="A1158" s="25" t="n"/>
      <c r="B1158" s="29" t="n"/>
      <c r="C1158" s="25" t="n"/>
      <c r="D1158" s="23">
        <f>IF(OR(B1158="",C1158=""),"",B1158&amp;"|"&amp;C1158)</f>
        <v/>
      </c>
      <c r="E1158" s="29" t="n"/>
      <c r="F1158" s="52" t="n"/>
      <c r="G1158" s="49" t="n"/>
      <c r="H1158" s="49" t="n"/>
      <c r="I1158" s="30">
        <f>IF(OR(D1158="",NOT(ISNUMBER(G1158))),"",D1158&amp;"|"&amp;YEAR(G1158)&amp;"-"&amp;RIGHT("0"&amp;MONTH(G1158),2)&amp;"-"&amp;RIGHT("0"&amp;DAY(G1158),2))</f>
        <v/>
      </c>
      <c r="J1158" s="52" t="n"/>
      <c r="K1158" s="25" t="n"/>
      <c r="L1158" s="29" t="n"/>
      <c r="M1158" s="25" t="n"/>
      <c r="N1158" s="25" t="n"/>
      <c r="O1158" s="23">
        <f>IF(A1158&amp;B1158&amp;C1158="","",IF(I1158="","Sem vínculo",IF(COUNTIF(oc_chave,I1158)&gt;0,"Vinculada","Previsão não encontrada")))</f>
        <v/>
      </c>
      <c r="P1158" s="39">
        <f>IF(ISNUMBER(H1158),YEAR(H1158),"")</f>
        <v/>
      </c>
      <c r="Q1158" s="23">
        <f>IF(D1158="","",IF(COUNTIF(pl_chave,D1158)&gt;0,"No plano atual","Fora do plano: histórico preservado"))</f>
        <v/>
      </c>
      <c r="R1158" s="23">
        <f>IF(A1158&amp;B1158&amp;C1158="","",IF(A1158="","ERRO: falta ID do registro",IF(COUNTIF(ex_id,A1158)&gt;1,"ERRO: ID do registro duplicado",IF(NOT(ISNUMBER(H1158)),"ERRO: data realizada ausente ou inválida",IF(AND(ISNUMBER(pcmd_emissao),N(H1158)&gt;N(pcmd_emissao)),"Verificar: realizada após a emissão","OK")))))</f>
        <v/>
      </c>
      <c r="S1158" s="53" t="n"/>
    </row>
    <row r="1159">
      <c r="A1159" s="25" t="n"/>
      <c r="B1159" s="29" t="n"/>
      <c r="C1159" s="25" t="n"/>
      <c r="D1159" s="23">
        <f>IF(OR(B1159="",C1159=""),"",B1159&amp;"|"&amp;C1159)</f>
        <v/>
      </c>
      <c r="E1159" s="29" t="n"/>
      <c r="F1159" s="52" t="n"/>
      <c r="G1159" s="49" t="n"/>
      <c r="H1159" s="49" t="n"/>
      <c r="I1159" s="30">
        <f>IF(OR(D1159="",NOT(ISNUMBER(G1159))),"",D1159&amp;"|"&amp;YEAR(G1159)&amp;"-"&amp;RIGHT("0"&amp;MONTH(G1159),2)&amp;"-"&amp;RIGHT("0"&amp;DAY(G1159),2))</f>
        <v/>
      </c>
      <c r="J1159" s="52" t="n"/>
      <c r="K1159" s="25" t="n"/>
      <c r="L1159" s="29" t="n"/>
      <c r="M1159" s="25" t="n"/>
      <c r="N1159" s="25" t="n"/>
      <c r="O1159" s="23">
        <f>IF(A1159&amp;B1159&amp;C1159="","",IF(I1159="","Sem vínculo",IF(COUNTIF(oc_chave,I1159)&gt;0,"Vinculada","Previsão não encontrada")))</f>
        <v/>
      </c>
      <c r="P1159" s="39">
        <f>IF(ISNUMBER(H1159),YEAR(H1159),"")</f>
        <v/>
      </c>
      <c r="Q1159" s="23">
        <f>IF(D1159="","",IF(COUNTIF(pl_chave,D1159)&gt;0,"No plano atual","Fora do plano: histórico preservado"))</f>
        <v/>
      </c>
      <c r="R1159" s="23">
        <f>IF(A1159&amp;B1159&amp;C1159="","",IF(A1159="","ERRO: falta ID do registro",IF(COUNTIF(ex_id,A1159)&gt;1,"ERRO: ID do registro duplicado",IF(NOT(ISNUMBER(H1159)),"ERRO: data realizada ausente ou inválida",IF(AND(ISNUMBER(pcmd_emissao),N(H1159)&gt;N(pcmd_emissao)),"Verificar: realizada após a emissão","OK")))))</f>
        <v/>
      </c>
      <c r="S1159" s="53" t="n"/>
    </row>
    <row r="1160">
      <c r="A1160" s="25" t="n"/>
      <c r="B1160" s="29" t="n"/>
      <c r="C1160" s="25" t="n"/>
      <c r="D1160" s="23">
        <f>IF(OR(B1160="",C1160=""),"",B1160&amp;"|"&amp;C1160)</f>
        <v/>
      </c>
      <c r="E1160" s="29" t="n"/>
      <c r="F1160" s="52" t="n"/>
      <c r="G1160" s="49" t="n"/>
      <c r="H1160" s="49" t="n"/>
      <c r="I1160" s="30">
        <f>IF(OR(D1160="",NOT(ISNUMBER(G1160))),"",D1160&amp;"|"&amp;YEAR(G1160)&amp;"-"&amp;RIGHT("0"&amp;MONTH(G1160),2)&amp;"-"&amp;RIGHT("0"&amp;DAY(G1160),2))</f>
        <v/>
      </c>
      <c r="J1160" s="52" t="n"/>
      <c r="K1160" s="25" t="n"/>
      <c r="L1160" s="29" t="n"/>
      <c r="M1160" s="25" t="n"/>
      <c r="N1160" s="25" t="n"/>
      <c r="O1160" s="23">
        <f>IF(A1160&amp;B1160&amp;C1160="","",IF(I1160="","Sem vínculo",IF(COUNTIF(oc_chave,I1160)&gt;0,"Vinculada","Previsão não encontrada")))</f>
        <v/>
      </c>
      <c r="P1160" s="39">
        <f>IF(ISNUMBER(H1160),YEAR(H1160),"")</f>
        <v/>
      </c>
      <c r="Q1160" s="23">
        <f>IF(D1160="","",IF(COUNTIF(pl_chave,D1160)&gt;0,"No plano atual","Fora do plano: histórico preservado"))</f>
        <v/>
      </c>
      <c r="R1160" s="23">
        <f>IF(A1160&amp;B1160&amp;C1160="","",IF(A1160="","ERRO: falta ID do registro",IF(COUNTIF(ex_id,A1160)&gt;1,"ERRO: ID do registro duplicado",IF(NOT(ISNUMBER(H1160)),"ERRO: data realizada ausente ou inválida",IF(AND(ISNUMBER(pcmd_emissao),N(H1160)&gt;N(pcmd_emissao)),"Verificar: realizada após a emissão","OK")))))</f>
        <v/>
      </c>
      <c r="S1160" s="53" t="n"/>
    </row>
    <row r="1161">
      <c r="A1161" s="25" t="n"/>
      <c r="B1161" s="29" t="n"/>
      <c r="C1161" s="25" t="n"/>
      <c r="D1161" s="23">
        <f>IF(OR(B1161="",C1161=""),"",B1161&amp;"|"&amp;C1161)</f>
        <v/>
      </c>
      <c r="E1161" s="29" t="n"/>
      <c r="F1161" s="52" t="n"/>
      <c r="G1161" s="49" t="n"/>
      <c r="H1161" s="49" t="n"/>
      <c r="I1161" s="30">
        <f>IF(OR(D1161="",NOT(ISNUMBER(G1161))),"",D1161&amp;"|"&amp;YEAR(G1161)&amp;"-"&amp;RIGHT("0"&amp;MONTH(G1161),2)&amp;"-"&amp;RIGHT("0"&amp;DAY(G1161),2))</f>
        <v/>
      </c>
      <c r="J1161" s="52" t="n"/>
      <c r="K1161" s="25" t="n"/>
      <c r="L1161" s="29" t="n"/>
      <c r="M1161" s="25" t="n"/>
      <c r="N1161" s="25" t="n"/>
      <c r="O1161" s="23">
        <f>IF(A1161&amp;B1161&amp;C1161="","",IF(I1161="","Sem vínculo",IF(COUNTIF(oc_chave,I1161)&gt;0,"Vinculada","Previsão não encontrada")))</f>
        <v/>
      </c>
      <c r="P1161" s="39">
        <f>IF(ISNUMBER(H1161),YEAR(H1161),"")</f>
        <v/>
      </c>
      <c r="Q1161" s="23">
        <f>IF(D1161="","",IF(COUNTIF(pl_chave,D1161)&gt;0,"No plano atual","Fora do plano: histórico preservado"))</f>
        <v/>
      </c>
      <c r="R1161" s="23">
        <f>IF(A1161&amp;B1161&amp;C1161="","",IF(A1161="","ERRO: falta ID do registro",IF(COUNTIF(ex_id,A1161)&gt;1,"ERRO: ID do registro duplicado",IF(NOT(ISNUMBER(H1161)),"ERRO: data realizada ausente ou inválida",IF(AND(ISNUMBER(pcmd_emissao),N(H1161)&gt;N(pcmd_emissao)),"Verificar: realizada após a emissão","OK")))))</f>
        <v/>
      </c>
      <c r="S1161" s="53" t="n"/>
    </row>
    <row r="1162">
      <c r="A1162" s="25" t="n"/>
      <c r="B1162" s="29" t="n"/>
      <c r="C1162" s="25" t="n"/>
      <c r="D1162" s="23">
        <f>IF(OR(B1162="",C1162=""),"",B1162&amp;"|"&amp;C1162)</f>
        <v/>
      </c>
      <c r="E1162" s="29" t="n"/>
      <c r="F1162" s="52" t="n"/>
      <c r="G1162" s="49" t="n"/>
      <c r="H1162" s="49" t="n"/>
      <c r="I1162" s="30">
        <f>IF(OR(D1162="",NOT(ISNUMBER(G1162))),"",D1162&amp;"|"&amp;YEAR(G1162)&amp;"-"&amp;RIGHT("0"&amp;MONTH(G1162),2)&amp;"-"&amp;RIGHT("0"&amp;DAY(G1162),2))</f>
        <v/>
      </c>
      <c r="J1162" s="52" t="n"/>
      <c r="K1162" s="25" t="n"/>
      <c r="L1162" s="29" t="n"/>
      <c r="M1162" s="25" t="n"/>
      <c r="N1162" s="25" t="n"/>
      <c r="O1162" s="23">
        <f>IF(A1162&amp;B1162&amp;C1162="","",IF(I1162="","Sem vínculo",IF(COUNTIF(oc_chave,I1162)&gt;0,"Vinculada","Previsão não encontrada")))</f>
        <v/>
      </c>
      <c r="P1162" s="39">
        <f>IF(ISNUMBER(H1162),YEAR(H1162),"")</f>
        <v/>
      </c>
      <c r="Q1162" s="23">
        <f>IF(D1162="","",IF(COUNTIF(pl_chave,D1162)&gt;0,"No plano atual","Fora do plano: histórico preservado"))</f>
        <v/>
      </c>
      <c r="R1162" s="23">
        <f>IF(A1162&amp;B1162&amp;C1162="","",IF(A1162="","ERRO: falta ID do registro",IF(COUNTIF(ex_id,A1162)&gt;1,"ERRO: ID do registro duplicado",IF(NOT(ISNUMBER(H1162)),"ERRO: data realizada ausente ou inválida",IF(AND(ISNUMBER(pcmd_emissao),N(H1162)&gt;N(pcmd_emissao)),"Verificar: realizada após a emissão","OK")))))</f>
        <v/>
      </c>
      <c r="S1162" s="53" t="n"/>
    </row>
    <row r="1163">
      <c r="A1163" s="25" t="n"/>
      <c r="B1163" s="29" t="n"/>
      <c r="C1163" s="25" t="n"/>
      <c r="D1163" s="23">
        <f>IF(OR(B1163="",C1163=""),"",B1163&amp;"|"&amp;C1163)</f>
        <v/>
      </c>
      <c r="E1163" s="29" t="n"/>
      <c r="F1163" s="52" t="n"/>
      <c r="G1163" s="49" t="n"/>
      <c r="H1163" s="49" t="n"/>
      <c r="I1163" s="30">
        <f>IF(OR(D1163="",NOT(ISNUMBER(G1163))),"",D1163&amp;"|"&amp;YEAR(G1163)&amp;"-"&amp;RIGHT("0"&amp;MONTH(G1163),2)&amp;"-"&amp;RIGHT("0"&amp;DAY(G1163),2))</f>
        <v/>
      </c>
      <c r="J1163" s="52" t="n"/>
      <c r="K1163" s="25" t="n"/>
      <c r="L1163" s="29" t="n"/>
      <c r="M1163" s="25" t="n"/>
      <c r="N1163" s="25" t="n"/>
      <c r="O1163" s="23">
        <f>IF(A1163&amp;B1163&amp;C1163="","",IF(I1163="","Sem vínculo",IF(COUNTIF(oc_chave,I1163)&gt;0,"Vinculada","Previsão não encontrada")))</f>
        <v/>
      </c>
      <c r="P1163" s="39">
        <f>IF(ISNUMBER(H1163),YEAR(H1163),"")</f>
        <v/>
      </c>
      <c r="Q1163" s="23">
        <f>IF(D1163="","",IF(COUNTIF(pl_chave,D1163)&gt;0,"No plano atual","Fora do plano: histórico preservado"))</f>
        <v/>
      </c>
      <c r="R1163" s="23">
        <f>IF(A1163&amp;B1163&amp;C1163="","",IF(A1163="","ERRO: falta ID do registro",IF(COUNTIF(ex_id,A1163)&gt;1,"ERRO: ID do registro duplicado",IF(NOT(ISNUMBER(H1163)),"ERRO: data realizada ausente ou inválida",IF(AND(ISNUMBER(pcmd_emissao),N(H1163)&gt;N(pcmd_emissao)),"Verificar: realizada após a emissão","OK")))))</f>
        <v/>
      </c>
      <c r="S1163" s="53" t="n"/>
    </row>
    <row r="1164">
      <c r="A1164" s="25" t="n"/>
      <c r="B1164" s="29" t="n"/>
      <c r="C1164" s="25" t="n"/>
      <c r="D1164" s="23">
        <f>IF(OR(B1164="",C1164=""),"",B1164&amp;"|"&amp;C1164)</f>
        <v/>
      </c>
      <c r="E1164" s="29" t="n"/>
      <c r="F1164" s="52" t="n"/>
      <c r="G1164" s="49" t="n"/>
      <c r="H1164" s="49" t="n"/>
      <c r="I1164" s="30">
        <f>IF(OR(D1164="",NOT(ISNUMBER(G1164))),"",D1164&amp;"|"&amp;YEAR(G1164)&amp;"-"&amp;RIGHT("0"&amp;MONTH(G1164),2)&amp;"-"&amp;RIGHT("0"&amp;DAY(G1164),2))</f>
        <v/>
      </c>
      <c r="J1164" s="52" t="n"/>
      <c r="K1164" s="25" t="n"/>
      <c r="L1164" s="29" t="n"/>
      <c r="M1164" s="25" t="n"/>
      <c r="N1164" s="25" t="n"/>
      <c r="O1164" s="23">
        <f>IF(A1164&amp;B1164&amp;C1164="","",IF(I1164="","Sem vínculo",IF(COUNTIF(oc_chave,I1164)&gt;0,"Vinculada","Previsão não encontrada")))</f>
        <v/>
      </c>
      <c r="P1164" s="39">
        <f>IF(ISNUMBER(H1164),YEAR(H1164),"")</f>
        <v/>
      </c>
      <c r="Q1164" s="23">
        <f>IF(D1164="","",IF(COUNTIF(pl_chave,D1164)&gt;0,"No plano atual","Fora do plano: histórico preservado"))</f>
        <v/>
      </c>
      <c r="R1164" s="23">
        <f>IF(A1164&amp;B1164&amp;C1164="","",IF(A1164="","ERRO: falta ID do registro",IF(COUNTIF(ex_id,A1164)&gt;1,"ERRO: ID do registro duplicado",IF(NOT(ISNUMBER(H1164)),"ERRO: data realizada ausente ou inválida",IF(AND(ISNUMBER(pcmd_emissao),N(H1164)&gt;N(pcmd_emissao)),"Verificar: realizada após a emissão","OK")))))</f>
        <v/>
      </c>
      <c r="S1164" s="53" t="n"/>
    </row>
    <row r="1165">
      <c r="A1165" s="25" t="n"/>
      <c r="B1165" s="29" t="n"/>
      <c r="C1165" s="25" t="n"/>
      <c r="D1165" s="23">
        <f>IF(OR(B1165="",C1165=""),"",B1165&amp;"|"&amp;C1165)</f>
        <v/>
      </c>
      <c r="E1165" s="29" t="n"/>
      <c r="F1165" s="52" t="n"/>
      <c r="G1165" s="49" t="n"/>
      <c r="H1165" s="49" t="n"/>
      <c r="I1165" s="30">
        <f>IF(OR(D1165="",NOT(ISNUMBER(G1165))),"",D1165&amp;"|"&amp;YEAR(G1165)&amp;"-"&amp;RIGHT("0"&amp;MONTH(G1165),2)&amp;"-"&amp;RIGHT("0"&amp;DAY(G1165),2))</f>
        <v/>
      </c>
      <c r="J1165" s="52" t="n"/>
      <c r="K1165" s="25" t="n"/>
      <c r="L1165" s="29" t="n"/>
      <c r="M1165" s="25" t="n"/>
      <c r="N1165" s="25" t="n"/>
      <c r="O1165" s="23">
        <f>IF(A1165&amp;B1165&amp;C1165="","",IF(I1165="","Sem vínculo",IF(COUNTIF(oc_chave,I1165)&gt;0,"Vinculada","Previsão não encontrada")))</f>
        <v/>
      </c>
      <c r="P1165" s="39">
        <f>IF(ISNUMBER(H1165),YEAR(H1165),"")</f>
        <v/>
      </c>
      <c r="Q1165" s="23">
        <f>IF(D1165="","",IF(COUNTIF(pl_chave,D1165)&gt;0,"No plano atual","Fora do plano: histórico preservado"))</f>
        <v/>
      </c>
      <c r="R1165" s="23">
        <f>IF(A1165&amp;B1165&amp;C1165="","",IF(A1165="","ERRO: falta ID do registro",IF(COUNTIF(ex_id,A1165)&gt;1,"ERRO: ID do registro duplicado",IF(NOT(ISNUMBER(H1165)),"ERRO: data realizada ausente ou inválida",IF(AND(ISNUMBER(pcmd_emissao),N(H1165)&gt;N(pcmd_emissao)),"Verificar: realizada após a emissão","OK")))))</f>
        <v/>
      </c>
      <c r="S1165" s="53" t="n"/>
    </row>
    <row r="1166">
      <c r="A1166" s="25" t="n"/>
      <c r="B1166" s="29" t="n"/>
      <c r="C1166" s="25" t="n"/>
      <c r="D1166" s="23">
        <f>IF(OR(B1166="",C1166=""),"",B1166&amp;"|"&amp;C1166)</f>
        <v/>
      </c>
      <c r="E1166" s="29" t="n"/>
      <c r="F1166" s="52" t="n"/>
      <c r="G1166" s="49" t="n"/>
      <c r="H1166" s="49" t="n"/>
      <c r="I1166" s="30">
        <f>IF(OR(D1166="",NOT(ISNUMBER(G1166))),"",D1166&amp;"|"&amp;YEAR(G1166)&amp;"-"&amp;RIGHT("0"&amp;MONTH(G1166),2)&amp;"-"&amp;RIGHT("0"&amp;DAY(G1166),2))</f>
        <v/>
      </c>
      <c r="J1166" s="52" t="n"/>
      <c r="K1166" s="25" t="n"/>
      <c r="L1166" s="29" t="n"/>
      <c r="M1166" s="25" t="n"/>
      <c r="N1166" s="25" t="n"/>
      <c r="O1166" s="23">
        <f>IF(A1166&amp;B1166&amp;C1166="","",IF(I1166="","Sem vínculo",IF(COUNTIF(oc_chave,I1166)&gt;0,"Vinculada","Previsão não encontrada")))</f>
        <v/>
      </c>
      <c r="P1166" s="39">
        <f>IF(ISNUMBER(H1166),YEAR(H1166),"")</f>
        <v/>
      </c>
      <c r="Q1166" s="23">
        <f>IF(D1166="","",IF(COUNTIF(pl_chave,D1166)&gt;0,"No plano atual","Fora do plano: histórico preservado"))</f>
        <v/>
      </c>
      <c r="R1166" s="23">
        <f>IF(A1166&amp;B1166&amp;C1166="","",IF(A1166="","ERRO: falta ID do registro",IF(COUNTIF(ex_id,A1166)&gt;1,"ERRO: ID do registro duplicado",IF(NOT(ISNUMBER(H1166)),"ERRO: data realizada ausente ou inválida",IF(AND(ISNUMBER(pcmd_emissao),N(H1166)&gt;N(pcmd_emissao)),"Verificar: realizada após a emissão","OK")))))</f>
        <v/>
      </c>
      <c r="S1166" s="53" t="n"/>
    </row>
    <row r="1167">
      <c r="A1167" s="25" t="n"/>
      <c r="B1167" s="29" t="n"/>
      <c r="C1167" s="25" t="n"/>
      <c r="D1167" s="23">
        <f>IF(OR(B1167="",C1167=""),"",B1167&amp;"|"&amp;C1167)</f>
        <v/>
      </c>
      <c r="E1167" s="29" t="n"/>
      <c r="F1167" s="52" t="n"/>
      <c r="G1167" s="49" t="n"/>
      <c r="H1167" s="49" t="n"/>
      <c r="I1167" s="30">
        <f>IF(OR(D1167="",NOT(ISNUMBER(G1167))),"",D1167&amp;"|"&amp;YEAR(G1167)&amp;"-"&amp;RIGHT("0"&amp;MONTH(G1167),2)&amp;"-"&amp;RIGHT("0"&amp;DAY(G1167),2))</f>
        <v/>
      </c>
      <c r="J1167" s="52" t="n"/>
      <c r="K1167" s="25" t="n"/>
      <c r="L1167" s="29" t="n"/>
      <c r="M1167" s="25" t="n"/>
      <c r="N1167" s="25" t="n"/>
      <c r="O1167" s="23">
        <f>IF(A1167&amp;B1167&amp;C1167="","",IF(I1167="","Sem vínculo",IF(COUNTIF(oc_chave,I1167)&gt;0,"Vinculada","Previsão não encontrada")))</f>
        <v/>
      </c>
      <c r="P1167" s="39">
        <f>IF(ISNUMBER(H1167),YEAR(H1167),"")</f>
        <v/>
      </c>
      <c r="Q1167" s="23">
        <f>IF(D1167="","",IF(COUNTIF(pl_chave,D1167)&gt;0,"No plano atual","Fora do plano: histórico preservado"))</f>
        <v/>
      </c>
      <c r="R1167" s="23">
        <f>IF(A1167&amp;B1167&amp;C1167="","",IF(A1167="","ERRO: falta ID do registro",IF(COUNTIF(ex_id,A1167)&gt;1,"ERRO: ID do registro duplicado",IF(NOT(ISNUMBER(H1167)),"ERRO: data realizada ausente ou inválida",IF(AND(ISNUMBER(pcmd_emissao),N(H1167)&gt;N(pcmd_emissao)),"Verificar: realizada após a emissão","OK")))))</f>
        <v/>
      </c>
      <c r="S1167" s="53" t="n"/>
    </row>
    <row r="1168">
      <c r="A1168" s="25" t="n"/>
      <c r="B1168" s="29" t="n"/>
      <c r="C1168" s="25" t="n"/>
      <c r="D1168" s="23">
        <f>IF(OR(B1168="",C1168=""),"",B1168&amp;"|"&amp;C1168)</f>
        <v/>
      </c>
      <c r="E1168" s="29" t="n"/>
      <c r="F1168" s="52" t="n"/>
      <c r="G1168" s="49" t="n"/>
      <c r="H1168" s="49" t="n"/>
      <c r="I1168" s="30">
        <f>IF(OR(D1168="",NOT(ISNUMBER(G1168))),"",D1168&amp;"|"&amp;YEAR(G1168)&amp;"-"&amp;RIGHT("0"&amp;MONTH(G1168),2)&amp;"-"&amp;RIGHT("0"&amp;DAY(G1168),2))</f>
        <v/>
      </c>
      <c r="J1168" s="52" t="n"/>
      <c r="K1168" s="25" t="n"/>
      <c r="L1168" s="29" t="n"/>
      <c r="M1168" s="25" t="n"/>
      <c r="N1168" s="25" t="n"/>
      <c r="O1168" s="23">
        <f>IF(A1168&amp;B1168&amp;C1168="","",IF(I1168="","Sem vínculo",IF(COUNTIF(oc_chave,I1168)&gt;0,"Vinculada","Previsão não encontrada")))</f>
        <v/>
      </c>
      <c r="P1168" s="39">
        <f>IF(ISNUMBER(H1168),YEAR(H1168),"")</f>
        <v/>
      </c>
      <c r="Q1168" s="23">
        <f>IF(D1168="","",IF(COUNTIF(pl_chave,D1168)&gt;0,"No plano atual","Fora do plano: histórico preservado"))</f>
        <v/>
      </c>
      <c r="R1168" s="23">
        <f>IF(A1168&amp;B1168&amp;C1168="","",IF(A1168="","ERRO: falta ID do registro",IF(COUNTIF(ex_id,A1168)&gt;1,"ERRO: ID do registro duplicado",IF(NOT(ISNUMBER(H1168)),"ERRO: data realizada ausente ou inválida",IF(AND(ISNUMBER(pcmd_emissao),N(H1168)&gt;N(pcmd_emissao)),"Verificar: realizada após a emissão","OK")))))</f>
        <v/>
      </c>
      <c r="S1168" s="53" t="n"/>
    </row>
    <row r="1169">
      <c r="A1169" s="25" t="n"/>
      <c r="B1169" s="29" t="n"/>
      <c r="C1169" s="25" t="n"/>
      <c r="D1169" s="23">
        <f>IF(OR(B1169="",C1169=""),"",B1169&amp;"|"&amp;C1169)</f>
        <v/>
      </c>
      <c r="E1169" s="29" t="n"/>
      <c r="F1169" s="52" t="n"/>
      <c r="G1169" s="49" t="n"/>
      <c r="H1169" s="49" t="n"/>
      <c r="I1169" s="30">
        <f>IF(OR(D1169="",NOT(ISNUMBER(G1169))),"",D1169&amp;"|"&amp;YEAR(G1169)&amp;"-"&amp;RIGHT("0"&amp;MONTH(G1169),2)&amp;"-"&amp;RIGHT("0"&amp;DAY(G1169),2))</f>
        <v/>
      </c>
      <c r="J1169" s="52" t="n"/>
      <c r="K1169" s="25" t="n"/>
      <c r="L1169" s="29" t="n"/>
      <c r="M1169" s="25" t="n"/>
      <c r="N1169" s="25" t="n"/>
      <c r="O1169" s="23">
        <f>IF(A1169&amp;B1169&amp;C1169="","",IF(I1169="","Sem vínculo",IF(COUNTIF(oc_chave,I1169)&gt;0,"Vinculada","Previsão não encontrada")))</f>
        <v/>
      </c>
      <c r="P1169" s="39">
        <f>IF(ISNUMBER(H1169),YEAR(H1169),"")</f>
        <v/>
      </c>
      <c r="Q1169" s="23">
        <f>IF(D1169="","",IF(COUNTIF(pl_chave,D1169)&gt;0,"No plano atual","Fora do plano: histórico preservado"))</f>
        <v/>
      </c>
      <c r="R1169" s="23">
        <f>IF(A1169&amp;B1169&amp;C1169="","",IF(A1169="","ERRO: falta ID do registro",IF(COUNTIF(ex_id,A1169)&gt;1,"ERRO: ID do registro duplicado",IF(NOT(ISNUMBER(H1169)),"ERRO: data realizada ausente ou inválida",IF(AND(ISNUMBER(pcmd_emissao),N(H1169)&gt;N(pcmd_emissao)),"Verificar: realizada após a emissão","OK")))))</f>
        <v/>
      </c>
      <c r="S1169" s="53" t="n"/>
    </row>
    <row r="1170">
      <c r="A1170" s="25" t="n"/>
      <c r="B1170" s="29" t="n"/>
      <c r="C1170" s="25" t="n"/>
      <c r="D1170" s="23">
        <f>IF(OR(B1170="",C1170=""),"",B1170&amp;"|"&amp;C1170)</f>
        <v/>
      </c>
      <c r="E1170" s="29" t="n"/>
      <c r="F1170" s="52" t="n"/>
      <c r="G1170" s="49" t="n"/>
      <c r="H1170" s="49" t="n"/>
      <c r="I1170" s="30">
        <f>IF(OR(D1170="",NOT(ISNUMBER(G1170))),"",D1170&amp;"|"&amp;YEAR(G1170)&amp;"-"&amp;RIGHT("0"&amp;MONTH(G1170),2)&amp;"-"&amp;RIGHT("0"&amp;DAY(G1170),2))</f>
        <v/>
      </c>
      <c r="J1170" s="52" t="n"/>
      <c r="K1170" s="25" t="n"/>
      <c r="L1170" s="29" t="n"/>
      <c r="M1170" s="25" t="n"/>
      <c r="N1170" s="25" t="n"/>
      <c r="O1170" s="23">
        <f>IF(A1170&amp;B1170&amp;C1170="","",IF(I1170="","Sem vínculo",IF(COUNTIF(oc_chave,I1170)&gt;0,"Vinculada","Previsão não encontrada")))</f>
        <v/>
      </c>
      <c r="P1170" s="39">
        <f>IF(ISNUMBER(H1170),YEAR(H1170),"")</f>
        <v/>
      </c>
      <c r="Q1170" s="23">
        <f>IF(D1170="","",IF(COUNTIF(pl_chave,D1170)&gt;0,"No plano atual","Fora do plano: histórico preservado"))</f>
        <v/>
      </c>
      <c r="R1170" s="23">
        <f>IF(A1170&amp;B1170&amp;C1170="","",IF(A1170="","ERRO: falta ID do registro",IF(COUNTIF(ex_id,A1170)&gt;1,"ERRO: ID do registro duplicado",IF(NOT(ISNUMBER(H1170)),"ERRO: data realizada ausente ou inválida",IF(AND(ISNUMBER(pcmd_emissao),N(H1170)&gt;N(pcmd_emissao)),"Verificar: realizada após a emissão","OK")))))</f>
        <v/>
      </c>
      <c r="S1170" s="53" t="n"/>
    </row>
    <row r="1171">
      <c r="A1171" s="25" t="n"/>
      <c r="B1171" s="29" t="n"/>
      <c r="C1171" s="25" t="n"/>
      <c r="D1171" s="23">
        <f>IF(OR(B1171="",C1171=""),"",B1171&amp;"|"&amp;C1171)</f>
        <v/>
      </c>
      <c r="E1171" s="29" t="n"/>
      <c r="F1171" s="52" t="n"/>
      <c r="G1171" s="49" t="n"/>
      <c r="H1171" s="49" t="n"/>
      <c r="I1171" s="30">
        <f>IF(OR(D1171="",NOT(ISNUMBER(G1171))),"",D1171&amp;"|"&amp;YEAR(G1171)&amp;"-"&amp;RIGHT("0"&amp;MONTH(G1171),2)&amp;"-"&amp;RIGHT("0"&amp;DAY(G1171),2))</f>
        <v/>
      </c>
      <c r="J1171" s="52" t="n"/>
      <c r="K1171" s="25" t="n"/>
      <c r="L1171" s="29" t="n"/>
      <c r="M1171" s="25" t="n"/>
      <c r="N1171" s="25" t="n"/>
      <c r="O1171" s="23">
        <f>IF(A1171&amp;B1171&amp;C1171="","",IF(I1171="","Sem vínculo",IF(COUNTIF(oc_chave,I1171)&gt;0,"Vinculada","Previsão não encontrada")))</f>
        <v/>
      </c>
      <c r="P1171" s="39">
        <f>IF(ISNUMBER(H1171),YEAR(H1171),"")</f>
        <v/>
      </c>
      <c r="Q1171" s="23">
        <f>IF(D1171="","",IF(COUNTIF(pl_chave,D1171)&gt;0,"No plano atual","Fora do plano: histórico preservado"))</f>
        <v/>
      </c>
      <c r="R1171" s="23">
        <f>IF(A1171&amp;B1171&amp;C1171="","",IF(A1171="","ERRO: falta ID do registro",IF(COUNTIF(ex_id,A1171)&gt;1,"ERRO: ID do registro duplicado",IF(NOT(ISNUMBER(H1171)),"ERRO: data realizada ausente ou inválida",IF(AND(ISNUMBER(pcmd_emissao),N(H1171)&gt;N(pcmd_emissao)),"Verificar: realizada após a emissão","OK")))))</f>
        <v/>
      </c>
      <c r="S1171" s="53" t="n"/>
    </row>
    <row r="1172">
      <c r="A1172" s="25" t="n"/>
      <c r="B1172" s="29" t="n"/>
      <c r="C1172" s="25" t="n"/>
      <c r="D1172" s="23">
        <f>IF(OR(B1172="",C1172=""),"",B1172&amp;"|"&amp;C1172)</f>
        <v/>
      </c>
      <c r="E1172" s="29" t="n"/>
      <c r="F1172" s="52" t="n"/>
      <c r="G1172" s="49" t="n"/>
      <c r="H1172" s="49" t="n"/>
      <c r="I1172" s="30">
        <f>IF(OR(D1172="",NOT(ISNUMBER(G1172))),"",D1172&amp;"|"&amp;YEAR(G1172)&amp;"-"&amp;RIGHT("0"&amp;MONTH(G1172),2)&amp;"-"&amp;RIGHT("0"&amp;DAY(G1172),2))</f>
        <v/>
      </c>
      <c r="J1172" s="52" t="n"/>
      <c r="K1172" s="25" t="n"/>
      <c r="L1172" s="29" t="n"/>
      <c r="M1172" s="25" t="n"/>
      <c r="N1172" s="25" t="n"/>
      <c r="O1172" s="23">
        <f>IF(A1172&amp;B1172&amp;C1172="","",IF(I1172="","Sem vínculo",IF(COUNTIF(oc_chave,I1172)&gt;0,"Vinculada","Previsão não encontrada")))</f>
        <v/>
      </c>
      <c r="P1172" s="39">
        <f>IF(ISNUMBER(H1172),YEAR(H1172),"")</f>
        <v/>
      </c>
      <c r="Q1172" s="23">
        <f>IF(D1172="","",IF(COUNTIF(pl_chave,D1172)&gt;0,"No plano atual","Fora do plano: histórico preservado"))</f>
        <v/>
      </c>
      <c r="R1172" s="23">
        <f>IF(A1172&amp;B1172&amp;C1172="","",IF(A1172="","ERRO: falta ID do registro",IF(COUNTIF(ex_id,A1172)&gt;1,"ERRO: ID do registro duplicado",IF(NOT(ISNUMBER(H1172)),"ERRO: data realizada ausente ou inválida",IF(AND(ISNUMBER(pcmd_emissao),N(H1172)&gt;N(pcmd_emissao)),"Verificar: realizada após a emissão","OK")))))</f>
        <v/>
      </c>
      <c r="S1172" s="53" t="n"/>
    </row>
    <row r="1173">
      <c r="A1173" s="25" t="n"/>
      <c r="B1173" s="29" t="n"/>
      <c r="C1173" s="25" t="n"/>
      <c r="D1173" s="23">
        <f>IF(OR(B1173="",C1173=""),"",B1173&amp;"|"&amp;C1173)</f>
        <v/>
      </c>
      <c r="E1173" s="29" t="n"/>
      <c r="F1173" s="52" t="n"/>
      <c r="G1173" s="49" t="n"/>
      <c r="H1173" s="49" t="n"/>
      <c r="I1173" s="30">
        <f>IF(OR(D1173="",NOT(ISNUMBER(G1173))),"",D1173&amp;"|"&amp;YEAR(G1173)&amp;"-"&amp;RIGHT("0"&amp;MONTH(G1173),2)&amp;"-"&amp;RIGHT("0"&amp;DAY(G1173),2))</f>
        <v/>
      </c>
      <c r="J1173" s="52" t="n"/>
      <c r="K1173" s="25" t="n"/>
      <c r="L1173" s="29" t="n"/>
      <c r="M1173" s="25" t="n"/>
      <c r="N1173" s="25" t="n"/>
      <c r="O1173" s="23">
        <f>IF(A1173&amp;B1173&amp;C1173="","",IF(I1173="","Sem vínculo",IF(COUNTIF(oc_chave,I1173)&gt;0,"Vinculada","Previsão não encontrada")))</f>
        <v/>
      </c>
      <c r="P1173" s="39">
        <f>IF(ISNUMBER(H1173),YEAR(H1173),"")</f>
        <v/>
      </c>
      <c r="Q1173" s="23">
        <f>IF(D1173="","",IF(COUNTIF(pl_chave,D1173)&gt;0,"No plano atual","Fora do plano: histórico preservado"))</f>
        <v/>
      </c>
      <c r="R1173" s="23">
        <f>IF(A1173&amp;B1173&amp;C1173="","",IF(A1173="","ERRO: falta ID do registro",IF(COUNTIF(ex_id,A1173)&gt;1,"ERRO: ID do registro duplicado",IF(NOT(ISNUMBER(H1173)),"ERRO: data realizada ausente ou inválida",IF(AND(ISNUMBER(pcmd_emissao),N(H1173)&gt;N(pcmd_emissao)),"Verificar: realizada após a emissão","OK")))))</f>
        <v/>
      </c>
      <c r="S1173" s="53" t="n"/>
    </row>
    <row r="1174">
      <c r="A1174" s="25" t="n"/>
      <c r="B1174" s="29" t="n"/>
      <c r="C1174" s="25" t="n"/>
      <c r="D1174" s="23">
        <f>IF(OR(B1174="",C1174=""),"",B1174&amp;"|"&amp;C1174)</f>
        <v/>
      </c>
      <c r="E1174" s="29" t="n"/>
      <c r="F1174" s="52" t="n"/>
      <c r="G1174" s="49" t="n"/>
      <c r="H1174" s="49" t="n"/>
      <c r="I1174" s="30">
        <f>IF(OR(D1174="",NOT(ISNUMBER(G1174))),"",D1174&amp;"|"&amp;YEAR(G1174)&amp;"-"&amp;RIGHT("0"&amp;MONTH(G1174),2)&amp;"-"&amp;RIGHT("0"&amp;DAY(G1174),2))</f>
        <v/>
      </c>
      <c r="J1174" s="52" t="n"/>
      <c r="K1174" s="25" t="n"/>
      <c r="L1174" s="29" t="n"/>
      <c r="M1174" s="25" t="n"/>
      <c r="N1174" s="25" t="n"/>
      <c r="O1174" s="23">
        <f>IF(A1174&amp;B1174&amp;C1174="","",IF(I1174="","Sem vínculo",IF(COUNTIF(oc_chave,I1174)&gt;0,"Vinculada","Previsão não encontrada")))</f>
        <v/>
      </c>
      <c r="P1174" s="39">
        <f>IF(ISNUMBER(H1174),YEAR(H1174),"")</f>
        <v/>
      </c>
      <c r="Q1174" s="23">
        <f>IF(D1174="","",IF(COUNTIF(pl_chave,D1174)&gt;0,"No plano atual","Fora do plano: histórico preservado"))</f>
        <v/>
      </c>
      <c r="R1174" s="23">
        <f>IF(A1174&amp;B1174&amp;C1174="","",IF(A1174="","ERRO: falta ID do registro",IF(COUNTIF(ex_id,A1174)&gt;1,"ERRO: ID do registro duplicado",IF(NOT(ISNUMBER(H1174)),"ERRO: data realizada ausente ou inválida",IF(AND(ISNUMBER(pcmd_emissao),N(H1174)&gt;N(pcmd_emissao)),"Verificar: realizada após a emissão","OK")))))</f>
        <v/>
      </c>
      <c r="S1174" s="53" t="n"/>
    </row>
    <row r="1175">
      <c r="A1175" s="25" t="n"/>
      <c r="B1175" s="29" t="n"/>
      <c r="C1175" s="25" t="n"/>
      <c r="D1175" s="23">
        <f>IF(OR(B1175="",C1175=""),"",B1175&amp;"|"&amp;C1175)</f>
        <v/>
      </c>
      <c r="E1175" s="29" t="n"/>
      <c r="F1175" s="52" t="n"/>
      <c r="G1175" s="49" t="n"/>
      <c r="H1175" s="49" t="n"/>
      <c r="I1175" s="30">
        <f>IF(OR(D1175="",NOT(ISNUMBER(G1175))),"",D1175&amp;"|"&amp;YEAR(G1175)&amp;"-"&amp;RIGHT("0"&amp;MONTH(G1175),2)&amp;"-"&amp;RIGHT("0"&amp;DAY(G1175),2))</f>
        <v/>
      </c>
      <c r="J1175" s="52" t="n"/>
      <c r="K1175" s="25" t="n"/>
      <c r="L1175" s="29" t="n"/>
      <c r="M1175" s="25" t="n"/>
      <c r="N1175" s="25" t="n"/>
      <c r="O1175" s="23">
        <f>IF(A1175&amp;B1175&amp;C1175="","",IF(I1175="","Sem vínculo",IF(COUNTIF(oc_chave,I1175)&gt;0,"Vinculada","Previsão não encontrada")))</f>
        <v/>
      </c>
      <c r="P1175" s="39">
        <f>IF(ISNUMBER(H1175),YEAR(H1175),"")</f>
        <v/>
      </c>
      <c r="Q1175" s="23">
        <f>IF(D1175="","",IF(COUNTIF(pl_chave,D1175)&gt;0,"No plano atual","Fora do plano: histórico preservado"))</f>
        <v/>
      </c>
      <c r="R1175" s="23">
        <f>IF(A1175&amp;B1175&amp;C1175="","",IF(A1175="","ERRO: falta ID do registro",IF(COUNTIF(ex_id,A1175)&gt;1,"ERRO: ID do registro duplicado",IF(NOT(ISNUMBER(H1175)),"ERRO: data realizada ausente ou inválida",IF(AND(ISNUMBER(pcmd_emissao),N(H1175)&gt;N(pcmd_emissao)),"Verificar: realizada após a emissão","OK")))))</f>
        <v/>
      </c>
      <c r="S1175" s="53" t="n"/>
    </row>
    <row r="1176">
      <c r="A1176" s="25" t="n"/>
      <c r="B1176" s="29" t="n"/>
      <c r="C1176" s="25" t="n"/>
      <c r="D1176" s="23">
        <f>IF(OR(B1176="",C1176=""),"",B1176&amp;"|"&amp;C1176)</f>
        <v/>
      </c>
      <c r="E1176" s="29" t="n"/>
      <c r="F1176" s="52" t="n"/>
      <c r="G1176" s="49" t="n"/>
      <c r="H1176" s="49" t="n"/>
      <c r="I1176" s="30">
        <f>IF(OR(D1176="",NOT(ISNUMBER(G1176))),"",D1176&amp;"|"&amp;YEAR(G1176)&amp;"-"&amp;RIGHT("0"&amp;MONTH(G1176),2)&amp;"-"&amp;RIGHT("0"&amp;DAY(G1176),2))</f>
        <v/>
      </c>
      <c r="J1176" s="52" t="n"/>
      <c r="K1176" s="25" t="n"/>
      <c r="L1176" s="29" t="n"/>
      <c r="M1176" s="25" t="n"/>
      <c r="N1176" s="25" t="n"/>
      <c r="O1176" s="23">
        <f>IF(A1176&amp;B1176&amp;C1176="","",IF(I1176="","Sem vínculo",IF(COUNTIF(oc_chave,I1176)&gt;0,"Vinculada","Previsão não encontrada")))</f>
        <v/>
      </c>
      <c r="P1176" s="39">
        <f>IF(ISNUMBER(H1176),YEAR(H1176),"")</f>
        <v/>
      </c>
      <c r="Q1176" s="23">
        <f>IF(D1176="","",IF(COUNTIF(pl_chave,D1176)&gt;0,"No plano atual","Fora do plano: histórico preservado"))</f>
        <v/>
      </c>
      <c r="R1176" s="23">
        <f>IF(A1176&amp;B1176&amp;C1176="","",IF(A1176="","ERRO: falta ID do registro",IF(COUNTIF(ex_id,A1176)&gt;1,"ERRO: ID do registro duplicado",IF(NOT(ISNUMBER(H1176)),"ERRO: data realizada ausente ou inválida",IF(AND(ISNUMBER(pcmd_emissao),N(H1176)&gt;N(pcmd_emissao)),"Verificar: realizada após a emissão","OK")))))</f>
        <v/>
      </c>
      <c r="S1176" s="53" t="n"/>
    </row>
    <row r="1177">
      <c r="A1177" s="25" t="n"/>
      <c r="B1177" s="29" t="n"/>
      <c r="C1177" s="25" t="n"/>
      <c r="D1177" s="23">
        <f>IF(OR(B1177="",C1177=""),"",B1177&amp;"|"&amp;C1177)</f>
        <v/>
      </c>
      <c r="E1177" s="29" t="n"/>
      <c r="F1177" s="52" t="n"/>
      <c r="G1177" s="49" t="n"/>
      <c r="H1177" s="49" t="n"/>
      <c r="I1177" s="30">
        <f>IF(OR(D1177="",NOT(ISNUMBER(G1177))),"",D1177&amp;"|"&amp;YEAR(G1177)&amp;"-"&amp;RIGHT("0"&amp;MONTH(G1177),2)&amp;"-"&amp;RIGHT("0"&amp;DAY(G1177),2))</f>
        <v/>
      </c>
      <c r="J1177" s="52" t="n"/>
      <c r="K1177" s="25" t="n"/>
      <c r="L1177" s="29" t="n"/>
      <c r="M1177" s="25" t="n"/>
      <c r="N1177" s="25" t="n"/>
      <c r="O1177" s="23">
        <f>IF(A1177&amp;B1177&amp;C1177="","",IF(I1177="","Sem vínculo",IF(COUNTIF(oc_chave,I1177)&gt;0,"Vinculada","Previsão não encontrada")))</f>
        <v/>
      </c>
      <c r="P1177" s="39">
        <f>IF(ISNUMBER(H1177),YEAR(H1177),"")</f>
        <v/>
      </c>
      <c r="Q1177" s="23">
        <f>IF(D1177="","",IF(COUNTIF(pl_chave,D1177)&gt;0,"No plano atual","Fora do plano: histórico preservado"))</f>
        <v/>
      </c>
      <c r="R1177" s="23">
        <f>IF(A1177&amp;B1177&amp;C1177="","",IF(A1177="","ERRO: falta ID do registro",IF(COUNTIF(ex_id,A1177)&gt;1,"ERRO: ID do registro duplicado",IF(NOT(ISNUMBER(H1177)),"ERRO: data realizada ausente ou inválida",IF(AND(ISNUMBER(pcmd_emissao),N(H1177)&gt;N(pcmd_emissao)),"Verificar: realizada após a emissão","OK")))))</f>
        <v/>
      </c>
      <c r="S1177" s="53" t="n"/>
    </row>
    <row r="1178">
      <c r="A1178" s="25" t="n"/>
      <c r="B1178" s="29" t="n"/>
      <c r="C1178" s="25" t="n"/>
      <c r="D1178" s="23">
        <f>IF(OR(B1178="",C1178=""),"",B1178&amp;"|"&amp;C1178)</f>
        <v/>
      </c>
      <c r="E1178" s="29" t="n"/>
      <c r="F1178" s="52" t="n"/>
      <c r="G1178" s="49" t="n"/>
      <c r="H1178" s="49" t="n"/>
      <c r="I1178" s="30">
        <f>IF(OR(D1178="",NOT(ISNUMBER(G1178))),"",D1178&amp;"|"&amp;YEAR(G1178)&amp;"-"&amp;RIGHT("0"&amp;MONTH(G1178),2)&amp;"-"&amp;RIGHT("0"&amp;DAY(G1178),2))</f>
        <v/>
      </c>
      <c r="J1178" s="52" t="n"/>
      <c r="K1178" s="25" t="n"/>
      <c r="L1178" s="29" t="n"/>
      <c r="M1178" s="25" t="n"/>
      <c r="N1178" s="25" t="n"/>
      <c r="O1178" s="23">
        <f>IF(A1178&amp;B1178&amp;C1178="","",IF(I1178="","Sem vínculo",IF(COUNTIF(oc_chave,I1178)&gt;0,"Vinculada","Previsão não encontrada")))</f>
        <v/>
      </c>
      <c r="P1178" s="39">
        <f>IF(ISNUMBER(H1178),YEAR(H1178),"")</f>
        <v/>
      </c>
      <c r="Q1178" s="23">
        <f>IF(D1178="","",IF(COUNTIF(pl_chave,D1178)&gt;0,"No plano atual","Fora do plano: histórico preservado"))</f>
        <v/>
      </c>
      <c r="R1178" s="23">
        <f>IF(A1178&amp;B1178&amp;C1178="","",IF(A1178="","ERRO: falta ID do registro",IF(COUNTIF(ex_id,A1178)&gt;1,"ERRO: ID do registro duplicado",IF(NOT(ISNUMBER(H1178)),"ERRO: data realizada ausente ou inválida",IF(AND(ISNUMBER(pcmd_emissao),N(H1178)&gt;N(pcmd_emissao)),"Verificar: realizada após a emissão","OK")))))</f>
        <v/>
      </c>
      <c r="S1178" s="53" t="n"/>
    </row>
    <row r="1179">
      <c r="A1179" s="25" t="n"/>
      <c r="B1179" s="29" t="n"/>
      <c r="C1179" s="25" t="n"/>
      <c r="D1179" s="23">
        <f>IF(OR(B1179="",C1179=""),"",B1179&amp;"|"&amp;C1179)</f>
        <v/>
      </c>
      <c r="E1179" s="29" t="n"/>
      <c r="F1179" s="52" t="n"/>
      <c r="G1179" s="49" t="n"/>
      <c r="H1179" s="49" t="n"/>
      <c r="I1179" s="30">
        <f>IF(OR(D1179="",NOT(ISNUMBER(G1179))),"",D1179&amp;"|"&amp;YEAR(G1179)&amp;"-"&amp;RIGHT("0"&amp;MONTH(G1179),2)&amp;"-"&amp;RIGHT("0"&amp;DAY(G1179),2))</f>
        <v/>
      </c>
      <c r="J1179" s="52" t="n"/>
      <c r="K1179" s="25" t="n"/>
      <c r="L1179" s="29" t="n"/>
      <c r="M1179" s="25" t="n"/>
      <c r="N1179" s="25" t="n"/>
      <c r="O1179" s="23">
        <f>IF(A1179&amp;B1179&amp;C1179="","",IF(I1179="","Sem vínculo",IF(COUNTIF(oc_chave,I1179)&gt;0,"Vinculada","Previsão não encontrada")))</f>
        <v/>
      </c>
      <c r="P1179" s="39">
        <f>IF(ISNUMBER(H1179),YEAR(H1179),"")</f>
        <v/>
      </c>
      <c r="Q1179" s="23">
        <f>IF(D1179="","",IF(COUNTIF(pl_chave,D1179)&gt;0,"No plano atual","Fora do plano: histórico preservado"))</f>
        <v/>
      </c>
      <c r="R1179" s="23">
        <f>IF(A1179&amp;B1179&amp;C1179="","",IF(A1179="","ERRO: falta ID do registro",IF(COUNTIF(ex_id,A1179)&gt;1,"ERRO: ID do registro duplicado",IF(NOT(ISNUMBER(H1179)),"ERRO: data realizada ausente ou inválida",IF(AND(ISNUMBER(pcmd_emissao),N(H1179)&gt;N(pcmd_emissao)),"Verificar: realizada após a emissão","OK")))))</f>
        <v/>
      </c>
      <c r="S1179" s="53" t="n"/>
    </row>
    <row r="1180">
      <c r="A1180" s="25" t="n"/>
      <c r="B1180" s="29" t="n"/>
      <c r="C1180" s="25" t="n"/>
      <c r="D1180" s="23">
        <f>IF(OR(B1180="",C1180=""),"",B1180&amp;"|"&amp;C1180)</f>
        <v/>
      </c>
      <c r="E1180" s="29" t="n"/>
      <c r="F1180" s="52" t="n"/>
      <c r="G1180" s="49" t="n"/>
      <c r="H1180" s="49" t="n"/>
      <c r="I1180" s="30">
        <f>IF(OR(D1180="",NOT(ISNUMBER(G1180))),"",D1180&amp;"|"&amp;YEAR(G1180)&amp;"-"&amp;RIGHT("0"&amp;MONTH(G1180),2)&amp;"-"&amp;RIGHT("0"&amp;DAY(G1180),2))</f>
        <v/>
      </c>
      <c r="J1180" s="52" t="n"/>
      <c r="K1180" s="25" t="n"/>
      <c r="L1180" s="29" t="n"/>
      <c r="M1180" s="25" t="n"/>
      <c r="N1180" s="25" t="n"/>
      <c r="O1180" s="23">
        <f>IF(A1180&amp;B1180&amp;C1180="","",IF(I1180="","Sem vínculo",IF(COUNTIF(oc_chave,I1180)&gt;0,"Vinculada","Previsão não encontrada")))</f>
        <v/>
      </c>
      <c r="P1180" s="39">
        <f>IF(ISNUMBER(H1180),YEAR(H1180),"")</f>
        <v/>
      </c>
      <c r="Q1180" s="23">
        <f>IF(D1180="","",IF(COUNTIF(pl_chave,D1180)&gt;0,"No plano atual","Fora do plano: histórico preservado"))</f>
        <v/>
      </c>
      <c r="R1180" s="23">
        <f>IF(A1180&amp;B1180&amp;C1180="","",IF(A1180="","ERRO: falta ID do registro",IF(COUNTIF(ex_id,A1180)&gt;1,"ERRO: ID do registro duplicado",IF(NOT(ISNUMBER(H1180)),"ERRO: data realizada ausente ou inválida",IF(AND(ISNUMBER(pcmd_emissao),N(H1180)&gt;N(pcmd_emissao)),"Verificar: realizada após a emissão","OK")))))</f>
        <v/>
      </c>
      <c r="S1180" s="53" t="n"/>
    </row>
    <row r="1181">
      <c r="A1181" s="25" t="n"/>
      <c r="B1181" s="29" t="n"/>
      <c r="C1181" s="25" t="n"/>
      <c r="D1181" s="23">
        <f>IF(OR(B1181="",C1181=""),"",B1181&amp;"|"&amp;C1181)</f>
        <v/>
      </c>
      <c r="E1181" s="29" t="n"/>
      <c r="F1181" s="52" t="n"/>
      <c r="G1181" s="49" t="n"/>
      <c r="H1181" s="49" t="n"/>
      <c r="I1181" s="30">
        <f>IF(OR(D1181="",NOT(ISNUMBER(G1181))),"",D1181&amp;"|"&amp;YEAR(G1181)&amp;"-"&amp;RIGHT("0"&amp;MONTH(G1181),2)&amp;"-"&amp;RIGHT("0"&amp;DAY(G1181),2))</f>
        <v/>
      </c>
      <c r="J1181" s="52" t="n"/>
      <c r="K1181" s="25" t="n"/>
      <c r="L1181" s="29" t="n"/>
      <c r="M1181" s="25" t="n"/>
      <c r="N1181" s="25" t="n"/>
      <c r="O1181" s="23">
        <f>IF(A1181&amp;B1181&amp;C1181="","",IF(I1181="","Sem vínculo",IF(COUNTIF(oc_chave,I1181)&gt;0,"Vinculada","Previsão não encontrada")))</f>
        <v/>
      </c>
      <c r="P1181" s="39">
        <f>IF(ISNUMBER(H1181),YEAR(H1181),"")</f>
        <v/>
      </c>
      <c r="Q1181" s="23">
        <f>IF(D1181="","",IF(COUNTIF(pl_chave,D1181)&gt;0,"No plano atual","Fora do plano: histórico preservado"))</f>
        <v/>
      </c>
      <c r="R1181" s="23">
        <f>IF(A1181&amp;B1181&amp;C1181="","",IF(A1181="","ERRO: falta ID do registro",IF(COUNTIF(ex_id,A1181)&gt;1,"ERRO: ID do registro duplicado",IF(NOT(ISNUMBER(H1181)),"ERRO: data realizada ausente ou inválida",IF(AND(ISNUMBER(pcmd_emissao),N(H1181)&gt;N(pcmd_emissao)),"Verificar: realizada após a emissão","OK")))))</f>
        <v/>
      </c>
      <c r="S1181" s="53" t="n"/>
    </row>
    <row r="1182">
      <c r="A1182" s="25" t="n"/>
      <c r="B1182" s="29" t="n"/>
      <c r="C1182" s="25" t="n"/>
      <c r="D1182" s="23">
        <f>IF(OR(B1182="",C1182=""),"",B1182&amp;"|"&amp;C1182)</f>
        <v/>
      </c>
      <c r="E1182" s="29" t="n"/>
      <c r="F1182" s="52" t="n"/>
      <c r="G1182" s="49" t="n"/>
      <c r="H1182" s="49" t="n"/>
      <c r="I1182" s="30">
        <f>IF(OR(D1182="",NOT(ISNUMBER(G1182))),"",D1182&amp;"|"&amp;YEAR(G1182)&amp;"-"&amp;RIGHT("0"&amp;MONTH(G1182),2)&amp;"-"&amp;RIGHT("0"&amp;DAY(G1182),2))</f>
        <v/>
      </c>
      <c r="J1182" s="52" t="n"/>
      <c r="K1182" s="25" t="n"/>
      <c r="L1182" s="29" t="n"/>
      <c r="M1182" s="25" t="n"/>
      <c r="N1182" s="25" t="n"/>
      <c r="O1182" s="23">
        <f>IF(A1182&amp;B1182&amp;C1182="","",IF(I1182="","Sem vínculo",IF(COUNTIF(oc_chave,I1182)&gt;0,"Vinculada","Previsão não encontrada")))</f>
        <v/>
      </c>
      <c r="P1182" s="39">
        <f>IF(ISNUMBER(H1182),YEAR(H1182),"")</f>
        <v/>
      </c>
      <c r="Q1182" s="23">
        <f>IF(D1182="","",IF(COUNTIF(pl_chave,D1182)&gt;0,"No plano atual","Fora do plano: histórico preservado"))</f>
        <v/>
      </c>
      <c r="R1182" s="23">
        <f>IF(A1182&amp;B1182&amp;C1182="","",IF(A1182="","ERRO: falta ID do registro",IF(COUNTIF(ex_id,A1182)&gt;1,"ERRO: ID do registro duplicado",IF(NOT(ISNUMBER(H1182)),"ERRO: data realizada ausente ou inválida",IF(AND(ISNUMBER(pcmd_emissao),N(H1182)&gt;N(pcmd_emissao)),"Verificar: realizada após a emissão","OK")))))</f>
        <v/>
      </c>
      <c r="S1182" s="53" t="n"/>
    </row>
    <row r="1183">
      <c r="A1183" s="25" t="n"/>
      <c r="B1183" s="29" t="n"/>
      <c r="C1183" s="25" t="n"/>
      <c r="D1183" s="23">
        <f>IF(OR(B1183="",C1183=""),"",B1183&amp;"|"&amp;C1183)</f>
        <v/>
      </c>
      <c r="E1183" s="29" t="n"/>
      <c r="F1183" s="52" t="n"/>
      <c r="G1183" s="49" t="n"/>
      <c r="H1183" s="49" t="n"/>
      <c r="I1183" s="30">
        <f>IF(OR(D1183="",NOT(ISNUMBER(G1183))),"",D1183&amp;"|"&amp;YEAR(G1183)&amp;"-"&amp;RIGHT("0"&amp;MONTH(G1183),2)&amp;"-"&amp;RIGHT("0"&amp;DAY(G1183),2))</f>
        <v/>
      </c>
      <c r="J1183" s="52" t="n"/>
      <c r="K1183" s="25" t="n"/>
      <c r="L1183" s="29" t="n"/>
      <c r="M1183" s="25" t="n"/>
      <c r="N1183" s="25" t="n"/>
      <c r="O1183" s="23">
        <f>IF(A1183&amp;B1183&amp;C1183="","",IF(I1183="","Sem vínculo",IF(COUNTIF(oc_chave,I1183)&gt;0,"Vinculada","Previsão não encontrada")))</f>
        <v/>
      </c>
      <c r="P1183" s="39">
        <f>IF(ISNUMBER(H1183),YEAR(H1183),"")</f>
        <v/>
      </c>
      <c r="Q1183" s="23">
        <f>IF(D1183="","",IF(COUNTIF(pl_chave,D1183)&gt;0,"No plano atual","Fora do plano: histórico preservado"))</f>
        <v/>
      </c>
      <c r="R1183" s="23">
        <f>IF(A1183&amp;B1183&amp;C1183="","",IF(A1183="","ERRO: falta ID do registro",IF(COUNTIF(ex_id,A1183)&gt;1,"ERRO: ID do registro duplicado",IF(NOT(ISNUMBER(H1183)),"ERRO: data realizada ausente ou inválida",IF(AND(ISNUMBER(pcmd_emissao),N(H1183)&gt;N(pcmd_emissao)),"Verificar: realizada após a emissão","OK")))))</f>
        <v/>
      </c>
      <c r="S1183" s="53" t="n"/>
    </row>
    <row r="1184">
      <c r="A1184" s="25" t="n"/>
      <c r="B1184" s="29" t="n"/>
      <c r="C1184" s="25" t="n"/>
      <c r="D1184" s="23">
        <f>IF(OR(B1184="",C1184=""),"",B1184&amp;"|"&amp;C1184)</f>
        <v/>
      </c>
      <c r="E1184" s="29" t="n"/>
      <c r="F1184" s="52" t="n"/>
      <c r="G1184" s="49" t="n"/>
      <c r="H1184" s="49" t="n"/>
      <c r="I1184" s="30">
        <f>IF(OR(D1184="",NOT(ISNUMBER(G1184))),"",D1184&amp;"|"&amp;YEAR(G1184)&amp;"-"&amp;RIGHT("0"&amp;MONTH(G1184),2)&amp;"-"&amp;RIGHT("0"&amp;DAY(G1184),2))</f>
        <v/>
      </c>
      <c r="J1184" s="52" t="n"/>
      <c r="K1184" s="25" t="n"/>
      <c r="L1184" s="29" t="n"/>
      <c r="M1184" s="25" t="n"/>
      <c r="N1184" s="25" t="n"/>
      <c r="O1184" s="23">
        <f>IF(A1184&amp;B1184&amp;C1184="","",IF(I1184="","Sem vínculo",IF(COUNTIF(oc_chave,I1184)&gt;0,"Vinculada","Previsão não encontrada")))</f>
        <v/>
      </c>
      <c r="P1184" s="39">
        <f>IF(ISNUMBER(H1184),YEAR(H1184),"")</f>
        <v/>
      </c>
      <c r="Q1184" s="23">
        <f>IF(D1184="","",IF(COUNTIF(pl_chave,D1184)&gt;0,"No plano atual","Fora do plano: histórico preservado"))</f>
        <v/>
      </c>
      <c r="R1184" s="23">
        <f>IF(A1184&amp;B1184&amp;C1184="","",IF(A1184="","ERRO: falta ID do registro",IF(COUNTIF(ex_id,A1184)&gt;1,"ERRO: ID do registro duplicado",IF(NOT(ISNUMBER(H1184)),"ERRO: data realizada ausente ou inválida",IF(AND(ISNUMBER(pcmd_emissao),N(H1184)&gt;N(pcmd_emissao)),"Verificar: realizada após a emissão","OK")))))</f>
        <v/>
      </c>
      <c r="S1184" s="53" t="n"/>
    </row>
    <row r="1185">
      <c r="A1185" s="25" t="n"/>
      <c r="B1185" s="29" t="n"/>
      <c r="C1185" s="25" t="n"/>
      <c r="D1185" s="23">
        <f>IF(OR(B1185="",C1185=""),"",B1185&amp;"|"&amp;C1185)</f>
        <v/>
      </c>
      <c r="E1185" s="29" t="n"/>
      <c r="F1185" s="52" t="n"/>
      <c r="G1185" s="49" t="n"/>
      <c r="H1185" s="49" t="n"/>
      <c r="I1185" s="30">
        <f>IF(OR(D1185="",NOT(ISNUMBER(G1185))),"",D1185&amp;"|"&amp;YEAR(G1185)&amp;"-"&amp;RIGHT("0"&amp;MONTH(G1185),2)&amp;"-"&amp;RIGHT("0"&amp;DAY(G1185),2))</f>
        <v/>
      </c>
      <c r="J1185" s="52" t="n"/>
      <c r="K1185" s="25" t="n"/>
      <c r="L1185" s="29" t="n"/>
      <c r="M1185" s="25" t="n"/>
      <c r="N1185" s="25" t="n"/>
      <c r="O1185" s="23">
        <f>IF(A1185&amp;B1185&amp;C1185="","",IF(I1185="","Sem vínculo",IF(COUNTIF(oc_chave,I1185)&gt;0,"Vinculada","Previsão não encontrada")))</f>
        <v/>
      </c>
      <c r="P1185" s="39">
        <f>IF(ISNUMBER(H1185),YEAR(H1185),"")</f>
        <v/>
      </c>
      <c r="Q1185" s="23">
        <f>IF(D1185="","",IF(COUNTIF(pl_chave,D1185)&gt;0,"No plano atual","Fora do plano: histórico preservado"))</f>
        <v/>
      </c>
      <c r="R1185" s="23">
        <f>IF(A1185&amp;B1185&amp;C1185="","",IF(A1185="","ERRO: falta ID do registro",IF(COUNTIF(ex_id,A1185)&gt;1,"ERRO: ID do registro duplicado",IF(NOT(ISNUMBER(H1185)),"ERRO: data realizada ausente ou inválida",IF(AND(ISNUMBER(pcmd_emissao),N(H1185)&gt;N(pcmd_emissao)),"Verificar: realizada após a emissão","OK")))))</f>
        <v/>
      </c>
      <c r="S1185" s="53" t="n"/>
    </row>
    <row r="1186">
      <c r="A1186" s="25" t="n"/>
      <c r="B1186" s="29" t="n"/>
      <c r="C1186" s="25" t="n"/>
      <c r="D1186" s="23">
        <f>IF(OR(B1186="",C1186=""),"",B1186&amp;"|"&amp;C1186)</f>
        <v/>
      </c>
      <c r="E1186" s="29" t="n"/>
      <c r="F1186" s="52" t="n"/>
      <c r="G1186" s="49" t="n"/>
      <c r="H1186" s="49" t="n"/>
      <c r="I1186" s="30">
        <f>IF(OR(D1186="",NOT(ISNUMBER(G1186))),"",D1186&amp;"|"&amp;YEAR(G1186)&amp;"-"&amp;RIGHT("0"&amp;MONTH(G1186),2)&amp;"-"&amp;RIGHT("0"&amp;DAY(G1186),2))</f>
        <v/>
      </c>
      <c r="J1186" s="52" t="n"/>
      <c r="K1186" s="25" t="n"/>
      <c r="L1186" s="29" t="n"/>
      <c r="M1186" s="25" t="n"/>
      <c r="N1186" s="25" t="n"/>
      <c r="O1186" s="23">
        <f>IF(A1186&amp;B1186&amp;C1186="","",IF(I1186="","Sem vínculo",IF(COUNTIF(oc_chave,I1186)&gt;0,"Vinculada","Previsão não encontrada")))</f>
        <v/>
      </c>
      <c r="P1186" s="39">
        <f>IF(ISNUMBER(H1186),YEAR(H1186),"")</f>
        <v/>
      </c>
      <c r="Q1186" s="23">
        <f>IF(D1186="","",IF(COUNTIF(pl_chave,D1186)&gt;0,"No plano atual","Fora do plano: histórico preservado"))</f>
        <v/>
      </c>
      <c r="R1186" s="23">
        <f>IF(A1186&amp;B1186&amp;C1186="","",IF(A1186="","ERRO: falta ID do registro",IF(COUNTIF(ex_id,A1186)&gt;1,"ERRO: ID do registro duplicado",IF(NOT(ISNUMBER(H1186)),"ERRO: data realizada ausente ou inválida",IF(AND(ISNUMBER(pcmd_emissao),N(H1186)&gt;N(pcmd_emissao)),"Verificar: realizada após a emissão","OK")))))</f>
        <v/>
      </c>
      <c r="S1186" s="53" t="n"/>
    </row>
    <row r="1187">
      <c r="A1187" s="25" t="n"/>
      <c r="B1187" s="29" t="n"/>
      <c r="C1187" s="25" t="n"/>
      <c r="D1187" s="23">
        <f>IF(OR(B1187="",C1187=""),"",B1187&amp;"|"&amp;C1187)</f>
        <v/>
      </c>
      <c r="E1187" s="29" t="n"/>
      <c r="F1187" s="52" t="n"/>
      <c r="G1187" s="49" t="n"/>
      <c r="H1187" s="49" t="n"/>
      <c r="I1187" s="30">
        <f>IF(OR(D1187="",NOT(ISNUMBER(G1187))),"",D1187&amp;"|"&amp;YEAR(G1187)&amp;"-"&amp;RIGHT("0"&amp;MONTH(G1187),2)&amp;"-"&amp;RIGHT("0"&amp;DAY(G1187),2))</f>
        <v/>
      </c>
      <c r="J1187" s="52" t="n"/>
      <c r="K1187" s="25" t="n"/>
      <c r="L1187" s="29" t="n"/>
      <c r="M1187" s="25" t="n"/>
      <c r="N1187" s="25" t="n"/>
      <c r="O1187" s="23">
        <f>IF(A1187&amp;B1187&amp;C1187="","",IF(I1187="","Sem vínculo",IF(COUNTIF(oc_chave,I1187)&gt;0,"Vinculada","Previsão não encontrada")))</f>
        <v/>
      </c>
      <c r="P1187" s="39">
        <f>IF(ISNUMBER(H1187),YEAR(H1187),"")</f>
        <v/>
      </c>
      <c r="Q1187" s="23">
        <f>IF(D1187="","",IF(COUNTIF(pl_chave,D1187)&gt;0,"No plano atual","Fora do plano: histórico preservado"))</f>
        <v/>
      </c>
      <c r="R1187" s="23">
        <f>IF(A1187&amp;B1187&amp;C1187="","",IF(A1187="","ERRO: falta ID do registro",IF(COUNTIF(ex_id,A1187)&gt;1,"ERRO: ID do registro duplicado",IF(NOT(ISNUMBER(H1187)),"ERRO: data realizada ausente ou inválida",IF(AND(ISNUMBER(pcmd_emissao),N(H1187)&gt;N(pcmd_emissao)),"Verificar: realizada após a emissão","OK")))))</f>
        <v/>
      </c>
      <c r="S1187" s="53" t="n"/>
    </row>
    <row r="1188">
      <c r="A1188" s="25" t="n"/>
      <c r="B1188" s="29" t="n"/>
      <c r="C1188" s="25" t="n"/>
      <c r="D1188" s="23">
        <f>IF(OR(B1188="",C1188=""),"",B1188&amp;"|"&amp;C1188)</f>
        <v/>
      </c>
      <c r="E1188" s="29" t="n"/>
      <c r="F1188" s="52" t="n"/>
      <c r="G1188" s="49" t="n"/>
      <c r="H1188" s="49" t="n"/>
      <c r="I1188" s="30">
        <f>IF(OR(D1188="",NOT(ISNUMBER(G1188))),"",D1188&amp;"|"&amp;YEAR(G1188)&amp;"-"&amp;RIGHT("0"&amp;MONTH(G1188),2)&amp;"-"&amp;RIGHT("0"&amp;DAY(G1188),2))</f>
        <v/>
      </c>
      <c r="J1188" s="52" t="n"/>
      <c r="K1188" s="25" t="n"/>
      <c r="L1188" s="29" t="n"/>
      <c r="M1188" s="25" t="n"/>
      <c r="N1188" s="25" t="n"/>
      <c r="O1188" s="23">
        <f>IF(A1188&amp;B1188&amp;C1188="","",IF(I1188="","Sem vínculo",IF(COUNTIF(oc_chave,I1188)&gt;0,"Vinculada","Previsão não encontrada")))</f>
        <v/>
      </c>
      <c r="P1188" s="39">
        <f>IF(ISNUMBER(H1188),YEAR(H1188),"")</f>
        <v/>
      </c>
      <c r="Q1188" s="23">
        <f>IF(D1188="","",IF(COUNTIF(pl_chave,D1188)&gt;0,"No plano atual","Fora do plano: histórico preservado"))</f>
        <v/>
      </c>
      <c r="R1188" s="23">
        <f>IF(A1188&amp;B1188&amp;C1188="","",IF(A1188="","ERRO: falta ID do registro",IF(COUNTIF(ex_id,A1188)&gt;1,"ERRO: ID do registro duplicado",IF(NOT(ISNUMBER(H1188)),"ERRO: data realizada ausente ou inválida",IF(AND(ISNUMBER(pcmd_emissao),N(H1188)&gt;N(pcmd_emissao)),"Verificar: realizada após a emissão","OK")))))</f>
        <v/>
      </c>
      <c r="S1188" s="53" t="n"/>
    </row>
    <row r="1189">
      <c r="A1189" s="25" t="n"/>
      <c r="B1189" s="29" t="n"/>
      <c r="C1189" s="25" t="n"/>
      <c r="D1189" s="23">
        <f>IF(OR(B1189="",C1189=""),"",B1189&amp;"|"&amp;C1189)</f>
        <v/>
      </c>
      <c r="E1189" s="29" t="n"/>
      <c r="F1189" s="52" t="n"/>
      <c r="G1189" s="49" t="n"/>
      <c r="H1189" s="49" t="n"/>
      <c r="I1189" s="30">
        <f>IF(OR(D1189="",NOT(ISNUMBER(G1189))),"",D1189&amp;"|"&amp;YEAR(G1189)&amp;"-"&amp;RIGHT("0"&amp;MONTH(G1189),2)&amp;"-"&amp;RIGHT("0"&amp;DAY(G1189),2))</f>
        <v/>
      </c>
      <c r="J1189" s="52" t="n"/>
      <c r="K1189" s="25" t="n"/>
      <c r="L1189" s="29" t="n"/>
      <c r="M1189" s="25" t="n"/>
      <c r="N1189" s="25" t="n"/>
      <c r="O1189" s="23">
        <f>IF(A1189&amp;B1189&amp;C1189="","",IF(I1189="","Sem vínculo",IF(COUNTIF(oc_chave,I1189)&gt;0,"Vinculada","Previsão não encontrada")))</f>
        <v/>
      </c>
      <c r="P1189" s="39">
        <f>IF(ISNUMBER(H1189),YEAR(H1189),"")</f>
        <v/>
      </c>
      <c r="Q1189" s="23">
        <f>IF(D1189="","",IF(COUNTIF(pl_chave,D1189)&gt;0,"No plano atual","Fora do plano: histórico preservado"))</f>
        <v/>
      </c>
      <c r="R1189" s="23">
        <f>IF(A1189&amp;B1189&amp;C1189="","",IF(A1189="","ERRO: falta ID do registro",IF(COUNTIF(ex_id,A1189)&gt;1,"ERRO: ID do registro duplicado",IF(NOT(ISNUMBER(H1189)),"ERRO: data realizada ausente ou inválida",IF(AND(ISNUMBER(pcmd_emissao),N(H1189)&gt;N(pcmd_emissao)),"Verificar: realizada após a emissão","OK")))))</f>
        <v/>
      </c>
      <c r="S1189" s="53" t="n"/>
    </row>
    <row r="1190">
      <c r="A1190" s="25" t="n"/>
      <c r="B1190" s="29" t="n"/>
      <c r="C1190" s="25" t="n"/>
      <c r="D1190" s="23">
        <f>IF(OR(B1190="",C1190=""),"",B1190&amp;"|"&amp;C1190)</f>
        <v/>
      </c>
      <c r="E1190" s="29" t="n"/>
      <c r="F1190" s="52" t="n"/>
      <c r="G1190" s="49" t="n"/>
      <c r="H1190" s="49" t="n"/>
      <c r="I1190" s="30">
        <f>IF(OR(D1190="",NOT(ISNUMBER(G1190))),"",D1190&amp;"|"&amp;YEAR(G1190)&amp;"-"&amp;RIGHT("0"&amp;MONTH(G1190),2)&amp;"-"&amp;RIGHT("0"&amp;DAY(G1190),2))</f>
        <v/>
      </c>
      <c r="J1190" s="52" t="n"/>
      <c r="K1190" s="25" t="n"/>
      <c r="L1190" s="29" t="n"/>
      <c r="M1190" s="25" t="n"/>
      <c r="N1190" s="25" t="n"/>
      <c r="O1190" s="23">
        <f>IF(A1190&amp;B1190&amp;C1190="","",IF(I1190="","Sem vínculo",IF(COUNTIF(oc_chave,I1190)&gt;0,"Vinculada","Previsão não encontrada")))</f>
        <v/>
      </c>
      <c r="P1190" s="39">
        <f>IF(ISNUMBER(H1190),YEAR(H1190),"")</f>
        <v/>
      </c>
      <c r="Q1190" s="23">
        <f>IF(D1190="","",IF(COUNTIF(pl_chave,D1190)&gt;0,"No plano atual","Fora do plano: histórico preservado"))</f>
        <v/>
      </c>
      <c r="R1190" s="23">
        <f>IF(A1190&amp;B1190&amp;C1190="","",IF(A1190="","ERRO: falta ID do registro",IF(COUNTIF(ex_id,A1190)&gt;1,"ERRO: ID do registro duplicado",IF(NOT(ISNUMBER(H1190)),"ERRO: data realizada ausente ou inválida",IF(AND(ISNUMBER(pcmd_emissao),N(H1190)&gt;N(pcmd_emissao)),"Verificar: realizada após a emissão","OK")))))</f>
        <v/>
      </c>
      <c r="S1190" s="53" t="n"/>
    </row>
    <row r="1191">
      <c r="A1191" s="25" t="n"/>
      <c r="B1191" s="29" t="n"/>
      <c r="C1191" s="25" t="n"/>
      <c r="D1191" s="23">
        <f>IF(OR(B1191="",C1191=""),"",B1191&amp;"|"&amp;C1191)</f>
        <v/>
      </c>
      <c r="E1191" s="29" t="n"/>
      <c r="F1191" s="52" t="n"/>
      <c r="G1191" s="49" t="n"/>
      <c r="H1191" s="49" t="n"/>
      <c r="I1191" s="30">
        <f>IF(OR(D1191="",NOT(ISNUMBER(G1191))),"",D1191&amp;"|"&amp;YEAR(G1191)&amp;"-"&amp;RIGHT("0"&amp;MONTH(G1191),2)&amp;"-"&amp;RIGHT("0"&amp;DAY(G1191),2))</f>
        <v/>
      </c>
      <c r="J1191" s="52" t="n"/>
      <c r="K1191" s="25" t="n"/>
      <c r="L1191" s="29" t="n"/>
      <c r="M1191" s="25" t="n"/>
      <c r="N1191" s="25" t="n"/>
      <c r="O1191" s="23">
        <f>IF(A1191&amp;B1191&amp;C1191="","",IF(I1191="","Sem vínculo",IF(COUNTIF(oc_chave,I1191)&gt;0,"Vinculada","Previsão não encontrada")))</f>
        <v/>
      </c>
      <c r="P1191" s="39">
        <f>IF(ISNUMBER(H1191),YEAR(H1191),"")</f>
        <v/>
      </c>
      <c r="Q1191" s="23">
        <f>IF(D1191="","",IF(COUNTIF(pl_chave,D1191)&gt;0,"No plano atual","Fora do plano: histórico preservado"))</f>
        <v/>
      </c>
      <c r="R1191" s="23">
        <f>IF(A1191&amp;B1191&amp;C1191="","",IF(A1191="","ERRO: falta ID do registro",IF(COUNTIF(ex_id,A1191)&gt;1,"ERRO: ID do registro duplicado",IF(NOT(ISNUMBER(H1191)),"ERRO: data realizada ausente ou inválida",IF(AND(ISNUMBER(pcmd_emissao),N(H1191)&gt;N(pcmd_emissao)),"Verificar: realizada após a emissão","OK")))))</f>
        <v/>
      </c>
      <c r="S1191" s="53" t="n"/>
    </row>
    <row r="1192">
      <c r="A1192" s="25" t="n"/>
      <c r="B1192" s="29" t="n"/>
      <c r="C1192" s="25" t="n"/>
      <c r="D1192" s="23">
        <f>IF(OR(B1192="",C1192=""),"",B1192&amp;"|"&amp;C1192)</f>
        <v/>
      </c>
      <c r="E1192" s="29" t="n"/>
      <c r="F1192" s="52" t="n"/>
      <c r="G1192" s="49" t="n"/>
      <c r="H1192" s="49" t="n"/>
      <c r="I1192" s="30">
        <f>IF(OR(D1192="",NOT(ISNUMBER(G1192))),"",D1192&amp;"|"&amp;YEAR(G1192)&amp;"-"&amp;RIGHT("0"&amp;MONTH(G1192),2)&amp;"-"&amp;RIGHT("0"&amp;DAY(G1192),2))</f>
        <v/>
      </c>
      <c r="J1192" s="52" t="n"/>
      <c r="K1192" s="25" t="n"/>
      <c r="L1192" s="29" t="n"/>
      <c r="M1192" s="25" t="n"/>
      <c r="N1192" s="25" t="n"/>
      <c r="O1192" s="23">
        <f>IF(A1192&amp;B1192&amp;C1192="","",IF(I1192="","Sem vínculo",IF(COUNTIF(oc_chave,I1192)&gt;0,"Vinculada","Previsão não encontrada")))</f>
        <v/>
      </c>
      <c r="P1192" s="39">
        <f>IF(ISNUMBER(H1192),YEAR(H1192),"")</f>
        <v/>
      </c>
      <c r="Q1192" s="23">
        <f>IF(D1192="","",IF(COUNTIF(pl_chave,D1192)&gt;0,"No plano atual","Fora do plano: histórico preservado"))</f>
        <v/>
      </c>
      <c r="R1192" s="23">
        <f>IF(A1192&amp;B1192&amp;C1192="","",IF(A1192="","ERRO: falta ID do registro",IF(COUNTIF(ex_id,A1192)&gt;1,"ERRO: ID do registro duplicado",IF(NOT(ISNUMBER(H1192)),"ERRO: data realizada ausente ou inválida",IF(AND(ISNUMBER(pcmd_emissao),N(H1192)&gt;N(pcmd_emissao)),"Verificar: realizada após a emissão","OK")))))</f>
        <v/>
      </c>
      <c r="S1192" s="53" t="n"/>
    </row>
    <row r="1193">
      <c r="A1193" s="25" t="n"/>
      <c r="B1193" s="29" t="n"/>
      <c r="C1193" s="25" t="n"/>
      <c r="D1193" s="23">
        <f>IF(OR(B1193="",C1193=""),"",B1193&amp;"|"&amp;C1193)</f>
        <v/>
      </c>
      <c r="E1193" s="29" t="n"/>
      <c r="F1193" s="52" t="n"/>
      <c r="G1193" s="49" t="n"/>
      <c r="H1193" s="49" t="n"/>
      <c r="I1193" s="30">
        <f>IF(OR(D1193="",NOT(ISNUMBER(G1193))),"",D1193&amp;"|"&amp;YEAR(G1193)&amp;"-"&amp;RIGHT("0"&amp;MONTH(G1193),2)&amp;"-"&amp;RIGHT("0"&amp;DAY(G1193),2))</f>
        <v/>
      </c>
      <c r="J1193" s="52" t="n"/>
      <c r="K1193" s="25" t="n"/>
      <c r="L1193" s="29" t="n"/>
      <c r="M1193" s="25" t="n"/>
      <c r="N1193" s="25" t="n"/>
      <c r="O1193" s="23">
        <f>IF(A1193&amp;B1193&amp;C1193="","",IF(I1193="","Sem vínculo",IF(COUNTIF(oc_chave,I1193)&gt;0,"Vinculada","Previsão não encontrada")))</f>
        <v/>
      </c>
      <c r="P1193" s="39">
        <f>IF(ISNUMBER(H1193),YEAR(H1193),"")</f>
        <v/>
      </c>
      <c r="Q1193" s="23">
        <f>IF(D1193="","",IF(COUNTIF(pl_chave,D1193)&gt;0,"No plano atual","Fora do plano: histórico preservado"))</f>
        <v/>
      </c>
      <c r="R1193" s="23">
        <f>IF(A1193&amp;B1193&amp;C1193="","",IF(A1193="","ERRO: falta ID do registro",IF(COUNTIF(ex_id,A1193)&gt;1,"ERRO: ID do registro duplicado",IF(NOT(ISNUMBER(H1193)),"ERRO: data realizada ausente ou inválida",IF(AND(ISNUMBER(pcmd_emissao),N(H1193)&gt;N(pcmd_emissao)),"Verificar: realizada após a emissão","OK")))))</f>
        <v/>
      </c>
      <c r="S1193" s="53" t="n"/>
    </row>
    <row r="1194">
      <c r="A1194" s="25" t="n"/>
      <c r="B1194" s="29" t="n"/>
      <c r="C1194" s="25" t="n"/>
      <c r="D1194" s="23">
        <f>IF(OR(B1194="",C1194=""),"",B1194&amp;"|"&amp;C1194)</f>
        <v/>
      </c>
      <c r="E1194" s="29" t="n"/>
      <c r="F1194" s="52" t="n"/>
      <c r="G1194" s="49" t="n"/>
      <c r="H1194" s="49" t="n"/>
      <c r="I1194" s="30">
        <f>IF(OR(D1194="",NOT(ISNUMBER(G1194))),"",D1194&amp;"|"&amp;YEAR(G1194)&amp;"-"&amp;RIGHT("0"&amp;MONTH(G1194),2)&amp;"-"&amp;RIGHT("0"&amp;DAY(G1194),2))</f>
        <v/>
      </c>
      <c r="J1194" s="52" t="n"/>
      <c r="K1194" s="25" t="n"/>
      <c r="L1194" s="29" t="n"/>
      <c r="M1194" s="25" t="n"/>
      <c r="N1194" s="25" t="n"/>
      <c r="O1194" s="23">
        <f>IF(A1194&amp;B1194&amp;C1194="","",IF(I1194="","Sem vínculo",IF(COUNTIF(oc_chave,I1194)&gt;0,"Vinculada","Previsão não encontrada")))</f>
        <v/>
      </c>
      <c r="P1194" s="39">
        <f>IF(ISNUMBER(H1194),YEAR(H1194),"")</f>
        <v/>
      </c>
      <c r="Q1194" s="23">
        <f>IF(D1194="","",IF(COUNTIF(pl_chave,D1194)&gt;0,"No plano atual","Fora do plano: histórico preservado"))</f>
        <v/>
      </c>
      <c r="R1194" s="23">
        <f>IF(A1194&amp;B1194&amp;C1194="","",IF(A1194="","ERRO: falta ID do registro",IF(COUNTIF(ex_id,A1194)&gt;1,"ERRO: ID do registro duplicado",IF(NOT(ISNUMBER(H1194)),"ERRO: data realizada ausente ou inválida",IF(AND(ISNUMBER(pcmd_emissao),N(H1194)&gt;N(pcmd_emissao)),"Verificar: realizada após a emissão","OK")))))</f>
        <v/>
      </c>
      <c r="S1194" s="53" t="n"/>
    </row>
    <row r="1195">
      <c r="A1195" s="25" t="n"/>
      <c r="B1195" s="29" t="n"/>
      <c r="C1195" s="25" t="n"/>
      <c r="D1195" s="23">
        <f>IF(OR(B1195="",C1195=""),"",B1195&amp;"|"&amp;C1195)</f>
        <v/>
      </c>
      <c r="E1195" s="29" t="n"/>
      <c r="F1195" s="52" t="n"/>
      <c r="G1195" s="49" t="n"/>
      <c r="H1195" s="49" t="n"/>
      <c r="I1195" s="30">
        <f>IF(OR(D1195="",NOT(ISNUMBER(G1195))),"",D1195&amp;"|"&amp;YEAR(G1195)&amp;"-"&amp;RIGHT("0"&amp;MONTH(G1195),2)&amp;"-"&amp;RIGHT("0"&amp;DAY(G1195),2))</f>
        <v/>
      </c>
      <c r="J1195" s="52" t="n"/>
      <c r="K1195" s="25" t="n"/>
      <c r="L1195" s="29" t="n"/>
      <c r="M1195" s="25" t="n"/>
      <c r="N1195" s="25" t="n"/>
      <c r="O1195" s="23">
        <f>IF(A1195&amp;B1195&amp;C1195="","",IF(I1195="","Sem vínculo",IF(COUNTIF(oc_chave,I1195)&gt;0,"Vinculada","Previsão não encontrada")))</f>
        <v/>
      </c>
      <c r="P1195" s="39">
        <f>IF(ISNUMBER(H1195),YEAR(H1195),"")</f>
        <v/>
      </c>
      <c r="Q1195" s="23">
        <f>IF(D1195="","",IF(COUNTIF(pl_chave,D1195)&gt;0,"No plano atual","Fora do plano: histórico preservado"))</f>
        <v/>
      </c>
      <c r="R1195" s="23">
        <f>IF(A1195&amp;B1195&amp;C1195="","",IF(A1195="","ERRO: falta ID do registro",IF(COUNTIF(ex_id,A1195)&gt;1,"ERRO: ID do registro duplicado",IF(NOT(ISNUMBER(H1195)),"ERRO: data realizada ausente ou inválida",IF(AND(ISNUMBER(pcmd_emissao),N(H1195)&gt;N(pcmd_emissao)),"Verificar: realizada após a emissão","OK")))))</f>
        <v/>
      </c>
      <c r="S1195" s="53" t="n"/>
    </row>
    <row r="1196">
      <c r="A1196" s="25" t="n"/>
      <c r="B1196" s="29" t="n"/>
      <c r="C1196" s="25" t="n"/>
      <c r="D1196" s="23">
        <f>IF(OR(B1196="",C1196=""),"",B1196&amp;"|"&amp;C1196)</f>
        <v/>
      </c>
      <c r="E1196" s="29" t="n"/>
      <c r="F1196" s="52" t="n"/>
      <c r="G1196" s="49" t="n"/>
      <c r="H1196" s="49" t="n"/>
      <c r="I1196" s="30">
        <f>IF(OR(D1196="",NOT(ISNUMBER(G1196))),"",D1196&amp;"|"&amp;YEAR(G1196)&amp;"-"&amp;RIGHT("0"&amp;MONTH(G1196),2)&amp;"-"&amp;RIGHT("0"&amp;DAY(G1196),2))</f>
        <v/>
      </c>
      <c r="J1196" s="52" t="n"/>
      <c r="K1196" s="25" t="n"/>
      <c r="L1196" s="29" t="n"/>
      <c r="M1196" s="25" t="n"/>
      <c r="N1196" s="25" t="n"/>
      <c r="O1196" s="23">
        <f>IF(A1196&amp;B1196&amp;C1196="","",IF(I1196="","Sem vínculo",IF(COUNTIF(oc_chave,I1196)&gt;0,"Vinculada","Previsão não encontrada")))</f>
        <v/>
      </c>
      <c r="P1196" s="39">
        <f>IF(ISNUMBER(H1196),YEAR(H1196),"")</f>
        <v/>
      </c>
      <c r="Q1196" s="23">
        <f>IF(D1196="","",IF(COUNTIF(pl_chave,D1196)&gt;0,"No plano atual","Fora do plano: histórico preservado"))</f>
        <v/>
      </c>
      <c r="R1196" s="23">
        <f>IF(A1196&amp;B1196&amp;C1196="","",IF(A1196="","ERRO: falta ID do registro",IF(COUNTIF(ex_id,A1196)&gt;1,"ERRO: ID do registro duplicado",IF(NOT(ISNUMBER(H1196)),"ERRO: data realizada ausente ou inválida",IF(AND(ISNUMBER(pcmd_emissao),N(H1196)&gt;N(pcmd_emissao)),"Verificar: realizada após a emissão","OK")))))</f>
        <v/>
      </c>
      <c r="S1196" s="53" t="n"/>
    </row>
    <row r="1197">
      <c r="A1197" s="25" t="n"/>
      <c r="B1197" s="29" t="n"/>
      <c r="C1197" s="25" t="n"/>
      <c r="D1197" s="23">
        <f>IF(OR(B1197="",C1197=""),"",B1197&amp;"|"&amp;C1197)</f>
        <v/>
      </c>
      <c r="E1197" s="29" t="n"/>
      <c r="F1197" s="52" t="n"/>
      <c r="G1197" s="49" t="n"/>
      <c r="H1197" s="49" t="n"/>
      <c r="I1197" s="30">
        <f>IF(OR(D1197="",NOT(ISNUMBER(G1197))),"",D1197&amp;"|"&amp;YEAR(G1197)&amp;"-"&amp;RIGHT("0"&amp;MONTH(G1197),2)&amp;"-"&amp;RIGHT("0"&amp;DAY(G1197),2))</f>
        <v/>
      </c>
      <c r="J1197" s="52" t="n"/>
      <c r="K1197" s="25" t="n"/>
      <c r="L1197" s="29" t="n"/>
      <c r="M1197" s="25" t="n"/>
      <c r="N1197" s="25" t="n"/>
      <c r="O1197" s="23">
        <f>IF(A1197&amp;B1197&amp;C1197="","",IF(I1197="","Sem vínculo",IF(COUNTIF(oc_chave,I1197)&gt;0,"Vinculada","Previsão não encontrada")))</f>
        <v/>
      </c>
      <c r="P1197" s="39">
        <f>IF(ISNUMBER(H1197),YEAR(H1197),"")</f>
        <v/>
      </c>
      <c r="Q1197" s="23">
        <f>IF(D1197="","",IF(COUNTIF(pl_chave,D1197)&gt;0,"No plano atual","Fora do plano: histórico preservado"))</f>
        <v/>
      </c>
      <c r="R1197" s="23">
        <f>IF(A1197&amp;B1197&amp;C1197="","",IF(A1197="","ERRO: falta ID do registro",IF(COUNTIF(ex_id,A1197)&gt;1,"ERRO: ID do registro duplicado",IF(NOT(ISNUMBER(H1197)),"ERRO: data realizada ausente ou inválida",IF(AND(ISNUMBER(pcmd_emissao),N(H1197)&gt;N(pcmd_emissao)),"Verificar: realizada após a emissão","OK")))))</f>
        <v/>
      </c>
      <c r="S1197" s="53" t="n"/>
    </row>
    <row r="1198">
      <c r="A1198" s="25" t="n"/>
      <c r="B1198" s="29" t="n"/>
      <c r="C1198" s="25" t="n"/>
      <c r="D1198" s="23">
        <f>IF(OR(B1198="",C1198=""),"",B1198&amp;"|"&amp;C1198)</f>
        <v/>
      </c>
      <c r="E1198" s="29" t="n"/>
      <c r="F1198" s="52" t="n"/>
      <c r="G1198" s="49" t="n"/>
      <c r="H1198" s="49" t="n"/>
      <c r="I1198" s="30">
        <f>IF(OR(D1198="",NOT(ISNUMBER(G1198))),"",D1198&amp;"|"&amp;YEAR(G1198)&amp;"-"&amp;RIGHT("0"&amp;MONTH(G1198),2)&amp;"-"&amp;RIGHT("0"&amp;DAY(G1198),2))</f>
        <v/>
      </c>
      <c r="J1198" s="52" t="n"/>
      <c r="K1198" s="25" t="n"/>
      <c r="L1198" s="29" t="n"/>
      <c r="M1198" s="25" t="n"/>
      <c r="N1198" s="25" t="n"/>
      <c r="O1198" s="23">
        <f>IF(A1198&amp;B1198&amp;C1198="","",IF(I1198="","Sem vínculo",IF(COUNTIF(oc_chave,I1198)&gt;0,"Vinculada","Previsão não encontrada")))</f>
        <v/>
      </c>
      <c r="P1198" s="39">
        <f>IF(ISNUMBER(H1198),YEAR(H1198),"")</f>
        <v/>
      </c>
      <c r="Q1198" s="23">
        <f>IF(D1198="","",IF(COUNTIF(pl_chave,D1198)&gt;0,"No plano atual","Fora do plano: histórico preservado"))</f>
        <v/>
      </c>
      <c r="R1198" s="23">
        <f>IF(A1198&amp;B1198&amp;C1198="","",IF(A1198="","ERRO: falta ID do registro",IF(COUNTIF(ex_id,A1198)&gt;1,"ERRO: ID do registro duplicado",IF(NOT(ISNUMBER(H1198)),"ERRO: data realizada ausente ou inválida",IF(AND(ISNUMBER(pcmd_emissao),N(H1198)&gt;N(pcmd_emissao)),"Verificar: realizada após a emissão","OK")))))</f>
        <v/>
      </c>
      <c r="S1198" s="53" t="n"/>
    </row>
    <row r="1199">
      <c r="A1199" s="25" t="n"/>
      <c r="B1199" s="29" t="n"/>
      <c r="C1199" s="25" t="n"/>
      <c r="D1199" s="23">
        <f>IF(OR(B1199="",C1199=""),"",B1199&amp;"|"&amp;C1199)</f>
        <v/>
      </c>
      <c r="E1199" s="29" t="n"/>
      <c r="F1199" s="52" t="n"/>
      <c r="G1199" s="49" t="n"/>
      <c r="H1199" s="49" t="n"/>
      <c r="I1199" s="30">
        <f>IF(OR(D1199="",NOT(ISNUMBER(G1199))),"",D1199&amp;"|"&amp;YEAR(G1199)&amp;"-"&amp;RIGHT("0"&amp;MONTH(G1199),2)&amp;"-"&amp;RIGHT("0"&amp;DAY(G1199),2))</f>
        <v/>
      </c>
      <c r="J1199" s="52" t="n"/>
      <c r="K1199" s="25" t="n"/>
      <c r="L1199" s="29" t="n"/>
      <c r="M1199" s="25" t="n"/>
      <c r="N1199" s="25" t="n"/>
      <c r="O1199" s="23">
        <f>IF(A1199&amp;B1199&amp;C1199="","",IF(I1199="","Sem vínculo",IF(COUNTIF(oc_chave,I1199)&gt;0,"Vinculada","Previsão não encontrada")))</f>
        <v/>
      </c>
      <c r="P1199" s="39">
        <f>IF(ISNUMBER(H1199),YEAR(H1199),"")</f>
        <v/>
      </c>
      <c r="Q1199" s="23">
        <f>IF(D1199="","",IF(COUNTIF(pl_chave,D1199)&gt;0,"No plano atual","Fora do plano: histórico preservado"))</f>
        <v/>
      </c>
      <c r="R1199" s="23">
        <f>IF(A1199&amp;B1199&amp;C1199="","",IF(A1199="","ERRO: falta ID do registro",IF(COUNTIF(ex_id,A1199)&gt;1,"ERRO: ID do registro duplicado",IF(NOT(ISNUMBER(H1199)),"ERRO: data realizada ausente ou inválida",IF(AND(ISNUMBER(pcmd_emissao),N(H1199)&gt;N(pcmd_emissao)),"Verificar: realizada após a emissão","OK")))))</f>
        <v/>
      </c>
      <c r="S1199" s="53" t="n"/>
    </row>
    <row r="1200">
      <c r="A1200" s="25" t="n"/>
      <c r="B1200" s="29" t="n"/>
      <c r="C1200" s="25" t="n"/>
      <c r="D1200" s="23">
        <f>IF(OR(B1200="",C1200=""),"",B1200&amp;"|"&amp;C1200)</f>
        <v/>
      </c>
      <c r="E1200" s="29" t="n"/>
      <c r="F1200" s="52" t="n"/>
      <c r="G1200" s="49" t="n"/>
      <c r="H1200" s="49" t="n"/>
      <c r="I1200" s="30">
        <f>IF(OR(D1200="",NOT(ISNUMBER(G1200))),"",D1200&amp;"|"&amp;YEAR(G1200)&amp;"-"&amp;RIGHT("0"&amp;MONTH(G1200),2)&amp;"-"&amp;RIGHT("0"&amp;DAY(G1200),2))</f>
        <v/>
      </c>
      <c r="J1200" s="52" t="n"/>
      <c r="K1200" s="25" t="n"/>
      <c r="L1200" s="29" t="n"/>
      <c r="M1200" s="25" t="n"/>
      <c r="N1200" s="25" t="n"/>
      <c r="O1200" s="23">
        <f>IF(A1200&amp;B1200&amp;C1200="","",IF(I1200="","Sem vínculo",IF(COUNTIF(oc_chave,I1200)&gt;0,"Vinculada","Previsão não encontrada")))</f>
        <v/>
      </c>
      <c r="P1200" s="39">
        <f>IF(ISNUMBER(H1200),YEAR(H1200),"")</f>
        <v/>
      </c>
      <c r="Q1200" s="23">
        <f>IF(D1200="","",IF(COUNTIF(pl_chave,D1200)&gt;0,"No plano atual","Fora do plano: histórico preservado"))</f>
        <v/>
      </c>
      <c r="R1200" s="23">
        <f>IF(A1200&amp;B1200&amp;C1200="","",IF(A1200="","ERRO: falta ID do registro",IF(COUNTIF(ex_id,A1200)&gt;1,"ERRO: ID do registro duplicado",IF(NOT(ISNUMBER(H1200)),"ERRO: data realizada ausente ou inválida",IF(AND(ISNUMBER(pcmd_emissao),N(H1200)&gt;N(pcmd_emissao)),"Verificar: realizada após a emissão","OK")))))</f>
        <v/>
      </c>
      <c r="S1200" s="53" t="n"/>
    </row>
    <row r="1201">
      <c r="A1201" s="25" t="n"/>
      <c r="B1201" s="29" t="n"/>
      <c r="C1201" s="25" t="n"/>
      <c r="D1201" s="23">
        <f>IF(OR(B1201="",C1201=""),"",B1201&amp;"|"&amp;C1201)</f>
        <v/>
      </c>
      <c r="E1201" s="29" t="n"/>
      <c r="F1201" s="52" t="n"/>
      <c r="G1201" s="49" t="n"/>
      <c r="H1201" s="49" t="n"/>
      <c r="I1201" s="30">
        <f>IF(OR(D1201="",NOT(ISNUMBER(G1201))),"",D1201&amp;"|"&amp;YEAR(G1201)&amp;"-"&amp;RIGHT("0"&amp;MONTH(G1201),2)&amp;"-"&amp;RIGHT("0"&amp;DAY(G1201),2))</f>
        <v/>
      </c>
      <c r="J1201" s="52" t="n"/>
      <c r="K1201" s="25" t="n"/>
      <c r="L1201" s="29" t="n"/>
      <c r="M1201" s="25" t="n"/>
      <c r="N1201" s="25" t="n"/>
      <c r="O1201" s="23">
        <f>IF(A1201&amp;B1201&amp;C1201="","",IF(I1201="","Sem vínculo",IF(COUNTIF(oc_chave,I1201)&gt;0,"Vinculada","Previsão não encontrada")))</f>
        <v/>
      </c>
      <c r="P1201" s="39">
        <f>IF(ISNUMBER(H1201),YEAR(H1201),"")</f>
        <v/>
      </c>
      <c r="Q1201" s="23">
        <f>IF(D1201="","",IF(COUNTIF(pl_chave,D1201)&gt;0,"No plano atual","Fora do plano: histórico preservado"))</f>
        <v/>
      </c>
      <c r="R1201" s="23">
        <f>IF(A1201&amp;B1201&amp;C1201="","",IF(A1201="","ERRO: falta ID do registro",IF(COUNTIF(ex_id,A1201)&gt;1,"ERRO: ID do registro duplicado",IF(NOT(ISNUMBER(H1201)),"ERRO: data realizada ausente ou inválida",IF(AND(ISNUMBER(pcmd_emissao),N(H1201)&gt;N(pcmd_emissao)),"Verificar: realizada após a emissão","OK")))))</f>
        <v/>
      </c>
      <c r="S1201" s="53" t="n"/>
    </row>
    <row r="1202">
      <c r="A1202" s="25" t="n"/>
      <c r="B1202" s="29" t="n"/>
      <c r="C1202" s="25" t="n"/>
      <c r="D1202" s="23">
        <f>IF(OR(B1202="",C1202=""),"",B1202&amp;"|"&amp;C1202)</f>
        <v/>
      </c>
      <c r="E1202" s="29" t="n"/>
      <c r="F1202" s="52" t="n"/>
      <c r="G1202" s="49" t="n"/>
      <c r="H1202" s="49" t="n"/>
      <c r="I1202" s="30">
        <f>IF(OR(D1202="",NOT(ISNUMBER(G1202))),"",D1202&amp;"|"&amp;YEAR(G1202)&amp;"-"&amp;RIGHT("0"&amp;MONTH(G1202),2)&amp;"-"&amp;RIGHT("0"&amp;DAY(G1202),2))</f>
        <v/>
      </c>
      <c r="J1202" s="52" t="n"/>
      <c r="K1202" s="25" t="n"/>
      <c r="L1202" s="29" t="n"/>
      <c r="M1202" s="25" t="n"/>
      <c r="N1202" s="25" t="n"/>
      <c r="O1202" s="23">
        <f>IF(A1202&amp;B1202&amp;C1202="","",IF(I1202="","Sem vínculo",IF(COUNTIF(oc_chave,I1202)&gt;0,"Vinculada","Previsão não encontrada")))</f>
        <v/>
      </c>
      <c r="P1202" s="39">
        <f>IF(ISNUMBER(H1202),YEAR(H1202),"")</f>
        <v/>
      </c>
      <c r="Q1202" s="23">
        <f>IF(D1202="","",IF(COUNTIF(pl_chave,D1202)&gt;0,"No plano atual","Fora do plano: histórico preservado"))</f>
        <v/>
      </c>
      <c r="R1202" s="23">
        <f>IF(A1202&amp;B1202&amp;C1202="","",IF(A1202="","ERRO: falta ID do registro",IF(COUNTIF(ex_id,A1202)&gt;1,"ERRO: ID do registro duplicado",IF(NOT(ISNUMBER(H1202)),"ERRO: data realizada ausente ou inválida",IF(AND(ISNUMBER(pcmd_emissao),N(H1202)&gt;N(pcmd_emissao)),"Verificar: realizada após a emissão","OK")))))</f>
        <v/>
      </c>
      <c r="S1202" s="53" t="n"/>
    </row>
    <row r="1203">
      <c r="A1203" s="25" t="n"/>
      <c r="B1203" s="29" t="n"/>
      <c r="C1203" s="25" t="n"/>
      <c r="D1203" s="23">
        <f>IF(OR(B1203="",C1203=""),"",B1203&amp;"|"&amp;C1203)</f>
        <v/>
      </c>
      <c r="E1203" s="29" t="n"/>
      <c r="F1203" s="52" t="n"/>
      <c r="G1203" s="49" t="n"/>
      <c r="H1203" s="49" t="n"/>
      <c r="I1203" s="30">
        <f>IF(OR(D1203="",NOT(ISNUMBER(G1203))),"",D1203&amp;"|"&amp;YEAR(G1203)&amp;"-"&amp;RIGHT("0"&amp;MONTH(G1203),2)&amp;"-"&amp;RIGHT("0"&amp;DAY(G1203),2))</f>
        <v/>
      </c>
      <c r="J1203" s="52" t="n"/>
      <c r="K1203" s="25" t="n"/>
      <c r="L1203" s="29" t="n"/>
      <c r="M1203" s="25" t="n"/>
      <c r="N1203" s="25" t="n"/>
      <c r="O1203" s="23">
        <f>IF(A1203&amp;B1203&amp;C1203="","",IF(I1203="","Sem vínculo",IF(COUNTIF(oc_chave,I1203)&gt;0,"Vinculada","Previsão não encontrada")))</f>
        <v/>
      </c>
      <c r="P1203" s="39">
        <f>IF(ISNUMBER(H1203),YEAR(H1203),"")</f>
        <v/>
      </c>
      <c r="Q1203" s="23">
        <f>IF(D1203="","",IF(COUNTIF(pl_chave,D1203)&gt;0,"No plano atual","Fora do plano: histórico preservado"))</f>
        <v/>
      </c>
      <c r="R1203" s="23">
        <f>IF(A1203&amp;B1203&amp;C1203="","",IF(A1203="","ERRO: falta ID do registro",IF(COUNTIF(ex_id,A1203)&gt;1,"ERRO: ID do registro duplicado",IF(NOT(ISNUMBER(H1203)),"ERRO: data realizada ausente ou inválida",IF(AND(ISNUMBER(pcmd_emissao),N(H1203)&gt;N(pcmd_emissao)),"Verificar: realizada após a emissão","OK")))))</f>
        <v/>
      </c>
      <c r="S1203" s="53" t="n"/>
    </row>
    <row r="1204">
      <c r="A1204" s="25" t="n"/>
      <c r="B1204" s="29" t="n"/>
      <c r="C1204" s="25" t="n"/>
      <c r="D1204" s="23">
        <f>IF(OR(B1204="",C1204=""),"",B1204&amp;"|"&amp;C1204)</f>
        <v/>
      </c>
      <c r="E1204" s="29" t="n"/>
      <c r="F1204" s="52" t="n"/>
      <c r="G1204" s="49" t="n"/>
      <c r="H1204" s="49" t="n"/>
      <c r="I1204" s="30">
        <f>IF(OR(D1204="",NOT(ISNUMBER(G1204))),"",D1204&amp;"|"&amp;YEAR(G1204)&amp;"-"&amp;RIGHT("0"&amp;MONTH(G1204),2)&amp;"-"&amp;RIGHT("0"&amp;DAY(G1204),2))</f>
        <v/>
      </c>
      <c r="J1204" s="52" t="n"/>
      <c r="K1204" s="25" t="n"/>
      <c r="L1204" s="29" t="n"/>
      <c r="M1204" s="25" t="n"/>
      <c r="N1204" s="25" t="n"/>
      <c r="O1204" s="23">
        <f>IF(A1204&amp;B1204&amp;C1204="","",IF(I1204="","Sem vínculo",IF(COUNTIF(oc_chave,I1204)&gt;0,"Vinculada","Previsão não encontrada")))</f>
        <v/>
      </c>
      <c r="P1204" s="39">
        <f>IF(ISNUMBER(H1204),YEAR(H1204),"")</f>
        <v/>
      </c>
      <c r="Q1204" s="23">
        <f>IF(D1204="","",IF(COUNTIF(pl_chave,D1204)&gt;0,"No plano atual","Fora do plano: histórico preservado"))</f>
        <v/>
      </c>
      <c r="R1204" s="23">
        <f>IF(A1204&amp;B1204&amp;C1204="","",IF(A1204="","ERRO: falta ID do registro",IF(COUNTIF(ex_id,A1204)&gt;1,"ERRO: ID do registro duplicado",IF(NOT(ISNUMBER(H1204)),"ERRO: data realizada ausente ou inválida",IF(AND(ISNUMBER(pcmd_emissao),N(H1204)&gt;N(pcmd_emissao)),"Verificar: realizada após a emissão","OK")))))</f>
        <v/>
      </c>
      <c r="S1204" s="53" t="n"/>
    </row>
    <row r="1205">
      <c r="A1205" s="25" t="n"/>
      <c r="B1205" s="29" t="n"/>
      <c r="C1205" s="25" t="n"/>
      <c r="D1205" s="23">
        <f>IF(OR(B1205="",C1205=""),"",B1205&amp;"|"&amp;C1205)</f>
        <v/>
      </c>
      <c r="E1205" s="29" t="n"/>
      <c r="F1205" s="52" t="n"/>
      <c r="G1205" s="49" t="n"/>
      <c r="H1205" s="49" t="n"/>
      <c r="I1205" s="30">
        <f>IF(OR(D1205="",NOT(ISNUMBER(G1205))),"",D1205&amp;"|"&amp;YEAR(G1205)&amp;"-"&amp;RIGHT("0"&amp;MONTH(G1205),2)&amp;"-"&amp;RIGHT("0"&amp;DAY(G1205),2))</f>
        <v/>
      </c>
      <c r="J1205" s="52" t="n"/>
      <c r="K1205" s="25" t="n"/>
      <c r="L1205" s="29" t="n"/>
      <c r="M1205" s="25" t="n"/>
      <c r="N1205" s="25" t="n"/>
      <c r="O1205" s="23">
        <f>IF(A1205&amp;B1205&amp;C1205="","",IF(I1205="","Sem vínculo",IF(COUNTIF(oc_chave,I1205)&gt;0,"Vinculada","Previsão não encontrada")))</f>
        <v/>
      </c>
      <c r="P1205" s="39">
        <f>IF(ISNUMBER(H1205),YEAR(H1205),"")</f>
        <v/>
      </c>
      <c r="Q1205" s="23">
        <f>IF(D1205="","",IF(COUNTIF(pl_chave,D1205)&gt;0,"No plano atual","Fora do plano: histórico preservado"))</f>
        <v/>
      </c>
      <c r="R1205" s="23">
        <f>IF(A1205&amp;B1205&amp;C1205="","",IF(A1205="","ERRO: falta ID do registro",IF(COUNTIF(ex_id,A1205)&gt;1,"ERRO: ID do registro duplicado",IF(NOT(ISNUMBER(H1205)),"ERRO: data realizada ausente ou inválida",IF(AND(ISNUMBER(pcmd_emissao),N(H1205)&gt;N(pcmd_emissao)),"Verificar: realizada após a emissão","OK")))))</f>
        <v/>
      </c>
      <c r="S1205" s="53" t="n"/>
    </row>
    <row r="1206">
      <c r="A1206" s="25" t="n"/>
      <c r="B1206" s="29" t="n"/>
      <c r="C1206" s="25" t="n"/>
      <c r="D1206" s="23">
        <f>IF(OR(B1206="",C1206=""),"",B1206&amp;"|"&amp;C1206)</f>
        <v/>
      </c>
      <c r="E1206" s="29" t="n"/>
      <c r="F1206" s="52" t="n"/>
      <c r="G1206" s="49" t="n"/>
      <c r="H1206" s="49" t="n"/>
      <c r="I1206" s="30">
        <f>IF(OR(D1206="",NOT(ISNUMBER(G1206))),"",D1206&amp;"|"&amp;YEAR(G1206)&amp;"-"&amp;RIGHT("0"&amp;MONTH(G1206),2)&amp;"-"&amp;RIGHT("0"&amp;DAY(G1206),2))</f>
        <v/>
      </c>
      <c r="J1206" s="52" t="n"/>
      <c r="K1206" s="25" t="n"/>
      <c r="L1206" s="29" t="n"/>
      <c r="M1206" s="25" t="n"/>
      <c r="N1206" s="25" t="n"/>
      <c r="O1206" s="23">
        <f>IF(A1206&amp;B1206&amp;C1206="","",IF(I1206="","Sem vínculo",IF(COUNTIF(oc_chave,I1206)&gt;0,"Vinculada","Previsão não encontrada")))</f>
        <v/>
      </c>
      <c r="P1206" s="39">
        <f>IF(ISNUMBER(H1206),YEAR(H1206),"")</f>
        <v/>
      </c>
      <c r="Q1206" s="23">
        <f>IF(D1206="","",IF(COUNTIF(pl_chave,D1206)&gt;0,"No plano atual","Fora do plano: histórico preservado"))</f>
        <v/>
      </c>
      <c r="R1206" s="23">
        <f>IF(A1206&amp;B1206&amp;C1206="","",IF(A1206="","ERRO: falta ID do registro",IF(COUNTIF(ex_id,A1206)&gt;1,"ERRO: ID do registro duplicado",IF(NOT(ISNUMBER(H1206)),"ERRO: data realizada ausente ou inválida",IF(AND(ISNUMBER(pcmd_emissao),N(H1206)&gt;N(pcmd_emissao)),"Verificar: realizada após a emissão","OK")))))</f>
        <v/>
      </c>
      <c r="S1206" s="53" t="n"/>
    </row>
    <row r="1207">
      <c r="A1207" s="25" t="n"/>
      <c r="B1207" s="29" t="n"/>
      <c r="C1207" s="25" t="n"/>
      <c r="D1207" s="23">
        <f>IF(OR(B1207="",C1207=""),"",B1207&amp;"|"&amp;C1207)</f>
        <v/>
      </c>
      <c r="E1207" s="29" t="n"/>
      <c r="F1207" s="52" t="n"/>
      <c r="G1207" s="49" t="n"/>
      <c r="H1207" s="49" t="n"/>
      <c r="I1207" s="30">
        <f>IF(OR(D1207="",NOT(ISNUMBER(G1207))),"",D1207&amp;"|"&amp;YEAR(G1207)&amp;"-"&amp;RIGHT("0"&amp;MONTH(G1207),2)&amp;"-"&amp;RIGHT("0"&amp;DAY(G1207),2))</f>
        <v/>
      </c>
      <c r="J1207" s="52" t="n"/>
      <c r="K1207" s="25" t="n"/>
      <c r="L1207" s="29" t="n"/>
      <c r="M1207" s="25" t="n"/>
      <c r="N1207" s="25" t="n"/>
      <c r="O1207" s="23">
        <f>IF(A1207&amp;B1207&amp;C1207="","",IF(I1207="","Sem vínculo",IF(COUNTIF(oc_chave,I1207)&gt;0,"Vinculada","Previsão não encontrada")))</f>
        <v/>
      </c>
      <c r="P1207" s="39">
        <f>IF(ISNUMBER(H1207),YEAR(H1207),"")</f>
        <v/>
      </c>
      <c r="Q1207" s="23">
        <f>IF(D1207="","",IF(COUNTIF(pl_chave,D1207)&gt;0,"No plano atual","Fora do plano: histórico preservado"))</f>
        <v/>
      </c>
      <c r="R1207" s="23">
        <f>IF(A1207&amp;B1207&amp;C1207="","",IF(A1207="","ERRO: falta ID do registro",IF(COUNTIF(ex_id,A1207)&gt;1,"ERRO: ID do registro duplicado",IF(NOT(ISNUMBER(H1207)),"ERRO: data realizada ausente ou inválida",IF(AND(ISNUMBER(pcmd_emissao),N(H1207)&gt;N(pcmd_emissao)),"Verificar: realizada após a emissão","OK")))))</f>
        <v/>
      </c>
      <c r="S1207" s="53" t="n"/>
    </row>
    <row r="1208">
      <c r="A1208" s="25" t="n"/>
      <c r="B1208" s="29" t="n"/>
      <c r="C1208" s="25" t="n"/>
      <c r="D1208" s="23">
        <f>IF(OR(B1208="",C1208=""),"",B1208&amp;"|"&amp;C1208)</f>
        <v/>
      </c>
      <c r="E1208" s="29" t="n"/>
      <c r="F1208" s="52" t="n"/>
      <c r="G1208" s="49" t="n"/>
      <c r="H1208" s="49" t="n"/>
      <c r="I1208" s="30">
        <f>IF(OR(D1208="",NOT(ISNUMBER(G1208))),"",D1208&amp;"|"&amp;YEAR(G1208)&amp;"-"&amp;RIGHT("0"&amp;MONTH(G1208),2)&amp;"-"&amp;RIGHT("0"&amp;DAY(G1208),2))</f>
        <v/>
      </c>
      <c r="J1208" s="52" t="n"/>
      <c r="K1208" s="25" t="n"/>
      <c r="L1208" s="29" t="n"/>
      <c r="M1208" s="25" t="n"/>
      <c r="N1208" s="25" t="n"/>
      <c r="O1208" s="23">
        <f>IF(A1208&amp;B1208&amp;C1208="","",IF(I1208="","Sem vínculo",IF(COUNTIF(oc_chave,I1208)&gt;0,"Vinculada","Previsão não encontrada")))</f>
        <v/>
      </c>
      <c r="P1208" s="39">
        <f>IF(ISNUMBER(H1208),YEAR(H1208),"")</f>
        <v/>
      </c>
      <c r="Q1208" s="23">
        <f>IF(D1208="","",IF(COUNTIF(pl_chave,D1208)&gt;0,"No plano atual","Fora do plano: histórico preservado"))</f>
        <v/>
      </c>
      <c r="R1208" s="23">
        <f>IF(A1208&amp;B1208&amp;C1208="","",IF(A1208="","ERRO: falta ID do registro",IF(COUNTIF(ex_id,A1208)&gt;1,"ERRO: ID do registro duplicado",IF(NOT(ISNUMBER(H1208)),"ERRO: data realizada ausente ou inválida",IF(AND(ISNUMBER(pcmd_emissao),N(H1208)&gt;N(pcmd_emissao)),"Verificar: realizada após a emissão","OK")))))</f>
        <v/>
      </c>
      <c r="S1208" s="53" t="n"/>
    </row>
    <row r="1209">
      <c r="A1209" s="25" t="n"/>
      <c r="B1209" s="29" t="n"/>
      <c r="C1209" s="25" t="n"/>
      <c r="D1209" s="23">
        <f>IF(OR(B1209="",C1209=""),"",B1209&amp;"|"&amp;C1209)</f>
        <v/>
      </c>
      <c r="E1209" s="29" t="n"/>
      <c r="F1209" s="52" t="n"/>
      <c r="G1209" s="49" t="n"/>
      <c r="H1209" s="49" t="n"/>
      <c r="I1209" s="30">
        <f>IF(OR(D1209="",NOT(ISNUMBER(G1209))),"",D1209&amp;"|"&amp;YEAR(G1209)&amp;"-"&amp;RIGHT("0"&amp;MONTH(G1209),2)&amp;"-"&amp;RIGHT("0"&amp;DAY(G1209),2))</f>
        <v/>
      </c>
      <c r="J1209" s="52" t="n"/>
      <c r="K1209" s="25" t="n"/>
      <c r="L1209" s="29" t="n"/>
      <c r="M1209" s="25" t="n"/>
      <c r="N1209" s="25" t="n"/>
      <c r="O1209" s="23">
        <f>IF(A1209&amp;B1209&amp;C1209="","",IF(I1209="","Sem vínculo",IF(COUNTIF(oc_chave,I1209)&gt;0,"Vinculada","Previsão não encontrada")))</f>
        <v/>
      </c>
      <c r="P1209" s="39">
        <f>IF(ISNUMBER(H1209),YEAR(H1209),"")</f>
        <v/>
      </c>
      <c r="Q1209" s="23">
        <f>IF(D1209="","",IF(COUNTIF(pl_chave,D1209)&gt;0,"No plano atual","Fora do plano: histórico preservado"))</f>
        <v/>
      </c>
      <c r="R1209" s="23">
        <f>IF(A1209&amp;B1209&amp;C1209="","",IF(A1209="","ERRO: falta ID do registro",IF(COUNTIF(ex_id,A1209)&gt;1,"ERRO: ID do registro duplicado",IF(NOT(ISNUMBER(H1209)),"ERRO: data realizada ausente ou inválida",IF(AND(ISNUMBER(pcmd_emissao),N(H1209)&gt;N(pcmd_emissao)),"Verificar: realizada após a emissão","OK")))))</f>
        <v/>
      </c>
      <c r="S1209" s="53" t="n"/>
    </row>
    <row r="1210">
      <c r="A1210" s="25" t="n"/>
      <c r="B1210" s="29" t="n"/>
      <c r="C1210" s="25" t="n"/>
      <c r="D1210" s="23">
        <f>IF(OR(B1210="",C1210=""),"",B1210&amp;"|"&amp;C1210)</f>
        <v/>
      </c>
      <c r="E1210" s="29" t="n"/>
      <c r="F1210" s="52" t="n"/>
      <c r="G1210" s="49" t="n"/>
      <c r="H1210" s="49" t="n"/>
      <c r="I1210" s="30">
        <f>IF(OR(D1210="",NOT(ISNUMBER(G1210))),"",D1210&amp;"|"&amp;YEAR(G1210)&amp;"-"&amp;RIGHT("0"&amp;MONTH(G1210),2)&amp;"-"&amp;RIGHT("0"&amp;DAY(G1210),2))</f>
        <v/>
      </c>
      <c r="J1210" s="52" t="n"/>
      <c r="K1210" s="25" t="n"/>
      <c r="L1210" s="29" t="n"/>
      <c r="M1210" s="25" t="n"/>
      <c r="N1210" s="25" t="n"/>
      <c r="O1210" s="23">
        <f>IF(A1210&amp;B1210&amp;C1210="","",IF(I1210="","Sem vínculo",IF(COUNTIF(oc_chave,I1210)&gt;0,"Vinculada","Previsão não encontrada")))</f>
        <v/>
      </c>
      <c r="P1210" s="39">
        <f>IF(ISNUMBER(H1210),YEAR(H1210),"")</f>
        <v/>
      </c>
      <c r="Q1210" s="23">
        <f>IF(D1210="","",IF(COUNTIF(pl_chave,D1210)&gt;0,"No plano atual","Fora do plano: histórico preservado"))</f>
        <v/>
      </c>
      <c r="R1210" s="23">
        <f>IF(A1210&amp;B1210&amp;C1210="","",IF(A1210="","ERRO: falta ID do registro",IF(COUNTIF(ex_id,A1210)&gt;1,"ERRO: ID do registro duplicado",IF(NOT(ISNUMBER(H1210)),"ERRO: data realizada ausente ou inválida",IF(AND(ISNUMBER(pcmd_emissao),N(H1210)&gt;N(pcmd_emissao)),"Verificar: realizada após a emissão","OK")))))</f>
        <v/>
      </c>
      <c r="S1210" s="53" t="n"/>
    </row>
    <row r="1211">
      <c r="A1211" s="25" t="n"/>
      <c r="B1211" s="29" t="n"/>
      <c r="C1211" s="25" t="n"/>
      <c r="D1211" s="23">
        <f>IF(OR(B1211="",C1211=""),"",B1211&amp;"|"&amp;C1211)</f>
        <v/>
      </c>
      <c r="E1211" s="29" t="n"/>
      <c r="F1211" s="52" t="n"/>
      <c r="G1211" s="49" t="n"/>
      <c r="H1211" s="49" t="n"/>
      <c r="I1211" s="30">
        <f>IF(OR(D1211="",NOT(ISNUMBER(G1211))),"",D1211&amp;"|"&amp;YEAR(G1211)&amp;"-"&amp;RIGHT("0"&amp;MONTH(G1211),2)&amp;"-"&amp;RIGHT("0"&amp;DAY(G1211),2))</f>
        <v/>
      </c>
      <c r="J1211" s="52" t="n"/>
      <c r="K1211" s="25" t="n"/>
      <c r="L1211" s="29" t="n"/>
      <c r="M1211" s="25" t="n"/>
      <c r="N1211" s="25" t="n"/>
      <c r="O1211" s="23">
        <f>IF(A1211&amp;B1211&amp;C1211="","",IF(I1211="","Sem vínculo",IF(COUNTIF(oc_chave,I1211)&gt;0,"Vinculada","Previsão não encontrada")))</f>
        <v/>
      </c>
      <c r="P1211" s="39">
        <f>IF(ISNUMBER(H1211),YEAR(H1211),"")</f>
        <v/>
      </c>
      <c r="Q1211" s="23">
        <f>IF(D1211="","",IF(COUNTIF(pl_chave,D1211)&gt;0,"No plano atual","Fora do plano: histórico preservado"))</f>
        <v/>
      </c>
      <c r="R1211" s="23">
        <f>IF(A1211&amp;B1211&amp;C1211="","",IF(A1211="","ERRO: falta ID do registro",IF(COUNTIF(ex_id,A1211)&gt;1,"ERRO: ID do registro duplicado",IF(NOT(ISNUMBER(H1211)),"ERRO: data realizada ausente ou inválida",IF(AND(ISNUMBER(pcmd_emissao),N(H1211)&gt;N(pcmd_emissao)),"Verificar: realizada após a emissão","OK")))))</f>
        <v/>
      </c>
      <c r="S1211" s="53" t="n"/>
    </row>
    <row r="1212">
      <c r="A1212" s="25" t="n"/>
      <c r="B1212" s="29" t="n"/>
      <c r="C1212" s="25" t="n"/>
      <c r="D1212" s="23">
        <f>IF(OR(B1212="",C1212=""),"",B1212&amp;"|"&amp;C1212)</f>
        <v/>
      </c>
      <c r="E1212" s="29" t="n"/>
      <c r="F1212" s="52" t="n"/>
      <c r="G1212" s="49" t="n"/>
      <c r="H1212" s="49" t="n"/>
      <c r="I1212" s="30">
        <f>IF(OR(D1212="",NOT(ISNUMBER(G1212))),"",D1212&amp;"|"&amp;YEAR(G1212)&amp;"-"&amp;RIGHT("0"&amp;MONTH(G1212),2)&amp;"-"&amp;RIGHT("0"&amp;DAY(G1212),2))</f>
        <v/>
      </c>
      <c r="J1212" s="52" t="n"/>
      <c r="K1212" s="25" t="n"/>
      <c r="L1212" s="29" t="n"/>
      <c r="M1212" s="25" t="n"/>
      <c r="N1212" s="25" t="n"/>
      <c r="O1212" s="23">
        <f>IF(A1212&amp;B1212&amp;C1212="","",IF(I1212="","Sem vínculo",IF(COUNTIF(oc_chave,I1212)&gt;0,"Vinculada","Previsão não encontrada")))</f>
        <v/>
      </c>
      <c r="P1212" s="39">
        <f>IF(ISNUMBER(H1212),YEAR(H1212),"")</f>
        <v/>
      </c>
      <c r="Q1212" s="23">
        <f>IF(D1212="","",IF(COUNTIF(pl_chave,D1212)&gt;0,"No plano atual","Fora do plano: histórico preservado"))</f>
        <v/>
      </c>
      <c r="R1212" s="23">
        <f>IF(A1212&amp;B1212&amp;C1212="","",IF(A1212="","ERRO: falta ID do registro",IF(COUNTIF(ex_id,A1212)&gt;1,"ERRO: ID do registro duplicado",IF(NOT(ISNUMBER(H1212)),"ERRO: data realizada ausente ou inválida",IF(AND(ISNUMBER(pcmd_emissao),N(H1212)&gt;N(pcmd_emissao)),"Verificar: realizada após a emissão","OK")))))</f>
        <v/>
      </c>
      <c r="S1212" s="53" t="n"/>
    </row>
    <row r="1213">
      <c r="A1213" s="25" t="n"/>
      <c r="B1213" s="29" t="n"/>
      <c r="C1213" s="25" t="n"/>
      <c r="D1213" s="23">
        <f>IF(OR(B1213="",C1213=""),"",B1213&amp;"|"&amp;C1213)</f>
        <v/>
      </c>
      <c r="E1213" s="29" t="n"/>
      <c r="F1213" s="52" t="n"/>
      <c r="G1213" s="49" t="n"/>
      <c r="H1213" s="49" t="n"/>
      <c r="I1213" s="30">
        <f>IF(OR(D1213="",NOT(ISNUMBER(G1213))),"",D1213&amp;"|"&amp;YEAR(G1213)&amp;"-"&amp;RIGHT("0"&amp;MONTH(G1213),2)&amp;"-"&amp;RIGHT("0"&amp;DAY(G1213),2))</f>
        <v/>
      </c>
      <c r="J1213" s="52" t="n"/>
      <c r="K1213" s="25" t="n"/>
      <c r="L1213" s="29" t="n"/>
      <c r="M1213" s="25" t="n"/>
      <c r="N1213" s="25" t="n"/>
      <c r="O1213" s="23">
        <f>IF(A1213&amp;B1213&amp;C1213="","",IF(I1213="","Sem vínculo",IF(COUNTIF(oc_chave,I1213)&gt;0,"Vinculada","Previsão não encontrada")))</f>
        <v/>
      </c>
      <c r="P1213" s="39">
        <f>IF(ISNUMBER(H1213),YEAR(H1213),"")</f>
        <v/>
      </c>
      <c r="Q1213" s="23">
        <f>IF(D1213="","",IF(COUNTIF(pl_chave,D1213)&gt;0,"No plano atual","Fora do plano: histórico preservado"))</f>
        <v/>
      </c>
      <c r="R1213" s="23">
        <f>IF(A1213&amp;B1213&amp;C1213="","",IF(A1213="","ERRO: falta ID do registro",IF(COUNTIF(ex_id,A1213)&gt;1,"ERRO: ID do registro duplicado",IF(NOT(ISNUMBER(H1213)),"ERRO: data realizada ausente ou inválida",IF(AND(ISNUMBER(pcmd_emissao),N(H1213)&gt;N(pcmd_emissao)),"Verificar: realizada após a emissão","OK")))))</f>
        <v/>
      </c>
      <c r="S1213" s="53" t="n"/>
    </row>
    <row r="1214">
      <c r="A1214" s="25" t="n"/>
      <c r="B1214" s="29" t="n"/>
      <c r="C1214" s="25" t="n"/>
      <c r="D1214" s="23">
        <f>IF(OR(B1214="",C1214=""),"",B1214&amp;"|"&amp;C1214)</f>
        <v/>
      </c>
      <c r="E1214" s="29" t="n"/>
      <c r="F1214" s="52" t="n"/>
      <c r="G1214" s="49" t="n"/>
      <c r="H1214" s="49" t="n"/>
      <c r="I1214" s="30">
        <f>IF(OR(D1214="",NOT(ISNUMBER(G1214))),"",D1214&amp;"|"&amp;YEAR(G1214)&amp;"-"&amp;RIGHT("0"&amp;MONTH(G1214),2)&amp;"-"&amp;RIGHT("0"&amp;DAY(G1214),2))</f>
        <v/>
      </c>
      <c r="J1214" s="52" t="n"/>
      <c r="K1214" s="25" t="n"/>
      <c r="L1214" s="29" t="n"/>
      <c r="M1214" s="25" t="n"/>
      <c r="N1214" s="25" t="n"/>
      <c r="O1214" s="23">
        <f>IF(A1214&amp;B1214&amp;C1214="","",IF(I1214="","Sem vínculo",IF(COUNTIF(oc_chave,I1214)&gt;0,"Vinculada","Previsão não encontrada")))</f>
        <v/>
      </c>
      <c r="P1214" s="39">
        <f>IF(ISNUMBER(H1214),YEAR(H1214),"")</f>
        <v/>
      </c>
      <c r="Q1214" s="23">
        <f>IF(D1214="","",IF(COUNTIF(pl_chave,D1214)&gt;0,"No plano atual","Fora do plano: histórico preservado"))</f>
        <v/>
      </c>
      <c r="R1214" s="23">
        <f>IF(A1214&amp;B1214&amp;C1214="","",IF(A1214="","ERRO: falta ID do registro",IF(COUNTIF(ex_id,A1214)&gt;1,"ERRO: ID do registro duplicado",IF(NOT(ISNUMBER(H1214)),"ERRO: data realizada ausente ou inválida",IF(AND(ISNUMBER(pcmd_emissao),N(H1214)&gt;N(pcmd_emissao)),"Verificar: realizada após a emissão","OK")))))</f>
        <v/>
      </c>
      <c r="S1214" s="53" t="n"/>
    </row>
    <row r="1215">
      <c r="A1215" s="25" t="n"/>
      <c r="B1215" s="29" t="n"/>
      <c r="C1215" s="25" t="n"/>
      <c r="D1215" s="23">
        <f>IF(OR(B1215="",C1215=""),"",B1215&amp;"|"&amp;C1215)</f>
        <v/>
      </c>
      <c r="E1215" s="29" t="n"/>
      <c r="F1215" s="52" t="n"/>
      <c r="G1215" s="49" t="n"/>
      <c r="H1215" s="49" t="n"/>
      <c r="I1215" s="30">
        <f>IF(OR(D1215="",NOT(ISNUMBER(G1215))),"",D1215&amp;"|"&amp;YEAR(G1215)&amp;"-"&amp;RIGHT("0"&amp;MONTH(G1215),2)&amp;"-"&amp;RIGHT("0"&amp;DAY(G1215),2))</f>
        <v/>
      </c>
      <c r="J1215" s="52" t="n"/>
      <c r="K1215" s="25" t="n"/>
      <c r="L1215" s="29" t="n"/>
      <c r="M1215" s="25" t="n"/>
      <c r="N1215" s="25" t="n"/>
      <c r="O1215" s="23">
        <f>IF(A1215&amp;B1215&amp;C1215="","",IF(I1215="","Sem vínculo",IF(COUNTIF(oc_chave,I1215)&gt;0,"Vinculada","Previsão não encontrada")))</f>
        <v/>
      </c>
      <c r="P1215" s="39">
        <f>IF(ISNUMBER(H1215),YEAR(H1215),"")</f>
        <v/>
      </c>
      <c r="Q1215" s="23">
        <f>IF(D1215="","",IF(COUNTIF(pl_chave,D1215)&gt;0,"No plano atual","Fora do plano: histórico preservado"))</f>
        <v/>
      </c>
      <c r="R1215" s="23">
        <f>IF(A1215&amp;B1215&amp;C1215="","",IF(A1215="","ERRO: falta ID do registro",IF(COUNTIF(ex_id,A1215)&gt;1,"ERRO: ID do registro duplicado",IF(NOT(ISNUMBER(H1215)),"ERRO: data realizada ausente ou inválida",IF(AND(ISNUMBER(pcmd_emissao),N(H1215)&gt;N(pcmd_emissao)),"Verificar: realizada após a emissão","OK")))))</f>
        <v/>
      </c>
      <c r="S1215" s="53" t="n"/>
    </row>
    <row r="1216">
      <c r="A1216" s="25" t="n"/>
      <c r="B1216" s="29" t="n"/>
      <c r="C1216" s="25" t="n"/>
      <c r="D1216" s="23">
        <f>IF(OR(B1216="",C1216=""),"",B1216&amp;"|"&amp;C1216)</f>
        <v/>
      </c>
      <c r="E1216" s="29" t="n"/>
      <c r="F1216" s="52" t="n"/>
      <c r="G1216" s="49" t="n"/>
      <c r="H1216" s="49" t="n"/>
      <c r="I1216" s="30">
        <f>IF(OR(D1216="",NOT(ISNUMBER(G1216))),"",D1216&amp;"|"&amp;YEAR(G1216)&amp;"-"&amp;RIGHT("0"&amp;MONTH(G1216),2)&amp;"-"&amp;RIGHT("0"&amp;DAY(G1216),2))</f>
        <v/>
      </c>
      <c r="J1216" s="52" t="n"/>
      <c r="K1216" s="25" t="n"/>
      <c r="L1216" s="29" t="n"/>
      <c r="M1216" s="25" t="n"/>
      <c r="N1216" s="25" t="n"/>
      <c r="O1216" s="23">
        <f>IF(A1216&amp;B1216&amp;C1216="","",IF(I1216="","Sem vínculo",IF(COUNTIF(oc_chave,I1216)&gt;0,"Vinculada","Previsão não encontrada")))</f>
        <v/>
      </c>
      <c r="P1216" s="39">
        <f>IF(ISNUMBER(H1216),YEAR(H1216),"")</f>
        <v/>
      </c>
      <c r="Q1216" s="23">
        <f>IF(D1216="","",IF(COUNTIF(pl_chave,D1216)&gt;0,"No plano atual","Fora do plano: histórico preservado"))</f>
        <v/>
      </c>
      <c r="R1216" s="23">
        <f>IF(A1216&amp;B1216&amp;C1216="","",IF(A1216="","ERRO: falta ID do registro",IF(COUNTIF(ex_id,A1216)&gt;1,"ERRO: ID do registro duplicado",IF(NOT(ISNUMBER(H1216)),"ERRO: data realizada ausente ou inválida",IF(AND(ISNUMBER(pcmd_emissao),N(H1216)&gt;N(pcmd_emissao)),"Verificar: realizada após a emissão","OK")))))</f>
        <v/>
      </c>
      <c r="S1216" s="53" t="n"/>
    </row>
    <row r="1217">
      <c r="A1217" s="25" t="n"/>
      <c r="B1217" s="29" t="n"/>
      <c r="C1217" s="25" t="n"/>
      <c r="D1217" s="23">
        <f>IF(OR(B1217="",C1217=""),"",B1217&amp;"|"&amp;C1217)</f>
        <v/>
      </c>
      <c r="E1217" s="29" t="n"/>
      <c r="F1217" s="52" t="n"/>
      <c r="G1217" s="49" t="n"/>
      <c r="H1217" s="49" t="n"/>
      <c r="I1217" s="30">
        <f>IF(OR(D1217="",NOT(ISNUMBER(G1217))),"",D1217&amp;"|"&amp;YEAR(G1217)&amp;"-"&amp;RIGHT("0"&amp;MONTH(G1217),2)&amp;"-"&amp;RIGHT("0"&amp;DAY(G1217),2))</f>
        <v/>
      </c>
      <c r="J1217" s="52" t="n"/>
      <c r="K1217" s="25" t="n"/>
      <c r="L1217" s="29" t="n"/>
      <c r="M1217" s="25" t="n"/>
      <c r="N1217" s="25" t="n"/>
      <c r="O1217" s="23">
        <f>IF(A1217&amp;B1217&amp;C1217="","",IF(I1217="","Sem vínculo",IF(COUNTIF(oc_chave,I1217)&gt;0,"Vinculada","Previsão não encontrada")))</f>
        <v/>
      </c>
      <c r="P1217" s="39">
        <f>IF(ISNUMBER(H1217),YEAR(H1217),"")</f>
        <v/>
      </c>
      <c r="Q1217" s="23">
        <f>IF(D1217="","",IF(COUNTIF(pl_chave,D1217)&gt;0,"No plano atual","Fora do plano: histórico preservado"))</f>
        <v/>
      </c>
      <c r="R1217" s="23">
        <f>IF(A1217&amp;B1217&amp;C1217="","",IF(A1217="","ERRO: falta ID do registro",IF(COUNTIF(ex_id,A1217)&gt;1,"ERRO: ID do registro duplicado",IF(NOT(ISNUMBER(H1217)),"ERRO: data realizada ausente ou inválida",IF(AND(ISNUMBER(pcmd_emissao),N(H1217)&gt;N(pcmd_emissao)),"Verificar: realizada após a emissão","OK")))))</f>
        <v/>
      </c>
      <c r="S1217" s="53" t="n"/>
    </row>
    <row r="1218">
      <c r="A1218" s="25" t="n"/>
      <c r="B1218" s="29" t="n"/>
      <c r="C1218" s="25" t="n"/>
      <c r="D1218" s="23">
        <f>IF(OR(B1218="",C1218=""),"",B1218&amp;"|"&amp;C1218)</f>
        <v/>
      </c>
      <c r="E1218" s="29" t="n"/>
      <c r="F1218" s="52" t="n"/>
      <c r="G1218" s="49" t="n"/>
      <c r="H1218" s="49" t="n"/>
      <c r="I1218" s="30">
        <f>IF(OR(D1218="",NOT(ISNUMBER(G1218))),"",D1218&amp;"|"&amp;YEAR(G1218)&amp;"-"&amp;RIGHT("0"&amp;MONTH(G1218),2)&amp;"-"&amp;RIGHT("0"&amp;DAY(G1218),2))</f>
        <v/>
      </c>
      <c r="J1218" s="52" t="n"/>
      <c r="K1218" s="25" t="n"/>
      <c r="L1218" s="29" t="n"/>
      <c r="M1218" s="25" t="n"/>
      <c r="N1218" s="25" t="n"/>
      <c r="O1218" s="23">
        <f>IF(A1218&amp;B1218&amp;C1218="","",IF(I1218="","Sem vínculo",IF(COUNTIF(oc_chave,I1218)&gt;0,"Vinculada","Previsão não encontrada")))</f>
        <v/>
      </c>
      <c r="P1218" s="39">
        <f>IF(ISNUMBER(H1218),YEAR(H1218),"")</f>
        <v/>
      </c>
      <c r="Q1218" s="23">
        <f>IF(D1218="","",IF(COUNTIF(pl_chave,D1218)&gt;0,"No plano atual","Fora do plano: histórico preservado"))</f>
        <v/>
      </c>
      <c r="R1218" s="23">
        <f>IF(A1218&amp;B1218&amp;C1218="","",IF(A1218="","ERRO: falta ID do registro",IF(COUNTIF(ex_id,A1218)&gt;1,"ERRO: ID do registro duplicado",IF(NOT(ISNUMBER(H1218)),"ERRO: data realizada ausente ou inválida",IF(AND(ISNUMBER(pcmd_emissao),N(H1218)&gt;N(pcmd_emissao)),"Verificar: realizada após a emissão","OK")))))</f>
        <v/>
      </c>
      <c r="S1218" s="53" t="n"/>
    </row>
    <row r="1219">
      <c r="A1219" s="25" t="n"/>
      <c r="B1219" s="29" t="n"/>
      <c r="C1219" s="25" t="n"/>
      <c r="D1219" s="23">
        <f>IF(OR(B1219="",C1219=""),"",B1219&amp;"|"&amp;C1219)</f>
        <v/>
      </c>
      <c r="E1219" s="29" t="n"/>
      <c r="F1219" s="52" t="n"/>
      <c r="G1219" s="49" t="n"/>
      <c r="H1219" s="49" t="n"/>
      <c r="I1219" s="30">
        <f>IF(OR(D1219="",NOT(ISNUMBER(G1219))),"",D1219&amp;"|"&amp;YEAR(G1219)&amp;"-"&amp;RIGHT("0"&amp;MONTH(G1219),2)&amp;"-"&amp;RIGHT("0"&amp;DAY(G1219),2))</f>
        <v/>
      </c>
      <c r="J1219" s="52" t="n"/>
      <c r="K1219" s="25" t="n"/>
      <c r="L1219" s="29" t="n"/>
      <c r="M1219" s="25" t="n"/>
      <c r="N1219" s="25" t="n"/>
      <c r="O1219" s="23">
        <f>IF(A1219&amp;B1219&amp;C1219="","",IF(I1219="","Sem vínculo",IF(COUNTIF(oc_chave,I1219)&gt;0,"Vinculada","Previsão não encontrada")))</f>
        <v/>
      </c>
      <c r="P1219" s="39">
        <f>IF(ISNUMBER(H1219),YEAR(H1219),"")</f>
        <v/>
      </c>
      <c r="Q1219" s="23">
        <f>IF(D1219="","",IF(COUNTIF(pl_chave,D1219)&gt;0,"No plano atual","Fora do plano: histórico preservado"))</f>
        <v/>
      </c>
      <c r="R1219" s="23">
        <f>IF(A1219&amp;B1219&amp;C1219="","",IF(A1219="","ERRO: falta ID do registro",IF(COUNTIF(ex_id,A1219)&gt;1,"ERRO: ID do registro duplicado",IF(NOT(ISNUMBER(H1219)),"ERRO: data realizada ausente ou inválida",IF(AND(ISNUMBER(pcmd_emissao),N(H1219)&gt;N(pcmd_emissao)),"Verificar: realizada após a emissão","OK")))))</f>
        <v/>
      </c>
      <c r="S1219" s="53" t="n"/>
    </row>
    <row r="1220">
      <c r="A1220" s="25" t="n"/>
      <c r="B1220" s="29" t="n"/>
      <c r="C1220" s="25" t="n"/>
      <c r="D1220" s="23">
        <f>IF(OR(B1220="",C1220=""),"",B1220&amp;"|"&amp;C1220)</f>
        <v/>
      </c>
      <c r="E1220" s="29" t="n"/>
      <c r="F1220" s="52" t="n"/>
      <c r="G1220" s="49" t="n"/>
      <c r="H1220" s="49" t="n"/>
      <c r="I1220" s="30">
        <f>IF(OR(D1220="",NOT(ISNUMBER(G1220))),"",D1220&amp;"|"&amp;YEAR(G1220)&amp;"-"&amp;RIGHT("0"&amp;MONTH(G1220),2)&amp;"-"&amp;RIGHT("0"&amp;DAY(G1220),2))</f>
        <v/>
      </c>
      <c r="J1220" s="52" t="n"/>
      <c r="K1220" s="25" t="n"/>
      <c r="L1220" s="29" t="n"/>
      <c r="M1220" s="25" t="n"/>
      <c r="N1220" s="25" t="n"/>
      <c r="O1220" s="23">
        <f>IF(A1220&amp;B1220&amp;C1220="","",IF(I1220="","Sem vínculo",IF(COUNTIF(oc_chave,I1220)&gt;0,"Vinculada","Previsão não encontrada")))</f>
        <v/>
      </c>
      <c r="P1220" s="39">
        <f>IF(ISNUMBER(H1220),YEAR(H1220),"")</f>
        <v/>
      </c>
      <c r="Q1220" s="23">
        <f>IF(D1220="","",IF(COUNTIF(pl_chave,D1220)&gt;0,"No plano atual","Fora do plano: histórico preservado"))</f>
        <v/>
      </c>
      <c r="R1220" s="23">
        <f>IF(A1220&amp;B1220&amp;C1220="","",IF(A1220="","ERRO: falta ID do registro",IF(COUNTIF(ex_id,A1220)&gt;1,"ERRO: ID do registro duplicado",IF(NOT(ISNUMBER(H1220)),"ERRO: data realizada ausente ou inválida",IF(AND(ISNUMBER(pcmd_emissao),N(H1220)&gt;N(pcmd_emissao)),"Verificar: realizada após a emissão","OK")))))</f>
        <v/>
      </c>
      <c r="S1220" s="53" t="n"/>
    </row>
    <row r="1221">
      <c r="A1221" s="25" t="n"/>
      <c r="B1221" s="29" t="n"/>
      <c r="C1221" s="25" t="n"/>
      <c r="D1221" s="23">
        <f>IF(OR(B1221="",C1221=""),"",B1221&amp;"|"&amp;C1221)</f>
        <v/>
      </c>
      <c r="E1221" s="29" t="n"/>
      <c r="F1221" s="52" t="n"/>
      <c r="G1221" s="49" t="n"/>
      <c r="H1221" s="49" t="n"/>
      <c r="I1221" s="30">
        <f>IF(OR(D1221="",NOT(ISNUMBER(G1221))),"",D1221&amp;"|"&amp;YEAR(G1221)&amp;"-"&amp;RIGHT("0"&amp;MONTH(G1221),2)&amp;"-"&amp;RIGHT("0"&amp;DAY(G1221),2))</f>
        <v/>
      </c>
      <c r="J1221" s="52" t="n"/>
      <c r="K1221" s="25" t="n"/>
      <c r="L1221" s="29" t="n"/>
      <c r="M1221" s="25" t="n"/>
      <c r="N1221" s="25" t="n"/>
      <c r="O1221" s="23">
        <f>IF(A1221&amp;B1221&amp;C1221="","",IF(I1221="","Sem vínculo",IF(COUNTIF(oc_chave,I1221)&gt;0,"Vinculada","Previsão não encontrada")))</f>
        <v/>
      </c>
      <c r="P1221" s="39">
        <f>IF(ISNUMBER(H1221),YEAR(H1221),"")</f>
        <v/>
      </c>
      <c r="Q1221" s="23">
        <f>IF(D1221="","",IF(COUNTIF(pl_chave,D1221)&gt;0,"No plano atual","Fora do plano: histórico preservado"))</f>
        <v/>
      </c>
      <c r="R1221" s="23">
        <f>IF(A1221&amp;B1221&amp;C1221="","",IF(A1221="","ERRO: falta ID do registro",IF(COUNTIF(ex_id,A1221)&gt;1,"ERRO: ID do registro duplicado",IF(NOT(ISNUMBER(H1221)),"ERRO: data realizada ausente ou inválida",IF(AND(ISNUMBER(pcmd_emissao),N(H1221)&gt;N(pcmd_emissao)),"Verificar: realizada após a emissão","OK")))))</f>
        <v/>
      </c>
      <c r="S1221" s="53" t="n"/>
    </row>
    <row r="1222">
      <c r="A1222" s="25" t="n"/>
      <c r="B1222" s="29" t="n"/>
      <c r="C1222" s="25" t="n"/>
      <c r="D1222" s="23">
        <f>IF(OR(B1222="",C1222=""),"",B1222&amp;"|"&amp;C1222)</f>
        <v/>
      </c>
      <c r="E1222" s="29" t="n"/>
      <c r="F1222" s="52" t="n"/>
      <c r="G1222" s="49" t="n"/>
      <c r="H1222" s="49" t="n"/>
      <c r="I1222" s="30">
        <f>IF(OR(D1222="",NOT(ISNUMBER(G1222))),"",D1222&amp;"|"&amp;YEAR(G1222)&amp;"-"&amp;RIGHT("0"&amp;MONTH(G1222),2)&amp;"-"&amp;RIGHT("0"&amp;DAY(G1222),2))</f>
        <v/>
      </c>
      <c r="J1222" s="52" t="n"/>
      <c r="K1222" s="25" t="n"/>
      <c r="L1222" s="29" t="n"/>
      <c r="M1222" s="25" t="n"/>
      <c r="N1222" s="25" t="n"/>
      <c r="O1222" s="23">
        <f>IF(A1222&amp;B1222&amp;C1222="","",IF(I1222="","Sem vínculo",IF(COUNTIF(oc_chave,I1222)&gt;0,"Vinculada","Previsão não encontrada")))</f>
        <v/>
      </c>
      <c r="P1222" s="39">
        <f>IF(ISNUMBER(H1222),YEAR(H1222),"")</f>
        <v/>
      </c>
      <c r="Q1222" s="23">
        <f>IF(D1222="","",IF(COUNTIF(pl_chave,D1222)&gt;0,"No plano atual","Fora do plano: histórico preservado"))</f>
        <v/>
      </c>
      <c r="R1222" s="23">
        <f>IF(A1222&amp;B1222&amp;C1222="","",IF(A1222="","ERRO: falta ID do registro",IF(COUNTIF(ex_id,A1222)&gt;1,"ERRO: ID do registro duplicado",IF(NOT(ISNUMBER(H1222)),"ERRO: data realizada ausente ou inválida",IF(AND(ISNUMBER(pcmd_emissao),N(H1222)&gt;N(pcmd_emissao)),"Verificar: realizada após a emissão","OK")))))</f>
        <v/>
      </c>
      <c r="S1222" s="53" t="n"/>
    </row>
    <row r="1223">
      <c r="A1223" s="25" t="n"/>
      <c r="B1223" s="29" t="n"/>
      <c r="C1223" s="25" t="n"/>
      <c r="D1223" s="23">
        <f>IF(OR(B1223="",C1223=""),"",B1223&amp;"|"&amp;C1223)</f>
        <v/>
      </c>
      <c r="E1223" s="29" t="n"/>
      <c r="F1223" s="52" t="n"/>
      <c r="G1223" s="49" t="n"/>
      <c r="H1223" s="49" t="n"/>
      <c r="I1223" s="30">
        <f>IF(OR(D1223="",NOT(ISNUMBER(G1223))),"",D1223&amp;"|"&amp;YEAR(G1223)&amp;"-"&amp;RIGHT("0"&amp;MONTH(G1223),2)&amp;"-"&amp;RIGHT("0"&amp;DAY(G1223),2))</f>
        <v/>
      </c>
      <c r="J1223" s="52" t="n"/>
      <c r="K1223" s="25" t="n"/>
      <c r="L1223" s="29" t="n"/>
      <c r="M1223" s="25" t="n"/>
      <c r="N1223" s="25" t="n"/>
      <c r="O1223" s="23">
        <f>IF(A1223&amp;B1223&amp;C1223="","",IF(I1223="","Sem vínculo",IF(COUNTIF(oc_chave,I1223)&gt;0,"Vinculada","Previsão não encontrada")))</f>
        <v/>
      </c>
      <c r="P1223" s="39">
        <f>IF(ISNUMBER(H1223),YEAR(H1223),"")</f>
        <v/>
      </c>
      <c r="Q1223" s="23">
        <f>IF(D1223="","",IF(COUNTIF(pl_chave,D1223)&gt;0,"No plano atual","Fora do plano: histórico preservado"))</f>
        <v/>
      </c>
      <c r="R1223" s="23">
        <f>IF(A1223&amp;B1223&amp;C1223="","",IF(A1223="","ERRO: falta ID do registro",IF(COUNTIF(ex_id,A1223)&gt;1,"ERRO: ID do registro duplicado",IF(NOT(ISNUMBER(H1223)),"ERRO: data realizada ausente ou inválida",IF(AND(ISNUMBER(pcmd_emissao),N(H1223)&gt;N(pcmd_emissao)),"Verificar: realizada após a emissão","OK")))))</f>
        <v/>
      </c>
      <c r="S1223" s="53" t="n"/>
    </row>
    <row r="1224">
      <c r="A1224" s="25" t="n"/>
      <c r="B1224" s="29" t="n"/>
      <c r="C1224" s="25" t="n"/>
      <c r="D1224" s="23">
        <f>IF(OR(B1224="",C1224=""),"",B1224&amp;"|"&amp;C1224)</f>
        <v/>
      </c>
      <c r="E1224" s="29" t="n"/>
      <c r="F1224" s="52" t="n"/>
      <c r="G1224" s="49" t="n"/>
      <c r="H1224" s="49" t="n"/>
      <c r="I1224" s="30">
        <f>IF(OR(D1224="",NOT(ISNUMBER(G1224))),"",D1224&amp;"|"&amp;YEAR(G1224)&amp;"-"&amp;RIGHT("0"&amp;MONTH(G1224),2)&amp;"-"&amp;RIGHT("0"&amp;DAY(G1224),2))</f>
        <v/>
      </c>
      <c r="J1224" s="52" t="n"/>
      <c r="K1224" s="25" t="n"/>
      <c r="L1224" s="29" t="n"/>
      <c r="M1224" s="25" t="n"/>
      <c r="N1224" s="25" t="n"/>
      <c r="O1224" s="23">
        <f>IF(A1224&amp;B1224&amp;C1224="","",IF(I1224="","Sem vínculo",IF(COUNTIF(oc_chave,I1224)&gt;0,"Vinculada","Previsão não encontrada")))</f>
        <v/>
      </c>
      <c r="P1224" s="39">
        <f>IF(ISNUMBER(H1224),YEAR(H1224),"")</f>
        <v/>
      </c>
      <c r="Q1224" s="23">
        <f>IF(D1224="","",IF(COUNTIF(pl_chave,D1224)&gt;0,"No plano atual","Fora do plano: histórico preservado"))</f>
        <v/>
      </c>
      <c r="R1224" s="23">
        <f>IF(A1224&amp;B1224&amp;C1224="","",IF(A1224="","ERRO: falta ID do registro",IF(COUNTIF(ex_id,A1224)&gt;1,"ERRO: ID do registro duplicado",IF(NOT(ISNUMBER(H1224)),"ERRO: data realizada ausente ou inválida",IF(AND(ISNUMBER(pcmd_emissao),N(H1224)&gt;N(pcmd_emissao)),"Verificar: realizada após a emissão","OK")))))</f>
        <v/>
      </c>
      <c r="S1224" s="53" t="n"/>
    </row>
    <row r="1225">
      <c r="A1225" s="25" t="n"/>
      <c r="B1225" s="29" t="n"/>
      <c r="C1225" s="25" t="n"/>
      <c r="D1225" s="23">
        <f>IF(OR(B1225="",C1225=""),"",B1225&amp;"|"&amp;C1225)</f>
        <v/>
      </c>
      <c r="E1225" s="29" t="n"/>
      <c r="F1225" s="52" t="n"/>
      <c r="G1225" s="49" t="n"/>
      <c r="H1225" s="49" t="n"/>
      <c r="I1225" s="30">
        <f>IF(OR(D1225="",NOT(ISNUMBER(G1225))),"",D1225&amp;"|"&amp;YEAR(G1225)&amp;"-"&amp;RIGHT("0"&amp;MONTH(G1225),2)&amp;"-"&amp;RIGHT("0"&amp;DAY(G1225),2))</f>
        <v/>
      </c>
      <c r="J1225" s="52" t="n"/>
      <c r="K1225" s="25" t="n"/>
      <c r="L1225" s="29" t="n"/>
      <c r="M1225" s="25" t="n"/>
      <c r="N1225" s="25" t="n"/>
      <c r="O1225" s="23">
        <f>IF(A1225&amp;B1225&amp;C1225="","",IF(I1225="","Sem vínculo",IF(COUNTIF(oc_chave,I1225)&gt;0,"Vinculada","Previsão não encontrada")))</f>
        <v/>
      </c>
      <c r="P1225" s="39">
        <f>IF(ISNUMBER(H1225),YEAR(H1225),"")</f>
        <v/>
      </c>
      <c r="Q1225" s="23">
        <f>IF(D1225="","",IF(COUNTIF(pl_chave,D1225)&gt;0,"No plano atual","Fora do plano: histórico preservado"))</f>
        <v/>
      </c>
      <c r="R1225" s="23">
        <f>IF(A1225&amp;B1225&amp;C1225="","",IF(A1225="","ERRO: falta ID do registro",IF(COUNTIF(ex_id,A1225)&gt;1,"ERRO: ID do registro duplicado",IF(NOT(ISNUMBER(H1225)),"ERRO: data realizada ausente ou inválida",IF(AND(ISNUMBER(pcmd_emissao),N(H1225)&gt;N(pcmd_emissao)),"Verificar: realizada após a emissão","OK")))))</f>
        <v/>
      </c>
      <c r="S1225" s="53" t="n"/>
    </row>
    <row r="1226">
      <c r="A1226" s="25" t="n"/>
      <c r="B1226" s="29" t="n"/>
      <c r="C1226" s="25" t="n"/>
      <c r="D1226" s="23">
        <f>IF(OR(B1226="",C1226=""),"",B1226&amp;"|"&amp;C1226)</f>
        <v/>
      </c>
      <c r="E1226" s="29" t="n"/>
      <c r="F1226" s="52" t="n"/>
      <c r="G1226" s="49" t="n"/>
      <c r="H1226" s="49" t="n"/>
      <c r="I1226" s="30">
        <f>IF(OR(D1226="",NOT(ISNUMBER(G1226))),"",D1226&amp;"|"&amp;YEAR(G1226)&amp;"-"&amp;RIGHT("0"&amp;MONTH(G1226),2)&amp;"-"&amp;RIGHT("0"&amp;DAY(G1226),2))</f>
        <v/>
      </c>
      <c r="J1226" s="52" t="n"/>
      <c r="K1226" s="25" t="n"/>
      <c r="L1226" s="29" t="n"/>
      <c r="M1226" s="25" t="n"/>
      <c r="N1226" s="25" t="n"/>
      <c r="O1226" s="23">
        <f>IF(A1226&amp;B1226&amp;C1226="","",IF(I1226="","Sem vínculo",IF(COUNTIF(oc_chave,I1226)&gt;0,"Vinculada","Previsão não encontrada")))</f>
        <v/>
      </c>
      <c r="P1226" s="39">
        <f>IF(ISNUMBER(H1226),YEAR(H1226),"")</f>
        <v/>
      </c>
      <c r="Q1226" s="23">
        <f>IF(D1226="","",IF(COUNTIF(pl_chave,D1226)&gt;0,"No plano atual","Fora do plano: histórico preservado"))</f>
        <v/>
      </c>
      <c r="R1226" s="23">
        <f>IF(A1226&amp;B1226&amp;C1226="","",IF(A1226="","ERRO: falta ID do registro",IF(COUNTIF(ex_id,A1226)&gt;1,"ERRO: ID do registro duplicado",IF(NOT(ISNUMBER(H1226)),"ERRO: data realizada ausente ou inválida",IF(AND(ISNUMBER(pcmd_emissao),N(H1226)&gt;N(pcmd_emissao)),"Verificar: realizada após a emissão","OK")))))</f>
        <v/>
      </c>
      <c r="S1226" s="53" t="n"/>
    </row>
    <row r="1227">
      <c r="A1227" s="25" t="n"/>
      <c r="B1227" s="29" t="n"/>
      <c r="C1227" s="25" t="n"/>
      <c r="D1227" s="23">
        <f>IF(OR(B1227="",C1227=""),"",B1227&amp;"|"&amp;C1227)</f>
        <v/>
      </c>
      <c r="E1227" s="29" t="n"/>
      <c r="F1227" s="52" t="n"/>
      <c r="G1227" s="49" t="n"/>
      <c r="H1227" s="49" t="n"/>
      <c r="I1227" s="30">
        <f>IF(OR(D1227="",NOT(ISNUMBER(G1227))),"",D1227&amp;"|"&amp;YEAR(G1227)&amp;"-"&amp;RIGHT("0"&amp;MONTH(G1227),2)&amp;"-"&amp;RIGHT("0"&amp;DAY(G1227),2))</f>
        <v/>
      </c>
      <c r="J1227" s="52" t="n"/>
      <c r="K1227" s="25" t="n"/>
      <c r="L1227" s="29" t="n"/>
      <c r="M1227" s="25" t="n"/>
      <c r="N1227" s="25" t="n"/>
      <c r="O1227" s="23">
        <f>IF(A1227&amp;B1227&amp;C1227="","",IF(I1227="","Sem vínculo",IF(COUNTIF(oc_chave,I1227)&gt;0,"Vinculada","Previsão não encontrada")))</f>
        <v/>
      </c>
      <c r="P1227" s="39">
        <f>IF(ISNUMBER(H1227),YEAR(H1227),"")</f>
        <v/>
      </c>
      <c r="Q1227" s="23">
        <f>IF(D1227="","",IF(COUNTIF(pl_chave,D1227)&gt;0,"No plano atual","Fora do plano: histórico preservado"))</f>
        <v/>
      </c>
      <c r="R1227" s="23">
        <f>IF(A1227&amp;B1227&amp;C1227="","",IF(A1227="","ERRO: falta ID do registro",IF(COUNTIF(ex_id,A1227)&gt;1,"ERRO: ID do registro duplicado",IF(NOT(ISNUMBER(H1227)),"ERRO: data realizada ausente ou inválida",IF(AND(ISNUMBER(pcmd_emissao),N(H1227)&gt;N(pcmd_emissao)),"Verificar: realizada após a emissão","OK")))))</f>
        <v/>
      </c>
      <c r="S1227" s="53" t="n"/>
    </row>
    <row r="1228">
      <c r="A1228" s="25" t="n"/>
      <c r="B1228" s="29" t="n"/>
      <c r="C1228" s="25" t="n"/>
      <c r="D1228" s="23">
        <f>IF(OR(B1228="",C1228=""),"",B1228&amp;"|"&amp;C1228)</f>
        <v/>
      </c>
      <c r="E1228" s="29" t="n"/>
      <c r="F1228" s="52" t="n"/>
      <c r="G1228" s="49" t="n"/>
      <c r="H1228" s="49" t="n"/>
      <c r="I1228" s="30">
        <f>IF(OR(D1228="",NOT(ISNUMBER(G1228))),"",D1228&amp;"|"&amp;YEAR(G1228)&amp;"-"&amp;RIGHT("0"&amp;MONTH(G1228),2)&amp;"-"&amp;RIGHT("0"&amp;DAY(G1228),2))</f>
        <v/>
      </c>
      <c r="J1228" s="52" t="n"/>
      <c r="K1228" s="25" t="n"/>
      <c r="L1228" s="29" t="n"/>
      <c r="M1228" s="25" t="n"/>
      <c r="N1228" s="25" t="n"/>
      <c r="O1228" s="23">
        <f>IF(A1228&amp;B1228&amp;C1228="","",IF(I1228="","Sem vínculo",IF(COUNTIF(oc_chave,I1228)&gt;0,"Vinculada","Previsão não encontrada")))</f>
        <v/>
      </c>
      <c r="P1228" s="39">
        <f>IF(ISNUMBER(H1228),YEAR(H1228),"")</f>
        <v/>
      </c>
      <c r="Q1228" s="23">
        <f>IF(D1228="","",IF(COUNTIF(pl_chave,D1228)&gt;0,"No plano atual","Fora do plano: histórico preservado"))</f>
        <v/>
      </c>
      <c r="R1228" s="23">
        <f>IF(A1228&amp;B1228&amp;C1228="","",IF(A1228="","ERRO: falta ID do registro",IF(COUNTIF(ex_id,A1228)&gt;1,"ERRO: ID do registro duplicado",IF(NOT(ISNUMBER(H1228)),"ERRO: data realizada ausente ou inválida",IF(AND(ISNUMBER(pcmd_emissao),N(H1228)&gt;N(pcmd_emissao)),"Verificar: realizada após a emissão","OK")))))</f>
        <v/>
      </c>
      <c r="S1228" s="53" t="n"/>
    </row>
    <row r="1229">
      <c r="A1229" s="25" t="n"/>
      <c r="B1229" s="29" t="n"/>
      <c r="C1229" s="25" t="n"/>
      <c r="D1229" s="23">
        <f>IF(OR(B1229="",C1229=""),"",B1229&amp;"|"&amp;C1229)</f>
        <v/>
      </c>
      <c r="E1229" s="29" t="n"/>
      <c r="F1229" s="52" t="n"/>
      <c r="G1229" s="49" t="n"/>
      <c r="H1229" s="49" t="n"/>
      <c r="I1229" s="30">
        <f>IF(OR(D1229="",NOT(ISNUMBER(G1229))),"",D1229&amp;"|"&amp;YEAR(G1229)&amp;"-"&amp;RIGHT("0"&amp;MONTH(G1229),2)&amp;"-"&amp;RIGHT("0"&amp;DAY(G1229),2))</f>
        <v/>
      </c>
      <c r="J1229" s="52" t="n"/>
      <c r="K1229" s="25" t="n"/>
      <c r="L1229" s="29" t="n"/>
      <c r="M1229" s="25" t="n"/>
      <c r="N1229" s="25" t="n"/>
      <c r="O1229" s="23">
        <f>IF(A1229&amp;B1229&amp;C1229="","",IF(I1229="","Sem vínculo",IF(COUNTIF(oc_chave,I1229)&gt;0,"Vinculada","Previsão não encontrada")))</f>
        <v/>
      </c>
      <c r="P1229" s="39">
        <f>IF(ISNUMBER(H1229),YEAR(H1229),"")</f>
        <v/>
      </c>
      <c r="Q1229" s="23">
        <f>IF(D1229="","",IF(COUNTIF(pl_chave,D1229)&gt;0,"No plano atual","Fora do plano: histórico preservado"))</f>
        <v/>
      </c>
      <c r="R1229" s="23">
        <f>IF(A1229&amp;B1229&amp;C1229="","",IF(A1229="","ERRO: falta ID do registro",IF(COUNTIF(ex_id,A1229)&gt;1,"ERRO: ID do registro duplicado",IF(NOT(ISNUMBER(H1229)),"ERRO: data realizada ausente ou inválida",IF(AND(ISNUMBER(pcmd_emissao),N(H1229)&gt;N(pcmd_emissao)),"Verificar: realizada após a emissão","OK")))))</f>
        <v/>
      </c>
      <c r="S1229" s="53" t="n"/>
    </row>
    <row r="1230">
      <c r="A1230" s="25" t="n"/>
      <c r="B1230" s="29" t="n"/>
      <c r="C1230" s="25" t="n"/>
      <c r="D1230" s="23">
        <f>IF(OR(B1230="",C1230=""),"",B1230&amp;"|"&amp;C1230)</f>
        <v/>
      </c>
      <c r="E1230" s="29" t="n"/>
      <c r="F1230" s="52" t="n"/>
      <c r="G1230" s="49" t="n"/>
      <c r="H1230" s="49" t="n"/>
      <c r="I1230" s="30">
        <f>IF(OR(D1230="",NOT(ISNUMBER(G1230))),"",D1230&amp;"|"&amp;YEAR(G1230)&amp;"-"&amp;RIGHT("0"&amp;MONTH(G1230),2)&amp;"-"&amp;RIGHT("0"&amp;DAY(G1230),2))</f>
        <v/>
      </c>
      <c r="J1230" s="52" t="n"/>
      <c r="K1230" s="25" t="n"/>
      <c r="L1230" s="29" t="n"/>
      <c r="M1230" s="25" t="n"/>
      <c r="N1230" s="25" t="n"/>
      <c r="O1230" s="23">
        <f>IF(A1230&amp;B1230&amp;C1230="","",IF(I1230="","Sem vínculo",IF(COUNTIF(oc_chave,I1230)&gt;0,"Vinculada","Previsão não encontrada")))</f>
        <v/>
      </c>
      <c r="P1230" s="39">
        <f>IF(ISNUMBER(H1230),YEAR(H1230),"")</f>
        <v/>
      </c>
      <c r="Q1230" s="23">
        <f>IF(D1230="","",IF(COUNTIF(pl_chave,D1230)&gt;0,"No plano atual","Fora do plano: histórico preservado"))</f>
        <v/>
      </c>
      <c r="R1230" s="23">
        <f>IF(A1230&amp;B1230&amp;C1230="","",IF(A1230="","ERRO: falta ID do registro",IF(COUNTIF(ex_id,A1230)&gt;1,"ERRO: ID do registro duplicado",IF(NOT(ISNUMBER(H1230)),"ERRO: data realizada ausente ou inválida",IF(AND(ISNUMBER(pcmd_emissao),N(H1230)&gt;N(pcmd_emissao)),"Verificar: realizada após a emissão","OK")))))</f>
        <v/>
      </c>
      <c r="S1230" s="53" t="n"/>
    </row>
    <row r="1231">
      <c r="A1231" s="25" t="n"/>
      <c r="B1231" s="29" t="n"/>
      <c r="C1231" s="25" t="n"/>
      <c r="D1231" s="23">
        <f>IF(OR(B1231="",C1231=""),"",B1231&amp;"|"&amp;C1231)</f>
        <v/>
      </c>
      <c r="E1231" s="29" t="n"/>
      <c r="F1231" s="52" t="n"/>
      <c r="G1231" s="49" t="n"/>
      <c r="H1231" s="49" t="n"/>
      <c r="I1231" s="30">
        <f>IF(OR(D1231="",NOT(ISNUMBER(G1231))),"",D1231&amp;"|"&amp;YEAR(G1231)&amp;"-"&amp;RIGHT("0"&amp;MONTH(G1231),2)&amp;"-"&amp;RIGHT("0"&amp;DAY(G1231),2))</f>
        <v/>
      </c>
      <c r="J1231" s="52" t="n"/>
      <c r="K1231" s="25" t="n"/>
      <c r="L1231" s="29" t="n"/>
      <c r="M1231" s="25" t="n"/>
      <c r="N1231" s="25" t="n"/>
      <c r="O1231" s="23">
        <f>IF(A1231&amp;B1231&amp;C1231="","",IF(I1231="","Sem vínculo",IF(COUNTIF(oc_chave,I1231)&gt;0,"Vinculada","Previsão não encontrada")))</f>
        <v/>
      </c>
      <c r="P1231" s="39">
        <f>IF(ISNUMBER(H1231),YEAR(H1231),"")</f>
        <v/>
      </c>
      <c r="Q1231" s="23">
        <f>IF(D1231="","",IF(COUNTIF(pl_chave,D1231)&gt;0,"No plano atual","Fora do plano: histórico preservado"))</f>
        <v/>
      </c>
      <c r="R1231" s="23">
        <f>IF(A1231&amp;B1231&amp;C1231="","",IF(A1231="","ERRO: falta ID do registro",IF(COUNTIF(ex_id,A1231)&gt;1,"ERRO: ID do registro duplicado",IF(NOT(ISNUMBER(H1231)),"ERRO: data realizada ausente ou inválida",IF(AND(ISNUMBER(pcmd_emissao),N(H1231)&gt;N(pcmd_emissao)),"Verificar: realizada após a emissão","OK")))))</f>
        <v/>
      </c>
      <c r="S1231" s="53" t="n"/>
    </row>
    <row r="1232">
      <c r="A1232" s="25" t="n"/>
      <c r="B1232" s="29" t="n"/>
      <c r="C1232" s="25" t="n"/>
      <c r="D1232" s="23">
        <f>IF(OR(B1232="",C1232=""),"",B1232&amp;"|"&amp;C1232)</f>
        <v/>
      </c>
      <c r="E1232" s="29" t="n"/>
      <c r="F1232" s="52" t="n"/>
      <c r="G1232" s="49" t="n"/>
      <c r="H1232" s="49" t="n"/>
      <c r="I1232" s="30">
        <f>IF(OR(D1232="",NOT(ISNUMBER(G1232))),"",D1232&amp;"|"&amp;YEAR(G1232)&amp;"-"&amp;RIGHT("0"&amp;MONTH(G1232),2)&amp;"-"&amp;RIGHT("0"&amp;DAY(G1232),2))</f>
        <v/>
      </c>
      <c r="J1232" s="52" t="n"/>
      <c r="K1232" s="25" t="n"/>
      <c r="L1232" s="29" t="n"/>
      <c r="M1232" s="25" t="n"/>
      <c r="N1232" s="25" t="n"/>
      <c r="O1232" s="23">
        <f>IF(A1232&amp;B1232&amp;C1232="","",IF(I1232="","Sem vínculo",IF(COUNTIF(oc_chave,I1232)&gt;0,"Vinculada","Previsão não encontrada")))</f>
        <v/>
      </c>
      <c r="P1232" s="39">
        <f>IF(ISNUMBER(H1232),YEAR(H1232),"")</f>
        <v/>
      </c>
      <c r="Q1232" s="23">
        <f>IF(D1232="","",IF(COUNTIF(pl_chave,D1232)&gt;0,"No plano atual","Fora do plano: histórico preservado"))</f>
        <v/>
      </c>
      <c r="R1232" s="23">
        <f>IF(A1232&amp;B1232&amp;C1232="","",IF(A1232="","ERRO: falta ID do registro",IF(COUNTIF(ex_id,A1232)&gt;1,"ERRO: ID do registro duplicado",IF(NOT(ISNUMBER(H1232)),"ERRO: data realizada ausente ou inválida",IF(AND(ISNUMBER(pcmd_emissao),N(H1232)&gt;N(pcmd_emissao)),"Verificar: realizada após a emissão","OK")))))</f>
        <v/>
      </c>
      <c r="S1232" s="53" t="n"/>
    </row>
    <row r="1233">
      <c r="A1233" s="25" t="n"/>
      <c r="B1233" s="29" t="n"/>
      <c r="C1233" s="25" t="n"/>
      <c r="D1233" s="23">
        <f>IF(OR(B1233="",C1233=""),"",B1233&amp;"|"&amp;C1233)</f>
        <v/>
      </c>
      <c r="E1233" s="29" t="n"/>
      <c r="F1233" s="52" t="n"/>
      <c r="G1233" s="49" t="n"/>
      <c r="H1233" s="49" t="n"/>
      <c r="I1233" s="30">
        <f>IF(OR(D1233="",NOT(ISNUMBER(G1233))),"",D1233&amp;"|"&amp;YEAR(G1233)&amp;"-"&amp;RIGHT("0"&amp;MONTH(G1233),2)&amp;"-"&amp;RIGHT("0"&amp;DAY(G1233),2))</f>
        <v/>
      </c>
      <c r="J1233" s="52" t="n"/>
      <c r="K1233" s="25" t="n"/>
      <c r="L1233" s="29" t="n"/>
      <c r="M1233" s="25" t="n"/>
      <c r="N1233" s="25" t="n"/>
      <c r="O1233" s="23">
        <f>IF(A1233&amp;B1233&amp;C1233="","",IF(I1233="","Sem vínculo",IF(COUNTIF(oc_chave,I1233)&gt;0,"Vinculada","Previsão não encontrada")))</f>
        <v/>
      </c>
      <c r="P1233" s="39">
        <f>IF(ISNUMBER(H1233),YEAR(H1233),"")</f>
        <v/>
      </c>
      <c r="Q1233" s="23">
        <f>IF(D1233="","",IF(COUNTIF(pl_chave,D1233)&gt;0,"No plano atual","Fora do plano: histórico preservado"))</f>
        <v/>
      </c>
      <c r="R1233" s="23">
        <f>IF(A1233&amp;B1233&amp;C1233="","",IF(A1233="","ERRO: falta ID do registro",IF(COUNTIF(ex_id,A1233)&gt;1,"ERRO: ID do registro duplicado",IF(NOT(ISNUMBER(H1233)),"ERRO: data realizada ausente ou inválida",IF(AND(ISNUMBER(pcmd_emissao),N(H1233)&gt;N(pcmd_emissao)),"Verificar: realizada após a emissão","OK")))))</f>
        <v/>
      </c>
      <c r="S1233" s="53" t="n"/>
    </row>
    <row r="1234">
      <c r="A1234" s="25" t="n"/>
      <c r="B1234" s="29" t="n"/>
      <c r="C1234" s="25" t="n"/>
      <c r="D1234" s="23">
        <f>IF(OR(B1234="",C1234=""),"",B1234&amp;"|"&amp;C1234)</f>
        <v/>
      </c>
      <c r="E1234" s="29" t="n"/>
      <c r="F1234" s="52" t="n"/>
      <c r="G1234" s="49" t="n"/>
      <c r="H1234" s="49" t="n"/>
      <c r="I1234" s="30">
        <f>IF(OR(D1234="",NOT(ISNUMBER(G1234))),"",D1234&amp;"|"&amp;YEAR(G1234)&amp;"-"&amp;RIGHT("0"&amp;MONTH(G1234),2)&amp;"-"&amp;RIGHT("0"&amp;DAY(G1234),2))</f>
        <v/>
      </c>
      <c r="J1234" s="52" t="n"/>
      <c r="K1234" s="25" t="n"/>
      <c r="L1234" s="29" t="n"/>
      <c r="M1234" s="25" t="n"/>
      <c r="N1234" s="25" t="n"/>
      <c r="O1234" s="23">
        <f>IF(A1234&amp;B1234&amp;C1234="","",IF(I1234="","Sem vínculo",IF(COUNTIF(oc_chave,I1234)&gt;0,"Vinculada","Previsão não encontrada")))</f>
        <v/>
      </c>
      <c r="P1234" s="39">
        <f>IF(ISNUMBER(H1234),YEAR(H1234),"")</f>
        <v/>
      </c>
      <c r="Q1234" s="23">
        <f>IF(D1234="","",IF(COUNTIF(pl_chave,D1234)&gt;0,"No plano atual","Fora do plano: histórico preservado"))</f>
        <v/>
      </c>
      <c r="R1234" s="23">
        <f>IF(A1234&amp;B1234&amp;C1234="","",IF(A1234="","ERRO: falta ID do registro",IF(COUNTIF(ex_id,A1234)&gt;1,"ERRO: ID do registro duplicado",IF(NOT(ISNUMBER(H1234)),"ERRO: data realizada ausente ou inválida",IF(AND(ISNUMBER(pcmd_emissao),N(H1234)&gt;N(pcmd_emissao)),"Verificar: realizada após a emissão","OK")))))</f>
        <v/>
      </c>
      <c r="S1234" s="53" t="n"/>
    </row>
    <row r="1235">
      <c r="A1235" s="25" t="n"/>
      <c r="B1235" s="29" t="n"/>
      <c r="C1235" s="25" t="n"/>
      <c r="D1235" s="23">
        <f>IF(OR(B1235="",C1235=""),"",B1235&amp;"|"&amp;C1235)</f>
        <v/>
      </c>
      <c r="E1235" s="29" t="n"/>
      <c r="F1235" s="52" t="n"/>
      <c r="G1235" s="49" t="n"/>
      <c r="H1235" s="49" t="n"/>
      <c r="I1235" s="30">
        <f>IF(OR(D1235="",NOT(ISNUMBER(G1235))),"",D1235&amp;"|"&amp;YEAR(G1235)&amp;"-"&amp;RIGHT("0"&amp;MONTH(G1235),2)&amp;"-"&amp;RIGHT("0"&amp;DAY(G1235),2))</f>
        <v/>
      </c>
      <c r="J1235" s="52" t="n"/>
      <c r="K1235" s="25" t="n"/>
      <c r="L1235" s="29" t="n"/>
      <c r="M1235" s="25" t="n"/>
      <c r="N1235" s="25" t="n"/>
      <c r="O1235" s="23">
        <f>IF(A1235&amp;B1235&amp;C1235="","",IF(I1235="","Sem vínculo",IF(COUNTIF(oc_chave,I1235)&gt;0,"Vinculada","Previsão não encontrada")))</f>
        <v/>
      </c>
      <c r="P1235" s="39">
        <f>IF(ISNUMBER(H1235),YEAR(H1235),"")</f>
        <v/>
      </c>
      <c r="Q1235" s="23">
        <f>IF(D1235="","",IF(COUNTIF(pl_chave,D1235)&gt;0,"No plano atual","Fora do plano: histórico preservado"))</f>
        <v/>
      </c>
      <c r="R1235" s="23">
        <f>IF(A1235&amp;B1235&amp;C1235="","",IF(A1235="","ERRO: falta ID do registro",IF(COUNTIF(ex_id,A1235)&gt;1,"ERRO: ID do registro duplicado",IF(NOT(ISNUMBER(H1235)),"ERRO: data realizada ausente ou inválida",IF(AND(ISNUMBER(pcmd_emissao),N(H1235)&gt;N(pcmd_emissao)),"Verificar: realizada após a emissão","OK")))))</f>
        <v/>
      </c>
      <c r="S1235" s="53" t="n"/>
    </row>
    <row r="1236">
      <c r="A1236" s="25" t="n"/>
      <c r="B1236" s="29" t="n"/>
      <c r="C1236" s="25" t="n"/>
      <c r="D1236" s="23">
        <f>IF(OR(B1236="",C1236=""),"",B1236&amp;"|"&amp;C1236)</f>
        <v/>
      </c>
      <c r="E1236" s="29" t="n"/>
      <c r="F1236" s="52" t="n"/>
      <c r="G1236" s="49" t="n"/>
      <c r="H1236" s="49" t="n"/>
      <c r="I1236" s="30">
        <f>IF(OR(D1236="",NOT(ISNUMBER(G1236))),"",D1236&amp;"|"&amp;YEAR(G1236)&amp;"-"&amp;RIGHT("0"&amp;MONTH(G1236),2)&amp;"-"&amp;RIGHT("0"&amp;DAY(G1236),2))</f>
        <v/>
      </c>
      <c r="J1236" s="52" t="n"/>
      <c r="K1236" s="25" t="n"/>
      <c r="L1236" s="29" t="n"/>
      <c r="M1236" s="25" t="n"/>
      <c r="N1236" s="25" t="n"/>
      <c r="O1236" s="23">
        <f>IF(A1236&amp;B1236&amp;C1236="","",IF(I1236="","Sem vínculo",IF(COUNTIF(oc_chave,I1236)&gt;0,"Vinculada","Previsão não encontrada")))</f>
        <v/>
      </c>
      <c r="P1236" s="39">
        <f>IF(ISNUMBER(H1236),YEAR(H1236),"")</f>
        <v/>
      </c>
      <c r="Q1236" s="23">
        <f>IF(D1236="","",IF(COUNTIF(pl_chave,D1236)&gt;0,"No plano atual","Fora do plano: histórico preservado"))</f>
        <v/>
      </c>
      <c r="R1236" s="23">
        <f>IF(A1236&amp;B1236&amp;C1236="","",IF(A1236="","ERRO: falta ID do registro",IF(COUNTIF(ex_id,A1236)&gt;1,"ERRO: ID do registro duplicado",IF(NOT(ISNUMBER(H1236)),"ERRO: data realizada ausente ou inválida",IF(AND(ISNUMBER(pcmd_emissao),N(H1236)&gt;N(pcmd_emissao)),"Verificar: realizada após a emissão","OK")))))</f>
        <v/>
      </c>
      <c r="S1236" s="53" t="n"/>
    </row>
    <row r="1237">
      <c r="A1237" s="25" t="n"/>
      <c r="B1237" s="29" t="n"/>
      <c r="C1237" s="25" t="n"/>
      <c r="D1237" s="23">
        <f>IF(OR(B1237="",C1237=""),"",B1237&amp;"|"&amp;C1237)</f>
        <v/>
      </c>
      <c r="E1237" s="29" t="n"/>
      <c r="F1237" s="52" t="n"/>
      <c r="G1237" s="49" t="n"/>
      <c r="H1237" s="49" t="n"/>
      <c r="I1237" s="30">
        <f>IF(OR(D1237="",NOT(ISNUMBER(G1237))),"",D1237&amp;"|"&amp;YEAR(G1237)&amp;"-"&amp;RIGHT("0"&amp;MONTH(G1237),2)&amp;"-"&amp;RIGHT("0"&amp;DAY(G1237),2))</f>
        <v/>
      </c>
      <c r="J1237" s="52" t="n"/>
      <c r="K1237" s="25" t="n"/>
      <c r="L1237" s="29" t="n"/>
      <c r="M1237" s="25" t="n"/>
      <c r="N1237" s="25" t="n"/>
      <c r="O1237" s="23">
        <f>IF(A1237&amp;B1237&amp;C1237="","",IF(I1237="","Sem vínculo",IF(COUNTIF(oc_chave,I1237)&gt;0,"Vinculada","Previsão não encontrada")))</f>
        <v/>
      </c>
      <c r="P1237" s="39">
        <f>IF(ISNUMBER(H1237),YEAR(H1237),"")</f>
        <v/>
      </c>
      <c r="Q1237" s="23">
        <f>IF(D1237="","",IF(COUNTIF(pl_chave,D1237)&gt;0,"No plano atual","Fora do plano: histórico preservado"))</f>
        <v/>
      </c>
      <c r="R1237" s="23">
        <f>IF(A1237&amp;B1237&amp;C1237="","",IF(A1237="","ERRO: falta ID do registro",IF(COUNTIF(ex_id,A1237)&gt;1,"ERRO: ID do registro duplicado",IF(NOT(ISNUMBER(H1237)),"ERRO: data realizada ausente ou inválida",IF(AND(ISNUMBER(pcmd_emissao),N(H1237)&gt;N(pcmd_emissao)),"Verificar: realizada após a emissão","OK")))))</f>
        <v/>
      </c>
      <c r="S1237" s="53" t="n"/>
    </row>
    <row r="1238">
      <c r="A1238" s="25" t="n"/>
      <c r="B1238" s="29" t="n"/>
      <c r="C1238" s="25" t="n"/>
      <c r="D1238" s="23">
        <f>IF(OR(B1238="",C1238=""),"",B1238&amp;"|"&amp;C1238)</f>
        <v/>
      </c>
      <c r="E1238" s="29" t="n"/>
      <c r="F1238" s="52" t="n"/>
      <c r="G1238" s="49" t="n"/>
      <c r="H1238" s="49" t="n"/>
      <c r="I1238" s="30">
        <f>IF(OR(D1238="",NOT(ISNUMBER(G1238))),"",D1238&amp;"|"&amp;YEAR(G1238)&amp;"-"&amp;RIGHT("0"&amp;MONTH(G1238),2)&amp;"-"&amp;RIGHT("0"&amp;DAY(G1238),2))</f>
        <v/>
      </c>
      <c r="J1238" s="52" t="n"/>
      <c r="K1238" s="25" t="n"/>
      <c r="L1238" s="29" t="n"/>
      <c r="M1238" s="25" t="n"/>
      <c r="N1238" s="25" t="n"/>
      <c r="O1238" s="23">
        <f>IF(A1238&amp;B1238&amp;C1238="","",IF(I1238="","Sem vínculo",IF(COUNTIF(oc_chave,I1238)&gt;0,"Vinculada","Previsão não encontrada")))</f>
        <v/>
      </c>
      <c r="P1238" s="39">
        <f>IF(ISNUMBER(H1238),YEAR(H1238),"")</f>
        <v/>
      </c>
      <c r="Q1238" s="23">
        <f>IF(D1238="","",IF(COUNTIF(pl_chave,D1238)&gt;0,"No plano atual","Fora do plano: histórico preservado"))</f>
        <v/>
      </c>
      <c r="R1238" s="23">
        <f>IF(A1238&amp;B1238&amp;C1238="","",IF(A1238="","ERRO: falta ID do registro",IF(COUNTIF(ex_id,A1238)&gt;1,"ERRO: ID do registro duplicado",IF(NOT(ISNUMBER(H1238)),"ERRO: data realizada ausente ou inválida",IF(AND(ISNUMBER(pcmd_emissao),N(H1238)&gt;N(pcmd_emissao)),"Verificar: realizada após a emissão","OK")))))</f>
        <v/>
      </c>
      <c r="S1238" s="53" t="n"/>
    </row>
    <row r="1239">
      <c r="A1239" s="25" t="n"/>
      <c r="B1239" s="29" t="n"/>
      <c r="C1239" s="25" t="n"/>
      <c r="D1239" s="23">
        <f>IF(OR(B1239="",C1239=""),"",B1239&amp;"|"&amp;C1239)</f>
        <v/>
      </c>
      <c r="E1239" s="29" t="n"/>
      <c r="F1239" s="52" t="n"/>
      <c r="G1239" s="49" t="n"/>
      <c r="H1239" s="49" t="n"/>
      <c r="I1239" s="30">
        <f>IF(OR(D1239="",NOT(ISNUMBER(G1239))),"",D1239&amp;"|"&amp;YEAR(G1239)&amp;"-"&amp;RIGHT("0"&amp;MONTH(G1239),2)&amp;"-"&amp;RIGHT("0"&amp;DAY(G1239),2))</f>
        <v/>
      </c>
      <c r="J1239" s="52" t="n"/>
      <c r="K1239" s="25" t="n"/>
      <c r="L1239" s="29" t="n"/>
      <c r="M1239" s="25" t="n"/>
      <c r="N1239" s="25" t="n"/>
      <c r="O1239" s="23">
        <f>IF(A1239&amp;B1239&amp;C1239="","",IF(I1239="","Sem vínculo",IF(COUNTIF(oc_chave,I1239)&gt;0,"Vinculada","Previsão não encontrada")))</f>
        <v/>
      </c>
      <c r="P1239" s="39">
        <f>IF(ISNUMBER(H1239),YEAR(H1239),"")</f>
        <v/>
      </c>
      <c r="Q1239" s="23">
        <f>IF(D1239="","",IF(COUNTIF(pl_chave,D1239)&gt;0,"No plano atual","Fora do plano: histórico preservado"))</f>
        <v/>
      </c>
      <c r="R1239" s="23">
        <f>IF(A1239&amp;B1239&amp;C1239="","",IF(A1239="","ERRO: falta ID do registro",IF(COUNTIF(ex_id,A1239)&gt;1,"ERRO: ID do registro duplicado",IF(NOT(ISNUMBER(H1239)),"ERRO: data realizada ausente ou inválida",IF(AND(ISNUMBER(pcmd_emissao),N(H1239)&gt;N(pcmd_emissao)),"Verificar: realizada após a emissão","OK")))))</f>
        <v/>
      </c>
      <c r="S1239" s="53" t="n"/>
    </row>
    <row r="1240">
      <c r="A1240" s="25" t="n"/>
      <c r="B1240" s="29" t="n"/>
      <c r="C1240" s="25" t="n"/>
      <c r="D1240" s="23">
        <f>IF(OR(B1240="",C1240=""),"",B1240&amp;"|"&amp;C1240)</f>
        <v/>
      </c>
      <c r="E1240" s="29" t="n"/>
      <c r="F1240" s="52" t="n"/>
      <c r="G1240" s="49" t="n"/>
      <c r="H1240" s="49" t="n"/>
      <c r="I1240" s="30">
        <f>IF(OR(D1240="",NOT(ISNUMBER(G1240))),"",D1240&amp;"|"&amp;YEAR(G1240)&amp;"-"&amp;RIGHT("0"&amp;MONTH(G1240),2)&amp;"-"&amp;RIGHT("0"&amp;DAY(G1240),2))</f>
        <v/>
      </c>
      <c r="J1240" s="52" t="n"/>
      <c r="K1240" s="25" t="n"/>
      <c r="L1240" s="29" t="n"/>
      <c r="M1240" s="25" t="n"/>
      <c r="N1240" s="25" t="n"/>
      <c r="O1240" s="23">
        <f>IF(A1240&amp;B1240&amp;C1240="","",IF(I1240="","Sem vínculo",IF(COUNTIF(oc_chave,I1240)&gt;0,"Vinculada","Previsão não encontrada")))</f>
        <v/>
      </c>
      <c r="P1240" s="39">
        <f>IF(ISNUMBER(H1240),YEAR(H1240),"")</f>
        <v/>
      </c>
      <c r="Q1240" s="23">
        <f>IF(D1240="","",IF(COUNTIF(pl_chave,D1240)&gt;0,"No plano atual","Fora do plano: histórico preservado"))</f>
        <v/>
      </c>
      <c r="R1240" s="23">
        <f>IF(A1240&amp;B1240&amp;C1240="","",IF(A1240="","ERRO: falta ID do registro",IF(COUNTIF(ex_id,A1240)&gt;1,"ERRO: ID do registro duplicado",IF(NOT(ISNUMBER(H1240)),"ERRO: data realizada ausente ou inválida",IF(AND(ISNUMBER(pcmd_emissao),N(H1240)&gt;N(pcmd_emissao)),"Verificar: realizada após a emissão","OK")))))</f>
        <v/>
      </c>
      <c r="S1240" s="53" t="n"/>
    </row>
    <row r="1241">
      <c r="A1241" s="25" t="n"/>
      <c r="B1241" s="29" t="n"/>
      <c r="C1241" s="25" t="n"/>
      <c r="D1241" s="23">
        <f>IF(OR(B1241="",C1241=""),"",B1241&amp;"|"&amp;C1241)</f>
        <v/>
      </c>
      <c r="E1241" s="29" t="n"/>
      <c r="F1241" s="52" t="n"/>
      <c r="G1241" s="49" t="n"/>
      <c r="H1241" s="49" t="n"/>
      <c r="I1241" s="30">
        <f>IF(OR(D1241="",NOT(ISNUMBER(G1241))),"",D1241&amp;"|"&amp;YEAR(G1241)&amp;"-"&amp;RIGHT("0"&amp;MONTH(G1241),2)&amp;"-"&amp;RIGHT("0"&amp;DAY(G1241),2))</f>
        <v/>
      </c>
      <c r="J1241" s="52" t="n"/>
      <c r="K1241" s="25" t="n"/>
      <c r="L1241" s="29" t="n"/>
      <c r="M1241" s="25" t="n"/>
      <c r="N1241" s="25" t="n"/>
      <c r="O1241" s="23">
        <f>IF(A1241&amp;B1241&amp;C1241="","",IF(I1241="","Sem vínculo",IF(COUNTIF(oc_chave,I1241)&gt;0,"Vinculada","Previsão não encontrada")))</f>
        <v/>
      </c>
      <c r="P1241" s="39">
        <f>IF(ISNUMBER(H1241),YEAR(H1241),"")</f>
        <v/>
      </c>
      <c r="Q1241" s="23">
        <f>IF(D1241="","",IF(COUNTIF(pl_chave,D1241)&gt;0,"No plano atual","Fora do plano: histórico preservado"))</f>
        <v/>
      </c>
      <c r="R1241" s="23">
        <f>IF(A1241&amp;B1241&amp;C1241="","",IF(A1241="","ERRO: falta ID do registro",IF(COUNTIF(ex_id,A1241)&gt;1,"ERRO: ID do registro duplicado",IF(NOT(ISNUMBER(H1241)),"ERRO: data realizada ausente ou inválida",IF(AND(ISNUMBER(pcmd_emissao),N(H1241)&gt;N(pcmd_emissao)),"Verificar: realizada após a emissão","OK")))))</f>
        <v/>
      </c>
      <c r="S1241" s="53" t="n"/>
    </row>
    <row r="1242">
      <c r="A1242" s="25" t="n"/>
      <c r="B1242" s="29" t="n"/>
      <c r="C1242" s="25" t="n"/>
      <c r="D1242" s="23">
        <f>IF(OR(B1242="",C1242=""),"",B1242&amp;"|"&amp;C1242)</f>
        <v/>
      </c>
      <c r="E1242" s="29" t="n"/>
      <c r="F1242" s="52" t="n"/>
      <c r="G1242" s="49" t="n"/>
      <c r="H1242" s="49" t="n"/>
      <c r="I1242" s="30">
        <f>IF(OR(D1242="",NOT(ISNUMBER(G1242))),"",D1242&amp;"|"&amp;YEAR(G1242)&amp;"-"&amp;RIGHT("0"&amp;MONTH(G1242),2)&amp;"-"&amp;RIGHT("0"&amp;DAY(G1242),2))</f>
        <v/>
      </c>
      <c r="J1242" s="52" t="n"/>
      <c r="K1242" s="25" t="n"/>
      <c r="L1242" s="29" t="n"/>
      <c r="M1242" s="25" t="n"/>
      <c r="N1242" s="25" t="n"/>
      <c r="O1242" s="23">
        <f>IF(A1242&amp;B1242&amp;C1242="","",IF(I1242="","Sem vínculo",IF(COUNTIF(oc_chave,I1242)&gt;0,"Vinculada","Previsão não encontrada")))</f>
        <v/>
      </c>
      <c r="P1242" s="39">
        <f>IF(ISNUMBER(H1242),YEAR(H1242),"")</f>
        <v/>
      </c>
      <c r="Q1242" s="23">
        <f>IF(D1242="","",IF(COUNTIF(pl_chave,D1242)&gt;0,"No plano atual","Fora do plano: histórico preservado"))</f>
        <v/>
      </c>
      <c r="R1242" s="23">
        <f>IF(A1242&amp;B1242&amp;C1242="","",IF(A1242="","ERRO: falta ID do registro",IF(COUNTIF(ex_id,A1242)&gt;1,"ERRO: ID do registro duplicado",IF(NOT(ISNUMBER(H1242)),"ERRO: data realizada ausente ou inválida",IF(AND(ISNUMBER(pcmd_emissao),N(H1242)&gt;N(pcmd_emissao)),"Verificar: realizada após a emissão","OK")))))</f>
        <v/>
      </c>
      <c r="S1242" s="53" t="n"/>
    </row>
    <row r="1243">
      <c r="A1243" s="25" t="n"/>
      <c r="B1243" s="29" t="n"/>
      <c r="C1243" s="25" t="n"/>
      <c r="D1243" s="23">
        <f>IF(OR(B1243="",C1243=""),"",B1243&amp;"|"&amp;C1243)</f>
        <v/>
      </c>
      <c r="E1243" s="29" t="n"/>
      <c r="F1243" s="52" t="n"/>
      <c r="G1243" s="49" t="n"/>
      <c r="H1243" s="49" t="n"/>
      <c r="I1243" s="30">
        <f>IF(OR(D1243="",NOT(ISNUMBER(G1243))),"",D1243&amp;"|"&amp;YEAR(G1243)&amp;"-"&amp;RIGHT("0"&amp;MONTH(G1243),2)&amp;"-"&amp;RIGHT("0"&amp;DAY(G1243),2))</f>
        <v/>
      </c>
      <c r="J1243" s="52" t="n"/>
      <c r="K1243" s="25" t="n"/>
      <c r="L1243" s="29" t="n"/>
      <c r="M1243" s="25" t="n"/>
      <c r="N1243" s="25" t="n"/>
      <c r="O1243" s="23">
        <f>IF(A1243&amp;B1243&amp;C1243="","",IF(I1243="","Sem vínculo",IF(COUNTIF(oc_chave,I1243)&gt;0,"Vinculada","Previsão não encontrada")))</f>
        <v/>
      </c>
      <c r="P1243" s="39">
        <f>IF(ISNUMBER(H1243),YEAR(H1243),"")</f>
        <v/>
      </c>
      <c r="Q1243" s="23">
        <f>IF(D1243="","",IF(COUNTIF(pl_chave,D1243)&gt;0,"No plano atual","Fora do plano: histórico preservado"))</f>
        <v/>
      </c>
      <c r="R1243" s="23">
        <f>IF(A1243&amp;B1243&amp;C1243="","",IF(A1243="","ERRO: falta ID do registro",IF(COUNTIF(ex_id,A1243)&gt;1,"ERRO: ID do registro duplicado",IF(NOT(ISNUMBER(H1243)),"ERRO: data realizada ausente ou inválida",IF(AND(ISNUMBER(pcmd_emissao),N(H1243)&gt;N(pcmd_emissao)),"Verificar: realizada após a emissão","OK")))))</f>
        <v/>
      </c>
      <c r="S1243" s="53" t="n"/>
    </row>
    <row r="1244">
      <c r="A1244" s="25" t="n"/>
      <c r="B1244" s="29" t="n"/>
      <c r="C1244" s="25" t="n"/>
      <c r="D1244" s="23">
        <f>IF(OR(B1244="",C1244=""),"",B1244&amp;"|"&amp;C1244)</f>
        <v/>
      </c>
      <c r="E1244" s="29" t="n"/>
      <c r="F1244" s="52" t="n"/>
      <c r="G1244" s="49" t="n"/>
      <c r="H1244" s="49" t="n"/>
      <c r="I1244" s="30">
        <f>IF(OR(D1244="",NOT(ISNUMBER(G1244))),"",D1244&amp;"|"&amp;YEAR(G1244)&amp;"-"&amp;RIGHT("0"&amp;MONTH(G1244),2)&amp;"-"&amp;RIGHT("0"&amp;DAY(G1244),2))</f>
        <v/>
      </c>
      <c r="J1244" s="52" t="n"/>
      <c r="K1244" s="25" t="n"/>
      <c r="L1244" s="29" t="n"/>
      <c r="M1244" s="25" t="n"/>
      <c r="N1244" s="25" t="n"/>
      <c r="O1244" s="23">
        <f>IF(A1244&amp;B1244&amp;C1244="","",IF(I1244="","Sem vínculo",IF(COUNTIF(oc_chave,I1244)&gt;0,"Vinculada","Previsão não encontrada")))</f>
        <v/>
      </c>
      <c r="P1244" s="39">
        <f>IF(ISNUMBER(H1244),YEAR(H1244),"")</f>
        <v/>
      </c>
      <c r="Q1244" s="23">
        <f>IF(D1244="","",IF(COUNTIF(pl_chave,D1244)&gt;0,"No plano atual","Fora do plano: histórico preservado"))</f>
        <v/>
      </c>
      <c r="R1244" s="23">
        <f>IF(A1244&amp;B1244&amp;C1244="","",IF(A1244="","ERRO: falta ID do registro",IF(COUNTIF(ex_id,A1244)&gt;1,"ERRO: ID do registro duplicado",IF(NOT(ISNUMBER(H1244)),"ERRO: data realizada ausente ou inválida",IF(AND(ISNUMBER(pcmd_emissao),N(H1244)&gt;N(pcmd_emissao)),"Verificar: realizada após a emissão","OK")))))</f>
        <v/>
      </c>
      <c r="S1244" s="53" t="n"/>
    </row>
    <row r="1245">
      <c r="A1245" s="25" t="n"/>
      <c r="B1245" s="29" t="n"/>
      <c r="C1245" s="25" t="n"/>
      <c r="D1245" s="23">
        <f>IF(OR(B1245="",C1245=""),"",B1245&amp;"|"&amp;C1245)</f>
        <v/>
      </c>
      <c r="E1245" s="29" t="n"/>
      <c r="F1245" s="52" t="n"/>
      <c r="G1245" s="49" t="n"/>
      <c r="H1245" s="49" t="n"/>
      <c r="I1245" s="30">
        <f>IF(OR(D1245="",NOT(ISNUMBER(G1245))),"",D1245&amp;"|"&amp;YEAR(G1245)&amp;"-"&amp;RIGHT("0"&amp;MONTH(G1245),2)&amp;"-"&amp;RIGHT("0"&amp;DAY(G1245),2))</f>
        <v/>
      </c>
      <c r="J1245" s="52" t="n"/>
      <c r="K1245" s="25" t="n"/>
      <c r="L1245" s="29" t="n"/>
      <c r="M1245" s="25" t="n"/>
      <c r="N1245" s="25" t="n"/>
      <c r="O1245" s="23">
        <f>IF(A1245&amp;B1245&amp;C1245="","",IF(I1245="","Sem vínculo",IF(COUNTIF(oc_chave,I1245)&gt;0,"Vinculada","Previsão não encontrada")))</f>
        <v/>
      </c>
      <c r="P1245" s="39">
        <f>IF(ISNUMBER(H1245),YEAR(H1245),"")</f>
        <v/>
      </c>
      <c r="Q1245" s="23">
        <f>IF(D1245="","",IF(COUNTIF(pl_chave,D1245)&gt;0,"No plano atual","Fora do plano: histórico preservado"))</f>
        <v/>
      </c>
      <c r="R1245" s="23">
        <f>IF(A1245&amp;B1245&amp;C1245="","",IF(A1245="","ERRO: falta ID do registro",IF(COUNTIF(ex_id,A1245)&gt;1,"ERRO: ID do registro duplicado",IF(NOT(ISNUMBER(H1245)),"ERRO: data realizada ausente ou inválida",IF(AND(ISNUMBER(pcmd_emissao),N(H1245)&gt;N(pcmd_emissao)),"Verificar: realizada após a emissão","OK")))))</f>
        <v/>
      </c>
      <c r="S1245" s="53" t="n"/>
    </row>
    <row r="1246">
      <c r="A1246" s="25" t="n"/>
      <c r="B1246" s="29" t="n"/>
      <c r="C1246" s="25" t="n"/>
      <c r="D1246" s="23">
        <f>IF(OR(B1246="",C1246=""),"",B1246&amp;"|"&amp;C1246)</f>
        <v/>
      </c>
      <c r="E1246" s="29" t="n"/>
      <c r="F1246" s="52" t="n"/>
      <c r="G1246" s="49" t="n"/>
      <c r="H1246" s="49" t="n"/>
      <c r="I1246" s="30">
        <f>IF(OR(D1246="",NOT(ISNUMBER(G1246))),"",D1246&amp;"|"&amp;YEAR(G1246)&amp;"-"&amp;RIGHT("0"&amp;MONTH(G1246),2)&amp;"-"&amp;RIGHT("0"&amp;DAY(G1246),2))</f>
        <v/>
      </c>
      <c r="J1246" s="52" t="n"/>
      <c r="K1246" s="25" t="n"/>
      <c r="L1246" s="29" t="n"/>
      <c r="M1246" s="25" t="n"/>
      <c r="N1246" s="25" t="n"/>
      <c r="O1246" s="23">
        <f>IF(A1246&amp;B1246&amp;C1246="","",IF(I1246="","Sem vínculo",IF(COUNTIF(oc_chave,I1246)&gt;0,"Vinculada","Previsão não encontrada")))</f>
        <v/>
      </c>
      <c r="P1246" s="39">
        <f>IF(ISNUMBER(H1246),YEAR(H1246),"")</f>
        <v/>
      </c>
      <c r="Q1246" s="23">
        <f>IF(D1246="","",IF(COUNTIF(pl_chave,D1246)&gt;0,"No plano atual","Fora do plano: histórico preservado"))</f>
        <v/>
      </c>
      <c r="R1246" s="23">
        <f>IF(A1246&amp;B1246&amp;C1246="","",IF(A1246="","ERRO: falta ID do registro",IF(COUNTIF(ex_id,A1246)&gt;1,"ERRO: ID do registro duplicado",IF(NOT(ISNUMBER(H1246)),"ERRO: data realizada ausente ou inválida",IF(AND(ISNUMBER(pcmd_emissao),N(H1246)&gt;N(pcmd_emissao)),"Verificar: realizada após a emissão","OK")))))</f>
        <v/>
      </c>
      <c r="S1246" s="53" t="n"/>
    </row>
    <row r="1247">
      <c r="A1247" s="25" t="n"/>
      <c r="B1247" s="29" t="n"/>
      <c r="C1247" s="25" t="n"/>
      <c r="D1247" s="23">
        <f>IF(OR(B1247="",C1247=""),"",B1247&amp;"|"&amp;C1247)</f>
        <v/>
      </c>
      <c r="E1247" s="29" t="n"/>
      <c r="F1247" s="52" t="n"/>
      <c r="G1247" s="49" t="n"/>
      <c r="H1247" s="49" t="n"/>
      <c r="I1247" s="30">
        <f>IF(OR(D1247="",NOT(ISNUMBER(G1247))),"",D1247&amp;"|"&amp;YEAR(G1247)&amp;"-"&amp;RIGHT("0"&amp;MONTH(G1247),2)&amp;"-"&amp;RIGHT("0"&amp;DAY(G1247),2))</f>
        <v/>
      </c>
      <c r="J1247" s="52" t="n"/>
      <c r="K1247" s="25" t="n"/>
      <c r="L1247" s="29" t="n"/>
      <c r="M1247" s="25" t="n"/>
      <c r="N1247" s="25" t="n"/>
      <c r="O1247" s="23">
        <f>IF(A1247&amp;B1247&amp;C1247="","",IF(I1247="","Sem vínculo",IF(COUNTIF(oc_chave,I1247)&gt;0,"Vinculada","Previsão não encontrada")))</f>
        <v/>
      </c>
      <c r="P1247" s="39">
        <f>IF(ISNUMBER(H1247),YEAR(H1247),"")</f>
        <v/>
      </c>
      <c r="Q1247" s="23">
        <f>IF(D1247="","",IF(COUNTIF(pl_chave,D1247)&gt;0,"No plano atual","Fora do plano: histórico preservado"))</f>
        <v/>
      </c>
      <c r="R1247" s="23">
        <f>IF(A1247&amp;B1247&amp;C1247="","",IF(A1247="","ERRO: falta ID do registro",IF(COUNTIF(ex_id,A1247)&gt;1,"ERRO: ID do registro duplicado",IF(NOT(ISNUMBER(H1247)),"ERRO: data realizada ausente ou inválida",IF(AND(ISNUMBER(pcmd_emissao),N(H1247)&gt;N(pcmd_emissao)),"Verificar: realizada após a emissão","OK")))))</f>
        <v/>
      </c>
      <c r="S1247" s="53" t="n"/>
    </row>
    <row r="1248">
      <c r="A1248" s="25" t="n"/>
      <c r="B1248" s="29" t="n"/>
      <c r="C1248" s="25" t="n"/>
      <c r="D1248" s="23">
        <f>IF(OR(B1248="",C1248=""),"",B1248&amp;"|"&amp;C1248)</f>
        <v/>
      </c>
      <c r="E1248" s="29" t="n"/>
      <c r="F1248" s="52" t="n"/>
      <c r="G1248" s="49" t="n"/>
      <c r="H1248" s="49" t="n"/>
      <c r="I1248" s="30">
        <f>IF(OR(D1248="",NOT(ISNUMBER(G1248))),"",D1248&amp;"|"&amp;YEAR(G1248)&amp;"-"&amp;RIGHT("0"&amp;MONTH(G1248),2)&amp;"-"&amp;RIGHT("0"&amp;DAY(G1248),2))</f>
        <v/>
      </c>
      <c r="J1248" s="52" t="n"/>
      <c r="K1248" s="25" t="n"/>
      <c r="L1248" s="29" t="n"/>
      <c r="M1248" s="25" t="n"/>
      <c r="N1248" s="25" t="n"/>
      <c r="O1248" s="23">
        <f>IF(A1248&amp;B1248&amp;C1248="","",IF(I1248="","Sem vínculo",IF(COUNTIF(oc_chave,I1248)&gt;0,"Vinculada","Previsão não encontrada")))</f>
        <v/>
      </c>
      <c r="P1248" s="39">
        <f>IF(ISNUMBER(H1248),YEAR(H1248),"")</f>
        <v/>
      </c>
      <c r="Q1248" s="23">
        <f>IF(D1248="","",IF(COUNTIF(pl_chave,D1248)&gt;0,"No plano atual","Fora do plano: histórico preservado"))</f>
        <v/>
      </c>
      <c r="R1248" s="23">
        <f>IF(A1248&amp;B1248&amp;C1248="","",IF(A1248="","ERRO: falta ID do registro",IF(COUNTIF(ex_id,A1248)&gt;1,"ERRO: ID do registro duplicado",IF(NOT(ISNUMBER(H1248)),"ERRO: data realizada ausente ou inválida",IF(AND(ISNUMBER(pcmd_emissao),N(H1248)&gt;N(pcmd_emissao)),"Verificar: realizada após a emissão","OK")))))</f>
        <v/>
      </c>
      <c r="S1248" s="53" t="n"/>
    </row>
    <row r="1249">
      <c r="A1249" s="25" t="n"/>
      <c r="B1249" s="29" t="n"/>
      <c r="C1249" s="25" t="n"/>
      <c r="D1249" s="23">
        <f>IF(OR(B1249="",C1249=""),"",B1249&amp;"|"&amp;C1249)</f>
        <v/>
      </c>
      <c r="E1249" s="29" t="n"/>
      <c r="F1249" s="52" t="n"/>
      <c r="G1249" s="49" t="n"/>
      <c r="H1249" s="49" t="n"/>
      <c r="I1249" s="30">
        <f>IF(OR(D1249="",NOT(ISNUMBER(G1249))),"",D1249&amp;"|"&amp;YEAR(G1249)&amp;"-"&amp;RIGHT("0"&amp;MONTH(G1249),2)&amp;"-"&amp;RIGHT("0"&amp;DAY(G1249),2))</f>
        <v/>
      </c>
      <c r="J1249" s="52" t="n"/>
      <c r="K1249" s="25" t="n"/>
      <c r="L1249" s="29" t="n"/>
      <c r="M1249" s="25" t="n"/>
      <c r="N1249" s="25" t="n"/>
      <c r="O1249" s="23">
        <f>IF(A1249&amp;B1249&amp;C1249="","",IF(I1249="","Sem vínculo",IF(COUNTIF(oc_chave,I1249)&gt;0,"Vinculada","Previsão não encontrada")))</f>
        <v/>
      </c>
      <c r="P1249" s="39">
        <f>IF(ISNUMBER(H1249),YEAR(H1249),"")</f>
        <v/>
      </c>
      <c r="Q1249" s="23">
        <f>IF(D1249="","",IF(COUNTIF(pl_chave,D1249)&gt;0,"No plano atual","Fora do plano: histórico preservado"))</f>
        <v/>
      </c>
      <c r="R1249" s="23">
        <f>IF(A1249&amp;B1249&amp;C1249="","",IF(A1249="","ERRO: falta ID do registro",IF(COUNTIF(ex_id,A1249)&gt;1,"ERRO: ID do registro duplicado",IF(NOT(ISNUMBER(H1249)),"ERRO: data realizada ausente ou inválida",IF(AND(ISNUMBER(pcmd_emissao),N(H1249)&gt;N(pcmd_emissao)),"Verificar: realizada após a emissão","OK")))))</f>
        <v/>
      </c>
      <c r="S1249" s="53" t="n"/>
    </row>
    <row r="1250">
      <c r="A1250" s="25" t="n"/>
      <c r="B1250" s="29" t="n"/>
      <c r="C1250" s="25" t="n"/>
      <c r="D1250" s="23">
        <f>IF(OR(B1250="",C1250=""),"",B1250&amp;"|"&amp;C1250)</f>
        <v/>
      </c>
      <c r="E1250" s="29" t="n"/>
      <c r="F1250" s="52" t="n"/>
      <c r="G1250" s="49" t="n"/>
      <c r="H1250" s="49" t="n"/>
      <c r="I1250" s="30">
        <f>IF(OR(D1250="",NOT(ISNUMBER(G1250))),"",D1250&amp;"|"&amp;YEAR(G1250)&amp;"-"&amp;RIGHT("0"&amp;MONTH(G1250),2)&amp;"-"&amp;RIGHT("0"&amp;DAY(G1250),2))</f>
        <v/>
      </c>
      <c r="J1250" s="52" t="n"/>
      <c r="K1250" s="25" t="n"/>
      <c r="L1250" s="29" t="n"/>
      <c r="M1250" s="25" t="n"/>
      <c r="N1250" s="25" t="n"/>
      <c r="O1250" s="23">
        <f>IF(A1250&amp;B1250&amp;C1250="","",IF(I1250="","Sem vínculo",IF(COUNTIF(oc_chave,I1250)&gt;0,"Vinculada","Previsão não encontrada")))</f>
        <v/>
      </c>
      <c r="P1250" s="39">
        <f>IF(ISNUMBER(H1250),YEAR(H1250),"")</f>
        <v/>
      </c>
      <c r="Q1250" s="23">
        <f>IF(D1250="","",IF(COUNTIF(pl_chave,D1250)&gt;0,"No plano atual","Fora do plano: histórico preservado"))</f>
        <v/>
      </c>
      <c r="R1250" s="23">
        <f>IF(A1250&amp;B1250&amp;C1250="","",IF(A1250="","ERRO: falta ID do registro",IF(COUNTIF(ex_id,A1250)&gt;1,"ERRO: ID do registro duplicado",IF(NOT(ISNUMBER(H1250)),"ERRO: data realizada ausente ou inválida",IF(AND(ISNUMBER(pcmd_emissao),N(H1250)&gt;N(pcmd_emissao)),"Verificar: realizada após a emissão","OK")))))</f>
        <v/>
      </c>
      <c r="S1250" s="53" t="n"/>
    </row>
    <row r="1251">
      <c r="A1251" s="25" t="n"/>
      <c r="B1251" s="29" t="n"/>
      <c r="C1251" s="25" t="n"/>
      <c r="D1251" s="23">
        <f>IF(OR(B1251="",C1251=""),"",B1251&amp;"|"&amp;C1251)</f>
        <v/>
      </c>
      <c r="E1251" s="29" t="n"/>
      <c r="F1251" s="52" t="n"/>
      <c r="G1251" s="49" t="n"/>
      <c r="H1251" s="49" t="n"/>
      <c r="I1251" s="30">
        <f>IF(OR(D1251="",NOT(ISNUMBER(G1251))),"",D1251&amp;"|"&amp;YEAR(G1251)&amp;"-"&amp;RIGHT("0"&amp;MONTH(G1251),2)&amp;"-"&amp;RIGHT("0"&amp;DAY(G1251),2))</f>
        <v/>
      </c>
      <c r="J1251" s="52" t="n"/>
      <c r="K1251" s="25" t="n"/>
      <c r="L1251" s="29" t="n"/>
      <c r="M1251" s="25" t="n"/>
      <c r="N1251" s="25" t="n"/>
      <c r="O1251" s="23">
        <f>IF(A1251&amp;B1251&amp;C1251="","",IF(I1251="","Sem vínculo",IF(COUNTIF(oc_chave,I1251)&gt;0,"Vinculada","Previsão não encontrada")))</f>
        <v/>
      </c>
      <c r="P1251" s="39">
        <f>IF(ISNUMBER(H1251),YEAR(H1251),"")</f>
        <v/>
      </c>
      <c r="Q1251" s="23">
        <f>IF(D1251="","",IF(COUNTIF(pl_chave,D1251)&gt;0,"No plano atual","Fora do plano: histórico preservado"))</f>
        <v/>
      </c>
      <c r="R1251" s="23">
        <f>IF(A1251&amp;B1251&amp;C1251="","",IF(A1251="","ERRO: falta ID do registro",IF(COUNTIF(ex_id,A1251)&gt;1,"ERRO: ID do registro duplicado",IF(NOT(ISNUMBER(H1251)),"ERRO: data realizada ausente ou inválida",IF(AND(ISNUMBER(pcmd_emissao),N(H1251)&gt;N(pcmd_emissao)),"Verificar: realizada após a emissão","OK")))))</f>
        <v/>
      </c>
      <c r="S1251" s="53" t="n"/>
    </row>
    <row r="1252">
      <c r="A1252" s="25" t="n"/>
      <c r="B1252" s="29" t="n"/>
      <c r="C1252" s="25" t="n"/>
      <c r="D1252" s="23">
        <f>IF(OR(B1252="",C1252=""),"",B1252&amp;"|"&amp;C1252)</f>
        <v/>
      </c>
      <c r="E1252" s="29" t="n"/>
      <c r="F1252" s="52" t="n"/>
      <c r="G1252" s="49" t="n"/>
      <c r="H1252" s="49" t="n"/>
      <c r="I1252" s="30">
        <f>IF(OR(D1252="",NOT(ISNUMBER(G1252))),"",D1252&amp;"|"&amp;YEAR(G1252)&amp;"-"&amp;RIGHT("0"&amp;MONTH(G1252),2)&amp;"-"&amp;RIGHT("0"&amp;DAY(G1252),2))</f>
        <v/>
      </c>
      <c r="J1252" s="52" t="n"/>
      <c r="K1252" s="25" t="n"/>
      <c r="L1252" s="29" t="n"/>
      <c r="M1252" s="25" t="n"/>
      <c r="N1252" s="25" t="n"/>
      <c r="O1252" s="23">
        <f>IF(A1252&amp;B1252&amp;C1252="","",IF(I1252="","Sem vínculo",IF(COUNTIF(oc_chave,I1252)&gt;0,"Vinculada","Previsão não encontrada")))</f>
        <v/>
      </c>
      <c r="P1252" s="39">
        <f>IF(ISNUMBER(H1252),YEAR(H1252),"")</f>
        <v/>
      </c>
      <c r="Q1252" s="23">
        <f>IF(D1252="","",IF(COUNTIF(pl_chave,D1252)&gt;0,"No plano atual","Fora do plano: histórico preservado"))</f>
        <v/>
      </c>
      <c r="R1252" s="23">
        <f>IF(A1252&amp;B1252&amp;C1252="","",IF(A1252="","ERRO: falta ID do registro",IF(COUNTIF(ex_id,A1252)&gt;1,"ERRO: ID do registro duplicado",IF(NOT(ISNUMBER(H1252)),"ERRO: data realizada ausente ou inválida",IF(AND(ISNUMBER(pcmd_emissao),N(H1252)&gt;N(pcmd_emissao)),"Verificar: realizada após a emissão","OK")))))</f>
        <v/>
      </c>
      <c r="S1252" s="53" t="n"/>
    </row>
    <row r="1253">
      <c r="A1253" s="25" t="n"/>
      <c r="B1253" s="29" t="n"/>
      <c r="C1253" s="25" t="n"/>
      <c r="D1253" s="23">
        <f>IF(OR(B1253="",C1253=""),"",B1253&amp;"|"&amp;C1253)</f>
        <v/>
      </c>
      <c r="E1253" s="29" t="n"/>
      <c r="F1253" s="52" t="n"/>
      <c r="G1253" s="49" t="n"/>
      <c r="H1253" s="49" t="n"/>
      <c r="I1253" s="30">
        <f>IF(OR(D1253="",NOT(ISNUMBER(G1253))),"",D1253&amp;"|"&amp;YEAR(G1253)&amp;"-"&amp;RIGHT("0"&amp;MONTH(G1253),2)&amp;"-"&amp;RIGHT("0"&amp;DAY(G1253),2))</f>
        <v/>
      </c>
      <c r="J1253" s="52" t="n"/>
      <c r="K1253" s="25" t="n"/>
      <c r="L1253" s="29" t="n"/>
      <c r="M1253" s="25" t="n"/>
      <c r="N1253" s="25" t="n"/>
      <c r="O1253" s="23">
        <f>IF(A1253&amp;B1253&amp;C1253="","",IF(I1253="","Sem vínculo",IF(COUNTIF(oc_chave,I1253)&gt;0,"Vinculada","Previsão não encontrada")))</f>
        <v/>
      </c>
      <c r="P1253" s="39">
        <f>IF(ISNUMBER(H1253),YEAR(H1253),"")</f>
        <v/>
      </c>
      <c r="Q1253" s="23">
        <f>IF(D1253="","",IF(COUNTIF(pl_chave,D1253)&gt;0,"No plano atual","Fora do plano: histórico preservado"))</f>
        <v/>
      </c>
      <c r="R1253" s="23">
        <f>IF(A1253&amp;B1253&amp;C1253="","",IF(A1253="","ERRO: falta ID do registro",IF(COUNTIF(ex_id,A1253)&gt;1,"ERRO: ID do registro duplicado",IF(NOT(ISNUMBER(H1253)),"ERRO: data realizada ausente ou inválida",IF(AND(ISNUMBER(pcmd_emissao),N(H1253)&gt;N(pcmd_emissao)),"Verificar: realizada após a emissão","OK")))))</f>
        <v/>
      </c>
      <c r="S1253" s="53" t="n"/>
    </row>
    <row r="1254">
      <c r="A1254" s="25" t="n"/>
      <c r="B1254" s="29" t="n"/>
      <c r="C1254" s="25" t="n"/>
      <c r="D1254" s="23">
        <f>IF(OR(B1254="",C1254=""),"",B1254&amp;"|"&amp;C1254)</f>
        <v/>
      </c>
      <c r="E1254" s="29" t="n"/>
      <c r="F1254" s="52" t="n"/>
      <c r="G1254" s="49" t="n"/>
      <c r="H1254" s="49" t="n"/>
      <c r="I1254" s="30">
        <f>IF(OR(D1254="",NOT(ISNUMBER(G1254))),"",D1254&amp;"|"&amp;YEAR(G1254)&amp;"-"&amp;RIGHT("0"&amp;MONTH(G1254),2)&amp;"-"&amp;RIGHT("0"&amp;DAY(G1254),2))</f>
        <v/>
      </c>
      <c r="J1254" s="52" t="n"/>
      <c r="K1254" s="25" t="n"/>
      <c r="L1254" s="29" t="n"/>
      <c r="M1254" s="25" t="n"/>
      <c r="N1254" s="25" t="n"/>
      <c r="O1254" s="23">
        <f>IF(A1254&amp;B1254&amp;C1254="","",IF(I1254="","Sem vínculo",IF(COUNTIF(oc_chave,I1254)&gt;0,"Vinculada","Previsão não encontrada")))</f>
        <v/>
      </c>
      <c r="P1254" s="39">
        <f>IF(ISNUMBER(H1254),YEAR(H1254),"")</f>
        <v/>
      </c>
      <c r="Q1254" s="23">
        <f>IF(D1254="","",IF(COUNTIF(pl_chave,D1254)&gt;0,"No plano atual","Fora do plano: histórico preservado"))</f>
        <v/>
      </c>
      <c r="R1254" s="23">
        <f>IF(A1254&amp;B1254&amp;C1254="","",IF(A1254="","ERRO: falta ID do registro",IF(COUNTIF(ex_id,A1254)&gt;1,"ERRO: ID do registro duplicado",IF(NOT(ISNUMBER(H1254)),"ERRO: data realizada ausente ou inválida",IF(AND(ISNUMBER(pcmd_emissao),N(H1254)&gt;N(pcmd_emissao)),"Verificar: realizada após a emissão","OK")))))</f>
        <v/>
      </c>
      <c r="S1254" s="53" t="n"/>
    </row>
    <row r="1255">
      <c r="A1255" s="25" t="n"/>
      <c r="B1255" s="29" t="n"/>
      <c r="C1255" s="25" t="n"/>
      <c r="D1255" s="23">
        <f>IF(OR(B1255="",C1255=""),"",B1255&amp;"|"&amp;C1255)</f>
        <v/>
      </c>
      <c r="E1255" s="29" t="n"/>
      <c r="F1255" s="52" t="n"/>
      <c r="G1255" s="49" t="n"/>
      <c r="H1255" s="49" t="n"/>
      <c r="I1255" s="30">
        <f>IF(OR(D1255="",NOT(ISNUMBER(G1255))),"",D1255&amp;"|"&amp;YEAR(G1255)&amp;"-"&amp;RIGHT("0"&amp;MONTH(G1255),2)&amp;"-"&amp;RIGHT("0"&amp;DAY(G1255),2))</f>
        <v/>
      </c>
      <c r="J1255" s="52" t="n"/>
      <c r="K1255" s="25" t="n"/>
      <c r="L1255" s="29" t="n"/>
      <c r="M1255" s="25" t="n"/>
      <c r="N1255" s="25" t="n"/>
      <c r="O1255" s="23">
        <f>IF(A1255&amp;B1255&amp;C1255="","",IF(I1255="","Sem vínculo",IF(COUNTIF(oc_chave,I1255)&gt;0,"Vinculada","Previsão não encontrada")))</f>
        <v/>
      </c>
      <c r="P1255" s="39">
        <f>IF(ISNUMBER(H1255),YEAR(H1255),"")</f>
        <v/>
      </c>
      <c r="Q1255" s="23">
        <f>IF(D1255="","",IF(COUNTIF(pl_chave,D1255)&gt;0,"No plano atual","Fora do plano: histórico preservado"))</f>
        <v/>
      </c>
      <c r="R1255" s="23">
        <f>IF(A1255&amp;B1255&amp;C1255="","",IF(A1255="","ERRO: falta ID do registro",IF(COUNTIF(ex_id,A1255)&gt;1,"ERRO: ID do registro duplicado",IF(NOT(ISNUMBER(H1255)),"ERRO: data realizada ausente ou inválida",IF(AND(ISNUMBER(pcmd_emissao),N(H1255)&gt;N(pcmd_emissao)),"Verificar: realizada após a emissão","OK")))))</f>
        <v/>
      </c>
      <c r="S1255" s="53" t="n"/>
    </row>
    <row r="1256">
      <c r="A1256" s="25" t="n"/>
      <c r="B1256" s="29" t="n"/>
      <c r="C1256" s="25" t="n"/>
      <c r="D1256" s="23">
        <f>IF(OR(B1256="",C1256=""),"",B1256&amp;"|"&amp;C1256)</f>
        <v/>
      </c>
      <c r="E1256" s="29" t="n"/>
      <c r="F1256" s="52" t="n"/>
      <c r="G1256" s="49" t="n"/>
      <c r="H1256" s="49" t="n"/>
      <c r="I1256" s="30">
        <f>IF(OR(D1256="",NOT(ISNUMBER(G1256))),"",D1256&amp;"|"&amp;YEAR(G1256)&amp;"-"&amp;RIGHT("0"&amp;MONTH(G1256),2)&amp;"-"&amp;RIGHT("0"&amp;DAY(G1256),2))</f>
        <v/>
      </c>
      <c r="J1256" s="52" t="n"/>
      <c r="K1256" s="25" t="n"/>
      <c r="L1256" s="29" t="n"/>
      <c r="M1256" s="25" t="n"/>
      <c r="N1256" s="25" t="n"/>
      <c r="O1256" s="23">
        <f>IF(A1256&amp;B1256&amp;C1256="","",IF(I1256="","Sem vínculo",IF(COUNTIF(oc_chave,I1256)&gt;0,"Vinculada","Previsão não encontrada")))</f>
        <v/>
      </c>
      <c r="P1256" s="39">
        <f>IF(ISNUMBER(H1256),YEAR(H1256),"")</f>
        <v/>
      </c>
      <c r="Q1256" s="23">
        <f>IF(D1256="","",IF(COUNTIF(pl_chave,D1256)&gt;0,"No plano atual","Fora do plano: histórico preservado"))</f>
        <v/>
      </c>
      <c r="R1256" s="23">
        <f>IF(A1256&amp;B1256&amp;C1256="","",IF(A1256="","ERRO: falta ID do registro",IF(COUNTIF(ex_id,A1256)&gt;1,"ERRO: ID do registro duplicado",IF(NOT(ISNUMBER(H1256)),"ERRO: data realizada ausente ou inválida",IF(AND(ISNUMBER(pcmd_emissao),N(H1256)&gt;N(pcmd_emissao)),"Verificar: realizada após a emissão","OK")))))</f>
        <v/>
      </c>
      <c r="S1256" s="53" t="n"/>
    </row>
    <row r="1257">
      <c r="A1257" s="25" t="n"/>
      <c r="B1257" s="29" t="n"/>
      <c r="C1257" s="25" t="n"/>
      <c r="D1257" s="23">
        <f>IF(OR(B1257="",C1257=""),"",B1257&amp;"|"&amp;C1257)</f>
        <v/>
      </c>
      <c r="E1257" s="29" t="n"/>
      <c r="F1257" s="52" t="n"/>
      <c r="G1257" s="49" t="n"/>
      <c r="H1257" s="49" t="n"/>
      <c r="I1257" s="30">
        <f>IF(OR(D1257="",NOT(ISNUMBER(G1257))),"",D1257&amp;"|"&amp;YEAR(G1257)&amp;"-"&amp;RIGHT("0"&amp;MONTH(G1257),2)&amp;"-"&amp;RIGHT("0"&amp;DAY(G1257),2))</f>
        <v/>
      </c>
      <c r="J1257" s="52" t="n"/>
      <c r="K1257" s="25" t="n"/>
      <c r="L1257" s="29" t="n"/>
      <c r="M1257" s="25" t="n"/>
      <c r="N1257" s="25" t="n"/>
      <c r="O1257" s="23">
        <f>IF(A1257&amp;B1257&amp;C1257="","",IF(I1257="","Sem vínculo",IF(COUNTIF(oc_chave,I1257)&gt;0,"Vinculada","Previsão não encontrada")))</f>
        <v/>
      </c>
      <c r="P1257" s="39">
        <f>IF(ISNUMBER(H1257),YEAR(H1257),"")</f>
        <v/>
      </c>
      <c r="Q1257" s="23">
        <f>IF(D1257="","",IF(COUNTIF(pl_chave,D1257)&gt;0,"No plano atual","Fora do plano: histórico preservado"))</f>
        <v/>
      </c>
      <c r="R1257" s="23">
        <f>IF(A1257&amp;B1257&amp;C1257="","",IF(A1257="","ERRO: falta ID do registro",IF(COUNTIF(ex_id,A1257)&gt;1,"ERRO: ID do registro duplicado",IF(NOT(ISNUMBER(H1257)),"ERRO: data realizada ausente ou inválida",IF(AND(ISNUMBER(pcmd_emissao),N(H1257)&gt;N(pcmd_emissao)),"Verificar: realizada após a emissão","OK")))))</f>
        <v/>
      </c>
      <c r="S1257" s="53" t="n"/>
    </row>
    <row r="1258">
      <c r="A1258" s="25" t="n"/>
      <c r="B1258" s="29" t="n"/>
      <c r="C1258" s="25" t="n"/>
      <c r="D1258" s="23">
        <f>IF(OR(B1258="",C1258=""),"",B1258&amp;"|"&amp;C1258)</f>
        <v/>
      </c>
      <c r="E1258" s="29" t="n"/>
      <c r="F1258" s="52" t="n"/>
      <c r="G1258" s="49" t="n"/>
      <c r="H1258" s="49" t="n"/>
      <c r="I1258" s="30">
        <f>IF(OR(D1258="",NOT(ISNUMBER(G1258))),"",D1258&amp;"|"&amp;YEAR(G1258)&amp;"-"&amp;RIGHT("0"&amp;MONTH(G1258),2)&amp;"-"&amp;RIGHT("0"&amp;DAY(G1258),2))</f>
        <v/>
      </c>
      <c r="J1258" s="52" t="n"/>
      <c r="K1258" s="25" t="n"/>
      <c r="L1258" s="29" t="n"/>
      <c r="M1258" s="25" t="n"/>
      <c r="N1258" s="25" t="n"/>
      <c r="O1258" s="23">
        <f>IF(A1258&amp;B1258&amp;C1258="","",IF(I1258="","Sem vínculo",IF(COUNTIF(oc_chave,I1258)&gt;0,"Vinculada","Previsão não encontrada")))</f>
        <v/>
      </c>
      <c r="P1258" s="39">
        <f>IF(ISNUMBER(H1258),YEAR(H1258),"")</f>
        <v/>
      </c>
      <c r="Q1258" s="23">
        <f>IF(D1258="","",IF(COUNTIF(pl_chave,D1258)&gt;0,"No plano atual","Fora do plano: histórico preservado"))</f>
        <v/>
      </c>
      <c r="R1258" s="23">
        <f>IF(A1258&amp;B1258&amp;C1258="","",IF(A1258="","ERRO: falta ID do registro",IF(COUNTIF(ex_id,A1258)&gt;1,"ERRO: ID do registro duplicado",IF(NOT(ISNUMBER(H1258)),"ERRO: data realizada ausente ou inválida",IF(AND(ISNUMBER(pcmd_emissao),N(H1258)&gt;N(pcmd_emissao)),"Verificar: realizada após a emissão","OK")))))</f>
        <v/>
      </c>
      <c r="S1258" s="53" t="n"/>
    </row>
    <row r="1259">
      <c r="A1259" s="25" t="n"/>
      <c r="B1259" s="29" t="n"/>
      <c r="C1259" s="25" t="n"/>
      <c r="D1259" s="23">
        <f>IF(OR(B1259="",C1259=""),"",B1259&amp;"|"&amp;C1259)</f>
        <v/>
      </c>
      <c r="E1259" s="29" t="n"/>
      <c r="F1259" s="52" t="n"/>
      <c r="G1259" s="49" t="n"/>
      <c r="H1259" s="49" t="n"/>
      <c r="I1259" s="30">
        <f>IF(OR(D1259="",NOT(ISNUMBER(G1259))),"",D1259&amp;"|"&amp;YEAR(G1259)&amp;"-"&amp;RIGHT("0"&amp;MONTH(G1259),2)&amp;"-"&amp;RIGHT("0"&amp;DAY(G1259),2))</f>
        <v/>
      </c>
      <c r="J1259" s="52" t="n"/>
      <c r="K1259" s="25" t="n"/>
      <c r="L1259" s="29" t="n"/>
      <c r="M1259" s="25" t="n"/>
      <c r="N1259" s="25" t="n"/>
      <c r="O1259" s="23">
        <f>IF(A1259&amp;B1259&amp;C1259="","",IF(I1259="","Sem vínculo",IF(COUNTIF(oc_chave,I1259)&gt;0,"Vinculada","Previsão não encontrada")))</f>
        <v/>
      </c>
      <c r="P1259" s="39">
        <f>IF(ISNUMBER(H1259),YEAR(H1259),"")</f>
        <v/>
      </c>
      <c r="Q1259" s="23">
        <f>IF(D1259="","",IF(COUNTIF(pl_chave,D1259)&gt;0,"No plano atual","Fora do plano: histórico preservado"))</f>
        <v/>
      </c>
      <c r="R1259" s="23">
        <f>IF(A1259&amp;B1259&amp;C1259="","",IF(A1259="","ERRO: falta ID do registro",IF(COUNTIF(ex_id,A1259)&gt;1,"ERRO: ID do registro duplicado",IF(NOT(ISNUMBER(H1259)),"ERRO: data realizada ausente ou inválida",IF(AND(ISNUMBER(pcmd_emissao),N(H1259)&gt;N(pcmd_emissao)),"Verificar: realizada após a emissão","OK")))))</f>
        <v/>
      </c>
      <c r="S1259" s="53" t="n"/>
    </row>
    <row r="1260">
      <c r="A1260" s="25" t="n"/>
      <c r="B1260" s="29" t="n"/>
      <c r="C1260" s="25" t="n"/>
      <c r="D1260" s="23">
        <f>IF(OR(B1260="",C1260=""),"",B1260&amp;"|"&amp;C1260)</f>
        <v/>
      </c>
      <c r="E1260" s="29" t="n"/>
      <c r="F1260" s="52" t="n"/>
      <c r="G1260" s="49" t="n"/>
      <c r="H1260" s="49" t="n"/>
      <c r="I1260" s="30">
        <f>IF(OR(D1260="",NOT(ISNUMBER(G1260))),"",D1260&amp;"|"&amp;YEAR(G1260)&amp;"-"&amp;RIGHT("0"&amp;MONTH(G1260),2)&amp;"-"&amp;RIGHT("0"&amp;DAY(G1260),2))</f>
        <v/>
      </c>
      <c r="J1260" s="52" t="n"/>
      <c r="K1260" s="25" t="n"/>
      <c r="L1260" s="29" t="n"/>
      <c r="M1260" s="25" t="n"/>
      <c r="N1260" s="25" t="n"/>
      <c r="O1260" s="23">
        <f>IF(A1260&amp;B1260&amp;C1260="","",IF(I1260="","Sem vínculo",IF(COUNTIF(oc_chave,I1260)&gt;0,"Vinculada","Previsão não encontrada")))</f>
        <v/>
      </c>
      <c r="P1260" s="39">
        <f>IF(ISNUMBER(H1260),YEAR(H1260),"")</f>
        <v/>
      </c>
      <c r="Q1260" s="23">
        <f>IF(D1260="","",IF(COUNTIF(pl_chave,D1260)&gt;0,"No plano atual","Fora do plano: histórico preservado"))</f>
        <v/>
      </c>
      <c r="R1260" s="23">
        <f>IF(A1260&amp;B1260&amp;C1260="","",IF(A1260="","ERRO: falta ID do registro",IF(COUNTIF(ex_id,A1260)&gt;1,"ERRO: ID do registro duplicado",IF(NOT(ISNUMBER(H1260)),"ERRO: data realizada ausente ou inválida",IF(AND(ISNUMBER(pcmd_emissao),N(H1260)&gt;N(pcmd_emissao)),"Verificar: realizada após a emissão","OK")))))</f>
        <v/>
      </c>
      <c r="S1260" s="53" t="n"/>
    </row>
    <row r="1261">
      <c r="A1261" s="25" t="n"/>
      <c r="B1261" s="29" t="n"/>
      <c r="C1261" s="25" t="n"/>
      <c r="D1261" s="23">
        <f>IF(OR(B1261="",C1261=""),"",B1261&amp;"|"&amp;C1261)</f>
        <v/>
      </c>
      <c r="E1261" s="29" t="n"/>
      <c r="F1261" s="52" t="n"/>
      <c r="G1261" s="49" t="n"/>
      <c r="H1261" s="49" t="n"/>
      <c r="I1261" s="30">
        <f>IF(OR(D1261="",NOT(ISNUMBER(G1261))),"",D1261&amp;"|"&amp;YEAR(G1261)&amp;"-"&amp;RIGHT("0"&amp;MONTH(G1261),2)&amp;"-"&amp;RIGHT("0"&amp;DAY(G1261),2))</f>
        <v/>
      </c>
      <c r="J1261" s="52" t="n"/>
      <c r="K1261" s="25" t="n"/>
      <c r="L1261" s="29" t="n"/>
      <c r="M1261" s="25" t="n"/>
      <c r="N1261" s="25" t="n"/>
      <c r="O1261" s="23">
        <f>IF(A1261&amp;B1261&amp;C1261="","",IF(I1261="","Sem vínculo",IF(COUNTIF(oc_chave,I1261)&gt;0,"Vinculada","Previsão não encontrada")))</f>
        <v/>
      </c>
      <c r="P1261" s="39">
        <f>IF(ISNUMBER(H1261),YEAR(H1261),"")</f>
        <v/>
      </c>
      <c r="Q1261" s="23">
        <f>IF(D1261="","",IF(COUNTIF(pl_chave,D1261)&gt;0,"No plano atual","Fora do plano: histórico preservado"))</f>
        <v/>
      </c>
      <c r="R1261" s="23">
        <f>IF(A1261&amp;B1261&amp;C1261="","",IF(A1261="","ERRO: falta ID do registro",IF(COUNTIF(ex_id,A1261)&gt;1,"ERRO: ID do registro duplicado",IF(NOT(ISNUMBER(H1261)),"ERRO: data realizada ausente ou inválida",IF(AND(ISNUMBER(pcmd_emissao),N(H1261)&gt;N(pcmd_emissao)),"Verificar: realizada após a emissão","OK")))))</f>
        <v/>
      </c>
      <c r="S1261" s="53" t="n"/>
    </row>
    <row r="1262">
      <c r="A1262" s="25" t="n"/>
      <c r="B1262" s="29" t="n"/>
      <c r="C1262" s="25" t="n"/>
      <c r="D1262" s="23">
        <f>IF(OR(B1262="",C1262=""),"",B1262&amp;"|"&amp;C1262)</f>
        <v/>
      </c>
      <c r="E1262" s="29" t="n"/>
      <c r="F1262" s="52" t="n"/>
      <c r="G1262" s="49" t="n"/>
      <c r="H1262" s="49" t="n"/>
      <c r="I1262" s="30">
        <f>IF(OR(D1262="",NOT(ISNUMBER(G1262))),"",D1262&amp;"|"&amp;YEAR(G1262)&amp;"-"&amp;RIGHT("0"&amp;MONTH(G1262),2)&amp;"-"&amp;RIGHT("0"&amp;DAY(G1262),2))</f>
        <v/>
      </c>
      <c r="J1262" s="52" t="n"/>
      <c r="K1262" s="25" t="n"/>
      <c r="L1262" s="29" t="n"/>
      <c r="M1262" s="25" t="n"/>
      <c r="N1262" s="25" t="n"/>
      <c r="O1262" s="23">
        <f>IF(A1262&amp;B1262&amp;C1262="","",IF(I1262="","Sem vínculo",IF(COUNTIF(oc_chave,I1262)&gt;0,"Vinculada","Previsão não encontrada")))</f>
        <v/>
      </c>
      <c r="P1262" s="39">
        <f>IF(ISNUMBER(H1262),YEAR(H1262),"")</f>
        <v/>
      </c>
      <c r="Q1262" s="23">
        <f>IF(D1262="","",IF(COUNTIF(pl_chave,D1262)&gt;0,"No plano atual","Fora do plano: histórico preservado"))</f>
        <v/>
      </c>
      <c r="R1262" s="23">
        <f>IF(A1262&amp;B1262&amp;C1262="","",IF(A1262="","ERRO: falta ID do registro",IF(COUNTIF(ex_id,A1262)&gt;1,"ERRO: ID do registro duplicado",IF(NOT(ISNUMBER(H1262)),"ERRO: data realizada ausente ou inválida",IF(AND(ISNUMBER(pcmd_emissao),N(H1262)&gt;N(pcmd_emissao)),"Verificar: realizada após a emissão","OK")))))</f>
        <v/>
      </c>
      <c r="S1262" s="53" t="n"/>
    </row>
    <row r="1263">
      <c r="A1263" s="25" t="n"/>
      <c r="B1263" s="29" t="n"/>
      <c r="C1263" s="25" t="n"/>
      <c r="D1263" s="23">
        <f>IF(OR(B1263="",C1263=""),"",B1263&amp;"|"&amp;C1263)</f>
        <v/>
      </c>
      <c r="E1263" s="29" t="n"/>
      <c r="F1263" s="52" t="n"/>
      <c r="G1263" s="49" t="n"/>
      <c r="H1263" s="49" t="n"/>
      <c r="I1263" s="30">
        <f>IF(OR(D1263="",NOT(ISNUMBER(G1263))),"",D1263&amp;"|"&amp;YEAR(G1263)&amp;"-"&amp;RIGHT("0"&amp;MONTH(G1263),2)&amp;"-"&amp;RIGHT("0"&amp;DAY(G1263),2))</f>
        <v/>
      </c>
      <c r="J1263" s="52" t="n"/>
      <c r="K1263" s="25" t="n"/>
      <c r="L1263" s="29" t="n"/>
      <c r="M1263" s="25" t="n"/>
      <c r="N1263" s="25" t="n"/>
      <c r="O1263" s="23">
        <f>IF(A1263&amp;B1263&amp;C1263="","",IF(I1263="","Sem vínculo",IF(COUNTIF(oc_chave,I1263)&gt;0,"Vinculada","Previsão não encontrada")))</f>
        <v/>
      </c>
      <c r="P1263" s="39">
        <f>IF(ISNUMBER(H1263),YEAR(H1263),"")</f>
        <v/>
      </c>
      <c r="Q1263" s="23">
        <f>IF(D1263="","",IF(COUNTIF(pl_chave,D1263)&gt;0,"No plano atual","Fora do plano: histórico preservado"))</f>
        <v/>
      </c>
      <c r="R1263" s="23">
        <f>IF(A1263&amp;B1263&amp;C1263="","",IF(A1263="","ERRO: falta ID do registro",IF(COUNTIF(ex_id,A1263)&gt;1,"ERRO: ID do registro duplicado",IF(NOT(ISNUMBER(H1263)),"ERRO: data realizada ausente ou inválida",IF(AND(ISNUMBER(pcmd_emissao),N(H1263)&gt;N(pcmd_emissao)),"Verificar: realizada após a emissão","OK")))))</f>
        <v/>
      </c>
      <c r="S1263" s="53" t="n"/>
    </row>
    <row r="1264">
      <c r="A1264" s="25" t="n"/>
      <c r="B1264" s="29" t="n"/>
      <c r="C1264" s="25" t="n"/>
      <c r="D1264" s="23">
        <f>IF(OR(B1264="",C1264=""),"",B1264&amp;"|"&amp;C1264)</f>
        <v/>
      </c>
      <c r="E1264" s="29" t="n"/>
      <c r="F1264" s="52" t="n"/>
      <c r="G1264" s="49" t="n"/>
      <c r="H1264" s="49" t="n"/>
      <c r="I1264" s="30">
        <f>IF(OR(D1264="",NOT(ISNUMBER(G1264))),"",D1264&amp;"|"&amp;YEAR(G1264)&amp;"-"&amp;RIGHT("0"&amp;MONTH(G1264),2)&amp;"-"&amp;RIGHT("0"&amp;DAY(G1264),2))</f>
        <v/>
      </c>
      <c r="J1264" s="52" t="n"/>
      <c r="K1264" s="25" t="n"/>
      <c r="L1264" s="29" t="n"/>
      <c r="M1264" s="25" t="n"/>
      <c r="N1264" s="25" t="n"/>
      <c r="O1264" s="23">
        <f>IF(A1264&amp;B1264&amp;C1264="","",IF(I1264="","Sem vínculo",IF(COUNTIF(oc_chave,I1264)&gt;0,"Vinculada","Previsão não encontrada")))</f>
        <v/>
      </c>
      <c r="P1264" s="39">
        <f>IF(ISNUMBER(H1264),YEAR(H1264),"")</f>
        <v/>
      </c>
      <c r="Q1264" s="23">
        <f>IF(D1264="","",IF(COUNTIF(pl_chave,D1264)&gt;0,"No plano atual","Fora do plano: histórico preservado"))</f>
        <v/>
      </c>
      <c r="R1264" s="23">
        <f>IF(A1264&amp;B1264&amp;C1264="","",IF(A1264="","ERRO: falta ID do registro",IF(COUNTIF(ex_id,A1264)&gt;1,"ERRO: ID do registro duplicado",IF(NOT(ISNUMBER(H1264)),"ERRO: data realizada ausente ou inválida",IF(AND(ISNUMBER(pcmd_emissao),N(H1264)&gt;N(pcmd_emissao)),"Verificar: realizada após a emissão","OK")))))</f>
        <v/>
      </c>
      <c r="S1264" s="53" t="n"/>
    </row>
    <row r="1265">
      <c r="A1265" s="25" t="n"/>
      <c r="B1265" s="29" t="n"/>
      <c r="C1265" s="25" t="n"/>
      <c r="D1265" s="23">
        <f>IF(OR(B1265="",C1265=""),"",B1265&amp;"|"&amp;C1265)</f>
        <v/>
      </c>
      <c r="E1265" s="29" t="n"/>
      <c r="F1265" s="52" t="n"/>
      <c r="G1265" s="49" t="n"/>
      <c r="H1265" s="49" t="n"/>
      <c r="I1265" s="30">
        <f>IF(OR(D1265="",NOT(ISNUMBER(G1265))),"",D1265&amp;"|"&amp;YEAR(G1265)&amp;"-"&amp;RIGHT("0"&amp;MONTH(G1265),2)&amp;"-"&amp;RIGHT("0"&amp;DAY(G1265),2))</f>
        <v/>
      </c>
      <c r="J1265" s="52" t="n"/>
      <c r="K1265" s="25" t="n"/>
      <c r="L1265" s="29" t="n"/>
      <c r="M1265" s="25" t="n"/>
      <c r="N1265" s="25" t="n"/>
      <c r="O1265" s="23">
        <f>IF(A1265&amp;B1265&amp;C1265="","",IF(I1265="","Sem vínculo",IF(COUNTIF(oc_chave,I1265)&gt;0,"Vinculada","Previsão não encontrada")))</f>
        <v/>
      </c>
      <c r="P1265" s="39">
        <f>IF(ISNUMBER(H1265),YEAR(H1265),"")</f>
        <v/>
      </c>
      <c r="Q1265" s="23">
        <f>IF(D1265="","",IF(COUNTIF(pl_chave,D1265)&gt;0,"No plano atual","Fora do plano: histórico preservado"))</f>
        <v/>
      </c>
      <c r="R1265" s="23">
        <f>IF(A1265&amp;B1265&amp;C1265="","",IF(A1265="","ERRO: falta ID do registro",IF(COUNTIF(ex_id,A1265)&gt;1,"ERRO: ID do registro duplicado",IF(NOT(ISNUMBER(H1265)),"ERRO: data realizada ausente ou inválida",IF(AND(ISNUMBER(pcmd_emissao),N(H1265)&gt;N(pcmd_emissao)),"Verificar: realizada após a emissão","OK")))))</f>
        <v/>
      </c>
      <c r="S1265" s="53" t="n"/>
    </row>
    <row r="1266">
      <c r="A1266" s="25" t="n"/>
      <c r="B1266" s="29" t="n"/>
      <c r="C1266" s="25" t="n"/>
      <c r="D1266" s="23">
        <f>IF(OR(B1266="",C1266=""),"",B1266&amp;"|"&amp;C1266)</f>
        <v/>
      </c>
      <c r="E1266" s="29" t="n"/>
      <c r="F1266" s="52" t="n"/>
      <c r="G1266" s="49" t="n"/>
      <c r="H1266" s="49" t="n"/>
      <c r="I1266" s="30">
        <f>IF(OR(D1266="",NOT(ISNUMBER(G1266))),"",D1266&amp;"|"&amp;YEAR(G1266)&amp;"-"&amp;RIGHT("0"&amp;MONTH(G1266),2)&amp;"-"&amp;RIGHT("0"&amp;DAY(G1266),2))</f>
        <v/>
      </c>
      <c r="J1266" s="52" t="n"/>
      <c r="K1266" s="25" t="n"/>
      <c r="L1266" s="29" t="n"/>
      <c r="M1266" s="25" t="n"/>
      <c r="N1266" s="25" t="n"/>
      <c r="O1266" s="23">
        <f>IF(A1266&amp;B1266&amp;C1266="","",IF(I1266="","Sem vínculo",IF(COUNTIF(oc_chave,I1266)&gt;0,"Vinculada","Previsão não encontrada")))</f>
        <v/>
      </c>
      <c r="P1266" s="39">
        <f>IF(ISNUMBER(H1266),YEAR(H1266),"")</f>
        <v/>
      </c>
      <c r="Q1266" s="23">
        <f>IF(D1266="","",IF(COUNTIF(pl_chave,D1266)&gt;0,"No plano atual","Fora do plano: histórico preservado"))</f>
        <v/>
      </c>
      <c r="R1266" s="23">
        <f>IF(A1266&amp;B1266&amp;C1266="","",IF(A1266="","ERRO: falta ID do registro",IF(COUNTIF(ex_id,A1266)&gt;1,"ERRO: ID do registro duplicado",IF(NOT(ISNUMBER(H1266)),"ERRO: data realizada ausente ou inválida",IF(AND(ISNUMBER(pcmd_emissao),N(H1266)&gt;N(pcmd_emissao)),"Verificar: realizada após a emissão","OK")))))</f>
        <v/>
      </c>
      <c r="S1266" s="53" t="n"/>
    </row>
    <row r="1267">
      <c r="A1267" s="25" t="n"/>
      <c r="B1267" s="29" t="n"/>
      <c r="C1267" s="25" t="n"/>
      <c r="D1267" s="23">
        <f>IF(OR(B1267="",C1267=""),"",B1267&amp;"|"&amp;C1267)</f>
        <v/>
      </c>
      <c r="E1267" s="29" t="n"/>
      <c r="F1267" s="52" t="n"/>
      <c r="G1267" s="49" t="n"/>
      <c r="H1267" s="49" t="n"/>
      <c r="I1267" s="30">
        <f>IF(OR(D1267="",NOT(ISNUMBER(G1267))),"",D1267&amp;"|"&amp;YEAR(G1267)&amp;"-"&amp;RIGHT("0"&amp;MONTH(G1267),2)&amp;"-"&amp;RIGHT("0"&amp;DAY(G1267),2))</f>
        <v/>
      </c>
      <c r="J1267" s="52" t="n"/>
      <c r="K1267" s="25" t="n"/>
      <c r="L1267" s="29" t="n"/>
      <c r="M1267" s="25" t="n"/>
      <c r="N1267" s="25" t="n"/>
      <c r="O1267" s="23">
        <f>IF(A1267&amp;B1267&amp;C1267="","",IF(I1267="","Sem vínculo",IF(COUNTIF(oc_chave,I1267)&gt;0,"Vinculada","Previsão não encontrada")))</f>
        <v/>
      </c>
      <c r="P1267" s="39">
        <f>IF(ISNUMBER(H1267),YEAR(H1267),"")</f>
        <v/>
      </c>
      <c r="Q1267" s="23">
        <f>IF(D1267="","",IF(COUNTIF(pl_chave,D1267)&gt;0,"No plano atual","Fora do plano: histórico preservado"))</f>
        <v/>
      </c>
      <c r="R1267" s="23">
        <f>IF(A1267&amp;B1267&amp;C1267="","",IF(A1267="","ERRO: falta ID do registro",IF(COUNTIF(ex_id,A1267)&gt;1,"ERRO: ID do registro duplicado",IF(NOT(ISNUMBER(H1267)),"ERRO: data realizada ausente ou inválida",IF(AND(ISNUMBER(pcmd_emissao),N(H1267)&gt;N(pcmd_emissao)),"Verificar: realizada após a emissão","OK")))))</f>
        <v/>
      </c>
      <c r="S1267" s="53" t="n"/>
    </row>
    <row r="1268">
      <c r="A1268" s="25" t="n"/>
      <c r="B1268" s="29" t="n"/>
      <c r="C1268" s="25" t="n"/>
      <c r="D1268" s="23">
        <f>IF(OR(B1268="",C1268=""),"",B1268&amp;"|"&amp;C1268)</f>
        <v/>
      </c>
      <c r="E1268" s="29" t="n"/>
      <c r="F1268" s="52" t="n"/>
      <c r="G1268" s="49" t="n"/>
      <c r="H1268" s="49" t="n"/>
      <c r="I1268" s="30">
        <f>IF(OR(D1268="",NOT(ISNUMBER(G1268))),"",D1268&amp;"|"&amp;YEAR(G1268)&amp;"-"&amp;RIGHT("0"&amp;MONTH(G1268),2)&amp;"-"&amp;RIGHT("0"&amp;DAY(G1268),2))</f>
        <v/>
      </c>
      <c r="J1268" s="52" t="n"/>
      <c r="K1268" s="25" t="n"/>
      <c r="L1268" s="29" t="n"/>
      <c r="M1268" s="25" t="n"/>
      <c r="N1268" s="25" t="n"/>
      <c r="O1268" s="23">
        <f>IF(A1268&amp;B1268&amp;C1268="","",IF(I1268="","Sem vínculo",IF(COUNTIF(oc_chave,I1268)&gt;0,"Vinculada","Previsão não encontrada")))</f>
        <v/>
      </c>
      <c r="P1268" s="39">
        <f>IF(ISNUMBER(H1268),YEAR(H1268),"")</f>
        <v/>
      </c>
      <c r="Q1268" s="23">
        <f>IF(D1268="","",IF(COUNTIF(pl_chave,D1268)&gt;0,"No plano atual","Fora do plano: histórico preservado"))</f>
        <v/>
      </c>
      <c r="R1268" s="23">
        <f>IF(A1268&amp;B1268&amp;C1268="","",IF(A1268="","ERRO: falta ID do registro",IF(COUNTIF(ex_id,A1268)&gt;1,"ERRO: ID do registro duplicado",IF(NOT(ISNUMBER(H1268)),"ERRO: data realizada ausente ou inválida",IF(AND(ISNUMBER(pcmd_emissao),N(H1268)&gt;N(pcmd_emissao)),"Verificar: realizada após a emissão","OK")))))</f>
        <v/>
      </c>
      <c r="S1268" s="53" t="n"/>
    </row>
    <row r="1269">
      <c r="A1269" s="25" t="n"/>
      <c r="B1269" s="29" t="n"/>
      <c r="C1269" s="25" t="n"/>
      <c r="D1269" s="23">
        <f>IF(OR(B1269="",C1269=""),"",B1269&amp;"|"&amp;C1269)</f>
        <v/>
      </c>
      <c r="E1269" s="29" t="n"/>
      <c r="F1269" s="52" t="n"/>
      <c r="G1269" s="49" t="n"/>
      <c r="H1269" s="49" t="n"/>
      <c r="I1269" s="30">
        <f>IF(OR(D1269="",NOT(ISNUMBER(G1269))),"",D1269&amp;"|"&amp;YEAR(G1269)&amp;"-"&amp;RIGHT("0"&amp;MONTH(G1269),2)&amp;"-"&amp;RIGHT("0"&amp;DAY(G1269),2))</f>
        <v/>
      </c>
      <c r="J1269" s="52" t="n"/>
      <c r="K1269" s="25" t="n"/>
      <c r="L1269" s="29" t="n"/>
      <c r="M1269" s="25" t="n"/>
      <c r="N1269" s="25" t="n"/>
      <c r="O1269" s="23">
        <f>IF(A1269&amp;B1269&amp;C1269="","",IF(I1269="","Sem vínculo",IF(COUNTIF(oc_chave,I1269)&gt;0,"Vinculada","Previsão não encontrada")))</f>
        <v/>
      </c>
      <c r="P1269" s="39">
        <f>IF(ISNUMBER(H1269),YEAR(H1269),"")</f>
        <v/>
      </c>
      <c r="Q1269" s="23">
        <f>IF(D1269="","",IF(COUNTIF(pl_chave,D1269)&gt;0,"No plano atual","Fora do plano: histórico preservado"))</f>
        <v/>
      </c>
      <c r="R1269" s="23">
        <f>IF(A1269&amp;B1269&amp;C1269="","",IF(A1269="","ERRO: falta ID do registro",IF(COUNTIF(ex_id,A1269)&gt;1,"ERRO: ID do registro duplicado",IF(NOT(ISNUMBER(H1269)),"ERRO: data realizada ausente ou inválida",IF(AND(ISNUMBER(pcmd_emissao),N(H1269)&gt;N(pcmd_emissao)),"Verificar: realizada após a emissão","OK")))))</f>
        <v/>
      </c>
      <c r="S1269" s="53" t="n"/>
    </row>
    <row r="1270">
      <c r="A1270" s="25" t="n"/>
      <c r="B1270" s="29" t="n"/>
      <c r="C1270" s="25" t="n"/>
      <c r="D1270" s="23">
        <f>IF(OR(B1270="",C1270=""),"",B1270&amp;"|"&amp;C1270)</f>
        <v/>
      </c>
      <c r="E1270" s="29" t="n"/>
      <c r="F1270" s="52" t="n"/>
      <c r="G1270" s="49" t="n"/>
      <c r="H1270" s="49" t="n"/>
      <c r="I1270" s="30">
        <f>IF(OR(D1270="",NOT(ISNUMBER(G1270))),"",D1270&amp;"|"&amp;YEAR(G1270)&amp;"-"&amp;RIGHT("0"&amp;MONTH(G1270),2)&amp;"-"&amp;RIGHT("0"&amp;DAY(G1270),2))</f>
        <v/>
      </c>
      <c r="J1270" s="52" t="n"/>
      <c r="K1270" s="25" t="n"/>
      <c r="L1270" s="29" t="n"/>
      <c r="M1270" s="25" t="n"/>
      <c r="N1270" s="25" t="n"/>
      <c r="O1270" s="23">
        <f>IF(A1270&amp;B1270&amp;C1270="","",IF(I1270="","Sem vínculo",IF(COUNTIF(oc_chave,I1270)&gt;0,"Vinculada","Previsão não encontrada")))</f>
        <v/>
      </c>
      <c r="P1270" s="39">
        <f>IF(ISNUMBER(H1270),YEAR(H1270),"")</f>
        <v/>
      </c>
      <c r="Q1270" s="23">
        <f>IF(D1270="","",IF(COUNTIF(pl_chave,D1270)&gt;0,"No plano atual","Fora do plano: histórico preservado"))</f>
        <v/>
      </c>
      <c r="R1270" s="23">
        <f>IF(A1270&amp;B1270&amp;C1270="","",IF(A1270="","ERRO: falta ID do registro",IF(COUNTIF(ex_id,A1270)&gt;1,"ERRO: ID do registro duplicado",IF(NOT(ISNUMBER(H1270)),"ERRO: data realizada ausente ou inválida",IF(AND(ISNUMBER(pcmd_emissao),N(H1270)&gt;N(pcmd_emissao)),"Verificar: realizada após a emissão","OK")))))</f>
        <v/>
      </c>
      <c r="S1270" s="53" t="n"/>
    </row>
    <row r="1271">
      <c r="A1271" s="25" t="n"/>
      <c r="B1271" s="29" t="n"/>
      <c r="C1271" s="25" t="n"/>
      <c r="D1271" s="23">
        <f>IF(OR(B1271="",C1271=""),"",B1271&amp;"|"&amp;C1271)</f>
        <v/>
      </c>
      <c r="E1271" s="29" t="n"/>
      <c r="F1271" s="52" t="n"/>
      <c r="G1271" s="49" t="n"/>
      <c r="H1271" s="49" t="n"/>
      <c r="I1271" s="30">
        <f>IF(OR(D1271="",NOT(ISNUMBER(G1271))),"",D1271&amp;"|"&amp;YEAR(G1271)&amp;"-"&amp;RIGHT("0"&amp;MONTH(G1271),2)&amp;"-"&amp;RIGHT("0"&amp;DAY(G1271),2))</f>
        <v/>
      </c>
      <c r="J1271" s="52" t="n"/>
      <c r="K1271" s="25" t="n"/>
      <c r="L1271" s="29" t="n"/>
      <c r="M1271" s="25" t="n"/>
      <c r="N1271" s="25" t="n"/>
      <c r="O1271" s="23">
        <f>IF(A1271&amp;B1271&amp;C1271="","",IF(I1271="","Sem vínculo",IF(COUNTIF(oc_chave,I1271)&gt;0,"Vinculada","Previsão não encontrada")))</f>
        <v/>
      </c>
      <c r="P1271" s="39">
        <f>IF(ISNUMBER(H1271),YEAR(H1271),"")</f>
        <v/>
      </c>
      <c r="Q1271" s="23">
        <f>IF(D1271="","",IF(COUNTIF(pl_chave,D1271)&gt;0,"No plano atual","Fora do plano: histórico preservado"))</f>
        <v/>
      </c>
      <c r="R1271" s="23">
        <f>IF(A1271&amp;B1271&amp;C1271="","",IF(A1271="","ERRO: falta ID do registro",IF(COUNTIF(ex_id,A1271)&gt;1,"ERRO: ID do registro duplicado",IF(NOT(ISNUMBER(H1271)),"ERRO: data realizada ausente ou inválida",IF(AND(ISNUMBER(pcmd_emissao),N(H1271)&gt;N(pcmd_emissao)),"Verificar: realizada após a emissão","OK")))))</f>
        <v/>
      </c>
      <c r="S1271" s="53" t="n"/>
    </row>
    <row r="1272">
      <c r="A1272" s="25" t="n"/>
      <c r="B1272" s="29" t="n"/>
      <c r="C1272" s="25" t="n"/>
      <c r="D1272" s="23">
        <f>IF(OR(B1272="",C1272=""),"",B1272&amp;"|"&amp;C1272)</f>
        <v/>
      </c>
      <c r="E1272" s="29" t="n"/>
      <c r="F1272" s="52" t="n"/>
      <c r="G1272" s="49" t="n"/>
      <c r="H1272" s="49" t="n"/>
      <c r="I1272" s="30">
        <f>IF(OR(D1272="",NOT(ISNUMBER(G1272))),"",D1272&amp;"|"&amp;YEAR(G1272)&amp;"-"&amp;RIGHT("0"&amp;MONTH(G1272),2)&amp;"-"&amp;RIGHT("0"&amp;DAY(G1272),2))</f>
        <v/>
      </c>
      <c r="J1272" s="52" t="n"/>
      <c r="K1272" s="25" t="n"/>
      <c r="L1272" s="29" t="n"/>
      <c r="M1272" s="25" t="n"/>
      <c r="N1272" s="25" t="n"/>
      <c r="O1272" s="23">
        <f>IF(A1272&amp;B1272&amp;C1272="","",IF(I1272="","Sem vínculo",IF(COUNTIF(oc_chave,I1272)&gt;0,"Vinculada","Previsão não encontrada")))</f>
        <v/>
      </c>
      <c r="P1272" s="39">
        <f>IF(ISNUMBER(H1272),YEAR(H1272),"")</f>
        <v/>
      </c>
      <c r="Q1272" s="23">
        <f>IF(D1272="","",IF(COUNTIF(pl_chave,D1272)&gt;0,"No plano atual","Fora do plano: histórico preservado"))</f>
        <v/>
      </c>
      <c r="R1272" s="23">
        <f>IF(A1272&amp;B1272&amp;C1272="","",IF(A1272="","ERRO: falta ID do registro",IF(COUNTIF(ex_id,A1272)&gt;1,"ERRO: ID do registro duplicado",IF(NOT(ISNUMBER(H1272)),"ERRO: data realizada ausente ou inválida",IF(AND(ISNUMBER(pcmd_emissao),N(H1272)&gt;N(pcmd_emissao)),"Verificar: realizada após a emissão","OK")))))</f>
        <v/>
      </c>
      <c r="S1272" s="53" t="n"/>
    </row>
    <row r="1273">
      <c r="A1273" s="25" t="n"/>
      <c r="B1273" s="29" t="n"/>
      <c r="C1273" s="25" t="n"/>
      <c r="D1273" s="23">
        <f>IF(OR(B1273="",C1273=""),"",B1273&amp;"|"&amp;C1273)</f>
        <v/>
      </c>
      <c r="E1273" s="29" t="n"/>
      <c r="F1273" s="52" t="n"/>
      <c r="G1273" s="49" t="n"/>
      <c r="H1273" s="49" t="n"/>
      <c r="I1273" s="30">
        <f>IF(OR(D1273="",NOT(ISNUMBER(G1273))),"",D1273&amp;"|"&amp;YEAR(G1273)&amp;"-"&amp;RIGHT("0"&amp;MONTH(G1273),2)&amp;"-"&amp;RIGHT("0"&amp;DAY(G1273),2))</f>
        <v/>
      </c>
      <c r="J1273" s="52" t="n"/>
      <c r="K1273" s="25" t="n"/>
      <c r="L1273" s="29" t="n"/>
      <c r="M1273" s="25" t="n"/>
      <c r="N1273" s="25" t="n"/>
      <c r="O1273" s="23">
        <f>IF(A1273&amp;B1273&amp;C1273="","",IF(I1273="","Sem vínculo",IF(COUNTIF(oc_chave,I1273)&gt;0,"Vinculada","Previsão não encontrada")))</f>
        <v/>
      </c>
      <c r="P1273" s="39">
        <f>IF(ISNUMBER(H1273),YEAR(H1273),"")</f>
        <v/>
      </c>
      <c r="Q1273" s="23">
        <f>IF(D1273="","",IF(COUNTIF(pl_chave,D1273)&gt;0,"No plano atual","Fora do plano: histórico preservado"))</f>
        <v/>
      </c>
      <c r="R1273" s="23">
        <f>IF(A1273&amp;B1273&amp;C1273="","",IF(A1273="","ERRO: falta ID do registro",IF(COUNTIF(ex_id,A1273)&gt;1,"ERRO: ID do registro duplicado",IF(NOT(ISNUMBER(H1273)),"ERRO: data realizada ausente ou inválida",IF(AND(ISNUMBER(pcmd_emissao),N(H1273)&gt;N(pcmd_emissao)),"Verificar: realizada após a emissão","OK")))))</f>
        <v/>
      </c>
      <c r="S1273" s="53" t="n"/>
    </row>
    <row r="1274">
      <c r="A1274" s="25" t="n"/>
      <c r="B1274" s="29" t="n"/>
      <c r="C1274" s="25" t="n"/>
      <c r="D1274" s="23">
        <f>IF(OR(B1274="",C1274=""),"",B1274&amp;"|"&amp;C1274)</f>
        <v/>
      </c>
      <c r="E1274" s="29" t="n"/>
      <c r="F1274" s="52" t="n"/>
      <c r="G1274" s="49" t="n"/>
      <c r="H1274" s="49" t="n"/>
      <c r="I1274" s="30">
        <f>IF(OR(D1274="",NOT(ISNUMBER(G1274))),"",D1274&amp;"|"&amp;YEAR(G1274)&amp;"-"&amp;RIGHT("0"&amp;MONTH(G1274),2)&amp;"-"&amp;RIGHT("0"&amp;DAY(G1274),2))</f>
        <v/>
      </c>
      <c r="J1274" s="52" t="n"/>
      <c r="K1274" s="25" t="n"/>
      <c r="L1274" s="29" t="n"/>
      <c r="M1274" s="25" t="n"/>
      <c r="N1274" s="25" t="n"/>
      <c r="O1274" s="23">
        <f>IF(A1274&amp;B1274&amp;C1274="","",IF(I1274="","Sem vínculo",IF(COUNTIF(oc_chave,I1274)&gt;0,"Vinculada","Previsão não encontrada")))</f>
        <v/>
      </c>
      <c r="P1274" s="39">
        <f>IF(ISNUMBER(H1274),YEAR(H1274),"")</f>
        <v/>
      </c>
      <c r="Q1274" s="23">
        <f>IF(D1274="","",IF(COUNTIF(pl_chave,D1274)&gt;0,"No plano atual","Fora do plano: histórico preservado"))</f>
        <v/>
      </c>
      <c r="R1274" s="23">
        <f>IF(A1274&amp;B1274&amp;C1274="","",IF(A1274="","ERRO: falta ID do registro",IF(COUNTIF(ex_id,A1274)&gt;1,"ERRO: ID do registro duplicado",IF(NOT(ISNUMBER(H1274)),"ERRO: data realizada ausente ou inválida",IF(AND(ISNUMBER(pcmd_emissao),N(H1274)&gt;N(pcmd_emissao)),"Verificar: realizada após a emissão","OK")))))</f>
        <v/>
      </c>
      <c r="S1274" s="53" t="n"/>
    </row>
    <row r="1275">
      <c r="A1275" s="25" t="n"/>
      <c r="B1275" s="29" t="n"/>
      <c r="C1275" s="25" t="n"/>
      <c r="D1275" s="23">
        <f>IF(OR(B1275="",C1275=""),"",B1275&amp;"|"&amp;C1275)</f>
        <v/>
      </c>
      <c r="E1275" s="29" t="n"/>
      <c r="F1275" s="52" t="n"/>
      <c r="G1275" s="49" t="n"/>
      <c r="H1275" s="49" t="n"/>
      <c r="I1275" s="30">
        <f>IF(OR(D1275="",NOT(ISNUMBER(G1275))),"",D1275&amp;"|"&amp;YEAR(G1275)&amp;"-"&amp;RIGHT("0"&amp;MONTH(G1275),2)&amp;"-"&amp;RIGHT("0"&amp;DAY(G1275),2))</f>
        <v/>
      </c>
      <c r="J1275" s="52" t="n"/>
      <c r="K1275" s="25" t="n"/>
      <c r="L1275" s="29" t="n"/>
      <c r="M1275" s="25" t="n"/>
      <c r="N1275" s="25" t="n"/>
      <c r="O1275" s="23">
        <f>IF(A1275&amp;B1275&amp;C1275="","",IF(I1275="","Sem vínculo",IF(COUNTIF(oc_chave,I1275)&gt;0,"Vinculada","Previsão não encontrada")))</f>
        <v/>
      </c>
      <c r="P1275" s="39">
        <f>IF(ISNUMBER(H1275),YEAR(H1275),"")</f>
        <v/>
      </c>
      <c r="Q1275" s="23">
        <f>IF(D1275="","",IF(COUNTIF(pl_chave,D1275)&gt;0,"No plano atual","Fora do plano: histórico preservado"))</f>
        <v/>
      </c>
      <c r="R1275" s="23">
        <f>IF(A1275&amp;B1275&amp;C1275="","",IF(A1275="","ERRO: falta ID do registro",IF(COUNTIF(ex_id,A1275)&gt;1,"ERRO: ID do registro duplicado",IF(NOT(ISNUMBER(H1275)),"ERRO: data realizada ausente ou inválida",IF(AND(ISNUMBER(pcmd_emissao),N(H1275)&gt;N(pcmd_emissao)),"Verificar: realizada após a emissão","OK")))))</f>
        <v/>
      </c>
      <c r="S1275" s="53" t="n"/>
    </row>
    <row r="1276">
      <c r="A1276" s="25" t="n"/>
      <c r="B1276" s="29" t="n"/>
      <c r="C1276" s="25" t="n"/>
      <c r="D1276" s="23">
        <f>IF(OR(B1276="",C1276=""),"",B1276&amp;"|"&amp;C1276)</f>
        <v/>
      </c>
      <c r="E1276" s="29" t="n"/>
      <c r="F1276" s="52" t="n"/>
      <c r="G1276" s="49" t="n"/>
      <c r="H1276" s="49" t="n"/>
      <c r="I1276" s="30">
        <f>IF(OR(D1276="",NOT(ISNUMBER(G1276))),"",D1276&amp;"|"&amp;YEAR(G1276)&amp;"-"&amp;RIGHT("0"&amp;MONTH(G1276),2)&amp;"-"&amp;RIGHT("0"&amp;DAY(G1276),2))</f>
        <v/>
      </c>
      <c r="J1276" s="52" t="n"/>
      <c r="K1276" s="25" t="n"/>
      <c r="L1276" s="29" t="n"/>
      <c r="M1276" s="25" t="n"/>
      <c r="N1276" s="25" t="n"/>
      <c r="O1276" s="23">
        <f>IF(A1276&amp;B1276&amp;C1276="","",IF(I1276="","Sem vínculo",IF(COUNTIF(oc_chave,I1276)&gt;0,"Vinculada","Previsão não encontrada")))</f>
        <v/>
      </c>
      <c r="P1276" s="39">
        <f>IF(ISNUMBER(H1276),YEAR(H1276),"")</f>
        <v/>
      </c>
      <c r="Q1276" s="23">
        <f>IF(D1276="","",IF(COUNTIF(pl_chave,D1276)&gt;0,"No plano atual","Fora do plano: histórico preservado"))</f>
        <v/>
      </c>
      <c r="R1276" s="23">
        <f>IF(A1276&amp;B1276&amp;C1276="","",IF(A1276="","ERRO: falta ID do registro",IF(COUNTIF(ex_id,A1276)&gt;1,"ERRO: ID do registro duplicado",IF(NOT(ISNUMBER(H1276)),"ERRO: data realizada ausente ou inválida",IF(AND(ISNUMBER(pcmd_emissao),N(H1276)&gt;N(pcmd_emissao)),"Verificar: realizada após a emissão","OK")))))</f>
        <v/>
      </c>
      <c r="S1276" s="53" t="n"/>
    </row>
    <row r="1277">
      <c r="A1277" s="25" t="n"/>
      <c r="B1277" s="29" t="n"/>
      <c r="C1277" s="25" t="n"/>
      <c r="D1277" s="23">
        <f>IF(OR(B1277="",C1277=""),"",B1277&amp;"|"&amp;C1277)</f>
        <v/>
      </c>
      <c r="E1277" s="29" t="n"/>
      <c r="F1277" s="52" t="n"/>
      <c r="G1277" s="49" t="n"/>
      <c r="H1277" s="49" t="n"/>
      <c r="I1277" s="30">
        <f>IF(OR(D1277="",NOT(ISNUMBER(G1277))),"",D1277&amp;"|"&amp;YEAR(G1277)&amp;"-"&amp;RIGHT("0"&amp;MONTH(G1277),2)&amp;"-"&amp;RIGHT("0"&amp;DAY(G1277),2))</f>
        <v/>
      </c>
      <c r="J1277" s="52" t="n"/>
      <c r="K1277" s="25" t="n"/>
      <c r="L1277" s="29" t="n"/>
      <c r="M1277" s="25" t="n"/>
      <c r="N1277" s="25" t="n"/>
      <c r="O1277" s="23">
        <f>IF(A1277&amp;B1277&amp;C1277="","",IF(I1277="","Sem vínculo",IF(COUNTIF(oc_chave,I1277)&gt;0,"Vinculada","Previsão não encontrada")))</f>
        <v/>
      </c>
      <c r="P1277" s="39">
        <f>IF(ISNUMBER(H1277),YEAR(H1277),"")</f>
        <v/>
      </c>
      <c r="Q1277" s="23">
        <f>IF(D1277="","",IF(COUNTIF(pl_chave,D1277)&gt;0,"No plano atual","Fora do plano: histórico preservado"))</f>
        <v/>
      </c>
      <c r="R1277" s="23">
        <f>IF(A1277&amp;B1277&amp;C1277="","",IF(A1277="","ERRO: falta ID do registro",IF(COUNTIF(ex_id,A1277)&gt;1,"ERRO: ID do registro duplicado",IF(NOT(ISNUMBER(H1277)),"ERRO: data realizada ausente ou inválida",IF(AND(ISNUMBER(pcmd_emissao),N(H1277)&gt;N(pcmd_emissao)),"Verificar: realizada após a emissão","OK")))))</f>
        <v/>
      </c>
      <c r="S1277" s="53" t="n"/>
    </row>
    <row r="1278">
      <c r="A1278" s="25" t="n"/>
      <c r="B1278" s="29" t="n"/>
      <c r="C1278" s="25" t="n"/>
      <c r="D1278" s="23">
        <f>IF(OR(B1278="",C1278=""),"",B1278&amp;"|"&amp;C1278)</f>
        <v/>
      </c>
      <c r="E1278" s="29" t="n"/>
      <c r="F1278" s="52" t="n"/>
      <c r="G1278" s="49" t="n"/>
      <c r="H1278" s="49" t="n"/>
      <c r="I1278" s="30">
        <f>IF(OR(D1278="",NOT(ISNUMBER(G1278))),"",D1278&amp;"|"&amp;YEAR(G1278)&amp;"-"&amp;RIGHT("0"&amp;MONTH(G1278),2)&amp;"-"&amp;RIGHT("0"&amp;DAY(G1278),2))</f>
        <v/>
      </c>
      <c r="J1278" s="52" t="n"/>
      <c r="K1278" s="25" t="n"/>
      <c r="L1278" s="29" t="n"/>
      <c r="M1278" s="25" t="n"/>
      <c r="N1278" s="25" t="n"/>
      <c r="O1278" s="23">
        <f>IF(A1278&amp;B1278&amp;C1278="","",IF(I1278="","Sem vínculo",IF(COUNTIF(oc_chave,I1278)&gt;0,"Vinculada","Previsão não encontrada")))</f>
        <v/>
      </c>
      <c r="P1278" s="39">
        <f>IF(ISNUMBER(H1278),YEAR(H1278),"")</f>
        <v/>
      </c>
      <c r="Q1278" s="23">
        <f>IF(D1278="","",IF(COUNTIF(pl_chave,D1278)&gt;0,"No plano atual","Fora do plano: histórico preservado"))</f>
        <v/>
      </c>
      <c r="R1278" s="23">
        <f>IF(A1278&amp;B1278&amp;C1278="","",IF(A1278="","ERRO: falta ID do registro",IF(COUNTIF(ex_id,A1278)&gt;1,"ERRO: ID do registro duplicado",IF(NOT(ISNUMBER(H1278)),"ERRO: data realizada ausente ou inválida",IF(AND(ISNUMBER(pcmd_emissao),N(H1278)&gt;N(pcmd_emissao)),"Verificar: realizada após a emissão","OK")))))</f>
        <v/>
      </c>
      <c r="S1278" s="53" t="n"/>
    </row>
    <row r="1279">
      <c r="A1279" s="25" t="n"/>
      <c r="B1279" s="29" t="n"/>
      <c r="C1279" s="25" t="n"/>
      <c r="D1279" s="23">
        <f>IF(OR(B1279="",C1279=""),"",B1279&amp;"|"&amp;C1279)</f>
        <v/>
      </c>
      <c r="E1279" s="29" t="n"/>
      <c r="F1279" s="52" t="n"/>
      <c r="G1279" s="49" t="n"/>
      <c r="H1279" s="49" t="n"/>
      <c r="I1279" s="30">
        <f>IF(OR(D1279="",NOT(ISNUMBER(G1279))),"",D1279&amp;"|"&amp;YEAR(G1279)&amp;"-"&amp;RIGHT("0"&amp;MONTH(G1279),2)&amp;"-"&amp;RIGHT("0"&amp;DAY(G1279),2))</f>
        <v/>
      </c>
      <c r="J1279" s="52" t="n"/>
      <c r="K1279" s="25" t="n"/>
      <c r="L1279" s="29" t="n"/>
      <c r="M1279" s="25" t="n"/>
      <c r="N1279" s="25" t="n"/>
      <c r="O1279" s="23">
        <f>IF(A1279&amp;B1279&amp;C1279="","",IF(I1279="","Sem vínculo",IF(COUNTIF(oc_chave,I1279)&gt;0,"Vinculada","Previsão não encontrada")))</f>
        <v/>
      </c>
      <c r="P1279" s="39">
        <f>IF(ISNUMBER(H1279),YEAR(H1279),"")</f>
        <v/>
      </c>
      <c r="Q1279" s="23">
        <f>IF(D1279="","",IF(COUNTIF(pl_chave,D1279)&gt;0,"No plano atual","Fora do plano: histórico preservado"))</f>
        <v/>
      </c>
      <c r="R1279" s="23">
        <f>IF(A1279&amp;B1279&amp;C1279="","",IF(A1279="","ERRO: falta ID do registro",IF(COUNTIF(ex_id,A1279)&gt;1,"ERRO: ID do registro duplicado",IF(NOT(ISNUMBER(H1279)),"ERRO: data realizada ausente ou inválida",IF(AND(ISNUMBER(pcmd_emissao),N(H1279)&gt;N(pcmd_emissao)),"Verificar: realizada após a emissão","OK")))))</f>
        <v/>
      </c>
      <c r="S1279" s="53" t="n"/>
    </row>
    <row r="1280">
      <c r="A1280" s="25" t="n"/>
      <c r="B1280" s="29" t="n"/>
      <c r="C1280" s="25" t="n"/>
      <c r="D1280" s="23">
        <f>IF(OR(B1280="",C1280=""),"",B1280&amp;"|"&amp;C1280)</f>
        <v/>
      </c>
      <c r="E1280" s="29" t="n"/>
      <c r="F1280" s="52" t="n"/>
      <c r="G1280" s="49" t="n"/>
      <c r="H1280" s="49" t="n"/>
      <c r="I1280" s="30">
        <f>IF(OR(D1280="",NOT(ISNUMBER(G1280))),"",D1280&amp;"|"&amp;YEAR(G1280)&amp;"-"&amp;RIGHT("0"&amp;MONTH(G1280),2)&amp;"-"&amp;RIGHT("0"&amp;DAY(G1280),2))</f>
        <v/>
      </c>
      <c r="J1280" s="52" t="n"/>
      <c r="K1280" s="25" t="n"/>
      <c r="L1280" s="29" t="n"/>
      <c r="M1280" s="25" t="n"/>
      <c r="N1280" s="25" t="n"/>
      <c r="O1280" s="23">
        <f>IF(A1280&amp;B1280&amp;C1280="","",IF(I1280="","Sem vínculo",IF(COUNTIF(oc_chave,I1280)&gt;0,"Vinculada","Previsão não encontrada")))</f>
        <v/>
      </c>
      <c r="P1280" s="39">
        <f>IF(ISNUMBER(H1280),YEAR(H1280),"")</f>
        <v/>
      </c>
      <c r="Q1280" s="23">
        <f>IF(D1280="","",IF(COUNTIF(pl_chave,D1280)&gt;0,"No plano atual","Fora do plano: histórico preservado"))</f>
        <v/>
      </c>
      <c r="R1280" s="23">
        <f>IF(A1280&amp;B1280&amp;C1280="","",IF(A1280="","ERRO: falta ID do registro",IF(COUNTIF(ex_id,A1280)&gt;1,"ERRO: ID do registro duplicado",IF(NOT(ISNUMBER(H1280)),"ERRO: data realizada ausente ou inválida",IF(AND(ISNUMBER(pcmd_emissao),N(H1280)&gt;N(pcmd_emissao)),"Verificar: realizada após a emissão","OK")))))</f>
        <v/>
      </c>
      <c r="S1280" s="53" t="n"/>
    </row>
    <row r="1281">
      <c r="A1281" s="25" t="n"/>
      <c r="B1281" s="29" t="n"/>
      <c r="C1281" s="25" t="n"/>
      <c r="D1281" s="23">
        <f>IF(OR(B1281="",C1281=""),"",B1281&amp;"|"&amp;C1281)</f>
        <v/>
      </c>
      <c r="E1281" s="29" t="n"/>
      <c r="F1281" s="52" t="n"/>
      <c r="G1281" s="49" t="n"/>
      <c r="H1281" s="49" t="n"/>
      <c r="I1281" s="30">
        <f>IF(OR(D1281="",NOT(ISNUMBER(G1281))),"",D1281&amp;"|"&amp;YEAR(G1281)&amp;"-"&amp;RIGHT("0"&amp;MONTH(G1281),2)&amp;"-"&amp;RIGHT("0"&amp;DAY(G1281),2))</f>
        <v/>
      </c>
      <c r="J1281" s="52" t="n"/>
      <c r="K1281" s="25" t="n"/>
      <c r="L1281" s="29" t="n"/>
      <c r="M1281" s="25" t="n"/>
      <c r="N1281" s="25" t="n"/>
      <c r="O1281" s="23">
        <f>IF(A1281&amp;B1281&amp;C1281="","",IF(I1281="","Sem vínculo",IF(COUNTIF(oc_chave,I1281)&gt;0,"Vinculada","Previsão não encontrada")))</f>
        <v/>
      </c>
      <c r="P1281" s="39">
        <f>IF(ISNUMBER(H1281),YEAR(H1281),"")</f>
        <v/>
      </c>
      <c r="Q1281" s="23">
        <f>IF(D1281="","",IF(COUNTIF(pl_chave,D1281)&gt;0,"No plano atual","Fora do plano: histórico preservado"))</f>
        <v/>
      </c>
      <c r="R1281" s="23">
        <f>IF(A1281&amp;B1281&amp;C1281="","",IF(A1281="","ERRO: falta ID do registro",IF(COUNTIF(ex_id,A1281)&gt;1,"ERRO: ID do registro duplicado",IF(NOT(ISNUMBER(H1281)),"ERRO: data realizada ausente ou inválida",IF(AND(ISNUMBER(pcmd_emissao),N(H1281)&gt;N(pcmd_emissao)),"Verificar: realizada após a emissão","OK")))))</f>
        <v/>
      </c>
      <c r="S1281" s="53" t="n"/>
    </row>
    <row r="1282">
      <c r="A1282" s="25" t="n"/>
      <c r="B1282" s="29" t="n"/>
      <c r="C1282" s="25" t="n"/>
      <c r="D1282" s="23">
        <f>IF(OR(B1282="",C1282=""),"",B1282&amp;"|"&amp;C1282)</f>
        <v/>
      </c>
      <c r="E1282" s="29" t="n"/>
      <c r="F1282" s="52" t="n"/>
      <c r="G1282" s="49" t="n"/>
      <c r="H1282" s="49" t="n"/>
      <c r="I1282" s="30">
        <f>IF(OR(D1282="",NOT(ISNUMBER(G1282))),"",D1282&amp;"|"&amp;YEAR(G1282)&amp;"-"&amp;RIGHT("0"&amp;MONTH(G1282),2)&amp;"-"&amp;RIGHT("0"&amp;DAY(G1282),2))</f>
        <v/>
      </c>
      <c r="J1282" s="52" t="n"/>
      <c r="K1282" s="25" t="n"/>
      <c r="L1282" s="29" t="n"/>
      <c r="M1282" s="25" t="n"/>
      <c r="N1282" s="25" t="n"/>
      <c r="O1282" s="23">
        <f>IF(A1282&amp;B1282&amp;C1282="","",IF(I1282="","Sem vínculo",IF(COUNTIF(oc_chave,I1282)&gt;0,"Vinculada","Previsão não encontrada")))</f>
        <v/>
      </c>
      <c r="P1282" s="39">
        <f>IF(ISNUMBER(H1282),YEAR(H1282),"")</f>
        <v/>
      </c>
      <c r="Q1282" s="23">
        <f>IF(D1282="","",IF(COUNTIF(pl_chave,D1282)&gt;0,"No plano atual","Fora do plano: histórico preservado"))</f>
        <v/>
      </c>
      <c r="R1282" s="23">
        <f>IF(A1282&amp;B1282&amp;C1282="","",IF(A1282="","ERRO: falta ID do registro",IF(COUNTIF(ex_id,A1282)&gt;1,"ERRO: ID do registro duplicado",IF(NOT(ISNUMBER(H1282)),"ERRO: data realizada ausente ou inválida",IF(AND(ISNUMBER(pcmd_emissao),N(H1282)&gt;N(pcmd_emissao)),"Verificar: realizada após a emissão","OK")))))</f>
        <v/>
      </c>
      <c r="S1282" s="53" t="n"/>
    </row>
    <row r="1283">
      <c r="A1283" s="25" t="n"/>
      <c r="B1283" s="29" t="n"/>
      <c r="C1283" s="25" t="n"/>
      <c r="D1283" s="23">
        <f>IF(OR(B1283="",C1283=""),"",B1283&amp;"|"&amp;C1283)</f>
        <v/>
      </c>
      <c r="E1283" s="29" t="n"/>
      <c r="F1283" s="52" t="n"/>
      <c r="G1283" s="49" t="n"/>
      <c r="H1283" s="49" t="n"/>
      <c r="I1283" s="30">
        <f>IF(OR(D1283="",NOT(ISNUMBER(G1283))),"",D1283&amp;"|"&amp;YEAR(G1283)&amp;"-"&amp;RIGHT("0"&amp;MONTH(G1283),2)&amp;"-"&amp;RIGHT("0"&amp;DAY(G1283),2))</f>
        <v/>
      </c>
      <c r="J1283" s="52" t="n"/>
      <c r="K1283" s="25" t="n"/>
      <c r="L1283" s="29" t="n"/>
      <c r="M1283" s="25" t="n"/>
      <c r="N1283" s="25" t="n"/>
      <c r="O1283" s="23">
        <f>IF(A1283&amp;B1283&amp;C1283="","",IF(I1283="","Sem vínculo",IF(COUNTIF(oc_chave,I1283)&gt;0,"Vinculada","Previsão não encontrada")))</f>
        <v/>
      </c>
      <c r="P1283" s="39">
        <f>IF(ISNUMBER(H1283),YEAR(H1283),"")</f>
        <v/>
      </c>
      <c r="Q1283" s="23">
        <f>IF(D1283="","",IF(COUNTIF(pl_chave,D1283)&gt;0,"No plano atual","Fora do plano: histórico preservado"))</f>
        <v/>
      </c>
      <c r="R1283" s="23">
        <f>IF(A1283&amp;B1283&amp;C1283="","",IF(A1283="","ERRO: falta ID do registro",IF(COUNTIF(ex_id,A1283)&gt;1,"ERRO: ID do registro duplicado",IF(NOT(ISNUMBER(H1283)),"ERRO: data realizada ausente ou inválida",IF(AND(ISNUMBER(pcmd_emissao),N(H1283)&gt;N(pcmd_emissao)),"Verificar: realizada após a emissão","OK")))))</f>
        <v/>
      </c>
      <c r="S1283" s="53" t="n"/>
    </row>
    <row r="1284">
      <c r="A1284" s="25" t="n"/>
      <c r="B1284" s="29" t="n"/>
      <c r="C1284" s="25" t="n"/>
      <c r="D1284" s="23">
        <f>IF(OR(B1284="",C1284=""),"",B1284&amp;"|"&amp;C1284)</f>
        <v/>
      </c>
      <c r="E1284" s="29" t="n"/>
      <c r="F1284" s="52" t="n"/>
      <c r="G1284" s="49" t="n"/>
      <c r="H1284" s="49" t="n"/>
      <c r="I1284" s="30">
        <f>IF(OR(D1284="",NOT(ISNUMBER(G1284))),"",D1284&amp;"|"&amp;YEAR(G1284)&amp;"-"&amp;RIGHT("0"&amp;MONTH(G1284),2)&amp;"-"&amp;RIGHT("0"&amp;DAY(G1284),2))</f>
        <v/>
      </c>
      <c r="J1284" s="52" t="n"/>
      <c r="K1284" s="25" t="n"/>
      <c r="L1284" s="29" t="n"/>
      <c r="M1284" s="25" t="n"/>
      <c r="N1284" s="25" t="n"/>
      <c r="O1284" s="23">
        <f>IF(A1284&amp;B1284&amp;C1284="","",IF(I1284="","Sem vínculo",IF(COUNTIF(oc_chave,I1284)&gt;0,"Vinculada","Previsão não encontrada")))</f>
        <v/>
      </c>
      <c r="P1284" s="39">
        <f>IF(ISNUMBER(H1284),YEAR(H1284),"")</f>
        <v/>
      </c>
      <c r="Q1284" s="23">
        <f>IF(D1284="","",IF(COUNTIF(pl_chave,D1284)&gt;0,"No plano atual","Fora do plano: histórico preservado"))</f>
        <v/>
      </c>
      <c r="R1284" s="23">
        <f>IF(A1284&amp;B1284&amp;C1284="","",IF(A1284="","ERRO: falta ID do registro",IF(COUNTIF(ex_id,A1284)&gt;1,"ERRO: ID do registro duplicado",IF(NOT(ISNUMBER(H1284)),"ERRO: data realizada ausente ou inválida",IF(AND(ISNUMBER(pcmd_emissao),N(H1284)&gt;N(pcmd_emissao)),"Verificar: realizada após a emissão","OK")))))</f>
        <v/>
      </c>
      <c r="S1284" s="53" t="n"/>
    </row>
    <row r="1285">
      <c r="A1285" s="25" t="n"/>
      <c r="B1285" s="29" t="n"/>
      <c r="C1285" s="25" t="n"/>
      <c r="D1285" s="23">
        <f>IF(OR(B1285="",C1285=""),"",B1285&amp;"|"&amp;C1285)</f>
        <v/>
      </c>
      <c r="E1285" s="29" t="n"/>
      <c r="F1285" s="52" t="n"/>
      <c r="G1285" s="49" t="n"/>
      <c r="H1285" s="49" t="n"/>
      <c r="I1285" s="30">
        <f>IF(OR(D1285="",NOT(ISNUMBER(G1285))),"",D1285&amp;"|"&amp;YEAR(G1285)&amp;"-"&amp;RIGHT("0"&amp;MONTH(G1285),2)&amp;"-"&amp;RIGHT("0"&amp;DAY(G1285),2))</f>
        <v/>
      </c>
      <c r="J1285" s="52" t="n"/>
      <c r="K1285" s="25" t="n"/>
      <c r="L1285" s="29" t="n"/>
      <c r="M1285" s="25" t="n"/>
      <c r="N1285" s="25" t="n"/>
      <c r="O1285" s="23">
        <f>IF(A1285&amp;B1285&amp;C1285="","",IF(I1285="","Sem vínculo",IF(COUNTIF(oc_chave,I1285)&gt;0,"Vinculada","Previsão não encontrada")))</f>
        <v/>
      </c>
      <c r="P1285" s="39">
        <f>IF(ISNUMBER(H1285),YEAR(H1285),"")</f>
        <v/>
      </c>
      <c r="Q1285" s="23">
        <f>IF(D1285="","",IF(COUNTIF(pl_chave,D1285)&gt;0,"No plano atual","Fora do plano: histórico preservado"))</f>
        <v/>
      </c>
      <c r="R1285" s="23">
        <f>IF(A1285&amp;B1285&amp;C1285="","",IF(A1285="","ERRO: falta ID do registro",IF(COUNTIF(ex_id,A1285)&gt;1,"ERRO: ID do registro duplicado",IF(NOT(ISNUMBER(H1285)),"ERRO: data realizada ausente ou inválida",IF(AND(ISNUMBER(pcmd_emissao),N(H1285)&gt;N(pcmd_emissao)),"Verificar: realizada após a emissão","OK")))))</f>
        <v/>
      </c>
      <c r="S1285" s="53" t="n"/>
    </row>
    <row r="1286">
      <c r="A1286" s="25" t="n"/>
      <c r="B1286" s="29" t="n"/>
      <c r="C1286" s="25" t="n"/>
      <c r="D1286" s="23">
        <f>IF(OR(B1286="",C1286=""),"",B1286&amp;"|"&amp;C1286)</f>
        <v/>
      </c>
      <c r="E1286" s="29" t="n"/>
      <c r="F1286" s="52" t="n"/>
      <c r="G1286" s="49" t="n"/>
      <c r="H1286" s="49" t="n"/>
      <c r="I1286" s="30">
        <f>IF(OR(D1286="",NOT(ISNUMBER(G1286))),"",D1286&amp;"|"&amp;YEAR(G1286)&amp;"-"&amp;RIGHT("0"&amp;MONTH(G1286),2)&amp;"-"&amp;RIGHT("0"&amp;DAY(G1286),2))</f>
        <v/>
      </c>
      <c r="J1286" s="52" t="n"/>
      <c r="K1286" s="25" t="n"/>
      <c r="L1286" s="29" t="n"/>
      <c r="M1286" s="25" t="n"/>
      <c r="N1286" s="25" t="n"/>
      <c r="O1286" s="23">
        <f>IF(A1286&amp;B1286&amp;C1286="","",IF(I1286="","Sem vínculo",IF(COUNTIF(oc_chave,I1286)&gt;0,"Vinculada","Previsão não encontrada")))</f>
        <v/>
      </c>
      <c r="P1286" s="39">
        <f>IF(ISNUMBER(H1286),YEAR(H1286),"")</f>
        <v/>
      </c>
      <c r="Q1286" s="23">
        <f>IF(D1286="","",IF(COUNTIF(pl_chave,D1286)&gt;0,"No plano atual","Fora do plano: histórico preservado"))</f>
        <v/>
      </c>
      <c r="R1286" s="23">
        <f>IF(A1286&amp;B1286&amp;C1286="","",IF(A1286="","ERRO: falta ID do registro",IF(COUNTIF(ex_id,A1286)&gt;1,"ERRO: ID do registro duplicado",IF(NOT(ISNUMBER(H1286)),"ERRO: data realizada ausente ou inválida",IF(AND(ISNUMBER(pcmd_emissao),N(H1286)&gt;N(pcmd_emissao)),"Verificar: realizada após a emissão","OK")))))</f>
        <v/>
      </c>
      <c r="S1286" s="53" t="n"/>
    </row>
    <row r="1287">
      <c r="A1287" s="25" t="n"/>
      <c r="B1287" s="29" t="n"/>
      <c r="C1287" s="25" t="n"/>
      <c r="D1287" s="23">
        <f>IF(OR(B1287="",C1287=""),"",B1287&amp;"|"&amp;C1287)</f>
        <v/>
      </c>
      <c r="E1287" s="29" t="n"/>
      <c r="F1287" s="52" t="n"/>
      <c r="G1287" s="49" t="n"/>
      <c r="H1287" s="49" t="n"/>
      <c r="I1287" s="30">
        <f>IF(OR(D1287="",NOT(ISNUMBER(G1287))),"",D1287&amp;"|"&amp;YEAR(G1287)&amp;"-"&amp;RIGHT("0"&amp;MONTH(G1287),2)&amp;"-"&amp;RIGHT("0"&amp;DAY(G1287),2))</f>
        <v/>
      </c>
      <c r="J1287" s="52" t="n"/>
      <c r="K1287" s="25" t="n"/>
      <c r="L1287" s="29" t="n"/>
      <c r="M1287" s="25" t="n"/>
      <c r="N1287" s="25" t="n"/>
      <c r="O1287" s="23">
        <f>IF(A1287&amp;B1287&amp;C1287="","",IF(I1287="","Sem vínculo",IF(COUNTIF(oc_chave,I1287)&gt;0,"Vinculada","Previsão não encontrada")))</f>
        <v/>
      </c>
      <c r="P1287" s="39">
        <f>IF(ISNUMBER(H1287),YEAR(H1287),"")</f>
        <v/>
      </c>
      <c r="Q1287" s="23">
        <f>IF(D1287="","",IF(COUNTIF(pl_chave,D1287)&gt;0,"No plano atual","Fora do plano: histórico preservado"))</f>
        <v/>
      </c>
      <c r="R1287" s="23">
        <f>IF(A1287&amp;B1287&amp;C1287="","",IF(A1287="","ERRO: falta ID do registro",IF(COUNTIF(ex_id,A1287)&gt;1,"ERRO: ID do registro duplicado",IF(NOT(ISNUMBER(H1287)),"ERRO: data realizada ausente ou inválida",IF(AND(ISNUMBER(pcmd_emissao),N(H1287)&gt;N(pcmd_emissao)),"Verificar: realizada após a emissão","OK")))))</f>
        <v/>
      </c>
      <c r="S1287" s="53" t="n"/>
    </row>
    <row r="1288">
      <c r="A1288" s="25" t="n"/>
      <c r="B1288" s="29" t="n"/>
      <c r="C1288" s="25" t="n"/>
      <c r="D1288" s="23">
        <f>IF(OR(B1288="",C1288=""),"",B1288&amp;"|"&amp;C1288)</f>
        <v/>
      </c>
      <c r="E1288" s="29" t="n"/>
      <c r="F1288" s="52" t="n"/>
      <c r="G1288" s="49" t="n"/>
      <c r="H1288" s="49" t="n"/>
      <c r="I1288" s="30">
        <f>IF(OR(D1288="",NOT(ISNUMBER(G1288))),"",D1288&amp;"|"&amp;YEAR(G1288)&amp;"-"&amp;RIGHT("0"&amp;MONTH(G1288),2)&amp;"-"&amp;RIGHT("0"&amp;DAY(G1288),2))</f>
        <v/>
      </c>
      <c r="J1288" s="52" t="n"/>
      <c r="K1288" s="25" t="n"/>
      <c r="L1288" s="29" t="n"/>
      <c r="M1288" s="25" t="n"/>
      <c r="N1288" s="25" t="n"/>
      <c r="O1288" s="23">
        <f>IF(A1288&amp;B1288&amp;C1288="","",IF(I1288="","Sem vínculo",IF(COUNTIF(oc_chave,I1288)&gt;0,"Vinculada","Previsão não encontrada")))</f>
        <v/>
      </c>
      <c r="P1288" s="39">
        <f>IF(ISNUMBER(H1288),YEAR(H1288),"")</f>
        <v/>
      </c>
      <c r="Q1288" s="23">
        <f>IF(D1288="","",IF(COUNTIF(pl_chave,D1288)&gt;0,"No plano atual","Fora do plano: histórico preservado"))</f>
        <v/>
      </c>
      <c r="R1288" s="23">
        <f>IF(A1288&amp;B1288&amp;C1288="","",IF(A1288="","ERRO: falta ID do registro",IF(COUNTIF(ex_id,A1288)&gt;1,"ERRO: ID do registro duplicado",IF(NOT(ISNUMBER(H1288)),"ERRO: data realizada ausente ou inválida",IF(AND(ISNUMBER(pcmd_emissao),N(H1288)&gt;N(pcmd_emissao)),"Verificar: realizada após a emissão","OK")))))</f>
        <v/>
      </c>
      <c r="S1288" s="53" t="n"/>
    </row>
    <row r="1289">
      <c r="A1289" s="25" t="n"/>
      <c r="B1289" s="29" t="n"/>
      <c r="C1289" s="25" t="n"/>
      <c r="D1289" s="23">
        <f>IF(OR(B1289="",C1289=""),"",B1289&amp;"|"&amp;C1289)</f>
        <v/>
      </c>
      <c r="E1289" s="29" t="n"/>
      <c r="F1289" s="52" t="n"/>
      <c r="G1289" s="49" t="n"/>
      <c r="H1289" s="49" t="n"/>
      <c r="I1289" s="30">
        <f>IF(OR(D1289="",NOT(ISNUMBER(G1289))),"",D1289&amp;"|"&amp;YEAR(G1289)&amp;"-"&amp;RIGHT("0"&amp;MONTH(G1289),2)&amp;"-"&amp;RIGHT("0"&amp;DAY(G1289),2))</f>
        <v/>
      </c>
      <c r="J1289" s="52" t="n"/>
      <c r="K1289" s="25" t="n"/>
      <c r="L1289" s="29" t="n"/>
      <c r="M1289" s="25" t="n"/>
      <c r="N1289" s="25" t="n"/>
      <c r="O1289" s="23">
        <f>IF(A1289&amp;B1289&amp;C1289="","",IF(I1289="","Sem vínculo",IF(COUNTIF(oc_chave,I1289)&gt;0,"Vinculada","Previsão não encontrada")))</f>
        <v/>
      </c>
      <c r="P1289" s="39">
        <f>IF(ISNUMBER(H1289),YEAR(H1289),"")</f>
        <v/>
      </c>
      <c r="Q1289" s="23">
        <f>IF(D1289="","",IF(COUNTIF(pl_chave,D1289)&gt;0,"No plano atual","Fora do plano: histórico preservado"))</f>
        <v/>
      </c>
      <c r="R1289" s="23">
        <f>IF(A1289&amp;B1289&amp;C1289="","",IF(A1289="","ERRO: falta ID do registro",IF(COUNTIF(ex_id,A1289)&gt;1,"ERRO: ID do registro duplicado",IF(NOT(ISNUMBER(H1289)),"ERRO: data realizada ausente ou inválida",IF(AND(ISNUMBER(pcmd_emissao),N(H1289)&gt;N(pcmd_emissao)),"Verificar: realizada após a emissão","OK")))))</f>
        <v/>
      </c>
      <c r="S1289" s="53" t="n"/>
    </row>
    <row r="1290">
      <c r="A1290" s="25" t="n"/>
      <c r="B1290" s="29" t="n"/>
      <c r="C1290" s="25" t="n"/>
      <c r="D1290" s="23">
        <f>IF(OR(B1290="",C1290=""),"",B1290&amp;"|"&amp;C1290)</f>
        <v/>
      </c>
      <c r="E1290" s="29" t="n"/>
      <c r="F1290" s="52" t="n"/>
      <c r="G1290" s="49" t="n"/>
      <c r="H1290" s="49" t="n"/>
      <c r="I1290" s="30">
        <f>IF(OR(D1290="",NOT(ISNUMBER(G1290))),"",D1290&amp;"|"&amp;YEAR(G1290)&amp;"-"&amp;RIGHT("0"&amp;MONTH(G1290),2)&amp;"-"&amp;RIGHT("0"&amp;DAY(G1290),2))</f>
        <v/>
      </c>
      <c r="J1290" s="52" t="n"/>
      <c r="K1290" s="25" t="n"/>
      <c r="L1290" s="29" t="n"/>
      <c r="M1290" s="25" t="n"/>
      <c r="N1290" s="25" t="n"/>
      <c r="O1290" s="23">
        <f>IF(A1290&amp;B1290&amp;C1290="","",IF(I1290="","Sem vínculo",IF(COUNTIF(oc_chave,I1290)&gt;0,"Vinculada","Previsão não encontrada")))</f>
        <v/>
      </c>
      <c r="P1290" s="39">
        <f>IF(ISNUMBER(H1290),YEAR(H1290),"")</f>
        <v/>
      </c>
      <c r="Q1290" s="23">
        <f>IF(D1290="","",IF(COUNTIF(pl_chave,D1290)&gt;0,"No plano atual","Fora do plano: histórico preservado"))</f>
        <v/>
      </c>
      <c r="R1290" s="23">
        <f>IF(A1290&amp;B1290&amp;C1290="","",IF(A1290="","ERRO: falta ID do registro",IF(COUNTIF(ex_id,A1290)&gt;1,"ERRO: ID do registro duplicado",IF(NOT(ISNUMBER(H1290)),"ERRO: data realizada ausente ou inválida",IF(AND(ISNUMBER(pcmd_emissao),N(H1290)&gt;N(pcmd_emissao)),"Verificar: realizada após a emissão","OK")))))</f>
        <v/>
      </c>
      <c r="S1290" s="53" t="n"/>
    </row>
    <row r="1291">
      <c r="A1291" s="25" t="n"/>
      <c r="B1291" s="29" t="n"/>
      <c r="C1291" s="25" t="n"/>
      <c r="D1291" s="23">
        <f>IF(OR(B1291="",C1291=""),"",B1291&amp;"|"&amp;C1291)</f>
        <v/>
      </c>
      <c r="E1291" s="29" t="n"/>
      <c r="F1291" s="52" t="n"/>
      <c r="G1291" s="49" t="n"/>
      <c r="H1291" s="49" t="n"/>
      <c r="I1291" s="30">
        <f>IF(OR(D1291="",NOT(ISNUMBER(G1291))),"",D1291&amp;"|"&amp;YEAR(G1291)&amp;"-"&amp;RIGHT("0"&amp;MONTH(G1291),2)&amp;"-"&amp;RIGHT("0"&amp;DAY(G1291),2))</f>
        <v/>
      </c>
      <c r="J1291" s="52" t="n"/>
      <c r="K1291" s="25" t="n"/>
      <c r="L1291" s="29" t="n"/>
      <c r="M1291" s="25" t="n"/>
      <c r="N1291" s="25" t="n"/>
      <c r="O1291" s="23">
        <f>IF(A1291&amp;B1291&amp;C1291="","",IF(I1291="","Sem vínculo",IF(COUNTIF(oc_chave,I1291)&gt;0,"Vinculada","Previsão não encontrada")))</f>
        <v/>
      </c>
      <c r="P1291" s="39">
        <f>IF(ISNUMBER(H1291),YEAR(H1291),"")</f>
        <v/>
      </c>
      <c r="Q1291" s="23">
        <f>IF(D1291="","",IF(COUNTIF(pl_chave,D1291)&gt;0,"No plano atual","Fora do plano: histórico preservado"))</f>
        <v/>
      </c>
      <c r="R1291" s="23">
        <f>IF(A1291&amp;B1291&amp;C1291="","",IF(A1291="","ERRO: falta ID do registro",IF(COUNTIF(ex_id,A1291)&gt;1,"ERRO: ID do registro duplicado",IF(NOT(ISNUMBER(H1291)),"ERRO: data realizada ausente ou inválida",IF(AND(ISNUMBER(pcmd_emissao),N(H1291)&gt;N(pcmd_emissao)),"Verificar: realizada após a emissão","OK")))))</f>
        <v/>
      </c>
      <c r="S1291" s="53" t="n"/>
    </row>
    <row r="1292">
      <c r="A1292" s="25" t="n"/>
      <c r="B1292" s="29" t="n"/>
      <c r="C1292" s="25" t="n"/>
      <c r="D1292" s="23">
        <f>IF(OR(B1292="",C1292=""),"",B1292&amp;"|"&amp;C1292)</f>
        <v/>
      </c>
      <c r="E1292" s="29" t="n"/>
      <c r="F1292" s="52" t="n"/>
      <c r="G1292" s="49" t="n"/>
      <c r="H1292" s="49" t="n"/>
      <c r="I1292" s="30">
        <f>IF(OR(D1292="",NOT(ISNUMBER(G1292))),"",D1292&amp;"|"&amp;YEAR(G1292)&amp;"-"&amp;RIGHT("0"&amp;MONTH(G1292),2)&amp;"-"&amp;RIGHT("0"&amp;DAY(G1292),2))</f>
        <v/>
      </c>
      <c r="J1292" s="52" t="n"/>
      <c r="K1292" s="25" t="n"/>
      <c r="L1292" s="29" t="n"/>
      <c r="M1292" s="25" t="n"/>
      <c r="N1292" s="25" t="n"/>
      <c r="O1292" s="23">
        <f>IF(A1292&amp;B1292&amp;C1292="","",IF(I1292="","Sem vínculo",IF(COUNTIF(oc_chave,I1292)&gt;0,"Vinculada","Previsão não encontrada")))</f>
        <v/>
      </c>
      <c r="P1292" s="39">
        <f>IF(ISNUMBER(H1292),YEAR(H1292),"")</f>
        <v/>
      </c>
      <c r="Q1292" s="23">
        <f>IF(D1292="","",IF(COUNTIF(pl_chave,D1292)&gt;0,"No plano atual","Fora do plano: histórico preservado"))</f>
        <v/>
      </c>
      <c r="R1292" s="23">
        <f>IF(A1292&amp;B1292&amp;C1292="","",IF(A1292="","ERRO: falta ID do registro",IF(COUNTIF(ex_id,A1292)&gt;1,"ERRO: ID do registro duplicado",IF(NOT(ISNUMBER(H1292)),"ERRO: data realizada ausente ou inválida",IF(AND(ISNUMBER(pcmd_emissao),N(H1292)&gt;N(pcmd_emissao)),"Verificar: realizada após a emissão","OK")))))</f>
        <v/>
      </c>
      <c r="S1292" s="53" t="n"/>
    </row>
    <row r="1293">
      <c r="A1293" s="25" t="n"/>
      <c r="B1293" s="29" t="n"/>
      <c r="C1293" s="25" t="n"/>
      <c r="D1293" s="23">
        <f>IF(OR(B1293="",C1293=""),"",B1293&amp;"|"&amp;C1293)</f>
        <v/>
      </c>
      <c r="E1293" s="29" t="n"/>
      <c r="F1293" s="52" t="n"/>
      <c r="G1293" s="49" t="n"/>
      <c r="H1293" s="49" t="n"/>
      <c r="I1293" s="30">
        <f>IF(OR(D1293="",NOT(ISNUMBER(G1293))),"",D1293&amp;"|"&amp;YEAR(G1293)&amp;"-"&amp;RIGHT("0"&amp;MONTH(G1293),2)&amp;"-"&amp;RIGHT("0"&amp;DAY(G1293),2))</f>
        <v/>
      </c>
      <c r="J1293" s="52" t="n"/>
      <c r="K1293" s="25" t="n"/>
      <c r="L1293" s="29" t="n"/>
      <c r="M1293" s="25" t="n"/>
      <c r="N1293" s="25" t="n"/>
      <c r="O1293" s="23">
        <f>IF(A1293&amp;B1293&amp;C1293="","",IF(I1293="","Sem vínculo",IF(COUNTIF(oc_chave,I1293)&gt;0,"Vinculada","Previsão não encontrada")))</f>
        <v/>
      </c>
      <c r="P1293" s="39">
        <f>IF(ISNUMBER(H1293),YEAR(H1293),"")</f>
        <v/>
      </c>
      <c r="Q1293" s="23">
        <f>IF(D1293="","",IF(COUNTIF(pl_chave,D1293)&gt;0,"No plano atual","Fora do plano: histórico preservado"))</f>
        <v/>
      </c>
      <c r="R1293" s="23">
        <f>IF(A1293&amp;B1293&amp;C1293="","",IF(A1293="","ERRO: falta ID do registro",IF(COUNTIF(ex_id,A1293)&gt;1,"ERRO: ID do registro duplicado",IF(NOT(ISNUMBER(H1293)),"ERRO: data realizada ausente ou inválida",IF(AND(ISNUMBER(pcmd_emissao),N(H1293)&gt;N(pcmd_emissao)),"Verificar: realizada após a emissão","OK")))))</f>
        <v/>
      </c>
      <c r="S1293" s="53" t="n"/>
    </row>
    <row r="1294">
      <c r="A1294" s="25" t="n"/>
      <c r="B1294" s="29" t="n"/>
      <c r="C1294" s="25" t="n"/>
      <c r="D1294" s="23">
        <f>IF(OR(B1294="",C1294=""),"",B1294&amp;"|"&amp;C1294)</f>
        <v/>
      </c>
      <c r="E1294" s="29" t="n"/>
      <c r="F1294" s="52" t="n"/>
      <c r="G1294" s="49" t="n"/>
      <c r="H1294" s="49" t="n"/>
      <c r="I1294" s="30">
        <f>IF(OR(D1294="",NOT(ISNUMBER(G1294))),"",D1294&amp;"|"&amp;YEAR(G1294)&amp;"-"&amp;RIGHT("0"&amp;MONTH(G1294),2)&amp;"-"&amp;RIGHT("0"&amp;DAY(G1294),2))</f>
        <v/>
      </c>
      <c r="J1294" s="52" t="n"/>
      <c r="K1294" s="25" t="n"/>
      <c r="L1294" s="29" t="n"/>
      <c r="M1294" s="25" t="n"/>
      <c r="N1294" s="25" t="n"/>
      <c r="O1294" s="23">
        <f>IF(A1294&amp;B1294&amp;C1294="","",IF(I1294="","Sem vínculo",IF(COUNTIF(oc_chave,I1294)&gt;0,"Vinculada","Previsão não encontrada")))</f>
        <v/>
      </c>
      <c r="P1294" s="39">
        <f>IF(ISNUMBER(H1294),YEAR(H1294),"")</f>
        <v/>
      </c>
      <c r="Q1294" s="23">
        <f>IF(D1294="","",IF(COUNTIF(pl_chave,D1294)&gt;0,"No plano atual","Fora do plano: histórico preservado"))</f>
        <v/>
      </c>
      <c r="R1294" s="23">
        <f>IF(A1294&amp;B1294&amp;C1294="","",IF(A1294="","ERRO: falta ID do registro",IF(COUNTIF(ex_id,A1294)&gt;1,"ERRO: ID do registro duplicado",IF(NOT(ISNUMBER(H1294)),"ERRO: data realizada ausente ou inválida",IF(AND(ISNUMBER(pcmd_emissao),N(H1294)&gt;N(pcmd_emissao)),"Verificar: realizada após a emissão","OK")))))</f>
        <v/>
      </c>
      <c r="S1294" s="53" t="n"/>
    </row>
    <row r="1295">
      <c r="A1295" s="25" t="n"/>
      <c r="B1295" s="29" t="n"/>
      <c r="C1295" s="25" t="n"/>
      <c r="D1295" s="23">
        <f>IF(OR(B1295="",C1295=""),"",B1295&amp;"|"&amp;C1295)</f>
        <v/>
      </c>
      <c r="E1295" s="29" t="n"/>
      <c r="F1295" s="52" t="n"/>
      <c r="G1295" s="49" t="n"/>
      <c r="H1295" s="49" t="n"/>
      <c r="I1295" s="30">
        <f>IF(OR(D1295="",NOT(ISNUMBER(G1295))),"",D1295&amp;"|"&amp;YEAR(G1295)&amp;"-"&amp;RIGHT("0"&amp;MONTH(G1295),2)&amp;"-"&amp;RIGHT("0"&amp;DAY(G1295),2))</f>
        <v/>
      </c>
      <c r="J1295" s="52" t="n"/>
      <c r="K1295" s="25" t="n"/>
      <c r="L1295" s="29" t="n"/>
      <c r="M1295" s="25" t="n"/>
      <c r="N1295" s="25" t="n"/>
      <c r="O1295" s="23">
        <f>IF(A1295&amp;B1295&amp;C1295="","",IF(I1295="","Sem vínculo",IF(COUNTIF(oc_chave,I1295)&gt;0,"Vinculada","Previsão não encontrada")))</f>
        <v/>
      </c>
      <c r="P1295" s="39">
        <f>IF(ISNUMBER(H1295),YEAR(H1295),"")</f>
        <v/>
      </c>
      <c r="Q1295" s="23">
        <f>IF(D1295="","",IF(COUNTIF(pl_chave,D1295)&gt;0,"No plano atual","Fora do plano: histórico preservado"))</f>
        <v/>
      </c>
      <c r="R1295" s="23">
        <f>IF(A1295&amp;B1295&amp;C1295="","",IF(A1295="","ERRO: falta ID do registro",IF(COUNTIF(ex_id,A1295)&gt;1,"ERRO: ID do registro duplicado",IF(NOT(ISNUMBER(H1295)),"ERRO: data realizada ausente ou inválida",IF(AND(ISNUMBER(pcmd_emissao),N(H1295)&gt;N(pcmd_emissao)),"Verificar: realizada após a emissão","OK")))))</f>
        <v/>
      </c>
      <c r="S1295" s="53" t="n"/>
    </row>
    <row r="1296">
      <c r="A1296" s="25" t="n"/>
      <c r="B1296" s="29" t="n"/>
      <c r="C1296" s="25" t="n"/>
      <c r="D1296" s="23">
        <f>IF(OR(B1296="",C1296=""),"",B1296&amp;"|"&amp;C1296)</f>
        <v/>
      </c>
      <c r="E1296" s="29" t="n"/>
      <c r="F1296" s="52" t="n"/>
      <c r="G1296" s="49" t="n"/>
      <c r="H1296" s="49" t="n"/>
      <c r="I1296" s="30">
        <f>IF(OR(D1296="",NOT(ISNUMBER(G1296))),"",D1296&amp;"|"&amp;YEAR(G1296)&amp;"-"&amp;RIGHT("0"&amp;MONTH(G1296),2)&amp;"-"&amp;RIGHT("0"&amp;DAY(G1296),2))</f>
        <v/>
      </c>
      <c r="J1296" s="52" t="n"/>
      <c r="K1296" s="25" t="n"/>
      <c r="L1296" s="29" t="n"/>
      <c r="M1296" s="25" t="n"/>
      <c r="N1296" s="25" t="n"/>
      <c r="O1296" s="23">
        <f>IF(A1296&amp;B1296&amp;C1296="","",IF(I1296="","Sem vínculo",IF(COUNTIF(oc_chave,I1296)&gt;0,"Vinculada","Previsão não encontrada")))</f>
        <v/>
      </c>
      <c r="P1296" s="39">
        <f>IF(ISNUMBER(H1296),YEAR(H1296),"")</f>
        <v/>
      </c>
      <c r="Q1296" s="23">
        <f>IF(D1296="","",IF(COUNTIF(pl_chave,D1296)&gt;0,"No plano atual","Fora do plano: histórico preservado"))</f>
        <v/>
      </c>
      <c r="R1296" s="23">
        <f>IF(A1296&amp;B1296&amp;C1296="","",IF(A1296="","ERRO: falta ID do registro",IF(COUNTIF(ex_id,A1296)&gt;1,"ERRO: ID do registro duplicado",IF(NOT(ISNUMBER(H1296)),"ERRO: data realizada ausente ou inválida",IF(AND(ISNUMBER(pcmd_emissao),N(H1296)&gt;N(pcmd_emissao)),"Verificar: realizada após a emissão","OK")))))</f>
        <v/>
      </c>
      <c r="S1296" s="53" t="n"/>
    </row>
    <row r="1297">
      <c r="A1297" s="25" t="n"/>
      <c r="B1297" s="29" t="n"/>
      <c r="C1297" s="25" t="n"/>
      <c r="D1297" s="23">
        <f>IF(OR(B1297="",C1297=""),"",B1297&amp;"|"&amp;C1297)</f>
        <v/>
      </c>
      <c r="E1297" s="29" t="n"/>
      <c r="F1297" s="52" t="n"/>
      <c r="G1297" s="49" t="n"/>
      <c r="H1297" s="49" t="n"/>
      <c r="I1297" s="30">
        <f>IF(OR(D1297="",NOT(ISNUMBER(G1297))),"",D1297&amp;"|"&amp;YEAR(G1297)&amp;"-"&amp;RIGHT("0"&amp;MONTH(G1297),2)&amp;"-"&amp;RIGHT("0"&amp;DAY(G1297),2))</f>
        <v/>
      </c>
      <c r="J1297" s="52" t="n"/>
      <c r="K1297" s="25" t="n"/>
      <c r="L1297" s="29" t="n"/>
      <c r="M1297" s="25" t="n"/>
      <c r="N1297" s="25" t="n"/>
      <c r="O1297" s="23">
        <f>IF(A1297&amp;B1297&amp;C1297="","",IF(I1297="","Sem vínculo",IF(COUNTIF(oc_chave,I1297)&gt;0,"Vinculada","Previsão não encontrada")))</f>
        <v/>
      </c>
      <c r="P1297" s="39">
        <f>IF(ISNUMBER(H1297),YEAR(H1297),"")</f>
        <v/>
      </c>
      <c r="Q1297" s="23">
        <f>IF(D1297="","",IF(COUNTIF(pl_chave,D1297)&gt;0,"No plano atual","Fora do plano: histórico preservado"))</f>
        <v/>
      </c>
      <c r="R1297" s="23">
        <f>IF(A1297&amp;B1297&amp;C1297="","",IF(A1297="","ERRO: falta ID do registro",IF(COUNTIF(ex_id,A1297)&gt;1,"ERRO: ID do registro duplicado",IF(NOT(ISNUMBER(H1297)),"ERRO: data realizada ausente ou inválida",IF(AND(ISNUMBER(pcmd_emissao),N(H1297)&gt;N(pcmd_emissao)),"Verificar: realizada após a emissão","OK")))))</f>
        <v/>
      </c>
      <c r="S1297" s="53" t="n"/>
    </row>
    <row r="1298">
      <c r="A1298" s="25" t="n"/>
      <c r="B1298" s="29" t="n"/>
      <c r="C1298" s="25" t="n"/>
      <c r="D1298" s="23">
        <f>IF(OR(B1298="",C1298=""),"",B1298&amp;"|"&amp;C1298)</f>
        <v/>
      </c>
      <c r="E1298" s="29" t="n"/>
      <c r="F1298" s="52" t="n"/>
      <c r="G1298" s="49" t="n"/>
      <c r="H1298" s="49" t="n"/>
      <c r="I1298" s="30">
        <f>IF(OR(D1298="",NOT(ISNUMBER(G1298))),"",D1298&amp;"|"&amp;YEAR(G1298)&amp;"-"&amp;RIGHT("0"&amp;MONTH(G1298),2)&amp;"-"&amp;RIGHT("0"&amp;DAY(G1298),2))</f>
        <v/>
      </c>
      <c r="J1298" s="52" t="n"/>
      <c r="K1298" s="25" t="n"/>
      <c r="L1298" s="29" t="n"/>
      <c r="M1298" s="25" t="n"/>
      <c r="N1298" s="25" t="n"/>
      <c r="O1298" s="23">
        <f>IF(A1298&amp;B1298&amp;C1298="","",IF(I1298="","Sem vínculo",IF(COUNTIF(oc_chave,I1298)&gt;0,"Vinculada","Previsão não encontrada")))</f>
        <v/>
      </c>
      <c r="P1298" s="39">
        <f>IF(ISNUMBER(H1298),YEAR(H1298),"")</f>
        <v/>
      </c>
      <c r="Q1298" s="23">
        <f>IF(D1298="","",IF(COUNTIF(pl_chave,D1298)&gt;0,"No plano atual","Fora do plano: histórico preservado"))</f>
        <v/>
      </c>
      <c r="R1298" s="23">
        <f>IF(A1298&amp;B1298&amp;C1298="","",IF(A1298="","ERRO: falta ID do registro",IF(COUNTIF(ex_id,A1298)&gt;1,"ERRO: ID do registro duplicado",IF(NOT(ISNUMBER(H1298)),"ERRO: data realizada ausente ou inválida",IF(AND(ISNUMBER(pcmd_emissao),N(H1298)&gt;N(pcmd_emissao)),"Verificar: realizada após a emissão","OK")))))</f>
        <v/>
      </c>
      <c r="S1298" s="53" t="n"/>
    </row>
    <row r="1299">
      <c r="A1299" s="25" t="n"/>
      <c r="B1299" s="29" t="n"/>
      <c r="C1299" s="25" t="n"/>
      <c r="D1299" s="23">
        <f>IF(OR(B1299="",C1299=""),"",B1299&amp;"|"&amp;C1299)</f>
        <v/>
      </c>
      <c r="E1299" s="29" t="n"/>
      <c r="F1299" s="52" t="n"/>
      <c r="G1299" s="49" t="n"/>
      <c r="H1299" s="49" t="n"/>
      <c r="I1299" s="30">
        <f>IF(OR(D1299="",NOT(ISNUMBER(G1299))),"",D1299&amp;"|"&amp;YEAR(G1299)&amp;"-"&amp;RIGHT("0"&amp;MONTH(G1299),2)&amp;"-"&amp;RIGHT("0"&amp;DAY(G1299),2))</f>
        <v/>
      </c>
      <c r="J1299" s="52" t="n"/>
      <c r="K1299" s="25" t="n"/>
      <c r="L1299" s="29" t="n"/>
      <c r="M1299" s="25" t="n"/>
      <c r="N1299" s="25" t="n"/>
      <c r="O1299" s="23">
        <f>IF(A1299&amp;B1299&amp;C1299="","",IF(I1299="","Sem vínculo",IF(COUNTIF(oc_chave,I1299)&gt;0,"Vinculada","Previsão não encontrada")))</f>
        <v/>
      </c>
      <c r="P1299" s="39">
        <f>IF(ISNUMBER(H1299),YEAR(H1299),"")</f>
        <v/>
      </c>
      <c r="Q1299" s="23">
        <f>IF(D1299="","",IF(COUNTIF(pl_chave,D1299)&gt;0,"No plano atual","Fora do plano: histórico preservado"))</f>
        <v/>
      </c>
      <c r="R1299" s="23">
        <f>IF(A1299&amp;B1299&amp;C1299="","",IF(A1299="","ERRO: falta ID do registro",IF(COUNTIF(ex_id,A1299)&gt;1,"ERRO: ID do registro duplicado",IF(NOT(ISNUMBER(H1299)),"ERRO: data realizada ausente ou inválida",IF(AND(ISNUMBER(pcmd_emissao),N(H1299)&gt;N(pcmd_emissao)),"Verificar: realizada após a emissão","OK")))))</f>
        <v/>
      </c>
      <c r="S1299" s="53" t="n"/>
    </row>
    <row r="1300">
      <c r="A1300" s="25" t="n"/>
      <c r="B1300" s="29" t="n"/>
      <c r="C1300" s="25" t="n"/>
      <c r="D1300" s="23">
        <f>IF(OR(B1300="",C1300=""),"",B1300&amp;"|"&amp;C1300)</f>
        <v/>
      </c>
      <c r="E1300" s="29" t="n"/>
      <c r="F1300" s="52" t="n"/>
      <c r="G1300" s="49" t="n"/>
      <c r="H1300" s="49" t="n"/>
      <c r="I1300" s="30">
        <f>IF(OR(D1300="",NOT(ISNUMBER(G1300))),"",D1300&amp;"|"&amp;YEAR(G1300)&amp;"-"&amp;RIGHT("0"&amp;MONTH(G1300),2)&amp;"-"&amp;RIGHT("0"&amp;DAY(G1300),2))</f>
        <v/>
      </c>
      <c r="J1300" s="52" t="n"/>
      <c r="K1300" s="25" t="n"/>
      <c r="L1300" s="29" t="n"/>
      <c r="M1300" s="25" t="n"/>
      <c r="N1300" s="25" t="n"/>
      <c r="O1300" s="23">
        <f>IF(A1300&amp;B1300&amp;C1300="","",IF(I1300="","Sem vínculo",IF(COUNTIF(oc_chave,I1300)&gt;0,"Vinculada","Previsão não encontrada")))</f>
        <v/>
      </c>
      <c r="P1300" s="39">
        <f>IF(ISNUMBER(H1300),YEAR(H1300),"")</f>
        <v/>
      </c>
      <c r="Q1300" s="23">
        <f>IF(D1300="","",IF(COUNTIF(pl_chave,D1300)&gt;0,"No plano atual","Fora do plano: histórico preservado"))</f>
        <v/>
      </c>
      <c r="R1300" s="23">
        <f>IF(A1300&amp;B1300&amp;C1300="","",IF(A1300="","ERRO: falta ID do registro",IF(COUNTIF(ex_id,A1300)&gt;1,"ERRO: ID do registro duplicado",IF(NOT(ISNUMBER(H1300)),"ERRO: data realizada ausente ou inválida",IF(AND(ISNUMBER(pcmd_emissao),N(H1300)&gt;N(pcmd_emissao)),"Verificar: realizada após a emissão","OK")))))</f>
        <v/>
      </c>
      <c r="S1300" s="53" t="n"/>
    </row>
    <row r="1301">
      <c r="A1301" s="25" t="n"/>
      <c r="B1301" s="29" t="n"/>
      <c r="C1301" s="25" t="n"/>
      <c r="D1301" s="23">
        <f>IF(OR(B1301="",C1301=""),"",B1301&amp;"|"&amp;C1301)</f>
        <v/>
      </c>
      <c r="E1301" s="29" t="n"/>
      <c r="F1301" s="52" t="n"/>
      <c r="G1301" s="49" t="n"/>
      <c r="H1301" s="49" t="n"/>
      <c r="I1301" s="30">
        <f>IF(OR(D1301="",NOT(ISNUMBER(G1301))),"",D1301&amp;"|"&amp;YEAR(G1301)&amp;"-"&amp;RIGHT("0"&amp;MONTH(G1301),2)&amp;"-"&amp;RIGHT("0"&amp;DAY(G1301),2))</f>
        <v/>
      </c>
      <c r="J1301" s="52" t="n"/>
      <c r="K1301" s="25" t="n"/>
      <c r="L1301" s="29" t="n"/>
      <c r="M1301" s="25" t="n"/>
      <c r="N1301" s="25" t="n"/>
      <c r="O1301" s="23">
        <f>IF(A1301&amp;B1301&amp;C1301="","",IF(I1301="","Sem vínculo",IF(COUNTIF(oc_chave,I1301)&gt;0,"Vinculada","Previsão não encontrada")))</f>
        <v/>
      </c>
      <c r="P1301" s="39">
        <f>IF(ISNUMBER(H1301),YEAR(H1301),"")</f>
        <v/>
      </c>
      <c r="Q1301" s="23">
        <f>IF(D1301="","",IF(COUNTIF(pl_chave,D1301)&gt;0,"No plano atual","Fora do plano: histórico preservado"))</f>
        <v/>
      </c>
      <c r="R1301" s="23">
        <f>IF(A1301&amp;B1301&amp;C1301="","",IF(A1301="","ERRO: falta ID do registro",IF(COUNTIF(ex_id,A1301)&gt;1,"ERRO: ID do registro duplicado",IF(NOT(ISNUMBER(H1301)),"ERRO: data realizada ausente ou inválida",IF(AND(ISNUMBER(pcmd_emissao),N(H1301)&gt;N(pcmd_emissao)),"Verificar: realizada após a emissão","OK")))))</f>
        <v/>
      </c>
      <c r="S1301" s="53" t="n"/>
    </row>
    <row r="1302">
      <c r="A1302" s="25" t="n"/>
      <c r="B1302" s="29" t="n"/>
      <c r="C1302" s="25" t="n"/>
      <c r="D1302" s="23">
        <f>IF(OR(B1302="",C1302=""),"",B1302&amp;"|"&amp;C1302)</f>
        <v/>
      </c>
      <c r="E1302" s="29" t="n"/>
      <c r="F1302" s="52" t="n"/>
      <c r="G1302" s="49" t="n"/>
      <c r="H1302" s="49" t="n"/>
      <c r="I1302" s="30">
        <f>IF(OR(D1302="",NOT(ISNUMBER(G1302))),"",D1302&amp;"|"&amp;YEAR(G1302)&amp;"-"&amp;RIGHT("0"&amp;MONTH(G1302),2)&amp;"-"&amp;RIGHT("0"&amp;DAY(G1302),2))</f>
        <v/>
      </c>
      <c r="J1302" s="52" t="n"/>
      <c r="K1302" s="25" t="n"/>
      <c r="L1302" s="29" t="n"/>
      <c r="M1302" s="25" t="n"/>
      <c r="N1302" s="25" t="n"/>
      <c r="O1302" s="23">
        <f>IF(A1302&amp;B1302&amp;C1302="","",IF(I1302="","Sem vínculo",IF(COUNTIF(oc_chave,I1302)&gt;0,"Vinculada","Previsão não encontrada")))</f>
        <v/>
      </c>
      <c r="P1302" s="39">
        <f>IF(ISNUMBER(H1302),YEAR(H1302),"")</f>
        <v/>
      </c>
      <c r="Q1302" s="23">
        <f>IF(D1302="","",IF(COUNTIF(pl_chave,D1302)&gt;0,"No plano atual","Fora do plano: histórico preservado"))</f>
        <v/>
      </c>
      <c r="R1302" s="23">
        <f>IF(A1302&amp;B1302&amp;C1302="","",IF(A1302="","ERRO: falta ID do registro",IF(COUNTIF(ex_id,A1302)&gt;1,"ERRO: ID do registro duplicado",IF(NOT(ISNUMBER(H1302)),"ERRO: data realizada ausente ou inválida",IF(AND(ISNUMBER(pcmd_emissao),N(H1302)&gt;N(pcmd_emissao)),"Verificar: realizada após a emissão","OK")))))</f>
        <v/>
      </c>
      <c r="S1302" s="53" t="n"/>
    </row>
    <row r="1303">
      <c r="A1303" s="25" t="n"/>
      <c r="B1303" s="29" t="n"/>
      <c r="C1303" s="25" t="n"/>
      <c r="D1303" s="23">
        <f>IF(OR(B1303="",C1303=""),"",B1303&amp;"|"&amp;C1303)</f>
        <v/>
      </c>
      <c r="E1303" s="29" t="n"/>
      <c r="F1303" s="52" t="n"/>
      <c r="G1303" s="49" t="n"/>
      <c r="H1303" s="49" t="n"/>
      <c r="I1303" s="30">
        <f>IF(OR(D1303="",NOT(ISNUMBER(G1303))),"",D1303&amp;"|"&amp;YEAR(G1303)&amp;"-"&amp;RIGHT("0"&amp;MONTH(G1303),2)&amp;"-"&amp;RIGHT("0"&amp;DAY(G1303),2))</f>
        <v/>
      </c>
      <c r="J1303" s="52" t="n"/>
      <c r="K1303" s="25" t="n"/>
      <c r="L1303" s="29" t="n"/>
      <c r="M1303" s="25" t="n"/>
      <c r="N1303" s="25" t="n"/>
      <c r="O1303" s="23">
        <f>IF(A1303&amp;B1303&amp;C1303="","",IF(I1303="","Sem vínculo",IF(COUNTIF(oc_chave,I1303)&gt;0,"Vinculada","Previsão não encontrada")))</f>
        <v/>
      </c>
      <c r="P1303" s="39">
        <f>IF(ISNUMBER(H1303),YEAR(H1303),"")</f>
        <v/>
      </c>
      <c r="Q1303" s="23">
        <f>IF(D1303="","",IF(COUNTIF(pl_chave,D1303)&gt;0,"No plano atual","Fora do plano: histórico preservado"))</f>
        <v/>
      </c>
      <c r="R1303" s="23">
        <f>IF(A1303&amp;B1303&amp;C1303="","",IF(A1303="","ERRO: falta ID do registro",IF(COUNTIF(ex_id,A1303)&gt;1,"ERRO: ID do registro duplicado",IF(NOT(ISNUMBER(H1303)),"ERRO: data realizada ausente ou inválida",IF(AND(ISNUMBER(pcmd_emissao),N(H1303)&gt;N(pcmd_emissao)),"Verificar: realizada após a emissão","OK")))))</f>
        <v/>
      </c>
      <c r="S1303" s="53" t="n"/>
    </row>
    <row r="1304">
      <c r="A1304" s="25" t="n"/>
      <c r="B1304" s="29" t="n"/>
      <c r="C1304" s="25" t="n"/>
      <c r="D1304" s="23">
        <f>IF(OR(B1304="",C1304=""),"",B1304&amp;"|"&amp;C1304)</f>
        <v/>
      </c>
      <c r="E1304" s="29" t="n"/>
      <c r="F1304" s="52" t="n"/>
      <c r="G1304" s="49" t="n"/>
      <c r="H1304" s="49" t="n"/>
      <c r="I1304" s="30">
        <f>IF(OR(D1304="",NOT(ISNUMBER(G1304))),"",D1304&amp;"|"&amp;YEAR(G1304)&amp;"-"&amp;RIGHT("0"&amp;MONTH(G1304),2)&amp;"-"&amp;RIGHT("0"&amp;DAY(G1304),2))</f>
        <v/>
      </c>
      <c r="J1304" s="52" t="n"/>
      <c r="K1304" s="25" t="n"/>
      <c r="L1304" s="29" t="n"/>
      <c r="M1304" s="25" t="n"/>
      <c r="N1304" s="25" t="n"/>
      <c r="O1304" s="23">
        <f>IF(A1304&amp;B1304&amp;C1304="","",IF(I1304="","Sem vínculo",IF(COUNTIF(oc_chave,I1304)&gt;0,"Vinculada","Previsão não encontrada")))</f>
        <v/>
      </c>
      <c r="P1304" s="39">
        <f>IF(ISNUMBER(H1304),YEAR(H1304),"")</f>
        <v/>
      </c>
      <c r="Q1304" s="23">
        <f>IF(D1304="","",IF(COUNTIF(pl_chave,D1304)&gt;0,"No plano atual","Fora do plano: histórico preservado"))</f>
        <v/>
      </c>
      <c r="R1304" s="23">
        <f>IF(A1304&amp;B1304&amp;C1304="","",IF(A1304="","ERRO: falta ID do registro",IF(COUNTIF(ex_id,A1304)&gt;1,"ERRO: ID do registro duplicado",IF(NOT(ISNUMBER(H1304)),"ERRO: data realizada ausente ou inválida",IF(AND(ISNUMBER(pcmd_emissao),N(H1304)&gt;N(pcmd_emissao)),"Verificar: realizada após a emissão","OK")))))</f>
        <v/>
      </c>
      <c r="S1304" s="53" t="n"/>
    </row>
    <row r="1305">
      <c r="A1305" s="25" t="n"/>
      <c r="B1305" s="29" t="n"/>
      <c r="C1305" s="25" t="n"/>
      <c r="D1305" s="23">
        <f>IF(OR(B1305="",C1305=""),"",B1305&amp;"|"&amp;C1305)</f>
        <v/>
      </c>
      <c r="E1305" s="29" t="n"/>
      <c r="F1305" s="52" t="n"/>
      <c r="G1305" s="49" t="n"/>
      <c r="H1305" s="49" t="n"/>
      <c r="I1305" s="30">
        <f>IF(OR(D1305="",NOT(ISNUMBER(G1305))),"",D1305&amp;"|"&amp;YEAR(G1305)&amp;"-"&amp;RIGHT("0"&amp;MONTH(G1305),2)&amp;"-"&amp;RIGHT("0"&amp;DAY(G1305),2))</f>
        <v/>
      </c>
      <c r="J1305" s="52" t="n"/>
      <c r="K1305" s="25" t="n"/>
      <c r="L1305" s="29" t="n"/>
      <c r="M1305" s="25" t="n"/>
      <c r="N1305" s="25" t="n"/>
      <c r="O1305" s="23">
        <f>IF(A1305&amp;B1305&amp;C1305="","",IF(I1305="","Sem vínculo",IF(COUNTIF(oc_chave,I1305)&gt;0,"Vinculada","Previsão não encontrada")))</f>
        <v/>
      </c>
      <c r="P1305" s="39">
        <f>IF(ISNUMBER(H1305),YEAR(H1305),"")</f>
        <v/>
      </c>
      <c r="Q1305" s="23">
        <f>IF(D1305="","",IF(COUNTIF(pl_chave,D1305)&gt;0,"No plano atual","Fora do plano: histórico preservado"))</f>
        <v/>
      </c>
      <c r="R1305" s="23">
        <f>IF(A1305&amp;B1305&amp;C1305="","",IF(A1305="","ERRO: falta ID do registro",IF(COUNTIF(ex_id,A1305)&gt;1,"ERRO: ID do registro duplicado",IF(NOT(ISNUMBER(H1305)),"ERRO: data realizada ausente ou inválida",IF(AND(ISNUMBER(pcmd_emissao),N(H1305)&gt;N(pcmd_emissao)),"Verificar: realizada após a emissão","OK")))))</f>
        <v/>
      </c>
      <c r="S1305" s="53" t="n"/>
    </row>
    <row r="1306">
      <c r="A1306" s="25" t="n"/>
      <c r="B1306" s="29" t="n"/>
      <c r="C1306" s="25" t="n"/>
      <c r="D1306" s="23">
        <f>IF(OR(B1306="",C1306=""),"",B1306&amp;"|"&amp;C1306)</f>
        <v/>
      </c>
      <c r="E1306" s="29" t="n"/>
      <c r="F1306" s="52" t="n"/>
      <c r="G1306" s="49" t="n"/>
      <c r="H1306" s="49" t="n"/>
      <c r="I1306" s="30">
        <f>IF(OR(D1306="",NOT(ISNUMBER(G1306))),"",D1306&amp;"|"&amp;YEAR(G1306)&amp;"-"&amp;RIGHT("0"&amp;MONTH(G1306),2)&amp;"-"&amp;RIGHT("0"&amp;DAY(G1306),2))</f>
        <v/>
      </c>
      <c r="J1306" s="52" t="n"/>
      <c r="K1306" s="25" t="n"/>
      <c r="L1306" s="29" t="n"/>
      <c r="M1306" s="25" t="n"/>
      <c r="N1306" s="25" t="n"/>
      <c r="O1306" s="23">
        <f>IF(A1306&amp;B1306&amp;C1306="","",IF(I1306="","Sem vínculo",IF(COUNTIF(oc_chave,I1306)&gt;0,"Vinculada","Previsão não encontrada")))</f>
        <v/>
      </c>
      <c r="P1306" s="39">
        <f>IF(ISNUMBER(H1306),YEAR(H1306),"")</f>
        <v/>
      </c>
      <c r="Q1306" s="23">
        <f>IF(D1306="","",IF(COUNTIF(pl_chave,D1306)&gt;0,"No plano atual","Fora do plano: histórico preservado"))</f>
        <v/>
      </c>
      <c r="R1306" s="23">
        <f>IF(A1306&amp;B1306&amp;C1306="","",IF(A1306="","ERRO: falta ID do registro",IF(COUNTIF(ex_id,A1306)&gt;1,"ERRO: ID do registro duplicado",IF(NOT(ISNUMBER(H1306)),"ERRO: data realizada ausente ou inválida",IF(AND(ISNUMBER(pcmd_emissao),N(H1306)&gt;N(pcmd_emissao)),"Verificar: realizada após a emissão","OK")))))</f>
        <v/>
      </c>
      <c r="S1306" s="53" t="n"/>
    </row>
    <row r="1307">
      <c r="A1307" s="25" t="n"/>
      <c r="B1307" s="29" t="n"/>
      <c r="C1307" s="25" t="n"/>
      <c r="D1307" s="23">
        <f>IF(OR(B1307="",C1307=""),"",B1307&amp;"|"&amp;C1307)</f>
        <v/>
      </c>
      <c r="E1307" s="29" t="n"/>
      <c r="F1307" s="52" t="n"/>
      <c r="G1307" s="49" t="n"/>
      <c r="H1307" s="49" t="n"/>
      <c r="I1307" s="30">
        <f>IF(OR(D1307="",NOT(ISNUMBER(G1307))),"",D1307&amp;"|"&amp;YEAR(G1307)&amp;"-"&amp;RIGHT("0"&amp;MONTH(G1307),2)&amp;"-"&amp;RIGHT("0"&amp;DAY(G1307),2))</f>
        <v/>
      </c>
      <c r="J1307" s="52" t="n"/>
      <c r="K1307" s="25" t="n"/>
      <c r="L1307" s="29" t="n"/>
      <c r="M1307" s="25" t="n"/>
      <c r="N1307" s="25" t="n"/>
      <c r="O1307" s="23">
        <f>IF(A1307&amp;B1307&amp;C1307="","",IF(I1307="","Sem vínculo",IF(COUNTIF(oc_chave,I1307)&gt;0,"Vinculada","Previsão não encontrada")))</f>
        <v/>
      </c>
      <c r="P1307" s="39">
        <f>IF(ISNUMBER(H1307),YEAR(H1307),"")</f>
        <v/>
      </c>
      <c r="Q1307" s="23">
        <f>IF(D1307="","",IF(COUNTIF(pl_chave,D1307)&gt;0,"No plano atual","Fora do plano: histórico preservado"))</f>
        <v/>
      </c>
      <c r="R1307" s="23">
        <f>IF(A1307&amp;B1307&amp;C1307="","",IF(A1307="","ERRO: falta ID do registro",IF(COUNTIF(ex_id,A1307)&gt;1,"ERRO: ID do registro duplicado",IF(NOT(ISNUMBER(H1307)),"ERRO: data realizada ausente ou inválida",IF(AND(ISNUMBER(pcmd_emissao),N(H1307)&gt;N(pcmd_emissao)),"Verificar: realizada após a emissão","OK")))))</f>
        <v/>
      </c>
      <c r="S1307" s="53" t="n"/>
    </row>
    <row r="1308">
      <c r="A1308" s="25" t="n"/>
      <c r="B1308" s="29" t="n"/>
      <c r="C1308" s="25" t="n"/>
      <c r="D1308" s="23">
        <f>IF(OR(B1308="",C1308=""),"",B1308&amp;"|"&amp;C1308)</f>
        <v/>
      </c>
      <c r="E1308" s="29" t="n"/>
      <c r="F1308" s="52" t="n"/>
      <c r="G1308" s="49" t="n"/>
      <c r="H1308" s="49" t="n"/>
      <c r="I1308" s="30">
        <f>IF(OR(D1308="",NOT(ISNUMBER(G1308))),"",D1308&amp;"|"&amp;YEAR(G1308)&amp;"-"&amp;RIGHT("0"&amp;MONTH(G1308),2)&amp;"-"&amp;RIGHT("0"&amp;DAY(G1308),2))</f>
        <v/>
      </c>
      <c r="J1308" s="52" t="n"/>
      <c r="K1308" s="25" t="n"/>
      <c r="L1308" s="29" t="n"/>
      <c r="M1308" s="25" t="n"/>
      <c r="N1308" s="25" t="n"/>
      <c r="O1308" s="23">
        <f>IF(A1308&amp;B1308&amp;C1308="","",IF(I1308="","Sem vínculo",IF(COUNTIF(oc_chave,I1308)&gt;0,"Vinculada","Previsão não encontrada")))</f>
        <v/>
      </c>
      <c r="P1308" s="39">
        <f>IF(ISNUMBER(H1308),YEAR(H1308),"")</f>
        <v/>
      </c>
      <c r="Q1308" s="23">
        <f>IF(D1308="","",IF(COUNTIF(pl_chave,D1308)&gt;0,"No plano atual","Fora do plano: histórico preservado"))</f>
        <v/>
      </c>
      <c r="R1308" s="23">
        <f>IF(A1308&amp;B1308&amp;C1308="","",IF(A1308="","ERRO: falta ID do registro",IF(COUNTIF(ex_id,A1308)&gt;1,"ERRO: ID do registro duplicado",IF(NOT(ISNUMBER(H1308)),"ERRO: data realizada ausente ou inválida",IF(AND(ISNUMBER(pcmd_emissao),N(H1308)&gt;N(pcmd_emissao)),"Verificar: realizada após a emissão","OK")))))</f>
        <v/>
      </c>
      <c r="S1308" s="53" t="n"/>
    </row>
    <row r="1309">
      <c r="A1309" s="25" t="n"/>
      <c r="B1309" s="29" t="n"/>
      <c r="C1309" s="25" t="n"/>
      <c r="D1309" s="23">
        <f>IF(OR(B1309="",C1309=""),"",B1309&amp;"|"&amp;C1309)</f>
        <v/>
      </c>
      <c r="E1309" s="29" t="n"/>
      <c r="F1309" s="52" t="n"/>
      <c r="G1309" s="49" t="n"/>
      <c r="H1309" s="49" t="n"/>
      <c r="I1309" s="30">
        <f>IF(OR(D1309="",NOT(ISNUMBER(G1309))),"",D1309&amp;"|"&amp;YEAR(G1309)&amp;"-"&amp;RIGHT("0"&amp;MONTH(G1309),2)&amp;"-"&amp;RIGHT("0"&amp;DAY(G1309),2))</f>
        <v/>
      </c>
      <c r="J1309" s="52" t="n"/>
      <c r="K1309" s="25" t="n"/>
      <c r="L1309" s="29" t="n"/>
      <c r="M1309" s="25" t="n"/>
      <c r="N1309" s="25" t="n"/>
      <c r="O1309" s="23">
        <f>IF(A1309&amp;B1309&amp;C1309="","",IF(I1309="","Sem vínculo",IF(COUNTIF(oc_chave,I1309)&gt;0,"Vinculada","Previsão não encontrada")))</f>
        <v/>
      </c>
      <c r="P1309" s="39">
        <f>IF(ISNUMBER(H1309),YEAR(H1309),"")</f>
        <v/>
      </c>
      <c r="Q1309" s="23">
        <f>IF(D1309="","",IF(COUNTIF(pl_chave,D1309)&gt;0,"No plano atual","Fora do plano: histórico preservado"))</f>
        <v/>
      </c>
      <c r="R1309" s="23">
        <f>IF(A1309&amp;B1309&amp;C1309="","",IF(A1309="","ERRO: falta ID do registro",IF(COUNTIF(ex_id,A1309)&gt;1,"ERRO: ID do registro duplicado",IF(NOT(ISNUMBER(H1309)),"ERRO: data realizada ausente ou inválida",IF(AND(ISNUMBER(pcmd_emissao),N(H1309)&gt;N(pcmd_emissao)),"Verificar: realizada após a emissão","OK")))))</f>
        <v/>
      </c>
      <c r="S1309" s="53" t="n"/>
    </row>
    <row r="1310">
      <c r="A1310" s="25" t="n"/>
      <c r="B1310" s="29" t="n"/>
      <c r="C1310" s="25" t="n"/>
      <c r="D1310" s="23">
        <f>IF(OR(B1310="",C1310=""),"",B1310&amp;"|"&amp;C1310)</f>
        <v/>
      </c>
      <c r="E1310" s="29" t="n"/>
      <c r="F1310" s="52" t="n"/>
      <c r="G1310" s="49" t="n"/>
      <c r="H1310" s="49" t="n"/>
      <c r="I1310" s="30">
        <f>IF(OR(D1310="",NOT(ISNUMBER(G1310))),"",D1310&amp;"|"&amp;YEAR(G1310)&amp;"-"&amp;RIGHT("0"&amp;MONTH(G1310),2)&amp;"-"&amp;RIGHT("0"&amp;DAY(G1310),2))</f>
        <v/>
      </c>
      <c r="J1310" s="52" t="n"/>
      <c r="K1310" s="25" t="n"/>
      <c r="L1310" s="29" t="n"/>
      <c r="M1310" s="25" t="n"/>
      <c r="N1310" s="25" t="n"/>
      <c r="O1310" s="23">
        <f>IF(A1310&amp;B1310&amp;C1310="","",IF(I1310="","Sem vínculo",IF(COUNTIF(oc_chave,I1310)&gt;0,"Vinculada","Previsão não encontrada")))</f>
        <v/>
      </c>
      <c r="P1310" s="39">
        <f>IF(ISNUMBER(H1310),YEAR(H1310),"")</f>
        <v/>
      </c>
      <c r="Q1310" s="23">
        <f>IF(D1310="","",IF(COUNTIF(pl_chave,D1310)&gt;0,"No plano atual","Fora do plano: histórico preservado"))</f>
        <v/>
      </c>
      <c r="R1310" s="23">
        <f>IF(A1310&amp;B1310&amp;C1310="","",IF(A1310="","ERRO: falta ID do registro",IF(COUNTIF(ex_id,A1310)&gt;1,"ERRO: ID do registro duplicado",IF(NOT(ISNUMBER(H1310)),"ERRO: data realizada ausente ou inválida",IF(AND(ISNUMBER(pcmd_emissao),N(H1310)&gt;N(pcmd_emissao)),"Verificar: realizada após a emissão","OK")))))</f>
        <v/>
      </c>
      <c r="S1310" s="53" t="n"/>
    </row>
    <row r="1311">
      <c r="A1311" s="25" t="n"/>
      <c r="B1311" s="29" t="n"/>
      <c r="C1311" s="25" t="n"/>
      <c r="D1311" s="23">
        <f>IF(OR(B1311="",C1311=""),"",B1311&amp;"|"&amp;C1311)</f>
        <v/>
      </c>
      <c r="E1311" s="29" t="n"/>
      <c r="F1311" s="52" t="n"/>
      <c r="G1311" s="49" t="n"/>
      <c r="H1311" s="49" t="n"/>
      <c r="I1311" s="30">
        <f>IF(OR(D1311="",NOT(ISNUMBER(G1311))),"",D1311&amp;"|"&amp;YEAR(G1311)&amp;"-"&amp;RIGHT("0"&amp;MONTH(G1311),2)&amp;"-"&amp;RIGHT("0"&amp;DAY(G1311),2))</f>
        <v/>
      </c>
      <c r="J1311" s="52" t="n"/>
      <c r="K1311" s="25" t="n"/>
      <c r="L1311" s="29" t="n"/>
      <c r="M1311" s="25" t="n"/>
      <c r="N1311" s="25" t="n"/>
      <c r="O1311" s="23">
        <f>IF(A1311&amp;B1311&amp;C1311="","",IF(I1311="","Sem vínculo",IF(COUNTIF(oc_chave,I1311)&gt;0,"Vinculada","Previsão não encontrada")))</f>
        <v/>
      </c>
      <c r="P1311" s="39">
        <f>IF(ISNUMBER(H1311),YEAR(H1311),"")</f>
        <v/>
      </c>
      <c r="Q1311" s="23">
        <f>IF(D1311="","",IF(COUNTIF(pl_chave,D1311)&gt;0,"No plano atual","Fora do plano: histórico preservado"))</f>
        <v/>
      </c>
      <c r="R1311" s="23">
        <f>IF(A1311&amp;B1311&amp;C1311="","",IF(A1311="","ERRO: falta ID do registro",IF(COUNTIF(ex_id,A1311)&gt;1,"ERRO: ID do registro duplicado",IF(NOT(ISNUMBER(H1311)),"ERRO: data realizada ausente ou inválida",IF(AND(ISNUMBER(pcmd_emissao),N(H1311)&gt;N(pcmd_emissao)),"Verificar: realizada após a emissão","OK")))))</f>
        <v/>
      </c>
      <c r="S1311" s="53" t="n"/>
    </row>
    <row r="1312">
      <c r="A1312" s="25" t="n"/>
      <c r="B1312" s="29" t="n"/>
      <c r="C1312" s="25" t="n"/>
      <c r="D1312" s="23">
        <f>IF(OR(B1312="",C1312=""),"",B1312&amp;"|"&amp;C1312)</f>
        <v/>
      </c>
      <c r="E1312" s="29" t="n"/>
      <c r="F1312" s="52" t="n"/>
      <c r="G1312" s="49" t="n"/>
      <c r="H1312" s="49" t="n"/>
      <c r="I1312" s="30">
        <f>IF(OR(D1312="",NOT(ISNUMBER(G1312))),"",D1312&amp;"|"&amp;YEAR(G1312)&amp;"-"&amp;RIGHT("0"&amp;MONTH(G1312),2)&amp;"-"&amp;RIGHT("0"&amp;DAY(G1312),2))</f>
        <v/>
      </c>
      <c r="J1312" s="52" t="n"/>
      <c r="K1312" s="25" t="n"/>
      <c r="L1312" s="29" t="n"/>
      <c r="M1312" s="25" t="n"/>
      <c r="N1312" s="25" t="n"/>
      <c r="O1312" s="23">
        <f>IF(A1312&amp;B1312&amp;C1312="","",IF(I1312="","Sem vínculo",IF(COUNTIF(oc_chave,I1312)&gt;0,"Vinculada","Previsão não encontrada")))</f>
        <v/>
      </c>
      <c r="P1312" s="39">
        <f>IF(ISNUMBER(H1312),YEAR(H1312),"")</f>
        <v/>
      </c>
      <c r="Q1312" s="23">
        <f>IF(D1312="","",IF(COUNTIF(pl_chave,D1312)&gt;0,"No plano atual","Fora do plano: histórico preservado"))</f>
        <v/>
      </c>
      <c r="R1312" s="23">
        <f>IF(A1312&amp;B1312&amp;C1312="","",IF(A1312="","ERRO: falta ID do registro",IF(COUNTIF(ex_id,A1312)&gt;1,"ERRO: ID do registro duplicado",IF(NOT(ISNUMBER(H1312)),"ERRO: data realizada ausente ou inválida",IF(AND(ISNUMBER(pcmd_emissao),N(H1312)&gt;N(pcmd_emissao)),"Verificar: realizada após a emissão","OK")))))</f>
        <v/>
      </c>
      <c r="S1312" s="53" t="n"/>
    </row>
    <row r="1313">
      <c r="A1313" s="25" t="n"/>
      <c r="B1313" s="29" t="n"/>
      <c r="C1313" s="25" t="n"/>
      <c r="D1313" s="23">
        <f>IF(OR(B1313="",C1313=""),"",B1313&amp;"|"&amp;C1313)</f>
        <v/>
      </c>
      <c r="E1313" s="29" t="n"/>
      <c r="F1313" s="52" t="n"/>
      <c r="G1313" s="49" t="n"/>
      <c r="H1313" s="49" t="n"/>
      <c r="I1313" s="30">
        <f>IF(OR(D1313="",NOT(ISNUMBER(G1313))),"",D1313&amp;"|"&amp;YEAR(G1313)&amp;"-"&amp;RIGHT("0"&amp;MONTH(G1313),2)&amp;"-"&amp;RIGHT("0"&amp;DAY(G1313),2))</f>
        <v/>
      </c>
      <c r="J1313" s="52" t="n"/>
      <c r="K1313" s="25" t="n"/>
      <c r="L1313" s="29" t="n"/>
      <c r="M1313" s="25" t="n"/>
      <c r="N1313" s="25" t="n"/>
      <c r="O1313" s="23">
        <f>IF(A1313&amp;B1313&amp;C1313="","",IF(I1313="","Sem vínculo",IF(COUNTIF(oc_chave,I1313)&gt;0,"Vinculada","Previsão não encontrada")))</f>
        <v/>
      </c>
      <c r="P1313" s="39">
        <f>IF(ISNUMBER(H1313),YEAR(H1313),"")</f>
        <v/>
      </c>
      <c r="Q1313" s="23">
        <f>IF(D1313="","",IF(COUNTIF(pl_chave,D1313)&gt;0,"No plano atual","Fora do plano: histórico preservado"))</f>
        <v/>
      </c>
      <c r="R1313" s="23">
        <f>IF(A1313&amp;B1313&amp;C1313="","",IF(A1313="","ERRO: falta ID do registro",IF(COUNTIF(ex_id,A1313)&gt;1,"ERRO: ID do registro duplicado",IF(NOT(ISNUMBER(H1313)),"ERRO: data realizada ausente ou inválida",IF(AND(ISNUMBER(pcmd_emissao),N(H1313)&gt;N(pcmd_emissao)),"Verificar: realizada após a emissão","OK")))))</f>
        <v/>
      </c>
      <c r="S1313" s="53" t="n"/>
    </row>
    <row r="1314">
      <c r="A1314" s="25" t="n"/>
      <c r="B1314" s="29" t="n"/>
      <c r="C1314" s="25" t="n"/>
      <c r="D1314" s="23">
        <f>IF(OR(B1314="",C1314=""),"",B1314&amp;"|"&amp;C1314)</f>
        <v/>
      </c>
      <c r="E1314" s="29" t="n"/>
      <c r="F1314" s="52" t="n"/>
      <c r="G1314" s="49" t="n"/>
      <c r="H1314" s="49" t="n"/>
      <c r="I1314" s="30">
        <f>IF(OR(D1314="",NOT(ISNUMBER(G1314))),"",D1314&amp;"|"&amp;YEAR(G1314)&amp;"-"&amp;RIGHT("0"&amp;MONTH(G1314),2)&amp;"-"&amp;RIGHT("0"&amp;DAY(G1314),2))</f>
        <v/>
      </c>
      <c r="J1314" s="52" t="n"/>
      <c r="K1314" s="25" t="n"/>
      <c r="L1314" s="29" t="n"/>
      <c r="M1314" s="25" t="n"/>
      <c r="N1314" s="25" t="n"/>
      <c r="O1314" s="23">
        <f>IF(A1314&amp;B1314&amp;C1314="","",IF(I1314="","Sem vínculo",IF(COUNTIF(oc_chave,I1314)&gt;0,"Vinculada","Previsão não encontrada")))</f>
        <v/>
      </c>
      <c r="P1314" s="39">
        <f>IF(ISNUMBER(H1314),YEAR(H1314),"")</f>
        <v/>
      </c>
      <c r="Q1314" s="23">
        <f>IF(D1314="","",IF(COUNTIF(pl_chave,D1314)&gt;0,"No plano atual","Fora do plano: histórico preservado"))</f>
        <v/>
      </c>
      <c r="R1314" s="23">
        <f>IF(A1314&amp;B1314&amp;C1314="","",IF(A1314="","ERRO: falta ID do registro",IF(COUNTIF(ex_id,A1314)&gt;1,"ERRO: ID do registro duplicado",IF(NOT(ISNUMBER(H1314)),"ERRO: data realizada ausente ou inválida",IF(AND(ISNUMBER(pcmd_emissao),N(H1314)&gt;N(pcmd_emissao)),"Verificar: realizada após a emissão","OK")))))</f>
        <v/>
      </c>
      <c r="S1314" s="53" t="n"/>
    </row>
    <row r="1315">
      <c r="A1315" s="25" t="n"/>
      <c r="B1315" s="29" t="n"/>
      <c r="C1315" s="25" t="n"/>
      <c r="D1315" s="23">
        <f>IF(OR(B1315="",C1315=""),"",B1315&amp;"|"&amp;C1315)</f>
        <v/>
      </c>
      <c r="E1315" s="29" t="n"/>
      <c r="F1315" s="52" t="n"/>
      <c r="G1315" s="49" t="n"/>
      <c r="H1315" s="49" t="n"/>
      <c r="I1315" s="30">
        <f>IF(OR(D1315="",NOT(ISNUMBER(G1315))),"",D1315&amp;"|"&amp;YEAR(G1315)&amp;"-"&amp;RIGHT("0"&amp;MONTH(G1315),2)&amp;"-"&amp;RIGHT("0"&amp;DAY(G1315),2))</f>
        <v/>
      </c>
      <c r="J1315" s="52" t="n"/>
      <c r="K1315" s="25" t="n"/>
      <c r="L1315" s="29" t="n"/>
      <c r="M1315" s="25" t="n"/>
      <c r="N1315" s="25" t="n"/>
      <c r="O1315" s="23">
        <f>IF(A1315&amp;B1315&amp;C1315="","",IF(I1315="","Sem vínculo",IF(COUNTIF(oc_chave,I1315)&gt;0,"Vinculada","Previsão não encontrada")))</f>
        <v/>
      </c>
      <c r="P1315" s="39">
        <f>IF(ISNUMBER(H1315),YEAR(H1315),"")</f>
        <v/>
      </c>
      <c r="Q1315" s="23">
        <f>IF(D1315="","",IF(COUNTIF(pl_chave,D1315)&gt;0,"No plano atual","Fora do plano: histórico preservado"))</f>
        <v/>
      </c>
      <c r="R1315" s="23">
        <f>IF(A1315&amp;B1315&amp;C1315="","",IF(A1315="","ERRO: falta ID do registro",IF(COUNTIF(ex_id,A1315)&gt;1,"ERRO: ID do registro duplicado",IF(NOT(ISNUMBER(H1315)),"ERRO: data realizada ausente ou inválida",IF(AND(ISNUMBER(pcmd_emissao),N(H1315)&gt;N(pcmd_emissao)),"Verificar: realizada após a emissão","OK")))))</f>
        <v/>
      </c>
      <c r="S1315" s="53" t="n"/>
    </row>
    <row r="1316">
      <c r="A1316" s="25" t="n"/>
      <c r="B1316" s="29" t="n"/>
      <c r="C1316" s="25" t="n"/>
      <c r="D1316" s="23">
        <f>IF(OR(B1316="",C1316=""),"",B1316&amp;"|"&amp;C1316)</f>
        <v/>
      </c>
      <c r="E1316" s="29" t="n"/>
      <c r="F1316" s="52" t="n"/>
      <c r="G1316" s="49" t="n"/>
      <c r="H1316" s="49" t="n"/>
      <c r="I1316" s="30">
        <f>IF(OR(D1316="",NOT(ISNUMBER(G1316))),"",D1316&amp;"|"&amp;YEAR(G1316)&amp;"-"&amp;RIGHT("0"&amp;MONTH(G1316),2)&amp;"-"&amp;RIGHT("0"&amp;DAY(G1316),2))</f>
        <v/>
      </c>
      <c r="J1316" s="52" t="n"/>
      <c r="K1316" s="25" t="n"/>
      <c r="L1316" s="29" t="n"/>
      <c r="M1316" s="25" t="n"/>
      <c r="N1316" s="25" t="n"/>
      <c r="O1316" s="23">
        <f>IF(A1316&amp;B1316&amp;C1316="","",IF(I1316="","Sem vínculo",IF(COUNTIF(oc_chave,I1316)&gt;0,"Vinculada","Previsão não encontrada")))</f>
        <v/>
      </c>
      <c r="P1316" s="39">
        <f>IF(ISNUMBER(H1316),YEAR(H1316),"")</f>
        <v/>
      </c>
      <c r="Q1316" s="23">
        <f>IF(D1316="","",IF(COUNTIF(pl_chave,D1316)&gt;0,"No plano atual","Fora do plano: histórico preservado"))</f>
        <v/>
      </c>
      <c r="R1316" s="23">
        <f>IF(A1316&amp;B1316&amp;C1316="","",IF(A1316="","ERRO: falta ID do registro",IF(COUNTIF(ex_id,A1316)&gt;1,"ERRO: ID do registro duplicado",IF(NOT(ISNUMBER(H1316)),"ERRO: data realizada ausente ou inválida",IF(AND(ISNUMBER(pcmd_emissao),N(H1316)&gt;N(pcmd_emissao)),"Verificar: realizada após a emissão","OK")))))</f>
        <v/>
      </c>
      <c r="S1316" s="53" t="n"/>
    </row>
    <row r="1317">
      <c r="A1317" s="25" t="n"/>
      <c r="B1317" s="29" t="n"/>
      <c r="C1317" s="25" t="n"/>
      <c r="D1317" s="23">
        <f>IF(OR(B1317="",C1317=""),"",B1317&amp;"|"&amp;C1317)</f>
        <v/>
      </c>
      <c r="E1317" s="29" t="n"/>
      <c r="F1317" s="52" t="n"/>
      <c r="G1317" s="49" t="n"/>
      <c r="H1317" s="49" t="n"/>
      <c r="I1317" s="30">
        <f>IF(OR(D1317="",NOT(ISNUMBER(G1317))),"",D1317&amp;"|"&amp;YEAR(G1317)&amp;"-"&amp;RIGHT("0"&amp;MONTH(G1317),2)&amp;"-"&amp;RIGHT("0"&amp;DAY(G1317),2))</f>
        <v/>
      </c>
      <c r="J1317" s="52" t="n"/>
      <c r="K1317" s="25" t="n"/>
      <c r="L1317" s="29" t="n"/>
      <c r="M1317" s="25" t="n"/>
      <c r="N1317" s="25" t="n"/>
      <c r="O1317" s="23">
        <f>IF(A1317&amp;B1317&amp;C1317="","",IF(I1317="","Sem vínculo",IF(COUNTIF(oc_chave,I1317)&gt;0,"Vinculada","Previsão não encontrada")))</f>
        <v/>
      </c>
      <c r="P1317" s="39">
        <f>IF(ISNUMBER(H1317),YEAR(H1317),"")</f>
        <v/>
      </c>
      <c r="Q1317" s="23">
        <f>IF(D1317="","",IF(COUNTIF(pl_chave,D1317)&gt;0,"No plano atual","Fora do plano: histórico preservado"))</f>
        <v/>
      </c>
      <c r="R1317" s="23">
        <f>IF(A1317&amp;B1317&amp;C1317="","",IF(A1317="","ERRO: falta ID do registro",IF(COUNTIF(ex_id,A1317)&gt;1,"ERRO: ID do registro duplicado",IF(NOT(ISNUMBER(H1317)),"ERRO: data realizada ausente ou inválida",IF(AND(ISNUMBER(pcmd_emissao),N(H1317)&gt;N(pcmd_emissao)),"Verificar: realizada após a emissão","OK")))))</f>
        <v/>
      </c>
      <c r="S1317" s="53" t="n"/>
    </row>
    <row r="1318">
      <c r="A1318" s="25" t="n"/>
      <c r="B1318" s="29" t="n"/>
      <c r="C1318" s="25" t="n"/>
      <c r="D1318" s="23">
        <f>IF(OR(B1318="",C1318=""),"",B1318&amp;"|"&amp;C1318)</f>
        <v/>
      </c>
      <c r="E1318" s="29" t="n"/>
      <c r="F1318" s="52" t="n"/>
      <c r="G1318" s="49" t="n"/>
      <c r="H1318" s="49" t="n"/>
      <c r="I1318" s="30">
        <f>IF(OR(D1318="",NOT(ISNUMBER(G1318))),"",D1318&amp;"|"&amp;YEAR(G1318)&amp;"-"&amp;RIGHT("0"&amp;MONTH(G1318),2)&amp;"-"&amp;RIGHT("0"&amp;DAY(G1318),2))</f>
        <v/>
      </c>
      <c r="J1318" s="52" t="n"/>
      <c r="K1318" s="25" t="n"/>
      <c r="L1318" s="29" t="n"/>
      <c r="M1318" s="25" t="n"/>
      <c r="N1318" s="25" t="n"/>
      <c r="O1318" s="23">
        <f>IF(A1318&amp;B1318&amp;C1318="","",IF(I1318="","Sem vínculo",IF(COUNTIF(oc_chave,I1318)&gt;0,"Vinculada","Previsão não encontrada")))</f>
        <v/>
      </c>
      <c r="P1318" s="39">
        <f>IF(ISNUMBER(H1318),YEAR(H1318),"")</f>
        <v/>
      </c>
      <c r="Q1318" s="23">
        <f>IF(D1318="","",IF(COUNTIF(pl_chave,D1318)&gt;0,"No plano atual","Fora do plano: histórico preservado"))</f>
        <v/>
      </c>
      <c r="R1318" s="23">
        <f>IF(A1318&amp;B1318&amp;C1318="","",IF(A1318="","ERRO: falta ID do registro",IF(COUNTIF(ex_id,A1318)&gt;1,"ERRO: ID do registro duplicado",IF(NOT(ISNUMBER(H1318)),"ERRO: data realizada ausente ou inválida",IF(AND(ISNUMBER(pcmd_emissao),N(H1318)&gt;N(pcmd_emissao)),"Verificar: realizada após a emissão","OK")))))</f>
        <v/>
      </c>
      <c r="S1318" s="53" t="n"/>
    </row>
    <row r="1319">
      <c r="A1319" s="25" t="n"/>
      <c r="B1319" s="29" t="n"/>
      <c r="C1319" s="25" t="n"/>
      <c r="D1319" s="23">
        <f>IF(OR(B1319="",C1319=""),"",B1319&amp;"|"&amp;C1319)</f>
        <v/>
      </c>
      <c r="E1319" s="29" t="n"/>
      <c r="F1319" s="52" t="n"/>
      <c r="G1319" s="49" t="n"/>
      <c r="H1319" s="49" t="n"/>
      <c r="I1319" s="30">
        <f>IF(OR(D1319="",NOT(ISNUMBER(G1319))),"",D1319&amp;"|"&amp;YEAR(G1319)&amp;"-"&amp;RIGHT("0"&amp;MONTH(G1319),2)&amp;"-"&amp;RIGHT("0"&amp;DAY(G1319),2))</f>
        <v/>
      </c>
      <c r="J1319" s="52" t="n"/>
      <c r="K1319" s="25" t="n"/>
      <c r="L1319" s="29" t="n"/>
      <c r="M1319" s="25" t="n"/>
      <c r="N1319" s="25" t="n"/>
      <c r="O1319" s="23">
        <f>IF(A1319&amp;B1319&amp;C1319="","",IF(I1319="","Sem vínculo",IF(COUNTIF(oc_chave,I1319)&gt;0,"Vinculada","Previsão não encontrada")))</f>
        <v/>
      </c>
      <c r="P1319" s="39">
        <f>IF(ISNUMBER(H1319),YEAR(H1319),"")</f>
        <v/>
      </c>
      <c r="Q1319" s="23">
        <f>IF(D1319="","",IF(COUNTIF(pl_chave,D1319)&gt;0,"No plano atual","Fora do plano: histórico preservado"))</f>
        <v/>
      </c>
      <c r="R1319" s="23">
        <f>IF(A1319&amp;B1319&amp;C1319="","",IF(A1319="","ERRO: falta ID do registro",IF(COUNTIF(ex_id,A1319)&gt;1,"ERRO: ID do registro duplicado",IF(NOT(ISNUMBER(H1319)),"ERRO: data realizada ausente ou inválida",IF(AND(ISNUMBER(pcmd_emissao),N(H1319)&gt;N(pcmd_emissao)),"Verificar: realizada após a emissão","OK")))))</f>
        <v/>
      </c>
      <c r="S1319" s="53" t="n"/>
    </row>
    <row r="1320">
      <c r="A1320" s="25" t="n"/>
      <c r="B1320" s="29" t="n"/>
      <c r="C1320" s="25" t="n"/>
      <c r="D1320" s="23">
        <f>IF(OR(B1320="",C1320=""),"",B1320&amp;"|"&amp;C1320)</f>
        <v/>
      </c>
      <c r="E1320" s="29" t="n"/>
      <c r="F1320" s="52" t="n"/>
      <c r="G1320" s="49" t="n"/>
      <c r="H1320" s="49" t="n"/>
      <c r="I1320" s="30">
        <f>IF(OR(D1320="",NOT(ISNUMBER(G1320))),"",D1320&amp;"|"&amp;YEAR(G1320)&amp;"-"&amp;RIGHT("0"&amp;MONTH(G1320),2)&amp;"-"&amp;RIGHT("0"&amp;DAY(G1320),2))</f>
        <v/>
      </c>
      <c r="J1320" s="52" t="n"/>
      <c r="K1320" s="25" t="n"/>
      <c r="L1320" s="29" t="n"/>
      <c r="M1320" s="25" t="n"/>
      <c r="N1320" s="25" t="n"/>
      <c r="O1320" s="23">
        <f>IF(A1320&amp;B1320&amp;C1320="","",IF(I1320="","Sem vínculo",IF(COUNTIF(oc_chave,I1320)&gt;0,"Vinculada","Previsão não encontrada")))</f>
        <v/>
      </c>
      <c r="P1320" s="39">
        <f>IF(ISNUMBER(H1320),YEAR(H1320),"")</f>
        <v/>
      </c>
      <c r="Q1320" s="23">
        <f>IF(D1320="","",IF(COUNTIF(pl_chave,D1320)&gt;0,"No plano atual","Fora do plano: histórico preservado"))</f>
        <v/>
      </c>
      <c r="R1320" s="23">
        <f>IF(A1320&amp;B1320&amp;C1320="","",IF(A1320="","ERRO: falta ID do registro",IF(COUNTIF(ex_id,A1320)&gt;1,"ERRO: ID do registro duplicado",IF(NOT(ISNUMBER(H1320)),"ERRO: data realizada ausente ou inválida",IF(AND(ISNUMBER(pcmd_emissao),N(H1320)&gt;N(pcmd_emissao)),"Verificar: realizada após a emissão","OK")))))</f>
        <v/>
      </c>
      <c r="S1320" s="53" t="n"/>
    </row>
    <row r="1321">
      <c r="A1321" s="25" t="n"/>
      <c r="B1321" s="29" t="n"/>
      <c r="C1321" s="25" t="n"/>
      <c r="D1321" s="23">
        <f>IF(OR(B1321="",C1321=""),"",B1321&amp;"|"&amp;C1321)</f>
        <v/>
      </c>
      <c r="E1321" s="29" t="n"/>
      <c r="F1321" s="52" t="n"/>
      <c r="G1321" s="49" t="n"/>
      <c r="H1321" s="49" t="n"/>
      <c r="I1321" s="30">
        <f>IF(OR(D1321="",NOT(ISNUMBER(G1321))),"",D1321&amp;"|"&amp;YEAR(G1321)&amp;"-"&amp;RIGHT("0"&amp;MONTH(G1321),2)&amp;"-"&amp;RIGHT("0"&amp;DAY(G1321),2))</f>
        <v/>
      </c>
      <c r="J1321" s="52" t="n"/>
      <c r="K1321" s="25" t="n"/>
      <c r="L1321" s="29" t="n"/>
      <c r="M1321" s="25" t="n"/>
      <c r="N1321" s="25" t="n"/>
      <c r="O1321" s="23">
        <f>IF(A1321&amp;B1321&amp;C1321="","",IF(I1321="","Sem vínculo",IF(COUNTIF(oc_chave,I1321)&gt;0,"Vinculada","Previsão não encontrada")))</f>
        <v/>
      </c>
      <c r="P1321" s="39">
        <f>IF(ISNUMBER(H1321),YEAR(H1321),"")</f>
        <v/>
      </c>
      <c r="Q1321" s="23">
        <f>IF(D1321="","",IF(COUNTIF(pl_chave,D1321)&gt;0,"No plano atual","Fora do plano: histórico preservado"))</f>
        <v/>
      </c>
      <c r="R1321" s="23">
        <f>IF(A1321&amp;B1321&amp;C1321="","",IF(A1321="","ERRO: falta ID do registro",IF(COUNTIF(ex_id,A1321)&gt;1,"ERRO: ID do registro duplicado",IF(NOT(ISNUMBER(H1321)),"ERRO: data realizada ausente ou inválida",IF(AND(ISNUMBER(pcmd_emissao),N(H1321)&gt;N(pcmd_emissao)),"Verificar: realizada após a emissão","OK")))))</f>
        <v/>
      </c>
      <c r="S1321" s="53" t="n"/>
    </row>
    <row r="1322">
      <c r="A1322" s="25" t="n"/>
      <c r="B1322" s="29" t="n"/>
      <c r="C1322" s="25" t="n"/>
      <c r="D1322" s="23">
        <f>IF(OR(B1322="",C1322=""),"",B1322&amp;"|"&amp;C1322)</f>
        <v/>
      </c>
      <c r="E1322" s="29" t="n"/>
      <c r="F1322" s="52" t="n"/>
      <c r="G1322" s="49" t="n"/>
      <c r="H1322" s="49" t="n"/>
      <c r="I1322" s="30">
        <f>IF(OR(D1322="",NOT(ISNUMBER(G1322))),"",D1322&amp;"|"&amp;YEAR(G1322)&amp;"-"&amp;RIGHT("0"&amp;MONTH(G1322),2)&amp;"-"&amp;RIGHT("0"&amp;DAY(G1322),2))</f>
        <v/>
      </c>
      <c r="J1322" s="52" t="n"/>
      <c r="K1322" s="25" t="n"/>
      <c r="L1322" s="29" t="n"/>
      <c r="M1322" s="25" t="n"/>
      <c r="N1322" s="25" t="n"/>
      <c r="O1322" s="23">
        <f>IF(A1322&amp;B1322&amp;C1322="","",IF(I1322="","Sem vínculo",IF(COUNTIF(oc_chave,I1322)&gt;0,"Vinculada","Previsão não encontrada")))</f>
        <v/>
      </c>
      <c r="P1322" s="39">
        <f>IF(ISNUMBER(H1322),YEAR(H1322),"")</f>
        <v/>
      </c>
      <c r="Q1322" s="23">
        <f>IF(D1322="","",IF(COUNTIF(pl_chave,D1322)&gt;0,"No plano atual","Fora do plano: histórico preservado"))</f>
        <v/>
      </c>
      <c r="R1322" s="23">
        <f>IF(A1322&amp;B1322&amp;C1322="","",IF(A1322="","ERRO: falta ID do registro",IF(COUNTIF(ex_id,A1322)&gt;1,"ERRO: ID do registro duplicado",IF(NOT(ISNUMBER(H1322)),"ERRO: data realizada ausente ou inválida",IF(AND(ISNUMBER(pcmd_emissao),N(H1322)&gt;N(pcmd_emissao)),"Verificar: realizada após a emissão","OK")))))</f>
        <v/>
      </c>
      <c r="S1322" s="53" t="n"/>
    </row>
    <row r="1323">
      <c r="A1323" s="25" t="n"/>
      <c r="B1323" s="29" t="n"/>
      <c r="C1323" s="25" t="n"/>
      <c r="D1323" s="23">
        <f>IF(OR(B1323="",C1323=""),"",B1323&amp;"|"&amp;C1323)</f>
        <v/>
      </c>
      <c r="E1323" s="29" t="n"/>
      <c r="F1323" s="52" t="n"/>
      <c r="G1323" s="49" t="n"/>
      <c r="H1323" s="49" t="n"/>
      <c r="I1323" s="30">
        <f>IF(OR(D1323="",NOT(ISNUMBER(G1323))),"",D1323&amp;"|"&amp;YEAR(G1323)&amp;"-"&amp;RIGHT("0"&amp;MONTH(G1323),2)&amp;"-"&amp;RIGHT("0"&amp;DAY(G1323),2))</f>
        <v/>
      </c>
      <c r="J1323" s="52" t="n"/>
      <c r="K1323" s="25" t="n"/>
      <c r="L1323" s="29" t="n"/>
      <c r="M1323" s="25" t="n"/>
      <c r="N1323" s="25" t="n"/>
      <c r="O1323" s="23">
        <f>IF(A1323&amp;B1323&amp;C1323="","",IF(I1323="","Sem vínculo",IF(COUNTIF(oc_chave,I1323)&gt;0,"Vinculada","Previsão não encontrada")))</f>
        <v/>
      </c>
      <c r="P1323" s="39">
        <f>IF(ISNUMBER(H1323),YEAR(H1323),"")</f>
        <v/>
      </c>
      <c r="Q1323" s="23">
        <f>IF(D1323="","",IF(COUNTIF(pl_chave,D1323)&gt;0,"No plano atual","Fora do plano: histórico preservado"))</f>
        <v/>
      </c>
      <c r="R1323" s="23">
        <f>IF(A1323&amp;B1323&amp;C1323="","",IF(A1323="","ERRO: falta ID do registro",IF(COUNTIF(ex_id,A1323)&gt;1,"ERRO: ID do registro duplicado",IF(NOT(ISNUMBER(H1323)),"ERRO: data realizada ausente ou inválida",IF(AND(ISNUMBER(pcmd_emissao),N(H1323)&gt;N(pcmd_emissao)),"Verificar: realizada após a emissão","OK")))))</f>
        <v/>
      </c>
      <c r="S1323" s="53" t="n"/>
    </row>
    <row r="1324">
      <c r="A1324" s="25" t="n"/>
      <c r="B1324" s="29" t="n"/>
      <c r="C1324" s="25" t="n"/>
      <c r="D1324" s="23">
        <f>IF(OR(B1324="",C1324=""),"",B1324&amp;"|"&amp;C1324)</f>
        <v/>
      </c>
      <c r="E1324" s="29" t="n"/>
      <c r="F1324" s="52" t="n"/>
      <c r="G1324" s="49" t="n"/>
      <c r="H1324" s="49" t="n"/>
      <c r="I1324" s="30">
        <f>IF(OR(D1324="",NOT(ISNUMBER(G1324))),"",D1324&amp;"|"&amp;YEAR(G1324)&amp;"-"&amp;RIGHT("0"&amp;MONTH(G1324),2)&amp;"-"&amp;RIGHT("0"&amp;DAY(G1324),2))</f>
        <v/>
      </c>
      <c r="J1324" s="52" t="n"/>
      <c r="K1324" s="25" t="n"/>
      <c r="L1324" s="29" t="n"/>
      <c r="M1324" s="25" t="n"/>
      <c r="N1324" s="25" t="n"/>
      <c r="O1324" s="23">
        <f>IF(A1324&amp;B1324&amp;C1324="","",IF(I1324="","Sem vínculo",IF(COUNTIF(oc_chave,I1324)&gt;0,"Vinculada","Previsão não encontrada")))</f>
        <v/>
      </c>
      <c r="P1324" s="39">
        <f>IF(ISNUMBER(H1324),YEAR(H1324),"")</f>
        <v/>
      </c>
      <c r="Q1324" s="23">
        <f>IF(D1324="","",IF(COUNTIF(pl_chave,D1324)&gt;0,"No plano atual","Fora do plano: histórico preservado"))</f>
        <v/>
      </c>
      <c r="R1324" s="23">
        <f>IF(A1324&amp;B1324&amp;C1324="","",IF(A1324="","ERRO: falta ID do registro",IF(COUNTIF(ex_id,A1324)&gt;1,"ERRO: ID do registro duplicado",IF(NOT(ISNUMBER(H1324)),"ERRO: data realizada ausente ou inválida",IF(AND(ISNUMBER(pcmd_emissao),N(H1324)&gt;N(pcmd_emissao)),"Verificar: realizada após a emissão","OK")))))</f>
        <v/>
      </c>
      <c r="S1324" s="53" t="n"/>
    </row>
    <row r="1325">
      <c r="A1325" s="25" t="n"/>
      <c r="B1325" s="29" t="n"/>
      <c r="C1325" s="25" t="n"/>
      <c r="D1325" s="23">
        <f>IF(OR(B1325="",C1325=""),"",B1325&amp;"|"&amp;C1325)</f>
        <v/>
      </c>
      <c r="E1325" s="29" t="n"/>
      <c r="F1325" s="52" t="n"/>
      <c r="G1325" s="49" t="n"/>
      <c r="H1325" s="49" t="n"/>
      <c r="I1325" s="30">
        <f>IF(OR(D1325="",NOT(ISNUMBER(G1325))),"",D1325&amp;"|"&amp;YEAR(G1325)&amp;"-"&amp;RIGHT("0"&amp;MONTH(G1325),2)&amp;"-"&amp;RIGHT("0"&amp;DAY(G1325),2))</f>
        <v/>
      </c>
      <c r="J1325" s="52" t="n"/>
      <c r="K1325" s="25" t="n"/>
      <c r="L1325" s="29" t="n"/>
      <c r="M1325" s="25" t="n"/>
      <c r="N1325" s="25" t="n"/>
      <c r="O1325" s="23">
        <f>IF(A1325&amp;B1325&amp;C1325="","",IF(I1325="","Sem vínculo",IF(COUNTIF(oc_chave,I1325)&gt;0,"Vinculada","Previsão não encontrada")))</f>
        <v/>
      </c>
      <c r="P1325" s="39">
        <f>IF(ISNUMBER(H1325),YEAR(H1325),"")</f>
        <v/>
      </c>
      <c r="Q1325" s="23">
        <f>IF(D1325="","",IF(COUNTIF(pl_chave,D1325)&gt;0,"No plano atual","Fora do plano: histórico preservado"))</f>
        <v/>
      </c>
      <c r="R1325" s="23">
        <f>IF(A1325&amp;B1325&amp;C1325="","",IF(A1325="","ERRO: falta ID do registro",IF(COUNTIF(ex_id,A1325)&gt;1,"ERRO: ID do registro duplicado",IF(NOT(ISNUMBER(H1325)),"ERRO: data realizada ausente ou inválida",IF(AND(ISNUMBER(pcmd_emissao),N(H1325)&gt;N(pcmd_emissao)),"Verificar: realizada após a emissão","OK")))))</f>
        <v/>
      </c>
      <c r="S1325" s="53" t="n"/>
    </row>
    <row r="1326">
      <c r="A1326" s="25" t="n"/>
      <c r="B1326" s="29" t="n"/>
      <c r="C1326" s="25" t="n"/>
      <c r="D1326" s="23">
        <f>IF(OR(B1326="",C1326=""),"",B1326&amp;"|"&amp;C1326)</f>
        <v/>
      </c>
      <c r="E1326" s="29" t="n"/>
      <c r="F1326" s="52" t="n"/>
      <c r="G1326" s="49" t="n"/>
      <c r="H1326" s="49" t="n"/>
      <c r="I1326" s="30">
        <f>IF(OR(D1326="",NOT(ISNUMBER(G1326))),"",D1326&amp;"|"&amp;YEAR(G1326)&amp;"-"&amp;RIGHT("0"&amp;MONTH(G1326),2)&amp;"-"&amp;RIGHT("0"&amp;DAY(G1326),2))</f>
        <v/>
      </c>
      <c r="J1326" s="52" t="n"/>
      <c r="K1326" s="25" t="n"/>
      <c r="L1326" s="29" t="n"/>
      <c r="M1326" s="25" t="n"/>
      <c r="N1326" s="25" t="n"/>
      <c r="O1326" s="23">
        <f>IF(A1326&amp;B1326&amp;C1326="","",IF(I1326="","Sem vínculo",IF(COUNTIF(oc_chave,I1326)&gt;0,"Vinculada","Previsão não encontrada")))</f>
        <v/>
      </c>
      <c r="P1326" s="39">
        <f>IF(ISNUMBER(H1326),YEAR(H1326),"")</f>
        <v/>
      </c>
      <c r="Q1326" s="23">
        <f>IF(D1326="","",IF(COUNTIF(pl_chave,D1326)&gt;0,"No plano atual","Fora do plano: histórico preservado"))</f>
        <v/>
      </c>
      <c r="R1326" s="23">
        <f>IF(A1326&amp;B1326&amp;C1326="","",IF(A1326="","ERRO: falta ID do registro",IF(COUNTIF(ex_id,A1326)&gt;1,"ERRO: ID do registro duplicado",IF(NOT(ISNUMBER(H1326)),"ERRO: data realizada ausente ou inválida",IF(AND(ISNUMBER(pcmd_emissao),N(H1326)&gt;N(pcmd_emissao)),"Verificar: realizada após a emissão","OK")))))</f>
        <v/>
      </c>
      <c r="S1326" s="53" t="n"/>
    </row>
    <row r="1327">
      <c r="A1327" s="25" t="n"/>
      <c r="B1327" s="29" t="n"/>
      <c r="C1327" s="25" t="n"/>
      <c r="D1327" s="23">
        <f>IF(OR(B1327="",C1327=""),"",B1327&amp;"|"&amp;C1327)</f>
        <v/>
      </c>
      <c r="E1327" s="29" t="n"/>
      <c r="F1327" s="52" t="n"/>
      <c r="G1327" s="49" t="n"/>
      <c r="H1327" s="49" t="n"/>
      <c r="I1327" s="30">
        <f>IF(OR(D1327="",NOT(ISNUMBER(G1327))),"",D1327&amp;"|"&amp;YEAR(G1327)&amp;"-"&amp;RIGHT("0"&amp;MONTH(G1327),2)&amp;"-"&amp;RIGHT("0"&amp;DAY(G1327),2))</f>
        <v/>
      </c>
      <c r="J1327" s="52" t="n"/>
      <c r="K1327" s="25" t="n"/>
      <c r="L1327" s="29" t="n"/>
      <c r="M1327" s="25" t="n"/>
      <c r="N1327" s="25" t="n"/>
      <c r="O1327" s="23">
        <f>IF(A1327&amp;B1327&amp;C1327="","",IF(I1327="","Sem vínculo",IF(COUNTIF(oc_chave,I1327)&gt;0,"Vinculada","Previsão não encontrada")))</f>
        <v/>
      </c>
      <c r="P1327" s="39">
        <f>IF(ISNUMBER(H1327),YEAR(H1327),"")</f>
        <v/>
      </c>
      <c r="Q1327" s="23">
        <f>IF(D1327="","",IF(COUNTIF(pl_chave,D1327)&gt;0,"No plano atual","Fora do plano: histórico preservado"))</f>
        <v/>
      </c>
      <c r="R1327" s="23">
        <f>IF(A1327&amp;B1327&amp;C1327="","",IF(A1327="","ERRO: falta ID do registro",IF(COUNTIF(ex_id,A1327)&gt;1,"ERRO: ID do registro duplicado",IF(NOT(ISNUMBER(H1327)),"ERRO: data realizada ausente ou inválida",IF(AND(ISNUMBER(pcmd_emissao),N(H1327)&gt;N(pcmd_emissao)),"Verificar: realizada após a emissão","OK")))))</f>
        <v/>
      </c>
      <c r="S1327" s="53" t="n"/>
    </row>
    <row r="1328">
      <c r="A1328" s="25" t="n"/>
      <c r="B1328" s="29" t="n"/>
      <c r="C1328" s="25" t="n"/>
      <c r="D1328" s="23">
        <f>IF(OR(B1328="",C1328=""),"",B1328&amp;"|"&amp;C1328)</f>
        <v/>
      </c>
      <c r="E1328" s="29" t="n"/>
      <c r="F1328" s="52" t="n"/>
      <c r="G1328" s="49" t="n"/>
      <c r="H1328" s="49" t="n"/>
      <c r="I1328" s="30">
        <f>IF(OR(D1328="",NOT(ISNUMBER(G1328))),"",D1328&amp;"|"&amp;YEAR(G1328)&amp;"-"&amp;RIGHT("0"&amp;MONTH(G1328),2)&amp;"-"&amp;RIGHT("0"&amp;DAY(G1328),2))</f>
        <v/>
      </c>
      <c r="J1328" s="52" t="n"/>
      <c r="K1328" s="25" t="n"/>
      <c r="L1328" s="29" t="n"/>
      <c r="M1328" s="25" t="n"/>
      <c r="N1328" s="25" t="n"/>
      <c r="O1328" s="23">
        <f>IF(A1328&amp;B1328&amp;C1328="","",IF(I1328="","Sem vínculo",IF(COUNTIF(oc_chave,I1328)&gt;0,"Vinculada","Previsão não encontrada")))</f>
        <v/>
      </c>
      <c r="P1328" s="39">
        <f>IF(ISNUMBER(H1328),YEAR(H1328),"")</f>
        <v/>
      </c>
      <c r="Q1328" s="23">
        <f>IF(D1328="","",IF(COUNTIF(pl_chave,D1328)&gt;0,"No plano atual","Fora do plano: histórico preservado"))</f>
        <v/>
      </c>
      <c r="R1328" s="23">
        <f>IF(A1328&amp;B1328&amp;C1328="","",IF(A1328="","ERRO: falta ID do registro",IF(COUNTIF(ex_id,A1328)&gt;1,"ERRO: ID do registro duplicado",IF(NOT(ISNUMBER(H1328)),"ERRO: data realizada ausente ou inválida",IF(AND(ISNUMBER(pcmd_emissao),N(H1328)&gt;N(pcmd_emissao)),"Verificar: realizada após a emissão","OK")))))</f>
        <v/>
      </c>
      <c r="S1328" s="53" t="n"/>
    </row>
    <row r="1329">
      <c r="A1329" s="25" t="n"/>
      <c r="B1329" s="29" t="n"/>
      <c r="C1329" s="25" t="n"/>
      <c r="D1329" s="23">
        <f>IF(OR(B1329="",C1329=""),"",B1329&amp;"|"&amp;C1329)</f>
        <v/>
      </c>
      <c r="E1329" s="29" t="n"/>
      <c r="F1329" s="52" t="n"/>
      <c r="G1329" s="49" t="n"/>
      <c r="H1329" s="49" t="n"/>
      <c r="I1329" s="30">
        <f>IF(OR(D1329="",NOT(ISNUMBER(G1329))),"",D1329&amp;"|"&amp;YEAR(G1329)&amp;"-"&amp;RIGHT("0"&amp;MONTH(G1329),2)&amp;"-"&amp;RIGHT("0"&amp;DAY(G1329),2))</f>
        <v/>
      </c>
      <c r="J1329" s="52" t="n"/>
      <c r="K1329" s="25" t="n"/>
      <c r="L1329" s="29" t="n"/>
      <c r="M1329" s="25" t="n"/>
      <c r="N1329" s="25" t="n"/>
      <c r="O1329" s="23">
        <f>IF(A1329&amp;B1329&amp;C1329="","",IF(I1329="","Sem vínculo",IF(COUNTIF(oc_chave,I1329)&gt;0,"Vinculada","Previsão não encontrada")))</f>
        <v/>
      </c>
      <c r="P1329" s="39">
        <f>IF(ISNUMBER(H1329),YEAR(H1329),"")</f>
        <v/>
      </c>
      <c r="Q1329" s="23">
        <f>IF(D1329="","",IF(COUNTIF(pl_chave,D1329)&gt;0,"No plano atual","Fora do plano: histórico preservado"))</f>
        <v/>
      </c>
      <c r="R1329" s="23">
        <f>IF(A1329&amp;B1329&amp;C1329="","",IF(A1329="","ERRO: falta ID do registro",IF(COUNTIF(ex_id,A1329)&gt;1,"ERRO: ID do registro duplicado",IF(NOT(ISNUMBER(H1329)),"ERRO: data realizada ausente ou inválida",IF(AND(ISNUMBER(pcmd_emissao),N(H1329)&gt;N(pcmd_emissao)),"Verificar: realizada após a emissão","OK")))))</f>
        <v/>
      </c>
      <c r="S1329" s="53" t="n"/>
    </row>
    <row r="1330">
      <c r="A1330" s="25" t="n"/>
      <c r="B1330" s="29" t="n"/>
      <c r="C1330" s="25" t="n"/>
      <c r="D1330" s="23">
        <f>IF(OR(B1330="",C1330=""),"",B1330&amp;"|"&amp;C1330)</f>
        <v/>
      </c>
      <c r="E1330" s="29" t="n"/>
      <c r="F1330" s="52" t="n"/>
      <c r="G1330" s="49" t="n"/>
      <c r="H1330" s="49" t="n"/>
      <c r="I1330" s="30">
        <f>IF(OR(D1330="",NOT(ISNUMBER(G1330))),"",D1330&amp;"|"&amp;YEAR(G1330)&amp;"-"&amp;RIGHT("0"&amp;MONTH(G1330),2)&amp;"-"&amp;RIGHT("0"&amp;DAY(G1330),2))</f>
        <v/>
      </c>
      <c r="J1330" s="52" t="n"/>
      <c r="K1330" s="25" t="n"/>
      <c r="L1330" s="29" t="n"/>
      <c r="M1330" s="25" t="n"/>
      <c r="N1330" s="25" t="n"/>
      <c r="O1330" s="23">
        <f>IF(A1330&amp;B1330&amp;C1330="","",IF(I1330="","Sem vínculo",IF(COUNTIF(oc_chave,I1330)&gt;0,"Vinculada","Previsão não encontrada")))</f>
        <v/>
      </c>
      <c r="P1330" s="39">
        <f>IF(ISNUMBER(H1330),YEAR(H1330),"")</f>
        <v/>
      </c>
      <c r="Q1330" s="23">
        <f>IF(D1330="","",IF(COUNTIF(pl_chave,D1330)&gt;0,"No plano atual","Fora do plano: histórico preservado"))</f>
        <v/>
      </c>
      <c r="R1330" s="23">
        <f>IF(A1330&amp;B1330&amp;C1330="","",IF(A1330="","ERRO: falta ID do registro",IF(COUNTIF(ex_id,A1330)&gt;1,"ERRO: ID do registro duplicado",IF(NOT(ISNUMBER(H1330)),"ERRO: data realizada ausente ou inválida",IF(AND(ISNUMBER(pcmd_emissao),N(H1330)&gt;N(pcmd_emissao)),"Verificar: realizada após a emissão","OK")))))</f>
        <v/>
      </c>
      <c r="S1330" s="53" t="n"/>
    </row>
    <row r="1331">
      <c r="A1331" s="25" t="n"/>
      <c r="B1331" s="29" t="n"/>
      <c r="C1331" s="25" t="n"/>
      <c r="D1331" s="23">
        <f>IF(OR(B1331="",C1331=""),"",B1331&amp;"|"&amp;C1331)</f>
        <v/>
      </c>
      <c r="E1331" s="29" t="n"/>
      <c r="F1331" s="52" t="n"/>
      <c r="G1331" s="49" t="n"/>
      <c r="H1331" s="49" t="n"/>
      <c r="I1331" s="30">
        <f>IF(OR(D1331="",NOT(ISNUMBER(G1331))),"",D1331&amp;"|"&amp;YEAR(G1331)&amp;"-"&amp;RIGHT("0"&amp;MONTH(G1331),2)&amp;"-"&amp;RIGHT("0"&amp;DAY(G1331),2))</f>
        <v/>
      </c>
      <c r="J1331" s="52" t="n"/>
      <c r="K1331" s="25" t="n"/>
      <c r="L1331" s="29" t="n"/>
      <c r="M1331" s="25" t="n"/>
      <c r="N1331" s="25" t="n"/>
      <c r="O1331" s="23">
        <f>IF(A1331&amp;B1331&amp;C1331="","",IF(I1331="","Sem vínculo",IF(COUNTIF(oc_chave,I1331)&gt;0,"Vinculada","Previsão não encontrada")))</f>
        <v/>
      </c>
      <c r="P1331" s="39">
        <f>IF(ISNUMBER(H1331),YEAR(H1331),"")</f>
        <v/>
      </c>
      <c r="Q1331" s="23">
        <f>IF(D1331="","",IF(COUNTIF(pl_chave,D1331)&gt;0,"No plano atual","Fora do plano: histórico preservado"))</f>
        <v/>
      </c>
      <c r="R1331" s="23">
        <f>IF(A1331&amp;B1331&amp;C1331="","",IF(A1331="","ERRO: falta ID do registro",IF(COUNTIF(ex_id,A1331)&gt;1,"ERRO: ID do registro duplicado",IF(NOT(ISNUMBER(H1331)),"ERRO: data realizada ausente ou inválida",IF(AND(ISNUMBER(pcmd_emissao),N(H1331)&gt;N(pcmd_emissao)),"Verificar: realizada após a emissão","OK")))))</f>
        <v/>
      </c>
      <c r="S1331" s="53" t="n"/>
    </row>
    <row r="1332">
      <c r="A1332" s="25" t="n"/>
      <c r="B1332" s="29" t="n"/>
      <c r="C1332" s="25" t="n"/>
      <c r="D1332" s="23">
        <f>IF(OR(B1332="",C1332=""),"",B1332&amp;"|"&amp;C1332)</f>
        <v/>
      </c>
      <c r="E1332" s="29" t="n"/>
      <c r="F1332" s="52" t="n"/>
      <c r="G1332" s="49" t="n"/>
      <c r="H1332" s="49" t="n"/>
      <c r="I1332" s="30">
        <f>IF(OR(D1332="",NOT(ISNUMBER(G1332))),"",D1332&amp;"|"&amp;YEAR(G1332)&amp;"-"&amp;RIGHT("0"&amp;MONTH(G1332),2)&amp;"-"&amp;RIGHT("0"&amp;DAY(G1332),2))</f>
        <v/>
      </c>
      <c r="J1332" s="52" t="n"/>
      <c r="K1332" s="25" t="n"/>
      <c r="L1332" s="29" t="n"/>
      <c r="M1332" s="25" t="n"/>
      <c r="N1332" s="25" t="n"/>
      <c r="O1332" s="23">
        <f>IF(A1332&amp;B1332&amp;C1332="","",IF(I1332="","Sem vínculo",IF(COUNTIF(oc_chave,I1332)&gt;0,"Vinculada","Previsão não encontrada")))</f>
        <v/>
      </c>
      <c r="P1332" s="39">
        <f>IF(ISNUMBER(H1332),YEAR(H1332),"")</f>
        <v/>
      </c>
      <c r="Q1332" s="23">
        <f>IF(D1332="","",IF(COUNTIF(pl_chave,D1332)&gt;0,"No plano atual","Fora do plano: histórico preservado"))</f>
        <v/>
      </c>
      <c r="R1332" s="23">
        <f>IF(A1332&amp;B1332&amp;C1332="","",IF(A1332="","ERRO: falta ID do registro",IF(COUNTIF(ex_id,A1332)&gt;1,"ERRO: ID do registro duplicado",IF(NOT(ISNUMBER(H1332)),"ERRO: data realizada ausente ou inválida",IF(AND(ISNUMBER(pcmd_emissao),N(H1332)&gt;N(pcmd_emissao)),"Verificar: realizada após a emissão","OK")))))</f>
        <v/>
      </c>
      <c r="S1332" s="53" t="n"/>
    </row>
    <row r="1333">
      <c r="A1333" s="25" t="n"/>
      <c r="B1333" s="29" t="n"/>
      <c r="C1333" s="25" t="n"/>
      <c r="D1333" s="23">
        <f>IF(OR(B1333="",C1333=""),"",B1333&amp;"|"&amp;C1333)</f>
        <v/>
      </c>
      <c r="E1333" s="29" t="n"/>
      <c r="F1333" s="52" t="n"/>
      <c r="G1333" s="49" t="n"/>
      <c r="H1333" s="49" t="n"/>
      <c r="I1333" s="30">
        <f>IF(OR(D1333="",NOT(ISNUMBER(G1333))),"",D1333&amp;"|"&amp;YEAR(G1333)&amp;"-"&amp;RIGHT("0"&amp;MONTH(G1333),2)&amp;"-"&amp;RIGHT("0"&amp;DAY(G1333),2))</f>
        <v/>
      </c>
      <c r="J1333" s="52" t="n"/>
      <c r="K1333" s="25" t="n"/>
      <c r="L1333" s="29" t="n"/>
      <c r="M1333" s="25" t="n"/>
      <c r="N1333" s="25" t="n"/>
      <c r="O1333" s="23">
        <f>IF(A1333&amp;B1333&amp;C1333="","",IF(I1333="","Sem vínculo",IF(COUNTIF(oc_chave,I1333)&gt;0,"Vinculada","Previsão não encontrada")))</f>
        <v/>
      </c>
      <c r="P1333" s="39">
        <f>IF(ISNUMBER(H1333),YEAR(H1333),"")</f>
        <v/>
      </c>
      <c r="Q1333" s="23">
        <f>IF(D1333="","",IF(COUNTIF(pl_chave,D1333)&gt;0,"No plano atual","Fora do plano: histórico preservado"))</f>
        <v/>
      </c>
      <c r="R1333" s="23">
        <f>IF(A1333&amp;B1333&amp;C1333="","",IF(A1333="","ERRO: falta ID do registro",IF(COUNTIF(ex_id,A1333)&gt;1,"ERRO: ID do registro duplicado",IF(NOT(ISNUMBER(H1333)),"ERRO: data realizada ausente ou inválida",IF(AND(ISNUMBER(pcmd_emissao),N(H1333)&gt;N(pcmd_emissao)),"Verificar: realizada após a emissão","OK")))))</f>
        <v/>
      </c>
      <c r="S1333" s="53" t="n"/>
    </row>
    <row r="1334">
      <c r="A1334" s="25" t="n"/>
      <c r="B1334" s="29" t="n"/>
      <c r="C1334" s="25" t="n"/>
      <c r="D1334" s="23">
        <f>IF(OR(B1334="",C1334=""),"",B1334&amp;"|"&amp;C1334)</f>
        <v/>
      </c>
      <c r="E1334" s="29" t="n"/>
      <c r="F1334" s="52" t="n"/>
      <c r="G1334" s="49" t="n"/>
      <c r="H1334" s="49" t="n"/>
      <c r="I1334" s="30">
        <f>IF(OR(D1334="",NOT(ISNUMBER(G1334))),"",D1334&amp;"|"&amp;YEAR(G1334)&amp;"-"&amp;RIGHT("0"&amp;MONTH(G1334),2)&amp;"-"&amp;RIGHT("0"&amp;DAY(G1334),2))</f>
        <v/>
      </c>
      <c r="J1334" s="52" t="n"/>
      <c r="K1334" s="25" t="n"/>
      <c r="L1334" s="29" t="n"/>
      <c r="M1334" s="25" t="n"/>
      <c r="N1334" s="25" t="n"/>
      <c r="O1334" s="23">
        <f>IF(A1334&amp;B1334&amp;C1334="","",IF(I1334="","Sem vínculo",IF(COUNTIF(oc_chave,I1334)&gt;0,"Vinculada","Previsão não encontrada")))</f>
        <v/>
      </c>
      <c r="P1334" s="39">
        <f>IF(ISNUMBER(H1334),YEAR(H1334),"")</f>
        <v/>
      </c>
      <c r="Q1334" s="23">
        <f>IF(D1334="","",IF(COUNTIF(pl_chave,D1334)&gt;0,"No plano atual","Fora do plano: histórico preservado"))</f>
        <v/>
      </c>
      <c r="R1334" s="23">
        <f>IF(A1334&amp;B1334&amp;C1334="","",IF(A1334="","ERRO: falta ID do registro",IF(COUNTIF(ex_id,A1334)&gt;1,"ERRO: ID do registro duplicado",IF(NOT(ISNUMBER(H1334)),"ERRO: data realizada ausente ou inválida",IF(AND(ISNUMBER(pcmd_emissao),N(H1334)&gt;N(pcmd_emissao)),"Verificar: realizada após a emissão","OK")))))</f>
        <v/>
      </c>
      <c r="S1334" s="53" t="n"/>
    </row>
    <row r="1335">
      <c r="A1335" s="25" t="n"/>
      <c r="B1335" s="29" t="n"/>
      <c r="C1335" s="25" t="n"/>
      <c r="D1335" s="23">
        <f>IF(OR(B1335="",C1335=""),"",B1335&amp;"|"&amp;C1335)</f>
        <v/>
      </c>
      <c r="E1335" s="29" t="n"/>
      <c r="F1335" s="52" t="n"/>
      <c r="G1335" s="49" t="n"/>
      <c r="H1335" s="49" t="n"/>
      <c r="I1335" s="30">
        <f>IF(OR(D1335="",NOT(ISNUMBER(G1335))),"",D1335&amp;"|"&amp;YEAR(G1335)&amp;"-"&amp;RIGHT("0"&amp;MONTH(G1335),2)&amp;"-"&amp;RIGHT("0"&amp;DAY(G1335),2))</f>
        <v/>
      </c>
      <c r="J1335" s="52" t="n"/>
      <c r="K1335" s="25" t="n"/>
      <c r="L1335" s="29" t="n"/>
      <c r="M1335" s="25" t="n"/>
      <c r="N1335" s="25" t="n"/>
      <c r="O1335" s="23">
        <f>IF(A1335&amp;B1335&amp;C1335="","",IF(I1335="","Sem vínculo",IF(COUNTIF(oc_chave,I1335)&gt;0,"Vinculada","Previsão não encontrada")))</f>
        <v/>
      </c>
      <c r="P1335" s="39">
        <f>IF(ISNUMBER(H1335),YEAR(H1335),"")</f>
        <v/>
      </c>
      <c r="Q1335" s="23">
        <f>IF(D1335="","",IF(COUNTIF(pl_chave,D1335)&gt;0,"No plano atual","Fora do plano: histórico preservado"))</f>
        <v/>
      </c>
      <c r="R1335" s="23">
        <f>IF(A1335&amp;B1335&amp;C1335="","",IF(A1335="","ERRO: falta ID do registro",IF(COUNTIF(ex_id,A1335)&gt;1,"ERRO: ID do registro duplicado",IF(NOT(ISNUMBER(H1335)),"ERRO: data realizada ausente ou inválida",IF(AND(ISNUMBER(pcmd_emissao),N(H1335)&gt;N(pcmd_emissao)),"Verificar: realizada após a emissão","OK")))))</f>
        <v/>
      </c>
      <c r="S1335" s="53" t="n"/>
    </row>
    <row r="1336">
      <c r="A1336" s="25" t="n"/>
      <c r="B1336" s="29" t="n"/>
      <c r="C1336" s="25" t="n"/>
      <c r="D1336" s="23">
        <f>IF(OR(B1336="",C1336=""),"",B1336&amp;"|"&amp;C1336)</f>
        <v/>
      </c>
      <c r="E1336" s="29" t="n"/>
      <c r="F1336" s="52" t="n"/>
      <c r="G1336" s="49" t="n"/>
      <c r="H1336" s="49" t="n"/>
      <c r="I1336" s="30">
        <f>IF(OR(D1336="",NOT(ISNUMBER(G1336))),"",D1336&amp;"|"&amp;YEAR(G1336)&amp;"-"&amp;RIGHT("0"&amp;MONTH(G1336),2)&amp;"-"&amp;RIGHT("0"&amp;DAY(G1336),2))</f>
        <v/>
      </c>
      <c r="J1336" s="52" t="n"/>
      <c r="K1336" s="25" t="n"/>
      <c r="L1336" s="29" t="n"/>
      <c r="M1336" s="25" t="n"/>
      <c r="N1336" s="25" t="n"/>
      <c r="O1336" s="23">
        <f>IF(A1336&amp;B1336&amp;C1336="","",IF(I1336="","Sem vínculo",IF(COUNTIF(oc_chave,I1336)&gt;0,"Vinculada","Previsão não encontrada")))</f>
        <v/>
      </c>
      <c r="P1336" s="39">
        <f>IF(ISNUMBER(H1336),YEAR(H1336),"")</f>
        <v/>
      </c>
      <c r="Q1336" s="23">
        <f>IF(D1336="","",IF(COUNTIF(pl_chave,D1336)&gt;0,"No plano atual","Fora do plano: histórico preservado"))</f>
        <v/>
      </c>
      <c r="R1336" s="23">
        <f>IF(A1336&amp;B1336&amp;C1336="","",IF(A1336="","ERRO: falta ID do registro",IF(COUNTIF(ex_id,A1336)&gt;1,"ERRO: ID do registro duplicado",IF(NOT(ISNUMBER(H1336)),"ERRO: data realizada ausente ou inválida",IF(AND(ISNUMBER(pcmd_emissao),N(H1336)&gt;N(pcmd_emissao)),"Verificar: realizada após a emissão","OK")))))</f>
        <v/>
      </c>
      <c r="S1336" s="53" t="n"/>
    </row>
    <row r="1337">
      <c r="A1337" s="25" t="n"/>
      <c r="B1337" s="29" t="n"/>
      <c r="C1337" s="25" t="n"/>
      <c r="D1337" s="23">
        <f>IF(OR(B1337="",C1337=""),"",B1337&amp;"|"&amp;C1337)</f>
        <v/>
      </c>
      <c r="E1337" s="29" t="n"/>
      <c r="F1337" s="52" t="n"/>
      <c r="G1337" s="49" t="n"/>
      <c r="H1337" s="49" t="n"/>
      <c r="I1337" s="30">
        <f>IF(OR(D1337="",NOT(ISNUMBER(G1337))),"",D1337&amp;"|"&amp;YEAR(G1337)&amp;"-"&amp;RIGHT("0"&amp;MONTH(G1337),2)&amp;"-"&amp;RIGHT("0"&amp;DAY(G1337),2))</f>
        <v/>
      </c>
      <c r="J1337" s="52" t="n"/>
      <c r="K1337" s="25" t="n"/>
      <c r="L1337" s="29" t="n"/>
      <c r="M1337" s="25" t="n"/>
      <c r="N1337" s="25" t="n"/>
      <c r="O1337" s="23">
        <f>IF(A1337&amp;B1337&amp;C1337="","",IF(I1337="","Sem vínculo",IF(COUNTIF(oc_chave,I1337)&gt;0,"Vinculada","Previsão não encontrada")))</f>
        <v/>
      </c>
      <c r="P1337" s="39">
        <f>IF(ISNUMBER(H1337),YEAR(H1337),"")</f>
        <v/>
      </c>
      <c r="Q1337" s="23">
        <f>IF(D1337="","",IF(COUNTIF(pl_chave,D1337)&gt;0,"No plano atual","Fora do plano: histórico preservado"))</f>
        <v/>
      </c>
      <c r="R1337" s="23">
        <f>IF(A1337&amp;B1337&amp;C1337="","",IF(A1337="","ERRO: falta ID do registro",IF(COUNTIF(ex_id,A1337)&gt;1,"ERRO: ID do registro duplicado",IF(NOT(ISNUMBER(H1337)),"ERRO: data realizada ausente ou inválida",IF(AND(ISNUMBER(pcmd_emissao),N(H1337)&gt;N(pcmd_emissao)),"Verificar: realizada após a emissão","OK")))))</f>
        <v/>
      </c>
      <c r="S1337" s="53" t="n"/>
    </row>
    <row r="1338">
      <c r="A1338" s="25" t="n"/>
      <c r="B1338" s="29" t="n"/>
      <c r="C1338" s="25" t="n"/>
      <c r="D1338" s="23">
        <f>IF(OR(B1338="",C1338=""),"",B1338&amp;"|"&amp;C1338)</f>
        <v/>
      </c>
      <c r="E1338" s="29" t="n"/>
      <c r="F1338" s="52" t="n"/>
      <c r="G1338" s="49" t="n"/>
      <c r="H1338" s="49" t="n"/>
      <c r="I1338" s="30">
        <f>IF(OR(D1338="",NOT(ISNUMBER(G1338))),"",D1338&amp;"|"&amp;YEAR(G1338)&amp;"-"&amp;RIGHT("0"&amp;MONTH(G1338),2)&amp;"-"&amp;RIGHT("0"&amp;DAY(G1338),2))</f>
        <v/>
      </c>
      <c r="J1338" s="52" t="n"/>
      <c r="K1338" s="25" t="n"/>
      <c r="L1338" s="29" t="n"/>
      <c r="M1338" s="25" t="n"/>
      <c r="N1338" s="25" t="n"/>
      <c r="O1338" s="23">
        <f>IF(A1338&amp;B1338&amp;C1338="","",IF(I1338="","Sem vínculo",IF(COUNTIF(oc_chave,I1338)&gt;0,"Vinculada","Previsão não encontrada")))</f>
        <v/>
      </c>
      <c r="P1338" s="39">
        <f>IF(ISNUMBER(H1338),YEAR(H1338),"")</f>
        <v/>
      </c>
      <c r="Q1338" s="23">
        <f>IF(D1338="","",IF(COUNTIF(pl_chave,D1338)&gt;0,"No plano atual","Fora do plano: histórico preservado"))</f>
        <v/>
      </c>
      <c r="R1338" s="23">
        <f>IF(A1338&amp;B1338&amp;C1338="","",IF(A1338="","ERRO: falta ID do registro",IF(COUNTIF(ex_id,A1338)&gt;1,"ERRO: ID do registro duplicado",IF(NOT(ISNUMBER(H1338)),"ERRO: data realizada ausente ou inválida",IF(AND(ISNUMBER(pcmd_emissao),N(H1338)&gt;N(pcmd_emissao)),"Verificar: realizada após a emissão","OK")))))</f>
        <v/>
      </c>
      <c r="S1338" s="53" t="n"/>
    </row>
    <row r="1339">
      <c r="A1339" s="25" t="n"/>
      <c r="B1339" s="29" t="n"/>
      <c r="C1339" s="25" t="n"/>
      <c r="D1339" s="23">
        <f>IF(OR(B1339="",C1339=""),"",B1339&amp;"|"&amp;C1339)</f>
        <v/>
      </c>
      <c r="E1339" s="29" t="n"/>
      <c r="F1339" s="52" t="n"/>
      <c r="G1339" s="49" t="n"/>
      <c r="H1339" s="49" t="n"/>
      <c r="I1339" s="30">
        <f>IF(OR(D1339="",NOT(ISNUMBER(G1339))),"",D1339&amp;"|"&amp;YEAR(G1339)&amp;"-"&amp;RIGHT("0"&amp;MONTH(G1339),2)&amp;"-"&amp;RIGHT("0"&amp;DAY(G1339),2))</f>
        <v/>
      </c>
      <c r="J1339" s="52" t="n"/>
      <c r="K1339" s="25" t="n"/>
      <c r="L1339" s="29" t="n"/>
      <c r="M1339" s="25" t="n"/>
      <c r="N1339" s="25" t="n"/>
      <c r="O1339" s="23">
        <f>IF(A1339&amp;B1339&amp;C1339="","",IF(I1339="","Sem vínculo",IF(COUNTIF(oc_chave,I1339)&gt;0,"Vinculada","Previsão não encontrada")))</f>
        <v/>
      </c>
      <c r="P1339" s="39">
        <f>IF(ISNUMBER(H1339),YEAR(H1339),"")</f>
        <v/>
      </c>
      <c r="Q1339" s="23">
        <f>IF(D1339="","",IF(COUNTIF(pl_chave,D1339)&gt;0,"No plano atual","Fora do plano: histórico preservado"))</f>
        <v/>
      </c>
      <c r="R1339" s="23">
        <f>IF(A1339&amp;B1339&amp;C1339="","",IF(A1339="","ERRO: falta ID do registro",IF(COUNTIF(ex_id,A1339)&gt;1,"ERRO: ID do registro duplicado",IF(NOT(ISNUMBER(H1339)),"ERRO: data realizada ausente ou inválida",IF(AND(ISNUMBER(pcmd_emissao),N(H1339)&gt;N(pcmd_emissao)),"Verificar: realizada após a emissão","OK")))))</f>
        <v/>
      </c>
      <c r="S1339" s="53" t="n"/>
    </row>
    <row r="1340">
      <c r="A1340" s="25" t="n"/>
      <c r="B1340" s="29" t="n"/>
      <c r="C1340" s="25" t="n"/>
      <c r="D1340" s="23">
        <f>IF(OR(B1340="",C1340=""),"",B1340&amp;"|"&amp;C1340)</f>
        <v/>
      </c>
      <c r="E1340" s="29" t="n"/>
      <c r="F1340" s="52" t="n"/>
      <c r="G1340" s="49" t="n"/>
      <c r="H1340" s="49" t="n"/>
      <c r="I1340" s="30">
        <f>IF(OR(D1340="",NOT(ISNUMBER(G1340))),"",D1340&amp;"|"&amp;YEAR(G1340)&amp;"-"&amp;RIGHT("0"&amp;MONTH(G1340),2)&amp;"-"&amp;RIGHT("0"&amp;DAY(G1340),2))</f>
        <v/>
      </c>
      <c r="J1340" s="52" t="n"/>
      <c r="K1340" s="25" t="n"/>
      <c r="L1340" s="29" t="n"/>
      <c r="M1340" s="25" t="n"/>
      <c r="N1340" s="25" t="n"/>
      <c r="O1340" s="23">
        <f>IF(A1340&amp;B1340&amp;C1340="","",IF(I1340="","Sem vínculo",IF(COUNTIF(oc_chave,I1340)&gt;0,"Vinculada","Previsão não encontrada")))</f>
        <v/>
      </c>
      <c r="P1340" s="39">
        <f>IF(ISNUMBER(H1340),YEAR(H1340),"")</f>
        <v/>
      </c>
      <c r="Q1340" s="23">
        <f>IF(D1340="","",IF(COUNTIF(pl_chave,D1340)&gt;0,"No plano atual","Fora do plano: histórico preservado"))</f>
        <v/>
      </c>
      <c r="R1340" s="23">
        <f>IF(A1340&amp;B1340&amp;C1340="","",IF(A1340="","ERRO: falta ID do registro",IF(COUNTIF(ex_id,A1340)&gt;1,"ERRO: ID do registro duplicado",IF(NOT(ISNUMBER(H1340)),"ERRO: data realizada ausente ou inválida",IF(AND(ISNUMBER(pcmd_emissao),N(H1340)&gt;N(pcmd_emissao)),"Verificar: realizada após a emissão","OK")))))</f>
        <v/>
      </c>
      <c r="S1340" s="53" t="n"/>
    </row>
    <row r="1341">
      <c r="A1341" s="25" t="n"/>
      <c r="B1341" s="29" t="n"/>
      <c r="C1341" s="25" t="n"/>
      <c r="D1341" s="23">
        <f>IF(OR(B1341="",C1341=""),"",B1341&amp;"|"&amp;C1341)</f>
        <v/>
      </c>
      <c r="E1341" s="29" t="n"/>
      <c r="F1341" s="52" t="n"/>
      <c r="G1341" s="49" t="n"/>
      <c r="H1341" s="49" t="n"/>
      <c r="I1341" s="30">
        <f>IF(OR(D1341="",NOT(ISNUMBER(G1341))),"",D1341&amp;"|"&amp;YEAR(G1341)&amp;"-"&amp;RIGHT("0"&amp;MONTH(G1341),2)&amp;"-"&amp;RIGHT("0"&amp;DAY(G1341),2))</f>
        <v/>
      </c>
      <c r="J1341" s="52" t="n"/>
      <c r="K1341" s="25" t="n"/>
      <c r="L1341" s="29" t="n"/>
      <c r="M1341" s="25" t="n"/>
      <c r="N1341" s="25" t="n"/>
      <c r="O1341" s="23">
        <f>IF(A1341&amp;B1341&amp;C1341="","",IF(I1341="","Sem vínculo",IF(COUNTIF(oc_chave,I1341)&gt;0,"Vinculada","Previsão não encontrada")))</f>
        <v/>
      </c>
      <c r="P1341" s="39">
        <f>IF(ISNUMBER(H1341),YEAR(H1341),"")</f>
        <v/>
      </c>
      <c r="Q1341" s="23">
        <f>IF(D1341="","",IF(COUNTIF(pl_chave,D1341)&gt;0,"No plano atual","Fora do plano: histórico preservado"))</f>
        <v/>
      </c>
      <c r="R1341" s="23">
        <f>IF(A1341&amp;B1341&amp;C1341="","",IF(A1341="","ERRO: falta ID do registro",IF(COUNTIF(ex_id,A1341)&gt;1,"ERRO: ID do registro duplicado",IF(NOT(ISNUMBER(H1341)),"ERRO: data realizada ausente ou inválida",IF(AND(ISNUMBER(pcmd_emissao),N(H1341)&gt;N(pcmd_emissao)),"Verificar: realizada após a emissão","OK")))))</f>
        <v/>
      </c>
      <c r="S1341" s="53" t="n"/>
    </row>
    <row r="1342">
      <c r="A1342" s="25" t="n"/>
      <c r="B1342" s="29" t="n"/>
      <c r="C1342" s="25" t="n"/>
      <c r="D1342" s="23">
        <f>IF(OR(B1342="",C1342=""),"",B1342&amp;"|"&amp;C1342)</f>
        <v/>
      </c>
      <c r="E1342" s="29" t="n"/>
      <c r="F1342" s="52" t="n"/>
      <c r="G1342" s="49" t="n"/>
      <c r="H1342" s="49" t="n"/>
      <c r="I1342" s="30">
        <f>IF(OR(D1342="",NOT(ISNUMBER(G1342))),"",D1342&amp;"|"&amp;YEAR(G1342)&amp;"-"&amp;RIGHT("0"&amp;MONTH(G1342),2)&amp;"-"&amp;RIGHT("0"&amp;DAY(G1342),2))</f>
        <v/>
      </c>
      <c r="J1342" s="52" t="n"/>
      <c r="K1342" s="25" t="n"/>
      <c r="L1342" s="29" t="n"/>
      <c r="M1342" s="25" t="n"/>
      <c r="N1342" s="25" t="n"/>
      <c r="O1342" s="23">
        <f>IF(A1342&amp;B1342&amp;C1342="","",IF(I1342="","Sem vínculo",IF(COUNTIF(oc_chave,I1342)&gt;0,"Vinculada","Previsão não encontrada")))</f>
        <v/>
      </c>
      <c r="P1342" s="39">
        <f>IF(ISNUMBER(H1342),YEAR(H1342),"")</f>
        <v/>
      </c>
      <c r="Q1342" s="23">
        <f>IF(D1342="","",IF(COUNTIF(pl_chave,D1342)&gt;0,"No plano atual","Fora do plano: histórico preservado"))</f>
        <v/>
      </c>
      <c r="R1342" s="23">
        <f>IF(A1342&amp;B1342&amp;C1342="","",IF(A1342="","ERRO: falta ID do registro",IF(COUNTIF(ex_id,A1342)&gt;1,"ERRO: ID do registro duplicado",IF(NOT(ISNUMBER(H1342)),"ERRO: data realizada ausente ou inválida",IF(AND(ISNUMBER(pcmd_emissao),N(H1342)&gt;N(pcmd_emissao)),"Verificar: realizada após a emissão","OK")))))</f>
        <v/>
      </c>
      <c r="S1342" s="53" t="n"/>
    </row>
    <row r="1343">
      <c r="A1343" s="25" t="n"/>
      <c r="B1343" s="29" t="n"/>
      <c r="C1343" s="25" t="n"/>
      <c r="D1343" s="23">
        <f>IF(OR(B1343="",C1343=""),"",B1343&amp;"|"&amp;C1343)</f>
        <v/>
      </c>
      <c r="E1343" s="29" t="n"/>
      <c r="F1343" s="52" t="n"/>
      <c r="G1343" s="49" t="n"/>
      <c r="H1343" s="49" t="n"/>
      <c r="I1343" s="30">
        <f>IF(OR(D1343="",NOT(ISNUMBER(G1343))),"",D1343&amp;"|"&amp;YEAR(G1343)&amp;"-"&amp;RIGHT("0"&amp;MONTH(G1343),2)&amp;"-"&amp;RIGHT("0"&amp;DAY(G1343),2))</f>
        <v/>
      </c>
      <c r="J1343" s="52" t="n"/>
      <c r="K1343" s="25" t="n"/>
      <c r="L1343" s="29" t="n"/>
      <c r="M1343" s="25" t="n"/>
      <c r="N1343" s="25" t="n"/>
      <c r="O1343" s="23">
        <f>IF(A1343&amp;B1343&amp;C1343="","",IF(I1343="","Sem vínculo",IF(COUNTIF(oc_chave,I1343)&gt;0,"Vinculada","Previsão não encontrada")))</f>
        <v/>
      </c>
      <c r="P1343" s="39">
        <f>IF(ISNUMBER(H1343),YEAR(H1343),"")</f>
        <v/>
      </c>
      <c r="Q1343" s="23">
        <f>IF(D1343="","",IF(COUNTIF(pl_chave,D1343)&gt;0,"No plano atual","Fora do plano: histórico preservado"))</f>
        <v/>
      </c>
      <c r="R1343" s="23">
        <f>IF(A1343&amp;B1343&amp;C1343="","",IF(A1343="","ERRO: falta ID do registro",IF(COUNTIF(ex_id,A1343)&gt;1,"ERRO: ID do registro duplicado",IF(NOT(ISNUMBER(H1343)),"ERRO: data realizada ausente ou inválida",IF(AND(ISNUMBER(pcmd_emissao),N(H1343)&gt;N(pcmd_emissao)),"Verificar: realizada após a emissão","OK")))))</f>
        <v/>
      </c>
      <c r="S1343" s="53" t="n"/>
    </row>
    <row r="1344">
      <c r="A1344" s="25" t="n"/>
      <c r="B1344" s="29" t="n"/>
      <c r="C1344" s="25" t="n"/>
      <c r="D1344" s="23">
        <f>IF(OR(B1344="",C1344=""),"",B1344&amp;"|"&amp;C1344)</f>
        <v/>
      </c>
      <c r="E1344" s="29" t="n"/>
      <c r="F1344" s="52" t="n"/>
      <c r="G1344" s="49" t="n"/>
      <c r="H1344" s="49" t="n"/>
      <c r="I1344" s="30">
        <f>IF(OR(D1344="",NOT(ISNUMBER(G1344))),"",D1344&amp;"|"&amp;YEAR(G1344)&amp;"-"&amp;RIGHT("0"&amp;MONTH(G1344),2)&amp;"-"&amp;RIGHT("0"&amp;DAY(G1344),2))</f>
        <v/>
      </c>
      <c r="J1344" s="52" t="n"/>
      <c r="K1344" s="25" t="n"/>
      <c r="L1344" s="29" t="n"/>
      <c r="M1344" s="25" t="n"/>
      <c r="N1344" s="25" t="n"/>
      <c r="O1344" s="23">
        <f>IF(A1344&amp;B1344&amp;C1344="","",IF(I1344="","Sem vínculo",IF(COUNTIF(oc_chave,I1344)&gt;0,"Vinculada","Previsão não encontrada")))</f>
        <v/>
      </c>
      <c r="P1344" s="39">
        <f>IF(ISNUMBER(H1344),YEAR(H1344),"")</f>
        <v/>
      </c>
      <c r="Q1344" s="23">
        <f>IF(D1344="","",IF(COUNTIF(pl_chave,D1344)&gt;0,"No plano atual","Fora do plano: histórico preservado"))</f>
        <v/>
      </c>
      <c r="R1344" s="23">
        <f>IF(A1344&amp;B1344&amp;C1344="","",IF(A1344="","ERRO: falta ID do registro",IF(COUNTIF(ex_id,A1344)&gt;1,"ERRO: ID do registro duplicado",IF(NOT(ISNUMBER(H1344)),"ERRO: data realizada ausente ou inválida",IF(AND(ISNUMBER(pcmd_emissao),N(H1344)&gt;N(pcmd_emissao)),"Verificar: realizada após a emissão","OK")))))</f>
        <v/>
      </c>
      <c r="S1344" s="53" t="n"/>
    </row>
    <row r="1345">
      <c r="A1345" s="25" t="n"/>
      <c r="B1345" s="29" t="n"/>
      <c r="C1345" s="25" t="n"/>
      <c r="D1345" s="23">
        <f>IF(OR(B1345="",C1345=""),"",B1345&amp;"|"&amp;C1345)</f>
        <v/>
      </c>
      <c r="E1345" s="29" t="n"/>
      <c r="F1345" s="52" t="n"/>
      <c r="G1345" s="49" t="n"/>
      <c r="H1345" s="49" t="n"/>
      <c r="I1345" s="30">
        <f>IF(OR(D1345="",NOT(ISNUMBER(G1345))),"",D1345&amp;"|"&amp;YEAR(G1345)&amp;"-"&amp;RIGHT("0"&amp;MONTH(G1345),2)&amp;"-"&amp;RIGHT("0"&amp;DAY(G1345),2))</f>
        <v/>
      </c>
      <c r="J1345" s="52" t="n"/>
      <c r="K1345" s="25" t="n"/>
      <c r="L1345" s="29" t="n"/>
      <c r="M1345" s="25" t="n"/>
      <c r="N1345" s="25" t="n"/>
      <c r="O1345" s="23">
        <f>IF(A1345&amp;B1345&amp;C1345="","",IF(I1345="","Sem vínculo",IF(COUNTIF(oc_chave,I1345)&gt;0,"Vinculada","Previsão não encontrada")))</f>
        <v/>
      </c>
      <c r="P1345" s="39">
        <f>IF(ISNUMBER(H1345),YEAR(H1345),"")</f>
        <v/>
      </c>
      <c r="Q1345" s="23">
        <f>IF(D1345="","",IF(COUNTIF(pl_chave,D1345)&gt;0,"No plano atual","Fora do plano: histórico preservado"))</f>
        <v/>
      </c>
      <c r="R1345" s="23">
        <f>IF(A1345&amp;B1345&amp;C1345="","",IF(A1345="","ERRO: falta ID do registro",IF(COUNTIF(ex_id,A1345)&gt;1,"ERRO: ID do registro duplicado",IF(NOT(ISNUMBER(H1345)),"ERRO: data realizada ausente ou inválida",IF(AND(ISNUMBER(pcmd_emissao),N(H1345)&gt;N(pcmd_emissao)),"Verificar: realizada após a emissão","OK")))))</f>
        <v/>
      </c>
      <c r="S1345" s="53" t="n"/>
    </row>
    <row r="1346">
      <c r="A1346" s="25" t="n"/>
      <c r="B1346" s="29" t="n"/>
      <c r="C1346" s="25" t="n"/>
      <c r="D1346" s="23">
        <f>IF(OR(B1346="",C1346=""),"",B1346&amp;"|"&amp;C1346)</f>
        <v/>
      </c>
      <c r="E1346" s="29" t="n"/>
      <c r="F1346" s="52" t="n"/>
      <c r="G1346" s="49" t="n"/>
      <c r="H1346" s="49" t="n"/>
      <c r="I1346" s="30">
        <f>IF(OR(D1346="",NOT(ISNUMBER(G1346))),"",D1346&amp;"|"&amp;YEAR(G1346)&amp;"-"&amp;RIGHT("0"&amp;MONTH(G1346),2)&amp;"-"&amp;RIGHT("0"&amp;DAY(G1346),2))</f>
        <v/>
      </c>
      <c r="J1346" s="52" t="n"/>
      <c r="K1346" s="25" t="n"/>
      <c r="L1346" s="29" t="n"/>
      <c r="M1346" s="25" t="n"/>
      <c r="N1346" s="25" t="n"/>
      <c r="O1346" s="23">
        <f>IF(A1346&amp;B1346&amp;C1346="","",IF(I1346="","Sem vínculo",IF(COUNTIF(oc_chave,I1346)&gt;0,"Vinculada","Previsão não encontrada")))</f>
        <v/>
      </c>
      <c r="P1346" s="39">
        <f>IF(ISNUMBER(H1346),YEAR(H1346),"")</f>
        <v/>
      </c>
      <c r="Q1346" s="23">
        <f>IF(D1346="","",IF(COUNTIF(pl_chave,D1346)&gt;0,"No plano atual","Fora do plano: histórico preservado"))</f>
        <v/>
      </c>
      <c r="R1346" s="23">
        <f>IF(A1346&amp;B1346&amp;C1346="","",IF(A1346="","ERRO: falta ID do registro",IF(COUNTIF(ex_id,A1346)&gt;1,"ERRO: ID do registro duplicado",IF(NOT(ISNUMBER(H1346)),"ERRO: data realizada ausente ou inválida",IF(AND(ISNUMBER(pcmd_emissao),N(H1346)&gt;N(pcmd_emissao)),"Verificar: realizada após a emissão","OK")))))</f>
        <v/>
      </c>
      <c r="S1346" s="53" t="n"/>
    </row>
    <row r="1347">
      <c r="A1347" s="25" t="n"/>
      <c r="B1347" s="29" t="n"/>
      <c r="C1347" s="25" t="n"/>
      <c r="D1347" s="23">
        <f>IF(OR(B1347="",C1347=""),"",B1347&amp;"|"&amp;C1347)</f>
        <v/>
      </c>
      <c r="E1347" s="29" t="n"/>
      <c r="F1347" s="52" t="n"/>
      <c r="G1347" s="49" t="n"/>
      <c r="H1347" s="49" t="n"/>
      <c r="I1347" s="30">
        <f>IF(OR(D1347="",NOT(ISNUMBER(G1347))),"",D1347&amp;"|"&amp;YEAR(G1347)&amp;"-"&amp;RIGHT("0"&amp;MONTH(G1347),2)&amp;"-"&amp;RIGHT("0"&amp;DAY(G1347),2))</f>
        <v/>
      </c>
      <c r="J1347" s="52" t="n"/>
      <c r="K1347" s="25" t="n"/>
      <c r="L1347" s="29" t="n"/>
      <c r="M1347" s="25" t="n"/>
      <c r="N1347" s="25" t="n"/>
      <c r="O1347" s="23">
        <f>IF(A1347&amp;B1347&amp;C1347="","",IF(I1347="","Sem vínculo",IF(COUNTIF(oc_chave,I1347)&gt;0,"Vinculada","Previsão não encontrada")))</f>
        <v/>
      </c>
      <c r="P1347" s="39">
        <f>IF(ISNUMBER(H1347),YEAR(H1347),"")</f>
        <v/>
      </c>
      <c r="Q1347" s="23">
        <f>IF(D1347="","",IF(COUNTIF(pl_chave,D1347)&gt;0,"No plano atual","Fora do plano: histórico preservado"))</f>
        <v/>
      </c>
      <c r="R1347" s="23">
        <f>IF(A1347&amp;B1347&amp;C1347="","",IF(A1347="","ERRO: falta ID do registro",IF(COUNTIF(ex_id,A1347)&gt;1,"ERRO: ID do registro duplicado",IF(NOT(ISNUMBER(H1347)),"ERRO: data realizada ausente ou inválida",IF(AND(ISNUMBER(pcmd_emissao),N(H1347)&gt;N(pcmd_emissao)),"Verificar: realizada após a emissão","OK")))))</f>
        <v/>
      </c>
      <c r="S1347" s="53" t="n"/>
    </row>
    <row r="1348">
      <c r="A1348" s="25" t="n"/>
      <c r="B1348" s="29" t="n"/>
      <c r="C1348" s="25" t="n"/>
      <c r="D1348" s="23">
        <f>IF(OR(B1348="",C1348=""),"",B1348&amp;"|"&amp;C1348)</f>
        <v/>
      </c>
      <c r="E1348" s="29" t="n"/>
      <c r="F1348" s="52" t="n"/>
      <c r="G1348" s="49" t="n"/>
      <c r="H1348" s="49" t="n"/>
      <c r="I1348" s="30">
        <f>IF(OR(D1348="",NOT(ISNUMBER(G1348))),"",D1348&amp;"|"&amp;YEAR(G1348)&amp;"-"&amp;RIGHT("0"&amp;MONTH(G1348),2)&amp;"-"&amp;RIGHT("0"&amp;DAY(G1348),2))</f>
        <v/>
      </c>
      <c r="J1348" s="52" t="n"/>
      <c r="K1348" s="25" t="n"/>
      <c r="L1348" s="29" t="n"/>
      <c r="M1348" s="25" t="n"/>
      <c r="N1348" s="25" t="n"/>
      <c r="O1348" s="23">
        <f>IF(A1348&amp;B1348&amp;C1348="","",IF(I1348="","Sem vínculo",IF(COUNTIF(oc_chave,I1348)&gt;0,"Vinculada","Previsão não encontrada")))</f>
        <v/>
      </c>
      <c r="P1348" s="39">
        <f>IF(ISNUMBER(H1348),YEAR(H1348),"")</f>
        <v/>
      </c>
      <c r="Q1348" s="23">
        <f>IF(D1348="","",IF(COUNTIF(pl_chave,D1348)&gt;0,"No plano atual","Fora do plano: histórico preservado"))</f>
        <v/>
      </c>
      <c r="R1348" s="23">
        <f>IF(A1348&amp;B1348&amp;C1348="","",IF(A1348="","ERRO: falta ID do registro",IF(COUNTIF(ex_id,A1348)&gt;1,"ERRO: ID do registro duplicado",IF(NOT(ISNUMBER(H1348)),"ERRO: data realizada ausente ou inválida",IF(AND(ISNUMBER(pcmd_emissao),N(H1348)&gt;N(pcmd_emissao)),"Verificar: realizada após a emissão","OK")))))</f>
        <v/>
      </c>
      <c r="S1348" s="53" t="n"/>
    </row>
    <row r="1349">
      <c r="A1349" s="25" t="n"/>
      <c r="B1349" s="29" t="n"/>
      <c r="C1349" s="25" t="n"/>
      <c r="D1349" s="23">
        <f>IF(OR(B1349="",C1349=""),"",B1349&amp;"|"&amp;C1349)</f>
        <v/>
      </c>
      <c r="E1349" s="29" t="n"/>
      <c r="F1349" s="52" t="n"/>
      <c r="G1349" s="49" t="n"/>
      <c r="H1349" s="49" t="n"/>
      <c r="I1349" s="30">
        <f>IF(OR(D1349="",NOT(ISNUMBER(G1349))),"",D1349&amp;"|"&amp;YEAR(G1349)&amp;"-"&amp;RIGHT("0"&amp;MONTH(G1349),2)&amp;"-"&amp;RIGHT("0"&amp;DAY(G1349),2))</f>
        <v/>
      </c>
      <c r="J1349" s="52" t="n"/>
      <c r="K1349" s="25" t="n"/>
      <c r="L1349" s="29" t="n"/>
      <c r="M1349" s="25" t="n"/>
      <c r="N1349" s="25" t="n"/>
      <c r="O1349" s="23">
        <f>IF(A1349&amp;B1349&amp;C1349="","",IF(I1349="","Sem vínculo",IF(COUNTIF(oc_chave,I1349)&gt;0,"Vinculada","Previsão não encontrada")))</f>
        <v/>
      </c>
      <c r="P1349" s="39">
        <f>IF(ISNUMBER(H1349),YEAR(H1349),"")</f>
        <v/>
      </c>
      <c r="Q1349" s="23">
        <f>IF(D1349="","",IF(COUNTIF(pl_chave,D1349)&gt;0,"No plano atual","Fora do plano: histórico preservado"))</f>
        <v/>
      </c>
      <c r="R1349" s="23">
        <f>IF(A1349&amp;B1349&amp;C1349="","",IF(A1349="","ERRO: falta ID do registro",IF(COUNTIF(ex_id,A1349)&gt;1,"ERRO: ID do registro duplicado",IF(NOT(ISNUMBER(H1349)),"ERRO: data realizada ausente ou inválida",IF(AND(ISNUMBER(pcmd_emissao),N(H1349)&gt;N(pcmd_emissao)),"Verificar: realizada após a emissão","OK")))))</f>
        <v/>
      </c>
      <c r="S1349" s="53" t="n"/>
    </row>
    <row r="1350">
      <c r="A1350" s="25" t="n"/>
      <c r="B1350" s="29" t="n"/>
      <c r="C1350" s="25" t="n"/>
      <c r="D1350" s="23">
        <f>IF(OR(B1350="",C1350=""),"",B1350&amp;"|"&amp;C1350)</f>
        <v/>
      </c>
      <c r="E1350" s="29" t="n"/>
      <c r="F1350" s="52" t="n"/>
      <c r="G1350" s="49" t="n"/>
      <c r="H1350" s="49" t="n"/>
      <c r="I1350" s="30">
        <f>IF(OR(D1350="",NOT(ISNUMBER(G1350))),"",D1350&amp;"|"&amp;YEAR(G1350)&amp;"-"&amp;RIGHT("0"&amp;MONTH(G1350),2)&amp;"-"&amp;RIGHT("0"&amp;DAY(G1350),2))</f>
        <v/>
      </c>
      <c r="J1350" s="52" t="n"/>
      <c r="K1350" s="25" t="n"/>
      <c r="L1350" s="29" t="n"/>
      <c r="M1350" s="25" t="n"/>
      <c r="N1350" s="25" t="n"/>
      <c r="O1350" s="23">
        <f>IF(A1350&amp;B1350&amp;C1350="","",IF(I1350="","Sem vínculo",IF(COUNTIF(oc_chave,I1350)&gt;0,"Vinculada","Previsão não encontrada")))</f>
        <v/>
      </c>
      <c r="P1350" s="39">
        <f>IF(ISNUMBER(H1350),YEAR(H1350),"")</f>
        <v/>
      </c>
      <c r="Q1350" s="23">
        <f>IF(D1350="","",IF(COUNTIF(pl_chave,D1350)&gt;0,"No plano atual","Fora do plano: histórico preservado"))</f>
        <v/>
      </c>
      <c r="R1350" s="23">
        <f>IF(A1350&amp;B1350&amp;C1350="","",IF(A1350="","ERRO: falta ID do registro",IF(COUNTIF(ex_id,A1350)&gt;1,"ERRO: ID do registro duplicado",IF(NOT(ISNUMBER(H1350)),"ERRO: data realizada ausente ou inválida",IF(AND(ISNUMBER(pcmd_emissao),N(H1350)&gt;N(pcmd_emissao)),"Verificar: realizada após a emissão","OK")))))</f>
        <v/>
      </c>
      <c r="S1350" s="53" t="n"/>
    </row>
    <row r="1351">
      <c r="A1351" s="25" t="n"/>
      <c r="B1351" s="29" t="n"/>
      <c r="C1351" s="25" t="n"/>
      <c r="D1351" s="23">
        <f>IF(OR(B1351="",C1351=""),"",B1351&amp;"|"&amp;C1351)</f>
        <v/>
      </c>
      <c r="E1351" s="29" t="n"/>
      <c r="F1351" s="52" t="n"/>
      <c r="G1351" s="49" t="n"/>
      <c r="H1351" s="49" t="n"/>
      <c r="I1351" s="30">
        <f>IF(OR(D1351="",NOT(ISNUMBER(G1351))),"",D1351&amp;"|"&amp;YEAR(G1351)&amp;"-"&amp;RIGHT("0"&amp;MONTH(G1351),2)&amp;"-"&amp;RIGHT("0"&amp;DAY(G1351),2))</f>
        <v/>
      </c>
      <c r="J1351" s="52" t="n"/>
      <c r="K1351" s="25" t="n"/>
      <c r="L1351" s="29" t="n"/>
      <c r="M1351" s="25" t="n"/>
      <c r="N1351" s="25" t="n"/>
      <c r="O1351" s="23">
        <f>IF(A1351&amp;B1351&amp;C1351="","",IF(I1351="","Sem vínculo",IF(COUNTIF(oc_chave,I1351)&gt;0,"Vinculada","Previsão não encontrada")))</f>
        <v/>
      </c>
      <c r="P1351" s="39">
        <f>IF(ISNUMBER(H1351),YEAR(H1351),"")</f>
        <v/>
      </c>
      <c r="Q1351" s="23">
        <f>IF(D1351="","",IF(COUNTIF(pl_chave,D1351)&gt;0,"No plano atual","Fora do plano: histórico preservado"))</f>
        <v/>
      </c>
      <c r="R1351" s="23">
        <f>IF(A1351&amp;B1351&amp;C1351="","",IF(A1351="","ERRO: falta ID do registro",IF(COUNTIF(ex_id,A1351)&gt;1,"ERRO: ID do registro duplicado",IF(NOT(ISNUMBER(H1351)),"ERRO: data realizada ausente ou inválida",IF(AND(ISNUMBER(pcmd_emissao),N(H1351)&gt;N(pcmd_emissao)),"Verificar: realizada após a emissão","OK")))))</f>
        <v/>
      </c>
      <c r="S1351" s="53" t="n"/>
    </row>
    <row r="1352">
      <c r="A1352" s="25" t="n"/>
      <c r="B1352" s="29" t="n"/>
      <c r="C1352" s="25" t="n"/>
      <c r="D1352" s="23">
        <f>IF(OR(B1352="",C1352=""),"",B1352&amp;"|"&amp;C1352)</f>
        <v/>
      </c>
      <c r="E1352" s="29" t="n"/>
      <c r="F1352" s="52" t="n"/>
      <c r="G1352" s="49" t="n"/>
      <c r="H1352" s="49" t="n"/>
      <c r="I1352" s="30">
        <f>IF(OR(D1352="",NOT(ISNUMBER(G1352))),"",D1352&amp;"|"&amp;YEAR(G1352)&amp;"-"&amp;RIGHT("0"&amp;MONTH(G1352),2)&amp;"-"&amp;RIGHT("0"&amp;DAY(G1352),2))</f>
        <v/>
      </c>
      <c r="J1352" s="52" t="n"/>
      <c r="K1352" s="25" t="n"/>
      <c r="L1352" s="29" t="n"/>
      <c r="M1352" s="25" t="n"/>
      <c r="N1352" s="25" t="n"/>
      <c r="O1352" s="23">
        <f>IF(A1352&amp;B1352&amp;C1352="","",IF(I1352="","Sem vínculo",IF(COUNTIF(oc_chave,I1352)&gt;0,"Vinculada","Previsão não encontrada")))</f>
        <v/>
      </c>
      <c r="P1352" s="39">
        <f>IF(ISNUMBER(H1352),YEAR(H1352),"")</f>
        <v/>
      </c>
      <c r="Q1352" s="23">
        <f>IF(D1352="","",IF(COUNTIF(pl_chave,D1352)&gt;0,"No plano atual","Fora do plano: histórico preservado"))</f>
        <v/>
      </c>
      <c r="R1352" s="23">
        <f>IF(A1352&amp;B1352&amp;C1352="","",IF(A1352="","ERRO: falta ID do registro",IF(COUNTIF(ex_id,A1352)&gt;1,"ERRO: ID do registro duplicado",IF(NOT(ISNUMBER(H1352)),"ERRO: data realizada ausente ou inválida",IF(AND(ISNUMBER(pcmd_emissao),N(H1352)&gt;N(pcmd_emissao)),"Verificar: realizada após a emissão","OK")))))</f>
        <v/>
      </c>
      <c r="S1352" s="53" t="n"/>
    </row>
    <row r="1353">
      <c r="A1353" s="25" t="n"/>
      <c r="B1353" s="29" t="n"/>
      <c r="C1353" s="25" t="n"/>
      <c r="D1353" s="23">
        <f>IF(OR(B1353="",C1353=""),"",B1353&amp;"|"&amp;C1353)</f>
        <v/>
      </c>
      <c r="E1353" s="29" t="n"/>
      <c r="F1353" s="52" t="n"/>
      <c r="G1353" s="49" t="n"/>
      <c r="H1353" s="49" t="n"/>
      <c r="I1353" s="30">
        <f>IF(OR(D1353="",NOT(ISNUMBER(G1353))),"",D1353&amp;"|"&amp;YEAR(G1353)&amp;"-"&amp;RIGHT("0"&amp;MONTH(G1353),2)&amp;"-"&amp;RIGHT("0"&amp;DAY(G1353),2))</f>
        <v/>
      </c>
      <c r="J1353" s="52" t="n"/>
      <c r="K1353" s="25" t="n"/>
      <c r="L1353" s="29" t="n"/>
      <c r="M1353" s="25" t="n"/>
      <c r="N1353" s="25" t="n"/>
      <c r="O1353" s="23">
        <f>IF(A1353&amp;B1353&amp;C1353="","",IF(I1353="","Sem vínculo",IF(COUNTIF(oc_chave,I1353)&gt;0,"Vinculada","Previsão não encontrada")))</f>
        <v/>
      </c>
      <c r="P1353" s="39">
        <f>IF(ISNUMBER(H1353),YEAR(H1353),"")</f>
        <v/>
      </c>
      <c r="Q1353" s="23">
        <f>IF(D1353="","",IF(COUNTIF(pl_chave,D1353)&gt;0,"No plano atual","Fora do plano: histórico preservado"))</f>
        <v/>
      </c>
      <c r="R1353" s="23">
        <f>IF(A1353&amp;B1353&amp;C1353="","",IF(A1353="","ERRO: falta ID do registro",IF(COUNTIF(ex_id,A1353)&gt;1,"ERRO: ID do registro duplicado",IF(NOT(ISNUMBER(H1353)),"ERRO: data realizada ausente ou inválida",IF(AND(ISNUMBER(pcmd_emissao),N(H1353)&gt;N(pcmd_emissao)),"Verificar: realizada após a emissão","OK")))))</f>
        <v/>
      </c>
      <c r="S1353" s="53" t="n"/>
    </row>
    <row r="1354">
      <c r="A1354" s="25" t="n"/>
      <c r="B1354" s="29" t="n"/>
      <c r="C1354" s="25" t="n"/>
      <c r="D1354" s="23">
        <f>IF(OR(B1354="",C1354=""),"",B1354&amp;"|"&amp;C1354)</f>
        <v/>
      </c>
      <c r="E1354" s="29" t="n"/>
      <c r="F1354" s="52" t="n"/>
      <c r="G1354" s="49" t="n"/>
      <c r="H1354" s="49" t="n"/>
      <c r="I1354" s="30">
        <f>IF(OR(D1354="",NOT(ISNUMBER(G1354))),"",D1354&amp;"|"&amp;YEAR(G1354)&amp;"-"&amp;RIGHT("0"&amp;MONTH(G1354),2)&amp;"-"&amp;RIGHT("0"&amp;DAY(G1354),2))</f>
        <v/>
      </c>
      <c r="J1354" s="52" t="n"/>
      <c r="K1354" s="25" t="n"/>
      <c r="L1354" s="29" t="n"/>
      <c r="M1354" s="25" t="n"/>
      <c r="N1354" s="25" t="n"/>
      <c r="O1354" s="23">
        <f>IF(A1354&amp;B1354&amp;C1354="","",IF(I1354="","Sem vínculo",IF(COUNTIF(oc_chave,I1354)&gt;0,"Vinculada","Previsão não encontrada")))</f>
        <v/>
      </c>
      <c r="P1354" s="39">
        <f>IF(ISNUMBER(H1354),YEAR(H1354),"")</f>
        <v/>
      </c>
      <c r="Q1354" s="23">
        <f>IF(D1354="","",IF(COUNTIF(pl_chave,D1354)&gt;0,"No plano atual","Fora do plano: histórico preservado"))</f>
        <v/>
      </c>
      <c r="R1354" s="23">
        <f>IF(A1354&amp;B1354&amp;C1354="","",IF(A1354="","ERRO: falta ID do registro",IF(COUNTIF(ex_id,A1354)&gt;1,"ERRO: ID do registro duplicado",IF(NOT(ISNUMBER(H1354)),"ERRO: data realizada ausente ou inválida",IF(AND(ISNUMBER(pcmd_emissao),N(H1354)&gt;N(pcmd_emissao)),"Verificar: realizada após a emissão","OK")))))</f>
        <v/>
      </c>
      <c r="S1354" s="53" t="n"/>
    </row>
    <row r="1355">
      <c r="A1355" s="25" t="n"/>
      <c r="B1355" s="29" t="n"/>
      <c r="C1355" s="25" t="n"/>
      <c r="D1355" s="23">
        <f>IF(OR(B1355="",C1355=""),"",B1355&amp;"|"&amp;C1355)</f>
        <v/>
      </c>
      <c r="E1355" s="29" t="n"/>
      <c r="F1355" s="52" t="n"/>
      <c r="G1355" s="49" t="n"/>
      <c r="H1355" s="49" t="n"/>
      <c r="I1355" s="30">
        <f>IF(OR(D1355="",NOT(ISNUMBER(G1355))),"",D1355&amp;"|"&amp;YEAR(G1355)&amp;"-"&amp;RIGHT("0"&amp;MONTH(G1355),2)&amp;"-"&amp;RIGHT("0"&amp;DAY(G1355),2))</f>
        <v/>
      </c>
      <c r="J1355" s="52" t="n"/>
      <c r="K1355" s="25" t="n"/>
      <c r="L1355" s="29" t="n"/>
      <c r="M1355" s="25" t="n"/>
      <c r="N1355" s="25" t="n"/>
      <c r="O1355" s="23">
        <f>IF(A1355&amp;B1355&amp;C1355="","",IF(I1355="","Sem vínculo",IF(COUNTIF(oc_chave,I1355)&gt;0,"Vinculada","Previsão não encontrada")))</f>
        <v/>
      </c>
      <c r="P1355" s="39">
        <f>IF(ISNUMBER(H1355),YEAR(H1355),"")</f>
        <v/>
      </c>
      <c r="Q1355" s="23">
        <f>IF(D1355="","",IF(COUNTIF(pl_chave,D1355)&gt;0,"No plano atual","Fora do plano: histórico preservado"))</f>
        <v/>
      </c>
      <c r="R1355" s="23">
        <f>IF(A1355&amp;B1355&amp;C1355="","",IF(A1355="","ERRO: falta ID do registro",IF(COUNTIF(ex_id,A1355)&gt;1,"ERRO: ID do registro duplicado",IF(NOT(ISNUMBER(H1355)),"ERRO: data realizada ausente ou inválida",IF(AND(ISNUMBER(pcmd_emissao),N(H1355)&gt;N(pcmd_emissao)),"Verificar: realizada após a emissão","OK")))))</f>
        <v/>
      </c>
      <c r="S1355" s="53" t="n"/>
    </row>
    <row r="1356">
      <c r="A1356" s="25" t="n"/>
      <c r="B1356" s="29" t="n"/>
      <c r="C1356" s="25" t="n"/>
      <c r="D1356" s="23">
        <f>IF(OR(B1356="",C1356=""),"",B1356&amp;"|"&amp;C1356)</f>
        <v/>
      </c>
      <c r="E1356" s="29" t="n"/>
      <c r="F1356" s="52" t="n"/>
      <c r="G1356" s="49" t="n"/>
      <c r="H1356" s="49" t="n"/>
      <c r="I1356" s="30">
        <f>IF(OR(D1356="",NOT(ISNUMBER(G1356))),"",D1356&amp;"|"&amp;YEAR(G1356)&amp;"-"&amp;RIGHT("0"&amp;MONTH(G1356),2)&amp;"-"&amp;RIGHT("0"&amp;DAY(G1356),2))</f>
        <v/>
      </c>
      <c r="J1356" s="52" t="n"/>
      <c r="K1356" s="25" t="n"/>
      <c r="L1356" s="29" t="n"/>
      <c r="M1356" s="25" t="n"/>
      <c r="N1356" s="25" t="n"/>
      <c r="O1356" s="23">
        <f>IF(A1356&amp;B1356&amp;C1356="","",IF(I1356="","Sem vínculo",IF(COUNTIF(oc_chave,I1356)&gt;0,"Vinculada","Previsão não encontrada")))</f>
        <v/>
      </c>
      <c r="P1356" s="39">
        <f>IF(ISNUMBER(H1356),YEAR(H1356),"")</f>
        <v/>
      </c>
      <c r="Q1356" s="23">
        <f>IF(D1356="","",IF(COUNTIF(pl_chave,D1356)&gt;0,"No plano atual","Fora do plano: histórico preservado"))</f>
        <v/>
      </c>
      <c r="R1356" s="23">
        <f>IF(A1356&amp;B1356&amp;C1356="","",IF(A1356="","ERRO: falta ID do registro",IF(COUNTIF(ex_id,A1356)&gt;1,"ERRO: ID do registro duplicado",IF(NOT(ISNUMBER(H1356)),"ERRO: data realizada ausente ou inválida",IF(AND(ISNUMBER(pcmd_emissao),N(H1356)&gt;N(pcmd_emissao)),"Verificar: realizada após a emissão","OK")))))</f>
        <v/>
      </c>
      <c r="S1356" s="53" t="n"/>
    </row>
    <row r="1357">
      <c r="A1357" s="25" t="n"/>
      <c r="B1357" s="29" t="n"/>
      <c r="C1357" s="25" t="n"/>
      <c r="D1357" s="23">
        <f>IF(OR(B1357="",C1357=""),"",B1357&amp;"|"&amp;C1357)</f>
        <v/>
      </c>
      <c r="E1357" s="29" t="n"/>
      <c r="F1357" s="52" t="n"/>
      <c r="G1357" s="49" t="n"/>
      <c r="H1357" s="49" t="n"/>
      <c r="I1357" s="30">
        <f>IF(OR(D1357="",NOT(ISNUMBER(G1357))),"",D1357&amp;"|"&amp;YEAR(G1357)&amp;"-"&amp;RIGHT("0"&amp;MONTH(G1357),2)&amp;"-"&amp;RIGHT("0"&amp;DAY(G1357),2))</f>
        <v/>
      </c>
      <c r="J1357" s="52" t="n"/>
      <c r="K1357" s="25" t="n"/>
      <c r="L1357" s="29" t="n"/>
      <c r="M1357" s="25" t="n"/>
      <c r="N1357" s="25" t="n"/>
      <c r="O1357" s="23">
        <f>IF(A1357&amp;B1357&amp;C1357="","",IF(I1357="","Sem vínculo",IF(COUNTIF(oc_chave,I1357)&gt;0,"Vinculada","Previsão não encontrada")))</f>
        <v/>
      </c>
      <c r="P1357" s="39">
        <f>IF(ISNUMBER(H1357),YEAR(H1357),"")</f>
        <v/>
      </c>
      <c r="Q1357" s="23">
        <f>IF(D1357="","",IF(COUNTIF(pl_chave,D1357)&gt;0,"No plano atual","Fora do plano: histórico preservado"))</f>
        <v/>
      </c>
      <c r="R1357" s="23">
        <f>IF(A1357&amp;B1357&amp;C1357="","",IF(A1357="","ERRO: falta ID do registro",IF(COUNTIF(ex_id,A1357)&gt;1,"ERRO: ID do registro duplicado",IF(NOT(ISNUMBER(H1357)),"ERRO: data realizada ausente ou inválida",IF(AND(ISNUMBER(pcmd_emissao),N(H1357)&gt;N(pcmd_emissao)),"Verificar: realizada após a emissão","OK")))))</f>
        <v/>
      </c>
      <c r="S1357" s="53" t="n"/>
    </row>
    <row r="1358">
      <c r="A1358" s="25" t="n"/>
      <c r="B1358" s="29" t="n"/>
      <c r="C1358" s="25" t="n"/>
      <c r="D1358" s="23">
        <f>IF(OR(B1358="",C1358=""),"",B1358&amp;"|"&amp;C1358)</f>
        <v/>
      </c>
      <c r="E1358" s="29" t="n"/>
      <c r="F1358" s="52" t="n"/>
      <c r="G1358" s="49" t="n"/>
      <c r="H1358" s="49" t="n"/>
      <c r="I1358" s="30">
        <f>IF(OR(D1358="",NOT(ISNUMBER(G1358))),"",D1358&amp;"|"&amp;YEAR(G1358)&amp;"-"&amp;RIGHT("0"&amp;MONTH(G1358),2)&amp;"-"&amp;RIGHT("0"&amp;DAY(G1358),2))</f>
        <v/>
      </c>
      <c r="J1358" s="52" t="n"/>
      <c r="K1358" s="25" t="n"/>
      <c r="L1358" s="29" t="n"/>
      <c r="M1358" s="25" t="n"/>
      <c r="N1358" s="25" t="n"/>
      <c r="O1358" s="23">
        <f>IF(A1358&amp;B1358&amp;C1358="","",IF(I1358="","Sem vínculo",IF(COUNTIF(oc_chave,I1358)&gt;0,"Vinculada","Previsão não encontrada")))</f>
        <v/>
      </c>
      <c r="P1358" s="39">
        <f>IF(ISNUMBER(H1358),YEAR(H1358),"")</f>
        <v/>
      </c>
      <c r="Q1358" s="23">
        <f>IF(D1358="","",IF(COUNTIF(pl_chave,D1358)&gt;0,"No plano atual","Fora do plano: histórico preservado"))</f>
        <v/>
      </c>
      <c r="R1358" s="23">
        <f>IF(A1358&amp;B1358&amp;C1358="","",IF(A1358="","ERRO: falta ID do registro",IF(COUNTIF(ex_id,A1358)&gt;1,"ERRO: ID do registro duplicado",IF(NOT(ISNUMBER(H1358)),"ERRO: data realizada ausente ou inválida",IF(AND(ISNUMBER(pcmd_emissao),N(H1358)&gt;N(pcmd_emissao)),"Verificar: realizada após a emissão","OK")))))</f>
        <v/>
      </c>
      <c r="S1358" s="53" t="n"/>
    </row>
    <row r="1359">
      <c r="A1359" s="25" t="n"/>
      <c r="B1359" s="29" t="n"/>
      <c r="C1359" s="25" t="n"/>
      <c r="D1359" s="23">
        <f>IF(OR(B1359="",C1359=""),"",B1359&amp;"|"&amp;C1359)</f>
        <v/>
      </c>
      <c r="E1359" s="29" t="n"/>
      <c r="F1359" s="52" t="n"/>
      <c r="G1359" s="49" t="n"/>
      <c r="H1359" s="49" t="n"/>
      <c r="I1359" s="30">
        <f>IF(OR(D1359="",NOT(ISNUMBER(G1359))),"",D1359&amp;"|"&amp;YEAR(G1359)&amp;"-"&amp;RIGHT("0"&amp;MONTH(G1359),2)&amp;"-"&amp;RIGHT("0"&amp;DAY(G1359),2))</f>
        <v/>
      </c>
      <c r="J1359" s="52" t="n"/>
      <c r="K1359" s="25" t="n"/>
      <c r="L1359" s="29" t="n"/>
      <c r="M1359" s="25" t="n"/>
      <c r="N1359" s="25" t="n"/>
      <c r="O1359" s="23">
        <f>IF(A1359&amp;B1359&amp;C1359="","",IF(I1359="","Sem vínculo",IF(COUNTIF(oc_chave,I1359)&gt;0,"Vinculada","Previsão não encontrada")))</f>
        <v/>
      </c>
      <c r="P1359" s="39">
        <f>IF(ISNUMBER(H1359),YEAR(H1359),"")</f>
        <v/>
      </c>
      <c r="Q1359" s="23">
        <f>IF(D1359="","",IF(COUNTIF(pl_chave,D1359)&gt;0,"No plano atual","Fora do plano: histórico preservado"))</f>
        <v/>
      </c>
      <c r="R1359" s="23">
        <f>IF(A1359&amp;B1359&amp;C1359="","",IF(A1359="","ERRO: falta ID do registro",IF(COUNTIF(ex_id,A1359)&gt;1,"ERRO: ID do registro duplicado",IF(NOT(ISNUMBER(H1359)),"ERRO: data realizada ausente ou inválida",IF(AND(ISNUMBER(pcmd_emissao),N(H1359)&gt;N(pcmd_emissao)),"Verificar: realizada após a emissão","OK")))))</f>
        <v/>
      </c>
      <c r="S1359" s="53" t="n"/>
    </row>
    <row r="1360">
      <c r="A1360" s="25" t="n"/>
      <c r="B1360" s="29" t="n"/>
      <c r="C1360" s="25" t="n"/>
      <c r="D1360" s="23">
        <f>IF(OR(B1360="",C1360=""),"",B1360&amp;"|"&amp;C1360)</f>
        <v/>
      </c>
      <c r="E1360" s="29" t="n"/>
      <c r="F1360" s="52" t="n"/>
      <c r="G1360" s="49" t="n"/>
      <c r="H1360" s="49" t="n"/>
      <c r="I1360" s="30">
        <f>IF(OR(D1360="",NOT(ISNUMBER(G1360))),"",D1360&amp;"|"&amp;YEAR(G1360)&amp;"-"&amp;RIGHT("0"&amp;MONTH(G1360),2)&amp;"-"&amp;RIGHT("0"&amp;DAY(G1360),2))</f>
        <v/>
      </c>
      <c r="J1360" s="52" t="n"/>
      <c r="K1360" s="25" t="n"/>
      <c r="L1360" s="29" t="n"/>
      <c r="M1360" s="25" t="n"/>
      <c r="N1360" s="25" t="n"/>
      <c r="O1360" s="23">
        <f>IF(A1360&amp;B1360&amp;C1360="","",IF(I1360="","Sem vínculo",IF(COUNTIF(oc_chave,I1360)&gt;0,"Vinculada","Previsão não encontrada")))</f>
        <v/>
      </c>
      <c r="P1360" s="39">
        <f>IF(ISNUMBER(H1360),YEAR(H1360),"")</f>
        <v/>
      </c>
      <c r="Q1360" s="23">
        <f>IF(D1360="","",IF(COUNTIF(pl_chave,D1360)&gt;0,"No plano atual","Fora do plano: histórico preservado"))</f>
        <v/>
      </c>
      <c r="R1360" s="23">
        <f>IF(A1360&amp;B1360&amp;C1360="","",IF(A1360="","ERRO: falta ID do registro",IF(COUNTIF(ex_id,A1360)&gt;1,"ERRO: ID do registro duplicado",IF(NOT(ISNUMBER(H1360)),"ERRO: data realizada ausente ou inválida",IF(AND(ISNUMBER(pcmd_emissao),N(H1360)&gt;N(pcmd_emissao)),"Verificar: realizada após a emissão","OK")))))</f>
        <v/>
      </c>
      <c r="S1360" s="53" t="n"/>
    </row>
    <row r="1361">
      <c r="A1361" s="25" t="n"/>
      <c r="B1361" s="29" t="n"/>
      <c r="C1361" s="25" t="n"/>
      <c r="D1361" s="23">
        <f>IF(OR(B1361="",C1361=""),"",B1361&amp;"|"&amp;C1361)</f>
        <v/>
      </c>
      <c r="E1361" s="29" t="n"/>
      <c r="F1361" s="52" t="n"/>
      <c r="G1361" s="49" t="n"/>
      <c r="H1361" s="49" t="n"/>
      <c r="I1361" s="30">
        <f>IF(OR(D1361="",NOT(ISNUMBER(G1361))),"",D1361&amp;"|"&amp;YEAR(G1361)&amp;"-"&amp;RIGHT("0"&amp;MONTH(G1361),2)&amp;"-"&amp;RIGHT("0"&amp;DAY(G1361),2))</f>
        <v/>
      </c>
      <c r="J1361" s="52" t="n"/>
      <c r="K1361" s="25" t="n"/>
      <c r="L1361" s="29" t="n"/>
      <c r="M1361" s="25" t="n"/>
      <c r="N1361" s="25" t="n"/>
      <c r="O1361" s="23">
        <f>IF(A1361&amp;B1361&amp;C1361="","",IF(I1361="","Sem vínculo",IF(COUNTIF(oc_chave,I1361)&gt;0,"Vinculada","Previsão não encontrada")))</f>
        <v/>
      </c>
      <c r="P1361" s="39">
        <f>IF(ISNUMBER(H1361),YEAR(H1361),"")</f>
        <v/>
      </c>
      <c r="Q1361" s="23">
        <f>IF(D1361="","",IF(COUNTIF(pl_chave,D1361)&gt;0,"No plano atual","Fora do plano: histórico preservado"))</f>
        <v/>
      </c>
      <c r="R1361" s="23">
        <f>IF(A1361&amp;B1361&amp;C1361="","",IF(A1361="","ERRO: falta ID do registro",IF(COUNTIF(ex_id,A1361)&gt;1,"ERRO: ID do registro duplicado",IF(NOT(ISNUMBER(H1361)),"ERRO: data realizada ausente ou inválida",IF(AND(ISNUMBER(pcmd_emissao),N(H1361)&gt;N(pcmd_emissao)),"Verificar: realizada após a emissão","OK")))))</f>
        <v/>
      </c>
      <c r="S1361" s="53" t="n"/>
    </row>
    <row r="1362">
      <c r="A1362" s="25" t="n"/>
      <c r="B1362" s="29" t="n"/>
      <c r="C1362" s="25" t="n"/>
      <c r="D1362" s="23">
        <f>IF(OR(B1362="",C1362=""),"",B1362&amp;"|"&amp;C1362)</f>
        <v/>
      </c>
      <c r="E1362" s="29" t="n"/>
      <c r="F1362" s="52" t="n"/>
      <c r="G1362" s="49" t="n"/>
      <c r="H1362" s="49" t="n"/>
      <c r="I1362" s="30">
        <f>IF(OR(D1362="",NOT(ISNUMBER(G1362))),"",D1362&amp;"|"&amp;YEAR(G1362)&amp;"-"&amp;RIGHT("0"&amp;MONTH(G1362),2)&amp;"-"&amp;RIGHT("0"&amp;DAY(G1362),2))</f>
        <v/>
      </c>
      <c r="J1362" s="52" t="n"/>
      <c r="K1362" s="25" t="n"/>
      <c r="L1362" s="29" t="n"/>
      <c r="M1362" s="25" t="n"/>
      <c r="N1362" s="25" t="n"/>
      <c r="O1362" s="23">
        <f>IF(A1362&amp;B1362&amp;C1362="","",IF(I1362="","Sem vínculo",IF(COUNTIF(oc_chave,I1362)&gt;0,"Vinculada","Previsão não encontrada")))</f>
        <v/>
      </c>
      <c r="P1362" s="39">
        <f>IF(ISNUMBER(H1362),YEAR(H1362),"")</f>
        <v/>
      </c>
      <c r="Q1362" s="23">
        <f>IF(D1362="","",IF(COUNTIF(pl_chave,D1362)&gt;0,"No plano atual","Fora do plano: histórico preservado"))</f>
        <v/>
      </c>
      <c r="R1362" s="23">
        <f>IF(A1362&amp;B1362&amp;C1362="","",IF(A1362="","ERRO: falta ID do registro",IF(COUNTIF(ex_id,A1362)&gt;1,"ERRO: ID do registro duplicado",IF(NOT(ISNUMBER(H1362)),"ERRO: data realizada ausente ou inválida",IF(AND(ISNUMBER(pcmd_emissao),N(H1362)&gt;N(pcmd_emissao)),"Verificar: realizada após a emissão","OK")))))</f>
        <v/>
      </c>
      <c r="S1362" s="53" t="n"/>
    </row>
    <row r="1363">
      <c r="A1363" s="25" t="n"/>
      <c r="B1363" s="29" t="n"/>
      <c r="C1363" s="25" t="n"/>
      <c r="D1363" s="23">
        <f>IF(OR(B1363="",C1363=""),"",B1363&amp;"|"&amp;C1363)</f>
        <v/>
      </c>
      <c r="E1363" s="29" t="n"/>
      <c r="F1363" s="52" t="n"/>
      <c r="G1363" s="49" t="n"/>
      <c r="H1363" s="49" t="n"/>
      <c r="I1363" s="30">
        <f>IF(OR(D1363="",NOT(ISNUMBER(G1363))),"",D1363&amp;"|"&amp;YEAR(G1363)&amp;"-"&amp;RIGHT("0"&amp;MONTH(G1363),2)&amp;"-"&amp;RIGHT("0"&amp;DAY(G1363),2))</f>
        <v/>
      </c>
      <c r="J1363" s="52" t="n"/>
      <c r="K1363" s="25" t="n"/>
      <c r="L1363" s="29" t="n"/>
      <c r="M1363" s="25" t="n"/>
      <c r="N1363" s="25" t="n"/>
      <c r="O1363" s="23">
        <f>IF(A1363&amp;B1363&amp;C1363="","",IF(I1363="","Sem vínculo",IF(COUNTIF(oc_chave,I1363)&gt;0,"Vinculada","Previsão não encontrada")))</f>
        <v/>
      </c>
      <c r="P1363" s="39">
        <f>IF(ISNUMBER(H1363),YEAR(H1363),"")</f>
        <v/>
      </c>
      <c r="Q1363" s="23">
        <f>IF(D1363="","",IF(COUNTIF(pl_chave,D1363)&gt;0,"No plano atual","Fora do plano: histórico preservado"))</f>
        <v/>
      </c>
      <c r="R1363" s="23">
        <f>IF(A1363&amp;B1363&amp;C1363="","",IF(A1363="","ERRO: falta ID do registro",IF(COUNTIF(ex_id,A1363)&gt;1,"ERRO: ID do registro duplicado",IF(NOT(ISNUMBER(H1363)),"ERRO: data realizada ausente ou inválida",IF(AND(ISNUMBER(pcmd_emissao),N(H1363)&gt;N(pcmd_emissao)),"Verificar: realizada após a emissão","OK")))))</f>
        <v/>
      </c>
      <c r="S1363" s="53" t="n"/>
    </row>
    <row r="1364">
      <c r="A1364" s="25" t="n"/>
      <c r="B1364" s="29" t="n"/>
      <c r="C1364" s="25" t="n"/>
      <c r="D1364" s="23">
        <f>IF(OR(B1364="",C1364=""),"",B1364&amp;"|"&amp;C1364)</f>
        <v/>
      </c>
      <c r="E1364" s="29" t="n"/>
      <c r="F1364" s="52" t="n"/>
      <c r="G1364" s="49" t="n"/>
      <c r="H1364" s="49" t="n"/>
      <c r="I1364" s="30">
        <f>IF(OR(D1364="",NOT(ISNUMBER(G1364))),"",D1364&amp;"|"&amp;YEAR(G1364)&amp;"-"&amp;RIGHT("0"&amp;MONTH(G1364),2)&amp;"-"&amp;RIGHT("0"&amp;DAY(G1364),2))</f>
        <v/>
      </c>
      <c r="J1364" s="52" t="n"/>
      <c r="K1364" s="25" t="n"/>
      <c r="L1364" s="29" t="n"/>
      <c r="M1364" s="25" t="n"/>
      <c r="N1364" s="25" t="n"/>
      <c r="O1364" s="23">
        <f>IF(A1364&amp;B1364&amp;C1364="","",IF(I1364="","Sem vínculo",IF(COUNTIF(oc_chave,I1364)&gt;0,"Vinculada","Previsão não encontrada")))</f>
        <v/>
      </c>
      <c r="P1364" s="39">
        <f>IF(ISNUMBER(H1364),YEAR(H1364),"")</f>
        <v/>
      </c>
      <c r="Q1364" s="23">
        <f>IF(D1364="","",IF(COUNTIF(pl_chave,D1364)&gt;0,"No plano atual","Fora do plano: histórico preservado"))</f>
        <v/>
      </c>
      <c r="R1364" s="23">
        <f>IF(A1364&amp;B1364&amp;C1364="","",IF(A1364="","ERRO: falta ID do registro",IF(COUNTIF(ex_id,A1364)&gt;1,"ERRO: ID do registro duplicado",IF(NOT(ISNUMBER(H1364)),"ERRO: data realizada ausente ou inválida",IF(AND(ISNUMBER(pcmd_emissao),N(H1364)&gt;N(pcmd_emissao)),"Verificar: realizada após a emissão","OK")))))</f>
        <v/>
      </c>
      <c r="S1364" s="53" t="n"/>
    </row>
    <row r="1365">
      <c r="A1365" s="25" t="n"/>
      <c r="B1365" s="29" t="n"/>
      <c r="C1365" s="25" t="n"/>
      <c r="D1365" s="23">
        <f>IF(OR(B1365="",C1365=""),"",B1365&amp;"|"&amp;C1365)</f>
        <v/>
      </c>
      <c r="E1365" s="29" t="n"/>
      <c r="F1365" s="52" t="n"/>
      <c r="G1365" s="49" t="n"/>
      <c r="H1365" s="49" t="n"/>
      <c r="I1365" s="30">
        <f>IF(OR(D1365="",NOT(ISNUMBER(G1365))),"",D1365&amp;"|"&amp;YEAR(G1365)&amp;"-"&amp;RIGHT("0"&amp;MONTH(G1365),2)&amp;"-"&amp;RIGHT("0"&amp;DAY(G1365),2))</f>
        <v/>
      </c>
      <c r="J1365" s="52" t="n"/>
      <c r="K1365" s="25" t="n"/>
      <c r="L1365" s="29" t="n"/>
      <c r="M1365" s="25" t="n"/>
      <c r="N1365" s="25" t="n"/>
      <c r="O1365" s="23">
        <f>IF(A1365&amp;B1365&amp;C1365="","",IF(I1365="","Sem vínculo",IF(COUNTIF(oc_chave,I1365)&gt;0,"Vinculada","Previsão não encontrada")))</f>
        <v/>
      </c>
      <c r="P1365" s="39">
        <f>IF(ISNUMBER(H1365),YEAR(H1365),"")</f>
        <v/>
      </c>
      <c r="Q1365" s="23">
        <f>IF(D1365="","",IF(COUNTIF(pl_chave,D1365)&gt;0,"No plano atual","Fora do plano: histórico preservado"))</f>
        <v/>
      </c>
      <c r="R1365" s="23">
        <f>IF(A1365&amp;B1365&amp;C1365="","",IF(A1365="","ERRO: falta ID do registro",IF(COUNTIF(ex_id,A1365)&gt;1,"ERRO: ID do registro duplicado",IF(NOT(ISNUMBER(H1365)),"ERRO: data realizada ausente ou inválida",IF(AND(ISNUMBER(pcmd_emissao),N(H1365)&gt;N(pcmd_emissao)),"Verificar: realizada após a emissão","OK")))))</f>
        <v/>
      </c>
      <c r="S1365" s="53" t="n"/>
    </row>
    <row r="1366">
      <c r="A1366" s="25" t="n"/>
      <c r="B1366" s="29" t="n"/>
      <c r="C1366" s="25" t="n"/>
      <c r="D1366" s="23">
        <f>IF(OR(B1366="",C1366=""),"",B1366&amp;"|"&amp;C1366)</f>
        <v/>
      </c>
      <c r="E1366" s="29" t="n"/>
      <c r="F1366" s="52" t="n"/>
      <c r="G1366" s="49" t="n"/>
      <c r="H1366" s="49" t="n"/>
      <c r="I1366" s="30">
        <f>IF(OR(D1366="",NOT(ISNUMBER(G1366))),"",D1366&amp;"|"&amp;YEAR(G1366)&amp;"-"&amp;RIGHT("0"&amp;MONTH(G1366),2)&amp;"-"&amp;RIGHT("0"&amp;DAY(G1366),2))</f>
        <v/>
      </c>
      <c r="J1366" s="52" t="n"/>
      <c r="K1366" s="25" t="n"/>
      <c r="L1366" s="29" t="n"/>
      <c r="M1366" s="25" t="n"/>
      <c r="N1366" s="25" t="n"/>
      <c r="O1366" s="23">
        <f>IF(A1366&amp;B1366&amp;C1366="","",IF(I1366="","Sem vínculo",IF(COUNTIF(oc_chave,I1366)&gt;0,"Vinculada","Previsão não encontrada")))</f>
        <v/>
      </c>
      <c r="P1366" s="39">
        <f>IF(ISNUMBER(H1366),YEAR(H1366),"")</f>
        <v/>
      </c>
      <c r="Q1366" s="23">
        <f>IF(D1366="","",IF(COUNTIF(pl_chave,D1366)&gt;0,"No plano atual","Fora do plano: histórico preservado"))</f>
        <v/>
      </c>
      <c r="R1366" s="23">
        <f>IF(A1366&amp;B1366&amp;C1366="","",IF(A1366="","ERRO: falta ID do registro",IF(COUNTIF(ex_id,A1366)&gt;1,"ERRO: ID do registro duplicado",IF(NOT(ISNUMBER(H1366)),"ERRO: data realizada ausente ou inválida",IF(AND(ISNUMBER(pcmd_emissao),N(H1366)&gt;N(pcmd_emissao)),"Verificar: realizada após a emissão","OK")))))</f>
        <v/>
      </c>
      <c r="S1366" s="53" t="n"/>
    </row>
    <row r="1367">
      <c r="A1367" s="25" t="n"/>
      <c r="B1367" s="29" t="n"/>
      <c r="C1367" s="25" t="n"/>
      <c r="D1367" s="23">
        <f>IF(OR(B1367="",C1367=""),"",B1367&amp;"|"&amp;C1367)</f>
        <v/>
      </c>
      <c r="E1367" s="29" t="n"/>
      <c r="F1367" s="52" t="n"/>
      <c r="G1367" s="49" t="n"/>
      <c r="H1367" s="49" t="n"/>
      <c r="I1367" s="30">
        <f>IF(OR(D1367="",NOT(ISNUMBER(G1367))),"",D1367&amp;"|"&amp;YEAR(G1367)&amp;"-"&amp;RIGHT("0"&amp;MONTH(G1367),2)&amp;"-"&amp;RIGHT("0"&amp;DAY(G1367),2))</f>
        <v/>
      </c>
      <c r="J1367" s="52" t="n"/>
      <c r="K1367" s="25" t="n"/>
      <c r="L1367" s="29" t="n"/>
      <c r="M1367" s="25" t="n"/>
      <c r="N1367" s="25" t="n"/>
      <c r="O1367" s="23">
        <f>IF(A1367&amp;B1367&amp;C1367="","",IF(I1367="","Sem vínculo",IF(COUNTIF(oc_chave,I1367)&gt;0,"Vinculada","Previsão não encontrada")))</f>
        <v/>
      </c>
      <c r="P1367" s="39">
        <f>IF(ISNUMBER(H1367),YEAR(H1367),"")</f>
        <v/>
      </c>
      <c r="Q1367" s="23">
        <f>IF(D1367="","",IF(COUNTIF(pl_chave,D1367)&gt;0,"No plano atual","Fora do plano: histórico preservado"))</f>
        <v/>
      </c>
      <c r="R1367" s="23">
        <f>IF(A1367&amp;B1367&amp;C1367="","",IF(A1367="","ERRO: falta ID do registro",IF(COUNTIF(ex_id,A1367)&gt;1,"ERRO: ID do registro duplicado",IF(NOT(ISNUMBER(H1367)),"ERRO: data realizada ausente ou inválida",IF(AND(ISNUMBER(pcmd_emissao),N(H1367)&gt;N(pcmd_emissao)),"Verificar: realizada após a emissão","OK")))))</f>
        <v/>
      </c>
      <c r="S1367" s="53" t="n"/>
    </row>
    <row r="1368">
      <c r="A1368" s="25" t="n"/>
      <c r="B1368" s="29" t="n"/>
      <c r="C1368" s="25" t="n"/>
      <c r="D1368" s="23">
        <f>IF(OR(B1368="",C1368=""),"",B1368&amp;"|"&amp;C1368)</f>
        <v/>
      </c>
      <c r="E1368" s="29" t="n"/>
      <c r="F1368" s="52" t="n"/>
      <c r="G1368" s="49" t="n"/>
      <c r="H1368" s="49" t="n"/>
      <c r="I1368" s="30">
        <f>IF(OR(D1368="",NOT(ISNUMBER(G1368))),"",D1368&amp;"|"&amp;YEAR(G1368)&amp;"-"&amp;RIGHT("0"&amp;MONTH(G1368),2)&amp;"-"&amp;RIGHT("0"&amp;DAY(G1368),2))</f>
        <v/>
      </c>
      <c r="J1368" s="52" t="n"/>
      <c r="K1368" s="25" t="n"/>
      <c r="L1368" s="29" t="n"/>
      <c r="M1368" s="25" t="n"/>
      <c r="N1368" s="25" t="n"/>
      <c r="O1368" s="23">
        <f>IF(A1368&amp;B1368&amp;C1368="","",IF(I1368="","Sem vínculo",IF(COUNTIF(oc_chave,I1368)&gt;0,"Vinculada","Previsão não encontrada")))</f>
        <v/>
      </c>
      <c r="P1368" s="39">
        <f>IF(ISNUMBER(H1368),YEAR(H1368),"")</f>
        <v/>
      </c>
      <c r="Q1368" s="23">
        <f>IF(D1368="","",IF(COUNTIF(pl_chave,D1368)&gt;0,"No plano atual","Fora do plano: histórico preservado"))</f>
        <v/>
      </c>
      <c r="R1368" s="23">
        <f>IF(A1368&amp;B1368&amp;C1368="","",IF(A1368="","ERRO: falta ID do registro",IF(COUNTIF(ex_id,A1368)&gt;1,"ERRO: ID do registro duplicado",IF(NOT(ISNUMBER(H1368)),"ERRO: data realizada ausente ou inválida",IF(AND(ISNUMBER(pcmd_emissao),N(H1368)&gt;N(pcmd_emissao)),"Verificar: realizada após a emissão","OK")))))</f>
        <v/>
      </c>
      <c r="S1368" s="53" t="n"/>
    </row>
    <row r="1369">
      <c r="A1369" s="25" t="n"/>
      <c r="B1369" s="29" t="n"/>
      <c r="C1369" s="25" t="n"/>
      <c r="D1369" s="23">
        <f>IF(OR(B1369="",C1369=""),"",B1369&amp;"|"&amp;C1369)</f>
        <v/>
      </c>
      <c r="E1369" s="29" t="n"/>
      <c r="F1369" s="52" t="n"/>
      <c r="G1369" s="49" t="n"/>
      <c r="H1369" s="49" t="n"/>
      <c r="I1369" s="30">
        <f>IF(OR(D1369="",NOT(ISNUMBER(G1369))),"",D1369&amp;"|"&amp;YEAR(G1369)&amp;"-"&amp;RIGHT("0"&amp;MONTH(G1369),2)&amp;"-"&amp;RIGHT("0"&amp;DAY(G1369),2))</f>
        <v/>
      </c>
      <c r="J1369" s="52" t="n"/>
      <c r="K1369" s="25" t="n"/>
      <c r="L1369" s="29" t="n"/>
      <c r="M1369" s="25" t="n"/>
      <c r="N1369" s="25" t="n"/>
      <c r="O1369" s="23">
        <f>IF(A1369&amp;B1369&amp;C1369="","",IF(I1369="","Sem vínculo",IF(COUNTIF(oc_chave,I1369)&gt;0,"Vinculada","Previsão não encontrada")))</f>
        <v/>
      </c>
      <c r="P1369" s="39">
        <f>IF(ISNUMBER(H1369),YEAR(H1369),"")</f>
        <v/>
      </c>
      <c r="Q1369" s="23">
        <f>IF(D1369="","",IF(COUNTIF(pl_chave,D1369)&gt;0,"No plano atual","Fora do plano: histórico preservado"))</f>
        <v/>
      </c>
      <c r="R1369" s="23">
        <f>IF(A1369&amp;B1369&amp;C1369="","",IF(A1369="","ERRO: falta ID do registro",IF(COUNTIF(ex_id,A1369)&gt;1,"ERRO: ID do registro duplicado",IF(NOT(ISNUMBER(H1369)),"ERRO: data realizada ausente ou inválida",IF(AND(ISNUMBER(pcmd_emissao),N(H1369)&gt;N(pcmd_emissao)),"Verificar: realizada após a emissão","OK")))))</f>
        <v/>
      </c>
      <c r="S1369" s="53" t="n"/>
    </row>
    <row r="1370">
      <c r="A1370" s="25" t="n"/>
      <c r="B1370" s="29" t="n"/>
      <c r="C1370" s="25" t="n"/>
      <c r="D1370" s="23">
        <f>IF(OR(B1370="",C1370=""),"",B1370&amp;"|"&amp;C1370)</f>
        <v/>
      </c>
      <c r="E1370" s="29" t="n"/>
      <c r="F1370" s="52" t="n"/>
      <c r="G1370" s="49" t="n"/>
      <c r="H1370" s="49" t="n"/>
      <c r="I1370" s="30">
        <f>IF(OR(D1370="",NOT(ISNUMBER(G1370))),"",D1370&amp;"|"&amp;YEAR(G1370)&amp;"-"&amp;RIGHT("0"&amp;MONTH(G1370),2)&amp;"-"&amp;RIGHT("0"&amp;DAY(G1370),2))</f>
        <v/>
      </c>
      <c r="J1370" s="52" t="n"/>
      <c r="K1370" s="25" t="n"/>
      <c r="L1370" s="29" t="n"/>
      <c r="M1370" s="25" t="n"/>
      <c r="N1370" s="25" t="n"/>
      <c r="O1370" s="23">
        <f>IF(A1370&amp;B1370&amp;C1370="","",IF(I1370="","Sem vínculo",IF(COUNTIF(oc_chave,I1370)&gt;0,"Vinculada","Previsão não encontrada")))</f>
        <v/>
      </c>
      <c r="P1370" s="39">
        <f>IF(ISNUMBER(H1370),YEAR(H1370),"")</f>
        <v/>
      </c>
      <c r="Q1370" s="23">
        <f>IF(D1370="","",IF(COUNTIF(pl_chave,D1370)&gt;0,"No plano atual","Fora do plano: histórico preservado"))</f>
        <v/>
      </c>
      <c r="R1370" s="23">
        <f>IF(A1370&amp;B1370&amp;C1370="","",IF(A1370="","ERRO: falta ID do registro",IF(COUNTIF(ex_id,A1370)&gt;1,"ERRO: ID do registro duplicado",IF(NOT(ISNUMBER(H1370)),"ERRO: data realizada ausente ou inválida",IF(AND(ISNUMBER(pcmd_emissao),N(H1370)&gt;N(pcmd_emissao)),"Verificar: realizada após a emissão","OK")))))</f>
        <v/>
      </c>
      <c r="S1370" s="53" t="n"/>
    </row>
    <row r="1371">
      <c r="A1371" s="25" t="n"/>
      <c r="B1371" s="29" t="n"/>
      <c r="C1371" s="25" t="n"/>
      <c r="D1371" s="23">
        <f>IF(OR(B1371="",C1371=""),"",B1371&amp;"|"&amp;C1371)</f>
        <v/>
      </c>
      <c r="E1371" s="29" t="n"/>
      <c r="F1371" s="52" t="n"/>
      <c r="G1371" s="49" t="n"/>
      <c r="H1371" s="49" t="n"/>
      <c r="I1371" s="30">
        <f>IF(OR(D1371="",NOT(ISNUMBER(G1371))),"",D1371&amp;"|"&amp;YEAR(G1371)&amp;"-"&amp;RIGHT("0"&amp;MONTH(G1371),2)&amp;"-"&amp;RIGHT("0"&amp;DAY(G1371),2))</f>
        <v/>
      </c>
      <c r="J1371" s="52" t="n"/>
      <c r="K1371" s="25" t="n"/>
      <c r="L1371" s="29" t="n"/>
      <c r="M1371" s="25" t="n"/>
      <c r="N1371" s="25" t="n"/>
      <c r="O1371" s="23">
        <f>IF(A1371&amp;B1371&amp;C1371="","",IF(I1371="","Sem vínculo",IF(COUNTIF(oc_chave,I1371)&gt;0,"Vinculada","Previsão não encontrada")))</f>
        <v/>
      </c>
      <c r="P1371" s="39">
        <f>IF(ISNUMBER(H1371),YEAR(H1371),"")</f>
        <v/>
      </c>
      <c r="Q1371" s="23">
        <f>IF(D1371="","",IF(COUNTIF(pl_chave,D1371)&gt;0,"No plano atual","Fora do plano: histórico preservado"))</f>
        <v/>
      </c>
      <c r="R1371" s="23">
        <f>IF(A1371&amp;B1371&amp;C1371="","",IF(A1371="","ERRO: falta ID do registro",IF(COUNTIF(ex_id,A1371)&gt;1,"ERRO: ID do registro duplicado",IF(NOT(ISNUMBER(H1371)),"ERRO: data realizada ausente ou inválida",IF(AND(ISNUMBER(pcmd_emissao),N(H1371)&gt;N(pcmd_emissao)),"Verificar: realizada após a emissão","OK")))))</f>
        <v/>
      </c>
      <c r="S1371" s="53" t="n"/>
    </row>
    <row r="1372">
      <c r="A1372" s="25" t="n"/>
      <c r="B1372" s="29" t="n"/>
      <c r="C1372" s="25" t="n"/>
      <c r="D1372" s="23">
        <f>IF(OR(B1372="",C1372=""),"",B1372&amp;"|"&amp;C1372)</f>
        <v/>
      </c>
      <c r="E1372" s="29" t="n"/>
      <c r="F1372" s="52" t="n"/>
      <c r="G1372" s="49" t="n"/>
      <c r="H1372" s="49" t="n"/>
      <c r="I1372" s="30">
        <f>IF(OR(D1372="",NOT(ISNUMBER(G1372))),"",D1372&amp;"|"&amp;YEAR(G1372)&amp;"-"&amp;RIGHT("0"&amp;MONTH(G1372),2)&amp;"-"&amp;RIGHT("0"&amp;DAY(G1372),2))</f>
        <v/>
      </c>
      <c r="J1372" s="52" t="n"/>
      <c r="K1372" s="25" t="n"/>
      <c r="L1372" s="29" t="n"/>
      <c r="M1372" s="25" t="n"/>
      <c r="N1372" s="25" t="n"/>
      <c r="O1372" s="23">
        <f>IF(A1372&amp;B1372&amp;C1372="","",IF(I1372="","Sem vínculo",IF(COUNTIF(oc_chave,I1372)&gt;0,"Vinculada","Previsão não encontrada")))</f>
        <v/>
      </c>
      <c r="P1372" s="39">
        <f>IF(ISNUMBER(H1372),YEAR(H1372),"")</f>
        <v/>
      </c>
      <c r="Q1372" s="23">
        <f>IF(D1372="","",IF(COUNTIF(pl_chave,D1372)&gt;0,"No plano atual","Fora do plano: histórico preservado"))</f>
        <v/>
      </c>
      <c r="R1372" s="23">
        <f>IF(A1372&amp;B1372&amp;C1372="","",IF(A1372="","ERRO: falta ID do registro",IF(COUNTIF(ex_id,A1372)&gt;1,"ERRO: ID do registro duplicado",IF(NOT(ISNUMBER(H1372)),"ERRO: data realizada ausente ou inválida",IF(AND(ISNUMBER(pcmd_emissao),N(H1372)&gt;N(pcmd_emissao)),"Verificar: realizada após a emissão","OK")))))</f>
        <v/>
      </c>
      <c r="S1372" s="53" t="n"/>
    </row>
    <row r="1373">
      <c r="A1373" s="25" t="n"/>
      <c r="B1373" s="29" t="n"/>
      <c r="C1373" s="25" t="n"/>
      <c r="D1373" s="23">
        <f>IF(OR(B1373="",C1373=""),"",B1373&amp;"|"&amp;C1373)</f>
        <v/>
      </c>
      <c r="E1373" s="29" t="n"/>
      <c r="F1373" s="52" t="n"/>
      <c r="G1373" s="49" t="n"/>
      <c r="H1373" s="49" t="n"/>
      <c r="I1373" s="30">
        <f>IF(OR(D1373="",NOT(ISNUMBER(G1373))),"",D1373&amp;"|"&amp;YEAR(G1373)&amp;"-"&amp;RIGHT("0"&amp;MONTH(G1373),2)&amp;"-"&amp;RIGHT("0"&amp;DAY(G1373),2))</f>
        <v/>
      </c>
      <c r="J1373" s="52" t="n"/>
      <c r="K1373" s="25" t="n"/>
      <c r="L1373" s="29" t="n"/>
      <c r="M1373" s="25" t="n"/>
      <c r="N1373" s="25" t="n"/>
      <c r="O1373" s="23">
        <f>IF(A1373&amp;B1373&amp;C1373="","",IF(I1373="","Sem vínculo",IF(COUNTIF(oc_chave,I1373)&gt;0,"Vinculada","Previsão não encontrada")))</f>
        <v/>
      </c>
      <c r="P1373" s="39">
        <f>IF(ISNUMBER(H1373),YEAR(H1373),"")</f>
        <v/>
      </c>
      <c r="Q1373" s="23">
        <f>IF(D1373="","",IF(COUNTIF(pl_chave,D1373)&gt;0,"No plano atual","Fora do plano: histórico preservado"))</f>
        <v/>
      </c>
      <c r="R1373" s="23">
        <f>IF(A1373&amp;B1373&amp;C1373="","",IF(A1373="","ERRO: falta ID do registro",IF(COUNTIF(ex_id,A1373)&gt;1,"ERRO: ID do registro duplicado",IF(NOT(ISNUMBER(H1373)),"ERRO: data realizada ausente ou inválida",IF(AND(ISNUMBER(pcmd_emissao),N(H1373)&gt;N(pcmd_emissao)),"Verificar: realizada após a emissão","OK")))))</f>
        <v/>
      </c>
      <c r="S1373" s="53" t="n"/>
    </row>
    <row r="1374">
      <c r="A1374" s="25" t="n"/>
      <c r="B1374" s="29" t="n"/>
      <c r="C1374" s="25" t="n"/>
      <c r="D1374" s="23">
        <f>IF(OR(B1374="",C1374=""),"",B1374&amp;"|"&amp;C1374)</f>
        <v/>
      </c>
      <c r="E1374" s="29" t="n"/>
      <c r="F1374" s="52" t="n"/>
      <c r="G1374" s="49" t="n"/>
      <c r="H1374" s="49" t="n"/>
      <c r="I1374" s="30">
        <f>IF(OR(D1374="",NOT(ISNUMBER(G1374))),"",D1374&amp;"|"&amp;YEAR(G1374)&amp;"-"&amp;RIGHT("0"&amp;MONTH(G1374),2)&amp;"-"&amp;RIGHT("0"&amp;DAY(G1374),2))</f>
        <v/>
      </c>
      <c r="J1374" s="52" t="n"/>
      <c r="K1374" s="25" t="n"/>
      <c r="L1374" s="29" t="n"/>
      <c r="M1374" s="25" t="n"/>
      <c r="N1374" s="25" t="n"/>
      <c r="O1374" s="23">
        <f>IF(A1374&amp;B1374&amp;C1374="","",IF(I1374="","Sem vínculo",IF(COUNTIF(oc_chave,I1374)&gt;0,"Vinculada","Previsão não encontrada")))</f>
        <v/>
      </c>
      <c r="P1374" s="39">
        <f>IF(ISNUMBER(H1374),YEAR(H1374),"")</f>
        <v/>
      </c>
      <c r="Q1374" s="23">
        <f>IF(D1374="","",IF(COUNTIF(pl_chave,D1374)&gt;0,"No plano atual","Fora do plano: histórico preservado"))</f>
        <v/>
      </c>
      <c r="R1374" s="23">
        <f>IF(A1374&amp;B1374&amp;C1374="","",IF(A1374="","ERRO: falta ID do registro",IF(COUNTIF(ex_id,A1374)&gt;1,"ERRO: ID do registro duplicado",IF(NOT(ISNUMBER(H1374)),"ERRO: data realizada ausente ou inválida",IF(AND(ISNUMBER(pcmd_emissao),N(H1374)&gt;N(pcmd_emissao)),"Verificar: realizada após a emissão","OK")))))</f>
        <v/>
      </c>
      <c r="S1374" s="53" t="n"/>
    </row>
    <row r="1375">
      <c r="A1375" s="25" t="n"/>
      <c r="B1375" s="29" t="n"/>
      <c r="C1375" s="25" t="n"/>
      <c r="D1375" s="23">
        <f>IF(OR(B1375="",C1375=""),"",B1375&amp;"|"&amp;C1375)</f>
        <v/>
      </c>
      <c r="E1375" s="29" t="n"/>
      <c r="F1375" s="52" t="n"/>
      <c r="G1375" s="49" t="n"/>
      <c r="H1375" s="49" t="n"/>
      <c r="I1375" s="30">
        <f>IF(OR(D1375="",NOT(ISNUMBER(G1375))),"",D1375&amp;"|"&amp;YEAR(G1375)&amp;"-"&amp;RIGHT("0"&amp;MONTH(G1375),2)&amp;"-"&amp;RIGHT("0"&amp;DAY(G1375),2))</f>
        <v/>
      </c>
      <c r="J1375" s="52" t="n"/>
      <c r="K1375" s="25" t="n"/>
      <c r="L1375" s="29" t="n"/>
      <c r="M1375" s="25" t="n"/>
      <c r="N1375" s="25" t="n"/>
      <c r="O1375" s="23">
        <f>IF(A1375&amp;B1375&amp;C1375="","",IF(I1375="","Sem vínculo",IF(COUNTIF(oc_chave,I1375)&gt;0,"Vinculada","Previsão não encontrada")))</f>
        <v/>
      </c>
      <c r="P1375" s="39">
        <f>IF(ISNUMBER(H1375),YEAR(H1375),"")</f>
        <v/>
      </c>
      <c r="Q1375" s="23">
        <f>IF(D1375="","",IF(COUNTIF(pl_chave,D1375)&gt;0,"No plano atual","Fora do plano: histórico preservado"))</f>
        <v/>
      </c>
      <c r="R1375" s="23">
        <f>IF(A1375&amp;B1375&amp;C1375="","",IF(A1375="","ERRO: falta ID do registro",IF(COUNTIF(ex_id,A1375)&gt;1,"ERRO: ID do registro duplicado",IF(NOT(ISNUMBER(H1375)),"ERRO: data realizada ausente ou inválida",IF(AND(ISNUMBER(pcmd_emissao),N(H1375)&gt;N(pcmd_emissao)),"Verificar: realizada após a emissão","OK")))))</f>
        <v/>
      </c>
      <c r="S1375" s="53" t="n"/>
    </row>
    <row r="1376">
      <c r="A1376" s="25" t="n"/>
      <c r="B1376" s="29" t="n"/>
      <c r="C1376" s="25" t="n"/>
      <c r="D1376" s="23">
        <f>IF(OR(B1376="",C1376=""),"",B1376&amp;"|"&amp;C1376)</f>
        <v/>
      </c>
      <c r="E1376" s="29" t="n"/>
      <c r="F1376" s="52" t="n"/>
      <c r="G1376" s="49" t="n"/>
      <c r="H1376" s="49" t="n"/>
      <c r="I1376" s="30">
        <f>IF(OR(D1376="",NOT(ISNUMBER(G1376))),"",D1376&amp;"|"&amp;YEAR(G1376)&amp;"-"&amp;RIGHT("0"&amp;MONTH(G1376),2)&amp;"-"&amp;RIGHT("0"&amp;DAY(G1376),2))</f>
        <v/>
      </c>
      <c r="J1376" s="52" t="n"/>
      <c r="K1376" s="25" t="n"/>
      <c r="L1376" s="29" t="n"/>
      <c r="M1376" s="25" t="n"/>
      <c r="N1376" s="25" t="n"/>
      <c r="O1376" s="23">
        <f>IF(A1376&amp;B1376&amp;C1376="","",IF(I1376="","Sem vínculo",IF(COUNTIF(oc_chave,I1376)&gt;0,"Vinculada","Previsão não encontrada")))</f>
        <v/>
      </c>
      <c r="P1376" s="39">
        <f>IF(ISNUMBER(H1376),YEAR(H1376),"")</f>
        <v/>
      </c>
      <c r="Q1376" s="23">
        <f>IF(D1376="","",IF(COUNTIF(pl_chave,D1376)&gt;0,"No plano atual","Fora do plano: histórico preservado"))</f>
        <v/>
      </c>
      <c r="R1376" s="23">
        <f>IF(A1376&amp;B1376&amp;C1376="","",IF(A1376="","ERRO: falta ID do registro",IF(COUNTIF(ex_id,A1376)&gt;1,"ERRO: ID do registro duplicado",IF(NOT(ISNUMBER(H1376)),"ERRO: data realizada ausente ou inválida",IF(AND(ISNUMBER(pcmd_emissao),N(H1376)&gt;N(pcmd_emissao)),"Verificar: realizada após a emissão","OK")))))</f>
        <v/>
      </c>
      <c r="S1376" s="53" t="n"/>
    </row>
    <row r="1377">
      <c r="A1377" s="25" t="n"/>
      <c r="B1377" s="29" t="n"/>
      <c r="C1377" s="25" t="n"/>
      <c r="D1377" s="23">
        <f>IF(OR(B1377="",C1377=""),"",B1377&amp;"|"&amp;C1377)</f>
        <v/>
      </c>
      <c r="E1377" s="29" t="n"/>
      <c r="F1377" s="52" t="n"/>
      <c r="G1377" s="49" t="n"/>
      <c r="H1377" s="49" t="n"/>
      <c r="I1377" s="30">
        <f>IF(OR(D1377="",NOT(ISNUMBER(G1377))),"",D1377&amp;"|"&amp;YEAR(G1377)&amp;"-"&amp;RIGHT("0"&amp;MONTH(G1377),2)&amp;"-"&amp;RIGHT("0"&amp;DAY(G1377),2))</f>
        <v/>
      </c>
      <c r="J1377" s="52" t="n"/>
      <c r="K1377" s="25" t="n"/>
      <c r="L1377" s="29" t="n"/>
      <c r="M1377" s="25" t="n"/>
      <c r="N1377" s="25" t="n"/>
      <c r="O1377" s="23">
        <f>IF(A1377&amp;B1377&amp;C1377="","",IF(I1377="","Sem vínculo",IF(COUNTIF(oc_chave,I1377)&gt;0,"Vinculada","Previsão não encontrada")))</f>
        <v/>
      </c>
      <c r="P1377" s="39">
        <f>IF(ISNUMBER(H1377),YEAR(H1377),"")</f>
        <v/>
      </c>
      <c r="Q1377" s="23">
        <f>IF(D1377="","",IF(COUNTIF(pl_chave,D1377)&gt;0,"No plano atual","Fora do plano: histórico preservado"))</f>
        <v/>
      </c>
      <c r="R1377" s="23">
        <f>IF(A1377&amp;B1377&amp;C1377="","",IF(A1377="","ERRO: falta ID do registro",IF(COUNTIF(ex_id,A1377)&gt;1,"ERRO: ID do registro duplicado",IF(NOT(ISNUMBER(H1377)),"ERRO: data realizada ausente ou inválida",IF(AND(ISNUMBER(pcmd_emissao),N(H1377)&gt;N(pcmd_emissao)),"Verificar: realizada após a emissão","OK")))))</f>
        <v/>
      </c>
      <c r="S1377" s="53" t="n"/>
    </row>
    <row r="1378">
      <c r="A1378" s="25" t="n"/>
      <c r="B1378" s="29" t="n"/>
      <c r="C1378" s="25" t="n"/>
      <c r="D1378" s="23">
        <f>IF(OR(B1378="",C1378=""),"",B1378&amp;"|"&amp;C1378)</f>
        <v/>
      </c>
      <c r="E1378" s="29" t="n"/>
      <c r="F1378" s="52" t="n"/>
      <c r="G1378" s="49" t="n"/>
      <c r="H1378" s="49" t="n"/>
      <c r="I1378" s="30">
        <f>IF(OR(D1378="",NOT(ISNUMBER(G1378))),"",D1378&amp;"|"&amp;YEAR(G1378)&amp;"-"&amp;RIGHT("0"&amp;MONTH(G1378),2)&amp;"-"&amp;RIGHT("0"&amp;DAY(G1378),2))</f>
        <v/>
      </c>
      <c r="J1378" s="52" t="n"/>
      <c r="K1378" s="25" t="n"/>
      <c r="L1378" s="29" t="n"/>
      <c r="M1378" s="25" t="n"/>
      <c r="N1378" s="25" t="n"/>
      <c r="O1378" s="23">
        <f>IF(A1378&amp;B1378&amp;C1378="","",IF(I1378="","Sem vínculo",IF(COUNTIF(oc_chave,I1378)&gt;0,"Vinculada","Previsão não encontrada")))</f>
        <v/>
      </c>
      <c r="P1378" s="39">
        <f>IF(ISNUMBER(H1378),YEAR(H1378),"")</f>
        <v/>
      </c>
      <c r="Q1378" s="23">
        <f>IF(D1378="","",IF(COUNTIF(pl_chave,D1378)&gt;0,"No plano atual","Fora do plano: histórico preservado"))</f>
        <v/>
      </c>
      <c r="R1378" s="23">
        <f>IF(A1378&amp;B1378&amp;C1378="","",IF(A1378="","ERRO: falta ID do registro",IF(COUNTIF(ex_id,A1378)&gt;1,"ERRO: ID do registro duplicado",IF(NOT(ISNUMBER(H1378)),"ERRO: data realizada ausente ou inválida",IF(AND(ISNUMBER(pcmd_emissao),N(H1378)&gt;N(pcmd_emissao)),"Verificar: realizada após a emissão","OK")))))</f>
        <v/>
      </c>
      <c r="S1378" s="53" t="n"/>
    </row>
    <row r="1379">
      <c r="A1379" s="25" t="n"/>
      <c r="B1379" s="29" t="n"/>
      <c r="C1379" s="25" t="n"/>
      <c r="D1379" s="23">
        <f>IF(OR(B1379="",C1379=""),"",B1379&amp;"|"&amp;C1379)</f>
        <v/>
      </c>
      <c r="E1379" s="29" t="n"/>
      <c r="F1379" s="52" t="n"/>
      <c r="G1379" s="49" t="n"/>
      <c r="H1379" s="49" t="n"/>
      <c r="I1379" s="30">
        <f>IF(OR(D1379="",NOT(ISNUMBER(G1379))),"",D1379&amp;"|"&amp;YEAR(G1379)&amp;"-"&amp;RIGHT("0"&amp;MONTH(G1379),2)&amp;"-"&amp;RIGHT("0"&amp;DAY(G1379),2))</f>
        <v/>
      </c>
      <c r="J1379" s="52" t="n"/>
      <c r="K1379" s="25" t="n"/>
      <c r="L1379" s="29" t="n"/>
      <c r="M1379" s="25" t="n"/>
      <c r="N1379" s="25" t="n"/>
      <c r="O1379" s="23">
        <f>IF(A1379&amp;B1379&amp;C1379="","",IF(I1379="","Sem vínculo",IF(COUNTIF(oc_chave,I1379)&gt;0,"Vinculada","Previsão não encontrada")))</f>
        <v/>
      </c>
      <c r="P1379" s="39">
        <f>IF(ISNUMBER(H1379),YEAR(H1379),"")</f>
        <v/>
      </c>
      <c r="Q1379" s="23">
        <f>IF(D1379="","",IF(COUNTIF(pl_chave,D1379)&gt;0,"No plano atual","Fora do plano: histórico preservado"))</f>
        <v/>
      </c>
      <c r="R1379" s="23">
        <f>IF(A1379&amp;B1379&amp;C1379="","",IF(A1379="","ERRO: falta ID do registro",IF(COUNTIF(ex_id,A1379)&gt;1,"ERRO: ID do registro duplicado",IF(NOT(ISNUMBER(H1379)),"ERRO: data realizada ausente ou inválida",IF(AND(ISNUMBER(pcmd_emissao),N(H1379)&gt;N(pcmd_emissao)),"Verificar: realizada após a emissão","OK")))))</f>
        <v/>
      </c>
      <c r="S1379" s="53" t="n"/>
    </row>
    <row r="1380">
      <c r="A1380" s="25" t="n"/>
      <c r="B1380" s="29" t="n"/>
      <c r="C1380" s="25" t="n"/>
      <c r="D1380" s="23">
        <f>IF(OR(B1380="",C1380=""),"",B1380&amp;"|"&amp;C1380)</f>
        <v/>
      </c>
      <c r="E1380" s="29" t="n"/>
      <c r="F1380" s="52" t="n"/>
      <c r="G1380" s="49" t="n"/>
      <c r="H1380" s="49" t="n"/>
      <c r="I1380" s="30">
        <f>IF(OR(D1380="",NOT(ISNUMBER(G1380))),"",D1380&amp;"|"&amp;YEAR(G1380)&amp;"-"&amp;RIGHT("0"&amp;MONTH(G1380),2)&amp;"-"&amp;RIGHT("0"&amp;DAY(G1380),2))</f>
        <v/>
      </c>
      <c r="J1380" s="52" t="n"/>
      <c r="K1380" s="25" t="n"/>
      <c r="L1380" s="29" t="n"/>
      <c r="M1380" s="25" t="n"/>
      <c r="N1380" s="25" t="n"/>
      <c r="O1380" s="23">
        <f>IF(A1380&amp;B1380&amp;C1380="","",IF(I1380="","Sem vínculo",IF(COUNTIF(oc_chave,I1380)&gt;0,"Vinculada","Previsão não encontrada")))</f>
        <v/>
      </c>
      <c r="P1380" s="39">
        <f>IF(ISNUMBER(H1380),YEAR(H1380),"")</f>
        <v/>
      </c>
      <c r="Q1380" s="23">
        <f>IF(D1380="","",IF(COUNTIF(pl_chave,D1380)&gt;0,"No plano atual","Fora do plano: histórico preservado"))</f>
        <v/>
      </c>
      <c r="R1380" s="23">
        <f>IF(A1380&amp;B1380&amp;C1380="","",IF(A1380="","ERRO: falta ID do registro",IF(COUNTIF(ex_id,A1380)&gt;1,"ERRO: ID do registro duplicado",IF(NOT(ISNUMBER(H1380)),"ERRO: data realizada ausente ou inválida",IF(AND(ISNUMBER(pcmd_emissao),N(H1380)&gt;N(pcmd_emissao)),"Verificar: realizada após a emissão","OK")))))</f>
        <v/>
      </c>
      <c r="S1380" s="53" t="n"/>
    </row>
    <row r="1381">
      <c r="A1381" s="25" t="n"/>
      <c r="B1381" s="29" t="n"/>
      <c r="C1381" s="25" t="n"/>
      <c r="D1381" s="23">
        <f>IF(OR(B1381="",C1381=""),"",B1381&amp;"|"&amp;C1381)</f>
        <v/>
      </c>
      <c r="E1381" s="29" t="n"/>
      <c r="F1381" s="52" t="n"/>
      <c r="G1381" s="49" t="n"/>
      <c r="H1381" s="49" t="n"/>
      <c r="I1381" s="30">
        <f>IF(OR(D1381="",NOT(ISNUMBER(G1381))),"",D1381&amp;"|"&amp;YEAR(G1381)&amp;"-"&amp;RIGHT("0"&amp;MONTH(G1381),2)&amp;"-"&amp;RIGHT("0"&amp;DAY(G1381),2))</f>
        <v/>
      </c>
      <c r="J1381" s="52" t="n"/>
      <c r="K1381" s="25" t="n"/>
      <c r="L1381" s="29" t="n"/>
      <c r="M1381" s="25" t="n"/>
      <c r="N1381" s="25" t="n"/>
      <c r="O1381" s="23">
        <f>IF(A1381&amp;B1381&amp;C1381="","",IF(I1381="","Sem vínculo",IF(COUNTIF(oc_chave,I1381)&gt;0,"Vinculada","Previsão não encontrada")))</f>
        <v/>
      </c>
      <c r="P1381" s="39">
        <f>IF(ISNUMBER(H1381),YEAR(H1381),"")</f>
        <v/>
      </c>
      <c r="Q1381" s="23">
        <f>IF(D1381="","",IF(COUNTIF(pl_chave,D1381)&gt;0,"No plano atual","Fora do plano: histórico preservado"))</f>
        <v/>
      </c>
      <c r="R1381" s="23">
        <f>IF(A1381&amp;B1381&amp;C1381="","",IF(A1381="","ERRO: falta ID do registro",IF(COUNTIF(ex_id,A1381)&gt;1,"ERRO: ID do registro duplicado",IF(NOT(ISNUMBER(H1381)),"ERRO: data realizada ausente ou inválida",IF(AND(ISNUMBER(pcmd_emissao),N(H1381)&gt;N(pcmd_emissao)),"Verificar: realizada após a emissão","OK")))))</f>
        <v/>
      </c>
      <c r="S1381" s="53" t="n"/>
    </row>
    <row r="1382">
      <c r="A1382" s="25" t="n"/>
      <c r="B1382" s="29" t="n"/>
      <c r="C1382" s="25" t="n"/>
      <c r="D1382" s="23">
        <f>IF(OR(B1382="",C1382=""),"",B1382&amp;"|"&amp;C1382)</f>
        <v/>
      </c>
      <c r="E1382" s="29" t="n"/>
      <c r="F1382" s="52" t="n"/>
      <c r="G1382" s="49" t="n"/>
      <c r="H1382" s="49" t="n"/>
      <c r="I1382" s="30">
        <f>IF(OR(D1382="",NOT(ISNUMBER(G1382))),"",D1382&amp;"|"&amp;YEAR(G1382)&amp;"-"&amp;RIGHT("0"&amp;MONTH(G1382),2)&amp;"-"&amp;RIGHT("0"&amp;DAY(G1382),2))</f>
        <v/>
      </c>
      <c r="J1382" s="52" t="n"/>
      <c r="K1382" s="25" t="n"/>
      <c r="L1382" s="29" t="n"/>
      <c r="M1382" s="25" t="n"/>
      <c r="N1382" s="25" t="n"/>
      <c r="O1382" s="23">
        <f>IF(A1382&amp;B1382&amp;C1382="","",IF(I1382="","Sem vínculo",IF(COUNTIF(oc_chave,I1382)&gt;0,"Vinculada","Previsão não encontrada")))</f>
        <v/>
      </c>
      <c r="P1382" s="39">
        <f>IF(ISNUMBER(H1382),YEAR(H1382),"")</f>
        <v/>
      </c>
      <c r="Q1382" s="23">
        <f>IF(D1382="","",IF(COUNTIF(pl_chave,D1382)&gt;0,"No plano atual","Fora do plano: histórico preservado"))</f>
        <v/>
      </c>
      <c r="R1382" s="23">
        <f>IF(A1382&amp;B1382&amp;C1382="","",IF(A1382="","ERRO: falta ID do registro",IF(COUNTIF(ex_id,A1382)&gt;1,"ERRO: ID do registro duplicado",IF(NOT(ISNUMBER(H1382)),"ERRO: data realizada ausente ou inválida",IF(AND(ISNUMBER(pcmd_emissao),N(H1382)&gt;N(pcmd_emissao)),"Verificar: realizada após a emissão","OK")))))</f>
        <v/>
      </c>
      <c r="S1382" s="53" t="n"/>
    </row>
    <row r="1383">
      <c r="A1383" s="25" t="n"/>
      <c r="B1383" s="29" t="n"/>
      <c r="C1383" s="25" t="n"/>
      <c r="D1383" s="23">
        <f>IF(OR(B1383="",C1383=""),"",B1383&amp;"|"&amp;C1383)</f>
        <v/>
      </c>
      <c r="E1383" s="29" t="n"/>
      <c r="F1383" s="52" t="n"/>
      <c r="G1383" s="49" t="n"/>
      <c r="H1383" s="49" t="n"/>
      <c r="I1383" s="30">
        <f>IF(OR(D1383="",NOT(ISNUMBER(G1383))),"",D1383&amp;"|"&amp;YEAR(G1383)&amp;"-"&amp;RIGHT("0"&amp;MONTH(G1383),2)&amp;"-"&amp;RIGHT("0"&amp;DAY(G1383),2))</f>
        <v/>
      </c>
      <c r="J1383" s="52" t="n"/>
      <c r="K1383" s="25" t="n"/>
      <c r="L1383" s="29" t="n"/>
      <c r="M1383" s="25" t="n"/>
      <c r="N1383" s="25" t="n"/>
      <c r="O1383" s="23">
        <f>IF(A1383&amp;B1383&amp;C1383="","",IF(I1383="","Sem vínculo",IF(COUNTIF(oc_chave,I1383)&gt;0,"Vinculada","Previsão não encontrada")))</f>
        <v/>
      </c>
      <c r="P1383" s="39">
        <f>IF(ISNUMBER(H1383),YEAR(H1383),"")</f>
        <v/>
      </c>
      <c r="Q1383" s="23">
        <f>IF(D1383="","",IF(COUNTIF(pl_chave,D1383)&gt;0,"No plano atual","Fora do plano: histórico preservado"))</f>
        <v/>
      </c>
      <c r="R1383" s="23">
        <f>IF(A1383&amp;B1383&amp;C1383="","",IF(A1383="","ERRO: falta ID do registro",IF(COUNTIF(ex_id,A1383)&gt;1,"ERRO: ID do registro duplicado",IF(NOT(ISNUMBER(H1383)),"ERRO: data realizada ausente ou inválida",IF(AND(ISNUMBER(pcmd_emissao),N(H1383)&gt;N(pcmd_emissao)),"Verificar: realizada após a emissão","OK")))))</f>
        <v/>
      </c>
      <c r="S1383" s="53" t="n"/>
    </row>
    <row r="1384">
      <c r="A1384" s="25" t="n"/>
      <c r="B1384" s="29" t="n"/>
      <c r="C1384" s="25" t="n"/>
      <c r="D1384" s="23">
        <f>IF(OR(B1384="",C1384=""),"",B1384&amp;"|"&amp;C1384)</f>
        <v/>
      </c>
      <c r="E1384" s="29" t="n"/>
      <c r="F1384" s="52" t="n"/>
      <c r="G1384" s="49" t="n"/>
      <c r="H1384" s="49" t="n"/>
      <c r="I1384" s="30">
        <f>IF(OR(D1384="",NOT(ISNUMBER(G1384))),"",D1384&amp;"|"&amp;YEAR(G1384)&amp;"-"&amp;RIGHT("0"&amp;MONTH(G1384),2)&amp;"-"&amp;RIGHT("0"&amp;DAY(G1384),2))</f>
        <v/>
      </c>
      <c r="J1384" s="52" t="n"/>
      <c r="K1384" s="25" t="n"/>
      <c r="L1384" s="29" t="n"/>
      <c r="M1384" s="25" t="n"/>
      <c r="N1384" s="25" t="n"/>
      <c r="O1384" s="23">
        <f>IF(A1384&amp;B1384&amp;C1384="","",IF(I1384="","Sem vínculo",IF(COUNTIF(oc_chave,I1384)&gt;0,"Vinculada","Previsão não encontrada")))</f>
        <v/>
      </c>
      <c r="P1384" s="39">
        <f>IF(ISNUMBER(H1384),YEAR(H1384),"")</f>
        <v/>
      </c>
      <c r="Q1384" s="23">
        <f>IF(D1384="","",IF(COUNTIF(pl_chave,D1384)&gt;0,"No plano atual","Fora do plano: histórico preservado"))</f>
        <v/>
      </c>
      <c r="R1384" s="23">
        <f>IF(A1384&amp;B1384&amp;C1384="","",IF(A1384="","ERRO: falta ID do registro",IF(COUNTIF(ex_id,A1384)&gt;1,"ERRO: ID do registro duplicado",IF(NOT(ISNUMBER(H1384)),"ERRO: data realizada ausente ou inválida",IF(AND(ISNUMBER(pcmd_emissao),N(H1384)&gt;N(pcmd_emissao)),"Verificar: realizada após a emissão","OK")))))</f>
        <v/>
      </c>
      <c r="S1384" s="53" t="n"/>
    </row>
    <row r="1385">
      <c r="A1385" s="25" t="n"/>
      <c r="B1385" s="29" t="n"/>
      <c r="C1385" s="25" t="n"/>
      <c r="D1385" s="23">
        <f>IF(OR(B1385="",C1385=""),"",B1385&amp;"|"&amp;C1385)</f>
        <v/>
      </c>
      <c r="E1385" s="29" t="n"/>
      <c r="F1385" s="52" t="n"/>
      <c r="G1385" s="49" t="n"/>
      <c r="H1385" s="49" t="n"/>
      <c r="I1385" s="30">
        <f>IF(OR(D1385="",NOT(ISNUMBER(G1385))),"",D1385&amp;"|"&amp;YEAR(G1385)&amp;"-"&amp;RIGHT("0"&amp;MONTH(G1385),2)&amp;"-"&amp;RIGHT("0"&amp;DAY(G1385),2))</f>
        <v/>
      </c>
      <c r="J1385" s="52" t="n"/>
      <c r="K1385" s="25" t="n"/>
      <c r="L1385" s="29" t="n"/>
      <c r="M1385" s="25" t="n"/>
      <c r="N1385" s="25" t="n"/>
      <c r="O1385" s="23">
        <f>IF(A1385&amp;B1385&amp;C1385="","",IF(I1385="","Sem vínculo",IF(COUNTIF(oc_chave,I1385)&gt;0,"Vinculada","Previsão não encontrada")))</f>
        <v/>
      </c>
      <c r="P1385" s="39">
        <f>IF(ISNUMBER(H1385),YEAR(H1385),"")</f>
        <v/>
      </c>
      <c r="Q1385" s="23">
        <f>IF(D1385="","",IF(COUNTIF(pl_chave,D1385)&gt;0,"No plano atual","Fora do plano: histórico preservado"))</f>
        <v/>
      </c>
      <c r="R1385" s="23">
        <f>IF(A1385&amp;B1385&amp;C1385="","",IF(A1385="","ERRO: falta ID do registro",IF(COUNTIF(ex_id,A1385)&gt;1,"ERRO: ID do registro duplicado",IF(NOT(ISNUMBER(H1385)),"ERRO: data realizada ausente ou inválida",IF(AND(ISNUMBER(pcmd_emissao),N(H1385)&gt;N(pcmd_emissao)),"Verificar: realizada após a emissão","OK")))))</f>
        <v/>
      </c>
      <c r="S1385" s="53" t="n"/>
    </row>
    <row r="1386">
      <c r="A1386" s="25" t="n"/>
      <c r="B1386" s="29" t="n"/>
      <c r="C1386" s="25" t="n"/>
      <c r="D1386" s="23">
        <f>IF(OR(B1386="",C1386=""),"",B1386&amp;"|"&amp;C1386)</f>
        <v/>
      </c>
      <c r="E1386" s="29" t="n"/>
      <c r="F1386" s="52" t="n"/>
      <c r="G1386" s="49" t="n"/>
      <c r="H1386" s="49" t="n"/>
      <c r="I1386" s="30">
        <f>IF(OR(D1386="",NOT(ISNUMBER(G1386))),"",D1386&amp;"|"&amp;YEAR(G1386)&amp;"-"&amp;RIGHT("0"&amp;MONTH(G1386),2)&amp;"-"&amp;RIGHT("0"&amp;DAY(G1386),2))</f>
        <v/>
      </c>
      <c r="J1386" s="52" t="n"/>
      <c r="K1386" s="25" t="n"/>
      <c r="L1386" s="29" t="n"/>
      <c r="M1386" s="25" t="n"/>
      <c r="N1386" s="25" t="n"/>
      <c r="O1386" s="23">
        <f>IF(A1386&amp;B1386&amp;C1386="","",IF(I1386="","Sem vínculo",IF(COUNTIF(oc_chave,I1386)&gt;0,"Vinculada","Previsão não encontrada")))</f>
        <v/>
      </c>
      <c r="P1386" s="39">
        <f>IF(ISNUMBER(H1386),YEAR(H1386),"")</f>
        <v/>
      </c>
      <c r="Q1386" s="23">
        <f>IF(D1386="","",IF(COUNTIF(pl_chave,D1386)&gt;0,"No plano atual","Fora do plano: histórico preservado"))</f>
        <v/>
      </c>
      <c r="R1386" s="23">
        <f>IF(A1386&amp;B1386&amp;C1386="","",IF(A1386="","ERRO: falta ID do registro",IF(COUNTIF(ex_id,A1386)&gt;1,"ERRO: ID do registro duplicado",IF(NOT(ISNUMBER(H1386)),"ERRO: data realizada ausente ou inválida",IF(AND(ISNUMBER(pcmd_emissao),N(H1386)&gt;N(pcmd_emissao)),"Verificar: realizada após a emissão","OK")))))</f>
        <v/>
      </c>
      <c r="S1386" s="53" t="n"/>
    </row>
    <row r="1387">
      <c r="A1387" s="25" t="n"/>
      <c r="B1387" s="29" t="n"/>
      <c r="C1387" s="25" t="n"/>
      <c r="D1387" s="23">
        <f>IF(OR(B1387="",C1387=""),"",B1387&amp;"|"&amp;C1387)</f>
        <v/>
      </c>
      <c r="E1387" s="29" t="n"/>
      <c r="F1387" s="52" t="n"/>
      <c r="G1387" s="49" t="n"/>
      <c r="H1387" s="49" t="n"/>
      <c r="I1387" s="30">
        <f>IF(OR(D1387="",NOT(ISNUMBER(G1387))),"",D1387&amp;"|"&amp;YEAR(G1387)&amp;"-"&amp;RIGHT("0"&amp;MONTH(G1387),2)&amp;"-"&amp;RIGHT("0"&amp;DAY(G1387),2))</f>
        <v/>
      </c>
      <c r="J1387" s="52" t="n"/>
      <c r="K1387" s="25" t="n"/>
      <c r="L1387" s="29" t="n"/>
      <c r="M1387" s="25" t="n"/>
      <c r="N1387" s="25" t="n"/>
      <c r="O1387" s="23">
        <f>IF(A1387&amp;B1387&amp;C1387="","",IF(I1387="","Sem vínculo",IF(COUNTIF(oc_chave,I1387)&gt;0,"Vinculada","Previsão não encontrada")))</f>
        <v/>
      </c>
      <c r="P1387" s="39">
        <f>IF(ISNUMBER(H1387),YEAR(H1387),"")</f>
        <v/>
      </c>
      <c r="Q1387" s="23">
        <f>IF(D1387="","",IF(COUNTIF(pl_chave,D1387)&gt;0,"No plano atual","Fora do plano: histórico preservado"))</f>
        <v/>
      </c>
      <c r="R1387" s="23">
        <f>IF(A1387&amp;B1387&amp;C1387="","",IF(A1387="","ERRO: falta ID do registro",IF(COUNTIF(ex_id,A1387)&gt;1,"ERRO: ID do registro duplicado",IF(NOT(ISNUMBER(H1387)),"ERRO: data realizada ausente ou inválida",IF(AND(ISNUMBER(pcmd_emissao),N(H1387)&gt;N(pcmd_emissao)),"Verificar: realizada após a emissão","OK")))))</f>
        <v/>
      </c>
      <c r="S1387" s="53" t="n"/>
    </row>
    <row r="1388">
      <c r="A1388" s="25" t="n"/>
      <c r="B1388" s="29" t="n"/>
      <c r="C1388" s="25" t="n"/>
      <c r="D1388" s="23">
        <f>IF(OR(B1388="",C1388=""),"",B1388&amp;"|"&amp;C1388)</f>
        <v/>
      </c>
      <c r="E1388" s="29" t="n"/>
      <c r="F1388" s="52" t="n"/>
      <c r="G1388" s="49" t="n"/>
      <c r="H1388" s="49" t="n"/>
      <c r="I1388" s="30">
        <f>IF(OR(D1388="",NOT(ISNUMBER(G1388))),"",D1388&amp;"|"&amp;YEAR(G1388)&amp;"-"&amp;RIGHT("0"&amp;MONTH(G1388),2)&amp;"-"&amp;RIGHT("0"&amp;DAY(G1388),2))</f>
        <v/>
      </c>
      <c r="J1388" s="52" t="n"/>
      <c r="K1388" s="25" t="n"/>
      <c r="L1388" s="29" t="n"/>
      <c r="M1388" s="25" t="n"/>
      <c r="N1388" s="25" t="n"/>
      <c r="O1388" s="23">
        <f>IF(A1388&amp;B1388&amp;C1388="","",IF(I1388="","Sem vínculo",IF(COUNTIF(oc_chave,I1388)&gt;0,"Vinculada","Previsão não encontrada")))</f>
        <v/>
      </c>
      <c r="P1388" s="39">
        <f>IF(ISNUMBER(H1388),YEAR(H1388),"")</f>
        <v/>
      </c>
      <c r="Q1388" s="23">
        <f>IF(D1388="","",IF(COUNTIF(pl_chave,D1388)&gt;0,"No plano atual","Fora do plano: histórico preservado"))</f>
        <v/>
      </c>
      <c r="R1388" s="23">
        <f>IF(A1388&amp;B1388&amp;C1388="","",IF(A1388="","ERRO: falta ID do registro",IF(COUNTIF(ex_id,A1388)&gt;1,"ERRO: ID do registro duplicado",IF(NOT(ISNUMBER(H1388)),"ERRO: data realizada ausente ou inválida",IF(AND(ISNUMBER(pcmd_emissao),N(H1388)&gt;N(pcmd_emissao)),"Verificar: realizada após a emissão","OK")))))</f>
        <v/>
      </c>
      <c r="S1388" s="53" t="n"/>
    </row>
    <row r="1389">
      <c r="A1389" s="25" t="n"/>
      <c r="B1389" s="29" t="n"/>
      <c r="C1389" s="25" t="n"/>
      <c r="D1389" s="23">
        <f>IF(OR(B1389="",C1389=""),"",B1389&amp;"|"&amp;C1389)</f>
        <v/>
      </c>
      <c r="E1389" s="29" t="n"/>
      <c r="F1389" s="52" t="n"/>
      <c r="G1389" s="49" t="n"/>
      <c r="H1389" s="49" t="n"/>
      <c r="I1389" s="30">
        <f>IF(OR(D1389="",NOT(ISNUMBER(G1389))),"",D1389&amp;"|"&amp;YEAR(G1389)&amp;"-"&amp;RIGHT("0"&amp;MONTH(G1389),2)&amp;"-"&amp;RIGHT("0"&amp;DAY(G1389),2))</f>
        <v/>
      </c>
      <c r="J1389" s="52" t="n"/>
      <c r="K1389" s="25" t="n"/>
      <c r="L1389" s="29" t="n"/>
      <c r="M1389" s="25" t="n"/>
      <c r="N1389" s="25" t="n"/>
      <c r="O1389" s="23">
        <f>IF(A1389&amp;B1389&amp;C1389="","",IF(I1389="","Sem vínculo",IF(COUNTIF(oc_chave,I1389)&gt;0,"Vinculada","Previsão não encontrada")))</f>
        <v/>
      </c>
      <c r="P1389" s="39">
        <f>IF(ISNUMBER(H1389),YEAR(H1389),"")</f>
        <v/>
      </c>
      <c r="Q1389" s="23">
        <f>IF(D1389="","",IF(COUNTIF(pl_chave,D1389)&gt;0,"No plano atual","Fora do plano: histórico preservado"))</f>
        <v/>
      </c>
      <c r="R1389" s="23">
        <f>IF(A1389&amp;B1389&amp;C1389="","",IF(A1389="","ERRO: falta ID do registro",IF(COUNTIF(ex_id,A1389)&gt;1,"ERRO: ID do registro duplicado",IF(NOT(ISNUMBER(H1389)),"ERRO: data realizada ausente ou inválida",IF(AND(ISNUMBER(pcmd_emissao),N(H1389)&gt;N(pcmd_emissao)),"Verificar: realizada após a emissão","OK")))))</f>
        <v/>
      </c>
      <c r="S1389" s="53" t="n"/>
    </row>
    <row r="1390">
      <c r="A1390" s="25" t="n"/>
      <c r="B1390" s="29" t="n"/>
      <c r="C1390" s="25" t="n"/>
      <c r="D1390" s="23">
        <f>IF(OR(B1390="",C1390=""),"",B1390&amp;"|"&amp;C1390)</f>
        <v/>
      </c>
      <c r="E1390" s="29" t="n"/>
      <c r="F1390" s="52" t="n"/>
      <c r="G1390" s="49" t="n"/>
      <c r="H1390" s="49" t="n"/>
      <c r="I1390" s="30">
        <f>IF(OR(D1390="",NOT(ISNUMBER(G1390))),"",D1390&amp;"|"&amp;YEAR(G1390)&amp;"-"&amp;RIGHT("0"&amp;MONTH(G1390),2)&amp;"-"&amp;RIGHT("0"&amp;DAY(G1390),2))</f>
        <v/>
      </c>
      <c r="J1390" s="52" t="n"/>
      <c r="K1390" s="25" t="n"/>
      <c r="L1390" s="29" t="n"/>
      <c r="M1390" s="25" t="n"/>
      <c r="N1390" s="25" t="n"/>
      <c r="O1390" s="23">
        <f>IF(A1390&amp;B1390&amp;C1390="","",IF(I1390="","Sem vínculo",IF(COUNTIF(oc_chave,I1390)&gt;0,"Vinculada","Previsão não encontrada")))</f>
        <v/>
      </c>
      <c r="P1390" s="39">
        <f>IF(ISNUMBER(H1390),YEAR(H1390),"")</f>
        <v/>
      </c>
      <c r="Q1390" s="23">
        <f>IF(D1390="","",IF(COUNTIF(pl_chave,D1390)&gt;0,"No plano atual","Fora do plano: histórico preservado"))</f>
        <v/>
      </c>
      <c r="R1390" s="23">
        <f>IF(A1390&amp;B1390&amp;C1390="","",IF(A1390="","ERRO: falta ID do registro",IF(COUNTIF(ex_id,A1390)&gt;1,"ERRO: ID do registro duplicado",IF(NOT(ISNUMBER(H1390)),"ERRO: data realizada ausente ou inválida",IF(AND(ISNUMBER(pcmd_emissao),N(H1390)&gt;N(pcmd_emissao)),"Verificar: realizada após a emissão","OK")))))</f>
        <v/>
      </c>
      <c r="S1390" s="53" t="n"/>
    </row>
    <row r="1391">
      <c r="A1391" s="25" t="n"/>
      <c r="B1391" s="29" t="n"/>
      <c r="C1391" s="25" t="n"/>
      <c r="D1391" s="23">
        <f>IF(OR(B1391="",C1391=""),"",B1391&amp;"|"&amp;C1391)</f>
        <v/>
      </c>
      <c r="E1391" s="29" t="n"/>
      <c r="F1391" s="52" t="n"/>
      <c r="G1391" s="49" t="n"/>
      <c r="H1391" s="49" t="n"/>
      <c r="I1391" s="30">
        <f>IF(OR(D1391="",NOT(ISNUMBER(G1391))),"",D1391&amp;"|"&amp;YEAR(G1391)&amp;"-"&amp;RIGHT("0"&amp;MONTH(G1391),2)&amp;"-"&amp;RIGHT("0"&amp;DAY(G1391),2))</f>
        <v/>
      </c>
      <c r="J1391" s="52" t="n"/>
      <c r="K1391" s="25" t="n"/>
      <c r="L1391" s="29" t="n"/>
      <c r="M1391" s="25" t="n"/>
      <c r="N1391" s="25" t="n"/>
      <c r="O1391" s="23">
        <f>IF(A1391&amp;B1391&amp;C1391="","",IF(I1391="","Sem vínculo",IF(COUNTIF(oc_chave,I1391)&gt;0,"Vinculada","Previsão não encontrada")))</f>
        <v/>
      </c>
      <c r="P1391" s="39">
        <f>IF(ISNUMBER(H1391),YEAR(H1391),"")</f>
        <v/>
      </c>
      <c r="Q1391" s="23">
        <f>IF(D1391="","",IF(COUNTIF(pl_chave,D1391)&gt;0,"No plano atual","Fora do plano: histórico preservado"))</f>
        <v/>
      </c>
      <c r="R1391" s="23">
        <f>IF(A1391&amp;B1391&amp;C1391="","",IF(A1391="","ERRO: falta ID do registro",IF(COUNTIF(ex_id,A1391)&gt;1,"ERRO: ID do registro duplicado",IF(NOT(ISNUMBER(H1391)),"ERRO: data realizada ausente ou inválida",IF(AND(ISNUMBER(pcmd_emissao),N(H1391)&gt;N(pcmd_emissao)),"Verificar: realizada após a emissão","OK")))))</f>
        <v/>
      </c>
      <c r="S1391" s="53" t="n"/>
    </row>
    <row r="1392">
      <c r="A1392" s="25" t="n"/>
      <c r="B1392" s="29" t="n"/>
      <c r="C1392" s="25" t="n"/>
      <c r="D1392" s="23">
        <f>IF(OR(B1392="",C1392=""),"",B1392&amp;"|"&amp;C1392)</f>
        <v/>
      </c>
      <c r="E1392" s="29" t="n"/>
      <c r="F1392" s="52" t="n"/>
      <c r="G1392" s="49" t="n"/>
      <c r="H1392" s="49" t="n"/>
      <c r="I1392" s="30">
        <f>IF(OR(D1392="",NOT(ISNUMBER(G1392))),"",D1392&amp;"|"&amp;YEAR(G1392)&amp;"-"&amp;RIGHT("0"&amp;MONTH(G1392),2)&amp;"-"&amp;RIGHT("0"&amp;DAY(G1392),2))</f>
        <v/>
      </c>
      <c r="J1392" s="52" t="n"/>
      <c r="K1392" s="25" t="n"/>
      <c r="L1392" s="29" t="n"/>
      <c r="M1392" s="25" t="n"/>
      <c r="N1392" s="25" t="n"/>
      <c r="O1392" s="23">
        <f>IF(A1392&amp;B1392&amp;C1392="","",IF(I1392="","Sem vínculo",IF(COUNTIF(oc_chave,I1392)&gt;0,"Vinculada","Previsão não encontrada")))</f>
        <v/>
      </c>
      <c r="P1392" s="39">
        <f>IF(ISNUMBER(H1392),YEAR(H1392),"")</f>
        <v/>
      </c>
      <c r="Q1392" s="23">
        <f>IF(D1392="","",IF(COUNTIF(pl_chave,D1392)&gt;0,"No plano atual","Fora do plano: histórico preservado"))</f>
        <v/>
      </c>
      <c r="R1392" s="23">
        <f>IF(A1392&amp;B1392&amp;C1392="","",IF(A1392="","ERRO: falta ID do registro",IF(COUNTIF(ex_id,A1392)&gt;1,"ERRO: ID do registro duplicado",IF(NOT(ISNUMBER(H1392)),"ERRO: data realizada ausente ou inválida",IF(AND(ISNUMBER(pcmd_emissao),N(H1392)&gt;N(pcmd_emissao)),"Verificar: realizada após a emissão","OK")))))</f>
        <v/>
      </c>
      <c r="S1392" s="53" t="n"/>
    </row>
    <row r="1393">
      <c r="A1393" s="25" t="n"/>
      <c r="B1393" s="29" t="n"/>
      <c r="C1393" s="25" t="n"/>
      <c r="D1393" s="23">
        <f>IF(OR(B1393="",C1393=""),"",B1393&amp;"|"&amp;C1393)</f>
        <v/>
      </c>
      <c r="E1393" s="29" t="n"/>
      <c r="F1393" s="52" t="n"/>
      <c r="G1393" s="49" t="n"/>
      <c r="H1393" s="49" t="n"/>
      <c r="I1393" s="30">
        <f>IF(OR(D1393="",NOT(ISNUMBER(G1393))),"",D1393&amp;"|"&amp;YEAR(G1393)&amp;"-"&amp;RIGHT("0"&amp;MONTH(G1393),2)&amp;"-"&amp;RIGHT("0"&amp;DAY(G1393),2))</f>
        <v/>
      </c>
      <c r="J1393" s="52" t="n"/>
      <c r="K1393" s="25" t="n"/>
      <c r="L1393" s="29" t="n"/>
      <c r="M1393" s="25" t="n"/>
      <c r="N1393" s="25" t="n"/>
      <c r="O1393" s="23">
        <f>IF(A1393&amp;B1393&amp;C1393="","",IF(I1393="","Sem vínculo",IF(COUNTIF(oc_chave,I1393)&gt;0,"Vinculada","Previsão não encontrada")))</f>
        <v/>
      </c>
      <c r="P1393" s="39">
        <f>IF(ISNUMBER(H1393),YEAR(H1393),"")</f>
        <v/>
      </c>
      <c r="Q1393" s="23">
        <f>IF(D1393="","",IF(COUNTIF(pl_chave,D1393)&gt;0,"No plano atual","Fora do plano: histórico preservado"))</f>
        <v/>
      </c>
      <c r="R1393" s="23">
        <f>IF(A1393&amp;B1393&amp;C1393="","",IF(A1393="","ERRO: falta ID do registro",IF(COUNTIF(ex_id,A1393)&gt;1,"ERRO: ID do registro duplicado",IF(NOT(ISNUMBER(H1393)),"ERRO: data realizada ausente ou inválida",IF(AND(ISNUMBER(pcmd_emissao),N(H1393)&gt;N(pcmd_emissao)),"Verificar: realizada após a emissão","OK")))))</f>
        <v/>
      </c>
      <c r="S1393" s="53" t="n"/>
    </row>
    <row r="1394">
      <c r="A1394" s="25" t="n"/>
      <c r="B1394" s="29" t="n"/>
      <c r="C1394" s="25" t="n"/>
      <c r="D1394" s="23">
        <f>IF(OR(B1394="",C1394=""),"",B1394&amp;"|"&amp;C1394)</f>
        <v/>
      </c>
      <c r="E1394" s="29" t="n"/>
      <c r="F1394" s="52" t="n"/>
      <c r="G1394" s="49" t="n"/>
      <c r="H1394" s="49" t="n"/>
      <c r="I1394" s="30">
        <f>IF(OR(D1394="",NOT(ISNUMBER(G1394))),"",D1394&amp;"|"&amp;YEAR(G1394)&amp;"-"&amp;RIGHT("0"&amp;MONTH(G1394),2)&amp;"-"&amp;RIGHT("0"&amp;DAY(G1394),2))</f>
        <v/>
      </c>
      <c r="J1394" s="52" t="n"/>
      <c r="K1394" s="25" t="n"/>
      <c r="L1394" s="29" t="n"/>
      <c r="M1394" s="25" t="n"/>
      <c r="N1394" s="25" t="n"/>
      <c r="O1394" s="23">
        <f>IF(A1394&amp;B1394&amp;C1394="","",IF(I1394="","Sem vínculo",IF(COUNTIF(oc_chave,I1394)&gt;0,"Vinculada","Previsão não encontrada")))</f>
        <v/>
      </c>
      <c r="P1394" s="39">
        <f>IF(ISNUMBER(H1394),YEAR(H1394),"")</f>
        <v/>
      </c>
      <c r="Q1394" s="23">
        <f>IF(D1394="","",IF(COUNTIF(pl_chave,D1394)&gt;0,"No plano atual","Fora do plano: histórico preservado"))</f>
        <v/>
      </c>
      <c r="R1394" s="23">
        <f>IF(A1394&amp;B1394&amp;C1394="","",IF(A1394="","ERRO: falta ID do registro",IF(COUNTIF(ex_id,A1394)&gt;1,"ERRO: ID do registro duplicado",IF(NOT(ISNUMBER(H1394)),"ERRO: data realizada ausente ou inválida",IF(AND(ISNUMBER(pcmd_emissao),N(H1394)&gt;N(pcmd_emissao)),"Verificar: realizada após a emissão","OK")))))</f>
        <v/>
      </c>
      <c r="S1394" s="53" t="n"/>
    </row>
    <row r="1395">
      <c r="A1395" s="25" t="n"/>
      <c r="B1395" s="29" t="n"/>
      <c r="C1395" s="25" t="n"/>
      <c r="D1395" s="23">
        <f>IF(OR(B1395="",C1395=""),"",B1395&amp;"|"&amp;C1395)</f>
        <v/>
      </c>
      <c r="E1395" s="29" t="n"/>
      <c r="F1395" s="52" t="n"/>
      <c r="G1395" s="49" t="n"/>
      <c r="H1395" s="49" t="n"/>
      <c r="I1395" s="30">
        <f>IF(OR(D1395="",NOT(ISNUMBER(G1395))),"",D1395&amp;"|"&amp;YEAR(G1395)&amp;"-"&amp;RIGHT("0"&amp;MONTH(G1395),2)&amp;"-"&amp;RIGHT("0"&amp;DAY(G1395),2))</f>
        <v/>
      </c>
      <c r="J1395" s="52" t="n"/>
      <c r="K1395" s="25" t="n"/>
      <c r="L1395" s="29" t="n"/>
      <c r="M1395" s="25" t="n"/>
      <c r="N1395" s="25" t="n"/>
      <c r="O1395" s="23">
        <f>IF(A1395&amp;B1395&amp;C1395="","",IF(I1395="","Sem vínculo",IF(COUNTIF(oc_chave,I1395)&gt;0,"Vinculada","Previsão não encontrada")))</f>
        <v/>
      </c>
      <c r="P1395" s="39">
        <f>IF(ISNUMBER(H1395),YEAR(H1395),"")</f>
        <v/>
      </c>
      <c r="Q1395" s="23">
        <f>IF(D1395="","",IF(COUNTIF(pl_chave,D1395)&gt;0,"No plano atual","Fora do plano: histórico preservado"))</f>
        <v/>
      </c>
      <c r="R1395" s="23">
        <f>IF(A1395&amp;B1395&amp;C1395="","",IF(A1395="","ERRO: falta ID do registro",IF(COUNTIF(ex_id,A1395)&gt;1,"ERRO: ID do registro duplicado",IF(NOT(ISNUMBER(H1395)),"ERRO: data realizada ausente ou inválida",IF(AND(ISNUMBER(pcmd_emissao),N(H1395)&gt;N(pcmd_emissao)),"Verificar: realizada após a emissão","OK")))))</f>
        <v/>
      </c>
      <c r="S1395" s="53" t="n"/>
    </row>
    <row r="1396">
      <c r="A1396" s="25" t="n"/>
      <c r="B1396" s="29" t="n"/>
      <c r="C1396" s="25" t="n"/>
      <c r="D1396" s="23">
        <f>IF(OR(B1396="",C1396=""),"",B1396&amp;"|"&amp;C1396)</f>
        <v/>
      </c>
      <c r="E1396" s="29" t="n"/>
      <c r="F1396" s="52" t="n"/>
      <c r="G1396" s="49" t="n"/>
      <c r="H1396" s="49" t="n"/>
      <c r="I1396" s="30">
        <f>IF(OR(D1396="",NOT(ISNUMBER(G1396))),"",D1396&amp;"|"&amp;YEAR(G1396)&amp;"-"&amp;RIGHT("0"&amp;MONTH(G1396),2)&amp;"-"&amp;RIGHT("0"&amp;DAY(G1396),2))</f>
        <v/>
      </c>
      <c r="J1396" s="52" t="n"/>
      <c r="K1396" s="25" t="n"/>
      <c r="L1396" s="29" t="n"/>
      <c r="M1396" s="25" t="n"/>
      <c r="N1396" s="25" t="n"/>
      <c r="O1396" s="23">
        <f>IF(A1396&amp;B1396&amp;C1396="","",IF(I1396="","Sem vínculo",IF(COUNTIF(oc_chave,I1396)&gt;0,"Vinculada","Previsão não encontrada")))</f>
        <v/>
      </c>
      <c r="P1396" s="39">
        <f>IF(ISNUMBER(H1396),YEAR(H1396),"")</f>
        <v/>
      </c>
      <c r="Q1396" s="23">
        <f>IF(D1396="","",IF(COUNTIF(pl_chave,D1396)&gt;0,"No plano atual","Fora do plano: histórico preservado"))</f>
        <v/>
      </c>
      <c r="R1396" s="23">
        <f>IF(A1396&amp;B1396&amp;C1396="","",IF(A1396="","ERRO: falta ID do registro",IF(COUNTIF(ex_id,A1396)&gt;1,"ERRO: ID do registro duplicado",IF(NOT(ISNUMBER(H1396)),"ERRO: data realizada ausente ou inválida",IF(AND(ISNUMBER(pcmd_emissao),N(H1396)&gt;N(pcmd_emissao)),"Verificar: realizada após a emissão","OK")))))</f>
        <v/>
      </c>
      <c r="S1396" s="53" t="n"/>
    </row>
    <row r="1397">
      <c r="A1397" s="25" t="n"/>
      <c r="B1397" s="29" t="n"/>
      <c r="C1397" s="25" t="n"/>
      <c r="D1397" s="23">
        <f>IF(OR(B1397="",C1397=""),"",B1397&amp;"|"&amp;C1397)</f>
        <v/>
      </c>
      <c r="E1397" s="29" t="n"/>
      <c r="F1397" s="52" t="n"/>
      <c r="G1397" s="49" t="n"/>
      <c r="H1397" s="49" t="n"/>
      <c r="I1397" s="30">
        <f>IF(OR(D1397="",NOT(ISNUMBER(G1397))),"",D1397&amp;"|"&amp;YEAR(G1397)&amp;"-"&amp;RIGHT("0"&amp;MONTH(G1397),2)&amp;"-"&amp;RIGHT("0"&amp;DAY(G1397),2))</f>
        <v/>
      </c>
      <c r="J1397" s="52" t="n"/>
      <c r="K1397" s="25" t="n"/>
      <c r="L1397" s="29" t="n"/>
      <c r="M1397" s="25" t="n"/>
      <c r="N1397" s="25" t="n"/>
      <c r="O1397" s="23">
        <f>IF(A1397&amp;B1397&amp;C1397="","",IF(I1397="","Sem vínculo",IF(COUNTIF(oc_chave,I1397)&gt;0,"Vinculada","Previsão não encontrada")))</f>
        <v/>
      </c>
      <c r="P1397" s="39">
        <f>IF(ISNUMBER(H1397),YEAR(H1397),"")</f>
        <v/>
      </c>
      <c r="Q1397" s="23">
        <f>IF(D1397="","",IF(COUNTIF(pl_chave,D1397)&gt;0,"No plano atual","Fora do plano: histórico preservado"))</f>
        <v/>
      </c>
      <c r="R1397" s="23">
        <f>IF(A1397&amp;B1397&amp;C1397="","",IF(A1397="","ERRO: falta ID do registro",IF(COUNTIF(ex_id,A1397)&gt;1,"ERRO: ID do registro duplicado",IF(NOT(ISNUMBER(H1397)),"ERRO: data realizada ausente ou inválida",IF(AND(ISNUMBER(pcmd_emissao),N(H1397)&gt;N(pcmd_emissao)),"Verificar: realizada após a emissão","OK")))))</f>
        <v/>
      </c>
      <c r="S1397" s="53" t="n"/>
    </row>
    <row r="1398">
      <c r="A1398" s="25" t="n"/>
      <c r="B1398" s="29" t="n"/>
      <c r="C1398" s="25" t="n"/>
      <c r="D1398" s="23">
        <f>IF(OR(B1398="",C1398=""),"",B1398&amp;"|"&amp;C1398)</f>
        <v/>
      </c>
      <c r="E1398" s="29" t="n"/>
      <c r="F1398" s="52" t="n"/>
      <c r="G1398" s="49" t="n"/>
      <c r="H1398" s="49" t="n"/>
      <c r="I1398" s="30">
        <f>IF(OR(D1398="",NOT(ISNUMBER(G1398))),"",D1398&amp;"|"&amp;YEAR(G1398)&amp;"-"&amp;RIGHT("0"&amp;MONTH(G1398),2)&amp;"-"&amp;RIGHT("0"&amp;DAY(G1398),2))</f>
        <v/>
      </c>
      <c r="J1398" s="52" t="n"/>
      <c r="K1398" s="25" t="n"/>
      <c r="L1398" s="29" t="n"/>
      <c r="M1398" s="25" t="n"/>
      <c r="N1398" s="25" t="n"/>
      <c r="O1398" s="23">
        <f>IF(A1398&amp;B1398&amp;C1398="","",IF(I1398="","Sem vínculo",IF(COUNTIF(oc_chave,I1398)&gt;0,"Vinculada","Previsão não encontrada")))</f>
        <v/>
      </c>
      <c r="P1398" s="39">
        <f>IF(ISNUMBER(H1398),YEAR(H1398),"")</f>
        <v/>
      </c>
      <c r="Q1398" s="23">
        <f>IF(D1398="","",IF(COUNTIF(pl_chave,D1398)&gt;0,"No plano atual","Fora do plano: histórico preservado"))</f>
        <v/>
      </c>
      <c r="R1398" s="23">
        <f>IF(A1398&amp;B1398&amp;C1398="","",IF(A1398="","ERRO: falta ID do registro",IF(COUNTIF(ex_id,A1398)&gt;1,"ERRO: ID do registro duplicado",IF(NOT(ISNUMBER(H1398)),"ERRO: data realizada ausente ou inválida",IF(AND(ISNUMBER(pcmd_emissao),N(H1398)&gt;N(pcmd_emissao)),"Verificar: realizada após a emissão","OK")))))</f>
        <v/>
      </c>
      <c r="S1398" s="53" t="n"/>
    </row>
    <row r="1399">
      <c r="A1399" s="25" t="n"/>
      <c r="B1399" s="29" t="n"/>
      <c r="C1399" s="25" t="n"/>
      <c r="D1399" s="23">
        <f>IF(OR(B1399="",C1399=""),"",B1399&amp;"|"&amp;C1399)</f>
        <v/>
      </c>
      <c r="E1399" s="29" t="n"/>
      <c r="F1399" s="52" t="n"/>
      <c r="G1399" s="49" t="n"/>
      <c r="H1399" s="49" t="n"/>
      <c r="I1399" s="30">
        <f>IF(OR(D1399="",NOT(ISNUMBER(G1399))),"",D1399&amp;"|"&amp;YEAR(G1399)&amp;"-"&amp;RIGHT("0"&amp;MONTH(G1399),2)&amp;"-"&amp;RIGHT("0"&amp;DAY(G1399),2))</f>
        <v/>
      </c>
      <c r="J1399" s="52" t="n"/>
      <c r="K1399" s="25" t="n"/>
      <c r="L1399" s="29" t="n"/>
      <c r="M1399" s="25" t="n"/>
      <c r="N1399" s="25" t="n"/>
      <c r="O1399" s="23">
        <f>IF(A1399&amp;B1399&amp;C1399="","",IF(I1399="","Sem vínculo",IF(COUNTIF(oc_chave,I1399)&gt;0,"Vinculada","Previsão não encontrada")))</f>
        <v/>
      </c>
      <c r="P1399" s="39">
        <f>IF(ISNUMBER(H1399),YEAR(H1399),"")</f>
        <v/>
      </c>
      <c r="Q1399" s="23">
        <f>IF(D1399="","",IF(COUNTIF(pl_chave,D1399)&gt;0,"No plano atual","Fora do plano: histórico preservado"))</f>
        <v/>
      </c>
      <c r="R1399" s="23">
        <f>IF(A1399&amp;B1399&amp;C1399="","",IF(A1399="","ERRO: falta ID do registro",IF(COUNTIF(ex_id,A1399)&gt;1,"ERRO: ID do registro duplicado",IF(NOT(ISNUMBER(H1399)),"ERRO: data realizada ausente ou inválida",IF(AND(ISNUMBER(pcmd_emissao),N(H1399)&gt;N(pcmd_emissao)),"Verificar: realizada após a emissão","OK")))))</f>
        <v/>
      </c>
      <c r="S1399" s="53" t="n"/>
    </row>
    <row r="1400">
      <c r="A1400" s="25" t="n"/>
      <c r="B1400" s="29" t="n"/>
      <c r="C1400" s="25" t="n"/>
      <c r="D1400" s="23">
        <f>IF(OR(B1400="",C1400=""),"",B1400&amp;"|"&amp;C1400)</f>
        <v/>
      </c>
      <c r="E1400" s="29" t="n"/>
      <c r="F1400" s="52" t="n"/>
      <c r="G1400" s="49" t="n"/>
      <c r="H1400" s="49" t="n"/>
      <c r="I1400" s="30">
        <f>IF(OR(D1400="",NOT(ISNUMBER(G1400))),"",D1400&amp;"|"&amp;YEAR(G1400)&amp;"-"&amp;RIGHT("0"&amp;MONTH(G1400),2)&amp;"-"&amp;RIGHT("0"&amp;DAY(G1400),2))</f>
        <v/>
      </c>
      <c r="J1400" s="52" t="n"/>
      <c r="K1400" s="25" t="n"/>
      <c r="L1400" s="29" t="n"/>
      <c r="M1400" s="25" t="n"/>
      <c r="N1400" s="25" t="n"/>
      <c r="O1400" s="23">
        <f>IF(A1400&amp;B1400&amp;C1400="","",IF(I1400="","Sem vínculo",IF(COUNTIF(oc_chave,I1400)&gt;0,"Vinculada","Previsão não encontrada")))</f>
        <v/>
      </c>
      <c r="P1400" s="39">
        <f>IF(ISNUMBER(H1400),YEAR(H1400),"")</f>
        <v/>
      </c>
      <c r="Q1400" s="23">
        <f>IF(D1400="","",IF(COUNTIF(pl_chave,D1400)&gt;0,"No plano atual","Fora do plano: histórico preservado"))</f>
        <v/>
      </c>
      <c r="R1400" s="23">
        <f>IF(A1400&amp;B1400&amp;C1400="","",IF(A1400="","ERRO: falta ID do registro",IF(COUNTIF(ex_id,A1400)&gt;1,"ERRO: ID do registro duplicado",IF(NOT(ISNUMBER(H1400)),"ERRO: data realizada ausente ou inválida",IF(AND(ISNUMBER(pcmd_emissao),N(H1400)&gt;N(pcmd_emissao)),"Verificar: realizada após a emissão","OK")))))</f>
        <v/>
      </c>
      <c r="S1400" s="53" t="n"/>
    </row>
    <row r="1401">
      <c r="A1401" s="25" t="n"/>
      <c r="B1401" s="29" t="n"/>
      <c r="C1401" s="25" t="n"/>
      <c r="D1401" s="23">
        <f>IF(OR(B1401="",C1401=""),"",B1401&amp;"|"&amp;C1401)</f>
        <v/>
      </c>
      <c r="E1401" s="29" t="n"/>
      <c r="F1401" s="52" t="n"/>
      <c r="G1401" s="49" t="n"/>
      <c r="H1401" s="49" t="n"/>
      <c r="I1401" s="30">
        <f>IF(OR(D1401="",NOT(ISNUMBER(G1401))),"",D1401&amp;"|"&amp;YEAR(G1401)&amp;"-"&amp;RIGHT("0"&amp;MONTH(G1401),2)&amp;"-"&amp;RIGHT("0"&amp;DAY(G1401),2))</f>
        <v/>
      </c>
      <c r="J1401" s="52" t="n"/>
      <c r="K1401" s="25" t="n"/>
      <c r="L1401" s="29" t="n"/>
      <c r="M1401" s="25" t="n"/>
      <c r="N1401" s="25" t="n"/>
      <c r="O1401" s="23">
        <f>IF(A1401&amp;B1401&amp;C1401="","",IF(I1401="","Sem vínculo",IF(COUNTIF(oc_chave,I1401)&gt;0,"Vinculada","Previsão não encontrada")))</f>
        <v/>
      </c>
      <c r="P1401" s="39">
        <f>IF(ISNUMBER(H1401),YEAR(H1401),"")</f>
        <v/>
      </c>
      <c r="Q1401" s="23">
        <f>IF(D1401="","",IF(COUNTIF(pl_chave,D1401)&gt;0,"No plano atual","Fora do plano: histórico preservado"))</f>
        <v/>
      </c>
      <c r="R1401" s="23">
        <f>IF(A1401&amp;B1401&amp;C1401="","",IF(A1401="","ERRO: falta ID do registro",IF(COUNTIF(ex_id,A1401)&gt;1,"ERRO: ID do registro duplicado",IF(NOT(ISNUMBER(H1401)),"ERRO: data realizada ausente ou inválida",IF(AND(ISNUMBER(pcmd_emissao),N(H1401)&gt;N(pcmd_emissao)),"Verificar: realizada após a emissão","OK")))))</f>
        <v/>
      </c>
      <c r="S1401" s="53" t="n"/>
    </row>
    <row r="1402">
      <c r="A1402" s="25" t="n"/>
      <c r="B1402" s="29" t="n"/>
      <c r="C1402" s="25" t="n"/>
      <c r="D1402" s="23">
        <f>IF(OR(B1402="",C1402=""),"",B1402&amp;"|"&amp;C1402)</f>
        <v/>
      </c>
      <c r="E1402" s="29" t="n"/>
      <c r="F1402" s="52" t="n"/>
      <c r="G1402" s="49" t="n"/>
      <c r="H1402" s="49" t="n"/>
      <c r="I1402" s="30">
        <f>IF(OR(D1402="",NOT(ISNUMBER(G1402))),"",D1402&amp;"|"&amp;YEAR(G1402)&amp;"-"&amp;RIGHT("0"&amp;MONTH(G1402),2)&amp;"-"&amp;RIGHT("0"&amp;DAY(G1402),2))</f>
        <v/>
      </c>
      <c r="J1402" s="52" t="n"/>
      <c r="K1402" s="25" t="n"/>
      <c r="L1402" s="29" t="n"/>
      <c r="M1402" s="25" t="n"/>
      <c r="N1402" s="25" t="n"/>
      <c r="O1402" s="23">
        <f>IF(A1402&amp;B1402&amp;C1402="","",IF(I1402="","Sem vínculo",IF(COUNTIF(oc_chave,I1402)&gt;0,"Vinculada","Previsão não encontrada")))</f>
        <v/>
      </c>
      <c r="P1402" s="39">
        <f>IF(ISNUMBER(H1402),YEAR(H1402),"")</f>
        <v/>
      </c>
      <c r="Q1402" s="23">
        <f>IF(D1402="","",IF(COUNTIF(pl_chave,D1402)&gt;0,"No plano atual","Fora do plano: histórico preservado"))</f>
        <v/>
      </c>
      <c r="R1402" s="23">
        <f>IF(A1402&amp;B1402&amp;C1402="","",IF(A1402="","ERRO: falta ID do registro",IF(COUNTIF(ex_id,A1402)&gt;1,"ERRO: ID do registro duplicado",IF(NOT(ISNUMBER(H1402)),"ERRO: data realizada ausente ou inválida",IF(AND(ISNUMBER(pcmd_emissao),N(H1402)&gt;N(pcmd_emissao)),"Verificar: realizada após a emissão","OK")))))</f>
        <v/>
      </c>
      <c r="S1402" s="53" t="n"/>
    </row>
    <row r="1403">
      <c r="A1403" s="25" t="n"/>
      <c r="B1403" s="29" t="n"/>
      <c r="C1403" s="25" t="n"/>
      <c r="D1403" s="23">
        <f>IF(OR(B1403="",C1403=""),"",B1403&amp;"|"&amp;C1403)</f>
        <v/>
      </c>
      <c r="E1403" s="29" t="n"/>
      <c r="F1403" s="52" t="n"/>
      <c r="G1403" s="49" t="n"/>
      <c r="H1403" s="49" t="n"/>
      <c r="I1403" s="30">
        <f>IF(OR(D1403="",NOT(ISNUMBER(G1403))),"",D1403&amp;"|"&amp;YEAR(G1403)&amp;"-"&amp;RIGHT("0"&amp;MONTH(G1403),2)&amp;"-"&amp;RIGHT("0"&amp;DAY(G1403),2))</f>
        <v/>
      </c>
      <c r="J1403" s="52" t="n"/>
      <c r="K1403" s="25" t="n"/>
      <c r="L1403" s="29" t="n"/>
      <c r="M1403" s="25" t="n"/>
      <c r="N1403" s="25" t="n"/>
      <c r="O1403" s="23">
        <f>IF(A1403&amp;B1403&amp;C1403="","",IF(I1403="","Sem vínculo",IF(COUNTIF(oc_chave,I1403)&gt;0,"Vinculada","Previsão não encontrada")))</f>
        <v/>
      </c>
      <c r="P1403" s="39">
        <f>IF(ISNUMBER(H1403),YEAR(H1403),"")</f>
        <v/>
      </c>
      <c r="Q1403" s="23">
        <f>IF(D1403="","",IF(COUNTIF(pl_chave,D1403)&gt;0,"No plano atual","Fora do plano: histórico preservado"))</f>
        <v/>
      </c>
      <c r="R1403" s="23">
        <f>IF(A1403&amp;B1403&amp;C1403="","",IF(A1403="","ERRO: falta ID do registro",IF(COUNTIF(ex_id,A1403)&gt;1,"ERRO: ID do registro duplicado",IF(NOT(ISNUMBER(H1403)),"ERRO: data realizada ausente ou inválida",IF(AND(ISNUMBER(pcmd_emissao),N(H1403)&gt;N(pcmd_emissao)),"Verificar: realizada após a emissão","OK")))))</f>
        <v/>
      </c>
      <c r="S1403" s="53" t="n"/>
    </row>
    <row r="1404">
      <c r="A1404" s="25" t="n"/>
      <c r="B1404" s="29" t="n"/>
      <c r="C1404" s="25" t="n"/>
      <c r="D1404" s="23">
        <f>IF(OR(B1404="",C1404=""),"",B1404&amp;"|"&amp;C1404)</f>
        <v/>
      </c>
      <c r="E1404" s="29" t="n"/>
      <c r="F1404" s="52" t="n"/>
      <c r="G1404" s="49" t="n"/>
      <c r="H1404" s="49" t="n"/>
      <c r="I1404" s="30">
        <f>IF(OR(D1404="",NOT(ISNUMBER(G1404))),"",D1404&amp;"|"&amp;YEAR(G1404)&amp;"-"&amp;RIGHT("0"&amp;MONTH(G1404),2)&amp;"-"&amp;RIGHT("0"&amp;DAY(G1404),2))</f>
        <v/>
      </c>
      <c r="J1404" s="52" t="n"/>
      <c r="K1404" s="25" t="n"/>
      <c r="L1404" s="29" t="n"/>
      <c r="M1404" s="25" t="n"/>
      <c r="N1404" s="25" t="n"/>
      <c r="O1404" s="23">
        <f>IF(A1404&amp;B1404&amp;C1404="","",IF(I1404="","Sem vínculo",IF(COUNTIF(oc_chave,I1404)&gt;0,"Vinculada","Previsão não encontrada")))</f>
        <v/>
      </c>
      <c r="P1404" s="39">
        <f>IF(ISNUMBER(H1404),YEAR(H1404),"")</f>
        <v/>
      </c>
      <c r="Q1404" s="23">
        <f>IF(D1404="","",IF(COUNTIF(pl_chave,D1404)&gt;0,"No plano atual","Fora do plano: histórico preservado"))</f>
        <v/>
      </c>
      <c r="R1404" s="23">
        <f>IF(A1404&amp;B1404&amp;C1404="","",IF(A1404="","ERRO: falta ID do registro",IF(COUNTIF(ex_id,A1404)&gt;1,"ERRO: ID do registro duplicado",IF(NOT(ISNUMBER(H1404)),"ERRO: data realizada ausente ou inválida",IF(AND(ISNUMBER(pcmd_emissao),N(H1404)&gt;N(pcmd_emissao)),"Verificar: realizada após a emissão","OK")))))</f>
        <v/>
      </c>
      <c r="S1404" s="53" t="n"/>
    </row>
    <row r="1405">
      <c r="A1405" s="25" t="n"/>
      <c r="B1405" s="29" t="n"/>
      <c r="C1405" s="25" t="n"/>
      <c r="D1405" s="23">
        <f>IF(OR(B1405="",C1405=""),"",B1405&amp;"|"&amp;C1405)</f>
        <v/>
      </c>
      <c r="E1405" s="29" t="n"/>
      <c r="F1405" s="52" t="n"/>
      <c r="G1405" s="49" t="n"/>
      <c r="H1405" s="49" t="n"/>
      <c r="I1405" s="30">
        <f>IF(OR(D1405="",NOT(ISNUMBER(G1405))),"",D1405&amp;"|"&amp;YEAR(G1405)&amp;"-"&amp;RIGHT("0"&amp;MONTH(G1405),2)&amp;"-"&amp;RIGHT("0"&amp;DAY(G1405),2))</f>
        <v/>
      </c>
      <c r="J1405" s="52" t="n"/>
      <c r="K1405" s="25" t="n"/>
      <c r="L1405" s="29" t="n"/>
      <c r="M1405" s="25" t="n"/>
      <c r="N1405" s="25" t="n"/>
      <c r="O1405" s="23">
        <f>IF(A1405&amp;B1405&amp;C1405="","",IF(I1405="","Sem vínculo",IF(COUNTIF(oc_chave,I1405)&gt;0,"Vinculada","Previsão não encontrada")))</f>
        <v/>
      </c>
      <c r="P1405" s="39">
        <f>IF(ISNUMBER(H1405),YEAR(H1405),"")</f>
        <v/>
      </c>
      <c r="Q1405" s="23">
        <f>IF(D1405="","",IF(COUNTIF(pl_chave,D1405)&gt;0,"No plano atual","Fora do plano: histórico preservado"))</f>
        <v/>
      </c>
      <c r="R1405" s="23">
        <f>IF(A1405&amp;B1405&amp;C1405="","",IF(A1405="","ERRO: falta ID do registro",IF(COUNTIF(ex_id,A1405)&gt;1,"ERRO: ID do registro duplicado",IF(NOT(ISNUMBER(H1405)),"ERRO: data realizada ausente ou inválida",IF(AND(ISNUMBER(pcmd_emissao),N(H1405)&gt;N(pcmd_emissao)),"Verificar: realizada após a emissão","OK")))))</f>
        <v/>
      </c>
      <c r="S1405" s="53" t="n"/>
    </row>
    <row r="1406">
      <c r="A1406" s="25" t="n"/>
      <c r="B1406" s="29" t="n"/>
      <c r="C1406" s="25" t="n"/>
      <c r="D1406" s="23">
        <f>IF(OR(B1406="",C1406=""),"",B1406&amp;"|"&amp;C1406)</f>
        <v/>
      </c>
      <c r="E1406" s="29" t="n"/>
      <c r="F1406" s="52" t="n"/>
      <c r="G1406" s="49" t="n"/>
      <c r="H1406" s="49" t="n"/>
      <c r="I1406" s="30">
        <f>IF(OR(D1406="",NOT(ISNUMBER(G1406))),"",D1406&amp;"|"&amp;YEAR(G1406)&amp;"-"&amp;RIGHT("0"&amp;MONTH(G1406),2)&amp;"-"&amp;RIGHT("0"&amp;DAY(G1406),2))</f>
        <v/>
      </c>
      <c r="J1406" s="52" t="n"/>
      <c r="K1406" s="25" t="n"/>
      <c r="L1406" s="29" t="n"/>
      <c r="M1406" s="25" t="n"/>
      <c r="N1406" s="25" t="n"/>
      <c r="O1406" s="23">
        <f>IF(A1406&amp;B1406&amp;C1406="","",IF(I1406="","Sem vínculo",IF(COUNTIF(oc_chave,I1406)&gt;0,"Vinculada","Previsão não encontrada")))</f>
        <v/>
      </c>
      <c r="P1406" s="39">
        <f>IF(ISNUMBER(H1406),YEAR(H1406),"")</f>
        <v/>
      </c>
      <c r="Q1406" s="23">
        <f>IF(D1406="","",IF(COUNTIF(pl_chave,D1406)&gt;0,"No plano atual","Fora do plano: histórico preservado"))</f>
        <v/>
      </c>
      <c r="R1406" s="23">
        <f>IF(A1406&amp;B1406&amp;C1406="","",IF(A1406="","ERRO: falta ID do registro",IF(COUNTIF(ex_id,A1406)&gt;1,"ERRO: ID do registro duplicado",IF(NOT(ISNUMBER(H1406)),"ERRO: data realizada ausente ou inválida",IF(AND(ISNUMBER(pcmd_emissao),N(H1406)&gt;N(pcmd_emissao)),"Verificar: realizada após a emissão","OK")))))</f>
        <v/>
      </c>
      <c r="S1406" s="53" t="n"/>
    </row>
    <row r="1407">
      <c r="A1407" s="25" t="n"/>
      <c r="B1407" s="29" t="n"/>
      <c r="C1407" s="25" t="n"/>
      <c r="D1407" s="23">
        <f>IF(OR(B1407="",C1407=""),"",B1407&amp;"|"&amp;C1407)</f>
        <v/>
      </c>
      <c r="E1407" s="29" t="n"/>
      <c r="F1407" s="52" t="n"/>
      <c r="G1407" s="49" t="n"/>
      <c r="H1407" s="49" t="n"/>
      <c r="I1407" s="30">
        <f>IF(OR(D1407="",NOT(ISNUMBER(G1407))),"",D1407&amp;"|"&amp;YEAR(G1407)&amp;"-"&amp;RIGHT("0"&amp;MONTH(G1407),2)&amp;"-"&amp;RIGHT("0"&amp;DAY(G1407),2))</f>
        <v/>
      </c>
      <c r="J1407" s="52" t="n"/>
      <c r="K1407" s="25" t="n"/>
      <c r="L1407" s="29" t="n"/>
      <c r="M1407" s="25" t="n"/>
      <c r="N1407" s="25" t="n"/>
      <c r="O1407" s="23">
        <f>IF(A1407&amp;B1407&amp;C1407="","",IF(I1407="","Sem vínculo",IF(COUNTIF(oc_chave,I1407)&gt;0,"Vinculada","Previsão não encontrada")))</f>
        <v/>
      </c>
      <c r="P1407" s="39">
        <f>IF(ISNUMBER(H1407),YEAR(H1407),"")</f>
        <v/>
      </c>
      <c r="Q1407" s="23">
        <f>IF(D1407="","",IF(COUNTIF(pl_chave,D1407)&gt;0,"No plano atual","Fora do plano: histórico preservado"))</f>
        <v/>
      </c>
      <c r="R1407" s="23">
        <f>IF(A1407&amp;B1407&amp;C1407="","",IF(A1407="","ERRO: falta ID do registro",IF(COUNTIF(ex_id,A1407)&gt;1,"ERRO: ID do registro duplicado",IF(NOT(ISNUMBER(H1407)),"ERRO: data realizada ausente ou inválida",IF(AND(ISNUMBER(pcmd_emissao),N(H1407)&gt;N(pcmd_emissao)),"Verificar: realizada após a emissão","OK")))))</f>
        <v/>
      </c>
      <c r="S1407" s="53" t="n"/>
    </row>
    <row r="1408">
      <c r="A1408" s="25" t="n"/>
      <c r="B1408" s="29" t="n"/>
      <c r="C1408" s="25" t="n"/>
      <c r="D1408" s="23">
        <f>IF(OR(B1408="",C1408=""),"",B1408&amp;"|"&amp;C1408)</f>
        <v/>
      </c>
      <c r="E1408" s="29" t="n"/>
      <c r="F1408" s="52" t="n"/>
      <c r="G1408" s="49" t="n"/>
      <c r="H1408" s="49" t="n"/>
      <c r="I1408" s="30">
        <f>IF(OR(D1408="",NOT(ISNUMBER(G1408))),"",D1408&amp;"|"&amp;YEAR(G1408)&amp;"-"&amp;RIGHT("0"&amp;MONTH(G1408),2)&amp;"-"&amp;RIGHT("0"&amp;DAY(G1408),2))</f>
        <v/>
      </c>
      <c r="J1408" s="52" t="n"/>
      <c r="K1408" s="25" t="n"/>
      <c r="L1408" s="29" t="n"/>
      <c r="M1408" s="25" t="n"/>
      <c r="N1408" s="25" t="n"/>
      <c r="O1408" s="23">
        <f>IF(A1408&amp;B1408&amp;C1408="","",IF(I1408="","Sem vínculo",IF(COUNTIF(oc_chave,I1408)&gt;0,"Vinculada","Previsão não encontrada")))</f>
        <v/>
      </c>
      <c r="P1408" s="39">
        <f>IF(ISNUMBER(H1408),YEAR(H1408),"")</f>
        <v/>
      </c>
      <c r="Q1408" s="23">
        <f>IF(D1408="","",IF(COUNTIF(pl_chave,D1408)&gt;0,"No plano atual","Fora do plano: histórico preservado"))</f>
        <v/>
      </c>
      <c r="R1408" s="23">
        <f>IF(A1408&amp;B1408&amp;C1408="","",IF(A1408="","ERRO: falta ID do registro",IF(COUNTIF(ex_id,A1408)&gt;1,"ERRO: ID do registro duplicado",IF(NOT(ISNUMBER(H1408)),"ERRO: data realizada ausente ou inválida",IF(AND(ISNUMBER(pcmd_emissao),N(H1408)&gt;N(pcmd_emissao)),"Verificar: realizada após a emissão","OK")))))</f>
        <v/>
      </c>
      <c r="S1408" s="53" t="n"/>
    </row>
    <row r="1409">
      <c r="A1409" s="25" t="n"/>
      <c r="B1409" s="29" t="n"/>
      <c r="C1409" s="25" t="n"/>
      <c r="D1409" s="23">
        <f>IF(OR(B1409="",C1409=""),"",B1409&amp;"|"&amp;C1409)</f>
        <v/>
      </c>
      <c r="E1409" s="29" t="n"/>
      <c r="F1409" s="52" t="n"/>
      <c r="G1409" s="49" t="n"/>
      <c r="H1409" s="49" t="n"/>
      <c r="I1409" s="30">
        <f>IF(OR(D1409="",NOT(ISNUMBER(G1409))),"",D1409&amp;"|"&amp;YEAR(G1409)&amp;"-"&amp;RIGHT("0"&amp;MONTH(G1409),2)&amp;"-"&amp;RIGHT("0"&amp;DAY(G1409),2))</f>
        <v/>
      </c>
      <c r="J1409" s="52" t="n"/>
      <c r="K1409" s="25" t="n"/>
      <c r="L1409" s="29" t="n"/>
      <c r="M1409" s="25" t="n"/>
      <c r="N1409" s="25" t="n"/>
      <c r="O1409" s="23">
        <f>IF(A1409&amp;B1409&amp;C1409="","",IF(I1409="","Sem vínculo",IF(COUNTIF(oc_chave,I1409)&gt;0,"Vinculada","Previsão não encontrada")))</f>
        <v/>
      </c>
      <c r="P1409" s="39">
        <f>IF(ISNUMBER(H1409),YEAR(H1409),"")</f>
        <v/>
      </c>
      <c r="Q1409" s="23">
        <f>IF(D1409="","",IF(COUNTIF(pl_chave,D1409)&gt;0,"No plano atual","Fora do plano: histórico preservado"))</f>
        <v/>
      </c>
      <c r="R1409" s="23">
        <f>IF(A1409&amp;B1409&amp;C1409="","",IF(A1409="","ERRO: falta ID do registro",IF(COUNTIF(ex_id,A1409)&gt;1,"ERRO: ID do registro duplicado",IF(NOT(ISNUMBER(H1409)),"ERRO: data realizada ausente ou inválida",IF(AND(ISNUMBER(pcmd_emissao),N(H1409)&gt;N(pcmd_emissao)),"Verificar: realizada após a emissão","OK")))))</f>
        <v/>
      </c>
      <c r="S1409" s="53" t="n"/>
    </row>
    <row r="1410">
      <c r="A1410" s="25" t="n"/>
      <c r="B1410" s="29" t="n"/>
      <c r="C1410" s="25" t="n"/>
      <c r="D1410" s="23">
        <f>IF(OR(B1410="",C1410=""),"",B1410&amp;"|"&amp;C1410)</f>
        <v/>
      </c>
      <c r="E1410" s="29" t="n"/>
      <c r="F1410" s="52" t="n"/>
      <c r="G1410" s="49" t="n"/>
      <c r="H1410" s="49" t="n"/>
      <c r="I1410" s="30">
        <f>IF(OR(D1410="",NOT(ISNUMBER(G1410))),"",D1410&amp;"|"&amp;YEAR(G1410)&amp;"-"&amp;RIGHT("0"&amp;MONTH(G1410),2)&amp;"-"&amp;RIGHT("0"&amp;DAY(G1410),2))</f>
        <v/>
      </c>
      <c r="J1410" s="52" t="n"/>
      <c r="K1410" s="25" t="n"/>
      <c r="L1410" s="29" t="n"/>
      <c r="M1410" s="25" t="n"/>
      <c r="N1410" s="25" t="n"/>
      <c r="O1410" s="23">
        <f>IF(A1410&amp;B1410&amp;C1410="","",IF(I1410="","Sem vínculo",IF(COUNTIF(oc_chave,I1410)&gt;0,"Vinculada","Previsão não encontrada")))</f>
        <v/>
      </c>
      <c r="P1410" s="39">
        <f>IF(ISNUMBER(H1410),YEAR(H1410),"")</f>
        <v/>
      </c>
      <c r="Q1410" s="23">
        <f>IF(D1410="","",IF(COUNTIF(pl_chave,D1410)&gt;0,"No plano atual","Fora do plano: histórico preservado"))</f>
        <v/>
      </c>
      <c r="R1410" s="23">
        <f>IF(A1410&amp;B1410&amp;C1410="","",IF(A1410="","ERRO: falta ID do registro",IF(COUNTIF(ex_id,A1410)&gt;1,"ERRO: ID do registro duplicado",IF(NOT(ISNUMBER(H1410)),"ERRO: data realizada ausente ou inválida",IF(AND(ISNUMBER(pcmd_emissao),N(H1410)&gt;N(pcmd_emissao)),"Verificar: realizada após a emissão","OK")))))</f>
        <v/>
      </c>
      <c r="S1410" s="53" t="n"/>
    </row>
    <row r="1411">
      <c r="A1411" s="25" t="n"/>
      <c r="B1411" s="29" t="n"/>
      <c r="C1411" s="25" t="n"/>
      <c r="D1411" s="23">
        <f>IF(OR(B1411="",C1411=""),"",B1411&amp;"|"&amp;C1411)</f>
        <v/>
      </c>
      <c r="E1411" s="29" t="n"/>
      <c r="F1411" s="52" t="n"/>
      <c r="G1411" s="49" t="n"/>
      <c r="H1411" s="49" t="n"/>
      <c r="I1411" s="30">
        <f>IF(OR(D1411="",NOT(ISNUMBER(G1411))),"",D1411&amp;"|"&amp;YEAR(G1411)&amp;"-"&amp;RIGHT("0"&amp;MONTH(G1411),2)&amp;"-"&amp;RIGHT("0"&amp;DAY(G1411),2))</f>
        <v/>
      </c>
      <c r="J1411" s="52" t="n"/>
      <c r="K1411" s="25" t="n"/>
      <c r="L1411" s="29" t="n"/>
      <c r="M1411" s="25" t="n"/>
      <c r="N1411" s="25" t="n"/>
      <c r="O1411" s="23">
        <f>IF(A1411&amp;B1411&amp;C1411="","",IF(I1411="","Sem vínculo",IF(COUNTIF(oc_chave,I1411)&gt;0,"Vinculada","Previsão não encontrada")))</f>
        <v/>
      </c>
      <c r="P1411" s="39">
        <f>IF(ISNUMBER(H1411),YEAR(H1411),"")</f>
        <v/>
      </c>
      <c r="Q1411" s="23">
        <f>IF(D1411="","",IF(COUNTIF(pl_chave,D1411)&gt;0,"No plano atual","Fora do plano: histórico preservado"))</f>
        <v/>
      </c>
      <c r="R1411" s="23">
        <f>IF(A1411&amp;B1411&amp;C1411="","",IF(A1411="","ERRO: falta ID do registro",IF(COUNTIF(ex_id,A1411)&gt;1,"ERRO: ID do registro duplicado",IF(NOT(ISNUMBER(H1411)),"ERRO: data realizada ausente ou inválida",IF(AND(ISNUMBER(pcmd_emissao),N(H1411)&gt;N(pcmd_emissao)),"Verificar: realizada após a emissão","OK")))))</f>
        <v/>
      </c>
      <c r="S1411" s="53" t="n"/>
    </row>
    <row r="1412">
      <c r="A1412" s="25" t="n"/>
      <c r="B1412" s="29" t="n"/>
      <c r="C1412" s="25" t="n"/>
      <c r="D1412" s="23">
        <f>IF(OR(B1412="",C1412=""),"",B1412&amp;"|"&amp;C1412)</f>
        <v/>
      </c>
      <c r="E1412" s="29" t="n"/>
      <c r="F1412" s="52" t="n"/>
      <c r="G1412" s="49" t="n"/>
      <c r="H1412" s="49" t="n"/>
      <c r="I1412" s="30">
        <f>IF(OR(D1412="",NOT(ISNUMBER(G1412))),"",D1412&amp;"|"&amp;YEAR(G1412)&amp;"-"&amp;RIGHT("0"&amp;MONTH(G1412),2)&amp;"-"&amp;RIGHT("0"&amp;DAY(G1412),2))</f>
        <v/>
      </c>
      <c r="J1412" s="52" t="n"/>
      <c r="K1412" s="25" t="n"/>
      <c r="L1412" s="29" t="n"/>
      <c r="M1412" s="25" t="n"/>
      <c r="N1412" s="25" t="n"/>
      <c r="O1412" s="23">
        <f>IF(A1412&amp;B1412&amp;C1412="","",IF(I1412="","Sem vínculo",IF(COUNTIF(oc_chave,I1412)&gt;0,"Vinculada","Previsão não encontrada")))</f>
        <v/>
      </c>
      <c r="P1412" s="39">
        <f>IF(ISNUMBER(H1412),YEAR(H1412),"")</f>
        <v/>
      </c>
      <c r="Q1412" s="23">
        <f>IF(D1412="","",IF(COUNTIF(pl_chave,D1412)&gt;0,"No plano atual","Fora do plano: histórico preservado"))</f>
        <v/>
      </c>
      <c r="R1412" s="23">
        <f>IF(A1412&amp;B1412&amp;C1412="","",IF(A1412="","ERRO: falta ID do registro",IF(COUNTIF(ex_id,A1412)&gt;1,"ERRO: ID do registro duplicado",IF(NOT(ISNUMBER(H1412)),"ERRO: data realizada ausente ou inválida",IF(AND(ISNUMBER(pcmd_emissao),N(H1412)&gt;N(pcmd_emissao)),"Verificar: realizada após a emissão","OK")))))</f>
        <v/>
      </c>
      <c r="S1412" s="53" t="n"/>
    </row>
    <row r="1413">
      <c r="A1413" s="25" t="n"/>
      <c r="B1413" s="29" t="n"/>
      <c r="C1413" s="25" t="n"/>
      <c r="D1413" s="23">
        <f>IF(OR(B1413="",C1413=""),"",B1413&amp;"|"&amp;C1413)</f>
        <v/>
      </c>
      <c r="E1413" s="29" t="n"/>
      <c r="F1413" s="52" t="n"/>
      <c r="G1413" s="49" t="n"/>
      <c r="H1413" s="49" t="n"/>
      <c r="I1413" s="30">
        <f>IF(OR(D1413="",NOT(ISNUMBER(G1413))),"",D1413&amp;"|"&amp;YEAR(G1413)&amp;"-"&amp;RIGHT("0"&amp;MONTH(G1413),2)&amp;"-"&amp;RIGHT("0"&amp;DAY(G1413),2))</f>
        <v/>
      </c>
      <c r="J1413" s="52" t="n"/>
      <c r="K1413" s="25" t="n"/>
      <c r="L1413" s="29" t="n"/>
      <c r="M1413" s="25" t="n"/>
      <c r="N1413" s="25" t="n"/>
      <c r="O1413" s="23">
        <f>IF(A1413&amp;B1413&amp;C1413="","",IF(I1413="","Sem vínculo",IF(COUNTIF(oc_chave,I1413)&gt;0,"Vinculada","Previsão não encontrada")))</f>
        <v/>
      </c>
      <c r="P1413" s="39">
        <f>IF(ISNUMBER(H1413),YEAR(H1413),"")</f>
        <v/>
      </c>
      <c r="Q1413" s="23">
        <f>IF(D1413="","",IF(COUNTIF(pl_chave,D1413)&gt;0,"No plano atual","Fora do plano: histórico preservado"))</f>
        <v/>
      </c>
      <c r="R1413" s="23">
        <f>IF(A1413&amp;B1413&amp;C1413="","",IF(A1413="","ERRO: falta ID do registro",IF(COUNTIF(ex_id,A1413)&gt;1,"ERRO: ID do registro duplicado",IF(NOT(ISNUMBER(H1413)),"ERRO: data realizada ausente ou inválida",IF(AND(ISNUMBER(pcmd_emissao),N(H1413)&gt;N(pcmd_emissao)),"Verificar: realizada após a emissão","OK")))))</f>
        <v/>
      </c>
      <c r="S1413" s="53" t="n"/>
    </row>
    <row r="1414">
      <c r="A1414" s="25" t="n"/>
      <c r="B1414" s="29" t="n"/>
      <c r="C1414" s="25" t="n"/>
      <c r="D1414" s="23">
        <f>IF(OR(B1414="",C1414=""),"",B1414&amp;"|"&amp;C1414)</f>
        <v/>
      </c>
      <c r="E1414" s="29" t="n"/>
      <c r="F1414" s="52" t="n"/>
      <c r="G1414" s="49" t="n"/>
      <c r="H1414" s="49" t="n"/>
      <c r="I1414" s="30">
        <f>IF(OR(D1414="",NOT(ISNUMBER(G1414))),"",D1414&amp;"|"&amp;YEAR(G1414)&amp;"-"&amp;RIGHT("0"&amp;MONTH(G1414),2)&amp;"-"&amp;RIGHT("0"&amp;DAY(G1414),2))</f>
        <v/>
      </c>
      <c r="J1414" s="52" t="n"/>
      <c r="K1414" s="25" t="n"/>
      <c r="L1414" s="29" t="n"/>
      <c r="M1414" s="25" t="n"/>
      <c r="N1414" s="25" t="n"/>
      <c r="O1414" s="23">
        <f>IF(A1414&amp;B1414&amp;C1414="","",IF(I1414="","Sem vínculo",IF(COUNTIF(oc_chave,I1414)&gt;0,"Vinculada","Previsão não encontrada")))</f>
        <v/>
      </c>
      <c r="P1414" s="39">
        <f>IF(ISNUMBER(H1414),YEAR(H1414),"")</f>
        <v/>
      </c>
      <c r="Q1414" s="23">
        <f>IF(D1414="","",IF(COUNTIF(pl_chave,D1414)&gt;0,"No plano atual","Fora do plano: histórico preservado"))</f>
        <v/>
      </c>
      <c r="R1414" s="23">
        <f>IF(A1414&amp;B1414&amp;C1414="","",IF(A1414="","ERRO: falta ID do registro",IF(COUNTIF(ex_id,A1414)&gt;1,"ERRO: ID do registro duplicado",IF(NOT(ISNUMBER(H1414)),"ERRO: data realizada ausente ou inválida",IF(AND(ISNUMBER(pcmd_emissao),N(H1414)&gt;N(pcmd_emissao)),"Verificar: realizada após a emissão","OK")))))</f>
        <v/>
      </c>
      <c r="S1414" s="53" t="n"/>
    </row>
    <row r="1415">
      <c r="A1415" s="25" t="n"/>
      <c r="B1415" s="29" t="n"/>
      <c r="C1415" s="25" t="n"/>
      <c r="D1415" s="23">
        <f>IF(OR(B1415="",C1415=""),"",B1415&amp;"|"&amp;C1415)</f>
        <v/>
      </c>
      <c r="E1415" s="29" t="n"/>
      <c r="F1415" s="52" t="n"/>
      <c r="G1415" s="49" t="n"/>
      <c r="H1415" s="49" t="n"/>
      <c r="I1415" s="30">
        <f>IF(OR(D1415="",NOT(ISNUMBER(G1415))),"",D1415&amp;"|"&amp;YEAR(G1415)&amp;"-"&amp;RIGHT("0"&amp;MONTH(G1415),2)&amp;"-"&amp;RIGHT("0"&amp;DAY(G1415),2))</f>
        <v/>
      </c>
      <c r="J1415" s="52" t="n"/>
      <c r="K1415" s="25" t="n"/>
      <c r="L1415" s="29" t="n"/>
      <c r="M1415" s="25" t="n"/>
      <c r="N1415" s="25" t="n"/>
      <c r="O1415" s="23">
        <f>IF(A1415&amp;B1415&amp;C1415="","",IF(I1415="","Sem vínculo",IF(COUNTIF(oc_chave,I1415)&gt;0,"Vinculada","Previsão não encontrada")))</f>
        <v/>
      </c>
      <c r="P1415" s="39">
        <f>IF(ISNUMBER(H1415),YEAR(H1415),"")</f>
        <v/>
      </c>
      <c r="Q1415" s="23">
        <f>IF(D1415="","",IF(COUNTIF(pl_chave,D1415)&gt;0,"No plano atual","Fora do plano: histórico preservado"))</f>
        <v/>
      </c>
      <c r="R1415" s="23">
        <f>IF(A1415&amp;B1415&amp;C1415="","",IF(A1415="","ERRO: falta ID do registro",IF(COUNTIF(ex_id,A1415)&gt;1,"ERRO: ID do registro duplicado",IF(NOT(ISNUMBER(H1415)),"ERRO: data realizada ausente ou inválida",IF(AND(ISNUMBER(pcmd_emissao),N(H1415)&gt;N(pcmd_emissao)),"Verificar: realizada após a emissão","OK")))))</f>
        <v/>
      </c>
      <c r="S1415" s="53" t="n"/>
    </row>
    <row r="1416">
      <c r="A1416" s="25" t="n"/>
      <c r="B1416" s="29" t="n"/>
      <c r="C1416" s="25" t="n"/>
      <c r="D1416" s="23">
        <f>IF(OR(B1416="",C1416=""),"",B1416&amp;"|"&amp;C1416)</f>
        <v/>
      </c>
      <c r="E1416" s="29" t="n"/>
      <c r="F1416" s="52" t="n"/>
      <c r="G1416" s="49" t="n"/>
      <c r="H1416" s="49" t="n"/>
      <c r="I1416" s="30">
        <f>IF(OR(D1416="",NOT(ISNUMBER(G1416))),"",D1416&amp;"|"&amp;YEAR(G1416)&amp;"-"&amp;RIGHT("0"&amp;MONTH(G1416),2)&amp;"-"&amp;RIGHT("0"&amp;DAY(G1416),2))</f>
        <v/>
      </c>
      <c r="J1416" s="52" t="n"/>
      <c r="K1416" s="25" t="n"/>
      <c r="L1416" s="29" t="n"/>
      <c r="M1416" s="25" t="n"/>
      <c r="N1416" s="25" t="n"/>
      <c r="O1416" s="23">
        <f>IF(A1416&amp;B1416&amp;C1416="","",IF(I1416="","Sem vínculo",IF(COUNTIF(oc_chave,I1416)&gt;0,"Vinculada","Previsão não encontrada")))</f>
        <v/>
      </c>
      <c r="P1416" s="39">
        <f>IF(ISNUMBER(H1416),YEAR(H1416),"")</f>
        <v/>
      </c>
      <c r="Q1416" s="23">
        <f>IF(D1416="","",IF(COUNTIF(pl_chave,D1416)&gt;0,"No plano atual","Fora do plano: histórico preservado"))</f>
        <v/>
      </c>
      <c r="R1416" s="23">
        <f>IF(A1416&amp;B1416&amp;C1416="","",IF(A1416="","ERRO: falta ID do registro",IF(COUNTIF(ex_id,A1416)&gt;1,"ERRO: ID do registro duplicado",IF(NOT(ISNUMBER(H1416)),"ERRO: data realizada ausente ou inválida",IF(AND(ISNUMBER(pcmd_emissao),N(H1416)&gt;N(pcmd_emissao)),"Verificar: realizada após a emissão","OK")))))</f>
        <v/>
      </c>
      <c r="S1416" s="53" t="n"/>
    </row>
    <row r="1417">
      <c r="A1417" s="25" t="n"/>
      <c r="B1417" s="29" t="n"/>
      <c r="C1417" s="25" t="n"/>
      <c r="D1417" s="23">
        <f>IF(OR(B1417="",C1417=""),"",B1417&amp;"|"&amp;C1417)</f>
        <v/>
      </c>
      <c r="E1417" s="29" t="n"/>
      <c r="F1417" s="52" t="n"/>
      <c r="G1417" s="49" t="n"/>
      <c r="H1417" s="49" t="n"/>
      <c r="I1417" s="30">
        <f>IF(OR(D1417="",NOT(ISNUMBER(G1417))),"",D1417&amp;"|"&amp;YEAR(G1417)&amp;"-"&amp;RIGHT("0"&amp;MONTH(G1417),2)&amp;"-"&amp;RIGHT("0"&amp;DAY(G1417),2))</f>
        <v/>
      </c>
      <c r="J1417" s="52" t="n"/>
      <c r="K1417" s="25" t="n"/>
      <c r="L1417" s="29" t="n"/>
      <c r="M1417" s="25" t="n"/>
      <c r="N1417" s="25" t="n"/>
      <c r="O1417" s="23">
        <f>IF(A1417&amp;B1417&amp;C1417="","",IF(I1417="","Sem vínculo",IF(COUNTIF(oc_chave,I1417)&gt;0,"Vinculada","Previsão não encontrada")))</f>
        <v/>
      </c>
      <c r="P1417" s="39">
        <f>IF(ISNUMBER(H1417),YEAR(H1417),"")</f>
        <v/>
      </c>
      <c r="Q1417" s="23">
        <f>IF(D1417="","",IF(COUNTIF(pl_chave,D1417)&gt;0,"No plano atual","Fora do plano: histórico preservado"))</f>
        <v/>
      </c>
      <c r="R1417" s="23">
        <f>IF(A1417&amp;B1417&amp;C1417="","",IF(A1417="","ERRO: falta ID do registro",IF(COUNTIF(ex_id,A1417)&gt;1,"ERRO: ID do registro duplicado",IF(NOT(ISNUMBER(H1417)),"ERRO: data realizada ausente ou inválida",IF(AND(ISNUMBER(pcmd_emissao),N(H1417)&gt;N(pcmd_emissao)),"Verificar: realizada após a emissão","OK")))))</f>
        <v/>
      </c>
      <c r="S1417" s="53" t="n"/>
    </row>
    <row r="1418">
      <c r="A1418" s="25" t="n"/>
      <c r="B1418" s="29" t="n"/>
      <c r="C1418" s="25" t="n"/>
      <c r="D1418" s="23">
        <f>IF(OR(B1418="",C1418=""),"",B1418&amp;"|"&amp;C1418)</f>
        <v/>
      </c>
      <c r="E1418" s="29" t="n"/>
      <c r="F1418" s="52" t="n"/>
      <c r="G1418" s="49" t="n"/>
      <c r="H1418" s="49" t="n"/>
      <c r="I1418" s="30">
        <f>IF(OR(D1418="",NOT(ISNUMBER(G1418))),"",D1418&amp;"|"&amp;YEAR(G1418)&amp;"-"&amp;RIGHT("0"&amp;MONTH(G1418),2)&amp;"-"&amp;RIGHT("0"&amp;DAY(G1418),2))</f>
        <v/>
      </c>
      <c r="J1418" s="52" t="n"/>
      <c r="K1418" s="25" t="n"/>
      <c r="L1418" s="29" t="n"/>
      <c r="M1418" s="25" t="n"/>
      <c r="N1418" s="25" t="n"/>
      <c r="O1418" s="23">
        <f>IF(A1418&amp;B1418&amp;C1418="","",IF(I1418="","Sem vínculo",IF(COUNTIF(oc_chave,I1418)&gt;0,"Vinculada","Previsão não encontrada")))</f>
        <v/>
      </c>
      <c r="P1418" s="39">
        <f>IF(ISNUMBER(H1418),YEAR(H1418),"")</f>
        <v/>
      </c>
      <c r="Q1418" s="23">
        <f>IF(D1418="","",IF(COUNTIF(pl_chave,D1418)&gt;0,"No plano atual","Fora do plano: histórico preservado"))</f>
        <v/>
      </c>
      <c r="R1418" s="23">
        <f>IF(A1418&amp;B1418&amp;C1418="","",IF(A1418="","ERRO: falta ID do registro",IF(COUNTIF(ex_id,A1418)&gt;1,"ERRO: ID do registro duplicado",IF(NOT(ISNUMBER(H1418)),"ERRO: data realizada ausente ou inválida",IF(AND(ISNUMBER(pcmd_emissao),N(H1418)&gt;N(pcmd_emissao)),"Verificar: realizada após a emissão","OK")))))</f>
        <v/>
      </c>
      <c r="S1418" s="53" t="n"/>
    </row>
    <row r="1419">
      <c r="A1419" s="25" t="n"/>
      <c r="B1419" s="29" t="n"/>
      <c r="C1419" s="25" t="n"/>
      <c r="D1419" s="23">
        <f>IF(OR(B1419="",C1419=""),"",B1419&amp;"|"&amp;C1419)</f>
        <v/>
      </c>
      <c r="E1419" s="29" t="n"/>
      <c r="F1419" s="52" t="n"/>
      <c r="G1419" s="49" t="n"/>
      <c r="H1419" s="49" t="n"/>
      <c r="I1419" s="30">
        <f>IF(OR(D1419="",NOT(ISNUMBER(G1419))),"",D1419&amp;"|"&amp;YEAR(G1419)&amp;"-"&amp;RIGHT("0"&amp;MONTH(G1419),2)&amp;"-"&amp;RIGHT("0"&amp;DAY(G1419),2))</f>
        <v/>
      </c>
      <c r="J1419" s="52" t="n"/>
      <c r="K1419" s="25" t="n"/>
      <c r="L1419" s="29" t="n"/>
      <c r="M1419" s="25" t="n"/>
      <c r="N1419" s="25" t="n"/>
      <c r="O1419" s="23">
        <f>IF(A1419&amp;B1419&amp;C1419="","",IF(I1419="","Sem vínculo",IF(COUNTIF(oc_chave,I1419)&gt;0,"Vinculada","Previsão não encontrada")))</f>
        <v/>
      </c>
      <c r="P1419" s="39">
        <f>IF(ISNUMBER(H1419),YEAR(H1419),"")</f>
        <v/>
      </c>
      <c r="Q1419" s="23">
        <f>IF(D1419="","",IF(COUNTIF(pl_chave,D1419)&gt;0,"No plano atual","Fora do plano: histórico preservado"))</f>
        <v/>
      </c>
      <c r="R1419" s="23">
        <f>IF(A1419&amp;B1419&amp;C1419="","",IF(A1419="","ERRO: falta ID do registro",IF(COUNTIF(ex_id,A1419)&gt;1,"ERRO: ID do registro duplicado",IF(NOT(ISNUMBER(H1419)),"ERRO: data realizada ausente ou inválida",IF(AND(ISNUMBER(pcmd_emissao),N(H1419)&gt;N(pcmd_emissao)),"Verificar: realizada após a emissão","OK")))))</f>
        <v/>
      </c>
      <c r="S1419" s="53" t="n"/>
    </row>
    <row r="1420">
      <c r="A1420" s="25" t="n"/>
      <c r="B1420" s="29" t="n"/>
      <c r="C1420" s="25" t="n"/>
      <c r="D1420" s="23">
        <f>IF(OR(B1420="",C1420=""),"",B1420&amp;"|"&amp;C1420)</f>
        <v/>
      </c>
      <c r="E1420" s="29" t="n"/>
      <c r="F1420" s="52" t="n"/>
      <c r="G1420" s="49" t="n"/>
      <c r="H1420" s="49" t="n"/>
      <c r="I1420" s="30">
        <f>IF(OR(D1420="",NOT(ISNUMBER(G1420))),"",D1420&amp;"|"&amp;YEAR(G1420)&amp;"-"&amp;RIGHT("0"&amp;MONTH(G1420),2)&amp;"-"&amp;RIGHT("0"&amp;DAY(G1420),2))</f>
        <v/>
      </c>
      <c r="J1420" s="52" t="n"/>
      <c r="K1420" s="25" t="n"/>
      <c r="L1420" s="29" t="n"/>
      <c r="M1420" s="25" t="n"/>
      <c r="N1420" s="25" t="n"/>
      <c r="O1420" s="23">
        <f>IF(A1420&amp;B1420&amp;C1420="","",IF(I1420="","Sem vínculo",IF(COUNTIF(oc_chave,I1420)&gt;0,"Vinculada","Previsão não encontrada")))</f>
        <v/>
      </c>
      <c r="P1420" s="39">
        <f>IF(ISNUMBER(H1420),YEAR(H1420),"")</f>
        <v/>
      </c>
      <c r="Q1420" s="23">
        <f>IF(D1420="","",IF(COUNTIF(pl_chave,D1420)&gt;0,"No plano atual","Fora do plano: histórico preservado"))</f>
        <v/>
      </c>
      <c r="R1420" s="23">
        <f>IF(A1420&amp;B1420&amp;C1420="","",IF(A1420="","ERRO: falta ID do registro",IF(COUNTIF(ex_id,A1420)&gt;1,"ERRO: ID do registro duplicado",IF(NOT(ISNUMBER(H1420)),"ERRO: data realizada ausente ou inválida",IF(AND(ISNUMBER(pcmd_emissao),N(H1420)&gt;N(pcmd_emissao)),"Verificar: realizada após a emissão","OK")))))</f>
        <v/>
      </c>
      <c r="S1420" s="53" t="n"/>
    </row>
    <row r="1421">
      <c r="A1421" s="25" t="n"/>
      <c r="B1421" s="29" t="n"/>
      <c r="C1421" s="25" t="n"/>
      <c r="D1421" s="23">
        <f>IF(OR(B1421="",C1421=""),"",B1421&amp;"|"&amp;C1421)</f>
        <v/>
      </c>
      <c r="E1421" s="29" t="n"/>
      <c r="F1421" s="52" t="n"/>
      <c r="G1421" s="49" t="n"/>
      <c r="H1421" s="49" t="n"/>
      <c r="I1421" s="30">
        <f>IF(OR(D1421="",NOT(ISNUMBER(G1421))),"",D1421&amp;"|"&amp;YEAR(G1421)&amp;"-"&amp;RIGHT("0"&amp;MONTH(G1421),2)&amp;"-"&amp;RIGHT("0"&amp;DAY(G1421),2))</f>
        <v/>
      </c>
      <c r="J1421" s="52" t="n"/>
      <c r="K1421" s="25" t="n"/>
      <c r="L1421" s="29" t="n"/>
      <c r="M1421" s="25" t="n"/>
      <c r="N1421" s="25" t="n"/>
      <c r="O1421" s="23">
        <f>IF(A1421&amp;B1421&amp;C1421="","",IF(I1421="","Sem vínculo",IF(COUNTIF(oc_chave,I1421)&gt;0,"Vinculada","Previsão não encontrada")))</f>
        <v/>
      </c>
      <c r="P1421" s="39">
        <f>IF(ISNUMBER(H1421),YEAR(H1421),"")</f>
        <v/>
      </c>
      <c r="Q1421" s="23">
        <f>IF(D1421="","",IF(COUNTIF(pl_chave,D1421)&gt;0,"No plano atual","Fora do plano: histórico preservado"))</f>
        <v/>
      </c>
      <c r="R1421" s="23">
        <f>IF(A1421&amp;B1421&amp;C1421="","",IF(A1421="","ERRO: falta ID do registro",IF(COUNTIF(ex_id,A1421)&gt;1,"ERRO: ID do registro duplicado",IF(NOT(ISNUMBER(H1421)),"ERRO: data realizada ausente ou inválida",IF(AND(ISNUMBER(pcmd_emissao),N(H1421)&gt;N(pcmd_emissao)),"Verificar: realizada após a emissão","OK")))))</f>
        <v/>
      </c>
      <c r="S1421" s="53" t="n"/>
    </row>
    <row r="1422">
      <c r="A1422" s="25" t="n"/>
      <c r="B1422" s="29" t="n"/>
      <c r="C1422" s="25" t="n"/>
      <c r="D1422" s="23">
        <f>IF(OR(B1422="",C1422=""),"",B1422&amp;"|"&amp;C1422)</f>
        <v/>
      </c>
      <c r="E1422" s="29" t="n"/>
      <c r="F1422" s="52" t="n"/>
      <c r="G1422" s="49" t="n"/>
      <c r="H1422" s="49" t="n"/>
      <c r="I1422" s="30">
        <f>IF(OR(D1422="",NOT(ISNUMBER(G1422))),"",D1422&amp;"|"&amp;YEAR(G1422)&amp;"-"&amp;RIGHT("0"&amp;MONTH(G1422),2)&amp;"-"&amp;RIGHT("0"&amp;DAY(G1422),2))</f>
        <v/>
      </c>
      <c r="J1422" s="52" t="n"/>
      <c r="K1422" s="25" t="n"/>
      <c r="L1422" s="29" t="n"/>
      <c r="M1422" s="25" t="n"/>
      <c r="N1422" s="25" t="n"/>
      <c r="O1422" s="23">
        <f>IF(A1422&amp;B1422&amp;C1422="","",IF(I1422="","Sem vínculo",IF(COUNTIF(oc_chave,I1422)&gt;0,"Vinculada","Previsão não encontrada")))</f>
        <v/>
      </c>
      <c r="P1422" s="39">
        <f>IF(ISNUMBER(H1422),YEAR(H1422),"")</f>
        <v/>
      </c>
      <c r="Q1422" s="23">
        <f>IF(D1422="","",IF(COUNTIF(pl_chave,D1422)&gt;0,"No plano atual","Fora do plano: histórico preservado"))</f>
        <v/>
      </c>
      <c r="R1422" s="23">
        <f>IF(A1422&amp;B1422&amp;C1422="","",IF(A1422="","ERRO: falta ID do registro",IF(COUNTIF(ex_id,A1422)&gt;1,"ERRO: ID do registro duplicado",IF(NOT(ISNUMBER(H1422)),"ERRO: data realizada ausente ou inválida",IF(AND(ISNUMBER(pcmd_emissao),N(H1422)&gt;N(pcmd_emissao)),"Verificar: realizada após a emissão","OK")))))</f>
        <v/>
      </c>
      <c r="S1422" s="53" t="n"/>
    </row>
    <row r="1423">
      <c r="A1423" s="25" t="n"/>
      <c r="B1423" s="29" t="n"/>
      <c r="C1423" s="25" t="n"/>
      <c r="D1423" s="23">
        <f>IF(OR(B1423="",C1423=""),"",B1423&amp;"|"&amp;C1423)</f>
        <v/>
      </c>
      <c r="E1423" s="29" t="n"/>
      <c r="F1423" s="52" t="n"/>
      <c r="G1423" s="49" t="n"/>
      <c r="H1423" s="49" t="n"/>
      <c r="I1423" s="30">
        <f>IF(OR(D1423="",NOT(ISNUMBER(G1423))),"",D1423&amp;"|"&amp;YEAR(G1423)&amp;"-"&amp;RIGHT("0"&amp;MONTH(G1423),2)&amp;"-"&amp;RIGHT("0"&amp;DAY(G1423),2))</f>
        <v/>
      </c>
      <c r="J1423" s="52" t="n"/>
      <c r="K1423" s="25" t="n"/>
      <c r="L1423" s="29" t="n"/>
      <c r="M1423" s="25" t="n"/>
      <c r="N1423" s="25" t="n"/>
      <c r="O1423" s="23">
        <f>IF(A1423&amp;B1423&amp;C1423="","",IF(I1423="","Sem vínculo",IF(COUNTIF(oc_chave,I1423)&gt;0,"Vinculada","Previsão não encontrada")))</f>
        <v/>
      </c>
      <c r="P1423" s="39">
        <f>IF(ISNUMBER(H1423),YEAR(H1423),"")</f>
        <v/>
      </c>
      <c r="Q1423" s="23">
        <f>IF(D1423="","",IF(COUNTIF(pl_chave,D1423)&gt;0,"No plano atual","Fora do plano: histórico preservado"))</f>
        <v/>
      </c>
      <c r="R1423" s="23">
        <f>IF(A1423&amp;B1423&amp;C1423="","",IF(A1423="","ERRO: falta ID do registro",IF(COUNTIF(ex_id,A1423)&gt;1,"ERRO: ID do registro duplicado",IF(NOT(ISNUMBER(H1423)),"ERRO: data realizada ausente ou inválida",IF(AND(ISNUMBER(pcmd_emissao),N(H1423)&gt;N(pcmd_emissao)),"Verificar: realizada após a emissão","OK")))))</f>
        <v/>
      </c>
      <c r="S1423" s="53" t="n"/>
    </row>
    <row r="1424">
      <c r="A1424" s="25" t="n"/>
      <c r="B1424" s="29" t="n"/>
      <c r="C1424" s="25" t="n"/>
      <c r="D1424" s="23">
        <f>IF(OR(B1424="",C1424=""),"",B1424&amp;"|"&amp;C1424)</f>
        <v/>
      </c>
      <c r="E1424" s="29" t="n"/>
      <c r="F1424" s="52" t="n"/>
      <c r="G1424" s="49" t="n"/>
      <c r="H1424" s="49" t="n"/>
      <c r="I1424" s="30">
        <f>IF(OR(D1424="",NOT(ISNUMBER(G1424))),"",D1424&amp;"|"&amp;YEAR(G1424)&amp;"-"&amp;RIGHT("0"&amp;MONTH(G1424),2)&amp;"-"&amp;RIGHT("0"&amp;DAY(G1424),2))</f>
        <v/>
      </c>
      <c r="J1424" s="52" t="n"/>
      <c r="K1424" s="25" t="n"/>
      <c r="L1424" s="29" t="n"/>
      <c r="M1424" s="25" t="n"/>
      <c r="N1424" s="25" t="n"/>
      <c r="O1424" s="23">
        <f>IF(A1424&amp;B1424&amp;C1424="","",IF(I1424="","Sem vínculo",IF(COUNTIF(oc_chave,I1424)&gt;0,"Vinculada","Previsão não encontrada")))</f>
        <v/>
      </c>
      <c r="P1424" s="39">
        <f>IF(ISNUMBER(H1424),YEAR(H1424),"")</f>
        <v/>
      </c>
      <c r="Q1424" s="23">
        <f>IF(D1424="","",IF(COUNTIF(pl_chave,D1424)&gt;0,"No plano atual","Fora do plano: histórico preservado"))</f>
        <v/>
      </c>
      <c r="R1424" s="23">
        <f>IF(A1424&amp;B1424&amp;C1424="","",IF(A1424="","ERRO: falta ID do registro",IF(COUNTIF(ex_id,A1424)&gt;1,"ERRO: ID do registro duplicado",IF(NOT(ISNUMBER(H1424)),"ERRO: data realizada ausente ou inválida",IF(AND(ISNUMBER(pcmd_emissao),N(H1424)&gt;N(pcmd_emissao)),"Verificar: realizada após a emissão","OK")))))</f>
        <v/>
      </c>
      <c r="S1424" s="53" t="n"/>
    </row>
    <row r="1425">
      <c r="A1425" s="25" t="n"/>
      <c r="B1425" s="29" t="n"/>
      <c r="C1425" s="25" t="n"/>
      <c r="D1425" s="23">
        <f>IF(OR(B1425="",C1425=""),"",B1425&amp;"|"&amp;C1425)</f>
        <v/>
      </c>
      <c r="E1425" s="29" t="n"/>
      <c r="F1425" s="52" t="n"/>
      <c r="G1425" s="49" t="n"/>
      <c r="H1425" s="49" t="n"/>
      <c r="I1425" s="30">
        <f>IF(OR(D1425="",NOT(ISNUMBER(G1425))),"",D1425&amp;"|"&amp;YEAR(G1425)&amp;"-"&amp;RIGHT("0"&amp;MONTH(G1425),2)&amp;"-"&amp;RIGHT("0"&amp;DAY(G1425),2))</f>
        <v/>
      </c>
      <c r="J1425" s="52" t="n"/>
      <c r="K1425" s="25" t="n"/>
      <c r="L1425" s="29" t="n"/>
      <c r="M1425" s="25" t="n"/>
      <c r="N1425" s="25" t="n"/>
      <c r="O1425" s="23">
        <f>IF(A1425&amp;B1425&amp;C1425="","",IF(I1425="","Sem vínculo",IF(COUNTIF(oc_chave,I1425)&gt;0,"Vinculada","Previsão não encontrada")))</f>
        <v/>
      </c>
      <c r="P1425" s="39">
        <f>IF(ISNUMBER(H1425),YEAR(H1425),"")</f>
        <v/>
      </c>
      <c r="Q1425" s="23">
        <f>IF(D1425="","",IF(COUNTIF(pl_chave,D1425)&gt;0,"No plano atual","Fora do plano: histórico preservado"))</f>
        <v/>
      </c>
      <c r="R1425" s="23">
        <f>IF(A1425&amp;B1425&amp;C1425="","",IF(A1425="","ERRO: falta ID do registro",IF(COUNTIF(ex_id,A1425)&gt;1,"ERRO: ID do registro duplicado",IF(NOT(ISNUMBER(H1425)),"ERRO: data realizada ausente ou inválida",IF(AND(ISNUMBER(pcmd_emissao),N(H1425)&gt;N(pcmd_emissao)),"Verificar: realizada após a emissão","OK")))))</f>
        <v/>
      </c>
      <c r="S1425" s="53" t="n"/>
    </row>
    <row r="1426">
      <c r="A1426" s="25" t="n"/>
      <c r="B1426" s="29" t="n"/>
      <c r="C1426" s="25" t="n"/>
      <c r="D1426" s="23">
        <f>IF(OR(B1426="",C1426=""),"",B1426&amp;"|"&amp;C1426)</f>
        <v/>
      </c>
      <c r="E1426" s="29" t="n"/>
      <c r="F1426" s="52" t="n"/>
      <c r="G1426" s="49" t="n"/>
      <c r="H1426" s="49" t="n"/>
      <c r="I1426" s="30">
        <f>IF(OR(D1426="",NOT(ISNUMBER(G1426))),"",D1426&amp;"|"&amp;YEAR(G1426)&amp;"-"&amp;RIGHT("0"&amp;MONTH(G1426),2)&amp;"-"&amp;RIGHT("0"&amp;DAY(G1426),2))</f>
        <v/>
      </c>
      <c r="J1426" s="52" t="n"/>
      <c r="K1426" s="25" t="n"/>
      <c r="L1426" s="29" t="n"/>
      <c r="M1426" s="25" t="n"/>
      <c r="N1426" s="25" t="n"/>
      <c r="O1426" s="23">
        <f>IF(A1426&amp;B1426&amp;C1426="","",IF(I1426="","Sem vínculo",IF(COUNTIF(oc_chave,I1426)&gt;0,"Vinculada","Previsão não encontrada")))</f>
        <v/>
      </c>
      <c r="P1426" s="39">
        <f>IF(ISNUMBER(H1426),YEAR(H1426),"")</f>
        <v/>
      </c>
      <c r="Q1426" s="23">
        <f>IF(D1426="","",IF(COUNTIF(pl_chave,D1426)&gt;0,"No plano atual","Fora do plano: histórico preservado"))</f>
        <v/>
      </c>
      <c r="R1426" s="23">
        <f>IF(A1426&amp;B1426&amp;C1426="","",IF(A1426="","ERRO: falta ID do registro",IF(COUNTIF(ex_id,A1426)&gt;1,"ERRO: ID do registro duplicado",IF(NOT(ISNUMBER(H1426)),"ERRO: data realizada ausente ou inválida",IF(AND(ISNUMBER(pcmd_emissao),N(H1426)&gt;N(pcmd_emissao)),"Verificar: realizada após a emissão","OK")))))</f>
        <v/>
      </c>
      <c r="S1426" s="53" t="n"/>
    </row>
    <row r="1427">
      <c r="A1427" s="25" t="n"/>
      <c r="B1427" s="29" t="n"/>
      <c r="C1427" s="25" t="n"/>
      <c r="D1427" s="23">
        <f>IF(OR(B1427="",C1427=""),"",B1427&amp;"|"&amp;C1427)</f>
        <v/>
      </c>
      <c r="E1427" s="29" t="n"/>
      <c r="F1427" s="52" t="n"/>
      <c r="G1427" s="49" t="n"/>
      <c r="H1427" s="49" t="n"/>
      <c r="I1427" s="30">
        <f>IF(OR(D1427="",NOT(ISNUMBER(G1427))),"",D1427&amp;"|"&amp;YEAR(G1427)&amp;"-"&amp;RIGHT("0"&amp;MONTH(G1427),2)&amp;"-"&amp;RIGHT("0"&amp;DAY(G1427),2))</f>
        <v/>
      </c>
      <c r="J1427" s="52" t="n"/>
      <c r="K1427" s="25" t="n"/>
      <c r="L1427" s="29" t="n"/>
      <c r="M1427" s="25" t="n"/>
      <c r="N1427" s="25" t="n"/>
      <c r="O1427" s="23">
        <f>IF(A1427&amp;B1427&amp;C1427="","",IF(I1427="","Sem vínculo",IF(COUNTIF(oc_chave,I1427)&gt;0,"Vinculada","Previsão não encontrada")))</f>
        <v/>
      </c>
      <c r="P1427" s="39">
        <f>IF(ISNUMBER(H1427),YEAR(H1427),"")</f>
        <v/>
      </c>
      <c r="Q1427" s="23">
        <f>IF(D1427="","",IF(COUNTIF(pl_chave,D1427)&gt;0,"No plano atual","Fora do plano: histórico preservado"))</f>
        <v/>
      </c>
      <c r="R1427" s="23">
        <f>IF(A1427&amp;B1427&amp;C1427="","",IF(A1427="","ERRO: falta ID do registro",IF(COUNTIF(ex_id,A1427)&gt;1,"ERRO: ID do registro duplicado",IF(NOT(ISNUMBER(H1427)),"ERRO: data realizada ausente ou inválida",IF(AND(ISNUMBER(pcmd_emissao),N(H1427)&gt;N(pcmd_emissao)),"Verificar: realizada após a emissão","OK")))))</f>
        <v/>
      </c>
      <c r="S1427" s="53" t="n"/>
    </row>
    <row r="1428">
      <c r="A1428" s="25" t="n"/>
      <c r="B1428" s="29" t="n"/>
      <c r="C1428" s="25" t="n"/>
      <c r="D1428" s="23">
        <f>IF(OR(B1428="",C1428=""),"",B1428&amp;"|"&amp;C1428)</f>
        <v/>
      </c>
      <c r="E1428" s="29" t="n"/>
      <c r="F1428" s="52" t="n"/>
      <c r="G1428" s="49" t="n"/>
      <c r="H1428" s="49" t="n"/>
      <c r="I1428" s="30">
        <f>IF(OR(D1428="",NOT(ISNUMBER(G1428))),"",D1428&amp;"|"&amp;YEAR(G1428)&amp;"-"&amp;RIGHT("0"&amp;MONTH(G1428),2)&amp;"-"&amp;RIGHT("0"&amp;DAY(G1428),2))</f>
        <v/>
      </c>
      <c r="J1428" s="52" t="n"/>
      <c r="K1428" s="25" t="n"/>
      <c r="L1428" s="29" t="n"/>
      <c r="M1428" s="25" t="n"/>
      <c r="N1428" s="25" t="n"/>
      <c r="O1428" s="23">
        <f>IF(A1428&amp;B1428&amp;C1428="","",IF(I1428="","Sem vínculo",IF(COUNTIF(oc_chave,I1428)&gt;0,"Vinculada","Previsão não encontrada")))</f>
        <v/>
      </c>
      <c r="P1428" s="39">
        <f>IF(ISNUMBER(H1428),YEAR(H1428),"")</f>
        <v/>
      </c>
      <c r="Q1428" s="23">
        <f>IF(D1428="","",IF(COUNTIF(pl_chave,D1428)&gt;0,"No plano atual","Fora do plano: histórico preservado"))</f>
        <v/>
      </c>
      <c r="R1428" s="23">
        <f>IF(A1428&amp;B1428&amp;C1428="","",IF(A1428="","ERRO: falta ID do registro",IF(COUNTIF(ex_id,A1428)&gt;1,"ERRO: ID do registro duplicado",IF(NOT(ISNUMBER(H1428)),"ERRO: data realizada ausente ou inválida",IF(AND(ISNUMBER(pcmd_emissao),N(H1428)&gt;N(pcmd_emissao)),"Verificar: realizada após a emissão","OK")))))</f>
        <v/>
      </c>
      <c r="S1428" s="53" t="n"/>
    </row>
    <row r="1429">
      <c r="A1429" s="25" t="n"/>
      <c r="B1429" s="29" t="n"/>
      <c r="C1429" s="25" t="n"/>
      <c r="D1429" s="23">
        <f>IF(OR(B1429="",C1429=""),"",B1429&amp;"|"&amp;C1429)</f>
        <v/>
      </c>
      <c r="E1429" s="29" t="n"/>
      <c r="F1429" s="52" t="n"/>
      <c r="G1429" s="49" t="n"/>
      <c r="H1429" s="49" t="n"/>
      <c r="I1429" s="30">
        <f>IF(OR(D1429="",NOT(ISNUMBER(G1429))),"",D1429&amp;"|"&amp;YEAR(G1429)&amp;"-"&amp;RIGHT("0"&amp;MONTH(G1429),2)&amp;"-"&amp;RIGHT("0"&amp;DAY(G1429),2))</f>
        <v/>
      </c>
      <c r="J1429" s="52" t="n"/>
      <c r="K1429" s="25" t="n"/>
      <c r="L1429" s="29" t="n"/>
      <c r="M1429" s="25" t="n"/>
      <c r="N1429" s="25" t="n"/>
      <c r="O1429" s="23">
        <f>IF(A1429&amp;B1429&amp;C1429="","",IF(I1429="","Sem vínculo",IF(COUNTIF(oc_chave,I1429)&gt;0,"Vinculada","Previsão não encontrada")))</f>
        <v/>
      </c>
      <c r="P1429" s="39">
        <f>IF(ISNUMBER(H1429),YEAR(H1429),"")</f>
        <v/>
      </c>
      <c r="Q1429" s="23">
        <f>IF(D1429="","",IF(COUNTIF(pl_chave,D1429)&gt;0,"No plano atual","Fora do plano: histórico preservado"))</f>
        <v/>
      </c>
      <c r="R1429" s="23">
        <f>IF(A1429&amp;B1429&amp;C1429="","",IF(A1429="","ERRO: falta ID do registro",IF(COUNTIF(ex_id,A1429)&gt;1,"ERRO: ID do registro duplicado",IF(NOT(ISNUMBER(H1429)),"ERRO: data realizada ausente ou inválida",IF(AND(ISNUMBER(pcmd_emissao),N(H1429)&gt;N(pcmd_emissao)),"Verificar: realizada após a emissão","OK")))))</f>
        <v/>
      </c>
      <c r="S1429" s="53" t="n"/>
    </row>
    <row r="1430">
      <c r="A1430" s="25" t="n"/>
      <c r="B1430" s="29" t="n"/>
      <c r="C1430" s="25" t="n"/>
      <c r="D1430" s="23">
        <f>IF(OR(B1430="",C1430=""),"",B1430&amp;"|"&amp;C1430)</f>
        <v/>
      </c>
      <c r="E1430" s="29" t="n"/>
      <c r="F1430" s="52" t="n"/>
      <c r="G1430" s="49" t="n"/>
      <c r="H1430" s="49" t="n"/>
      <c r="I1430" s="30">
        <f>IF(OR(D1430="",NOT(ISNUMBER(G1430))),"",D1430&amp;"|"&amp;YEAR(G1430)&amp;"-"&amp;RIGHT("0"&amp;MONTH(G1430),2)&amp;"-"&amp;RIGHT("0"&amp;DAY(G1430),2))</f>
        <v/>
      </c>
      <c r="J1430" s="52" t="n"/>
      <c r="K1430" s="25" t="n"/>
      <c r="L1430" s="29" t="n"/>
      <c r="M1430" s="25" t="n"/>
      <c r="N1430" s="25" t="n"/>
      <c r="O1430" s="23">
        <f>IF(A1430&amp;B1430&amp;C1430="","",IF(I1430="","Sem vínculo",IF(COUNTIF(oc_chave,I1430)&gt;0,"Vinculada","Previsão não encontrada")))</f>
        <v/>
      </c>
      <c r="P1430" s="39">
        <f>IF(ISNUMBER(H1430),YEAR(H1430),"")</f>
        <v/>
      </c>
      <c r="Q1430" s="23">
        <f>IF(D1430="","",IF(COUNTIF(pl_chave,D1430)&gt;0,"No plano atual","Fora do plano: histórico preservado"))</f>
        <v/>
      </c>
      <c r="R1430" s="23">
        <f>IF(A1430&amp;B1430&amp;C1430="","",IF(A1430="","ERRO: falta ID do registro",IF(COUNTIF(ex_id,A1430)&gt;1,"ERRO: ID do registro duplicado",IF(NOT(ISNUMBER(H1430)),"ERRO: data realizada ausente ou inválida",IF(AND(ISNUMBER(pcmd_emissao),N(H1430)&gt;N(pcmd_emissao)),"Verificar: realizada após a emissão","OK")))))</f>
        <v/>
      </c>
      <c r="S1430" s="53" t="n"/>
    </row>
    <row r="1431">
      <c r="A1431" s="25" t="n"/>
      <c r="B1431" s="29" t="n"/>
      <c r="C1431" s="25" t="n"/>
      <c r="D1431" s="23">
        <f>IF(OR(B1431="",C1431=""),"",B1431&amp;"|"&amp;C1431)</f>
        <v/>
      </c>
      <c r="E1431" s="29" t="n"/>
      <c r="F1431" s="52" t="n"/>
      <c r="G1431" s="49" t="n"/>
      <c r="H1431" s="49" t="n"/>
      <c r="I1431" s="30">
        <f>IF(OR(D1431="",NOT(ISNUMBER(G1431))),"",D1431&amp;"|"&amp;YEAR(G1431)&amp;"-"&amp;RIGHT("0"&amp;MONTH(G1431),2)&amp;"-"&amp;RIGHT("0"&amp;DAY(G1431),2))</f>
        <v/>
      </c>
      <c r="J1431" s="52" t="n"/>
      <c r="K1431" s="25" t="n"/>
      <c r="L1431" s="29" t="n"/>
      <c r="M1431" s="25" t="n"/>
      <c r="N1431" s="25" t="n"/>
      <c r="O1431" s="23">
        <f>IF(A1431&amp;B1431&amp;C1431="","",IF(I1431="","Sem vínculo",IF(COUNTIF(oc_chave,I1431)&gt;0,"Vinculada","Previsão não encontrada")))</f>
        <v/>
      </c>
      <c r="P1431" s="39">
        <f>IF(ISNUMBER(H1431),YEAR(H1431),"")</f>
        <v/>
      </c>
      <c r="Q1431" s="23">
        <f>IF(D1431="","",IF(COUNTIF(pl_chave,D1431)&gt;0,"No plano atual","Fora do plano: histórico preservado"))</f>
        <v/>
      </c>
      <c r="R1431" s="23">
        <f>IF(A1431&amp;B1431&amp;C1431="","",IF(A1431="","ERRO: falta ID do registro",IF(COUNTIF(ex_id,A1431)&gt;1,"ERRO: ID do registro duplicado",IF(NOT(ISNUMBER(H1431)),"ERRO: data realizada ausente ou inválida",IF(AND(ISNUMBER(pcmd_emissao),N(H1431)&gt;N(pcmd_emissao)),"Verificar: realizada após a emissão","OK")))))</f>
        <v/>
      </c>
      <c r="S1431" s="53" t="n"/>
    </row>
    <row r="1432">
      <c r="A1432" s="25" t="n"/>
      <c r="B1432" s="29" t="n"/>
      <c r="C1432" s="25" t="n"/>
      <c r="D1432" s="23">
        <f>IF(OR(B1432="",C1432=""),"",B1432&amp;"|"&amp;C1432)</f>
        <v/>
      </c>
      <c r="E1432" s="29" t="n"/>
      <c r="F1432" s="52" t="n"/>
      <c r="G1432" s="49" t="n"/>
      <c r="H1432" s="49" t="n"/>
      <c r="I1432" s="30">
        <f>IF(OR(D1432="",NOT(ISNUMBER(G1432))),"",D1432&amp;"|"&amp;YEAR(G1432)&amp;"-"&amp;RIGHT("0"&amp;MONTH(G1432),2)&amp;"-"&amp;RIGHT("0"&amp;DAY(G1432),2))</f>
        <v/>
      </c>
      <c r="J1432" s="52" t="n"/>
      <c r="K1432" s="25" t="n"/>
      <c r="L1432" s="29" t="n"/>
      <c r="M1432" s="25" t="n"/>
      <c r="N1432" s="25" t="n"/>
      <c r="O1432" s="23">
        <f>IF(A1432&amp;B1432&amp;C1432="","",IF(I1432="","Sem vínculo",IF(COUNTIF(oc_chave,I1432)&gt;0,"Vinculada","Previsão não encontrada")))</f>
        <v/>
      </c>
      <c r="P1432" s="39">
        <f>IF(ISNUMBER(H1432),YEAR(H1432),"")</f>
        <v/>
      </c>
      <c r="Q1432" s="23">
        <f>IF(D1432="","",IF(COUNTIF(pl_chave,D1432)&gt;0,"No plano atual","Fora do plano: histórico preservado"))</f>
        <v/>
      </c>
      <c r="R1432" s="23">
        <f>IF(A1432&amp;B1432&amp;C1432="","",IF(A1432="","ERRO: falta ID do registro",IF(COUNTIF(ex_id,A1432)&gt;1,"ERRO: ID do registro duplicado",IF(NOT(ISNUMBER(H1432)),"ERRO: data realizada ausente ou inválida",IF(AND(ISNUMBER(pcmd_emissao),N(H1432)&gt;N(pcmd_emissao)),"Verificar: realizada após a emissão","OK")))))</f>
        <v/>
      </c>
      <c r="S1432" s="53" t="n"/>
    </row>
    <row r="1433">
      <c r="A1433" s="25" t="n"/>
      <c r="B1433" s="29" t="n"/>
      <c r="C1433" s="25" t="n"/>
      <c r="D1433" s="23">
        <f>IF(OR(B1433="",C1433=""),"",B1433&amp;"|"&amp;C1433)</f>
        <v/>
      </c>
      <c r="E1433" s="29" t="n"/>
      <c r="F1433" s="52" t="n"/>
      <c r="G1433" s="49" t="n"/>
      <c r="H1433" s="49" t="n"/>
      <c r="I1433" s="30">
        <f>IF(OR(D1433="",NOT(ISNUMBER(G1433))),"",D1433&amp;"|"&amp;YEAR(G1433)&amp;"-"&amp;RIGHT("0"&amp;MONTH(G1433),2)&amp;"-"&amp;RIGHT("0"&amp;DAY(G1433),2))</f>
        <v/>
      </c>
      <c r="J1433" s="52" t="n"/>
      <c r="K1433" s="25" t="n"/>
      <c r="L1433" s="29" t="n"/>
      <c r="M1433" s="25" t="n"/>
      <c r="N1433" s="25" t="n"/>
      <c r="O1433" s="23">
        <f>IF(A1433&amp;B1433&amp;C1433="","",IF(I1433="","Sem vínculo",IF(COUNTIF(oc_chave,I1433)&gt;0,"Vinculada","Previsão não encontrada")))</f>
        <v/>
      </c>
      <c r="P1433" s="39">
        <f>IF(ISNUMBER(H1433),YEAR(H1433),"")</f>
        <v/>
      </c>
      <c r="Q1433" s="23">
        <f>IF(D1433="","",IF(COUNTIF(pl_chave,D1433)&gt;0,"No plano atual","Fora do plano: histórico preservado"))</f>
        <v/>
      </c>
      <c r="R1433" s="23">
        <f>IF(A1433&amp;B1433&amp;C1433="","",IF(A1433="","ERRO: falta ID do registro",IF(COUNTIF(ex_id,A1433)&gt;1,"ERRO: ID do registro duplicado",IF(NOT(ISNUMBER(H1433)),"ERRO: data realizada ausente ou inválida",IF(AND(ISNUMBER(pcmd_emissao),N(H1433)&gt;N(pcmd_emissao)),"Verificar: realizada após a emissão","OK")))))</f>
        <v/>
      </c>
      <c r="S1433" s="53" t="n"/>
    </row>
    <row r="1434">
      <c r="A1434" s="25" t="n"/>
      <c r="B1434" s="29" t="n"/>
      <c r="C1434" s="25" t="n"/>
      <c r="D1434" s="23">
        <f>IF(OR(B1434="",C1434=""),"",B1434&amp;"|"&amp;C1434)</f>
        <v/>
      </c>
      <c r="E1434" s="29" t="n"/>
      <c r="F1434" s="52" t="n"/>
      <c r="G1434" s="49" t="n"/>
      <c r="H1434" s="49" t="n"/>
      <c r="I1434" s="30">
        <f>IF(OR(D1434="",NOT(ISNUMBER(G1434))),"",D1434&amp;"|"&amp;YEAR(G1434)&amp;"-"&amp;RIGHT("0"&amp;MONTH(G1434),2)&amp;"-"&amp;RIGHT("0"&amp;DAY(G1434),2))</f>
        <v/>
      </c>
      <c r="J1434" s="52" t="n"/>
      <c r="K1434" s="25" t="n"/>
      <c r="L1434" s="29" t="n"/>
      <c r="M1434" s="25" t="n"/>
      <c r="N1434" s="25" t="n"/>
      <c r="O1434" s="23">
        <f>IF(A1434&amp;B1434&amp;C1434="","",IF(I1434="","Sem vínculo",IF(COUNTIF(oc_chave,I1434)&gt;0,"Vinculada","Previsão não encontrada")))</f>
        <v/>
      </c>
      <c r="P1434" s="39">
        <f>IF(ISNUMBER(H1434),YEAR(H1434),"")</f>
        <v/>
      </c>
      <c r="Q1434" s="23">
        <f>IF(D1434="","",IF(COUNTIF(pl_chave,D1434)&gt;0,"No plano atual","Fora do plano: histórico preservado"))</f>
        <v/>
      </c>
      <c r="R1434" s="23">
        <f>IF(A1434&amp;B1434&amp;C1434="","",IF(A1434="","ERRO: falta ID do registro",IF(COUNTIF(ex_id,A1434)&gt;1,"ERRO: ID do registro duplicado",IF(NOT(ISNUMBER(H1434)),"ERRO: data realizada ausente ou inválida",IF(AND(ISNUMBER(pcmd_emissao),N(H1434)&gt;N(pcmd_emissao)),"Verificar: realizada após a emissão","OK")))))</f>
        <v/>
      </c>
      <c r="S1434" s="53" t="n"/>
    </row>
    <row r="1435">
      <c r="A1435" s="25" t="n"/>
      <c r="B1435" s="29" t="n"/>
      <c r="C1435" s="25" t="n"/>
      <c r="D1435" s="23">
        <f>IF(OR(B1435="",C1435=""),"",B1435&amp;"|"&amp;C1435)</f>
        <v/>
      </c>
      <c r="E1435" s="29" t="n"/>
      <c r="F1435" s="52" t="n"/>
      <c r="G1435" s="49" t="n"/>
      <c r="H1435" s="49" t="n"/>
      <c r="I1435" s="30">
        <f>IF(OR(D1435="",NOT(ISNUMBER(G1435))),"",D1435&amp;"|"&amp;YEAR(G1435)&amp;"-"&amp;RIGHT("0"&amp;MONTH(G1435),2)&amp;"-"&amp;RIGHT("0"&amp;DAY(G1435),2))</f>
        <v/>
      </c>
      <c r="J1435" s="52" t="n"/>
      <c r="K1435" s="25" t="n"/>
      <c r="L1435" s="29" t="n"/>
      <c r="M1435" s="25" t="n"/>
      <c r="N1435" s="25" t="n"/>
      <c r="O1435" s="23">
        <f>IF(A1435&amp;B1435&amp;C1435="","",IF(I1435="","Sem vínculo",IF(COUNTIF(oc_chave,I1435)&gt;0,"Vinculada","Previsão não encontrada")))</f>
        <v/>
      </c>
      <c r="P1435" s="39">
        <f>IF(ISNUMBER(H1435),YEAR(H1435),"")</f>
        <v/>
      </c>
      <c r="Q1435" s="23">
        <f>IF(D1435="","",IF(COUNTIF(pl_chave,D1435)&gt;0,"No plano atual","Fora do plano: histórico preservado"))</f>
        <v/>
      </c>
      <c r="R1435" s="23">
        <f>IF(A1435&amp;B1435&amp;C1435="","",IF(A1435="","ERRO: falta ID do registro",IF(COUNTIF(ex_id,A1435)&gt;1,"ERRO: ID do registro duplicado",IF(NOT(ISNUMBER(H1435)),"ERRO: data realizada ausente ou inválida",IF(AND(ISNUMBER(pcmd_emissao),N(H1435)&gt;N(pcmd_emissao)),"Verificar: realizada após a emissão","OK")))))</f>
        <v/>
      </c>
      <c r="S1435" s="53" t="n"/>
    </row>
    <row r="1436">
      <c r="A1436" s="25" t="n"/>
      <c r="B1436" s="29" t="n"/>
      <c r="C1436" s="25" t="n"/>
      <c r="D1436" s="23">
        <f>IF(OR(B1436="",C1436=""),"",B1436&amp;"|"&amp;C1436)</f>
        <v/>
      </c>
      <c r="E1436" s="29" t="n"/>
      <c r="F1436" s="52" t="n"/>
      <c r="G1436" s="49" t="n"/>
      <c r="H1436" s="49" t="n"/>
      <c r="I1436" s="30">
        <f>IF(OR(D1436="",NOT(ISNUMBER(G1436))),"",D1436&amp;"|"&amp;YEAR(G1436)&amp;"-"&amp;RIGHT("0"&amp;MONTH(G1436),2)&amp;"-"&amp;RIGHT("0"&amp;DAY(G1436),2))</f>
        <v/>
      </c>
      <c r="J1436" s="52" t="n"/>
      <c r="K1436" s="25" t="n"/>
      <c r="L1436" s="29" t="n"/>
      <c r="M1436" s="25" t="n"/>
      <c r="N1436" s="25" t="n"/>
      <c r="O1436" s="23">
        <f>IF(A1436&amp;B1436&amp;C1436="","",IF(I1436="","Sem vínculo",IF(COUNTIF(oc_chave,I1436)&gt;0,"Vinculada","Previsão não encontrada")))</f>
        <v/>
      </c>
      <c r="P1436" s="39">
        <f>IF(ISNUMBER(H1436),YEAR(H1436),"")</f>
        <v/>
      </c>
      <c r="Q1436" s="23">
        <f>IF(D1436="","",IF(COUNTIF(pl_chave,D1436)&gt;0,"No plano atual","Fora do plano: histórico preservado"))</f>
        <v/>
      </c>
      <c r="R1436" s="23">
        <f>IF(A1436&amp;B1436&amp;C1436="","",IF(A1436="","ERRO: falta ID do registro",IF(COUNTIF(ex_id,A1436)&gt;1,"ERRO: ID do registro duplicado",IF(NOT(ISNUMBER(H1436)),"ERRO: data realizada ausente ou inválida",IF(AND(ISNUMBER(pcmd_emissao),N(H1436)&gt;N(pcmd_emissao)),"Verificar: realizada após a emissão","OK")))))</f>
        <v/>
      </c>
      <c r="S1436" s="53" t="n"/>
    </row>
    <row r="1437">
      <c r="A1437" s="25" t="n"/>
      <c r="B1437" s="29" t="n"/>
      <c r="C1437" s="25" t="n"/>
      <c r="D1437" s="23">
        <f>IF(OR(B1437="",C1437=""),"",B1437&amp;"|"&amp;C1437)</f>
        <v/>
      </c>
      <c r="E1437" s="29" t="n"/>
      <c r="F1437" s="52" t="n"/>
      <c r="G1437" s="49" t="n"/>
      <c r="H1437" s="49" t="n"/>
      <c r="I1437" s="30">
        <f>IF(OR(D1437="",NOT(ISNUMBER(G1437))),"",D1437&amp;"|"&amp;YEAR(G1437)&amp;"-"&amp;RIGHT("0"&amp;MONTH(G1437),2)&amp;"-"&amp;RIGHT("0"&amp;DAY(G1437),2))</f>
        <v/>
      </c>
      <c r="J1437" s="52" t="n"/>
      <c r="K1437" s="25" t="n"/>
      <c r="L1437" s="29" t="n"/>
      <c r="M1437" s="25" t="n"/>
      <c r="N1437" s="25" t="n"/>
      <c r="O1437" s="23">
        <f>IF(A1437&amp;B1437&amp;C1437="","",IF(I1437="","Sem vínculo",IF(COUNTIF(oc_chave,I1437)&gt;0,"Vinculada","Previsão não encontrada")))</f>
        <v/>
      </c>
      <c r="P1437" s="39">
        <f>IF(ISNUMBER(H1437),YEAR(H1437),"")</f>
        <v/>
      </c>
      <c r="Q1437" s="23">
        <f>IF(D1437="","",IF(COUNTIF(pl_chave,D1437)&gt;0,"No plano atual","Fora do plano: histórico preservado"))</f>
        <v/>
      </c>
      <c r="R1437" s="23">
        <f>IF(A1437&amp;B1437&amp;C1437="","",IF(A1437="","ERRO: falta ID do registro",IF(COUNTIF(ex_id,A1437)&gt;1,"ERRO: ID do registro duplicado",IF(NOT(ISNUMBER(H1437)),"ERRO: data realizada ausente ou inválida",IF(AND(ISNUMBER(pcmd_emissao),N(H1437)&gt;N(pcmd_emissao)),"Verificar: realizada após a emissão","OK")))))</f>
        <v/>
      </c>
      <c r="S1437" s="53" t="n"/>
    </row>
    <row r="1438">
      <c r="A1438" s="25" t="n"/>
      <c r="B1438" s="29" t="n"/>
      <c r="C1438" s="25" t="n"/>
      <c r="D1438" s="23">
        <f>IF(OR(B1438="",C1438=""),"",B1438&amp;"|"&amp;C1438)</f>
        <v/>
      </c>
      <c r="E1438" s="29" t="n"/>
      <c r="F1438" s="52" t="n"/>
      <c r="G1438" s="49" t="n"/>
      <c r="H1438" s="49" t="n"/>
      <c r="I1438" s="30">
        <f>IF(OR(D1438="",NOT(ISNUMBER(G1438))),"",D1438&amp;"|"&amp;YEAR(G1438)&amp;"-"&amp;RIGHT("0"&amp;MONTH(G1438),2)&amp;"-"&amp;RIGHT("0"&amp;DAY(G1438),2))</f>
        <v/>
      </c>
      <c r="J1438" s="52" t="n"/>
      <c r="K1438" s="25" t="n"/>
      <c r="L1438" s="29" t="n"/>
      <c r="M1438" s="25" t="n"/>
      <c r="N1438" s="25" t="n"/>
      <c r="O1438" s="23">
        <f>IF(A1438&amp;B1438&amp;C1438="","",IF(I1438="","Sem vínculo",IF(COUNTIF(oc_chave,I1438)&gt;0,"Vinculada","Previsão não encontrada")))</f>
        <v/>
      </c>
      <c r="P1438" s="39">
        <f>IF(ISNUMBER(H1438),YEAR(H1438),"")</f>
        <v/>
      </c>
      <c r="Q1438" s="23">
        <f>IF(D1438="","",IF(COUNTIF(pl_chave,D1438)&gt;0,"No plano atual","Fora do plano: histórico preservado"))</f>
        <v/>
      </c>
      <c r="R1438" s="23">
        <f>IF(A1438&amp;B1438&amp;C1438="","",IF(A1438="","ERRO: falta ID do registro",IF(COUNTIF(ex_id,A1438)&gt;1,"ERRO: ID do registro duplicado",IF(NOT(ISNUMBER(H1438)),"ERRO: data realizada ausente ou inválida",IF(AND(ISNUMBER(pcmd_emissao),N(H1438)&gt;N(pcmd_emissao)),"Verificar: realizada após a emissão","OK")))))</f>
        <v/>
      </c>
      <c r="S1438" s="53" t="n"/>
    </row>
    <row r="1439">
      <c r="A1439" s="25" t="n"/>
      <c r="B1439" s="29" t="n"/>
      <c r="C1439" s="25" t="n"/>
      <c r="D1439" s="23">
        <f>IF(OR(B1439="",C1439=""),"",B1439&amp;"|"&amp;C1439)</f>
        <v/>
      </c>
      <c r="E1439" s="29" t="n"/>
      <c r="F1439" s="52" t="n"/>
      <c r="G1439" s="49" t="n"/>
      <c r="H1439" s="49" t="n"/>
      <c r="I1439" s="30">
        <f>IF(OR(D1439="",NOT(ISNUMBER(G1439))),"",D1439&amp;"|"&amp;YEAR(G1439)&amp;"-"&amp;RIGHT("0"&amp;MONTH(G1439),2)&amp;"-"&amp;RIGHT("0"&amp;DAY(G1439),2))</f>
        <v/>
      </c>
      <c r="J1439" s="52" t="n"/>
      <c r="K1439" s="25" t="n"/>
      <c r="L1439" s="29" t="n"/>
      <c r="M1439" s="25" t="n"/>
      <c r="N1439" s="25" t="n"/>
      <c r="O1439" s="23">
        <f>IF(A1439&amp;B1439&amp;C1439="","",IF(I1439="","Sem vínculo",IF(COUNTIF(oc_chave,I1439)&gt;0,"Vinculada","Previsão não encontrada")))</f>
        <v/>
      </c>
      <c r="P1439" s="39">
        <f>IF(ISNUMBER(H1439),YEAR(H1439),"")</f>
        <v/>
      </c>
      <c r="Q1439" s="23">
        <f>IF(D1439="","",IF(COUNTIF(pl_chave,D1439)&gt;0,"No plano atual","Fora do plano: histórico preservado"))</f>
        <v/>
      </c>
      <c r="R1439" s="23">
        <f>IF(A1439&amp;B1439&amp;C1439="","",IF(A1439="","ERRO: falta ID do registro",IF(COUNTIF(ex_id,A1439)&gt;1,"ERRO: ID do registro duplicado",IF(NOT(ISNUMBER(H1439)),"ERRO: data realizada ausente ou inválida",IF(AND(ISNUMBER(pcmd_emissao),N(H1439)&gt;N(pcmd_emissao)),"Verificar: realizada após a emissão","OK")))))</f>
        <v/>
      </c>
      <c r="S1439" s="53" t="n"/>
    </row>
    <row r="1440">
      <c r="A1440" s="25" t="n"/>
      <c r="B1440" s="29" t="n"/>
      <c r="C1440" s="25" t="n"/>
      <c r="D1440" s="23">
        <f>IF(OR(B1440="",C1440=""),"",B1440&amp;"|"&amp;C1440)</f>
        <v/>
      </c>
      <c r="E1440" s="29" t="n"/>
      <c r="F1440" s="52" t="n"/>
      <c r="G1440" s="49" t="n"/>
      <c r="H1440" s="49" t="n"/>
      <c r="I1440" s="30">
        <f>IF(OR(D1440="",NOT(ISNUMBER(G1440))),"",D1440&amp;"|"&amp;YEAR(G1440)&amp;"-"&amp;RIGHT("0"&amp;MONTH(G1440),2)&amp;"-"&amp;RIGHT("0"&amp;DAY(G1440),2))</f>
        <v/>
      </c>
      <c r="J1440" s="52" t="n"/>
      <c r="K1440" s="25" t="n"/>
      <c r="L1440" s="29" t="n"/>
      <c r="M1440" s="25" t="n"/>
      <c r="N1440" s="25" t="n"/>
      <c r="O1440" s="23">
        <f>IF(A1440&amp;B1440&amp;C1440="","",IF(I1440="","Sem vínculo",IF(COUNTIF(oc_chave,I1440)&gt;0,"Vinculada","Previsão não encontrada")))</f>
        <v/>
      </c>
      <c r="P1440" s="39">
        <f>IF(ISNUMBER(H1440),YEAR(H1440),"")</f>
        <v/>
      </c>
      <c r="Q1440" s="23">
        <f>IF(D1440="","",IF(COUNTIF(pl_chave,D1440)&gt;0,"No plano atual","Fora do plano: histórico preservado"))</f>
        <v/>
      </c>
      <c r="R1440" s="23">
        <f>IF(A1440&amp;B1440&amp;C1440="","",IF(A1440="","ERRO: falta ID do registro",IF(COUNTIF(ex_id,A1440)&gt;1,"ERRO: ID do registro duplicado",IF(NOT(ISNUMBER(H1440)),"ERRO: data realizada ausente ou inválida",IF(AND(ISNUMBER(pcmd_emissao),N(H1440)&gt;N(pcmd_emissao)),"Verificar: realizada após a emissão","OK")))))</f>
        <v/>
      </c>
      <c r="S1440" s="53" t="n"/>
    </row>
    <row r="1441">
      <c r="A1441" s="25" t="n"/>
      <c r="B1441" s="29" t="n"/>
      <c r="C1441" s="25" t="n"/>
      <c r="D1441" s="23">
        <f>IF(OR(B1441="",C1441=""),"",B1441&amp;"|"&amp;C1441)</f>
        <v/>
      </c>
      <c r="E1441" s="29" t="n"/>
      <c r="F1441" s="52" t="n"/>
      <c r="G1441" s="49" t="n"/>
      <c r="H1441" s="49" t="n"/>
      <c r="I1441" s="30">
        <f>IF(OR(D1441="",NOT(ISNUMBER(G1441))),"",D1441&amp;"|"&amp;YEAR(G1441)&amp;"-"&amp;RIGHT("0"&amp;MONTH(G1441),2)&amp;"-"&amp;RIGHT("0"&amp;DAY(G1441),2))</f>
        <v/>
      </c>
      <c r="J1441" s="52" t="n"/>
      <c r="K1441" s="25" t="n"/>
      <c r="L1441" s="29" t="n"/>
      <c r="M1441" s="25" t="n"/>
      <c r="N1441" s="25" t="n"/>
      <c r="O1441" s="23">
        <f>IF(A1441&amp;B1441&amp;C1441="","",IF(I1441="","Sem vínculo",IF(COUNTIF(oc_chave,I1441)&gt;0,"Vinculada","Previsão não encontrada")))</f>
        <v/>
      </c>
      <c r="P1441" s="39">
        <f>IF(ISNUMBER(H1441),YEAR(H1441),"")</f>
        <v/>
      </c>
      <c r="Q1441" s="23">
        <f>IF(D1441="","",IF(COUNTIF(pl_chave,D1441)&gt;0,"No plano atual","Fora do plano: histórico preservado"))</f>
        <v/>
      </c>
      <c r="R1441" s="23">
        <f>IF(A1441&amp;B1441&amp;C1441="","",IF(A1441="","ERRO: falta ID do registro",IF(COUNTIF(ex_id,A1441)&gt;1,"ERRO: ID do registro duplicado",IF(NOT(ISNUMBER(H1441)),"ERRO: data realizada ausente ou inválida",IF(AND(ISNUMBER(pcmd_emissao),N(H1441)&gt;N(pcmd_emissao)),"Verificar: realizada após a emissão","OK")))))</f>
        <v/>
      </c>
      <c r="S1441" s="53" t="n"/>
    </row>
    <row r="1442">
      <c r="A1442" s="25" t="n"/>
      <c r="B1442" s="29" t="n"/>
      <c r="C1442" s="25" t="n"/>
      <c r="D1442" s="23">
        <f>IF(OR(B1442="",C1442=""),"",B1442&amp;"|"&amp;C1442)</f>
        <v/>
      </c>
      <c r="E1442" s="29" t="n"/>
      <c r="F1442" s="52" t="n"/>
      <c r="G1442" s="49" t="n"/>
      <c r="H1442" s="49" t="n"/>
      <c r="I1442" s="30">
        <f>IF(OR(D1442="",NOT(ISNUMBER(G1442))),"",D1442&amp;"|"&amp;YEAR(G1442)&amp;"-"&amp;RIGHT("0"&amp;MONTH(G1442),2)&amp;"-"&amp;RIGHT("0"&amp;DAY(G1442),2))</f>
        <v/>
      </c>
      <c r="J1442" s="52" t="n"/>
      <c r="K1442" s="25" t="n"/>
      <c r="L1442" s="29" t="n"/>
      <c r="M1442" s="25" t="n"/>
      <c r="N1442" s="25" t="n"/>
      <c r="O1442" s="23">
        <f>IF(A1442&amp;B1442&amp;C1442="","",IF(I1442="","Sem vínculo",IF(COUNTIF(oc_chave,I1442)&gt;0,"Vinculada","Previsão não encontrada")))</f>
        <v/>
      </c>
      <c r="P1442" s="39">
        <f>IF(ISNUMBER(H1442),YEAR(H1442),"")</f>
        <v/>
      </c>
      <c r="Q1442" s="23">
        <f>IF(D1442="","",IF(COUNTIF(pl_chave,D1442)&gt;0,"No plano atual","Fora do plano: histórico preservado"))</f>
        <v/>
      </c>
      <c r="R1442" s="23">
        <f>IF(A1442&amp;B1442&amp;C1442="","",IF(A1442="","ERRO: falta ID do registro",IF(COUNTIF(ex_id,A1442)&gt;1,"ERRO: ID do registro duplicado",IF(NOT(ISNUMBER(H1442)),"ERRO: data realizada ausente ou inválida",IF(AND(ISNUMBER(pcmd_emissao),N(H1442)&gt;N(pcmd_emissao)),"Verificar: realizada após a emissão","OK")))))</f>
        <v/>
      </c>
      <c r="S1442" s="53" t="n"/>
    </row>
    <row r="1443">
      <c r="A1443" s="25" t="n"/>
      <c r="B1443" s="29" t="n"/>
      <c r="C1443" s="25" t="n"/>
      <c r="D1443" s="23">
        <f>IF(OR(B1443="",C1443=""),"",B1443&amp;"|"&amp;C1443)</f>
        <v/>
      </c>
      <c r="E1443" s="29" t="n"/>
      <c r="F1443" s="52" t="n"/>
      <c r="G1443" s="49" t="n"/>
      <c r="H1443" s="49" t="n"/>
      <c r="I1443" s="30">
        <f>IF(OR(D1443="",NOT(ISNUMBER(G1443))),"",D1443&amp;"|"&amp;YEAR(G1443)&amp;"-"&amp;RIGHT("0"&amp;MONTH(G1443),2)&amp;"-"&amp;RIGHT("0"&amp;DAY(G1443),2))</f>
        <v/>
      </c>
      <c r="J1443" s="52" t="n"/>
      <c r="K1443" s="25" t="n"/>
      <c r="L1443" s="29" t="n"/>
      <c r="M1443" s="25" t="n"/>
      <c r="N1443" s="25" t="n"/>
      <c r="O1443" s="23">
        <f>IF(A1443&amp;B1443&amp;C1443="","",IF(I1443="","Sem vínculo",IF(COUNTIF(oc_chave,I1443)&gt;0,"Vinculada","Previsão não encontrada")))</f>
        <v/>
      </c>
      <c r="P1443" s="39">
        <f>IF(ISNUMBER(H1443),YEAR(H1443),"")</f>
        <v/>
      </c>
      <c r="Q1443" s="23">
        <f>IF(D1443="","",IF(COUNTIF(pl_chave,D1443)&gt;0,"No plano atual","Fora do plano: histórico preservado"))</f>
        <v/>
      </c>
      <c r="R1443" s="23">
        <f>IF(A1443&amp;B1443&amp;C1443="","",IF(A1443="","ERRO: falta ID do registro",IF(COUNTIF(ex_id,A1443)&gt;1,"ERRO: ID do registro duplicado",IF(NOT(ISNUMBER(H1443)),"ERRO: data realizada ausente ou inválida",IF(AND(ISNUMBER(pcmd_emissao),N(H1443)&gt;N(pcmd_emissao)),"Verificar: realizada após a emissão","OK")))))</f>
        <v/>
      </c>
      <c r="S1443" s="53" t="n"/>
    </row>
    <row r="1444">
      <c r="A1444" s="25" t="n"/>
      <c r="B1444" s="29" t="n"/>
      <c r="C1444" s="25" t="n"/>
      <c r="D1444" s="23">
        <f>IF(OR(B1444="",C1444=""),"",B1444&amp;"|"&amp;C1444)</f>
        <v/>
      </c>
      <c r="E1444" s="29" t="n"/>
      <c r="F1444" s="52" t="n"/>
      <c r="G1444" s="49" t="n"/>
      <c r="H1444" s="49" t="n"/>
      <c r="I1444" s="30">
        <f>IF(OR(D1444="",NOT(ISNUMBER(G1444))),"",D1444&amp;"|"&amp;YEAR(G1444)&amp;"-"&amp;RIGHT("0"&amp;MONTH(G1444),2)&amp;"-"&amp;RIGHT("0"&amp;DAY(G1444),2))</f>
        <v/>
      </c>
      <c r="J1444" s="52" t="n"/>
      <c r="K1444" s="25" t="n"/>
      <c r="L1444" s="29" t="n"/>
      <c r="M1444" s="25" t="n"/>
      <c r="N1444" s="25" t="n"/>
      <c r="O1444" s="23">
        <f>IF(A1444&amp;B1444&amp;C1444="","",IF(I1444="","Sem vínculo",IF(COUNTIF(oc_chave,I1444)&gt;0,"Vinculada","Previsão não encontrada")))</f>
        <v/>
      </c>
      <c r="P1444" s="39">
        <f>IF(ISNUMBER(H1444),YEAR(H1444),"")</f>
        <v/>
      </c>
      <c r="Q1444" s="23">
        <f>IF(D1444="","",IF(COUNTIF(pl_chave,D1444)&gt;0,"No plano atual","Fora do plano: histórico preservado"))</f>
        <v/>
      </c>
      <c r="R1444" s="23">
        <f>IF(A1444&amp;B1444&amp;C1444="","",IF(A1444="","ERRO: falta ID do registro",IF(COUNTIF(ex_id,A1444)&gt;1,"ERRO: ID do registro duplicado",IF(NOT(ISNUMBER(H1444)),"ERRO: data realizada ausente ou inválida",IF(AND(ISNUMBER(pcmd_emissao),N(H1444)&gt;N(pcmd_emissao)),"Verificar: realizada após a emissão","OK")))))</f>
        <v/>
      </c>
      <c r="S1444" s="53" t="n"/>
    </row>
    <row r="1445">
      <c r="A1445" s="25" t="n"/>
      <c r="B1445" s="29" t="n"/>
      <c r="C1445" s="25" t="n"/>
      <c r="D1445" s="23">
        <f>IF(OR(B1445="",C1445=""),"",B1445&amp;"|"&amp;C1445)</f>
        <v/>
      </c>
      <c r="E1445" s="29" t="n"/>
      <c r="F1445" s="52" t="n"/>
      <c r="G1445" s="49" t="n"/>
      <c r="H1445" s="49" t="n"/>
      <c r="I1445" s="30">
        <f>IF(OR(D1445="",NOT(ISNUMBER(G1445))),"",D1445&amp;"|"&amp;YEAR(G1445)&amp;"-"&amp;RIGHT("0"&amp;MONTH(G1445),2)&amp;"-"&amp;RIGHT("0"&amp;DAY(G1445),2))</f>
        <v/>
      </c>
      <c r="J1445" s="52" t="n"/>
      <c r="K1445" s="25" t="n"/>
      <c r="L1445" s="29" t="n"/>
      <c r="M1445" s="25" t="n"/>
      <c r="N1445" s="25" t="n"/>
      <c r="O1445" s="23">
        <f>IF(A1445&amp;B1445&amp;C1445="","",IF(I1445="","Sem vínculo",IF(COUNTIF(oc_chave,I1445)&gt;0,"Vinculada","Previsão não encontrada")))</f>
        <v/>
      </c>
      <c r="P1445" s="39">
        <f>IF(ISNUMBER(H1445),YEAR(H1445),"")</f>
        <v/>
      </c>
      <c r="Q1445" s="23">
        <f>IF(D1445="","",IF(COUNTIF(pl_chave,D1445)&gt;0,"No plano atual","Fora do plano: histórico preservado"))</f>
        <v/>
      </c>
      <c r="R1445" s="23">
        <f>IF(A1445&amp;B1445&amp;C1445="","",IF(A1445="","ERRO: falta ID do registro",IF(COUNTIF(ex_id,A1445)&gt;1,"ERRO: ID do registro duplicado",IF(NOT(ISNUMBER(H1445)),"ERRO: data realizada ausente ou inválida",IF(AND(ISNUMBER(pcmd_emissao),N(H1445)&gt;N(pcmd_emissao)),"Verificar: realizada após a emissão","OK")))))</f>
        <v/>
      </c>
      <c r="S1445" s="53" t="n"/>
    </row>
    <row r="1446">
      <c r="A1446" s="25" t="n"/>
      <c r="B1446" s="29" t="n"/>
      <c r="C1446" s="25" t="n"/>
      <c r="D1446" s="23">
        <f>IF(OR(B1446="",C1446=""),"",B1446&amp;"|"&amp;C1446)</f>
        <v/>
      </c>
      <c r="E1446" s="29" t="n"/>
      <c r="F1446" s="52" t="n"/>
      <c r="G1446" s="49" t="n"/>
      <c r="H1446" s="49" t="n"/>
      <c r="I1446" s="30">
        <f>IF(OR(D1446="",NOT(ISNUMBER(G1446))),"",D1446&amp;"|"&amp;YEAR(G1446)&amp;"-"&amp;RIGHT("0"&amp;MONTH(G1446),2)&amp;"-"&amp;RIGHT("0"&amp;DAY(G1446),2))</f>
        <v/>
      </c>
      <c r="J1446" s="52" t="n"/>
      <c r="K1446" s="25" t="n"/>
      <c r="L1446" s="29" t="n"/>
      <c r="M1446" s="25" t="n"/>
      <c r="N1446" s="25" t="n"/>
      <c r="O1446" s="23">
        <f>IF(A1446&amp;B1446&amp;C1446="","",IF(I1446="","Sem vínculo",IF(COUNTIF(oc_chave,I1446)&gt;0,"Vinculada","Previsão não encontrada")))</f>
        <v/>
      </c>
      <c r="P1446" s="39">
        <f>IF(ISNUMBER(H1446),YEAR(H1446),"")</f>
        <v/>
      </c>
      <c r="Q1446" s="23">
        <f>IF(D1446="","",IF(COUNTIF(pl_chave,D1446)&gt;0,"No plano atual","Fora do plano: histórico preservado"))</f>
        <v/>
      </c>
      <c r="R1446" s="23">
        <f>IF(A1446&amp;B1446&amp;C1446="","",IF(A1446="","ERRO: falta ID do registro",IF(COUNTIF(ex_id,A1446)&gt;1,"ERRO: ID do registro duplicado",IF(NOT(ISNUMBER(H1446)),"ERRO: data realizada ausente ou inválida",IF(AND(ISNUMBER(pcmd_emissao),N(H1446)&gt;N(pcmd_emissao)),"Verificar: realizada após a emissão","OK")))))</f>
        <v/>
      </c>
      <c r="S1446" s="53" t="n"/>
    </row>
    <row r="1447">
      <c r="A1447" s="25" t="n"/>
      <c r="B1447" s="29" t="n"/>
      <c r="C1447" s="25" t="n"/>
      <c r="D1447" s="23">
        <f>IF(OR(B1447="",C1447=""),"",B1447&amp;"|"&amp;C1447)</f>
        <v/>
      </c>
      <c r="E1447" s="29" t="n"/>
      <c r="F1447" s="52" t="n"/>
      <c r="G1447" s="49" t="n"/>
      <c r="H1447" s="49" t="n"/>
      <c r="I1447" s="30">
        <f>IF(OR(D1447="",NOT(ISNUMBER(G1447))),"",D1447&amp;"|"&amp;YEAR(G1447)&amp;"-"&amp;RIGHT("0"&amp;MONTH(G1447),2)&amp;"-"&amp;RIGHT("0"&amp;DAY(G1447),2))</f>
        <v/>
      </c>
      <c r="J1447" s="52" t="n"/>
      <c r="K1447" s="25" t="n"/>
      <c r="L1447" s="29" t="n"/>
      <c r="M1447" s="25" t="n"/>
      <c r="N1447" s="25" t="n"/>
      <c r="O1447" s="23">
        <f>IF(A1447&amp;B1447&amp;C1447="","",IF(I1447="","Sem vínculo",IF(COUNTIF(oc_chave,I1447)&gt;0,"Vinculada","Previsão não encontrada")))</f>
        <v/>
      </c>
      <c r="P1447" s="39">
        <f>IF(ISNUMBER(H1447),YEAR(H1447),"")</f>
        <v/>
      </c>
      <c r="Q1447" s="23">
        <f>IF(D1447="","",IF(COUNTIF(pl_chave,D1447)&gt;0,"No plano atual","Fora do plano: histórico preservado"))</f>
        <v/>
      </c>
      <c r="R1447" s="23">
        <f>IF(A1447&amp;B1447&amp;C1447="","",IF(A1447="","ERRO: falta ID do registro",IF(COUNTIF(ex_id,A1447)&gt;1,"ERRO: ID do registro duplicado",IF(NOT(ISNUMBER(H1447)),"ERRO: data realizada ausente ou inválida",IF(AND(ISNUMBER(pcmd_emissao),N(H1447)&gt;N(pcmd_emissao)),"Verificar: realizada após a emissão","OK")))))</f>
        <v/>
      </c>
      <c r="S1447" s="53" t="n"/>
    </row>
    <row r="1448">
      <c r="A1448" s="25" t="n"/>
      <c r="B1448" s="29" t="n"/>
      <c r="C1448" s="25" t="n"/>
      <c r="D1448" s="23">
        <f>IF(OR(B1448="",C1448=""),"",B1448&amp;"|"&amp;C1448)</f>
        <v/>
      </c>
      <c r="E1448" s="29" t="n"/>
      <c r="F1448" s="52" t="n"/>
      <c r="G1448" s="49" t="n"/>
      <c r="H1448" s="49" t="n"/>
      <c r="I1448" s="30">
        <f>IF(OR(D1448="",NOT(ISNUMBER(G1448))),"",D1448&amp;"|"&amp;YEAR(G1448)&amp;"-"&amp;RIGHT("0"&amp;MONTH(G1448),2)&amp;"-"&amp;RIGHT("0"&amp;DAY(G1448),2))</f>
        <v/>
      </c>
      <c r="J1448" s="52" t="n"/>
      <c r="K1448" s="25" t="n"/>
      <c r="L1448" s="29" t="n"/>
      <c r="M1448" s="25" t="n"/>
      <c r="N1448" s="25" t="n"/>
      <c r="O1448" s="23">
        <f>IF(A1448&amp;B1448&amp;C1448="","",IF(I1448="","Sem vínculo",IF(COUNTIF(oc_chave,I1448)&gt;0,"Vinculada","Previsão não encontrada")))</f>
        <v/>
      </c>
      <c r="P1448" s="39">
        <f>IF(ISNUMBER(H1448),YEAR(H1448),"")</f>
        <v/>
      </c>
      <c r="Q1448" s="23">
        <f>IF(D1448="","",IF(COUNTIF(pl_chave,D1448)&gt;0,"No plano atual","Fora do plano: histórico preservado"))</f>
        <v/>
      </c>
      <c r="R1448" s="23">
        <f>IF(A1448&amp;B1448&amp;C1448="","",IF(A1448="","ERRO: falta ID do registro",IF(COUNTIF(ex_id,A1448)&gt;1,"ERRO: ID do registro duplicado",IF(NOT(ISNUMBER(H1448)),"ERRO: data realizada ausente ou inválida",IF(AND(ISNUMBER(pcmd_emissao),N(H1448)&gt;N(pcmd_emissao)),"Verificar: realizada após a emissão","OK")))))</f>
        <v/>
      </c>
      <c r="S1448" s="53" t="n"/>
    </row>
    <row r="1449">
      <c r="A1449" s="25" t="n"/>
      <c r="B1449" s="29" t="n"/>
      <c r="C1449" s="25" t="n"/>
      <c r="D1449" s="23">
        <f>IF(OR(B1449="",C1449=""),"",B1449&amp;"|"&amp;C1449)</f>
        <v/>
      </c>
      <c r="E1449" s="29" t="n"/>
      <c r="F1449" s="52" t="n"/>
      <c r="G1449" s="49" t="n"/>
      <c r="H1449" s="49" t="n"/>
      <c r="I1449" s="30">
        <f>IF(OR(D1449="",NOT(ISNUMBER(G1449))),"",D1449&amp;"|"&amp;YEAR(G1449)&amp;"-"&amp;RIGHT("0"&amp;MONTH(G1449),2)&amp;"-"&amp;RIGHT("0"&amp;DAY(G1449),2))</f>
        <v/>
      </c>
      <c r="J1449" s="52" t="n"/>
      <c r="K1449" s="25" t="n"/>
      <c r="L1449" s="29" t="n"/>
      <c r="M1449" s="25" t="n"/>
      <c r="N1449" s="25" t="n"/>
      <c r="O1449" s="23">
        <f>IF(A1449&amp;B1449&amp;C1449="","",IF(I1449="","Sem vínculo",IF(COUNTIF(oc_chave,I1449)&gt;0,"Vinculada","Previsão não encontrada")))</f>
        <v/>
      </c>
      <c r="P1449" s="39">
        <f>IF(ISNUMBER(H1449),YEAR(H1449),"")</f>
        <v/>
      </c>
      <c r="Q1449" s="23">
        <f>IF(D1449="","",IF(COUNTIF(pl_chave,D1449)&gt;0,"No plano atual","Fora do plano: histórico preservado"))</f>
        <v/>
      </c>
      <c r="R1449" s="23">
        <f>IF(A1449&amp;B1449&amp;C1449="","",IF(A1449="","ERRO: falta ID do registro",IF(COUNTIF(ex_id,A1449)&gt;1,"ERRO: ID do registro duplicado",IF(NOT(ISNUMBER(H1449)),"ERRO: data realizada ausente ou inválida",IF(AND(ISNUMBER(pcmd_emissao),N(H1449)&gt;N(pcmd_emissao)),"Verificar: realizada após a emissão","OK")))))</f>
        <v/>
      </c>
      <c r="S1449" s="53" t="n"/>
    </row>
    <row r="1450">
      <c r="A1450" s="25" t="n"/>
      <c r="B1450" s="29" t="n"/>
      <c r="C1450" s="25" t="n"/>
      <c r="D1450" s="23">
        <f>IF(OR(B1450="",C1450=""),"",B1450&amp;"|"&amp;C1450)</f>
        <v/>
      </c>
      <c r="E1450" s="29" t="n"/>
      <c r="F1450" s="52" t="n"/>
      <c r="G1450" s="49" t="n"/>
      <c r="H1450" s="49" t="n"/>
      <c r="I1450" s="30">
        <f>IF(OR(D1450="",NOT(ISNUMBER(G1450))),"",D1450&amp;"|"&amp;YEAR(G1450)&amp;"-"&amp;RIGHT("0"&amp;MONTH(G1450),2)&amp;"-"&amp;RIGHT("0"&amp;DAY(G1450),2))</f>
        <v/>
      </c>
      <c r="J1450" s="52" t="n"/>
      <c r="K1450" s="25" t="n"/>
      <c r="L1450" s="29" t="n"/>
      <c r="M1450" s="25" t="n"/>
      <c r="N1450" s="25" t="n"/>
      <c r="O1450" s="23">
        <f>IF(A1450&amp;B1450&amp;C1450="","",IF(I1450="","Sem vínculo",IF(COUNTIF(oc_chave,I1450)&gt;0,"Vinculada","Previsão não encontrada")))</f>
        <v/>
      </c>
      <c r="P1450" s="39">
        <f>IF(ISNUMBER(H1450),YEAR(H1450),"")</f>
        <v/>
      </c>
      <c r="Q1450" s="23">
        <f>IF(D1450="","",IF(COUNTIF(pl_chave,D1450)&gt;0,"No plano atual","Fora do plano: histórico preservado"))</f>
        <v/>
      </c>
      <c r="R1450" s="23">
        <f>IF(A1450&amp;B1450&amp;C1450="","",IF(A1450="","ERRO: falta ID do registro",IF(COUNTIF(ex_id,A1450)&gt;1,"ERRO: ID do registro duplicado",IF(NOT(ISNUMBER(H1450)),"ERRO: data realizada ausente ou inválida",IF(AND(ISNUMBER(pcmd_emissao),N(H1450)&gt;N(pcmd_emissao)),"Verificar: realizada após a emissão","OK")))))</f>
        <v/>
      </c>
      <c r="S1450" s="53" t="n"/>
    </row>
    <row r="1451">
      <c r="A1451" s="25" t="n"/>
      <c r="B1451" s="29" t="n"/>
      <c r="C1451" s="25" t="n"/>
      <c r="D1451" s="23">
        <f>IF(OR(B1451="",C1451=""),"",B1451&amp;"|"&amp;C1451)</f>
        <v/>
      </c>
      <c r="E1451" s="29" t="n"/>
      <c r="F1451" s="52" t="n"/>
      <c r="G1451" s="49" t="n"/>
      <c r="H1451" s="49" t="n"/>
      <c r="I1451" s="30">
        <f>IF(OR(D1451="",NOT(ISNUMBER(G1451))),"",D1451&amp;"|"&amp;YEAR(G1451)&amp;"-"&amp;RIGHT("0"&amp;MONTH(G1451),2)&amp;"-"&amp;RIGHT("0"&amp;DAY(G1451),2))</f>
        <v/>
      </c>
      <c r="J1451" s="52" t="n"/>
      <c r="K1451" s="25" t="n"/>
      <c r="L1451" s="29" t="n"/>
      <c r="M1451" s="25" t="n"/>
      <c r="N1451" s="25" t="n"/>
      <c r="O1451" s="23">
        <f>IF(A1451&amp;B1451&amp;C1451="","",IF(I1451="","Sem vínculo",IF(COUNTIF(oc_chave,I1451)&gt;0,"Vinculada","Previsão não encontrada")))</f>
        <v/>
      </c>
      <c r="P1451" s="39">
        <f>IF(ISNUMBER(H1451),YEAR(H1451),"")</f>
        <v/>
      </c>
      <c r="Q1451" s="23">
        <f>IF(D1451="","",IF(COUNTIF(pl_chave,D1451)&gt;0,"No plano atual","Fora do plano: histórico preservado"))</f>
        <v/>
      </c>
      <c r="R1451" s="23">
        <f>IF(A1451&amp;B1451&amp;C1451="","",IF(A1451="","ERRO: falta ID do registro",IF(COUNTIF(ex_id,A1451)&gt;1,"ERRO: ID do registro duplicado",IF(NOT(ISNUMBER(H1451)),"ERRO: data realizada ausente ou inválida",IF(AND(ISNUMBER(pcmd_emissao),N(H1451)&gt;N(pcmd_emissao)),"Verificar: realizada após a emissão","OK")))))</f>
        <v/>
      </c>
      <c r="S1451" s="53" t="n"/>
    </row>
    <row r="1452">
      <c r="A1452" s="25" t="n"/>
      <c r="B1452" s="29" t="n"/>
      <c r="C1452" s="25" t="n"/>
      <c r="D1452" s="23">
        <f>IF(OR(B1452="",C1452=""),"",B1452&amp;"|"&amp;C1452)</f>
        <v/>
      </c>
      <c r="E1452" s="29" t="n"/>
      <c r="F1452" s="52" t="n"/>
      <c r="G1452" s="49" t="n"/>
      <c r="H1452" s="49" t="n"/>
      <c r="I1452" s="30">
        <f>IF(OR(D1452="",NOT(ISNUMBER(G1452))),"",D1452&amp;"|"&amp;YEAR(G1452)&amp;"-"&amp;RIGHT("0"&amp;MONTH(G1452),2)&amp;"-"&amp;RIGHT("0"&amp;DAY(G1452),2))</f>
        <v/>
      </c>
      <c r="J1452" s="52" t="n"/>
      <c r="K1452" s="25" t="n"/>
      <c r="L1452" s="29" t="n"/>
      <c r="M1452" s="25" t="n"/>
      <c r="N1452" s="25" t="n"/>
      <c r="O1452" s="23">
        <f>IF(A1452&amp;B1452&amp;C1452="","",IF(I1452="","Sem vínculo",IF(COUNTIF(oc_chave,I1452)&gt;0,"Vinculada","Previsão não encontrada")))</f>
        <v/>
      </c>
      <c r="P1452" s="39">
        <f>IF(ISNUMBER(H1452),YEAR(H1452),"")</f>
        <v/>
      </c>
      <c r="Q1452" s="23">
        <f>IF(D1452="","",IF(COUNTIF(pl_chave,D1452)&gt;0,"No plano atual","Fora do plano: histórico preservado"))</f>
        <v/>
      </c>
      <c r="R1452" s="23">
        <f>IF(A1452&amp;B1452&amp;C1452="","",IF(A1452="","ERRO: falta ID do registro",IF(COUNTIF(ex_id,A1452)&gt;1,"ERRO: ID do registro duplicado",IF(NOT(ISNUMBER(H1452)),"ERRO: data realizada ausente ou inválida",IF(AND(ISNUMBER(pcmd_emissao),N(H1452)&gt;N(pcmd_emissao)),"Verificar: realizada após a emissão","OK")))))</f>
        <v/>
      </c>
      <c r="S1452" s="53" t="n"/>
    </row>
    <row r="1453">
      <c r="A1453" s="25" t="n"/>
      <c r="B1453" s="29" t="n"/>
      <c r="C1453" s="25" t="n"/>
      <c r="D1453" s="23">
        <f>IF(OR(B1453="",C1453=""),"",B1453&amp;"|"&amp;C1453)</f>
        <v/>
      </c>
      <c r="E1453" s="29" t="n"/>
      <c r="F1453" s="52" t="n"/>
      <c r="G1453" s="49" t="n"/>
      <c r="H1453" s="49" t="n"/>
      <c r="I1453" s="30">
        <f>IF(OR(D1453="",NOT(ISNUMBER(G1453))),"",D1453&amp;"|"&amp;YEAR(G1453)&amp;"-"&amp;RIGHT("0"&amp;MONTH(G1453),2)&amp;"-"&amp;RIGHT("0"&amp;DAY(G1453),2))</f>
        <v/>
      </c>
      <c r="J1453" s="52" t="n"/>
      <c r="K1453" s="25" t="n"/>
      <c r="L1453" s="29" t="n"/>
      <c r="M1453" s="25" t="n"/>
      <c r="N1453" s="25" t="n"/>
      <c r="O1453" s="23">
        <f>IF(A1453&amp;B1453&amp;C1453="","",IF(I1453="","Sem vínculo",IF(COUNTIF(oc_chave,I1453)&gt;0,"Vinculada","Previsão não encontrada")))</f>
        <v/>
      </c>
      <c r="P1453" s="39">
        <f>IF(ISNUMBER(H1453),YEAR(H1453),"")</f>
        <v/>
      </c>
      <c r="Q1453" s="23">
        <f>IF(D1453="","",IF(COUNTIF(pl_chave,D1453)&gt;0,"No plano atual","Fora do plano: histórico preservado"))</f>
        <v/>
      </c>
      <c r="R1453" s="23">
        <f>IF(A1453&amp;B1453&amp;C1453="","",IF(A1453="","ERRO: falta ID do registro",IF(COUNTIF(ex_id,A1453)&gt;1,"ERRO: ID do registro duplicado",IF(NOT(ISNUMBER(H1453)),"ERRO: data realizada ausente ou inválida",IF(AND(ISNUMBER(pcmd_emissao),N(H1453)&gt;N(pcmd_emissao)),"Verificar: realizada após a emissão","OK")))))</f>
        <v/>
      </c>
      <c r="S1453" s="53" t="n"/>
    </row>
    <row r="1454">
      <c r="A1454" s="25" t="n"/>
      <c r="B1454" s="29" t="n"/>
      <c r="C1454" s="25" t="n"/>
      <c r="D1454" s="23">
        <f>IF(OR(B1454="",C1454=""),"",B1454&amp;"|"&amp;C1454)</f>
        <v/>
      </c>
      <c r="E1454" s="29" t="n"/>
      <c r="F1454" s="52" t="n"/>
      <c r="G1454" s="49" t="n"/>
      <c r="H1454" s="49" t="n"/>
      <c r="I1454" s="30">
        <f>IF(OR(D1454="",NOT(ISNUMBER(G1454))),"",D1454&amp;"|"&amp;YEAR(G1454)&amp;"-"&amp;RIGHT("0"&amp;MONTH(G1454),2)&amp;"-"&amp;RIGHT("0"&amp;DAY(G1454),2))</f>
        <v/>
      </c>
      <c r="J1454" s="52" t="n"/>
      <c r="K1454" s="25" t="n"/>
      <c r="L1454" s="29" t="n"/>
      <c r="M1454" s="25" t="n"/>
      <c r="N1454" s="25" t="n"/>
      <c r="O1454" s="23">
        <f>IF(A1454&amp;B1454&amp;C1454="","",IF(I1454="","Sem vínculo",IF(COUNTIF(oc_chave,I1454)&gt;0,"Vinculada","Previsão não encontrada")))</f>
        <v/>
      </c>
      <c r="P1454" s="39">
        <f>IF(ISNUMBER(H1454),YEAR(H1454),"")</f>
        <v/>
      </c>
      <c r="Q1454" s="23">
        <f>IF(D1454="","",IF(COUNTIF(pl_chave,D1454)&gt;0,"No plano atual","Fora do plano: histórico preservado"))</f>
        <v/>
      </c>
      <c r="R1454" s="23">
        <f>IF(A1454&amp;B1454&amp;C1454="","",IF(A1454="","ERRO: falta ID do registro",IF(COUNTIF(ex_id,A1454)&gt;1,"ERRO: ID do registro duplicado",IF(NOT(ISNUMBER(H1454)),"ERRO: data realizada ausente ou inválida",IF(AND(ISNUMBER(pcmd_emissao),N(H1454)&gt;N(pcmd_emissao)),"Verificar: realizada após a emissão","OK")))))</f>
        <v/>
      </c>
      <c r="S1454" s="53" t="n"/>
    </row>
    <row r="1455">
      <c r="A1455" s="25" t="n"/>
      <c r="B1455" s="29" t="n"/>
      <c r="C1455" s="25" t="n"/>
      <c r="D1455" s="23">
        <f>IF(OR(B1455="",C1455=""),"",B1455&amp;"|"&amp;C1455)</f>
        <v/>
      </c>
      <c r="E1455" s="29" t="n"/>
      <c r="F1455" s="52" t="n"/>
      <c r="G1455" s="49" t="n"/>
      <c r="H1455" s="49" t="n"/>
      <c r="I1455" s="30">
        <f>IF(OR(D1455="",NOT(ISNUMBER(G1455))),"",D1455&amp;"|"&amp;YEAR(G1455)&amp;"-"&amp;RIGHT("0"&amp;MONTH(G1455),2)&amp;"-"&amp;RIGHT("0"&amp;DAY(G1455),2))</f>
        <v/>
      </c>
      <c r="J1455" s="52" t="n"/>
      <c r="K1455" s="25" t="n"/>
      <c r="L1455" s="29" t="n"/>
      <c r="M1455" s="25" t="n"/>
      <c r="N1455" s="25" t="n"/>
      <c r="O1455" s="23">
        <f>IF(A1455&amp;B1455&amp;C1455="","",IF(I1455="","Sem vínculo",IF(COUNTIF(oc_chave,I1455)&gt;0,"Vinculada","Previsão não encontrada")))</f>
        <v/>
      </c>
      <c r="P1455" s="39">
        <f>IF(ISNUMBER(H1455),YEAR(H1455),"")</f>
        <v/>
      </c>
      <c r="Q1455" s="23">
        <f>IF(D1455="","",IF(COUNTIF(pl_chave,D1455)&gt;0,"No plano atual","Fora do plano: histórico preservado"))</f>
        <v/>
      </c>
      <c r="R1455" s="23">
        <f>IF(A1455&amp;B1455&amp;C1455="","",IF(A1455="","ERRO: falta ID do registro",IF(COUNTIF(ex_id,A1455)&gt;1,"ERRO: ID do registro duplicado",IF(NOT(ISNUMBER(H1455)),"ERRO: data realizada ausente ou inválida",IF(AND(ISNUMBER(pcmd_emissao),N(H1455)&gt;N(pcmd_emissao)),"Verificar: realizada após a emissão","OK")))))</f>
        <v/>
      </c>
      <c r="S1455" s="53" t="n"/>
    </row>
    <row r="1456">
      <c r="A1456" s="25" t="n"/>
      <c r="B1456" s="29" t="n"/>
      <c r="C1456" s="25" t="n"/>
      <c r="D1456" s="23">
        <f>IF(OR(B1456="",C1456=""),"",B1456&amp;"|"&amp;C1456)</f>
        <v/>
      </c>
      <c r="E1456" s="29" t="n"/>
      <c r="F1456" s="52" t="n"/>
      <c r="G1456" s="49" t="n"/>
      <c r="H1456" s="49" t="n"/>
      <c r="I1456" s="30">
        <f>IF(OR(D1456="",NOT(ISNUMBER(G1456))),"",D1456&amp;"|"&amp;YEAR(G1456)&amp;"-"&amp;RIGHT("0"&amp;MONTH(G1456),2)&amp;"-"&amp;RIGHT("0"&amp;DAY(G1456),2))</f>
        <v/>
      </c>
      <c r="J1456" s="52" t="n"/>
      <c r="K1456" s="25" t="n"/>
      <c r="L1456" s="29" t="n"/>
      <c r="M1456" s="25" t="n"/>
      <c r="N1456" s="25" t="n"/>
      <c r="O1456" s="23">
        <f>IF(A1456&amp;B1456&amp;C1456="","",IF(I1456="","Sem vínculo",IF(COUNTIF(oc_chave,I1456)&gt;0,"Vinculada","Previsão não encontrada")))</f>
        <v/>
      </c>
      <c r="P1456" s="39">
        <f>IF(ISNUMBER(H1456),YEAR(H1456),"")</f>
        <v/>
      </c>
      <c r="Q1456" s="23">
        <f>IF(D1456="","",IF(COUNTIF(pl_chave,D1456)&gt;0,"No plano atual","Fora do plano: histórico preservado"))</f>
        <v/>
      </c>
      <c r="R1456" s="23">
        <f>IF(A1456&amp;B1456&amp;C1456="","",IF(A1456="","ERRO: falta ID do registro",IF(COUNTIF(ex_id,A1456)&gt;1,"ERRO: ID do registro duplicado",IF(NOT(ISNUMBER(H1456)),"ERRO: data realizada ausente ou inválida",IF(AND(ISNUMBER(pcmd_emissao),N(H1456)&gt;N(pcmd_emissao)),"Verificar: realizada após a emissão","OK")))))</f>
        <v/>
      </c>
      <c r="S1456" s="53" t="n"/>
    </row>
    <row r="1457">
      <c r="A1457" s="25" t="n"/>
      <c r="B1457" s="29" t="n"/>
      <c r="C1457" s="25" t="n"/>
      <c r="D1457" s="23">
        <f>IF(OR(B1457="",C1457=""),"",B1457&amp;"|"&amp;C1457)</f>
        <v/>
      </c>
      <c r="E1457" s="29" t="n"/>
      <c r="F1457" s="52" t="n"/>
      <c r="G1457" s="49" t="n"/>
      <c r="H1457" s="49" t="n"/>
      <c r="I1457" s="30">
        <f>IF(OR(D1457="",NOT(ISNUMBER(G1457))),"",D1457&amp;"|"&amp;YEAR(G1457)&amp;"-"&amp;RIGHT("0"&amp;MONTH(G1457),2)&amp;"-"&amp;RIGHT("0"&amp;DAY(G1457),2))</f>
        <v/>
      </c>
      <c r="J1457" s="52" t="n"/>
      <c r="K1457" s="25" t="n"/>
      <c r="L1457" s="29" t="n"/>
      <c r="M1457" s="25" t="n"/>
      <c r="N1457" s="25" t="n"/>
      <c r="O1457" s="23">
        <f>IF(A1457&amp;B1457&amp;C1457="","",IF(I1457="","Sem vínculo",IF(COUNTIF(oc_chave,I1457)&gt;0,"Vinculada","Previsão não encontrada")))</f>
        <v/>
      </c>
      <c r="P1457" s="39">
        <f>IF(ISNUMBER(H1457),YEAR(H1457),"")</f>
        <v/>
      </c>
      <c r="Q1457" s="23">
        <f>IF(D1457="","",IF(COUNTIF(pl_chave,D1457)&gt;0,"No plano atual","Fora do plano: histórico preservado"))</f>
        <v/>
      </c>
      <c r="R1457" s="23">
        <f>IF(A1457&amp;B1457&amp;C1457="","",IF(A1457="","ERRO: falta ID do registro",IF(COUNTIF(ex_id,A1457)&gt;1,"ERRO: ID do registro duplicado",IF(NOT(ISNUMBER(H1457)),"ERRO: data realizada ausente ou inválida",IF(AND(ISNUMBER(pcmd_emissao),N(H1457)&gt;N(pcmd_emissao)),"Verificar: realizada após a emissão","OK")))))</f>
        <v/>
      </c>
      <c r="S1457" s="53" t="n"/>
    </row>
    <row r="1458">
      <c r="A1458" s="25" t="n"/>
      <c r="B1458" s="29" t="n"/>
      <c r="C1458" s="25" t="n"/>
      <c r="D1458" s="23">
        <f>IF(OR(B1458="",C1458=""),"",B1458&amp;"|"&amp;C1458)</f>
        <v/>
      </c>
      <c r="E1458" s="29" t="n"/>
      <c r="F1458" s="52" t="n"/>
      <c r="G1458" s="49" t="n"/>
      <c r="H1458" s="49" t="n"/>
      <c r="I1458" s="30">
        <f>IF(OR(D1458="",NOT(ISNUMBER(G1458))),"",D1458&amp;"|"&amp;YEAR(G1458)&amp;"-"&amp;RIGHT("0"&amp;MONTH(G1458),2)&amp;"-"&amp;RIGHT("0"&amp;DAY(G1458),2))</f>
        <v/>
      </c>
      <c r="J1458" s="52" t="n"/>
      <c r="K1458" s="25" t="n"/>
      <c r="L1458" s="29" t="n"/>
      <c r="M1458" s="25" t="n"/>
      <c r="N1458" s="25" t="n"/>
      <c r="O1458" s="23">
        <f>IF(A1458&amp;B1458&amp;C1458="","",IF(I1458="","Sem vínculo",IF(COUNTIF(oc_chave,I1458)&gt;0,"Vinculada","Previsão não encontrada")))</f>
        <v/>
      </c>
      <c r="P1458" s="39">
        <f>IF(ISNUMBER(H1458),YEAR(H1458),"")</f>
        <v/>
      </c>
      <c r="Q1458" s="23">
        <f>IF(D1458="","",IF(COUNTIF(pl_chave,D1458)&gt;0,"No plano atual","Fora do plano: histórico preservado"))</f>
        <v/>
      </c>
      <c r="R1458" s="23">
        <f>IF(A1458&amp;B1458&amp;C1458="","",IF(A1458="","ERRO: falta ID do registro",IF(COUNTIF(ex_id,A1458)&gt;1,"ERRO: ID do registro duplicado",IF(NOT(ISNUMBER(H1458)),"ERRO: data realizada ausente ou inválida",IF(AND(ISNUMBER(pcmd_emissao),N(H1458)&gt;N(pcmd_emissao)),"Verificar: realizada após a emissão","OK")))))</f>
        <v/>
      </c>
      <c r="S1458" s="53" t="n"/>
    </row>
    <row r="1459">
      <c r="A1459" s="25" t="n"/>
      <c r="B1459" s="29" t="n"/>
      <c r="C1459" s="25" t="n"/>
      <c r="D1459" s="23">
        <f>IF(OR(B1459="",C1459=""),"",B1459&amp;"|"&amp;C1459)</f>
        <v/>
      </c>
      <c r="E1459" s="29" t="n"/>
      <c r="F1459" s="52" t="n"/>
      <c r="G1459" s="49" t="n"/>
      <c r="H1459" s="49" t="n"/>
      <c r="I1459" s="30">
        <f>IF(OR(D1459="",NOT(ISNUMBER(G1459))),"",D1459&amp;"|"&amp;YEAR(G1459)&amp;"-"&amp;RIGHT("0"&amp;MONTH(G1459),2)&amp;"-"&amp;RIGHT("0"&amp;DAY(G1459),2))</f>
        <v/>
      </c>
      <c r="J1459" s="52" t="n"/>
      <c r="K1459" s="25" t="n"/>
      <c r="L1459" s="29" t="n"/>
      <c r="M1459" s="25" t="n"/>
      <c r="N1459" s="25" t="n"/>
      <c r="O1459" s="23">
        <f>IF(A1459&amp;B1459&amp;C1459="","",IF(I1459="","Sem vínculo",IF(COUNTIF(oc_chave,I1459)&gt;0,"Vinculada","Previsão não encontrada")))</f>
        <v/>
      </c>
      <c r="P1459" s="39">
        <f>IF(ISNUMBER(H1459),YEAR(H1459),"")</f>
        <v/>
      </c>
      <c r="Q1459" s="23">
        <f>IF(D1459="","",IF(COUNTIF(pl_chave,D1459)&gt;0,"No plano atual","Fora do plano: histórico preservado"))</f>
        <v/>
      </c>
      <c r="R1459" s="23">
        <f>IF(A1459&amp;B1459&amp;C1459="","",IF(A1459="","ERRO: falta ID do registro",IF(COUNTIF(ex_id,A1459)&gt;1,"ERRO: ID do registro duplicado",IF(NOT(ISNUMBER(H1459)),"ERRO: data realizada ausente ou inválida",IF(AND(ISNUMBER(pcmd_emissao),N(H1459)&gt;N(pcmd_emissao)),"Verificar: realizada após a emissão","OK")))))</f>
        <v/>
      </c>
      <c r="S1459" s="53" t="n"/>
    </row>
    <row r="1460">
      <c r="A1460" s="25" t="n"/>
      <c r="B1460" s="29" t="n"/>
      <c r="C1460" s="25" t="n"/>
      <c r="D1460" s="23">
        <f>IF(OR(B1460="",C1460=""),"",B1460&amp;"|"&amp;C1460)</f>
        <v/>
      </c>
      <c r="E1460" s="29" t="n"/>
      <c r="F1460" s="52" t="n"/>
      <c r="G1460" s="49" t="n"/>
      <c r="H1460" s="49" t="n"/>
      <c r="I1460" s="30">
        <f>IF(OR(D1460="",NOT(ISNUMBER(G1460))),"",D1460&amp;"|"&amp;YEAR(G1460)&amp;"-"&amp;RIGHT("0"&amp;MONTH(G1460),2)&amp;"-"&amp;RIGHT("0"&amp;DAY(G1460),2))</f>
        <v/>
      </c>
      <c r="J1460" s="52" t="n"/>
      <c r="K1460" s="25" t="n"/>
      <c r="L1460" s="29" t="n"/>
      <c r="M1460" s="25" t="n"/>
      <c r="N1460" s="25" t="n"/>
      <c r="O1460" s="23">
        <f>IF(A1460&amp;B1460&amp;C1460="","",IF(I1460="","Sem vínculo",IF(COUNTIF(oc_chave,I1460)&gt;0,"Vinculada","Previsão não encontrada")))</f>
        <v/>
      </c>
      <c r="P1460" s="39">
        <f>IF(ISNUMBER(H1460),YEAR(H1460),"")</f>
        <v/>
      </c>
      <c r="Q1460" s="23">
        <f>IF(D1460="","",IF(COUNTIF(pl_chave,D1460)&gt;0,"No plano atual","Fora do plano: histórico preservado"))</f>
        <v/>
      </c>
      <c r="R1460" s="23">
        <f>IF(A1460&amp;B1460&amp;C1460="","",IF(A1460="","ERRO: falta ID do registro",IF(COUNTIF(ex_id,A1460)&gt;1,"ERRO: ID do registro duplicado",IF(NOT(ISNUMBER(H1460)),"ERRO: data realizada ausente ou inválida",IF(AND(ISNUMBER(pcmd_emissao),N(H1460)&gt;N(pcmd_emissao)),"Verificar: realizada após a emissão","OK")))))</f>
        <v/>
      </c>
      <c r="S1460" s="53" t="n"/>
    </row>
    <row r="1461">
      <c r="A1461" s="25" t="n"/>
      <c r="B1461" s="29" t="n"/>
      <c r="C1461" s="25" t="n"/>
      <c r="D1461" s="23">
        <f>IF(OR(B1461="",C1461=""),"",B1461&amp;"|"&amp;C1461)</f>
        <v/>
      </c>
      <c r="E1461" s="29" t="n"/>
      <c r="F1461" s="52" t="n"/>
      <c r="G1461" s="49" t="n"/>
      <c r="H1461" s="49" t="n"/>
      <c r="I1461" s="30">
        <f>IF(OR(D1461="",NOT(ISNUMBER(G1461))),"",D1461&amp;"|"&amp;YEAR(G1461)&amp;"-"&amp;RIGHT("0"&amp;MONTH(G1461),2)&amp;"-"&amp;RIGHT("0"&amp;DAY(G1461),2))</f>
        <v/>
      </c>
      <c r="J1461" s="52" t="n"/>
      <c r="K1461" s="25" t="n"/>
      <c r="L1461" s="29" t="n"/>
      <c r="M1461" s="25" t="n"/>
      <c r="N1461" s="25" t="n"/>
      <c r="O1461" s="23">
        <f>IF(A1461&amp;B1461&amp;C1461="","",IF(I1461="","Sem vínculo",IF(COUNTIF(oc_chave,I1461)&gt;0,"Vinculada","Previsão não encontrada")))</f>
        <v/>
      </c>
      <c r="P1461" s="39">
        <f>IF(ISNUMBER(H1461),YEAR(H1461),"")</f>
        <v/>
      </c>
      <c r="Q1461" s="23">
        <f>IF(D1461="","",IF(COUNTIF(pl_chave,D1461)&gt;0,"No plano atual","Fora do plano: histórico preservado"))</f>
        <v/>
      </c>
      <c r="R1461" s="23">
        <f>IF(A1461&amp;B1461&amp;C1461="","",IF(A1461="","ERRO: falta ID do registro",IF(COUNTIF(ex_id,A1461)&gt;1,"ERRO: ID do registro duplicado",IF(NOT(ISNUMBER(H1461)),"ERRO: data realizada ausente ou inválida",IF(AND(ISNUMBER(pcmd_emissao),N(H1461)&gt;N(pcmd_emissao)),"Verificar: realizada após a emissão","OK")))))</f>
        <v/>
      </c>
      <c r="S1461" s="53" t="n"/>
    </row>
    <row r="1462">
      <c r="A1462" s="25" t="n"/>
      <c r="B1462" s="29" t="n"/>
      <c r="C1462" s="25" t="n"/>
      <c r="D1462" s="23">
        <f>IF(OR(B1462="",C1462=""),"",B1462&amp;"|"&amp;C1462)</f>
        <v/>
      </c>
      <c r="E1462" s="29" t="n"/>
      <c r="F1462" s="52" t="n"/>
      <c r="G1462" s="49" t="n"/>
      <c r="H1462" s="49" t="n"/>
      <c r="I1462" s="30">
        <f>IF(OR(D1462="",NOT(ISNUMBER(G1462))),"",D1462&amp;"|"&amp;YEAR(G1462)&amp;"-"&amp;RIGHT("0"&amp;MONTH(G1462),2)&amp;"-"&amp;RIGHT("0"&amp;DAY(G1462),2))</f>
        <v/>
      </c>
      <c r="J1462" s="52" t="n"/>
      <c r="K1462" s="25" t="n"/>
      <c r="L1462" s="29" t="n"/>
      <c r="M1462" s="25" t="n"/>
      <c r="N1462" s="25" t="n"/>
      <c r="O1462" s="23">
        <f>IF(A1462&amp;B1462&amp;C1462="","",IF(I1462="","Sem vínculo",IF(COUNTIF(oc_chave,I1462)&gt;0,"Vinculada","Previsão não encontrada")))</f>
        <v/>
      </c>
      <c r="P1462" s="39">
        <f>IF(ISNUMBER(H1462),YEAR(H1462),"")</f>
        <v/>
      </c>
      <c r="Q1462" s="23">
        <f>IF(D1462="","",IF(COUNTIF(pl_chave,D1462)&gt;0,"No plano atual","Fora do plano: histórico preservado"))</f>
        <v/>
      </c>
      <c r="R1462" s="23">
        <f>IF(A1462&amp;B1462&amp;C1462="","",IF(A1462="","ERRO: falta ID do registro",IF(COUNTIF(ex_id,A1462)&gt;1,"ERRO: ID do registro duplicado",IF(NOT(ISNUMBER(H1462)),"ERRO: data realizada ausente ou inválida",IF(AND(ISNUMBER(pcmd_emissao),N(H1462)&gt;N(pcmd_emissao)),"Verificar: realizada após a emissão","OK")))))</f>
        <v/>
      </c>
      <c r="S1462" s="53" t="n"/>
    </row>
    <row r="1463">
      <c r="A1463" s="25" t="n"/>
      <c r="B1463" s="29" t="n"/>
      <c r="C1463" s="25" t="n"/>
      <c r="D1463" s="23">
        <f>IF(OR(B1463="",C1463=""),"",B1463&amp;"|"&amp;C1463)</f>
        <v/>
      </c>
      <c r="E1463" s="29" t="n"/>
      <c r="F1463" s="52" t="n"/>
      <c r="G1463" s="49" t="n"/>
      <c r="H1463" s="49" t="n"/>
      <c r="I1463" s="30">
        <f>IF(OR(D1463="",NOT(ISNUMBER(G1463))),"",D1463&amp;"|"&amp;YEAR(G1463)&amp;"-"&amp;RIGHT("0"&amp;MONTH(G1463),2)&amp;"-"&amp;RIGHT("0"&amp;DAY(G1463),2))</f>
        <v/>
      </c>
      <c r="J1463" s="52" t="n"/>
      <c r="K1463" s="25" t="n"/>
      <c r="L1463" s="29" t="n"/>
      <c r="M1463" s="25" t="n"/>
      <c r="N1463" s="25" t="n"/>
      <c r="O1463" s="23">
        <f>IF(A1463&amp;B1463&amp;C1463="","",IF(I1463="","Sem vínculo",IF(COUNTIF(oc_chave,I1463)&gt;0,"Vinculada","Previsão não encontrada")))</f>
        <v/>
      </c>
      <c r="P1463" s="39">
        <f>IF(ISNUMBER(H1463),YEAR(H1463),"")</f>
        <v/>
      </c>
      <c r="Q1463" s="23">
        <f>IF(D1463="","",IF(COUNTIF(pl_chave,D1463)&gt;0,"No plano atual","Fora do plano: histórico preservado"))</f>
        <v/>
      </c>
      <c r="R1463" s="23">
        <f>IF(A1463&amp;B1463&amp;C1463="","",IF(A1463="","ERRO: falta ID do registro",IF(COUNTIF(ex_id,A1463)&gt;1,"ERRO: ID do registro duplicado",IF(NOT(ISNUMBER(H1463)),"ERRO: data realizada ausente ou inválida",IF(AND(ISNUMBER(pcmd_emissao),N(H1463)&gt;N(pcmd_emissao)),"Verificar: realizada após a emissão","OK")))))</f>
        <v/>
      </c>
      <c r="S1463" s="53" t="n"/>
    </row>
    <row r="1464">
      <c r="A1464" s="25" t="n"/>
      <c r="B1464" s="29" t="n"/>
      <c r="C1464" s="25" t="n"/>
      <c r="D1464" s="23">
        <f>IF(OR(B1464="",C1464=""),"",B1464&amp;"|"&amp;C1464)</f>
        <v/>
      </c>
      <c r="E1464" s="29" t="n"/>
      <c r="F1464" s="52" t="n"/>
      <c r="G1464" s="49" t="n"/>
      <c r="H1464" s="49" t="n"/>
      <c r="I1464" s="30">
        <f>IF(OR(D1464="",NOT(ISNUMBER(G1464))),"",D1464&amp;"|"&amp;YEAR(G1464)&amp;"-"&amp;RIGHT("0"&amp;MONTH(G1464),2)&amp;"-"&amp;RIGHT("0"&amp;DAY(G1464),2))</f>
        <v/>
      </c>
      <c r="J1464" s="52" t="n"/>
      <c r="K1464" s="25" t="n"/>
      <c r="L1464" s="29" t="n"/>
      <c r="M1464" s="25" t="n"/>
      <c r="N1464" s="25" t="n"/>
      <c r="O1464" s="23">
        <f>IF(A1464&amp;B1464&amp;C1464="","",IF(I1464="","Sem vínculo",IF(COUNTIF(oc_chave,I1464)&gt;0,"Vinculada","Previsão não encontrada")))</f>
        <v/>
      </c>
      <c r="P1464" s="39">
        <f>IF(ISNUMBER(H1464),YEAR(H1464),"")</f>
        <v/>
      </c>
      <c r="Q1464" s="23">
        <f>IF(D1464="","",IF(COUNTIF(pl_chave,D1464)&gt;0,"No plano atual","Fora do plano: histórico preservado"))</f>
        <v/>
      </c>
      <c r="R1464" s="23">
        <f>IF(A1464&amp;B1464&amp;C1464="","",IF(A1464="","ERRO: falta ID do registro",IF(COUNTIF(ex_id,A1464)&gt;1,"ERRO: ID do registro duplicado",IF(NOT(ISNUMBER(H1464)),"ERRO: data realizada ausente ou inválida",IF(AND(ISNUMBER(pcmd_emissao),N(H1464)&gt;N(pcmd_emissao)),"Verificar: realizada após a emissão","OK")))))</f>
        <v/>
      </c>
      <c r="S1464" s="53" t="n"/>
    </row>
    <row r="1465">
      <c r="A1465" s="25" t="n"/>
      <c r="B1465" s="29" t="n"/>
      <c r="C1465" s="25" t="n"/>
      <c r="D1465" s="23">
        <f>IF(OR(B1465="",C1465=""),"",B1465&amp;"|"&amp;C1465)</f>
        <v/>
      </c>
      <c r="E1465" s="29" t="n"/>
      <c r="F1465" s="52" t="n"/>
      <c r="G1465" s="49" t="n"/>
      <c r="H1465" s="49" t="n"/>
      <c r="I1465" s="30">
        <f>IF(OR(D1465="",NOT(ISNUMBER(G1465))),"",D1465&amp;"|"&amp;YEAR(G1465)&amp;"-"&amp;RIGHT("0"&amp;MONTH(G1465),2)&amp;"-"&amp;RIGHT("0"&amp;DAY(G1465),2))</f>
        <v/>
      </c>
      <c r="J1465" s="52" t="n"/>
      <c r="K1465" s="25" t="n"/>
      <c r="L1465" s="29" t="n"/>
      <c r="M1465" s="25" t="n"/>
      <c r="N1465" s="25" t="n"/>
      <c r="O1465" s="23">
        <f>IF(A1465&amp;B1465&amp;C1465="","",IF(I1465="","Sem vínculo",IF(COUNTIF(oc_chave,I1465)&gt;0,"Vinculada","Previsão não encontrada")))</f>
        <v/>
      </c>
      <c r="P1465" s="39">
        <f>IF(ISNUMBER(H1465),YEAR(H1465),"")</f>
        <v/>
      </c>
      <c r="Q1465" s="23">
        <f>IF(D1465="","",IF(COUNTIF(pl_chave,D1465)&gt;0,"No plano atual","Fora do plano: histórico preservado"))</f>
        <v/>
      </c>
      <c r="R1465" s="23">
        <f>IF(A1465&amp;B1465&amp;C1465="","",IF(A1465="","ERRO: falta ID do registro",IF(COUNTIF(ex_id,A1465)&gt;1,"ERRO: ID do registro duplicado",IF(NOT(ISNUMBER(H1465)),"ERRO: data realizada ausente ou inválida",IF(AND(ISNUMBER(pcmd_emissao),N(H1465)&gt;N(pcmd_emissao)),"Verificar: realizada após a emissão","OK")))))</f>
        <v/>
      </c>
      <c r="S1465" s="53" t="n"/>
    </row>
    <row r="1466">
      <c r="A1466" s="25" t="n"/>
      <c r="B1466" s="29" t="n"/>
      <c r="C1466" s="25" t="n"/>
      <c r="D1466" s="23">
        <f>IF(OR(B1466="",C1466=""),"",B1466&amp;"|"&amp;C1466)</f>
        <v/>
      </c>
      <c r="E1466" s="29" t="n"/>
      <c r="F1466" s="52" t="n"/>
      <c r="G1466" s="49" t="n"/>
      <c r="H1466" s="49" t="n"/>
      <c r="I1466" s="30">
        <f>IF(OR(D1466="",NOT(ISNUMBER(G1466))),"",D1466&amp;"|"&amp;YEAR(G1466)&amp;"-"&amp;RIGHT("0"&amp;MONTH(G1466),2)&amp;"-"&amp;RIGHT("0"&amp;DAY(G1466),2))</f>
        <v/>
      </c>
      <c r="J1466" s="52" t="n"/>
      <c r="K1466" s="25" t="n"/>
      <c r="L1466" s="29" t="n"/>
      <c r="M1466" s="25" t="n"/>
      <c r="N1466" s="25" t="n"/>
      <c r="O1466" s="23">
        <f>IF(A1466&amp;B1466&amp;C1466="","",IF(I1466="","Sem vínculo",IF(COUNTIF(oc_chave,I1466)&gt;0,"Vinculada","Previsão não encontrada")))</f>
        <v/>
      </c>
      <c r="P1466" s="39">
        <f>IF(ISNUMBER(H1466),YEAR(H1466),"")</f>
        <v/>
      </c>
      <c r="Q1466" s="23">
        <f>IF(D1466="","",IF(COUNTIF(pl_chave,D1466)&gt;0,"No plano atual","Fora do plano: histórico preservado"))</f>
        <v/>
      </c>
      <c r="R1466" s="23">
        <f>IF(A1466&amp;B1466&amp;C1466="","",IF(A1466="","ERRO: falta ID do registro",IF(COUNTIF(ex_id,A1466)&gt;1,"ERRO: ID do registro duplicado",IF(NOT(ISNUMBER(H1466)),"ERRO: data realizada ausente ou inválida",IF(AND(ISNUMBER(pcmd_emissao),N(H1466)&gt;N(pcmd_emissao)),"Verificar: realizada após a emissão","OK")))))</f>
        <v/>
      </c>
      <c r="S1466" s="53" t="n"/>
    </row>
    <row r="1467">
      <c r="A1467" s="25" t="n"/>
      <c r="B1467" s="29" t="n"/>
      <c r="C1467" s="25" t="n"/>
      <c r="D1467" s="23">
        <f>IF(OR(B1467="",C1467=""),"",B1467&amp;"|"&amp;C1467)</f>
        <v/>
      </c>
      <c r="E1467" s="29" t="n"/>
      <c r="F1467" s="52" t="n"/>
      <c r="G1467" s="49" t="n"/>
      <c r="H1467" s="49" t="n"/>
      <c r="I1467" s="30">
        <f>IF(OR(D1467="",NOT(ISNUMBER(G1467))),"",D1467&amp;"|"&amp;YEAR(G1467)&amp;"-"&amp;RIGHT("0"&amp;MONTH(G1467),2)&amp;"-"&amp;RIGHT("0"&amp;DAY(G1467),2))</f>
        <v/>
      </c>
      <c r="J1467" s="52" t="n"/>
      <c r="K1467" s="25" t="n"/>
      <c r="L1467" s="29" t="n"/>
      <c r="M1467" s="25" t="n"/>
      <c r="N1467" s="25" t="n"/>
      <c r="O1467" s="23">
        <f>IF(A1467&amp;B1467&amp;C1467="","",IF(I1467="","Sem vínculo",IF(COUNTIF(oc_chave,I1467)&gt;0,"Vinculada","Previsão não encontrada")))</f>
        <v/>
      </c>
      <c r="P1467" s="39">
        <f>IF(ISNUMBER(H1467),YEAR(H1467),"")</f>
        <v/>
      </c>
      <c r="Q1467" s="23">
        <f>IF(D1467="","",IF(COUNTIF(pl_chave,D1467)&gt;0,"No plano atual","Fora do plano: histórico preservado"))</f>
        <v/>
      </c>
      <c r="R1467" s="23">
        <f>IF(A1467&amp;B1467&amp;C1467="","",IF(A1467="","ERRO: falta ID do registro",IF(COUNTIF(ex_id,A1467)&gt;1,"ERRO: ID do registro duplicado",IF(NOT(ISNUMBER(H1467)),"ERRO: data realizada ausente ou inválida",IF(AND(ISNUMBER(pcmd_emissao),N(H1467)&gt;N(pcmd_emissao)),"Verificar: realizada após a emissão","OK")))))</f>
        <v/>
      </c>
      <c r="S1467" s="53" t="n"/>
    </row>
    <row r="1468">
      <c r="A1468" s="25" t="n"/>
      <c r="B1468" s="29" t="n"/>
      <c r="C1468" s="25" t="n"/>
      <c r="D1468" s="23">
        <f>IF(OR(B1468="",C1468=""),"",B1468&amp;"|"&amp;C1468)</f>
        <v/>
      </c>
      <c r="E1468" s="29" t="n"/>
      <c r="F1468" s="52" t="n"/>
      <c r="G1468" s="49" t="n"/>
      <c r="H1468" s="49" t="n"/>
      <c r="I1468" s="30">
        <f>IF(OR(D1468="",NOT(ISNUMBER(G1468))),"",D1468&amp;"|"&amp;YEAR(G1468)&amp;"-"&amp;RIGHT("0"&amp;MONTH(G1468),2)&amp;"-"&amp;RIGHT("0"&amp;DAY(G1468),2))</f>
        <v/>
      </c>
      <c r="J1468" s="52" t="n"/>
      <c r="K1468" s="25" t="n"/>
      <c r="L1468" s="29" t="n"/>
      <c r="M1468" s="25" t="n"/>
      <c r="N1468" s="25" t="n"/>
      <c r="O1468" s="23">
        <f>IF(A1468&amp;B1468&amp;C1468="","",IF(I1468="","Sem vínculo",IF(COUNTIF(oc_chave,I1468)&gt;0,"Vinculada","Previsão não encontrada")))</f>
        <v/>
      </c>
      <c r="P1468" s="39">
        <f>IF(ISNUMBER(H1468),YEAR(H1468),"")</f>
        <v/>
      </c>
      <c r="Q1468" s="23">
        <f>IF(D1468="","",IF(COUNTIF(pl_chave,D1468)&gt;0,"No plano atual","Fora do plano: histórico preservado"))</f>
        <v/>
      </c>
      <c r="R1468" s="23">
        <f>IF(A1468&amp;B1468&amp;C1468="","",IF(A1468="","ERRO: falta ID do registro",IF(COUNTIF(ex_id,A1468)&gt;1,"ERRO: ID do registro duplicado",IF(NOT(ISNUMBER(H1468)),"ERRO: data realizada ausente ou inválida",IF(AND(ISNUMBER(pcmd_emissao),N(H1468)&gt;N(pcmd_emissao)),"Verificar: realizada após a emissão","OK")))))</f>
        <v/>
      </c>
      <c r="S1468" s="53" t="n"/>
    </row>
    <row r="1469">
      <c r="A1469" s="25" t="n"/>
      <c r="B1469" s="29" t="n"/>
      <c r="C1469" s="25" t="n"/>
      <c r="D1469" s="23">
        <f>IF(OR(B1469="",C1469=""),"",B1469&amp;"|"&amp;C1469)</f>
        <v/>
      </c>
      <c r="E1469" s="29" t="n"/>
      <c r="F1469" s="52" t="n"/>
      <c r="G1469" s="49" t="n"/>
      <c r="H1469" s="49" t="n"/>
      <c r="I1469" s="30">
        <f>IF(OR(D1469="",NOT(ISNUMBER(G1469))),"",D1469&amp;"|"&amp;YEAR(G1469)&amp;"-"&amp;RIGHT("0"&amp;MONTH(G1469),2)&amp;"-"&amp;RIGHT("0"&amp;DAY(G1469),2))</f>
        <v/>
      </c>
      <c r="J1469" s="52" t="n"/>
      <c r="K1469" s="25" t="n"/>
      <c r="L1469" s="29" t="n"/>
      <c r="M1469" s="25" t="n"/>
      <c r="N1469" s="25" t="n"/>
      <c r="O1469" s="23">
        <f>IF(A1469&amp;B1469&amp;C1469="","",IF(I1469="","Sem vínculo",IF(COUNTIF(oc_chave,I1469)&gt;0,"Vinculada","Previsão não encontrada")))</f>
        <v/>
      </c>
      <c r="P1469" s="39">
        <f>IF(ISNUMBER(H1469),YEAR(H1469),"")</f>
        <v/>
      </c>
      <c r="Q1469" s="23">
        <f>IF(D1469="","",IF(COUNTIF(pl_chave,D1469)&gt;0,"No plano atual","Fora do plano: histórico preservado"))</f>
        <v/>
      </c>
      <c r="R1469" s="23">
        <f>IF(A1469&amp;B1469&amp;C1469="","",IF(A1469="","ERRO: falta ID do registro",IF(COUNTIF(ex_id,A1469)&gt;1,"ERRO: ID do registro duplicado",IF(NOT(ISNUMBER(H1469)),"ERRO: data realizada ausente ou inválida",IF(AND(ISNUMBER(pcmd_emissao),N(H1469)&gt;N(pcmd_emissao)),"Verificar: realizada após a emissão","OK")))))</f>
        <v/>
      </c>
      <c r="S1469" s="53" t="n"/>
    </row>
    <row r="1470">
      <c r="A1470" s="25" t="n"/>
      <c r="B1470" s="29" t="n"/>
      <c r="C1470" s="25" t="n"/>
      <c r="D1470" s="23">
        <f>IF(OR(B1470="",C1470=""),"",B1470&amp;"|"&amp;C1470)</f>
        <v/>
      </c>
      <c r="E1470" s="29" t="n"/>
      <c r="F1470" s="52" t="n"/>
      <c r="G1470" s="49" t="n"/>
      <c r="H1470" s="49" t="n"/>
      <c r="I1470" s="30">
        <f>IF(OR(D1470="",NOT(ISNUMBER(G1470))),"",D1470&amp;"|"&amp;YEAR(G1470)&amp;"-"&amp;RIGHT("0"&amp;MONTH(G1470),2)&amp;"-"&amp;RIGHT("0"&amp;DAY(G1470),2))</f>
        <v/>
      </c>
      <c r="J1470" s="52" t="n"/>
      <c r="K1470" s="25" t="n"/>
      <c r="L1470" s="29" t="n"/>
      <c r="M1470" s="25" t="n"/>
      <c r="N1470" s="25" t="n"/>
      <c r="O1470" s="23">
        <f>IF(A1470&amp;B1470&amp;C1470="","",IF(I1470="","Sem vínculo",IF(COUNTIF(oc_chave,I1470)&gt;0,"Vinculada","Previsão não encontrada")))</f>
        <v/>
      </c>
      <c r="P1470" s="39">
        <f>IF(ISNUMBER(H1470),YEAR(H1470),"")</f>
        <v/>
      </c>
      <c r="Q1470" s="23">
        <f>IF(D1470="","",IF(COUNTIF(pl_chave,D1470)&gt;0,"No plano atual","Fora do plano: histórico preservado"))</f>
        <v/>
      </c>
      <c r="R1470" s="23">
        <f>IF(A1470&amp;B1470&amp;C1470="","",IF(A1470="","ERRO: falta ID do registro",IF(COUNTIF(ex_id,A1470)&gt;1,"ERRO: ID do registro duplicado",IF(NOT(ISNUMBER(H1470)),"ERRO: data realizada ausente ou inválida",IF(AND(ISNUMBER(pcmd_emissao),N(H1470)&gt;N(pcmd_emissao)),"Verificar: realizada após a emissão","OK")))))</f>
        <v/>
      </c>
      <c r="S1470" s="53" t="n"/>
    </row>
    <row r="1471">
      <c r="A1471" s="25" t="n"/>
      <c r="B1471" s="29" t="n"/>
      <c r="C1471" s="25" t="n"/>
      <c r="D1471" s="23">
        <f>IF(OR(B1471="",C1471=""),"",B1471&amp;"|"&amp;C1471)</f>
        <v/>
      </c>
      <c r="E1471" s="29" t="n"/>
      <c r="F1471" s="52" t="n"/>
      <c r="G1471" s="49" t="n"/>
      <c r="H1471" s="49" t="n"/>
      <c r="I1471" s="30">
        <f>IF(OR(D1471="",NOT(ISNUMBER(G1471))),"",D1471&amp;"|"&amp;YEAR(G1471)&amp;"-"&amp;RIGHT("0"&amp;MONTH(G1471),2)&amp;"-"&amp;RIGHT("0"&amp;DAY(G1471),2))</f>
        <v/>
      </c>
      <c r="J1471" s="52" t="n"/>
      <c r="K1471" s="25" t="n"/>
      <c r="L1471" s="29" t="n"/>
      <c r="M1471" s="25" t="n"/>
      <c r="N1471" s="25" t="n"/>
      <c r="O1471" s="23">
        <f>IF(A1471&amp;B1471&amp;C1471="","",IF(I1471="","Sem vínculo",IF(COUNTIF(oc_chave,I1471)&gt;0,"Vinculada","Previsão não encontrada")))</f>
        <v/>
      </c>
      <c r="P1471" s="39">
        <f>IF(ISNUMBER(H1471),YEAR(H1471),"")</f>
        <v/>
      </c>
      <c r="Q1471" s="23">
        <f>IF(D1471="","",IF(COUNTIF(pl_chave,D1471)&gt;0,"No plano atual","Fora do plano: histórico preservado"))</f>
        <v/>
      </c>
      <c r="R1471" s="23">
        <f>IF(A1471&amp;B1471&amp;C1471="","",IF(A1471="","ERRO: falta ID do registro",IF(COUNTIF(ex_id,A1471)&gt;1,"ERRO: ID do registro duplicado",IF(NOT(ISNUMBER(H1471)),"ERRO: data realizada ausente ou inválida",IF(AND(ISNUMBER(pcmd_emissao),N(H1471)&gt;N(pcmd_emissao)),"Verificar: realizada após a emissão","OK")))))</f>
        <v/>
      </c>
      <c r="S1471" s="53" t="n"/>
    </row>
    <row r="1472">
      <c r="A1472" s="25" t="n"/>
      <c r="B1472" s="29" t="n"/>
      <c r="C1472" s="25" t="n"/>
      <c r="D1472" s="23">
        <f>IF(OR(B1472="",C1472=""),"",B1472&amp;"|"&amp;C1472)</f>
        <v/>
      </c>
      <c r="E1472" s="29" t="n"/>
      <c r="F1472" s="52" t="n"/>
      <c r="G1472" s="49" t="n"/>
      <c r="H1472" s="49" t="n"/>
      <c r="I1472" s="30">
        <f>IF(OR(D1472="",NOT(ISNUMBER(G1472))),"",D1472&amp;"|"&amp;YEAR(G1472)&amp;"-"&amp;RIGHT("0"&amp;MONTH(G1472),2)&amp;"-"&amp;RIGHT("0"&amp;DAY(G1472),2))</f>
        <v/>
      </c>
      <c r="J1472" s="52" t="n"/>
      <c r="K1472" s="25" t="n"/>
      <c r="L1472" s="29" t="n"/>
      <c r="M1472" s="25" t="n"/>
      <c r="N1472" s="25" t="n"/>
      <c r="O1472" s="23">
        <f>IF(A1472&amp;B1472&amp;C1472="","",IF(I1472="","Sem vínculo",IF(COUNTIF(oc_chave,I1472)&gt;0,"Vinculada","Previsão não encontrada")))</f>
        <v/>
      </c>
      <c r="P1472" s="39">
        <f>IF(ISNUMBER(H1472),YEAR(H1472),"")</f>
        <v/>
      </c>
      <c r="Q1472" s="23">
        <f>IF(D1472="","",IF(COUNTIF(pl_chave,D1472)&gt;0,"No plano atual","Fora do plano: histórico preservado"))</f>
        <v/>
      </c>
      <c r="R1472" s="23">
        <f>IF(A1472&amp;B1472&amp;C1472="","",IF(A1472="","ERRO: falta ID do registro",IF(COUNTIF(ex_id,A1472)&gt;1,"ERRO: ID do registro duplicado",IF(NOT(ISNUMBER(H1472)),"ERRO: data realizada ausente ou inválida",IF(AND(ISNUMBER(pcmd_emissao),N(H1472)&gt;N(pcmd_emissao)),"Verificar: realizada após a emissão","OK")))))</f>
        <v/>
      </c>
      <c r="S1472" s="53" t="n"/>
    </row>
    <row r="1473">
      <c r="A1473" s="25" t="n"/>
      <c r="B1473" s="29" t="n"/>
      <c r="C1473" s="25" t="n"/>
      <c r="D1473" s="23">
        <f>IF(OR(B1473="",C1473=""),"",B1473&amp;"|"&amp;C1473)</f>
        <v/>
      </c>
      <c r="E1473" s="29" t="n"/>
      <c r="F1473" s="52" t="n"/>
      <c r="G1473" s="49" t="n"/>
      <c r="H1473" s="49" t="n"/>
      <c r="I1473" s="30">
        <f>IF(OR(D1473="",NOT(ISNUMBER(G1473))),"",D1473&amp;"|"&amp;YEAR(G1473)&amp;"-"&amp;RIGHT("0"&amp;MONTH(G1473),2)&amp;"-"&amp;RIGHT("0"&amp;DAY(G1473),2))</f>
        <v/>
      </c>
      <c r="J1473" s="52" t="n"/>
      <c r="K1473" s="25" t="n"/>
      <c r="L1473" s="29" t="n"/>
      <c r="M1473" s="25" t="n"/>
      <c r="N1473" s="25" t="n"/>
      <c r="O1473" s="23">
        <f>IF(A1473&amp;B1473&amp;C1473="","",IF(I1473="","Sem vínculo",IF(COUNTIF(oc_chave,I1473)&gt;0,"Vinculada","Previsão não encontrada")))</f>
        <v/>
      </c>
      <c r="P1473" s="39">
        <f>IF(ISNUMBER(H1473),YEAR(H1473),"")</f>
        <v/>
      </c>
      <c r="Q1473" s="23">
        <f>IF(D1473="","",IF(COUNTIF(pl_chave,D1473)&gt;0,"No plano atual","Fora do plano: histórico preservado"))</f>
        <v/>
      </c>
      <c r="R1473" s="23">
        <f>IF(A1473&amp;B1473&amp;C1473="","",IF(A1473="","ERRO: falta ID do registro",IF(COUNTIF(ex_id,A1473)&gt;1,"ERRO: ID do registro duplicado",IF(NOT(ISNUMBER(H1473)),"ERRO: data realizada ausente ou inválida",IF(AND(ISNUMBER(pcmd_emissao),N(H1473)&gt;N(pcmd_emissao)),"Verificar: realizada após a emissão","OK")))))</f>
        <v/>
      </c>
      <c r="S1473" s="53" t="n"/>
    </row>
    <row r="1474">
      <c r="A1474" s="25" t="n"/>
      <c r="B1474" s="29" t="n"/>
      <c r="C1474" s="25" t="n"/>
      <c r="D1474" s="23">
        <f>IF(OR(B1474="",C1474=""),"",B1474&amp;"|"&amp;C1474)</f>
        <v/>
      </c>
      <c r="E1474" s="29" t="n"/>
      <c r="F1474" s="52" t="n"/>
      <c r="G1474" s="49" t="n"/>
      <c r="H1474" s="49" t="n"/>
      <c r="I1474" s="30">
        <f>IF(OR(D1474="",NOT(ISNUMBER(G1474))),"",D1474&amp;"|"&amp;YEAR(G1474)&amp;"-"&amp;RIGHT("0"&amp;MONTH(G1474),2)&amp;"-"&amp;RIGHT("0"&amp;DAY(G1474),2))</f>
        <v/>
      </c>
      <c r="J1474" s="52" t="n"/>
      <c r="K1474" s="25" t="n"/>
      <c r="L1474" s="29" t="n"/>
      <c r="M1474" s="25" t="n"/>
      <c r="N1474" s="25" t="n"/>
      <c r="O1474" s="23">
        <f>IF(A1474&amp;B1474&amp;C1474="","",IF(I1474="","Sem vínculo",IF(COUNTIF(oc_chave,I1474)&gt;0,"Vinculada","Previsão não encontrada")))</f>
        <v/>
      </c>
      <c r="P1474" s="39">
        <f>IF(ISNUMBER(H1474),YEAR(H1474),"")</f>
        <v/>
      </c>
      <c r="Q1474" s="23">
        <f>IF(D1474="","",IF(COUNTIF(pl_chave,D1474)&gt;0,"No plano atual","Fora do plano: histórico preservado"))</f>
        <v/>
      </c>
      <c r="R1474" s="23">
        <f>IF(A1474&amp;B1474&amp;C1474="","",IF(A1474="","ERRO: falta ID do registro",IF(COUNTIF(ex_id,A1474)&gt;1,"ERRO: ID do registro duplicado",IF(NOT(ISNUMBER(H1474)),"ERRO: data realizada ausente ou inválida",IF(AND(ISNUMBER(pcmd_emissao),N(H1474)&gt;N(pcmd_emissao)),"Verificar: realizada após a emissão","OK")))))</f>
        <v/>
      </c>
      <c r="S1474" s="53" t="n"/>
    </row>
    <row r="1475">
      <c r="A1475" s="25" t="n"/>
      <c r="B1475" s="29" t="n"/>
      <c r="C1475" s="25" t="n"/>
      <c r="D1475" s="23">
        <f>IF(OR(B1475="",C1475=""),"",B1475&amp;"|"&amp;C1475)</f>
        <v/>
      </c>
      <c r="E1475" s="29" t="n"/>
      <c r="F1475" s="52" t="n"/>
      <c r="G1475" s="49" t="n"/>
      <c r="H1475" s="49" t="n"/>
      <c r="I1475" s="30">
        <f>IF(OR(D1475="",NOT(ISNUMBER(G1475))),"",D1475&amp;"|"&amp;YEAR(G1475)&amp;"-"&amp;RIGHT("0"&amp;MONTH(G1475),2)&amp;"-"&amp;RIGHT("0"&amp;DAY(G1475),2))</f>
        <v/>
      </c>
      <c r="J1475" s="52" t="n"/>
      <c r="K1475" s="25" t="n"/>
      <c r="L1475" s="29" t="n"/>
      <c r="M1475" s="25" t="n"/>
      <c r="N1475" s="25" t="n"/>
      <c r="O1475" s="23">
        <f>IF(A1475&amp;B1475&amp;C1475="","",IF(I1475="","Sem vínculo",IF(COUNTIF(oc_chave,I1475)&gt;0,"Vinculada","Previsão não encontrada")))</f>
        <v/>
      </c>
      <c r="P1475" s="39">
        <f>IF(ISNUMBER(H1475),YEAR(H1475),"")</f>
        <v/>
      </c>
      <c r="Q1475" s="23">
        <f>IF(D1475="","",IF(COUNTIF(pl_chave,D1475)&gt;0,"No plano atual","Fora do plano: histórico preservado"))</f>
        <v/>
      </c>
      <c r="R1475" s="23">
        <f>IF(A1475&amp;B1475&amp;C1475="","",IF(A1475="","ERRO: falta ID do registro",IF(COUNTIF(ex_id,A1475)&gt;1,"ERRO: ID do registro duplicado",IF(NOT(ISNUMBER(H1475)),"ERRO: data realizada ausente ou inválida",IF(AND(ISNUMBER(pcmd_emissao),N(H1475)&gt;N(pcmd_emissao)),"Verificar: realizada após a emissão","OK")))))</f>
        <v/>
      </c>
      <c r="S1475" s="53" t="n"/>
    </row>
    <row r="1476">
      <c r="A1476" s="25" t="n"/>
      <c r="B1476" s="29" t="n"/>
      <c r="C1476" s="25" t="n"/>
      <c r="D1476" s="23">
        <f>IF(OR(B1476="",C1476=""),"",B1476&amp;"|"&amp;C1476)</f>
        <v/>
      </c>
      <c r="E1476" s="29" t="n"/>
      <c r="F1476" s="52" t="n"/>
      <c r="G1476" s="49" t="n"/>
      <c r="H1476" s="49" t="n"/>
      <c r="I1476" s="30">
        <f>IF(OR(D1476="",NOT(ISNUMBER(G1476))),"",D1476&amp;"|"&amp;YEAR(G1476)&amp;"-"&amp;RIGHT("0"&amp;MONTH(G1476),2)&amp;"-"&amp;RIGHT("0"&amp;DAY(G1476),2))</f>
        <v/>
      </c>
      <c r="J1476" s="52" t="n"/>
      <c r="K1476" s="25" t="n"/>
      <c r="L1476" s="29" t="n"/>
      <c r="M1476" s="25" t="n"/>
      <c r="N1476" s="25" t="n"/>
      <c r="O1476" s="23">
        <f>IF(A1476&amp;B1476&amp;C1476="","",IF(I1476="","Sem vínculo",IF(COUNTIF(oc_chave,I1476)&gt;0,"Vinculada","Previsão não encontrada")))</f>
        <v/>
      </c>
      <c r="P1476" s="39">
        <f>IF(ISNUMBER(H1476),YEAR(H1476),"")</f>
        <v/>
      </c>
      <c r="Q1476" s="23">
        <f>IF(D1476="","",IF(COUNTIF(pl_chave,D1476)&gt;0,"No plano atual","Fora do plano: histórico preservado"))</f>
        <v/>
      </c>
      <c r="R1476" s="23">
        <f>IF(A1476&amp;B1476&amp;C1476="","",IF(A1476="","ERRO: falta ID do registro",IF(COUNTIF(ex_id,A1476)&gt;1,"ERRO: ID do registro duplicado",IF(NOT(ISNUMBER(H1476)),"ERRO: data realizada ausente ou inválida",IF(AND(ISNUMBER(pcmd_emissao),N(H1476)&gt;N(pcmd_emissao)),"Verificar: realizada após a emissão","OK")))))</f>
        <v/>
      </c>
      <c r="S1476" s="53" t="n"/>
    </row>
    <row r="1477">
      <c r="A1477" s="25" t="n"/>
      <c r="B1477" s="29" t="n"/>
      <c r="C1477" s="25" t="n"/>
      <c r="D1477" s="23">
        <f>IF(OR(B1477="",C1477=""),"",B1477&amp;"|"&amp;C1477)</f>
        <v/>
      </c>
      <c r="E1477" s="29" t="n"/>
      <c r="F1477" s="52" t="n"/>
      <c r="G1477" s="49" t="n"/>
      <c r="H1477" s="49" t="n"/>
      <c r="I1477" s="30">
        <f>IF(OR(D1477="",NOT(ISNUMBER(G1477))),"",D1477&amp;"|"&amp;YEAR(G1477)&amp;"-"&amp;RIGHT("0"&amp;MONTH(G1477),2)&amp;"-"&amp;RIGHT("0"&amp;DAY(G1477),2))</f>
        <v/>
      </c>
      <c r="J1477" s="52" t="n"/>
      <c r="K1477" s="25" t="n"/>
      <c r="L1477" s="29" t="n"/>
      <c r="M1477" s="25" t="n"/>
      <c r="N1477" s="25" t="n"/>
      <c r="O1477" s="23">
        <f>IF(A1477&amp;B1477&amp;C1477="","",IF(I1477="","Sem vínculo",IF(COUNTIF(oc_chave,I1477)&gt;0,"Vinculada","Previsão não encontrada")))</f>
        <v/>
      </c>
      <c r="P1477" s="39">
        <f>IF(ISNUMBER(H1477),YEAR(H1477),"")</f>
        <v/>
      </c>
      <c r="Q1477" s="23">
        <f>IF(D1477="","",IF(COUNTIF(pl_chave,D1477)&gt;0,"No plano atual","Fora do plano: histórico preservado"))</f>
        <v/>
      </c>
      <c r="R1477" s="23">
        <f>IF(A1477&amp;B1477&amp;C1477="","",IF(A1477="","ERRO: falta ID do registro",IF(COUNTIF(ex_id,A1477)&gt;1,"ERRO: ID do registro duplicado",IF(NOT(ISNUMBER(H1477)),"ERRO: data realizada ausente ou inválida",IF(AND(ISNUMBER(pcmd_emissao),N(H1477)&gt;N(pcmd_emissao)),"Verificar: realizada após a emissão","OK")))))</f>
        <v/>
      </c>
      <c r="S1477" s="53" t="n"/>
    </row>
    <row r="1478">
      <c r="A1478" s="25" t="n"/>
      <c r="B1478" s="29" t="n"/>
      <c r="C1478" s="25" t="n"/>
      <c r="D1478" s="23">
        <f>IF(OR(B1478="",C1478=""),"",B1478&amp;"|"&amp;C1478)</f>
        <v/>
      </c>
      <c r="E1478" s="29" t="n"/>
      <c r="F1478" s="52" t="n"/>
      <c r="G1478" s="49" t="n"/>
      <c r="H1478" s="49" t="n"/>
      <c r="I1478" s="30">
        <f>IF(OR(D1478="",NOT(ISNUMBER(G1478))),"",D1478&amp;"|"&amp;YEAR(G1478)&amp;"-"&amp;RIGHT("0"&amp;MONTH(G1478),2)&amp;"-"&amp;RIGHT("0"&amp;DAY(G1478),2))</f>
        <v/>
      </c>
      <c r="J1478" s="52" t="n"/>
      <c r="K1478" s="25" t="n"/>
      <c r="L1478" s="29" t="n"/>
      <c r="M1478" s="25" t="n"/>
      <c r="N1478" s="25" t="n"/>
      <c r="O1478" s="23">
        <f>IF(A1478&amp;B1478&amp;C1478="","",IF(I1478="","Sem vínculo",IF(COUNTIF(oc_chave,I1478)&gt;0,"Vinculada","Previsão não encontrada")))</f>
        <v/>
      </c>
      <c r="P1478" s="39">
        <f>IF(ISNUMBER(H1478),YEAR(H1478),"")</f>
        <v/>
      </c>
      <c r="Q1478" s="23">
        <f>IF(D1478="","",IF(COUNTIF(pl_chave,D1478)&gt;0,"No plano atual","Fora do plano: histórico preservado"))</f>
        <v/>
      </c>
      <c r="R1478" s="23">
        <f>IF(A1478&amp;B1478&amp;C1478="","",IF(A1478="","ERRO: falta ID do registro",IF(COUNTIF(ex_id,A1478)&gt;1,"ERRO: ID do registro duplicado",IF(NOT(ISNUMBER(H1478)),"ERRO: data realizada ausente ou inválida",IF(AND(ISNUMBER(pcmd_emissao),N(H1478)&gt;N(pcmd_emissao)),"Verificar: realizada após a emissão","OK")))))</f>
        <v/>
      </c>
      <c r="S1478" s="53" t="n"/>
    </row>
    <row r="1479">
      <c r="A1479" s="25" t="n"/>
      <c r="B1479" s="29" t="n"/>
      <c r="C1479" s="25" t="n"/>
      <c r="D1479" s="23">
        <f>IF(OR(B1479="",C1479=""),"",B1479&amp;"|"&amp;C1479)</f>
        <v/>
      </c>
      <c r="E1479" s="29" t="n"/>
      <c r="F1479" s="52" t="n"/>
      <c r="G1479" s="49" t="n"/>
      <c r="H1479" s="49" t="n"/>
      <c r="I1479" s="30">
        <f>IF(OR(D1479="",NOT(ISNUMBER(G1479))),"",D1479&amp;"|"&amp;YEAR(G1479)&amp;"-"&amp;RIGHT("0"&amp;MONTH(G1479),2)&amp;"-"&amp;RIGHT("0"&amp;DAY(G1479),2))</f>
        <v/>
      </c>
      <c r="J1479" s="52" t="n"/>
      <c r="K1479" s="25" t="n"/>
      <c r="L1479" s="29" t="n"/>
      <c r="M1479" s="25" t="n"/>
      <c r="N1479" s="25" t="n"/>
      <c r="O1479" s="23">
        <f>IF(A1479&amp;B1479&amp;C1479="","",IF(I1479="","Sem vínculo",IF(COUNTIF(oc_chave,I1479)&gt;0,"Vinculada","Previsão não encontrada")))</f>
        <v/>
      </c>
      <c r="P1479" s="39">
        <f>IF(ISNUMBER(H1479),YEAR(H1479),"")</f>
        <v/>
      </c>
      <c r="Q1479" s="23">
        <f>IF(D1479="","",IF(COUNTIF(pl_chave,D1479)&gt;0,"No plano atual","Fora do plano: histórico preservado"))</f>
        <v/>
      </c>
      <c r="R1479" s="23">
        <f>IF(A1479&amp;B1479&amp;C1479="","",IF(A1479="","ERRO: falta ID do registro",IF(COUNTIF(ex_id,A1479)&gt;1,"ERRO: ID do registro duplicado",IF(NOT(ISNUMBER(H1479)),"ERRO: data realizada ausente ou inválida",IF(AND(ISNUMBER(pcmd_emissao),N(H1479)&gt;N(pcmd_emissao)),"Verificar: realizada após a emissão","OK")))))</f>
        <v/>
      </c>
      <c r="S1479" s="53" t="n"/>
    </row>
    <row r="1480">
      <c r="A1480" s="25" t="n"/>
      <c r="B1480" s="29" t="n"/>
      <c r="C1480" s="25" t="n"/>
      <c r="D1480" s="23">
        <f>IF(OR(B1480="",C1480=""),"",B1480&amp;"|"&amp;C1480)</f>
        <v/>
      </c>
      <c r="E1480" s="29" t="n"/>
      <c r="F1480" s="52" t="n"/>
      <c r="G1480" s="49" t="n"/>
      <c r="H1480" s="49" t="n"/>
      <c r="I1480" s="30">
        <f>IF(OR(D1480="",NOT(ISNUMBER(G1480))),"",D1480&amp;"|"&amp;YEAR(G1480)&amp;"-"&amp;RIGHT("0"&amp;MONTH(G1480),2)&amp;"-"&amp;RIGHT("0"&amp;DAY(G1480),2))</f>
        <v/>
      </c>
      <c r="J1480" s="52" t="n"/>
      <c r="K1480" s="25" t="n"/>
      <c r="L1480" s="29" t="n"/>
      <c r="M1480" s="25" t="n"/>
      <c r="N1480" s="25" t="n"/>
      <c r="O1480" s="23">
        <f>IF(A1480&amp;B1480&amp;C1480="","",IF(I1480="","Sem vínculo",IF(COUNTIF(oc_chave,I1480)&gt;0,"Vinculada","Previsão não encontrada")))</f>
        <v/>
      </c>
      <c r="P1480" s="39">
        <f>IF(ISNUMBER(H1480),YEAR(H1480),"")</f>
        <v/>
      </c>
      <c r="Q1480" s="23">
        <f>IF(D1480="","",IF(COUNTIF(pl_chave,D1480)&gt;0,"No plano atual","Fora do plano: histórico preservado"))</f>
        <v/>
      </c>
      <c r="R1480" s="23">
        <f>IF(A1480&amp;B1480&amp;C1480="","",IF(A1480="","ERRO: falta ID do registro",IF(COUNTIF(ex_id,A1480)&gt;1,"ERRO: ID do registro duplicado",IF(NOT(ISNUMBER(H1480)),"ERRO: data realizada ausente ou inválida",IF(AND(ISNUMBER(pcmd_emissao),N(H1480)&gt;N(pcmd_emissao)),"Verificar: realizada após a emissão","OK")))))</f>
        <v/>
      </c>
      <c r="S1480" s="53" t="n"/>
    </row>
    <row r="1481">
      <c r="A1481" s="25" t="n"/>
      <c r="B1481" s="29" t="n"/>
      <c r="C1481" s="25" t="n"/>
      <c r="D1481" s="23">
        <f>IF(OR(B1481="",C1481=""),"",B1481&amp;"|"&amp;C1481)</f>
        <v/>
      </c>
      <c r="E1481" s="29" t="n"/>
      <c r="F1481" s="52" t="n"/>
      <c r="G1481" s="49" t="n"/>
      <c r="H1481" s="49" t="n"/>
      <c r="I1481" s="30">
        <f>IF(OR(D1481="",NOT(ISNUMBER(G1481))),"",D1481&amp;"|"&amp;YEAR(G1481)&amp;"-"&amp;RIGHT("0"&amp;MONTH(G1481),2)&amp;"-"&amp;RIGHT("0"&amp;DAY(G1481),2))</f>
        <v/>
      </c>
      <c r="J1481" s="52" t="n"/>
      <c r="K1481" s="25" t="n"/>
      <c r="L1481" s="29" t="n"/>
      <c r="M1481" s="25" t="n"/>
      <c r="N1481" s="25" t="n"/>
      <c r="O1481" s="23">
        <f>IF(A1481&amp;B1481&amp;C1481="","",IF(I1481="","Sem vínculo",IF(COUNTIF(oc_chave,I1481)&gt;0,"Vinculada","Previsão não encontrada")))</f>
        <v/>
      </c>
      <c r="P1481" s="39">
        <f>IF(ISNUMBER(H1481),YEAR(H1481),"")</f>
        <v/>
      </c>
      <c r="Q1481" s="23">
        <f>IF(D1481="","",IF(COUNTIF(pl_chave,D1481)&gt;0,"No plano atual","Fora do plano: histórico preservado"))</f>
        <v/>
      </c>
      <c r="R1481" s="23">
        <f>IF(A1481&amp;B1481&amp;C1481="","",IF(A1481="","ERRO: falta ID do registro",IF(COUNTIF(ex_id,A1481)&gt;1,"ERRO: ID do registro duplicado",IF(NOT(ISNUMBER(H1481)),"ERRO: data realizada ausente ou inválida",IF(AND(ISNUMBER(pcmd_emissao),N(H1481)&gt;N(pcmd_emissao)),"Verificar: realizada após a emissão","OK")))))</f>
        <v/>
      </c>
      <c r="S1481" s="53" t="n"/>
    </row>
    <row r="1482">
      <c r="A1482" s="25" t="n"/>
      <c r="B1482" s="29" t="n"/>
      <c r="C1482" s="25" t="n"/>
      <c r="D1482" s="23">
        <f>IF(OR(B1482="",C1482=""),"",B1482&amp;"|"&amp;C1482)</f>
        <v/>
      </c>
      <c r="E1482" s="29" t="n"/>
      <c r="F1482" s="52" t="n"/>
      <c r="G1482" s="49" t="n"/>
      <c r="H1482" s="49" t="n"/>
      <c r="I1482" s="30">
        <f>IF(OR(D1482="",NOT(ISNUMBER(G1482))),"",D1482&amp;"|"&amp;YEAR(G1482)&amp;"-"&amp;RIGHT("0"&amp;MONTH(G1482),2)&amp;"-"&amp;RIGHT("0"&amp;DAY(G1482),2))</f>
        <v/>
      </c>
      <c r="J1482" s="52" t="n"/>
      <c r="K1482" s="25" t="n"/>
      <c r="L1482" s="29" t="n"/>
      <c r="M1482" s="25" t="n"/>
      <c r="N1482" s="25" t="n"/>
      <c r="O1482" s="23">
        <f>IF(A1482&amp;B1482&amp;C1482="","",IF(I1482="","Sem vínculo",IF(COUNTIF(oc_chave,I1482)&gt;0,"Vinculada","Previsão não encontrada")))</f>
        <v/>
      </c>
      <c r="P1482" s="39">
        <f>IF(ISNUMBER(H1482),YEAR(H1482),"")</f>
        <v/>
      </c>
      <c r="Q1482" s="23">
        <f>IF(D1482="","",IF(COUNTIF(pl_chave,D1482)&gt;0,"No plano atual","Fora do plano: histórico preservado"))</f>
        <v/>
      </c>
      <c r="R1482" s="23">
        <f>IF(A1482&amp;B1482&amp;C1482="","",IF(A1482="","ERRO: falta ID do registro",IF(COUNTIF(ex_id,A1482)&gt;1,"ERRO: ID do registro duplicado",IF(NOT(ISNUMBER(H1482)),"ERRO: data realizada ausente ou inválida",IF(AND(ISNUMBER(pcmd_emissao),N(H1482)&gt;N(pcmd_emissao)),"Verificar: realizada após a emissão","OK")))))</f>
        <v/>
      </c>
      <c r="S1482" s="53" t="n"/>
    </row>
    <row r="1483">
      <c r="A1483" s="25" t="n"/>
      <c r="B1483" s="29" t="n"/>
      <c r="C1483" s="25" t="n"/>
      <c r="D1483" s="23">
        <f>IF(OR(B1483="",C1483=""),"",B1483&amp;"|"&amp;C1483)</f>
        <v/>
      </c>
      <c r="E1483" s="29" t="n"/>
      <c r="F1483" s="52" t="n"/>
      <c r="G1483" s="49" t="n"/>
      <c r="H1483" s="49" t="n"/>
      <c r="I1483" s="30">
        <f>IF(OR(D1483="",NOT(ISNUMBER(G1483))),"",D1483&amp;"|"&amp;YEAR(G1483)&amp;"-"&amp;RIGHT("0"&amp;MONTH(G1483),2)&amp;"-"&amp;RIGHT("0"&amp;DAY(G1483),2))</f>
        <v/>
      </c>
      <c r="J1483" s="52" t="n"/>
      <c r="K1483" s="25" t="n"/>
      <c r="L1483" s="29" t="n"/>
      <c r="M1483" s="25" t="n"/>
      <c r="N1483" s="25" t="n"/>
      <c r="O1483" s="23">
        <f>IF(A1483&amp;B1483&amp;C1483="","",IF(I1483="","Sem vínculo",IF(COUNTIF(oc_chave,I1483)&gt;0,"Vinculada","Previsão não encontrada")))</f>
        <v/>
      </c>
      <c r="P1483" s="39">
        <f>IF(ISNUMBER(H1483),YEAR(H1483),"")</f>
        <v/>
      </c>
      <c r="Q1483" s="23">
        <f>IF(D1483="","",IF(COUNTIF(pl_chave,D1483)&gt;0,"No plano atual","Fora do plano: histórico preservado"))</f>
        <v/>
      </c>
      <c r="R1483" s="23">
        <f>IF(A1483&amp;B1483&amp;C1483="","",IF(A1483="","ERRO: falta ID do registro",IF(COUNTIF(ex_id,A1483)&gt;1,"ERRO: ID do registro duplicado",IF(NOT(ISNUMBER(H1483)),"ERRO: data realizada ausente ou inválida",IF(AND(ISNUMBER(pcmd_emissao),N(H1483)&gt;N(pcmd_emissao)),"Verificar: realizada após a emissão","OK")))))</f>
        <v/>
      </c>
      <c r="S1483" s="53" t="n"/>
    </row>
    <row r="1484">
      <c r="A1484" s="25" t="n"/>
      <c r="B1484" s="29" t="n"/>
      <c r="C1484" s="25" t="n"/>
      <c r="D1484" s="23">
        <f>IF(OR(B1484="",C1484=""),"",B1484&amp;"|"&amp;C1484)</f>
        <v/>
      </c>
      <c r="E1484" s="29" t="n"/>
      <c r="F1484" s="52" t="n"/>
      <c r="G1484" s="49" t="n"/>
      <c r="H1484" s="49" t="n"/>
      <c r="I1484" s="30">
        <f>IF(OR(D1484="",NOT(ISNUMBER(G1484))),"",D1484&amp;"|"&amp;YEAR(G1484)&amp;"-"&amp;RIGHT("0"&amp;MONTH(G1484),2)&amp;"-"&amp;RIGHT("0"&amp;DAY(G1484),2))</f>
        <v/>
      </c>
      <c r="J1484" s="52" t="n"/>
      <c r="K1484" s="25" t="n"/>
      <c r="L1484" s="29" t="n"/>
      <c r="M1484" s="25" t="n"/>
      <c r="N1484" s="25" t="n"/>
      <c r="O1484" s="23">
        <f>IF(A1484&amp;B1484&amp;C1484="","",IF(I1484="","Sem vínculo",IF(COUNTIF(oc_chave,I1484)&gt;0,"Vinculada","Previsão não encontrada")))</f>
        <v/>
      </c>
      <c r="P1484" s="39">
        <f>IF(ISNUMBER(H1484),YEAR(H1484),"")</f>
        <v/>
      </c>
      <c r="Q1484" s="23">
        <f>IF(D1484="","",IF(COUNTIF(pl_chave,D1484)&gt;0,"No plano atual","Fora do plano: histórico preservado"))</f>
        <v/>
      </c>
      <c r="R1484" s="23">
        <f>IF(A1484&amp;B1484&amp;C1484="","",IF(A1484="","ERRO: falta ID do registro",IF(COUNTIF(ex_id,A1484)&gt;1,"ERRO: ID do registro duplicado",IF(NOT(ISNUMBER(H1484)),"ERRO: data realizada ausente ou inválida",IF(AND(ISNUMBER(pcmd_emissao),N(H1484)&gt;N(pcmd_emissao)),"Verificar: realizada após a emissão","OK")))))</f>
        <v/>
      </c>
      <c r="S1484" s="53" t="n"/>
    </row>
    <row r="1485">
      <c r="A1485" s="25" t="n"/>
      <c r="B1485" s="29" t="n"/>
      <c r="C1485" s="25" t="n"/>
      <c r="D1485" s="23">
        <f>IF(OR(B1485="",C1485=""),"",B1485&amp;"|"&amp;C1485)</f>
        <v/>
      </c>
      <c r="E1485" s="29" t="n"/>
      <c r="F1485" s="52" t="n"/>
      <c r="G1485" s="49" t="n"/>
      <c r="H1485" s="49" t="n"/>
      <c r="I1485" s="30">
        <f>IF(OR(D1485="",NOT(ISNUMBER(G1485))),"",D1485&amp;"|"&amp;YEAR(G1485)&amp;"-"&amp;RIGHT("0"&amp;MONTH(G1485),2)&amp;"-"&amp;RIGHT("0"&amp;DAY(G1485),2))</f>
        <v/>
      </c>
      <c r="J1485" s="52" t="n"/>
      <c r="K1485" s="25" t="n"/>
      <c r="L1485" s="29" t="n"/>
      <c r="M1485" s="25" t="n"/>
      <c r="N1485" s="25" t="n"/>
      <c r="O1485" s="23">
        <f>IF(A1485&amp;B1485&amp;C1485="","",IF(I1485="","Sem vínculo",IF(COUNTIF(oc_chave,I1485)&gt;0,"Vinculada","Previsão não encontrada")))</f>
        <v/>
      </c>
      <c r="P1485" s="39">
        <f>IF(ISNUMBER(H1485),YEAR(H1485),"")</f>
        <v/>
      </c>
      <c r="Q1485" s="23">
        <f>IF(D1485="","",IF(COUNTIF(pl_chave,D1485)&gt;0,"No plano atual","Fora do plano: histórico preservado"))</f>
        <v/>
      </c>
      <c r="R1485" s="23">
        <f>IF(A1485&amp;B1485&amp;C1485="","",IF(A1485="","ERRO: falta ID do registro",IF(COUNTIF(ex_id,A1485)&gt;1,"ERRO: ID do registro duplicado",IF(NOT(ISNUMBER(H1485)),"ERRO: data realizada ausente ou inválida",IF(AND(ISNUMBER(pcmd_emissao),N(H1485)&gt;N(pcmd_emissao)),"Verificar: realizada após a emissão","OK")))))</f>
        <v/>
      </c>
      <c r="S1485" s="53" t="n"/>
    </row>
    <row r="1486">
      <c r="A1486" s="25" t="n"/>
      <c r="B1486" s="29" t="n"/>
      <c r="C1486" s="25" t="n"/>
      <c r="D1486" s="23">
        <f>IF(OR(B1486="",C1486=""),"",B1486&amp;"|"&amp;C1486)</f>
        <v/>
      </c>
      <c r="E1486" s="29" t="n"/>
      <c r="F1486" s="52" t="n"/>
      <c r="G1486" s="49" t="n"/>
      <c r="H1486" s="49" t="n"/>
      <c r="I1486" s="30">
        <f>IF(OR(D1486="",NOT(ISNUMBER(G1486))),"",D1486&amp;"|"&amp;YEAR(G1486)&amp;"-"&amp;RIGHT("0"&amp;MONTH(G1486),2)&amp;"-"&amp;RIGHT("0"&amp;DAY(G1486),2))</f>
        <v/>
      </c>
      <c r="J1486" s="52" t="n"/>
      <c r="K1486" s="25" t="n"/>
      <c r="L1486" s="29" t="n"/>
      <c r="M1486" s="25" t="n"/>
      <c r="N1486" s="25" t="n"/>
      <c r="O1486" s="23">
        <f>IF(A1486&amp;B1486&amp;C1486="","",IF(I1486="","Sem vínculo",IF(COUNTIF(oc_chave,I1486)&gt;0,"Vinculada","Previsão não encontrada")))</f>
        <v/>
      </c>
      <c r="P1486" s="39">
        <f>IF(ISNUMBER(H1486),YEAR(H1486),"")</f>
        <v/>
      </c>
      <c r="Q1486" s="23">
        <f>IF(D1486="","",IF(COUNTIF(pl_chave,D1486)&gt;0,"No plano atual","Fora do plano: histórico preservado"))</f>
        <v/>
      </c>
      <c r="R1486" s="23">
        <f>IF(A1486&amp;B1486&amp;C1486="","",IF(A1486="","ERRO: falta ID do registro",IF(COUNTIF(ex_id,A1486)&gt;1,"ERRO: ID do registro duplicado",IF(NOT(ISNUMBER(H1486)),"ERRO: data realizada ausente ou inválida",IF(AND(ISNUMBER(pcmd_emissao),N(H1486)&gt;N(pcmd_emissao)),"Verificar: realizada após a emissão","OK")))))</f>
        <v/>
      </c>
      <c r="S1486" s="53" t="n"/>
    </row>
    <row r="1487">
      <c r="A1487" s="25" t="n"/>
      <c r="B1487" s="29" t="n"/>
      <c r="C1487" s="25" t="n"/>
      <c r="D1487" s="23">
        <f>IF(OR(B1487="",C1487=""),"",B1487&amp;"|"&amp;C1487)</f>
        <v/>
      </c>
      <c r="E1487" s="29" t="n"/>
      <c r="F1487" s="52" t="n"/>
      <c r="G1487" s="49" t="n"/>
      <c r="H1487" s="49" t="n"/>
      <c r="I1487" s="30">
        <f>IF(OR(D1487="",NOT(ISNUMBER(G1487))),"",D1487&amp;"|"&amp;YEAR(G1487)&amp;"-"&amp;RIGHT("0"&amp;MONTH(G1487),2)&amp;"-"&amp;RIGHT("0"&amp;DAY(G1487),2))</f>
        <v/>
      </c>
      <c r="J1487" s="52" t="n"/>
      <c r="K1487" s="25" t="n"/>
      <c r="L1487" s="29" t="n"/>
      <c r="M1487" s="25" t="n"/>
      <c r="N1487" s="25" t="n"/>
      <c r="O1487" s="23">
        <f>IF(A1487&amp;B1487&amp;C1487="","",IF(I1487="","Sem vínculo",IF(COUNTIF(oc_chave,I1487)&gt;0,"Vinculada","Previsão não encontrada")))</f>
        <v/>
      </c>
      <c r="P1487" s="39">
        <f>IF(ISNUMBER(H1487),YEAR(H1487),"")</f>
        <v/>
      </c>
      <c r="Q1487" s="23">
        <f>IF(D1487="","",IF(COUNTIF(pl_chave,D1487)&gt;0,"No plano atual","Fora do plano: histórico preservado"))</f>
        <v/>
      </c>
      <c r="R1487" s="23">
        <f>IF(A1487&amp;B1487&amp;C1487="","",IF(A1487="","ERRO: falta ID do registro",IF(COUNTIF(ex_id,A1487)&gt;1,"ERRO: ID do registro duplicado",IF(NOT(ISNUMBER(H1487)),"ERRO: data realizada ausente ou inválida",IF(AND(ISNUMBER(pcmd_emissao),N(H1487)&gt;N(pcmd_emissao)),"Verificar: realizada após a emissão","OK")))))</f>
        <v/>
      </c>
      <c r="S1487" s="53" t="n"/>
    </row>
    <row r="1488">
      <c r="A1488" s="25" t="n"/>
      <c r="B1488" s="29" t="n"/>
      <c r="C1488" s="25" t="n"/>
      <c r="D1488" s="23">
        <f>IF(OR(B1488="",C1488=""),"",B1488&amp;"|"&amp;C1488)</f>
        <v/>
      </c>
      <c r="E1488" s="29" t="n"/>
      <c r="F1488" s="52" t="n"/>
      <c r="G1488" s="49" t="n"/>
      <c r="H1488" s="49" t="n"/>
      <c r="I1488" s="30">
        <f>IF(OR(D1488="",NOT(ISNUMBER(G1488))),"",D1488&amp;"|"&amp;YEAR(G1488)&amp;"-"&amp;RIGHT("0"&amp;MONTH(G1488),2)&amp;"-"&amp;RIGHT("0"&amp;DAY(G1488),2))</f>
        <v/>
      </c>
      <c r="J1488" s="52" t="n"/>
      <c r="K1488" s="25" t="n"/>
      <c r="L1488" s="29" t="n"/>
      <c r="M1488" s="25" t="n"/>
      <c r="N1488" s="25" t="n"/>
      <c r="O1488" s="23">
        <f>IF(A1488&amp;B1488&amp;C1488="","",IF(I1488="","Sem vínculo",IF(COUNTIF(oc_chave,I1488)&gt;0,"Vinculada","Previsão não encontrada")))</f>
        <v/>
      </c>
      <c r="P1488" s="39">
        <f>IF(ISNUMBER(H1488),YEAR(H1488),"")</f>
        <v/>
      </c>
      <c r="Q1488" s="23">
        <f>IF(D1488="","",IF(COUNTIF(pl_chave,D1488)&gt;0,"No plano atual","Fora do plano: histórico preservado"))</f>
        <v/>
      </c>
      <c r="R1488" s="23">
        <f>IF(A1488&amp;B1488&amp;C1488="","",IF(A1488="","ERRO: falta ID do registro",IF(COUNTIF(ex_id,A1488)&gt;1,"ERRO: ID do registro duplicado",IF(NOT(ISNUMBER(H1488)),"ERRO: data realizada ausente ou inválida",IF(AND(ISNUMBER(pcmd_emissao),N(H1488)&gt;N(pcmd_emissao)),"Verificar: realizada após a emissão","OK")))))</f>
        <v/>
      </c>
      <c r="S1488" s="53" t="n"/>
    </row>
    <row r="1489">
      <c r="A1489" s="25" t="n"/>
      <c r="B1489" s="29" t="n"/>
      <c r="C1489" s="25" t="n"/>
      <c r="D1489" s="23">
        <f>IF(OR(B1489="",C1489=""),"",B1489&amp;"|"&amp;C1489)</f>
        <v/>
      </c>
      <c r="E1489" s="29" t="n"/>
      <c r="F1489" s="52" t="n"/>
      <c r="G1489" s="49" t="n"/>
      <c r="H1489" s="49" t="n"/>
      <c r="I1489" s="30">
        <f>IF(OR(D1489="",NOT(ISNUMBER(G1489))),"",D1489&amp;"|"&amp;YEAR(G1489)&amp;"-"&amp;RIGHT("0"&amp;MONTH(G1489),2)&amp;"-"&amp;RIGHT("0"&amp;DAY(G1489),2))</f>
        <v/>
      </c>
      <c r="J1489" s="52" t="n"/>
      <c r="K1489" s="25" t="n"/>
      <c r="L1489" s="29" t="n"/>
      <c r="M1489" s="25" t="n"/>
      <c r="N1489" s="25" t="n"/>
      <c r="O1489" s="23">
        <f>IF(A1489&amp;B1489&amp;C1489="","",IF(I1489="","Sem vínculo",IF(COUNTIF(oc_chave,I1489)&gt;0,"Vinculada","Previsão não encontrada")))</f>
        <v/>
      </c>
      <c r="P1489" s="39">
        <f>IF(ISNUMBER(H1489),YEAR(H1489),"")</f>
        <v/>
      </c>
      <c r="Q1489" s="23">
        <f>IF(D1489="","",IF(COUNTIF(pl_chave,D1489)&gt;0,"No plano atual","Fora do plano: histórico preservado"))</f>
        <v/>
      </c>
      <c r="R1489" s="23">
        <f>IF(A1489&amp;B1489&amp;C1489="","",IF(A1489="","ERRO: falta ID do registro",IF(COUNTIF(ex_id,A1489)&gt;1,"ERRO: ID do registro duplicado",IF(NOT(ISNUMBER(H1489)),"ERRO: data realizada ausente ou inválida",IF(AND(ISNUMBER(pcmd_emissao),N(H1489)&gt;N(pcmd_emissao)),"Verificar: realizada após a emissão","OK")))))</f>
        <v/>
      </c>
      <c r="S1489" s="53" t="n"/>
    </row>
    <row r="1490">
      <c r="A1490" s="25" t="n"/>
      <c r="B1490" s="29" t="n"/>
      <c r="C1490" s="25" t="n"/>
      <c r="D1490" s="23">
        <f>IF(OR(B1490="",C1490=""),"",B1490&amp;"|"&amp;C1490)</f>
        <v/>
      </c>
      <c r="E1490" s="29" t="n"/>
      <c r="F1490" s="52" t="n"/>
      <c r="G1490" s="49" t="n"/>
      <c r="H1490" s="49" t="n"/>
      <c r="I1490" s="30">
        <f>IF(OR(D1490="",NOT(ISNUMBER(G1490))),"",D1490&amp;"|"&amp;YEAR(G1490)&amp;"-"&amp;RIGHT("0"&amp;MONTH(G1490),2)&amp;"-"&amp;RIGHT("0"&amp;DAY(G1490),2))</f>
        <v/>
      </c>
      <c r="J1490" s="52" t="n"/>
      <c r="K1490" s="25" t="n"/>
      <c r="L1490" s="29" t="n"/>
      <c r="M1490" s="25" t="n"/>
      <c r="N1490" s="25" t="n"/>
      <c r="O1490" s="23">
        <f>IF(A1490&amp;B1490&amp;C1490="","",IF(I1490="","Sem vínculo",IF(COUNTIF(oc_chave,I1490)&gt;0,"Vinculada","Previsão não encontrada")))</f>
        <v/>
      </c>
      <c r="P1490" s="39">
        <f>IF(ISNUMBER(H1490),YEAR(H1490),"")</f>
        <v/>
      </c>
      <c r="Q1490" s="23">
        <f>IF(D1490="","",IF(COUNTIF(pl_chave,D1490)&gt;0,"No plano atual","Fora do plano: histórico preservado"))</f>
        <v/>
      </c>
      <c r="R1490" s="23">
        <f>IF(A1490&amp;B1490&amp;C1490="","",IF(A1490="","ERRO: falta ID do registro",IF(COUNTIF(ex_id,A1490)&gt;1,"ERRO: ID do registro duplicado",IF(NOT(ISNUMBER(H1490)),"ERRO: data realizada ausente ou inválida",IF(AND(ISNUMBER(pcmd_emissao),N(H1490)&gt;N(pcmd_emissao)),"Verificar: realizada após a emissão","OK")))))</f>
        <v/>
      </c>
      <c r="S1490" s="53" t="n"/>
    </row>
    <row r="1491">
      <c r="A1491" s="25" t="n"/>
      <c r="B1491" s="29" t="n"/>
      <c r="C1491" s="25" t="n"/>
      <c r="D1491" s="23">
        <f>IF(OR(B1491="",C1491=""),"",B1491&amp;"|"&amp;C1491)</f>
        <v/>
      </c>
      <c r="E1491" s="29" t="n"/>
      <c r="F1491" s="52" t="n"/>
      <c r="G1491" s="49" t="n"/>
      <c r="H1491" s="49" t="n"/>
      <c r="I1491" s="30">
        <f>IF(OR(D1491="",NOT(ISNUMBER(G1491))),"",D1491&amp;"|"&amp;YEAR(G1491)&amp;"-"&amp;RIGHT("0"&amp;MONTH(G1491),2)&amp;"-"&amp;RIGHT("0"&amp;DAY(G1491),2))</f>
        <v/>
      </c>
      <c r="J1491" s="52" t="n"/>
      <c r="K1491" s="25" t="n"/>
      <c r="L1491" s="29" t="n"/>
      <c r="M1491" s="25" t="n"/>
      <c r="N1491" s="25" t="n"/>
      <c r="O1491" s="23">
        <f>IF(A1491&amp;B1491&amp;C1491="","",IF(I1491="","Sem vínculo",IF(COUNTIF(oc_chave,I1491)&gt;0,"Vinculada","Previsão não encontrada")))</f>
        <v/>
      </c>
      <c r="P1491" s="39">
        <f>IF(ISNUMBER(H1491),YEAR(H1491),"")</f>
        <v/>
      </c>
      <c r="Q1491" s="23">
        <f>IF(D1491="","",IF(COUNTIF(pl_chave,D1491)&gt;0,"No plano atual","Fora do plano: histórico preservado"))</f>
        <v/>
      </c>
      <c r="R1491" s="23">
        <f>IF(A1491&amp;B1491&amp;C1491="","",IF(A1491="","ERRO: falta ID do registro",IF(COUNTIF(ex_id,A1491)&gt;1,"ERRO: ID do registro duplicado",IF(NOT(ISNUMBER(H1491)),"ERRO: data realizada ausente ou inválida",IF(AND(ISNUMBER(pcmd_emissao),N(H1491)&gt;N(pcmd_emissao)),"Verificar: realizada após a emissão","OK")))))</f>
        <v/>
      </c>
      <c r="S1491" s="53" t="n"/>
    </row>
    <row r="1492">
      <c r="A1492" s="25" t="n"/>
      <c r="B1492" s="29" t="n"/>
      <c r="C1492" s="25" t="n"/>
      <c r="D1492" s="23">
        <f>IF(OR(B1492="",C1492=""),"",B1492&amp;"|"&amp;C1492)</f>
        <v/>
      </c>
      <c r="E1492" s="29" t="n"/>
      <c r="F1492" s="52" t="n"/>
      <c r="G1492" s="49" t="n"/>
      <c r="H1492" s="49" t="n"/>
      <c r="I1492" s="30">
        <f>IF(OR(D1492="",NOT(ISNUMBER(G1492))),"",D1492&amp;"|"&amp;YEAR(G1492)&amp;"-"&amp;RIGHT("0"&amp;MONTH(G1492),2)&amp;"-"&amp;RIGHT("0"&amp;DAY(G1492),2))</f>
        <v/>
      </c>
      <c r="J1492" s="52" t="n"/>
      <c r="K1492" s="25" t="n"/>
      <c r="L1492" s="29" t="n"/>
      <c r="M1492" s="25" t="n"/>
      <c r="N1492" s="25" t="n"/>
      <c r="O1492" s="23">
        <f>IF(A1492&amp;B1492&amp;C1492="","",IF(I1492="","Sem vínculo",IF(COUNTIF(oc_chave,I1492)&gt;0,"Vinculada","Previsão não encontrada")))</f>
        <v/>
      </c>
      <c r="P1492" s="39">
        <f>IF(ISNUMBER(H1492),YEAR(H1492),"")</f>
        <v/>
      </c>
      <c r="Q1492" s="23">
        <f>IF(D1492="","",IF(COUNTIF(pl_chave,D1492)&gt;0,"No plano atual","Fora do plano: histórico preservado"))</f>
        <v/>
      </c>
      <c r="R1492" s="23">
        <f>IF(A1492&amp;B1492&amp;C1492="","",IF(A1492="","ERRO: falta ID do registro",IF(COUNTIF(ex_id,A1492)&gt;1,"ERRO: ID do registro duplicado",IF(NOT(ISNUMBER(H1492)),"ERRO: data realizada ausente ou inválida",IF(AND(ISNUMBER(pcmd_emissao),N(H1492)&gt;N(pcmd_emissao)),"Verificar: realizada após a emissão","OK")))))</f>
        <v/>
      </c>
      <c r="S1492" s="53" t="n"/>
    </row>
    <row r="1493">
      <c r="A1493" s="25" t="n"/>
      <c r="B1493" s="29" t="n"/>
      <c r="C1493" s="25" t="n"/>
      <c r="D1493" s="23">
        <f>IF(OR(B1493="",C1493=""),"",B1493&amp;"|"&amp;C1493)</f>
        <v/>
      </c>
      <c r="E1493" s="29" t="n"/>
      <c r="F1493" s="52" t="n"/>
      <c r="G1493" s="49" t="n"/>
      <c r="H1493" s="49" t="n"/>
      <c r="I1493" s="30">
        <f>IF(OR(D1493="",NOT(ISNUMBER(G1493))),"",D1493&amp;"|"&amp;YEAR(G1493)&amp;"-"&amp;RIGHT("0"&amp;MONTH(G1493),2)&amp;"-"&amp;RIGHT("0"&amp;DAY(G1493),2))</f>
        <v/>
      </c>
      <c r="J1493" s="52" t="n"/>
      <c r="K1493" s="25" t="n"/>
      <c r="L1493" s="29" t="n"/>
      <c r="M1493" s="25" t="n"/>
      <c r="N1493" s="25" t="n"/>
      <c r="O1493" s="23">
        <f>IF(A1493&amp;B1493&amp;C1493="","",IF(I1493="","Sem vínculo",IF(COUNTIF(oc_chave,I1493)&gt;0,"Vinculada","Previsão não encontrada")))</f>
        <v/>
      </c>
      <c r="P1493" s="39">
        <f>IF(ISNUMBER(H1493),YEAR(H1493),"")</f>
        <v/>
      </c>
      <c r="Q1493" s="23">
        <f>IF(D1493="","",IF(COUNTIF(pl_chave,D1493)&gt;0,"No plano atual","Fora do plano: histórico preservado"))</f>
        <v/>
      </c>
      <c r="R1493" s="23">
        <f>IF(A1493&amp;B1493&amp;C1493="","",IF(A1493="","ERRO: falta ID do registro",IF(COUNTIF(ex_id,A1493)&gt;1,"ERRO: ID do registro duplicado",IF(NOT(ISNUMBER(H1493)),"ERRO: data realizada ausente ou inválida",IF(AND(ISNUMBER(pcmd_emissao),N(H1493)&gt;N(pcmd_emissao)),"Verificar: realizada após a emissão","OK")))))</f>
        <v/>
      </c>
      <c r="S1493" s="53" t="n"/>
    </row>
    <row r="1494">
      <c r="A1494" s="25" t="n"/>
      <c r="B1494" s="29" t="n"/>
      <c r="C1494" s="25" t="n"/>
      <c r="D1494" s="23">
        <f>IF(OR(B1494="",C1494=""),"",B1494&amp;"|"&amp;C1494)</f>
        <v/>
      </c>
      <c r="E1494" s="29" t="n"/>
      <c r="F1494" s="52" t="n"/>
      <c r="G1494" s="49" t="n"/>
      <c r="H1494" s="49" t="n"/>
      <c r="I1494" s="30">
        <f>IF(OR(D1494="",NOT(ISNUMBER(G1494))),"",D1494&amp;"|"&amp;YEAR(G1494)&amp;"-"&amp;RIGHT("0"&amp;MONTH(G1494),2)&amp;"-"&amp;RIGHT("0"&amp;DAY(G1494),2))</f>
        <v/>
      </c>
      <c r="J1494" s="52" t="n"/>
      <c r="K1494" s="25" t="n"/>
      <c r="L1494" s="29" t="n"/>
      <c r="M1494" s="25" t="n"/>
      <c r="N1494" s="25" t="n"/>
      <c r="O1494" s="23">
        <f>IF(A1494&amp;B1494&amp;C1494="","",IF(I1494="","Sem vínculo",IF(COUNTIF(oc_chave,I1494)&gt;0,"Vinculada","Previsão não encontrada")))</f>
        <v/>
      </c>
      <c r="P1494" s="39">
        <f>IF(ISNUMBER(H1494),YEAR(H1494),"")</f>
        <v/>
      </c>
      <c r="Q1494" s="23">
        <f>IF(D1494="","",IF(COUNTIF(pl_chave,D1494)&gt;0,"No plano atual","Fora do plano: histórico preservado"))</f>
        <v/>
      </c>
      <c r="R1494" s="23">
        <f>IF(A1494&amp;B1494&amp;C1494="","",IF(A1494="","ERRO: falta ID do registro",IF(COUNTIF(ex_id,A1494)&gt;1,"ERRO: ID do registro duplicado",IF(NOT(ISNUMBER(H1494)),"ERRO: data realizada ausente ou inválida",IF(AND(ISNUMBER(pcmd_emissao),N(H1494)&gt;N(pcmd_emissao)),"Verificar: realizada após a emissão","OK")))))</f>
        <v/>
      </c>
      <c r="S1494" s="53" t="n"/>
    </row>
    <row r="1495">
      <c r="A1495" s="25" t="n"/>
      <c r="B1495" s="29" t="n"/>
      <c r="C1495" s="25" t="n"/>
      <c r="D1495" s="23">
        <f>IF(OR(B1495="",C1495=""),"",B1495&amp;"|"&amp;C1495)</f>
        <v/>
      </c>
      <c r="E1495" s="29" t="n"/>
      <c r="F1495" s="52" t="n"/>
      <c r="G1495" s="49" t="n"/>
      <c r="H1495" s="49" t="n"/>
      <c r="I1495" s="30">
        <f>IF(OR(D1495="",NOT(ISNUMBER(G1495))),"",D1495&amp;"|"&amp;YEAR(G1495)&amp;"-"&amp;RIGHT("0"&amp;MONTH(G1495),2)&amp;"-"&amp;RIGHT("0"&amp;DAY(G1495),2))</f>
        <v/>
      </c>
      <c r="J1495" s="52" t="n"/>
      <c r="K1495" s="25" t="n"/>
      <c r="L1495" s="29" t="n"/>
      <c r="M1495" s="25" t="n"/>
      <c r="N1495" s="25" t="n"/>
      <c r="O1495" s="23">
        <f>IF(A1495&amp;B1495&amp;C1495="","",IF(I1495="","Sem vínculo",IF(COUNTIF(oc_chave,I1495)&gt;0,"Vinculada","Previsão não encontrada")))</f>
        <v/>
      </c>
      <c r="P1495" s="39">
        <f>IF(ISNUMBER(H1495),YEAR(H1495),"")</f>
        <v/>
      </c>
      <c r="Q1495" s="23">
        <f>IF(D1495="","",IF(COUNTIF(pl_chave,D1495)&gt;0,"No plano atual","Fora do plano: histórico preservado"))</f>
        <v/>
      </c>
      <c r="R1495" s="23">
        <f>IF(A1495&amp;B1495&amp;C1495="","",IF(A1495="","ERRO: falta ID do registro",IF(COUNTIF(ex_id,A1495)&gt;1,"ERRO: ID do registro duplicado",IF(NOT(ISNUMBER(H1495)),"ERRO: data realizada ausente ou inválida",IF(AND(ISNUMBER(pcmd_emissao),N(H1495)&gt;N(pcmd_emissao)),"Verificar: realizada após a emissão","OK")))))</f>
        <v/>
      </c>
      <c r="S1495" s="53" t="n"/>
    </row>
    <row r="1496">
      <c r="A1496" s="25" t="n"/>
      <c r="B1496" s="29" t="n"/>
      <c r="C1496" s="25" t="n"/>
      <c r="D1496" s="23">
        <f>IF(OR(B1496="",C1496=""),"",B1496&amp;"|"&amp;C1496)</f>
        <v/>
      </c>
      <c r="E1496" s="29" t="n"/>
      <c r="F1496" s="52" t="n"/>
      <c r="G1496" s="49" t="n"/>
      <c r="H1496" s="49" t="n"/>
      <c r="I1496" s="30">
        <f>IF(OR(D1496="",NOT(ISNUMBER(G1496))),"",D1496&amp;"|"&amp;YEAR(G1496)&amp;"-"&amp;RIGHT("0"&amp;MONTH(G1496),2)&amp;"-"&amp;RIGHT("0"&amp;DAY(G1496),2))</f>
        <v/>
      </c>
      <c r="J1496" s="52" t="n"/>
      <c r="K1496" s="25" t="n"/>
      <c r="L1496" s="29" t="n"/>
      <c r="M1496" s="25" t="n"/>
      <c r="N1496" s="25" t="n"/>
      <c r="O1496" s="23">
        <f>IF(A1496&amp;B1496&amp;C1496="","",IF(I1496="","Sem vínculo",IF(COUNTIF(oc_chave,I1496)&gt;0,"Vinculada","Previsão não encontrada")))</f>
        <v/>
      </c>
      <c r="P1496" s="39">
        <f>IF(ISNUMBER(H1496),YEAR(H1496),"")</f>
        <v/>
      </c>
      <c r="Q1496" s="23">
        <f>IF(D1496="","",IF(COUNTIF(pl_chave,D1496)&gt;0,"No plano atual","Fora do plano: histórico preservado"))</f>
        <v/>
      </c>
      <c r="R1496" s="23">
        <f>IF(A1496&amp;B1496&amp;C1496="","",IF(A1496="","ERRO: falta ID do registro",IF(COUNTIF(ex_id,A1496)&gt;1,"ERRO: ID do registro duplicado",IF(NOT(ISNUMBER(H1496)),"ERRO: data realizada ausente ou inválida",IF(AND(ISNUMBER(pcmd_emissao),N(H1496)&gt;N(pcmd_emissao)),"Verificar: realizada após a emissão","OK")))))</f>
        <v/>
      </c>
      <c r="S1496" s="53" t="n"/>
    </row>
    <row r="1497">
      <c r="A1497" s="25" t="n"/>
      <c r="B1497" s="29" t="n"/>
      <c r="C1497" s="25" t="n"/>
      <c r="D1497" s="23">
        <f>IF(OR(B1497="",C1497=""),"",B1497&amp;"|"&amp;C1497)</f>
        <v/>
      </c>
      <c r="E1497" s="29" t="n"/>
      <c r="F1497" s="52" t="n"/>
      <c r="G1497" s="49" t="n"/>
      <c r="H1497" s="49" t="n"/>
      <c r="I1497" s="30">
        <f>IF(OR(D1497="",NOT(ISNUMBER(G1497))),"",D1497&amp;"|"&amp;YEAR(G1497)&amp;"-"&amp;RIGHT("0"&amp;MONTH(G1497),2)&amp;"-"&amp;RIGHT("0"&amp;DAY(G1497),2))</f>
        <v/>
      </c>
      <c r="J1497" s="52" t="n"/>
      <c r="K1497" s="25" t="n"/>
      <c r="L1497" s="29" t="n"/>
      <c r="M1497" s="25" t="n"/>
      <c r="N1497" s="25" t="n"/>
      <c r="O1497" s="23">
        <f>IF(A1497&amp;B1497&amp;C1497="","",IF(I1497="","Sem vínculo",IF(COUNTIF(oc_chave,I1497)&gt;0,"Vinculada","Previsão não encontrada")))</f>
        <v/>
      </c>
      <c r="P1497" s="39">
        <f>IF(ISNUMBER(H1497),YEAR(H1497),"")</f>
        <v/>
      </c>
      <c r="Q1497" s="23">
        <f>IF(D1497="","",IF(COUNTIF(pl_chave,D1497)&gt;0,"No plano atual","Fora do plano: histórico preservado"))</f>
        <v/>
      </c>
      <c r="R1497" s="23">
        <f>IF(A1497&amp;B1497&amp;C1497="","",IF(A1497="","ERRO: falta ID do registro",IF(COUNTIF(ex_id,A1497)&gt;1,"ERRO: ID do registro duplicado",IF(NOT(ISNUMBER(H1497)),"ERRO: data realizada ausente ou inválida",IF(AND(ISNUMBER(pcmd_emissao),N(H1497)&gt;N(pcmd_emissao)),"Verificar: realizada após a emissão","OK")))))</f>
        <v/>
      </c>
      <c r="S1497" s="53" t="n"/>
    </row>
    <row r="1498">
      <c r="A1498" s="25" t="n"/>
      <c r="B1498" s="29" t="n"/>
      <c r="C1498" s="25" t="n"/>
      <c r="D1498" s="23">
        <f>IF(OR(B1498="",C1498=""),"",B1498&amp;"|"&amp;C1498)</f>
        <v/>
      </c>
      <c r="E1498" s="29" t="n"/>
      <c r="F1498" s="52" t="n"/>
      <c r="G1498" s="49" t="n"/>
      <c r="H1498" s="49" t="n"/>
      <c r="I1498" s="30">
        <f>IF(OR(D1498="",NOT(ISNUMBER(G1498))),"",D1498&amp;"|"&amp;YEAR(G1498)&amp;"-"&amp;RIGHT("0"&amp;MONTH(G1498),2)&amp;"-"&amp;RIGHT("0"&amp;DAY(G1498),2))</f>
        <v/>
      </c>
      <c r="J1498" s="52" t="n"/>
      <c r="K1498" s="25" t="n"/>
      <c r="L1498" s="29" t="n"/>
      <c r="M1498" s="25" t="n"/>
      <c r="N1498" s="25" t="n"/>
      <c r="O1498" s="23">
        <f>IF(A1498&amp;B1498&amp;C1498="","",IF(I1498="","Sem vínculo",IF(COUNTIF(oc_chave,I1498)&gt;0,"Vinculada","Previsão não encontrada")))</f>
        <v/>
      </c>
      <c r="P1498" s="39">
        <f>IF(ISNUMBER(H1498),YEAR(H1498),"")</f>
        <v/>
      </c>
      <c r="Q1498" s="23">
        <f>IF(D1498="","",IF(COUNTIF(pl_chave,D1498)&gt;0,"No plano atual","Fora do plano: histórico preservado"))</f>
        <v/>
      </c>
      <c r="R1498" s="23">
        <f>IF(A1498&amp;B1498&amp;C1498="","",IF(A1498="","ERRO: falta ID do registro",IF(COUNTIF(ex_id,A1498)&gt;1,"ERRO: ID do registro duplicado",IF(NOT(ISNUMBER(H1498)),"ERRO: data realizada ausente ou inválida",IF(AND(ISNUMBER(pcmd_emissao),N(H1498)&gt;N(pcmd_emissao)),"Verificar: realizada após a emissão","OK")))))</f>
        <v/>
      </c>
      <c r="S1498" s="53" t="n"/>
    </row>
    <row r="1499">
      <c r="A1499" s="25" t="n"/>
      <c r="B1499" s="29" t="n"/>
      <c r="C1499" s="25" t="n"/>
      <c r="D1499" s="23">
        <f>IF(OR(B1499="",C1499=""),"",B1499&amp;"|"&amp;C1499)</f>
        <v/>
      </c>
      <c r="E1499" s="29" t="n"/>
      <c r="F1499" s="52" t="n"/>
      <c r="G1499" s="49" t="n"/>
      <c r="H1499" s="49" t="n"/>
      <c r="I1499" s="30">
        <f>IF(OR(D1499="",NOT(ISNUMBER(G1499))),"",D1499&amp;"|"&amp;YEAR(G1499)&amp;"-"&amp;RIGHT("0"&amp;MONTH(G1499),2)&amp;"-"&amp;RIGHT("0"&amp;DAY(G1499),2))</f>
        <v/>
      </c>
      <c r="J1499" s="52" t="n"/>
      <c r="K1499" s="25" t="n"/>
      <c r="L1499" s="29" t="n"/>
      <c r="M1499" s="25" t="n"/>
      <c r="N1499" s="25" t="n"/>
      <c r="O1499" s="23">
        <f>IF(A1499&amp;B1499&amp;C1499="","",IF(I1499="","Sem vínculo",IF(COUNTIF(oc_chave,I1499)&gt;0,"Vinculada","Previsão não encontrada")))</f>
        <v/>
      </c>
      <c r="P1499" s="39">
        <f>IF(ISNUMBER(H1499),YEAR(H1499),"")</f>
        <v/>
      </c>
      <c r="Q1499" s="23">
        <f>IF(D1499="","",IF(COUNTIF(pl_chave,D1499)&gt;0,"No plano atual","Fora do plano: histórico preservado"))</f>
        <v/>
      </c>
      <c r="R1499" s="23">
        <f>IF(A1499&amp;B1499&amp;C1499="","",IF(A1499="","ERRO: falta ID do registro",IF(COUNTIF(ex_id,A1499)&gt;1,"ERRO: ID do registro duplicado",IF(NOT(ISNUMBER(H1499)),"ERRO: data realizada ausente ou inválida",IF(AND(ISNUMBER(pcmd_emissao),N(H1499)&gt;N(pcmd_emissao)),"Verificar: realizada após a emissão","OK")))))</f>
        <v/>
      </c>
      <c r="S1499" s="53" t="n"/>
    </row>
    <row r="1500">
      <c r="A1500" s="25" t="n"/>
      <c r="B1500" s="29" t="n"/>
      <c r="C1500" s="25" t="n"/>
      <c r="D1500" s="23">
        <f>IF(OR(B1500="",C1500=""),"",B1500&amp;"|"&amp;C1500)</f>
        <v/>
      </c>
      <c r="E1500" s="29" t="n"/>
      <c r="F1500" s="52" t="n"/>
      <c r="G1500" s="49" t="n"/>
      <c r="H1500" s="49" t="n"/>
      <c r="I1500" s="30">
        <f>IF(OR(D1500="",NOT(ISNUMBER(G1500))),"",D1500&amp;"|"&amp;YEAR(G1500)&amp;"-"&amp;RIGHT("0"&amp;MONTH(G1500),2)&amp;"-"&amp;RIGHT("0"&amp;DAY(G1500),2))</f>
        <v/>
      </c>
      <c r="J1500" s="52" t="n"/>
      <c r="K1500" s="25" t="n"/>
      <c r="L1500" s="29" t="n"/>
      <c r="M1500" s="25" t="n"/>
      <c r="N1500" s="25" t="n"/>
      <c r="O1500" s="23">
        <f>IF(A1500&amp;B1500&amp;C1500="","",IF(I1500="","Sem vínculo",IF(COUNTIF(oc_chave,I1500)&gt;0,"Vinculada","Previsão não encontrada")))</f>
        <v/>
      </c>
      <c r="P1500" s="39">
        <f>IF(ISNUMBER(H1500),YEAR(H1500),"")</f>
        <v/>
      </c>
      <c r="Q1500" s="23">
        <f>IF(D1500="","",IF(COUNTIF(pl_chave,D1500)&gt;0,"No plano atual","Fora do plano: histórico preservado"))</f>
        <v/>
      </c>
      <c r="R1500" s="23">
        <f>IF(A1500&amp;B1500&amp;C1500="","",IF(A1500="","ERRO: falta ID do registro",IF(COUNTIF(ex_id,A1500)&gt;1,"ERRO: ID do registro duplicado",IF(NOT(ISNUMBER(H1500)),"ERRO: data realizada ausente ou inválida",IF(AND(ISNUMBER(pcmd_emissao),N(H1500)&gt;N(pcmd_emissao)),"Verificar: realizada após a emissão","OK")))))</f>
        <v/>
      </c>
      <c r="S1500" s="53" t="n"/>
    </row>
    <row r="1501">
      <c r="A1501" s="25" t="n"/>
      <c r="B1501" s="29" t="n"/>
      <c r="C1501" s="25" t="n"/>
      <c r="D1501" s="23">
        <f>IF(OR(B1501="",C1501=""),"",B1501&amp;"|"&amp;C1501)</f>
        <v/>
      </c>
      <c r="E1501" s="29" t="n"/>
      <c r="F1501" s="52" t="n"/>
      <c r="G1501" s="49" t="n"/>
      <c r="H1501" s="49" t="n"/>
      <c r="I1501" s="30">
        <f>IF(OR(D1501="",NOT(ISNUMBER(G1501))),"",D1501&amp;"|"&amp;YEAR(G1501)&amp;"-"&amp;RIGHT("0"&amp;MONTH(G1501),2)&amp;"-"&amp;RIGHT("0"&amp;DAY(G1501),2))</f>
        <v/>
      </c>
      <c r="J1501" s="52" t="n"/>
      <c r="K1501" s="25" t="n"/>
      <c r="L1501" s="29" t="n"/>
      <c r="M1501" s="25" t="n"/>
      <c r="N1501" s="25" t="n"/>
      <c r="O1501" s="23">
        <f>IF(A1501&amp;B1501&amp;C1501="","",IF(I1501="","Sem vínculo",IF(COUNTIF(oc_chave,I1501)&gt;0,"Vinculada","Previsão não encontrada")))</f>
        <v/>
      </c>
      <c r="P1501" s="39">
        <f>IF(ISNUMBER(H1501),YEAR(H1501),"")</f>
        <v/>
      </c>
      <c r="Q1501" s="23">
        <f>IF(D1501="","",IF(COUNTIF(pl_chave,D1501)&gt;0,"No plano atual","Fora do plano: histórico preservado"))</f>
        <v/>
      </c>
      <c r="R1501" s="23">
        <f>IF(A1501&amp;B1501&amp;C1501="","",IF(A1501="","ERRO: falta ID do registro",IF(COUNTIF(ex_id,A1501)&gt;1,"ERRO: ID do registro duplicado",IF(NOT(ISNUMBER(H1501)),"ERRO: data realizada ausente ou inválida",IF(AND(ISNUMBER(pcmd_emissao),N(H1501)&gt;N(pcmd_emissao)),"Verificar: realizada após a emissão","OK")))))</f>
        <v/>
      </c>
      <c r="S1501" s="53" t="n"/>
    </row>
    <row r="1502">
      <c r="A1502" s="25" t="n"/>
      <c r="B1502" s="29" t="n"/>
      <c r="C1502" s="25" t="n"/>
      <c r="D1502" s="23">
        <f>IF(OR(B1502="",C1502=""),"",B1502&amp;"|"&amp;C1502)</f>
        <v/>
      </c>
      <c r="E1502" s="29" t="n"/>
      <c r="F1502" s="52" t="n"/>
      <c r="G1502" s="49" t="n"/>
      <c r="H1502" s="49" t="n"/>
      <c r="I1502" s="30">
        <f>IF(OR(D1502="",NOT(ISNUMBER(G1502))),"",D1502&amp;"|"&amp;YEAR(G1502)&amp;"-"&amp;RIGHT("0"&amp;MONTH(G1502),2)&amp;"-"&amp;RIGHT("0"&amp;DAY(G1502),2))</f>
        <v/>
      </c>
      <c r="J1502" s="52" t="n"/>
      <c r="K1502" s="25" t="n"/>
      <c r="L1502" s="29" t="n"/>
      <c r="M1502" s="25" t="n"/>
      <c r="N1502" s="25" t="n"/>
      <c r="O1502" s="23">
        <f>IF(A1502&amp;B1502&amp;C1502="","",IF(I1502="","Sem vínculo",IF(COUNTIF(oc_chave,I1502)&gt;0,"Vinculada","Previsão não encontrada")))</f>
        <v/>
      </c>
      <c r="P1502" s="39">
        <f>IF(ISNUMBER(H1502),YEAR(H1502),"")</f>
        <v/>
      </c>
      <c r="Q1502" s="23">
        <f>IF(D1502="","",IF(COUNTIF(pl_chave,D1502)&gt;0,"No plano atual","Fora do plano: histórico preservado"))</f>
        <v/>
      </c>
      <c r="R1502" s="23">
        <f>IF(A1502&amp;B1502&amp;C1502="","",IF(A1502="","ERRO: falta ID do registro",IF(COUNTIF(ex_id,A1502)&gt;1,"ERRO: ID do registro duplicado",IF(NOT(ISNUMBER(H1502)),"ERRO: data realizada ausente ou inválida",IF(AND(ISNUMBER(pcmd_emissao),N(H1502)&gt;N(pcmd_emissao)),"Verificar: realizada após a emissão","OK")))))</f>
        <v/>
      </c>
      <c r="S1502" s="53" t="n"/>
    </row>
    <row r="1503">
      <c r="A1503" s="25" t="n"/>
      <c r="B1503" s="29" t="n"/>
      <c r="C1503" s="25" t="n"/>
      <c r="D1503" s="23">
        <f>IF(OR(B1503="",C1503=""),"",B1503&amp;"|"&amp;C1503)</f>
        <v/>
      </c>
      <c r="E1503" s="29" t="n"/>
      <c r="F1503" s="52" t="n"/>
      <c r="G1503" s="49" t="n"/>
      <c r="H1503" s="49" t="n"/>
      <c r="I1503" s="30">
        <f>IF(OR(D1503="",NOT(ISNUMBER(G1503))),"",D1503&amp;"|"&amp;YEAR(G1503)&amp;"-"&amp;RIGHT("0"&amp;MONTH(G1503),2)&amp;"-"&amp;RIGHT("0"&amp;DAY(G1503),2))</f>
        <v/>
      </c>
      <c r="J1503" s="52" t="n"/>
      <c r="K1503" s="25" t="n"/>
      <c r="L1503" s="29" t="n"/>
      <c r="M1503" s="25" t="n"/>
      <c r="N1503" s="25" t="n"/>
      <c r="O1503" s="23">
        <f>IF(A1503&amp;B1503&amp;C1503="","",IF(I1503="","Sem vínculo",IF(COUNTIF(oc_chave,I1503)&gt;0,"Vinculada","Previsão não encontrada")))</f>
        <v/>
      </c>
      <c r="P1503" s="39">
        <f>IF(ISNUMBER(H1503),YEAR(H1503),"")</f>
        <v/>
      </c>
      <c r="Q1503" s="23">
        <f>IF(D1503="","",IF(COUNTIF(pl_chave,D1503)&gt;0,"No plano atual","Fora do plano: histórico preservado"))</f>
        <v/>
      </c>
      <c r="R1503" s="23">
        <f>IF(A1503&amp;B1503&amp;C1503="","",IF(A1503="","ERRO: falta ID do registro",IF(COUNTIF(ex_id,A1503)&gt;1,"ERRO: ID do registro duplicado",IF(NOT(ISNUMBER(H1503)),"ERRO: data realizada ausente ou inválida",IF(AND(ISNUMBER(pcmd_emissao),N(H1503)&gt;N(pcmd_emissao)),"Verificar: realizada após a emissão","OK")))))</f>
        <v/>
      </c>
      <c r="S1503" s="53" t="n"/>
    </row>
    <row r="1504">
      <c r="A1504" s="25" t="n"/>
      <c r="B1504" s="29" t="n"/>
      <c r="C1504" s="25" t="n"/>
      <c r="D1504" s="23">
        <f>IF(OR(B1504="",C1504=""),"",B1504&amp;"|"&amp;C1504)</f>
        <v/>
      </c>
      <c r="E1504" s="29" t="n"/>
      <c r="F1504" s="52" t="n"/>
      <c r="G1504" s="49" t="n"/>
      <c r="H1504" s="49" t="n"/>
      <c r="I1504" s="30">
        <f>IF(OR(D1504="",NOT(ISNUMBER(G1504))),"",D1504&amp;"|"&amp;YEAR(G1504)&amp;"-"&amp;RIGHT("0"&amp;MONTH(G1504),2)&amp;"-"&amp;RIGHT("0"&amp;DAY(G1504),2))</f>
        <v/>
      </c>
      <c r="J1504" s="52" t="n"/>
      <c r="K1504" s="25" t="n"/>
      <c r="L1504" s="29" t="n"/>
      <c r="M1504" s="25" t="n"/>
      <c r="N1504" s="25" t="n"/>
      <c r="O1504" s="23">
        <f>IF(A1504&amp;B1504&amp;C1504="","",IF(I1504="","Sem vínculo",IF(COUNTIF(oc_chave,I1504)&gt;0,"Vinculada","Previsão não encontrada")))</f>
        <v/>
      </c>
      <c r="P1504" s="39">
        <f>IF(ISNUMBER(H1504),YEAR(H1504),"")</f>
        <v/>
      </c>
      <c r="Q1504" s="23">
        <f>IF(D1504="","",IF(COUNTIF(pl_chave,D1504)&gt;0,"No plano atual","Fora do plano: histórico preservado"))</f>
        <v/>
      </c>
      <c r="R1504" s="23">
        <f>IF(A1504&amp;B1504&amp;C1504="","",IF(A1504="","ERRO: falta ID do registro",IF(COUNTIF(ex_id,A1504)&gt;1,"ERRO: ID do registro duplicado",IF(NOT(ISNUMBER(H1504)),"ERRO: data realizada ausente ou inválida",IF(AND(ISNUMBER(pcmd_emissao),N(H1504)&gt;N(pcmd_emissao)),"Verificar: realizada após a emissão","OK")))))</f>
        <v/>
      </c>
      <c r="S1504" s="53" t="n"/>
    </row>
    <row r="1505">
      <c r="A1505" s="25" t="n"/>
      <c r="B1505" s="29" t="n"/>
      <c r="C1505" s="25" t="n"/>
      <c r="D1505" s="23">
        <f>IF(OR(B1505="",C1505=""),"",B1505&amp;"|"&amp;C1505)</f>
        <v/>
      </c>
      <c r="E1505" s="29" t="n"/>
      <c r="F1505" s="52" t="n"/>
      <c r="G1505" s="49" t="n"/>
      <c r="H1505" s="49" t="n"/>
      <c r="I1505" s="30">
        <f>IF(OR(D1505="",NOT(ISNUMBER(G1505))),"",D1505&amp;"|"&amp;YEAR(G1505)&amp;"-"&amp;RIGHT("0"&amp;MONTH(G1505),2)&amp;"-"&amp;RIGHT("0"&amp;DAY(G1505),2))</f>
        <v/>
      </c>
      <c r="J1505" s="52" t="n"/>
      <c r="K1505" s="25" t="n"/>
      <c r="L1505" s="29" t="n"/>
      <c r="M1505" s="25" t="n"/>
      <c r="N1505" s="25" t="n"/>
      <c r="O1505" s="23">
        <f>IF(A1505&amp;B1505&amp;C1505="","",IF(I1505="","Sem vínculo",IF(COUNTIF(oc_chave,I1505)&gt;0,"Vinculada","Previsão não encontrada")))</f>
        <v/>
      </c>
      <c r="P1505" s="39">
        <f>IF(ISNUMBER(H1505),YEAR(H1505),"")</f>
        <v/>
      </c>
      <c r="Q1505" s="23">
        <f>IF(D1505="","",IF(COUNTIF(pl_chave,D1505)&gt;0,"No plano atual","Fora do plano: histórico preservado"))</f>
        <v/>
      </c>
      <c r="R1505" s="23">
        <f>IF(A1505&amp;B1505&amp;C1505="","",IF(A1505="","ERRO: falta ID do registro",IF(COUNTIF(ex_id,A1505)&gt;1,"ERRO: ID do registro duplicado",IF(NOT(ISNUMBER(H1505)),"ERRO: data realizada ausente ou inválida",IF(AND(ISNUMBER(pcmd_emissao),N(H1505)&gt;N(pcmd_emissao)),"Verificar: realizada após a emissão","OK")))))</f>
        <v/>
      </c>
      <c r="S1505" s="53" t="n"/>
    </row>
    <row r="1506">
      <c r="A1506" s="25" t="n"/>
      <c r="B1506" s="29" t="n"/>
      <c r="C1506" s="25" t="n"/>
      <c r="D1506" s="23">
        <f>IF(OR(B1506="",C1506=""),"",B1506&amp;"|"&amp;C1506)</f>
        <v/>
      </c>
      <c r="E1506" s="29" t="n"/>
      <c r="F1506" s="52" t="n"/>
      <c r="G1506" s="49" t="n"/>
      <c r="H1506" s="49" t="n"/>
      <c r="I1506" s="30">
        <f>IF(OR(D1506="",NOT(ISNUMBER(G1506))),"",D1506&amp;"|"&amp;YEAR(G1506)&amp;"-"&amp;RIGHT("0"&amp;MONTH(G1506),2)&amp;"-"&amp;RIGHT("0"&amp;DAY(G1506),2))</f>
        <v/>
      </c>
      <c r="J1506" s="52" t="n"/>
      <c r="K1506" s="25" t="n"/>
      <c r="L1506" s="29" t="n"/>
      <c r="M1506" s="25" t="n"/>
      <c r="N1506" s="25" t="n"/>
      <c r="O1506" s="23">
        <f>IF(A1506&amp;B1506&amp;C1506="","",IF(I1506="","Sem vínculo",IF(COUNTIF(oc_chave,I1506)&gt;0,"Vinculada","Previsão não encontrada")))</f>
        <v/>
      </c>
      <c r="P1506" s="39">
        <f>IF(ISNUMBER(H1506),YEAR(H1506),"")</f>
        <v/>
      </c>
      <c r="Q1506" s="23">
        <f>IF(D1506="","",IF(COUNTIF(pl_chave,D1506)&gt;0,"No plano atual","Fora do plano: histórico preservado"))</f>
        <v/>
      </c>
      <c r="R1506" s="23">
        <f>IF(A1506&amp;B1506&amp;C1506="","",IF(A1506="","ERRO: falta ID do registro",IF(COUNTIF(ex_id,A1506)&gt;1,"ERRO: ID do registro duplicado",IF(NOT(ISNUMBER(H1506)),"ERRO: data realizada ausente ou inválida",IF(AND(ISNUMBER(pcmd_emissao),N(H1506)&gt;N(pcmd_emissao)),"Verificar: realizada após a emissão","OK")))))</f>
        <v/>
      </c>
      <c r="S1506" s="53" t="n"/>
    </row>
    <row r="1507">
      <c r="A1507" s="25" t="n"/>
      <c r="B1507" s="29" t="n"/>
      <c r="C1507" s="25" t="n"/>
      <c r="D1507" s="23">
        <f>IF(OR(B1507="",C1507=""),"",B1507&amp;"|"&amp;C1507)</f>
        <v/>
      </c>
      <c r="E1507" s="29" t="n"/>
      <c r="F1507" s="52" t="n"/>
      <c r="G1507" s="49" t="n"/>
      <c r="H1507" s="49" t="n"/>
      <c r="I1507" s="30">
        <f>IF(OR(D1507="",NOT(ISNUMBER(G1507))),"",D1507&amp;"|"&amp;YEAR(G1507)&amp;"-"&amp;RIGHT("0"&amp;MONTH(G1507),2)&amp;"-"&amp;RIGHT("0"&amp;DAY(G1507),2))</f>
        <v/>
      </c>
      <c r="J1507" s="52" t="n"/>
      <c r="K1507" s="25" t="n"/>
      <c r="L1507" s="29" t="n"/>
      <c r="M1507" s="25" t="n"/>
      <c r="N1507" s="25" t="n"/>
      <c r="O1507" s="23">
        <f>IF(A1507&amp;B1507&amp;C1507="","",IF(I1507="","Sem vínculo",IF(COUNTIF(oc_chave,I1507)&gt;0,"Vinculada","Previsão não encontrada")))</f>
        <v/>
      </c>
      <c r="P1507" s="39">
        <f>IF(ISNUMBER(H1507),YEAR(H1507),"")</f>
        <v/>
      </c>
      <c r="Q1507" s="23">
        <f>IF(D1507="","",IF(COUNTIF(pl_chave,D1507)&gt;0,"No plano atual","Fora do plano: histórico preservado"))</f>
        <v/>
      </c>
      <c r="R1507" s="23">
        <f>IF(A1507&amp;B1507&amp;C1507="","",IF(A1507="","ERRO: falta ID do registro",IF(COUNTIF(ex_id,A1507)&gt;1,"ERRO: ID do registro duplicado",IF(NOT(ISNUMBER(H1507)),"ERRO: data realizada ausente ou inválida",IF(AND(ISNUMBER(pcmd_emissao),N(H1507)&gt;N(pcmd_emissao)),"Verificar: realizada após a emissão","OK")))))</f>
        <v/>
      </c>
      <c r="S1507" s="53" t="n"/>
    </row>
    <row r="1508">
      <c r="A1508" s="25" t="n"/>
      <c r="B1508" s="29" t="n"/>
      <c r="C1508" s="25" t="n"/>
      <c r="D1508" s="23">
        <f>IF(OR(B1508="",C1508=""),"",B1508&amp;"|"&amp;C1508)</f>
        <v/>
      </c>
      <c r="E1508" s="29" t="n"/>
      <c r="F1508" s="52" t="n"/>
      <c r="G1508" s="49" t="n"/>
      <c r="H1508" s="49" t="n"/>
      <c r="I1508" s="30">
        <f>IF(OR(D1508="",NOT(ISNUMBER(G1508))),"",D1508&amp;"|"&amp;YEAR(G1508)&amp;"-"&amp;RIGHT("0"&amp;MONTH(G1508),2)&amp;"-"&amp;RIGHT("0"&amp;DAY(G1508),2))</f>
        <v/>
      </c>
      <c r="J1508" s="52" t="n"/>
      <c r="K1508" s="25" t="n"/>
      <c r="L1508" s="29" t="n"/>
      <c r="M1508" s="25" t="n"/>
      <c r="N1508" s="25" t="n"/>
      <c r="O1508" s="23">
        <f>IF(A1508&amp;B1508&amp;C1508="","",IF(I1508="","Sem vínculo",IF(COUNTIF(oc_chave,I1508)&gt;0,"Vinculada","Previsão não encontrada")))</f>
        <v/>
      </c>
      <c r="P1508" s="39">
        <f>IF(ISNUMBER(H1508),YEAR(H1508),"")</f>
        <v/>
      </c>
      <c r="Q1508" s="23">
        <f>IF(D1508="","",IF(COUNTIF(pl_chave,D1508)&gt;0,"No plano atual","Fora do plano: histórico preservado"))</f>
        <v/>
      </c>
      <c r="R1508" s="23">
        <f>IF(A1508&amp;B1508&amp;C1508="","",IF(A1508="","ERRO: falta ID do registro",IF(COUNTIF(ex_id,A1508)&gt;1,"ERRO: ID do registro duplicado",IF(NOT(ISNUMBER(H1508)),"ERRO: data realizada ausente ou inválida",IF(AND(ISNUMBER(pcmd_emissao),N(H1508)&gt;N(pcmd_emissao)),"Verificar: realizada após a emissão","OK")))))</f>
        <v/>
      </c>
      <c r="S1508" s="53" t="n"/>
    </row>
    <row r="1509">
      <c r="A1509" s="25" t="n"/>
      <c r="B1509" s="29" t="n"/>
      <c r="C1509" s="25" t="n"/>
      <c r="D1509" s="23">
        <f>IF(OR(B1509="",C1509=""),"",B1509&amp;"|"&amp;C1509)</f>
        <v/>
      </c>
      <c r="E1509" s="29" t="n"/>
      <c r="F1509" s="52" t="n"/>
      <c r="G1509" s="49" t="n"/>
      <c r="H1509" s="49" t="n"/>
      <c r="I1509" s="30">
        <f>IF(OR(D1509="",NOT(ISNUMBER(G1509))),"",D1509&amp;"|"&amp;YEAR(G1509)&amp;"-"&amp;RIGHT("0"&amp;MONTH(G1509),2)&amp;"-"&amp;RIGHT("0"&amp;DAY(G1509),2))</f>
        <v/>
      </c>
      <c r="J1509" s="52" t="n"/>
      <c r="K1509" s="25" t="n"/>
      <c r="L1509" s="29" t="n"/>
      <c r="M1509" s="25" t="n"/>
      <c r="N1509" s="25" t="n"/>
      <c r="O1509" s="23">
        <f>IF(A1509&amp;B1509&amp;C1509="","",IF(I1509="","Sem vínculo",IF(COUNTIF(oc_chave,I1509)&gt;0,"Vinculada","Previsão não encontrada")))</f>
        <v/>
      </c>
      <c r="P1509" s="39">
        <f>IF(ISNUMBER(H1509),YEAR(H1509),"")</f>
        <v/>
      </c>
      <c r="Q1509" s="23">
        <f>IF(D1509="","",IF(COUNTIF(pl_chave,D1509)&gt;0,"No plano atual","Fora do plano: histórico preservado"))</f>
        <v/>
      </c>
      <c r="R1509" s="23">
        <f>IF(A1509&amp;B1509&amp;C1509="","",IF(A1509="","ERRO: falta ID do registro",IF(COUNTIF(ex_id,A1509)&gt;1,"ERRO: ID do registro duplicado",IF(NOT(ISNUMBER(H1509)),"ERRO: data realizada ausente ou inválida",IF(AND(ISNUMBER(pcmd_emissao),N(H1509)&gt;N(pcmd_emissao)),"Verificar: realizada após a emissão","OK")))))</f>
        <v/>
      </c>
      <c r="S1509" s="53" t="n"/>
    </row>
    <row r="1510">
      <c r="A1510" s="25" t="n"/>
      <c r="B1510" s="29" t="n"/>
      <c r="C1510" s="25" t="n"/>
      <c r="D1510" s="23">
        <f>IF(OR(B1510="",C1510=""),"",B1510&amp;"|"&amp;C1510)</f>
        <v/>
      </c>
      <c r="E1510" s="29" t="n"/>
      <c r="F1510" s="52" t="n"/>
      <c r="G1510" s="49" t="n"/>
      <c r="H1510" s="49" t="n"/>
      <c r="I1510" s="30">
        <f>IF(OR(D1510="",NOT(ISNUMBER(G1510))),"",D1510&amp;"|"&amp;YEAR(G1510)&amp;"-"&amp;RIGHT("0"&amp;MONTH(G1510),2)&amp;"-"&amp;RIGHT("0"&amp;DAY(G1510),2))</f>
        <v/>
      </c>
      <c r="J1510" s="52" t="n"/>
      <c r="K1510" s="25" t="n"/>
      <c r="L1510" s="29" t="n"/>
      <c r="M1510" s="25" t="n"/>
      <c r="N1510" s="25" t="n"/>
      <c r="O1510" s="23">
        <f>IF(A1510&amp;B1510&amp;C1510="","",IF(I1510="","Sem vínculo",IF(COUNTIF(oc_chave,I1510)&gt;0,"Vinculada","Previsão não encontrada")))</f>
        <v/>
      </c>
      <c r="P1510" s="39">
        <f>IF(ISNUMBER(H1510),YEAR(H1510),"")</f>
        <v/>
      </c>
      <c r="Q1510" s="23">
        <f>IF(D1510="","",IF(COUNTIF(pl_chave,D1510)&gt;0,"No plano atual","Fora do plano: histórico preservado"))</f>
        <v/>
      </c>
      <c r="R1510" s="23">
        <f>IF(A1510&amp;B1510&amp;C1510="","",IF(A1510="","ERRO: falta ID do registro",IF(COUNTIF(ex_id,A1510)&gt;1,"ERRO: ID do registro duplicado",IF(NOT(ISNUMBER(H1510)),"ERRO: data realizada ausente ou inválida",IF(AND(ISNUMBER(pcmd_emissao),N(H1510)&gt;N(pcmd_emissao)),"Verificar: realizada após a emissão","OK")))))</f>
        <v/>
      </c>
      <c r="S1510" s="53" t="n"/>
    </row>
    <row r="1511">
      <c r="A1511" s="25" t="n"/>
      <c r="B1511" s="29" t="n"/>
      <c r="C1511" s="25" t="n"/>
      <c r="D1511" s="23">
        <f>IF(OR(B1511="",C1511=""),"",B1511&amp;"|"&amp;C1511)</f>
        <v/>
      </c>
      <c r="E1511" s="29" t="n"/>
      <c r="F1511" s="52" t="n"/>
      <c r="G1511" s="49" t="n"/>
      <c r="H1511" s="49" t="n"/>
      <c r="I1511" s="30">
        <f>IF(OR(D1511="",NOT(ISNUMBER(G1511))),"",D1511&amp;"|"&amp;YEAR(G1511)&amp;"-"&amp;RIGHT("0"&amp;MONTH(G1511),2)&amp;"-"&amp;RIGHT("0"&amp;DAY(G1511),2))</f>
        <v/>
      </c>
      <c r="J1511" s="52" t="n"/>
      <c r="K1511" s="25" t="n"/>
      <c r="L1511" s="29" t="n"/>
      <c r="M1511" s="25" t="n"/>
      <c r="N1511" s="25" t="n"/>
      <c r="O1511" s="23">
        <f>IF(A1511&amp;B1511&amp;C1511="","",IF(I1511="","Sem vínculo",IF(COUNTIF(oc_chave,I1511)&gt;0,"Vinculada","Previsão não encontrada")))</f>
        <v/>
      </c>
      <c r="P1511" s="39">
        <f>IF(ISNUMBER(H1511),YEAR(H1511),"")</f>
        <v/>
      </c>
      <c r="Q1511" s="23">
        <f>IF(D1511="","",IF(COUNTIF(pl_chave,D1511)&gt;0,"No plano atual","Fora do plano: histórico preservado"))</f>
        <v/>
      </c>
      <c r="R1511" s="23">
        <f>IF(A1511&amp;B1511&amp;C1511="","",IF(A1511="","ERRO: falta ID do registro",IF(COUNTIF(ex_id,A1511)&gt;1,"ERRO: ID do registro duplicado",IF(NOT(ISNUMBER(H1511)),"ERRO: data realizada ausente ou inválida",IF(AND(ISNUMBER(pcmd_emissao),N(H1511)&gt;N(pcmd_emissao)),"Verificar: realizada após a emissão","OK")))))</f>
        <v/>
      </c>
      <c r="S1511" s="53" t="n"/>
    </row>
    <row r="1512">
      <c r="A1512" s="25" t="n"/>
      <c r="B1512" s="29" t="n"/>
      <c r="C1512" s="25" t="n"/>
      <c r="D1512" s="23">
        <f>IF(OR(B1512="",C1512=""),"",B1512&amp;"|"&amp;C1512)</f>
        <v/>
      </c>
      <c r="E1512" s="29" t="n"/>
      <c r="F1512" s="52" t="n"/>
      <c r="G1512" s="49" t="n"/>
      <c r="H1512" s="49" t="n"/>
      <c r="I1512" s="30">
        <f>IF(OR(D1512="",NOT(ISNUMBER(G1512))),"",D1512&amp;"|"&amp;YEAR(G1512)&amp;"-"&amp;RIGHT("0"&amp;MONTH(G1512),2)&amp;"-"&amp;RIGHT("0"&amp;DAY(G1512),2))</f>
        <v/>
      </c>
      <c r="J1512" s="52" t="n"/>
      <c r="K1512" s="25" t="n"/>
      <c r="L1512" s="29" t="n"/>
      <c r="M1512" s="25" t="n"/>
      <c r="N1512" s="25" t="n"/>
      <c r="O1512" s="23">
        <f>IF(A1512&amp;B1512&amp;C1512="","",IF(I1512="","Sem vínculo",IF(COUNTIF(oc_chave,I1512)&gt;0,"Vinculada","Previsão não encontrada")))</f>
        <v/>
      </c>
      <c r="P1512" s="39">
        <f>IF(ISNUMBER(H1512),YEAR(H1512),"")</f>
        <v/>
      </c>
      <c r="Q1512" s="23">
        <f>IF(D1512="","",IF(COUNTIF(pl_chave,D1512)&gt;0,"No plano atual","Fora do plano: histórico preservado"))</f>
        <v/>
      </c>
      <c r="R1512" s="23">
        <f>IF(A1512&amp;B1512&amp;C1512="","",IF(A1512="","ERRO: falta ID do registro",IF(COUNTIF(ex_id,A1512)&gt;1,"ERRO: ID do registro duplicado",IF(NOT(ISNUMBER(H1512)),"ERRO: data realizada ausente ou inválida",IF(AND(ISNUMBER(pcmd_emissao),N(H1512)&gt;N(pcmd_emissao)),"Verificar: realizada após a emissão","OK")))))</f>
        <v/>
      </c>
      <c r="S1512" s="53" t="n"/>
    </row>
    <row r="1513">
      <c r="A1513" s="25" t="n"/>
      <c r="B1513" s="29" t="n"/>
      <c r="C1513" s="25" t="n"/>
      <c r="D1513" s="23">
        <f>IF(OR(B1513="",C1513=""),"",B1513&amp;"|"&amp;C1513)</f>
        <v/>
      </c>
      <c r="E1513" s="29" t="n"/>
      <c r="F1513" s="52" t="n"/>
      <c r="G1513" s="49" t="n"/>
      <c r="H1513" s="49" t="n"/>
      <c r="I1513" s="30">
        <f>IF(OR(D1513="",NOT(ISNUMBER(G1513))),"",D1513&amp;"|"&amp;YEAR(G1513)&amp;"-"&amp;RIGHT("0"&amp;MONTH(G1513),2)&amp;"-"&amp;RIGHT("0"&amp;DAY(G1513),2))</f>
        <v/>
      </c>
      <c r="J1513" s="52" t="n"/>
      <c r="K1513" s="25" t="n"/>
      <c r="L1513" s="29" t="n"/>
      <c r="M1513" s="25" t="n"/>
      <c r="N1513" s="25" t="n"/>
      <c r="O1513" s="23">
        <f>IF(A1513&amp;B1513&amp;C1513="","",IF(I1513="","Sem vínculo",IF(COUNTIF(oc_chave,I1513)&gt;0,"Vinculada","Previsão não encontrada")))</f>
        <v/>
      </c>
      <c r="P1513" s="39">
        <f>IF(ISNUMBER(H1513),YEAR(H1513),"")</f>
        <v/>
      </c>
      <c r="Q1513" s="23">
        <f>IF(D1513="","",IF(COUNTIF(pl_chave,D1513)&gt;0,"No plano atual","Fora do plano: histórico preservado"))</f>
        <v/>
      </c>
      <c r="R1513" s="23">
        <f>IF(A1513&amp;B1513&amp;C1513="","",IF(A1513="","ERRO: falta ID do registro",IF(COUNTIF(ex_id,A1513)&gt;1,"ERRO: ID do registro duplicado",IF(NOT(ISNUMBER(H1513)),"ERRO: data realizada ausente ou inválida",IF(AND(ISNUMBER(pcmd_emissao),N(H1513)&gt;N(pcmd_emissao)),"Verificar: realizada após a emissão","OK")))))</f>
        <v/>
      </c>
      <c r="S1513" s="53" t="n"/>
    </row>
    <row r="1514">
      <c r="A1514" s="25" t="n"/>
      <c r="B1514" s="29" t="n"/>
      <c r="C1514" s="25" t="n"/>
      <c r="D1514" s="23">
        <f>IF(OR(B1514="",C1514=""),"",B1514&amp;"|"&amp;C1514)</f>
        <v/>
      </c>
      <c r="E1514" s="29" t="n"/>
      <c r="F1514" s="52" t="n"/>
      <c r="G1514" s="49" t="n"/>
      <c r="H1514" s="49" t="n"/>
      <c r="I1514" s="30">
        <f>IF(OR(D1514="",NOT(ISNUMBER(G1514))),"",D1514&amp;"|"&amp;YEAR(G1514)&amp;"-"&amp;RIGHT("0"&amp;MONTH(G1514),2)&amp;"-"&amp;RIGHT("0"&amp;DAY(G1514),2))</f>
        <v/>
      </c>
      <c r="J1514" s="52" t="n"/>
      <c r="K1514" s="25" t="n"/>
      <c r="L1514" s="29" t="n"/>
      <c r="M1514" s="25" t="n"/>
      <c r="N1514" s="25" t="n"/>
      <c r="O1514" s="23">
        <f>IF(A1514&amp;B1514&amp;C1514="","",IF(I1514="","Sem vínculo",IF(COUNTIF(oc_chave,I1514)&gt;0,"Vinculada","Previsão não encontrada")))</f>
        <v/>
      </c>
      <c r="P1514" s="39">
        <f>IF(ISNUMBER(H1514),YEAR(H1514),"")</f>
        <v/>
      </c>
      <c r="Q1514" s="23">
        <f>IF(D1514="","",IF(COUNTIF(pl_chave,D1514)&gt;0,"No plano atual","Fora do plano: histórico preservado"))</f>
        <v/>
      </c>
      <c r="R1514" s="23">
        <f>IF(A1514&amp;B1514&amp;C1514="","",IF(A1514="","ERRO: falta ID do registro",IF(COUNTIF(ex_id,A1514)&gt;1,"ERRO: ID do registro duplicado",IF(NOT(ISNUMBER(H1514)),"ERRO: data realizada ausente ou inválida",IF(AND(ISNUMBER(pcmd_emissao),N(H1514)&gt;N(pcmd_emissao)),"Verificar: realizada após a emissão","OK")))))</f>
        <v/>
      </c>
      <c r="S1514" s="53" t="n"/>
    </row>
    <row r="1515">
      <c r="A1515" s="25" t="n"/>
      <c r="B1515" s="29" t="n"/>
      <c r="C1515" s="25" t="n"/>
      <c r="D1515" s="23">
        <f>IF(OR(B1515="",C1515=""),"",B1515&amp;"|"&amp;C1515)</f>
        <v/>
      </c>
      <c r="E1515" s="29" t="n"/>
      <c r="F1515" s="52" t="n"/>
      <c r="G1515" s="49" t="n"/>
      <c r="H1515" s="49" t="n"/>
      <c r="I1515" s="30">
        <f>IF(OR(D1515="",NOT(ISNUMBER(G1515))),"",D1515&amp;"|"&amp;YEAR(G1515)&amp;"-"&amp;RIGHT("0"&amp;MONTH(G1515),2)&amp;"-"&amp;RIGHT("0"&amp;DAY(G1515),2))</f>
        <v/>
      </c>
      <c r="J1515" s="52" t="n"/>
      <c r="K1515" s="25" t="n"/>
      <c r="L1515" s="29" t="n"/>
      <c r="M1515" s="25" t="n"/>
      <c r="N1515" s="25" t="n"/>
      <c r="O1515" s="23">
        <f>IF(A1515&amp;B1515&amp;C1515="","",IF(I1515="","Sem vínculo",IF(COUNTIF(oc_chave,I1515)&gt;0,"Vinculada","Previsão não encontrada")))</f>
        <v/>
      </c>
      <c r="P1515" s="39">
        <f>IF(ISNUMBER(H1515),YEAR(H1515),"")</f>
        <v/>
      </c>
      <c r="Q1515" s="23">
        <f>IF(D1515="","",IF(COUNTIF(pl_chave,D1515)&gt;0,"No plano atual","Fora do plano: histórico preservado"))</f>
        <v/>
      </c>
      <c r="R1515" s="23">
        <f>IF(A1515&amp;B1515&amp;C1515="","",IF(A1515="","ERRO: falta ID do registro",IF(COUNTIF(ex_id,A1515)&gt;1,"ERRO: ID do registro duplicado",IF(NOT(ISNUMBER(H1515)),"ERRO: data realizada ausente ou inválida",IF(AND(ISNUMBER(pcmd_emissao),N(H1515)&gt;N(pcmd_emissao)),"Verificar: realizada após a emissão","OK")))))</f>
        <v/>
      </c>
      <c r="S1515" s="53" t="n"/>
    </row>
    <row r="1516">
      <c r="A1516" s="25" t="n"/>
      <c r="B1516" s="29" t="n"/>
      <c r="C1516" s="25" t="n"/>
      <c r="D1516" s="23">
        <f>IF(OR(B1516="",C1516=""),"",B1516&amp;"|"&amp;C1516)</f>
        <v/>
      </c>
      <c r="E1516" s="29" t="n"/>
      <c r="F1516" s="52" t="n"/>
      <c r="G1516" s="49" t="n"/>
      <c r="H1516" s="49" t="n"/>
      <c r="I1516" s="30">
        <f>IF(OR(D1516="",NOT(ISNUMBER(G1516))),"",D1516&amp;"|"&amp;YEAR(G1516)&amp;"-"&amp;RIGHT("0"&amp;MONTH(G1516),2)&amp;"-"&amp;RIGHT("0"&amp;DAY(G1516),2))</f>
        <v/>
      </c>
      <c r="J1516" s="52" t="n"/>
      <c r="K1516" s="25" t="n"/>
      <c r="L1516" s="29" t="n"/>
      <c r="M1516" s="25" t="n"/>
      <c r="N1516" s="25" t="n"/>
      <c r="O1516" s="23">
        <f>IF(A1516&amp;B1516&amp;C1516="","",IF(I1516="","Sem vínculo",IF(COUNTIF(oc_chave,I1516)&gt;0,"Vinculada","Previsão não encontrada")))</f>
        <v/>
      </c>
      <c r="P1516" s="39">
        <f>IF(ISNUMBER(H1516),YEAR(H1516),"")</f>
        <v/>
      </c>
      <c r="Q1516" s="23">
        <f>IF(D1516="","",IF(COUNTIF(pl_chave,D1516)&gt;0,"No plano atual","Fora do plano: histórico preservado"))</f>
        <v/>
      </c>
      <c r="R1516" s="23">
        <f>IF(A1516&amp;B1516&amp;C1516="","",IF(A1516="","ERRO: falta ID do registro",IF(COUNTIF(ex_id,A1516)&gt;1,"ERRO: ID do registro duplicado",IF(NOT(ISNUMBER(H1516)),"ERRO: data realizada ausente ou inválida",IF(AND(ISNUMBER(pcmd_emissao),N(H1516)&gt;N(pcmd_emissao)),"Verificar: realizada após a emissão","OK")))))</f>
        <v/>
      </c>
      <c r="S1516" s="53" t="n"/>
    </row>
    <row r="1517">
      <c r="A1517" s="25" t="n"/>
      <c r="B1517" s="29" t="n"/>
      <c r="C1517" s="25" t="n"/>
      <c r="D1517" s="23">
        <f>IF(OR(B1517="",C1517=""),"",B1517&amp;"|"&amp;C1517)</f>
        <v/>
      </c>
      <c r="E1517" s="29" t="n"/>
      <c r="F1517" s="52" t="n"/>
      <c r="G1517" s="49" t="n"/>
      <c r="H1517" s="49" t="n"/>
      <c r="I1517" s="30">
        <f>IF(OR(D1517="",NOT(ISNUMBER(G1517))),"",D1517&amp;"|"&amp;YEAR(G1517)&amp;"-"&amp;RIGHT("0"&amp;MONTH(G1517),2)&amp;"-"&amp;RIGHT("0"&amp;DAY(G1517),2))</f>
        <v/>
      </c>
      <c r="J1517" s="52" t="n"/>
      <c r="K1517" s="25" t="n"/>
      <c r="L1517" s="29" t="n"/>
      <c r="M1517" s="25" t="n"/>
      <c r="N1517" s="25" t="n"/>
      <c r="O1517" s="23">
        <f>IF(A1517&amp;B1517&amp;C1517="","",IF(I1517="","Sem vínculo",IF(COUNTIF(oc_chave,I1517)&gt;0,"Vinculada","Previsão não encontrada")))</f>
        <v/>
      </c>
      <c r="P1517" s="39">
        <f>IF(ISNUMBER(H1517),YEAR(H1517),"")</f>
        <v/>
      </c>
      <c r="Q1517" s="23">
        <f>IF(D1517="","",IF(COUNTIF(pl_chave,D1517)&gt;0,"No plano atual","Fora do plano: histórico preservado"))</f>
        <v/>
      </c>
      <c r="R1517" s="23">
        <f>IF(A1517&amp;B1517&amp;C1517="","",IF(A1517="","ERRO: falta ID do registro",IF(COUNTIF(ex_id,A1517)&gt;1,"ERRO: ID do registro duplicado",IF(NOT(ISNUMBER(H1517)),"ERRO: data realizada ausente ou inválida",IF(AND(ISNUMBER(pcmd_emissao),N(H1517)&gt;N(pcmd_emissao)),"Verificar: realizada após a emissão","OK")))))</f>
        <v/>
      </c>
      <c r="S1517" s="53" t="n"/>
    </row>
    <row r="1518">
      <c r="A1518" s="25" t="n"/>
      <c r="B1518" s="29" t="n"/>
      <c r="C1518" s="25" t="n"/>
      <c r="D1518" s="23">
        <f>IF(OR(B1518="",C1518=""),"",B1518&amp;"|"&amp;C1518)</f>
        <v/>
      </c>
      <c r="E1518" s="29" t="n"/>
      <c r="F1518" s="52" t="n"/>
      <c r="G1518" s="49" t="n"/>
      <c r="H1518" s="49" t="n"/>
      <c r="I1518" s="30">
        <f>IF(OR(D1518="",NOT(ISNUMBER(G1518))),"",D1518&amp;"|"&amp;YEAR(G1518)&amp;"-"&amp;RIGHT("0"&amp;MONTH(G1518),2)&amp;"-"&amp;RIGHT("0"&amp;DAY(G1518),2))</f>
        <v/>
      </c>
      <c r="J1518" s="52" t="n"/>
      <c r="K1518" s="25" t="n"/>
      <c r="L1518" s="29" t="n"/>
      <c r="M1518" s="25" t="n"/>
      <c r="N1518" s="25" t="n"/>
      <c r="O1518" s="23">
        <f>IF(A1518&amp;B1518&amp;C1518="","",IF(I1518="","Sem vínculo",IF(COUNTIF(oc_chave,I1518)&gt;0,"Vinculada","Previsão não encontrada")))</f>
        <v/>
      </c>
      <c r="P1518" s="39">
        <f>IF(ISNUMBER(H1518),YEAR(H1518),"")</f>
        <v/>
      </c>
      <c r="Q1518" s="23">
        <f>IF(D1518="","",IF(COUNTIF(pl_chave,D1518)&gt;0,"No plano atual","Fora do plano: histórico preservado"))</f>
        <v/>
      </c>
      <c r="R1518" s="23">
        <f>IF(A1518&amp;B1518&amp;C1518="","",IF(A1518="","ERRO: falta ID do registro",IF(COUNTIF(ex_id,A1518)&gt;1,"ERRO: ID do registro duplicado",IF(NOT(ISNUMBER(H1518)),"ERRO: data realizada ausente ou inválida",IF(AND(ISNUMBER(pcmd_emissao),N(H1518)&gt;N(pcmd_emissao)),"Verificar: realizada após a emissão","OK")))))</f>
        <v/>
      </c>
      <c r="S1518" s="53" t="n"/>
    </row>
    <row r="1519">
      <c r="A1519" s="25" t="n"/>
      <c r="B1519" s="29" t="n"/>
      <c r="C1519" s="25" t="n"/>
      <c r="D1519" s="23">
        <f>IF(OR(B1519="",C1519=""),"",B1519&amp;"|"&amp;C1519)</f>
        <v/>
      </c>
      <c r="E1519" s="29" t="n"/>
      <c r="F1519" s="52" t="n"/>
      <c r="G1519" s="49" t="n"/>
      <c r="H1519" s="49" t="n"/>
      <c r="I1519" s="30">
        <f>IF(OR(D1519="",NOT(ISNUMBER(G1519))),"",D1519&amp;"|"&amp;YEAR(G1519)&amp;"-"&amp;RIGHT("0"&amp;MONTH(G1519),2)&amp;"-"&amp;RIGHT("0"&amp;DAY(G1519),2))</f>
        <v/>
      </c>
      <c r="J1519" s="52" t="n"/>
      <c r="K1519" s="25" t="n"/>
      <c r="L1519" s="29" t="n"/>
      <c r="M1519" s="25" t="n"/>
      <c r="N1519" s="25" t="n"/>
      <c r="O1519" s="23">
        <f>IF(A1519&amp;B1519&amp;C1519="","",IF(I1519="","Sem vínculo",IF(COUNTIF(oc_chave,I1519)&gt;0,"Vinculada","Previsão não encontrada")))</f>
        <v/>
      </c>
      <c r="P1519" s="39">
        <f>IF(ISNUMBER(H1519),YEAR(H1519),"")</f>
        <v/>
      </c>
      <c r="Q1519" s="23">
        <f>IF(D1519="","",IF(COUNTIF(pl_chave,D1519)&gt;0,"No plano atual","Fora do plano: histórico preservado"))</f>
        <v/>
      </c>
      <c r="R1519" s="23">
        <f>IF(A1519&amp;B1519&amp;C1519="","",IF(A1519="","ERRO: falta ID do registro",IF(COUNTIF(ex_id,A1519)&gt;1,"ERRO: ID do registro duplicado",IF(NOT(ISNUMBER(H1519)),"ERRO: data realizada ausente ou inválida",IF(AND(ISNUMBER(pcmd_emissao),N(H1519)&gt;N(pcmd_emissao)),"Verificar: realizada após a emissão","OK")))))</f>
        <v/>
      </c>
      <c r="S1519" s="53" t="n"/>
    </row>
    <row r="1520">
      <c r="A1520" s="25" t="n"/>
      <c r="B1520" s="29" t="n"/>
      <c r="C1520" s="25" t="n"/>
      <c r="D1520" s="23">
        <f>IF(OR(B1520="",C1520=""),"",B1520&amp;"|"&amp;C1520)</f>
        <v/>
      </c>
      <c r="E1520" s="29" t="n"/>
      <c r="F1520" s="52" t="n"/>
      <c r="G1520" s="49" t="n"/>
      <c r="H1520" s="49" t="n"/>
      <c r="I1520" s="30">
        <f>IF(OR(D1520="",NOT(ISNUMBER(G1520))),"",D1520&amp;"|"&amp;YEAR(G1520)&amp;"-"&amp;RIGHT("0"&amp;MONTH(G1520),2)&amp;"-"&amp;RIGHT("0"&amp;DAY(G1520),2))</f>
        <v/>
      </c>
      <c r="J1520" s="52" t="n"/>
      <c r="K1520" s="25" t="n"/>
      <c r="L1520" s="29" t="n"/>
      <c r="M1520" s="25" t="n"/>
      <c r="N1520" s="25" t="n"/>
      <c r="O1520" s="23">
        <f>IF(A1520&amp;B1520&amp;C1520="","",IF(I1520="","Sem vínculo",IF(COUNTIF(oc_chave,I1520)&gt;0,"Vinculada","Previsão não encontrada")))</f>
        <v/>
      </c>
      <c r="P1520" s="39">
        <f>IF(ISNUMBER(H1520),YEAR(H1520),"")</f>
        <v/>
      </c>
      <c r="Q1520" s="23">
        <f>IF(D1520="","",IF(COUNTIF(pl_chave,D1520)&gt;0,"No plano atual","Fora do plano: histórico preservado"))</f>
        <v/>
      </c>
      <c r="R1520" s="23">
        <f>IF(A1520&amp;B1520&amp;C1520="","",IF(A1520="","ERRO: falta ID do registro",IF(COUNTIF(ex_id,A1520)&gt;1,"ERRO: ID do registro duplicado",IF(NOT(ISNUMBER(H1520)),"ERRO: data realizada ausente ou inválida",IF(AND(ISNUMBER(pcmd_emissao),N(H1520)&gt;N(pcmd_emissao)),"Verificar: realizada após a emissão","OK")))))</f>
        <v/>
      </c>
      <c r="S1520" s="53" t="n"/>
    </row>
    <row r="1521">
      <c r="A1521" s="25" t="n"/>
      <c r="B1521" s="29" t="n"/>
      <c r="C1521" s="25" t="n"/>
      <c r="D1521" s="23">
        <f>IF(OR(B1521="",C1521=""),"",B1521&amp;"|"&amp;C1521)</f>
        <v/>
      </c>
      <c r="E1521" s="29" t="n"/>
      <c r="F1521" s="52" t="n"/>
      <c r="G1521" s="49" t="n"/>
      <c r="H1521" s="49" t="n"/>
      <c r="I1521" s="30">
        <f>IF(OR(D1521="",NOT(ISNUMBER(G1521))),"",D1521&amp;"|"&amp;YEAR(G1521)&amp;"-"&amp;RIGHT("0"&amp;MONTH(G1521),2)&amp;"-"&amp;RIGHT("0"&amp;DAY(G1521),2))</f>
        <v/>
      </c>
      <c r="J1521" s="52" t="n"/>
      <c r="K1521" s="25" t="n"/>
      <c r="L1521" s="29" t="n"/>
      <c r="M1521" s="25" t="n"/>
      <c r="N1521" s="25" t="n"/>
      <c r="O1521" s="23">
        <f>IF(A1521&amp;B1521&amp;C1521="","",IF(I1521="","Sem vínculo",IF(COUNTIF(oc_chave,I1521)&gt;0,"Vinculada","Previsão não encontrada")))</f>
        <v/>
      </c>
      <c r="P1521" s="39">
        <f>IF(ISNUMBER(H1521),YEAR(H1521),"")</f>
        <v/>
      </c>
      <c r="Q1521" s="23">
        <f>IF(D1521="","",IF(COUNTIF(pl_chave,D1521)&gt;0,"No plano atual","Fora do plano: histórico preservado"))</f>
        <v/>
      </c>
      <c r="R1521" s="23">
        <f>IF(A1521&amp;B1521&amp;C1521="","",IF(A1521="","ERRO: falta ID do registro",IF(COUNTIF(ex_id,A1521)&gt;1,"ERRO: ID do registro duplicado",IF(NOT(ISNUMBER(H1521)),"ERRO: data realizada ausente ou inválida",IF(AND(ISNUMBER(pcmd_emissao),N(H1521)&gt;N(pcmd_emissao)),"Verificar: realizada após a emissão","OK")))))</f>
        <v/>
      </c>
      <c r="S1521" s="53" t="n"/>
    </row>
    <row r="1522">
      <c r="A1522" s="25" t="n"/>
      <c r="B1522" s="29" t="n"/>
      <c r="C1522" s="25" t="n"/>
      <c r="D1522" s="23">
        <f>IF(OR(B1522="",C1522=""),"",B1522&amp;"|"&amp;C1522)</f>
        <v/>
      </c>
      <c r="E1522" s="29" t="n"/>
      <c r="F1522" s="52" t="n"/>
      <c r="G1522" s="49" t="n"/>
      <c r="H1522" s="49" t="n"/>
      <c r="I1522" s="30">
        <f>IF(OR(D1522="",NOT(ISNUMBER(G1522))),"",D1522&amp;"|"&amp;YEAR(G1522)&amp;"-"&amp;RIGHT("0"&amp;MONTH(G1522),2)&amp;"-"&amp;RIGHT("0"&amp;DAY(G1522),2))</f>
        <v/>
      </c>
      <c r="J1522" s="52" t="n"/>
      <c r="K1522" s="25" t="n"/>
      <c r="L1522" s="29" t="n"/>
      <c r="M1522" s="25" t="n"/>
      <c r="N1522" s="25" t="n"/>
      <c r="O1522" s="23">
        <f>IF(A1522&amp;B1522&amp;C1522="","",IF(I1522="","Sem vínculo",IF(COUNTIF(oc_chave,I1522)&gt;0,"Vinculada","Previsão não encontrada")))</f>
        <v/>
      </c>
      <c r="P1522" s="39">
        <f>IF(ISNUMBER(H1522),YEAR(H1522),"")</f>
        <v/>
      </c>
      <c r="Q1522" s="23">
        <f>IF(D1522="","",IF(COUNTIF(pl_chave,D1522)&gt;0,"No plano atual","Fora do plano: histórico preservado"))</f>
        <v/>
      </c>
      <c r="R1522" s="23">
        <f>IF(A1522&amp;B1522&amp;C1522="","",IF(A1522="","ERRO: falta ID do registro",IF(COUNTIF(ex_id,A1522)&gt;1,"ERRO: ID do registro duplicado",IF(NOT(ISNUMBER(H1522)),"ERRO: data realizada ausente ou inválida",IF(AND(ISNUMBER(pcmd_emissao),N(H1522)&gt;N(pcmd_emissao)),"Verificar: realizada após a emissão","OK")))))</f>
        <v/>
      </c>
      <c r="S1522" s="53" t="n"/>
    </row>
    <row r="1523">
      <c r="A1523" s="25" t="n"/>
      <c r="B1523" s="29" t="n"/>
      <c r="C1523" s="25" t="n"/>
      <c r="D1523" s="23">
        <f>IF(OR(B1523="",C1523=""),"",B1523&amp;"|"&amp;C1523)</f>
        <v/>
      </c>
      <c r="E1523" s="29" t="n"/>
      <c r="F1523" s="52" t="n"/>
      <c r="G1523" s="49" t="n"/>
      <c r="H1523" s="49" t="n"/>
      <c r="I1523" s="30">
        <f>IF(OR(D1523="",NOT(ISNUMBER(G1523))),"",D1523&amp;"|"&amp;YEAR(G1523)&amp;"-"&amp;RIGHT("0"&amp;MONTH(G1523),2)&amp;"-"&amp;RIGHT("0"&amp;DAY(G1523),2))</f>
        <v/>
      </c>
      <c r="J1523" s="52" t="n"/>
      <c r="K1523" s="25" t="n"/>
      <c r="L1523" s="29" t="n"/>
      <c r="M1523" s="25" t="n"/>
      <c r="N1523" s="25" t="n"/>
      <c r="O1523" s="23">
        <f>IF(A1523&amp;B1523&amp;C1523="","",IF(I1523="","Sem vínculo",IF(COUNTIF(oc_chave,I1523)&gt;0,"Vinculada","Previsão não encontrada")))</f>
        <v/>
      </c>
      <c r="P1523" s="39">
        <f>IF(ISNUMBER(H1523),YEAR(H1523),"")</f>
        <v/>
      </c>
      <c r="Q1523" s="23">
        <f>IF(D1523="","",IF(COUNTIF(pl_chave,D1523)&gt;0,"No plano atual","Fora do plano: histórico preservado"))</f>
        <v/>
      </c>
      <c r="R1523" s="23">
        <f>IF(A1523&amp;B1523&amp;C1523="","",IF(A1523="","ERRO: falta ID do registro",IF(COUNTIF(ex_id,A1523)&gt;1,"ERRO: ID do registro duplicado",IF(NOT(ISNUMBER(H1523)),"ERRO: data realizada ausente ou inválida",IF(AND(ISNUMBER(pcmd_emissao),N(H1523)&gt;N(pcmd_emissao)),"Verificar: realizada após a emissão","OK")))))</f>
        <v/>
      </c>
      <c r="S1523" s="53" t="n"/>
    </row>
    <row r="1524">
      <c r="A1524" s="25" t="n"/>
      <c r="B1524" s="29" t="n"/>
      <c r="C1524" s="25" t="n"/>
      <c r="D1524" s="23">
        <f>IF(OR(B1524="",C1524=""),"",B1524&amp;"|"&amp;C1524)</f>
        <v/>
      </c>
      <c r="E1524" s="29" t="n"/>
      <c r="F1524" s="52" t="n"/>
      <c r="G1524" s="49" t="n"/>
      <c r="H1524" s="49" t="n"/>
      <c r="I1524" s="30">
        <f>IF(OR(D1524="",NOT(ISNUMBER(G1524))),"",D1524&amp;"|"&amp;YEAR(G1524)&amp;"-"&amp;RIGHT("0"&amp;MONTH(G1524),2)&amp;"-"&amp;RIGHT("0"&amp;DAY(G1524),2))</f>
        <v/>
      </c>
      <c r="J1524" s="52" t="n"/>
      <c r="K1524" s="25" t="n"/>
      <c r="L1524" s="29" t="n"/>
      <c r="M1524" s="25" t="n"/>
      <c r="N1524" s="25" t="n"/>
      <c r="O1524" s="23">
        <f>IF(A1524&amp;B1524&amp;C1524="","",IF(I1524="","Sem vínculo",IF(COUNTIF(oc_chave,I1524)&gt;0,"Vinculada","Previsão não encontrada")))</f>
        <v/>
      </c>
      <c r="P1524" s="39">
        <f>IF(ISNUMBER(H1524),YEAR(H1524),"")</f>
        <v/>
      </c>
      <c r="Q1524" s="23">
        <f>IF(D1524="","",IF(COUNTIF(pl_chave,D1524)&gt;0,"No plano atual","Fora do plano: histórico preservado"))</f>
        <v/>
      </c>
      <c r="R1524" s="23">
        <f>IF(A1524&amp;B1524&amp;C1524="","",IF(A1524="","ERRO: falta ID do registro",IF(COUNTIF(ex_id,A1524)&gt;1,"ERRO: ID do registro duplicado",IF(NOT(ISNUMBER(H1524)),"ERRO: data realizada ausente ou inválida",IF(AND(ISNUMBER(pcmd_emissao),N(H1524)&gt;N(pcmd_emissao)),"Verificar: realizada após a emissão","OK")))))</f>
        <v/>
      </c>
      <c r="S1524" s="53" t="n"/>
    </row>
    <row r="1525">
      <c r="A1525" s="25" t="n"/>
      <c r="B1525" s="29" t="n"/>
      <c r="C1525" s="25" t="n"/>
      <c r="D1525" s="23">
        <f>IF(OR(B1525="",C1525=""),"",B1525&amp;"|"&amp;C1525)</f>
        <v/>
      </c>
      <c r="E1525" s="29" t="n"/>
      <c r="F1525" s="52" t="n"/>
      <c r="G1525" s="49" t="n"/>
      <c r="H1525" s="49" t="n"/>
      <c r="I1525" s="30">
        <f>IF(OR(D1525="",NOT(ISNUMBER(G1525))),"",D1525&amp;"|"&amp;YEAR(G1525)&amp;"-"&amp;RIGHT("0"&amp;MONTH(G1525),2)&amp;"-"&amp;RIGHT("0"&amp;DAY(G1525),2))</f>
        <v/>
      </c>
      <c r="J1525" s="52" t="n"/>
      <c r="K1525" s="25" t="n"/>
      <c r="L1525" s="29" t="n"/>
      <c r="M1525" s="25" t="n"/>
      <c r="N1525" s="25" t="n"/>
      <c r="O1525" s="23">
        <f>IF(A1525&amp;B1525&amp;C1525="","",IF(I1525="","Sem vínculo",IF(COUNTIF(oc_chave,I1525)&gt;0,"Vinculada","Previsão não encontrada")))</f>
        <v/>
      </c>
      <c r="P1525" s="39">
        <f>IF(ISNUMBER(H1525),YEAR(H1525),"")</f>
        <v/>
      </c>
      <c r="Q1525" s="23">
        <f>IF(D1525="","",IF(COUNTIF(pl_chave,D1525)&gt;0,"No plano atual","Fora do plano: histórico preservado"))</f>
        <v/>
      </c>
      <c r="R1525" s="23">
        <f>IF(A1525&amp;B1525&amp;C1525="","",IF(A1525="","ERRO: falta ID do registro",IF(COUNTIF(ex_id,A1525)&gt;1,"ERRO: ID do registro duplicado",IF(NOT(ISNUMBER(H1525)),"ERRO: data realizada ausente ou inválida",IF(AND(ISNUMBER(pcmd_emissao),N(H1525)&gt;N(pcmd_emissao)),"Verificar: realizada após a emissão","OK")))))</f>
        <v/>
      </c>
      <c r="S1525" s="53" t="n"/>
    </row>
    <row r="1526">
      <c r="A1526" s="25" t="n"/>
      <c r="B1526" s="29" t="n"/>
      <c r="C1526" s="25" t="n"/>
      <c r="D1526" s="23">
        <f>IF(OR(B1526="",C1526=""),"",B1526&amp;"|"&amp;C1526)</f>
        <v/>
      </c>
      <c r="E1526" s="29" t="n"/>
      <c r="F1526" s="52" t="n"/>
      <c r="G1526" s="49" t="n"/>
      <c r="H1526" s="49" t="n"/>
      <c r="I1526" s="30">
        <f>IF(OR(D1526="",NOT(ISNUMBER(G1526))),"",D1526&amp;"|"&amp;YEAR(G1526)&amp;"-"&amp;RIGHT("0"&amp;MONTH(G1526),2)&amp;"-"&amp;RIGHT("0"&amp;DAY(G1526),2))</f>
        <v/>
      </c>
      <c r="J1526" s="52" t="n"/>
      <c r="K1526" s="25" t="n"/>
      <c r="L1526" s="29" t="n"/>
      <c r="M1526" s="25" t="n"/>
      <c r="N1526" s="25" t="n"/>
      <c r="O1526" s="23">
        <f>IF(A1526&amp;B1526&amp;C1526="","",IF(I1526="","Sem vínculo",IF(COUNTIF(oc_chave,I1526)&gt;0,"Vinculada","Previsão não encontrada")))</f>
        <v/>
      </c>
      <c r="P1526" s="39">
        <f>IF(ISNUMBER(H1526),YEAR(H1526),"")</f>
        <v/>
      </c>
      <c r="Q1526" s="23">
        <f>IF(D1526="","",IF(COUNTIF(pl_chave,D1526)&gt;0,"No plano atual","Fora do plano: histórico preservado"))</f>
        <v/>
      </c>
      <c r="R1526" s="23">
        <f>IF(A1526&amp;B1526&amp;C1526="","",IF(A1526="","ERRO: falta ID do registro",IF(COUNTIF(ex_id,A1526)&gt;1,"ERRO: ID do registro duplicado",IF(NOT(ISNUMBER(H1526)),"ERRO: data realizada ausente ou inválida",IF(AND(ISNUMBER(pcmd_emissao),N(H1526)&gt;N(pcmd_emissao)),"Verificar: realizada após a emissão","OK")))))</f>
        <v/>
      </c>
      <c r="S1526" s="53" t="n"/>
    </row>
    <row r="1527">
      <c r="A1527" s="25" t="n"/>
      <c r="B1527" s="29" t="n"/>
      <c r="C1527" s="25" t="n"/>
      <c r="D1527" s="23">
        <f>IF(OR(B1527="",C1527=""),"",B1527&amp;"|"&amp;C1527)</f>
        <v/>
      </c>
      <c r="E1527" s="29" t="n"/>
      <c r="F1527" s="52" t="n"/>
      <c r="G1527" s="49" t="n"/>
      <c r="H1527" s="49" t="n"/>
      <c r="I1527" s="30">
        <f>IF(OR(D1527="",NOT(ISNUMBER(G1527))),"",D1527&amp;"|"&amp;YEAR(G1527)&amp;"-"&amp;RIGHT("0"&amp;MONTH(G1527),2)&amp;"-"&amp;RIGHT("0"&amp;DAY(G1527),2))</f>
        <v/>
      </c>
      <c r="J1527" s="52" t="n"/>
      <c r="K1527" s="25" t="n"/>
      <c r="L1527" s="29" t="n"/>
      <c r="M1527" s="25" t="n"/>
      <c r="N1527" s="25" t="n"/>
      <c r="O1527" s="23">
        <f>IF(A1527&amp;B1527&amp;C1527="","",IF(I1527="","Sem vínculo",IF(COUNTIF(oc_chave,I1527)&gt;0,"Vinculada","Previsão não encontrada")))</f>
        <v/>
      </c>
      <c r="P1527" s="39">
        <f>IF(ISNUMBER(H1527),YEAR(H1527),"")</f>
        <v/>
      </c>
      <c r="Q1527" s="23">
        <f>IF(D1527="","",IF(COUNTIF(pl_chave,D1527)&gt;0,"No plano atual","Fora do plano: histórico preservado"))</f>
        <v/>
      </c>
      <c r="R1527" s="23">
        <f>IF(A1527&amp;B1527&amp;C1527="","",IF(A1527="","ERRO: falta ID do registro",IF(COUNTIF(ex_id,A1527)&gt;1,"ERRO: ID do registro duplicado",IF(NOT(ISNUMBER(H1527)),"ERRO: data realizada ausente ou inválida",IF(AND(ISNUMBER(pcmd_emissao),N(H1527)&gt;N(pcmd_emissao)),"Verificar: realizada após a emissão","OK")))))</f>
        <v/>
      </c>
      <c r="S1527" s="53" t="n"/>
    </row>
    <row r="1528">
      <c r="A1528" s="25" t="n"/>
      <c r="B1528" s="29" t="n"/>
      <c r="C1528" s="25" t="n"/>
      <c r="D1528" s="23">
        <f>IF(OR(B1528="",C1528=""),"",B1528&amp;"|"&amp;C1528)</f>
        <v/>
      </c>
      <c r="E1528" s="29" t="n"/>
      <c r="F1528" s="52" t="n"/>
      <c r="G1528" s="49" t="n"/>
      <c r="H1528" s="49" t="n"/>
      <c r="I1528" s="30">
        <f>IF(OR(D1528="",NOT(ISNUMBER(G1528))),"",D1528&amp;"|"&amp;YEAR(G1528)&amp;"-"&amp;RIGHT("0"&amp;MONTH(G1528),2)&amp;"-"&amp;RIGHT("0"&amp;DAY(G1528),2))</f>
        <v/>
      </c>
      <c r="J1528" s="52" t="n"/>
      <c r="K1528" s="25" t="n"/>
      <c r="L1528" s="29" t="n"/>
      <c r="M1528" s="25" t="n"/>
      <c r="N1528" s="25" t="n"/>
      <c r="O1528" s="23">
        <f>IF(A1528&amp;B1528&amp;C1528="","",IF(I1528="","Sem vínculo",IF(COUNTIF(oc_chave,I1528)&gt;0,"Vinculada","Previsão não encontrada")))</f>
        <v/>
      </c>
      <c r="P1528" s="39">
        <f>IF(ISNUMBER(H1528),YEAR(H1528),"")</f>
        <v/>
      </c>
      <c r="Q1528" s="23">
        <f>IF(D1528="","",IF(COUNTIF(pl_chave,D1528)&gt;0,"No plano atual","Fora do plano: histórico preservado"))</f>
        <v/>
      </c>
      <c r="R1528" s="23">
        <f>IF(A1528&amp;B1528&amp;C1528="","",IF(A1528="","ERRO: falta ID do registro",IF(COUNTIF(ex_id,A1528)&gt;1,"ERRO: ID do registro duplicado",IF(NOT(ISNUMBER(H1528)),"ERRO: data realizada ausente ou inválida",IF(AND(ISNUMBER(pcmd_emissao),N(H1528)&gt;N(pcmd_emissao)),"Verificar: realizada após a emissão","OK")))))</f>
        <v/>
      </c>
      <c r="S1528" s="53" t="n"/>
    </row>
    <row r="1529">
      <c r="A1529" s="25" t="n"/>
      <c r="B1529" s="29" t="n"/>
      <c r="C1529" s="25" t="n"/>
      <c r="D1529" s="23">
        <f>IF(OR(B1529="",C1529=""),"",B1529&amp;"|"&amp;C1529)</f>
        <v/>
      </c>
      <c r="E1529" s="29" t="n"/>
      <c r="F1529" s="52" t="n"/>
      <c r="G1529" s="49" t="n"/>
      <c r="H1529" s="49" t="n"/>
      <c r="I1529" s="30">
        <f>IF(OR(D1529="",NOT(ISNUMBER(G1529))),"",D1529&amp;"|"&amp;YEAR(G1529)&amp;"-"&amp;RIGHT("0"&amp;MONTH(G1529),2)&amp;"-"&amp;RIGHT("0"&amp;DAY(G1529),2))</f>
        <v/>
      </c>
      <c r="J1529" s="52" t="n"/>
      <c r="K1529" s="25" t="n"/>
      <c r="L1529" s="29" t="n"/>
      <c r="M1529" s="25" t="n"/>
      <c r="N1529" s="25" t="n"/>
      <c r="O1529" s="23">
        <f>IF(A1529&amp;B1529&amp;C1529="","",IF(I1529="","Sem vínculo",IF(COUNTIF(oc_chave,I1529)&gt;0,"Vinculada","Previsão não encontrada")))</f>
        <v/>
      </c>
      <c r="P1529" s="39">
        <f>IF(ISNUMBER(H1529),YEAR(H1529),"")</f>
        <v/>
      </c>
      <c r="Q1529" s="23">
        <f>IF(D1529="","",IF(COUNTIF(pl_chave,D1529)&gt;0,"No plano atual","Fora do plano: histórico preservado"))</f>
        <v/>
      </c>
      <c r="R1529" s="23">
        <f>IF(A1529&amp;B1529&amp;C1529="","",IF(A1529="","ERRO: falta ID do registro",IF(COUNTIF(ex_id,A1529)&gt;1,"ERRO: ID do registro duplicado",IF(NOT(ISNUMBER(H1529)),"ERRO: data realizada ausente ou inválida",IF(AND(ISNUMBER(pcmd_emissao),N(H1529)&gt;N(pcmd_emissao)),"Verificar: realizada após a emissão","OK")))))</f>
        <v/>
      </c>
      <c r="S1529" s="53" t="n"/>
    </row>
    <row r="1530">
      <c r="A1530" s="25" t="n"/>
      <c r="B1530" s="29" t="n"/>
      <c r="C1530" s="25" t="n"/>
      <c r="D1530" s="23">
        <f>IF(OR(B1530="",C1530=""),"",B1530&amp;"|"&amp;C1530)</f>
        <v/>
      </c>
      <c r="E1530" s="29" t="n"/>
      <c r="F1530" s="52" t="n"/>
      <c r="G1530" s="49" t="n"/>
      <c r="H1530" s="49" t="n"/>
      <c r="I1530" s="30">
        <f>IF(OR(D1530="",NOT(ISNUMBER(G1530))),"",D1530&amp;"|"&amp;YEAR(G1530)&amp;"-"&amp;RIGHT("0"&amp;MONTH(G1530),2)&amp;"-"&amp;RIGHT("0"&amp;DAY(G1530),2))</f>
        <v/>
      </c>
      <c r="J1530" s="52" t="n"/>
      <c r="K1530" s="25" t="n"/>
      <c r="L1530" s="29" t="n"/>
      <c r="M1530" s="25" t="n"/>
      <c r="N1530" s="25" t="n"/>
      <c r="O1530" s="23">
        <f>IF(A1530&amp;B1530&amp;C1530="","",IF(I1530="","Sem vínculo",IF(COUNTIF(oc_chave,I1530)&gt;0,"Vinculada","Previsão não encontrada")))</f>
        <v/>
      </c>
      <c r="P1530" s="39">
        <f>IF(ISNUMBER(H1530),YEAR(H1530),"")</f>
        <v/>
      </c>
      <c r="Q1530" s="23">
        <f>IF(D1530="","",IF(COUNTIF(pl_chave,D1530)&gt;0,"No plano atual","Fora do plano: histórico preservado"))</f>
        <v/>
      </c>
      <c r="R1530" s="23">
        <f>IF(A1530&amp;B1530&amp;C1530="","",IF(A1530="","ERRO: falta ID do registro",IF(COUNTIF(ex_id,A1530)&gt;1,"ERRO: ID do registro duplicado",IF(NOT(ISNUMBER(H1530)),"ERRO: data realizada ausente ou inválida",IF(AND(ISNUMBER(pcmd_emissao),N(H1530)&gt;N(pcmd_emissao)),"Verificar: realizada após a emissão","OK")))))</f>
        <v/>
      </c>
      <c r="S1530" s="53" t="n"/>
    </row>
    <row r="1531">
      <c r="A1531" s="25" t="n"/>
      <c r="B1531" s="29" t="n"/>
      <c r="C1531" s="25" t="n"/>
      <c r="D1531" s="23">
        <f>IF(OR(B1531="",C1531=""),"",B1531&amp;"|"&amp;C1531)</f>
        <v/>
      </c>
      <c r="E1531" s="29" t="n"/>
      <c r="F1531" s="52" t="n"/>
      <c r="G1531" s="49" t="n"/>
      <c r="H1531" s="49" t="n"/>
      <c r="I1531" s="30">
        <f>IF(OR(D1531="",NOT(ISNUMBER(G1531))),"",D1531&amp;"|"&amp;YEAR(G1531)&amp;"-"&amp;RIGHT("0"&amp;MONTH(G1531),2)&amp;"-"&amp;RIGHT("0"&amp;DAY(G1531),2))</f>
        <v/>
      </c>
      <c r="J1531" s="52" t="n"/>
      <c r="K1531" s="25" t="n"/>
      <c r="L1531" s="29" t="n"/>
      <c r="M1531" s="25" t="n"/>
      <c r="N1531" s="25" t="n"/>
      <c r="O1531" s="23">
        <f>IF(A1531&amp;B1531&amp;C1531="","",IF(I1531="","Sem vínculo",IF(COUNTIF(oc_chave,I1531)&gt;0,"Vinculada","Previsão não encontrada")))</f>
        <v/>
      </c>
      <c r="P1531" s="39">
        <f>IF(ISNUMBER(H1531),YEAR(H1531),"")</f>
        <v/>
      </c>
      <c r="Q1531" s="23">
        <f>IF(D1531="","",IF(COUNTIF(pl_chave,D1531)&gt;0,"No plano atual","Fora do plano: histórico preservado"))</f>
        <v/>
      </c>
      <c r="R1531" s="23">
        <f>IF(A1531&amp;B1531&amp;C1531="","",IF(A1531="","ERRO: falta ID do registro",IF(COUNTIF(ex_id,A1531)&gt;1,"ERRO: ID do registro duplicado",IF(NOT(ISNUMBER(H1531)),"ERRO: data realizada ausente ou inválida",IF(AND(ISNUMBER(pcmd_emissao),N(H1531)&gt;N(pcmd_emissao)),"Verificar: realizada após a emissão","OK")))))</f>
        <v/>
      </c>
      <c r="S1531" s="53" t="n"/>
    </row>
    <row r="1532">
      <c r="A1532" s="25" t="n"/>
      <c r="B1532" s="29" t="n"/>
      <c r="C1532" s="25" t="n"/>
      <c r="D1532" s="23">
        <f>IF(OR(B1532="",C1532=""),"",B1532&amp;"|"&amp;C1532)</f>
        <v/>
      </c>
      <c r="E1532" s="29" t="n"/>
      <c r="F1532" s="52" t="n"/>
      <c r="G1532" s="49" t="n"/>
      <c r="H1532" s="49" t="n"/>
      <c r="I1532" s="30">
        <f>IF(OR(D1532="",NOT(ISNUMBER(G1532))),"",D1532&amp;"|"&amp;YEAR(G1532)&amp;"-"&amp;RIGHT("0"&amp;MONTH(G1532),2)&amp;"-"&amp;RIGHT("0"&amp;DAY(G1532),2))</f>
        <v/>
      </c>
      <c r="J1532" s="52" t="n"/>
      <c r="K1532" s="25" t="n"/>
      <c r="L1532" s="29" t="n"/>
      <c r="M1532" s="25" t="n"/>
      <c r="N1532" s="25" t="n"/>
      <c r="O1532" s="23">
        <f>IF(A1532&amp;B1532&amp;C1532="","",IF(I1532="","Sem vínculo",IF(COUNTIF(oc_chave,I1532)&gt;0,"Vinculada","Previsão não encontrada")))</f>
        <v/>
      </c>
      <c r="P1532" s="39">
        <f>IF(ISNUMBER(H1532),YEAR(H1532),"")</f>
        <v/>
      </c>
      <c r="Q1532" s="23">
        <f>IF(D1532="","",IF(COUNTIF(pl_chave,D1532)&gt;0,"No plano atual","Fora do plano: histórico preservado"))</f>
        <v/>
      </c>
      <c r="R1532" s="23">
        <f>IF(A1532&amp;B1532&amp;C1532="","",IF(A1532="","ERRO: falta ID do registro",IF(COUNTIF(ex_id,A1532)&gt;1,"ERRO: ID do registro duplicado",IF(NOT(ISNUMBER(H1532)),"ERRO: data realizada ausente ou inválida",IF(AND(ISNUMBER(pcmd_emissao),N(H1532)&gt;N(pcmd_emissao)),"Verificar: realizada após a emissão","OK")))))</f>
        <v/>
      </c>
      <c r="S1532" s="53" t="n"/>
    </row>
    <row r="1533">
      <c r="A1533" s="25" t="n"/>
      <c r="B1533" s="29" t="n"/>
      <c r="C1533" s="25" t="n"/>
      <c r="D1533" s="23">
        <f>IF(OR(B1533="",C1533=""),"",B1533&amp;"|"&amp;C1533)</f>
        <v/>
      </c>
      <c r="E1533" s="29" t="n"/>
      <c r="F1533" s="52" t="n"/>
      <c r="G1533" s="49" t="n"/>
      <c r="H1533" s="49" t="n"/>
      <c r="I1533" s="30">
        <f>IF(OR(D1533="",NOT(ISNUMBER(G1533))),"",D1533&amp;"|"&amp;YEAR(G1533)&amp;"-"&amp;RIGHT("0"&amp;MONTH(G1533),2)&amp;"-"&amp;RIGHT("0"&amp;DAY(G1533),2))</f>
        <v/>
      </c>
      <c r="J1533" s="52" t="n"/>
      <c r="K1533" s="25" t="n"/>
      <c r="L1533" s="29" t="n"/>
      <c r="M1533" s="25" t="n"/>
      <c r="N1533" s="25" t="n"/>
      <c r="O1533" s="23">
        <f>IF(A1533&amp;B1533&amp;C1533="","",IF(I1533="","Sem vínculo",IF(COUNTIF(oc_chave,I1533)&gt;0,"Vinculada","Previsão não encontrada")))</f>
        <v/>
      </c>
      <c r="P1533" s="39">
        <f>IF(ISNUMBER(H1533),YEAR(H1533),"")</f>
        <v/>
      </c>
      <c r="Q1533" s="23">
        <f>IF(D1533="","",IF(COUNTIF(pl_chave,D1533)&gt;0,"No plano atual","Fora do plano: histórico preservado"))</f>
        <v/>
      </c>
      <c r="R1533" s="23">
        <f>IF(A1533&amp;B1533&amp;C1533="","",IF(A1533="","ERRO: falta ID do registro",IF(COUNTIF(ex_id,A1533)&gt;1,"ERRO: ID do registro duplicado",IF(NOT(ISNUMBER(H1533)),"ERRO: data realizada ausente ou inválida",IF(AND(ISNUMBER(pcmd_emissao),N(H1533)&gt;N(pcmd_emissao)),"Verificar: realizada após a emissão","OK")))))</f>
        <v/>
      </c>
      <c r="S1533" s="53" t="n"/>
    </row>
    <row r="1534">
      <c r="A1534" s="25" t="n"/>
      <c r="B1534" s="29" t="n"/>
      <c r="C1534" s="25" t="n"/>
      <c r="D1534" s="23">
        <f>IF(OR(B1534="",C1534=""),"",B1534&amp;"|"&amp;C1534)</f>
        <v/>
      </c>
      <c r="E1534" s="29" t="n"/>
      <c r="F1534" s="52" t="n"/>
      <c r="G1534" s="49" t="n"/>
      <c r="H1534" s="49" t="n"/>
      <c r="I1534" s="30">
        <f>IF(OR(D1534="",NOT(ISNUMBER(G1534))),"",D1534&amp;"|"&amp;YEAR(G1534)&amp;"-"&amp;RIGHT("0"&amp;MONTH(G1534),2)&amp;"-"&amp;RIGHT("0"&amp;DAY(G1534),2))</f>
        <v/>
      </c>
      <c r="J1534" s="52" t="n"/>
      <c r="K1534" s="25" t="n"/>
      <c r="L1534" s="29" t="n"/>
      <c r="M1534" s="25" t="n"/>
      <c r="N1534" s="25" t="n"/>
      <c r="O1534" s="23">
        <f>IF(A1534&amp;B1534&amp;C1534="","",IF(I1534="","Sem vínculo",IF(COUNTIF(oc_chave,I1534)&gt;0,"Vinculada","Previsão não encontrada")))</f>
        <v/>
      </c>
      <c r="P1534" s="39">
        <f>IF(ISNUMBER(H1534),YEAR(H1534),"")</f>
        <v/>
      </c>
      <c r="Q1534" s="23">
        <f>IF(D1534="","",IF(COUNTIF(pl_chave,D1534)&gt;0,"No plano atual","Fora do plano: histórico preservado"))</f>
        <v/>
      </c>
      <c r="R1534" s="23">
        <f>IF(A1534&amp;B1534&amp;C1534="","",IF(A1534="","ERRO: falta ID do registro",IF(COUNTIF(ex_id,A1534)&gt;1,"ERRO: ID do registro duplicado",IF(NOT(ISNUMBER(H1534)),"ERRO: data realizada ausente ou inválida",IF(AND(ISNUMBER(pcmd_emissao),N(H1534)&gt;N(pcmd_emissao)),"Verificar: realizada após a emissão","OK")))))</f>
        <v/>
      </c>
      <c r="S1534" s="53" t="n"/>
    </row>
    <row r="1535">
      <c r="A1535" s="25" t="n"/>
      <c r="B1535" s="29" t="n"/>
      <c r="C1535" s="25" t="n"/>
      <c r="D1535" s="23">
        <f>IF(OR(B1535="",C1535=""),"",B1535&amp;"|"&amp;C1535)</f>
        <v/>
      </c>
      <c r="E1535" s="29" t="n"/>
      <c r="F1535" s="52" t="n"/>
      <c r="G1535" s="49" t="n"/>
      <c r="H1535" s="49" t="n"/>
      <c r="I1535" s="30">
        <f>IF(OR(D1535="",NOT(ISNUMBER(G1535))),"",D1535&amp;"|"&amp;YEAR(G1535)&amp;"-"&amp;RIGHT("0"&amp;MONTH(G1535),2)&amp;"-"&amp;RIGHT("0"&amp;DAY(G1535),2))</f>
        <v/>
      </c>
      <c r="J1535" s="52" t="n"/>
      <c r="K1535" s="25" t="n"/>
      <c r="L1535" s="29" t="n"/>
      <c r="M1535" s="25" t="n"/>
      <c r="N1535" s="25" t="n"/>
      <c r="O1535" s="23">
        <f>IF(A1535&amp;B1535&amp;C1535="","",IF(I1535="","Sem vínculo",IF(COUNTIF(oc_chave,I1535)&gt;0,"Vinculada","Previsão não encontrada")))</f>
        <v/>
      </c>
      <c r="P1535" s="39">
        <f>IF(ISNUMBER(H1535),YEAR(H1535),"")</f>
        <v/>
      </c>
      <c r="Q1535" s="23">
        <f>IF(D1535="","",IF(COUNTIF(pl_chave,D1535)&gt;0,"No plano atual","Fora do plano: histórico preservado"))</f>
        <v/>
      </c>
      <c r="R1535" s="23">
        <f>IF(A1535&amp;B1535&amp;C1535="","",IF(A1535="","ERRO: falta ID do registro",IF(COUNTIF(ex_id,A1535)&gt;1,"ERRO: ID do registro duplicado",IF(NOT(ISNUMBER(H1535)),"ERRO: data realizada ausente ou inválida",IF(AND(ISNUMBER(pcmd_emissao),N(H1535)&gt;N(pcmd_emissao)),"Verificar: realizada após a emissão","OK")))))</f>
        <v/>
      </c>
      <c r="S1535" s="53" t="n"/>
    </row>
    <row r="1536">
      <c r="A1536" s="25" t="n"/>
      <c r="B1536" s="29" t="n"/>
      <c r="C1536" s="25" t="n"/>
      <c r="D1536" s="23">
        <f>IF(OR(B1536="",C1536=""),"",B1536&amp;"|"&amp;C1536)</f>
        <v/>
      </c>
      <c r="E1536" s="29" t="n"/>
      <c r="F1536" s="52" t="n"/>
      <c r="G1536" s="49" t="n"/>
      <c r="H1536" s="49" t="n"/>
      <c r="I1536" s="30">
        <f>IF(OR(D1536="",NOT(ISNUMBER(G1536))),"",D1536&amp;"|"&amp;YEAR(G1536)&amp;"-"&amp;RIGHT("0"&amp;MONTH(G1536),2)&amp;"-"&amp;RIGHT("0"&amp;DAY(G1536),2))</f>
        <v/>
      </c>
      <c r="J1536" s="52" t="n"/>
      <c r="K1536" s="25" t="n"/>
      <c r="L1536" s="29" t="n"/>
      <c r="M1536" s="25" t="n"/>
      <c r="N1536" s="25" t="n"/>
      <c r="O1536" s="23">
        <f>IF(A1536&amp;B1536&amp;C1536="","",IF(I1536="","Sem vínculo",IF(COUNTIF(oc_chave,I1536)&gt;0,"Vinculada","Previsão não encontrada")))</f>
        <v/>
      </c>
      <c r="P1536" s="39">
        <f>IF(ISNUMBER(H1536),YEAR(H1536),"")</f>
        <v/>
      </c>
      <c r="Q1536" s="23">
        <f>IF(D1536="","",IF(COUNTIF(pl_chave,D1536)&gt;0,"No plano atual","Fora do plano: histórico preservado"))</f>
        <v/>
      </c>
      <c r="R1536" s="23">
        <f>IF(A1536&amp;B1536&amp;C1536="","",IF(A1536="","ERRO: falta ID do registro",IF(COUNTIF(ex_id,A1536)&gt;1,"ERRO: ID do registro duplicado",IF(NOT(ISNUMBER(H1536)),"ERRO: data realizada ausente ou inválida",IF(AND(ISNUMBER(pcmd_emissao),N(H1536)&gt;N(pcmd_emissao)),"Verificar: realizada após a emissão","OK")))))</f>
        <v/>
      </c>
      <c r="S1536" s="53" t="n"/>
    </row>
    <row r="1537">
      <c r="A1537" s="25" t="n"/>
      <c r="B1537" s="29" t="n"/>
      <c r="C1537" s="25" t="n"/>
      <c r="D1537" s="23">
        <f>IF(OR(B1537="",C1537=""),"",B1537&amp;"|"&amp;C1537)</f>
        <v/>
      </c>
      <c r="E1537" s="29" t="n"/>
      <c r="F1537" s="52" t="n"/>
      <c r="G1537" s="49" t="n"/>
      <c r="H1537" s="49" t="n"/>
      <c r="I1537" s="30">
        <f>IF(OR(D1537="",NOT(ISNUMBER(G1537))),"",D1537&amp;"|"&amp;YEAR(G1537)&amp;"-"&amp;RIGHT("0"&amp;MONTH(G1537),2)&amp;"-"&amp;RIGHT("0"&amp;DAY(G1537),2))</f>
        <v/>
      </c>
      <c r="J1537" s="52" t="n"/>
      <c r="K1537" s="25" t="n"/>
      <c r="L1537" s="29" t="n"/>
      <c r="M1537" s="25" t="n"/>
      <c r="N1537" s="25" t="n"/>
      <c r="O1537" s="23">
        <f>IF(A1537&amp;B1537&amp;C1537="","",IF(I1537="","Sem vínculo",IF(COUNTIF(oc_chave,I1537)&gt;0,"Vinculada","Previsão não encontrada")))</f>
        <v/>
      </c>
      <c r="P1537" s="39">
        <f>IF(ISNUMBER(H1537),YEAR(H1537),"")</f>
        <v/>
      </c>
      <c r="Q1537" s="23">
        <f>IF(D1537="","",IF(COUNTIF(pl_chave,D1537)&gt;0,"No plano atual","Fora do plano: histórico preservado"))</f>
        <v/>
      </c>
      <c r="R1537" s="23">
        <f>IF(A1537&amp;B1537&amp;C1537="","",IF(A1537="","ERRO: falta ID do registro",IF(COUNTIF(ex_id,A1537)&gt;1,"ERRO: ID do registro duplicado",IF(NOT(ISNUMBER(H1537)),"ERRO: data realizada ausente ou inválida",IF(AND(ISNUMBER(pcmd_emissao),N(H1537)&gt;N(pcmd_emissao)),"Verificar: realizada após a emissão","OK")))))</f>
        <v/>
      </c>
      <c r="S1537" s="53" t="n"/>
    </row>
    <row r="1538">
      <c r="A1538" s="25" t="n"/>
      <c r="B1538" s="29" t="n"/>
      <c r="C1538" s="25" t="n"/>
      <c r="D1538" s="23">
        <f>IF(OR(B1538="",C1538=""),"",B1538&amp;"|"&amp;C1538)</f>
        <v/>
      </c>
      <c r="E1538" s="29" t="n"/>
      <c r="F1538" s="52" t="n"/>
      <c r="G1538" s="49" t="n"/>
      <c r="H1538" s="49" t="n"/>
      <c r="I1538" s="30">
        <f>IF(OR(D1538="",NOT(ISNUMBER(G1538))),"",D1538&amp;"|"&amp;YEAR(G1538)&amp;"-"&amp;RIGHT("0"&amp;MONTH(G1538),2)&amp;"-"&amp;RIGHT("0"&amp;DAY(G1538),2))</f>
        <v/>
      </c>
      <c r="J1538" s="52" t="n"/>
      <c r="K1538" s="25" t="n"/>
      <c r="L1538" s="29" t="n"/>
      <c r="M1538" s="25" t="n"/>
      <c r="N1538" s="25" t="n"/>
      <c r="O1538" s="23">
        <f>IF(A1538&amp;B1538&amp;C1538="","",IF(I1538="","Sem vínculo",IF(COUNTIF(oc_chave,I1538)&gt;0,"Vinculada","Previsão não encontrada")))</f>
        <v/>
      </c>
      <c r="P1538" s="39">
        <f>IF(ISNUMBER(H1538),YEAR(H1538),"")</f>
        <v/>
      </c>
      <c r="Q1538" s="23">
        <f>IF(D1538="","",IF(COUNTIF(pl_chave,D1538)&gt;0,"No plano atual","Fora do plano: histórico preservado"))</f>
        <v/>
      </c>
      <c r="R1538" s="23">
        <f>IF(A1538&amp;B1538&amp;C1538="","",IF(A1538="","ERRO: falta ID do registro",IF(COUNTIF(ex_id,A1538)&gt;1,"ERRO: ID do registro duplicado",IF(NOT(ISNUMBER(H1538)),"ERRO: data realizada ausente ou inválida",IF(AND(ISNUMBER(pcmd_emissao),N(H1538)&gt;N(pcmd_emissao)),"Verificar: realizada após a emissão","OK")))))</f>
        <v/>
      </c>
      <c r="S1538" s="53" t="n"/>
    </row>
    <row r="1539">
      <c r="A1539" s="25" t="n"/>
      <c r="B1539" s="29" t="n"/>
      <c r="C1539" s="25" t="n"/>
      <c r="D1539" s="23">
        <f>IF(OR(B1539="",C1539=""),"",B1539&amp;"|"&amp;C1539)</f>
        <v/>
      </c>
      <c r="E1539" s="29" t="n"/>
      <c r="F1539" s="52" t="n"/>
      <c r="G1539" s="49" t="n"/>
      <c r="H1539" s="49" t="n"/>
      <c r="I1539" s="30">
        <f>IF(OR(D1539="",NOT(ISNUMBER(G1539))),"",D1539&amp;"|"&amp;YEAR(G1539)&amp;"-"&amp;RIGHT("0"&amp;MONTH(G1539),2)&amp;"-"&amp;RIGHT("0"&amp;DAY(G1539),2))</f>
        <v/>
      </c>
      <c r="J1539" s="52" t="n"/>
      <c r="K1539" s="25" t="n"/>
      <c r="L1539" s="29" t="n"/>
      <c r="M1539" s="25" t="n"/>
      <c r="N1539" s="25" t="n"/>
      <c r="O1539" s="23">
        <f>IF(A1539&amp;B1539&amp;C1539="","",IF(I1539="","Sem vínculo",IF(COUNTIF(oc_chave,I1539)&gt;0,"Vinculada","Previsão não encontrada")))</f>
        <v/>
      </c>
      <c r="P1539" s="39">
        <f>IF(ISNUMBER(H1539),YEAR(H1539),"")</f>
        <v/>
      </c>
      <c r="Q1539" s="23">
        <f>IF(D1539="","",IF(COUNTIF(pl_chave,D1539)&gt;0,"No plano atual","Fora do plano: histórico preservado"))</f>
        <v/>
      </c>
      <c r="R1539" s="23">
        <f>IF(A1539&amp;B1539&amp;C1539="","",IF(A1539="","ERRO: falta ID do registro",IF(COUNTIF(ex_id,A1539)&gt;1,"ERRO: ID do registro duplicado",IF(NOT(ISNUMBER(H1539)),"ERRO: data realizada ausente ou inválida",IF(AND(ISNUMBER(pcmd_emissao),N(H1539)&gt;N(pcmd_emissao)),"Verificar: realizada após a emissão","OK")))))</f>
        <v/>
      </c>
      <c r="S1539" s="53" t="n"/>
    </row>
    <row r="1540">
      <c r="A1540" s="25" t="n"/>
      <c r="B1540" s="29" t="n"/>
      <c r="C1540" s="25" t="n"/>
      <c r="D1540" s="23">
        <f>IF(OR(B1540="",C1540=""),"",B1540&amp;"|"&amp;C1540)</f>
        <v/>
      </c>
      <c r="E1540" s="29" t="n"/>
      <c r="F1540" s="52" t="n"/>
      <c r="G1540" s="49" t="n"/>
      <c r="H1540" s="49" t="n"/>
      <c r="I1540" s="30">
        <f>IF(OR(D1540="",NOT(ISNUMBER(G1540))),"",D1540&amp;"|"&amp;YEAR(G1540)&amp;"-"&amp;RIGHT("0"&amp;MONTH(G1540),2)&amp;"-"&amp;RIGHT("0"&amp;DAY(G1540),2))</f>
        <v/>
      </c>
      <c r="J1540" s="52" t="n"/>
      <c r="K1540" s="25" t="n"/>
      <c r="L1540" s="29" t="n"/>
      <c r="M1540" s="25" t="n"/>
      <c r="N1540" s="25" t="n"/>
      <c r="O1540" s="23">
        <f>IF(A1540&amp;B1540&amp;C1540="","",IF(I1540="","Sem vínculo",IF(COUNTIF(oc_chave,I1540)&gt;0,"Vinculada","Previsão não encontrada")))</f>
        <v/>
      </c>
      <c r="P1540" s="39">
        <f>IF(ISNUMBER(H1540),YEAR(H1540),"")</f>
        <v/>
      </c>
      <c r="Q1540" s="23">
        <f>IF(D1540="","",IF(COUNTIF(pl_chave,D1540)&gt;0,"No plano atual","Fora do plano: histórico preservado"))</f>
        <v/>
      </c>
      <c r="R1540" s="23">
        <f>IF(A1540&amp;B1540&amp;C1540="","",IF(A1540="","ERRO: falta ID do registro",IF(COUNTIF(ex_id,A1540)&gt;1,"ERRO: ID do registro duplicado",IF(NOT(ISNUMBER(H1540)),"ERRO: data realizada ausente ou inválida",IF(AND(ISNUMBER(pcmd_emissao),N(H1540)&gt;N(pcmd_emissao)),"Verificar: realizada após a emissão","OK")))))</f>
        <v/>
      </c>
      <c r="S1540" s="53" t="n"/>
    </row>
    <row r="1541">
      <c r="A1541" s="25" t="n"/>
      <c r="B1541" s="29" t="n"/>
      <c r="C1541" s="25" t="n"/>
      <c r="D1541" s="23">
        <f>IF(OR(B1541="",C1541=""),"",B1541&amp;"|"&amp;C1541)</f>
        <v/>
      </c>
      <c r="E1541" s="29" t="n"/>
      <c r="F1541" s="52" t="n"/>
      <c r="G1541" s="49" t="n"/>
      <c r="H1541" s="49" t="n"/>
      <c r="I1541" s="30">
        <f>IF(OR(D1541="",NOT(ISNUMBER(G1541))),"",D1541&amp;"|"&amp;YEAR(G1541)&amp;"-"&amp;RIGHT("0"&amp;MONTH(G1541),2)&amp;"-"&amp;RIGHT("0"&amp;DAY(G1541),2))</f>
        <v/>
      </c>
      <c r="J1541" s="52" t="n"/>
      <c r="K1541" s="25" t="n"/>
      <c r="L1541" s="29" t="n"/>
      <c r="M1541" s="25" t="n"/>
      <c r="N1541" s="25" t="n"/>
      <c r="O1541" s="23">
        <f>IF(A1541&amp;B1541&amp;C1541="","",IF(I1541="","Sem vínculo",IF(COUNTIF(oc_chave,I1541)&gt;0,"Vinculada","Previsão não encontrada")))</f>
        <v/>
      </c>
      <c r="P1541" s="39">
        <f>IF(ISNUMBER(H1541),YEAR(H1541),"")</f>
        <v/>
      </c>
      <c r="Q1541" s="23">
        <f>IF(D1541="","",IF(COUNTIF(pl_chave,D1541)&gt;0,"No plano atual","Fora do plano: histórico preservado"))</f>
        <v/>
      </c>
      <c r="R1541" s="23">
        <f>IF(A1541&amp;B1541&amp;C1541="","",IF(A1541="","ERRO: falta ID do registro",IF(COUNTIF(ex_id,A1541)&gt;1,"ERRO: ID do registro duplicado",IF(NOT(ISNUMBER(H1541)),"ERRO: data realizada ausente ou inválida",IF(AND(ISNUMBER(pcmd_emissao),N(H1541)&gt;N(pcmd_emissao)),"Verificar: realizada após a emissão","OK")))))</f>
        <v/>
      </c>
      <c r="S1541" s="53" t="n"/>
    </row>
    <row r="1542">
      <c r="A1542" s="25" t="n"/>
      <c r="B1542" s="29" t="n"/>
      <c r="C1542" s="25" t="n"/>
      <c r="D1542" s="23">
        <f>IF(OR(B1542="",C1542=""),"",B1542&amp;"|"&amp;C1542)</f>
        <v/>
      </c>
      <c r="E1542" s="29" t="n"/>
      <c r="F1542" s="52" t="n"/>
      <c r="G1542" s="49" t="n"/>
      <c r="H1542" s="49" t="n"/>
      <c r="I1542" s="30">
        <f>IF(OR(D1542="",NOT(ISNUMBER(G1542))),"",D1542&amp;"|"&amp;YEAR(G1542)&amp;"-"&amp;RIGHT("0"&amp;MONTH(G1542),2)&amp;"-"&amp;RIGHT("0"&amp;DAY(G1542),2))</f>
        <v/>
      </c>
      <c r="J1542" s="52" t="n"/>
      <c r="K1542" s="25" t="n"/>
      <c r="L1542" s="29" t="n"/>
      <c r="M1542" s="25" t="n"/>
      <c r="N1542" s="25" t="n"/>
      <c r="O1542" s="23">
        <f>IF(A1542&amp;B1542&amp;C1542="","",IF(I1542="","Sem vínculo",IF(COUNTIF(oc_chave,I1542)&gt;0,"Vinculada","Previsão não encontrada")))</f>
        <v/>
      </c>
      <c r="P1542" s="39">
        <f>IF(ISNUMBER(H1542),YEAR(H1542),"")</f>
        <v/>
      </c>
      <c r="Q1542" s="23">
        <f>IF(D1542="","",IF(COUNTIF(pl_chave,D1542)&gt;0,"No plano atual","Fora do plano: histórico preservado"))</f>
        <v/>
      </c>
      <c r="R1542" s="23">
        <f>IF(A1542&amp;B1542&amp;C1542="","",IF(A1542="","ERRO: falta ID do registro",IF(COUNTIF(ex_id,A1542)&gt;1,"ERRO: ID do registro duplicado",IF(NOT(ISNUMBER(H1542)),"ERRO: data realizada ausente ou inválida",IF(AND(ISNUMBER(pcmd_emissao),N(H1542)&gt;N(pcmd_emissao)),"Verificar: realizada após a emissão","OK")))))</f>
        <v/>
      </c>
      <c r="S1542" s="53" t="n"/>
    </row>
    <row r="1543">
      <c r="A1543" s="25" t="n"/>
      <c r="B1543" s="29" t="n"/>
      <c r="C1543" s="25" t="n"/>
      <c r="D1543" s="23">
        <f>IF(OR(B1543="",C1543=""),"",B1543&amp;"|"&amp;C1543)</f>
        <v/>
      </c>
      <c r="E1543" s="29" t="n"/>
      <c r="F1543" s="52" t="n"/>
      <c r="G1543" s="49" t="n"/>
      <c r="H1543" s="49" t="n"/>
      <c r="I1543" s="30">
        <f>IF(OR(D1543="",NOT(ISNUMBER(G1543))),"",D1543&amp;"|"&amp;YEAR(G1543)&amp;"-"&amp;RIGHT("0"&amp;MONTH(G1543),2)&amp;"-"&amp;RIGHT("0"&amp;DAY(G1543),2))</f>
        <v/>
      </c>
      <c r="J1543" s="52" t="n"/>
      <c r="K1543" s="25" t="n"/>
      <c r="L1543" s="29" t="n"/>
      <c r="M1543" s="25" t="n"/>
      <c r="N1543" s="25" t="n"/>
      <c r="O1543" s="23">
        <f>IF(A1543&amp;B1543&amp;C1543="","",IF(I1543="","Sem vínculo",IF(COUNTIF(oc_chave,I1543)&gt;0,"Vinculada","Previsão não encontrada")))</f>
        <v/>
      </c>
      <c r="P1543" s="39">
        <f>IF(ISNUMBER(H1543),YEAR(H1543),"")</f>
        <v/>
      </c>
      <c r="Q1543" s="23">
        <f>IF(D1543="","",IF(COUNTIF(pl_chave,D1543)&gt;0,"No plano atual","Fora do plano: histórico preservado"))</f>
        <v/>
      </c>
      <c r="R1543" s="23">
        <f>IF(A1543&amp;B1543&amp;C1543="","",IF(A1543="","ERRO: falta ID do registro",IF(COUNTIF(ex_id,A1543)&gt;1,"ERRO: ID do registro duplicado",IF(NOT(ISNUMBER(H1543)),"ERRO: data realizada ausente ou inválida",IF(AND(ISNUMBER(pcmd_emissao),N(H1543)&gt;N(pcmd_emissao)),"Verificar: realizada após a emissão","OK")))))</f>
        <v/>
      </c>
      <c r="S1543" s="53" t="n"/>
    </row>
    <row r="1544">
      <c r="A1544" s="25" t="n"/>
      <c r="B1544" s="29" t="n"/>
      <c r="C1544" s="25" t="n"/>
      <c r="D1544" s="23">
        <f>IF(OR(B1544="",C1544=""),"",B1544&amp;"|"&amp;C1544)</f>
        <v/>
      </c>
      <c r="E1544" s="29" t="n"/>
      <c r="F1544" s="52" t="n"/>
      <c r="G1544" s="49" t="n"/>
      <c r="H1544" s="49" t="n"/>
      <c r="I1544" s="30">
        <f>IF(OR(D1544="",NOT(ISNUMBER(G1544))),"",D1544&amp;"|"&amp;YEAR(G1544)&amp;"-"&amp;RIGHT("0"&amp;MONTH(G1544),2)&amp;"-"&amp;RIGHT("0"&amp;DAY(G1544),2))</f>
        <v/>
      </c>
      <c r="J1544" s="52" t="n"/>
      <c r="K1544" s="25" t="n"/>
      <c r="L1544" s="29" t="n"/>
      <c r="M1544" s="25" t="n"/>
      <c r="N1544" s="25" t="n"/>
      <c r="O1544" s="23">
        <f>IF(A1544&amp;B1544&amp;C1544="","",IF(I1544="","Sem vínculo",IF(COUNTIF(oc_chave,I1544)&gt;0,"Vinculada","Previsão não encontrada")))</f>
        <v/>
      </c>
      <c r="P1544" s="39">
        <f>IF(ISNUMBER(H1544),YEAR(H1544),"")</f>
        <v/>
      </c>
      <c r="Q1544" s="23">
        <f>IF(D1544="","",IF(COUNTIF(pl_chave,D1544)&gt;0,"No plano atual","Fora do plano: histórico preservado"))</f>
        <v/>
      </c>
      <c r="R1544" s="23">
        <f>IF(A1544&amp;B1544&amp;C1544="","",IF(A1544="","ERRO: falta ID do registro",IF(COUNTIF(ex_id,A1544)&gt;1,"ERRO: ID do registro duplicado",IF(NOT(ISNUMBER(H1544)),"ERRO: data realizada ausente ou inválida",IF(AND(ISNUMBER(pcmd_emissao),N(H1544)&gt;N(pcmd_emissao)),"Verificar: realizada após a emissão","OK")))))</f>
        <v/>
      </c>
      <c r="S1544" s="53" t="n"/>
    </row>
    <row r="1545">
      <c r="A1545" s="25" t="n"/>
      <c r="B1545" s="29" t="n"/>
      <c r="C1545" s="25" t="n"/>
      <c r="D1545" s="23">
        <f>IF(OR(B1545="",C1545=""),"",B1545&amp;"|"&amp;C1545)</f>
        <v/>
      </c>
      <c r="E1545" s="29" t="n"/>
      <c r="F1545" s="52" t="n"/>
      <c r="G1545" s="49" t="n"/>
      <c r="H1545" s="49" t="n"/>
      <c r="I1545" s="30">
        <f>IF(OR(D1545="",NOT(ISNUMBER(G1545))),"",D1545&amp;"|"&amp;YEAR(G1545)&amp;"-"&amp;RIGHT("0"&amp;MONTH(G1545),2)&amp;"-"&amp;RIGHT("0"&amp;DAY(G1545),2))</f>
        <v/>
      </c>
      <c r="J1545" s="52" t="n"/>
      <c r="K1545" s="25" t="n"/>
      <c r="L1545" s="29" t="n"/>
      <c r="M1545" s="25" t="n"/>
      <c r="N1545" s="25" t="n"/>
      <c r="O1545" s="23">
        <f>IF(A1545&amp;B1545&amp;C1545="","",IF(I1545="","Sem vínculo",IF(COUNTIF(oc_chave,I1545)&gt;0,"Vinculada","Previsão não encontrada")))</f>
        <v/>
      </c>
      <c r="P1545" s="39">
        <f>IF(ISNUMBER(H1545),YEAR(H1545),"")</f>
        <v/>
      </c>
      <c r="Q1545" s="23">
        <f>IF(D1545="","",IF(COUNTIF(pl_chave,D1545)&gt;0,"No plano atual","Fora do plano: histórico preservado"))</f>
        <v/>
      </c>
      <c r="R1545" s="23">
        <f>IF(A1545&amp;B1545&amp;C1545="","",IF(A1545="","ERRO: falta ID do registro",IF(COUNTIF(ex_id,A1545)&gt;1,"ERRO: ID do registro duplicado",IF(NOT(ISNUMBER(H1545)),"ERRO: data realizada ausente ou inválida",IF(AND(ISNUMBER(pcmd_emissao),N(H1545)&gt;N(pcmd_emissao)),"Verificar: realizada após a emissão","OK")))))</f>
        <v/>
      </c>
      <c r="S1545" s="53" t="n"/>
    </row>
    <row r="1546">
      <c r="A1546" s="25" t="n"/>
      <c r="B1546" s="29" t="n"/>
      <c r="C1546" s="25" t="n"/>
      <c r="D1546" s="23">
        <f>IF(OR(B1546="",C1546=""),"",B1546&amp;"|"&amp;C1546)</f>
        <v/>
      </c>
      <c r="E1546" s="29" t="n"/>
      <c r="F1546" s="52" t="n"/>
      <c r="G1546" s="49" t="n"/>
      <c r="H1546" s="49" t="n"/>
      <c r="I1546" s="30">
        <f>IF(OR(D1546="",NOT(ISNUMBER(G1546))),"",D1546&amp;"|"&amp;YEAR(G1546)&amp;"-"&amp;RIGHT("0"&amp;MONTH(G1546),2)&amp;"-"&amp;RIGHT("0"&amp;DAY(G1546),2))</f>
        <v/>
      </c>
      <c r="J1546" s="52" t="n"/>
      <c r="K1546" s="25" t="n"/>
      <c r="L1546" s="29" t="n"/>
      <c r="M1546" s="25" t="n"/>
      <c r="N1546" s="25" t="n"/>
      <c r="O1546" s="23">
        <f>IF(A1546&amp;B1546&amp;C1546="","",IF(I1546="","Sem vínculo",IF(COUNTIF(oc_chave,I1546)&gt;0,"Vinculada","Previsão não encontrada")))</f>
        <v/>
      </c>
      <c r="P1546" s="39">
        <f>IF(ISNUMBER(H1546),YEAR(H1546),"")</f>
        <v/>
      </c>
      <c r="Q1546" s="23">
        <f>IF(D1546="","",IF(COUNTIF(pl_chave,D1546)&gt;0,"No plano atual","Fora do plano: histórico preservado"))</f>
        <v/>
      </c>
      <c r="R1546" s="23">
        <f>IF(A1546&amp;B1546&amp;C1546="","",IF(A1546="","ERRO: falta ID do registro",IF(COUNTIF(ex_id,A1546)&gt;1,"ERRO: ID do registro duplicado",IF(NOT(ISNUMBER(H1546)),"ERRO: data realizada ausente ou inválida",IF(AND(ISNUMBER(pcmd_emissao),N(H1546)&gt;N(pcmd_emissao)),"Verificar: realizada após a emissão","OK")))))</f>
        <v/>
      </c>
      <c r="S1546" s="53" t="n"/>
    </row>
    <row r="1547">
      <c r="A1547" s="25" t="n"/>
      <c r="B1547" s="29" t="n"/>
      <c r="C1547" s="25" t="n"/>
      <c r="D1547" s="23">
        <f>IF(OR(B1547="",C1547=""),"",B1547&amp;"|"&amp;C1547)</f>
        <v/>
      </c>
      <c r="E1547" s="29" t="n"/>
      <c r="F1547" s="52" t="n"/>
      <c r="G1547" s="49" t="n"/>
      <c r="H1547" s="49" t="n"/>
      <c r="I1547" s="30">
        <f>IF(OR(D1547="",NOT(ISNUMBER(G1547))),"",D1547&amp;"|"&amp;YEAR(G1547)&amp;"-"&amp;RIGHT("0"&amp;MONTH(G1547),2)&amp;"-"&amp;RIGHT("0"&amp;DAY(G1547),2))</f>
        <v/>
      </c>
      <c r="J1547" s="52" t="n"/>
      <c r="K1547" s="25" t="n"/>
      <c r="L1547" s="29" t="n"/>
      <c r="M1547" s="25" t="n"/>
      <c r="N1547" s="25" t="n"/>
      <c r="O1547" s="23">
        <f>IF(A1547&amp;B1547&amp;C1547="","",IF(I1547="","Sem vínculo",IF(COUNTIF(oc_chave,I1547)&gt;0,"Vinculada","Previsão não encontrada")))</f>
        <v/>
      </c>
      <c r="P1547" s="39">
        <f>IF(ISNUMBER(H1547),YEAR(H1547),"")</f>
        <v/>
      </c>
      <c r="Q1547" s="23">
        <f>IF(D1547="","",IF(COUNTIF(pl_chave,D1547)&gt;0,"No plano atual","Fora do plano: histórico preservado"))</f>
        <v/>
      </c>
      <c r="R1547" s="23">
        <f>IF(A1547&amp;B1547&amp;C1547="","",IF(A1547="","ERRO: falta ID do registro",IF(COUNTIF(ex_id,A1547)&gt;1,"ERRO: ID do registro duplicado",IF(NOT(ISNUMBER(H1547)),"ERRO: data realizada ausente ou inválida",IF(AND(ISNUMBER(pcmd_emissao),N(H1547)&gt;N(pcmd_emissao)),"Verificar: realizada após a emissão","OK")))))</f>
        <v/>
      </c>
      <c r="S1547" s="53" t="n"/>
    </row>
    <row r="1548">
      <c r="A1548" s="25" t="n"/>
      <c r="B1548" s="29" t="n"/>
      <c r="C1548" s="25" t="n"/>
      <c r="D1548" s="23">
        <f>IF(OR(B1548="",C1548=""),"",B1548&amp;"|"&amp;C1548)</f>
        <v/>
      </c>
      <c r="E1548" s="29" t="n"/>
      <c r="F1548" s="52" t="n"/>
      <c r="G1548" s="49" t="n"/>
      <c r="H1548" s="49" t="n"/>
      <c r="I1548" s="30">
        <f>IF(OR(D1548="",NOT(ISNUMBER(G1548))),"",D1548&amp;"|"&amp;YEAR(G1548)&amp;"-"&amp;RIGHT("0"&amp;MONTH(G1548),2)&amp;"-"&amp;RIGHT("0"&amp;DAY(G1548),2))</f>
        <v/>
      </c>
      <c r="J1548" s="52" t="n"/>
      <c r="K1548" s="25" t="n"/>
      <c r="L1548" s="29" t="n"/>
      <c r="M1548" s="25" t="n"/>
      <c r="N1548" s="25" t="n"/>
      <c r="O1548" s="23">
        <f>IF(A1548&amp;B1548&amp;C1548="","",IF(I1548="","Sem vínculo",IF(COUNTIF(oc_chave,I1548)&gt;0,"Vinculada","Previsão não encontrada")))</f>
        <v/>
      </c>
      <c r="P1548" s="39">
        <f>IF(ISNUMBER(H1548),YEAR(H1548),"")</f>
        <v/>
      </c>
      <c r="Q1548" s="23">
        <f>IF(D1548="","",IF(COUNTIF(pl_chave,D1548)&gt;0,"No plano atual","Fora do plano: histórico preservado"))</f>
        <v/>
      </c>
      <c r="R1548" s="23">
        <f>IF(A1548&amp;B1548&amp;C1548="","",IF(A1548="","ERRO: falta ID do registro",IF(COUNTIF(ex_id,A1548)&gt;1,"ERRO: ID do registro duplicado",IF(NOT(ISNUMBER(H1548)),"ERRO: data realizada ausente ou inválida",IF(AND(ISNUMBER(pcmd_emissao),N(H1548)&gt;N(pcmd_emissao)),"Verificar: realizada após a emissão","OK")))))</f>
        <v/>
      </c>
      <c r="S1548" s="53" t="n"/>
    </row>
    <row r="1549">
      <c r="A1549" s="25" t="n"/>
      <c r="B1549" s="29" t="n"/>
      <c r="C1549" s="25" t="n"/>
      <c r="D1549" s="23">
        <f>IF(OR(B1549="",C1549=""),"",B1549&amp;"|"&amp;C1549)</f>
        <v/>
      </c>
      <c r="E1549" s="29" t="n"/>
      <c r="F1549" s="52" t="n"/>
      <c r="G1549" s="49" t="n"/>
      <c r="H1549" s="49" t="n"/>
      <c r="I1549" s="30">
        <f>IF(OR(D1549="",NOT(ISNUMBER(G1549))),"",D1549&amp;"|"&amp;YEAR(G1549)&amp;"-"&amp;RIGHT("0"&amp;MONTH(G1549),2)&amp;"-"&amp;RIGHT("0"&amp;DAY(G1549),2))</f>
        <v/>
      </c>
      <c r="J1549" s="52" t="n"/>
      <c r="K1549" s="25" t="n"/>
      <c r="L1549" s="29" t="n"/>
      <c r="M1549" s="25" t="n"/>
      <c r="N1549" s="25" t="n"/>
      <c r="O1549" s="23">
        <f>IF(A1549&amp;B1549&amp;C1549="","",IF(I1549="","Sem vínculo",IF(COUNTIF(oc_chave,I1549)&gt;0,"Vinculada","Previsão não encontrada")))</f>
        <v/>
      </c>
      <c r="P1549" s="39">
        <f>IF(ISNUMBER(H1549),YEAR(H1549),"")</f>
        <v/>
      </c>
      <c r="Q1549" s="23">
        <f>IF(D1549="","",IF(COUNTIF(pl_chave,D1549)&gt;0,"No plano atual","Fora do plano: histórico preservado"))</f>
        <v/>
      </c>
      <c r="R1549" s="23">
        <f>IF(A1549&amp;B1549&amp;C1549="","",IF(A1549="","ERRO: falta ID do registro",IF(COUNTIF(ex_id,A1549)&gt;1,"ERRO: ID do registro duplicado",IF(NOT(ISNUMBER(H1549)),"ERRO: data realizada ausente ou inválida",IF(AND(ISNUMBER(pcmd_emissao),N(H1549)&gt;N(pcmd_emissao)),"Verificar: realizada após a emissão","OK")))))</f>
        <v/>
      </c>
      <c r="S1549" s="53" t="n"/>
    </row>
    <row r="1550">
      <c r="A1550" s="25" t="n"/>
      <c r="B1550" s="29" t="n"/>
      <c r="C1550" s="25" t="n"/>
      <c r="D1550" s="23">
        <f>IF(OR(B1550="",C1550=""),"",B1550&amp;"|"&amp;C1550)</f>
        <v/>
      </c>
      <c r="E1550" s="29" t="n"/>
      <c r="F1550" s="52" t="n"/>
      <c r="G1550" s="49" t="n"/>
      <c r="H1550" s="49" t="n"/>
      <c r="I1550" s="30">
        <f>IF(OR(D1550="",NOT(ISNUMBER(G1550))),"",D1550&amp;"|"&amp;YEAR(G1550)&amp;"-"&amp;RIGHT("0"&amp;MONTH(G1550),2)&amp;"-"&amp;RIGHT("0"&amp;DAY(G1550),2))</f>
        <v/>
      </c>
      <c r="J1550" s="52" t="n"/>
      <c r="K1550" s="25" t="n"/>
      <c r="L1550" s="29" t="n"/>
      <c r="M1550" s="25" t="n"/>
      <c r="N1550" s="25" t="n"/>
      <c r="O1550" s="23">
        <f>IF(A1550&amp;B1550&amp;C1550="","",IF(I1550="","Sem vínculo",IF(COUNTIF(oc_chave,I1550)&gt;0,"Vinculada","Previsão não encontrada")))</f>
        <v/>
      </c>
      <c r="P1550" s="39">
        <f>IF(ISNUMBER(H1550),YEAR(H1550),"")</f>
        <v/>
      </c>
      <c r="Q1550" s="23">
        <f>IF(D1550="","",IF(COUNTIF(pl_chave,D1550)&gt;0,"No plano atual","Fora do plano: histórico preservado"))</f>
        <v/>
      </c>
      <c r="R1550" s="23">
        <f>IF(A1550&amp;B1550&amp;C1550="","",IF(A1550="","ERRO: falta ID do registro",IF(COUNTIF(ex_id,A1550)&gt;1,"ERRO: ID do registro duplicado",IF(NOT(ISNUMBER(H1550)),"ERRO: data realizada ausente ou inválida",IF(AND(ISNUMBER(pcmd_emissao),N(H1550)&gt;N(pcmd_emissao)),"Verificar: realizada após a emissão","OK")))))</f>
        <v/>
      </c>
      <c r="S1550" s="53" t="n"/>
    </row>
    <row r="1551">
      <c r="A1551" s="25" t="n"/>
      <c r="B1551" s="29" t="n"/>
      <c r="C1551" s="25" t="n"/>
      <c r="D1551" s="23">
        <f>IF(OR(B1551="",C1551=""),"",B1551&amp;"|"&amp;C1551)</f>
        <v/>
      </c>
      <c r="E1551" s="29" t="n"/>
      <c r="F1551" s="52" t="n"/>
      <c r="G1551" s="49" t="n"/>
      <c r="H1551" s="49" t="n"/>
      <c r="I1551" s="30">
        <f>IF(OR(D1551="",NOT(ISNUMBER(G1551))),"",D1551&amp;"|"&amp;YEAR(G1551)&amp;"-"&amp;RIGHT("0"&amp;MONTH(G1551),2)&amp;"-"&amp;RIGHT("0"&amp;DAY(G1551),2))</f>
        <v/>
      </c>
      <c r="J1551" s="52" t="n"/>
      <c r="K1551" s="25" t="n"/>
      <c r="L1551" s="29" t="n"/>
      <c r="M1551" s="25" t="n"/>
      <c r="N1551" s="25" t="n"/>
      <c r="O1551" s="23">
        <f>IF(A1551&amp;B1551&amp;C1551="","",IF(I1551="","Sem vínculo",IF(COUNTIF(oc_chave,I1551)&gt;0,"Vinculada","Previsão não encontrada")))</f>
        <v/>
      </c>
      <c r="P1551" s="39">
        <f>IF(ISNUMBER(H1551),YEAR(H1551),"")</f>
        <v/>
      </c>
      <c r="Q1551" s="23">
        <f>IF(D1551="","",IF(COUNTIF(pl_chave,D1551)&gt;0,"No plano atual","Fora do plano: histórico preservado"))</f>
        <v/>
      </c>
      <c r="R1551" s="23">
        <f>IF(A1551&amp;B1551&amp;C1551="","",IF(A1551="","ERRO: falta ID do registro",IF(COUNTIF(ex_id,A1551)&gt;1,"ERRO: ID do registro duplicado",IF(NOT(ISNUMBER(H1551)),"ERRO: data realizada ausente ou inválida",IF(AND(ISNUMBER(pcmd_emissao),N(H1551)&gt;N(pcmd_emissao)),"Verificar: realizada após a emissão","OK")))))</f>
        <v/>
      </c>
      <c r="S1551" s="53" t="n"/>
    </row>
    <row r="1552">
      <c r="A1552" s="25" t="n"/>
      <c r="B1552" s="29" t="n"/>
      <c r="C1552" s="25" t="n"/>
      <c r="D1552" s="23">
        <f>IF(OR(B1552="",C1552=""),"",B1552&amp;"|"&amp;C1552)</f>
        <v/>
      </c>
      <c r="E1552" s="29" t="n"/>
      <c r="F1552" s="52" t="n"/>
      <c r="G1552" s="49" t="n"/>
      <c r="H1552" s="49" t="n"/>
      <c r="I1552" s="30">
        <f>IF(OR(D1552="",NOT(ISNUMBER(G1552))),"",D1552&amp;"|"&amp;YEAR(G1552)&amp;"-"&amp;RIGHT("0"&amp;MONTH(G1552),2)&amp;"-"&amp;RIGHT("0"&amp;DAY(G1552),2))</f>
        <v/>
      </c>
      <c r="J1552" s="52" t="n"/>
      <c r="K1552" s="25" t="n"/>
      <c r="L1552" s="29" t="n"/>
      <c r="M1552" s="25" t="n"/>
      <c r="N1552" s="25" t="n"/>
      <c r="O1552" s="23">
        <f>IF(A1552&amp;B1552&amp;C1552="","",IF(I1552="","Sem vínculo",IF(COUNTIF(oc_chave,I1552)&gt;0,"Vinculada","Previsão não encontrada")))</f>
        <v/>
      </c>
      <c r="P1552" s="39">
        <f>IF(ISNUMBER(H1552),YEAR(H1552),"")</f>
        <v/>
      </c>
      <c r="Q1552" s="23">
        <f>IF(D1552="","",IF(COUNTIF(pl_chave,D1552)&gt;0,"No plano atual","Fora do plano: histórico preservado"))</f>
        <v/>
      </c>
      <c r="R1552" s="23">
        <f>IF(A1552&amp;B1552&amp;C1552="","",IF(A1552="","ERRO: falta ID do registro",IF(COUNTIF(ex_id,A1552)&gt;1,"ERRO: ID do registro duplicado",IF(NOT(ISNUMBER(H1552)),"ERRO: data realizada ausente ou inválida",IF(AND(ISNUMBER(pcmd_emissao),N(H1552)&gt;N(pcmd_emissao)),"Verificar: realizada após a emissão","OK")))))</f>
        <v/>
      </c>
      <c r="S1552" s="53" t="n"/>
    </row>
    <row r="1553">
      <c r="A1553" s="25" t="n"/>
      <c r="B1553" s="29" t="n"/>
      <c r="C1553" s="25" t="n"/>
      <c r="D1553" s="23">
        <f>IF(OR(B1553="",C1553=""),"",B1553&amp;"|"&amp;C1553)</f>
        <v/>
      </c>
      <c r="E1553" s="29" t="n"/>
      <c r="F1553" s="52" t="n"/>
      <c r="G1553" s="49" t="n"/>
      <c r="H1553" s="49" t="n"/>
      <c r="I1553" s="30">
        <f>IF(OR(D1553="",NOT(ISNUMBER(G1553))),"",D1553&amp;"|"&amp;YEAR(G1553)&amp;"-"&amp;RIGHT("0"&amp;MONTH(G1553),2)&amp;"-"&amp;RIGHT("0"&amp;DAY(G1553),2))</f>
        <v/>
      </c>
      <c r="J1553" s="52" t="n"/>
      <c r="K1553" s="25" t="n"/>
      <c r="L1553" s="29" t="n"/>
      <c r="M1553" s="25" t="n"/>
      <c r="N1553" s="25" t="n"/>
      <c r="O1553" s="23">
        <f>IF(A1553&amp;B1553&amp;C1553="","",IF(I1553="","Sem vínculo",IF(COUNTIF(oc_chave,I1553)&gt;0,"Vinculada","Previsão não encontrada")))</f>
        <v/>
      </c>
      <c r="P1553" s="39">
        <f>IF(ISNUMBER(H1553),YEAR(H1553),"")</f>
        <v/>
      </c>
      <c r="Q1553" s="23">
        <f>IF(D1553="","",IF(COUNTIF(pl_chave,D1553)&gt;0,"No plano atual","Fora do plano: histórico preservado"))</f>
        <v/>
      </c>
      <c r="R1553" s="23">
        <f>IF(A1553&amp;B1553&amp;C1553="","",IF(A1553="","ERRO: falta ID do registro",IF(COUNTIF(ex_id,A1553)&gt;1,"ERRO: ID do registro duplicado",IF(NOT(ISNUMBER(H1553)),"ERRO: data realizada ausente ou inválida",IF(AND(ISNUMBER(pcmd_emissao),N(H1553)&gt;N(pcmd_emissao)),"Verificar: realizada após a emissão","OK")))))</f>
        <v/>
      </c>
      <c r="S1553" s="53" t="n"/>
    </row>
    <row r="1554">
      <c r="A1554" s="25" t="n"/>
      <c r="B1554" s="29" t="n"/>
      <c r="C1554" s="25" t="n"/>
      <c r="D1554" s="23">
        <f>IF(OR(B1554="",C1554=""),"",B1554&amp;"|"&amp;C1554)</f>
        <v/>
      </c>
      <c r="E1554" s="29" t="n"/>
      <c r="F1554" s="52" t="n"/>
      <c r="G1554" s="49" t="n"/>
      <c r="H1554" s="49" t="n"/>
      <c r="I1554" s="30">
        <f>IF(OR(D1554="",NOT(ISNUMBER(G1554))),"",D1554&amp;"|"&amp;YEAR(G1554)&amp;"-"&amp;RIGHT("0"&amp;MONTH(G1554),2)&amp;"-"&amp;RIGHT("0"&amp;DAY(G1554),2))</f>
        <v/>
      </c>
      <c r="J1554" s="52" t="n"/>
      <c r="K1554" s="25" t="n"/>
      <c r="L1554" s="29" t="n"/>
      <c r="M1554" s="25" t="n"/>
      <c r="N1554" s="25" t="n"/>
      <c r="O1554" s="23">
        <f>IF(A1554&amp;B1554&amp;C1554="","",IF(I1554="","Sem vínculo",IF(COUNTIF(oc_chave,I1554)&gt;0,"Vinculada","Previsão não encontrada")))</f>
        <v/>
      </c>
      <c r="P1554" s="39">
        <f>IF(ISNUMBER(H1554),YEAR(H1554),"")</f>
        <v/>
      </c>
      <c r="Q1554" s="23">
        <f>IF(D1554="","",IF(COUNTIF(pl_chave,D1554)&gt;0,"No plano atual","Fora do plano: histórico preservado"))</f>
        <v/>
      </c>
      <c r="R1554" s="23">
        <f>IF(A1554&amp;B1554&amp;C1554="","",IF(A1554="","ERRO: falta ID do registro",IF(COUNTIF(ex_id,A1554)&gt;1,"ERRO: ID do registro duplicado",IF(NOT(ISNUMBER(H1554)),"ERRO: data realizada ausente ou inválida",IF(AND(ISNUMBER(pcmd_emissao),N(H1554)&gt;N(pcmd_emissao)),"Verificar: realizada após a emissão","OK")))))</f>
        <v/>
      </c>
      <c r="S1554" s="53" t="n"/>
    </row>
    <row r="1555">
      <c r="A1555" s="25" t="n"/>
      <c r="B1555" s="29" t="n"/>
      <c r="C1555" s="25" t="n"/>
      <c r="D1555" s="23">
        <f>IF(OR(B1555="",C1555=""),"",B1555&amp;"|"&amp;C1555)</f>
        <v/>
      </c>
      <c r="E1555" s="29" t="n"/>
      <c r="F1555" s="52" t="n"/>
      <c r="G1555" s="49" t="n"/>
      <c r="H1555" s="49" t="n"/>
      <c r="I1555" s="30">
        <f>IF(OR(D1555="",NOT(ISNUMBER(G1555))),"",D1555&amp;"|"&amp;YEAR(G1555)&amp;"-"&amp;RIGHT("0"&amp;MONTH(G1555),2)&amp;"-"&amp;RIGHT("0"&amp;DAY(G1555),2))</f>
        <v/>
      </c>
      <c r="J1555" s="52" t="n"/>
      <c r="K1555" s="25" t="n"/>
      <c r="L1555" s="29" t="n"/>
      <c r="M1555" s="25" t="n"/>
      <c r="N1555" s="25" t="n"/>
      <c r="O1555" s="23">
        <f>IF(A1555&amp;B1555&amp;C1555="","",IF(I1555="","Sem vínculo",IF(COUNTIF(oc_chave,I1555)&gt;0,"Vinculada","Previsão não encontrada")))</f>
        <v/>
      </c>
      <c r="P1555" s="39">
        <f>IF(ISNUMBER(H1555),YEAR(H1555),"")</f>
        <v/>
      </c>
      <c r="Q1555" s="23">
        <f>IF(D1555="","",IF(COUNTIF(pl_chave,D1555)&gt;0,"No plano atual","Fora do plano: histórico preservado"))</f>
        <v/>
      </c>
      <c r="R1555" s="23">
        <f>IF(A1555&amp;B1555&amp;C1555="","",IF(A1555="","ERRO: falta ID do registro",IF(COUNTIF(ex_id,A1555)&gt;1,"ERRO: ID do registro duplicado",IF(NOT(ISNUMBER(H1555)),"ERRO: data realizada ausente ou inválida",IF(AND(ISNUMBER(pcmd_emissao),N(H1555)&gt;N(pcmd_emissao)),"Verificar: realizada após a emissão","OK")))))</f>
        <v/>
      </c>
      <c r="S1555" s="53" t="n"/>
    </row>
    <row r="1556">
      <c r="A1556" s="25" t="n"/>
      <c r="B1556" s="29" t="n"/>
      <c r="C1556" s="25" t="n"/>
      <c r="D1556" s="23">
        <f>IF(OR(B1556="",C1556=""),"",B1556&amp;"|"&amp;C1556)</f>
        <v/>
      </c>
      <c r="E1556" s="29" t="n"/>
      <c r="F1556" s="52" t="n"/>
      <c r="G1556" s="49" t="n"/>
      <c r="H1556" s="49" t="n"/>
      <c r="I1556" s="30">
        <f>IF(OR(D1556="",NOT(ISNUMBER(G1556))),"",D1556&amp;"|"&amp;YEAR(G1556)&amp;"-"&amp;RIGHT("0"&amp;MONTH(G1556),2)&amp;"-"&amp;RIGHT("0"&amp;DAY(G1556),2))</f>
        <v/>
      </c>
      <c r="J1556" s="52" t="n"/>
      <c r="K1556" s="25" t="n"/>
      <c r="L1556" s="29" t="n"/>
      <c r="M1556" s="25" t="n"/>
      <c r="N1556" s="25" t="n"/>
      <c r="O1556" s="23">
        <f>IF(A1556&amp;B1556&amp;C1556="","",IF(I1556="","Sem vínculo",IF(COUNTIF(oc_chave,I1556)&gt;0,"Vinculada","Previsão não encontrada")))</f>
        <v/>
      </c>
      <c r="P1556" s="39">
        <f>IF(ISNUMBER(H1556),YEAR(H1556),"")</f>
        <v/>
      </c>
      <c r="Q1556" s="23">
        <f>IF(D1556="","",IF(COUNTIF(pl_chave,D1556)&gt;0,"No plano atual","Fora do plano: histórico preservado"))</f>
        <v/>
      </c>
      <c r="R1556" s="23">
        <f>IF(A1556&amp;B1556&amp;C1556="","",IF(A1556="","ERRO: falta ID do registro",IF(COUNTIF(ex_id,A1556)&gt;1,"ERRO: ID do registro duplicado",IF(NOT(ISNUMBER(H1556)),"ERRO: data realizada ausente ou inválida",IF(AND(ISNUMBER(pcmd_emissao),N(H1556)&gt;N(pcmd_emissao)),"Verificar: realizada após a emissão","OK")))))</f>
        <v/>
      </c>
      <c r="S1556" s="53" t="n"/>
    </row>
    <row r="1557">
      <c r="A1557" s="25" t="n"/>
      <c r="B1557" s="29" t="n"/>
      <c r="C1557" s="25" t="n"/>
      <c r="D1557" s="23">
        <f>IF(OR(B1557="",C1557=""),"",B1557&amp;"|"&amp;C1557)</f>
        <v/>
      </c>
      <c r="E1557" s="29" t="n"/>
      <c r="F1557" s="52" t="n"/>
      <c r="G1557" s="49" t="n"/>
      <c r="H1557" s="49" t="n"/>
      <c r="I1557" s="30">
        <f>IF(OR(D1557="",NOT(ISNUMBER(G1557))),"",D1557&amp;"|"&amp;YEAR(G1557)&amp;"-"&amp;RIGHT("0"&amp;MONTH(G1557),2)&amp;"-"&amp;RIGHT("0"&amp;DAY(G1557),2))</f>
        <v/>
      </c>
      <c r="J1557" s="52" t="n"/>
      <c r="K1557" s="25" t="n"/>
      <c r="L1557" s="29" t="n"/>
      <c r="M1557" s="25" t="n"/>
      <c r="N1557" s="25" t="n"/>
      <c r="O1557" s="23">
        <f>IF(A1557&amp;B1557&amp;C1557="","",IF(I1557="","Sem vínculo",IF(COUNTIF(oc_chave,I1557)&gt;0,"Vinculada","Previsão não encontrada")))</f>
        <v/>
      </c>
      <c r="P1557" s="39">
        <f>IF(ISNUMBER(H1557),YEAR(H1557),"")</f>
        <v/>
      </c>
      <c r="Q1557" s="23">
        <f>IF(D1557="","",IF(COUNTIF(pl_chave,D1557)&gt;0,"No plano atual","Fora do plano: histórico preservado"))</f>
        <v/>
      </c>
      <c r="R1557" s="23">
        <f>IF(A1557&amp;B1557&amp;C1557="","",IF(A1557="","ERRO: falta ID do registro",IF(COUNTIF(ex_id,A1557)&gt;1,"ERRO: ID do registro duplicado",IF(NOT(ISNUMBER(H1557)),"ERRO: data realizada ausente ou inválida",IF(AND(ISNUMBER(pcmd_emissao),N(H1557)&gt;N(pcmd_emissao)),"Verificar: realizada após a emissão","OK")))))</f>
        <v/>
      </c>
      <c r="S1557" s="53" t="n"/>
    </row>
    <row r="1558">
      <c r="A1558" s="25" t="n"/>
      <c r="B1558" s="29" t="n"/>
      <c r="C1558" s="25" t="n"/>
      <c r="D1558" s="23">
        <f>IF(OR(B1558="",C1558=""),"",B1558&amp;"|"&amp;C1558)</f>
        <v/>
      </c>
      <c r="E1558" s="29" t="n"/>
      <c r="F1558" s="52" t="n"/>
      <c r="G1558" s="49" t="n"/>
      <c r="H1558" s="49" t="n"/>
      <c r="I1558" s="30">
        <f>IF(OR(D1558="",NOT(ISNUMBER(G1558))),"",D1558&amp;"|"&amp;YEAR(G1558)&amp;"-"&amp;RIGHT("0"&amp;MONTH(G1558),2)&amp;"-"&amp;RIGHT("0"&amp;DAY(G1558),2))</f>
        <v/>
      </c>
      <c r="J1558" s="52" t="n"/>
      <c r="K1558" s="25" t="n"/>
      <c r="L1558" s="29" t="n"/>
      <c r="M1558" s="25" t="n"/>
      <c r="N1558" s="25" t="n"/>
      <c r="O1558" s="23">
        <f>IF(A1558&amp;B1558&amp;C1558="","",IF(I1558="","Sem vínculo",IF(COUNTIF(oc_chave,I1558)&gt;0,"Vinculada","Previsão não encontrada")))</f>
        <v/>
      </c>
      <c r="P1558" s="39">
        <f>IF(ISNUMBER(H1558),YEAR(H1558),"")</f>
        <v/>
      </c>
      <c r="Q1558" s="23">
        <f>IF(D1558="","",IF(COUNTIF(pl_chave,D1558)&gt;0,"No plano atual","Fora do plano: histórico preservado"))</f>
        <v/>
      </c>
      <c r="R1558" s="23">
        <f>IF(A1558&amp;B1558&amp;C1558="","",IF(A1558="","ERRO: falta ID do registro",IF(COUNTIF(ex_id,A1558)&gt;1,"ERRO: ID do registro duplicado",IF(NOT(ISNUMBER(H1558)),"ERRO: data realizada ausente ou inválida",IF(AND(ISNUMBER(pcmd_emissao),N(H1558)&gt;N(pcmd_emissao)),"Verificar: realizada após a emissão","OK")))))</f>
        <v/>
      </c>
      <c r="S1558" s="53" t="n"/>
    </row>
    <row r="1559">
      <c r="A1559" s="25" t="n"/>
      <c r="B1559" s="29" t="n"/>
      <c r="C1559" s="25" t="n"/>
      <c r="D1559" s="23">
        <f>IF(OR(B1559="",C1559=""),"",B1559&amp;"|"&amp;C1559)</f>
        <v/>
      </c>
      <c r="E1559" s="29" t="n"/>
      <c r="F1559" s="52" t="n"/>
      <c r="G1559" s="49" t="n"/>
      <c r="H1559" s="49" t="n"/>
      <c r="I1559" s="30">
        <f>IF(OR(D1559="",NOT(ISNUMBER(G1559))),"",D1559&amp;"|"&amp;YEAR(G1559)&amp;"-"&amp;RIGHT("0"&amp;MONTH(G1559),2)&amp;"-"&amp;RIGHT("0"&amp;DAY(G1559),2))</f>
        <v/>
      </c>
      <c r="J1559" s="52" t="n"/>
      <c r="K1559" s="25" t="n"/>
      <c r="L1559" s="29" t="n"/>
      <c r="M1559" s="25" t="n"/>
      <c r="N1559" s="25" t="n"/>
      <c r="O1559" s="23">
        <f>IF(A1559&amp;B1559&amp;C1559="","",IF(I1559="","Sem vínculo",IF(COUNTIF(oc_chave,I1559)&gt;0,"Vinculada","Previsão não encontrada")))</f>
        <v/>
      </c>
      <c r="P1559" s="39">
        <f>IF(ISNUMBER(H1559),YEAR(H1559),"")</f>
        <v/>
      </c>
      <c r="Q1559" s="23">
        <f>IF(D1559="","",IF(COUNTIF(pl_chave,D1559)&gt;0,"No plano atual","Fora do plano: histórico preservado"))</f>
        <v/>
      </c>
      <c r="R1559" s="23">
        <f>IF(A1559&amp;B1559&amp;C1559="","",IF(A1559="","ERRO: falta ID do registro",IF(COUNTIF(ex_id,A1559)&gt;1,"ERRO: ID do registro duplicado",IF(NOT(ISNUMBER(H1559)),"ERRO: data realizada ausente ou inválida",IF(AND(ISNUMBER(pcmd_emissao),N(H1559)&gt;N(pcmd_emissao)),"Verificar: realizada após a emissão","OK")))))</f>
        <v/>
      </c>
      <c r="S1559" s="53" t="n"/>
    </row>
    <row r="1560">
      <c r="A1560" s="25" t="n"/>
      <c r="B1560" s="29" t="n"/>
      <c r="C1560" s="25" t="n"/>
      <c r="D1560" s="23">
        <f>IF(OR(B1560="",C1560=""),"",B1560&amp;"|"&amp;C1560)</f>
        <v/>
      </c>
      <c r="E1560" s="29" t="n"/>
      <c r="F1560" s="52" t="n"/>
      <c r="G1560" s="49" t="n"/>
      <c r="H1560" s="49" t="n"/>
      <c r="I1560" s="30">
        <f>IF(OR(D1560="",NOT(ISNUMBER(G1560))),"",D1560&amp;"|"&amp;YEAR(G1560)&amp;"-"&amp;RIGHT("0"&amp;MONTH(G1560),2)&amp;"-"&amp;RIGHT("0"&amp;DAY(G1560),2))</f>
        <v/>
      </c>
      <c r="J1560" s="52" t="n"/>
      <c r="K1560" s="25" t="n"/>
      <c r="L1560" s="29" t="n"/>
      <c r="M1560" s="25" t="n"/>
      <c r="N1560" s="25" t="n"/>
      <c r="O1560" s="23">
        <f>IF(A1560&amp;B1560&amp;C1560="","",IF(I1560="","Sem vínculo",IF(COUNTIF(oc_chave,I1560)&gt;0,"Vinculada","Previsão não encontrada")))</f>
        <v/>
      </c>
      <c r="P1560" s="39">
        <f>IF(ISNUMBER(H1560),YEAR(H1560),"")</f>
        <v/>
      </c>
      <c r="Q1560" s="23">
        <f>IF(D1560="","",IF(COUNTIF(pl_chave,D1560)&gt;0,"No plano atual","Fora do plano: histórico preservado"))</f>
        <v/>
      </c>
      <c r="R1560" s="23">
        <f>IF(A1560&amp;B1560&amp;C1560="","",IF(A1560="","ERRO: falta ID do registro",IF(COUNTIF(ex_id,A1560)&gt;1,"ERRO: ID do registro duplicado",IF(NOT(ISNUMBER(H1560)),"ERRO: data realizada ausente ou inválida",IF(AND(ISNUMBER(pcmd_emissao),N(H1560)&gt;N(pcmd_emissao)),"Verificar: realizada após a emissão","OK")))))</f>
        <v/>
      </c>
      <c r="S1560" s="53" t="n"/>
    </row>
    <row r="1561">
      <c r="A1561" s="25" t="n"/>
      <c r="B1561" s="29" t="n"/>
      <c r="C1561" s="25" t="n"/>
      <c r="D1561" s="23">
        <f>IF(OR(B1561="",C1561=""),"",B1561&amp;"|"&amp;C1561)</f>
        <v/>
      </c>
      <c r="E1561" s="29" t="n"/>
      <c r="F1561" s="52" t="n"/>
      <c r="G1561" s="49" t="n"/>
      <c r="H1561" s="49" t="n"/>
      <c r="I1561" s="30">
        <f>IF(OR(D1561="",NOT(ISNUMBER(G1561))),"",D1561&amp;"|"&amp;YEAR(G1561)&amp;"-"&amp;RIGHT("0"&amp;MONTH(G1561),2)&amp;"-"&amp;RIGHT("0"&amp;DAY(G1561),2))</f>
        <v/>
      </c>
      <c r="J1561" s="52" t="n"/>
      <c r="K1561" s="25" t="n"/>
      <c r="L1561" s="29" t="n"/>
      <c r="M1561" s="25" t="n"/>
      <c r="N1561" s="25" t="n"/>
      <c r="O1561" s="23">
        <f>IF(A1561&amp;B1561&amp;C1561="","",IF(I1561="","Sem vínculo",IF(COUNTIF(oc_chave,I1561)&gt;0,"Vinculada","Previsão não encontrada")))</f>
        <v/>
      </c>
      <c r="P1561" s="39">
        <f>IF(ISNUMBER(H1561),YEAR(H1561),"")</f>
        <v/>
      </c>
      <c r="Q1561" s="23">
        <f>IF(D1561="","",IF(COUNTIF(pl_chave,D1561)&gt;0,"No plano atual","Fora do plano: histórico preservado"))</f>
        <v/>
      </c>
      <c r="R1561" s="23">
        <f>IF(A1561&amp;B1561&amp;C1561="","",IF(A1561="","ERRO: falta ID do registro",IF(COUNTIF(ex_id,A1561)&gt;1,"ERRO: ID do registro duplicado",IF(NOT(ISNUMBER(H1561)),"ERRO: data realizada ausente ou inválida",IF(AND(ISNUMBER(pcmd_emissao),N(H1561)&gt;N(pcmd_emissao)),"Verificar: realizada após a emissão","OK")))))</f>
        <v/>
      </c>
      <c r="S1561" s="53" t="n"/>
    </row>
    <row r="1562">
      <c r="A1562" s="25" t="n"/>
      <c r="B1562" s="29" t="n"/>
      <c r="C1562" s="25" t="n"/>
      <c r="D1562" s="23">
        <f>IF(OR(B1562="",C1562=""),"",B1562&amp;"|"&amp;C1562)</f>
        <v/>
      </c>
      <c r="E1562" s="29" t="n"/>
      <c r="F1562" s="52" t="n"/>
      <c r="G1562" s="49" t="n"/>
      <c r="H1562" s="49" t="n"/>
      <c r="I1562" s="30">
        <f>IF(OR(D1562="",NOT(ISNUMBER(G1562))),"",D1562&amp;"|"&amp;YEAR(G1562)&amp;"-"&amp;RIGHT("0"&amp;MONTH(G1562),2)&amp;"-"&amp;RIGHT("0"&amp;DAY(G1562),2))</f>
        <v/>
      </c>
      <c r="J1562" s="52" t="n"/>
      <c r="K1562" s="25" t="n"/>
      <c r="L1562" s="29" t="n"/>
      <c r="M1562" s="25" t="n"/>
      <c r="N1562" s="25" t="n"/>
      <c r="O1562" s="23">
        <f>IF(A1562&amp;B1562&amp;C1562="","",IF(I1562="","Sem vínculo",IF(COUNTIF(oc_chave,I1562)&gt;0,"Vinculada","Previsão não encontrada")))</f>
        <v/>
      </c>
      <c r="P1562" s="39">
        <f>IF(ISNUMBER(H1562),YEAR(H1562),"")</f>
        <v/>
      </c>
      <c r="Q1562" s="23">
        <f>IF(D1562="","",IF(COUNTIF(pl_chave,D1562)&gt;0,"No plano atual","Fora do plano: histórico preservado"))</f>
        <v/>
      </c>
      <c r="R1562" s="23">
        <f>IF(A1562&amp;B1562&amp;C1562="","",IF(A1562="","ERRO: falta ID do registro",IF(COUNTIF(ex_id,A1562)&gt;1,"ERRO: ID do registro duplicado",IF(NOT(ISNUMBER(H1562)),"ERRO: data realizada ausente ou inválida",IF(AND(ISNUMBER(pcmd_emissao),N(H1562)&gt;N(pcmd_emissao)),"Verificar: realizada após a emissão","OK")))))</f>
        <v/>
      </c>
      <c r="S1562" s="53" t="n"/>
    </row>
    <row r="1563">
      <c r="A1563" s="25" t="n"/>
      <c r="B1563" s="29" t="n"/>
      <c r="C1563" s="25" t="n"/>
      <c r="D1563" s="23">
        <f>IF(OR(B1563="",C1563=""),"",B1563&amp;"|"&amp;C1563)</f>
        <v/>
      </c>
      <c r="E1563" s="29" t="n"/>
      <c r="F1563" s="52" t="n"/>
      <c r="G1563" s="49" t="n"/>
      <c r="H1563" s="49" t="n"/>
      <c r="I1563" s="30">
        <f>IF(OR(D1563="",NOT(ISNUMBER(G1563))),"",D1563&amp;"|"&amp;YEAR(G1563)&amp;"-"&amp;RIGHT("0"&amp;MONTH(G1563),2)&amp;"-"&amp;RIGHT("0"&amp;DAY(G1563),2))</f>
        <v/>
      </c>
      <c r="J1563" s="52" t="n"/>
      <c r="K1563" s="25" t="n"/>
      <c r="L1563" s="29" t="n"/>
      <c r="M1563" s="25" t="n"/>
      <c r="N1563" s="25" t="n"/>
      <c r="O1563" s="23">
        <f>IF(A1563&amp;B1563&amp;C1563="","",IF(I1563="","Sem vínculo",IF(COUNTIF(oc_chave,I1563)&gt;0,"Vinculada","Previsão não encontrada")))</f>
        <v/>
      </c>
      <c r="P1563" s="39">
        <f>IF(ISNUMBER(H1563),YEAR(H1563),"")</f>
        <v/>
      </c>
      <c r="Q1563" s="23">
        <f>IF(D1563="","",IF(COUNTIF(pl_chave,D1563)&gt;0,"No plano atual","Fora do plano: histórico preservado"))</f>
        <v/>
      </c>
      <c r="R1563" s="23">
        <f>IF(A1563&amp;B1563&amp;C1563="","",IF(A1563="","ERRO: falta ID do registro",IF(COUNTIF(ex_id,A1563)&gt;1,"ERRO: ID do registro duplicado",IF(NOT(ISNUMBER(H1563)),"ERRO: data realizada ausente ou inválida",IF(AND(ISNUMBER(pcmd_emissao),N(H1563)&gt;N(pcmd_emissao)),"Verificar: realizada após a emissão","OK")))))</f>
        <v/>
      </c>
      <c r="S1563" s="53" t="n"/>
    </row>
    <row r="1564">
      <c r="A1564" s="25" t="n"/>
      <c r="B1564" s="29" t="n"/>
      <c r="C1564" s="25" t="n"/>
      <c r="D1564" s="23">
        <f>IF(OR(B1564="",C1564=""),"",B1564&amp;"|"&amp;C1564)</f>
        <v/>
      </c>
      <c r="E1564" s="29" t="n"/>
      <c r="F1564" s="52" t="n"/>
      <c r="G1564" s="49" t="n"/>
      <c r="H1564" s="49" t="n"/>
      <c r="I1564" s="30">
        <f>IF(OR(D1564="",NOT(ISNUMBER(G1564))),"",D1564&amp;"|"&amp;YEAR(G1564)&amp;"-"&amp;RIGHT("0"&amp;MONTH(G1564),2)&amp;"-"&amp;RIGHT("0"&amp;DAY(G1564),2))</f>
        <v/>
      </c>
      <c r="J1564" s="52" t="n"/>
      <c r="K1564" s="25" t="n"/>
      <c r="L1564" s="29" t="n"/>
      <c r="M1564" s="25" t="n"/>
      <c r="N1564" s="25" t="n"/>
      <c r="O1564" s="23">
        <f>IF(A1564&amp;B1564&amp;C1564="","",IF(I1564="","Sem vínculo",IF(COUNTIF(oc_chave,I1564)&gt;0,"Vinculada","Previsão não encontrada")))</f>
        <v/>
      </c>
      <c r="P1564" s="39">
        <f>IF(ISNUMBER(H1564),YEAR(H1564),"")</f>
        <v/>
      </c>
      <c r="Q1564" s="23">
        <f>IF(D1564="","",IF(COUNTIF(pl_chave,D1564)&gt;0,"No plano atual","Fora do plano: histórico preservado"))</f>
        <v/>
      </c>
      <c r="R1564" s="23">
        <f>IF(A1564&amp;B1564&amp;C1564="","",IF(A1564="","ERRO: falta ID do registro",IF(COUNTIF(ex_id,A1564)&gt;1,"ERRO: ID do registro duplicado",IF(NOT(ISNUMBER(H1564)),"ERRO: data realizada ausente ou inválida",IF(AND(ISNUMBER(pcmd_emissao),N(H1564)&gt;N(pcmd_emissao)),"Verificar: realizada após a emissão","OK")))))</f>
        <v/>
      </c>
      <c r="S1564" s="53" t="n"/>
    </row>
    <row r="1565">
      <c r="A1565" s="25" t="n"/>
      <c r="B1565" s="29" t="n"/>
      <c r="C1565" s="25" t="n"/>
      <c r="D1565" s="23">
        <f>IF(OR(B1565="",C1565=""),"",B1565&amp;"|"&amp;C1565)</f>
        <v/>
      </c>
      <c r="E1565" s="29" t="n"/>
      <c r="F1565" s="52" t="n"/>
      <c r="G1565" s="49" t="n"/>
      <c r="H1565" s="49" t="n"/>
      <c r="I1565" s="30">
        <f>IF(OR(D1565="",NOT(ISNUMBER(G1565))),"",D1565&amp;"|"&amp;YEAR(G1565)&amp;"-"&amp;RIGHT("0"&amp;MONTH(G1565),2)&amp;"-"&amp;RIGHT("0"&amp;DAY(G1565),2))</f>
        <v/>
      </c>
      <c r="J1565" s="52" t="n"/>
      <c r="K1565" s="25" t="n"/>
      <c r="L1565" s="29" t="n"/>
      <c r="M1565" s="25" t="n"/>
      <c r="N1565" s="25" t="n"/>
      <c r="O1565" s="23">
        <f>IF(A1565&amp;B1565&amp;C1565="","",IF(I1565="","Sem vínculo",IF(COUNTIF(oc_chave,I1565)&gt;0,"Vinculada","Previsão não encontrada")))</f>
        <v/>
      </c>
      <c r="P1565" s="39">
        <f>IF(ISNUMBER(H1565),YEAR(H1565),"")</f>
        <v/>
      </c>
      <c r="Q1565" s="23">
        <f>IF(D1565="","",IF(COUNTIF(pl_chave,D1565)&gt;0,"No plano atual","Fora do plano: histórico preservado"))</f>
        <v/>
      </c>
      <c r="R1565" s="23">
        <f>IF(A1565&amp;B1565&amp;C1565="","",IF(A1565="","ERRO: falta ID do registro",IF(COUNTIF(ex_id,A1565)&gt;1,"ERRO: ID do registro duplicado",IF(NOT(ISNUMBER(H1565)),"ERRO: data realizada ausente ou inválida",IF(AND(ISNUMBER(pcmd_emissao),N(H1565)&gt;N(pcmd_emissao)),"Verificar: realizada após a emissão","OK")))))</f>
        <v/>
      </c>
      <c r="S1565" s="53" t="n"/>
    </row>
    <row r="1566">
      <c r="A1566" s="25" t="n"/>
      <c r="B1566" s="29" t="n"/>
      <c r="C1566" s="25" t="n"/>
      <c r="D1566" s="23">
        <f>IF(OR(B1566="",C1566=""),"",B1566&amp;"|"&amp;C1566)</f>
        <v/>
      </c>
      <c r="E1566" s="29" t="n"/>
      <c r="F1566" s="52" t="n"/>
      <c r="G1566" s="49" t="n"/>
      <c r="H1566" s="49" t="n"/>
      <c r="I1566" s="30">
        <f>IF(OR(D1566="",NOT(ISNUMBER(G1566))),"",D1566&amp;"|"&amp;YEAR(G1566)&amp;"-"&amp;RIGHT("0"&amp;MONTH(G1566),2)&amp;"-"&amp;RIGHT("0"&amp;DAY(G1566),2))</f>
        <v/>
      </c>
      <c r="J1566" s="52" t="n"/>
      <c r="K1566" s="25" t="n"/>
      <c r="L1566" s="29" t="n"/>
      <c r="M1566" s="25" t="n"/>
      <c r="N1566" s="25" t="n"/>
      <c r="O1566" s="23">
        <f>IF(A1566&amp;B1566&amp;C1566="","",IF(I1566="","Sem vínculo",IF(COUNTIF(oc_chave,I1566)&gt;0,"Vinculada","Previsão não encontrada")))</f>
        <v/>
      </c>
      <c r="P1566" s="39">
        <f>IF(ISNUMBER(H1566),YEAR(H1566),"")</f>
        <v/>
      </c>
      <c r="Q1566" s="23">
        <f>IF(D1566="","",IF(COUNTIF(pl_chave,D1566)&gt;0,"No plano atual","Fora do plano: histórico preservado"))</f>
        <v/>
      </c>
      <c r="R1566" s="23">
        <f>IF(A1566&amp;B1566&amp;C1566="","",IF(A1566="","ERRO: falta ID do registro",IF(COUNTIF(ex_id,A1566)&gt;1,"ERRO: ID do registro duplicado",IF(NOT(ISNUMBER(H1566)),"ERRO: data realizada ausente ou inválida",IF(AND(ISNUMBER(pcmd_emissao),N(H1566)&gt;N(pcmd_emissao)),"Verificar: realizada após a emissão","OK")))))</f>
        <v/>
      </c>
      <c r="S1566" s="53" t="n"/>
    </row>
    <row r="1567">
      <c r="A1567" s="25" t="n"/>
      <c r="B1567" s="29" t="n"/>
      <c r="C1567" s="25" t="n"/>
      <c r="D1567" s="23">
        <f>IF(OR(B1567="",C1567=""),"",B1567&amp;"|"&amp;C1567)</f>
        <v/>
      </c>
      <c r="E1567" s="29" t="n"/>
      <c r="F1567" s="52" t="n"/>
      <c r="G1567" s="49" t="n"/>
      <c r="H1567" s="49" t="n"/>
      <c r="I1567" s="30">
        <f>IF(OR(D1567="",NOT(ISNUMBER(G1567))),"",D1567&amp;"|"&amp;YEAR(G1567)&amp;"-"&amp;RIGHT("0"&amp;MONTH(G1567),2)&amp;"-"&amp;RIGHT("0"&amp;DAY(G1567),2))</f>
        <v/>
      </c>
      <c r="J1567" s="52" t="n"/>
      <c r="K1567" s="25" t="n"/>
      <c r="L1567" s="29" t="n"/>
      <c r="M1567" s="25" t="n"/>
      <c r="N1567" s="25" t="n"/>
      <c r="O1567" s="23">
        <f>IF(A1567&amp;B1567&amp;C1567="","",IF(I1567="","Sem vínculo",IF(COUNTIF(oc_chave,I1567)&gt;0,"Vinculada","Previsão não encontrada")))</f>
        <v/>
      </c>
      <c r="P1567" s="39">
        <f>IF(ISNUMBER(H1567),YEAR(H1567),"")</f>
        <v/>
      </c>
      <c r="Q1567" s="23">
        <f>IF(D1567="","",IF(COUNTIF(pl_chave,D1567)&gt;0,"No plano atual","Fora do plano: histórico preservado"))</f>
        <v/>
      </c>
      <c r="R1567" s="23">
        <f>IF(A1567&amp;B1567&amp;C1567="","",IF(A1567="","ERRO: falta ID do registro",IF(COUNTIF(ex_id,A1567)&gt;1,"ERRO: ID do registro duplicado",IF(NOT(ISNUMBER(H1567)),"ERRO: data realizada ausente ou inválida",IF(AND(ISNUMBER(pcmd_emissao),N(H1567)&gt;N(pcmd_emissao)),"Verificar: realizada após a emissão","OK")))))</f>
        <v/>
      </c>
      <c r="S1567" s="53" t="n"/>
    </row>
    <row r="1568">
      <c r="A1568" s="25" t="n"/>
      <c r="B1568" s="29" t="n"/>
      <c r="C1568" s="25" t="n"/>
      <c r="D1568" s="23">
        <f>IF(OR(B1568="",C1568=""),"",B1568&amp;"|"&amp;C1568)</f>
        <v/>
      </c>
      <c r="E1568" s="29" t="n"/>
      <c r="F1568" s="52" t="n"/>
      <c r="G1568" s="49" t="n"/>
      <c r="H1568" s="49" t="n"/>
      <c r="I1568" s="30">
        <f>IF(OR(D1568="",NOT(ISNUMBER(G1568))),"",D1568&amp;"|"&amp;YEAR(G1568)&amp;"-"&amp;RIGHT("0"&amp;MONTH(G1568),2)&amp;"-"&amp;RIGHT("0"&amp;DAY(G1568),2))</f>
        <v/>
      </c>
      <c r="J1568" s="52" t="n"/>
      <c r="K1568" s="25" t="n"/>
      <c r="L1568" s="29" t="n"/>
      <c r="M1568" s="25" t="n"/>
      <c r="N1568" s="25" t="n"/>
      <c r="O1568" s="23">
        <f>IF(A1568&amp;B1568&amp;C1568="","",IF(I1568="","Sem vínculo",IF(COUNTIF(oc_chave,I1568)&gt;0,"Vinculada","Previsão não encontrada")))</f>
        <v/>
      </c>
      <c r="P1568" s="39">
        <f>IF(ISNUMBER(H1568),YEAR(H1568),"")</f>
        <v/>
      </c>
      <c r="Q1568" s="23">
        <f>IF(D1568="","",IF(COUNTIF(pl_chave,D1568)&gt;0,"No plano atual","Fora do plano: histórico preservado"))</f>
        <v/>
      </c>
      <c r="R1568" s="23">
        <f>IF(A1568&amp;B1568&amp;C1568="","",IF(A1568="","ERRO: falta ID do registro",IF(COUNTIF(ex_id,A1568)&gt;1,"ERRO: ID do registro duplicado",IF(NOT(ISNUMBER(H1568)),"ERRO: data realizada ausente ou inválida",IF(AND(ISNUMBER(pcmd_emissao),N(H1568)&gt;N(pcmd_emissao)),"Verificar: realizada após a emissão","OK")))))</f>
        <v/>
      </c>
      <c r="S1568" s="53" t="n"/>
    </row>
    <row r="1569">
      <c r="A1569" s="25" t="n"/>
      <c r="B1569" s="29" t="n"/>
      <c r="C1569" s="25" t="n"/>
      <c r="D1569" s="23">
        <f>IF(OR(B1569="",C1569=""),"",B1569&amp;"|"&amp;C1569)</f>
        <v/>
      </c>
      <c r="E1569" s="29" t="n"/>
      <c r="F1569" s="52" t="n"/>
      <c r="G1569" s="49" t="n"/>
      <c r="H1569" s="49" t="n"/>
      <c r="I1569" s="30">
        <f>IF(OR(D1569="",NOT(ISNUMBER(G1569))),"",D1569&amp;"|"&amp;YEAR(G1569)&amp;"-"&amp;RIGHT("0"&amp;MONTH(G1569),2)&amp;"-"&amp;RIGHT("0"&amp;DAY(G1569),2))</f>
        <v/>
      </c>
      <c r="J1569" s="52" t="n"/>
      <c r="K1569" s="25" t="n"/>
      <c r="L1569" s="29" t="n"/>
      <c r="M1569" s="25" t="n"/>
      <c r="N1569" s="25" t="n"/>
      <c r="O1569" s="23">
        <f>IF(A1569&amp;B1569&amp;C1569="","",IF(I1569="","Sem vínculo",IF(COUNTIF(oc_chave,I1569)&gt;0,"Vinculada","Previsão não encontrada")))</f>
        <v/>
      </c>
      <c r="P1569" s="39">
        <f>IF(ISNUMBER(H1569),YEAR(H1569),"")</f>
        <v/>
      </c>
      <c r="Q1569" s="23">
        <f>IF(D1569="","",IF(COUNTIF(pl_chave,D1569)&gt;0,"No plano atual","Fora do plano: histórico preservado"))</f>
        <v/>
      </c>
      <c r="R1569" s="23">
        <f>IF(A1569&amp;B1569&amp;C1569="","",IF(A1569="","ERRO: falta ID do registro",IF(COUNTIF(ex_id,A1569)&gt;1,"ERRO: ID do registro duplicado",IF(NOT(ISNUMBER(H1569)),"ERRO: data realizada ausente ou inválida",IF(AND(ISNUMBER(pcmd_emissao),N(H1569)&gt;N(pcmd_emissao)),"Verificar: realizada após a emissão","OK")))))</f>
        <v/>
      </c>
      <c r="S1569" s="53" t="n"/>
    </row>
    <row r="1570">
      <c r="A1570" s="25" t="n"/>
      <c r="B1570" s="29" t="n"/>
      <c r="C1570" s="25" t="n"/>
      <c r="D1570" s="23">
        <f>IF(OR(B1570="",C1570=""),"",B1570&amp;"|"&amp;C1570)</f>
        <v/>
      </c>
      <c r="E1570" s="29" t="n"/>
      <c r="F1570" s="52" t="n"/>
      <c r="G1570" s="49" t="n"/>
      <c r="H1570" s="49" t="n"/>
      <c r="I1570" s="30">
        <f>IF(OR(D1570="",NOT(ISNUMBER(G1570))),"",D1570&amp;"|"&amp;YEAR(G1570)&amp;"-"&amp;RIGHT("0"&amp;MONTH(G1570),2)&amp;"-"&amp;RIGHT("0"&amp;DAY(G1570),2))</f>
        <v/>
      </c>
      <c r="J1570" s="52" t="n"/>
      <c r="K1570" s="25" t="n"/>
      <c r="L1570" s="29" t="n"/>
      <c r="M1570" s="25" t="n"/>
      <c r="N1570" s="25" t="n"/>
      <c r="O1570" s="23">
        <f>IF(A1570&amp;B1570&amp;C1570="","",IF(I1570="","Sem vínculo",IF(COUNTIF(oc_chave,I1570)&gt;0,"Vinculada","Previsão não encontrada")))</f>
        <v/>
      </c>
      <c r="P1570" s="39">
        <f>IF(ISNUMBER(H1570),YEAR(H1570),"")</f>
        <v/>
      </c>
      <c r="Q1570" s="23">
        <f>IF(D1570="","",IF(COUNTIF(pl_chave,D1570)&gt;0,"No plano atual","Fora do plano: histórico preservado"))</f>
        <v/>
      </c>
      <c r="R1570" s="23">
        <f>IF(A1570&amp;B1570&amp;C1570="","",IF(A1570="","ERRO: falta ID do registro",IF(COUNTIF(ex_id,A1570)&gt;1,"ERRO: ID do registro duplicado",IF(NOT(ISNUMBER(H1570)),"ERRO: data realizada ausente ou inválida",IF(AND(ISNUMBER(pcmd_emissao),N(H1570)&gt;N(pcmd_emissao)),"Verificar: realizada após a emissão","OK")))))</f>
        <v/>
      </c>
      <c r="S1570" s="53" t="n"/>
    </row>
    <row r="1571">
      <c r="A1571" s="25" t="n"/>
      <c r="B1571" s="29" t="n"/>
      <c r="C1571" s="25" t="n"/>
      <c r="D1571" s="23">
        <f>IF(OR(B1571="",C1571=""),"",B1571&amp;"|"&amp;C1571)</f>
        <v/>
      </c>
      <c r="E1571" s="29" t="n"/>
      <c r="F1571" s="52" t="n"/>
      <c r="G1571" s="49" t="n"/>
      <c r="H1571" s="49" t="n"/>
      <c r="I1571" s="30">
        <f>IF(OR(D1571="",NOT(ISNUMBER(G1571))),"",D1571&amp;"|"&amp;YEAR(G1571)&amp;"-"&amp;RIGHT("0"&amp;MONTH(G1571),2)&amp;"-"&amp;RIGHT("0"&amp;DAY(G1571),2))</f>
        <v/>
      </c>
      <c r="J1571" s="52" t="n"/>
      <c r="K1571" s="25" t="n"/>
      <c r="L1571" s="29" t="n"/>
      <c r="M1571" s="25" t="n"/>
      <c r="N1571" s="25" t="n"/>
      <c r="O1571" s="23">
        <f>IF(A1571&amp;B1571&amp;C1571="","",IF(I1571="","Sem vínculo",IF(COUNTIF(oc_chave,I1571)&gt;0,"Vinculada","Previsão não encontrada")))</f>
        <v/>
      </c>
      <c r="P1571" s="39">
        <f>IF(ISNUMBER(H1571),YEAR(H1571),"")</f>
        <v/>
      </c>
      <c r="Q1571" s="23">
        <f>IF(D1571="","",IF(COUNTIF(pl_chave,D1571)&gt;0,"No plano atual","Fora do plano: histórico preservado"))</f>
        <v/>
      </c>
      <c r="R1571" s="23">
        <f>IF(A1571&amp;B1571&amp;C1571="","",IF(A1571="","ERRO: falta ID do registro",IF(COUNTIF(ex_id,A1571)&gt;1,"ERRO: ID do registro duplicado",IF(NOT(ISNUMBER(H1571)),"ERRO: data realizada ausente ou inválida",IF(AND(ISNUMBER(pcmd_emissao),N(H1571)&gt;N(pcmd_emissao)),"Verificar: realizada após a emissão","OK")))))</f>
        <v/>
      </c>
      <c r="S1571" s="53" t="n"/>
    </row>
    <row r="1572">
      <c r="A1572" s="25" t="n"/>
      <c r="B1572" s="29" t="n"/>
      <c r="C1572" s="25" t="n"/>
      <c r="D1572" s="23">
        <f>IF(OR(B1572="",C1572=""),"",B1572&amp;"|"&amp;C1572)</f>
        <v/>
      </c>
      <c r="E1572" s="29" t="n"/>
      <c r="F1572" s="52" t="n"/>
      <c r="G1572" s="49" t="n"/>
      <c r="H1572" s="49" t="n"/>
      <c r="I1572" s="30">
        <f>IF(OR(D1572="",NOT(ISNUMBER(G1572))),"",D1572&amp;"|"&amp;YEAR(G1572)&amp;"-"&amp;RIGHT("0"&amp;MONTH(G1572),2)&amp;"-"&amp;RIGHT("0"&amp;DAY(G1572),2))</f>
        <v/>
      </c>
      <c r="J1572" s="52" t="n"/>
      <c r="K1572" s="25" t="n"/>
      <c r="L1572" s="29" t="n"/>
      <c r="M1572" s="25" t="n"/>
      <c r="N1572" s="25" t="n"/>
      <c r="O1572" s="23">
        <f>IF(A1572&amp;B1572&amp;C1572="","",IF(I1572="","Sem vínculo",IF(COUNTIF(oc_chave,I1572)&gt;0,"Vinculada","Previsão não encontrada")))</f>
        <v/>
      </c>
      <c r="P1572" s="39">
        <f>IF(ISNUMBER(H1572),YEAR(H1572),"")</f>
        <v/>
      </c>
      <c r="Q1572" s="23">
        <f>IF(D1572="","",IF(COUNTIF(pl_chave,D1572)&gt;0,"No plano atual","Fora do plano: histórico preservado"))</f>
        <v/>
      </c>
      <c r="R1572" s="23">
        <f>IF(A1572&amp;B1572&amp;C1572="","",IF(A1572="","ERRO: falta ID do registro",IF(COUNTIF(ex_id,A1572)&gt;1,"ERRO: ID do registro duplicado",IF(NOT(ISNUMBER(H1572)),"ERRO: data realizada ausente ou inválida",IF(AND(ISNUMBER(pcmd_emissao),N(H1572)&gt;N(pcmd_emissao)),"Verificar: realizada após a emissão","OK")))))</f>
        <v/>
      </c>
      <c r="S1572" s="53" t="n"/>
    </row>
    <row r="1573">
      <c r="A1573" s="25" t="n"/>
      <c r="B1573" s="29" t="n"/>
      <c r="C1573" s="25" t="n"/>
      <c r="D1573" s="23">
        <f>IF(OR(B1573="",C1573=""),"",B1573&amp;"|"&amp;C1573)</f>
        <v/>
      </c>
      <c r="E1573" s="29" t="n"/>
      <c r="F1573" s="52" t="n"/>
      <c r="G1573" s="49" t="n"/>
      <c r="H1573" s="49" t="n"/>
      <c r="I1573" s="30">
        <f>IF(OR(D1573="",NOT(ISNUMBER(G1573))),"",D1573&amp;"|"&amp;YEAR(G1573)&amp;"-"&amp;RIGHT("0"&amp;MONTH(G1573),2)&amp;"-"&amp;RIGHT("0"&amp;DAY(G1573),2))</f>
        <v/>
      </c>
      <c r="J1573" s="52" t="n"/>
      <c r="K1573" s="25" t="n"/>
      <c r="L1573" s="29" t="n"/>
      <c r="M1573" s="25" t="n"/>
      <c r="N1573" s="25" t="n"/>
      <c r="O1573" s="23">
        <f>IF(A1573&amp;B1573&amp;C1573="","",IF(I1573="","Sem vínculo",IF(COUNTIF(oc_chave,I1573)&gt;0,"Vinculada","Previsão não encontrada")))</f>
        <v/>
      </c>
      <c r="P1573" s="39">
        <f>IF(ISNUMBER(H1573),YEAR(H1573),"")</f>
        <v/>
      </c>
      <c r="Q1573" s="23">
        <f>IF(D1573="","",IF(COUNTIF(pl_chave,D1573)&gt;0,"No plano atual","Fora do plano: histórico preservado"))</f>
        <v/>
      </c>
      <c r="R1573" s="23">
        <f>IF(A1573&amp;B1573&amp;C1573="","",IF(A1573="","ERRO: falta ID do registro",IF(COUNTIF(ex_id,A1573)&gt;1,"ERRO: ID do registro duplicado",IF(NOT(ISNUMBER(H1573)),"ERRO: data realizada ausente ou inválida",IF(AND(ISNUMBER(pcmd_emissao),N(H1573)&gt;N(pcmd_emissao)),"Verificar: realizada após a emissão","OK")))))</f>
        <v/>
      </c>
      <c r="S1573" s="53" t="n"/>
    </row>
    <row r="1574">
      <c r="A1574" s="25" t="n"/>
      <c r="B1574" s="29" t="n"/>
      <c r="C1574" s="25" t="n"/>
      <c r="D1574" s="23">
        <f>IF(OR(B1574="",C1574=""),"",B1574&amp;"|"&amp;C1574)</f>
        <v/>
      </c>
      <c r="E1574" s="29" t="n"/>
      <c r="F1574" s="52" t="n"/>
      <c r="G1574" s="49" t="n"/>
      <c r="H1574" s="49" t="n"/>
      <c r="I1574" s="30">
        <f>IF(OR(D1574="",NOT(ISNUMBER(G1574))),"",D1574&amp;"|"&amp;YEAR(G1574)&amp;"-"&amp;RIGHT("0"&amp;MONTH(G1574),2)&amp;"-"&amp;RIGHT("0"&amp;DAY(G1574),2))</f>
        <v/>
      </c>
      <c r="J1574" s="52" t="n"/>
      <c r="K1574" s="25" t="n"/>
      <c r="L1574" s="29" t="n"/>
      <c r="M1574" s="25" t="n"/>
      <c r="N1574" s="25" t="n"/>
      <c r="O1574" s="23">
        <f>IF(A1574&amp;B1574&amp;C1574="","",IF(I1574="","Sem vínculo",IF(COUNTIF(oc_chave,I1574)&gt;0,"Vinculada","Previsão não encontrada")))</f>
        <v/>
      </c>
      <c r="P1574" s="39">
        <f>IF(ISNUMBER(H1574),YEAR(H1574),"")</f>
        <v/>
      </c>
      <c r="Q1574" s="23">
        <f>IF(D1574="","",IF(COUNTIF(pl_chave,D1574)&gt;0,"No plano atual","Fora do plano: histórico preservado"))</f>
        <v/>
      </c>
      <c r="R1574" s="23">
        <f>IF(A1574&amp;B1574&amp;C1574="","",IF(A1574="","ERRO: falta ID do registro",IF(COUNTIF(ex_id,A1574)&gt;1,"ERRO: ID do registro duplicado",IF(NOT(ISNUMBER(H1574)),"ERRO: data realizada ausente ou inválida",IF(AND(ISNUMBER(pcmd_emissao),N(H1574)&gt;N(pcmd_emissao)),"Verificar: realizada após a emissão","OK")))))</f>
        <v/>
      </c>
      <c r="S1574" s="53" t="n"/>
    </row>
    <row r="1575">
      <c r="A1575" s="25" t="n"/>
      <c r="B1575" s="29" t="n"/>
      <c r="C1575" s="25" t="n"/>
      <c r="D1575" s="23">
        <f>IF(OR(B1575="",C1575=""),"",B1575&amp;"|"&amp;C1575)</f>
        <v/>
      </c>
      <c r="E1575" s="29" t="n"/>
      <c r="F1575" s="52" t="n"/>
      <c r="G1575" s="49" t="n"/>
      <c r="H1575" s="49" t="n"/>
      <c r="I1575" s="30">
        <f>IF(OR(D1575="",NOT(ISNUMBER(G1575))),"",D1575&amp;"|"&amp;YEAR(G1575)&amp;"-"&amp;RIGHT("0"&amp;MONTH(G1575),2)&amp;"-"&amp;RIGHT("0"&amp;DAY(G1575),2))</f>
        <v/>
      </c>
      <c r="J1575" s="52" t="n"/>
      <c r="K1575" s="25" t="n"/>
      <c r="L1575" s="29" t="n"/>
      <c r="M1575" s="25" t="n"/>
      <c r="N1575" s="25" t="n"/>
      <c r="O1575" s="23">
        <f>IF(A1575&amp;B1575&amp;C1575="","",IF(I1575="","Sem vínculo",IF(COUNTIF(oc_chave,I1575)&gt;0,"Vinculada","Previsão não encontrada")))</f>
        <v/>
      </c>
      <c r="P1575" s="39">
        <f>IF(ISNUMBER(H1575),YEAR(H1575),"")</f>
        <v/>
      </c>
      <c r="Q1575" s="23">
        <f>IF(D1575="","",IF(COUNTIF(pl_chave,D1575)&gt;0,"No plano atual","Fora do plano: histórico preservado"))</f>
        <v/>
      </c>
      <c r="R1575" s="23">
        <f>IF(A1575&amp;B1575&amp;C1575="","",IF(A1575="","ERRO: falta ID do registro",IF(COUNTIF(ex_id,A1575)&gt;1,"ERRO: ID do registro duplicado",IF(NOT(ISNUMBER(H1575)),"ERRO: data realizada ausente ou inválida",IF(AND(ISNUMBER(pcmd_emissao),N(H1575)&gt;N(pcmd_emissao)),"Verificar: realizada após a emissão","OK")))))</f>
        <v/>
      </c>
      <c r="S1575" s="53" t="n"/>
    </row>
    <row r="1576">
      <c r="A1576" s="25" t="n"/>
      <c r="B1576" s="29" t="n"/>
      <c r="C1576" s="25" t="n"/>
      <c r="D1576" s="23">
        <f>IF(OR(B1576="",C1576=""),"",B1576&amp;"|"&amp;C1576)</f>
        <v/>
      </c>
      <c r="E1576" s="29" t="n"/>
      <c r="F1576" s="52" t="n"/>
      <c r="G1576" s="49" t="n"/>
      <c r="H1576" s="49" t="n"/>
      <c r="I1576" s="30">
        <f>IF(OR(D1576="",NOT(ISNUMBER(G1576))),"",D1576&amp;"|"&amp;YEAR(G1576)&amp;"-"&amp;RIGHT("0"&amp;MONTH(G1576),2)&amp;"-"&amp;RIGHT("0"&amp;DAY(G1576),2))</f>
        <v/>
      </c>
      <c r="J1576" s="52" t="n"/>
      <c r="K1576" s="25" t="n"/>
      <c r="L1576" s="29" t="n"/>
      <c r="M1576" s="25" t="n"/>
      <c r="N1576" s="25" t="n"/>
      <c r="O1576" s="23">
        <f>IF(A1576&amp;B1576&amp;C1576="","",IF(I1576="","Sem vínculo",IF(COUNTIF(oc_chave,I1576)&gt;0,"Vinculada","Previsão não encontrada")))</f>
        <v/>
      </c>
      <c r="P1576" s="39">
        <f>IF(ISNUMBER(H1576),YEAR(H1576),"")</f>
        <v/>
      </c>
      <c r="Q1576" s="23">
        <f>IF(D1576="","",IF(COUNTIF(pl_chave,D1576)&gt;0,"No plano atual","Fora do plano: histórico preservado"))</f>
        <v/>
      </c>
      <c r="R1576" s="23">
        <f>IF(A1576&amp;B1576&amp;C1576="","",IF(A1576="","ERRO: falta ID do registro",IF(COUNTIF(ex_id,A1576)&gt;1,"ERRO: ID do registro duplicado",IF(NOT(ISNUMBER(H1576)),"ERRO: data realizada ausente ou inválida",IF(AND(ISNUMBER(pcmd_emissao),N(H1576)&gt;N(pcmd_emissao)),"Verificar: realizada após a emissão","OK")))))</f>
        <v/>
      </c>
      <c r="S1576" s="53" t="n"/>
    </row>
    <row r="1577">
      <c r="A1577" s="25" t="n"/>
      <c r="B1577" s="29" t="n"/>
      <c r="C1577" s="25" t="n"/>
      <c r="D1577" s="23">
        <f>IF(OR(B1577="",C1577=""),"",B1577&amp;"|"&amp;C1577)</f>
        <v/>
      </c>
      <c r="E1577" s="29" t="n"/>
      <c r="F1577" s="52" t="n"/>
      <c r="G1577" s="49" t="n"/>
      <c r="H1577" s="49" t="n"/>
      <c r="I1577" s="30">
        <f>IF(OR(D1577="",NOT(ISNUMBER(G1577))),"",D1577&amp;"|"&amp;YEAR(G1577)&amp;"-"&amp;RIGHT("0"&amp;MONTH(G1577),2)&amp;"-"&amp;RIGHT("0"&amp;DAY(G1577),2))</f>
        <v/>
      </c>
      <c r="J1577" s="52" t="n"/>
      <c r="K1577" s="25" t="n"/>
      <c r="L1577" s="29" t="n"/>
      <c r="M1577" s="25" t="n"/>
      <c r="N1577" s="25" t="n"/>
      <c r="O1577" s="23">
        <f>IF(A1577&amp;B1577&amp;C1577="","",IF(I1577="","Sem vínculo",IF(COUNTIF(oc_chave,I1577)&gt;0,"Vinculada","Previsão não encontrada")))</f>
        <v/>
      </c>
      <c r="P1577" s="39">
        <f>IF(ISNUMBER(H1577),YEAR(H1577),"")</f>
        <v/>
      </c>
      <c r="Q1577" s="23">
        <f>IF(D1577="","",IF(COUNTIF(pl_chave,D1577)&gt;0,"No plano atual","Fora do plano: histórico preservado"))</f>
        <v/>
      </c>
      <c r="R1577" s="23">
        <f>IF(A1577&amp;B1577&amp;C1577="","",IF(A1577="","ERRO: falta ID do registro",IF(COUNTIF(ex_id,A1577)&gt;1,"ERRO: ID do registro duplicado",IF(NOT(ISNUMBER(H1577)),"ERRO: data realizada ausente ou inválida",IF(AND(ISNUMBER(pcmd_emissao),N(H1577)&gt;N(pcmd_emissao)),"Verificar: realizada após a emissão","OK")))))</f>
        <v/>
      </c>
      <c r="S1577" s="53" t="n"/>
    </row>
    <row r="1578">
      <c r="A1578" s="25" t="n"/>
      <c r="B1578" s="29" t="n"/>
      <c r="C1578" s="25" t="n"/>
      <c r="D1578" s="23">
        <f>IF(OR(B1578="",C1578=""),"",B1578&amp;"|"&amp;C1578)</f>
        <v/>
      </c>
      <c r="E1578" s="29" t="n"/>
      <c r="F1578" s="52" t="n"/>
      <c r="G1578" s="49" t="n"/>
      <c r="H1578" s="49" t="n"/>
      <c r="I1578" s="30">
        <f>IF(OR(D1578="",NOT(ISNUMBER(G1578))),"",D1578&amp;"|"&amp;YEAR(G1578)&amp;"-"&amp;RIGHT("0"&amp;MONTH(G1578),2)&amp;"-"&amp;RIGHT("0"&amp;DAY(G1578),2))</f>
        <v/>
      </c>
      <c r="J1578" s="52" t="n"/>
      <c r="K1578" s="25" t="n"/>
      <c r="L1578" s="29" t="n"/>
      <c r="M1578" s="25" t="n"/>
      <c r="N1578" s="25" t="n"/>
      <c r="O1578" s="23">
        <f>IF(A1578&amp;B1578&amp;C1578="","",IF(I1578="","Sem vínculo",IF(COUNTIF(oc_chave,I1578)&gt;0,"Vinculada","Previsão não encontrada")))</f>
        <v/>
      </c>
      <c r="P1578" s="39">
        <f>IF(ISNUMBER(H1578),YEAR(H1578),"")</f>
        <v/>
      </c>
      <c r="Q1578" s="23">
        <f>IF(D1578="","",IF(COUNTIF(pl_chave,D1578)&gt;0,"No plano atual","Fora do plano: histórico preservado"))</f>
        <v/>
      </c>
      <c r="R1578" s="23">
        <f>IF(A1578&amp;B1578&amp;C1578="","",IF(A1578="","ERRO: falta ID do registro",IF(COUNTIF(ex_id,A1578)&gt;1,"ERRO: ID do registro duplicado",IF(NOT(ISNUMBER(H1578)),"ERRO: data realizada ausente ou inválida",IF(AND(ISNUMBER(pcmd_emissao),N(H1578)&gt;N(pcmd_emissao)),"Verificar: realizada após a emissão","OK")))))</f>
        <v/>
      </c>
      <c r="S1578" s="53" t="n"/>
    </row>
    <row r="1579">
      <c r="A1579" s="25" t="n"/>
      <c r="B1579" s="29" t="n"/>
      <c r="C1579" s="25" t="n"/>
      <c r="D1579" s="23">
        <f>IF(OR(B1579="",C1579=""),"",B1579&amp;"|"&amp;C1579)</f>
        <v/>
      </c>
      <c r="E1579" s="29" t="n"/>
      <c r="F1579" s="52" t="n"/>
      <c r="G1579" s="49" t="n"/>
      <c r="H1579" s="49" t="n"/>
      <c r="I1579" s="30">
        <f>IF(OR(D1579="",NOT(ISNUMBER(G1579))),"",D1579&amp;"|"&amp;YEAR(G1579)&amp;"-"&amp;RIGHT("0"&amp;MONTH(G1579),2)&amp;"-"&amp;RIGHT("0"&amp;DAY(G1579),2))</f>
        <v/>
      </c>
      <c r="J1579" s="52" t="n"/>
      <c r="K1579" s="25" t="n"/>
      <c r="L1579" s="29" t="n"/>
      <c r="M1579" s="25" t="n"/>
      <c r="N1579" s="25" t="n"/>
      <c r="O1579" s="23">
        <f>IF(A1579&amp;B1579&amp;C1579="","",IF(I1579="","Sem vínculo",IF(COUNTIF(oc_chave,I1579)&gt;0,"Vinculada","Previsão não encontrada")))</f>
        <v/>
      </c>
      <c r="P1579" s="39">
        <f>IF(ISNUMBER(H1579),YEAR(H1579),"")</f>
        <v/>
      </c>
      <c r="Q1579" s="23">
        <f>IF(D1579="","",IF(COUNTIF(pl_chave,D1579)&gt;0,"No plano atual","Fora do plano: histórico preservado"))</f>
        <v/>
      </c>
      <c r="R1579" s="23">
        <f>IF(A1579&amp;B1579&amp;C1579="","",IF(A1579="","ERRO: falta ID do registro",IF(COUNTIF(ex_id,A1579)&gt;1,"ERRO: ID do registro duplicado",IF(NOT(ISNUMBER(H1579)),"ERRO: data realizada ausente ou inválida",IF(AND(ISNUMBER(pcmd_emissao),N(H1579)&gt;N(pcmd_emissao)),"Verificar: realizada após a emissão","OK")))))</f>
        <v/>
      </c>
      <c r="S1579" s="53" t="n"/>
    </row>
    <row r="1580">
      <c r="A1580" s="25" t="n"/>
      <c r="B1580" s="29" t="n"/>
      <c r="C1580" s="25" t="n"/>
      <c r="D1580" s="23">
        <f>IF(OR(B1580="",C1580=""),"",B1580&amp;"|"&amp;C1580)</f>
        <v/>
      </c>
      <c r="E1580" s="29" t="n"/>
      <c r="F1580" s="52" t="n"/>
      <c r="G1580" s="49" t="n"/>
      <c r="H1580" s="49" t="n"/>
      <c r="I1580" s="30">
        <f>IF(OR(D1580="",NOT(ISNUMBER(G1580))),"",D1580&amp;"|"&amp;YEAR(G1580)&amp;"-"&amp;RIGHT("0"&amp;MONTH(G1580),2)&amp;"-"&amp;RIGHT("0"&amp;DAY(G1580),2))</f>
        <v/>
      </c>
      <c r="J1580" s="52" t="n"/>
      <c r="K1580" s="25" t="n"/>
      <c r="L1580" s="29" t="n"/>
      <c r="M1580" s="25" t="n"/>
      <c r="N1580" s="25" t="n"/>
      <c r="O1580" s="23">
        <f>IF(A1580&amp;B1580&amp;C1580="","",IF(I1580="","Sem vínculo",IF(COUNTIF(oc_chave,I1580)&gt;0,"Vinculada","Previsão não encontrada")))</f>
        <v/>
      </c>
      <c r="P1580" s="39">
        <f>IF(ISNUMBER(H1580),YEAR(H1580),"")</f>
        <v/>
      </c>
      <c r="Q1580" s="23">
        <f>IF(D1580="","",IF(COUNTIF(pl_chave,D1580)&gt;0,"No plano atual","Fora do plano: histórico preservado"))</f>
        <v/>
      </c>
      <c r="R1580" s="23">
        <f>IF(A1580&amp;B1580&amp;C1580="","",IF(A1580="","ERRO: falta ID do registro",IF(COUNTIF(ex_id,A1580)&gt;1,"ERRO: ID do registro duplicado",IF(NOT(ISNUMBER(H1580)),"ERRO: data realizada ausente ou inválida",IF(AND(ISNUMBER(pcmd_emissao),N(H1580)&gt;N(pcmd_emissao)),"Verificar: realizada após a emissão","OK")))))</f>
        <v/>
      </c>
      <c r="S1580" s="53" t="n"/>
    </row>
    <row r="1581">
      <c r="A1581" s="25" t="n"/>
      <c r="B1581" s="29" t="n"/>
      <c r="C1581" s="25" t="n"/>
      <c r="D1581" s="23">
        <f>IF(OR(B1581="",C1581=""),"",B1581&amp;"|"&amp;C1581)</f>
        <v/>
      </c>
      <c r="E1581" s="29" t="n"/>
      <c r="F1581" s="52" t="n"/>
      <c r="G1581" s="49" t="n"/>
      <c r="H1581" s="49" t="n"/>
      <c r="I1581" s="30">
        <f>IF(OR(D1581="",NOT(ISNUMBER(G1581))),"",D1581&amp;"|"&amp;YEAR(G1581)&amp;"-"&amp;RIGHT("0"&amp;MONTH(G1581),2)&amp;"-"&amp;RIGHT("0"&amp;DAY(G1581),2))</f>
        <v/>
      </c>
      <c r="J1581" s="52" t="n"/>
      <c r="K1581" s="25" t="n"/>
      <c r="L1581" s="29" t="n"/>
      <c r="M1581" s="25" t="n"/>
      <c r="N1581" s="25" t="n"/>
      <c r="O1581" s="23">
        <f>IF(A1581&amp;B1581&amp;C1581="","",IF(I1581="","Sem vínculo",IF(COUNTIF(oc_chave,I1581)&gt;0,"Vinculada","Previsão não encontrada")))</f>
        <v/>
      </c>
      <c r="P1581" s="39">
        <f>IF(ISNUMBER(H1581),YEAR(H1581),"")</f>
        <v/>
      </c>
      <c r="Q1581" s="23">
        <f>IF(D1581="","",IF(COUNTIF(pl_chave,D1581)&gt;0,"No plano atual","Fora do plano: histórico preservado"))</f>
        <v/>
      </c>
      <c r="R1581" s="23">
        <f>IF(A1581&amp;B1581&amp;C1581="","",IF(A1581="","ERRO: falta ID do registro",IF(COUNTIF(ex_id,A1581)&gt;1,"ERRO: ID do registro duplicado",IF(NOT(ISNUMBER(H1581)),"ERRO: data realizada ausente ou inválida",IF(AND(ISNUMBER(pcmd_emissao),N(H1581)&gt;N(pcmd_emissao)),"Verificar: realizada após a emissão","OK")))))</f>
        <v/>
      </c>
      <c r="S1581" s="53" t="n"/>
    </row>
    <row r="1582">
      <c r="A1582" s="25" t="n"/>
      <c r="B1582" s="29" t="n"/>
      <c r="C1582" s="25" t="n"/>
      <c r="D1582" s="23">
        <f>IF(OR(B1582="",C1582=""),"",B1582&amp;"|"&amp;C1582)</f>
        <v/>
      </c>
      <c r="E1582" s="29" t="n"/>
      <c r="F1582" s="52" t="n"/>
      <c r="G1582" s="49" t="n"/>
      <c r="H1582" s="49" t="n"/>
      <c r="I1582" s="30">
        <f>IF(OR(D1582="",NOT(ISNUMBER(G1582))),"",D1582&amp;"|"&amp;YEAR(G1582)&amp;"-"&amp;RIGHT("0"&amp;MONTH(G1582),2)&amp;"-"&amp;RIGHT("0"&amp;DAY(G1582),2))</f>
        <v/>
      </c>
      <c r="J1582" s="52" t="n"/>
      <c r="K1582" s="25" t="n"/>
      <c r="L1582" s="29" t="n"/>
      <c r="M1582" s="25" t="n"/>
      <c r="N1582" s="25" t="n"/>
      <c r="O1582" s="23">
        <f>IF(A1582&amp;B1582&amp;C1582="","",IF(I1582="","Sem vínculo",IF(COUNTIF(oc_chave,I1582)&gt;0,"Vinculada","Previsão não encontrada")))</f>
        <v/>
      </c>
      <c r="P1582" s="39">
        <f>IF(ISNUMBER(H1582),YEAR(H1582),"")</f>
        <v/>
      </c>
      <c r="Q1582" s="23">
        <f>IF(D1582="","",IF(COUNTIF(pl_chave,D1582)&gt;0,"No plano atual","Fora do plano: histórico preservado"))</f>
        <v/>
      </c>
      <c r="R1582" s="23">
        <f>IF(A1582&amp;B1582&amp;C1582="","",IF(A1582="","ERRO: falta ID do registro",IF(COUNTIF(ex_id,A1582)&gt;1,"ERRO: ID do registro duplicado",IF(NOT(ISNUMBER(H1582)),"ERRO: data realizada ausente ou inválida",IF(AND(ISNUMBER(pcmd_emissao),N(H1582)&gt;N(pcmd_emissao)),"Verificar: realizada após a emissão","OK")))))</f>
        <v/>
      </c>
      <c r="S1582" s="53" t="n"/>
    </row>
    <row r="1583">
      <c r="A1583" s="25" t="n"/>
      <c r="B1583" s="29" t="n"/>
      <c r="C1583" s="25" t="n"/>
      <c r="D1583" s="23">
        <f>IF(OR(B1583="",C1583=""),"",B1583&amp;"|"&amp;C1583)</f>
        <v/>
      </c>
      <c r="E1583" s="29" t="n"/>
      <c r="F1583" s="52" t="n"/>
      <c r="G1583" s="49" t="n"/>
      <c r="H1583" s="49" t="n"/>
      <c r="I1583" s="30">
        <f>IF(OR(D1583="",NOT(ISNUMBER(G1583))),"",D1583&amp;"|"&amp;YEAR(G1583)&amp;"-"&amp;RIGHT("0"&amp;MONTH(G1583),2)&amp;"-"&amp;RIGHT("0"&amp;DAY(G1583),2))</f>
        <v/>
      </c>
      <c r="J1583" s="52" t="n"/>
      <c r="K1583" s="25" t="n"/>
      <c r="L1583" s="29" t="n"/>
      <c r="M1583" s="25" t="n"/>
      <c r="N1583" s="25" t="n"/>
      <c r="O1583" s="23">
        <f>IF(A1583&amp;B1583&amp;C1583="","",IF(I1583="","Sem vínculo",IF(COUNTIF(oc_chave,I1583)&gt;0,"Vinculada","Previsão não encontrada")))</f>
        <v/>
      </c>
      <c r="P1583" s="39">
        <f>IF(ISNUMBER(H1583),YEAR(H1583),"")</f>
        <v/>
      </c>
      <c r="Q1583" s="23">
        <f>IF(D1583="","",IF(COUNTIF(pl_chave,D1583)&gt;0,"No plano atual","Fora do plano: histórico preservado"))</f>
        <v/>
      </c>
      <c r="R1583" s="23">
        <f>IF(A1583&amp;B1583&amp;C1583="","",IF(A1583="","ERRO: falta ID do registro",IF(COUNTIF(ex_id,A1583)&gt;1,"ERRO: ID do registro duplicado",IF(NOT(ISNUMBER(H1583)),"ERRO: data realizada ausente ou inválida",IF(AND(ISNUMBER(pcmd_emissao),N(H1583)&gt;N(pcmd_emissao)),"Verificar: realizada após a emissão","OK")))))</f>
        <v/>
      </c>
      <c r="S1583" s="53" t="n"/>
    </row>
    <row r="1584">
      <c r="A1584" s="25" t="n"/>
      <c r="B1584" s="29" t="n"/>
      <c r="C1584" s="25" t="n"/>
      <c r="D1584" s="23">
        <f>IF(OR(B1584="",C1584=""),"",B1584&amp;"|"&amp;C1584)</f>
        <v/>
      </c>
      <c r="E1584" s="29" t="n"/>
      <c r="F1584" s="52" t="n"/>
      <c r="G1584" s="49" t="n"/>
      <c r="H1584" s="49" t="n"/>
      <c r="I1584" s="30">
        <f>IF(OR(D1584="",NOT(ISNUMBER(G1584))),"",D1584&amp;"|"&amp;YEAR(G1584)&amp;"-"&amp;RIGHT("0"&amp;MONTH(G1584),2)&amp;"-"&amp;RIGHT("0"&amp;DAY(G1584),2))</f>
        <v/>
      </c>
      <c r="J1584" s="52" t="n"/>
      <c r="K1584" s="25" t="n"/>
      <c r="L1584" s="29" t="n"/>
      <c r="M1584" s="25" t="n"/>
      <c r="N1584" s="25" t="n"/>
      <c r="O1584" s="23">
        <f>IF(A1584&amp;B1584&amp;C1584="","",IF(I1584="","Sem vínculo",IF(COUNTIF(oc_chave,I1584)&gt;0,"Vinculada","Previsão não encontrada")))</f>
        <v/>
      </c>
      <c r="P1584" s="39">
        <f>IF(ISNUMBER(H1584),YEAR(H1584),"")</f>
        <v/>
      </c>
      <c r="Q1584" s="23">
        <f>IF(D1584="","",IF(COUNTIF(pl_chave,D1584)&gt;0,"No plano atual","Fora do plano: histórico preservado"))</f>
        <v/>
      </c>
      <c r="R1584" s="23">
        <f>IF(A1584&amp;B1584&amp;C1584="","",IF(A1584="","ERRO: falta ID do registro",IF(COUNTIF(ex_id,A1584)&gt;1,"ERRO: ID do registro duplicado",IF(NOT(ISNUMBER(H1584)),"ERRO: data realizada ausente ou inválida",IF(AND(ISNUMBER(pcmd_emissao),N(H1584)&gt;N(pcmd_emissao)),"Verificar: realizada após a emissão","OK")))))</f>
        <v/>
      </c>
      <c r="S1584" s="53" t="n"/>
    </row>
    <row r="1585">
      <c r="A1585" s="25" t="n"/>
      <c r="B1585" s="29" t="n"/>
      <c r="C1585" s="25" t="n"/>
      <c r="D1585" s="23">
        <f>IF(OR(B1585="",C1585=""),"",B1585&amp;"|"&amp;C1585)</f>
        <v/>
      </c>
      <c r="E1585" s="29" t="n"/>
      <c r="F1585" s="52" t="n"/>
      <c r="G1585" s="49" t="n"/>
      <c r="H1585" s="49" t="n"/>
      <c r="I1585" s="30">
        <f>IF(OR(D1585="",NOT(ISNUMBER(G1585))),"",D1585&amp;"|"&amp;YEAR(G1585)&amp;"-"&amp;RIGHT("0"&amp;MONTH(G1585),2)&amp;"-"&amp;RIGHT("0"&amp;DAY(G1585),2))</f>
        <v/>
      </c>
      <c r="J1585" s="52" t="n"/>
      <c r="K1585" s="25" t="n"/>
      <c r="L1585" s="29" t="n"/>
      <c r="M1585" s="25" t="n"/>
      <c r="N1585" s="25" t="n"/>
      <c r="O1585" s="23">
        <f>IF(A1585&amp;B1585&amp;C1585="","",IF(I1585="","Sem vínculo",IF(COUNTIF(oc_chave,I1585)&gt;0,"Vinculada","Previsão não encontrada")))</f>
        <v/>
      </c>
      <c r="P1585" s="39">
        <f>IF(ISNUMBER(H1585),YEAR(H1585),"")</f>
        <v/>
      </c>
      <c r="Q1585" s="23">
        <f>IF(D1585="","",IF(COUNTIF(pl_chave,D1585)&gt;0,"No plano atual","Fora do plano: histórico preservado"))</f>
        <v/>
      </c>
      <c r="R1585" s="23">
        <f>IF(A1585&amp;B1585&amp;C1585="","",IF(A1585="","ERRO: falta ID do registro",IF(COUNTIF(ex_id,A1585)&gt;1,"ERRO: ID do registro duplicado",IF(NOT(ISNUMBER(H1585)),"ERRO: data realizada ausente ou inválida",IF(AND(ISNUMBER(pcmd_emissao),N(H1585)&gt;N(pcmd_emissao)),"Verificar: realizada após a emissão","OK")))))</f>
        <v/>
      </c>
      <c r="S1585" s="53" t="n"/>
    </row>
    <row r="1586">
      <c r="A1586" s="25" t="n"/>
      <c r="B1586" s="29" t="n"/>
      <c r="C1586" s="25" t="n"/>
      <c r="D1586" s="23">
        <f>IF(OR(B1586="",C1586=""),"",B1586&amp;"|"&amp;C1586)</f>
        <v/>
      </c>
      <c r="E1586" s="29" t="n"/>
      <c r="F1586" s="52" t="n"/>
      <c r="G1586" s="49" t="n"/>
      <c r="H1586" s="49" t="n"/>
      <c r="I1586" s="30">
        <f>IF(OR(D1586="",NOT(ISNUMBER(G1586))),"",D1586&amp;"|"&amp;YEAR(G1586)&amp;"-"&amp;RIGHT("0"&amp;MONTH(G1586),2)&amp;"-"&amp;RIGHT("0"&amp;DAY(G1586),2))</f>
        <v/>
      </c>
      <c r="J1586" s="52" t="n"/>
      <c r="K1586" s="25" t="n"/>
      <c r="L1586" s="29" t="n"/>
      <c r="M1586" s="25" t="n"/>
      <c r="N1586" s="25" t="n"/>
      <c r="O1586" s="23">
        <f>IF(A1586&amp;B1586&amp;C1586="","",IF(I1586="","Sem vínculo",IF(COUNTIF(oc_chave,I1586)&gt;0,"Vinculada","Previsão não encontrada")))</f>
        <v/>
      </c>
      <c r="P1586" s="39">
        <f>IF(ISNUMBER(H1586),YEAR(H1586),"")</f>
        <v/>
      </c>
      <c r="Q1586" s="23">
        <f>IF(D1586="","",IF(COUNTIF(pl_chave,D1586)&gt;0,"No plano atual","Fora do plano: histórico preservado"))</f>
        <v/>
      </c>
      <c r="R1586" s="23">
        <f>IF(A1586&amp;B1586&amp;C1586="","",IF(A1586="","ERRO: falta ID do registro",IF(COUNTIF(ex_id,A1586)&gt;1,"ERRO: ID do registro duplicado",IF(NOT(ISNUMBER(H1586)),"ERRO: data realizada ausente ou inválida",IF(AND(ISNUMBER(pcmd_emissao),N(H1586)&gt;N(pcmd_emissao)),"Verificar: realizada após a emissão","OK")))))</f>
        <v/>
      </c>
      <c r="S1586" s="53" t="n"/>
    </row>
    <row r="1587">
      <c r="A1587" s="25" t="n"/>
      <c r="B1587" s="29" t="n"/>
      <c r="C1587" s="25" t="n"/>
      <c r="D1587" s="23">
        <f>IF(OR(B1587="",C1587=""),"",B1587&amp;"|"&amp;C1587)</f>
        <v/>
      </c>
      <c r="E1587" s="29" t="n"/>
      <c r="F1587" s="52" t="n"/>
      <c r="G1587" s="49" t="n"/>
      <c r="H1587" s="49" t="n"/>
      <c r="I1587" s="30">
        <f>IF(OR(D1587="",NOT(ISNUMBER(G1587))),"",D1587&amp;"|"&amp;YEAR(G1587)&amp;"-"&amp;RIGHT("0"&amp;MONTH(G1587),2)&amp;"-"&amp;RIGHT("0"&amp;DAY(G1587),2))</f>
        <v/>
      </c>
      <c r="J1587" s="52" t="n"/>
      <c r="K1587" s="25" t="n"/>
      <c r="L1587" s="29" t="n"/>
      <c r="M1587" s="25" t="n"/>
      <c r="N1587" s="25" t="n"/>
      <c r="O1587" s="23">
        <f>IF(A1587&amp;B1587&amp;C1587="","",IF(I1587="","Sem vínculo",IF(COUNTIF(oc_chave,I1587)&gt;0,"Vinculada","Previsão não encontrada")))</f>
        <v/>
      </c>
      <c r="P1587" s="39">
        <f>IF(ISNUMBER(H1587),YEAR(H1587),"")</f>
        <v/>
      </c>
      <c r="Q1587" s="23">
        <f>IF(D1587="","",IF(COUNTIF(pl_chave,D1587)&gt;0,"No plano atual","Fora do plano: histórico preservado"))</f>
        <v/>
      </c>
      <c r="R1587" s="23">
        <f>IF(A1587&amp;B1587&amp;C1587="","",IF(A1587="","ERRO: falta ID do registro",IF(COUNTIF(ex_id,A1587)&gt;1,"ERRO: ID do registro duplicado",IF(NOT(ISNUMBER(H1587)),"ERRO: data realizada ausente ou inválida",IF(AND(ISNUMBER(pcmd_emissao),N(H1587)&gt;N(pcmd_emissao)),"Verificar: realizada após a emissão","OK")))))</f>
        <v/>
      </c>
      <c r="S1587" s="53" t="n"/>
    </row>
    <row r="1588">
      <c r="A1588" s="25" t="n"/>
      <c r="B1588" s="29" t="n"/>
      <c r="C1588" s="25" t="n"/>
      <c r="D1588" s="23">
        <f>IF(OR(B1588="",C1588=""),"",B1588&amp;"|"&amp;C1588)</f>
        <v/>
      </c>
      <c r="E1588" s="29" t="n"/>
      <c r="F1588" s="52" t="n"/>
      <c r="G1588" s="49" t="n"/>
      <c r="H1588" s="49" t="n"/>
      <c r="I1588" s="30">
        <f>IF(OR(D1588="",NOT(ISNUMBER(G1588))),"",D1588&amp;"|"&amp;YEAR(G1588)&amp;"-"&amp;RIGHT("0"&amp;MONTH(G1588),2)&amp;"-"&amp;RIGHT("0"&amp;DAY(G1588),2))</f>
        <v/>
      </c>
      <c r="J1588" s="52" t="n"/>
      <c r="K1588" s="25" t="n"/>
      <c r="L1588" s="29" t="n"/>
      <c r="M1588" s="25" t="n"/>
      <c r="N1588" s="25" t="n"/>
      <c r="O1588" s="23">
        <f>IF(A1588&amp;B1588&amp;C1588="","",IF(I1588="","Sem vínculo",IF(COUNTIF(oc_chave,I1588)&gt;0,"Vinculada","Previsão não encontrada")))</f>
        <v/>
      </c>
      <c r="P1588" s="39">
        <f>IF(ISNUMBER(H1588),YEAR(H1588),"")</f>
        <v/>
      </c>
      <c r="Q1588" s="23">
        <f>IF(D1588="","",IF(COUNTIF(pl_chave,D1588)&gt;0,"No plano atual","Fora do plano: histórico preservado"))</f>
        <v/>
      </c>
      <c r="R1588" s="23">
        <f>IF(A1588&amp;B1588&amp;C1588="","",IF(A1588="","ERRO: falta ID do registro",IF(COUNTIF(ex_id,A1588)&gt;1,"ERRO: ID do registro duplicado",IF(NOT(ISNUMBER(H1588)),"ERRO: data realizada ausente ou inválida",IF(AND(ISNUMBER(pcmd_emissao),N(H1588)&gt;N(pcmd_emissao)),"Verificar: realizada após a emissão","OK")))))</f>
        <v/>
      </c>
      <c r="S1588" s="53" t="n"/>
    </row>
    <row r="1589">
      <c r="A1589" s="25" t="n"/>
      <c r="B1589" s="29" t="n"/>
      <c r="C1589" s="25" t="n"/>
      <c r="D1589" s="23">
        <f>IF(OR(B1589="",C1589=""),"",B1589&amp;"|"&amp;C1589)</f>
        <v/>
      </c>
      <c r="E1589" s="29" t="n"/>
      <c r="F1589" s="52" t="n"/>
      <c r="G1589" s="49" t="n"/>
      <c r="H1589" s="49" t="n"/>
      <c r="I1589" s="30">
        <f>IF(OR(D1589="",NOT(ISNUMBER(G1589))),"",D1589&amp;"|"&amp;YEAR(G1589)&amp;"-"&amp;RIGHT("0"&amp;MONTH(G1589),2)&amp;"-"&amp;RIGHT("0"&amp;DAY(G1589),2))</f>
        <v/>
      </c>
      <c r="J1589" s="52" t="n"/>
      <c r="K1589" s="25" t="n"/>
      <c r="L1589" s="29" t="n"/>
      <c r="M1589" s="25" t="n"/>
      <c r="N1589" s="25" t="n"/>
      <c r="O1589" s="23">
        <f>IF(A1589&amp;B1589&amp;C1589="","",IF(I1589="","Sem vínculo",IF(COUNTIF(oc_chave,I1589)&gt;0,"Vinculada","Previsão não encontrada")))</f>
        <v/>
      </c>
      <c r="P1589" s="39">
        <f>IF(ISNUMBER(H1589),YEAR(H1589),"")</f>
        <v/>
      </c>
      <c r="Q1589" s="23">
        <f>IF(D1589="","",IF(COUNTIF(pl_chave,D1589)&gt;0,"No plano atual","Fora do plano: histórico preservado"))</f>
        <v/>
      </c>
      <c r="R1589" s="23">
        <f>IF(A1589&amp;B1589&amp;C1589="","",IF(A1589="","ERRO: falta ID do registro",IF(COUNTIF(ex_id,A1589)&gt;1,"ERRO: ID do registro duplicado",IF(NOT(ISNUMBER(H1589)),"ERRO: data realizada ausente ou inválida",IF(AND(ISNUMBER(pcmd_emissao),N(H1589)&gt;N(pcmd_emissao)),"Verificar: realizada após a emissão","OK")))))</f>
        <v/>
      </c>
      <c r="S1589" s="53" t="n"/>
    </row>
    <row r="1590">
      <c r="A1590" s="25" t="n"/>
      <c r="B1590" s="29" t="n"/>
      <c r="C1590" s="25" t="n"/>
      <c r="D1590" s="23">
        <f>IF(OR(B1590="",C1590=""),"",B1590&amp;"|"&amp;C1590)</f>
        <v/>
      </c>
      <c r="E1590" s="29" t="n"/>
      <c r="F1590" s="52" t="n"/>
      <c r="G1590" s="49" t="n"/>
      <c r="H1590" s="49" t="n"/>
      <c r="I1590" s="30">
        <f>IF(OR(D1590="",NOT(ISNUMBER(G1590))),"",D1590&amp;"|"&amp;YEAR(G1590)&amp;"-"&amp;RIGHT("0"&amp;MONTH(G1590),2)&amp;"-"&amp;RIGHT("0"&amp;DAY(G1590),2))</f>
        <v/>
      </c>
      <c r="J1590" s="52" t="n"/>
      <c r="K1590" s="25" t="n"/>
      <c r="L1590" s="29" t="n"/>
      <c r="M1590" s="25" t="n"/>
      <c r="N1590" s="25" t="n"/>
      <c r="O1590" s="23">
        <f>IF(A1590&amp;B1590&amp;C1590="","",IF(I1590="","Sem vínculo",IF(COUNTIF(oc_chave,I1590)&gt;0,"Vinculada","Previsão não encontrada")))</f>
        <v/>
      </c>
      <c r="P1590" s="39">
        <f>IF(ISNUMBER(H1590),YEAR(H1590),"")</f>
        <v/>
      </c>
      <c r="Q1590" s="23">
        <f>IF(D1590="","",IF(COUNTIF(pl_chave,D1590)&gt;0,"No plano atual","Fora do plano: histórico preservado"))</f>
        <v/>
      </c>
      <c r="R1590" s="23">
        <f>IF(A1590&amp;B1590&amp;C1590="","",IF(A1590="","ERRO: falta ID do registro",IF(COUNTIF(ex_id,A1590)&gt;1,"ERRO: ID do registro duplicado",IF(NOT(ISNUMBER(H1590)),"ERRO: data realizada ausente ou inválida",IF(AND(ISNUMBER(pcmd_emissao),N(H1590)&gt;N(pcmd_emissao)),"Verificar: realizada após a emissão","OK")))))</f>
        <v/>
      </c>
      <c r="S1590" s="53" t="n"/>
    </row>
    <row r="1591">
      <c r="A1591" s="25" t="n"/>
      <c r="B1591" s="29" t="n"/>
      <c r="C1591" s="25" t="n"/>
      <c r="D1591" s="23">
        <f>IF(OR(B1591="",C1591=""),"",B1591&amp;"|"&amp;C1591)</f>
        <v/>
      </c>
      <c r="E1591" s="29" t="n"/>
      <c r="F1591" s="52" t="n"/>
      <c r="G1591" s="49" t="n"/>
      <c r="H1591" s="49" t="n"/>
      <c r="I1591" s="30">
        <f>IF(OR(D1591="",NOT(ISNUMBER(G1591))),"",D1591&amp;"|"&amp;YEAR(G1591)&amp;"-"&amp;RIGHT("0"&amp;MONTH(G1591),2)&amp;"-"&amp;RIGHT("0"&amp;DAY(G1591),2))</f>
        <v/>
      </c>
      <c r="J1591" s="52" t="n"/>
      <c r="K1591" s="25" t="n"/>
      <c r="L1591" s="29" t="n"/>
      <c r="M1591" s="25" t="n"/>
      <c r="N1591" s="25" t="n"/>
      <c r="O1591" s="23">
        <f>IF(A1591&amp;B1591&amp;C1591="","",IF(I1591="","Sem vínculo",IF(COUNTIF(oc_chave,I1591)&gt;0,"Vinculada","Previsão não encontrada")))</f>
        <v/>
      </c>
      <c r="P1591" s="39">
        <f>IF(ISNUMBER(H1591),YEAR(H1591),"")</f>
        <v/>
      </c>
      <c r="Q1591" s="23">
        <f>IF(D1591="","",IF(COUNTIF(pl_chave,D1591)&gt;0,"No plano atual","Fora do plano: histórico preservado"))</f>
        <v/>
      </c>
      <c r="R1591" s="23">
        <f>IF(A1591&amp;B1591&amp;C1591="","",IF(A1591="","ERRO: falta ID do registro",IF(COUNTIF(ex_id,A1591)&gt;1,"ERRO: ID do registro duplicado",IF(NOT(ISNUMBER(H1591)),"ERRO: data realizada ausente ou inválida",IF(AND(ISNUMBER(pcmd_emissao),N(H1591)&gt;N(pcmd_emissao)),"Verificar: realizada após a emissão","OK")))))</f>
        <v/>
      </c>
      <c r="S1591" s="53" t="n"/>
    </row>
    <row r="1592">
      <c r="A1592" s="25" t="n"/>
      <c r="B1592" s="29" t="n"/>
      <c r="C1592" s="25" t="n"/>
      <c r="D1592" s="23">
        <f>IF(OR(B1592="",C1592=""),"",B1592&amp;"|"&amp;C1592)</f>
        <v/>
      </c>
      <c r="E1592" s="29" t="n"/>
      <c r="F1592" s="52" t="n"/>
      <c r="G1592" s="49" t="n"/>
      <c r="H1592" s="49" t="n"/>
      <c r="I1592" s="30">
        <f>IF(OR(D1592="",NOT(ISNUMBER(G1592))),"",D1592&amp;"|"&amp;YEAR(G1592)&amp;"-"&amp;RIGHT("0"&amp;MONTH(G1592),2)&amp;"-"&amp;RIGHT("0"&amp;DAY(G1592),2))</f>
        <v/>
      </c>
      <c r="J1592" s="52" t="n"/>
      <c r="K1592" s="25" t="n"/>
      <c r="L1592" s="29" t="n"/>
      <c r="M1592" s="25" t="n"/>
      <c r="N1592" s="25" t="n"/>
      <c r="O1592" s="23">
        <f>IF(A1592&amp;B1592&amp;C1592="","",IF(I1592="","Sem vínculo",IF(COUNTIF(oc_chave,I1592)&gt;0,"Vinculada","Previsão não encontrada")))</f>
        <v/>
      </c>
      <c r="P1592" s="39">
        <f>IF(ISNUMBER(H1592),YEAR(H1592),"")</f>
        <v/>
      </c>
      <c r="Q1592" s="23">
        <f>IF(D1592="","",IF(COUNTIF(pl_chave,D1592)&gt;0,"No plano atual","Fora do plano: histórico preservado"))</f>
        <v/>
      </c>
      <c r="R1592" s="23">
        <f>IF(A1592&amp;B1592&amp;C1592="","",IF(A1592="","ERRO: falta ID do registro",IF(COUNTIF(ex_id,A1592)&gt;1,"ERRO: ID do registro duplicado",IF(NOT(ISNUMBER(H1592)),"ERRO: data realizada ausente ou inválida",IF(AND(ISNUMBER(pcmd_emissao),N(H1592)&gt;N(pcmd_emissao)),"Verificar: realizada após a emissão","OK")))))</f>
        <v/>
      </c>
      <c r="S1592" s="53" t="n"/>
    </row>
    <row r="1593">
      <c r="A1593" s="25" t="n"/>
      <c r="B1593" s="29" t="n"/>
      <c r="C1593" s="25" t="n"/>
      <c r="D1593" s="23">
        <f>IF(OR(B1593="",C1593=""),"",B1593&amp;"|"&amp;C1593)</f>
        <v/>
      </c>
      <c r="E1593" s="29" t="n"/>
      <c r="F1593" s="52" t="n"/>
      <c r="G1593" s="49" t="n"/>
      <c r="H1593" s="49" t="n"/>
      <c r="I1593" s="30">
        <f>IF(OR(D1593="",NOT(ISNUMBER(G1593))),"",D1593&amp;"|"&amp;YEAR(G1593)&amp;"-"&amp;RIGHT("0"&amp;MONTH(G1593),2)&amp;"-"&amp;RIGHT("0"&amp;DAY(G1593),2))</f>
        <v/>
      </c>
      <c r="J1593" s="52" t="n"/>
      <c r="K1593" s="25" t="n"/>
      <c r="L1593" s="29" t="n"/>
      <c r="M1593" s="25" t="n"/>
      <c r="N1593" s="25" t="n"/>
      <c r="O1593" s="23">
        <f>IF(A1593&amp;B1593&amp;C1593="","",IF(I1593="","Sem vínculo",IF(COUNTIF(oc_chave,I1593)&gt;0,"Vinculada","Previsão não encontrada")))</f>
        <v/>
      </c>
      <c r="P1593" s="39">
        <f>IF(ISNUMBER(H1593),YEAR(H1593),"")</f>
        <v/>
      </c>
      <c r="Q1593" s="23">
        <f>IF(D1593="","",IF(COUNTIF(pl_chave,D1593)&gt;0,"No plano atual","Fora do plano: histórico preservado"))</f>
        <v/>
      </c>
      <c r="R1593" s="23">
        <f>IF(A1593&amp;B1593&amp;C1593="","",IF(A1593="","ERRO: falta ID do registro",IF(COUNTIF(ex_id,A1593)&gt;1,"ERRO: ID do registro duplicado",IF(NOT(ISNUMBER(H1593)),"ERRO: data realizada ausente ou inválida",IF(AND(ISNUMBER(pcmd_emissao),N(H1593)&gt;N(pcmd_emissao)),"Verificar: realizada após a emissão","OK")))))</f>
        <v/>
      </c>
      <c r="S1593" s="53" t="n"/>
    </row>
    <row r="1594">
      <c r="A1594" s="25" t="n"/>
      <c r="B1594" s="29" t="n"/>
      <c r="C1594" s="25" t="n"/>
      <c r="D1594" s="23">
        <f>IF(OR(B1594="",C1594=""),"",B1594&amp;"|"&amp;C1594)</f>
        <v/>
      </c>
      <c r="E1594" s="29" t="n"/>
      <c r="F1594" s="52" t="n"/>
      <c r="G1594" s="49" t="n"/>
      <c r="H1594" s="49" t="n"/>
      <c r="I1594" s="30">
        <f>IF(OR(D1594="",NOT(ISNUMBER(G1594))),"",D1594&amp;"|"&amp;YEAR(G1594)&amp;"-"&amp;RIGHT("0"&amp;MONTH(G1594),2)&amp;"-"&amp;RIGHT("0"&amp;DAY(G1594),2))</f>
        <v/>
      </c>
      <c r="J1594" s="52" t="n"/>
      <c r="K1594" s="25" t="n"/>
      <c r="L1594" s="29" t="n"/>
      <c r="M1594" s="25" t="n"/>
      <c r="N1594" s="25" t="n"/>
      <c r="O1594" s="23">
        <f>IF(A1594&amp;B1594&amp;C1594="","",IF(I1594="","Sem vínculo",IF(COUNTIF(oc_chave,I1594)&gt;0,"Vinculada","Previsão não encontrada")))</f>
        <v/>
      </c>
      <c r="P1594" s="39">
        <f>IF(ISNUMBER(H1594),YEAR(H1594),"")</f>
        <v/>
      </c>
      <c r="Q1594" s="23">
        <f>IF(D1594="","",IF(COUNTIF(pl_chave,D1594)&gt;0,"No plano atual","Fora do plano: histórico preservado"))</f>
        <v/>
      </c>
      <c r="R1594" s="23">
        <f>IF(A1594&amp;B1594&amp;C1594="","",IF(A1594="","ERRO: falta ID do registro",IF(COUNTIF(ex_id,A1594)&gt;1,"ERRO: ID do registro duplicado",IF(NOT(ISNUMBER(H1594)),"ERRO: data realizada ausente ou inválida",IF(AND(ISNUMBER(pcmd_emissao),N(H1594)&gt;N(pcmd_emissao)),"Verificar: realizada após a emissão","OK")))))</f>
        <v/>
      </c>
      <c r="S1594" s="53" t="n"/>
    </row>
    <row r="1595">
      <c r="A1595" s="25" t="n"/>
      <c r="B1595" s="29" t="n"/>
      <c r="C1595" s="25" t="n"/>
      <c r="D1595" s="23">
        <f>IF(OR(B1595="",C1595=""),"",B1595&amp;"|"&amp;C1595)</f>
        <v/>
      </c>
      <c r="E1595" s="29" t="n"/>
      <c r="F1595" s="52" t="n"/>
      <c r="G1595" s="49" t="n"/>
      <c r="H1595" s="49" t="n"/>
      <c r="I1595" s="30">
        <f>IF(OR(D1595="",NOT(ISNUMBER(G1595))),"",D1595&amp;"|"&amp;YEAR(G1595)&amp;"-"&amp;RIGHT("0"&amp;MONTH(G1595),2)&amp;"-"&amp;RIGHT("0"&amp;DAY(G1595),2))</f>
        <v/>
      </c>
      <c r="J1595" s="52" t="n"/>
      <c r="K1595" s="25" t="n"/>
      <c r="L1595" s="29" t="n"/>
      <c r="M1595" s="25" t="n"/>
      <c r="N1595" s="25" t="n"/>
      <c r="O1595" s="23">
        <f>IF(A1595&amp;B1595&amp;C1595="","",IF(I1595="","Sem vínculo",IF(COUNTIF(oc_chave,I1595)&gt;0,"Vinculada","Previsão não encontrada")))</f>
        <v/>
      </c>
      <c r="P1595" s="39">
        <f>IF(ISNUMBER(H1595),YEAR(H1595),"")</f>
        <v/>
      </c>
      <c r="Q1595" s="23">
        <f>IF(D1595="","",IF(COUNTIF(pl_chave,D1595)&gt;0,"No plano atual","Fora do plano: histórico preservado"))</f>
        <v/>
      </c>
      <c r="R1595" s="23">
        <f>IF(A1595&amp;B1595&amp;C1595="","",IF(A1595="","ERRO: falta ID do registro",IF(COUNTIF(ex_id,A1595)&gt;1,"ERRO: ID do registro duplicado",IF(NOT(ISNUMBER(H1595)),"ERRO: data realizada ausente ou inválida",IF(AND(ISNUMBER(pcmd_emissao),N(H1595)&gt;N(pcmd_emissao)),"Verificar: realizada após a emissão","OK")))))</f>
        <v/>
      </c>
      <c r="S1595" s="53" t="n"/>
    </row>
    <row r="1596">
      <c r="A1596" s="25" t="n"/>
      <c r="B1596" s="29" t="n"/>
      <c r="C1596" s="25" t="n"/>
      <c r="D1596" s="23">
        <f>IF(OR(B1596="",C1596=""),"",B1596&amp;"|"&amp;C1596)</f>
        <v/>
      </c>
      <c r="E1596" s="29" t="n"/>
      <c r="F1596" s="52" t="n"/>
      <c r="G1596" s="49" t="n"/>
      <c r="H1596" s="49" t="n"/>
      <c r="I1596" s="30">
        <f>IF(OR(D1596="",NOT(ISNUMBER(G1596))),"",D1596&amp;"|"&amp;YEAR(G1596)&amp;"-"&amp;RIGHT("0"&amp;MONTH(G1596),2)&amp;"-"&amp;RIGHT("0"&amp;DAY(G1596),2))</f>
        <v/>
      </c>
      <c r="J1596" s="52" t="n"/>
      <c r="K1596" s="25" t="n"/>
      <c r="L1596" s="29" t="n"/>
      <c r="M1596" s="25" t="n"/>
      <c r="N1596" s="25" t="n"/>
      <c r="O1596" s="23">
        <f>IF(A1596&amp;B1596&amp;C1596="","",IF(I1596="","Sem vínculo",IF(COUNTIF(oc_chave,I1596)&gt;0,"Vinculada","Previsão não encontrada")))</f>
        <v/>
      </c>
      <c r="P1596" s="39">
        <f>IF(ISNUMBER(H1596),YEAR(H1596),"")</f>
        <v/>
      </c>
      <c r="Q1596" s="23">
        <f>IF(D1596="","",IF(COUNTIF(pl_chave,D1596)&gt;0,"No plano atual","Fora do plano: histórico preservado"))</f>
        <v/>
      </c>
      <c r="R1596" s="23">
        <f>IF(A1596&amp;B1596&amp;C1596="","",IF(A1596="","ERRO: falta ID do registro",IF(COUNTIF(ex_id,A1596)&gt;1,"ERRO: ID do registro duplicado",IF(NOT(ISNUMBER(H1596)),"ERRO: data realizada ausente ou inválida",IF(AND(ISNUMBER(pcmd_emissao),N(H1596)&gt;N(pcmd_emissao)),"Verificar: realizada após a emissão","OK")))))</f>
        <v/>
      </c>
      <c r="S1596" s="53" t="n"/>
    </row>
    <row r="1597">
      <c r="A1597" s="25" t="n"/>
      <c r="B1597" s="29" t="n"/>
      <c r="C1597" s="25" t="n"/>
      <c r="D1597" s="23">
        <f>IF(OR(B1597="",C1597=""),"",B1597&amp;"|"&amp;C1597)</f>
        <v/>
      </c>
      <c r="E1597" s="29" t="n"/>
      <c r="F1597" s="52" t="n"/>
      <c r="G1597" s="49" t="n"/>
      <c r="H1597" s="49" t="n"/>
      <c r="I1597" s="30">
        <f>IF(OR(D1597="",NOT(ISNUMBER(G1597))),"",D1597&amp;"|"&amp;YEAR(G1597)&amp;"-"&amp;RIGHT("0"&amp;MONTH(G1597),2)&amp;"-"&amp;RIGHT("0"&amp;DAY(G1597),2))</f>
        <v/>
      </c>
      <c r="J1597" s="52" t="n"/>
      <c r="K1597" s="25" t="n"/>
      <c r="L1597" s="29" t="n"/>
      <c r="M1597" s="25" t="n"/>
      <c r="N1597" s="25" t="n"/>
      <c r="O1597" s="23">
        <f>IF(A1597&amp;B1597&amp;C1597="","",IF(I1597="","Sem vínculo",IF(COUNTIF(oc_chave,I1597)&gt;0,"Vinculada","Previsão não encontrada")))</f>
        <v/>
      </c>
      <c r="P1597" s="39">
        <f>IF(ISNUMBER(H1597),YEAR(H1597),"")</f>
        <v/>
      </c>
      <c r="Q1597" s="23">
        <f>IF(D1597="","",IF(COUNTIF(pl_chave,D1597)&gt;0,"No plano atual","Fora do plano: histórico preservado"))</f>
        <v/>
      </c>
      <c r="R1597" s="23">
        <f>IF(A1597&amp;B1597&amp;C1597="","",IF(A1597="","ERRO: falta ID do registro",IF(COUNTIF(ex_id,A1597)&gt;1,"ERRO: ID do registro duplicado",IF(NOT(ISNUMBER(H1597)),"ERRO: data realizada ausente ou inválida",IF(AND(ISNUMBER(pcmd_emissao),N(H1597)&gt;N(pcmd_emissao)),"Verificar: realizada após a emissão","OK")))))</f>
        <v/>
      </c>
      <c r="S1597" s="53" t="n"/>
    </row>
    <row r="1598">
      <c r="A1598" s="25" t="n"/>
      <c r="B1598" s="29" t="n"/>
      <c r="C1598" s="25" t="n"/>
      <c r="D1598" s="23">
        <f>IF(OR(B1598="",C1598=""),"",B1598&amp;"|"&amp;C1598)</f>
        <v/>
      </c>
      <c r="E1598" s="29" t="n"/>
      <c r="F1598" s="52" t="n"/>
      <c r="G1598" s="49" t="n"/>
      <c r="H1598" s="49" t="n"/>
      <c r="I1598" s="30">
        <f>IF(OR(D1598="",NOT(ISNUMBER(G1598))),"",D1598&amp;"|"&amp;YEAR(G1598)&amp;"-"&amp;RIGHT("0"&amp;MONTH(G1598),2)&amp;"-"&amp;RIGHT("0"&amp;DAY(G1598),2))</f>
        <v/>
      </c>
      <c r="J1598" s="52" t="n"/>
      <c r="K1598" s="25" t="n"/>
      <c r="L1598" s="29" t="n"/>
      <c r="M1598" s="25" t="n"/>
      <c r="N1598" s="25" t="n"/>
      <c r="O1598" s="23">
        <f>IF(A1598&amp;B1598&amp;C1598="","",IF(I1598="","Sem vínculo",IF(COUNTIF(oc_chave,I1598)&gt;0,"Vinculada","Previsão não encontrada")))</f>
        <v/>
      </c>
      <c r="P1598" s="39">
        <f>IF(ISNUMBER(H1598),YEAR(H1598),"")</f>
        <v/>
      </c>
      <c r="Q1598" s="23">
        <f>IF(D1598="","",IF(COUNTIF(pl_chave,D1598)&gt;0,"No plano atual","Fora do plano: histórico preservado"))</f>
        <v/>
      </c>
      <c r="R1598" s="23">
        <f>IF(A1598&amp;B1598&amp;C1598="","",IF(A1598="","ERRO: falta ID do registro",IF(COUNTIF(ex_id,A1598)&gt;1,"ERRO: ID do registro duplicado",IF(NOT(ISNUMBER(H1598)),"ERRO: data realizada ausente ou inválida",IF(AND(ISNUMBER(pcmd_emissao),N(H1598)&gt;N(pcmd_emissao)),"Verificar: realizada após a emissão","OK")))))</f>
        <v/>
      </c>
      <c r="S1598" s="53" t="n"/>
    </row>
    <row r="1599">
      <c r="A1599" s="25" t="n"/>
      <c r="B1599" s="29" t="n"/>
      <c r="C1599" s="25" t="n"/>
      <c r="D1599" s="23">
        <f>IF(OR(B1599="",C1599=""),"",B1599&amp;"|"&amp;C1599)</f>
        <v/>
      </c>
      <c r="E1599" s="29" t="n"/>
      <c r="F1599" s="52" t="n"/>
      <c r="G1599" s="49" t="n"/>
      <c r="H1599" s="49" t="n"/>
      <c r="I1599" s="30">
        <f>IF(OR(D1599="",NOT(ISNUMBER(G1599))),"",D1599&amp;"|"&amp;YEAR(G1599)&amp;"-"&amp;RIGHT("0"&amp;MONTH(G1599),2)&amp;"-"&amp;RIGHT("0"&amp;DAY(G1599),2))</f>
        <v/>
      </c>
      <c r="J1599" s="52" t="n"/>
      <c r="K1599" s="25" t="n"/>
      <c r="L1599" s="29" t="n"/>
      <c r="M1599" s="25" t="n"/>
      <c r="N1599" s="25" t="n"/>
      <c r="O1599" s="23">
        <f>IF(A1599&amp;B1599&amp;C1599="","",IF(I1599="","Sem vínculo",IF(COUNTIF(oc_chave,I1599)&gt;0,"Vinculada","Previsão não encontrada")))</f>
        <v/>
      </c>
      <c r="P1599" s="39">
        <f>IF(ISNUMBER(H1599),YEAR(H1599),"")</f>
        <v/>
      </c>
      <c r="Q1599" s="23">
        <f>IF(D1599="","",IF(COUNTIF(pl_chave,D1599)&gt;0,"No plano atual","Fora do plano: histórico preservado"))</f>
        <v/>
      </c>
      <c r="R1599" s="23">
        <f>IF(A1599&amp;B1599&amp;C1599="","",IF(A1599="","ERRO: falta ID do registro",IF(COUNTIF(ex_id,A1599)&gt;1,"ERRO: ID do registro duplicado",IF(NOT(ISNUMBER(H1599)),"ERRO: data realizada ausente ou inválida",IF(AND(ISNUMBER(pcmd_emissao),N(H1599)&gt;N(pcmd_emissao)),"Verificar: realizada após a emissão","OK")))))</f>
        <v/>
      </c>
      <c r="S1599" s="53" t="n"/>
    </row>
    <row r="1600">
      <c r="A1600" s="25" t="n"/>
      <c r="B1600" s="29" t="n"/>
      <c r="C1600" s="25" t="n"/>
      <c r="D1600" s="23">
        <f>IF(OR(B1600="",C1600=""),"",B1600&amp;"|"&amp;C1600)</f>
        <v/>
      </c>
      <c r="E1600" s="29" t="n"/>
      <c r="F1600" s="52" t="n"/>
      <c r="G1600" s="49" t="n"/>
      <c r="H1600" s="49" t="n"/>
      <c r="I1600" s="30">
        <f>IF(OR(D1600="",NOT(ISNUMBER(G1600))),"",D1600&amp;"|"&amp;YEAR(G1600)&amp;"-"&amp;RIGHT("0"&amp;MONTH(G1600),2)&amp;"-"&amp;RIGHT("0"&amp;DAY(G1600),2))</f>
        <v/>
      </c>
      <c r="J1600" s="52" t="n"/>
      <c r="K1600" s="25" t="n"/>
      <c r="L1600" s="29" t="n"/>
      <c r="M1600" s="25" t="n"/>
      <c r="N1600" s="25" t="n"/>
      <c r="O1600" s="23">
        <f>IF(A1600&amp;B1600&amp;C1600="","",IF(I1600="","Sem vínculo",IF(COUNTIF(oc_chave,I1600)&gt;0,"Vinculada","Previsão não encontrada")))</f>
        <v/>
      </c>
      <c r="P1600" s="39">
        <f>IF(ISNUMBER(H1600),YEAR(H1600),"")</f>
        <v/>
      </c>
      <c r="Q1600" s="23">
        <f>IF(D1600="","",IF(COUNTIF(pl_chave,D1600)&gt;0,"No plano atual","Fora do plano: histórico preservado"))</f>
        <v/>
      </c>
      <c r="R1600" s="23">
        <f>IF(A1600&amp;B1600&amp;C1600="","",IF(A1600="","ERRO: falta ID do registro",IF(COUNTIF(ex_id,A1600)&gt;1,"ERRO: ID do registro duplicado",IF(NOT(ISNUMBER(H1600)),"ERRO: data realizada ausente ou inválida",IF(AND(ISNUMBER(pcmd_emissao),N(H1600)&gt;N(pcmd_emissao)),"Verificar: realizada após a emissão","OK")))))</f>
        <v/>
      </c>
      <c r="S1600" s="53" t="n"/>
    </row>
    <row r="1601">
      <c r="A1601" s="25" t="n"/>
      <c r="B1601" s="29" t="n"/>
      <c r="C1601" s="25" t="n"/>
      <c r="D1601" s="23">
        <f>IF(OR(B1601="",C1601=""),"",B1601&amp;"|"&amp;C1601)</f>
        <v/>
      </c>
      <c r="E1601" s="29" t="n"/>
      <c r="F1601" s="52" t="n"/>
      <c r="G1601" s="49" t="n"/>
      <c r="H1601" s="49" t="n"/>
      <c r="I1601" s="30">
        <f>IF(OR(D1601="",NOT(ISNUMBER(G1601))),"",D1601&amp;"|"&amp;YEAR(G1601)&amp;"-"&amp;RIGHT("0"&amp;MONTH(G1601),2)&amp;"-"&amp;RIGHT("0"&amp;DAY(G1601),2))</f>
        <v/>
      </c>
      <c r="J1601" s="52" t="n"/>
      <c r="K1601" s="25" t="n"/>
      <c r="L1601" s="29" t="n"/>
      <c r="M1601" s="25" t="n"/>
      <c r="N1601" s="25" t="n"/>
      <c r="O1601" s="23">
        <f>IF(A1601&amp;B1601&amp;C1601="","",IF(I1601="","Sem vínculo",IF(COUNTIF(oc_chave,I1601)&gt;0,"Vinculada","Previsão não encontrada")))</f>
        <v/>
      </c>
      <c r="P1601" s="39">
        <f>IF(ISNUMBER(H1601),YEAR(H1601),"")</f>
        <v/>
      </c>
      <c r="Q1601" s="23">
        <f>IF(D1601="","",IF(COUNTIF(pl_chave,D1601)&gt;0,"No plano atual","Fora do plano: histórico preservado"))</f>
        <v/>
      </c>
      <c r="R1601" s="23">
        <f>IF(A1601&amp;B1601&amp;C1601="","",IF(A1601="","ERRO: falta ID do registro",IF(COUNTIF(ex_id,A1601)&gt;1,"ERRO: ID do registro duplicado",IF(NOT(ISNUMBER(H1601)),"ERRO: data realizada ausente ou inválida",IF(AND(ISNUMBER(pcmd_emissao),N(H1601)&gt;N(pcmd_emissao)),"Verificar: realizada após a emissão","OK")))))</f>
        <v/>
      </c>
      <c r="S1601" s="53" t="n"/>
    </row>
    <row r="1602">
      <c r="A1602" s="25" t="n"/>
      <c r="B1602" s="29" t="n"/>
      <c r="C1602" s="25" t="n"/>
      <c r="D1602" s="23">
        <f>IF(OR(B1602="",C1602=""),"",B1602&amp;"|"&amp;C1602)</f>
        <v/>
      </c>
      <c r="E1602" s="29" t="n"/>
      <c r="F1602" s="52" t="n"/>
      <c r="G1602" s="49" t="n"/>
      <c r="H1602" s="49" t="n"/>
      <c r="I1602" s="30">
        <f>IF(OR(D1602="",NOT(ISNUMBER(G1602))),"",D1602&amp;"|"&amp;YEAR(G1602)&amp;"-"&amp;RIGHT("0"&amp;MONTH(G1602),2)&amp;"-"&amp;RIGHT("0"&amp;DAY(G1602),2))</f>
        <v/>
      </c>
      <c r="J1602" s="52" t="n"/>
      <c r="K1602" s="25" t="n"/>
      <c r="L1602" s="29" t="n"/>
      <c r="M1602" s="25" t="n"/>
      <c r="N1602" s="25" t="n"/>
      <c r="O1602" s="23">
        <f>IF(A1602&amp;B1602&amp;C1602="","",IF(I1602="","Sem vínculo",IF(COUNTIF(oc_chave,I1602)&gt;0,"Vinculada","Previsão não encontrada")))</f>
        <v/>
      </c>
      <c r="P1602" s="39">
        <f>IF(ISNUMBER(H1602),YEAR(H1602),"")</f>
        <v/>
      </c>
      <c r="Q1602" s="23">
        <f>IF(D1602="","",IF(COUNTIF(pl_chave,D1602)&gt;0,"No plano atual","Fora do plano: histórico preservado"))</f>
        <v/>
      </c>
      <c r="R1602" s="23">
        <f>IF(A1602&amp;B1602&amp;C1602="","",IF(A1602="","ERRO: falta ID do registro",IF(COUNTIF(ex_id,A1602)&gt;1,"ERRO: ID do registro duplicado",IF(NOT(ISNUMBER(H1602)),"ERRO: data realizada ausente ou inválida",IF(AND(ISNUMBER(pcmd_emissao),N(H1602)&gt;N(pcmd_emissao)),"Verificar: realizada após a emissão","OK")))))</f>
        <v/>
      </c>
      <c r="S1602" s="53" t="n"/>
    </row>
    <row r="1603">
      <c r="A1603" s="25" t="n"/>
      <c r="B1603" s="29" t="n"/>
      <c r="C1603" s="25" t="n"/>
      <c r="D1603" s="23">
        <f>IF(OR(B1603="",C1603=""),"",B1603&amp;"|"&amp;C1603)</f>
        <v/>
      </c>
      <c r="E1603" s="29" t="n"/>
      <c r="F1603" s="52" t="n"/>
      <c r="G1603" s="49" t="n"/>
      <c r="H1603" s="49" t="n"/>
      <c r="I1603" s="30">
        <f>IF(OR(D1603="",NOT(ISNUMBER(G1603))),"",D1603&amp;"|"&amp;YEAR(G1603)&amp;"-"&amp;RIGHT("0"&amp;MONTH(G1603),2)&amp;"-"&amp;RIGHT("0"&amp;DAY(G1603),2))</f>
        <v/>
      </c>
      <c r="J1603" s="52" t="n"/>
      <c r="K1603" s="25" t="n"/>
      <c r="L1603" s="29" t="n"/>
      <c r="M1603" s="25" t="n"/>
      <c r="N1603" s="25" t="n"/>
      <c r="O1603" s="23">
        <f>IF(A1603&amp;B1603&amp;C1603="","",IF(I1603="","Sem vínculo",IF(COUNTIF(oc_chave,I1603)&gt;0,"Vinculada","Previsão não encontrada")))</f>
        <v/>
      </c>
      <c r="P1603" s="39">
        <f>IF(ISNUMBER(H1603),YEAR(H1603),"")</f>
        <v/>
      </c>
      <c r="Q1603" s="23">
        <f>IF(D1603="","",IF(COUNTIF(pl_chave,D1603)&gt;0,"No plano atual","Fora do plano: histórico preservado"))</f>
        <v/>
      </c>
      <c r="R1603" s="23">
        <f>IF(A1603&amp;B1603&amp;C1603="","",IF(A1603="","ERRO: falta ID do registro",IF(COUNTIF(ex_id,A1603)&gt;1,"ERRO: ID do registro duplicado",IF(NOT(ISNUMBER(H1603)),"ERRO: data realizada ausente ou inválida",IF(AND(ISNUMBER(pcmd_emissao),N(H1603)&gt;N(pcmd_emissao)),"Verificar: realizada após a emissão","OK")))))</f>
        <v/>
      </c>
      <c r="S1603" s="53" t="n"/>
    </row>
    <row r="1604">
      <c r="A1604" s="25" t="n"/>
      <c r="B1604" s="29" t="n"/>
      <c r="C1604" s="25" t="n"/>
      <c r="D1604" s="23">
        <f>IF(OR(B1604="",C1604=""),"",B1604&amp;"|"&amp;C1604)</f>
        <v/>
      </c>
      <c r="E1604" s="29" t="n"/>
      <c r="F1604" s="52" t="n"/>
      <c r="G1604" s="49" t="n"/>
      <c r="H1604" s="49" t="n"/>
      <c r="I1604" s="30">
        <f>IF(OR(D1604="",NOT(ISNUMBER(G1604))),"",D1604&amp;"|"&amp;YEAR(G1604)&amp;"-"&amp;RIGHT("0"&amp;MONTH(G1604),2)&amp;"-"&amp;RIGHT("0"&amp;DAY(G1604),2))</f>
        <v/>
      </c>
      <c r="J1604" s="52" t="n"/>
      <c r="K1604" s="25" t="n"/>
      <c r="L1604" s="29" t="n"/>
      <c r="M1604" s="25" t="n"/>
      <c r="N1604" s="25" t="n"/>
      <c r="O1604" s="23">
        <f>IF(A1604&amp;B1604&amp;C1604="","",IF(I1604="","Sem vínculo",IF(COUNTIF(oc_chave,I1604)&gt;0,"Vinculada","Previsão não encontrada")))</f>
        <v/>
      </c>
      <c r="P1604" s="39">
        <f>IF(ISNUMBER(H1604),YEAR(H1604),"")</f>
        <v/>
      </c>
      <c r="Q1604" s="23">
        <f>IF(D1604="","",IF(COUNTIF(pl_chave,D1604)&gt;0,"No plano atual","Fora do plano: histórico preservado"))</f>
        <v/>
      </c>
      <c r="R1604" s="23">
        <f>IF(A1604&amp;B1604&amp;C1604="","",IF(A1604="","ERRO: falta ID do registro",IF(COUNTIF(ex_id,A1604)&gt;1,"ERRO: ID do registro duplicado",IF(NOT(ISNUMBER(H1604)),"ERRO: data realizada ausente ou inválida",IF(AND(ISNUMBER(pcmd_emissao),N(H1604)&gt;N(pcmd_emissao)),"Verificar: realizada após a emissão","OK")))))</f>
        <v/>
      </c>
      <c r="S1604" s="53" t="n"/>
    </row>
    <row r="1605">
      <c r="A1605" s="25" t="n"/>
      <c r="B1605" s="29" t="n"/>
      <c r="C1605" s="25" t="n"/>
      <c r="D1605" s="23">
        <f>IF(OR(B1605="",C1605=""),"",B1605&amp;"|"&amp;C1605)</f>
        <v/>
      </c>
      <c r="E1605" s="29" t="n"/>
      <c r="F1605" s="52" t="n"/>
      <c r="G1605" s="49" t="n"/>
      <c r="H1605" s="49" t="n"/>
      <c r="I1605" s="30">
        <f>IF(OR(D1605="",NOT(ISNUMBER(G1605))),"",D1605&amp;"|"&amp;YEAR(G1605)&amp;"-"&amp;RIGHT("0"&amp;MONTH(G1605),2)&amp;"-"&amp;RIGHT("0"&amp;DAY(G1605),2))</f>
        <v/>
      </c>
      <c r="J1605" s="52" t="n"/>
      <c r="K1605" s="25" t="n"/>
      <c r="L1605" s="29" t="n"/>
      <c r="M1605" s="25" t="n"/>
      <c r="N1605" s="25" t="n"/>
      <c r="O1605" s="23">
        <f>IF(A1605&amp;B1605&amp;C1605="","",IF(I1605="","Sem vínculo",IF(COUNTIF(oc_chave,I1605)&gt;0,"Vinculada","Previsão não encontrada")))</f>
        <v/>
      </c>
      <c r="P1605" s="39">
        <f>IF(ISNUMBER(H1605),YEAR(H1605),"")</f>
        <v/>
      </c>
      <c r="Q1605" s="23">
        <f>IF(D1605="","",IF(COUNTIF(pl_chave,D1605)&gt;0,"No plano atual","Fora do plano: histórico preservado"))</f>
        <v/>
      </c>
      <c r="R1605" s="23">
        <f>IF(A1605&amp;B1605&amp;C1605="","",IF(A1605="","ERRO: falta ID do registro",IF(COUNTIF(ex_id,A1605)&gt;1,"ERRO: ID do registro duplicado",IF(NOT(ISNUMBER(H1605)),"ERRO: data realizada ausente ou inválida",IF(AND(ISNUMBER(pcmd_emissao),N(H1605)&gt;N(pcmd_emissao)),"Verificar: realizada após a emissão","OK")))))</f>
        <v/>
      </c>
      <c r="S1605" s="53" t="n"/>
    </row>
    <row r="1606">
      <c r="A1606" s="25" t="n"/>
      <c r="B1606" s="29" t="n"/>
      <c r="C1606" s="25" t="n"/>
      <c r="D1606" s="23">
        <f>IF(OR(B1606="",C1606=""),"",B1606&amp;"|"&amp;C1606)</f>
        <v/>
      </c>
      <c r="E1606" s="29" t="n"/>
      <c r="F1606" s="52" t="n"/>
      <c r="G1606" s="49" t="n"/>
      <c r="H1606" s="49" t="n"/>
      <c r="I1606" s="30">
        <f>IF(OR(D1606="",NOT(ISNUMBER(G1606))),"",D1606&amp;"|"&amp;YEAR(G1606)&amp;"-"&amp;RIGHT("0"&amp;MONTH(G1606),2)&amp;"-"&amp;RIGHT("0"&amp;DAY(G1606),2))</f>
        <v/>
      </c>
      <c r="J1606" s="52" t="n"/>
      <c r="K1606" s="25" t="n"/>
      <c r="L1606" s="29" t="n"/>
      <c r="M1606" s="25" t="n"/>
      <c r="N1606" s="25" t="n"/>
      <c r="O1606" s="23">
        <f>IF(A1606&amp;B1606&amp;C1606="","",IF(I1606="","Sem vínculo",IF(COUNTIF(oc_chave,I1606)&gt;0,"Vinculada","Previsão não encontrada")))</f>
        <v/>
      </c>
      <c r="P1606" s="39">
        <f>IF(ISNUMBER(H1606),YEAR(H1606),"")</f>
        <v/>
      </c>
      <c r="Q1606" s="23">
        <f>IF(D1606="","",IF(COUNTIF(pl_chave,D1606)&gt;0,"No plano atual","Fora do plano: histórico preservado"))</f>
        <v/>
      </c>
      <c r="R1606" s="23">
        <f>IF(A1606&amp;B1606&amp;C1606="","",IF(A1606="","ERRO: falta ID do registro",IF(COUNTIF(ex_id,A1606)&gt;1,"ERRO: ID do registro duplicado",IF(NOT(ISNUMBER(H1606)),"ERRO: data realizada ausente ou inválida",IF(AND(ISNUMBER(pcmd_emissao),N(H1606)&gt;N(pcmd_emissao)),"Verificar: realizada após a emissão","OK")))))</f>
        <v/>
      </c>
      <c r="S1606" s="53" t="n"/>
    </row>
    <row r="1607">
      <c r="A1607" s="25" t="n"/>
      <c r="B1607" s="29" t="n"/>
      <c r="C1607" s="25" t="n"/>
      <c r="D1607" s="23">
        <f>IF(OR(B1607="",C1607=""),"",B1607&amp;"|"&amp;C1607)</f>
        <v/>
      </c>
      <c r="E1607" s="29" t="n"/>
      <c r="F1607" s="52" t="n"/>
      <c r="G1607" s="49" t="n"/>
      <c r="H1607" s="49" t="n"/>
      <c r="I1607" s="30">
        <f>IF(OR(D1607="",NOT(ISNUMBER(G1607))),"",D1607&amp;"|"&amp;YEAR(G1607)&amp;"-"&amp;RIGHT("0"&amp;MONTH(G1607),2)&amp;"-"&amp;RIGHT("0"&amp;DAY(G1607),2))</f>
        <v/>
      </c>
      <c r="J1607" s="52" t="n"/>
      <c r="K1607" s="25" t="n"/>
      <c r="L1607" s="29" t="n"/>
      <c r="M1607" s="25" t="n"/>
      <c r="N1607" s="25" t="n"/>
      <c r="O1607" s="23">
        <f>IF(A1607&amp;B1607&amp;C1607="","",IF(I1607="","Sem vínculo",IF(COUNTIF(oc_chave,I1607)&gt;0,"Vinculada","Previsão não encontrada")))</f>
        <v/>
      </c>
      <c r="P1607" s="39">
        <f>IF(ISNUMBER(H1607),YEAR(H1607),"")</f>
        <v/>
      </c>
      <c r="Q1607" s="23">
        <f>IF(D1607="","",IF(COUNTIF(pl_chave,D1607)&gt;0,"No plano atual","Fora do plano: histórico preservado"))</f>
        <v/>
      </c>
      <c r="R1607" s="23">
        <f>IF(A1607&amp;B1607&amp;C1607="","",IF(A1607="","ERRO: falta ID do registro",IF(COUNTIF(ex_id,A1607)&gt;1,"ERRO: ID do registro duplicado",IF(NOT(ISNUMBER(H1607)),"ERRO: data realizada ausente ou inválida",IF(AND(ISNUMBER(pcmd_emissao),N(H1607)&gt;N(pcmd_emissao)),"Verificar: realizada após a emissão","OK")))))</f>
        <v/>
      </c>
      <c r="S1607" s="53" t="n"/>
    </row>
    <row r="1608">
      <c r="A1608" s="25" t="n"/>
      <c r="B1608" s="29" t="n"/>
      <c r="C1608" s="25" t="n"/>
      <c r="D1608" s="23">
        <f>IF(OR(B1608="",C1608=""),"",B1608&amp;"|"&amp;C1608)</f>
        <v/>
      </c>
      <c r="E1608" s="29" t="n"/>
      <c r="F1608" s="52" t="n"/>
      <c r="G1608" s="49" t="n"/>
      <c r="H1608" s="49" t="n"/>
      <c r="I1608" s="30">
        <f>IF(OR(D1608="",NOT(ISNUMBER(G1608))),"",D1608&amp;"|"&amp;YEAR(G1608)&amp;"-"&amp;RIGHT("0"&amp;MONTH(G1608),2)&amp;"-"&amp;RIGHT("0"&amp;DAY(G1608),2))</f>
        <v/>
      </c>
      <c r="J1608" s="52" t="n"/>
      <c r="K1608" s="25" t="n"/>
      <c r="L1608" s="29" t="n"/>
      <c r="M1608" s="25" t="n"/>
      <c r="N1608" s="25" t="n"/>
      <c r="O1608" s="23">
        <f>IF(A1608&amp;B1608&amp;C1608="","",IF(I1608="","Sem vínculo",IF(COUNTIF(oc_chave,I1608)&gt;0,"Vinculada","Previsão não encontrada")))</f>
        <v/>
      </c>
      <c r="P1608" s="39">
        <f>IF(ISNUMBER(H1608),YEAR(H1608),"")</f>
        <v/>
      </c>
      <c r="Q1608" s="23">
        <f>IF(D1608="","",IF(COUNTIF(pl_chave,D1608)&gt;0,"No plano atual","Fora do plano: histórico preservado"))</f>
        <v/>
      </c>
      <c r="R1608" s="23">
        <f>IF(A1608&amp;B1608&amp;C1608="","",IF(A1608="","ERRO: falta ID do registro",IF(COUNTIF(ex_id,A1608)&gt;1,"ERRO: ID do registro duplicado",IF(NOT(ISNUMBER(H1608)),"ERRO: data realizada ausente ou inválida",IF(AND(ISNUMBER(pcmd_emissao),N(H1608)&gt;N(pcmd_emissao)),"Verificar: realizada após a emissão","OK")))))</f>
        <v/>
      </c>
      <c r="S1608" s="53" t="n"/>
    </row>
    <row r="1609">
      <c r="A1609" s="25" t="n"/>
      <c r="B1609" s="29" t="n"/>
      <c r="C1609" s="25" t="n"/>
      <c r="D1609" s="23">
        <f>IF(OR(B1609="",C1609=""),"",B1609&amp;"|"&amp;C1609)</f>
        <v/>
      </c>
      <c r="E1609" s="29" t="n"/>
      <c r="F1609" s="52" t="n"/>
      <c r="G1609" s="49" t="n"/>
      <c r="H1609" s="49" t="n"/>
      <c r="I1609" s="30">
        <f>IF(OR(D1609="",NOT(ISNUMBER(G1609))),"",D1609&amp;"|"&amp;YEAR(G1609)&amp;"-"&amp;RIGHT("0"&amp;MONTH(G1609),2)&amp;"-"&amp;RIGHT("0"&amp;DAY(G1609),2))</f>
        <v/>
      </c>
      <c r="J1609" s="52" t="n"/>
      <c r="K1609" s="25" t="n"/>
      <c r="L1609" s="29" t="n"/>
      <c r="M1609" s="25" t="n"/>
      <c r="N1609" s="25" t="n"/>
      <c r="O1609" s="23">
        <f>IF(A1609&amp;B1609&amp;C1609="","",IF(I1609="","Sem vínculo",IF(COUNTIF(oc_chave,I1609)&gt;0,"Vinculada","Previsão não encontrada")))</f>
        <v/>
      </c>
      <c r="P1609" s="39">
        <f>IF(ISNUMBER(H1609),YEAR(H1609),"")</f>
        <v/>
      </c>
      <c r="Q1609" s="23">
        <f>IF(D1609="","",IF(COUNTIF(pl_chave,D1609)&gt;0,"No plano atual","Fora do plano: histórico preservado"))</f>
        <v/>
      </c>
      <c r="R1609" s="23">
        <f>IF(A1609&amp;B1609&amp;C1609="","",IF(A1609="","ERRO: falta ID do registro",IF(COUNTIF(ex_id,A1609)&gt;1,"ERRO: ID do registro duplicado",IF(NOT(ISNUMBER(H1609)),"ERRO: data realizada ausente ou inválida",IF(AND(ISNUMBER(pcmd_emissao),N(H1609)&gt;N(pcmd_emissao)),"Verificar: realizada após a emissão","OK")))))</f>
        <v/>
      </c>
      <c r="S1609" s="53" t="n"/>
    </row>
    <row r="1610">
      <c r="A1610" s="25" t="n"/>
      <c r="B1610" s="29" t="n"/>
      <c r="C1610" s="25" t="n"/>
      <c r="D1610" s="23">
        <f>IF(OR(B1610="",C1610=""),"",B1610&amp;"|"&amp;C1610)</f>
        <v/>
      </c>
      <c r="E1610" s="29" t="n"/>
      <c r="F1610" s="52" t="n"/>
      <c r="G1610" s="49" t="n"/>
      <c r="H1610" s="49" t="n"/>
      <c r="I1610" s="30">
        <f>IF(OR(D1610="",NOT(ISNUMBER(G1610))),"",D1610&amp;"|"&amp;YEAR(G1610)&amp;"-"&amp;RIGHT("0"&amp;MONTH(G1610),2)&amp;"-"&amp;RIGHT("0"&amp;DAY(G1610),2))</f>
        <v/>
      </c>
      <c r="J1610" s="52" t="n"/>
      <c r="K1610" s="25" t="n"/>
      <c r="L1610" s="29" t="n"/>
      <c r="M1610" s="25" t="n"/>
      <c r="N1610" s="25" t="n"/>
      <c r="O1610" s="23">
        <f>IF(A1610&amp;B1610&amp;C1610="","",IF(I1610="","Sem vínculo",IF(COUNTIF(oc_chave,I1610)&gt;0,"Vinculada","Previsão não encontrada")))</f>
        <v/>
      </c>
      <c r="P1610" s="39">
        <f>IF(ISNUMBER(H1610),YEAR(H1610),"")</f>
        <v/>
      </c>
      <c r="Q1610" s="23">
        <f>IF(D1610="","",IF(COUNTIF(pl_chave,D1610)&gt;0,"No plano atual","Fora do plano: histórico preservado"))</f>
        <v/>
      </c>
      <c r="R1610" s="23">
        <f>IF(A1610&amp;B1610&amp;C1610="","",IF(A1610="","ERRO: falta ID do registro",IF(COUNTIF(ex_id,A1610)&gt;1,"ERRO: ID do registro duplicado",IF(NOT(ISNUMBER(H1610)),"ERRO: data realizada ausente ou inválida",IF(AND(ISNUMBER(pcmd_emissao),N(H1610)&gt;N(pcmd_emissao)),"Verificar: realizada após a emissão","OK")))))</f>
        <v/>
      </c>
      <c r="S1610" s="53" t="n"/>
    </row>
    <row r="1611">
      <c r="A1611" s="25" t="n"/>
      <c r="B1611" s="29" t="n"/>
      <c r="C1611" s="25" t="n"/>
      <c r="D1611" s="23">
        <f>IF(OR(B1611="",C1611=""),"",B1611&amp;"|"&amp;C1611)</f>
        <v/>
      </c>
      <c r="E1611" s="29" t="n"/>
      <c r="F1611" s="52" t="n"/>
      <c r="G1611" s="49" t="n"/>
      <c r="H1611" s="49" t="n"/>
      <c r="I1611" s="30">
        <f>IF(OR(D1611="",NOT(ISNUMBER(G1611))),"",D1611&amp;"|"&amp;YEAR(G1611)&amp;"-"&amp;RIGHT("0"&amp;MONTH(G1611),2)&amp;"-"&amp;RIGHT("0"&amp;DAY(G1611),2))</f>
        <v/>
      </c>
      <c r="J1611" s="52" t="n"/>
      <c r="K1611" s="25" t="n"/>
      <c r="L1611" s="29" t="n"/>
      <c r="M1611" s="25" t="n"/>
      <c r="N1611" s="25" t="n"/>
      <c r="O1611" s="23">
        <f>IF(A1611&amp;B1611&amp;C1611="","",IF(I1611="","Sem vínculo",IF(COUNTIF(oc_chave,I1611)&gt;0,"Vinculada","Previsão não encontrada")))</f>
        <v/>
      </c>
      <c r="P1611" s="39">
        <f>IF(ISNUMBER(H1611),YEAR(H1611),"")</f>
        <v/>
      </c>
      <c r="Q1611" s="23">
        <f>IF(D1611="","",IF(COUNTIF(pl_chave,D1611)&gt;0,"No plano atual","Fora do plano: histórico preservado"))</f>
        <v/>
      </c>
      <c r="R1611" s="23">
        <f>IF(A1611&amp;B1611&amp;C1611="","",IF(A1611="","ERRO: falta ID do registro",IF(COUNTIF(ex_id,A1611)&gt;1,"ERRO: ID do registro duplicado",IF(NOT(ISNUMBER(H1611)),"ERRO: data realizada ausente ou inválida",IF(AND(ISNUMBER(pcmd_emissao),N(H1611)&gt;N(pcmd_emissao)),"Verificar: realizada após a emissão","OK")))))</f>
        <v/>
      </c>
      <c r="S1611" s="53" t="n"/>
    </row>
    <row r="1612">
      <c r="A1612" s="25" t="n"/>
      <c r="B1612" s="29" t="n"/>
      <c r="C1612" s="25" t="n"/>
      <c r="D1612" s="23">
        <f>IF(OR(B1612="",C1612=""),"",B1612&amp;"|"&amp;C1612)</f>
        <v/>
      </c>
      <c r="E1612" s="29" t="n"/>
      <c r="F1612" s="52" t="n"/>
      <c r="G1612" s="49" t="n"/>
      <c r="H1612" s="49" t="n"/>
      <c r="I1612" s="30">
        <f>IF(OR(D1612="",NOT(ISNUMBER(G1612))),"",D1612&amp;"|"&amp;YEAR(G1612)&amp;"-"&amp;RIGHT("0"&amp;MONTH(G1612),2)&amp;"-"&amp;RIGHT("0"&amp;DAY(G1612),2))</f>
        <v/>
      </c>
      <c r="J1612" s="52" t="n"/>
      <c r="K1612" s="25" t="n"/>
      <c r="L1612" s="29" t="n"/>
      <c r="M1612" s="25" t="n"/>
      <c r="N1612" s="25" t="n"/>
      <c r="O1612" s="23">
        <f>IF(A1612&amp;B1612&amp;C1612="","",IF(I1612="","Sem vínculo",IF(COUNTIF(oc_chave,I1612)&gt;0,"Vinculada","Previsão não encontrada")))</f>
        <v/>
      </c>
      <c r="P1612" s="39">
        <f>IF(ISNUMBER(H1612),YEAR(H1612),"")</f>
        <v/>
      </c>
      <c r="Q1612" s="23">
        <f>IF(D1612="","",IF(COUNTIF(pl_chave,D1612)&gt;0,"No plano atual","Fora do plano: histórico preservado"))</f>
        <v/>
      </c>
      <c r="R1612" s="23">
        <f>IF(A1612&amp;B1612&amp;C1612="","",IF(A1612="","ERRO: falta ID do registro",IF(COUNTIF(ex_id,A1612)&gt;1,"ERRO: ID do registro duplicado",IF(NOT(ISNUMBER(H1612)),"ERRO: data realizada ausente ou inválida",IF(AND(ISNUMBER(pcmd_emissao),N(H1612)&gt;N(pcmd_emissao)),"Verificar: realizada após a emissão","OK")))))</f>
        <v/>
      </c>
      <c r="S1612" s="53" t="n"/>
    </row>
    <row r="1613">
      <c r="A1613" s="25" t="n"/>
      <c r="B1613" s="29" t="n"/>
      <c r="C1613" s="25" t="n"/>
      <c r="D1613" s="23">
        <f>IF(OR(B1613="",C1613=""),"",B1613&amp;"|"&amp;C1613)</f>
        <v/>
      </c>
      <c r="E1613" s="29" t="n"/>
      <c r="F1613" s="52" t="n"/>
      <c r="G1613" s="49" t="n"/>
      <c r="H1613" s="49" t="n"/>
      <c r="I1613" s="30">
        <f>IF(OR(D1613="",NOT(ISNUMBER(G1613))),"",D1613&amp;"|"&amp;YEAR(G1613)&amp;"-"&amp;RIGHT("0"&amp;MONTH(G1613),2)&amp;"-"&amp;RIGHT("0"&amp;DAY(G1613),2))</f>
        <v/>
      </c>
      <c r="J1613" s="52" t="n"/>
      <c r="K1613" s="25" t="n"/>
      <c r="L1613" s="29" t="n"/>
      <c r="M1613" s="25" t="n"/>
      <c r="N1613" s="25" t="n"/>
      <c r="O1613" s="23">
        <f>IF(A1613&amp;B1613&amp;C1613="","",IF(I1613="","Sem vínculo",IF(COUNTIF(oc_chave,I1613)&gt;0,"Vinculada","Previsão não encontrada")))</f>
        <v/>
      </c>
      <c r="P1613" s="39">
        <f>IF(ISNUMBER(H1613),YEAR(H1613),"")</f>
        <v/>
      </c>
      <c r="Q1613" s="23">
        <f>IF(D1613="","",IF(COUNTIF(pl_chave,D1613)&gt;0,"No plano atual","Fora do plano: histórico preservado"))</f>
        <v/>
      </c>
      <c r="R1613" s="23">
        <f>IF(A1613&amp;B1613&amp;C1613="","",IF(A1613="","ERRO: falta ID do registro",IF(COUNTIF(ex_id,A1613)&gt;1,"ERRO: ID do registro duplicado",IF(NOT(ISNUMBER(H1613)),"ERRO: data realizada ausente ou inválida",IF(AND(ISNUMBER(pcmd_emissao),N(H1613)&gt;N(pcmd_emissao)),"Verificar: realizada após a emissão","OK")))))</f>
        <v/>
      </c>
      <c r="S1613" s="53" t="n"/>
    </row>
    <row r="1614">
      <c r="A1614" s="25" t="n"/>
      <c r="B1614" s="29" t="n"/>
      <c r="C1614" s="25" t="n"/>
      <c r="D1614" s="23">
        <f>IF(OR(B1614="",C1614=""),"",B1614&amp;"|"&amp;C1614)</f>
        <v/>
      </c>
      <c r="E1614" s="29" t="n"/>
      <c r="F1614" s="52" t="n"/>
      <c r="G1614" s="49" t="n"/>
      <c r="H1614" s="49" t="n"/>
      <c r="I1614" s="30">
        <f>IF(OR(D1614="",NOT(ISNUMBER(G1614))),"",D1614&amp;"|"&amp;YEAR(G1614)&amp;"-"&amp;RIGHT("0"&amp;MONTH(G1614),2)&amp;"-"&amp;RIGHT("0"&amp;DAY(G1614),2))</f>
        <v/>
      </c>
      <c r="J1614" s="52" t="n"/>
      <c r="K1614" s="25" t="n"/>
      <c r="L1614" s="29" t="n"/>
      <c r="M1614" s="25" t="n"/>
      <c r="N1614" s="25" t="n"/>
      <c r="O1614" s="23">
        <f>IF(A1614&amp;B1614&amp;C1614="","",IF(I1614="","Sem vínculo",IF(COUNTIF(oc_chave,I1614)&gt;0,"Vinculada","Previsão não encontrada")))</f>
        <v/>
      </c>
      <c r="P1614" s="39">
        <f>IF(ISNUMBER(H1614),YEAR(H1614),"")</f>
        <v/>
      </c>
      <c r="Q1614" s="23">
        <f>IF(D1614="","",IF(COUNTIF(pl_chave,D1614)&gt;0,"No plano atual","Fora do plano: histórico preservado"))</f>
        <v/>
      </c>
      <c r="R1614" s="23">
        <f>IF(A1614&amp;B1614&amp;C1614="","",IF(A1614="","ERRO: falta ID do registro",IF(COUNTIF(ex_id,A1614)&gt;1,"ERRO: ID do registro duplicado",IF(NOT(ISNUMBER(H1614)),"ERRO: data realizada ausente ou inválida",IF(AND(ISNUMBER(pcmd_emissao),N(H1614)&gt;N(pcmd_emissao)),"Verificar: realizada após a emissão","OK")))))</f>
        <v/>
      </c>
      <c r="S1614" s="53" t="n"/>
    </row>
    <row r="1615">
      <c r="A1615" s="25" t="n"/>
      <c r="B1615" s="29" t="n"/>
      <c r="C1615" s="25" t="n"/>
      <c r="D1615" s="23">
        <f>IF(OR(B1615="",C1615=""),"",B1615&amp;"|"&amp;C1615)</f>
        <v/>
      </c>
      <c r="E1615" s="29" t="n"/>
      <c r="F1615" s="52" t="n"/>
      <c r="G1615" s="49" t="n"/>
      <c r="H1615" s="49" t="n"/>
      <c r="I1615" s="30">
        <f>IF(OR(D1615="",NOT(ISNUMBER(G1615))),"",D1615&amp;"|"&amp;YEAR(G1615)&amp;"-"&amp;RIGHT("0"&amp;MONTH(G1615),2)&amp;"-"&amp;RIGHT("0"&amp;DAY(G1615),2))</f>
        <v/>
      </c>
      <c r="J1615" s="52" t="n"/>
      <c r="K1615" s="25" t="n"/>
      <c r="L1615" s="29" t="n"/>
      <c r="M1615" s="25" t="n"/>
      <c r="N1615" s="25" t="n"/>
      <c r="O1615" s="23">
        <f>IF(A1615&amp;B1615&amp;C1615="","",IF(I1615="","Sem vínculo",IF(COUNTIF(oc_chave,I1615)&gt;0,"Vinculada","Previsão não encontrada")))</f>
        <v/>
      </c>
      <c r="P1615" s="39">
        <f>IF(ISNUMBER(H1615),YEAR(H1615),"")</f>
        <v/>
      </c>
      <c r="Q1615" s="23">
        <f>IF(D1615="","",IF(COUNTIF(pl_chave,D1615)&gt;0,"No plano atual","Fora do plano: histórico preservado"))</f>
        <v/>
      </c>
      <c r="R1615" s="23">
        <f>IF(A1615&amp;B1615&amp;C1615="","",IF(A1615="","ERRO: falta ID do registro",IF(COUNTIF(ex_id,A1615)&gt;1,"ERRO: ID do registro duplicado",IF(NOT(ISNUMBER(H1615)),"ERRO: data realizada ausente ou inválida",IF(AND(ISNUMBER(pcmd_emissao),N(H1615)&gt;N(pcmd_emissao)),"Verificar: realizada após a emissão","OK")))))</f>
        <v/>
      </c>
      <c r="S1615" s="53" t="n"/>
    </row>
    <row r="1616">
      <c r="A1616" s="25" t="n"/>
      <c r="B1616" s="29" t="n"/>
      <c r="C1616" s="25" t="n"/>
      <c r="D1616" s="23">
        <f>IF(OR(B1616="",C1616=""),"",B1616&amp;"|"&amp;C1616)</f>
        <v/>
      </c>
      <c r="E1616" s="29" t="n"/>
      <c r="F1616" s="52" t="n"/>
      <c r="G1616" s="49" t="n"/>
      <c r="H1616" s="49" t="n"/>
      <c r="I1616" s="30">
        <f>IF(OR(D1616="",NOT(ISNUMBER(G1616))),"",D1616&amp;"|"&amp;YEAR(G1616)&amp;"-"&amp;RIGHT("0"&amp;MONTH(G1616),2)&amp;"-"&amp;RIGHT("0"&amp;DAY(G1616),2))</f>
        <v/>
      </c>
      <c r="J1616" s="52" t="n"/>
      <c r="K1616" s="25" t="n"/>
      <c r="L1616" s="29" t="n"/>
      <c r="M1616" s="25" t="n"/>
      <c r="N1616" s="25" t="n"/>
      <c r="O1616" s="23">
        <f>IF(A1616&amp;B1616&amp;C1616="","",IF(I1616="","Sem vínculo",IF(COUNTIF(oc_chave,I1616)&gt;0,"Vinculada","Previsão não encontrada")))</f>
        <v/>
      </c>
      <c r="P1616" s="39">
        <f>IF(ISNUMBER(H1616),YEAR(H1616),"")</f>
        <v/>
      </c>
      <c r="Q1616" s="23">
        <f>IF(D1616="","",IF(COUNTIF(pl_chave,D1616)&gt;0,"No plano atual","Fora do plano: histórico preservado"))</f>
        <v/>
      </c>
      <c r="R1616" s="23">
        <f>IF(A1616&amp;B1616&amp;C1616="","",IF(A1616="","ERRO: falta ID do registro",IF(COUNTIF(ex_id,A1616)&gt;1,"ERRO: ID do registro duplicado",IF(NOT(ISNUMBER(H1616)),"ERRO: data realizada ausente ou inválida",IF(AND(ISNUMBER(pcmd_emissao),N(H1616)&gt;N(pcmd_emissao)),"Verificar: realizada após a emissão","OK")))))</f>
        <v/>
      </c>
      <c r="S1616" s="53" t="n"/>
    </row>
    <row r="1617">
      <c r="A1617" s="25" t="n"/>
      <c r="B1617" s="29" t="n"/>
      <c r="C1617" s="25" t="n"/>
      <c r="D1617" s="23">
        <f>IF(OR(B1617="",C1617=""),"",B1617&amp;"|"&amp;C1617)</f>
        <v/>
      </c>
      <c r="E1617" s="29" t="n"/>
      <c r="F1617" s="52" t="n"/>
      <c r="G1617" s="49" t="n"/>
      <c r="H1617" s="49" t="n"/>
      <c r="I1617" s="30">
        <f>IF(OR(D1617="",NOT(ISNUMBER(G1617))),"",D1617&amp;"|"&amp;YEAR(G1617)&amp;"-"&amp;RIGHT("0"&amp;MONTH(G1617),2)&amp;"-"&amp;RIGHT("0"&amp;DAY(G1617),2))</f>
        <v/>
      </c>
      <c r="J1617" s="52" t="n"/>
      <c r="K1617" s="25" t="n"/>
      <c r="L1617" s="29" t="n"/>
      <c r="M1617" s="25" t="n"/>
      <c r="N1617" s="25" t="n"/>
      <c r="O1617" s="23">
        <f>IF(A1617&amp;B1617&amp;C1617="","",IF(I1617="","Sem vínculo",IF(COUNTIF(oc_chave,I1617)&gt;0,"Vinculada","Previsão não encontrada")))</f>
        <v/>
      </c>
      <c r="P1617" s="39">
        <f>IF(ISNUMBER(H1617),YEAR(H1617),"")</f>
        <v/>
      </c>
      <c r="Q1617" s="23">
        <f>IF(D1617="","",IF(COUNTIF(pl_chave,D1617)&gt;0,"No plano atual","Fora do plano: histórico preservado"))</f>
        <v/>
      </c>
      <c r="R1617" s="23">
        <f>IF(A1617&amp;B1617&amp;C1617="","",IF(A1617="","ERRO: falta ID do registro",IF(COUNTIF(ex_id,A1617)&gt;1,"ERRO: ID do registro duplicado",IF(NOT(ISNUMBER(H1617)),"ERRO: data realizada ausente ou inválida",IF(AND(ISNUMBER(pcmd_emissao),N(H1617)&gt;N(pcmd_emissao)),"Verificar: realizada após a emissão","OK")))))</f>
        <v/>
      </c>
      <c r="S1617" s="53" t="n"/>
    </row>
    <row r="1618">
      <c r="A1618" s="25" t="n"/>
      <c r="B1618" s="29" t="n"/>
      <c r="C1618" s="25" t="n"/>
      <c r="D1618" s="23">
        <f>IF(OR(B1618="",C1618=""),"",B1618&amp;"|"&amp;C1618)</f>
        <v/>
      </c>
      <c r="E1618" s="29" t="n"/>
      <c r="F1618" s="52" t="n"/>
      <c r="G1618" s="49" t="n"/>
      <c r="H1618" s="49" t="n"/>
      <c r="I1618" s="30">
        <f>IF(OR(D1618="",NOT(ISNUMBER(G1618))),"",D1618&amp;"|"&amp;YEAR(G1618)&amp;"-"&amp;RIGHT("0"&amp;MONTH(G1618),2)&amp;"-"&amp;RIGHT("0"&amp;DAY(G1618),2))</f>
        <v/>
      </c>
      <c r="J1618" s="52" t="n"/>
      <c r="K1618" s="25" t="n"/>
      <c r="L1618" s="29" t="n"/>
      <c r="M1618" s="25" t="n"/>
      <c r="N1618" s="25" t="n"/>
      <c r="O1618" s="23">
        <f>IF(A1618&amp;B1618&amp;C1618="","",IF(I1618="","Sem vínculo",IF(COUNTIF(oc_chave,I1618)&gt;0,"Vinculada","Previsão não encontrada")))</f>
        <v/>
      </c>
      <c r="P1618" s="39">
        <f>IF(ISNUMBER(H1618),YEAR(H1618),"")</f>
        <v/>
      </c>
      <c r="Q1618" s="23">
        <f>IF(D1618="","",IF(COUNTIF(pl_chave,D1618)&gt;0,"No plano atual","Fora do plano: histórico preservado"))</f>
        <v/>
      </c>
      <c r="R1618" s="23">
        <f>IF(A1618&amp;B1618&amp;C1618="","",IF(A1618="","ERRO: falta ID do registro",IF(COUNTIF(ex_id,A1618)&gt;1,"ERRO: ID do registro duplicado",IF(NOT(ISNUMBER(H1618)),"ERRO: data realizada ausente ou inválida",IF(AND(ISNUMBER(pcmd_emissao),N(H1618)&gt;N(pcmd_emissao)),"Verificar: realizada após a emissão","OK")))))</f>
        <v/>
      </c>
      <c r="S1618" s="53" t="n"/>
    </row>
    <row r="1619">
      <c r="A1619" s="25" t="n"/>
      <c r="B1619" s="29" t="n"/>
      <c r="C1619" s="25" t="n"/>
      <c r="D1619" s="23">
        <f>IF(OR(B1619="",C1619=""),"",B1619&amp;"|"&amp;C1619)</f>
        <v/>
      </c>
      <c r="E1619" s="29" t="n"/>
      <c r="F1619" s="52" t="n"/>
      <c r="G1619" s="49" t="n"/>
      <c r="H1619" s="49" t="n"/>
      <c r="I1619" s="30">
        <f>IF(OR(D1619="",NOT(ISNUMBER(G1619))),"",D1619&amp;"|"&amp;YEAR(G1619)&amp;"-"&amp;RIGHT("0"&amp;MONTH(G1619),2)&amp;"-"&amp;RIGHT("0"&amp;DAY(G1619),2))</f>
        <v/>
      </c>
      <c r="J1619" s="52" t="n"/>
      <c r="K1619" s="25" t="n"/>
      <c r="L1619" s="29" t="n"/>
      <c r="M1619" s="25" t="n"/>
      <c r="N1619" s="25" t="n"/>
      <c r="O1619" s="23">
        <f>IF(A1619&amp;B1619&amp;C1619="","",IF(I1619="","Sem vínculo",IF(COUNTIF(oc_chave,I1619)&gt;0,"Vinculada","Previsão não encontrada")))</f>
        <v/>
      </c>
      <c r="P1619" s="39">
        <f>IF(ISNUMBER(H1619),YEAR(H1619),"")</f>
        <v/>
      </c>
      <c r="Q1619" s="23">
        <f>IF(D1619="","",IF(COUNTIF(pl_chave,D1619)&gt;0,"No plano atual","Fora do plano: histórico preservado"))</f>
        <v/>
      </c>
      <c r="R1619" s="23">
        <f>IF(A1619&amp;B1619&amp;C1619="","",IF(A1619="","ERRO: falta ID do registro",IF(COUNTIF(ex_id,A1619)&gt;1,"ERRO: ID do registro duplicado",IF(NOT(ISNUMBER(H1619)),"ERRO: data realizada ausente ou inválida",IF(AND(ISNUMBER(pcmd_emissao),N(H1619)&gt;N(pcmd_emissao)),"Verificar: realizada após a emissão","OK")))))</f>
        <v/>
      </c>
      <c r="S1619" s="53" t="n"/>
    </row>
    <row r="1620">
      <c r="A1620" s="25" t="n"/>
      <c r="B1620" s="29" t="n"/>
      <c r="C1620" s="25" t="n"/>
      <c r="D1620" s="23">
        <f>IF(OR(B1620="",C1620=""),"",B1620&amp;"|"&amp;C1620)</f>
        <v/>
      </c>
      <c r="E1620" s="29" t="n"/>
      <c r="F1620" s="52" t="n"/>
      <c r="G1620" s="49" t="n"/>
      <c r="H1620" s="49" t="n"/>
      <c r="I1620" s="30">
        <f>IF(OR(D1620="",NOT(ISNUMBER(G1620))),"",D1620&amp;"|"&amp;YEAR(G1620)&amp;"-"&amp;RIGHT("0"&amp;MONTH(G1620),2)&amp;"-"&amp;RIGHT("0"&amp;DAY(G1620),2))</f>
        <v/>
      </c>
      <c r="J1620" s="52" t="n"/>
      <c r="K1620" s="25" t="n"/>
      <c r="L1620" s="29" t="n"/>
      <c r="M1620" s="25" t="n"/>
      <c r="N1620" s="25" t="n"/>
      <c r="O1620" s="23">
        <f>IF(A1620&amp;B1620&amp;C1620="","",IF(I1620="","Sem vínculo",IF(COUNTIF(oc_chave,I1620)&gt;0,"Vinculada","Previsão não encontrada")))</f>
        <v/>
      </c>
      <c r="P1620" s="39">
        <f>IF(ISNUMBER(H1620),YEAR(H1620),"")</f>
        <v/>
      </c>
      <c r="Q1620" s="23">
        <f>IF(D1620="","",IF(COUNTIF(pl_chave,D1620)&gt;0,"No plano atual","Fora do plano: histórico preservado"))</f>
        <v/>
      </c>
      <c r="R1620" s="23">
        <f>IF(A1620&amp;B1620&amp;C1620="","",IF(A1620="","ERRO: falta ID do registro",IF(COUNTIF(ex_id,A1620)&gt;1,"ERRO: ID do registro duplicado",IF(NOT(ISNUMBER(H1620)),"ERRO: data realizada ausente ou inválida",IF(AND(ISNUMBER(pcmd_emissao),N(H1620)&gt;N(pcmd_emissao)),"Verificar: realizada após a emissão","OK")))))</f>
        <v/>
      </c>
      <c r="S1620" s="53" t="n"/>
    </row>
    <row r="1621">
      <c r="A1621" s="25" t="n"/>
      <c r="B1621" s="29" t="n"/>
      <c r="C1621" s="25" t="n"/>
      <c r="D1621" s="23">
        <f>IF(OR(B1621="",C1621=""),"",B1621&amp;"|"&amp;C1621)</f>
        <v/>
      </c>
      <c r="E1621" s="29" t="n"/>
      <c r="F1621" s="52" t="n"/>
      <c r="G1621" s="49" t="n"/>
      <c r="H1621" s="49" t="n"/>
      <c r="I1621" s="30">
        <f>IF(OR(D1621="",NOT(ISNUMBER(G1621))),"",D1621&amp;"|"&amp;YEAR(G1621)&amp;"-"&amp;RIGHT("0"&amp;MONTH(G1621),2)&amp;"-"&amp;RIGHT("0"&amp;DAY(G1621),2))</f>
        <v/>
      </c>
      <c r="J1621" s="52" t="n"/>
      <c r="K1621" s="25" t="n"/>
      <c r="L1621" s="29" t="n"/>
      <c r="M1621" s="25" t="n"/>
      <c r="N1621" s="25" t="n"/>
      <c r="O1621" s="23">
        <f>IF(A1621&amp;B1621&amp;C1621="","",IF(I1621="","Sem vínculo",IF(COUNTIF(oc_chave,I1621)&gt;0,"Vinculada","Previsão não encontrada")))</f>
        <v/>
      </c>
      <c r="P1621" s="39">
        <f>IF(ISNUMBER(H1621),YEAR(H1621),"")</f>
        <v/>
      </c>
      <c r="Q1621" s="23">
        <f>IF(D1621="","",IF(COUNTIF(pl_chave,D1621)&gt;0,"No plano atual","Fora do plano: histórico preservado"))</f>
        <v/>
      </c>
      <c r="R1621" s="23">
        <f>IF(A1621&amp;B1621&amp;C1621="","",IF(A1621="","ERRO: falta ID do registro",IF(COUNTIF(ex_id,A1621)&gt;1,"ERRO: ID do registro duplicado",IF(NOT(ISNUMBER(H1621)),"ERRO: data realizada ausente ou inválida",IF(AND(ISNUMBER(pcmd_emissao),N(H1621)&gt;N(pcmd_emissao)),"Verificar: realizada após a emissão","OK")))))</f>
        <v/>
      </c>
      <c r="S1621" s="53" t="n"/>
    </row>
    <row r="1622">
      <c r="A1622" s="25" t="n"/>
      <c r="B1622" s="29" t="n"/>
      <c r="C1622" s="25" t="n"/>
      <c r="D1622" s="23">
        <f>IF(OR(B1622="",C1622=""),"",B1622&amp;"|"&amp;C1622)</f>
        <v/>
      </c>
      <c r="E1622" s="29" t="n"/>
      <c r="F1622" s="52" t="n"/>
      <c r="G1622" s="49" t="n"/>
      <c r="H1622" s="49" t="n"/>
      <c r="I1622" s="30">
        <f>IF(OR(D1622="",NOT(ISNUMBER(G1622))),"",D1622&amp;"|"&amp;YEAR(G1622)&amp;"-"&amp;RIGHT("0"&amp;MONTH(G1622),2)&amp;"-"&amp;RIGHT("0"&amp;DAY(G1622),2))</f>
        <v/>
      </c>
      <c r="J1622" s="52" t="n"/>
      <c r="K1622" s="25" t="n"/>
      <c r="L1622" s="29" t="n"/>
      <c r="M1622" s="25" t="n"/>
      <c r="N1622" s="25" t="n"/>
      <c r="O1622" s="23">
        <f>IF(A1622&amp;B1622&amp;C1622="","",IF(I1622="","Sem vínculo",IF(COUNTIF(oc_chave,I1622)&gt;0,"Vinculada","Previsão não encontrada")))</f>
        <v/>
      </c>
      <c r="P1622" s="39">
        <f>IF(ISNUMBER(H1622),YEAR(H1622),"")</f>
        <v/>
      </c>
      <c r="Q1622" s="23">
        <f>IF(D1622="","",IF(COUNTIF(pl_chave,D1622)&gt;0,"No plano atual","Fora do plano: histórico preservado"))</f>
        <v/>
      </c>
      <c r="R1622" s="23">
        <f>IF(A1622&amp;B1622&amp;C1622="","",IF(A1622="","ERRO: falta ID do registro",IF(COUNTIF(ex_id,A1622)&gt;1,"ERRO: ID do registro duplicado",IF(NOT(ISNUMBER(H1622)),"ERRO: data realizada ausente ou inválida",IF(AND(ISNUMBER(pcmd_emissao),N(H1622)&gt;N(pcmd_emissao)),"Verificar: realizada após a emissão","OK")))))</f>
        <v/>
      </c>
      <c r="S1622" s="53" t="n"/>
    </row>
    <row r="1623">
      <c r="A1623" s="25" t="n"/>
      <c r="B1623" s="29" t="n"/>
      <c r="C1623" s="25" t="n"/>
      <c r="D1623" s="23">
        <f>IF(OR(B1623="",C1623=""),"",B1623&amp;"|"&amp;C1623)</f>
        <v/>
      </c>
      <c r="E1623" s="29" t="n"/>
      <c r="F1623" s="52" t="n"/>
      <c r="G1623" s="49" t="n"/>
      <c r="H1623" s="49" t="n"/>
      <c r="I1623" s="30">
        <f>IF(OR(D1623="",NOT(ISNUMBER(G1623))),"",D1623&amp;"|"&amp;YEAR(G1623)&amp;"-"&amp;RIGHT("0"&amp;MONTH(G1623),2)&amp;"-"&amp;RIGHT("0"&amp;DAY(G1623),2))</f>
        <v/>
      </c>
      <c r="J1623" s="52" t="n"/>
      <c r="K1623" s="25" t="n"/>
      <c r="L1623" s="29" t="n"/>
      <c r="M1623" s="25" t="n"/>
      <c r="N1623" s="25" t="n"/>
      <c r="O1623" s="23">
        <f>IF(A1623&amp;B1623&amp;C1623="","",IF(I1623="","Sem vínculo",IF(COUNTIF(oc_chave,I1623)&gt;0,"Vinculada","Previsão não encontrada")))</f>
        <v/>
      </c>
      <c r="P1623" s="39">
        <f>IF(ISNUMBER(H1623),YEAR(H1623),"")</f>
        <v/>
      </c>
      <c r="Q1623" s="23">
        <f>IF(D1623="","",IF(COUNTIF(pl_chave,D1623)&gt;0,"No plano atual","Fora do plano: histórico preservado"))</f>
        <v/>
      </c>
      <c r="R1623" s="23">
        <f>IF(A1623&amp;B1623&amp;C1623="","",IF(A1623="","ERRO: falta ID do registro",IF(COUNTIF(ex_id,A1623)&gt;1,"ERRO: ID do registro duplicado",IF(NOT(ISNUMBER(H1623)),"ERRO: data realizada ausente ou inválida",IF(AND(ISNUMBER(pcmd_emissao),N(H1623)&gt;N(pcmd_emissao)),"Verificar: realizada após a emissão","OK")))))</f>
        <v/>
      </c>
      <c r="S1623" s="53" t="n"/>
    </row>
    <row r="1624">
      <c r="A1624" s="25" t="n"/>
      <c r="B1624" s="29" t="n"/>
      <c r="C1624" s="25" t="n"/>
      <c r="D1624" s="23">
        <f>IF(OR(B1624="",C1624=""),"",B1624&amp;"|"&amp;C1624)</f>
        <v/>
      </c>
      <c r="E1624" s="29" t="n"/>
      <c r="F1624" s="52" t="n"/>
      <c r="G1624" s="49" t="n"/>
      <c r="H1624" s="49" t="n"/>
      <c r="I1624" s="30">
        <f>IF(OR(D1624="",NOT(ISNUMBER(G1624))),"",D1624&amp;"|"&amp;YEAR(G1624)&amp;"-"&amp;RIGHT("0"&amp;MONTH(G1624),2)&amp;"-"&amp;RIGHT("0"&amp;DAY(G1624),2))</f>
        <v/>
      </c>
      <c r="J1624" s="52" t="n"/>
      <c r="K1624" s="25" t="n"/>
      <c r="L1624" s="29" t="n"/>
      <c r="M1624" s="25" t="n"/>
      <c r="N1624" s="25" t="n"/>
      <c r="O1624" s="23">
        <f>IF(A1624&amp;B1624&amp;C1624="","",IF(I1624="","Sem vínculo",IF(COUNTIF(oc_chave,I1624)&gt;0,"Vinculada","Previsão não encontrada")))</f>
        <v/>
      </c>
      <c r="P1624" s="39">
        <f>IF(ISNUMBER(H1624),YEAR(H1624),"")</f>
        <v/>
      </c>
      <c r="Q1624" s="23">
        <f>IF(D1624="","",IF(COUNTIF(pl_chave,D1624)&gt;0,"No plano atual","Fora do plano: histórico preservado"))</f>
        <v/>
      </c>
      <c r="R1624" s="23">
        <f>IF(A1624&amp;B1624&amp;C1624="","",IF(A1624="","ERRO: falta ID do registro",IF(COUNTIF(ex_id,A1624)&gt;1,"ERRO: ID do registro duplicado",IF(NOT(ISNUMBER(H1624)),"ERRO: data realizada ausente ou inválida",IF(AND(ISNUMBER(pcmd_emissao),N(H1624)&gt;N(pcmd_emissao)),"Verificar: realizada após a emissão","OK")))))</f>
        <v/>
      </c>
      <c r="S1624" s="53" t="n"/>
    </row>
    <row r="1625">
      <c r="A1625" s="25" t="n"/>
      <c r="B1625" s="29" t="n"/>
      <c r="C1625" s="25" t="n"/>
      <c r="D1625" s="23">
        <f>IF(OR(B1625="",C1625=""),"",B1625&amp;"|"&amp;C1625)</f>
        <v/>
      </c>
      <c r="E1625" s="29" t="n"/>
      <c r="F1625" s="52" t="n"/>
      <c r="G1625" s="49" t="n"/>
      <c r="H1625" s="49" t="n"/>
      <c r="I1625" s="30">
        <f>IF(OR(D1625="",NOT(ISNUMBER(G1625))),"",D1625&amp;"|"&amp;YEAR(G1625)&amp;"-"&amp;RIGHT("0"&amp;MONTH(G1625),2)&amp;"-"&amp;RIGHT("0"&amp;DAY(G1625),2))</f>
        <v/>
      </c>
      <c r="J1625" s="52" t="n"/>
      <c r="K1625" s="25" t="n"/>
      <c r="L1625" s="29" t="n"/>
      <c r="M1625" s="25" t="n"/>
      <c r="N1625" s="25" t="n"/>
      <c r="O1625" s="23">
        <f>IF(A1625&amp;B1625&amp;C1625="","",IF(I1625="","Sem vínculo",IF(COUNTIF(oc_chave,I1625)&gt;0,"Vinculada","Previsão não encontrada")))</f>
        <v/>
      </c>
      <c r="P1625" s="39">
        <f>IF(ISNUMBER(H1625),YEAR(H1625),"")</f>
        <v/>
      </c>
      <c r="Q1625" s="23">
        <f>IF(D1625="","",IF(COUNTIF(pl_chave,D1625)&gt;0,"No plano atual","Fora do plano: histórico preservado"))</f>
        <v/>
      </c>
      <c r="R1625" s="23">
        <f>IF(A1625&amp;B1625&amp;C1625="","",IF(A1625="","ERRO: falta ID do registro",IF(COUNTIF(ex_id,A1625)&gt;1,"ERRO: ID do registro duplicado",IF(NOT(ISNUMBER(H1625)),"ERRO: data realizada ausente ou inválida",IF(AND(ISNUMBER(pcmd_emissao),N(H1625)&gt;N(pcmd_emissao)),"Verificar: realizada após a emissão","OK")))))</f>
        <v/>
      </c>
      <c r="S1625" s="53" t="n"/>
    </row>
    <row r="1626">
      <c r="A1626" s="25" t="n"/>
      <c r="B1626" s="29" t="n"/>
      <c r="C1626" s="25" t="n"/>
      <c r="D1626" s="23">
        <f>IF(OR(B1626="",C1626=""),"",B1626&amp;"|"&amp;C1626)</f>
        <v/>
      </c>
      <c r="E1626" s="29" t="n"/>
      <c r="F1626" s="52" t="n"/>
      <c r="G1626" s="49" t="n"/>
      <c r="H1626" s="49" t="n"/>
      <c r="I1626" s="30">
        <f>IF(OR(D1626="",NOT(ISNUMBER(G1626))),"",D1626&amp;"|"&amp;YEAR(G1626)&amp;"-"&amp;RIGHT("0"&amp;MONTH(G1626),2)&amp;"-"&amp;RIGHT("0"&amp;DAY(G1626),2))</f>
        <v/>
      </c>
      <c r="J1626" s="52" t="n"/>
      <c r="K1626" s="25" t="n"/>
      <c r="L1626" s="29" t="n"/>
      <c r="M1626" s="25" t="n"/>
      <c r="N1626" s="25" t="n"/>
      <c r="O1626" s="23">
        <f>IF(A1626&amp;B1626&amp;C1626="","",IF(I1626="","Sem vínculo",IF(COUNTIF(oc_chave,I1626)&gt;0,"Vinculada","Previsão não encontrada")))</f>
        <v/>
      </c>
      <c r="P1626" s="39">
        <f>IF(ISNUMBER(H1626),YEAR(H1626),"")</f>
        <v/>
      </c>
      <c r="Q1626" s="23">
        <f>IF(D1626="","",IF(COUNTIF(pl_chave,D1626)&gt;0,"No plano atual","Fora do plano: histórico preservado"))</f>
        <v/>
      </c>
      <c r="R1626" s="23">
        <f>IF(A1626&amp;B1626&amp;C1626="","",IF(A1626="","ERRO: falta ID do registro",IF(COUNTIF(ex_id,A1626)&gt;1,"ERRO: ID do registro duplicado",IF(NOT(ISNUMBER(H1626)),"ERRO: data realizada ausente ou inválida",IF(AND(ISNUMBER(pcmd_emissao),N(H1626)&gt;N(pcmd_emissao)),"Verificar: realizada após a emissão","OK")))))</f>
        <v/>
      </c>
      <c r="S1626" s="53" t="n"/>
    </row>
    <row r="1627">
      <c r="A1627" s="25" t="n"/>
      <c r="B1627" s="29" t="n"/>
      <c r="C1627" s="25" t="n"/>
      <c r="D1627" s="23">
        <f>IF(OR(B1627="",C1627=""),"",B1627&amp;"|"&amp;C1627)</f>
        <v/>
      </c>
      <c r="E1627" s="29" t="n"/>
      <c r="F1627" s="52" t="n"/>
      <c r="G1627" s="49" t="n"/>
      <c r="H1627" s="49" t="n"/>
      <c r="I1627" s="30">
        <f>IF(OR(D1627="",NOT(ISNUMBER(G1627))),"",D1627&amp;"|"&amp;YEAR(G1627)&amp;"-"&amp;RIGHT("0"&amp;MONTH(G1627),2)&amp;"-"&amp;RIGHT("0"&amp;DAY(G1627),2))</f>
        <v/>
      </c>
      <c r="J1627" s="52" t="n"/>
      <c r="K1627" s="25" t="n"/>
      <c r="L1627" s="29" t="n"/>
      <c r="M1627" s="25" t="n"/>
      <c r="N1627" s="25" t="n"/>
      <c r="O1627" s="23">
        <f>IF(A1627&amp;B1627&amp;C1627="","",IF(I1627="","Sem vínculo",IF(COUNTIF(oc_chave,I1627)&gt;0,"Vinculada","Previsão não encontrada")))</f>
        <v/>
      </c>
      <c r="P1627" s="39">
        <f>IF(ISNUMBER(H1627),YEAR(H1627),"")</f>
        <v/>
      </c>
      <c r="Q1627" s="23">
        <f>IF(D1627="","",IF(COUNTIF(pl_chave,D1627)&gt;0,"No plano atual","Fora do plano: histórico preservado"))</f>
        <v/>
      </c>
      <c r="R1627" s="23">
        <f>IF(A1627&amp;B1627&amp;C1627="","",IF(A1627="","ERRO: falta ID do registro",IF(COUNTIF(ex_id,A1627)&gt;1,"ERRO: ID do registro duplicado",IF(NOT(ISNUMBER(H1627)),"ERRO: data realizada ausente ou inválida",IF(AND(ISNUMBER(pcmd_emissao),N(H1627)&gt;N(pcmd_emissao)),"Verificar: realizada após a emissão","OK")))))</f>
        <v/>
      </c>
      <c r="S1627" s="53" t="n"/>
    </row>
    <row r="1628">
      <c r="A1628" s="25" t="n"/>
      <c r="B1628" s="29" t="n"/>
      <c r="C1628" s="25" t="n"/>
      <c r="D1628" s="23">
        <f>IF(OR(B1628="",C1628=""),"",B1628&amp;"|"&amp;C1628)</f>
        <v/>
      </c>
      <c r="E1628" s="29" t="n"/>
      <c r="F1628" s="52" t="n"/>
      <c r="G1628" s="49" t="n"/>
      <c r="H1628" s="49" t="n"/>
      <c r="I1628" s="30">
        <f>IF(OR(D1628="",NOT(ISNUMBER(G1628))),"",D1628&amp;"|"&amp;YEAR(G1628)&amp;"-"&amp;RIGHT("0"&amp;MONTH(G1628),2)&amp;"-"&amp;RIGHT("0"&amp;DAY(G1628),2))</f>
        <v/>
      </c>
      <c r="J1628" s="52" t="n"/>
      <c r="K1628" s="25" t="n"/>
      <c r="L1628" s="29" t="n"/>
      <c r="M1628" s="25" t="n"/>
      <c r="N1628" s="25" t="n"/>
      <c r="O1628" s="23">
        <f>IF(A1628&amp;B1628&amp;C1628="","",IF(I1628="","Sem vínculo",IF(COUNTIF(oc_chave,I1628)&gt;0,"Vinculada","Previsão não encontrada")))</f>
        <v/>
      </c>
      <c r="P1628" s="39">
        <f>IF(ISNUMBER(H1628),YEAR(H1628),"")</f>
        <v/>
      </c>
      <c r="Q1628" s="23">
        <f>IF(D1628="","",IF(COUNTIF(pl_chave,D1628)&gt;0,"No plano atual","Fora do plano: histórico preservado"))</f>
        <v/>
      </c>
      <c r="R1628" s="23">
        <f>IF(A1628&amp;B1628&amp;C1628="","",IF(A1628="","ERRO: falta ID do registro",IF(COUNTIF(ex_id,A1628)&gt;1,"ERRO: ID do registro duplicado",IF(NOT(ISNUMBER(H1628)),"ERRO: data realizada ausente ou inválida",IF(AND(ISNUMBER(pcmd_emissao),N(H1628)&gt;N(pcmd_emissao)),"Verificar: realizada após a emissão","OK")))))</f>
        <v/>
      </c>
      <c r="S1628" s="53" t="n"/>
    </row>
    <row r="1629">
      <c r="A1629" s="25" t="n"/>
      <c r="B1629" s="29" t="n"/>
      <c r="C1629" s="25" t="n"/>
      <c r="D1629" s="23">
        <f>IF(OR(B1629="",C1629=""),"",B1629&amp;"|"&amp;C1629)</f>
        <v/>
      </c>
      <c r="E1629" s="29" t="n"/>
      <c r="F1629" s="52" t="n"/>
      <c r="G1629" s="49" t="n"/>
      <c r="H1629" s="49" t="n"/>
      <c r="I1629" s="30">
        <f>IF(OR(D1629="",NOT(ISNUMBER(G1629))),"",D1629&amp;"|"&amp;YEAR(G1629)&amp;"-"&amp;RIGHT("0"&amp;MONTH(G1629),2)&amp;"-"&amp;RIGHT("0"&amp;DAY(G1629),2))</f>
        <v/>
      </c>
      <c r="J1629" s="52" t="n"/>
      <c r="K1629" s="25" t="n"/>
      <c r="L1629" s="29" t="n"/>
      <c r="M1629" s="25" t="n"/>
      <c r="N1629" s="25" t="n"/>
      <c r="O1629" s="23">
        <f>IF(A1629&amp;B1629&amp;C1629="","",IF(I1629="","Sem vínculo",IF(COUNTIF(oc_chave,I1629)&gt;0,"Vinculada","Previsão não encontrada")))</f>
        <v/>
      </c>
      <c r="P1629" s="39">
        <f>IF(ISNUMBER(H1629),YEAR(H1629),"")</f>
        <v/>
      </c>
      <c r="Q1629" s="23">
        <f>IF(D1629="","",IF(COUNTIF(pl_chave,D1629)&gt;0,"No plano atual","Fora do plano: histórico preservado"))</f>
        <v/>
      </c>
      <c r="R1629" s="23">
        <f>IF(A1629&amp;B1629&amp;C1629="","",IF(A1629="","ERRO: falta ID do registro",IF(COUNTIF(ex_id,A1629)&gt;1,"ERRO: ID do registro duplicado",IF(NOT(ISNUMBER(H1629)),"ERRO: data realizada ausente ou inválida",IF(AND(ISNUMBER(pcmd_emissao),N(H1629)&gt;N(pcmd_emissao)),"Verificar: realizada após a emissão","OK")))))</f>
        <v/>
      </c>
      <c r="S1629" s="53" t="n"/>
    </row>
    <row r="1630">
      <c r="A1630" s="25" t="n"/>
      <c r="B1630" s="29" t="n"/>
      <c r="C1630" s="25" t="n"/>
      <c r="D1630" s="23">
        <f>IF(OR(B1630="",C1630=""),"",B1630&amp;"|"&amp;C1630)</f>
        <v/>
      </c>
      <c r="E1630" s="29" t="n"/>
      <c r="F1630" s="52" t="n"/>
      <c r="G1630" s="49" t="n"/>
      <c r="H1630" s="49" t="n"/>
      <c r="I1630" s="30">
        <f>IF(OR(D1630="",NOT(ISNUMBER(G1630))),"",D1630&amp;"|"&amp;YEAR(G1630)&amp;"-"&amp;RIGHT("0"&amp;MONTH(G1630),2)&amp;"-"&amp;RIGHT("0"&amp;DAY(G1630),2))</f>
        <v/>
      </c>
      <c r="J1630" s="52" t="n"/>
      <c r="K1630" s="25" t="n"/>
      <c r="L1630" s="29" t="n"/>
      <c r="M1630" s="25" t="n"/>
      <c r="N1630" s="25" t="n"/>
      <c r="O1630" s="23">
        <f>IF(A1630&amp;B1630&amp;C1630="","",IF(I1630="","Sem vínculo",IF(COUNTIF(oc_chave,I1630)&gt;0,"Vinculada","Previsão não encontrada")))</f>
        <v/>
      </c>
      <c r="P1630" s="39">
        <f>IF(ISNUMBER(H1630),YEAR(H1630),"")</f>
        <v/>
      </c>
      <c r="Q1630" s="23">
        <f>IF(D1630="","",IF(COUNTIF(pl_chave,D1630)&gt;0,"No plano atual","Fora do plano: histórico preservado"))</f>
        <v/>
      </c>
      <c r="R1630" s="23">
        <f>IF(A1630&amp;B1630&amp;C1630="","",IF(A1630="","ERRO: falta ID do registro",IF(COUNTIF(ex_id,A1630)&gt;1,"ERRO: ID do registro duplicado",IF(NOT(ISNUMBER(H1630)),"ERRO: data realizada ausente ou inválida",IF(AND(ISNUMBER(pcmd_emissao),N(H1630)&gt;N(pcmd_emissao)),"Verificar: realizada após a emissão","OK")))))</f>
        <v/>
      </c>
      <c r="S1630" s="53" t="n"/>
    </row>
    <row r="1631">
      <c r="A1631" s="25" t="n"/>
      <c r="B1631" s="29" t="n"/>
      <c r="C1631" s="25" t="n"/>
      <c r="D1631" s="23">
        <f>IF(OR(B1631="",C1631=""),"",B1631&amp;"|"&amp;C1631)</f>
        <v/>
      </c>
      <c r="E1631" s="29" t="n"/>
      <c r="F1631" s="52" t="n"/>
      <c r="G1631" s="49" t="n"/>
      <c r="H1631" s="49" t="n"/>
      <c r="I1631" s="30">
        <f>IF(OR(D1631="",NOT(ISNUMBER(G1631))),"",D1631&amp;"|"&amp;YEAR(G1631)&amp;"-"&amp;RIGHT("0"&amp;MONTH(G1631),2)&amp;"-"&amp;RIGHT("0"&amp;DAY(G1631),2))</f>
        <v/>
      </c>
      <c r="J1631" s="52" t="n"/>
      <c r="K1631" s="25" t="n"/>
      <c r="L1631" s="29" t="n"/>
      <c r="M1631" s="25" t="n"/>
      <c r="N1631" s="25" t="n"/>
      <c r="O1631" s="23">
        <f>IF(A1631&amp;B1631&amp;C1631="","",IF(I1631="","Sem vínculo",IF(COUNTIF(oc_chave,I1631)&gt;0,"Vinculada","Previsão não encontrada")))</f>
        <v/>
      </c>
      <c r="P1631" s="39">
        <f>IF(ISNUMBER(H1631),YEAR(H1631),"")</f>
        <v/>
      </c>
      <c r="Q1631" s="23">
        <f>IF(D1631="","",IF(COUNTIF(pl_chave,D1631)&gt;0,"No plano atual","Fora do plano: histórico preservado"))</f>
        <v/>
      </c>
      <c r="R1631" s="23">
        <f>IF(A1631&amp;B1631&amp;C1631="","",IF(A1631="","ERRO: falta ID do registro",IF(COUNTIF(ex_id,A1631)&gt;1,"ERRO: ID do registro duplicado",IF(NOT(ISNUMBER(H1631)),"ERRO: data realizada ausente ou inválida",IF(AND(ISNUMBER(pcmd_emissao),N(H1631)&gt;N(pcmd_emissao)),"Verificar: realizada após a emissão","OK")))))</f>
        <v/>
      </c>
      <c r="S1631" s="53" t="n"/>
    </row>
    <row r="1632">
      <c r="A1632" s="25" t="n"/>
      <c r="B1632" s="29" t="n"/>
      <c r="C1632" s="25" t="n"/>
      <c r="D1632" s="23">
        <f>IF(OR(B1632="",C1632=""),"",B1632&amp;"|"&amp;C1632)</f>
        <v/>
      </c>
      <c r="E1632" s="29" t="n"/>
      <c r="F1632" s="52" t="n"/>
      <c r="G1632" s="49" t="n"/>
      <c r="H1632" s="49" t="n"/>
      <c r="I1632" s="30">
        <f>IF(OR(D1632="",NOT(ISNUMBER(G1632))),"",D1632&amp;"|"&amp;YEAR(G1632)&amp;"-"&amp;RIGHT("0"&amp;MONTH(G1632),2)&amp;"-"&amp;RIGHT("0"&amp;DAY(G1632),2))</f>
        <v/>
      </c>
      <c r="J1632" s="52" t="n"/>
      <c r="K1632" s="25" t="n"/>
      <c r="L1632" s="29" t="n"/>
      <c r="M1632" s="25" t="n"/>
      <c r="N1632" s="25" t="n"/>
      <c r="O1632" s="23">
        <f>IF(A1632&amp;B1632&amp;C1632="","",IF(I1632="","Sem vínculo",IF(COUNTIF(oc_chave,I1632)&gt;0,"Vinculada","Previsão não encontrada")))</f>
        <v/>
      </c>
      <c r="P1632" s="39">
        <f>IF(ISNUMBER(H1632),YEAR(H1632),"")</f>
        <v/>
      </c>
      <c r="Q1632" s="23">
        <f>IF(D1632="","",IF(COUNTIF(pl_chave,D1632)&gt;0,"No plano atual","Fora do plano: histórico preservado"))</f>
        <v/>
      </c>
      <c r="R1632" s="23">
        <f>IF(A1632&amp;B1632&amp;C1632="","",IF(A1632="","ERRO: falta ID do registro",IF(COUNTIF(ex_id,A1632)&gt;1,"ERRO: ID do registro duplicado",IF(NOT(ISNUMBER(H1632)),"ERRO: data realizada ausente ou inválida",IF(AND(ISNUMBER(pcmd_emissao),N(H1632)&gt;N(pcmd_emissao)),"Verificar: realizada após a emissão","OK")))))</f>
        <v/>
      </c>
      <c r="S1632" s="53" t="n"/>
    </row>
    <row r="1633">
      <c r="A1633" s="25" t="n"/>
      <c r="B1633" s="29" t="n"/>
      <c r="C1633" s="25" t="n"/>
      <c r="D1633" s="23">
        <f>IF(OR(B1633="",C1633=""),"",B1633&amp;"|"&amp;C1633)</f>
        <v/>
      </c>
      <c r="E1633" s="29" t="n"/>
      <c r="F1633" s="52" t="n"/>
      <c r="G1633" s="49" t="n"/>
      <c r="H1633" s="49" t="n"/>
      <c r="I1633" s="30">
        <f>IF(OR(D1633="",NOT(ISNUMBER(G1633))),"",D1633&amp;"|"&amp;YEAR(G1633)&amp;"-"&amp;RIGHT("0"&amp;MONTH(G1633),2)&amp;"-"&amp;RIGHT("0"&amp;DAY(G1633),2))</f>
        <v/>
      </c>
      <c r="J1633" s="52" t="n"/>
      <c r="K1633" s="25" t="n"/>
      <c r="L1633" s="29" t="n"/>
      <c r="M1633" s="25" t="n"/>
      <c r="N1633" s="25" t="n"/>
      <c r="O1633" s="23">
        <f>IF(A1633&amp;B1633&amp;C1633="","",IF(I1633="","Sem vínculo",IF(COUNTIF(oc_chave,I1633)&gt;0,"Vinculada","Previsão não encontrada")))</f>
        <v/>
      </c>
      <c r="P1633" s="39">
        <f>IF(ISNUMBER(H1633),YEAR(H1633),"")</f>
        <v/>
      </c>
      <c r="Q1633" s="23">
        <f>IF(D1633="","",IF(COUNTIF(pl_chave,D1633)&gt;0,"No plano atual","Fora do plano: histórico preservado"))</f>
        <v/>
      </c>
      <c r="R1633" s="23">
        <f>IF(A1633&amp;B1633&amp;C1633="","",IF(A1633="","ERRO: falta ID do registro",IF(COUNTIF(ex_id,A1633)&gt;1,"ERRO: ID do registro duplicado",IF(NOT(ISNUMBER(H1633)),"ERRO: data realizada ausente ou inválida",IF(AND(ISNUMBER(pcmd_emissao),N(H1633)&gt;N(pcmd_emissao)),"Verificar: realizada após a emissão","OK")))))</f>
        <v/>
      </c>
      <c r="S1633" s="53" t="n"/>
    </row>
    <row r="1634">
      <c r="A1634" s="25" t="n"/>
      <c r="B1634" s="29" t="n"/>
      <c r="C1634" s="25" t="n"/>
      <c r="D1634" s="23">
        <f>IF(OR(B1634="",C1634=""),"",B1634&amp;"|"&amp;C1634)</f>
        <v/>
      </c>
      <c r="E1634" s="29" t="n"/>
      <c r="F1634" s="52" t="n"/>
      <c r="G1634" s="49" t="n"/>
      <c r="H1634" s="49" t="n"/>
      <c r="I1634" s="30">
        <f>IF(OR(D1634="",NOT(ISNUMBER(G1634))),"",D1634&amp;"|"&amp;YEAR(G1634)&amp;"-"&amp;RIGHT("0"&amp;MONTH(G1634),2)&amp;"-"&amp;RIGHT("0"&amp;DAY(G1634),2))</f>
        <v/>
      </c>
      <c r="J1634" s="52" t="n"/>
      <c r="K1634" s="25" t="n"/>
      <c r="L1634" s="29" t="n"/>
      <c r="M1634" s="25" t="n"/>
      <c r="N1634" s="25" t="n"/>
      <c r="O1634" s="23">
        <f>IF(A1634&amp;B1634&amp;C1634="","",IF(I1634="","Sem vínculo",IF(COUNTIF(oc_chave,I1634)&gt;0,"Vinculada","Previsão não encontrada")))</f>
        <v/>
      </c>
      <c r="P1634" s="39">
        <f>IF(ISNUMBER(H1634),YEAR(H1634),"")</f>
        <v/>
      </c>
      <c r="Q1634" s="23">
        <f>IF(D1634="","",IF(COUNTIF(pl_chave,D1634)&gt;0,"No plano atual","Fora do plano: histórico preservado"))</f>
        <v/>
      </c>
      <c r="R1634" s="23">
        <f>IF(A1634&amp;B1634&amp;C1634="","",IF(A1634="","ERRO: falta ID do registro",IF(COUNTIF(ex_id,A1634)&gt;1,"ERRO: ID do registro duplicado",IF(NOT(ISNUMBER(H1634)),"ERRO: data realizada ausente ou inválida",IF(AND(ISNUMBER(pcmd_emissao),N(H1634)&gt;N(pcmd_emissao)),"Verificar: realizada após a emissão","OK")))))</f>
        <v/>
      </c>
      <c r="S1634" s="53" t="n"/>
    </row>
    <row r="1635">
      <c r="A1635" s="25" t="n"/>
      <c r="B1635" s="29" t="n"/>
      <c r="C1635" s="25" t="n"/>
      <c r="D1635" s="23">
        <f>IF(OR(B1635="",C1635=""),"",B1635&amp;"|"&amp;C1635)</f>
        <v/>
      </c>
      <c r="E1635" s="29" t="n"/>
      <c r="F1635" s="52" t="n"/>
      <c r="G1635" s="49" t="n"/>
      <c r="H1635" s="49" t="n"/>
      <c r="I1635" s="30">
        <f>IF(OR(D1635="",NOT(ISNUMBER(G1635))),"",D1635&amp;"|"&amp;YEAR(G1635)&amp;"-"&amp;RIGHT("0"&amp;MONTH(G1635),2)&amp;"-"&amp;RIGHT("0"&amp;DAY(G1635),2))</f>
        <v/>
      </c>
      <c r="J1635" s="52" t="n"/>
      <c r="K1635" s="25" t="n"/>
      <c r="L1635" s="29" t="n"/>
      <c r="M1635" s="25" t="n"/>
      <c r="N1635" s="25" t="n"/>
      <c r="O1635" s="23">
        <f>IF(A1635&amp;B1635&amp;C1635="","",IF(I1635="","Sem vínculo",IF(COUNTIF(oc_chave,I1635)&gt;0,"Vinculada","Previsão não encontrada")))</f>
        <v/>
      </c>
      <c r="P1635" s="39">
        <f>IF(ISNUMBER(H1635),YEAR(H1635),"")</f>
        <v/>
      </c>
      <c r="Q1635" s="23">
        <f>IF(D1635="","",IF(COUNTIF(pl_chave,D1635)&gt;0,"No plano atual","Fora do plano: histórico preservado"))</f>
        <v/>
      </c>
      <c r="R1635" s="23">
        <f>IF(A1635&amp;B1635&amp;C1635="","",IF(A1635="","ERRO: falta ID do registro",IF(COUNTIF(ex_id,A1635)&gt;1,"ERRO: ID do registro duplicado",IF(NOT(ISNUMBER(H1635)),"ERRO: data realizada ausente ou inválida",IF(AND(ISNUMBER(pcmd_emissao),N(H1635)&gt;N(pcmd_emissao)),"Verificar: realizada após a emissão","OK")))))</f>
        <v/>
      </c>
      <c r="S1635" s="53" t="n"/>
    </row>
    <row r="1636">
      <c r="A1636" s="25" t="n"/>
      <c r="B1636" s="29" t="n"/>
      <c r="C1636" s="25" t="n"/>
      <c r="D1636" s="23">
        <f>IF(OR(B1636="",C1636=""),"",B1636&amp;"|"&amp;C1636)</f>
        <v/>
      </c>
      <c r="E1636" s="29" t="n"/>
      <c r="F1636" s="52" t="n"/>
      <c r="G1636" s="49" t="n"/>
      <c r="H1636" s="49" t="n"/>
      <c r="I1636" s="30">
        <f>IF(OR(D1636="",NOT(ISNUMBER(G1636))),"",D1636&amp;"|"&amp;YEAR(G1636)&amp;"-"&amp;RIGHT("0"&amp;MONTH(G1636),2)&amp;"-"&amp;RIGHT("0"&amp;DAY(G1636),2))</f>
        <v/>
      </c>
      <c r="J1636" s="52" t="n"/>
      <c r="K1636" s="25" t="n"/>
      <c r="L1636" s="29" t="n"/>
      <c r="M1636" s="25" t="n"/>
      <c r="N1636" s="25" t="n"/>
      <c r="O1636" s="23">
        <f>IF(A1636&amp;B1636&amp;C1636="","",IF(I1636="","Sem vínculo",IF(COUNTIF(oc_chave,I1636)&gt;0,"Vinculada","Previsão não encontrada")))</f>
        <v/>
      </c>
      <c r="P1636" s="39">
        <f>IF(ISNUMBER(H1636),YEAR(H1636),"")</f>
        <v/>
      </c>
      <c r="Q1636" s="23">
        <f>IF(D1636="","",IF(COUNTIF(pl_chave,D1636)&gt;0,"No plano atual","Fora do plano: histórico preservado"))</f>
        <v/>
      </c>
      <c r="R1636" s="23">
        <f>IF(A1636&amp;B1636&amp;C1636="","",IF(A1636="","ERRO: falta ID do registro",IF(COUNTIF(ex_id,A1636)&gt;1,"ERRO: ID do registro duplicado",IF(NOT(ISNUMBER(H1636)),"ERRO: data realizada ausente ou inválida",IF(AND(ISNUMBER(pcmd_emissao),N(H1636)&gt;N(pcmd_emissao)),"Verificar: realizada após a emissão","OK")))))</f>
        <v/>
      </c>
      <c r="S1636" s="53" t="n"/>
    </row>
    <row r="1637">
      <c r="A1637" s="25" t="n"/>
      <c r="B1637" s="29" t="n"/>
      <c r="C1637" s="25" t="n"/>
      <c r="D1637" s="23">
        <f>IF(OR(B1637="",C1637=""),"",B1637&amp;"|"&amp;C1637)</f>
        <v/>
      </c>
      <c r="E1637" s="29" t="n"/>
      <c r="F1637" s="52" t="n"/>
      <c r="G1637" s="49" t="n"/>
      <c r="H1637" s="49" t="n"/>
      <c r="I1637" s="30">
        <f>IF(OR(D1637="",NOT(ISNUMBER(G1637))),"",D1637&amp;"|"&amp;YEAR(G1637)&amp;"-"&amp;RIGHT("0"&amp;MONTH(G1637),2)&amp;"-"&amp;RIGHT("0"&amp;DAY(G1637),2))</f>
        <v/>
      </c>
      <c r="J1637" s="52" t="n"/>
      <c r="K1637" s="25" t="n"/>
      <c r="L1637" s="29" t="n"/>
      <c r="M1637" s="25" t="n"/>
      <c r="N1637" s="25" t="n"/>
      <c r="O1637" s="23">
        <f>IF(A1637&amp;B1637&amp;C1637="","",IF(I1637="","Sem vínculo",IF(COUNTIF(oc_chave,I1637)&gt;0,"Vinculada","Previsão não encontrada")))</f>
        <v/>
      </c>
      <c r="P1637" s="39">
        <f>IF(ISNUMBER(H1637),YEAR(H1637),"")</f>
        <v/>
      </c>
      <c r="Q1637" s="23">
        <f>IF(D1637="","",IF(COUNTIF(pl_chave,D1637)&gt;0,"No plano atual","Fora do plano: histórico preservado"))</f>
        <v/>
      </c>
      <c r="R1637" s="23">
        <f>IF(A1637&amp;B1637&amp;C1637="","",IF(A1637="","ERRO: falta ID do registro",IF(COUNTIF(ex_id,A1637)&gt;1,"ERRO: ID do registro duplicado",IF(NOT(ISNUMBER(H1637)),"ERRO: data realizada ausente ou inválida",IF(AND(ISNUMBER(pcmd_emissao),N(H1637)&gt;N(pcmd_emissao)),"Verificar: realizada após a emissão","OK")))))</f>
        <v/>
      </c>
      <c r="S1637" s="53" t="n"/>
    </row>
    <row r="1638">
      <c r="A1638" s="25" t="n"/>
      <c r="B1638" s="29" t="n"/>
      <c r="C1638" s="25" t="n"/>
      <c r="D1638" s="23">
        <f>IF(OR(B1638="",C1638=""),"",B1638&amp;"|"&amp;C1638)</f>
        <v/>
      </c>
      <c r="E1638" s="29" t="n"/>
      <c r="F1638" s="52" t="n"/>
      <c r="G1638" s="49" t="n"/>
      <c r="H1638" s="49" t="n"/>
      <c r="I1638" s="30">
        <f>IF(OR(D1638="",NOT(ISNUMBER(G1638))),"",D1638&amp;"|"&amp;YEAR(G1638)&amp;"-"&amp;RIGHT("0"&amp;MONTH(G1638),2)&amp;"-"&amp;RIGHT("0"&amp;DAY(G1638),2))</f>
        <v/>
      </c>
      <c r="J1638" s="52" t="n"/>
      <c r="K1638" s="25" t="n"/>
      <c r="L1638" s="29" t="n"/>
      <c r="M1638" s="25" t="n"/>
      <c r="N1638" s="25" t="n"/>
      <c r="O1638" s="23">
        <f>IF(A1638&amp;B1638&amp;C1638="","",IF(I1638="","Sem vínculo",IF(COUNTIF(oc_chave,I1638)&gt;0,"Vinculada","Previsão não encontrada")))</f>
        <v/>
      </c>
      <c r="P1638" s="39">
        <f>IF(ISNUMBER(H1638),YEAR(H1638),"")</f>
        <v/>
      </c>
      <c r="Q1638" s="23">
        <f>IF(D1638="","",IF(COUNTIF(pl_chave,D1638)&gt;0,"No plano atual","Fora do plano: histórico preservado"))</f>
        <v/>
      </c>
      <c r="R1638" s="23">
        <f>IF(A1638&amp;B1638&amp;C1638="","",IF(A1638="","ERRO: falta ID do registro",IF(COUNTIF(ex_id,A1638)&gt;1,"ERRO: ID do registro duplicado",IF(NOT(ISNUMBER(H1638)),"ERRO: data realizada ausente ou inválida",IF(AND(ISNUMBER(pcmd_emissao),N(H1638)&gt;N(pcmd_emissao)),"Verificar: realizada após a emissão","OK")))))</f>
        <v/>
      </c>
      <c r="S1638" s="53" t="n"/>
    </row>
    <row r="1639">
      <c r="A1639" s="25" t="n"/>
      <c r="B1639" s="29" t="n"/>
      <c r="C1639" s="25" t="n"/>
      <c r="D1639" s="23">
        <f>IF(OR(B1639="",C1639=""),"",B1639&amp;"|"&amp;C1639)</f>
        <v/>
      </c>
      <c r="E1639" s="29" t="n"/>
      <c r="F1639" s="52" t="n"/>
      <c r="G1639" s="49" t="n"/>
      <c r="H1639" s="49" t="n"/>
      <c r="I1639" s="30">
        <f>IF(OR(D1639="",NOT(ISNUMBER(G1639))),"",D1639&amp;"|"&amp;YEAR(G1639)&amp;"-"&amp;RIGHT("0"&amp;MONTH(G1639),2)&amp;"-"&amp;RIGHT("0"&amp;DAY(G1639),2))</f>
        <v/>
      </c>
      <c r="J1639" s="52" t="n"/>
      <c r="K1639" s="25" t="n"/>
      <c r="L1639" s="29" t="n"/>
      <c r="M1639" s="25" t="n"/>
      <c r="N1639" s="25" t="n"/>
      <c r="O1639" s="23">
        <f>IF(A1639&amp;B1639&amp;C1639="","",IF(I1639="","Sem vínculo",IF(COUNTIF(oc_chave,I1639)&gt;0,"Vinculada","Previsão não encontrada")))</f>
        <v/>
      </c>
      <c r="P1639" s="39">
        <f>IF(ISNUMBER(H1639),YEAR(H1639),"")</f>
        <v/>
      </c>
      <c r="Q1639" s="23">
        <f>IF(D1639="","",IF(COUNTIF(pl_chave,D1639)&gt;0,"No plano atual","Fora do plano: histórico preservado"))</f>
        <v/>
      </c>
      <c r="R1639" s="23">
        <f>IF(A1639&amp;B1639&amp;C1639="","",IF(A1639="","ERRO: falta ID do registro",IF(COUNTIF(ex_id,A1639)&gt;1,"ERRO: ID do registro duplicado",IF(NOT(ISNUMBER(H1639)),"ERRO: data realizada ausente ou inválida",IF(AND(ISNUMBER(pcmd_emissao),N(H1639)&gt;N(pcmd_emissao)),"Verificar: realizada após a emissão","OK")))))</f>
        <v/>
      </c>
      <c r="S1639" s="53" t="n"/>
    </row>
    <row r="1640">
      <c r="A1640" s="25" t="n"/>
      <c r="B1640" s="29" t="n"/>
      <c r="C1640" s="25" t="n"/>
      <c r="D1640" s="23">
        <f>IF(OR(B1640="",C1640=""),"",B1640&amp;"|"&amp;C1640)</f>
        <v/>
      </c>
      <c r="E1640" s="29" t="n"/>
      <c r="F1640" s="52" t="n"/>
      <c r="G1640" s="49" t="n"/>
      <c r="H1640" s="49" t="n"/>
      <c r="I1640" s="30">
        <f>IF(OR(D1640="",NOT(ISNUMBER(G1640))),"",D1640&amp;"|"&amp;YEAR(G1640)&amp;"-"&amp;RIGHT("0"&amp;MONTH(G1640),2)&amp;"-"&amp;RIGHT("0"&amp;DAY(G1640),2))</f>
        <v/>
      </c>
      <c r="J1640" s="52" t="n"/>
      <c r="K1640" s="25" t="n"/>
      <c r="L1640" s="29" t="n"/>
      <c r="M1640" s="25" t="n"/>
      <c r="N1640" s="25" t="n"/>
      <c r="O1640" s="23">
        <f>IF(A1640&amp;B1640&amp;C1640="","",IF(I1640="","Sem vínculo",IF(COUNTIF(oc_chave,I1640)&gt;0,"Vinculada","Previsão não encontrada")))</f>
        <v/>
      </c>
      <c r="P1640" s="39">
        <f>IF(ISNUMBER(H1640),YEAR(H1640),"")</f>
        <v/>
      </c>
      <c r="Q1640" s="23">
        <f>IF(D1640="","",IF(COUNTIF(pl_chave,D1640)&gt;0,"No plano atual","Fora do plano: histórico preservado"))</f>
        <v/>
      </c>
      <c r="R1640" s="23">
        <f>IF(A1640&amp;B1640&amp;C1640="","",IF(A1640="","ERRO: falta ID do registro",IF(COUNTIF(ex_id,A1640)&gt;1,"ERRO: ID do registro duplicado",IF(NOT(ISNUMBER(H1640)),"ERRO: data realizada ausente ou inválida",IF(AND(ISNUMBER(pcmd_emissao),N(H1640)&gt;N(pcmd_emissao)),"Verificar: realizada após a emissão","OK")))))</f>
        <v/>
      </c>
      <c r="S1640" s="53" t="n"/>
    </row>
    <row r="1641">
      <c r="A1641" s="25" t="n"/>
      <c r="B1641" s="29" t="n"/>
      <c r="C1641" s="25" t="n"/>
      <c r="D1641" s="23">
        <f>IF(OR(B1641="",C1641=""),"",B1641&amp;"|"&amp;C1641)</f>
        <v/>
      </c>
      <c r="E1641" s="29" t="n"/>
      <c r="F1641" s="52" t="n"/>
      <c r="G1641" s="49" t="n"/>
      <c r="H1641" s="49" t="n"/>
      <c r="I1641" s="30">
        <f>IF(OR(D1641="",NOT(ISNUMBER(G1641))),"",D1641&amp;"|"&amp;YEAR(G1641)&amp;"-"&amp;RIGHT("0"&amp;MONTH(G1641),2)&amp;"-"&amp;RIGHT("0"&amp;DAY(G1641),2))</f>
        <v/>
      </c>
      <c r="J1641" s="52" t="n"/>
      <c r="K1641" s="25" t="n"/>
      <c r="L1641" s="29" t="n"/>
      <c r="M1641" s="25" t="n"/>
      <c r="N1641" s="25" t="n"/>
      <c r="O1641" s="23">
        <f>IF(A1641&amp;B1641&amp;C1641="","",IF(I1641="","Sem vínculo",IF(COUNTIF(oc_chave,I1641)&gt;0,"Vinculada","Previsão não encontrada")))</f>
        <v/>
      </c>
      <c r="P1641" s="39">
        <f>IF(ISNUMBER(H1641),YEAR(H1641),"")</f>
        <v/>
      </c>
      <c r="Q1641" s="23">
        <f>IF(D1641="","",IF(COUNTIF(pl_chave,D1641)&gt;0,"No plano atual","Fora do plano: histórico preservado"))</f>
        <v/>
      </c>
      <c r="R1641" s="23">
        <f>IF(A1641&amp;B1641&amp;C1641="","",IF(A1641="","ERRO: falta ID do registro",IF(COUNTIF(ex_id,A1641)&gt;1,"ERRO: ID do registro duplicado",IF(NOT(ISNUMBER(H1641)),"ERRO: data realizada ausente ou inválida",IF(AND(ISNUMBER(pcmd_emissao),N(H1641)&gt;N(pcmd_emissao)),"Verificar: realizada após a emissão","OK")))))</f>
        <v/>
      </c>
      <c r="S1641" s="53" t="n"/>
    </row>
    <row r="1642">
      <c r="A1642" s="25" t="n"/>
      <c r="B1642" s="29" t="n"/>
      <c r="C1642" s="25" t="n"/>
      <c r="D1642" s="23">
        <f>IF(OR(B1642="",C1642=""),"",B1642&amp;"|"&amp;C1642)</f>
        <v/>
      </c>
      <c r="E1642" s="29" t="n"/>
      <c r="F1642" s="52" t="n"/>
      <c r="G1642" s="49" t="n"/>
      <c r="H1642" s="49" t="n"/>
      <c r="I1642" s="30">
        <f>IF(OR(D1642="",NOT(ISNUMBER(G1642))),"",D1642&amp;"|"&amp;YEAR(G1642)&amp;"-"&amp;RIGHT("0"&amp;MONTH(G1642),2)&amp;"-"&amp;RIGHT("0"&amp;DAY(G1642),2))</f>
        <v/>
      </c>
      <c r="J1642" s="52" t="n"/>
      <c r="K1642" s="25" t="n"/>
      <c r="L1642" s="29" t="n"/>
      <c r="M1642" s="25" t="n"/>
      <c r="N1642" s="25" t="n"/>
      <c r="O1642" s="23">
        <f>IF(A1642&amp;B1642&amp;C1642="","",IF(I1642="","Sem vínculo",IF(COUNTIF(oc_chave,I1642)&gt;0,"Vinculada","Previsão não encontrada")))</f>
        <v/>
      </c>
      <c r="P1642" s="39">
        <f>IF(ISNUMBER(H1642),YEAR(H1642),"")</f>
        <v/>
      </c>
      <c r="Q1642" s="23">
        <f>IF(D1642="","",IF(COUNTIF(pl_chave,D1642)&gt;0,"No plano atual","Fora do plano: histórico preservado"))</f>
        <v/>
      </c>
      <c r="R1642" s="23">
        <f>IF(A1642&amp;B1642&amp;C1642="","",IF(A1642="","ERRO: falta ID do registro",IF(COUNTIF(ex_id,A1642)&gt;1,"ERRO: ID do registro duplicado",IF(NOT(ISNUMBER(H1642)),"ERRO: data realizada ausente ou inválida",IF(AND(ISNUMBER(pcmd_emissao),N(H1642)&gt;N(pcmd_emissao)),"Verificar: realizada após a emissão","OK")))))</f>
        <v/>
      </c>
      <c r="S1642" s="53" t="n"/>
    </row>
    <row r="1643">
      <c r="A1643" s="25" t="n"/>
      <c r="B1643" s="29" t="n"/>
      <c r="C1643" s="25" t="n"/>
      <c r="D1643" s="23">
        <f>IF(OR(B1643="",C1643=""),"",B1643&amp;"|"&amp;C1643)</f>
        <v/>
      </c>
      <c r="E1643" s="29" t="n"/>
      <c r="F1643" s="52" t="n"/>
      <c r="G1643" s="49" t="n"/>
      <c r="H1643" s="49" t="n"/>
      <c r="I1643" s="30">
        <f>IF(OR(D1643="",NOT(ISNUMBER(G1643))),"",D1643&amp;"|"&amp;YEAR(G1643)&amp;"-"&amp;RIGHT("0"&amp;MONTH(G1643),2)&amp;"-"&amp;RIGHT("0"&amp;DAY(G1643),2))</f>
        <v/>
      </c>
      <c r="J1643" s="52" t="n"/>
      <c r="K1643" s="25" t="n"/>
      <c r="L1643" s="29" t="n"/>
      <c r="M1643" s="25" t="n"/>
      <c r="N1643" s="25" t="n"/>
      <c r="O1643" s="23">
        <f>IF(A1643&amp;B1643&amp;C1643="","",IF(I1643="","Sem vínculo",IF(COUNTIF(oc_chave,I1643)&gt;0,"Vinculada","Previsão não encontrada")))</f>
        <v/>
      </c>
      <c r="P1643" s="39">
        <f>IF(ISNUMBER(H1643),YEAR(H1643),"")</f>
        <v/>
      </c>
      <c r="Q1643" s="23">
        <f>IF(D1643="","",IF(COUNTIF(pl_chave,D1643)&gt;0,"No plano atual","Fora do plano: histórico preservado"))</f>
        <v/>
      </c>
      <c r="R1643" s="23">
        <f>IF(A1643&amp;B1643&amp;C1643="","",IF(A1643="","ERRO: falta ID do registro",IF(COUNTIF(ex_id,A1643)&gt;1,"ERRO: ID do registro duplicado",IF(NOT(ISNUMBER(H1643)),"ERRO: data realizada ausente ou inválida",IF(AND(ISNUMBER(pcmd_emissao),N(H1643)&gt;N(pcmd_emissao)),"Verificar: realizada após a emissão","OK")))))</f>
        <v/>
      </c>
      <c r="S1643" s="53" t="n"/>
    </row>
    <row r="1644">
      <c r="A1644" s="25" t="n"/>
      <c r="B1644" s="29" t="n"/>
      <c r="C1644" s="25" t="n"/>
      <c r="D1644" s="23">
        <f>IF(OR(B1644="",C1644=""),"",B1644&amp;"|"&amp;C1644)</f>
        <v/>
      </c>
      <c r="E1644" s="29" t="n"/>
      <c r="F1644" s="52" t="n"/>
      <c r="G1644" s="49" t="n"/>
      <c r="H1644" s="49" t="n"/>
      <c r="I1644" s="30">
        <f>IF(OR(D1644="",NOT(ISNUMBER(G1644))),"",D1644&amp;"|"&amp;YEAR(G1644)&amp;"-"&amp;RIGHT("0"&amp;MONTH(G1644),2)&amp;"-"&amp;RIGHT("0"&amp;DAY(G1644),2))</f>
        <v/>
      </c>
      <c r="J1644" s="52" t="n"/>
      <c r="K1644" s="25" t="n"/>
      <c r="L1644" s="29" t="n"/>
      <c r="M1644" s="25" t="n"/>
      <c r="N1644" s="25" t="n"/>
      <c r="O1644" s="23">
        <f>IF(A1644&amp;B1644&amp;C1644="","",IF(I1644="","Sem vínculo",IF(COUNTIF(oc_chave,I1644)&gt;0,"Vinculada","Previsão não encontrada")))</f>
        <v/>
      </c>
      <c r="P1644" s="39">
        <f>IF(ISNUMBER(H1644),YEAR(H1644),"")</f>
        <v/>
      </c>
      <c r="Q1644" s="23">
        <f>IF(D1644="","",IF(COUNTIF(pl_chave,D1644)&gt;0,"No plano atual","Fora do plano: histórico preservado"))</f>
        <v/>
      </c>
      <c r="R1644" s="23">
        <f>IF(A1644&amp;B1644&amp;C1644="","",IF(A1644="","ERRO: falta ID do registro",IF(COUNTIF(ex_id,A1644)&gt;1,"ERRO: ID do registro duplicado",IF(NOT(ISNUMBER(H1644)),"ERRO: data realizada ausente ou inválida",IF(AND(ISNUMBER(pcmd_emissao),N(H1644)&gt;N(pcmd_emissao)),"Verificar: realizada após a emissão","OK")))))</f>
        <v/>
      </c>
      <c r="S1644" s="53" t="n"/>
    </row>
    <row r="1645">
      <c r="A1645" s="25" t="n"/>
      <c r="B1645" s="29" t="n"/>
      <c r="C1645" s="25" t="n"/>
      <c r="D1645" s="23">
        <f>IF(OR(B1645="",C1645=""),"",B1645&amp;"|"&amp;C1645)</f>
        <v/>
      </c>
      <c r="E1645" s="29" t="n"/>
      <c r="F1645" s="52" t="n"/>
      <c r="G1645" s="49" t="n"/>
      <c r="H1645" s="49" t="n"/>
      <c r="I1645" s="30">
        <f>IF(OR(D1645="",NOT(ISNUMBER(G1645))),"",D1645&amp;"|"&amp;YEAR(G1645)&amp;"-"&amp;RIGHT("0"&amp;MONTH(G1645),2)&amp;"-"&amp;RIGHT("0"&amp;DAY(G1645),2))</f>
        <v/>
      </c>
      <c r="J1645" s="52" t="n"/>
      <c r="K1645" s="25" t="n"/>
      <c r="L1645" s="29" t="n"/>
      <c r="M1645" s="25" t="n"/>
      <c r="N1645" s="25" t="n"/>
      <c r="O1645" s="23">
        <f>IF(A1645&amp;B1645&amp;C1645="","",IF(I1645="","Sem vínculo",IF(COUNTIF(oc_chave,I1645)&gt;0,"Vinculada","Previsão não encontrada")))</f>
        <v/>
      </c>
      <c r="P1645" s="39">
        <f>IF(ISNUMBER(H1645),YEAR(H1645),"")</f>
        <v/>
      </c>
      <c r="Q1645" s="23">
        <f>IF(D1645="","",IF(COUNTIF(pl_chave,D1645)&gt;0,"No plano atual","Fora do plano: histórico preservado"))</f>
        <v/>
      </c>
      <c r="R1645" s="23">
        <f>IF(A1645&amp;B1645&amp;C1645="","",IF(A1645="","ERRO: falta ID do registro",IF(COUNTIF(ex_id,A1645)&gt;1,"ERRO: ID do registro duplicado",IF(NOT(ISNUMBER(H1645)),"ERRO: data realizada ausente ou inválida",IF(AND(ISNUMBER(pcmd_emissao),N(H1645)&gt;N(pcmd_emissao)),"Verificar: realizada após a emissão","OK")))))</f>
        <v/>
      </c>
      <c r="S1645" s="53" t="n"/>
    </row>
    <row r="1646">
      <c r="A1646" s="25" t="n"/>
      <c r="B1646" s="29" t="n"/>
      <c r="C1646" s="25" t="n"/>
      <c r="D1646" s="23">
        <f>IF(OR(B1646="",C1646=""),"",B1646&amp;"|"&amp;C1646)</f>
        <v/>
      </c>
      <c r="E1646" s="29" t="n"/>
      <c r="F1646" s="52" t="n"/>
      <c r="G1646" s="49" t="n"/>
      <c r="H1646" s="49" t="n"/>
      <c r="I1646" s="30">
        <f>IF(OR(D1646="",NOT(ISNUMBER(G1646))),"",D1646&amp;"|"&amp;YEAR(G1646)&amp;"-"&amp;RIGHT("0"&amp;MONTH(G1646),2)&amp;"-"&amp;RIGHT("0"&amp;DAY(G1646),2))</f>
        <v/>
      </c>
      <c r="J1646" s="52" t="n"/>
      <c r="K1646" s="25" t="n"/>
      <c r="L1646" s="29" t="n"/>
      <c r="M1646" s="25" t="n"/>
      <c r="N1646" s="25" t="n"/>
      <c r="O1646" s="23">
        <f>IF(A1646&amp;B1646&amp;C1646="","",IF(I1646="","Sem vínculo",IF(COUNTIF(oc_chave,I1646)&gt;0,"Vinculada","Previsão não encontrada")))</f>
        <v/>
      </c>
      <c r="P1646" s="39">
        <f>IF(ISNUMBER(H1646),YEAR(H1646),"")</f>
        <v/>
      </c>
      <c r="Q1646" s="23">
        <f>IF(D1646="","",IF(COUNTIF(pl_chave,D1646)&gt;0,"No plano atual","Fora do plano: histórico preservado"))</f>
        <v/>
      </c>
      <c r="R1646" s="23">
        <f>IF(A1646&amp;B1646&amp;C1646="","",IF(A1646="","ERRO: falta ID do registro",IF(COUNTIF(ex_id,A1646)&gt;1,"ERRO: ID do registro duplicado",IF(NOT(ISNUMBER(H1646)),"ERRO: data realizada ausente ou inválida",IF(AND(ISNUMBER(pcmd_emissao),N(H1646)&gt;N(pcmd_emissao)),"Verificar: realizada após a emissão","OK")))))</f>
        <v/>
      </c>
      <c r="S1646" s="53" t="n"/>
    </row>
    <row r="1647">
      <c r="A1647" s="25" t="n"/>
      <c r="B1647" s="29" t="n"/>
      <c r="C1647" s="25" t="n"/>
      <c r="D1647" s="23">
        <f>IF(OR(B1647="",C1647=""),"",B1647&amp;"|"&amp;C1647)</f>
        <v/>
      </c>
      <c r="E1647" s="29" t="n"/>
      <c r="F1647" s="52" t="n"/>
      <c r="G1647" s="49" t="n"/>
      <c r="H1647" s="49" t="n"/>
      <c r="I1647" s="30">
        <f>IF(OR(D1647="",NOT(ISNUMBER(G1647))),"",D1647&amp;"|"&amp;YEAR(G1647)&amp;"-"&amp;RIGHT("0"&amp;MONTH(G1647),2)&amp;"-"&amp;RIGHT("0"&amp;DAY(G1647),2))</f>
        <v/>
      </c>
      <c r="J1647" s="52" t="n"/>
      <c r="K1647" s="25" t="n"/>
      <c r="L1647" s="29" t="n"/>
      <c r="M1647" s="25" t="n"/>
      <c r="N1647" s="25" t="n"/>
      <c r="O1647" s="23">
        <f>IF(A1647&amp;B1647&amp;C1647="","",IF(I1647="","Sem vínculo",IF(COUNTIF(oc_chave,I1647)&gt;0,"Vinculada","Previsão não encontrada")))</f>
        <v/>
      </c>
      <c r="P1647" s="39">
        <f>IF(ISNUMBER(H1647),YEAR(H1647),"")</f>
        <v/>
      </c>
      <c r="Q1647" s="23">
        <f>IF(D1647="","",IF(COUNTIF(pl_chave,D1647)&gt;0,"No plano atual","Fora do plano: histórico preservado"))</f>
        <v/>
      </c>
      <c r="R1647" s="23">
        <f>IF(A1647&amp;B1647&amp;C1647="","",IF(A1647="","ERRO: falta ID do registro",IF(COUNTIF(ex_id,A1647)&gt;1,"ERRO: ID do registro duplicado",IF(NOT(ISNUMBER(H1647)),"ERRO: data realizada ausente ou inválida",IF(AND(ISNUMBER(pcmd_emissao),N(H1647)&gt;N(pcmd_emissao)),"Verificar: realizada após a emissão","OK")))))</f>
        <v/>
      </c>
      <c r="S1647" s="53" t="n"/>
    </row>
    <row r="1648">
      <c r="A1648" s="25" t="n"/>
      <c r="B1648" s="29" t="n"/>
      <c r="C1648" s="25" t="n"/>
      <c r="D1648" s="23">
        <f>IF(OR(B1648="",C1648=""),"",B1648&amp;"|"&amp;C1648)</f>
        <v/>
      </c>
      <c r="E1648" s="29" t="n"/>
      <c r="F1648" s="52" t="n"/>
      <c r="G1648" s="49" t="n"/>
      <c r="H1648" s="49" t="n"/>
      <c r="I1648" s="30">
        <f>IF(OR(D1648="",NOT(ISNUMBER(G1648))),"",D1648&amp;"|"&amp;YEAR(G1648)&amp;"-"&amp;RIGHT("0"&amp;MONTH(G1648),2)&amp;"-"&amp;RIGHT("0"&amp;DAY(G1648),2))</f>
        <v/>
      </c>
      <c r="J1648" s="52" t="n"/>
      <c r="K1648" s="25" t="n"/>
      <c r="L1648" s="29" t="n"/>
      <c r="M1648" s="25" t="n"/>
      <c r="N1648" s="25" t="n"/>
      <c r="O1648" s="23">
        <f>IF(A1648&amp;B1648&amp;C1648="","",IF(I1648="","Sem vínculo",IF(COUNTIF(oc_chave,I1648)&gt;0,"Vinculada","Previsão não encontrada")))</f>
        <v/>
      </c>
      <c r="P1648" s="39">
        <f>IF(ISNUMBER(H1648),YEAR(H1648),"")</f>
        <v/>
      </c>
      <c r="Q1648" s="23">
        <f>IF(D1648="","",IF(COUNTIF(pl_chave,D1648)&gt;0,"No plano atual","Fora do plano: histórico preservado"))</f>
        <v/>
      </c>
      <c r="R1648" s="23">
        <f>IF(A1648&amp;B1648&amp;C1648="","",IF(A1648="","ERRO: falta ID do registro",IF(COUNTIF(ex_id,A1648)&gt;1,"ERRO: ID do registro duplicado",IF(NOT(ISNUMBER(H1648)),"ERRO: data realizada ausente ou inválida",IF(AND(ISNUMBER(pcmd_emissao),N(H1648)&gt;N(pcmd_emissao)),"Verificar: realizada após a emissão","OK")))))</f>
        <v/>
      </c>
      <c r="S1648" s="53" t="n"/>
    </row>
    <row r="1649">
      <c r="A1649" s="25" t="n"/>
      <c r="B1649" s="29" t="n"/>
      <c r="C1649" s="25" t="n"/>
      <c r="D1649" s="23">
        <f>IF(OR(B1649="",C1649=""),"",B1649&amp;"|"&amp;C1649)</f>
        <v/>
      </c>
      <c r="E1649" s="29" t="n"/>
      <c r="F1649" s="52" t="n"/>
      <c r="G1649" s="49" t="n"/>
      <c r="H1649" s="49" t="n"/>
      <c r="I1649" s="30">
        <f>IF(OR(D1649="",NOT(ISNUMBER(G1649))),"",D1649&amp;"|"&amp;YEAR(G1649)&amp;"-"&amp;RIGHT("0"&amp;MONTH(G1649),2)&amp;"-"&amp;RIGHT("0"&amp;DAY(G1649),2))</f>
        <v/>
      </c>
      <c r="J1649" s="52" t="n"/>
      <c r="K1649" s="25" t="n"/>
      <c r="L1649" s="29" t="n"/>
      <c r="M1649" s="25" t="n"/>
      <c r="N1649" s="25" t="n"/>
      <c r="O1649" s="23">
        <f>IF(A1649&amp;B1649&amp;C1649="","",IF(I1649="","Sem vínculo",IF(COUNTIF(oc_chave,I1649)&gt;0,"Vinculada","Previsão não encontrada")))</f>
        <v/>
      </c>
      <c r="P1649" s="39">
        <f>IF(ISNUMBER(H1649),YEAR(H1649),"")</f>
        <v/>
      </c>
      <c r="Q1649" s="23">
        <f>IF(D1649="","",IF(COUNTIF(pl_chave,D1649)&gt;0,"No plano atual","Fora do plano: histórico preservado"))</f>
        <v/>
      </c>
      <c r="R1649" s="23">
        <f>IF(A1649&amp;B1649&amp;C1649="","",IF(A1649="","ERRO: falta ID do registro",IF(COUNTIF(ex_id,A1649)&gt;1,"ERRO: ID do registro duplicado",IF(NOT(ISNUMBER(H1649)),"ERRO: data realizada ausente ou inválida",IF(AND(ISNUMBER(pcmd_emissao),N(H1649)&gt;N(pcmd_emissao)),"Verificar: realizada após a emissão","OK")))))</f>
        <v/>
      </c>
      <c r="S1649" s="53" t="n"/>
    </row>
    <row r="1650">
      <c r="A1650" s="25" t="n"/>
      <c r="B1650" s="29" t="n"/>
      <c r="C1650" s="25" t="n"/>
      <c r="D1650" s="23">
        <f>IF(OR(B1650="",C1650=""),"",B1650&amp;"|"&amp;C1650)</f>
        <v/>
      </c>
      <c r="E1650" s="29" t="n"/>
      <c r="F1650" s="52" t="n"/>
      <c r="G1650" s="49" t="n"/>
      <c r="H1650" s="49" t="n"/>
      <c r="I1650" s="30">
        <f>IF(OR(D1650="",NOT(ISNUMBER(G1650))),"",D1650&amp;"|"&amp;YEAR(G1650)&amp;"-"&amp;RIGHT("0"&amp;MONTH(G1650),2)&amp;"-"&amp;RIGHT("0"&amp;DAY(G1650),2))</f>
        <v/>
      </c>
      <c r="J1650" s="52" t="n"/>
      <c r="K1650" s="25" t="n"/>
      <c r="L1650" s="29" t="n"/>
      <c r="M1650" s="25" t="n"/>
      <c r="N1650" s="25" t="n"/>
      <c r="O1650" s="23">
        <f>IF(A1650&amp;B1650&amp;C1650="","",IF(I1650="","Sem vínculo",IF(COUNTIF(oc_chave,I1650)&gt;0,"Vinculada","Previsão não encontrada")))</f>
        <v/>
      </c>
      <c r="P1650" s="39">
        <f>IF(ISNUMBER(H1650),YEAR(H1650),"")</f>
        <v/>
      </c>
      <c r="Q1650" s="23">
        <f>IF(D1650="","",IF(COUNTIF(pl_chave,D1650)&gt;0,"No plano atual","Fora do plano: histórico preservado"))</f>
        <v/>
      </c>
      <c r="R1650" s="23">
        <f>IF(A1650&amp;B1650&amp;C1650="","",IF(A1650="","ERRO: falta ID do registro",IF(COUNTIF(ex_id,A1650)&gt;1,"ERRO: ID do registro duplicado",IF(NOT(ISNUMBER(H1650)),"ERRO: data realizada ausente ou inválida",IF(AND(ISNUMBER(pcmd_emissao),N(H1650)&gt;N(pcmd_emissao)),"Verificar: realizada após a emissão","OK")))))</f>
        <v/>
      </c>
      <c r="S1650" s="53" t="n"/>
    </row>
    <row r="1651">
      <c r="A1651" s="25" t="n"/>
      <c r="B1651" s="29" t="n"/>
      <c r="C1651" s="25" t="n"/>
      <c r="D1651" s="23">
        <f>IF(OR(B1651="",C1651=""),"",B1651&amp;"|"&amp;C1651)</f>
        <v/>
      </c>
      <c r="E1651" s="29" t="n"/>
      <c r="F1651" s="52" t="n"/>
      <c r="G1651" s="49" t="n"/>
      <c r="H1651" s="49" t="n"/>
      <c r="I1651" s="30">
        <f>IF(OR(D1651="",NOT(ISNUMBER(G1651))),"",D1651&amp;"|"&amp;YEAR(G1651)&amp;"-"&amp;RIGHT("0"&amp;MONTH(G1651),2)&amp;"-"&amp;RIGHT("0"&amp;DAY(G1651),2))</f>
        <v/>
      </c>
      <c r="J1651" s="52" t="n"/>
      <c r="K1651" s="25" t="n"/>
      <c r="L1651" s="29" t="n"/>
      <c r="M1651" s="25" t="n"/>
      <c r="N1651" s="25" t="n"/>
      <c r="O1651" s="23">
        <f>IF(A1651&amp;B1651&amp;C1651="","",IF(I1651="","Sem vínculo",IF(COUNTIF(oc_chave,I1651)&gt;0,"Vinculada","Previsão não encontrada")))</f>
        <v/>
      </c>
      <c r="P1651" s="39">
        <f>IF(ISNUMBER(H1651),YEAR(H1651),"")</f>
        <v/>
      </c>
      <c r="Q1651" s="23">
        <f>IF(D1651="","",IF(COUNTIF(pl_chave,D1651)&gt;0,"No plano atual","Fora do plano: histórico preservado"))</f>
        <v/>
      </c>
      <c r="R1651" s="23">
        <f>IF(A1651&amp;B1651&amp;C1651="","",IF(A1651="","ERRO: falta ID do registro",IF(COUNTIF(ex_id,A1651)&gt;1,"ERRO: ID do registro duplicado",IF(NOT(ISNUMBER(H1651)),"ERRO: data realizada ausente ou inválida",IF(AND(ISNUMBER(pcmd_emissao),N(H1651)&gt;N(pcmd_emissao)),"Verificar: realizada após a emissão","OK")))))</f>
        <v/>
      </c>
      <c r="S1651" s="53" t="n"/>
    </row>
    <row r="1652">
      <c r="A1652" s="25" t="n"/>
      <c r="B1652" s="29" t="n"/>
      <c r="C1652" s="25" t="n"/>
      <c r="D1652" s="23">
        <f>IF(OR(B1652="",C1652=""),"",B1652&amp;"|"&amp;C1652)</f>
        <v/>
      </c>
      <c r="E1652" s="29" t="n"/>
      <c r="F1652" s="52" t="n"/>
      <c r="G1652" s="49" t="n"/>
      <c r="H1652" s="49" t="n"/>
      <c r="I1652" s="30">
        <f>IF(OR(D1652="",NOT(ISNUMBER(G1652))),"",D1652&amp;"|"&amp;YEAR(G1652)&amp;"-"&amp;RIGHT("0"&amp;MONTH(G1652),2)&amp;"-"&amp;RIGHT("0"&amp;DAY(G1652),2))</f>
        <v/>
      </c>
      <c r="J1652" s="52" t="n"/>
      <c r="K1652" s="25" t="n"/>
      <c r="L1652" s="29" t="n"/>
      <c r="M1652" s="25" t="n"/>
      <c r="N1652" s="25" t="n"/>
      <c r="O1652" s="23">
        <f>IF(A1652&amp;B1652&amp;C1652="","",IF(I1652="","Sem vínculo",IF(COUNTIF(oc_chave,I1652)&gt;0,"Vinculada","Previsão não encontrada")))</f>
        <v/>
      </c>
      <c r="P1652" s="39">
        <f>IF(ISNUMBER(H1652),YEAR(H1652),"")</f>
        <v/>
      </c>
      <c r="Q1652" s="23">
        <f>IF(D1652="","",IF(COUNTIF(pl_chave,D1652)&gt;0,"No plano atual","Fora do plano: histórico preservado"))</f>
        <v/>
      </c>
      <c r="R1652" s="23">
        <f>IF(A1652&amp;B1652&amp;C1652="","",IF(A1652="","ERRO: falta ID do registro",IF(COUNTIF(ex_id,A1652)&gt;1,"ERRO: ID do registro duplicado",IF(NOT(ISNUMBER(H1652)),"ERRO: data realizada ausente ou inválida",IF(AND(ISNUMBER(pcmd_emissao),N(H1652)&gt;N(pcmd_emissao)),"Verificar: realizada após a emissão","OK")))))</f>
        <v/>
      </c>
      <c r="S1652" s="53" t="n"/>
    </row>
    <row r="1653">
      <c r="A1653" s="25" t="n"/>
      <c r="B1653" s="29" t="n"/>
      <c r="C1653" s="25" t="n"/>
      <c r="D1653" s="23">
        <f>IF(OR(B1653="",C1653=""),"",B1653&amp;"|"&amp;C1653)</f>
        <v/>
      </c>
      <c r="E1653" s="29" t="n"/>
      <c r="F1653" s="52" t="n"/>
      <c r="G1653" s="49" t="n"/>
      <c r="H1653" s="49" t="n"/>
      <c r="I1653" s="30">
        <f>IF(OR(D1653="",NOT(ISNUMBER(G1653))),"",D1653&amp;"|"&amp;YEAR(G1653)&amp;"-"&amp;RIGHT("0"&amp;MONTH(G1653),2)&amp;"-"&amp;RIGHT("0"&amp;DAY(G1653),2))</f>
        <v/>
      </c>
      <c r="J1653" s="52" t="n"/>
      <c r="K1653" s="25" t="n"/>
      <c r="L1653" s="29" t="n"/>
      <c r="M1653" s="25" t="n"/>
      <c r="N1653" s="25" t="n"/>
      <c r="O1653" s="23">
        <f>IF(A1653&amp;B1653&amp;C1653="","",IF(I1653="","Sem vínculo",IF(COUNTIF(oc_chave,I1653)&gt;0,"Vinculada","Previsão não encontrada")))</f>
        <v/>
      </c>
      <c r="P1653" s="39">
        <f>IF(ISNUMBER(H1653),YEAR(H1653),"")</f>
        <v/>
      </c>
      <c r="Q1653" s="23">
        <f>IF(D1653="","",IF(COUNTIF(pl_chave,D1653)&gt;0,"No plano atual","Fora do plano: histórico preservado"))</f>
        <v/>
      </c>
      <c r="R1653" s="23">
        <f>IF(A1653&amp;B1653&amp;C1653="","",IF(A1653="","ERRO: falta ID do registro",IF(COUNTIF(ex_id,A1653)&gt;1,"ERRO: ID do registro duplicado",IF(NOT(ISNUMBER(H1653)),"ERRO: data realizada ausente ou inválida",IF(AND(ISNUMBER(pcmd_emissao),N(H1653)&gt;N(pcmd_emissao)),"Verificar: realizada após a emissão","OK")))))</f>
        <v/>
      </c>
      <c r="S1653" s="53" t="n"/>
    </row>
    <row r="1654">
      <c r="A1654" s="25" t="n"/>
      <c r="B1654" s="29" t="n"/>
      <c r="C1654" s="25" t="n"/>
      <c r="D1654" s="23">
        <f>IF(OR(B1654="",C1654=""),"",B1654&amp;"|"&amp;C1654)</f>
        <v/>
      </c>
      <c r="E1654" s="29" t="n"/>
      <c r="F1654" s="52" t="n"/>
      <c r="G1654" s="49" t="n"/>
      <c r="H1654" s="49" t="n"/>
      <c r="I1654" s="30">
        <f>IF(OR(D1654="",NOT(ISNUMBER(G1654))),"",D1654&amp;"|"&amp;YEAR(G1654)&amp;"-"&amp;RIGHT("0"&amp;MONTH(G1654),2)&amp;"-"&amp;RIGHT("0"&amp;DAY(G1654),2))</f>
        <v/>
      </c>
      <c r="J1654" s="52" t="n"/>
      <c r="K1654" s="25" t="n"/>
      <c r="L1654" s="29" t="n"/>
      <c r="M1654" s="25" t="n"/>
      <c r="N1654" s="25" t="n"/>
      <c r="O1654" s="23">
        <f>IF(A1654&amp;B1654&amp;C1654="","",IF(I1654="","Sem vínculo",IF(COUNTIF(oc_chave,I1654)&gt;0,"Vinculada","Previsão não encontrada")))</f>
        <v/>
      </c>
      <c r="P1654" s="39">
        <f>IF(ISNUMBER(H1654),YEAR(H1654),"")</f>
        <v/>
      </c>
      <c r="Q1654" s="23">
        <f>IF(D1654="","",IF(COUNTIF(pl_chave,D1654)&gt;0,"No plano atual","Fora do plano: histórico preservado"))</f>
        <v/>
      </c>
      <c r="R1654" s="23">
        <f>IF(A1654&amp;B1654&amp;C1654="","",IF(A1654="","ERRO: falta ID do registro",IF(COUNTIF(ex_id,A1654)&gt;1,"ERRO: ID do registro duplicado",IF(NOT(ISNUMBER(H1654)),"ERRO: data realizada ausente ou inválida",IF(AND(ISNUMBER(pcmd_emissao),N(H1654)&gt;N(pcmd_emissao)),"Verificar: realizada após a emissão","OK")))))</f>
        <v/>
      </c>
      <c r="S1654" s="53" t="n"/>
    </row>
    <row r="1655">
      <c r="A1655" s="25" t="n"/>
      <c r="B1655" s="29" t="n"/>
      <c r="C1655" s="25" t="n"/>
      <c r="D1655" s="23">
        <f>IF(OR(B1655="",C1655=""),"",B1655&amp;"|"&amp;C1655)</f>
        <v/>
      </c>
      <c r="E1655" s="29" t="n"/>
      <c r="F1655" s="52" t="n"/>
      <c r="G1655" s="49" t="n"/>
      <c r="H1655" s="49" t="n"/>
      <c r="I1655" s="30">
        <f>IF(OR(D1655="",NOT(ISNUMBER(G1655))),"",D1655&amp;"|"&amp;YEAR(G1655)&amp;"-"&amp;RIGHT("0"&amp;MONTH(G1655),2)&amp;"-"&amp;RIGHT("0"&amp;DAY(G1655),2))</f>
        <v/>
      </c>
      <c r="J1655" s="52" t="n"/>
      <c r="K1655" s="25" t="n"/>
      <c r="L1655" s="29" t="n"/>
      <c r="M1655" s="25" t="n"/>
      <c r="N1655" s="25" t="n"/>
      <c r="O1655" s="23">
        <f>IF(A1655&amp;B1655&amp;C1655="","",IF(I1655="","Sem vínculo",IF(COUNTIF(oc_chave,I1655)&gt;0,"Vinculada","Previsão não encontrada")))</f>
        <v/>
      </c>
      <c r="P1655" s="39">
        <f>IF(ISNUMBER(H1655),YEAR(H1655),"")</f>
        <v/>
      </c>
      <c r="Q1655" s="23">
        <f>IF(D1655="","",IF(COUNTIF(pl_chave,D1655)&gt;0,"No plano atual","Fora do plano: histórico preservado"))</f>
        <v/>
      </c>
      <c r="R1655" s="23">
        <f>IF(A1655&amp;B1655&amp;C1655="","",IF(A1655="","ERRO: falta ID do registro",IF(COUNTIF(ex_id,A1655)&gt;1,"ERRO: ID do registro duplicado",IF(NOT(ISNUMBER(H1655)),"ERRO: data realizada ausente ou inválida",IF(AND(ISNUMBER(pcmd_emissao),N(H1655)&gt;N(pcmd_emissao)),"Verificar: realizada após a emissão","OK")))))</f>
        <v/>
      </c>
      <c r="S1655" s="53" t="n"/>
    </row>
    <row r="1656">
      <c r="A1656" s="25" t="n"/>
      <c r="B1656" s="29" t="n"/>
      <c r="C1656" s="25" t="n"/>
      <c r="D1656" s="23">
        <f>IF(OR(B1656="",C1656=""),"",B1656&amp;"|"&amp;C1656)</f>
        <v/>
      </c>
      <c r="E1656" s="29" t="n"/>
      <c r="F1656" s="52" t="n"/>
      <c r="G1656" s="49" t="n"/>
      <c r="H1656" s="49" t="n"/>
      <c r="I1656" s="30">
        <f>IF(OR(D1656="",NOT(ISNUMBER(G1656))),"",D1656&amp;"|"&amp;YEAR(G1656)&amp;"-"&amp;RIGHT("0"&amp;MONTH(G1656),2)&amp;"-"&amp;RIGHT("0"&amp;DAY(G1656),2))</f>
        <v/>
      </c>
      <c r="J1656" s="52" t="n"/>
      <c r="K1656" s="25" t="n"/>
      <c r="L1656" s="29" t="n"/>
      <c r="M1656" s="25" t="n"/>
      <c r="N1656" s="25" t="n"/>
      <c r="O1656" s="23">
        <f>IF(A1656&amp;B1656&amp;C1656="","",IF(I1656="","Sem vínculo",IF(COUNTIF(oc_chave,I1656)&gt;0,"Vinculada","Previsão não encontrada")))</f>
        <v/>
      </c>
      <c r="P1656" s="39">
        <f>IF(ISNUMBER(H1656),YEAR(H1656),"")</f>
        <v/>
      </c>
      <c r="Q1656" s="23">
        <f>IF(D1656="","",IF(COUNTIF(pl_chave,D1656)&gt;0,"No plano atual","Fora do plano: histórico preservado"))</f>
        <v/>
      </c>
      <c r="R1656" s="23">
        <f>IF(A1656&amp;B1656&amp;C1656="","",IF(A1656="","ERRO: falta ID do registro",IF(COUNTIF(ex_id,A1656)&gt;1,"ERRO: ID do registro duplicado",IF(NOT(ISNUMBER(H1656)),"ERRO: data realizada ausente ou inválida",IF(AND(ISNUMBER(pcmd_emissao),N(H1656)&gt;N(pcmd_emissao)),"Verificar: realizada após a emissão","OK")))))</f>
        <v/>
      </c>
      <c r="S1656" s="53" t="n"/>
    </row>
    <row r="1657">
      <c r="A1657" s="25" t="n"/>
      <c r="B1657" s="29" t="n"/>
      <c r="C1657" s="25" t="n"/>
      <c r="D1657" s="23">
        <f>IF(OR(B1657="",C1657=""),"",B1657&amp;"|"&amp;C1657)</f>
        <v/>
      </c>
      <c r="E1657" s="29" t="n"/>
      <c r="F1657" s="52" t="n"/>
      <c r="G1657" s="49" t="n"/>
      <c r="H1657" s="49" t="n"/>
      <c r="I1657" s="30">
        <f>IF(OR(D1657="",NOT(ISNUMBER(G1657))),"",D1657&amp;"|"&amp;YEAR(G1657)&amp;"-"&amp;RIGHT("0"&amp;MONTH(G1657),2)&amp;"-"&amp;RIGHT("0"&amp;DAY(G1657),2))</f>
        <v/>
      </c>
      <c r="J1657" s="52" t="n"/>
      <c r="K1657" s="25" t="n"/>
      <c r="L1657" s="29" t="n"/>
      <c r="M1657" s="25" t="n"/>
      <c r="N1657" s="25" t="n"/>
      <c r="O1657" s="23">
        <f>IF(A1657&amp;B1657&amp;C1657="","",IF(I1657="","Sem vínculo",IF(COUNTIF(oc_chave,I1657)&gt;0,"Vinculada","Previsão não encontrada")))</f>
        <v/>
      </c>
      <c r="P1657" s="39">
        <f>IF(ISNUMBER(H1657),YEAR(H1657),"")</f>
        <v/>
      </c>
      <c r="Q1657" s="23">
        <f>IF(D1657="","",IF(COUNTIF(pl_chave,D1657)&gt;0,"No plano atual","Fora do plano: histórico preservado"))</f>
        <v/>
      </c>
      <c r="R1657" s="23">
        <f>IF(A1657&amp;B1657&amp;C1657="","",IF(A1657="","ERRO: falta ID do registro",IF(COUNTIF(ex_id,A1657)&gt;1,"ERRO: ID do registro duplicado",IF(NOT(ISNUMBER(H1657)),"ERRO: data realizada ausente ou inválida",IF(AND(ISNUMBER(pcmd_emissao),N(H1657)&gt;N(pcmd_emissao)),"Verificar: realizada após a emissão","OK")))))</f>
        <v/>
      </c>
      <c r="S1657" s="53" t="n"/>
    </row>
    <row r="1658">
      <c r="A1658" s="25" t="n"/>
      <c r="B1658" s="29" t="n"/>
      <c r="C1658" s="25" t="n"/>
      <c r="D1658" s="23">
        <f>IF(OR(B1658="",C1658=""),"",B1658&amp;"|"&amp;C1658)</f>
        <v/>
      </c>
      <c r="E1658" s="29" t="n"/>
      <c r="F1658" s="52" t="n"/>
      <c r="G1658" s="49" t="n"/>
      <c r="H1658" s="49" t="n"/>
      <c r="I1658" s="30">
        <f>IF(OR(D1658="",NOT(ISNUMBER(G1658))),"",D1658&amp;"|"&amp;YEAR(G1658)&amp;"-"&amp;RIGHT("0"&amp;MONTH(G1658),2)&amp;"-"&amp;RIGHT("0"&amp;DAY(G1658),2))</f>
        <v/>
      </c>
      <c r="J1658" s="52" t="n"/>
      <c r="K1658" s="25" t="n"/>
      <c r="L1658" s="29" t="n"/>
      <c r="M1658" s="25" t="n"/>
      <c r="N1658" s="25" t="n"/>
      <c r="O1658" s="23">
        <f>IF(A1658&amp;B1658&amp;C1658="","",IF(I1658="","Sem vínculo",IF(COUNTIF(oc_chave,I1658)&gt;0,"Vinculada","Previsão não encontrada")))</f>
        <v/>
      </c>
      <c r="P1658" s="39">
        <f>IF(ISNUMBER(H1658),YEAR(H1658),"")</f>
        <v/>
      </c>
      <c r="Q1658" s="23">
        <f>IF(D1658="","",IF(COUNTIF(pl_chave,D1658)&gt;0,"No plano atual","Fora do plano: histórico preservado"))</f>
        <v/>
      </c>
      <c r="R1658" s="23">
        <f>IF(A1658&amp;B1658&amp;C1658="","",IF(A1658="","ERRO: falta ID do registro",IF(COUNTIF(ex_id,A1658)&gt;1,"ERRO: ID do registro duplicado",IF(NOT(ISNUMBER(H1658)),"ERRO: data realizada ausente ou inválida",IF(AND(ISNUMBER(pcmd_emissao),N(H1658)&gt;N(pcmd_emissao)),"Verificar: realizada após a emissão","OK")))))</f>
        <v/>
      </c>
      <c r="S1658" s="53" t="n"/>
    </row>
    <row r="1659">
      <c r="A1659" s="25" t="n"/>
      <c r="B1659" s="29" t="n"/>
      <c r="C1659" s="25" t="n"/>
      <c r="D1659" s="23">
        <f>IF(OR(B1659="",C1659=""),"",B1659&amp;"|"&amp;C1659)</f>
        <v/>
      </c>
      <c r="E1659" s="29" t="n"/>
      <c r="F1659" s="52" t="n"/>
      <c r="G1659" s="49" t="n"/>
      <c r="H1659" s="49" t="n"/>
      <c r="I1659" s="30">
        <f>IF(OR(D1659="",NOT(ISNUMBER(G1659))),"",D1659&amp;"|"&amp;YEAR(G1659)&amp;"-"&amp;RIGHT("0"&amp;MONTH(G1659),2)&amp;"-"&amp;RIGHT("0"&amp;DAY(G1659),2))</f>
        <v/>
      </c>
      <c r="J1659" s="52" t="n"/>
      <c r="K1659" s="25" t="n"/>
      <c r="L1659" s="29" t="n"/>
      <c r="M1659" s="25" t="n"/>
      <c r="N1659" s="25" t="n"/>
      <c r="O1659" s="23">
        <f>IF(A1659&amp;B1659&amp;C1659="","",IF(I1659="","Sem vínculo",IF(COUNTIF(oc_chave,I1659)&gt;0,"Vinculada","Previsão não encontrada")))</f>
        <v/>
      </c>
      <c r="P1659" s="39">
        <f>IF(ISNUMBER(H1659),YEAR(H1659),"")</f>
        <v/>
      </c>
      <c r="Q1659" s="23">
        <f>IF(D1659="","",IF(COUNTIF(pl_chave,D1659)&gt;0,"No plano atual","Fora do plano: histórico preservado"))</f>
        <v/>
      </c>
      <c r="R1659" s="23">
        <f>IF(A1659&amp;B1659&amp;C1659="","",IF(A1659="","ERRO: falta ID do registro",IF(COUNTIF(ex_id,A1659)&gt;1,"ERRO: ID do registro duplicado",IF(NOT(ISNUMBER(H1659)),"ERRO: data realizada ausente ou inválida",IF(AND(ISNUMBER(pcmd_emissao),N(H1659)&gt;N(pcmd_emissao)),"Verificar: realizada após a emissão","OK")))))</f>
        <v/>
      </c>
      <c r="S1659" s="53" t="n"/>
    </row>
    <row r="1660">
      <c r="A1660" s="25" t="n"/>
      <c r="B1660" s="29" t="n"/>
      <c r="C1660" s="25" t="n"/>
      <c r="D1660" s="23">
        <f>IF(OR(B1660="",C1660=""),"",B1660&amp;"|"&amp;C1660)</f>
        <v/>
      </c>
      <c r="E1660" s="29" t="n"/>
      <c r="F1660" s="52" t="n"/>
      <c r="G1660" s="49" t="n"/>
      <c r="H1660" s="49" t="n"/>
      <c r="I1660" s="30">
        <f>IF(OR(D1660="",NOT(ISNUMBER(G1660))),"",D1660&amp;"|"&amp;YEAR(G1660)&amp;"-"&amp;RIGHT("0"&amp;MONTH(G1660),2)&amp;"-"&amp;RIGHT("0"&amp;DAY(G1660),2))</f>
        <v/>
      </c>
      <c r="J1660" s="52" t="n"/>
      <c r="K1660" s="25" t="n"/>
      <c r="L1660" s="29" t="n"/>
      <c r="M1660" s="25" t="n"/>
      <c r="N1660" s="25" t="n"/>
      <c r="O1660" s="23">
        <f>IF(A1660&amp;B1660&amp;C1660="","",IF(I1660="","Sem vínculo",IF(COUNTIF(oc_chave,I1660)&gt;0,"Vinculada","Previsão não encontrada")))</f>
        <v/>
      </c>
      <c r="P1660" s="39">
        <f>IF(ISNUMBER(H1660),YEAR(H1660),"")</f>
        <v/>
      </c>
      <c r="Q1660" s="23">
        <f>IF(D1660="","",IF(COUNTIF(pl_chave,D1660)&gt;0,"No plano atual","Fora do plano: histórico preservado"))</f>
        <v/>
      </c>
      <c r="R1660" s="23">
        <f>IF(A1660&amp;B1660&amp;C1660="","",IF(A1660="","ERRO: falta ID do registro",IF(COUNTIF(ex_id,A1660)&gt;1,"ERRO: ID do registro duplicado",IF(NOT(ISNUMBER(H1660)),"ERRO: data realizada ausente ou inválida",IF(AND(ISNUMBER(pcmd_emissao),N(H1660)&gt;N(pcmd_emissao)),"Verificar: realizada após a emissão","OK")))))</f>
        <v/>
      </c>
      <c r="S1660" s="53" t="n"/>
    </row>
    <row r="1661">
      <c r="A1661" s="25" t="n"/>
      <c r="B1661" s="29" t="n"/>
      <c r="C1661" s="25" t="n"/>
      <c r="D1661" s="23">
        <f>IF(OR(B1661="",C1661=""),"",B1661&amp;"|"&amp;C1661)</f>
        <v/>
      </c>
      <c r="E1661" s="29" t="n"/>
      <c r="F1661" s="52" t="n"/>
      <c r="G1661" s="49" t="n"/>
      <c r="H1661" s="49" t="n"/>
      <c r="I1661" s="30">
        <f>IF(OR(D1661="",NOT(ISNUMBER(G1661))),"",D1661&amp;"|"&amp;YEAR(G1661)&amp;"-"&amp;RIGHT("0"&amp;MONTH(G1661),2)&amp;"-"&amp;RIGHT("0"&amp;DAY(G1661),2))</f>
        <v/>
      </c>
      <c r="J1661" s="52" t="n"/>
      <c r="K1661" s="25" t="n"/>
      <c r="L1661" s="29" t="n"/>
      <c r="M1661" s="25" t="n"/>
      <c r="N1661" s="25" t="n"/>
      <c r="O1661" s="23">
        <f>IF(A1661&amp;B1661&amp;C1661="","",IF(I1661="","Sem vínculo",IF(COUNTIF(oc_chave,I1661)&gt;0,"Vinculada","Previsão não encontrada")))</f>
        <v/>
      </c>
      <c r="P1661" s="39">
        <f>IF(ISNUMBER(H1661),YEAR(H1661),"")</f>
        <v/>
      </c>
      <c r="Q1661" s="23">
        <f>IF(D1661="","",IF(COUNTIF(pl_chave,D1661)&gt;0,"No plano atual","Fora do plano: histórico preservado"))</f>
        <v/>
      </c>
      <c r="R1661" s="23">
        <f>IF(A1661&amp;B1661&amp;C1661="","",IF(A1661="","ERRO: falta ID do registro",IF(COUNTIF(ex_id,A1661)&gt;1,"ERRO: ID do registro duplicado",IF(NOT(ISNUMBER(H1661)),"ERRO: data realizada ausente ou inválida",IF(AND(ISNUMBER(pcmd_emissao),N(H1661)&gt;N(pcmd_emissao)),"Verificar: realizada após a emissão","OK")))))</f>
        <v/>
      </c>
      <c r="S1661" s="53" t="n"/>
    </row>
    <row r="1662">
      <c r="A1662" s="25" t="n"/>
      <c r="B1662" s="29" t="n"/>
      <c r="C1662" s="25" t="n"/>
      <c r="D1662" s="23">
        <f>IF(OR(B1662="",C1662=""),"",B1662&amp;"|"&amp;C1662)</f>
        <v/>
      </c>
      <c r="E1662" s="29" t="n"/>
      <c r="F1662" s="52" t="n"/>
      <c r="G1662" s="49" t="n"/>
      <c r="H1662" s="49" t="n"/>
      <c r="I1662" s="30">
        <f>IF(OR(D1662="",NOT(ISNUMBER(G1662))),"",D1662&amp;"|"&amp;YEAR(G1662)&amp;"-"&amp;RIGHT("0"&amp;MONTH(G1662),2)&amp;"-"&amp;RIGHT("0"&amp;DAY(G1662),2))</f>
        <v/>
      </c>
      <c r="J1662" s="52" t="n"/>
      <c r="K1662" s="25" t="n"/>
      <c r="L1662" s="29" t="n"/>
      <c r="M1662" s="25" t="n"/>
      <c r="N1662" s="25" t="n"/>
      <c r="O1662" s="23">
        <f>IF(A1662&amp;B1662&amp;C1662="","",IF(I1662="","Sem vínculo",IF(COUNTIF(oc_chave,I1662)&gt;0,"Vinculada","Previsão não encontrada")))</f>
        <v/>
      </c>
      <c r="P1662" s="39">
        <f>IF(ISNUMBER(H1662),YEAR(H1662),"")</f>
        <v/>
      </c>
      <c r="Q1662" s="23">
        <f>IF(D1662="","",IF(COUNTIF(pl_chave,D1662)&gt;0,"No plano atual","Fora do plano: histórico preservado"))</f>
        <v/>
      </c>
      <c r="R1662" s="23">
        <f>IF(A1662&amp;B1662&amp;C1662="","",IF(A1662="","ERRO: falta ID do registro",IF(COUNTIF(ex_id,A1662)&gt;1,"ERRO: ID do registro duplicado",IF(NOT(ISNUMBER(H1662)),"ERRO: data realizada ausente ou inválida",IF(AND(ISNUMBER(pcmd_emissao),N(H1662)&gt;N(pcmd_emissao)),"Verificar: realizada após a emissão","OK")))))</f>
        <v/>
      </c>
      <c r="S1662" s="53" t="n"/>
    </row>
    <row r="1663">
      <c r="A1663" s="25" t="n"/>
      <c r="B1663" s="29" t="n"/>
      <c r="C1663" s="25" t="n"/>
      <c r="D1663" s="23">
        <f>IF(OR(B1663="",C1663=""),"",B1663&amp;"|"&amp;C1663)</f>
        <v/>
      </c>
      <c r="E1663" s="29" t="n"/>
      <c r="F1663" s="52" t="n"/>
      <c r="G1663" s="49" t="n"/>
      <c r="H1663" s="49" t="n"/>
      <c r="I1663" s="30">
        <f>IF(OR(D1663="",NOT(ISNUMBER(G1663))),"",D1663&amp;"|"&amp;YEAR(G1663)&amp;"-"&amp;RIGHT("0"&amp;MONTH(G1663),2)&amp;"-"&amp;RIGHT("0"&amp;DAY(G1663),2))</f>
        <v/>
      </c>
      <c r="J1663" s="52" t="n"/>
      <c r="K1663" s="25" t="n"/>
      <c r="L1663" s="29" t="n"/>
      <c r="M1663" s="25" t="n"/>
      <c r="N1663" s="25" t="n"/>
      <c r="O1663" s="23">
        <f>IF(A1663&amp;B1663&amp;C1663="","",IF(I1663="","Sem vínculo",IF(COUNTIF(oc_chave,I1663)&gt;0,"Vinculada","Previsão não encontrada")))</f>
        <v/>
      </c>
      <c r="P1663" s="39">
        <f>IF(ISNUMBER(H1663),YEAR(H1663),"")</f>
        <v/>
      </c>
      <c r="Q1663" s="23">
        <f>IF(D1663="","",IF(COUNTIF(pl_chave,D1663)&gt;0,"No plano atual","Fora do plano: histórico preservado"))</f>
        <v/>
      </c>
      <c r="R1663" s="23">
        <f>IF(A1663&amp;B1663&amp;C1663="","",IF(A1663="","ERRO: falta ID do registro",IF(COUNTIF(ex_id,A1663)&gt;1,"ERRO: ID do registro duplicado",IF(NOT(ISNUMBER(H1663)),"ERRO: data realizada ausente ou inválida",IF(AND(ISNUMBER(pcmd_emissao),N(H1663)&gt;N(pcmd_emissao)),"Verificar: realizada após a emissão","OK")))))</f>
        <v/>
      </c>
      <c r="S1663" s="53" t="n"/>
    </row>
    <row r="1664">
      <c r="A1664" s="25" t="n"/>
      <c r="B1664" s="29" t="n"/>
      <c r="C1664" s="25" t="n"/>
      <c r="D1664" s="23">
        <f>IF(OR(B1664="",C1664=""),"",B1664&amp;"|"&amp;C1664)</f>
        <v/>
      </c>
      <c r="E1664" s="29" t="n"/>
      <c r="F1664" s="52" t="n"/>
      <c r="G1664" s="49" t="n"/>
      <c r="H1664" s="49" t="n"/>
      <c r="I1664" s="30">
        <f>IF(OR(D1664="",NOT(ISNUMBER(G1664))),"",D1664&amp;"|"&amp;YEAR(G1664)&amp;"-"&amp;RIGHT("0"&amp;MONTH(G1664),2)&amp;"-"&amp;RIGHT("0"&amp;DAY(G1664),2))</f>
        <v/>
      </c>
      <c r="J1664" s="52" t="n"/>
      <c r="K1664" s="25" t="n"/>
      <c r="L1664" s="29" t="n"/>
      <c r="M1664" s="25" t="n"/>
      <c r="N1664" s="25" t="n"/>
      <c r="O1664" s="23">
        <f>IF(A1664&amp;B1664&amp;C1664="","",IF(I1664="","Sem vínculo",IF(COUNTIF(oc_chave,I1664)&gt;0,"Vinculada","Previsão não encontrada")))</f>
        <v/>
      </c>
      <c r="P1664" s="39">
        <f>IF(ISNUMBER(H1664),YEAR(H1664),"")</f>
        <v/>
      </c>
      <c r="Q1664" s="23">
        <f>IF(D1664="","",IF(COUNTIF(pl_chave,D1664)&gt;0,"No plano atual","Fora do plano: histórico preservado"))</f>
        <v/>
      </c>
      <c r="R1664" s="23">
        <f>IF(A1664&amp;B1664&amp;C1664="","",IF(A1664="","ERRO: falta ID do registro",IF(COUNTIF(ex_id,A1664)&gt;1,"ERRO: ID do registro duplicado",IF(NOT(ISNUMBER(H1664)),"ERRO: data realizada ausente ou inválida",IF(AND(ISNUMBER(pcmd_emissao),N(H1664)&gt;N(pcmd_emissao)),"Verificar: realizada após a emissão","OK")))))</f>
        <v/>
      </c>
      <c r="S1664" s="53" t="n"/>
    </row>
    <row r="1665">
      <c r="A1665" s="25" t="n"/>
      <c r="B1665" s="29" t="n"/>
      <c r="C1665" s="25" t="n"/>
      <c r="D1665" s="23">
        <f>IF(OR(B1665="",C1665=""),"",B1665&amp;"|"&amp;C1665)</f>
        <v/>
      </c>
      <c r="E1665" s="29" t="n"/>
      <c r="F1665" s="52" t="n"/>
      <c r="G1665" s="49" t="n"/>
      <c r="H1665" s="49" t="n"/>
      <c r="I1665" s="30">
        <f>IF(OR(D1665="",NOT(ISNUMBER(G1665))),"",D1665&amp;"|"&amp;YEAR(G1665)&amp;"-"&amp;RIGHT("0"&amp;MONTH(G1665),2)&amp;"-"&amp;RIGHT("0"&amp;DAY(G1665),2))</f>
        <v/>
      </c>
      <c r="J1665" s="52" t="n"/>
      <c r="K1665" s="25" t="n"/>
      <c r="L1665" s="29" t="n"/>
      <c r="M1665" s="25" t="n"/>
      <c r="N1665" s="25" t="n"/>
      <c r="O1665" s="23">
        <f>IF(A1665&amp;B1665&amp;C1665="","",IF(I1665="","Sem vínculo",IF(COUNTIF(oc_chave,I1665)&gt;0,"Vinculada","Previsão não encontrada")))</f>
        <v/>
      </c>
      <c r="P1665" s="39">
        <f>IF(ISNUMBER(H1665),YEAR(H1665),"")</f>
        <v/>
      </c>
      <c r="Q1665" s="23">
        <f>IF(D1665="","",IF(COUNTIF(pl_chave,D1665)&gt;0,"No plano atual","Fora do plano: histórico preservado"))</f>
        <v/>
      </c>
      <c r="R1665" s="23">
        <f>IF(A1665&amp;B1665&amp;C1665="","",IF(A1665="","ERRO: falta ID do registro",IF(COUNTIF(ex_id,A1665)&gt;1,"ERRO: ID do registro duplicado",IF(NOT(ISNUMBER(H1665)),"ERRO: data realizada ausente ou inválida",IF(AND(ISNUMBER(pcmd_emissao),N(H1665)&gt;N(pcmd_emissao)),"Verificar: realizada após a emissão","OK")))))</f>
        <v/>
      </c>
      <c r="S1665" s="53" t="n"/>
    </row>
    <row r="1666">
      <c r="A1666" s="25" t="n"/>
      <c r="B1666" s="29" t="n"/>
      <c r="C1666" s="25" t="n"/>
      <c r="D1666" s="23">
        <f>IF(OR(B1666="",C1666=""),"",B1666&amp;"|"&amp;C1666)</f>
        <v/>
      </c>
      <c r="E1666" s="29" t="n"/>
      <c r="F1666" s="52" t="n"/>
      <c r="G1666" s="49" t="n"/>
      <c r="H1666" s="49" t="n"/>
      <c r="I1666" s="30">
        <f>IF(OR(D1666="",NOT(ISNUMBER(G1666))),"",D1666&amp;"|"&amp;YEAR(G1666)&amp;"-"&amp;RIGHT("0"&amp;MONTH(G1666),2)&amp;"-"&amp;RIGHT("0"&amp;DAY(G1666),2))</f>
        <v/>
      </c>
      <c r="J1666" s="52" t="n"/>
      <c r="K1666" s="25" t="n"/>
      <c r="L1666" s="29" t="n"/>
      <c r="M1666" s="25" t="n"/>
      <c r="N1666" s="25" t="n"/>
      <c r="O1666" s="23">
        <f>IF(A1666&amp;B1666&amp;C1666="","",IF(I1666="","Sem vínculo",IF(COUNTIF(oc_chave,I1666)&gt;0,"Vinculada","Previsão não encontrada")))</f>
        <v/>
      </c>
      <c r="P1666" s="39">
        <f>IF(ISNUMBER(H1666),YEAR(H1666),"")</f>
        <v/>
      </c>
      <c r="Q1666" s="23">
        <f>IF(D1666="","",IF(COUNTIF(pl_chave,D1666)&gt;0,"No plano atual","Fora do plano: histórico preservado"))</f>
        <v/>
      </c>
      <c r="R1666" s="23">
        <f>IF(A1666&amp;B1666&amp;C1666="","",IF(A1666="","ERRO: falta ID do registro",IF(COUNTIF(ex_id,A1666)&gt;1,"ERRO: ID do registro duplicado",IF(NOT(ISNUMBER(H1666)),"ERRO: data realizada ausente ou inválida",IF(AND(ISNUMBER(pcmd_emissao),N(H1666)&gt;N(pcmd_emissao)),"Verificar: realizada após a emissão","OK")))))</f>
        <v/>
      </c>
      <c r="S1666" s="53" t="n"/>
    </row>
    <row r="1667">
      <c r="A1667" s="25" t="n"/>
      <c r="B1667" s="29" t="n"/>
      <c r="C1667" s="25" t="n"/>
      <c r="D1667" s="23">
        <f>IF(OR(B1667="",C1667=""),"",B1667&amp;"|"&amp;C1667)</f>
        <v/>
      </c>
      <c r="E1667" s="29" t="n"/>
      <c r="F1667" s="52" t="n"/>
      <c r="G1667" s="49" t="n"/>
      <c r="H1667" s="49" t="n"/>
      <c r="I1667" s="30">
        <f>IF(OR(D1667="",NOT(ISNUMBER(G1667))),"",D1667&amp;"|"&amp;YEAR(G1667)&amp;"-"&amp;RIGHT("0"&amp;MONTH(G1667),2)&amp;"-"&amp;RIGHT("0"&amp;DAY(G1667),2))</f>
        <v/>
      </c>
      <c r="J1667" s="52" t="n"/>
      <c r="K1667" s="25" t="n"/>
      <c r="L1667" s="29" t="n"/>
      <c r="M1667" s="25" t="n"/>
      <c r="N1667" s="25" t="n"/>
      <c r="O1667" s="23">
        <f>IF(A1667&amp;B1667&amp;C1667="","",IF(I1667="","Sem vínculo",IF(COUNTIF(oc_chave,I1667)&gt;0,"Vinculada","Previsão não encontrada")))</f>
        <v/>
      </c>
      <c r="P1667" s="39">
        <f>IF(ISNUMBER(H1667),YEAR(H1667),"")</f>
        <v/>
      </c>
      <c r="Q1667" s="23">
        <f>IF(D1667="","",IF(COUNTIF(pl_chave,D1667)&gt;0,"No plano atual","Fora do plano: histórico preservado"))</f>
        <v/>
      </c>
      <c r="R1667" s="23">
        <f>IF(A1667&amp;B1667&amp;C1667="","",IF(A1667="","ERRO: falta ID do registro",IF(COUNTIF(ex_id,A1667)&gt;1,"ERRO: ID do registro duplicado",IF(NOT(ISNUMBER(H1667)),"ERRO: data realizada ausente ou inválida",IF(AND(ISNUMBER(pcmd_emissao),N(H1667)&gt;N(pcmd_emissao)),"Verificar: realizada após a emissão","OK")))))</f>
        <v/>
      </c>
      <c r="S1667" s="53" t="n"/>
    </row>
    <row r="1668">
      <c r="A1668" s="25" t="n"/>
      <c r="B1668" s="29" t="n"/>
      <c r="C1668" s="25" t="n"/>
      <c r="D1668" s="23">
        <f>IF(OR(B1668="",C1668=""),"",B1668&amp;"|"&amp;C1668)</f>
        <v/>
      </c>
      <c r="E1668" s="29" t="n"/>
      <c r="F1668" s="52" t="n"/>
      <c r="G1668" s="49" t="n"/>
      <c r="H1668" s="49" t="n"/>
      <c r="I1668" s="30">
        <f>IF(OR(D1668="",NOT(ISNUMBER(G1668))),"",D1668&amp;"|"&amp;YEAR(G1668)&amp;"-"&amp;RIGHT("0"&amp;MONTH(G1668),2)&amp;"-"&amp;RIGHT("0"&amp;DAY(G1668),2))</f>
        <v/>
      </c>
      <c r="J1668" s="52" t="n"/>
      <c r="K1668" s="25" t="n"/>
      <c r="L1668" s="29" t="n"/>
      <c r="M1668" s="25" t="n"/>
      <c r="N1668" s="25" t="n"/>
      <c r="O1668" s="23">
        <f>IF(A1668&amp;B1668&amp;C1668="","",IF(I1668="","Sem vínculo",IF(COUNTIF(oc_chave,I1668)&gt;0,"Vinculada","Previsão não encontrada")))</f>
        <v/>
      </c>
      <c r="P1668" s="39">
        <f>IF(ISNUMBER(H1668),YEAR(H1668),"")</f>
        <v/>
      </c>
      <c r="Q1668" s="23">
        <f>IF(D1668="","",IF(COUNTIF(pl_chave,D1668)&gt;0,"No plano atual","Fora do plano: histórico preservado"))</f>
        <v/>
      </c>
      <c r="R1668" s="23">
        <f>IF(A1668&amp;B1668&amp;C1668="","",IF(A1668="","ERRO: falta ID do registro",IF(COUNTIF(ex_id,A1668)&gt;1,"ERRO: ID do registro duplicado",IF(NOT(ISNUMBER(H1668)),"ERRO: data realizada ausente ou inválida",IF(AND(ISNUMBER(pcmd_emissao),N(H1668)&gt;N(pcmd_emissao)),"Verificar: realizada após a emissão","OK")))))</f>
        <v/>
      </c>
      <c r="S1668" s="53" t="n"/>
    </row>
    <row r="1669">
      <c r="A1669" s="25" t="n"/>
      <c r="B1669" s="29" t="n"/>
      <c r="C1669" s="25" t="n"/>
      <c r="D1669" s="23">
        <f>IF(OR(B1669="",C1669=""),"",B1669&amp;"|"&amp;C1669)</f>
        <v/>
      </c>
      <c r="E1669" s="29" t="n"/>
      <c r="F1669" s="52" t="n"/>
      <c r="G1669" s="49" t="n"/>
      <c r="H1669" s="49" t="n"/>
      <c r="I1669" s="30">
        <f>IF(OR(D1669="",NOT(ISNUMBER(G1669))),"",D1669&amp;"|"&amp;YEAR(G1669)&amp;"-"&amp;RIGHT("0"&amp;MONTH(G1669),2)&amp;"-"&amp;RIGHT("0"&amp;DAY(G1669),2))</f>
        <v/>
      </c>
      <c r="J1669" s="52" t="n"/>
      <c r="K1669" s="25" t="n"/>
      <c r="L1669" s="29" t="n"/>
      <c r="M1669" s="25" t="n"/>
      <c r="N1669" s="25" t="n"/>
      <c r="O1669" s="23">
        <f>IF(A1669&amp;B1669&amp;C1669="","",IF(I1669="","Sem vínculo",IF(COUNTIF(oc_chave,I1669)&gt;0,"Vinculada","Previsão não encontrada")))</f>
        <v/>
      </c>
      <c r="P1669" s="39">
        <f>IF(ISNUMBER(H1669),YEAR(H1669),"")</f>
        <v/>
      </c>
      <c r="Q1669" s="23">
        <f>IF(D1669="","",IF(COUNTIF(pl_chave,D1669)&gt;0,"No plano atual","Fora do plano: histórico preservado"))</f>
        <v/>
      </c>
      <c r="R1669" s="23">
        <f>IF(A1669&amp;B1669&amp;C1669="","",IF(A1669="","ERRO: falta ID do registro",IF(COUNTIF(ex_id,A1669)&gt;1,"ERRO: ID do registro duplicado",IF(NOT(ISNUMBER(H1669)),"ERRO: data realizada ausente ou inválida",IF(AND(ISNUMBER(pcmd_emissao),N(H1669)&gt;N(pcmd_emissao)),"Verificar: realizada após a emissão","OK")))))</f>
        <v/>
      </c>
      <c r="S1669" s="53" t="n"/>
    </row>
    <row r="1670">
      <c r="A1670" s="25" t="n"/>
      <c r="B1670" s="29" t="n"/>
      <c r="C1670" s="25" t="n"/>
      <c r="D1670" s="23">
        <f>IF(OR(B1670="",C1670=""),"",B1670&amp;"|"&amp;C1670)</f>
        <v/>
      </c>
      <c r="E1670" s="29" t="n"/>
      <c r="F1670" s="52" t="n"/>
      <c r="G1670" s="49" t="n"/>
      <c r="H1670" s="49" t="n"/>
      <c r="I1670" s="30">
        <f>IF(OR(D1670="",NOT(ISNUMBER(G1670))),"",D1670&amp;"|"&amp;YEAR(G1670)&amp;"-"&amp;RIGHT("0"&amp;MONTH(G1670),2)&amp;"-"&amp;RIGHT("0"&amp;DAY(G1670),2))</f>
        <v/>
      </c>
      <c r="J1670" s="52" t="n"/>
      <c r="K1670" s="25" t="n"/>
      <c r="L1670" s="29" t="n"/>
      <c r="M1670" s="25" t="n"/>
      <c r="N1670" s="25" t="n"/>
      <c r="O1670" s="23">
        <f>IF(A1670&amp;B1670&amp;C1670="","",IF(I1670="","Sem vínculo",IF(COUNTIF(oc_chave,I1670)&gt;0,"Vinculada","Previsão não encontrada")))</f>
        <v/>
      </c>
      <c r="P1670" s="39">
        <f>IF(ISNUMBER(H1670),YEAR(H1670),"")</f>
        <v/>
      </c>
      <c r="Q1670" s="23">
        <f>IF(D1670="","",IF(COUNTIF(pl_chave,D1670)&gt;0,"No plano atual","Fora do plano: histórico preservado"))</f>
        <v/>
      </c>
      <c r="R1670" s="23">
        <f>IF(A1670&amp;B1670&amp;C1670="","",IF(A1670="","ERRO: falta ID do registro",IF(COUNTIF(ex_id,A1670)&gt;1,"ERRO: ID do registro duplicado",IF(NOT(ISNUMBER(H1670)),"ERRO: data realizada ausente ou inválida",IF(AND(ISNUMBER(pcmd_emissao),N(H1670)&gt;N(pcmd_emissao)),"Verificar: realizada após a emissão","OK")))))</f>
        <v/>
      </c>
      <c r="S1670" s="53" t="n"/>
    </row>
    <row r="1671">
      <c r="A1671" s="25" t="n"/>
      <c r="B1671" s="29" t="n"/>
      <c r="C1671" s="25" t="n"/>
      <c r="D1671" s="23">
        <f>IF(OR(B1671="",C1671=""),"",B1671&amp;"|"&amp;C1671)</f>
        <v/>
      </c>
      <c r="E1671" s="29" t="n"/>
      <c r="F1671" s="52" t="n"/>
      <c r="G1671" s="49" t="n"/>
      <c r="H1671" s="49" t="n"/>
      <c r="I1671" s="30">
        <f>IF(OR(D1671="",NOT(ISNUMBER(G1671))),"",D1671&amp;"|"&amp;YEAR(G1671)&amp;"-"&amp;RIGHT("0"&amp;MONTH(G1671),2)&amp;"-"&amp;RIGHT("0"&amp;DAY(G1671),2))</f>
        <v/>
      </c>
      <c r="J1671" s="52" t="n"/>
      <c r="K1671" s="25" t="n"/>
      <c r="L1671" s="29" t="n"/>
      <c r="M1671" s="25" t="n"/>
      <c r="N1671" s="25" t="n"/>
      <c r="O1671" s="23">
        <f>IF(A1671&amp;B1671&amp;C1671="","",IF(I1671="","Sem vínculo",IF(COUNTIF(oc_chave,I1671)&gt;0,"Vinculada","Previsão não encontrada")))</f>
        <v/>
      </c>
      <c r="P1671" s="39">
        <f>IF(ISNUMBER(H1671),YEAR(H1671),"")</f>
        <v/>
      </c>
      <c r="Q1671" s="23">
        <f>IF(D1671="","",IF(COUNTIF(pl_chave,D1671)&gt;0,"No plano atual","Fora do plano: histórico preservado"))</f>
        <v/>
      </c>
      <c r="R1671" s="23">
        <f>IF(A1671&amp;B1671&amp;C1671="","",IF(A1671="","ERRO: falta ID do registro",IF(COUNTIF(ex_id,A1671)&gt;1,"ERRO: ID do registro duplicado",IF(NOT(ISNUMBER(H1671)),"ERRO: data realizada ausente ou inválida",IF(AND(ISNUMBER(pcmd_emissao),N(H1671)&gt;N(pcmd_emissao)),"Verificar: realizada após a emissão","OK")))))</f>
        <v/>
      </c>
      <c r="S1671" s="53" t="n"/>
    </row>
    <row r="1672">
      <c r="A1672" s="25" t="n"/>
      <c r="B1672" s="29" t="n"/>
      <c r="C1672" s="25" t="n"/>
      <c r="D1672" s="23">
        <f>IF(OR(B1672="",C1672=""),"",B1672&amp;"|"&amp;C1672)</f>
        <v/>
      </c>
      <c r="E1672" s="29" t="n"/>
      <c r="F1672" s="52" t="n"/>
      <c r="G1672" s="49" t="n"/>
      <c r="H1672" s="49" t="n"/>
      <c r="I1672" s="30">
        <f>IF(OR(D1672="",NOT(ISNUMBER(G1672))),"",D1672&amp;"|"&amp;YEAR(G1672)&amp;"-"&amp;RIGHT("0"&amp;MONTH(G1672),2)&amp;"-"&amp;RIGHT("0"&amp;DAY(G1672),2))</f>
        <v/>
      </c>
      <c r="J1672" s="52" t="n"/>
      <c r="K1672" s="25" t="n"/>
      <c r="L1672" s="29" t="n"/>
      <c r="M1672" s="25" t="n"/>
      <c r="N1672" s="25" t="n"/>
      <c r="O1672" s="23">
        <f>IF(A1672&amp;B1672&amp;C1672="","",IF(I1672="","Sem vínculo",IF(COUNTIF(oc_chave,I1672)&gt;0,"Vinculada","Previsão não encontrada")))</f>
        <v/>
      </c>
      <c r="P1672" s="39">
        <f>IF(ISNUMBER(H1672),YEAR(H1672),"")</f>
        <v/>
      </c>
      <c r="Q1672" s="23">
        <f>IF(D1672="","",IF(COUNTIF(pl_chave,D1672)&gt;0,"No plano atual","Fora do plano: histórico preservado"))</f>
        <v/>
      </c>
      <c r="R1672" s="23">
        <f>IF(A1672&amp;B1672&amp;C1672="","",IF(A1672="","ERRO: falta ID do registro",IF(COUNTIF(ex_id,A1672)&gt;1,"ERRO: ID do registro duplicado",IF(NOT(ISNUMBER(H1672)),"ERRO: data realizada ausente ou inválida",IF(AND(ISNUMBER(pcmd_emissao),N(H1672)&gt;N(pcmd_emissao)),"Verificar: realizada após a emissão","OK")))))</f>
        <v/>
      </c>
      <c r="S1672" s="53" t="n"/>
    </row>
    <row r="1673">
      <c r="A1673" s="25" t="n"/>
      <c r="B1673" s="29" t="n"/>
      <c r="C1673" s="25" t="n"/>
      <c r="D1673" s="23">
        <f>IF(OR(B1673="",C1673=""),"",B1673&amp;"|"&amp;C1673)</f>
        <v/>
      </c>
      <c r="E1673" s="29" t="n"/>
      <c r="F1673" s="52" t="n"/>
      <c r="G1673" s="49" t="n"/>
      <c r="H1673" s="49" t="n"/>
      <c r="I1673" s="30">
        <f>IF(OR(D1673="",NOT(ISNUMBER(G1673))),"",D1673&amp;"|"&amp;YEAR(G1673)&amp;"-"&amp;RIGHT("0"&amp;MONTH(G1673),2)&amp;"-"&amp;RIGHT("0"&amp;DAY(G1673),2))</f>
        <v/>
      </c>
      <c r="J1673" s="52" t="n"/>
      <c r="K1673" s="25" t="n"/>
      <c r="L1673" s="29" t="n"/>
      <c r="M1673" s="25" t="n"/>
      <c r="N1673" s="25" t="n"/>
      <c r="O1673" s="23">
        <f>IF(A1673&amp;B1673&amp;C1673="","",IF(I1673="","Sem vínculo",IF(COUNTIF(oc_chave,I1673)&gt;0,"Vinculada","Previsão não encontrada")))</f>
        <v/>
      </c>
      <c r="P1673" s="39">
        <f>IF(ISNUMBER(H1673),YEAR(H1673),"")</f>
        <v/>
      </c>
      <c r="Q1673" s="23">
        <f>IF(D1673="","",IF(COUNTIF(pl_chave,D1673)&gt;0,"No plano atual","Fora do plano: histórico preservado"))</f>
        <v/>
      </c>
      <c r="R1673" s="23">
        <f>IF(A1673&amp;B1673&amp;C1673="","",IF(A1673="","ERRO: falta ID do registro",IF(COUNTIF(ex_id,A1673)&gt;1,"ERRO: ID do registro duplicado",IF(NOT(ISNUMBER(H1673)),"ERRO: data realizada ausente ou inválida",IF(AND(ISNUMBER(pcmd_emissao),N(H1673)&gt;N(pcmd_emissao)),"Verificar: realizada após a emissão","OK")))))</f>
        <v/>
      </c>
      <c r="S1673" s="53" t="n"/>
    </row>
    <row r="1674">
      <c r="A1674" s="25" t="n"/>
      <c r="B1674" s="29" t="n"/>
      <c r="C1674" s="25" t="n"/>
      <c r="D1674" s="23">
        <f>IF(OR(B1674="",C1674=""),"",B1674&amp;"|"&amp;C1674)</f>
        <v/>
      </c>
      <c r="E1674" s="29" t="n"/>
      <c r="F1674" s="52" t="n"/>
      <c r="G1674" s="49" t="n"/>
      <c r="H1674" s="49" t="n"/>
      <c r="I1674" s="30">
        <f>IF(OR(D1674="",NOT(ISNUMBER(G1674))),"",D1674&amp;"|"&amp;YEAR(G1674)&amp;"-"&amp;RIGHT("0"&amp;MONTH(G1674),2)&amp;"-"&amp;RIGHT("0"&amp;DAY(G1674),2))</f>
        <v/>
      </c>
      <c r="J1674" s="52" t="n"/>
      <c r="K1674" s="25" t="n"/>
      <c r="L1674" s="29" t="n"/>
      <c r="M1674" s="25" t="n"/>
      <c r="N1674" s="25" t="n"/>
      <c r="O1674" s="23">
        <f>IF(A1674&amp;B1674&amp;C1674="","",IF(I1674="","Sem vínculo",IF(COUNTIF(oc_chave,I1674)&gt;0,"Vinculada","Previsão não encontrada")))</f>
        <v/>
      </c>
      <c r="P1674" s="39">
        <f>IF(ISNUMBER(H1674),YEAR(H1674),"")</f>
        <v/>
      </c>
      <c r="Q1674" s="23">
        <f>IF(D1674="","",IF(COUNTIF(pl_chave,D1674)&gt;0,"No plano atual","Fora do plano: histórico preservado"))</f>
        <v/>
      </c>
      <c r="R1674" s="23">
        <f>IF(A1674&amp;B1674&amp;C1674="","",IF(A1674="","ERRO: falta ID do registro",IF(COUNTIF(ex_id,A1674)&gt;1,"ERRO: ID do registro duplicado",IF(NOT(ISNUMBER(H1674)),"ERRO: data realizada ausente ou inválida",IF(AND(ISNUMBER(pcmd_emissao),N(H1674)&gt;N(pcmd_emissao)),"Verificar: realizada após a emissão","OK")))))</f>
        <v/>
      </c>
      <c r="S1674" s="53" t="n"/>
    </row>
    <row r="1675">
      <c r="A1675" s="25" t="n"/>
      <c r="B1675" s="29" t="n"/>
      <c r="C1675" s="25" t="n"/>
      <c r="D1675" s="23">
        <f>IF(OR(B1675="",C1675=""),"",B1675&amp;"|"&amp;C1675)</f>
        <v/>
      </c>
      <c r="E1675" s="29" t="n"/>
      <c r="F1675" s="52" t="n"/>
      <c r="G1675" s="49" t="n"/>
      <c r="H1675" s="49" t="n"/>
      <c r="I1675" s="30">
        <f>IF(OR(D1675="",NOT(ISNUMBER(G1675))),"",D1675&amp;"|"&amp;YEAR(G1675)&amp;"-"&amp;RIGHT("0"&amp;MONTH(G1675),2)&amp;"-"&amp;RIGHT("0"&amp;DAY(G1675),2))</f>
        <v/>
      </c>
      <c r="J1675" s="52" t="n"/>
      <c r="K1675" s="25" t="n"/>
      <c r="L1675" s="29" t="n"/>
      <c r="M1675" s="25" t="n"/>
      <c r="N1675" s="25" t="n"/>
      <c r="O1675" s="23">
        <f>IF(A1675&amp;B1675&amp;C1675="","",IF(I1675="","Sem vínculo",IF(COUNTIF(oc_chave,I1675)&gt;0,"Vinculada","Previsão não encontrada")))</f>
        <v/>
      </c>
      <c r="P1675" s="39">
        <f>IF(ISNUMBER(H1675),YEAR(H1675),"")</f>
        <v/>
      </c>
      <c r="Q1675" s="23">
        <f>IF(D1675="","",IF(COUNTIF(pl_chave,D1675)&gt;0,"No plano atual","Fora do plano: histórico preservado"))</f>
        <v/>
      </c>
      <c r="R1675" s="23">
        <f>IF(A1675&amp;B1675&amp;C1675="","",IF(A1675="","ERRO: falta ID do registro",IF(COUNTIF(ex_id,A1675)&gt;1,"ERRO: ID do registro duplicado",IF(NOT(ISNUMBER(H1675)),"ERRO: data realizada ausente ou inválida",IF(AND(ISNUMBER(pcmd_emissao),N(H1675)&gt;N(pcmd_emissao)),"Verificar: realizada após a emissão","OK")))))</f>
        <v/>
      </c>
      <c r="S1675" s="53" t="n"/>
    </row>
    <row r="1676">
      <c r="A1676" s="25" t="n"/>
      <c r="B1676" s="29" t="n"/>
      <c r="C1676" s="25" t="n"/>
      <c r="D1676" s="23">
        <f>IF(OR(B1676="",C1676=""),"",B1676&amp;"|"&amp;C1676)</f>
        <v/>
      </c>
      <c r="E1676" s="29" t="n"/>
      <c r="F1676" s="52" t="n"/>
      <c r="G1676" s="49" t="n"/>
      <c r="H1676" s="49" t="n"/>
      <c r="I1676" s="30">
        <f>IF(OR(D1676="",NOT(ISNUMBER(G1676))),"",D1676&amp;"|"&amp;YEAR(G1676)&amp;"-"&amp;RIGHT("0"&amp;MONTH(G1676),2)&amp;"-"&amp;RIGHT("0"&amp;DAY(G1676),2))</f>
        <v/>
      </c>
      <c r="J1676" s="52" t="n"/>
      <c r="K1676" s="25" t="n"/>
      <c r="L1676" s="29" t="n"/>
      <c r="M1676" s="25" t="n"/>
      <c r="N1676" s="25" t="n"/>
      <c r="O1676" s="23">
        <f>IF(A1676&amp;B1676&amp;C1676="","",IF(I1676="","Sem vínculo",IF(COUNTIF(oc_chave,I1676)&gt;0,"Vinculada","Previsão não encontrada")))</f>
        <v/>
      </c>
      <c r="P1676" s="39">
        <f>IF(ISNUMBER(H1676),YEAR(H1676),"")</f>
        <v/>
      </c>
      <c r="Q1676" s="23">
        <f>IF(D1676="","",IF(COUNTIF(pl_chave,D1676)&gt;0,"No plano atual","Fora do plano: histórico preservado"))</f>
        <v/>
      </c>
      <c r="R1676" s="23">
        <f>IF(A1676&amp;B1676&amp;C1676="","",IF(A1676="","ERRO: falta ID do registro",IF(COUNTIF(ex_id,A1676)&gt;1,"ERRO: ID do registro duplicado",IF(NOT(ISNUMBER(H1676)),"ERRO: data realizada ausente ou inválida",IF(AND(ISNUMBER(pcmd_emissao),N(H1676)&gt;N(pcmd_emissao)),"Verificar: realizada após a emissão","OK")))))</f>
        <v/>
      </c>
      <c r="S1676" s="53" t="n"/>
    </row>
    <row r="1677">
      <c r="A1677" s="25" t="n"/>
      <c r="B1677" s="29" t="n"/>
      <c r="C1677" s="25" t="n"/>
      <c r="D1677" s="23">
        <f>IF(OR(B1677="",C1677=""),"",B1677&amp;"|"&amp;C1677)</f>
        <v/>
      </c>
      <c r="E1677" s="29" t="n"/>
      <c r="F1677" s="52" t="n"/>
      <c r="G1677" s="49" t="n"/>
      <c r="H1677" s="49" t="n"/>
      <c r="I1677" s="30">
        <f>IF(OR(D1677="",NOT(ISNUMBER(G1677))),"",D1677&amp;"|"&amp;YEAR(G1677)&amp;"-"&amp;RIGHT("0"&amp;MONTH(G1677),2)&amp;"-"&amp;RIGHT("0"&amp;DAY(G1677),2))</f>
        <v/>
      </c>
      <c r="J1677" s="52" t="n"/>
      <c r="K1677" s="25" t="n"/>
      <c r="L1677" s="29" t="n"/>
      <c r="M1677" s="25" t="n"/>
      <c r="N1677" s="25" t="n"/>
      <c r="O1677" s="23">
        <f>IF(A1677&amp;B1677&amp;C1677="","",IF(I1677="","Sem vínculo",IF(COUNTIF(oc_chave,I1677)&gt;0,"Vinculada","Previsão não encontrada")))</f>
        <v/>
      </c>
      <c r="P1677" s="39">
        <f>IF(ISNUMBER(H1677),YEAR(H1677),"")</f>
        <v/>
      </c>
      <c r="Q1677" s="23">
        <f>IF(D1677="","",IF(COUNTIF(pl_chave,D1677)&gt;0,"No plano atual","Fora do plano: histórico preservado"))</f>
        <v/>
      </c>
      <c r="R1677" s="23">
        <f>IF(A1677&amp;B1677&amp;C1677="","",IF(A1677="","ERRO: falta ID do registro",IF(COUNTIF(ex_id,A1677)&gt;1,"ERRO: ID do registro duplicado",IF(NOT(ISNUMBER(H1677)),"ERRO: data realizada ausente ou inválida",IF(AND(ISNUMBER(pcmd_emissao),N(H1677)&gt;N(pcmd_emissao)),"Verificar: realizada após a emissão","OK")))))</f>
        <v/>
      </c>
      <c r="S1677" s="53" t="n"/>
    </row>
    <row r="1678">
      <c r="A1678" s="25" t="n"/>
      <c r="B1678" s="29" t="n"/>
      <c r="C1678" s="25" t="n"/>
      <c r="D1678" s="23">
        <f>IF(OR(B1678="",C1678=""),"",B1678&amp;"|"&amp;C1678)</f>
        <v/>
      </c>
      <c r="E1678" s="29" t="n"/>
      <c r="F1678" s="52" t="n"/>
      <c r="G1678" s="49" t="n"/>
      <c r="H1678" s="49" t="n"/>
      <c r="I1678" s="30">
        <f>IF(OR(D1678="",NOT(ISNUMBER(G1678))),"",D1678&amp;"|"&amp;YEAR(G1678)&amp;"-"&amp;RIGHT("0"&amp;MONTH(G1678),2)&amp;"-"&amp;RIGHT("0"&amp;DAY(G1678),2))</f>
        <v/>
      </c>
      <c r="J1678" s="52" t="n"/>
      <c r="K1678" s="25" t="n"/>
      <c r="L1678" s="29" t="n"/>
      <c r="M1678" s="25" t="n"/>
      <c r="N1678" s="25" t="n"/>
      <c r="O1678" s="23">
        <f>IF(A1678&amp;B1678&amp;C1678="","",IF(I1678="","Sem vínculo",IF(COUNTIF(oc_chave,I1678)&gt;0,"Vinculada","Previsão não encontrada")))</f>
        <v/>
      </c>
      <c r="P1678" s="39">
        <f>IF(ISNUMBER(H1678),YEAR(H1678),"")</f>
        <v/>
      </c>
      <c r="Q1678" s="23">
        <f>IF(D1678="","",IF(COUNTIF(pl_chave,D1678)&gt;0,"No plano atual","Fora do plano: histórico preservado"))</f>
        <v/>
      </c>
      <c r="R1678" s="23">
        <f>IF(A1678&amp;B1678&amp;C1678="","",IF(A1678="","ERRO: falta ID do registro",IF(COUNTIF(ex_id,A1678)&gt;1,"ERRO: ID do registro duplicado",IF(NOT(ISNUMBER(H1678)),"ERRO: data realizada ausente ou inválida",IF(AND(ISNUMBER(pcmd_emissao),N(H1678)&gt;N(pcmd_emissao)),"Verificar: realizada após a emissão","OK")))))</f>
        <v/>
      </c>
      <c r="S1678" s="53" t="n"/>
    </row>
    <row r="1679">
      <c r="A1679" s="25" t="n"/>
      <c r="B1679" s="29" t="n"/>
      <c r="C1679" s="25" t="n"/>
      <c r="D1679" s="23">
        <f>IF(OR(B1679="",C1679=""),"",B1679&amp;"|"&amp;C1679)</f>
        <v/>
      </c>
      <c r="E1679" s="29" t="n"/>
      <c r="F1679" s="52" t="n"/>
      <c r="G1679" s="49" t="n"/>
      <c r="H1679" s="49" t="n"/>
      <c r="I1679" s="30">
        <f>IF(OR(D1679="",NOT(ISNUMBER(G1679))),"",D1679&amp;"|"&amp;YEAR(G1679)&amp;"-"&amp;RIGHT("0"&amp;MONTH(G1679),2)&amp;"-"&amp;RIGHT("0"&amp;DAY(G1679),2))</f>
        <v/>
      </c>
      <c r="J1679" s="52" t="n"/>
      <c r="K1679" s="25" t="n"/>
      <c r="L1679" s="29" t="n"/>
      <c r="M1679" s="25" t="n"/>
      <c r="N1679" s="25" t="n"/>
      <c r="O1679" s="23">
        <f>IF(A1679&amp;B1679&amp;C1679="","",IF(I1679="","Sem vínculo",IF(COUNTIF(oc_chave,I1679)&gt;0,"Vinculada","Previsão não encontrada")))</f>
        <v/>
      </c>
      <c r="P1679" s="39">
        <f>IF(ISNUMBER(H1679),YEAR(H1679),"")</f>
        <v/>
      </c>
      <c r="Q1679" s="23">
        <f>IF(D1679="","",IF(COUNTIF(pl_chave,D1679)&gt;0,"No plano atual","Fora do plano: histórico preservado"))</f>
        <v/>
      </c>
      <c r="R1679" s="23">
        <f>IF(A1679&amp;B1679&amp;C1679="","",IF(A1679="","ERRO: falta ID do registro",IF(COUNTIF(ex_id,A1679)&gt;1,"ERRO: ID do registro duplicado",IF(NOT(ISNUMBER(H1679)),"ERRO: data realizada ausente ou inválida",IF(AND(ISNUMBER(pcmd_emissao),N(H1679)&gt;N(pcmd_emissao)),"Verificar: realizada após a emissão","OK")))))</f>
        <v/>
      </c>
      <c r="S1679" s="53" t="n"/>
    </row>
    <row r="1680">
      <c r="A1680" s="25" t="n"/>
      <c r="B1680" s="29" t="n"/>
      <c r="C1680" s="25" t="n"/>
      <c r="D1680" s="23">
        <f>IF(OR(B1680="",C1680=""),"",B1680&amp;"|"&amp;C1680)</f>
        <v/>
      </c>
      <c r="E1680" s="29" t="n"/>
      <c r="F1680" s="52" t="n"/>
      <c r="G1680" s="49" t="n"/>
      <c r="H1680" s="49" t="n"/>
      <c r="I1680" s="30">
        <f>IF(OR(D1680="",NOT(ISNUMBER(G1680))),"",D1680&amp;"|"&amp;YEAR(G1680)&amp;"-"&amp;RIGHT("0"&amp;MONTH(G1680),2)&amp;"-"&amp;RIGHT("0"&amp;DAY(G1680),2))</f>
        <v/>
      </c>
      <c r="J1680" s="52" t="n"/>
      <c r="K1680" s="25" t="n"/>
      <c r="L1680" s="29" t="n"/>
      <c r="M1680" s="25" t="n"/>
      <c r="N1680" s="25" t="n"/>
      <c r="O1680" s="23">
        <f>IF(A1680&amp;B1680&amp;C1680="","",IF(I1680="","Sem vínculo",IF(COUNTIF(oc_chave,I1680)&gt;0,"Vinculada","Previsão não encontrada")))</f>
        <v/>
      </c>
      <c r="P1680" s="39">
        <f>IF(ISNUMBER(H1680),YEAR(H1680),"")</f>
        <v/>
      </c>
      <c r="Q1680" s="23">
        <f>IF(D1680="","",IF(COUNTIF(pl_chave,D1680)&gt;0,"No plano atual","Fora do plano: histórico preservado"))</f>
        <v/>
      </c>
      <c r="R1680" s="23">
        <f>IF(A1680&amp;B1680&amp;C1680="","",IF(A1680="","ERRO: falta ID do registro",IF(COUNTIF(ex_id,A1680)&gt;1,"ERRO: ID do registro duplicado",IF(NOT(ISNUMBER(H1680)),"ERRO: data realizada ausente ou inválida",IF(AND(ISNUMBER(pcmd_emissao),N(H1680)&gt;N(pcmd_emissao)),"Verificar: realizada após a emissão","OK")))))</f>
        <v/>
      </c>
      <c r="S1680" s="53" t="n"/>
    </row>
    <row r="1681">
      <c r="A1681" s="25" t="n"/>
      <c r="B1681" s="29" t="n"/>
      <c r="C1681" s="25" t="n"/>
      <c r="D1681" s="23">
        <f>IF(OR(B1681="",C1681=""),"",B1681&amp;"|"&amp;C1681)</f>
        <v/>
      </c>
      <c r="E1681" s="29" t="n"/>
      <c r="F1681" s="52" t="n"/>
      <c r="G1681" s="49" t="n"/>
      <c r="H1681" s="49" t="n"/>
      <c r="I1681" s="30">
        <f>IF(OR(D1681="",NOT(ISNUMBER(G1681))),"",D1681&amp;"|"&amp;YEAR(G1681)&amp;"-"&amp;RIGHT("0"&amp;MONTH(G1681),2)&amp;"-"&amp;RIGHT("0"&amp;DAY(G1681),2))</f>
        <v/>
      </c>
      <c r="J1681" s="52" t="n"/>
      <c r="K1681" s="25" t="n"/>
      <c r="L1681" s="29" t="n"/>
      <c r="M1681" s="25" t="n"/>
      <c r="N1681" s="25" t="n"/>
      <c r="O1681" s="23">
        <f>IF(A1681&amp;B1681&amp;C1681="","",IF(I1681="","Sem vínculo",IF(COUNTIF(oc_chave,I1681)&gt;0,"Vinculada","Previsão não encontrada")))</f>
        <v/>
      </c>
      <c r="P1681" s="39">
        <f>IF(ISNUMBER(H1681),YEAR(H1681),"")</f>
        <v/>
      </c>
      <c r="Q1681" s="23">
        <f>IF(D1681="","",IF(COUNTIF(pl_chave,D1681)&gt;0,"No plano atual","Fora do plano: histórico preservado"))</f>
        <v/>
      </c>
      <c r="R1681" s="23">
        <f>IF(A1681&amp;B1681&amp;C1681="","",IF(A1681="","ERRO: falta ID do registro",IF(COUNTIF(ex_id,A1681)&gt;1,"ERRO: ID do registro duplicado",IF(NOT(ISNUMBER(H1681)),"ERRO: data realizada ausente ou inválida",IF(AND(ISNUMBER(pcmd_emissao),N(H1681)&gt;N(pcmd_emissao)),"Verificar: realizada após a emissão","OK")))))</f>
        <v/>
      </c>
      <c r="S1681" s="53" t="n"/>
    </row>
    <row r="1682">
      <c r="A1682" s="25" t="n"/>
      <c r="B1682" s="29" t="n"/>
      <c r="C1682" s="25" t="n"/>
      <c r="D1682" s="23">
        <f>IF(OR(B1682="",C1682=""),"",B1682&amp;"|"&amp;C1682)</f>
        <v/>
      </c>
      <c r="E1682" s="29" t="n"/>
      <c r="F1682" s="52" t="n"/>
      <c r="G1682" s="49" t="n"/>
      <c r="H1682" s="49" t="n"/>
      <c r="I1682" s="30">
        <f>IF(OR(D1682="",NOT(ISNUMBER(G1682))),"",D1682&amp;"|"&amp;YEAR(G1682)&amp;"-"&amp;RIGHT("0"&amp;MONTH(G1682),2)&amp;"-"&amp;RIGHT("0"&amp;DAY(G1682),2))</f>
        <v/>
      </c>
      <c r="J1682" s="52" t="n"/>
      <c r="K1682" s="25" t="n"/>
      <c r="L1682" s="29" t="n"/>
      <c r="M1682" s="25" t="n"/>
      <c r="N1682" s="25" t="n"/>
      <c r="O1682" s="23">
        <f>IF(A1682&amp;B1682&amp;C1682="","",IF(I1682="","Sem vínculo",IF(COUNTIF(oc_chave,I1682)&gt;0,"Vinculada","Previsão não encontrada")))</f>
        <v/>
      </c>
      <c r="P1682" s="39">
        <f>IF(ISNUMBER(H1682),YEAR(H1682),"")</f>
        <v/>
      </c>
      <c r="Q1682" s="23">
        <f>IF(D1682="","",IF(COUNTIF(pl_chave,D1682)&gt;0,"No plano atual","Fora do plano: histórico preservado"))</f>
        <v/>
      </c>
      <c r="R1682" s="23">
        <f>IF(A1682&amp;B1682&amp;C1682="","",IF(A1682="","ERRO: falta ID do registro",IF(COUNTIF(ex_id,A1682)&gt;1,"ERRO: ID do registro duplicado",IF(NOT(ISNUMBER(H1682)),"ERRO: data realizada ausente ou inválida",IF(AND(ISNUMBER(pcmd_emissao),N(H1682)&gt;N(pcmd_emissao)),"Verificar: realizada após a emissão","OK")))))</f>
        <v/>
      </c>
      <c r="S1682" s="53" t="n"/>
    </row>
    <row r="1683">
      <c r="A1683" s="25" t="n"/>
      <c r="B1683" s="29" t="n"/>
      <c r="C1683" s="25" t="n"/>
      <c r="D1683" s="23">
        <f>IF(OR(B1683="",C1683=""),"",B1683&amp;"|"&amp;C1683)</f>
        <v/>
      </c>
      <c r="E1683" s="29" t="n"/>
      <c r="F1683" s="52" t="n"/>
      <c r="G1683" s="49" t="n"/>
      <c r="H1683" s="49" t="n"/>
      <c r="I1683" s="30">
        <f>IF(OR(D1683="",NOT(ISNUMBER(G1683))),"",D1683&amp;"|"&amp;YEAR(G1683)&amp;"-"&amp;RIGHT("0"&amp;MONTH(G1683),2)&amp;"-"&amp;RIGHT("0"&amp;DAY(G1683),2))</f>
        <v/>
      </c>
      <c r="J1683" s="52" t="n"/>
      <c r="K1683" s="25" t="n"/>
      <c r="L1683" s="29" t="n"/>
      <c r="M1683" s="25" t="n"/>
      <c r="N1683" s="25" t="n"/>
      <c r="O1683" s="23">
        <f>IF(A1683&amp;B1683&amp;C1683="","",IF(I1683="","Sem vínculo",IF(COUNTIF(oc_chave,I1683)&gt;0,"Vinculada","Previsão não encontrada")))</f>
        <v/>
      </c>
      <c r="P1683" s="39">
        <f>IF(ISNUMBER(H1683),YEAR(H1683),"")</f>
        <v/>
      </c>
      <c r="Q1683" s="23">
        <f>IF(D1683="","",IF(COUNTIF(pl_chave,D1683)&gt;0,"No plano atual","Fora do plano: histórico preservado"))</f>
        <v/>
      </c>
      <c r="R1683" s="23">
        <f>IF(A1683&amp;B1683&amp;C1683="","",IF(A1683="","ERRO: falta ID do registro",IF(COUNTIF(ex_id,A1683)&gt;1,"ERRO: ID do registro duplicado",IF(NOT(ISNUMBER(H1683)),"ERRO: data realizada ausente ou inválida",IF(AND(ISNUMBER(pcmd_emissao),N(H1683)&gt;N(pcmd_emissao)),"Verificar: realizada após a emissão","OK")))))</f>
        <v/>
      </c>
      <c r="S1683" s="53" t="n"/>
    </row>
    <row r="1684">
      <c r="A1684" s="25" t="n"/>
      <c r="B1684" s="29" t="n"/>
      <c r="C1684" s="25" t="n"/>
      <c r="D1684" s="23">
        <f>IF(OR(B1684="",C1684=""),"",B1684&amp;"|"&amp;C1684)</f>
        <v/>
      </c>
      <c r="E1684" s="29" t="n"/>
      <c r="F1684" s="52" t="n"/>
      <c r="G1684" s="49" t="n"/>
      <c r="H1684" s="49" t="n"/>
      <c r="I1684" s="30">
        <f>IF(OR(D1684="",NOT(ISNUMBER(G1684))),"",D1684&amp;"|"&amp;YEAR(G1684)&amp;"-"&amp;RIGHT("0"&amp;MONTH(G1684),2)&amp;"-"&amp;RIGHT("0"&amp;DAY(G1684),2))</f>
        <v/>
      </c>
      <c r="J1684" s="52" t="n"/>
      <c r="K1684" s="25" t="n"/>
      <c r="L1684" s="29" t="n"/>
      <c r="M1684" s="25" t="n"/>
      <c r="N1684" s="25" t="n"/>
      <c r="O1684" s="23">
        <f>IF(A1684&amp;B1684&amp;C1684="","",IF(I1684="","Sem vínculo",IF(COUNTIF(oc_chave,I1684)&gt;0,"Vinculada","Previsão não encontrada")))</f>
        <v/>
      </c>
      <c r="P1684" s="39">
        <f>IF(ISNUMBER(H1684),YEAR(H1684),"")</f>
        <v/>
      </c>
      <c r="Q1684" s="23">
        <f>IF(D1684="","",IF(COUNTIF(pl_chave,D1684)&gt;0,"No plano atual","Fora do plano: histórico preservado"))</f>
        <v/>
      </c>
      <c r="R1684" s="23">
        <f>IF(A1684&amp;B1684&amp;C1684="","",IF(A1684="","ERRO: falta ID do registro",IF(COUNTIF(ex_id,A1684)&gt;1,"ERRO: ID do registro duplicado",IF(NOT(ISNUMBER(H1684)),"ERRO: data realizada ausente ou inválida",IF(AND(ISNUMBER(pcmd_emissao),N(H1684)&gt;N(pcmd_emissao)),"Verificar: realizada após a emissão","OK")))))</f>
        <v/>
      </c>
      <c r="S1684" s="53" t="n"/>
    </row>
    <row r="1685">
      <c r="A1685" s="25" t="n"/>
      <c r="B1685" s="29" t="n"/>
      <c r="C1685" s="25" t="n"/>
      <c r="D1685" s="23">
        <f>IF(OR(B1685="",C1685=""),"",B1685&amp;"|"&amp;C1685)</f>
        <v/>
      </c>
      <c r="E1685" s="29" t="n"/>
      <c r="F1685" s="52" t="n"/>
      <c r="G1685" s="49" t="n"/>
      <c r="H1685" s="49" t="n"/>
      <c r="I1685" s="30">
        <f>IF(OR(D1685="",NOT(ISNUMBER(G1685))),"",D1685&amp;"|"&amp;YEAR(G1685)&amp;"-"&amp;RIGHT("0"&amp;MONTH(G1685),2)&amp;"-"&amp;RIGHT("0"&amp;DAY(G1685),2))</f>
        <v/>
      </c>
      <c r="J1685" s="52" t="n"/>
      <c r="K1685" s="25" t="n"/>
      <c r="L1685" s="29" t="n"/>
      <c r="M1685" s="25" t="n"/>
      <c r="N1685" s="25" t="n"/>
      <c r="O1685" s="23">
        <f>IF(A1685&amp;B1685&amp;C1685="","",IF(I1685="","Sem vínculo",IF(COUNTIF(oc_chave,I1685)&gt;0,"Vinculada","Previsão não encontrada")))</f>
        <v/>
      </c>
      <c r="P1685" s="39">
        <f>IF(ISNUMBER(H1685),YEAR(H1685),"")</f>
        <v/>
      </c>
      <c r="Q1685" s="23">
        <f>IF(D1685="","",IF(COUNTIF(pl_chave,D1685)&gt;0,"No plano atual","Fora do plano: histórico preservado"))</f>
        <v/>
      </c>
      <c r="R1685" s="23">
        <f>IF(A1685&amp;B1685&amp;C1685="","",IF(A1685="","ERRO: falta ID do registro",IF(COUNTIF(ex_id,A1685)&gt;1,"ERRO: ID do registro duplicado",IF(NOT(ISNUMBER(H1685)),"ERRO: data realizada ausente ou inválida",IF(AND(ISNUMBER(pcmd_emissao),N(H1685)&gt;N(pcmd_emissao)),"Verificar: realizada após a emissão","OK")))))</f>
        <v/>
      </c>
      <c r="S1685" s="53" t="n"/>
    </row>
    <row r="1686">
      <c r="A1686" s="25" t="n"/>
      <c r="B1686" s="29" t="n"/>
      <c r="C1686" s="25" t="n"/>
      <c r="D1686" s="23">
        <f>IF(OR(B1686="",C1686=""),"",B1686&amp;"|"&amp;C1686)</f>
        <v/>
      </c>
      <c r="E1686" s="29" t="n"/>
      <c r="F1686" s="52" t="n"/>
      <c r="G1686" s="49" t="n"/>
      <c r="H1686" s="49" t="n"/>
      <c r="I1686" s="30">
        <f>IF(OR(D1686="",NOT(ISNUMBER(G1686))),"",D1686&amp;"|"&amp;YEAR(G1686)&amp;"-"&amp;RIGHT("0"&amp;MONTH(G1686),2)&amp;"-"&amp;RIGHT("0"&amp;DAY(G1686),2))</f>
        <v/>
      </c>
      <c r="J1686" s="52" t="n"/>
      <c r="K1686" s="25" t="n"/>
      <c r="L1686" s="29" t="n"/>
      <c r="M1686" s="25" t="n"/>
      <c r="N1686" s="25" t="n"/>
      <c r="O1686" s="23">
        <f>IF(A1686&amp;B1686&amp;C1686="","",IF(I1686="","Sem vínculo",IF(COUNTIF(oc_chave,I1686)&gt;0,"Vinculada","Previsão não encontrada")))</f>
        <v/>
      </c>
      <c r="P1686" s="39">
        <f>IF(ISNUMBER(H1686),YEAR(H1686),"")</f>
        <v/>
      </c>
      <c r="Q1686" s="23">
        <f>IF(D1686="","",IF(COUNTIF(pl_chave,D1686)&gt;0,"No plano atual","Fora do plano: histórico preservado"))</f>
        <v/>
      </c>
      <c r="R1686" s="23">
        <f>IF(A1686&amp;B1686&amp;C1686="","",IF(A1686="","ERRO: falta ID do registro",IF(COUNTIF(ex_id,A1686)&gt;1,"ERRO: ID do registro duplicado",IF(NOT(ISNUMBER(H1686)),"ERRO: data realizada ausente ou inválida",IF(AND(ISNUMBER(pcmd_emissao),N(H1686)&gt;N(pcmd_emissao)),"Verificar: realizada após a emissão","OK")))))</f>
        <v/>
      </c>
      <c r="S1686" s="53" t="n"/>
    </row>
    <row r="1687">
      <c r="A1687" s="25" t="n"/>
      <c r="B1687" s="29" t="n"/>
      <c r="C1687" s="25" t="n"/>
      <c r="D1687" s="23">
        <f>IF(OR(B1687="",C1687=""),"",B1687&amp;"|"&amp;C1687)</f>
        <v/>
      </c>
      <c r="E1687" s="29" t="n"/>
      <c r="F1687" s="52" t="n"/>
      <c r="G1687" s="49" t="n"/>
      <c r="H1687" s="49" t="n"/>
      <c r="I1687" s="30">
        <f>IF(OR(D1687="",NOT(ISNUMBER(G1687))),"",D1687&amp;"|"&amp;YEAR(G1687)&amp;"-"&amp;RIGHT("0"&amp;MONTH(G1687),2)&amp;"-"&amp;RIGHT("0"&amp;DAY(G1687),2))</f>
        <v/>
      </c>
      <c r="J1687" s="52" t="n"/>
      <c r="K1687" s="25" t="n"/>
      <c r="L1687" s="29" t="n"/>
      <c r="M1687" s="25" t="n"/>
      <c r="N1687" s="25" t="n"/>
      <c r="O1687" s="23">
        <f>IF(A1687&amp;B1687&amp;C1687="","",IF(I1687="","Sem vínculo",IF(COUNTIF(oc_chave,I1687)&gt;0,"Vinculada","Previsão não encontrada")))</f>
        <v/>
      </c>
      <c r="P1687" s="39">
        <f>IF(ISNUMBER(H1687),YEAR(H1687),"")</f>
        <v/>
      </c>
      <c r="Q1687" s="23">
        <f>IF(D1687="","",IF(COUNTIF(pl_chave,D1687)&gt;0,"No plano atual","Fora do plano: histórico preservado"))</f>
        <v/>
      </c>
      <c r="R1687" s="23">
        <f>IF(A1687&amp;B1687&amp;C1687="","",IF(A1687="","ERRO: falta ID do registro",IF(COUNTIF(ex_id,A1687)&gt;1,"ERRO: ID do registro duplicado",IF(NOT(ISNUMBER(H1687)),"ERRO: data realizada ausente ou inválida",IF(AND(ISNUMBER(pcmd_emissao),N(H1687)&gt;N(pcmd_emissao)),"Verificar: realizada após a emissão","OK")))))</f>
        <v/>
      </c>
      <c r="S1687" s="53" t="n"/>
    </row>
    <row r="1688">
      <c r="A1688" s="25" t="n"/>
      <c r="B1688" s="29" t="n"/>
      <c r="C1688" s="25" t="n"/>
      <c r="D1688" s="23">
        <f>IF(OR(B1688="",C1688=""),"",B1688&amp;"|"&amp;C1688)</f>
        <v/>
      </c>
      <c r="E1688" s="29" t="n"/>
      <c r="F1688" s="52" t="n"/>
      <c r="G1688" s="49" t="n"/>
      <c r="H1688" s="49" t="n"/>
      <c r="I1688" s="30">
        <f>IF(OR(D1688="",NOT(ISNUMBER(G1688))),"",D1688&amp;"|"&amp;YEAR(G1688)&amp;"-"&amp;RIGHT("0"&amp;MONTH(G1688),2)&amp;"-"&amp;RIGHT("0"&amp;DAY(G1688),2))</f>
        <v/>
      </c>
      <c r="J1688" s="52" t="n"/>
      <c r="K1688" s="25" t="n"/>
      <c r="L1688" s="29" t="n"/>
      <c r="M1688" s="25" t="n"/>
      <c r="N1688" s="25" t="n"/>
      <c r="O1688" s="23">
        <f>IF(A1688&amp;B1688&amp;C1688="","",IF(I1688="","Sem vínculo",IF(COUNTIF(oc_chave,I1688)&gt;0,"Vinculada","Previsão não encontrada")))</f>
        <v/>
      </c>
      <c r="P1688" s="39">
        <f>IF(ISNUMBER(H1688),YEAR(H1688),"")</f>
        <v/>
      </c>
      <c r="Q1688" s="23">
        <f>IF(D1688="","",IF(COUNTIF(pl_chave,D1688)&gt;0,"No plano atual","Fora do plano: histórico preservado"))</f>
        <v/>
      </c>
      <c r="R1688" s="23">
        <f>IF(A1688&amp;B1688&amp;C1688="","",IF(A1688="","ERRO: falta ID do registro",IF(COUNTIF(ex_id,A1688)&gt;1,"ERRO: ID do registro duplicado",IF(NOT(ISNUMBER(H1688)),"ERRO: data realizada ausente ou inválida",IF(AND(ISNUMBER(pcmd_emissao),N(H1688)&gt;N(pcmd_emissao)),"Verificar: realizada após a emissão","OK")))))</f>
        <v/>
      </c>
      <c r="S1688" s="53" t="n"/>
    </row>
    <row r="1689">
      <c r="A1689" s="25" t="n"/>
      <c r="B1689" s="29" t="n"/>
      <c r="C1689" s="25" t="n"/>
      <c r="D1689" s="23">
        <f>IF(OR(B1689="",C1689=""),"",B1689&amp;"|"&amp;C1689)</f>
        <v/>
      </c>
      <c r="E1689" s="29" t="n"/>
      <c r="F1689" s="52" t="n"/>
      <c r="G1689" s="49" t="n"/>
      <c r="H1689" s="49" t="n"/>
      <c r="I1689" s="30">
        <f>IF(OR(D1689="",NOT(ISNUMBER(G1689))),"",D1689&amp;"|"&amp;YEAR(G1689)&amp;"-"&amp;RIGHT("0"&amp;MONTH(G1689),2)&amp;"-"&amp;RIGHT("0"&amp;DAY(G1689),2))</f>
        <v/>
      </c>
      <c r="J1689" s="52" t="n"/>
      <c r="K1689" s="25" t="n"/>
      <c r="L1689" s="29" t="n"/>
      <c r="M1689" s="25" t="n"/>
      <c r="N1689" s="25" t="n"/>
      <c r="O1689" s="23">
        <f>IF(A1689&amp;B1689&amp;C1689="","",IF(I1689="","Sem vínculo",IF(COUNTIF(oc_chave,I1689)&gt;0,"Vinculada","Previsão não encontrada")))</f>
        <v/>
      </c>
      <c r="P1689" s="39">
        <f>IF(ISNUMBER(H1689),YEAR(H1689),"")</f>
        <v/>
      </c>
      <c r="Q1689" s="23">
        <f>IF(D1689="","",IF(COUNTIF(pl_chave,D1689)&gt;0,"No plano atual","Fora do plano: histórico preservado"))</f>
        <v/>
      </c>
      <c r="R1689" s="23">
        <f>IF(A1689&amp;B1689&amp;C1689="","",IF(A1689="","ERRO: falta ID do registro",IF(COUNTIF(ex_id,A1689)&gt;1,"ERRO: ID do registro duplicado",IF(NOT(ISNUMBER(H1689)),"ERRO: data realizada ausente ou inválida",IF(AND(ISNUMBER(pcmd_emissao),N(H1689)&gt;N(pcmd_emissao)),"Verificar: realizada após a emissão","OK")))))</f>
        <v/>
      </c>
      <c r="S1689" s="53" t="n"/>
    </row>
    <row r="1690">
      <c r="A1690" s="25" t="n"/>
      <c r="B1690" s="29" t="n"/>
      <c r="C1690" s="25" t="n"/>
      <c r="D1690" s="23">
        <f>IF(OR(B1690="",C1690=""),"",B1690&amp;"|"&amp;C1690)</f>
        <v/>
      </c>
      <c r="E1690" s="29" t="n"/>
      <c r="F1690" s="52" t="n"/>
      <c r="G1690" s="49" t="n"/>
      <c r="H1690" s="49" t="n"/>
      <c r="I1690" s="30">
        <f>IF(OR(D1690="",NOT(ISNUMBER(G1690))),"",D1690&amp;"|"&amp;YEAR(G1690)&amp;"-"&amp;RIGHT("0"&amp;MONTH(G1690),2)&amp;"-"&amp;RIGHT("0"&amp;DAY(G1690),2))</f>
        <v/>
      </c>
      <c r="J1690" s="52" t="n"/>
      <c r="K1690" s="25" t="n"/>
      <c r="L1690" s="29" t="n"/>
      <c r="M1690" s="25" t="n"/>
      <c r="N1690" s="25" t="n"/>
      <c r="O1690" s="23">
        <f>IF(A1690&amp;B1690&amp;C1690="","",IF(I1690="","Sem vínculo",IF(COUNTIF(oc_chave,I1690)&gt;0,"Vinculada","Previsão não encontrada")))</f>
        <v/>
      </c>
      <c r="P1690" s="39">
        <f>IF(ISNUMBER(H1690),YEAR(H1690),"")</f>
        <v/>
      </c>
      <c r="Q1690" s="23">
        <f>IF(D1690="","",IF(COUNTIF(pl_chave,D1690)&gt;0,"No plano atual","Fora do plano: histórico preservado"))</f>
        <v/>
      </c>
      <c r="R1690" s="23">
        <f>IF(A1690&amp;B1690&amp;C1690="","",IF(A1690="","ERRO: falta ID do registro",IF(COUNTIF(ex_id,A1690)&gt;1,"ERRO: ID do registro duplicado",IF(NOT(ISNUMBER(H1690)),"ERRO: data realizada ausente ou inválida",IF(AND(ISNUMBER(pcmd_emissao),N(H1690)&gt;N(pcmd_emissao)),"Verificar: realizada após a emissão","OK")))))</f>
        <v/>
      </c>
      <c r="S1690" s="53" t="n"/>
    </row>
    <row r="1691">
      <c r="A1691" s="25" t="n"/>
      <c r="B1691" s="29" t="n"/>
      <c r="C1691" s="25" t="n"/>
      <c r="D1691" s="23">
        <f>IF(OR(B1691="",C1691=""),"",B1691&amp;"|"&amp;C1691)</f>
        <v/>
      </c>
      <c r="E1691" s="29" t="n"/>
      <c r="F1691" s="52" t="n"/>
      <c r="G1691" s="49" t="n"/>
      <c r="H1691" s="49" t="n"/>
      <c r="I1691" s="30">
        <f>IF(OR(D1691="",NOT(ISNUMBER(G1691))),"",D1691&amp;"|"&amp;YEAR(G1691)&amp;"-"&amp;RIGHT("0"&amp;MONTH(G1691),2)&amp;"-"&amp;RIGHT("0"&amp;DAY(G1691),2))</f>
        <v/>
      </c>
      <c r="J1691" s="52" t="n"/>
      <c r="K1691" s="25" t="n"/>
      <c r="L1691" s="29" t="n"/>
      <c r="M1691" s="25" t="n"/>
      <c r="N1691" s="25" t="n"/>
      <c r="O1691" s="23">
        <f>IF(A1691&amp;B1691&amp;C1691="","",IF(I1691="","Sem vínculo",IF(COUNTIF(oc_chave,I1691)&gt;0,"Vinculada","Previsão não encontrada")))</f>
        <v/>
      </c>
      <c r="P1691" s="39">
        <f>IF(ISNUMBER(H1691),YEAR(H1691),"")</f>
        <v/>
      </c>
      <c r="Q1691" s="23">
        <f>IF(D1691="","",IF(COUNTIF(pl_chave,D1691)&gt;0,"No plano atual","Fora do plano: histórico preservado"))</f>
        <v/>
      </c>
      <c r="R1691" s="23">
        <f>IF(A1691&amp;B1691&amp;C1691="","",IF(A1691="","ERRO: falta ID do registro",IF(COUNTIF(ex_id,A1691)&gt;1,"ERRO: ID do registro duplicado",IF(NOT(ISNUMBER(H1691)),"ERRO: data realizada ausente ou inválida",IF(AND(ISNUMBER(pcmd_emissao),N(H1691)&gt;N(pcmd_emissao)),"Verificar: realizada após a emissão","OK")))))</f>
        <v/>
      </c>
      <c r="S1691" s="53" t="n"/>
    </row>
    <row r="1692">
      <c r="A1692" s="25" t="n"/>
      <c r="B1692" s="29" t="n"/>
      <c r="C1692" s="25" t="n"/>
      <c r="D1692" s="23">
        <f>IF(OR(B1692="",C1692=""),"",B1692&amp;"|"&amp;C1692)</f>
        <v/>
      </c>
      <c r="E1692" s="29" t="n"/>
      <c r="F1692" s="52" t="n"/>
      <c r="G1692" s="49" t="n"/>
      <c r="H1692" s="49" t="n"/>
      <c r="I1692" s="30">
        <f>IF(OR(D1692="",NOT(ISNUMBER(G1692))),"",D1692&amp;"|"&amp;YEAR(G1692)&amp;"-"&amp;RIGHT("0"&amp;MONTH(G1692),2)&amp;"-"&amp;RIGHT("0"&amp;DAY(G1692),2))</f>
        <v/>
      </c>
      <c r="J1692" s="52" t="n"/>
      <c r="K1692" s="25" t="n"/>
      <c r="L1692" s="29" t="n"/>
      <c r="M1692" s="25" t="n"/>
      <c r="N1692" s="25" t="n"/>
      <c r="O1692" s="23">
        <f>IF(A1692&amp;B1692&amp;C1692="","",IF(I1692="","Sem vínculo",IF(COUNTIF(oc_chave,I1692)&gt;0,"Vinculada","Previsão não encontrada")))</f>
        <v/>
      </c>
      <c r="P1692" s="39">
        <f>IF(ISNUMBER(H1692),YEAR(H1692),"")</f>
        <v/>
      </c>
      <c r="Q1692" s="23">
        <f>IF(D1692="","",IF(COUNTIF(pl_chave,D1692)&gt;0,"No plano atual","Fora do plano: histórico preservado"))</f>
        <v/>
      </c>
      <c r="R1692" s="23">
        <f>IF(A1692&amp;B1692&amp;C1692="","",IF(A1692="","ERRO: falta ID do registro",IF(COUNTIF(ex_id,A1692)&gt;1,"ERRO: ID do registro duplicado",IF(NOT(ISNUMBER(H1692)),"ERRO: data realizada ausente ou inválida",IF(AND(ISNUMBER(pcmd_emissao),N(H1692)&gt;N(pcmd_emissao)),"Verificar: realizada após a emissão","OK")))))</f>
        <v/>
      </c>
      <c r="S1692" s="53" t="n"/>
    </row>
    <row r="1693">
      <c r="A1693" s="25" t="n"/>
      <c r="B1693" s="29" t="n"/>
      <c r="C1693" s="25" t="n"/>
      <c r="D1693" s="23">
        <f>IF(OR(B1693="",C1693=""),"",B1693&amp;"|"&amp;C1693)</f>
        <v/>
      </c>
      <c r="E1693" s="29" t="n"/>
      <c r="F1693" s="52" t="n"/>
      <c r="G1693" s="49" t="n"/>
      <c r="H1693" s="49" t="n"/>
      <c r="I1693" s="30">
        <f>IF(OR(D1693="",NOT(ISNUMBER(G1693))),"",D1693&amp;"|"&amp;YEAR(G1693)&amp;"-"&amp;RIGHT("0"&amp;MONTH(G1693),2)&amp;"-"&amp;RIGHT("0"&amp;DAY(G1693),2))</f>
        <v/>
      </c>
      <c r="J1693" s="52" t="n"/>
      <c r="K1693" s="25" t="n"/>
      <c r="L1693" s="29" t="n"/>
      <c r="M1693" s="25" t="n"/>
      <c r="N1693" s="25" t="n"/>
      <c r="O1693" s="23">
        <f>IF(A1693&amp;B1693&amp;C1693="","",IF(I1693="","Sem vínculo",IF(COUNTIF(oc_chave,I1693)&gt;0,"Vinculada","Previsão não encontrada")))</f>
        <v/>
      </c>
      <c r="P1693" s="39">
        <f>IF(ISNUMBER(H1693),YEAR(H1693),"")</f>
        <v/>
      </c>
      <c r="Q1693" s="23">
        <f>IF(D1693="","",IF(COUNTIF(pl_chave,D1693)&gt;0,"No plano atual","Fora do plano: histórico preservado"))</f>
        <v/>
      </c>
      <c r="R1693" s="23">
        <f>IF(A1693&amp;B1693&amp;C1693="","",IF(A1693="","ERRO: falta ID do registro",IF(COUNTIF(ex_id,A1693)&gt;1,"ERRO: ID do registro duplicado",IF(NOT(ISNUMBER(H1693)),"ERRO: data realizada ausente ou inválida",IF(AND(ISNUMBER(pcmd_emissao),N(H1693)&gt;N(pcmd_emissao)),"Verificar: realizada após a emissão","OK")))))</f>
        <v/>
      </c>
      <c r="S1693" s="53" t="n"/>
    </row>
    <row r="1694">
      <c r="A1694" s="25" t="n"/>
      <c r="B1694" s="29" t="n"/>
      <c r="C1694" s="25" t="n"/>
      <c r="D1694" s="23">
        <f>IF(OR(B1694="",C1694=""),"",B1694&amp;"|"&amp;C1694)</f>
        <v/>
      </c>
      <c r="E1694" s="29" t="n"/>
      <c r="F1694" s="52" t="n"/>
      <c r="G1694" s="49" t="n"/>
      <c r="H1694" s="49" t="n"/>
      <c r="I1694" s="30">
        <f>IF(OR(D1694="",NOT(ISNUMBER(G1694))),"",D1694&amp;"|"&amp;YEAR(G1694)&amp;"-"&amp;RIGHT("0"&amp;MONTH(G1694),2)&amp;"-"&amp;RIGHT("0"&amp;DAY(G1694),2))</f>
        <v/>
      </c>
      <c r="J1694" s="52" t="n"/>
      <c r="K1694" s="25" t="n"/>
      <c r="L1694" s="29" t="n"/>
      <c r="M1694" s="25" t="n"/>
      <c r="N1694" s="25" t="n"/>
      <c r="O1694" s="23">
        <f>IF(A1694&amp;B1694&amp;C1694="","",IF(I1694="","Sem vínculo",IF(COUNTIF(oc_chave,I1694)&gt;0,"Vinculada","Previsão não encontrada")))</f>
        <v/>
      </c>
      <c r="P1694" s="39">
        <f>IF(ISNUMBER(H1694),YEAR(H1694),"")</f>
        <v/>
      </c>
      <c r="Q1694" s="23">
        <f>IF(D1694="","",IF(COUNTIF(pl_chave,D1694)&gt;0,"No plano atual","Fora do plano: histórico preservado"))</f>
        <v/>
      </c>
      <c r="R1694" s="23">
        <f>IF(A1694&amp;B1694&amp;C1694="","",IF(A1694="","ERRO: falta ID do registro",IF(COUNTIF(ex_id,A1694)&gt;1,"ERRO: ID do registro duplicado",IF(NOT(ISNUMBER(H1694)),"ERRO: data realizada ausente ou inválida",IF(AND(ISNUMBER(pcmd_emissao),N(H1694)&gt;N(pcmd_emissao)),"Verificar: realizada após a emissão","OK")))))</f>
        <v/>
      </c>
      <c r="S1694" s="53" t="n"/>
    </row>
    <row r="1695">
      <c r="A1695" s="25" t="n"/>
      <c r="B1695" s="29" t="n"/>
      <c r="C1695" s="25" t="n"/>
      <c r="D1695" s="23">
        <f>IF(OR(B1695="",C1695=""),"",B1695&amp;"|"&amp;C1695)</f>
        <v/>
      </c>
      <c r="E1695" s="29" t="n"/>
      <c r="F1695" s="52" t="n"/>
      <c r="G1695" s="49" t="n"/>
      <c r="H1695" s="49" t="n"/>
      <c r="I1695" s="30">
        <f>IF(OR(D1695="",NOT(ISNUMBER(G1695))),"",D1695&amp;"|"&amp;YEAR(G1695)&amp;"-"&amp;RIGHT("0"&amp;MONTH(G1695),2)&amp;"-"&amp;RIGHT("0"&amp;DAY(G1695),2))</f>
        <v/>
      </c>
      <c r="J1695" s="52" t="n"/>
      <c r="K1695" s="25" t="n"/>
      <c r="L1695" s="29" t="n"/>
      <c r="M1695" s="25" t="n"/>
      <c r="N1695" s="25" t="n"/>
      <c r="O1695" s="23">
        <f>IF(A1695&amp;B1695&amp;C1695="","",IF(I1695="","Sem vínculo",IF(COUNTIF(oc_chave,I1695)&gt;0,"Vinculada","Previsão não encontrada")))</f>
        <v/>
      </c>
      <c r="P1695" s="39">
        <f>IF(ISNUMBER(H1695),YEAR(H1695),"")</f>
        <v/>
      </c>
      <c r="Q1695" s="23">
        <f>IF(D1695="","",IF(COUNTIF(pl_chave,D1695)&gt;0,"No plano atual","Fora do plano: histórico preservado"))</f>
        <v/>
      </c>
      <c r="R1695" s="23">
        <f>IF(A1695&amp;B1695&amp;C1695="","",IF(A1695="","ERRO: falta ID do registro",IF(COUNTIF(ex_id,A1695)&gt;1,"ERRO: ID do registro duplicado",IF(NOT(ISNUMBER(H1695)),"ERRO: data realizada ausente ou inválida",IF(AND(ISNUMBER(pcmd_emissao),N(H1695)&gt;N(pcmd_emissao)),"Verificar: realizada após a emissão","OK")))))</f>
        <v/>
      </c>
      <c r="S1695" s="53" t="n"/>
    </row>
    <row r="1696">
      <c r="A1696" s="25" t="n"/>
      <c r="B1696" s="29" t="n"/>
      <c r="C1696" s="25" t="n"/>
      <c r="D1696" s="23">
        <f>IF(OR(B1696="",C1696=""),"",B1696&amp;"|"&amp;C1696)</f>
        <v/>
      </c>
      <c r="E1696" s="29" t="n"/>
      <c r="F1696" s="52" t="n"/>
      <c r="G1696" s="49" t="n"/>
      <c r="H1696" s="49" t="n"/>
      <c r="I1696" s="30">
        <f>IF(OR(D1696="",NOT(ISNUMBER(G1696))),"",D1696&amp;"|"&amp;YEAR(G1696)&amp;"-"&amp;RIGHT("0"&amp;MONTH(G1696),2)&amp;"-"&amp;RIGHT("0"&amp;DAY(G1696),2))</f>
        <v/>
      </c>
      <c r="J1696" s="52" t="n"/>
      <c r="K1696" s="25" t="n"/>
      <c r="L1696" s="29" t="n"/>
      <c r="M1696" s="25" t="n"/>
      <c r="N1696" s="25" t="n"/>
      <c r="O1696" s="23">
        <f>IF(A1696&amp;B1696&amp;C1696="","",IF(I1696="","Sem vínculo",IF(COUNTIF(oc_chave,I1696)&gt;0,"Vinculada","Previsão não encontrada")))</f>
        <v/>
      </c>
      <c r="P1696" s="39">
        <f>IF(ISNUMBER(H1696),YEAR(H1696),"")</f>
        <v/>
      </c>
      <c r="Q1696" s="23">
        <f>IF(D1696="","",IF(COUNTIF(pl_chave,D1696)&gt;0,"No plano atual","Fora do plano: histórico preservado"))</f>
        <v/>
      </c>
      <c r="R1696" s="23">
        <f>IF(A1696&amp;B1696&amp;C1696="","",IF(A1696="","ERRO: falta ID do registro",IF(COUNTIF(ex_id,A1696)&gt;1,"ERRO: ID do registro duplicado",IF(NOT(ISNUMBER(H1696)),"ERRO: data realizada ausente ou inválida",IF(AND(ISNUMBER(pcmd_emissao),N(H1696)&gt;N(pcmd_emissao)),"Verificar: realizada após a emissão","OK")))))</f>
        <v/>
      </c>
      <c r="S1696" s="53" t="n"/>
    </row>
    <row r="1697">
      <c r="A1697" s="25" t="n"/>
      <c r="B1697" s="29" t="n"/>
      <c r="C1697" s="25" t="n"/>
      <c r="D1697" s="23">
        <f>IF(OR(B1697="",C1697=""),"",B1697&amp;"|"&amp;C1697)</f>
        <v/>
      </c>
      <c r="E1697" s="29" t="n"/>
      <c r="F1697" s="52" t="n"/>
      <c r="G1697" s="49" t="n"/>
      <c r="H1697" s="49" t="n"/>
      <c r="I1697" s="30">
        <f>IF(OR(D1697="",NOT(ISNUMBER(G1697))),"",D1697&amp;"|"&amp;YEAR(G1697)&amp;"-"&amp;RIGHT("0"&amp;MONTH(G1697),2)&amp;"-"&amp;RIGHT("0"&amp;DAY(G1697),2))</f>
        <v/>
      </c>
      <c r="J1697" s="52" t="n"/>
      <c r="K1697" s="25" t="n"/>
      <c r="L1697" s="29" t="n"/>
      <c r="M1697" s="25" t="n"/>
      <c r="N1697" s="25" t="n"/>
      <c r="O1697" s="23">
        <f>IF(A1697&amp;B1697&amp;C1697="","",IF(I1697="","Sem vínculo",IF(COUNTIF(oc_chave,I1697)&gt;0,"Vinculada","Previsão não encontrada")))</f>
        <v/>
      </c>
      <c r="P1697" s="39">
        <f>IF(ISNUMBER(H1697),YEAR(H1697),"")</f>
        <v/>
      </c>
      <c r="Q1697" s="23">
        <f>IF(D1697="","",IF(COUNTIF(pl_chave,D1697)&gt;0,"No plano atual","Fora do plano: histórico preservado"))</f>
        <v/>
      </c>
      <c r="R1697" s="23">
        <f>IF(A1697&amp;B1697&amp;C1697="","",IF(A1697="","ERRO: falta ID do registro",IF(COUNTIF(ex_id,A1697)&gt;1,"ERRO: ID do registro duplicado",IF(NOT(ISNUMBER(H1697)),"ERRO: data realizada ausente ou inválida",IF(AND(ISNUMBER(pcmd_emissao),N(H1697)&gt;N(pcmd_emissao)),"Verificar: realizada após a emissão","OK")))))</f>
        <v/>
      </c>
      <c r="S1697" s="53" t="n"/>
    </row>
    <row r="1698">
      <c r="A1698" s="25" t="n"/>
      <c r="B1698" s="29" t="n"/>
      <c r="C1698" s="25" t="n"/>
      <c r="D1698" s="23">
        <f>IF(OR(B1698="",C1698=""),"",B1698&amp;"|"&amp;C1698)</f>
        <v/>
      </c>
      <c r="E1698" s="29" t="n"/>
      <c r="F1698" s="52" t="n"/>
      <c r="G1698" s="49" t="n"/>
      <c r="H1698" s="49" t="n"/>
      <c r="I1698" s="30">
        <f>IF(OR(D1698="",NOT(ISNUMBER(G1698))),"",D1698&amp;"|"&amp;YEAR(G1698)&amp;"-"&amp;RIGHT("0"&amp;MONTH(G1698),2)&amp;"-"&amp;RIGHT("0"&amp;DAY(G1698),2))</f>
        <v/>
      </c>
      <c r="J1698" s="52" t="n"/>
      <c r="K1698" s="25" t="n"/>
      <c r="L1698" s="29" t="n"/>
      <c r="M1698" s="25" t="n"/>
      <c r="N1698" s="25" t="n"/>
      <c r="O1698" s="23">
        <f>IF(A1698&amp;B1698&amp;C1698="","",IF(I1698="","Sem vínculo",IF(COUNTIF(oc_chave,I1698)&gt;0,"Vinculada","Previsão não encontrada")))</f>
        <v/>
      </c>
      <c r="P1698" s="39">
        <f>IF(ISNUMBER(H1698),YEAR(H1698),"")</f>
        <v/>
      </c>
      <c r="Q1698" s="23">
        <f>IF(D1698="","",IF(COUNTIF(pl_chave,D1698)&gt;0,"No plano atual","Fora do plano: histórico preservado"))</f>
        <v/>
      </c>
      <c r="R1698" s="23">
        <f>IF(A1698&amp;B1698&amp;C1698="","",IF(A1698="","ERRO: falta ID do registro",IF(COUNTIF(ex_id,A1698)&gt;1,"ERRO: ID do registro duplicado",IF(NOT(ISNUMBER(H1698)),"ERRO: data realizada ausente ou inválida",IF(AND(ISNUMBER(pcmd_emissao),N(H1698)&gt;N(pcmd_emissao)),"Verificar: realizada após a emissão","OK")))))</f>
        <v/>
      </c>
      <c r="S1698" s="53" t="n"/>
    </row>
    <row r="1699">
      <c r="A1699" s="25" t="n"/>
      <c r="B1699" s="29" t="n"/>
      <c r="C1699" s="25" t="n"/>
      <c r="D1699" s="23">
        <f>IF(OR(B1699="",C1699=""),"",B1699&amp;"|"&amp;C1699)</f>
        <v/>
      </c>
      <c r="E1699" s="29" t="n"/>
      <c r="F1699" s="52" t="n"/>
      <c r="G1699" s="49" t="n"/>
      <c r="H1699" s="49" t="n"/>
      <c r="I1699" s="30">
        <f>IF(OR(D1699="",NOT(ISNUMBER(G1699))),"",D1699&amp;"|"&amp;YEAR(G1699)&amp;"-"&amp;RIGHT("0"&amp;MONTH(G1699),2)&amp;"-"&amp;RIGHT("0"&amp;DAY(G1699),2))</f>
        <v/>
      </c>
      <c r="J1699" s="52" t="n"/>
      <c r="K1699" s="25" t="n"/>
      <c r="L1699" s="29" t="n"/>
      <c r="M1699" s="25" t="n"/>
      <c r="N1699" s="25" t="n"/>
      <c r="O1699" s="23">
        <f>IF(A1699&amp;B1699&amp;C1699="","",IF(I1699="","Sem vínculo",IF(COUNTIF(oc_chave,I1699)&gt;0,"Vinculada","Previsão não encontrada")))</f>
        <v/>
      </c>
      <c r="P1699" s="39">
        <f>IF(ISNUMBER(H1699),YEAR(H1699),"")</f>
        <v/>
      </c>
      <c r="Q1699" s="23">
        <f>IF(D1699="","",IF(COUNTIF(pl_chave,D1699)&gt;0,"No plano atual","Fora do plano: histórico preservado"))</f>
        <v/>
      </c>
      <c r="R1699" s="23">
        <f>IF(A1699&amp;B1699&amp;C1699="","",IF(A1699="","ERRO: falta ID do registro",IF(COUNTIF(ex_id,A1699)&gt;1,"ERRO: ID do registro duplicado",IF(NOT(ISNUMBER(H1699)),"ERRO: data realizada ausente ou inválida",IF(AND(ISNUMBER(pcmd_emissao),N(H1699)&gt;N(pcmd_emissao)),"Verificar: realizada após a emissão","OK")))))</f>
        <v/>
      </c>
      <c r="S1699" s="53" t="n"/>
    </row>
    <row r="1700">
      <c r="A1700" s="25" t="n"/>
      <c r="B1700" s="29" t="n"/>
      <c r="C1700" s="25" t="n"/>
      <c r="D1700" s="23">
        <f>IF(OR(B1700="",C1700=""),"",B1700&amp;"|"&amp;C1700)</f>
        <v/>
      </c>
      <c r="E1700" s="29" t="n"/>
      <c r="F1700" s="52" t="n"/>
      <c r="G1700" s="49" t="n"/>
      <c r="H1700" s="49" t="n"/>
      <c r="I1700" s="30">
        <f>IF(OR(D1700="",NOT(ISNUMBER(G1700))),"",D1700&amp;"|"&amp;YEAR(G1700)&amp;"-"&amp;RIGHT("0"&amp;MONTH(G1700),2)&amp;"-"&amp;RIGHT("0"&amp;DAY(G1700),2))</f>
        <v/>
      </c>
      <c r="J1700" s="52" t="n"/>
      <c r="K1700" s="25" t="n"/>
      <c r="L1700" s="29" t="n"/>
      <c r="M1700" s="25" t="n"/>
      <c r="N1700" s="25" t="n"/>
      <c r="O1700" s="23">
        <f>IF(A1700&amp;B1700&amp;C1700="","",IF(I1700="","Sem vínculo",IF(COUNTIF(oc_chave,I1700)&gt;0,"Vinculada","Previsão não encontrada")))</f>
        <v/>
      </c>
      <c r="P1700" s="39">
        <f>IF(ISNUMBER(H1700),YEAR(H1700),"")</f>
        <v/>
      </c>
      <c r="Q1700" s="23">
        <f>IF(D1700="","",IF(COUNTIF(pl_chave,D1700)&gt;0,"No plano atual","Fora do plano: histórico preservado"))</f>
        <v/>
      </c>
      <c r="R1700" s="23">
        <f>IF(A1700&amp;B1700&amp;C1700="","",IF(A1700="","ERRO: falta ID do registro",IF(COUNTIF(ex_id,A1700)&gt;1,"ERRO: ID do registro duplicado",IF(NOT(ISNUMBER(H1700)),"ERRO: data realizada ausente ou inválida",IF(AND(ISNUMBER(pcmd_emissao),N(H1700)&gt;N(pcmd_emissao)),"Verificar: realizada após a emissão","OK")))))</f>
        <v/>
      </c>
      <c r="S1700" s="53" t="n"/>
    </row>
    <row r="1701">
      <c r="A1701" s="25" t="n"/>
      <c r="B1701" s="29" t="n"/>
      <c r="C1701" s="25" t="n"/>
      <c r="D1701" s="23">
        <f>IF(OR(B1701="",C1701=""),"",B1701&amp;"|"&amp;C1701)</f>
        <v/>
      </c>
      <c r="E1701" s="29" t="n"/>
      <c r="F1701" s="52" t="n"/>
      <c r="G1701" s="49" t="n"/>
      <c r="H1701" s="49" t="n"/>
      <c r="I1701" s="30">
        <f>IF(OR(D1701="",NOT(ISNUMBER(G1701))),"",D1701&amp;"|"&amp;YEAR(G1701)&amp;"-"&amp;RIGHT("0"&amp;MONTH(G1701),2)&amp;"-"&amp;RIGHT("0"&amp;DAY(G1701),2))</f>
        <v/>
      </c>
      <c r="J1701" s="52" t="n"/>
      <c r="K1701" s="25" t="n"/>
      <c r="L1701" s="29" t="n"/>
      <c r="M1701" s="25" t="n"/>
      <c r="N1701" s="25" t="n"/>
      <c r="O1701" s="23">
        <f>IF(A1701&amp;B1701&amp;C1701="","",IF(I1701="","Sem vínculo",IF(COUNTIF(oc_chave,I1701)&gt;0,"Vinculada","Previsão não encontrada")))</f>
        <v/>
      </c>
      <c r="P1701" s="39">
        <f>IF(ISNUMBER(H1701),YEAR(H1701),"")</f>
        <v/>
      </c>
      <c r="Q1701" s="23">
        <f>IF(D1701="","",IF(COUNTIF(pl_chave,D1701)&gt;0,"No plano atual","Fora do plano: histórico preservado"))</f>
        <v/>
      </c>
      <c r="R1701" s="23">
        <f>IF(A1701&amp;B1701&amp;C1701="","",IF(A1701="","ERRO: falta ID do registro",IF(COUNTIF(ex_id,A1701)&gt;1,"ERRO: ID do registro duplicado",IF(NOT(ISNUMBER(H1701)),"ERRO: data realizada ausente ou inválida",IF(AND(ISNUMBER(pcmd_emissao),N(H1701)&gt;N(pcmd_emissao)),"Verificar: realizada após a emissão","OK")))))</f>
        <v/>
      </c>
      <c r="S1701" s="53" t="n"/>
    </row>
    <row r="1702">
      <c r="A1702" s="25" t="n"/>
      <c r="B1702" s="29" t="n"/>
      <c r="C1702" s="25" t="n"/>
      <c r="D1702" s="23">
        <f>IF(OR(B1702="",C1702=""),"",B1702&amp;"|"&amp;C1702)</f>
        <v/>
      </c>
      <c r="E1702" s="29" t="n"/>
      <c r="F1702" s="52" t="n"/>
      <c r="G1702" s="49" t="n"/>
      <c r="H1702" s="49" t="n"/>
      <c r="I1702" s="30">
        <f>IF(OR(D1702="",NOT(ISNUMBER(G1702))),"",D1702&amp;"|"&amp;YEAR(G1702)&amp;"-"&amp;RIGHT("0"&amp;MONTH(G1702),2)&amp;"-"&amp;RIGHT("0"&amp;DAY(G1702),2))</f>
        <v/>
      </c>
      <c r="J1702" s="52" t="n"/>
      <c r="K1702" s="25" t="n"/>
      <c r="L1702" s="29" t="n"/>
      <c r="M1702" s="25" t="n"/>
      <c r="N1702" s="25" t="n"/>
      <c r="O1702" s="23">
        <f>IF(A1702&amp;B1702&amp;C1702="","",IF(I1702="","Sem vínculo",IF(COUNTIF(oc_chave,I1702)&gt;0,"Vinculada","Previsão não encontrada")))</f>
        <v/>
      </c>
      <c r="P1702" s="39">
        <f>IF(ISNUMBER(H1702),YEAR(H1702),"")</f>
        <v/>
      </c>
      <c r="Q1702" s="23">
        <f>IF(D1702="","",IF(COUNTIF(pl_chave,D1702)&gt;0,"No plano atual","Fora do plano: histórico preservado"))</f>
        <v/>
      </c>
      <c r="R1702" s="23">
        <f>IF(A1702&amp;B1702&amp;C1702="","",IF(A1702="","ERRO: falta ID do registro",IF(COUNTIF(ex_id,A1702)&gt;1,"ERRO: ID do registro duplicado",IF(NOT(ISNUMBER(H1702)),"ERRO: data realizada ausente ou inválida",IF(AND(ISNUMBER(pcmd_emissao),N(H1702)&gt;N(pcmd_emissao)),"Verificar: realizada após a emissão","OK")))))</f>
        <v/>
      </c>
      <c r="S1702" s="53" t="n"/>
    </row>
    <row r="1703">
      <c r="A1703" s="25" t="n"/>
      <c r="B1703" s="29" t="n"/>
      <c r="C1703" s="25" t="n"/>
      <c r="D1703" s="23">
        <f>IF(OR(B1703="",C1703=""),"",B1703&amp;"|"&amp;C1703)</f>
        <v/>
      </c>
      <c r="E1703" s="29" t="n"/>
      <c r="F1703" s="52" t="n"/>
      <c r="G1703" s="49" t="n"/>
      <c r="H1703" s="49" t="n"/>
      <c r="I1703" s="30">
        <f>IF(OR(D1703="",NOT(ISNUMBER(G1703))),"",D1703&amp;"|"&amp;YEAR(G1703)&amp;"-"&amp;RIGHT("0"&amp;MONTH(G1703),2)&amp;"-"&amp;RIGHT("0"&amp;DAY(G1703),2))</f>
        <v/>
      </c>
      <c r="J1703" s="52" t="n"/>
      <c r="K1703" s="25" t="n"/>
      <c r="L1703" s="29" t="n"/>
      <c r="M1703" s="25" t="n"/>
      <c r="N1703" s="25" t="n"/>
      <c r="O1703" s="23">
        <f>IF(A1703&amp;B1703&amp;C1703="","",IF(I1703="","Sem vínculo",IF(COUNTIF(oc_chave,I1703)&gt;0,"Vinculada","Previsão não encontrada")))</f>
        <v/>
      </c>
      <c r="P1703" s="39">
        <f>IF(ISNUMBER(H1703),YEAR(H1703),"")</f>
        <v/>
      </c>
      <c r="Q1703" s="23">
        <f>IF(D1703="","",IF(COUNTIF(pl_chave,D1703)&gt;0,"No plano atual","Fora do plano: histórico preservado"))</f>
        <v/>
      </c>
      <c r="R1703" s="23">
        <f>IF(A1703&amp;B1703&amp;C1703="","",IF(A1703="","ERRO: falta ID do registro",IF(COUNTIF(ex_id,A1703)&gt;1,"ERRO: ID do registro duplicado",IF(NOT(ISNUMBER(H1703)),"ERRO: data realizada ausente ou inválida",IF(AND(ISNUMBER(pcmd_emissao),N(H1703)&gt;N(pcmd_emissao)),"Verificar: realizada após a emissão","OK")))))</f>
        <v/>
      </c>
      <c r="S1703" s="53" t="n"/>
    </row>
    <row r="1704">
      <c r="A1704" s="25" t="n"/>
      <c r="B1704" s="29" t="n"/>
      <c r="C1704" s="25" t="n"/>
      <c r="D1704" s="23">
        <f>IF(OR(B1704="",C1704=""),"",B1704&amp;"|"&amp;C1704)</f>
        <v/>
      </c>
      <c r="E1704" s="29" t="n"/>
      <c r="F1704" s="52" t="n"/>
      <c r="G1704" s="49" t="n"/>
      <c r="H1704" s="49" t="n"/>
      <c r="I1704" s="30">
        <f>IF(OR(D1704="",NOT(ISNUMBER(G1704))),"",D1704&amp;"|"&amp;YEAR(G1704)&amp;"-"&amp;RIGHT("0"&amp;MONTH(G1704),2)&amp;"-"&amp;RIGHT("0"&amp;DAY(G1704),2))</f>
        <v/>
      </c>
      <c r="J1704" s="52" t="n"/>
      <c r="K1704" s="25" t="n"/>
      <c r="L1704" s="29" t="n"/>
      <c r="M1704" s="25" t="n"/>
      <c r="N1704" s="25" t="n"/>
      <c r="O1704" s="23">
        <f>IF(A1704&amp;B1704&amp;C1704="","",IF(I1704="","Sem vínculo",IF(COUNTIF(oc_chave,I1704)&gt;0,"Vinculada","Previsão não encontrada")))</f>
        <v/>
      </c>
      <c r="P1704" s="39">
        <f>IF(ISNUMBER(H1704),YEAR(H1704),"")</f>
        <v/>
      </c>
      <c r="Q1704" s="23">
        <f>IF(D1704="","",IF(COUNTIF(pl_chave,D1704)&gt;0,"No plano atual","Fora do plano: histórico preservado"))</f>
        <v/>
      </c>
      <c r="R1704" s="23">
        <f>IF(A1704&amp;B1704&amp;C1704="","",IF(A1704="","ERRO: falta ID do registro",IF(COUNTIF(ex_id,A1704)&gt;1,"ERRO: ID do registro duplicado",IF(NOT(ISNUMBER(H1704)),"ERRO: data realizada ausente ou inválida",IF(AND(ISNUMBER(pcmd_emissao),N(H1704)&gt;N(pcmd_emissao)),"Verificar: realizada após a emissão","OK")))))</f>
        <v/>
      </c>
      <c r="S1704" s="53" t="n"/>
    </row>
    <row r="1705">
      <c r="A1705" s="25" t="n"/>
      <c r="B1705" s="29" t="n"/>
      <c r="C1705" s="25" t="n"/>
      <c r="D1705" s="23">
        <f>IF(OR(B1705="",C1705=""),"",B1705&amp;"|"&amp;C1705)</f>
        <v/>
      </c>
      <c r="E1705" s="29" t="n"/>
      <c r="F1705" s="52" t="n"/>
      <c r="G1705" s="49" t="n"/>
      <c r="H1705" s="49" t="n"/>
      <c r="I1705" s="30">
        <f>IF(OR(D1705="",NOT(ISNUMBER(G1705))),"",D1705&amp;"|"&amp;YEAR(G1705)&amp;"-"&amp;RIGHT("0"&amp;MONTH(G1705),2)&amp;"-"&amp;RIGHT("0"&amp;DAY(G1705),2))</f>
        <v/>
      </c>
      <c r="J1705" s="52" t="n"/>
      <c r="K1705" s="25" t="n"/>
      <c r="L1705" s="29" t="n"/>
      <c r="M1705" s="25" t="n"/>
      <c r="N1705" s="25" t="n"/>
      <c r="O1705" s="23">
        <f>IF(A1705&amp;B1705&amp;C1705="","",IF(I1705="","Sem vínculo",IF(COUNTIF(oc_chave,I1705)&gt;0,"Vinculada","Previsão não encontrada")))</f>
        <v/>
      </c>
      <c r="P1705" s="39">
        <f>IF(ISNUMBER(H1705),YEAR(H1705),"")</f>
        <v/>
      </c>
      <c r="Q1705" s="23">
        <f>IF(D1705="","",IF(COUNTIF(pl_chave,D1705)&gt;0,"No plano atual","Fora do plano: histórico preservado"))</f>
        <v/>
      </c>
      <c r="R1705" s="23">
        <f>IF(A1705&amp;B1705&amp;C1705="","",IF(A1705="","ERRO: falta ID do registro",IF(COUNTIF(ex_id,A1705)&gt;1,"ERRO: ID do registro duplicado",IF(NOT(ISNUMBER(H1705)),"ERRO: data realizada ausente ou inválida",IF(AND(ISNUMBER(pcmd_emissao),N(H1705)&gt;N(pcmd_emissao)),"Verificar: realizada após a emissão","OK")))))</f>
        <v/>
      </c>
      <c r="S1705" s="53" t="n"/>
    </row>
    <row r="1706">
      <c r="A1706" s="25" t="n"/>
      <c r="B1706" s="29" t="n"/>
      <c r="C1706" s="25" t="n"/>
      <c r="D1706" s="23">
        <f>IF(OR(B1706="",C1706=""),"",B1706&amp;"|"&amp;C1706)</f>
        <v/>
      </c>
      <c r="E1706" s="29" t="n"/>
      <c r="F1706" s="52" t="n"/>
      <c r="G1706" s="49" t="n"/>
      <c r="H1706" s="49" t="n"/>
      <c r="I1706" s="30">
        <f>IF(OR(D1706="",NOT(ISNUMBER(G1706))),"",D1706&amp;"|"&amp;YEAR(G1706)&amp;"-"&amp;RIGHT("0"&amp;MONTH(G1706),2)&amp;"-"&amp;RIGHT("0"&amp;DAY(G1706),2))</f>
        <v/>
      </c>
      <c r="J1706" s="52" t="n"/>
      <c r="K1706" s="25" t="n"/>
      <c r="L1706" s="29" t="n"/>
      <c r="M1706" s="25" t="n"/>
      <c r="N1706" s="25" t="n"/>
      <c r="O1706" s="23">
        <f>IF(A1706&amp;B1706&amp;C1706="","",IF(I1706="","Sem vínculo",IF(COUNTIF(oc_chave,I1706)&gt;0,"Vinculada","Previsão não encontrada")))</f>
        <v/>
      </c>
      <c r="P1706" s="39">
        <f>IF(ISNUMBER(H1706),YEAR(H1706),"")</f>
        <v/>
      </c>
      <c r="Q1706" s="23">
        <f>IF(D1706="","",IF(COUNTIF(pl_chave,D1706)&gt;0,"No plano atual","Fora do plano: histórico preservado"))</f>
        <v/>
      </c>
      <c r="R1706" s="23">
        <f>IF(A1706&amp;B1706&amp;C1706="","",IF(A1706="","ERRO: falta ID do registro",IF(COUNTIF(ex_id,A1706)&gt;1,"ERRO: ID do registro duplicado",IF(NOT(ISNUMBER(H1706)),"ERRO: data realizada ausente ou inválida",IF(AND(ISNUMBER(pcmd_emissao),N(H1706)&gt;N(pcmd_emissao)),"Verificar: realizada após a emissão","OK")))))</f>
        <v/>
      </c>
      <c r="S1706" s="53" t="n"/>
    </row>
    <row r="1707">
      <c r="A1707" s="25" t="n"/>
      <c r="B1707" s="29" t="n"/>
      <c r="C1707" s="25" t="n"/>
      <c r="D1707" s="23">
        <f>IF(OR(B1707="",C1707=""),"",B1707&amp;"|"&amp;C1707)</f>
        <v/>
      </c>
      <c r="E1707" s="29" t="n"/>
      <c r="F1707" s="52" t="n"/>
      <c r="G1707" s="49" t="n"/>
      <c r="H1707" s="49" t="n"/>
      <c r="I1707" s="30">
        <f>IF(OR(D1707="",NOT(ISNUMBER(G1707))),"",D1707&amp;"|"&amp;YEAR(G1707)&amp;"-"&amp;RIGHT("0"&amp;MONTH(G1707),2)&amp;"-"&amp;RIGHT("0"&amp;DAY(G1707),2))</f>
        <v/>
      </c>
      <c r="J1707" s="52" t="n"/>
      <c r="K1707" s="25" t="n"/>
      <c r="L1707" s="29" t="n"/>
      <c r="M1707" s="25" t="n"/>
      <c r="N1707" s="25" t="n"/>
      <c r="O1707" s="23">
        <f>IF(A1707&amp;B1707&amp;C1707="","",IF(I1707="","Sem vínculo",IF(COUNTIF(oc_chave,I1707)&gt;0,"Vinculada","Previsão não encontrada")))</f>
        <v/>
      </c>
      <c r="P1707" s="39">
        <f>IF(ISNUMBER(H1707),YEAR(H1707),"")</f>
        <v/>
      </c>
      <c r="Q1707" s="23">
        <f>IF(D1707="","",IF(COUNTIF(pl_chave,D1707)&gt;0,"No plano atual","Fora do plano: histórico preservado"))</f>
        <v/>
      </c>
      <c r="R1707" s="23">
        <f>IF(A1707&amp;B1707&amp;C1707="","",IF(A1707="","ERRO: falta ID do registro",IF(COUNTIF(ex_id,A1707)&gt;1,"ERRO: ID do registro duplicado",IF(NOT(ISNUMBER(H1707)),"ERRO: data realizada ausente ou inválida",IF(AND(ISNUMBER(pcmd_emissao),N(H1707)&gt;N(pcmd_emissao)),"Verificar: realizada após a emissão","OK")))))</f>
        <v/>
      </c>
      <c r="S1707" s="53" t="n"/>
    </row>
    <row r="1708">
      <c r="A1708" s="25" t="n"/>
      <c r="B1708" s="29" t="n"/>
      <c r="C1708" s="25" t="n"/>
      <c r="D1708" s="23">
        <f>IF(OR(B1708="",C1708=""),"",B1708&amp;"|"&amp;C1708)</f>
        <v/>
      </c>
      <c r="E1708" s="29" t="n"/>
      <c r="F1708" s="52" t="n"/>
      <c r="G1708" s="49" t="n"/>
      <c r="H1708" s="49" t="n"/>
      <c r="I1708" s="30">
        <f>IF(OR(D1708="",NOT(ISNUMBER(G1708))),"",D1708&amp;"|"&amp;YEAR(G1708)&amp;"-"&amp;RIGHT("0"&amp;MONTH(G1708),2)&amp;"-"&amp;RIGHT("0"&amp;DAY(G1708),2))</f>
        <v/>
      </c>
      <c r="J1708" s="52" t="n"/>
      <c r="K1708" s="25" t="n"/>
      <c r="L1708" s="29" t="n"/>
      <c r="M1708" s="25" t="n"/>
      <c r="N1708" s="25" t="n"/>
      <c r="O1708" s="23">
        <f>IF(A1708&amp;B1708&amp;C1708="","",IF(I1708="","Sem vínculo",IF(COUNTIF(oc_chave,I1708)&gt;0,"Vinculada","Previsão não encontrada")))</f>
        <v/>
      </c>
      <c r="P1708" s="39">
        <f>IF(ISNUMBER(H1708),YEAR(H1708),"")</f>
        <v/>
      </c>
      <c r="Q1708" s="23">
        <f>IF(D1708="","",IF(COUNTIF(pl_chave,D1708)&gt;0,"No plano atual","Fora do plano: histórico preservado"))</f>
        <v/>
      </c>
      <c r="R1708" s="23">
        <f>IF(A1708&amp;B1708&amp;C1708="","",IF(A1708="","ERRO: falta ID do registro",IF(COUNTIF(ex_id,A1708)&gt;1,"ERRO: ID do registro duplicado",IF(NOT(ISNUMBER(H1708)),"ERRO: data realizada ausente ou inválida",IF(AND(ISNUMBER(pcmd_emissao),N(H1708)&gt;N(pcmd_emissao)),"Verificar: realizada após a emissão","OK")))))</f>
        <v/>
      </c>
      <c r="S1708" s="53" t="n"/>
    </row>
    <row r="1709">
      <c r="A1709" s="25" t="n"/>
      <c r="B1709" s="29" t="n"/>
      <c r="C1709" s="25" t="n"/>
      <c r="D1709" s="23">
        <f>IF(OR(B1709="",C1709=""),"",B1709&amp;"|"&amp;C1709)</f>
        <v/>
      </c>
      <c r="E1709" s="29" t="n"/>
      <c r="F1709" s="52" t="n"/>
      <c r="G1709" s="49" t="n"/>
      <c r="H1709" s="49" t="n"/>
      <c r="I1709" s="30">
        <f>IF(OR(D1709="",NOT(ISNUMBER(G1709))),"",D1709&amp;"|"&amp;YEAR(G1709)&amp;"-"&amp;RIGHT("0"&amp;MONTH(G1709),2)&amp;"-"&amp;RIGHT("0"&amp;DAY(G1709),2))</f>
        <v/>
      </c>
      <c r="J1709" s="52" t="n"/>
      <c r="K1709" s="25" t="n"/>
      <c r="L1709" s="29" t="n"/>
      <c r="M1709" s="25" t="n"/>
      <c r="N1709" s="25" t="n"/>
      <c r="O1709" s="23">
        <f>IF(A1709&amp;B1709&amp;C1709="","",IF(I1709="","Sem vínculo",IF(COUNTIF(oc_chave,I1709)&gt;0,"Vinculada","Previsão não encontrada")))</f>
        <v/>
      </c>
      <c r="P1709" s="39">
        <f>IF(ISNUMBER(H1709),YEAR(H1709),"")</f>
        <v/>
      </c>
      <c r="Q1709" s="23">
        <f>IF(D1709="","",IF(COUNTIF(pl_chave,D1709)&gt;0,"No plano atual","Fora do plano: histórico preservado"))</f>
        <v/>
      </c>
      <c r="R1709" s="23">
        <f>IF(A1709&amp;B1709&amp;C1709="","",IF(A1709="","ERRO: falta ID do registro",IF(COUNTIF(ex_id,A1709)&gt;1,"ERRO: ID do registro duplicado",IF(NOT(ISNUMBER(H1709)),"ERRO: data realizada ausente ou inválida",IF(AND(ISNUMBER(pcmd_emissao),N(H1709)&gt;N(pcmd_emissao)),"Verificar: realizada após a emissão","OK")))))</f>
        <v/>
      </c>
      <c r="S1709" s="53" t="n"/>
    </row>
    <row r="1710">
      <c r="A1710" s="25" t="n"/>
      <c r="B1710" s="29" t="n"/>
      <c r="C1710" s="25" t="n"/>
      <c r="D1710" s="23">
        <f>IF(OR(B1710="",C1710=""),"",B1710&amp;"|"&amp;C1710)</f>
        <v/>
      </c>
      <c r="E1710" s="29" t="n"/>
      <c r="F1710" s="52" t="n"/>
      <c r="G1710" s="49" t="n"/>
      <c r="H1710" s="49" t="n"/>
      <c r="I1710" s="30">
        <f>IF(OR(D1710="",NOT(ISNUMBER(G1710))),"",D1710&amp;"|"&amp;YEAR(G1710)&amp;"-"&amp;RIGHT("0"&amp;MONTH(G1710),2)&amp;"-"&amp;RIGHT("0"&amp;DAY(G1710),2))</f>
        <v/>
      </c>
      <c r="J1710" s="52" t="n"/>
      <c r="K1710" s="25" t="n"/>
      <c r="L1710" s="29" t="n"/>
      <c r="M1710" s="25" t="n"/>
      <c r="N1710" s="25" t="n"/>
      <c r="O1710" s="23">
        <f>IF(A1710&amp;B1710&amp;C1710="","",IF(I1710="","Sem vínculo",IF(COUNTIF(oc_chave,I1710)&gt;0,"Vinculada","Previsão não encontrada")))</f>
        <v/>
      </c>
      <c r="P1710" s="39">
        <f>IF(ISNUMBER(H1710),YEAR(H1710),"")</f>
        <v/>
      </c>
      <c r="Q1710" s="23">
        <f>IF(D1710="","",IF(COUNTIF(pl_chave,D1710)&gt;0,"No plano atual","Fora do plano: histórico preservado"))</f>
        <v/>
      </c>
      <c r="R1710" s="23">
        <f>IF(A1710&amp;B1710&amp;C1710="","",IF(A1710="","ERRO: falta ID do registro",IF(COUNTIF(ex_id,A1710)&gt;1,"ERRO: ID do registro duplicado",IF(NOT(ISNUMBER(H1710)),"ERRO: data realizada ausente ou inválida",IF(AND(ISNUMBER(pcmd_emissao),N(H1710)&gt;N(pcmd_emissao)),"Verificar: realizada após a emissão","OK")))))</f>
        <v/>
      </c>
      <c r="S1710" s="53" t="n"/>
    </row>
    <row r="1711">
      <c r="A1711" s="25" t="n"/>
      <c r="B1711" s="29" t="n"/>
      <c r="C1711" s="25" t="n"/>
      <c r="D1711" s="23">
        <f>IF(OR(B1711="",C1711=""),"",B1711&amp;"|"&amp;C1711)</f>
        <v/>
      </c>
      <c r="E1711" s="29" t="n"/>
      <c r="F1711" s="52" t="n"/>
      <c r="G1711" s="49" t="n"/>
      <c r="H1711" s="49" t="n"/>
      <c r="I1711" s="30">
        <f>IF(OR(D1711="",NOT(ISNUMBER(G1711))),"",D1711&amp;"|"&amp;YEAR(G1711)&amp;"-"&amp;RIGHT("0"&amp;MONTH(G1711),2)&amp;"-"&amp;RIGHT("0"&amp;DAY(G1711),2))</f>
        <v/>
      </c>
      <c r="J1711" s="52" t="n"/>
      <c r="K1711" s="25" t="n"/>
      <c r="L1711" s="29" t="n"/>
      <c r="M1711" s="25" t="n"/>
      <c r="N1711" s="25" t="n"/>
      <c r="O1711" s="23">
        <f>IF(A1711&amp;B1711&amp;C1711="","",IF(I1711="","Sem vínculo",IF(COUNTIF(oc_chave,I1711)&gt;0,"Vinculada","Previsão não encontrada")))</f>
        <v/>
      </c>
      <c r="P1711" s="39">
        <f>IF(ISNUMBER(H1711),YEAR(H1711),"")</f>
        <v/>
      </c>
      <c r="Q1711" s="23">
        <f>IF(D1711="","",IF(COUNTIF(pl_chave,D1711)&gt;0,"No plano atual","Fora do plano: histórico preservado"))</f>
        <v/>
      </c>
      <c r="R1711" s="23">
        <f>IF(A1711&amp;B1711&amp;C1711="","",IF(A1711="","ERRO: falta ID do registro",IF(COUNTIF(ex_id,A1711)&gt;1,"ERRO: ID do registro duplicado",IF(NOT(ISNUMBER(H1711)),"ERRO: data realizada ausente ou inválida",IF(AND(ISNUMBER(pcmd_emissao),N(H1711)&gt;N(pcmd_emissao)),"Verificar: realizada após a emissão","OK")))))</f>
        <v/>
      </c>
      <c r="S1711" s="53" t="n"/>
    </row>
    <row r="1712">
      <c r="A1712" s="25" t="n"/>
      <c r="B1712" s="29" t="n"/>
      <c r="C1712" s="25" t="n"/>
      <c r="D1712" s="23">
        <f>IF(OR(B1712="",C1712=""),"",B1712&amp;"|"&amp;C1712)</f>
        <v/>
      </c>
      <c r="E1712" s="29" t="n"/>
      <c r="F1712" s="52" t="n"/>
      <c r="G1712" s="49" t="n"/>
      <c r="H1712" s="49" t="n"/>
      <c r="I1712" s="30">
        <f>IF(OR(D1712="",NOT(ISNUMBER(G1712))),"",D1712&amp;"|"&amp;YEAR(G1712)&amp;"-"&amp;RIGHT("0"&amp;MONTH(G1712),2)&amp;"-"&amp;RIGHT("0"&amp;DAY(G1712),2))</f>
        <v/>
      </c>
      <c r="J1712" s="52" t="n"/>
      <c r="K1712" s="25" t="n"/>
      <c r="L1712" s="29" t="n"/>
      <c r="M1712" s="25" t="n"/>
      <c r="N1712" s="25" t="n"/>
      <c r="O1712" s="23">
        <f>IF(A1712&amp;B1712&amp;C1712="","",IF(I1712="","Sem vínculo",IF(COUNTIF(oc_chave,I1712)&gt;0,"Vinculada","Previsão não encontrada")))</f>
        <v/>
      </c>
      <c r="P1712" s="39">
        <f>IF(ISNUMBER(H1712),YEAR(H1712),"")</f>
        <v/>
      </c>
      <c r="Q1712" s="23">
        <f>IF(D1712="","",IF(COUNTIF(pl_chave,D1712)&gt;0,"No plano atual","Fora do plano: histórico preservado"))</f>
        <v/>
      </c>
      <c r="R1712" s="23">
        <f>IF(A1712&amp;B1712&amp;C1712="","",IF(A1712="","ERRO: falta ID do registro",IF(COUNTIF(ex_id,A1712)&gt;1,"ERRO: ID do registro duplicado",IF(NOT(ISNUMBER(H1712)),"ERRO: data realizada ausente ou inválida",IF(AND(ISNUMBER(pcmd_emissao),N(H1712)&gt;N(pcmd_emissao)),"Verificar: realizada após a emissão","OK")))))</f>
        <v/>
      </c>
      <c r="S1712" s="53" t="n"/>
    </row>
    <row r="1713">
      <c r="A1713" s="25" t="n"/>
      <c r="B1713" s="29" t="n"/>
      <c r="C1713" s="25" t="n"/>
      <c r="D1713" s="23">
        <f>IF(OR(B1713="",C1713=""),"",B1713&amp;"|"&amp;C1713)</f>
        <v/>
      </c>
      <c r="E1713" s="29" t="n"/>
      <c r="F1713" s="52" t="n"/>
      <c r="G1713" s="49" t="n"/>
      <c r="H1713" s="49" t="n"/>
      <c r="I1713" s="30">
        <f>IF(OR(D1713="",NOT(ISNUMBER(G1713))),"",D1713&amp;"|"&amp;YEAR(G1713)&amp;"-"&amp;RIGHT("0"&amp;MONTH(G1713),2)&amp;"-"&amp;RIGHT("0"&amp;DAY(G1713),2))</f>
        <v/>
      </c>
      <c r="J1713" s="52" t="n"/>
      <c r="K1713" s="25" t="n"/>
      <c r="L1713" s="29" t="n"/>
      <c r="M1713" s="25" t="n"/>
      <c r="N1713" s="25" t="n"/>
      <c r="O1713" s="23">
        <f>IF(A1713&amp;B1713&amp;C1713="","",IF(I1713="","Sem vínculo",IF(COUNTIF(oc_chave,I1713)&gt;0,"Vinculada","Previsão não encontrada")))</f>
        <v/>
      </c>
      <c r="P1713" s="39">
        <f>IF(ISNUMBER(H1713),YEAR(H1713),"")</f>
        <v/>
      </c>
      <c r="Q1713" s="23">
        <f>IF(D1713="","",IF(COUNTIF(pl_chave,D1713)&gt;0,"No plano atual","Fora do plano: histórico preservado"))</f>
        <v/>
      </c>
      <c r="R1713" s="23">
        <f>IF(A1713&amp;B1713&amp;C1713="","",IF(A1713="","ERRO: falta ID do registro",IF(COUNTIF(ex_id,A1713)&gt;1,"ERRO: ID do registro duplicado",IF(NOT(ISNUMBER(H1713)),"ERRO: data realizada ausente ou inválida",IF(AND(ISNUMBER(pcmd_emissao),N(H1713)&gt;N(pcmd_emissao)),"Verificar: realizada após a emissão","OK")))))</f>
        <v/>
      </c>
      <c r="S1713" s="53" t="n"/>
    </row>
    <row r="1714">
      <c r="A1714" s="25" t="n"/>
      <c r="B1714" s="29" t="n"/>
      <c r="C1714" s="25" t="n"/>
      <c r="D1714" s="23">
        <f>IF(OR(B1714="",C1714=""),"",B1714&amp;"|"&amp;C1714)</f>
        <v/>
      </c>
      <c r="E1714" s="29" t="n"/>
      <c r="F1714" s="52" t="n"/>
      <c r="G1714" s="49" t="n"/>
      <c r="H1714" s="49" t="n"/>
      <c r="I1714" s="30">
        <f>IF(OR(D1714="",NOT(ISNUMBER(G1714))),"",D1714&amp;"|"&amp;YEAR(G1714)&amp;"-"&amp;RIGHT("0"&amp;MONTH(G1714),2)&amp;"-"&amp;RIGHT("0"&amp;DAY(G1714),2))</f>
        <v/>
      </c>
      <c r="J1714" s="52" t="n"/>
      <c r="K1714" s="25" t="n"/>
      <c r="L1714" s="29" t="n"/>
      <c r="M1714" s="25" t="n"/>
      <c r="N1714" s="25" t="n"/>
      <c r="O1714" s="23">
        <f>IF(A1714&amp;B1714&amp;C1714="","",IF(I1714="","Sem vínculo",IF(COUNTIF(oc_chave,I1714)&gt;0,"Vinculada","Previsão não encontrada")))</f>
        <v/>
      </c>
      <c r="P1714" s="39">
        <f>IF(ISNUMBER(H1714),YEAR(H1714),"")</f>
        <v/>
      </c>
      <c r="Q1714" s="23">
        <f>IF(D1714="","",IF(COUNTIF(pl_chave,D1714)&gt;0,"No plano atual","Fora do plano: histórico preservado"))</f>
        <v/>
      </c>
      <c r="R1714" s="23">
        <f>IF(A1714&amp;B1714&amp;C1714="","",IF(A1714="","ERRO: falta ID do registro",IF(COUNTIF(ex_id,A1714)&gt;1,"ERRO: ID do registro duplicado",IF(NOT(ISNUMBER(H1714)),"ERRO: data realizada ausente ou inválida",IF(AND(ISNUMBER(pcmd_emissao),N(H1714)&gt;N(pcmd_emissao)),"Verificar: realizada após a emissão","OK")))))</f>
        <v/>
      </c>
      <c r="S1714" s="53" t="n"/>
    </row>
    <row r="1715">
      <c r="A1715" s="25" t="n"/>
      <c r="B1715" s="29" t="n"/>
      <c r="C1715" s="25" t="n"/>
      <c r="D1715" s="23">
        <f>IF(OR(B1715="",C1715=""),"",B1715&amp;"|"&amp;C1715)</f>
        <v/>
      </c>
      <c r="E1715" s="29" t="n"/>
      <c r="F1715" s="52" t="n"/>
      <c r="G1715" s="49" t="n"/>
      <c r="H1715" s="49" t="n"/>
      <c r="I1715" s="30">
        <f>IF(OR(D1715="",NOT(ISNUMBER(G1715))),"",D1715&amp;"|"&amp;YEAR(G1715)&amp;"-"&amp;RIGHT("0"&amp;MONTH(G1715),2)&amp;"-"&amp;RIGHT("0"&amp;DAY(G1715),2))</f>
        <v/>
      </c>
      <c r="J1715" s="52" t="n"/>
      <c r="K1715" s="25" t="n"/>
      <c r="L1715" s="29" t="n"/>
      <c r="M1715" s="25" t="n"/>
      <c r="N1715" s="25" t="n"/>
      <c r="O1715" s="23">
        <f>IF(A1715&amp;B1715&amp;C1715="","",IF(I1715="","Sem vínculo",IF(COUNTIF(oc_chave,I1715)&gt;0,"Vinculada","Previsão não encontrada")))</f>
        <v/>
      </c>
      <c r="P1715" s="39">
        <f>IF(ISNUMBER(H1715),YEAR(H1715),"")</f>
        <v/>
      </c>
      <c r="Q1715" s="23">
        <f>IF(D1715="","",IF(COUNTIF(pl_chave,D1715)&gt;0,"No plano atual","Fora do plano: histórico preservado"))</f>
        <v/>
      </c>
      <c r="R1715" s="23">
        <f>IF(A1715&amp;B1715&amp;C1715="","",IF(A1715="","ERRO: falta ID do registro",IF(COUNTIF(ex_id,A1715)&gt;1,"ERRO: ID do registro duplicado",IF(NOT(ISNUMBER(H1715)),"ERRO: data realizada ausente ou inválida",IF(AND(ISNUMBER(pcmd_emissao),N(H1715)&gt;N(pcmd_emissao)),"Verificar: realizada após a emissão","OK")))))</f>
        <v/>
      </c>
      <c r="S1715" s="53" t="n"/>
    </row>
    <row r="1716">
      <c r="A1716" s="25" t="n"/>
      <c r="B1716" s="29" t="n"/>
      <c r="C1716" s="25" t="n"/>
      <c r="D1716" s="23">
        <f>IF(OR(B1716="",C1716=""),"",B1716&amp;"|"&amp;C1716)</f>
        <v/>
      </c>
      <c r="E1716" s="29" t="n"/>
      <c r="F1716" s="52" t="n"/>
      <c r="G1716" s="49" t="n"/>
      <c r="H1716" s="49" t="n"/>
      <c r="I1716" s="30">
        <f>IF(OR(D1716="",NOT(ISNUMBER(G1716))),"",D1716&amp;"|"&amp;YEAR(G1716)&amp;"-"&amp;RIGHT("0"&amp;MONTH(G1716),2)&amp;"-"&amp;RIGHT("0"&amp;DAY(G1716),2))</f>
        <v/>
      </c>
      <c r="J1716" s="52" t="n"/>
      <c r="K1716" s="25" t="n"/>
      <c r="L1716" s="29" t="n"/>
      <c r="M1716" s="25" t="n"/>
      <c r="N1716" s="25" t="n"/>
      <c r="O1716" s="23">
        <f>IF(A1716&amp;B1716&amp;C1716="","",IF(I1716="","Sem vínculo",IF(COUNTIF(oc_chave,I1716)&gt;0,"Vinculada","Previsão não encontrada")))</f>
        <v/>
      </c>
      <c r="P1716" s="39">
        <f>IF(ISNUMBER(H1716),YEAR(H1716),"")</f>
        <v/>
      </c>
      <c r="Q1716" s="23">
        <f>IF(D1716="","",IF(COUNTIF(pl_chave,D1716)&gt;0,"No plano atual","Fora do plano: histórico preservado"))</f>
        <v/>
      </c>
      <c r="R1716" s="23">
        <f>IF(A1716&amp;B1716&amp;C1716="","",IF(A1716="","ERRO: falta ID do registro",IF(COUNTIF(ex_id,A1716)&gt;1,"ERRO: ID do registro duplicado",IF(NOT(ISNUMBER(H1716)),"ERRO: data realizada ausente ou inválida",IF(AND(ISNUMBER(pcmd_emissao),N(H1716)&gt;N(pcmd_emissao)),"Verificar: realizada após a emissão","OK")))))</f>
        <v/>
      </c>
      <c r="S1716" s="53" t="n"/>
    </row>
    <row r="1717">
      <c r="A1717" s="25" t="n"/>
      <c r="B1717" s="29" t="n"/>
      <c r="C1717" s="25" t="n"/>
      <c r="D1717" s="23">
        <f>IF(OR(B1717="",C1717=""),"",B1717&amp;"|"&amp;C1717)</f>
        <v/>
      </c>
      <c r="E1717" s="29" t="n"/>
      <c r="F1717" s="52" t="n"/>
      <c r="G1717" s="49" t="n"/>
      <c r="H1717" s="49" t="n"/>
      <c r="I1717" s="30">
        <f>IF(OR(D1717="",NOT(ISNUMBER(G1717))),"",D1717&amp;"|"&amp;YEAR(G1717)&amp;"-"&amp;RIGHT("0"&amp;MONTH(G1717),2)&amp;"-"&amp;RIGHT("0"&amp;DAY(G1717),2))</f>
        <v/>
      </c>
      <c r="J1717" s="52" t="n"/>
      <c r="K1717" s="25" t="n"/>
      <c r="L1717" s="29" t="n"/>
      <c r="M1717" s="25" t="n"/>
      <c r="N1717" s="25" t="n"/>
      <c r="O1717" s="23">
        <f>IF(A1717&amp;B1717&amp;C1717="","",IF(I1717="","Sem vínculo",IF(COUNTIF(oc_chave,I1717)&gt;0,"Vinculada","Previsão não encontrada")))</f>
        <v/>
      </c>
      <c r="P1717" s="39">
        <f>IF(ISNUMBER(H1717),YEAR(H1717),"")</f>
        <v/>
      </c>
      <c r="Q1717" s="23">
        <f>IF(D1717="","",IF(COUNTIF(pl_chave,D1717)&gt;0,"No plano atual","Fora do plano: histórico preservado"))</f>
        <v/>
      </c>
      <c r="R1717" s="23">
        <f>IF(A1717&amp;B1717&amp;C1717="","",IF(A1717="","ERRO: falta ID do registro",IF(COUNTIF(ex_id,A1717)&gt;1,"ERRO: ID do registro duplicado",IF(NOT(ISNUMBER(H1717)),"ERRO: data realizada ausente ou inválida",IF(AND(ISNUMBER(pcmd_emissao),N(H1717)&gt;N(pcmd_emissao)),"Verificar: realizada após a emissão","OK")))))</f>
        <v/>
      </c>
      <c r="S1717" s="53" t="n"/>
    </row>
    <row r="1718">
      <c r="A1718" s="25" t="n"/>
      <c r="B1718" s="29" t="n"/>
      <c r="C1718" s="25" t="n"/>
      <c r="D1718" s="23">
        <f>IF(OR(B1718="",C1718=""),"",B1718&amp;"|"&amp;C1718)</f>
        <v/>
      </c>
      <c r="E1718" s="29" t="n"/>
      <c r="F1718" s="52" t="n"/>
      <c r="G1718" s="49" t="n"/>
      <c r="H1718" s="49" t="n"/>
      <c r="I1718" s="30">
        <f>IF(OR(D1718="",NOT(ISNUMBER(G1718))),"",D1718&amp;"|"&amp;YEAR(G1718)&amp;"-"&amp;RIGHT("0"&amp;MONTH(G1718),2)&amp;"-"&amp;RIGHT("0"&amp;DAY(G1718),2))</f>
        <v/>
      </c>
      <c r="J1718" s="52" t="n"/>
      <c r="K1718" s="25" t="n"/>
      <c r="L1718" s="29" t="n"/>
      <c r="M1718" s="25" t="n"/>
      <c r="N1718" s="25" t="n"/>
      <c r="O1718" s="23">
        <f>IF(A1718&amp;B1718&amp;C1718="","",IF(I1718="","Sem vínculo",IF(COUNTIF(oc_chave,I1718)&gt;0,"Vinculada","Previsão não encontrada")))</f>
        <v/>
      </c>
      <c r="P1718" s="39">
        <f>IF(ISNUMBER(H1718),YEAR(H1718),"")</f>
        <v/>
      </c>
      <c r="Q1718" s="23">
        <f>IF(D1718="","",IF(COUNTIF(pl_chave,D1718)&gt;0,"No plano atual","Fora do plano: histórico preservado"))</f>
        <v/>
      </c>
      <c r="R1718" s="23">
        <f>IF(A1718&amp;B1718&amp;C1718="","",IF(A1718="","ERRO: falta ID do registro",IF(COUNTIF(ex_id,A1718)&gt;1,"ERRO: ID do registro duplicado",IF(NOT(ISNUMBER(H1718)),"ERRO: data realizada ausente ou inválida",IF(AND(ISNUMBER(pcmd_emissao),N(H1718)&gt;N(pcmd_emissao)),"Verificar: realizada após a emissão","OK")))))</f>
        <v/>
      </c>
      <c r="S1718" s="53" t="n"/>
    </row>
    <row r="1719">
      <c r="A1719" s="25" t="n"/>
      <c r="B1719" s="29" t="n"/>
      <c r="C1719" s="25" t="n"/>
      <c r="D1719" s="23">
        <f>IF(OR(B1719="",C1719=""),"",B1719&amp;"|"&amp;C1719)</f>
        <v/>
      </c>
      <c r="E1719" s="29" t="n"/>
      <c r="F1719" s="52" t="n"/>
      <c r="G1719" s="49" t="n"/>
      <c r="H1719" s="49" t="n"/>
      <c r="I1719" s="30">
        <f>IF(OR(D1719="",NOT(ISNUMBER(G1719))),"",D1719&amp;"|"&amp;YEAR(G1719)&amp;"-"&amp;RIGHT("0"&amp;MONTH(G1719),2)&amp;"-"&amp;RIGHT("0"&amp;DAY(G1719),2))</f>
        <v/>
      </c>
      <c r="J1719" s="52" t="n"/>
      <c r="K1719" s="25" t="n"/>
      <c r="L1719" s="29" t="n"/>
      <c r="M1719" s="25" t="n"/>
      <c r="N1719" s="25" t="n"/>
      <c r="O1719" s="23">
        <f>IF(A1719&amp;B1719&amp;C1719="","",IF(I1719="","Sem vínculo",IF(COUNTIF(oc_chave,I1719)&gt;0,"Vinculada","Previsão não encontrada")))</f>
        <v/>
      </c>
      <c r="P1719" s="39">
        <f>IF(ISNUMBER(H1719),YEAR(H1719),"")</f>
        <v/>
      </c>
      <c r="Q1719" s="23">
        <f>IF(D1719="","",IF(COUNTIF(pl_chave,D1719)&gt;0,"No plano atual","Fora do plano: histórico preservado"))</f>
        <v/>
      </c>
      <c r="R1719" s="23">
        <f>IF(A1719&amp;B1719&amp;C1719="","",IF(A1719="","ERRO: falta ID do registro",IF(COUNTIF(ex_id,A1719)&gt;1,"ERRO: ID do registro duplicado",IF(NOT(ISNUMBER(H1719)),"ERRO: data realizada ausente ou inválida",IF(AND(ISNUMBER(pcmd_emissao),N(H1719)&gt;N(pcmd_emissao)),"Verificar: realizada após a emissão","OK")))))</f>
        <v/>
      </c>
      <c r="S1719" s="53" t="n"/>
    </row>
    <row r="1720">
      <c r="A1720" s="25" t="n"/>
      <c r="B1720" s="29" t="n"/>
      <c r="C1720" s="25" t="n"/>
      <c r="D1720" s="23">
        <f>IF(OR(B1720="",C1720=""),"",B1720&amp;"|"&amp;C1720)</f>
        <v/>
      </c>
      <c r="E1720" s="29" t="n"/>
      <c r="F1720" s="52" t="n"/>
      <c r="G1720" s="49" t="n"/>
      <c r="H1720" s="49" t="n"/>
      <c r="I1720" s="30">
        <f>IF(OR(D1720="",NOT(ISNUMBER(G1720))),"",D1720&amp;"|"&amp;YEAR(G1720)&amp;"-"&amp;RIGHT("0"&amp;MONTH(G1720),2)&amp;"-"&amp;RIGHT("0"&amp;DAY(G1720),2))</f>
        <v/>
      </c>
      <c r="J1720" s="52" t="n"/>
      <c r="K1720" s="25" t="n"/>
      <c r="L1720" s="29" t="n"/>
      <c r="M1720" s="25" t="n"/>
      <c r="N1720" s="25" t="n"/>
      <c r="O1720" s="23">
        <f>IF(A1720&amp;B1720&amp;C1720="","",IF(I1720="","Sem vínculo",IF(COUNTIF(oc_chave,I1720)&gt;0,"Vinculada","Previsão não encontrada")))</f>
        <v/>
      </c>
      <c r="P1720" s="39">
        <f>IF(ISNUMBER(H1720),YEAR(H1720),"")</f>
        <v/>
      </c>
      <c r="Q1720" s="23">
        <f>IF(D1720="","",IF(COUNTIF(pl_chave,D1720)&gt;0,"No plano atual","Fora do plano: histórico preservado"))</f>
        <v/>
      </c>
      <c r="R1720" s="23">
        <f>IF(A1720&amp;B1720&amp;C1720="","",IF(A1720="","ERRO: falta ID do registro",IF(COUNTIF(ex_id,A1720)&gt;1,"ERRO: ID do registro duplicado",IF(NOT(ISNUMBER(H1720)),"ERRO: data realizada ausente ou inválida",IF(AND(ISNUMBER(pcmd_emissao),N(H1720)&gt;N(pcmd_emissao)),"Verificar: realizada após a emissão","OK")))))</f>
        <v/>
      </c>
      <c r="S1720" s="53" t="n"/>
    </row>
    <row r="1721">
      <c r="A1721" s="25" t="n"/>
      <c r="B1721" s="29" t="n"/>
      <c r="C1721" s="25" t="n"/>
      <c r="D1721" s="23">
        <f>IF(OR(B1721="",C1721=""),"",B1721&amp;"|"&amp;C1721)</f>
        <v/>
      </c>
      <c r="E1721" s="29" t="n"/>
      <c r="F1721" s="52" t="n"/>
      <c r="G1721" s="49" t="n"/>
      <c r="H1721" s="49" t="n"/>
      <c r="I1721" s="30">
        <f>IF(OR(D1721="",NOT(ISNUMBER(G1721))),"",D1721&amp;"|"&amp;YEAR(G1721)&amp;"-"&amp;RIGHT("0"&amp;MONTH(G1721),2)&amp;"-"&amp;RIGHT("0"&amp;DAY(G1721),2))</f>
        <v/>
      </c>
      <c r="J1721" s="52" t="n"/>
      <c r="K1721" s="25" t="n"/>
      <c r="L1721" s="29" t="n"/>
      <c r="M1721" s="25" t="n"/>
      <c r="N1721" s="25" t="n"/>
      <c r="O1721" s="23">
        <f>IF(A1721&amp;B1721&amp;C1721="","",IF(I1721="","Sem vínculo",IF(COUNTIF(oc_chave,I1721)&gt;0,"Vinculada","Previsão não encontrada")))</f>
        <v/>
      </c>
      <c r="P1721" s="39">
        <f>IF(ISNUMBER(H1721),YEAR(H1721),"")</f>
        <v/>
      </c>
      <c r="Q1721" s="23">
        <f>IF(D1721="","",IF(COUNTIF(pl_chave,D1721)&gt;0,"No plano atual","Fora do plano: histórico preservado"))</f>
        <v/>
      </c>
      <c r="R1721" s="23">
        <f>IF(A1721&amp;B1721&amp;C1721="","",IF(A1721="","ERRO: falta ID do registro",IF(COUNTIF(ex_id,A1721)&gt;1,"ERRO: ID do registro duplicado",IF(NOT(ISNUMBER(H1721)),"ERRO: data realizada ausente ou inválida",IF(AND(ISNUMBER(pcmd_emissao),N(H1721)&gt;N(pcmd_emissao)),"Verificar: realizada após a emissão","OK")))))</f>
        <v/>
      </c>
      <c r="S1721" s="53" t="n"/>
    </row>
    <row r="1722">
      <c r="A1722" s="25" t="n"/>
      <c r="B1722" s="29" t="n"/>
      <c r="C1722" s="25" t="n"/>
      <c r="D1722" s="23">
        <f>IF(OR(B1722="",C1722=""),"",B1722&amp;"|"&amp;C1722)</f>
        <v/>
      </c>
      <c r="E1722" s="29" t="n"/>
      <c r="F1722" s="52" t="n"/>
      <c r="G1722" s="49" t="n"/>
      <c r="H1722" s="49" t="n"/>
      <c r="I1722" s="30">
        <f>IF(OR(D1722="",NOT(ISNUMBER(G1722))),"",D1722&amp;"|"&amp;YEAR(G1722)&amp;"-"&amp;RIGHT("0"&amp;MONTH(G1722),2)&amp;"-"&amp;RIGHT("0"&amp;DAY(G1722),2))</f>
        <v/>
      </c>
      <c r="J1722" s="52" t="n"/>
      <c r="K1722" s="25" t="n"/>
      <c r="L1722" s="29" t="n"/>
      <c r="M1722" s="25" t="n"/>
      <c r="N1722" s="25" t="n"/>
      <c r="O1722" s="23">
        <f>IF(A1722&amp;B1722&amp;C1722="","",IF(I1722="","Sem vínculo",IF(COUNTIF(oc_chave,I1722)&gt;0,"Vinculada","Previsão não encontrada")))</f>
        <v/>
      </c>
      <c r="P1722" s="39">
        <f>IF(ISNUMBER(H1722),YEAR(H1722),"")</f>
        <v/>
      </c>
      <c r="Q1722" s="23">
        <f>IF(D1722="","",IF(COUNTIF(pl_chave,D1722)&gt;0,"No plano atual","Fora do plano: histórico preservado"))</f>
        <v/>
      </c>
      <c r="R1722" s="23">
        <f>IF(A1722&amp;B1722&amp;C1722="","",IF(A1722="","ERRO: falta ID do registro",IF(COUNTIF(ex_id,A1722)&gt;1,"ERRO: ID do registro duplicado",IF(NOT(ISNUMBER(H1722)),"ERRO: data realizada ausente ou inválida",IF(AND(ISNUMBER(pcmd_emissao),N(H1722)&gt;N(pcmd_emissao)),"Verificar: realizada após a emissão","OK")))))</f>
        <v/>
      </c>
      <c r="S1722" s="53" t="n"/>
    </row>
    <row r="1723">
      <c r="A1723" s="25" t="n"/>
      <c r="B1723" s="29" t="n"/>
      <c r="C1723" s="25" t="n"/>
      <c r="D1723" s="23">
        <f>IF(OR(B1723="",C1723=""),"",B1723&amp;"|"&amp;C1723)</f>
        <v/>
      </c>
      <c r="E1723" s="29" t="n"/>
      <c r="F1723" s="52" t="n"/>
      <c r="G1723" s="49" t="n"/>
      <c r="H1723" s="49" t="n"/>
      <c r="I1723" s="30">
        <f>IF(OR(D1723="",NOT(ISNUMBER(G1723))),"",D1723&amp;"|"&amp;YEAR(G1723)&amp;"-"&amp;RIGHT("0"&amp;MONTH(G1723),2)&amp;"-"&amp;RIGHT("0"&amp;DAY(G1723),2))</f>
        <v/>
      </c>
      <c r="J1723" s="52" t="n"/>
      <c r="K1723" s="25" t="n"/>
      <c r="L1723" s="29" t="n"/>
      <c r="M1723" s="25" t="n"/>
      <c r="N1723" s="25" t="n"/>
      <c r="O1723" s="23">
        <f>IF(A1723&amp;B1723&amp;C1723="","",IF(I1723="","Sem vínculo",IF(COUNTIF(oc_chave,I1723)&gt;0,"Vinculada","Previsão não encontrada")))</f>
        <v/>
      </c>
      <c r="P1723" s="39">
        <f>IF(ISNUMBER(H1723),YEAR(H1723),"")</f>
        <v/>
      </c>
      <c r="Q1723" s="23">
        <f>IF(D1723="","",IF(COUNTIF(pl_chave,D1723)&gt;0,"No plano atual","Fora do plano: histórico preservado"))</f>
        <v/>
      </c>
      <c r="R1723" s="23">
        <f>IF(A1723&amp;B1723&amp;C1723="","",IF(A1723="","ERRO: falta ID do registro",IF(COUNTIF(ex_id,A1723)&gt;1,"ERRO: ID do registro duplicado",IF(NOT(ISNUMBER(H1723)),"ERRO: data realizada ausente ou inválida",IF(AND(ISNUMBER(pcmd_emissao),N(H1723)&gt;N(pcmd_emissao)),"Verificar: realizada após a emissão","OK")))))</f>
        <v/>
      </c>
      <c r="S1723" s="53" t="n"/>
    </row>
    <row r="1724">
      <c r="A1724" s="25" t="n"/>
      <c r="B1724" s="29" t="n"/>
      <c r="C1724" s="25" t="n"/>
      <c r="D1724" s="23">
        <f>IF(OR(B1724="",C1724=""),"",B1724&amp;"|"&amp;C1724)</f>
        <v/>
      </c>
      <c r="E1724" s="29" t="n"/>
      <c r="F1724" s="52" t="n"/>
      <c r="G1724" s="49" t="n"/>
      <c r="H1724" s="49" t="n"/>
      <c r="I1724" s="30">
        <f>IF(OR(D1724="",NOT(ISNUMBER(G1724))),"",D1724&amp;"|"&amp;YEAR(G1724)&amp;"-"&amp;RIGHT("0"&amp;MONTH(G1724),2)&amp;"-"&amp;RIGHT("0"&amp;DAY(G1724),2))</f>
        <v/>
      </c>
      <c r="J1724" s="52" t="n"/>
      <c r="K1724" s="25" t="n"/>
      <c r="L1724" s="29" t="n"/>
      <c r="M1724" s="25" t="n"/>
      <c r="N1724" s="25" t="n"/>
      <c r="O1724" s="23">
        <f>IF(A1724&amp;B1724&amp;C1724="","",IF(I1724="","Sem vínculo",IF(COUNTIF(oc_chave,I1724)&gt;0,"Vinculada","Previsão não encontrada")))</f>
        <v/>
      </c>
      <c r="P1724" s="39">
        <f>IF(ISNUMBER(H1724),YEAR(H1724),"")</f>
        <v/>
      </c>
      <c r="Q1724" s="23">
        <f>IF(D1724="","",IF(COUNTIF(pl_chave,D1724)&gt;0,"No plano atual","Fora do plano: histórico preservado"))</f>
        <v/>
      </c>
      <c r="R1724" s="23">
        <f>IF(A1724&amp;B1724&amp;C1724="","",IF(A1724="","ERRO: falta ID do registro",IF(COUNTIF(ex_id,A1724)&gt;1,"ERRO: ID do registro duplicado",IF(NOT(ISNUMBER(H1724)),"ERRO: data realizada ausente ou inválida",IF(AND(ISNUMBER(pcmd_emissao),N(H1724)&gt;N(pcmd_emissao)),"Verificar: realizada após a emissão","OK")))))</f>
        <v/>
      </c>
      <c r="S1724" s="53" t="n"/>
    </row>
    <row r="1725">
      <c r="A1725" s="25" t="n"/>
      <c r="B1725" s="29" t="n"/>
      <c r="C1725" s="25" t="n"/>
      <c r="D1725" s="23">
        <f>IF(OR(B1725="",C1725=""),"",B1725&amp;"|"&amp;C1725)</f>
        <v/>
      </c>
      <c r="E1725" s="29" t="n"/>
      <c r="F1725" s="52" t="n"/>
      <c r="G1725" s="49" t="n"/>
      <c r="H1725" s="49" t="n"/>
      <c r="I1725" s="30">
        <f>IF(OR(D1725="",NOT(ISNUMBER(G1725))),"",D1725&amp;"|"&amp;YEAR(G1725)&amp;"-"&amp;RIGHT("0"&amp;MONTH(G1725),2)&amp;"-"&amp;RIGHT("0"&amp;DAY(G1725),2))</f>
        <v/>
      </c>
      <c r="J1725" s="52" t="n"/>
      <c r="K1725" s="25" t="n"/>
      <c r="L1725" s="29" t="n"/>
      <c r="M1725" s="25" t="n"/>
      <c r="N1725" s="25" t="n"/>
      <c r="O1725" s="23">
        <f>IF(A1725&amp;B1725&amp;C1725="","",IF(I1725="","Sem vínculo",IF(COUNTIF(oc_chave,I1725)&gt;0,"Vinculada","Previsão não encontrada")))</f>
        <v/>
      </c>
      <c r="P1725" s="39">
        <f>IF(ISNUMBER(H1725),YEAR(H1725),"")</f>
        <v/>
      </c>
      <c r="Q1725" s="23">
        <f>IF(D1725="","",IF(COUNTIF(pl_chave,D1725)&gt;0,"No plano atual","Fora do plano: histórico preservado"))</f>
        <v/>
      </c>
      <c r="R1725" s="23">
        <f>IF(A1725&amp;B1725&amp;C1725="","",IF(A1725="","ERRO: falta ID do registro",IF(COUNTIF(ex_id,A1725)&gt;1,"ERRO: ID do registro duplicado",IF(NOT(ISNUMBER(H1725)),"ERRO: data realizada ausente ou inválida",IF(AND(ISNUMBER(pcmd_emissao),N(H1725)&gt;N(pcmd_emissao)),"Verificar: realizada após a emissão","OK")))))</f>
        <v/>
      </c>
      <c r="S1725" s="53" t="n"/>
    </row>
    <row r="1726">
      <c r="A1726" s="25" t="n"/>
      <c r="B1726" s="29" t="n"/>
      <c r="C1726" s="25" t="n"/>
      <c r="D1726" s="23">
        <f>IF(OR(B1726="",C1726=""),"",B1726&amp;"|"&amp;C1726)</f>
        <v/>
      </c>
      <c r="E1726" s="29" t="n"/>
      <c r="F1726" s="52" t="n"/>
      <c r="G1726" s="49" t="n"/>
      <c r="H1726" s="49" t="n"/>
      <c r="I1726" s="30">
        <f>IF(OR(D1726="",NOT(ISNUMBER(G1726))),"",D1726&amp;"|"&amp;YEAR(G1726)&amp;"-"&amp;RIGHT("0"&amp;MONTH(G1726),2)&amp;"-"&amp;RIGHT("0"&amp;DAY(G1726),2))</f>
        <v/>
      </c>
      <c r="J1726" s="52" t="n"/>
      <c r="K1726" s="25" t="n"/>
      <c r="L1726" s="29" t="n"/>
      <c r="M1726" s="25" t="n"/>
      <c r="N1726" s="25" t="n"/>
      <c r="O1726" s="23">
        <f>IF(A1726&amp;B1726&amp;C1726="","",IF(I1726="","Sem vínculo",IF(COUNTIF(oc_chave,I1726)&gt;0,"Vinculada","Previsão não encontrada")))</f>
        <v/>
      </c>
      <c r="P1726" s="39">
        <f>IF(ISNUMBER(H1726),YEAR(H1726),"")</f>
        <v/>
      </c>
      <c r="Q1726" s="23">
        <f>IF(D1726="","",IF(COUNTIF(pl_chave,D1726)&gt;0,"No plano atual","Fora do plano: histórico preservado"))</f>
        <v/>
      </c>
      <c r="R1726" s="23">
        <f>IF(A1726&amp;B1726&amp;C1726="","",IF(A1726="","ERRO: falta ID do registro",IF(COUNTIF(ex_id,A1726)&gt;1,"ERRO: ID do registro duplicado",IF(NOT(ISNUMBER(H1726)),"ERRO: data realizada ausente ou inválida",IF(AND(ISNUMBER(pcmd_emissao),N(H1726)&gt;N(pcmd_emissao)),"Verificar: realizada após a emissão","OK")))))</f>
        <v/>
      </c>
      <c r="S1726" s="53" t="n"/>
    </row>
    <row r="1727">
      <c r="A1727" s="25" t="n"/>
      <c r="B1727" s="29" t="n"/>
      <c r="C1727" s="25" t="n"/>
      <c r="D1727" s="23">
        <f>IF(OR(B1727="",C1727=""),"",B1727&amp;"|"&amp;C1727)</f>
        <v/>
      </c>
      <c r="E1727" s="29" t="n"/>
      <c r="F1727" s="52" t="n"/>
      <c r="G1727" s="49" t="n"/>
      <c r="H1727" s="49" t="n"/>
      <c r="I1727" s="30">
        <f>IF(OR(D1727="",NOT(ISNUMBER(G1727))),"",D1727&amp;"|"&amp;YEAR(G1727)&amp;"-"&amp;RIGHT("0"&amp;MONTH(G1727),2)&amp;"-"&amp;RIGHT("0"&amp;DAY(G1727),2))</f>
        <v/>
      </c>
      <c r="J1727" s="52" t="n"/>
      <c r="K1727" s="25" t="n"/>
      <c r="L1727" s="29" t="n"/>
      <c r="M1727" s="25" t="n"/>
      <c r="N1727" s="25" t="n"/>
      <c r="O1727" s="23">
        <f>IF(A1727&amp;B1727&amp;C1727="","",IF(I1727="","Sem vínculo",IF(COUNTIF(oc_chave,I1727)&gt;0,"Vinculada","Previsão não encontrada")))</f>
        <v/>
      </c>
      <c r="P1727" s="39">
        <f>IF(ISNUMBER(H1727),YEAR(H1727),"")</f>
        <v/>
      </c>
      <c r="Q1727" s="23">
        <f>IF(D1727="","",IF(COUNTIF(pl_chave,D1727)&gt;0,"No plano atual","Fora do plano: histórico preservado"))</f>
        <v/>
      </c>
      <c r="R1727" s="23">
        <f>IF(A1727&amp;B1727&amp;C1727="","",IF(A1727="","ERRO: falta ID do registro",IF(COUNTIF(ex_id,A1727)&gt;1,"ERRO: ID do registro duplicado",IF(NOT(ISNUMBER(H1727)),"ERRO: data realizada ausente ou inválida",IF(AND(ISNUMBER(pcmd_emissao),N(H1727)&gt;N(pcmd_emissao)),"Verificar: realizada após a emissão","OK")))))</f>
        <v/>
      </c>
      <c r="S1727" s="53" t="n"/>
    </row>
    <row r="1728">
      <c r="A1728" s="25" t="n"/>
      <c r="B1728" s="29" t="n"/>
      <c r="C1728" s="25" t="n"/>
      <c r="D1728" s="23">
        <f>IF(OR(B1728="",C1728=""),"",B1728&amp;"|"&amp;C1728)</f>
        <v/>
      </c>
      <c r="E1728" s="29" t="n"/>
      <c r="F1728" s="52" t="n"/>
      <c r="G1728" s="49" t="n"/>
      <c r="H1728" s="49" t="n"/>
      <c r="I1728" s="30">
        <f>IF(OR(D1728="",NOT(ISNUMBER(G1728))),"",D1728&amp;"|"&amp;YEAR(G1728)&amp;"-"&amp;RIGHT("0"&amp;MONTH(G1728),2)&amp;"-"&amp;RIGHT("0"&amp;DAY(G1728),2))</f>
        <v/>
      </c>
      <c r="J1728" s="52" t="n"/>
      <c r="K1728" s="25" t="n"/>
      <c r="L1728" s="29" t="n"/>
      <c r="M1728" s="25" t="n"/>
      <c r="N1728" s="25" t="n"/>
      <c r="O1728" s="23">
        <f>IF(A1728&amp;B1728&amp;C1728="","",IF(I1728="","Sem vínculo",IF(COUNTIF(oc_chave,I1728)&gt;0,"Vinculada","Previsão não encontrada")))</f>
        <v/>
      </c>
      <c r="P1728" s="39">
        <f>IF(ISNUMBER(H1728),YEAR(H1728),"")</f>
        <v/>
      </c>
      <c r="Q1728" s="23">
        <f>IF(D1728="","",IF(COUNTIF(pl_chave,D1728)&gt;0,"No plano atual","Fora do plano: histórico preservado"))</f>
        <v/>
      </c>
      <c r="R1728" s="23">
        <f>IF(A1728&amp;B1728&amp;C1728="","",IF(A1728="","ERRO: falta ID do registro",IF(COUNTIF(ex_id,A1728)&gt;1,"ERRO: ID do registro duplicado",IF(NOT(ISNUMBER(H1728)),"ERRO: data realizada ausente ou inválida",IF(AND(ISNUMBER(pcmd_emissao),N(H1728)&gt;N(pcmd_emissao)),"Verificar: realizada após a emissão","OK")))))</f>
        <v/>
      </c>
      <c r="S1728" s="53" t="n"/>
    </row>
    <row r="1729">
      <c r="A1729" s="25" t="n"/>
      <c r="B1729" s="29" t="n"/>
      <c r="C1729" s="25" t="n"/>
      <c r="D1729" s="23">
        <f>IF(OR(B1729="",C1729=""),"",B1729&amp;"|"&amp;C1729)</f>
        <v/>
      </c>
      <c r="E1729" s="29" t="n"/>
      <c r="F1729" s="52" t="n"/>
      <c r="G1729" s="49" t="n"/>
      <c r="H1729" s="49" t="n"/>
      <c r="I1729" s="30">
        <f>IF(OR(D1729="",NOT(ISNUMBER(G1729))),"",D1729&amp;"|"&amp;YEAR(G1729)&amp;"-"&amp;RIGHT("0"&amp;MONTH(G1729),2)&amp;"-"&amp;RIGHT("0"&amp;DAY(G1729),2))</f>
        <v/>
      </c>
      <c r="J1729" s="52" t="n"/>
      <c r="K1729" s="25" t="n"/>
      <c r="L1729" s="29" t="n"/>
      <c r="M1729" s="25" t="n"/>
      <c r="N1729" s="25" t="n"/>
      <c r="O1729" s="23">
        <f>IF(A1729&amp;B1729&amp;C1729="","",IF(I1729="","Sem vínculo",IF(COUNTIF(oc_chave,I1729)&gt;0,"Vinculada","Previsão não encontrada")))</f>
        <v/>
      </c>
      <c r="P1729" s="39">
        <f>IF(ISNUMBER(H1729),YEAR(H1729),"")</f>
        <v/>
      </c>
      <c r="Q1729" s="23">
        <f>IF(D1729="","",IF(COUNTIF(pl_chave,D1729)&gt;0,"No plano atual","Fora do plano: histórico preservado"))</f>
        <v/>
      </c>
      <c r="R1729" s="23">
        <f>IF(A1729&amp;B1729&amp;C1729="","",IF(A1729="","ERRO: falta ID do registro",IF(COUNTIF(ex_id,A1729)&gt;1,"ERRO: ID do registro duplicado",IF(NOT(ISNUMBER(H1729)),"ERRO: data realizada ausente ou inválida",IF(AND(ISNUMBER(pcmd_emissao),N(H1729)&gt;N(pcmd_emissao)),"Verificar: realizada após a emissão","OK")))))</f>
        <v/>
      </c>
      <c r="S1729" s="53" t="n"/>
    </row>
    <row r="1730">
      <c r="A1730" s="25" t="n"/>
      <c r="B1730" s="29" t="n"/>
      <c r="C1730" s="25" t="n"/>
      <c r="D1730" s="23">
        <f>IF(OR(B1730="",C1730=""),"",B1730&amp;"|"&amp;C1730)</f>
        <v/>
      </c>
      <c r="E1730" s="29" t="n"/>
      <c r="F1730" s="52" t="n"/>
      <c r="G1730" s="49" t="n"/>
      <c r="H1730" s="49" t="n"/>
      <c r="I1730" s="30">
        <f>IF(OR(D1730="",NOT(ISNUMBER(G1730))),"",D1730&amp;"|"&amp;YEAR(G1730)&amp;"-"&amp;RIGHT("0"&amp;MONTH(G1730),2)&amp;"-"&amp;RIGHT("0"&amp;DAY(G1730),2))</f>
        <v/>
      </c>
      <c r="J1730" s="52" t="n"/>
      <c r="K1730" s="25" t="n"/>
      <c r="L1730" s="29" t="n"/>
      <c r="M1730" s="25" t="n"/>
      <c r="N1730" s="25" t="n"/>
      <c r="O1730" s="23">
        <f>IF(A1730&amp;B1730&amp;C1730="","",IF(I1730="","Sem vínculo",IF(COUNTIF(oc_chave,I1730)&gt;0,"Vinculada","Previsão não encontrada")))</f>
        <v/>
      </c>
      <c r="P1730" s="39">
        <f>IF(ISNUMBER(H1730),YEAR(H1730),"")</f>
        <v/>
      </c>
      <c r="Q1730" s="23">
        <f>IF(D1730="","",IF(COUNTIF(pl_chave,D1730)&gt;0,"No plano atual","Fora do plano: histórico preservado"))</f>
        <v/>
      </c>
      <c r="R1730" s="23">
        <f>IF(A1730&amp;B1730&amp;C1730="","",IF(A1730="","ERRO: falta ID do registro",IF(COUNTIF(ex_id,A1730)&gt;1,"ERRO: ID do registro duplicado",IF(NOT(ISNUMBER(H1730)),"ERRO: data realizada ausente ou inválida",IF(AND(ISNUMBER(pcmd_emissao),N(H1730)&gt;N(pcmd_emissao)),"Verificar: realizada após a emissão","OK")))))</f>
        <v/>
      </c>
      <c r="S1730" s="53" t="n"/>
    </row>
    <row r="1731">
      <c r="A1731" s="25" t="n"/>
      <c r="B1731" s="29" t="n"/>
      <c r="C1731" s="25" t="n"/>
      <c r="D1731" s="23">
        <f>IF(OR(B1731="",C1731=""),"",B1731&amp;"|"&amp;C1731)</f>
        <v/>
      </c>
      <c r="E1731" s="29" t="n"/>
      <c r="F1731" s="52" t="n"/>
      <c r="G1731" s="49" t="n"/>
      <c r="H1731" s="49" t="n"/>
      <c r="I1731" s="30">
        <f>IF(OR(D1731="",NOT(ISNUMBER(G1731))),"",D1731&amp;"|"&amp;YEAR(G1731)&amp;"-"&amp;RIGHT("0"&amp;MONTH(G1731),2)&amp;"-"&amp;RIGHT("0"&amp;DAY(G1731),2))</f>
        <v/>
      </c>
      <c r="J1731" s="52" t="n"/>
      <c r="K1731" s="25" t="n"/>
      <c r="L1731" s="29" t="n"/>
      <c r="M1731" s="25" t="n"/>
      <c r="N1731" s="25" t="n"/>
      <c r="O1731" s="23">
        <f>IF(A1731&amp;B1731&amp;C1731="","",IF(I1731="","Sem vínculo",IF(COUNTIF(oc_chave,I1731)&gt;0,"Vinculada","Previsão não encontrada")))</f>
        <v/>
      </c>
      <c r="P1731" s="39">
        <f>IF(ISNUMBER(H1731),YEAR(H1731),"")</f>
        <v/>
      </c>
      <c r="Q1731" s="23">
        <f>IF(D1731="","",IF(COUNTIF(pl_chave,D1731)&gt;0,"No plano atual","Fora do plano: histórico preservado"))</f>
        <v/>
      </c>
      <c r="R1731" s="23">
        <f>IF(A1731&amp;B1731&amp;C1731="","",IF(A1731="","ERRO: falta ID do registro",IF(COUNTIF(ex_id,A1731)&gt;1,"ERRO: ID do registro duplicado",IF(NOT(ISNUMBER(H1731)),"ERRO: data realizada ausente ou inválida",IF(AND(ISNUMBER(pcmd_emissao),N(H1731)&gt;N(pcmd_emissao)),"Verificar: realizada após a emissão","OK")))))</f>
        <v/>
      </c>
      <c r="S1731" s="53" t="n"/>
    </row>
    <row r="1732">
      <c r="A1732" s="25" t="n"/>
      <c r="B1732" s="29" t="n"/>
      <c r="C1732" s="25" t="n"/>
      <c r="D1732" s="23">
        <f>IF(OR(B1732="",C1732=""),"",B1732&amp;"|"&amp;C1732)</f>
        <v/>
      </c>
      <c r="E1732" s="29" t="n"/>
      <c r="F1732" s="52" t="n"/>
      <c r="G1732" s="49" t="n"/>
      <c r="H1732" s="49" t="n"/>
      <c r="I1732" s="30">
        <f>IF(OR(D1732="",NOT(ISNUMBER(G1732))),"",D1732&amp;"|"&amp;YEAR(G1732)&amp;"-"&amp;RIGHT("0"&amp;MONTH(G1732),2)&amp;"-"&amp;RIGHT("0"&amp;DAY(G1732),2))</f>
        <v/>
      </c>
      <c r="J1732" s="52" t="n"/>
      <c r="K1732" s="25" t="n"/>
      <c r="L1732" s="29" t="n"/>
      <c r="M1732" s="25" t="n"/>
      <c r="N1732" s="25" t="n"/>
      <c r="O1732" s="23">
        <f>IF(A1732&amp;B1732&amp;C1732="","",IF(I1732="","Sem vínculo",IF(COUNTIF(oc_chave,I1732)&gt;0,"Vinculada","Previsão não encontrada")))</f>
        <v/>
      </c>
      <c r="P1732" s="39">
        <f>IF(ISNUMBER(H1732),YEAR(H1732),"")</f>
        <v/>
      </c>
      <c r="Q1732" s="23">
        <f>IF(D1732="","",IF(COUNTIF(pl_chave,D1732)&gt;0,"No plano atual","Fora do plano: histórico preservado"))</f>
        <v/>
      </c>
      <c r="R1732" s="23">
        <f>IF(A1732&amp;B1732&amp;C1732="","",IF(A1732="","ERRO: falta ID do registro",IF(COUNTIF(ex_id,A1732)&gt;1,"ERRO: ID do registro duplicado",IF(NOT(ISNUMBER(H1732)),"ERRO: data realizada ausente ou inválida",IF(AND(ISNUMBER(pcmd_emissao),N(H1732)&gt;N(pcmd_emissao)),"Verificar: realizada após a emissão","OK")))))</f>
        <v/>
      </c>
      <c r="S1732" s="53" t="n"/>
    </row>
    <row r="1733">
      <c r="A1733" s="25" t="n"/>
      <c r="B1733" s="29" t="n"/>
      <c r="C1733" s="25" t="n"/>
      <c r="D1733" s="23">
        <f>IF(OR(B1733="",C1733=""),"",B1733&amp;"|"&amp;C1733)</f>
        <v/>
      </c>
      <c r="E1733" s="29" t="n"/>
      <c r="F1733" s="52" t="n"/>
      <c r="G1733" s="49" t="n"/>
      <c r="H1733" s="49" t="n"/>
      <c r="I1733" s="30">
        <f>IF(OR(D1733="",NOT(ISNUMBER(G1733))),"",D1733&amp;"|"&amp;YEAR(G1733)&amp;"-"&amp;RIGHT("0"&amp;MONTH(G1733),2)&amp;"-"&amp;RIGHT("0"&amp;DAY(G1733),2))</f>
        <v/>
      </c>
      <c r="J1733" s="52" t="n"/>
      <c r="K1733" s="25" t="n"/>
      <c r="L1733" s="29" t="n"/>
      <c r="M1733" s="25" t="n"/>
      <c r="N1733" s="25" t="n"/>
      <c r="O1733" s="23">
        <f>IF(A1733&amp;B1733&amp;C1733="","",IF(I1733="","Sem vínculo",IF(COUNTIF(oc_chave,I1733)&gt;0,"Vinculada","Previsão não encontrada")))</f>
        <v/>
      </c>
      <c r="P1733" s="39">
        <f>IF(ISNUMBER(H1733),YEAR(H1733),"")</f>
        <v/>
      </c>
      <c r="Q1733" s="23">
        <f>IF(D1733="","",IF(COUNTIF(pl_chave,D1733)&gt;0,"No plano atual","Fora do plano: histórico preservado"))</f>
        <v/>
      </c>
      <c r="R1733" s="23">
        <f>IF(A1733&amp;B1733&amp;C1733="","",IF(A1733="","ERRO: falta ID do registro",IF(COUNTIF(ex_id,A1733)&gt;1,"ERRO: ID do registro duplicado",IF(NOT(ISNUMBER(H1733)),"ERRO: data realizada ausente ou inválida",IF(AND(ISNUMBER(pcmd_emissao),N(H1733)&gt;N(pcmd_emissao)),"Verificar: realizada após a emissão","OK")))))</f>
        <v/>
      </c>
      <c r="S1733" s="53" t="n"/>
    </row>
    <row r="1734">
      <c r="A1734" s="25" t="n"/>
      <c r="B1734" s="29" t="n"/>
      <c r="C1734" s="25" t="n"/>
      <c r="D1734" s="23">
        <f>IF(OR(B1734="",C1734=""),"",B1734&amp;"|"&amp;C1734)</f>
        <v/>
      </c>
      <c r="E1734" s="29" t="n"/>
      <c r="F1734" s="52" t="n"/>
      <c r="G1734" s="49" t="n"/>
      <c r="H1734" s="49" t="n"/>
      <c r="I1734" s="30">
        <f>IF(OR(D1734="",NOT(ISNUMBER(G1734))),"",D1734&amp;"|"&amp;YEAR(G1734)&amp;"-"&amp;RIGHT("0"&amp;MONTH(G1734),2)&amp;"-"&amp;RIGHT("0"&amp;DAY(G1734),2))</f>
        <v/>
      </c>
      <c r="J1734" s="52" t="n"/>
      <c r="K1734" s="25" t="n"/>
      <c r="L1734" s="29" t="n"/>
      <c r="M1734" s="25" t="n"/>
      <c r="N1734" s="25" t="n"/>
      <c r="O1734" s="23">
        <f>IF(A1734&amp;B1734&amp;C1734="","",IF(I1734="","Sem vínculo",IF(COUNTIF(oc_chave,I1734)&gt;0,"Vinculada","Previsão não encontrada")))</f>
        <v/>
      </c>
      <c r="P1734" s="39">
        <f>IF(ISNUMBER(H1734),YEAR(H1734),"")</f>
        <v/>
      </c>
      <c r="Q1734" s="23">
        <f>IF(D1734="","",IF(COUNTIF(pl_chave,D1734)&gt;0,"No plano atual","Fora do plano: histórico preservado"))</f>
        <v/>
      </c>
      <c r="R1734" s="23">
        <f>IF(A1734&amp;B1734&amp;C1734="","",IF(A1734="","ERRO: falta ID do registro",IF(COUNTIF(ex_id,A1734)&gt;1,"ERRO: ID do registro duplicado",IF(NOT(ISNUMBER(H1734)),"ERRO: data realizada ausente ou inválida",IF(AND(ISNUMBER(pcmd_emissao),N(H1734)&gt;N(pcmd_emissao)),"Verificar: realizada após a emissão","OK")))))</f>
        <v/>
      </c>
      <c r="S1734" s="53" t="n"/>
    </row>
    <row r="1735">
      <c r="A1735" s="25" t="n"/>
      <c r="B1735" s="29" t="n"/>
      <c r="C1735" s="25" t="n"/>
      <c r="D1735" s="23">
        <f>IF(OR(B1735="",C1735=""),"",B1735&amp;"|"&amp;C1735)</f>
        <v/>
      </c>
      <c r="E1735" s="29" t="n"/>
      <c r="F1735" s="52" t="n"/>
      <c r="G1735" s="49" t="n"/>
      <c r="H1735" s="49" t="n"/>
      <c r="I1735" s="30">
        <f>IF(OR(D1735="",NOT(ISNUMBER(G1735))),"",D1735&amp;"|"&amp;YEAR(G1735)&amp;"-"&amp;RIGHT("0"&amp;MONTH(G1735),2)&amp;"-"&amp;RIGHT("0"&amp;DAY(G1735),2))</f>
        <v/>
      </c>
      <c r="J1735" s="52" t="n"/>
      <c r="K1735" s="25" t="n"/>
      <c r="L1735" s="29" t="n"/>
      <c r="M1735" s="25" t="n"/>
      <c r="N1735" s="25" t="n"/>
      <c r="O1735" s="23">
        <f>IF(A1735&amp;B1735&amp;C1735="","",IF(I1735="","Sem vínculo",IF(COUNTIF(oc_chave,I1735)&gt;0,"Vinculada","Previsão não encontrada")))</f>
        <v/>
      </c>
      <c r="P1735" s="39">
        <f>IF(ISNUMBER(H1735),YEAR(H1735),"")</f>
        <v/>
      </c>
      <c r="Q1735" s="23">
        <f>IF(D1735="","",IF(COUNTIF(pl_chave,D1735)&gt;0,"No plano atual","Fora do plano: histórico preservado"))</f>
        <v/>
      </c>
      <c r="R1735" s="23">
        <f>IF(A1735&amp;B1735&amp;C1735="","",IF(A1735="","ERRO: falta ID do registro",IF(COUNTIF(ex_id,A1735)&gt;1,"ERRO: ID do registro duplicado",IF(NOT(ISNUMBER(H1735)),"ERRO: data realizada ausente ou inválida",IF(AND(ISNUMBER(pcmd_emissao),N(H1735)&gt;N(pcmd_emissao)),"Verificar: realizada após a emissão","OK")))))</f>
        <v/>
      </c>
      <c r="S1735" s="53" t="n"/>
    </row>
    <row r="1736">
      <c r="A1736" s="25" t="n"/>
      <c r="B1736" s="29" t="n"/>
      <c r="C1736" s="25" t="n"/>
      <c r="D1736" s="23">
        <f>IF(OR(B1736="",C1736=""),"",B1736&amp;"|"&amp;C1736)</f>
        <v/>
      </c>
      <c r="E1736" s="29" t="n"/>
      <c r="F1736" s="52" t="n"/>
      <c r="G1736" s="49" t="n"/>
      <c r="H1736" s="49" t="n"/>
      <c r="I1736" s="30">
        <f>IF(OR(D1736="",NOT(ISNUMBER(G1736))),"",D1736&amp;"|"&amp;YEAR(G1736)&amp;"-"&amp;RIGHT("0"&amp;MONTH(G1736),2)&amp;"-"&amp;RIGHT("0"&amp;DAY(G1736),2))</f>
        <v/>
      </c>
      <c r="J1736" s="52" t="n"/>
      <c r="K1736" s="25" t="n"/>
      <c r="L1736" s="29" t="n"/>
      <c r="M1736" s="25" t="n"/>
      <c r="N1736" s="25" t="n"/>
      <c r="O1736" s="23">
        <f>IF(A1736&amp;B1736&amp;C1736="","",IF(I1736="","Sem vínculo",IF(COUNTIF(oc_chave,I1736)&gt;0,"Vinculada","Previsão não encontrada")))</f>
        <v/>
      </c>
      <c r="P1736" s="39">
        <f>IF(ISNUMBER(H1736),YEAR(H1736),"")</f>
        <v/>
      </c>
      <c r="Q1736" s="23">
        <f>IF(D1736="","",IF(COUNTIF(pl_chave,D1736)&gt;0,"No plano atual","Fora do plano: histórico preservado"))</f>
        <v/>
      </c>
      <c r="R1736" s="23">
        <f>IF(A1736&amp;B1736&amp;C1736="","",IF(A1736="","ERRO: falta ID do registro",IF(COUNTIF(ex_id,A1736)&gt;1,"ERRO: ID do registro duplicado",IF(NOT(ISNUMBER(H1736)),"ERRO: data realizada ausente ou inválida",IF(AND(ISNUMBER(pcmd_emissao),N(H1736)&gt;N(pcmd_emissao)),"Verificar: realizada após a emissão","OK")))))</f>
        <v/>
      </c>
      <c r="S1736" s="53" t="n"/>
    </row>
    <row r="1737">
      <c r="A1737" s="25" t="n"/>
      <c r="B1737" s="29" t="n"/>
      <c r="C1737" s="25" t="n"/>
      <c r="D1737" s="23">
        <f>IF(OR(B1737="",C1737=""),"",B1737&amp;"|"&amp;C1737)</f>
        <v/>
      </c>
      <c r="E1737" s="29" t="n"/>
      <c r="F1737" s="52" t="n"/>
      <c r="G1737" s="49" t="n"/>
      <c r="H1737" s="49" t="n"/>
      <c r="I1737" s="30">
        <f>IF(OR(D1737="",NOT(ISNUMBER(G1737))),"",D1737&amp;"|"&amp;YEAR(G1737)&amp;"-"&amp;RIGHT("0"&amp;MONTH(G1737),2)&amp;"-"&amp;RIGHT("0"&amp;DAY(G1737),2))</f>
        <v/>
      </c>
      <c r="J1737" s="52" t="n"/>
      <c r="K1737" s="25" t="n"/>
      <c r="L1737" s="29" t="n"/>
      <c r="M1737" s="25" t="n"/>
      <c r="N1737" s="25" t="n"/>
      <c r="O1737" s="23">
        <f>IF(A1737&amp;B1737&amp;C1737="","",IF(I1737="","Sem vínculo",IF(COUNTIF(oc_chave,I1737)&gt;0,"Vinculada","Previsão não encontrada")))</f>
        <v/>
      </c>
      <c r="P1737" s="39">
        <f>IF(ISNUMBER(H1737),YEAR(H1737),"")</f>
        <v/>
      </c>
      <c r="Q1737" s="23">
        <f>IF(D1737="","",IF(COUNTIF(pl_chave,D1737)&gt;0,"No plano atual","Fora do plano: histórico preservado"))</f>
        <v/>
      </c>
      <c r="R1737" s="23">
        <f>IF(A1737&amp;B1737&amp;C1737="","",IF(A1737="","ERRO: falta ID do registro",IF(COUNTIF(ex_id,A1737)&gt;1,"ERRO: ID do registro duplicado",IF(NOT(ISNUMBER(H1737)),"ERRO: data realizada ausente ou inválida",IF(AND(ISNUMBER(pcmd_emissao),N(H1737)&gt;N(pcmd_emissao)),"Verificar: realizada após a emissão","OK")))))</f>
        <v/>
      </c>
      <c r="S1737" s="53" t="n"/>
    </row>
    <row r="1738">
      <c r="A1738" s="25" t="n"/>
      <c r="B1738" s="29" t="n"/>
      <c r="C1738" s="25" t="n"/>
      <c r="D1738" s="23">
        <f>IF(OR(B1738="",C1738=""),"",B1738&amp;"|"&amp;C1738)</f>
        <v/>
      </c>
      <c r="E1738" s="29" t="n"/>
      <c r="F1738" s="52" t="n"/>
      <c r="G1738" s="49" t="n"/>
      <c r="H1738" s="49" t="n"/>
      <c r="I1738" s="30">
        <f>IF(OR(D1738="",NOT(ISNUMBER(G1738))),"",D1738&amp;"|"&amp;YEAR(G1738)&amp;"-"&amp;RIGHT("0"&amp;MONTH(G1738),2)&amp;"-"&amp;RIGHT("0"&amp;DAY(G1738),2))</f>
        <v/>
      </c>
      <c r="J1738" s="52" t="n"/>
      <c r="K1738" s="25" t="n"/>
      <c r="L1738" s="29" t="n"/>
      <c r="M1738" s="25" t="n"/>
      <c r="N1738" s="25" t="n"/>
      <c r="O1738" s="23">
        <f>IF(A1738&amp;B1738&amp;C1738="","",IF(I1738="","Sem vínculo",IF(COUNTIF(oc_chave,I1738)&gt;0,"Vinculada","Previsão não encontrada")))</f>
        <v/>
      </c>
      <c r="P1738" s="39">
        <f>IF(ISNUMBER(H1738),YEAR(H1738),"")</f>
        <v/>
      </c>
      <c r="Q1738" s="23">
        <f>IF(D1738="","",IF(COUNTIF(pl_chave,D1738)&gt;0,"No plano atual","Fora do plano: histórico preservado"))</f>
        <v/>
      </c>
      <c r="R1738" s="23">
        <f>IF(A1738&amp;B1738&amp;C1738="","",IF(A1738="","ERRO: falta ID do registro",IF(COUNTIF(ex_id,A1738)&gt;1,"ERRO: ID do registro duplicado",IF(NOT(ISNUMBER(H1738)),"ERRO: data realizada ausente ou inválida",IF(AND(ISNUMBER(pcmd_emissao),N(H1738)&gt;N(pcmd_emissao)),"Verificar: realizada após a emissão","OK")))))</f>
        <v/>
      </c>
      <c r="S1738" s="53" t="n"/>
    </row>
    <row r="1739">
      <c r="A1739" s="25" t="n"/>
      <c r="B1739" s="29" t="n"/>
      <c r="C1739" s="25" t="n"/>
      <c r="D1739" s="23">
        <f>IF(OR(B1739="",C1739=""),"",B1739&amp;"|"&amp;C1739)</f>
        <v/>
      </c>
      <c r="E1739" s="29" t="n"/>
      <c r="F1739" s="52" t="n"/>
      <c r="G1739" s="49" t="n"/>
      <c r="H1739" s="49" t="n"/>
      <c r="I1739" s="30">
        <f>IF(OR(D1739="",NOT(ISNUMBER(G1739))),"",D1739&amp;"|"&amp;YEAR(G1739)&amp;"-"&amp;RIGHT("0"&amp;MONTH(G1739),2)&amp;"-"&amp;RIGHT("0"&amp;DAY(G1739),2))</f>
        <v/>
      </c>
      <c r="J1739" s="52" t="n"/>
      <c r="K1739" s="25" t="n"/>
      <c r="L1739" s="29" t="n"/>
      <c r="M1739" s="25" t="n"/>
      <c r="N1739" s="25" t="n"/>
      <c r="O1739" s="23">
        <f>IF(A1739&amp;B1739&amp;C1739="","",IF(I1739="","Sem vínculo",IF(COUNTIF(oc_chave,I1739)&gt;0,"Vinculada","Previsão não encontrada")))</f>
        <v/>
      </c>
      <c r="P1739" s="39">
        <f>IF(ISNUMBER(H1739),YEAR(H1739),"")</f>
        <v/>
      </c>
      <c r="Q1739" s="23">
        <f>IF(D1739="","",IF(COUNTIF(pl_chave,D1739)&gt;0,"No plano atual","Fora do plano: histórico preservado"))</f>
        <v/>
      </c>
      <c r="R1739" s="23">
        <f>IF(A1739&amp;B1739&amp;C1739="","",IF(A1739="","ERRO: falta ID do registro",IF(COUNTIF(ex_id,A1739)&gt;1,"ERRO: ID do registro duplicado",IF(NOT(ISNUMBER(H1739)),"ERRO: data realizada ausente ou inválida",IF(AND(ISNUMBER(pcmd_emissao),N(H1739)&gt;N(pcmd_emissao)),"Verificar: realizada após a emissão","OK")))))</f>
        <v/>
      </c>
      <c r="S1739" s="53" t="n"/>
    </row>
    <row r="1740">
      <c r="A1740" s="25" t="n"/>
      <c r="B1740" s="29" t="n"/>
      <c r="C1740" s="25" t="n"/>
      <c r="D1740" s="23">
        <f>IF(OR(B1740="",C1740=""),"",B1740&amp;"|"&amp;C1740)</f>
        <v/>
      </c>
      <c r="E1740" s="29" t="n"/>
      <c r="F1740" s="52" t="n"/>
      <c r="G1740" s="49" t="n"/>
      <c r="H1740" s="49" t="n"/>
      <c r="I1740" s="30">
        <f>IF(OR(D1740="",NOT(ISNUMBER(G1740))),"",D1740&amp;"|"&amp;YEAR(G1740)&amp;"-"&amp;RIGHT("0"&amp;MONTH(G1740),2)&amp;"-"&amp;RIGHT("0"&amp;DAY(G1740),2))</f>
        <v/>
      </c>
      <c r="J1740" s="52" t="n"/>
      <c r="K1740" s="25" t="n"/>
      <c r="L1740" s="29" t="n"/>
      <c r="M1740" s="25" t="n"/>
      <c r="N1740" s="25" t="n"/>
      <c r="O1740" s="23">
        <f>IF(A1740&amp;B1740&amp;C1740="","",IF(I1740="","Sem vínculo",IF(COUNTIF(oc_chave,I1740)&gt;0,"Vinculada","Previsão não encontrada")))</f>
        <v/>
      </c>
      <c r="P1740" s="39">
        <f>IF(ISNUMBER(H1740),YEAR(H1740),"")</f>
        <v/>
      </c>
      <c r="Q1740" s="23">
        <f>IF(D1740="","",IF(COUNTIF(pl_chave,D1740)&gt;0,"No plano atual","Fora do plano: histórico preservado"))</f>
        <v/>
      </c>
      <c r="R1740" s="23">
        <f>IF(A1740&amp;B1740&amp;C1740="","",IF(A1740="","ERRO: falta ID do registro",IF(COUNTIF(ex_id,A1740)&gt;1,"ERRO: ID do registro duplicado",IF(NOT(ISNUMBER(H1740)),"ERRO: data realizada ausente ou inválida",IF(AND(ISNUMBER(pcmd_emissao),N(H1740)&gt;N(pcmd_emissao)),"Verificar: realizada após a emissão","OK")))))</f>
        <v/>
      </c>
      <c r="S1740" s="53" t="n"/>
    </row>
    <row r="1741">
      <c r="A1741" s="25" t="n"/>
      <c r="B1741" s="29" t="n"/>
      <c r="C1741" s="25" t="n"/>
      <c r="D1741" s="23">
        <f>IF(OR(B1741="",C1741=""),"",B1741&amp;"|"&amp;C1741)</f>
        <v/>
      </c>
      <c r="E1741" s="29" t="n"/>
      <c r="F1741" s="52" t="n"/>
      <c r="G1741" s="49" t="n"/>
      <c r="H1741" s="49" t="n"/>
      <c r="I1741" s="30">
        <f>IF(OR(D1741="",NOT(ISNUMBER(G1741))),"",D1741&amp;"|"&amp;YEAR(G1741)&amp;"-"&amp;RIGHT("0"&amp;MONTH(G1741),2)&amp;"-"&amp;RIGHT("0"&amp;DAY(G1741),2))</f>
        <v/>
      </c>
      <c r="J1741" s="52" t="n"/>
      <c r="K1741" s="25" t="n"/>
      <c r="L1741" s="29" t="n"/>
      <c r="M1741" s="25" t="n"/>
      <c r="N1741" s="25" t="n"/>
      <c r="O1741" s="23">
        <f>IF(A1741&amp;B1741&amp;C1741="","",IF(I1741="","Sem vínculo",IF(COUNTIF(oc_chave,I1741)&gt;0,"Vinculada","Previsão não encontrada")))</f>
        <v/>
      </c>
      <c r="P1741" s="39">
        <f>IF(ISNUMBER(H1741),YEAR(H1741),"")</f>
        <v/>
      </c>
      <c r="Q1741" s="23">
        <f>IF(D1741="","",IF(COUNTIF(pl_chave,D1741)&gt;0,"No plano atual","Fora do plano: histórico preservado"))</f>
        <v/>
      </c>
      <c r="R1741" s="23">
        <f>IF(A1741&amp;B1741&amp;C1741="","",IF(A1741="","ERRO: falta ID do registro",IF(COUNTIF(ex_id,A1741)&gt;1,"ERRO: ID do registro duplicado",IF(NOT(ISNUMBER(H1741)),"ERRO: data realizada ausente ou inválida",IF(AND(ISNUMBER(pcmd_emissao),N(H1741)&gt;N(pcmd_emissao)),"Verificar: realizada após a emissão","OK")))))</f>
        <v/>
      </c>
      <c r="S1741" s="53" t="n"/>
    </row>
    <row r="1742">
      <c r="A1742" s="25" t="n"/>
      <c r="B1742" s="29" t="n"/>
      <c r="C1742" s="25" t="n"/>
      <c r="D1742" s="23">
        <f>IF(OR(B1742="",C1742=""),"",B1742&amp;"|"&amp;C1742)</f>
        <v/>
      </c>
      <c r="E1742" s="29" t="n"/>
      <c r="F1742" s="52" t="n"/>
      <c r="G1742" s="49" t="n"/>
      <c r="H1742" s="49" t="n"/>
      <c r="I1742" s="30">
        <f>IF(OR(D1742="",NOT(ISNUMBER(G1742))),"",D1742&amp;"|"&amp;YEAR(G1742)&amp;"-"&amp;RIGHT("0"&amp;MONTH(G1742),2)&amp;"-"&amp;RIGHT("0"&amp;DAY(G1742),2))</f>
        <v/>
      </c>
      <c r="J1742" s="52" t="n"/>
      <c r="K1742" s="25" t="n"/>
      <c r="L1742" s="29" t="n"/>
      <c r="M1742" s="25" t="n"/>
      <c r="N1742" s="25" t="n"/>
      <c r="O1742" s="23">
        <f>IF(A1742&amp;B1742&amp;C1742="","",IF(I1742="","Sem vínculo",IF(COUNTIF(oc_chave,I1742)&gt;0,"Vinculada","Previsão não encontrada")))</f>
        <v/>
      </c>
      <c r="P1742" s="39">
        <f>IF(ISNUMBER(H1742),YEAR(H1742),"")</f>
        <v/>
      </c>
      <c r="Q1742" s="23">
        <f>IF(D1742="","",IF(COUNTIF(pl_chave,D1742)&gt;0,"No plano atual","Fora do plano: histórico preservado"))</f>
        <v/>
      </c>
      <c r="R1742" s="23">
        <f>IF(A1742&amp;B1742&amp;C1742="","",IF(A1742="","ERRO: falta ID do registro",IF(COUNTIF(ex_id,A1742)&gt;1,"ERRO: ID do registro duplicado",IF(NOT(ISNUMBER(H1742)),"ERRO: data realizada ausente ou inválida",IF(AND(ISNUMBER(pcmd_emissao),N(H1742)&gt;N(pcmd_emissao)),"Verificar: realizada após a emissão","OK")))))</f>
        <v/>
      </c>
      <c r="S1742" s="53" t="n"/>
    </row>
    <row r="1743">
      <c r="A1743" s="25" t="n"/>
      <c r="B1743" s="29" t="n"/>
      <c r="C1743" s="25" t="n"/>
      <c r="D1743" s="23">
        <f>IF(OR(B1743="",C1743=""),"",B1743&amp;"|"&amp;C1743)</f>
        <v/>
      </c>
      <c r="E1743" s="29" t="n"/>
      <c r="F1743" s="52" t="n"/>
      <c r="G1743" s="49" t="n"/>
      <c r="H1743" s="49" t="n"/>
      <c r="I1743" s="30">
        <f>IF(OR(D1743="",NOT(ISNUMBER(G1743))),"",D1743&amp;"|"&amp;YEAR(G1743)&amp;"-"&amp;RIGHT("0"&amp;MONTH(G1743),2)&amp;"-"&amp;RIGHT("0"&amp;DAY(G1743),2))</f>
        <v/>
      </c>
      <c r="J1743" s="52" t="n"/>
      <c r="K1743" s="25" t="n"/>
      <c r="L1743" s="29" t="n"/>
      <c r="M1743" s="25" t="n"/>
      <c r="N1743" s="25" t="n"/>
      <c r="O1743" s="23">
        <f>IF(A1743&amp;B1743&amp;C1743="","",IF(I1743="","Sem vínculo",IF(COUNTIF(oc_chave,I1743)&gt;0,"Vinculada","Previsão não encontrada")))</f>
        <v/>
      </c>
      <c r="P1743" s="39">
        <f>IF(ISNUMBER(H1743),YEAR(H1743),"")</f>
        <v/>
      </c>
      <c r="Q1743" s="23">
        <f>IF(D1743="","",IF(COUNTIF(pl_chave,D1743)&gt;0,"No plano atual","Fora do plano: histórico preservado"))</f>
        <v/>
      </c>
      <c r="R1743" s="23">
        <f>IF(A1743&amp;B1743&amp;C1743="","",IF(A1743="","ERRO: falta ID do registro",IF(COUNTIF(ex_id,A1743)&gt;1,"ERRO: ID do registro duplicado",IF(NOT(ISNUMBER(H1743)),"ERRO: data realizada ausente ou inválida",IF(AND(ISNUMBER(pcmd_emissao),N(H1743)&gt;N(pcmd_emissao)),"Verificar: realizada após a emissão","OK")))))</f>
        <v/>
      </c>
      <c r="S1743" s="53" t="n"/>
    </row>
    <row r="1744">
      <c r="A1744" s="25" t="n"/>
      <c r="B1744" s="29" t="n"/>
      <c r="C1744" s="25" t="n"/>
      <c r="D1744" s="23">
        <f>IF(OR(B1744="",C1744=""),"",B1744&amp;"|"&amp;C1744)</f>
        <v/>
      </c>
      <c r="E1744" s="29" t="n"/>
      <c r="F1744" s="52" t="n"/>
      <c r="G1744" s="49" t="n"/>
      <c r="H1744" s="49" t="n"/>
      <c r="I1744" s="30">
        <f>IF(OR(D1744="",NOT(ISNUMBER(G1744))),"",D1744&amp;"|"&amp;YEAR(G1744)&amp;"-"&amp;RIGHT("0"&amp;MONTH(G1744),2)&amp;"-"&amp;RIGHT("0"&amp;DAY(G1744),2))</f>
        <v/>
      </c>
      <c r="J1744" s="52" t="n"/>
      <c r="K1744" s="25" t="n"/>
      <c r="L1744" s="29" t="n"/>
      <c r="M1744" s="25" t="n"/>
      <c r="N1744" s="25" t="n"/>
      <c r="O1744" s="23">
        <f>IF(A1744&amp;B1744&amp;C1744="","",IF(I1744="","Sem vínculo",IF(COUNTIF(oc_chave,I1744)&gt;0,"Vinculada","Previsão não encontrada")))</f>
        <v/>
      </c>
      <c r="P1744" s="39">
        <f>IF(ISNUMBER(H1744),YEAR(H1744),"")</f>
        <v/>
      </c>
      <c r="Q1744" s="23">
        <f>IF(D1744="","",IF(COUNTIF(pl_chave,D1744)&gt;0,"No plano atual","Fora do plano: histórico preservado"))</f>
        <v/>
      </c>
      <c r="R1744" s="23">
        <f>IF(A1744&amp;B1744&amp;C1744="","",IF(A1744="","ERRO: falta ID do registro",IF(COUNTIF(ex_id,A1744)&gt;1,"ERRO: ID do registro duplicado",IF(NOT(ISNUMBER(H1744)),"ERRO: data realizada ausente ou inválida",IF(AND(ISNUMBER(pcmd_emissao),N(H1744)&gt;N(pcmd_emissao)),"Verificar: realizada após a emissão","OK")))))</f>
        <v/>
      </c>
      <c r="S1744" s="53" t="n"/>
    </row>
    <row r="1745">
      <c r="A1745" s="25" t="n"/>
      <c r="B1745" s="29" t="n"/>
      <c r="C1745" s="25" t="n"/>
      <c r="D1745" s="23">
        <f>IF(OR(B1745="",C1745=""),"",B1745&amp;"|"&amp;C1745)</f>
        <v/>
      </c>
      <c r="E1745" s="29" t="n"/>
      <c r="F1745" s="52" t="n"/>
      <c r="G1745" s="49" t="n"/>
      <c r="H1745" s="49" t="n"/>
      <c r="I1745" s="30">
        <f>IF(OR(D1745="",NOT(ISNUMBER(G1745))),"",D1745&amp;"|"&amp;YEAR(G1745)&amp;"-"&amp;RIGHT("0"&amp;MONTH(G1745),2)&amp;"-"&amp;RIGHT("0"&amp;DAY(G1745),2))</f>
        <v/>
      </c>
      <c r="J1745" s="52" t="n"/>
      <c r="K1745" s="25" t="n"/>
      <c r="L1745" s="29" t="n"/>
      <c r="M1745" s="25" t="n"/>
      <c r="N1745" s="25" t="n"/>
      <c r="O1745" s="23">
        <f>IF(A1745&amp;B1745&amp;C1745="","",IF(I1745="","Sem vínculo",IF(COUNTIF(oc_chave,I1745)&gt;0,"Vinculada","Previsão não encontrada")))</f>
        <v/>
      </c>
      <c r="P1745" s="39">
        <f>IF(ISNUMBER(H1745),YEAR(H1745),"")</f>
        <v/>
      </c>
      <c r="Q1745" s="23">
        <f>IF(D1745="","",IF(COUNTIF(pl_chave,D1745)&gt;0,"No plano atual","Fora do plano: histórico preservado"))</f>
        <v/>
      </c>
      <c r="R1745" s="23">
        <f>IF(A1745&amp;B1745&amp;C1745="","",IF(A1745="","ERRO: falta ID do registro",IF(COUNTIF(ex_id,A1745)&gt;1,"ERRO: ID do registro duplicado",IF(NOT(ISNUMBER(H1745)),"ERRO: data realizada ausente ou inválida",IF(AND(ISNUMBER(pcmd_emissao),N(H1745)&gt;N(pcmd_emissao)),"Verificar: realizada após a emissão","OK")))))</f>
        <v/>
      </c>
      <c r="S1745" s="53" t="n"/>
    </row>
    <row r="1746">
      <c r="A1746" s="25" t="n"/>
      <c r="B1746" s="29" t="n"/>
      <c r="C1746" s="25" t="n"/>
      <c r="D1746" s="23">
        <f>IF(OR(B1746="",C1746=""),"",B1746&amp;"|"&amp;C1746)</f>
        <v/>
      </c>
      <c r="E1746" s="29" t="n"/>
      <c r="F1746" s="52" t="n"/>
      <c r="G1746" s="49" t="n"/>
      <c r="H1746" s="49" t="n"/>
      <c r="I1746" s="30">
        <f>IF(OR(D1746="",NOT(ISNUMBER(G1746))),"",D1746&amp;"|"&amp;YEAR(G1746)&amp;"-"&amp;RIGHT("0"&amp;MONTH(G1746),2)&amp;"-"&amp;RIGHT("0"&amp;DAY(G1746),2))</f>
        <v/>
      </c>
      <c r="J1746" s="52" t="n"/>
      <c r="K1746" s="25" t="n"/>
      <c r="L1746" s="29" t="n"/>
      <c r="M1746" s="25" t="n"/>
      <c r="N1746" s="25" t="n"/>
      <c r="O1746" s="23">
        <f>IF(A1746&amp;B1746&amp;C1746="","",IF(I1746="","Sem vínculo",IF(COUNTIF(oc_chave,I1746)&gt;0,"Vinculada","Previsão não encontrada")))</f>
        <v/>
      </c>
      <c r="P1746" s="39">
        <f>IF(ISNUMBER(H1746),YEAR(H1746),"")</f>
        <v/>
      </c>
      <c r="Q1746" s="23">
        <f>IF(D1746="","",IF(COUNTIF(pl_chave,D1746)&gt;0,"No plano atual","Fora do plano: histórico preservado"))</f>
        <v/>
      </c>
      <c r="R1746" s="23">
        <f>IF(A1746&amp;B1746&amp;C1746="","",IF(A1746="","ERRO: falta ID do registro",IF(COUNTIF(ex_id,A1746)&gt;1,"ERRO: ID do registro duplicado",IF(NOT(ISNUMBER(H1746)),"ERRO: data realizada ausente ou inválida",IF(AND(ISNUMBER(pcmd_emissao),N(H1746)&gt;N(pcmd_emissao)),"Verificar: realizada após a emissão","OK")))))</f>
        <v/>
      </c>
      <c r="S1746" s="53" t="n"/>
    </row>
    <row r="1747">
      <c r="A1747" s="25" t="n"/>
      <c r="B1747" s="29" t="n"/>
      <c r="C1747" s="25" t="n"/>
      <c r="D1747" s="23">
        <f>IF(OR(B1747="",C1747=""),"",B1747&amp;"|"&amp;C1747)</f>
        <v/>
      </c>
      <c r="E1747" s="29" t="n"/>
      <c r="F1747" s="52" t="n"/>
      <c r="G1747" s="49" t="n"/>
      <c r="H1747" s="49" t="n"/>
      <c r="I1747" s="30">
        <f>IF(OR(D1747="",NOT(ISNUMBER(G1747))),"",D1747&amp;"|"&amp;YEAR(G1747)&amp;"-"&amp;RIGHT("0"&amp;MONTH(G1747),2)&amp;"-"&amp;RIGHT("0"&amp;DAY(G1747),2))</f>
        <v/>
      </c>
      <c r="J1747" s="52" t="n"/>
      <c r="K1747" s="25" t="n"/>
      <c r="L1747" s="29" t="n"/>
      <c r="M1747" s="25" t="n"/>
      <c r="N1747" s="25" t="n"/>
      <c r="O1747" s="23">
        <f>IF(A1747&amp;B1747&amp;C1747="","",IF(I1747="","Sem vínculo",IF(COUNTIF(oc_chave,I1747)&gt;0,"Vinculada","Previsão não encontrada")))</f>
        <v/>
      </c>
      <c r="P1747" s="39">
        <f>IF(ISNUMBER(H1747),YEAR(H1747),"")</f>
        <v/>
      </c>
      <c r="Q1747" s="23">
        <f>IF(D1747="","",IF(COUNTIF(pl_chave,D1747)&gt;0,"No plano atual","Fora do plano: histórico preservado"))</f>
        <v/>
      </c>
      <c r="R1747" s="23">
        <f>IF(A1747&amp;B1747&amp;C1747="","",IF(A1747="","ERRO: falta ID do registro",IF(COUNTIF(ex_id,A1747)&gt;1,"ERRO: ID do registro duplicado",IF(NOT(ISNUMBER(H1747)),"ERRO: data realizada ausente ou inválida",IF(AND(ISNUMBER(pcmd_emissao),N(H1747)&gt;N(pcmd_emissao)),"Verificar: realizada após a emissão","OK")))))</f>
        <v/>
      </c>
      <c r="S1747" s="53" t="n"/>
    </row>
    <row r="1748">
      <c r="A1748" s="25" t="n"/>
      <c r="B1748" s="29" t="n"/>
      <c r="C1748" s="25" t="n"/>
      <c r="D1748" s="23">
        <f>IF(OR(B1748="",C1748=""),"",B1748&amp;"|"&amp;C1748)</f>
        <v/>
      </c>
      <c r="E1748" s="29" t="n"/>
      <c r="F1748" s="52" t="n"/>
      <c r="G1748" s="49" t="n"/>
      <c r="H1748" s="49" t="n"/>
      <c r="I1748" s="30">
        <f>IF(OR(D1748="",NOT(ISNUMBER(G1748))),"",D1748&amp;"|"&amp;YEAR(G1748)&amp;"-"&amp;RIGHT("0"&amp;MONTH(G1748),2)&amp;"-"&amp;RIGHT("0"&amp;DAY(G1748),2))</f>
        <v/>
      </c>
      <c r="J1748" s="52" t="n"/>
      <c r="K1748" s="25" t="n"/>
      <c r="L1748" s="29" t="n"/>
      <c r="M1748" s="25" t="n"/>
      <c r="N1748" s="25" t="n"/>
      <c r="O1748" s="23">
        <f>IF(A1748&amp;B1748&amp;C1748="","",IF(I1748="","Sem vínculo",IF(COUNTIF(oc_chave,I1748)&gt;0,"Vinculada","Previsão não encontrada")))</f>
        <v/>
      </c>
      <c r="P1748" s="39">
        <f>IF(ISNUMBER(H1748),YEAR(H1748),"")</f>
        <v/>
      </c>
      <c r="Q1748" s="23">
        <f>IF(D1748="","",IF(COUNTIF(pl_chave,D1748)&gt;0,"No plano atual","Fora do plano: histórico preservado"))</f>
        <v/>
      </c>
      <c r="R1748" s="23">
        <f>IF(A1748&amp;B1748&amp;C1748="","",IF(A1748="","ERRO: falta ID do registro",IF(COUNTIF(ex_id,A1748)&gt;1,"ERRO: ID do registro duplicado",IF(NOT(ISNUMBER(H1748)),"ERRO: data realizada ausente ou inválida",IF(AND(ISNUMBER(pcmd_emissao),N(H1748)&gt;N(pcmd_emissao)),"Verificar: realizada após a emissão","OK")))))</f>
        <v/>
      </c>
      <c r="S1748" s="53" t="n"/>
    </row>
    <row r="1749">
      <c r="A1749" s="25" t="n"/>
      <c r="B1749" s="29" t="n"/>
      <c r="C1749" s="25" t="n"/>
      <c r="D1749" s="23">
        <f>IF(OR(B1749="",C1749=""),"",B1749&amp;"|"&amp;C1749)</f>
        <v/>
      </c>
      <c r="E1749" s="29" t="n"/>
      <c r="F1749" s="52" t="n"/>
      <c r="G1749" s="49" t="n"/>
      <c r="H1749" s="49" t="n"/>
      <c r="I1749" s="30">
        <f>IF(OR(D1749="",NOT(ISNUMBER(G1749))),"",D1749&amp;"|"&amp;YEAR(G1749)&amp;"-"&amp;RIGHT("0"&amp;MONTH(G1749),2)&amp;"-"&amp;RIGHT("0"&amp;DAY(G1749),2))</f>
        <v/>
      </c>
      <c r="J1749" s="52" t="n"/>
      <c r="K1749" s="25" t="n"/>
      <c r="L1749" s="29" t="n"/>
      <c r="M1749" s="25" t="n"/>
      <c r="N1749" s="25" t="n"/>
      <c r="O1749" s="23">
        <f>IF(A1749&amp;B1749&amp;C1749="","",IF(I1749="","Sem vínculo",IF(COUNTIF(oc_chave,I1749)&gt;0,"Vinculada","Previsão não encontrada")))</f>
        <v/>
      </c>
      <c r="P1749" s="39">
        <f>IF(ISNUMBER(H1749),YEAR(H1749),"")</f>
        <v/>
      </c>
      <c r="Q1749" s="23">
        <f>IF(D1749="","",IF(COUNTIF(pl_chave,D1749)&gt;0,"No plano atual","Fora do plano: histórico preservado"))</f>
        <v/>
      </c>
      <c r="R1749" s="23">
        <f>IF(A1749&amp;B1749&amp;C1749="","",IF(A1749="","ERRO: falta ID do registro",IF(COUNTIF(ex_id,A1749)&gt;1,"ERRO: ID do registro duplicado",IF(NOT(ISNUMBER(H1749)),"ERRO: data realizada ausente ou inválida",IF(AND(ISNUMBER(pcmd_emissao),N(H1749)&gt;N(pcmd_emissao)),"Verificar: realizada após a emissão","OK")))))</f>
        <v/>
      </c>
      <c r="S1749" s="53" t="n"/>
    </row>
    <row r="1750">
      <c r="A1750" s="25" t="n"/>
      <c r="B1750" s="29" t="n"/>
      <c r="C1750" s="25" t="n"/>
      <c r="D1750" s="23">
        <f>IF(OR(B1750="",C1750=""),"",B1750&amp;"|"&amp;C1750)</f>
        <v/>
      </c>
      <c r="E1750" s="29" t="n"/>
      <c r="F1750" s="52" t="n"/>
      <c r="G1750" s="49" t="n"/>
      <c r="H1750" s="49" t="n"/>
      <c r="I1750" s="30">
        <f>IF(OR(D1750="",NOT(ISNUMBER(G1750))),"",D1750&amp;"|"&amp;YEAR(G1750)&amp;"-"&amp;RIGHT("0"&amp;MONTH(G1750),2)&amp;"-"&amp;RIGHT("0"&amp;DAY(G1750),2))</f>
        <v/>
      </c>
      <c r="J1750" s="52" t="n"/>
      <c r="K1750" s="25" t="n"/>
      <c r="L1750" s="29" t="n"/>
      <c r="M1750" s="25" t="n"/>
      <c r="N1750" s="25" t="n"/>
      <c r="O1750" s="23">
        <f>IF(A1750&amp;B1750&amp;C1750="","",IF(I1750="","Sem vínculo",IF(COUNTIF(oc_chave,I1750)&gt;0,"Vinculada","Previsão não encontrada")))</f>
        <v/>
      </c>
      <c r="P1750" s="39">
        <f>IF(ISNUMBER(H1750),YEAR(H1750),"")</f>
        <v/>
      </c>
      <c r="Q1750" s="23">
        <f>IF(D1750="","",IF(COUNTIF(pl_chave,D1750)&gt;0,"No plano atual","Fora do plano: histórico preservado"))</f>
        <v/>
      </c>
      <c r="R1750" s="23">
        <f>IF(A1750&amp;B1750&amp;C1750="","",IF(A1750="","ERRO: falta ID do registro",IF(COUNTIF(ex_id,A1750)&gt;1,"ERRO: ID do registro duplicado",IF(NOT(ISNUMBER(H1750)),"ERRO: data realizada ausente ou inválida",IF(AND(ISNUMBER(pcmd_emissao),N(H1750)&gt;N(pcmd_emissao)),"Verificar: realizada após a emissão","OK")))))</f>
        <v/>
      </c>
      <c r="S1750" s="53" t="n"/>
    </row>
    <row r="1751">
      <c r="A1751" s="25" t="n"/>
      <c r="B1751" s="29" t="n"/>
      <c r="C1751" s="25" t="n"/>
      <c r="D1751" s="23">
        <f>IF(OR(B1751="",C1751=""),"",B1751&amp;"|"&amp;C1751)</f>
        <v/>
      </c>
      <c r="E1751" s="29" t="n"/>
      <c r="F1751" s="52" t="n"/>
      <c r="G1751" s="49" t="n"/>
      <c r="H1751" s="49" t="n"/>
      <c r="I1751" s="30">
        <f>IF(OR(D1751="",NOT(ISNUMBER(G1751))),"",D1751&amp;"|"&amp;YEAR(G1751)&amp;"-"&amp;RIGHT("0"&amp;MONTH(G1751),2)&amp;"-"&amp;RIGHT("0"&amp;DAY(G1751),2))</f>
        <v/>
      </c>
      <c r="J1751" s="52" t="n"/>
      <c r="K1751" s="25" t="n"/>
      <c r="L1751" s="29" t="n"/>
      <c r="M1751" s="25" t="n"/>
      <c r="N1751" s="25" t="n"/>
      <c r="O1751" s="23">
        <f>IF(A1751&amp;B1751&amp;C1751="","",IF(I1751="","Sem vínculo",IF(COUNTIF(oc_chave,I1751)&gt;0,"Vinculada","Previsão não encontrada")))</f>
        <v/>
      </c>
      <c r="P1751" s="39">
        <f>IF(ISNUMBER(H1751),YEAR(H1751),"")</f>
        <v/>
      </c>
      <c r="Q1751" s="23">
        <f>IF(D1751="","",IF(COUNTIF(pl_chave,D1751)&gt;0,"No plano atual","Fora do plano: histórico preservado"))</f>
        <v/>
      </c>
      <c r="R1751" s="23">
        <f>IF(A1751&amp;B1751&amp;C1751="","",IF(A1751="","ERRO: falta ID do registro",IF(COUNTIF(ex_id,A1751)&gt;1,"ERRO: ID do registro duplicado",IF(NOT(ISNUMBER(H1751)),"ERRO: data realizada ausente ou inválida",IF(AND(ISNUMBER(pcmd_emissao),N(H1751)&gt;N(pcmd_emissao)),"Verificar: realizada após a emissão","OK")))))</f>
        <v/>
      </c>
      <c r="S1751" s="53" t="n"/>
    </row>
    <row r="1752">
      <c r="A1752" s="25" t="n"/>
      <c r="B1752" s="29" t="n"/>
      <c r="C1752" s="25" t="n"/>
      <c r="D1752" s="23">
        <f>IF(OR(B1752="",C1752=""),"",B1752&amp;"|"&amp;C1752)</f>
        <v/>
      </c>
      <c r="E1752" s="29" t="n"/>
      <c r="F1752" s="52" t="n"/>
      <c r="G1752" s="49" t="n"/>
      <c r="H1752" s="49" t="n"/>
      <c r="I1752" s="30">
        <f>IF(OR(D1752="",NOT(ISNUMBER(G1752))),"",D1752&amp;"|"&amp;YEAR(G1752)&amp;"-"&amp;RIGHT("0"&amp;MONTH(G1752),2)&amp;"-"&amp;RIGHT("0"&amp;DAY(G1752),2))</f>
        <v/>
      </c>
      <c r="J1752" s="52" t="n"/>
      <c r="K1752" s="25" t="n"/>
      <c r="L1752" s="29" t="n"/>
      <c r="M1752" s="25" t="n"/>
      <c r="N1752" s="25" t="n"/>
      <c r="O1752" s="23">
        <f>IF(A1752&amp;B1752&amp;C1752="","",IF(I1752="","Sem vínculo",IF(COUNTIF(oc_chave,I1752)&gt;0,"Vinculada","Previsão não encontrada")))</f>
        <v/>
      </c>
      <c r="P1752" s="39">
        <f>IF(ISNUMBER(H1752),YEAR(H1752),"")</f>
        <v/>
      </c>
      <c r="Q1752" s="23">
        <f>IF(D1752="","",IF(COUNTIF(pl_chave,D1752)&gt;0,"No plano atual","Fora do plano: histórico preservado"))</f>
        <v/>
      </c>
      <c r="R1752" s="23">
        <f>IF(A1752&amp;B1752&amp;C1752="","",IF(A1752="","ERRO: falta ID do registro",IF(COUNTIF(ex_id,A1752)&gt;1,"ERRO: ID do registro duplicado",IF(NOT(ISNUMBER(H1752)),"ERRO: data realizada ausente ou inválida",IF(AND(ISNUMBER(pcmd_emissao),N(H1752)&gt;N(pcmd_emissao)),"Verificar: realizada após a emissão","OK")))))</f>
        <v/>
      </c>
      <c r="S1752" s="53" t="n"/>
    </row>
    <row r="1753">
      <c r="A1753" s="25" t="n"/>
      <c r="B1753" s="29" t="n"/>
      <c r="C1753" s="25" t="n"/>
      <c r="D1753" s="23">
        <f>IF(OR(B1753="",C1753=""),"",B1753&amp;"|"&amp;C1753)</f>
        <v/>
      </c>
      <c r="E1753" s="29" t="n"/>
      <c r="F1753" s="52" t="n"/>
      <c r="G1753" s="49" t="n"/>
      <c r="H1753" s="49" t="n"/>
      <c r="I1753" s="30">
        <f>IF(OR(D1753="",NOT(ISNUMBER(G1753))),"",D1753&amp;"|"&amp;YEAR(G1753)&amp;"-"&amp;RIGHT("0"&amp;MONTH(G1753),2)&amp;"-"&amp;RIGHT("0"&amp;DAY(G1753),2))</f>
        <v/>
      </c>
      <c r="J1753" s="52" t="n"/>
      <c r="K1753" s="25" t="n"/>
      <c r="L1753" s="29" t="n"/>
      <c r="M1753" s="25" t="n"/>
      <c r="N1753" s="25" t="n"/>
      <c r="O1753" s="23">
        <f>IF(A1753&amp;B1753&amp;C1753="","",IF(I1753="","Sem vínculo",IF(COUNTIF(oc_chave,I1753)&gt;0,"Vinculada","Previsão não encontrada")))</f>
        <v/>
      </c>
      <c r="P1753" s="39">
        <f>IF(ISNUMBER(H1753),YEAR(H1753),"")</f>
        <v/>
      </c>
      <c r="Q1753" s="23">
        <f>IF(D1753="","",IF(COUNTIF(pl_chave,D1753)&gt;0,"No plano atual","Fora do plano: histórico preservado"))</f>
        <v/>
      </c>
      <c r="R1753" s="23">
        <f>IF(A1753&amp;B1753&amp;C1753="","",IF(A1753="","ERRO: falta ID do registro",IF(COUNTIF(ex_id,A1753)&gt;1,"ERRO: ID do registro duplicado",IF(NOT(ISNUMBER(H1753)),"ERRO: data realizada ausente ou inválida",IF(AND(ISNUMBER(pcmd_emissao),N(H1753)&gt;N(pcmd_emissao)),"Verificar: realizada após a emissão","OK")))))</f>
        <v/>
      </c>
      <c r="S1753" s="53" t="n"/>
    </row>
    <row r="1754">
      <c r="A1754" s="25" t="n"/>
      <c r="B1754" s="29" t="n"/>
      <c r="C1754" s="25" t="n"/>
      <c r="D1754" s="23">
        <f>IF(OR(B1754="",C1754=""),"",B1754&amp;"|"&amp;C1754)</f>
        <v/>
      </c>
      <c r="E1754" s="29" t="n"/>
      <c r="F1754" s="52" t="n"/>
      <c r="G1754" s="49" t="n"/>
      <c r="H1754" s="49" t="n"/>
      <c r="I1754" s="30">
        <f>IF(OR(D1754="",NOT(ISNUMBER(G1754))),"",D1754&amp;"|"&amp;YEAR(G1754)&amp;"-"&amp;RIGHT("0"&amp;MONTH(G1754),2)&amp;"-"&amp;RIGHT("0"&amp;DAY(G1754),2))</f>
        <v/>
      </c>
      <c r="J1754" s="52" t="n"/>
      <c r="K1754" s="25" t="n"/>
      <c r="L1754" s="29" t="n"/>
      <c r="M1754" s="25" t="n"/>
      <c r="N1754" s="25" t="n"/>
      <c r="O1754" s="23">
        <f>IF(A1754&amp;B1754&amp;C1754="","",IF(I1754="","Sem vínculo",IF(COUNTIF(oc_chave,I1754)&gt;0,"Vinculada","Previsão não encontrada")))</f>
        <v/>
      </c>
      <c r="P1754" s="39">
        <f>IF(ISNUMBER(H1754),YEAR(H1754),"")</f>
        <v/>
      </c>
      <c r="Q1754" s="23">
        <f>IF(D1754="","",IF(COUNTIF(pl_chave,D1754)&gt;0,"No plano atual","Fora do plano: histórico preservado"))</f>
        <v/>
      </c>
      <c r="R1754" s="23">
        <f>IF(A1754&amp;B1754&amp;C1754="","",IF(A1754="","ERRO: falta ID do registro",IF(COUNTIF(ex_id,A1754)&gt;1,"ERRO: ID do registro duplicado",IF(NOT(ISNUMBER(H1754)),"ERRO: data realizada ausente ou inválida",IF(AND(ISNUMBER(pcmd_emissao),N(H1754)&gt;N(pcmd_emissao)),"Verificar: realizada após a emissão","OK")))))</f>
        <v/>
      </c>
      <c r="S1754" s="53" t="n"/>
    </row>
    <row r="1755">
      <c r="A1755" s="25" t="n"/>
      <c r="B1755" s="29" t="n"/>
      <c r="C1755" s="25" t="n"/>
      <c r="D1755" s="23">
        <f>IF(OR(B1755="",C1755=""),"",B1755&amp;"|"&amp;C1755)</f>
        <v/>
      </c>
      <c r="E1755" s="29" t="n"/>
      <c r="F1755" s="52" t="n"/>
      <c r="G1755" s="49" t="n"/>
      <c r="H1755" s="49" t="n"/>
      <c r="I1755" s="30">
        <f>IF(OR(D1755="",NOT(ISNUMBER(G1755))),"",D1755&amp;"|"&amp;YEAR(G1755)&amp;"-"&amp;RIGHT("0"&amp;MONTH(G1755),2)&amp;"-"&amp;RIGHT("0"&amp;DAY(G1755),2))</f>
        <v/>
      </c>
      <c r="J1755" s="52" t="n"/>
      <c r="K1755" s="25" t="n"/>
      <c r="L1755" s="29" t="n"/>
      <c r="M1755" s="25" t="n"/>
      <c r="N1755" s="25" t="n"/>
      <c r="O1755" s="23">
        <f>IF(A1755&amp;B1755&amp;C1755="","",IF(I1755="","Sem vínculo",IF(COUNTIF(oc_chave,I1755)&gt;0,"Vinculada","Previsão não encontrada")))</f>
        <v/>
      </c>
      <c r="P1755" s="39">
        <f>IF(ISNUMBER(H1755),YEAR(H1755),"")</f>
        <v/>
      </c>
      <c r="Q1755" s="23">
        <f>IF(D1755="","",IF(COUNTIF(pl_chave,D1755)&gt;0,"No plano atual","Fora do plano: histórico preservado"))</f>
        <v/>
      </c>
      <c r="R1755" s="23">
        <f>IF(A1755&amp;B1755&amp;C1755="","",IF(A1755="","ERRO: falta ID do registro",IF(COUNTIF(ex_id,A1755)&gt;1,"ERRO: ID do registro duplicado",IF(NOT(ISNUMBER(H1755)),"ERRO: data realizada ausente ou inválida",IF(AND(ISNUMBER(pcmd_emissao),N(H1755)&gt;N(pcmd_emissao)),"Verificar: realizada após a emissão","OK")))))</f>
        <v/>
      </c>
      <c r="S1755" s="53" t="n"/>
    </row>
    <row r="1756">
      <c r="A1756" s="25" t="n"/>
      <c r="B1756" s="29" t="n"/>
      <c r="C1756" s="25" t="n"/>
      <c r="D1756" s="23">
        <f>IF(OR(B1756="",C1756=""),"",B1756&amp;"|"&amp;C1756)</f>
        <v/>
      </c>
      <c r="E1756" s="29" t="n"/>
      <c r="F1756" s="52" t="n"/>
      <c r="G1756" s="49" t="n"/>
      <c r="H1756" s="49" t="n"/>
      <c r="I1756" s="30">
        <f>IF(OR(D1756="",NOT(ISNUMBER(G1756))),"",D1756&amp;"|"&amp;YEAR(G1756)&amp;"-"&amp;RIGHT("0"&amp;MONTH(G1756),2)&amp;"-"&amp;RIGHT("0"&amp;DAY(G1756),2))</f>
        <v/>
      </c>
      <c r="J1756" s="52" t="n"/>
      <c r="K1756" s="25" t="n"/>
      <c r="L1756" s="29" t="n"/>
      <c r="M1756" s="25" t="n"/>
      <c r="N1756" s="25" t="n"/>
      <c r="O1756" s="23">
        <f>IF(A1756&amp;B1756&amp;C1756="","",IF(I1756="","Sem vínculo",IF(COUNTIF(oc_chave,I1756)&gt;0,"Vinculada","Previsão não encontrada")))</f>
        <v/>
      </c>
      <c r="P1756" s="39">
        <f>IF(ISNUMBER(H1756),YEAR(H1756),"")</f>
        <v/>
      </c>
      <c r="Q1756" s="23">
        <f>IF(D1756="","",IF(COUNTIF(pl_chave,D1756)&gt;0,"No plano atual","Fora do plano: histórico preservado"))</f>
        <v/>
      </c>
      <c r="R1756" s="23">
        <f>IF(A1756&amp;B1756&amp;C1756="","",IF(A1756="","ERRO: falta ID do registro",IF(COUNTIF(ex_id,A1756)&gt;1,"ERRO: ID do registro duplicado",IF(NOT(ISNUMBER(H1756)),"ERRO: data realizada ausente ou inválida",IF(AND(ISNUMBER(pcmd_emissao),N(H1756)&gt;N(pcmd_emissao)),"Verificar: realizada após a emissão","OK")))))</f>
        <v/>
      </c>
      <c r="S1756" s="53" t="n"/>
    </row>
    <row r="1757">
      <c r="A1757" s="25" t="n"/>
      <c r="B1757" s="29" t="n"/>
      <c r="C1757" s="25" t="n"/>
      <c r="D1757" s="23">
        <f>IF(OR(B1757="",C1757=""),"",B1757&amp;"|"&amp;C1757)</f>
        <v/>
      </c>
      <c r="E1757" s="29" t="n"/>
      <c r="F1757" s="52" t="n"/>
      <c r="G1757" s="49" t="n"/>
      <c r="H1757" s="49" t="n"/>
      <c r="I1757" s="30">
        <f>IF(OR(D1757="",NOT(ISNUMBER(G1757))),"",D1757&amp;"|"&amp;YEAR(G1757)&amp;"-"&amp;RIGHT("0"&amp;MONTH(G1757),2)&amp;"-"&amp;RIGHT("0"&amp;DAY(G1757),2))</f>
        <v/>
      </c>
      <c r="J1757" s="52" t="n"/>
      <c r="K1757" s="25" t="n"/>
      <c r="L1757" s="29" t="n"/>
      <c r="M1757" s="25" t="n"/>
      <c r="N1757" s="25" t="n"/>
      <c r="O1757" s="23">
        <f>IF(A1757&amp;B1757&amp;C1757="","",IF(I1757="","Sem vínculo",IF(COUNTIF(oc_chave,I1757)&gt;0,"Vinculada","Previsão não encontrada")))</f>
        <v/>
      </c>
      <c r="P1757" s="39">
        <f>IF(ISNUMBER(H1757),YEAR(H1757),"")</f>
        <v/>
      </c>
      <c r="Q1757" s="23">
        <f>IF(D1757="","",IF(COUNTIF(pl_chave,D1757)&gt;0,"No plano atual","Fora do plano: histórico preservado"))</f>
        <v/>
      </c>
      <c r="R1757" s="23">
        <f>IF(A1757&amp;B1757&amp;C1757="","",IF(A1757="","ERRO: falta ID do registro",IF(COUNTIF(ex_id,A1757)&gt;1,"ERRO: ID do registro duplicado",IF(NOT(ISNUMBER(H1757)),"ERRO: data realizada ausente ou inválida",IF(AND(ISNUMBER(pcmd_emissao),N(H1757)&gt;N(pcmd_emissao)),"Verificar: realizada após a emissão","OK")))))</f>
        <v/>
      </c>
      <c r="S1757" s="53" t="n"/>
    </row>
    <row r="1758">
      <c r="A1758" s="25" t="n"/>
      <c r="B1758" s="29" t="n"/>
      <c r="C1758" s="25" t="n"/>
      <c r="D1758" s="23">
        <f>IF(OR(B1758="",C1758=""),"",B1758&amp;"|"&amp;C1758)</f>
        <v/>
      </c>
      <c r="E1758" s="29" t="n"/>
      <c r="F1758" s="52" t="n"/>
      <c r="G1758" s="49" t="n"/>
      <c r="H1758" s="49" t="n"/>
      <c r="I1758" s="30">
        <f>IF(OR(D1758="",NOT(ISNUMBER(G1758))),"",D1758&amp;"|"&amp;YEAR(G1758)&amp;"-"&amp;RIGHT("0"&amp;MONTH(G1758),2)&amp;"-"&amp;RIGHT("0"&amp;DAY(G1758),2))</f>
        <v/>
      </c>
      <c r="J1758" s="52" t="n"/>
      <c r="K1758" s="25" t="n"/>
      <c r="L1758" s="29" t="n"/>
      <c r="M1758" s="25" t="n"/>
      <c r="N1758" s="25" t="n"/>
      <c r="O1758" s="23">
        <f>IF(A1758&amp;B1758&amp;C1758="","",IF(I1758="","Sem vínculo",IF(COUNTIF(oc_chave,I1758)&gt;0,"Vinculada","Previsão não encontrada")))</f>
        <v/>
      </c>
      <c r="P1758" s="39">
        <f>IF(ISNUMBER(H1758),YEAR(H1758),"")</f>
        <v/>
      </c>
      <c r="Q1758" s="23">
        <f>IF(D1758="","",IF(COUNTIF(pl_chave,D1758)&gt;0,"No plano atual","Fora do plano: histórico preservado"))</f>
        <v/>
      </c>
      <c r="R1758" s="23">
        <f>IF(A1758&amp;B1758&amp;C1758="","",IF(A1758="","ERRO: falta ID do registro",IF(COUNTIF(ex_id,A1758)&gt;1,"ERRO: ID do registro duplicado",IF(NOT(ISNUMBER(H1758)),"ERRO: data realizada ausente ou inválida",IF(AND(ISNUMBER(pcmd_emissao),N(H1758)&gt;N(pcmd_emissao)),"Verificar: realizada após a emissão","OK")))))</f>
        <v/>
      </c>
      <c r="S1758" s="53" t="n"/>
    </row>
    <row r="1759">
      <c r="A1759" s="25" t="n"/>
      <c r="B1759" s="29" t="n"/>
      <c r="C1759" s="25" t="n"/>
      <c r="D1759" s="23">
        <f>IF(OR(B1759="",C1759=""),"",B1759&amp;"|"&amp;C1759)</f>
        <v/>
      </c>
      <c r="E1759" s="29" t="n"/>
      <c r="F1759" s="52" t="n"/>
      <c r="G1759" s="49" t="n"/>
      <c r="H1759" s="49" t="n"/>
      <c r="I1759" s="30">
        <f>IF(OR(D1759="",NOT(ISNUMBER(G1759))),"",D1759&amp;"|"&amp;YEAR(G1759)&amp;"-"&amp;RIGHT("0"&amp;MONTH(G1759),2)&amp;"-"&amp;RIGHT("0"&amp;DAY(G1759),2))</f>
        <v/>
      </c>
      <c r="J1759" s="52" t="n"/>
      <c r="K1759" s="25" t="n"/>
      <c r="L1759" s="29" t="n"/>
      <c r="M1759" s="25" t="n"/>
      <c r="N1759" s="25" t="n"/>
      <c r="O1759" s="23">
        <f>IF(A1759&amp;B1759&amp;C1759="","",IF(I1759="","Sem vínculo",IF(COUNTIF(oc_chave,I1759)&gt;0,"Vinculada","Previsão não encontrada")))</f>
        <v/>
      </c>
      <c r="P1759" s="39">
        <f>IF(ISNUMBER(H1759),YEAR(H1759),"")</f>
        <v/>
      </c>
      <c r="Q1759" s="23">
        <f>IF(D1759="","",IF(COUNTIF(pl_chave,D1759)&gt;0,"No plano atual","Fora do plano: histórico preservado"))</f>
        <v/>
      </c>
      <c r="R1759" s="23">
        <f>IF(A1759&amp;B1759&amp;C1759="","",IF(A1759="","ERRO: falta ID do registro",IF(COUNTIF(ex_id,A1759)&gt;1,"ERRO: ID do registro duplicado",IF(NOT(ISNUMBER(H1759)),"ERRO: data realizada ausente ou inválida",IF(AND(ISNUMBER(pcmd_emissao),N(H1759)&gt;N(pcmd_emissao)),"Verificar: realizada após a emissão","OK")))))</f>
        <v/>
      </c>
      <c r="S1759" s="53" t="n"/>
    </row>
    <row r="1760">
      <c r="A1760" s="25" t="n"/>
      <c r="B1760" s="29" t="n"/>
      <c r="C1760" s="25" t="n"/>
      <c r="D1760" s="23">
        <f>IF(OR(B1760="",C1760=""),"",B1760&amp;"|"&amp;C1760)</f>
        <v/>
      </c>
      <c r="E1760" s="29" t="n"/>
      <c r="F1760" s="52" t="n"/>
      <c r="G1760" s="49" t="n"/>
      <c r="H1760" s="49" t="n"/>
      <c r="I1760" s="30">
        <f>IF(OR(D1760="",NOT(ISNUMBER(G1760))),"",D1760&amp;"|"&amp;YEAR(G1760)&amp;"-"&amp;RIGHT("0"&amp;MONTH(G1760),2)&amp;"-"&amp;RIGHT("0"&amp;DAY(G1760),2))</f>
        <v/>
      </c>
      <c r="J1760" s="52" t="n"/>
      <c r="K1760" s="25" t="n"/>
      <c r="L1760" s="29" t="n"/>
      <c r="M1760" s="25" t="n"/>
      <c r="N1760" s="25" t="n"/>
      <c r="O1760" s="23">
        <f>IF(A1760&amp;B1760&amp;C1760="","",IF(I1760="","Sem vínculo",IF(COUNTIF(oc_chave,I1760)&gt;0,"Vinculada","Previsão não encontrada")))</f>
        <v/>
      </c>
      <c r="P1760" s="39">
        <f>IF(ISNUMBER(H1760),YEAR(H1760),"")</f>
        <v/>
      </c>
      <c r="Q1760" s="23">
        <f>IF(D1760="","",IF(COUNTIF(pl_chave,D1760)&gt;0,"No plano atual","Fora do plano: histórico preservado"))</f>
        <v/>
      </c>
      <c r="R1760" s="23">
        <f>IF(A1760&amp;B1760&amp;C1760="","",IF(A1760="","ERRO: falta ID do registro",IF(COUNTIF(ex_id,A1760)&gt;1,"ERRO: ID do registro duplicado",IF(NOT(ISNUMBER(H1760)),"ERRO: data realizada ausente ou inválida",IF(AND(ISNUMBER(pcmd_emissao),N(H1760)&gt;N(pcmd_emissao)),"Verificar: realizada após a emissão","OK")))))</f>
        <v/>
      </c>
      <c r="S1760" s="53" t="n"/>
    </row>
    <row r="1761">
      <c r="A1761" s="25" t="n"/>
      <c r="B1761" s="29" t="n"/>
      <c r="C1761" s="25" t="n"/>
      <c r="D1761" s="23">
        <f>IF(OR(B1761="",C1761=""),"",B1761&amp;"|"&amp;C1761)</f>
        <v/>
      </c>
      <c r="E1761" s="29" t="n"/>
      <c r="F1761" s="52" t="n"/>
      <c r="G1761" s="49" t="n"/>
      <c r="H1761" s="49" t="n"/>
      <c r="I1761" s="30">
        <f>IF(OR(D1761="",NOT(ISNUMBER(G1761))),"",D1761&amp;"|"&amp;YEAR(G1761)&amp;"-"&amp;RIGHT("0"&amp;MONTH(G1761),2)&amp;"-"&amp;RIGHT("0"&amp;DAY(G1761),2))</f>
        <v/>
      </c>
      <c r="J1761" s="52" t="n"/>
      <c r="K1761" s="25" t="n"/>
      <c r="L1761" s="29" t="n"/>
      <c r="M1761" s="25" t="n"/>
      <c r="N1761" s="25" t="n"/>
      <c r="O1761" s="23">
        <f>IF(A1761&amp;B1761&amp;C1761="","",IF(I1761="","Sem vínculo",IF(COUNTIF(oc_chave,I1761)&gt;0,"Vinculada","Previsão não encontrada")))</f>
        <v/>
      </c>
      <c r="P1761" s="39">
        <f>IF(ISNUMBER(H1761),YEAR(H1761),"")</f>
        <v/>
      </c>
      <c r="Q1761" s="23">
        <f>IF(D1761="","",IF(COUNTIF(pl_chave,D1761)&gt;0,"No plano atual","Fora do plano: histórico preservado"))</f>
        <v/>
      </c>
      <c r="R1761" s="23">
        <f>IF(A1761&amp;B1761&amp;C1761="","",IF(A1761="","ERRO: falta ID do registro",IF(COUNTIF(ex_id,A1761)&gt;1,"ERRO: ID do registro duplicado",IF(NOT(ISNUMBER(H1761)),"ERRO: data realizada ausente ou inválida",IF(AND(ISNUMBER(pcmd_emissao),N(H1761)&gt;N(pcmd_emissao)),"Verificar: realizada após a emissão","OK")))))</f>
        <v/>
      </c>
      <c r="S1761" s="53" t="n"/>
    </row>
    <row r="1762">
      <c r="A1762" s="25" t="n"/>
      <c r="B1762" s="29" t="n"/>
      <c r="C1762" s="25" t="n"/>
      <c r="D1762" s="23">
        <f>IF(OR(B1762="",C1762=""),"",B1762&amp;"|"&amp;C1762)</f>
        <v/>
      </c>
      <c r="E1762" s="29" t="n"/>
      <c r="F1762" s="52" t="n"/>
      <c r="G1762" s="49" t="n"/>
      <c r="H1762" s="49" t="n"/>
      <c r="I1762" s="30">
        <f>IF(OR(D1762="",NOT(ISNUMBER(G1762))),"",D1762&amp;"|"&amp;YEAR(G1762)&amp;"-"&amp;RIGHT("0"&amp;MONTH(G1762),2)&amp;"-"&amp;RIGHT("0"&amp;DAY(G1762),2))</f>
        <v/>
      </c>
      <c r="J1762" s="52" t="n"/>
      <c r="K1762" s="25" t="n"/>
      <c r="L1762" s="29" t="n"/>
      <c r="M1762" s="25" t="n"/>
      <c r="N1762" s="25" t="n"/>
      <c r="O1762" s="23">
        <f>IF(A1762&amp;B1762&amp;C1762="","",IF(I1762="","Sem vínculo",IF(COUNTIF(oc_chave,I1762)&gt;0,"Vinculada","Previsão não encontrada")))</f>
        <v/>
      </c>
      <c r="P1762" s="39">
        <f>IF(ISNUMBER(H1762),YEAR(H1762),"")</f>
        <v/>
      </c>
      <c r="Q1762" s="23">
        <f>IF(D1762="","",IF(COUNTIF(pl_chave,D1762)&gt;0,"No plano atual","Fora do plano: histórico preservado"))</f>
        <v/>
      </c>
      <c r="R1762" s="23">
        <f>IF(A1762&amp;B1762&amp;C1762="","",IF(A1762="","ERRO: falta ID do registro",IF(COUNTIF(ex_id,A1762)&gt;1,"ERRO: ID do registro duplicado",IF(NOT(ISNUMBER(H1762)),"ERRO: data realizada ausente ou inválida",IF(AND(ISNUMBER(pcmd_emissao),N(H1762)&gt;N(pcmd_emissao)),"Verificar: realizada após a emissão","OK")))))</f>
        <v/>
      </c>
      <c r="S1762" s="53" t="n"/>
    </row>
    <row r="1763">
      <c r="A1763" s="25" t="n"/>
      <c r="B1763" s="29" t="n"/>
      <c r="C1763" s="25" t="n"/>
      <c r="D1763" s="23">
        <f>IF(OR(B1763="",C1763=""),"",B1763&amp;"|"&amp;C1763)</f>
        <v/>
      </c>
      <c r="E1763" s="29" t="n"/>
      <c r="F1763" s="52" t="n"/>
      <c r="G1763" s="49" t="n"/>
      <c r="H1763" s="49" t="n"/>
      <c r="I1763" s="30">
        <f>IF(OR(D1763="",NOT(ISNUMBER(G1763))),"",D1763&amp;"|"&amp;YEAR(G1763)&amp;"-"&amp;RIGHT("0"&amp;MONTH(G1763),2)&amp;"-"&amp;RIGHT("0"&amp;DAY(G1763),2))</f>
        <v/>
      </c>
      <c r="J1763" s="52" t="n"/>
      <c r="K1763" s="25" t="n"/>
      <c r="L1763" s="29" t="n"/>
      <c r="M1763" s="25" t="n"/>
      <c r="N1763" s="25" t="n"/>
      <c r="O1763" s="23">
        <f>IF(A1763&amp;B1763&amp;C1763="","",IF(I1763="","Sem vínculo",IF(COUNTIF(oc_chave,I1763)&gt;0,"Vinculada","Previsão não encontrada")))</f>
        <v/>
      </c>
      <c r="P1763" s="39">
        <f>IF(ISNUMBER(H1763),YEAR(H1763),"")</f>
        <v/>
      </c>
      <c r="Q1763" s="23">
        <f>IF(D1763="","",IF(COUNTIF(pl_chave,D1763)&gt;0,"No plano atual","Fora do plano: histórico preservado"))</f>
        <v/>
      </c>
      <c r="R1763" s="23">
        <f>IF(A1763&amp;B1763&amp;C1763="","",IF(A1763="","ERRO: falta ID do registro",IF(COUNTIF(ex_id,A1763)&gt;1,"ERRO: ID do registro duplicado",IF(NOT(ISNUMBER(H1763)),"ERRO: data realizada ausente ou inválida",IF(AND(ISNUMBER(pcmd_emissao),N(H1763)&gt;N(pcmd_emissao)),"Verificar: realizada após a emissão","OK")))))</f>
        <v/>
      </c>
      <c r="S1763" s="53" t="n"/>
    </row>
    <row r="1764">
      <c r="A1764" s="25" t="n"/>
      <c r="B1764" s="29" t="n"/>
      <c r="C1764" s="25" t="n"/>
      <c r="D1764" s="23">
        <f>IF(OR(B1764="",C1764=""),"",B1764&amp;"|"&amp;C1764)</f>
        <v/>
      </c>
      <c r="E1764" s="29" t="n"/>
      <c r="F1764" s="52" t="n"/>
      <c r="G1764" s="49" t="n"/>
      <c r="H1764" s="49" t="n"/>
      <c r="I1764" s="30">
        <f>IF(OR(D1764="",NOT(ISNUMBER(G1764))),"",D1764&amp;"|"&amp;YEAR(G1764)&amp;"-"&amp;RIGHT("0"&amp;MONTH(G1764),2)&amp;"-"&amp;RIGHT("0"&amp;DAY(G1764),2))</f>
        <v/>
      </c>
      <c r="J1764" s="52" t="n"/>
      <c r="K1764" s="25" t="n"/>
      <c r="L1764" s="29" t="n"/>
      <c r="M1764" s="25" t="n"/>
      <c r="N1764" s="25" t="n"/>
      <c r="O1764" s="23">
        <f>IF(A1764&amp;B1764&amp;C1764="","",IF(I1764="","Sem vínculo",IF(COUNTIF(oc_chave,I1764)&gt;0,"Vinculada","Previsão não encontrada")))</f>
        <v/>
      </c>
      <c r="P1764" s="39">
        <f>IF(ISNUMBER(H1764),YEAR(H1764),"")</f>
        <v/>
      </c>
      <c r="Q1764" s="23">
        <f>IF(D1764="","",IF(COUNTIF(pl_chave,D1764)&gt;0,"No plano atual","Fora do plano: histórico preservado"))</f>
        <v/>
      </c>
      <c r="R1764" s="23">
        <f>IF(A1764&amp;B1764&amp;C1764="","",IF(A1764="","ERRO: falta ID do registro",IF(COUNTIF(ex_id,A1764)&gt;1,"ERRO: ID do registro duplicado",IF(NOT(ISNUMBER(H1764)),"ERRO: data realizada ausente ou inválida",IF(AND(ISNUMBER(pcmd_emissao),N(H1764)&gt;N(pcmd_emissao)),"Verificar: realizada após a emissão","OK")))))</f>
        <v/>
      </c>
      <c r="S1764" s="53" t="n"/>
    </row>
    <row r="1765">
      <c r="A1765" s="25" t="n"/>
      <c r="B1765" s="29" t="n"/>
      <c r="C1765" s="25" t="n"/>
      <c r="D1765" s="23">
        <f>IF(OR(B1765="",C1765=""),"",B1765&amp;"|"&amp;C1765)</f>
        <v/>
      </c>
      <c r="E1765" s="29" t="n"/>
      <c r="F1765" s="52" t="n"/>
      <c r="G1765" s="49" t="n"/>
      <c r="H1765" s="49" t="n"/>
      <c r="I1765" s="30">
        <f>IF(OR(D1765="",NOT(ISNUMBER(G1765))),"",D1765&amp;"|"&amp;YEAR(G1765)&amp;"-"&amp;RIGHT("0"&amp;MONTH(G1765),2)&amp;"-"&amp;RIGHT("0"&amp;DAY(G1765),2))</f>
        <v/>
      </c>
      <c r="J1765" s="52" t="n"/>
      <c r="K1765" s="25" t="n"/>
      <c r="L1765" s="29" t="n"/>
      <c r="M1765" s="25" t="n"/>
      <c r="N1765" s="25" t="n"/>
      <c r="O1765" s="23">
        <f>IF(A1765&amp;B1765&amp;C1765="","",IF(I1765="","Sem vínculo",IF(COUNTIF(oc_chave,I1765)&gt;0,"Vinculada","Previsão não encontrada")))</f>
        <v/>
      </c>
      <c r="P1765" s="39">
        <f>IF(ISNUMBER(H1765),YEAR(H1765),"")</f>
        <v/>
      </c>
      <c r="Q1765" s="23">
        <f>IF(D1765="","",IF(COUNTIF(pl_chave,D1765)&gt;0,"No plano atual","Fora do plano: histórico preservado"))</f>
        <v/>
      </c>
      <c r="R1765" s="23">
        <f>IF(A1765&amp;B1765&amp;C1765="","",IF(A1765="","ERRO: falta ID do registro",IF(COUNTIF(ex_id,A1765)&gt;1,"ERRO: ID do registro duplicado",IF(NOT(ISNUMBER(H1765)),"ERRO: data realizada ausente ou inválida",IF(AND(ISNUMBER(pcmd_emissao),N(H1765)&gt;N(pcmd_emissao)),"Verificar: realizada após a emissão","OK")))))</f>
        <v/>
      </c>
      <c r="S1765" s="53" t="n"/>
    </row>
    <row r="1766">
      <c r="A1766" s="25" t="n"/>
      <c r="B1766" s="29" t="n"/>
      <c r="C1766" s="25" t="n"/>
      <c r="D1766" s="23">
        <f>IF(OR(B1766="",C1766=""),"",B1766&amp;"|"&amp;C1766)</f>
        <v/>
      </c>
      <c r="E1766" s="29" t="n"/>
      <c r="F1766" s="52" t="n"/>
      <c r="G1766" s="49" t="n"/>
      <c r="H1766" s="49" t="n"/>
      <c r="I1766" s="30">
        <f>IF(OR(D1766="",NOT(ISNUMBER(G1766))),"",D1766&amp;"|"&amp;YEAR(G1766)&amp;"-"&amp;RIGHT("0"&amp;MONTH(G1766),2)&amp;"-"&amp;RIGHT("0"&amp;DAY(G1766),2))</f>
        <v/>
      </c>
      <c r="J1766" s="52" t="n"/>
      <c r="K1766" s="25" t="n"/>
      <c r="L1766" s="29" t="n"/>
      <c r="M1766" s="25" t="n"/>
      <c r="N1766" s="25" t="n"/>
      <c r="O1766" s="23">
        <f>IF(A1766&amp;B1766&amp;C1766="","",IF(I1766="","Sem vínculo",IF(COUNTIF(oc_chave,I1766)&gt;0,"Vinculada","Previsão não encontrada")))</f>
        <v/>
      </c>
      <c r="P1766" s="39">
        <f>IF(ISNUMBER(H1766),YEAR(H1766),"")</f>
        <v/>
      </c>
      <c r="Q1766" s="23">
        <f>IF(D1766="","",IF(COUNTIF(pl_chave,D1766)&gt;0,"No plano atual","Fora do plano: histórico preservado"))</f>
        <v/>
      </c>
      <c r="R1766" s="23">
        <f>IF(A1766&amp;B1766&amp;C1766="","",IF(A1766="","ERRO: falta ID do registro",IF(COUNTIF(ex_id,A1766)&gt;1,"ERRO: ID do registro duplicado",IF(NOT(ISNUMBER(H1766)),"ERRO: data realizada ausente ou inválida",IF(AND(ISNUMBER(pcmd_emissao),N(H1766)&gt;N(pcmd_emissao)),"Verificar: realizada após a emissão","OK")))))</f>
        <v/>
      </c>
      <c r="S1766" s="53" t="n"/>
    </row>
    <row r="1767">
      <c r="A1767" s="25" t="n"/>
      <c r="B1767" s="29" t="n"/>
      <c r="C1767" s="25" t="n"/>
      <c r="D1767" s="23">
        <f>IF(OR(B1767="",C1767=""),"",B1767&amp;"|"&amp;C1767)</f>
        <v/>
      </c>
      <c r="E1767" s="29" t="n"/>
      <c r="F1767" s="52" t="n"/>
      <c r="G1767" s="49" t="n"/>
      <c r="H1767" s="49" t="n"/>
      <c r="I1767" s="30">
        <f>IF(OR(D1767="",NOT(ISNUMBER(G1767))),"",D1767&amp;"|"&amp;YEAR(G1767)&amp;"-"&amp;RIGHT("0"&amp;MONTH(G1767),2)&amp;"-"&amp;RIGHT("0"&amp;DAY(G1767),2))</f>
        <v/>
      </c>
      <c r="J1767" s="52" t="n"/>
      <c r="K1767" s="25" t="n"/>
      <c r="L1767" s="29" t="n"/>
      <c r="M1767" s="25" t="n"/>
      <c r="N1767" s="25" t="n"/>
      <c r="O1767" s="23">
        <f>IF(A1767&amp;B1767&amp;C1767="","",IF(I1767="","Sem vínculo",IF(COUNTIF(oc_chave,I1767)&gt;0,"Vinculada","Previsão não encontrada")))</f>
        <v/>
      </c>
      <c r="P1767" s="39">
        <f>IF(ISNUMBER(H1767),YEAR(H1767),"")</f>
        <v/>
      </c>
      <c r="Q1767" s="23">
        <f>IF(D1767="","",IF(COUNTIF(pl_chave,D1767)&gt;0,"No plano atual","Fora do plano: histórico preservado"))</f>
        <v/>
      </c>
      <c r="R1767" s="23">
        <f>IF(A1767&amp;B1767&amp;C1767="","",IF(A1767="","ERRO: falta ID do registro",IF(COUNTIF(ex_id,A1767)&gt;1,"ERRO: ID do registro duplicado",IF(NOT(ISNUMBER(H1767)),"ERRO: data realizada ausente ou inválida",IF(AND(ISNUMBER(pcmd_emissao),N(H1767)&gt;N(pcmd_emissao)),"Verificar: realizada após a emissão","OK")))))</f>
        <v/>
      </c>
      <c r="S1767" s="53" t="n"/>
    </row>
    <row r="1768">
      <c r="A1768" s="25" t="n"/>
      <c r="B1768" s="29" t="n"/>
      <c r="C1768" s="25" t="n"/>
      <c r="D1768" s="23">
        <f>IF(OR(B1768="",C1768=""),"",B1768&amp;"|"&amp;C1768)</f>
        <v/>
      </c>
      <c r="E1768" s="29" t="n"/>
      <c r="F1768" s="52" t="n"/>
      <c r="G1768" s="49" t="n"/>
      <c r="H1768" s="49" t="n"/>
      <c r="I1768" s="30">
        <f>IF(OR(D1768="",NOT(ISNUMBER(G1768))),"",D1768&amp;"|"&amp;YEAR(G1768)&amp;"-"&amp;RIGHT("0"&amp;MONTH(G1768),2)&amp;"-"&amp;RIGHT("0"&amp;DAY(G1768),2))</f>
        <v/>
      </c>
      <c r="J1768" s="52" t="n"/>
      <c r="K1768" s="25" t="n"/>
      <c r="L1768" s="29" t="n"/>
      <c r="M1768" s="25" t="n"/>
      <c r="N1768" s="25" t="n"/>
      <c r="O1768" s="23">
        <f>IF(A1768&amp;B1768&amp;C1768="","",IF(I1768="","Sem vínculo",IF(COUNTIF(oc_chave,I1768)&gt;0,"Vinculada","Previsão não encontrada")))</f>
        <v/>
      </c>
      <c r="P1768" s="39">
        <f>IF(ISNUMBER(H1768),YEAR(H1768),"")</f>
        <v/>
      </c>
      <c r="Q1768" s="23">
        <f>IF(D1768="","",IF(COUNTIF(pl_chave,D1768)&gt;0,"No plano atual","Fora do plano: histórico preservado"))</f>
        <v/>
      </c>
      <c r="R1768" s="23">
        <f>IF(A1768&amp;B1768&amp;C1768="","",IF(A1768="","ERRO: falta ID do registro",IF(COUNTIF(ex_id,A1768)&gt;1,"ERRO: ID do registro duplicado",IF(NOT(ISNUMBER(H1768)),"ERRO: data realizada ausente ou inválida",IF(AND(ISNUMBER(pcmd_emissao),N(H1768)&gt;N(pcmd_emissao)),"Verificar: realizada após a emissão","OK")))))</f>
        <v/>
      </c>
      <c r="S1768" s="53" t="n"/>
    </row>
    <row r="1769">
      <c r="A1769" s="25" t="n"/>
      <c r="B1769" s="29" t="n"/>
      <c r="C1769" s="25" t="n"/>
      <c r="D1769" s="23">
        <f>IF(OR(B1769="",C1769=""),"",B1769&amp;"|"&amp;C1769)</f>
        <v/>
      </c>
      <c r="E1769" s="29" t="n"/>
      <c r="F1769" s="52" t="n"/>
      <c r="G1769" s="49" t="n"/>
      <c r="H1769" s="49" t="n"/>
      <c r="I1769" s="30">
        <f>IF(OR(D1769="",NOT(ISNUMBER(G1769))),"",D1769&amp;"|"&amp;YEAR(G1769)&amp;"-"&amp;RIGHT("0"&amp;MONTH(G1769),2)&amp;"-"&amp;RIGHT("0"&amp;DAY(G1769),2))</f>
        <v/>
      </c>
      <c r="J1769" s="52" t="n"/>
      <c r="K1769" s="25" t="n"/>
      <c r="L1769" s="29" t="n"/>
      <c r="M1769" s="25" t="n"/>
      <c r="N1769" s="25" t="n"/>
      <c r="O1769" s="23">
        <f>IF(A1769&amp;B1769&amp;C1769="","",IF(I1769="","Sem vínculo",IF(COUNTIF(oc_chave,I1769)&gt;0,"Vinculada","Previsão não encontrada")))</f>
        <v/>
      </c>
      <c r="P1769" s="39">
        <f>IF(ISNUMBER(H1769),YEAR(H1769),"")</f>
        <v/>
      </c>
      <c r="Q1769" s="23">
        <f>IF(D1769="","",IF(COUNTIF(pl_chave,D1769)&gt;0,"No plano atual","Fora do plano: histórico preservado"))</f>
        <v/>
      </c>
      <c r="R1769" s="23">
        <f>IF(A1769&amp;B1769&amp;C1769="","",IF(A1769="","ERRO: falta ID do registro",IF(COUNTIF(ex_id,A1769)&gt;1,"ERRO: ID do registro duplicado",IF(NOT(ISNUMBER(H1769)),"ERRO: data realizada ausente ou inválida",IF(AND(ISNUMBER(pcmd_emissao),N(H1769)&gt;N(pcmd_emissao)),"Verificar: realizada após a emissão","OK")))))</f>
        <v/>
      </c>
      <c r="S1769" s="53" t="n"/>
    </row>
    <row r="1770">
      <c r="A1770" s="25" t="n"/>
      <c r="B1770" s="29" t="n"/>
      <c r="C1770" s="25" t="n"/>
      <c r="D1770" s="23">
        <f>IF(OR(B1770="",C1770=""),"",B1770&amp;"|"&amp;C1770)</f>
        <v/>
      </c>
      <c r="E1770" s="29" t="n"/>
      <c r="F1770" s="52" t="n"/>
      <c r="G1770" s="49" t="n"/>
      <c r="H1770" s="49" t="n"/>
      <c r="I1770" s="30">
        <f>IF(OR(D1770="",NOT(ISNUMBER(G1770))),"",D1770&amp;"|"&amp;YEAR(G1770)&amp;"-"&amp;RIGHT("0"&amp;MONTH(G1770),2)&amp;"-"&amp;RIGHT("0"&amp;DAY(G1770),2))</f>
        <v/>
      </c>
      <c r="J1770" s="52" t="n"/>
      <c r="K1770" s="25" t="n"/>
      <c r="L1770" s="29" t="n"/>
      <c r="M1770" s="25" t="n"/>
      <c r="N1770" s="25" t="n"/>
      <c r="O1770" s="23">
        <f>IF(A1770&amp;B1770&amp;C1770="","",IF(I1770="","Sem vínculo",IF(COUNTIF(oc_chave,I1770)&gt;0,"Vinculada","Previsão não encontrada")))</f>
        <v/>
      </c>
      <c r="P1770" s="39">
        <f>IF(ISNUMBER(H1770),YEAR(H1770),"")</f>
        <v/>
      </c>
      <c r="Q1770" s="23">
        <f>IF(D1770="","",IF(COUNTIF(pl_chave,D1770)&gt;0,"No plano atual","Fora do plano: histórico preservado"))</f>
        <v/>
      </c>
      <c r="R1770" s="23">
        <f>IF(A1770&amp;B1770&amp;C1770="","",IF(A1770="","ERRO: falta ID do registro",IF(COUNTIF(ex_id,A1770)&gt;1,"ERRO: ID do registro duplicado",IF(NOT(ISNUMBER(H1770)),"ERRO: data realizada ausente ou inválida",IF(AND(ISNUMBER(pcmd_emissao),N(H1770)&gt;N(pcmd_emissao)),"Verificar: realizada após a emissão","OK")))))</f>
        <v/>
      </c>
      <c r="S1770" s="53" t="n"/>
    </row>
    <row r="1771">
      <c r="A1771" s="25" t="n"/>
      <c r="B1771" s="29" t="n"/>
      <c r="C1771" s="25" t="n"/>
      <c r="D1771" s="23">
        <f>IF(OR(B1771="",C1771=""),"",B1771&amp;"|"&amp;C1771)</f>
        <v/>
      </c>
      <c r="E1771" s="29" t="n"/>
      <c r="F1771" s="52" t="n"/>
      <c r="G1771" s="49" t="n"/>
      <c r="H1771" s="49" t="n"/>
      <c r="I1771" s="30">
        <f>IF(OR(D1771="",NOT(ISNUMBER(G1771))),"",D1771&amp;"|"&amp;YEAR(G1771)&amp;"-"&amp;RIGHT("0"&amp;MONTH(G1771),2)&amp;"-"&amp;RIGHT("0"&amp;DAY(G1771),2))</f>
        <v/>
      </c>
      <c r="J1771" s="52" t="n"/>
      <c r="K1771" s="25" t="n"/>
      <c r="L1771" s="29" t="n"/>
      <c r="M1771" s="25" t="n"/>
      <c r="N1771" s="25" t="n"/>
      <c r="O1771" s="23">
        <f>IF(A1771&amp;B1771&amp;C1771="","",IF(I1771="","Sem vínculo",IF(COUNTIF(oc_chave,I1771)&gt;0,"Vinculada","Previsão não encontrada")))</f>
        <v/>
      </c>
      <c r="P1771" s="39">
        <f>IF(ISNUMBER(H1771),YEAR(H1771),"")</f>
        <v/>
      </c>
      <c r="Q1771" s="23">
        <f>IF(D1771="","",IF(COUNTIF(pl_chave,D1771)&gt;0,"No plano atual","Fora do plano: histórico preservado"))</f>
        <v/>
      </c>
      <c r="R1771" s="23">
        <f>IF(A1771&amp;B1771&amp;C1771="","",IF(A1771="","ERRO: falta ID do registro",IF(COUNTIF(ex_id,A1771)&gt;1,"ERRO: ID do registro duplicado",IF(NOT(ISNUMBER(H1771)),"ERRO: data realizada ausente ou inválida",IF(AND(ISNUMBER(pcmd_emissao),N(H1771)&gt;N(pcmd_emissao)),"Verificar: realizada após a emissão","OK")))))</f>
        <v/>
      </c>
      <c r="S1771" s="53" t="n"/>
    </row>
    <row r="1772">
      <c r="A1772" s="25" t="n"/>
      <c r="B1772" s="29" t="n"/>
      <c r="C1772" s="25" t="n"/>
      <c r="D1772" s="23">
        <f>IF(OR(B1772="",C1772=""),"",B1772&amp;"|"&amp;C1772)</f>
        <v/>
      </c>
      <c r="E1772" s="29" t="n"/>
      <c r="F1772" s="52" t="n"/>
      <c r="G1772" s="49" t="n"/>
      <c r="H1772" s="49" t="n"/>
      <c r="I1772" s="30">
        <f>IF(OR(D1772="",NOT(ISNUMBER(G1772))),"",D1772&amp;"|"&amp;YEAR(G1772)&amp;"-"&amp;RIGHT("0"&amp;MONTH(G1772),2)&amp;"-"&amp;RIGHT("0"&amp;DAY(G1772),2))</f>
        <v/>
      </c>
      <c r="J1772" s="52" t="n"/>
      <c r="K1772" s="25" t="n"/>
      <c r="L1772" s="29" t="n"/>
      <c r="M1772" s="25" t="n"/>
      <c r="N1772" s="25" t="n"/>
      <c r="O1772" s="23">
        <f>IF(A1772&amp;B1772&amp;C1772="","",IF(I1772="","Sem vínculo",IF(COUNTIF(oc_chave,I1772)&gt;0,"Vinculada","Previsão não encontrada")))</f>
        <v/>
      </c>
      <c r="P1772" s="39">
        <f>IF(ISNUMBER(H1772),YEAR(H1772),"")</f>
        <v/>
      </c>
      <c r="Q1772" s="23">
        <f>IF(D1772="","",IF(COUNTIF(pl_chave,D1772)&gt;0,"No plano atual","Fora do plano: histórico preservado"))</f>
        <v/>
      </c>
      <c r="R1772" s="23">
        <f>IF(A1772&amp;B1772&amp;C1772="","",IF(A1772="","ERRO: falta ID do registro",IF(COUNTIF(ex_id,A1772)&gt;1,"ERRO: ID do registro duplicado",IF(NOT(ISNUMBER(H1772)),"ERRO: data realizada ausente ou inválida",IF(AND(ISNUMBER(pcmd_emissao),N(H1772)&gt;N(pcmd_emissao)),"Verificar: realizada após a emissão","OK")))))</f>
        <v/>
      </c>
      <c r="S1772" s="53" t="n"/>
    </row>
    <row r="1773">
      <c r="A1773" s="25" t="n"/>
      <c r="B1773" s="29" t="n"/>
      <c r="C1773" s="25" t="n"/>
      <c r="D1773" s="23">
        <f>IF(OR(B1773="",C1773=""),"",B1773&amp;"|"&amp;C1773)</f>
        <v/>
      </c>
      <c r="E1773" s="29" t="n"/>
      <c r="F1773" s="52" t="n"/>
      <c r="G1773" s="49" t="n"/>
      <c r="H1773" s="49" t="n"/>
      <c r="I1773" s="30">
        <f>IF(OR(D1773="",NOT(ISNUMBER(G1773))),"",D1773&amp;"|"&amp;YEAR(G1773)&amp;"-"&amp;RIGHT("0"&amp;MONTH(G1773),2)&amp;"-"&amp;RIGHT("0"&amp;DAY(G1773),2))</f>
        <v/>
      </c>
      <c r="J1773" s="52" t="n"/>
      <c r="K1773" s="25" t="n"/>
      <c r="L1773" s="29" t="n"/>
      <c r="M1773" s="25" t="n"/>
      <c r="N1773" s="25" t="n"/>
      <c r="O1773" s="23">
        <f>IF(A1773&amp;B1773&amp;C1773="","",IF(I1773="","Sem vínculo",IF(COUNTIF(oc_chave,I1773)&gt;0,"Vinculada","Previsão não encontrada")))</f>
        <v/>
      </c>
      <c r="P1773" s="39">
        <f>IF(ISNUMBER(H1773),YEAR(H1773),"")</f>
        <v/>
      </c>
      <c r="Q1773" s="23">
        <f>IF(D1773="","",IF(COUNTIF(pl_chave,D1773)&gt;0,"No plano atual","Fora do plano: histórico preservado"))</f>
        <v/>
      </c>
      <c r="R1773" s="23">
        <f>IF(A1773&amp;B1773&amp;C1773="","",IF(A1773="","ERRO: falta ID do registro",IF(COUNTIF(ex_id,A1773)&gt;1,"ERRO: ID do registro duplicado",IF(NOT(ISNUMBER(H1773)),"ERRO: data realizada ausente ou inválida",IF(AND(ISNUMBER(pcmd_emissao),N(H1773)&gt;N(pcmd_emissao)),"Verificar: realizada após a emissão","OK")))))</f>
        <v/>
      </c>
      <c r="S1773" s="53" t="n"/>
    </row>
    <row r="1774">
      <c r="A1774" s="25" t="n"/>
      <c r="B1774" s="29" t="n"/>
      <c r="C1774" s="25" t="n"/>
      <c r="D1774" s="23">
        <f>IF(OR(B1774="",C1774=""),"",B1774&amp;"|"&amp;C1774)</f>
        <v/>
      </c>
      <c r="E1774" s="29" t="n"/>
      <c r="F1774" s="52" t="n"/>
      <c r="G1774" s="49" t="n"/>
      <c r="H1774" s="49" t="n"/>
      <c r="I1774" s="30">
        <f>IF(OR(D1774="",NOT(ISNUMBER(G1774))),"",D1774&amp;"|"&amp;YEAR(G1774)&amp;"-"&amp;RIGHT("0"&amp;MONTH(G1774),2)&amp;"-"&amp;RIGHT("0"&amp;DAY(G1774),2))</f>
        <v/>
      </c>
      <c r="J1774" s="52" t="n"/>
      <c r="K1774" s="25" t="n"/>
      <c r="L1774" s="29" t="n"/>
      <c r="M1774" s="25" t="n"/>
      <c r="N1774" s="25" t="n"/>
      <c r="O1774" s="23">
        <f>IF(A1774&amp;B1774&amp;C1774="","",IF(I1774="","Sem vínculo",IF(COUNTIF(oc_chave,I1774)&gt;0,"Vinculada","Previsão não encontrada")))</f>
        <v/>
      </c>
      <c r="P1774" s="39">
        <f>IF(ISNUMBER(H1774),YEAR(H1774),"")</f>
        <v/>
      </c>
      <c r="Q1774" s="23">
        <f>IF(D1774="","",IF(COUNTIF(pl_chave,D1774)&gt;0,"No plano atual","Fora do plano: histórico preservado"))</f>
        <v/>
      </c>
      <c r="R1774" s="23">
        <f>IF(A1774&amp;B1774&amp;C1774="","",IF(A1774="","ERRO: falta ID do registro",IF(COUNTIF(ex_id,A1774)&gt;1,"ERRO: ID do registro duplicado",IF(NOT(ISNUMBER(H1774)),"ERRO: data realizada ausente ou inválida",IF(AND(ISNUMBER(pcmd_emissao),N(H1774)&gt;N(pcmd_emissao)),"Verificar: realizada após a emissão","OK")))))</f>
        <v/>
      </c>
      <c r="S1774" s="53" t="n"/>
    </row>
    <row r="1775">
      <c r="A1775" s="25" t="n"/>
      <c r="B1775" s="29" t="n"/>
      <c r="C1775" s="25" t="n"/>
      <c r="D1775" s="23">
        <f>IF(OR(B1775="",C1775=""),"",B1775&amp;"|"&amp;C1775)</f>
        <v/>
      </c>
      <c r="E1775" s="29" t="n"/>
      <c r="F1775" s="52" t="n"/>
      <c r="G1775" s="49" t="n"/>
      <c r="H1775" s="49" t="n"/>
      <c r="I1775" s="30">
        <f>IF(OR(D1775="",NOT(ISNUMBER(G1775))),"",D1775&amp;"|"&amp;YEAR(G1775)&amp;"-"&amp;RIGHT("0"&amp;MONTH(G1775),2)&amp;"-"&amp;RIGHT("0"&amp;DAY(G1775),2))</f>
        <v/>
      </c>
      <c r="J1775" s="52" t="n"/>
      <c r="K1775" s="25" t="n"/>
      <c r="L1775" s="29" t="n"/>
      <c r="M1775" s="25" t="n"/>
      <c r="N1775" s="25" t="n"/>
      <c r="O1775" s="23">
        <f>IF(A1775&amp;B1775&amp;C1775="","",IF(I1775="","Sem vínculo",IF(COUNTIF(oc_chave,I1775)&gt;0,"Vinculada","Previsão não encontrada")))</f>
        <v/>
      </c>
      <c r="P1775" s="39">
        <f>IF(ISNUMBER(H1775),YEAR(H1775),"")</f>
        <v/>
      </c>
      <c r="Q1775" s="23">
        <f>IF(D1775="","",IF(COUNTIF(pl_chave,D1775)&gt;0,"No plano atual","Fora do plano: histórico preservado"))</f>
        <v/>
      </c>
      <c r="R1775" s="23">
        <f>IF(A1775&amp;B1775&amp;C1775="","",IF(A1775="","ERRO: falta ID do registro",IF(COUNTIF(ex_id,A1775)&gt;1,"ERRO: ID do registro duplicado",IF(NOT(ISNUMBER(H1775)),"ERRO: data realizada ausente ou inválida",IF(AND(ISNUMBER(pcmd_emissao),N(H1775)&gt;N(pcmd_emissao)),"Verificar: realizada após a emissão","OK")))))</f>
        <v/>
      </c>
      <c r="S1775" s="53" t="n"/>
    </row>
    <row r="1776">
      <c r="A1776" s="25" t="n"/>
      <c r="B1776" s="29" t="n"/>
      <c r="C1776" s="25" t="n"/>
      <c r="D1776" s="23">
        <f>IF(OR(B1776="",C1776=""),"",B1776&amp;"|"&amp;C1776)</f>
        <v/>
      </c>
      <c r="E1776" s="29" t="n"/>
      <c r="F1776" s="52" t="n"/>
      <c r="G1776" s="49" t="n"/>
      <c r="H1776" s="49" t="n"/>
      <c r="I1776" s="30">
        <f>IF(OR(D1776="",NOT(ISNUMBER(G1776))),"",D1776&amp;"|"&amp;YEAR(G1776)&amp;"-"&amp;RIGHT("0"&amp;MONTH(G1776),2)&amp;"-"&amp;RIGHT("0"&amp;DAY(G1776),2))</f>
        <v/>
      </c>
      <c r="J1776" s="52" t="n"/>
      <c r="K1776" s="25" t="n"/>
      <c r="L1776" s="29" t="n"/>
      <c r="M1776" s="25" t="n"/>
      <c r="N1776" s="25" t="n"/>
      <c r="O1776" s="23">
        <f>IF(A1776&amp;B1776&amp;C1776="","",IF(I1776="","Sem vínculo",IF(COUNTIF(oc_chave,I1776)&gt;0,"Vinculada","Previsão não encontrada")))</f>
        <v/>
      </c>
      <c r="P1776" s="39">
        <f>IF(ISNUMBER(H1776),YEAR(H1776),"")</f>
        <v/>
      </c>
      <c r="Q1776" s="23">
        <f>IF(D1776="","",IF(COUNTIF(pl_chave,D1776)&gt;0,"No plano atual","Fora do plano: histórico preservado"))</f>
        <v/>
      </c>
      <c r="R1776" s="23">
        <f>IF(A1776&amp;B1776&amp;C1776="","",IF(A1776="","ERRO: falta ID do registro",IF(COUNTIF(ex_id,A1776)&gt;1,"ERRO: ID do registro duplicado",IF(NOT(ISNUMBER(H1776)),"ERRO: data realizada ausente ou inválida",IF(AND(ISNUMBER(pcmd_emissao),N(H1776)&gt;N(pcmd_emissao)),"Verificar: realizada após a emissão","OK")))))</f>
        <v/>
      </c>
      <c r="S1776" s="53" t="n"/>
    </row>
    <row r="1777">
      <c r="A1777" s="25" t="n"/>
      <c r="B1777" s="29" t="n"/>
      <c r="C1777" s="25" t="n"/>
      <c r="D1777" s="23">
        <f>IF(OR(B1777="",C1777=""),"",B1777&amp;"|"&amp;C1777)</f>
        <v/>
      </c>
      <c r="E1777" s="29" t="n"/>
      <c r="F1777" s="52" t="n"/>
      <c r="G1777" s="49" t="n"/>
      <c r="H1777" s="49" t="n"/>
      <c r="I1777" s="30">
        <f>IF(OR(D1777="",NOT(ISNUMBER(G1777))),"",D1777&amp;"|"&amp;YEAR(G1777)&amp;"-"&amp;RIGHT("0"&amp;MONTH(G1777),2)&amp;"-"&amp;RIGHT("0"&amp;DAY(G1777),2))</f>
        <v/>
      </c>
      <c r="J1777" s="52" t="n"/>
      <c r="K1777" s="25" t="n"/>
      <c r="L1777" s="29" t="n"/>
      <c r="M1777" s="25" t="n"/>
      <c r="N1777" s="25" t="n"/>
      <c r="O1777" s="23">
        <f>IF(A1777&amp;B1777&amp;C1777="","",IF(I1777="","Sem vínculo",IF(COUNTIF(oc_chave,I1777)&gt;0,"Vinculada","Previsão não encontrada")))</f>
        <v/>
      </c>
      <c r="P1777" s="39">
        <f>IF(ISNUMBER(H1777),YEAR(H1777),"")</f>
        <v/>
      </c>
      <c r="Q1777" s="23">
        <f>IF(D1777="","",IF(COUNTIF(pl_chave,D1777)&gt;0,"No plano atual","Fora do plano: histórico preservado"))</f>
        <v/>
      </c>
      <c r="R1777" s="23">
        <f>IF(A1777&amp;B1777&amp;C1777="","",IF(A1777="","ERRO: falta ID do registro",IF(COUNTIF(ex_id,A1777)&gt;1,"ERRO: ID do registro duplicado",IF(NOT(ISNUMBER(H1777)),"ERRO: data realizada ausente ou inválida",IF(AND(ISNUMBER(pcmd_emissao),N(H1777)&gt;N(pcmd_emissao)),"Verificar: realizada após a emissão","OK")))))</f>
        <v/>
      </c>
      <c r="S1777" s="53" t="n"/>
    </row>
    <row r="1778">
      <c r="A1778" s="25" t="n"/>
      <c r="B1778" s="29" t="n"/>
      <c r="C1778" s="25" t="n"/>
      <c r="D1778" s="23">
        <f>IF(OR(B1778="",C1778=""),"",B1778&amp;"|"&amp;C1778)</f>
        <v/>
      </c>
      <c r="E1778" s="29" t="n"/>
      <c r="F1778" s="52" t="n"/>
      <c r="G1778" s="49" t="n"/>
      <c r="H1778" s="49" t="n"/>
      <c r="I1778" s="30">
        <f>IF(OR(D1778="",NOT(ISNUMBER(G1778))),"",D1778&amp;"|"&amp;YEAR(G1778)&amp;"-"&amp;RIGHT("0"&amp;MONTH(G1778),2)&amp;"-"&amp;RIGHT("0"&amp;DAY(G1778),2))</f>
        <v/>
      </c>
      <c r="J1778" s="52" t="n"/>
      <c r="K1778" s="25" t="n"/>
      <c r="L1778" s="29" t="n"/>
      <c r="M1778" s="25" t="n"/>
      <c r="N1778" s="25" t="n"/>
      <c r="O1778" s="23">
        <f>IF(A1778&amp;B1778&amp;C1778="","",IF(I1778="","Sem vínculo",IF(COUNTIF(oc_chave,I1778)&gt;0,"Vinculada","Previsão não encontrada")))</f>
        <v/>
      </c>
      <c r="P1778" s="39">
        <f>IF(ISNUMBER(H1778),YEAR(H1778),"")</f>
        <v/>
      </c>
      <c r="Q1778" s="23">
        <f>IF(D1778="","",IF(COUNTIF(pl_chave,D1778)&gt;0,"No plano atual","Fora do plano: histórico preservado"))</f>
        <v/>
      </c>
      <c r="R1778" s="23">
        <f>IF(A1778&amp;B1778&amp;C1778="","",IF(A1778="","ERRO: falta ID do registro",IF(COUNTIF(ex_id,A1778)&gt;1,"ERRO: ID do registro duplicado",IF(NOT(ISNUMBER(H1778)),"ERRO: data realizada ausente ou inválida",IF(AND(ISNUMBER(pcmd_emissao),N(H1778)&gt;N(pcmd_emissao)),"Verificar: realizada após a emissão","OK")))))</f>
        <v/>
      </c>
      <c r="S1778" s="53" t="n"/>
    </row>
    <row r="1779">
      <c r="A1779" s="25" t="n"/>
      <c r="B1779" s="29" t="n"/>
      <c r="C1779" s="25" t="n"/>
      <c r="D1779" s="23">
        <f>IF(OR(B1779="",C1779=""),"",B1779&amp;"|"&amp;C1779)</f>
        <v/>
      </c>
      <c r="E1779" s="29" t="n"/>
      <c r="F1779" s="52" t="n"/>
      <c r="G1779" s="49" t="n"/>
      <c r="H1779" s="49" t="n"/>
      <c r="I1779" s="30">
        <f>IF(OR(D1779="",NOT(ISNUMBER(G1779))),"",D1779&amp;"|"&amp;YEAR(G1779)&amp;"-"&amp;RIGHT("0"&amp;MONTH(G1779),2)&amp;"-"&amp;RIGHT("0"&amp;DAY(G1779),2))</f>
        <v/>
      </c>
      <c r="J1779" s="52" t="n"/>
      <c r="K1779" s="25" t="n"/>
      <c r="L1779" s="29" t="n"/>
      <c r="M1779" s="25" t="n"/>
      <c r="N1779" s="25" t="n"/>
      <c r="O1779" s="23">
        <f>IF(A1779&amp;B1779&amp;C1779="","",IF(I1779="","Sem vínculo",IF(COUNTIF(oc_chave,I1779)&gt;0,"Vinculada","Previsão não encontrada")))</f>
        <v/>
      </c>
      <c r="P1779" s="39">
        <f>IF(ISNUMBER(H1779),YEAR(H1779),"")</f>
        <v/>
      </c>
      <c r="Q1779" s="23">
        <f>IF(D1779="","",IF(COUNTIF(pl_chave,D1779)&gt;0,"No plano atual","Fora do plano: histórico preservado"))</f>
        <v/>
      </c>
      <c r="R1779" s="23">
        <f>IF(A1779&amp;B1779&amp;C1779="","",IF(A1779="","ERRO: falta ID do registro",IF(COUNTIF(ex_id,A1779)&gt;1,"ERRO: ID do registro duplicado",IF(NOT(ISNUMBER(H1779)),"ERRO: data realizada ausente ou inválida",IF(AND(ISNUMBER(pcmd_emissao),N(H1779)&gt;N(pcmd_emissao)),"Verificar: realizada após a emissão","OK")))))</f>
        <v/>
      </c>
      <c r="S1779" s="53" t="n"/>
    </row>
    <row r="1780">
      <c r="A1780" s="25" t="n"/>
      <c r="B1780" s="29" t="n"/>
      <c r="C1780" s="25" t="n"/>
      <c r="D1780" s="23">
        <f>IF(OR(B1780="",C1780=""),"",B1780&amp;"|"&amp;C1780)</f>
        <v/>
      </c>
      <c r="E1780" s="29" t="n"/>
      <c r="F1780" s="52" t="n"/>
      <c r="G1780" s="49" t="n"/>
      <c r="H1780" s="49" t="n"/>
      <c r="I1780" s="30">
        <f>IF(OR(D1780="",NOT(ISNUMBER(G1780))),"",D1780&amp;"|"&amp;YEAR(G1780)&amp;"-"&amp;RIGHT("0"&amp;MONTH(G1780),2)&amp;"-"&amp;RIGHT("0"&amp;DAY(G1780),2))</f>
        <v/>
      </c>
      <c r="J1780" s="52" t="n"/>
      <c r="K1780" s="25" t="n"/>
      <c r="L1780" s="29" t="n"/>
      <c r="M1780" s="25" t="n"/>
      <c r="N1780" s="25" t="n"/>
      <c r="O1780" s="23">
        <f>IF(A1780&amp;B1780&amp;C1780="","",IF(I1780="","Sem vínculo",IF(COUNTIF(oc_chave,I1780)&gt;0,"Vinculada","Previsão não encontrada")))</f>
        <v/>
      </c>
      <c r="P1780" s="39">
        <f>IF(ISNUMBER(H1780),YEAR(H1780),"")</f>
        <v/>
      </c>
      <c r="Q1780" s="23">
        <f>IF(D1780="","",IF(COUNTIF(pl_chave,D1780)&gt;0,"No plano atual","Fora do plano: histórico preservado"))</f>
        <v/>
      </c>
      <c r="R1780" s="23">
        <f>IF(A1780&amp;B1780&amp;C1780="","",IF(A1780="","ERRO: falta ID do registro",IF(COUNTIF(ex_id,A1780)&gt;1,"ERRO: ID do registro duplicado",IF(NOT(ISNUMBER(H1780)),"ERRO: data realizada ausente ou inválida",IF(AND(ISNUMBER(pcmd_emissao),N(H1780)&gt;N(pcmd_emissao)),"Verificar: realizada após a emissão","OK")))))</f>
        <v/>
      </c>
      <c r="S1780" s="53" t="n"/>
    </row>
    <row r="1781">
      <c r="A1781" s="25" t="n"/>
      <c r="B1781" s="29" t="n"/>
      <c r="C1781" s="25" t="n"/>
      <c r="D1781" s="23">
        <f>IF(OR(B1781="",C1781=""),"",B1781&amp;"|"&amp;C1781)</f>
        <v/>
      </c>
      <c r="E1781" s="29" t="n"/>
      <c r="F1781" s="52" t="n"/>
      <c r="G1781" s="49" t="n"/>
      <c r="H1781" s="49" t="n"/>
      <c r="I1781" s="30">
        <f>IF(OR(D1781="",NOT(ISNUMBER(G1781))),"",D1781&amp;"|"&amp;YEAR(G1781)&amp;"-"&amp;RIGHT("0"&amp;MONTH(G1781),2)&amp;"-"&amp;RIGHT("0"&amp;DAY(G1781),2))</f>
        <v/>
      </c>
      <c r="J1781" s="52" t="n"/>
      <c r="K1781" s="25" t="n"/>
      <c r="L1781" s="29" t="n"/>
      <c r="M1781" s="25" t="n"/>
      <c r="N1781" s="25" t="n"/>
      <c r="O1781" s="23">
        <f>IF(A1781&amp;B1781&amp;C1781="","",IF(I1781="","Sem vínculo",IF(COUNTIF(oc_chave,I1781)&gt;0,"Vinculada","Previsão não encontrada")))</f>
        <v/>
      </c>
      <c r="P1781" s="39">
        <f>IF(ISNUMBER(H1781),YEAR(H1781),"")</f>
        <v/>
      </c>
      <c r="Q1781" s="23">
        <f>IF(D1781="","",IF(COUNTIF(pl_chave,D1781)&gt;0,"No plano atual","Fora do plano: histórico preservado"))</f>
        <v/>
      </c>
      <c r="R1781" s="23">
        <f>IF(A1781&amp;B1781&amp;C1781="","",IF(A1781="","ERRO: falta ID do registro",IF(COUNTIF(ex_id,A1781)&gt;1,"ERRO: ID do registro duplicado",IF(NOT(ISNUMBER(H1781)),"ERRO: data realizada ausente ou inválida",IF(AND(ISNUMBER(pcmd_emissao),N(H1781)&gt;N(pcmd_emissao)),"Verificar: realizada após a emissão","OK")))))</f>
        <v/>
      </c>
      <c r="S1781" s="53" t="n"/>
    </row>
    <row r="1782">
      <c r="A1782" s="25" t="n"/>
      <c r="B1782" s="29" t="n"/>
      <c r="C1782" s="25" t="n"/>
      <c r="D1782" s="23">
        <f>IF(OR(B1782="",C1782=""),"",B1782&amp;"|"&amp;C1782)</f>
        <v/>
      </c>
      <c r="E1782" s="29" t="n"/>
      <c r="F1782" s="52" t="n"/>
      <c r="G1782" s="49" t="n"/>
      <c r="H1782" s="49" t="n"/>
      <c r="I1782" s="30">
        <f>IF(OR(D1782="",NOT(ISNUMBER(G1782))),"",D1782&amp;"|"&amp;YEAR(G1782)&amp;"-"&amp;RIGHT("0"&amp;MONTH(G1782),2)&amp;"-"&amp;RIGHT("0"&amp;DAY(G1782),2))</f>
        <v/>
      </c>
      <c r="J1782" s="52" t="n"/>
      <c r="K1782" s="25" t="n"/>
      <c r="L1782" s="29" t="n"/>
      <c r="M1782" s="25" t="n"/>
      <c r="N1782" s="25" t="n"/>
      <c r="O1782" s="23">
        <f>IF(A1782&amp;B1782&amp;C1782="","",IF(I1782="","Sem vínculo",IF(COUNTIF(oc_chave,I1782)&gt;0,"Vinculada","Previsão não encontrada")))</f>
        <v/>
      </c>
      <c r="P1782" s="39">
        <f>IF(ISNUMBER(H1782),YEAR(H1782),"")</f>
        <v/>
      </c>
      <c r="Q1782" s="23">
        <f>IF(D1782="","",IF(COUNTIF(pl_chave,D1782)&gt;0,"No plano atual","Fora do plano: histórico preservado"))</f>
        <v/>
      </c>
      <c r="R1782" s="23">
        <f>IF(A1782&amp;B1782&amp;C1782="","",IF(A1782="","ERRO: falta ID do registro",IF(COUNTIF(ex_id,A1782)&gt;1,"ERRO: ID do registro duplicado",IF(NOT(ISNUMBER(H1782)),"ERRO: data realizada ausente ou inválida",IF(AND(ISNUMBER(pcmd_emissao),N(H1782)&gt;N(pcmd_emissao)),"Verificar: realizada após a emissão","OK")))))</f>
        <v/>
      </c>
      <c r="S1782" s="53" t="n"/>
    </row>
    <row r="1783">
      <c r="A1783" s="25" t="n"/>
      <c r="B1783" s="29" t="n"/>
      <c r="C1783" s="25" t="n"/>
      <c r="D1783" s="23">
        <f>IF(OR(B1783="",C1783=""),"",B1783&amp;"|"&amp;C1783)</f>
        <v/>
      </c>
      <c r="E1783" s="29" t="n"/>
      <c r="F1783" s="52" t="n"/>
      <c r="G1783" s="49" t="n"/>
      <c r="H1783" s="49" t="n"/>
      <c r="I1783" s="30">
        <f>IF(OR(D1783="",NOT(ISNUMBER(G1783))),"",D1783&amp;"|"&amp;YEAR(G1783)&amp;"-"&amp;RIGHT("0"&amp;MONTH(G1783),2)&amp;"-"&amp;RIGHT("0"&amp;DAY(G1783),2))</f>
        <v/>
      </c>
      <c r="J1783" s="52" t="n"/>
      <c r="K1783" s="25" t="n"/>
      <c r="L1783" s="29" t="n"/>
      <c r="M1783" s="25" t="n"/>
      <c r="N1783" s="25" t="n"/>
      <c r="O1783" s="23">
        <f>IF(A1783&amp;B1783&amp;C1783="","",IF(I1783="","Sem vínculo",IF(COUNTIF(oc_chave,I1783)&gt;0,"Vinculada","Previsão não encontrada")))</f>
        <v/>
      </c>
      <c r="P1783" s="39">
        <f>IF(ISNUMBER(H1783),YEAR(H1783),"")</f>
        <v/>
      </c>
      <c r="Q1783" s="23">
        <f>IF(D1783="","",IF(COUNTIF(pl_chave,D1783)&gt;0,"No plano atual","Fora do plano: histórico preservado"))</f>
        <v/>
      </c>
      <c r="R1783" s="23">
        <f>IF(A1783&amp;B1783&amp;C1783="","",IF(A1783="","ERRO: falta ID do registro",IF(COUNTIF(ex_id,A1783)&gt;1,"ERRO: ID do registro duplicado",IF(NOT(ISNUMBER(H1783)),"ERRO: data realizada ausente ou inválida",IF(AND(ISNUMBER(pcmd_emissao),N(H1783)&gt;N(pcmd_emissao)),"Verificar: realizada após a emissão","OK")))))</f>
        <v/>
      </c>
      <c r="S1783" s="53" t="n"/>
    </row>
    <row r="1784">
      <c r="A1784" s="25" t="n"/>
      <c r="B1784" s="29" t="n"/>
      <c r="C1784" s="25" t="n"/>
      <c r="D1784" s="23">
        <f>IF(OR(B1784="",C1784=""),"",B1784&amp;"|"&amp;C1784)</f>
        <v/>
      </c>
      <c r="E1784" s="29" t="n"/>
      <c r="F1784" s="52" t="n"/>
      <c r="G1784" s="49" t="n"/>
      <c r="H1784" s="49" t="n"/>
      <c r="I1784" s="30">
        <f>IF(OR(D1784="",NOT(ISNUMBER(G1784))),"",D1784&amp;"|"&amp;YEAR(G1784)&amp;"-"&amp;RIGHT("0"&amp;MONTH(G1784),2)&amp;"-"&amp;RIGHT("0"&amp;DAY(G1784),2))</f>
        <v/>
      </c>
      <c r="J1784" s="52" t="n"/>
      <c r="K1784" s="25" t="n"/>
      <c r="L1784" s="29" t="n"/>
      <c r="M1784" s="25" t="n"/>
      <c r="N1784" s="25" t="n"/>
      <c r="O1784" s="23">
        <f>IF(A1784&amp;B1784&amp;C1784="","",IF(I1784="","Sem vínculo",IF(COUNTIF(oc_chave,I1784)&gt;0,"Vinculada","Previsão não encontrada")))</f>
        <v/>
      </c>
      <c r="P1784" s="39">
        <f>IF(ISNUMBER(H1784),YEAR(H1784),"")</f>
        <v/>
      </c>
      <c r="Q1784" s="23">
        <f>IF(D1784="","",IF(COUNTIF(pl_chave,D1784)&gt;0,"No plano atual","Fora do plano: histórico preservado"))</f>
        <v/>
      </c>
      <c r="R1784" s="23">
        <f>IF(A1784&amp;B1784&amp;C1784="","",IF(A1784="","ERRO: falta ID do registro",IF(COUNTIF(ex_id,A1784)&gt;1,"ERRO: ID do registro duplicado",IF(NOT(ISNUMBER(H1784)),"ERRO: data realizada ausente ou inválida",IF(AND(ISNUMBER(pcmd_emissao),N(H1784)&gt;N(pcmd_emissao)),"Verificar: realizada após a emissão","OK")))))</f>
        <v/>
      </c>
      <c r="S1784" s="53" t="n"/>
    </row>
    <row r="1785">
      <c r="A1785" s="25" t="n"/>
      <c r="B1785" s="29" t="n"/>
      <c r="C1785" s="25" t="n"/>
      <c r="D1785" s="23">
        <f>IF(OR(B1785="",C1785=""),"",B1785&amp;"|"&amp;C1785)</f>
        <v/>
      </c>
      <c r="E1785" s="29" t="n"/>
      <c r="F1785" s="52" t="n"/>
      <c r="G1785" s="49" t="n"/>
      <c r="H1785" s="49" t="n"/>
      <c r="I1785" s="30">
        <f>IF(OR(D1785="",NOT(ISNUMBER(G1785))),"",D1785&amp;"|"&amp;YEAR(G1785)&amp;"-"&amp;RIGHT("0"&amp;MONTH(G1785),2)&amp;"-"&amp;RIGHT("0"&amp;DAY(G1785),2))</f>
        <v/>
      </c>
      <c r="J1785" s="52" t="n"/>
      <c r="K1785" s="25" t="n"/>
      <c r="L1785" s="29" t="n"/>
      <c r="M1785" s="25" t="n"/>
      <c r="N1785" s="25" t="n"/>
      <c r="O1785" s="23">
        <f>IF(A1785&amp;B1785&amp;C1785="","",IF(I1785="","Sem vínculo",IF(COUNTIF(oc_chave,I1785)&gt;0,"Vinculada","Previsão não encontrada")))</f>
        <v/>
      </c>
      <c r="P1785" s="39">
        <f>IF(ISNUMBER(H1785),YEAR(H1785),"")</f>
        <v/>
      </c>
      <c r="Q1785" s="23">
        <f>IF(D1785="","",IF(COUNTIF(pl_chave,D1785)&gt;0,"No plano atual","Fora do plano: histórico preservado"))</f>
        <v/>
      </c>
      <c r="R1785" s="23">
        <f>IF(A1785&amp;B1785&amp;C1785="","",IF(A1785="","ERRO: falta ID do registro",IF(COUNTIF(ex_id,A1785)&gt;1,"ERRO: ID do registro duplicado",IF(NOT(ISNUMBER(H1785)),"ERRO: data realizada ausente ou inválida",IF(AND(ISNUMBER(pcmd_emissao),N(H1785)&gt;N(pcmd_emissao)),"Verificar: realizada após a emissão","OK")))))</f>
        <v/>
      </c>
      <c r="S1785" s="53" t="n"/>
    </row>
    <row r="1786">
      <c r="A1786" s="25" t="n"/>
      <c r="B1786" s="29" t="n"/>
      <c r="C1786" s="25" t="n"/>
      <c r="D1786" s="23">
        <f>IF(OR(B1786="",C1786=""),"",B1786&amp;"|"&amp;C1786)</f>
        <v/>
      </c>
      <c r="E1786" s="29" t="n"/>
      <c r="F1786" s="52" t="n"/>
      <c r="G1786" s="49" t="n"/>
      <c r="H1786" s="49" t="n"/>
      <c r="I1786" s="30">
        <f>IF(OR(D1786="",NOT(ISNUMBER(G1786))),"",D1786&amp;"|"&amp;YEAR(G1786)&amp;"-"&amp;RIGHT("0"&amp;MONTH(G1786),2)&amp;"-"&amp;RIGHT("0"&amp;DAY(G1786),2))</f>
        <v/>
      </c>
      <c r="J1786" s="52" t="n"/>
      <c r="K1786" s="25" t="n"/>
      <c r="L1786" s="29" t="n"/>
      <c r="M1786" s="25" t="n"/>
      <c r="N1786" s="25" t="n"/>
      <c r="O1786" s="23">
        <f>IF(A1786&amp;B1786&amp;C1786="","",IF(I1786="","Sem vínculo",IF(COUNTIF(oc_chave,I1786)&gt;0,"Vinculada","Previsão não encontrada")))</f>
        <v/>
      </c>
      <c r="P1786" s="39">
        <f>IF(ISNUMBER(H1786),YEAR(H1786),"")</f>
        <v/>
      </c>
      <c r="Q1786" s="23">
        <f>IF(D1786="","",IF(COUNTIF(pl_chave,D1786)&gt;0,"No plano atual","Fora do plano: histórico preservado"))</f>
        <v/>
      </c>
      <c r="R1786" s="23">
        <f>IF(A1786&amp;B1786&amp;C1786="","",IF(A1786="","ERRO: falta ID do registro",IF(COUNTIF(ex_id,A1786)&gt;1,"ERRO: ID do registro duplicado",IF(NOT(ISNUMBER(H1786)),"ERRO: data realizada ausente ou inválida",IF(AND(ISNUMBER(pcmd_emissao),N(H1786)&gt;N(pcmd_emissao)),"Verificar: realizada após a emissão","OK")))))</f>
        <v/>
      </c>
      <c r="S1786" s="53" t="n"/>
    </row>
    <row r="1787">
      <c r="A1787" s="25" t="n"/>
      <c r="B1787" s="29" t="n"/>
      <c r="C1787" s="25" t="n"/>
      <c r="D1787" s="23">
        <f>IF(OR(B1787="",C1787=""),"",B1787&amp;"|"&amp;C1787)</f>
        <v/>
      </c>
      <c r="E1787" s="29" t="n"/>
      <c r="F1787" s="52" t="n"/>
      <c r="G1787" s="49" t="n"/>
      <c r="H1787" s="49" t="n"/>
      <c r="I1787" s="30">
        <f>IF(OR(D1787="",NOT(ISNUMBER(G1787))),"",D1787&amp;"|"&amp;YEAR(G1787)&amp;"-"&amp;RIGHT("0"&amp;MONTH(G1787),2)&amp;"-"&amp;RIGHT("0"&amp;DAY(G1787),2))</f>
        <v/>
      </c>
      <c r="J1787" s="52" t="n"/>
      <c r="K1787" s="25" t="n"/>
      <c r="L1787" s="29" t="n"/>
      <c r="M1787" s="25" t="n"/>
      <c r="N1787" s="25" t="n"/>
      <c r="O1787" s="23">
        <f>IF(A1787&amp;B1787&amp;C1787="","",IF(I1787="","Sem vínculo",IF(COUNTIF(oc_chave,I1787)&gt;0,"Vinculada","Previsão não encontrada")))</f>
        <v/>
      </c>
      <c r="P1787" s="39">
        <f>IF(ISNUMBER(H1787),YEAR(H1787),"")</f>
        <v/>
      </c>
      <c r="Q1787" s="23">
        <f>IF(D1787="","",IF(COUNTIF(pl_chave,D1787)&gt;0,"No plano atual","Fora do plano: histórico preservado"))</f>
        <v/>
      </c>
      <c r="R1787" s="23">
        <f>IF(A1787&amp;B1787&amp;C1787="","",IF(A1787="","ERRO: falta ID do registro",IF(COUNTIF(ex_id,A1787)&gt;1,"ERRO: ID do registro duplicado",IF(NOT(ISNUMBER(H1787)),"ERRO: data realizada ausente ou inválida",IF(AND(ISNUMBER(pcmd_emissao),N(H1787)&gt;N(pcmd_emissao)),"Verificar: realizada após a emissão","OK")))))</f>
        <v/>
      </c>
      <c r="S1787" s="53" t="n"/>
    </row>
    <row r="1788">
      <c r="A1788" s="25" t="n"/>
      <c r="B1788" s="29" t="n"/>
      <c r="C1788" s="25" t="n"/>
      <c r="D1788" s="23">
        <f>IF(OR(B1788="",C1788=""),"",B1788&amp;"|"&amp;C1788)</f>
        <v/>
      </c>
      <c r="E1788" s="29" t="n"/>
      <c r="F1788" s="52" t="n"/>
      <c r="G1788" s="49" t="n"/>
      <c r="H1788" s="49" t="n"/>
      <c r="I1788" s="30">
        <f>IF(OR(D1788="",NOT(ISNUMBER(G1788))),"",D1788&amp;"|"&amp;YEAR(G1788)&amp;"-"&amp;RIGHT("0"&amp;MONTH(G1788),2)&amp;"-"&amp;RIGHT("0"&amp;DAY(G1788),2))</f>
        <v/>
      </c>
      <c r="J1788" s="52" t="n"/>
      <c r="K1788" s="25" t="n"/>
      <c r="L1788" s="29" t="n"/>
      <c r="M1788" s="25" t="n"/>
      <c r="N1788" s="25" t="n"/>
      <c r="O1788" s="23">
        <f>IF(A1788&amp;B1788&amp;C1788="","",IF(I1788="","Sem vínculo",IF(COUNTIF(oc_chave,I1788)&gt;0,"Vinculada","Previsão não encontrada")))</f>
        <v/>
      </c>
      <c r="P1788" s="39">
        <f>IF(ISNUMBER(H1788),YEAR(H1788),"")</f>
        <v/>
      </c>
      <c r="Q1788" s="23">
        <f>IF(D1788="","",IF(COUNTIF(pl_chave,D1788)&gt;0,"No plano atual","Fora do plano: histórico preservado"))</f>
        <v/>
      </c>
      <c r="R1788" s="23">
        <f>IF(A1788&amp;B1788&amp;C1788="","",IF(A1788="","ERRO: falta ID do registro",IF(COUNTIF(ex_id,A1788)&gt;1,"ERRO: ID do registro duplicado",IF(NOT(ISNUMBER(H1788)),"ERRO: data realizada ausente ou inválida",IF(AND(ISNUMBER(pcmd_emissao),N(H1788)&gt;N(pcmd_emissao)),"Verificar: realizada após a emissão","OK")))))</f>
        <v/>
      </c>
      <c r="S1788" s="53" t="n"/>
    </row>
    <row r="1789">
      <c r="A1789" s="25" t="n"/>
      <c r="B1789" s="29" t="n"/>
      <c r="C1789" s="25" t="n"/>
      <c r="D1789" s="23">
        <f>IF(OR(B1789="",C1789=""),"",B1789&amp;"|"&amp;C1789)</f>
        <v/>
      </c>
      <c r="E1789" s="29" t="n"/>
      <c r="F1789" s="52" t="n"/>
      <c r="G1789" s="49" t="n"/>
      <c r="H1789" s="49" t="n"/>
      <c r="I1789" s="30">
        <f>IF(OR(D1789="",NOT(ISNUMBER(G1789))),"",D1789&amp;"|"&amp;YEAR(G1789)&amp;"-"&amp;RIGHT("0"&amp;MONTH(G1789),2)&amp;"-"&amp;RIGHT("0"&amp;DAY(G1789),2))</f>
        <v/>
      </c>
      <c r="J1789" s="52" t="n"/>
      <c r="K1789" s="25" t="n"/>
      <c r="L1789" s="29" t="n"/>
      <c r="M1789" s="25" t="n"/>
      <c r="N1789" s="25" t="n"/>
      <c r="O1789" s="23">
        <f>IF(A1789&amp;B1789&amp;C1789="","",IF(I1789="","Sem vínculo",IF(COUNTIF(oc_chave,I1789)&gt;0,"Vinculada","Previsão não encontrada")))</f>
        <v/>
      </c>
      <c r="P1789" s="39">
        <f>IF(ISNUMBER(H1789),YEAR(H1789),"")</f>
        <v/>
      </c>
      <c r="Q1789" s="23">
        <f>IF(D1789="","",IF(COUNTIF(pl_chave,D1789)&gt;0,"No plano atual","Fora do plano: histórico preservado"))</f>
        <v/>
      </c>
      <c r="R1789" s="23">
        <f>IF(A1789&amp;B1789&amp;C1789="","",IF(A1789="","ERRO: falta ID do registro",IF(COUNTIF(ex_id,A1789)&gt;1,"ERRO: ID do registro duplicado",IF(NOT(ISNUMBER(H1789)),"ERRO: data realizada ausente ou inválida",IF(AND(ISNUMBER(pcmd_emissao),N(H1789)&gt;N(pcmd_emissao)),"Verificar: realizada após a emissão","OK")))))</f>
        <v/>
      </c>
      <c r="S1789" s="53" t="n"/>
    </row>
    <row r="1790">
      <c r="A1790" s="25" t="n"/>
      <c r="B1790" s="29" t="n"/>
      <c r="C1790" s="25" t="n"/>
      <c r="D1790" s="23">
        <f>IF(OR(B1790="",C1790=""),"",B1790&amp;"|"&amp;C1790)</f>
        <v/>
      </c>
      <c r="E1790" s="29" t="n"/>
      <c r="F1790" s="52" t="n"/>
      <c r="G1790" s="49" t="n"/>
      <c r="H1790" s="49" t="n"/>
      <c r="I1790" s="30">
        <f>IF(OR(D1790="",NOT(ISNUMBER(G1790))),"",D1790&amp;"|"&amp;YEAR(G1790)&amp;"-"&amp;RIGHT("0"&amp;MONTH(G1790),2)&amp;"-"&amp;RIGHT("0"&amp;DAY(G1790),2))</f>
        <v/>
      </c>
      <c r="J1790" s="52" t="n"/>
      <c r="K1790" s="25" t="n"/>
      <c r="L1790" s="29" t="n"/>
      <c r="M1790" s="25" t="n"/>
      <c r="N1790" s="25" t="n"/>
      <c r="O1790" s="23">
        <f>IF(A1790&amp;B1790&amp;C1790="","",IF(I1790="","Sem vínculo",IF(COUNTIF(oc_chave,I1790)&gt;0,"Vinculada","Previsão não encontrada")))</f>
        <v/>
      </c>
      <c r="P1790" s="39">
        <f>IF(ISNUMBER(H1790),YEAR(H1790),"")</f>
        <v/>
      </c>
      <c r="Q1790" s="23">
        <f>IF(D1790="","",IF(COUNTIF(pl_chave,D1790)&gt;0,"No plano atual","Fora do plano: histórico preservado"))</f>
        <v/>
      </c>
      <c r="R1790" s="23">
        <f>IF(A1790&amp;B1790&amp;C1790="","",IF(A1790="","ERRO: falta ID do registro",IF(COUNTIF(ex_id,A1790)&gt;1,"ERRO: ID do registro duplicado",IF(NOT(ISNUMBER(H1790)),"ERRO: data realizada ausente ou inválida",IF(AND(ISNUMBER(pcmd_emissao),N(H1790)&gt;N(pcmd_emissao)),"Verificar: realizada após a emissão","OK")))))</f>
        <v/>
      </c>
      <c r="S1790" s="53" t="n"/>
    </row>
    <row r="1791">
      <c r="A1791" s="25" t="n"/>
      <c r="B1791" s="29" t="n"/>
      <c r="C1791" s="25" t="n"/>
      <c r="D1791" s="23">
        <f>IF(OR(B1791="",C1791=""),"",B1791&amp;"|"&amp;C1791)</f>
        <v/>
      </c>
      <c r="E1791" s="29" t="n"/>
      <c r="F1791" s="52" t="n"/>
      <c r="G1791" s="49" t="n"/>
      <c r="H1791" s="49" t="n"/>
      <c r="I1791" s="30">
        <f>IF(OR(D1791="",NOT(ISNUMBER(G1791))),"",D1791&amp;"|"&amp;YEAR(G1791)&amp;"-"&amp;RIGHT("0"&amp;MONTH(G1791),2)&amp;"-"&amp;RIGHT("0"&amp;DAY(G1791),2))</f>
        <v/>
      </c>
      <c r="J1791" s="52" t="n"/>
      <c r="K1791" s="25" t="n"/>
      <c r="L1791" s="29" t="n"/>
      <c r="M1791" s="25" t="n"/>
      <c r="N1791" s="25" t="n"/>
      <c r="O1791" s="23">
        <f>IF(A1791&amp;B1791&amp;C1791="","",IF(I1791="","Sem vínculo",IF(COUNTIF(oc_chave,I1791)&gt;0,"Vinculada","Previsão não encontrada")))</f>
        <v/>
      </c>
      <c r="P1791" s="39">
        <f>IF(ISNUMBER(H1791),YEAR(H1791),"")</f>
        <v/>
      </c>
      <c r="Q1791" s="23">
        <f>IF(D1791="","",IF(COUNTIF(pl_chave,D1791)&gt;0,"No plano atual","Fora do plano: histórico preservado"))</f>
        <v/>
      </c>
      <c r="R1791" s="23">
        <f>IF(A1791&amp;B1791&amp;C1791="","",IF(A1791="","ERRO: falta ID do registro",IF(COUNTIF(ex_id,A1791)&gt;1,"ERRO: ID do registro duplicado",IF(NOT(ISNUMBER(H1791)),"ERRO: data realizada ausente ou inválida",IF(AND(ISNUMBER(pcmd_emissao),N(H1791)&gt;N(pcmd_emissao)),"Verificar: realizada após a emissão","OK")))))</f>
        <v/>
      </c>
      <c r="S1791" s="53" t="n"/>
    </row>
    <row r="1792">
      <c r="A1792" s="25" t="n"/>
      <c r="B1792" s="29" t="n"/>
      <c r="C1792" s="25" t="n"/>
      <c r="D1792" s="23">
        <f>IF(OR(B1792="",C1792=""),"",B1792&amp;"|"&amp;C1792)</f>
        <v/>
      </c>
      <c r="E1792" s="29" t="n"/>
      <c r="F1792" s="52" t="n"/>
      <c r="G1792" s="49" t="n"/>
      <c r="H1792" s="49" t="n"/>
      <c r="I1792" s="30">
        <f>IF(OR(D1792="",NOT(ISNUMBER(G1792))),"",D1792&amp;"|"&amp;YEAR(G1792)&amp;"-"&amp;RIGHT("0"&amp;MONTH(G1792),2)&amp;"-"&amp;RIGHT("0"&amp;DAY(G1792),2))</f>
        <v/>
      </c>
      <c r="J1792" s="52" t="n"/>
      <c r="K1792" s="25" t="n"/>
      <c r="L1792" s="29" t="n"/>
      <c r="M1792" s="25" t="n"/>
      <c r="N1792" s="25" t="n"/>
      <c r="O1792" s="23">
        <f>IF(A1792&amp;B1792&amp;C1792="","",IF(I1792="","Sem vínculo",IF(COUNTIF(oc_chave,I1792)&gt;0,"Vinculada","Previsão não encontrada")))</f>
        <v/>
      </c>
      <c r="P1792" s="39">
        <f>IF(ISNUMBER(H1792),YEAR(H1792),"")</f>
        <v/>
      </c>
      <c r="Q1792" s="23">
        <f>IF(D1792="","",IF(COUNTIF(pl_chave,D1792)&gt;0,"No plano atual","Fora do plano: histórico preservado"))</f>
        <v/>
      </c>
      <c r="R1792" s="23">
        <f>IF(A1792&amp;B1792&amp;C1792="","",IF(A1792="","ERRO: falta ID do registro",IF(COUNTIF(ex_id,A1792)&gt;1,"ERRO: ID do registro duplicado",IF(NOT(ISNUMBER(H1792)),"ERRO: data realizada ausente ou inválida",IF(AND(ISNUMBER(pcmd_emissao),N(H1792)&gt;N(pcmd_emissao)),"Verificar: realizada após a emissão","OK")))))</f>
        <v/>
      </c>
      <c r="S1792" s="53" t="n"/>
    </row>
    <row r="1793">
      <c r="A1793" s="25" t="n"/>
      <c r="B1793" s="29" t="n"/>
      <c r="C1793" s="25" t="n"/>
      <c r="D1793" s="23">
        <f>IF(OR(B1793="",C1793=""),"",B1793&amp;"|"&amp;C1793)</f>
        <v/>
      </c>
      <c r="E1793" s="29" t="n"/>
      <c r="F1793" s="52" t="n"/>
      <c r="G1793" s="49" t="n"/>
      <c r="H1793" s="49" t="n"/>
      <c r="I1793" s="30">
        <f>IF(OR(D1793="",NOT(ISNUMBER(G1793))),"",D1793&amp;"|"&amp;YEAR(G1793)&amp;"-"&amp;RIGHT("0"&amp;MONTH(G1793),2)&amp;"-"&amp;RIGHT("0"&amp;DAY(G1793),2))</f>
        <v/>
      </c>
      <c r="J1793" s="52" t="n"/>
      <c r="K1793" s="25" t="n"/>
      <c r="L1793" s="29" t="n"/>
      <c r="M1793" s="25" t="n"/>
      <c r="N1793" s="25" t="n"/>
      <c r="O1793" s="23">
        <f>IF(A1793&amp;B1793&amp;C1793="","",IF(I1793="","Sem vínculo",IF(COUNTIF(oc_chave,I1793)&gt;0,"Vinculada","Previsão não encontrada")))</f>
        <v/>
      </c>
      <c r="P1793" s="39">
        <f>IF(ISNUMBER(H1793),YEAR(H1793),"")</f>
        <v/>
      </c>
      <c r="Q1793" s="23">
        <f>IF(D1793="","",IF(COUNTIF(pl_chave,D1793)&gt;0,"No plano atual","Fora do plano: histórico preservado"))</f>
        <v/>
      </c>
      <c r="R1793" s="23">
        <f>IF(A1793&amp;B1793&amp;C1793="","",IF(A1793="","ERRO: falta ID do registro",IF(COUNTIF(ex_id,A1793)&gt;1,"ERRO: ID do registro duplicado",IF(NOT(ISNUMBER(H1793)),"ERRO: data realizada ausente ou inválida",IF(AND(ISNUMBER(pcmd_emissao),N(H1793)&gt;N(pcmd_emissao)),"Verificar: realizada após a emissão","OK")))))</f>
        <v/>
      </c>
      <c r="S1793" s="53" t="n"/>
    </row>
    <row r="1794">
      <c r="A1794" s="25" t="n"/>
      <c r="B1794" s="29" t="n"/>
      <c r="C1794" s="25" t="n"/>
      <c r="D1794" s="23">
        <f>IF(OR(B1794="",C1794=""),"",B1794&amp;"|"&amp;C1794)</f>
        <v/>
      </c>
      <c r="E1794" s="29" t="n"/>
      <c r="F1794" s="52" t="n"/>
      <c r="G1794" s="49" t="n"/>
      <c r="H1794" s="49" t="n"/>
      <c r="I1794" s="30">
        <f>IF(OR(D1794="",NOT(ISNUMBER(G1794))),"",D1794&amp;"|"&amp;YEAR(G1794)&amp;"-"&amp;RIGHT("0"&amp;MONTH(G1794),2)&amp;"-"&amp;RIGHT("0"&amp;DAY(G1794),2))</f>
        <v/>
      </c>
      <c r="J1794" s="52" t="n"/>
      <c r="K1794" s="25" t="n"/>
      <c r="L1794" s="29" t="n"/>
      <c r="M1794" s="25" t="n"/>
      <c r="N1794" s="25" t="n"/>
      <c r="O1794" s="23">
        <f>IF(A1794&amp;B1794&amp;C1794="","",IF(I1794="","Sem vínculo",IF(COUNTIF(oc_chave,I1794)&gt;0,"Vinculada","Previsão não encontrada")))</f>
        <v/>
      </c>
      <c r="P1794" s="39">
        <f>IF(ISNUMBER(H1794),YEAR(H1794),"")</f>
        <v/>
      </c>
      <c r="Q1794" s="23">
        <f>IF(D1794="","",IF(COUNTIF(pl_chave,D1794)&gt;0,"No plano atual","Fora do plano: histórico preservado"))</f>
        <v/>
      </c>
      <c r="R1794" s="23">
        <f>IF(A1794&amp;B1794&amp;C1794="","",IF(A1794="","ERRO: falta ID do registro",IF(COUNTIF(ex_id,A1794)&gt;1,"ERRO: ID do registro duplicado",IF(NOT(ISNUMBER(H1794)),"ERRO: data realizada ausente ou inválida",IF(AND(ISNUMBER(pcmd_emissao),N(H1794)&gt;N(pcmd_emissao)),"Verificar: realizada após a emissão","OK")))))</f>
        <v/>
      </c>
      <c r="S1794" s="53" t="n"/>
    </row>
    <row r="1795">
      <c r="A1795" s="25" t="n"/>
      <c r="B1795" s="29" t="n"/>
      <c r="C1795" s="25" t="n"/>
      <c r="D1795" s="23">
        <f>IF(OR(B1795="",C1795=""),"",B1795&amp;"|"&amp;C1795)</f>
        <v/>
      </c>
      <c r="E1795" s="29" t="n"/>
      <c r="F1795" s="52" t="n"/>
      <c r="G1795" s="49" t="n"/>
      <c r="H1795" s="49" t="n"/>
      <c r="I1795" s="30">
        <f>IF(OR(D1795="",NOT(ISNUMBER(G1795))),"",D1795&amp;"|"&amp;YEAR(G1795)&amp;"-"&amp;RIGHT("0"&amp;MONTH(G1795),2)&amp;"-"&amp;RIGHT("0"&amp;DAY(G1795),2))</f>
        <v/>
      </c>
      <c r="J1795" s="52" t="n"/>
      <c r="K1795" s="25" t="n"/>
      <c r="L1795" s="29" t="n"/>
      <c r="M1795" s="25" t="n"/>
      <c r="N1795" s="25" t="n"/>
      <c r="O1795" s="23">
        <f>IF(A1795&amp;B1795&amp;C1795="","",IF(I1795="","Sem vínculo",IF(COUNTIF(oc_chave,I1795)&gt;0,"Vinculada","Previsão não encontrada")))</f>
        <v/>
      </c>
      <c r="P1795" s="39">
        <f>IF(ISNUMBER(H1795),YEAR(H1795),"")</f>
        <v/>
      </c>
      <c r="Q1795" s="23">
        <f>IF(D1795="","",IF(COUNTIF(pl_chave,D1795)&gt;0,"No plano atual","Fora do plano: histórico preservado"))</f>
        <v/>
      </c>
      <c r="R1795" s="23">
        <f>IF(A1795&amp;B1795&amp;C1795="","",IF(A1795="","ERRO: falta ID do registro",IF(COUNTIF(ex_id,A1795)&gt;1,"ERRO: ID do registro duplicado",IF(NOT(ISNUMBER(H1795)),"ERRO: data realizada ausente ou inválida",IF(AND(ISNUMBER(pcmd_emissao),N(H1795)&gt;N(pcmd_emissao)),"Verificar: realizada após a emissão","OK")))))</f>
        <v/>
      </c>
      <c r="S1795" s="53" t="n"/>
    </row>
    <row r="1796">
      <c r="A1796" s="25" t="n"/>
      <c r="B1796" s="29" t="n"/>
      <c r="C1796" s="25" t="n"/>
      <c r="D1796" s="23">
        <f>IF(OR(B1796="",C1796=""),"",B1796&amp;"|"&amp;C1796)</f>
        <v/>
      </c>
      <c r="E1796" s="29" t="n"/>
      <c r="F1796" s="52" t="n"/>
      <c r="G1796" s="49" t="n"/>
      <c r="H1796" s="49" t="n"/>
      <c r="I1796" s="30">
        <f>IF(OR(D1796="",NOT(ISNUMBER(G1796))),"",D1796&amp;"|"&amp;YEAR(G1796)&amp;"-"&amp;RIGHT("0"&amp;MONTH(G1796),2)&amp;"-"&amp;RIGHT("0"&amp;DAY(G1796),2))</f>
        <v/>
      </c>
      <c r="J1796" s="52" t="n"/>
      <c r="K1796" s="25" t="n"/>
      <c r="L1796" s="29" t="n"/>
      <c r="M1796" s="25" t="n"/>
      <c r="N1796" s="25" t="n"/>
      <c r="O1796" s="23">
        <f>IF(A1796&amp;B1796&amp;C1796="","",IF(I1796="","Sem vínculo",IF(COUNTIF(oc_chave,I1796)&gt;0,"Vinculada","Previsão não encontrada")))</f>
        <v/>
      </c>
      <c r="P1796" s="39">
        <f>IF(ISNUMBER(H1796),YEAR(H1796),"")</f>
        <v/>
      </c>
      <c r="Q1796" s="23">
        <f>IF(D1796="","",IF(COUNTIF(pl_chave,D1796)&gt;0,"No plano atual","Fora do plano: histórico preservado"))</f>
        <v/>
      </c>
      <c r="R1796" s="23">
        <f>IF(A1796&amp;B1796&amp;C1796="","",IF(A1796="","ERRO: falta ID do registro",IF(COUNTIF(ex_id,A1796)&gt;1,"ERRO: ID do registro duplicado",IF(NOT(ISNUMBER(H1796)),"ERRO: data realizada ausente ou inválida",IF(AND(ISNUMBER(pcmd_emissao),N(H1796)&gt;N(pcmd_emissao)),"Verificar: realizada após a emissão","OK")))))</f>
        <v/>
      </c>
      <c r="S1796" s="53" t="n"/>
    </row>
    <row r="1797">
      <c r="A1797" s="25" t="n"/>
      <c r="B1797" s="29" t="n"/>
      <c r="C1797" s="25" t="n"/>
      <c r="D1797" s="23">
        <f>IF(OR(B1797="",C1797=""),"",B1797&amp;"|"&amp;C1797)</f>
        <v/>
      </c>
      <c r="E1797" s="29" t="n"/>
      <c r="F1797" s="52" t="n"/>
      <c r="G1797" s="49" t="n"/>
      <c r="H1797" s="49" t="n"/>
      <c r="I1797" s="30">
        <f>IF(OR(D1797="",NOT(ISNUMBER(G1797))),"",D1797&amp;"|"&amp;YEAR(G1797)&amp;"-"&amp;RIGHT("0"&amp;MONTH(G1797),2)&amp;"-"&amp;RIGHT("0"&amp;DAY(G1797),2))</f>
        <v/>
      </c>
      <c r="J1797" s="52" t="n"/>
      <c r="K1797" s="25" t="n"/>
      <c r="L1797" s="29" t="n"/>
      <c r="M1797" s="25" t="n"/>
      <c r="N1797" s="25" t="n"/>
      <c r="O1797" s="23">
        <f>IF(A1797&amp;B1797&amp;C1797="","",IF(I1797="","Sem vínculo",IF(COUNTIF(oc_chave,I1797)&gt;0,"Vinculada","Previsão não encontrada")))</f>
        <v/>
      </c>
      <c r="P1797" s="39">
        <f>IF(ISNUMBER(H1797),YEAR(H1797),"")</f>
        <v/>
      </c>
      <c r="Q1797" s="23">
        <f>IF(D1797="","",IF(COUNTIF(pl_chave,D1797)&gt;0,"No plano atual","Fora do plano: histórico preservado"))</f>
        <v/>
      </c>
      <c r="R1797" s="23">
        <f>IF(A1797&amp;B1797&amp;C1797="","",IF(A1797="","ERRO: falta ID do registro",IF(COUNTIF(ex_id,A1797)&gt;1,"ERRO: ID do registro duplicado",IF(NOT(ISNUMBER(H1797)),"ERRO: data realizada ausente ou inválida",IF(AND(ISNUMBER(pcmd_emissao),N(H1797)&gt;N(pcmd_emissao)),"Verificar: realizada após a emissão","OK")))))</f>
        <v/>
      </c>
      <c r="S1797" s="53" t="n"/>
    </row>
    <row r="1798">
      <c r="A1798" s="25" t="n"/>
      <c r="B1798" s="29" t="n"/>
      <c r="C1798" s="25" t="n"/>
      <c r="D1798" s="23">
        <f>IF(OR(B1798="",C1798=""),"",B1798&amp;"|"&amp;C1798)</f>
        <v/>
      </c>
      <c r="E1798" s="29" t="n"/>
      <c r="F1798" s="52" t="n"/>
      <c r="G1798" s="49" t="n"/>
      <c r="H1798" s="49" t="n"/>
      <c r="I1798" s="30">
        <f>IF(OR(D1798="",NOT(ISNUMBER(G1798))),"",D1798&amp;"|"&amp;YEAR(G1798)&amp;"-"&amp;RIGHT("0"&amp;MONTH(G1798),2)&amp;"-"&amp;RIGHT("0"&amp;DAY(G1798),2))</f>
        <v/>
      </c>
      <c r="J1798" s="52" t="n"/>
      <c r="K1798" s="25" t="n"/>
      <c r="L1798" s="29" t="n"/>
      <c r="M1798" s="25" t="n"/>
      <c r="N1798" s="25" t="n"/>
      <c r="O1798" s="23">
        <f>IF(A1798&amp;B1798&amp;C1798="","",IF(I1798="","Sem vínculo",IF(COUNTIF(oc_chave,I1798)&gt;0,"Vinculada","Previsão não encontrada")))</f>
        <v/>
      </c>
      <c r="P1798" s="39">
        <f>IF(ISNUMBER(H1798),YEAR(H1798),"")</f>
        <v/>
      </c>
      <c r="Q1798" s="23">
        <f>IF(D1798="","",IF(COUNTIF(pl_chave,D1798)&gt;0,"No plano atual","Fora do plano: histórico preservado"))</f>
        <v/>
      </c>
      <c r="R1798" s="23">
        <f>IF(A1798&amp;B1798&amp;C1798="","",IF(A1798="","ERRO: falta ID do registro",IF(COUNTIF(ex_id,A1798)&gt;1,"ERRO: ID do registro duplicado",IF(NOT(ISNUMBER(H1798)),"ERRO: data realizada ausente ou inválida",IF(AND(ISNUMBER(pcmd_emissao),N(H1798)&gt;N(pcmd_emissao)),"Verificar: realizada após a emissão","OK")))))</f>
        <v/>
      </c>
      <c r="S1798" s="53" t="n"/>
    </row>
    <row r="1799">
      <c r="A1799" s="25" t="n"/>
      <c r="B1799" s="29" t="n"/>
      <c r="C1799" s="25" t="n"/>
      <c r="D1799" s="23">
        <f>IF(OR(B1799="",C1799=""),"",B1799&amp;"|"&amp;C1799)</f>
        <v/>
      </c>
      <c r="E1799" s="29" t="n"/>
      <c r="F1799" s="52" t="n"/>
      <c r="G1799" s="49" t="n"/>
      <c r="H1799" s="49" t="n"/>
      <c r="I1799" s="30">
        <f>IF(OR(D1799="",NOT(ISNUMBER(G1799))),"",D1799&amp;"|"&amp;YEAR(G1799)&amp;"-"&amp;RIGHT("0"&amp;MONTH(G1799),2)&amp;"-"&amp;RIGHT("0"&amp;DAY(G1799),2))</f>
        <v/>
      </c>
      <c r="J1799" s="52" t="n"/>
      <c r="K1799" s="25" t="n"/>
      <c r="L1799" s="29" t="n"/>
      <c r="M1799" s="25" t="n"/>
      <c r="N1799" s="25" t="n"/>
      <c r="O1799" s="23">
        <f>IF(A1799&amp;B1799&amp;C1799="","",IF(I1799="","Sem vínculo",IF(COUNTIF(oc_chave,I1799)&gt;0,"Vinculada","Previsão não encontrada")))</f>
        <v/>
      </c>
      <c r="P1799" s="39">
        <f>IF(ISNUMBER(H1799),YEAR(H1799),"")</f>
        <v/>
      </c>
      <c r="Q1799" s="23">
        <f>IF(D1799="","",IF(COUNTIF(pl_chave,D1799)&gt;0,"No plano atual","Fora do plano: histórico preservado"))</f>
        <v/>
      </c>
      <c r="R1799" s="23">
        <f>IF(A1799&amp;B1799&amp;C1799="","",IF(A1799="","ERRO: falta ID do registro",IF(COUNTIF(ex_id,A1799)&gt;1,"ERRO: ID do registro duplicado",IF(NOT(ISNUMBER(H1799)),"ERRO: data realizada ausente ou inválida",IF(AND(ISNUMBER(pcmd_emissao),N(H1799)&gt;N(pcmd_emissao)),"Verificar: realizada após a emissão","OK")))))</f>
        <v/>
      </c>
      <c r="S1799" s="53" t="n"/>
    </row>
    <row r="1800">
      <c r="A1800" s="25" t="n"/>
      <c r="B1800" s="29" t="n"/>
      <c r="C1800" s="25" t="n"/>
      <c r="D1800" s="23">
        <f>IF(OR(B1800="",C1800=""),"",B1800&amp;"|"&amp;C1800)</f>
        <v/>
      </c>
      <c r="E1800" s="29" t="n"/>
      <c r="F1800" s="52" t="n"/>
      <c r="G1800" s="49" t="n"/>
      <c r="H1800" s="49" t="n"/>
      <c r="I1800" s="30">
        <f>IF(OR(D1800="",NOT(ISNUMBER(G1800))),"",D1800&amp;"|"&amp;YEAR(G1800)&amp;"-"&amp;RIGHT("0"&amp;MONTH(G1800),2)&amp;"-"&amp;RIGHT("0"&amp;DAY(G1800),2))</f>
        <v/>
      </c>
      <c r="J1800" s="52" t="n"/>
      <c r="K1800" s="25" t="n"/>
      <c r="L1800" s="29" t="n"/>
      <c r="M1800" s="25" t="n"/>
      <c r="N1800" s="25" t="n"/>
      <c r="O1800" s="23">
        <f>IF(A1800&amp;B1800&amp;C1800="","",IF(I1800="","Sem vínculo",IF(COUNTIF(oc_chave,I1800)&gt;0,"Vinculada","Previsão não encontrada")))</f>
        <v/>
      </c>
      <c r="P1800" s="39">
        <f>IF(ISNUMBER(H1800),YEAR(H1800),"")</f>
        <v/>
      </c>
      <c r="Q1800" s="23">
        <f>IF(D1800="","",IF(COUNTIF(pl_chave,D1800)&gt;0,"No plano atual","Fora do plano: histórico preservado"))</f>
        <v/>
      </c>
      <c r="R1800" s="23">
        <f>IF(A1800&amp;B1800&amp;C1800="","",IF(A1800="","ERRO: falta ID do registro",IF(COUNTIF(ex_id,A1800)&gt;1,"ERRO: ID do registro duplicado",IF(NOT(ISNUMBER(H1800)),"ERRO: data realizada ausente ou inválida",IF(AND(ISNUMBER(pcmd_emissao),N(H1800)&gt;N(pcmd_emissao)),"Verificar: realizada após a emissão","OK")))))</f>
        <v/>
      </c>
      <c r="S1800" s="53" t="n"/>
    </row>
    <row r="1801">
      <c r="A1801" s="25" t="n"/>
      <c r="B1801" s="29" t="n"/>
      <c r="C1801" s="25" t="n"/>
      <c r="D1801" s="23">
        <f>IF(OR(B1801="",C1801=""),"",B1801&amp;"|"&amp;C1801)</f>
        <v/>
      </c>
      <c r="E1801" s="29" t="n"/>
      <c r="F1801" s="52" t="n"/>
      <c r="G1801" s="49" t="n"/>
      <c r="H1801" s="49" t="n"/>
      <c r="I1801" s="30">
        <f>IF(OR(D1801="",NOT(ISNUMBER(G1801))),"",D1801&amp;"|"&amp;YEAR(G1801)&amp;"-"&amp;RIGHT("0"&amp;MONTH(G1801),2)&amp;"-"&amp;RIGHT("0"&amp;DAY(G1801),2))</f>
        <v/>
      </c>
      <c r="J1801" s="52" t="n"/>
      <c r="K1801" s="25" t="n"/>
      <c r="L1801" s="29" t="n"/>
      <c r="M1801" s="25" t="n"/>
      <c r="N1801" s="25" t="n"/>
      <c r="O1801" s="23">
        <f>IF(A1801&amp;B1801&amp;C1801="","",IF(I1801="","Sem vínculo",IF(COUNTIF(oc_chave,I1801)&gt;0,"Vinculada","Previsão não encontrada")))</f>
        <v/>
      </c>
      <c r="P1801" s="39">
        <f>IF(ISNUMBER(H1801),YEAR(H1801),"")</f>
        <v/>
      </c>
      <c r="Q1801" s="23">
        <f>IF(D1801="","",IF(COUNTIF(pl_chave,D1801)&gt;0,"No plano atual","Fora do plano: histórico preservado"))</f>
        <v/>
      </c>
      <c r="R1801" s="23">
        <f>IF(A1801&amp;B1801&amp;C1801="","",IF(A1801="","ERRO: falta ID do registro",IF(COUNTIF(ex_id,A1801)&gt;1,"ERRO: ID do registro duplicado",IF(NOT(ISNUMBER(H1801)),"ERRO: data realizada ausente ou inválida",IF(AND(ISNUMBER(pcmd_emissao),N(H1801)&gt;N(pcmd_emissao)),"Verificar: realizada após a emissão","OK")))))</f>
        <v/>
      </c>
      <c r="S1801" s="53" t="n"/>
    </row>
    <row r="1802">
      <c r="A1802" s="25" t="n"/>
      <c r="B1802" s="29" t="n"/>
      <c r="C1802" s="25" t="n"/>
      <c r="D1802" s="23">
        <f>IF(OR(B1802="",C1802=""),"",B1802&amp;"|"&amp;C1802)</f>
        <v/>
      </c>
      <c r="E1802" s="29" t="n"/>
      <c r="F1802" s="52" t="n"/>
      <c r="G1802" s="49" t="n"/>
      <c r="H1802" s="49" t="n"/>
      <c r="I1802" s="30">
        <f>IF(OR(D1802="",NOT(ISNUMBER(G1802))),"",D1802&amp;"|"&amp;YEAR(G1802)&amp;"-"&amp;RIGHT("0"&amp;MONTH(G1802),2)&amp;"-"&amp;RIGHT("0"&amp;DAY(G1802),2))</f>
        <v/>
      </c>
      <c r="J1802" s="52" t="n"/>
      <c r="K1802" s="25" t="n"/>
      <c r="L1802" s="29" t="n"/>
      <c r="M1802" s="25" t="n"/>
      <c r="N1802" s="25" t="n"/>
      <c r="O1802" s="23">
        <f>IF(A1802&amp;B1802&amp;C1802="","",IF(I1802="","Sem vínculo",IF(COUNTIF(oc_chave,I1802)&gt;0,"Vinculada","Previsão não encontrada")))</f>
        <v/>
      </c>
      <c r="P1802" s="39">
        <f>IF(ISNUMBER(H1802),YEAR(H1802),"")</f>
        <v/>
      </c>
      <c r="Q1802" s="23">
        <f>IF(D1802="","",IF(COUNTIF(pl_chave,D1802)&gt;0,"No plano atual","Fora do plano: histórico preservado"))</f>
        <v/>
      </c>
      <c r="R1802" s="23">
        <f>IF(A1802&amp;B1802&amp;C1802="","",IF(A1802="","ERRO: falta ID do registro",IF(COUNTIF(ex_id,A1802)&gt;1,"ERRO: ID do registro duplicado",IF(NOT(ISNUMBER(H1802)),"ERRO: data realizada ausente ou inválida",IF(AND(ISNUMBER(pcmd_emissao),N(H1802)&gt;N(pcmd_emissao)),"Verificar: realizada após a emissão","OK")))))</f>
        <v/>
      </c>
      <c r="S1802" s="53" t="n"/>
    </row>
    <row r="1803">
      <c r="A1803" s="25" t="n"/>
      <c r="B1803" s="29" t="n"/>
      <c r="C1803" s="25" t="n"/>
      <c r="D1803" s="23">
        <f>IF(OR(B1803="",C1803=""),"",B1803&amp;"|"&amp;C1803)</f>
        <v/>
      </c>
      <c r="E1803" s="29" t="n"/>
      <c r="F1803" s="52" t="n"/>
      <c r="G1803" s="49" t="n"/>
      <c r="H1803" s="49" t="n"/>
      <c r="I1803" s="30">
        <f>IF(OR(D1803="",NOT(ISNUMBER(G1803))),"",D1803&amp;"|"&amp;YEAR(G1803)&amp;"-"&amp;RIGHT("0"&amp;MONTH(G1803),2)&amp;"-"&amp;RIGHT("0"&amp;DAY(G1803),2))</f>
        <v/>
      </c>
      <c r="J1803" s="52" t="n"/>
      <c r="K1803" s="25" t="n"/>
      <c r="L1803" s="29" t="n"/>
      <c r="M1803" s="25" t="n"/>
      <c r="N1803" s="25" t="n"/>
      <c r="O1803" s="23">
        <f>IF(A1803&amp;B1803&amp;C1803="","",IF(I1803="","Sem vínculo",IF(COUNTIF(oc_chave,I1803)&gt;0,"Vinculada","Previsão não encontrada")))</f>
        <v/>
      </c>
      <c r="P1803" s="39">
        <f>IF(ISNUMBER(H1803),YEAR(H1803),"")</f>
        <v/>
      </c>
      <c r="Q1803" s="23">
        <f>IF(D1803="","",IF(COUNTIF(pl_chave,D1803)&gt;0,"No plano atual","Fora do plano: histórico preservado"))</f>
        <v/>
      </c>
      <c r="R1803" s="23">
        <f>IF(A1803&amp;B1803&amp;C1803="","",IF(A1803="","ERRO: falta ID do registro",IF(COUNTIF(ex_id,A1803)&gt;1,"ERRO: ID do registro duplicado",IF(NOT(ISNUMBER(H1803)),"ERRO: data realizada ausente ou inválida",IF(AND(ISNUMBER(pcmd_emissao),N(H1803)&gt;N(pcmd_emissao)),"Verificar: realizada após a emissão","OK")))))</f>
        <v/>
      </c>
      <c r="S1803" s="53" t="n"/>
    </row>
    <row r="1804">
      <c r="A1804" s="25" t="n"/>
      <c r="B1804" s="29" t="n"/>
      <c r="C1804" s="25" t="n"/>
      <c r="D1804" s="23">
        <f>IF(OR(B1804="",C1804=""),"",B1804&amp;"|"&amp;C1804)</f>
        <v/>
      </c>
      <c r="E1804" s="29" t="n"/>
      <c r="F1804" s="52" t="n"/>
      <c r="G1804" s="49" t="n"/>
      <c r="H1804" s="49" t="n"/>
      <c r="I1804" s="30">
        <f>IF(OR(D1804="",NOT(ISNUMBER(G1804))),"",D1804&amp;"|"&amp;YEAR(G1804)&amp;"-"&amp;RIGHT("0"&amp;MONTH(G1804),2)&amp;"-"&amp;RIGHT("0"&amp;DAY(G1804),2))</f>
        <v/>
      </c>
      <c r="J1804" s="52" t="n"/>
      <c r="K1804" s="25" t="n"/>
      <c r="L1804" s="29" t="n"/>
      <c r="M1804" s="25" t="n"/>
      <c r="N1804" s="25" t="n"/>
      <c r="O1804" s="23">
        <f>IF(A1804&amp;B1804&amp;C1804="","",IF(I1804="","Sem vínculo",IF(COUNTIF(oc_chave,I1804)&gt;0,"Vinculada","Previsão não encontrada")))</f>
        <v/>
      </c>
      <c r="P1804" s="39">
        <f>IF(ISNUMBER(H1804),YEAR(H1804),"")</f>
        <v/>
      </c>
      <c r="Q1804" s="23">
        <f>IF(D1804="","",IF(COUNTIF(pl_chave,D1804)&gt;0,"No plano atual","Fora do plano: histórico preservado"))</f>
        <v/>
      </c>
      <c r="R1804" s="23">
        <f>IF(A1804&amp;B1804&amp;C1804="","",IF(A1804="","ERRO: falta ID do registro",IF(COUNTIF(ex_id,A1804)&gt;1,"ERRO: ID do registro duplicado",IF(NOT(ISNUMBER(H1804)),"ERRO: data realizada ausente ou inválida",IF(AND(ISNUMBER(pcmd_emissao),N(H1804)&gt;N(pcmd_emissao)),"Verificar: realizada após a emissão","OK")))))</f>
        <v/>
      </c>
      <c r="S1804" s="53" t="n"/>
    </row>
    <row r="1805">
      <c r="A1805" s="25" t="n"/>
      <c r="B1805" s="29" t="n"/>
      <c r="C1805" s="25" t="n"/>
      <c r="D1805" s="23">
        <f>IF(OR(B1805="",C1805=""),"",B1805&amp;"|"&amp;C1805)</f>
        <v/>
      </c>
      <c r="E1805" s="29" t="n"/>
      <c r="F1805" s="52" t="n"/>
      <c r="G1805" s="49" t="n"/>
      <c r="H1805" s="49" t="n"/>
      <c r="I1805" s="30">
        <f>IF(OR(D1805="",NOT(ISNUMBER(G1805))),"",D1805&amp;"|"&amp;YEAR(G1805)&amp;"-"&amp;RIGHT("0"&amp;MONTH(G1805),2)&amp;"-"&amp;RIGHT("0"&amp;DAY(G1805),2))</f>
        <v/>
      </c>
      <c r="J1805" s="52" t="n"/>
      <c r="K1805" s="25" t="n"/>
      <c r="L1805" s="29" t="n"/>
      <c r="M1805" s="25" t="n"/>
      <c r="N1805" s="25" t="n"/>
      <c r="O1805" s="23">
        <f>IF(A1805&amp;B1805&amp;C1805="","",IF(I1805="","Sem vínculo",IF(COUNTIF(oc_chave,I1805)&gt;0,"Vinculada","Previsão não encontrada")))</f>
        <v/>
      </c>
      <c r="P1805" s="39">
        <f>IF(ISNUMBER(H1805),YEAR(H1805),"")</f>
        <v/>
      </c>
      <c r="Q1805" s="23">
        <f>IF(D1805="","",IF(COUNTIF(pl_chave,D1805)&gt;0,"No plano atual","Fora do plano: histórico preservado"))</f>
        <v/>
      </c>
      <c r="R1805" s="23">
        <f>IF(A1805&amp;B1805&amp;C1805="","",IF(A1805="","ERRO: falta ID do registro",IF(COUNTIF(ex_id,A1805)&gt;1,"ERRO: ID do registro duplicado",IF(NOT(ISNUMBER(H1805)),"ERRO: data realizada ausente ou inválida",IF(AND(ISNUMBER(pcmd_emissao),N(H1805)&gt;N(pcmd_emissao)),"Verificar: realizada após a emissão","OK")))))</f>
        <v/>
      </c>
      <c r="S1805" s="53" t="n"/>
    </row>
    <row r="1806">
      <c r="A1806" s="25" t="n"/>
      <c r="B1806" s="29" t="n"/>
      <c r="C1806" s="25" t="n"/>
      <c r="D1806" s="23">
        <f>IF(OR(B1806="",C1806=""),"",B1806&amp;"|"&amp;C1806)</f>
        <v/>
      </c>
      <c r="E1806" s="29" t="n"/>
      <c r="F1806" s="52" t="n"/>
      <c r="G1806" s="49" t="n"/>
      <c r="H1806" s="49" t="n"/>
      <c r="I1806" s="30">
        <f>IF(OR(D1806="",NOT(ISNUMBER(G1806))),"",D1806&amp;"|"&amp;YEAR(G1806)&amp;"-"&amp;RIGHT("0"&amp;MONTH(G1806),2)&amp;"-"&amp;RIGHT("0"&amp;DAY(G1806),2))</f>
        <v/>
      </c>
      <c r="J1806" s="52" t="n"/>
      <c r="K1806" s="25" t="n"/>
      <c r="L1806" s="29" t="n"/>
      <c r="M1806" s="25" t="n"/>
      <c r="N1806" s="25" t="n"/>
      <c r="O1806" s="23">
        <f>IF(A1806&amp;B1806&amp;C1806="","",IF(I1806="","Sem vínculo",IF(COUNTIF(oc_chave,I1806)&gt;0,"Vinculada","Previsão não encontrada")))</f>
        <v/>
      </c>
      <c r="P1806" s="39">
        <f>IF(ISNUMBER(H1806),YEAR(H1806),"")</f>
        <v/>
      </c>
      <c r="Q1806" s="23">
        <f>IF(D1806="","",IF(COUNTIF(pl_chave,D1806)&gt;0,"No plano atual","Fora do plano: histórico preservado"))</f>
        <v/>
      </c>
      <c r="R1806" s="23">
        <f>IF(A1806&amp;B1806&amp;C1806="","",IF(A1806="","ERRO: falta ID do registro",IF(COUNTIF(ex_id,A1806)&gt;1,"ERRO: ID do registro duplicado",IF(NOT(ISNUMBER(H1806)),"ERRO: data realizada ausente ou inválida",IF(AND(ISNUMBER(pcmd_emissao),N(H1806)&gt;N(pcmd_emissao)),"Verificar: realizada após a emissão","OK")))))</f>
        <v/>
      </c>
      <c r="S1806" s="53" t="n"/>
    </row>
    <row r="1807">
      <c r="A1807" s="25" t="n"/>
      <c r="B1807" s="29" t="n"/>
      <c r="C1807" s="25" t="n"/>
      <c r="D1807" s="23">
        <f>IF(OR(B1807="",C1807=""),"",B1807&amp;"|"&amp;C1807)</f>
        <v/>
      </c>
      <c r="E1807" s="29" t="n"/>
      <c r="F1807" s="52" t="n"/>
      <c r="G1807" s="49" t="n"/>
      <c r="H1807" s="49" t="n"/>
      <c r="I1807" s="30">
        <f>IF(OR(D1807="",NOT(ISNUMBER(G1807))),"",D1807&amp;"|"&amp;YEAR(G1807)&amp;"-"&amp;RIGHT("0"&amp;MONTH(G1807),2)&amp;"-"&amp;RIGHT("0"&amp;DAY(G1807),2))</f>
        <v/>
      </c>
      <c r="J1807" s="52" t="n"/>
      <c r="K1807" s="25" t="n"/>
      <c r="L1807" s="29" t="n"/>
      <c r="M1807" s="25" t="n"/>
      <c r="N1807" s="25" t="n"/>
      <c r="O1807" s="23">
        <f>IF(A1807&amp;B1807&amp;C1807="","",IF(I1807="","Sem vínculo",IF(COUNTIF(oc_chave,I1807)&gt;0,"Vinculada","Previsão não encontrada")))</f>
        <v/>
      </c>
      <c r="P1807" s="39">
        <f>IF(ISNUMBER(H1807),YEAR(H1807),"")</f>
        <v/>
      </c>
      <c r="Q1807" s="23">
        <f>IF(D1807="","",IF(COUNTIF(pl_chave,D1807)&gt;0,"No plano atual","Fora do plano: histórico preservado"))</f>
        <v/>
      </c>
      <c r="R1807" s="23">
        <f>IF(A1807&amp;B1807&amp;C1807="","",IF(A1807="","ERRO: falta ID do registro",IF(COUNTIF(ex_id,A1807)&gt;1,"ERRO: ID do registro duplicado",IF(NOT(ISNUMBER(H1807)),"ERRO: data realizada ausente ou inválida",IF(AND(ISNUMBER(pcmd_emissao),N(H1807)&gt;N(pcmd_emissao)),"Verificar: realizada após a emissão","OK")))))</f>
        <v/>
      </c>
      <c r="S1807" s="53" t="n"/>
    </row>
    <row r="1808">
      <c r="A1808" s="25" t="n"/>
      <c r="B1808" s="29" t="n"/>
      <c r="C1808" s="25" t="n"/>
      <c r="D1808" s="23">
        <f>IF(OR(B1808="",C1808=""),"",B1808&amp;"|"&amp;C1808)</f>
        <v/>
      </c>
      <c r="E1808" s="29" t="n"/>
      <c r="F1808" s="52" t="n"/>
      <c r="G1808" s="49" t="n"/>
      <c r="H1808" s="49" t="n"/>
      <c r="I1808" s="30">
        <f>IF(OR(D1808="",NOT(ISNUMBER(G1808))),"",D1808&amp;"|"&amp;YEAR(G1808)&amp;"-"&amp;RIGHT("0"&amp;MONTH(G1808),2)&amp;"-"&amp;RIGHT("0"&amp;DAY(G1808),2))</f>
        <v/>
      </c>
      <c r="J1808" s="52" t="n"/>
      <c r="K1808" s="25" t="n"/>
      <c r="L1808" s="29" t="n"/>
      <c r="M1808" s="25" t="n"/>
      <c r="N1808" s="25" t="n"/>
      <c r="O1808" s="23">
        <f>IF(A1808&amp;B1808&amp;C1808="","",IF(I1808="","Sem vínculo",IF(COUNTIF(oc_chave,I1808)&gt;0,"Vinculada","Previsão não encontrada")))</f>
        <v/>
      </c>
      <c r="P1808" s="39">
        <f>IF(ISNUMBER(H1808),YEAR(H1808),"")</f>
        <v/>
      </c>
      <c r="Q1808" s="23">
        <f>IF(D1808="","",IF(COUNTIF(pl_chave,D1808)&gt;0,"No plano atual","Fora do plano: histórico preservado"))</f>
        <v/>
      </c>
      <c r="R1808" s="23">
        <f>IF(A1808&amp;B1808&amp;C1808="","",IF(A1808="","ERRO: falta ID do registro",IF(COUNTIF(ex_id,A1808)&gt;1,"ERRO: ID do registro duplicado",IF(NOT(ISNUMBER(H1808)),"ERRO: data realizada ausente ou inválida",IF(AND(ISNUMBER(pcmd_emissao),N(H1808)&gt;N(pcmd_emissao)),"Verificar: realizada após a emissão","OK")))))</f>
        <v/>
      </c>
      <c r="S1808" s="53" t="n"/>
    </row>
    <row r="1809">
      <c r="A1809" s="25" t="n"/>
      <c r="B1809" s="29" t="n"/>
      <c r="C1809" s="25" t="n"/>
      <c r="D1809" s="23">
        <f>IF(OR(B1809="",C1809=""),"",B1809&amp;"|"&amp;C1809)</f>
        <v/>
      </c>
      <c r="E1809" s="29" t="n"/>
      <c r="F1809" s="52" t="n"/>
      <c r="G1809" s="49" t="n"/>
      <c r="H1809" s="49" t="n"/>
      <c r="I1809" s="30">
        <f>IF(OR(D1809="",NOT(ISNUMBER(G1809))),"",D1809&amp;"|"&amp;YEAR(G1809)&amp;"-"&amp;RIGHT("0"&amp;MONTH(G1809),2)&amp;"-"&amp;RIGHT("0"&amp;DAY(G1809),2))</f>
        <v/>
      </c>
      <c r="J1809" s="52" t="n"/>
      <c r="K1809" s="25" t="n"/>
      <c r="L1809" s="29" t="n"/>
      <c r="M1809" s="25" t="n"/>
      <c r="N1809" s="25" t="n"/>
      <c r="O1809" s="23">
        <f>IF(A1809&amp;B1809&amp;C1809="","",IF(I1809="","Sem vínculo",IF(COUNTIF(oc_chave,I1809)&gt;0,"Vinculada","Previsão não encontrada")))</f>
        <v/>
      </c>
      <c r="P1809" s="39">
        <f>IF(ISNUMBER(H1809),YEAR(H1809),"")</f>
        <v/>
      </c>
      <c r="Q1809" s="23">
        <f>IF(D1809="","",IF(COUNTIF(pl_chave,D1809)&gt;0,"No plano atual","Fora do plano: histórico preservado"))</f>
        <v/>
      </c>
      <c r="R1809" s="23">
        <f>IF(A1809&amp;B1809&amp;C1809="","",IF(A1809="","ERRO: falta ID do registro",IF(COUNTIF(ex_id,A1809)&gt;1,"ERRO: ID do registro duplicado",IF(NOT(ISNUMBER(H1809)),"ERRO: data realizada ausente ou inválida",IF(AND(ISNUMBER(pcmd_emissao),N(H1809)&gt;N(pcmd_emissao)),"Verificar: realizada após a emissão","OK")))))</f>
        <v/>
      </c>
      <c r="S1809" s="53" t="n"/>
    </row>
    <row r="1810">
      <c r="A1810" s="25" t="n"/>
      <c r="B1810" s="29" t="n"/>
      <c r="C1810" s="25" t="n"/>
      <c r="D1810" s="23">
        <f>IF(OR(B1810="",C1810=""),"",B1810&amp;"|"&amp;C1810)</f>
        <v/>
      </c>
      <c r="E1810" s="29" t="n"/>
      <c r="F1810" s="52" t="n"/>
      <c r="G1810" s="49" t="n"/>
      <c r="H1810" s="49" t="n"/>
      <c r="I1810" s="30">
        <f>IF(OR(D1810="",NOT(ISNUMBER(G1810))),"",D1810&amp;"|"&amp;YEAR(G1810)&amp;"-"&amp;RIGHT("0"&amp;MONTH(G1810),2)&amp;"-"&amp;RIGHT("0"&amp;DAY(G1810),2))</f>
        <v/>
      </c>
      <c r="J1810" s="52" t="n"/>
      <c r="K1810" s="25" t="n"/>
      <c r="L1810" s="29" t="n"/>
      <c r="M1810" s="25" t="n"/>
      <c r="N1810" s="25" t="n"/>
      <c r="O1810" s="23">
        <f>IF(A1810&amp;B1810&amp;C1810="","",IF(I1810="","Sem vínculo",IF(COUNTIF(oc_chave,I1810)&gt;0,"Vinculada","Previsão não encontrada")))</f>
        <v/>
      </c>
      <c r="P1810" s="39">
        <f>IF(ISNUMBER(H1810),YEAR(H1810),"")</f>
        <v/>
      </c>
      <c r="Q1810" s="23">
        <f>IF(D1810="","",IF(COUNTIF(pl_chave,D1810)&gt;0,"No plano atual","Fora do plano: histórico preservado"))</f>
        <v/>
      </c>
      <c r="R1810" s="23">
        <f>IF(A1810&amp;B1810&amp;C1810="","",IF(A1810="","ERRO: falta ID do registro",IF(COUNTIF(ex_id,A1810)&gt;1,"ERRO: ID do registro duplicado",IF(NOT(ISNUMBER(H1810)),"ERRO: data realizada ausente ou inválida",IF(AND(ISNUMBER(pcmd_emissao),N(H1810)&gt;N(pcmd_emissao)),"Verificar: realizada após a emissão","OK")))))</f>
        <v/>
      </c>
      <c r="S1810" s="53" t="n"/>
    </row>
    <row r="1811">
      <c r="A1811" s="25" t="n"/>
      <c r="B1811" s="29" t="n"/>
      <c r="C1811" s="25" t="n"/>
      <c r="D1811" s="23">
        <f>IF(OR(B1811="",C1811=""),"",B1811&amp;"|"&amp;C1811)</f>
        <v/>
      </c>
      <c r="E1811" s="29" t="n"/>
      <c r="F1811" s="52" t="n"/>
      <c r="G1811" s="49" t="n"/>
      <c r="H1811" s="49" t="n"/>
      <c r="I1811" s="30">
        <f>IF(OR(D1811="",NOT(ISNUMBER(G1811))),"",D1811&amp;"|"&amp;YEAR(G1811)&amp;"-"&amp;RIGHT("0"&amp;MONTH(G1811),2)&amp;"-"&amp;RIGHT("0"&amp;DAY(G1811),2))</f>
        <v/>
      </c>
      <c r="J1811" s="52" t="n"/>
      <c r="K1811" s="25" t="n"/>
      <c r="L1811" s="29" t="n"/>
      <c r="M1811" s="25" t="n"/>
      <c r="N1811" s="25" t="n"/>
      <c r="O1811" s="23">
        <f>IF(A1811&amp;B1811&amp;C1811="","",IF(I1811="","Sem vínculo",IF(COUNTIF(oc_chave,I1811)&gt;0,"Vinculada","Previsão não encontrada")))</f>
        <v/>
      </c>
      <c r="P1811" s="39">
        <f>IF(ISNUMBER(H1811),YEAR(H1811),"")</f>
        <v/>
      </c>
      <c r="Q1811" s="23">
        <f>IF(D1811="","",IF(COUNTIF(pl_chave,D1811)&gt;0,"No plano atual","Fora do plano: histórico preservado"))</f>
        <v/>
      </c>
      <c r="R1811" s="23">
        <f>IF(A1811&amp;B1811&amp;C1811="","",IF(A1811="","ERRO: falta ID do registro",IF(COUNTIF(ex_id,A1811)&gt;1,"ERRO: ID do registro duplicado",IF(NOT(ISNUMBER(H1811)),"ERRO: data realizada ausente ou inválida",IF(AND(ISNUMBER(pcmd_emissao),N(H1811)&gt;N(pcmd_emissao)),"Verificar: realizada após a emissão","OK")))))</f>
        <v/>
      </c>
      <c r="S1811" s="53" t="n"/>
    </row>
    <row r="1812">
      <c r="A1812" s="25" t="n"/>
      <c r="B1812" s="29" t="n"/>
      <c r="C1812" s="25" t="n"/>
      <c r="D1812" s="23">
        <f>IF(OR(B1812="",C1812=""),"",B1812&amp;"|"&amp;C1812)</f>
        <v/>
      </c>
      <c r="E1812" s="29" t="n"/>
      <c r="F1812" s="52" t="n"/>
      <c r="G1812" s="49" t="n"/>
      <c r="H1812" s="49" t="n"/>
      <c r="I1812" s="30">
        <f>IF(OR(D1812="",NOT(ISNUMBER(G1812))),"",D1812&amp;"|"&amp;YEAR(G1812)&amp;"-"&amp;RIGHT("0"&amp;MONTH(G1812),2)&amp;"-"&amp;RIGHT("0"&amp;DAY(G1812),2))</f>
        <v/>
      </c>
      <c r="J1812" s="52" t="n"/>
      <c r="K1812" s="25" t="n"/>
      <c r="L1812" s="29" t="n"/>
      <c r="M1812" s="25" t="n"/>
      <c r="N1812" s="25" t="n"/>
      <c r="O1812" s="23">
        <f>IF(A1812&amp;B1812&amp;C1812="","",IF(I1812="","Sem vínculo",IF(COUNTIF(oc_chave,I1812)&gt;0,"Vinculada","Previsão não encontrada")))</f>
        <v/>
      </c>
      <c r="P1812" s="39">
        <f>IF(ISNUMBER(H1812),YEAR(H1812),"")</f>
        <v/>
      </c>
      <c r="Q1812" s="23">
        <f>IF(D1812="","",IF(COUNTIF(pl_chave,D1812)&gt;0,"No plano atual","Fora do plano: histórico preservado"))</f>
        <v/>
      </c>
      <c r="R1812" s="23">
        <f>IF(A1812&amp;B1812&amp;C1812="","",IF(A1812="","ERRO: falta ID do registro",IF(COUNTIF(ex_id,A1812)&gt;1,"ERRO: ID do registro duplicado",IF(NOT(ISNUMBER(H1812)),"ERRO: data realizada ausente ou inválida",IF(AND(ISNUMBER(pcmd_emissao),N(H1812)&gt;N(pcmd_emissao)),"Verificar: realizada após a emissão","OK")))))</f>
        <v/>
      </c>
      <c r="S1812" s="53" t="n"/>
    </row>
    <row r="1813">
      <c r="A1813" s="25" t="n"/>
      <c r="B1813" s="29" t="n"/>
      <c r="C1813" s="25" t="n"/>
      <c r="D1813" s="23">
        <f>IF(OR(B1813="",C1813=""),"",B1813&amp;"|"&amp;C1813)</f>
        <v/>
      </c>
      <c r="E1813" s="29" t="n"/>
      <c r="F1813" s="52" t="n"/>
      <c r="G1813" s="49" t="n"/>
      <c r="H1813" s="49" t="n"/>
      <c r="I1813" s="30">
        <f>IF(OR(D1813="",NOT(ISNUMBER(G1813))),"",D1813&amp;"|"&amp;YEAR(G1813)&amp;"-"&amp;RIGHT("0"&amp;MONTH(G1813),2)&amp;"-"&amp;RIGHT("0"&amp;DAY(G1813),2))</f>
        <v/>
      </c>
      <c r="J1813" s="52" t="n"/>
      <c r="K1813" s="25" t="n"/>
      <c r="L1813" s="29" t="n"/>
      <c r="M1813" s="25" t="n"/>
      <c r="N1813" s="25" t="n"/>
      <c r="O1813" s="23">
        <f>IF(A1813&amp;B1813&amp;C1813="","",IF(I1813="","Sem vínculo",IF(COUNTIF(oc_chave,I1813)&gt;0,"Vinculada","Previsão não encontrada")))</f>
        <v/>
      </c>
      <c r="P1813" s="39">
        <f>IF(ISNUMBER(H1813),YEAR(H1813),"")</f>
        <v/>
      </c>
      <c r="Q1813" s="23">
        <f>IF(D1813="","",IF(COUNTIF(pl_chave,D1813)&gt;0,"No plano atual","Fora do plano: histórico preservado"))</f>
        <v/>
      </c>
      <c r="R1813" s="23">
        <f>IF(A1813&amp;B1813&amp;C1813="","",IF(A1813="","ERRO: falta ID do registro",IF(COUNTIF(ex_id,A1813)&gt;1,"ERRO: ID do registro duplicado",IF(NOT(ISNUMBER(H1813)),"ERRO: data realizada ausente ou inválida",IF(AND(ISNUMBER(pcmd_emissao),N(H1813)&gt;N(pcmd_emissao)),"Verificar: realizada após a emissão","OK")))))</f>
        <v/>
      </c>
      <c r="S1813" s="53" t="n"/>
    </row>
    <row r="1814">
      <c r="A1814" s="25" t="n"/>
      <c r="B1814" s="29" t="n"/>
      <c r="C1814" s="25" t="n"/>
      <c r="D1814" s="23">
        <f>IF(OR(B1814="",C1814=""),"",B1814&amp;"|"&amp;C1814)</f>
        <v/>
      </c>
      <c r="E1814" s="29" t="n"/>
      <c r="F1814" s="52" t="n"/>
      <c r="G1814" s="49" t="n"/>
      <c r="H1814" s="49" t="n"/>
      <c r="I1814" s="30">
        <f>IF(OR(D1814="",NOT(ISNUMBER(G1814))),"",D1814&amp;"|"&amp;YEAR(G1814)&amp;"-"&amp;RIGHT("0"&amp;MONTH(G1814),2)&amp;"-"&amp;RIGHT("0"&amp;DAY(G1814),2))</f>
        <v/>
      </c>
      <c r="J1814" s="52" t="n"/>
      <c r="K1814" s="25" t="n"/>
      <c r="L1814" s="29" t="n"/>
      <c r="M1814" s="25" t="n"/>
      <c r="N1814" s="25" t="n"/>
      <c r="O1814" s="23">
        <f>IF(A1814&amp;B1814&amp;C1814="","",IF(I1814="","Sem vínculo",IF(COUNTIF(oc_chave,I1814)&gt;0,"Vinculada","Previsão não encontrada")))</f>
        <v/>
      </c>
      <c r="P1814" s="39">
        <f>IF(ISNUMBER(H1814),YEAR(H1814),"")</f>
        <v/>
      </c>
      <c r="Q1814" s="23">
        <f>IF(D1814="","",IF(COUNTIF(pl_chave,D1814)&gt;0,"No plano atual","Fora do plano: histórico preservado"))</f>
        <v/>
      </c>
      <c r="R1814" s="23">
        <f>IF(A1814&amp;B1814&amp;C1814="","",IF(A1814="","ERRO: falta ID do registro",IF(COUNTIF(ex_id,A1814)&gt;1,"ERRO: ID do registro duplicado",IF(NOT(ISNUMBER(H1814)),"ERRO: data realizada ausente ou inválida",IF(AND(ISNUMBER(pcmd_emissao),N(H1814)&gt;N(pcmd_emissao)),"Verificar: realizada após a emissão","OK")))))</f>
        <v/>
      </c>
      <c r="S1814" s="53" t="n"/>
    </row>
    <row r="1815">
      <c r="A1815" s="25" t="n"/>
      <c r="B1815" s="29" t="n"/>
      <c r="C1815" s="25" t="n"/>
      <c r="D1815" s="23">
        <f>IF(OR(B1815="",C1815=""),"",B1815&amp;"|"&amp;C1815)</f>
        <v/>
      </c>
      <c r="E1815" s="29" t="n"/>
      <c r="F1815" s="52" t="n"/>
      <c r="G1815" s="49" t="n"/>
      <c r="H1815" s="49" t="n"/>
      <c r="I1815" s="30">
        <f>IF(OR(D1815="",NOT(ISNUMBER(G1815))),"",D1815&amp;"|"&amp;YEAR(G1815)&amp;"-"&amp;RIGHT("0"&amp;MONTH(G1815),2)&amp;"-"&amp;RIGHT("0"&amp;DAY(G1815),2))</f>
        <v/>
      </c>
      <c r="J1815" s="52" t="n"/>
      <c r="K1815" s="25" t="n"/>
      <c r="L1815" s="29" t="n"/>
      <c r="M1815" s="25" t="n"/>
      <c r="N1815" s="25" t="n"/>
      <c r="O1815" s="23">
        <f>IF(A1815&amp;B1815&amp;C1815="","",IF(I1815="","Sem vínculo",IF(COUNTIF(oc_chave,I1815)&gt;0,"Vinculada","Previsão não encontrada")))</f>
        <v/>
      </c>
      <c r="P1815" s="39">
        <f>IF(ISNUMBER(H1815),YEAR(H1815),"")</f>
        <v/>
      </c>
      <c r="Q1815" s="23">
        <f>IF(D1815="","",IF(COUNTIF(pl_chave,D1815)&gt;0,"No plano atual","Fora do plano: histórico preservado"))</f>
        <v/>
      </c>
      <c r="R1815" s="23">
        <f>IF(A1815&amp;B1815&amp;C1815="","",IF(A1815="","ERRO: falta ID do registro",IF(COUNTIF(ex_id,A1815)&gt;1,"ERRO: ID do registro duplicado",IF(NOT(ISNUMBER(H1815)),"ERRO: data realizada ausente ou inválida",IF(AND(ISNUMBER(pcmd_emissao),N(H1815)&gt;N(pcmd_emissao)),"Verificar: realizada após a emissão","OK")))))</f>
        <v/>
      </c>
      <c r="S1815" s="53" t="n"/>
    </row>
    <row r="1816">
      <c r="A1816" s="25" t="n"/>
      <c r="B1816" s="29" t="n"/>
      <c r="C1816" s="25" t="n"/>
      <c r="D1816" s="23">
        <f>IF(OR(B1816="",C1816=""),"",B1816&amp;"|"&amp;C1816)</f>
        <v/>
      </c>
      <c r="E1816" s="29" t="n"/>
      <c r="F1816" s="52" t="n"/>
      <c r="G1816" s="49" t="n"/>
      <c r="H1816" s="49" t="n"/>
      <c r="I1816" s="30">
        <f>IF(OR(D1816="",NOT(ISNUMBER(G1816))),"",D1816&amp;"|"&amp;YEAR(G1816)&amp;"-"&amp;RIGHT("0"&amp;MONTH(G1816),2)&amp;"-"&amp;RIGHT("0"&amp;DAY(G1816),2))</f>
        <v/>
      </c>
      <c r="J1816" s="52" t="n"/>
      <c r="K1816" s="25" t="n"/>
      <c r="L1816" s="29" t="n"/>
      <c r="M1816" s="25" t="n"/>
      <c r="N1816" s="25" t="n"/>
      <c r="O1816" s="23">
        <f>IF(A1816&amp;B1816&amp;C1816="","",IF(I1816="","Sem vínculo",IF(COUNTIF(oc_chave,I1816)&gt;0,"Vinculada","Previsão não encontrada")))</f>
        <v/>
      </c>
      <c r="P1816" s="39">
        <f>IF(ISNUMBER(H1816),YEAR(H1816),"")</f>
        <v/>
      </c>
      <c r="Q1816" s="23">
        <f>IF(D1816="","",IF(COUNTIF(pl_chave,D1816)&gt;0,"No plano atual","Fora do plano: histórico preservado"))</f>
        <v/>
      </c>
      <c r="R1816" s="23">
        <f>IF(A1816&amp;B1816&amp;C1816="","",IF(A1816="","ERRO: falta ID do registro",IF(COUNTIF(ex_id,A1816)&gt;1,"ERRO: ID do registro duplicado",IF(NOT(ISNUMBER(H1816)),"ERRO: data realizada ausente ou inválida",IF(AND(ISNUMBER(pcmd_emissao),N(H1816)&gt;N(pcmd_emissao)),"Verificar: realizada após a emissão","OK")))))</f>
        <v/>
      </c>
      <c r="S1816" s="53" t="n"/>
    </row>
    <row r="1817">
      <c r="A1817" s="25" t="n"/>
      <c r="B1817" s="29" t="n"/>
      <c r="C1817" s="25" t="n"/>
      <c r="D1817" s="23">
        <f>IF(OR(B1817="",C1817=""),"",B1817&amp;"|"&amp;C1817)</f>
        <v/>
      </c>
      <c r="E1817" s="29" t="n"/>
      <c r="F1817" s="52" t="n"/>
      <c r="G1817" s="49" t="n"/>
      <c r="H1817" s="49" t="n"/>
      <c r="I1817" s="30">
        <f>IF(OR(D1817="",NOT(ISNUMBER(G1817))),"",D1817&amp;"|"&amp;YEAR(G1817)&amp;"-"&amp;RIGHT("0"&amp;MONTH(G1817),2)&amp;"-"&amp;RIGHT("0"&amp;DAY(G1817),2))</f>
        <v/>
      </c>
      <c r="J1817" s="52" t="n"/>
      <c r="K1817" s="25" t="n"/>
      <c r="L1817" s="29" t="n"/>
      <c r="M1817" s="25" t="n"/>
      <c r="N1817" s="25" t="n"/>
      <c r="O1817" s="23">
        <f>IF(A1817&amp;B1817&amp;C1817="","",IF(I1817="","Sem vínculo",IF(COUNTIF(oc_chave,I1817)&gt;0,"Vinculada","Previsão não encontrada")))</f>
        <v/>
      </c>
      <c r="P1817" s="39">
        <f>IF(ISNUMBER(H1817),YEAR(H1817),"")</f>
        <v/>
      </c>
      <c r="Q1817" s="23">
        <f>IF(D1817="","",IF(COUNTIF(pl_chave,D1817)&gt;0,"No plano atual","Fora do plano: histórico preservado"))</f>
        <v/>
      </c>
      <c r="R1817" s="23">
        <f>IF(A1817&amp;B1817&amp;C1817="","",IF(A1817="","ERRO: falta ID do registro",IF(COUNTIF(ex_id,A1817)&gt;1,"ERRO: ID do registro duplicado",IF(NOT(ISNUMBER(H1817)),"ERRO: data realizada ausente ou inválida",IF(AND(ISNUMBER(pcmd_emissao),N(H1817)&gt;N(pcmd_emissao)),"Verificar: realizada após a emissão","OK")))))</f>
        <v/>
      </c>
      <c r="S1817" s="53" t="n"/>
    </row>
    <row r="1818">
      <c r="A1818" s="25" t="n"/>
      <c r="B1818" s="29" t="n"/>
      <c r="C1818" s="25" t="n"/>
      <c r="D1818" s="23">
        <f>IF(OR(B1818="",C1818=""),"",B1818&amp;"|"&amp;C1818)</f>
        <v/>
      </c>
      <c r="E1818" s="29" t="n"/>
      <c r="F1818" s="52" t="n"/>
      <c r="G1818" s="49" t="n"/>
      <c r="H1818" s="49" t="n"/>
      <c r="I1818" s="30">
        <f>IF(OR(D1818="",NOT(ISNUMBER(G1818))),"",D1818&amp;"|"&amp;YEAR(G1818)&amp;"-"&amp;RIGHT("0"&amp;MONTH(G1818),2)&amp;"-"&amp;RIGHT("0"&amp;DAY(G1818),2))</f>
        <v/>
      </c>
      <c r="J1818" s="52" t="n"/>
      <c r="K1818" s="25" t="n"/>
      <c r="L1818" s="29" t="n"/>
      <c r="M1818" s="25" t="n"/>
      <c r="N1818" s="25" t="n"/>
      <c r="O1818" s="23">
        <f>IF(A1818&amp;B1818&amp;C1818="","",IF(I1818="","Sem vínculo",IF(COUNTIF(oc_chave,I1818)&gt;0,"Vinculada","Previsão não encontrada")))</f>
        <v/>
      </c>
      <c r="P1818" s="39">
        <f>IF(ISNUMBER(H1818),YEAR(H1818),"")</f>
        <v/>
      </c>
      <c r="Q1818" s="23">
        <f>IF(D1818="","",IF(COUNTIF(pl_chave,D1818)&gt;0,"No plano atual","Fora do plano: histórico preservado"))</f>
        <v/>
      </c>
      <c r="R1818" s="23">
        <f>IF(A1818&amp;B1818&amp;C1818="","",IF(A1818="","ERRO: falta ID do registro",IF(COUNTIF(ex_id,A1818)&gt;1,"ERRO: ID do registro duplicado",IF(NOT(ISNUMBER(H1818)),"ERRO: data realizada ausente ou inválida",IF(AND(ISNUMBER(pcmd_emissao),N(H1818)&gt;N(pcmd_emissao)),"Verificar: realizada após a emissão","OK")))))</f>
        <v/>
      </c>
      <c r="S1818" s="53" t="n"/>
    </row>
    <row r="1819">
      <c r="A1819" s="25" t="n"/>
      <c r="B1819" s="29" t="n"/>
      <c r="C1819" s="25" t="n"/>
      <c r="D1819" s="23">
        <f>IF(OR(B1819="",C1819=""),"",B1819&amp;"|"&amp;C1819)</f>
        <v/>
      </c>
      <c r="E1819" s="29" t="n"/>
      <c r="F1819" s="52" t="n"/>
      <c r="G1819" s="49" t="n"/>
      <c r="H1819" s="49" t="n"/>
      <c r="I1819" s="30">
        <f>IF(OR(D1819="",NOT(ISNUMBER(G1819))),"",D1819&amp;"|"&amp;YEAR(G1819)&amp;"-"&amp;RIGHT("0"&amp;MONTH(G1819),2)&amp;"-"&amp;RIGHT("0"&amp;DAY(G1819),2))</f>
        <v/>
      </c>
      <c r="J1819" s="52" t="n"/>
      <c r="K1819" s="25" t="n"/>
      <c r="L1819" s="29" t="n"/>
      <c r="M1819" s="25" t="n"/>
      <c r="N1819" s="25" t="n"/>
      <c r="O1819" s="23">
        <f>IF(A1819&amp;B1819&amp;C1819="","",IF(I1819="","Sem vínculo",IF(COUNTIF(oc_chave,I1819)&gt;0,"Vinculada","Previsão não encontrada")))</f>
        <v/>
      </c>
      <c r="P1819" s="39">
        <f>IF(ISNUMBER(H1819),YEAR(H1819),"")</f>
        <v/>
      </c>
      <c r="Q1819" s="23">
        <f>IF(D1819="","",IF(COUNTIF(pl_chave,D1819)&gt;0,"No plano atual","Fora do plano: histórico preservado"))</f>
        <v/>
      </c>
      <c r="R1819" s="23">
        <f>IF(A1819&amp;B1819&amp;C1819="","",IF(A1819="","ERRO: falta ID do registro",IF(COUNTIF(ex_id,A1819)&gt;1,"ERRO: ID do registro duplicado",IF(NOT(ISNUMBER(H1819)),"ERRO: data realizada ausente ou inválida",IF(AND(ISNUMBER(pcmd_emissao),N(H1819)&gt;N(pcmd_emissao)),"Verificar: realizada após a emissão","OK")))))</f>
        <v/>
      </c>
      <c r="S1819" s="53" t="n"/>
    </row>
    <row r="1820">
      <c r="A1820" s="25" t="n"/>
      <c r="B1820" s="29" t="n"/>
      <c r="C1820" s="25" t="n"/>
      <c r="D1820" s="23">
        <f>IF(OR(B1820="",C1820=""),"",B1820&amp;"|"&amp;C1820)</f>
        <v/>
      </c>
      <c r="E1820" s="29" t="n"/>
      <c r="F1820" s="52" t="n"/>
      <c r="G1820" s="49" t="n"/>
      <c r="H1820" s="49" t="n"/>
      <c r="I1820" s="30">
        <f>IF(OR(D1820="",NOT(ISNUMBER(G1820))),"",D1820&amp;"|"&amp;YEAR(G1820)&amp;"-"&amp;RIGHT("0"&amp;MONTH(G1820),2)&amp;"-"&amp;RIGHT("0"&amp;DAY(G1820),2))</f>
        <v/>
      </c>
      <c r="J1820" s="52" t="n"/>
      <c r="K1820" s="25" t="n"/>
      <c r="L1820" s="29" t="n"/>
      <c r="M1820" s="25" t="n"/>
      <c r="N1820" s="25" t="n"/>
      <c r="O1820" s="23">
        <f>IF(A1820&amp;B1820&amp;C1820="","",IF(I1820="","Sem vínculo",IF(COUNTIF(oc_chave,I1820)&gt;0,"Vinculada","Previsão não encontrada")))</f>
        <v/>
      </c>
      <c r="P1820" s="39">
        <f>IF(ISNUMBER(H1820),YEAR(H1820),"")</f>
        <v/>
      </c>
      <c r="Q1820" s="23">
        <f>IF(D1820="","",IF(COUNTIF(pl_chave,D1820)&gt;0,"No plano atual","Fora do plano: histórico preservado"))</f>
        <v/>
      </c>
      <c r="R1820" s="23">
        <f>IF(A1820&amp;B1820&amp;C1820="","",IF(A1820="","ERRO: falta ID do registro",IF(COUNTIF(ex_id,A1820)&gt;1,"ERRO: ID do registro duplicado",IF(NOT(ISNUMBER(H1820)),"ERRO: data realizada ausente ou inválida",IF(AND(ISNUMBER(pcmd_emissao),N(H1820)&gt;N(pcmd_emissao)),"Verificar: realizada após a emissão","OK")))))</f>
        <v/>
      </c>
      <c r="S1820" s="53" t="n"/>
    </row>
    <row r="1821">
      <c r="A1821" s="25" t="n"/>
      <c r="B1821" s="29" t="n"/>
      <c r="C1821" s="25" t="n"/>
      <c r="D1821" s="23">
        <f>IF(OR(B1821="",C1821=""),"",B1821&amp;"|"&amp;C1821)</f>
        <v/>
      </c>
      <c r="E1821" s="29" t="n"/>
      <c r="F1821" s="52" t="n"/>
      <c r="G1821" s="49" t="n"/>
      <c r="H1821" s="49" t="n"/>
      <c r="I1821" s="30">
        <f>IF(OR(D1821="",NOT(ISNUMBER(G1821))),"",D1821&amp;"|"&amp;YEAR(G1821)&amp;"-"&amp;RIGHT("0"&amp;MONTH(G1821),2)&amp;"-"&amp;RIGHT("0"&amp;DAY(G1821),2))</f>
        <v/>
      </c>
      <c r="J1821" s="52" t="n"/>
      <c r="K1821" s="25" t="n"/>
      <c r="L1821" s="29" t="n"/>
      <c r="M1821" s="25" t="n"/>
      <c r="N1821" s="25" t="n"/>
      <c r="O1821" s="23">
        <f>IF(A1821&amp;B1821&amp;C1821="","",IF(I1821="","Sem vínculo",IF(COUNTIF(oc_chave,I1821)&gt;0,"Vinculada","Previsão não encontrada")))</f>
        <v/>
      </c>
      <c r="P1821" s="39">
        <f>IF(ISNUMBER(H1821),YEAR(H1821),"")</f>
        <v/>
      </c>
      <c r="Q1821" s="23">
        <f>IF(D1821="","",IF(COUNTIF(pl_chave,D1821)&gt;0,"No plano atual","Fora do plano: histórico preservado"))</f>
        <v/>
      </c>
      <c r="R1821" s="23">
        <f>IF(A1821&amp;B1821&amp;C1821="","",IF(A1821="","ERRO: falta ID do registro",IF(COUNTIF(ex_id,A1821)&gt;1,"ERRO: ID do registro duplicado",IF(NOT(ISNUMBER(H1821)),"ERRO: data realizada ausente ou inválida",IF(AND(ISNUMBER(pcmd_emissao),N(H1821)&gt;N(pcmd_emissao)),"Verificar: realizada após a emissão","OK")))))</f>
        <v/>
      </c>
      <c r="S1821" s="53" t="n"/>
    </row>
    <row r="1822">
      <c r="A1822" s="25" t="n"/>
      <c r="B1822" s="29" t="n"/>
      <c r="C1822" s="25" t="n"/>
      <c r="D1822" s="23">
        <f>IF(OR(B1822="",C1822=""),"",B1822&amp;"|"&amp;C1822)</f>
        <v/>
      </c>
      <c r="E1822" s="29" t="n"/>
      <c r="F1822" s="52" t="n"/>
      <c r="G1822" s="49" t="n"/>
      <c r="H1822" s="49" t="n"/>
      <c r="I1822" s="30">
        <f>IF(OR(D1822="",NOT(ISNUMBER(G1822))),"",D1822&amp;"|"&amp;YEAR(G1822)&amp;"-"&amp;RIGHT("0"&amp;MONTH(G1822),2)&amp;"-"&amp;RIGHT("0"&amp;DAY(G1822),2))</f>
        <v/>
      </c>
      <c r="J1822" s="52" t="n"/>
      <c r="K1822" s="25" t="n"/>
      <c r="L1822" s="29" t="n"/>
      <c r="M1822" s="25" t="n"/>
      <c r="N1822" s="25" t="n"/>
      <c r="O1822" s="23">
        <f>IF(A1822&amp;B1822&amp;C1822="","",IF(I1822="","Sem vínculo",IF(COUNTIF(oc_chave,I1822)&gt;0,"Vinculada","Previsão não encontrada")))</f>
        <v/>
      </c>
      <c r="P1822" s="39">
        <f>IF(ISNUMBER(H1822),YEAR(H1822),"")</f>
        <v/>
      </c>
      <c r="Q1822" s="23">
        <f>IF(D1822="","",IF(COUNTIF(pl_chave,D1822)&gt;0,"No plano atual","Fora do plano: histórico preservado"))</f>
        <v/>
      </c>
      <c r="R1822" s="23">
        <f>IF(A1822&amp;B1822&amp;C1822="","",IF(A1822="","ERRO: falta ID do registro",IF(COUNTIF(ex_id,A1822)&gt;1,"ERRO: ID do registro duplicado",IF(NOT(ISNUMBER(H1822)),"ERRO: data realizada ausente ou inválida",IF(AND(ISNUMBER(pcmd_emissao),N(H1822)&gt;N(pcmd_emissao)),"Verificar: realizada após a emissão","OK")))))</f>
        <v/>
      </c>
      <c r="S1822" s="53" t="n"/>
    </row>
    <row r="1823">
      <c r="A1823" s="25" t="n"/>
      <c r="B1823" s="29" t="n"/>
      <c r="C1823" s="25" t="n"/>
      <c r="D1823" s="23">
        <f>IF(OR(B1823="",C1823=""),"",B1823&amp;"|"&amp;C1823)</f>
        <v/>
      </c>
      <c r="E1823" s="29" t="n"/>
      <c r="F1823" s="52" t="n"/>
      <c r="G1823" s="49" t="n"/>
      <c r="H1823" s="49" t="n"/>
      <c r="I1823" s="30">
        <f>IF(OR(D1823="",NOT(ISNUMBER(G1823))),"",D1823&amp;"|"&amp;YEAR(G1823)&amp;"-"&amp;RIGHT("0"&amp;MONTH(G1823),2)&amp;"-"&amp;RIGHT("0"&amp;DAY(G1823),2))</f>
        <v/>
      </c>
      <c r="J1823" s="52" t="n"/>
      <c r="K1823" s="25" t="n"/>
      <c r="L1823" s="29" t="n"/>
      <c r="M1823" s="25" t="n"/>
      <c r="N1823" s="25" t="n"/>
      <c r="O1823" s="23">
        <f>IF(A1823&amp;B1823&amp;C1823="","",IF(I1823="","Sem vínculo",IF(COUNTIF(oc_chave,I1823)&gt;0,"Vinculada","Previsão não encontrada")))</f>
        <v/>
      </c>
      <c r="P1823" s="39">
        <f>IF(ISNUMBER(H1823),YEAR(H1823),"")</f>
        <v/>
      </c>
      <c r="Q1823" s="23">
        <f>IF(D1823="","",IF(COUNTIF(pl_chave,D1823)&gt;0,"No plano atual","Fora do plano: histórico preservado"))</f>
        <v/>
      </c>
      <c r="R1823" s="23">
        <f>IF(A1823&amp;B1823&amp;C1823="","",IF(A1823="","ERRO: falta ID do registro",IF(COUNTIF(ex_id,A1823)&gt;1,"ERRO: ID do registro duplicado",IF(NOT(ISNUMBER(H1823)),"ERRO: data realizada ausente ou inválida",IF(AND(ISNUMBER(pcmd_emissao),N(H1823)&gt;N(pcmd_emissao)),"Verificar: realizada após a emissão","OK")))))</f>
        <v/>
      </c>
      <c r="S1823" s="53" t="n"/>
    </row>
    <row r="1824">
      <c r="A1824" s="25" t="n"/>
      <c r="B1824" s="29" t="n"/>
      <c r="C1824" s="25" t="n"/>
      <c r="D1824" s="23">
        <f>IF(OR(B1824="",C1824=""),"",B1824&amp;"|"&amp;C1824)</f>
        <v/>
      </c>
      <c r="E1824" s="29" t="n"/>
      <c r="F1824" s="52" t="n"/>
      <c r="G1824" s="49" t="n"/>
      <c r="H1824" s="49" t="n"/>
      <c r="I1824" s="30">
        <f>IF(OR(D1824="",NOT(ISNUMBER(G1824))),"",D1824&amp;"|"&amp;YEAR(G1824)&amp;"-"&amp;RIGHT("0"&amp;MONTH(G1824),2)&amp;"-"&amp;RIGHT("0"&amp;DAY(G1824),2))</f>
        <v/>
      </c>
      <c r="J1824" s="52" t="n"/>
      <c r="K1824" s="25" t="n"/>
      <c r="L1824" s="29" t="n"/>
      <c r="M1824" s="25" t="n"/>
      <c r="N1824" s="25" t="n"/>
      <c r="O1824" s="23">
        <f>IF(A1824&amp;B1824&amp;C1824="","",IF(I1824="","Sem vínculo",IF(COUNTIF(oc_chave,I1824)&gt;0,"Vinculada","Previsão não encontrada")))</f>
        <v/>
      </c>
      <c r="P1824" s="39">
        <f>IF(ISNUMBER(H1824),YEAR(H1824),"")</f>
        <v/>
      </c>
      <c r="Q1824" s="23">
        <f>IF(D1824="","",IF(COUNTIF(pl_chave,D1824)&gt;0,"No plano atual","Fora do plano: histórico preservado"))</f>
        <v/>
      </c>
      <c r="R1824" s="23">
        <f>IF(A1824&amp;B1824&amp;C1824="","",IF(A1824="","ERRO: falta ID do registro",IF(COUNTIF(ex_id,A1824)&gt;1,"ERRO: ID do registro duplicado",IF(NOT(ISNUMBER(H1824)),"ERRO: data realizada ausente ou inválida",IF(AND(ISNUMBER(pcmd_emissao),N(H1824)&gt;N(pcmd_emissao)),"Verificar: realizada após a emissão","OK")))))</f>
        <v/>
      </c>
      <c r="S1824" s="53" t="n"/>
    </row>
    <row r="1825">
      <c r="A1825" s="25" t="n"/>
      <c r="B1825" s="29" t="n"/>
      <c r="C1825" s="25" t="n"/>
      <c r="D1825" s="23">
        <f>IF(OR(B1825="",C1825=""),"",B1825&amp;"|"&amp;C1825)</f>
        <v/>
      </c>
      <c r="E1825" s="29" t="n"/>
      <c r="F1825" s="52" t="n"/>
      <c r="G1825" s="49" t="n"/>
      <c r="H1825" s="49" t="n"/>
      <c r="I1825" s="30">
        <f>IF(OR(D1825="",NOT(ISNUMBER(G1825))),"",D1825&amp;"|"&amp;YEAR(G1825)&amp;"-"&amp;RIGHT("0"&amp;MONTH(G1825),2)&amp;"-"&amp;RIGHT("0"&amp;DAY(G1825),2))</f>
        <v/>
      </c>
      <c r="J1825" s="52" t="n"/>
      <c r="K1825" s="25" t="n"/>
      <c r="L1825" s="29" t="n"/>
      <c r="M1825" s="25" t="n"/>
      <c r="N1825" s="25" t="n"/>
      <c r="O1825" s="23">
        <f>IF(A1825&amp;B1825&amp;C1825="","",IF(I1825="","Sem vínculo",IF(COUNTIF(oc_chave,I1825)&gt;0,"Vinculada","Previsão não encontrada")))</f>
        <v/>
      </c>
      <c r="P1825" s="39">
        <f>IF(ISNUMBER(H1825),YEAR(H1825),"")</f>
        <v/>
      </c>
      <c r="Q1825" s="23">
        <f>IF(D1825="","",IF(COUNTIF(pl_chave,D1825)&gt;0,"No plano atual","Fora do plano: histórico preservado"))</f>
        <v/>
      </c>
      <c r="R1825" s="23">
        <f>IF(A1825&amp;B1825&amp;C1825="","",IF(A1825="","ERRO: falta ID do registro",IF(COUNTIF(ex_id,A1825)&gt;1,"ERRO: ID do registro duplicado",IF(NOT(ISNUMBER(H1825)),"ERRO: data realizada ausente ou inválida",IF(AND(ISNUMBER(pcmd_emissao),N(H1825)&gt;N(pcmd_emissao)),"Verificar: realizada após a emissão","OK")))))</f>
        <v/>
      </c>
      <c r="S1825" s="53" t="n"/>
    </row>
    <row r="1826">
      <c r="A1826" s="25" t="n"/>
      <c r="B1826" s="29" t="n"/>
      <c r="C1826" s="25" t="n"/>
      <c r="D1826" s="23">
        <f>IF(OR(B1826="",C1826=""),"",B1826&amp;"|"&amp;C1826)</f>
        <v/>
      </c>
      <c r="E1826" s="29" t="n"/>
      <c r="F1826" s="52" t="n"/>
      <c r="G1826" s="49" t="n"/>
      <c r="H1826" s="49" t="n"/>
      <c r="I1826" s="30">
        <f>IF(OR(D1826="",NOT(ISNUMBER(G1826))),"",D1826&amp;"|"&amp;YEAR(G1826)&amp;"-"&amp;RIGHT("0"&amp;MONTH(G1826),2)&amp;"-"&amp;RIGHT("0"&amp;DAY(G1826),2))</f>
        <v/>
      </c>
      <c r="J1826" s="52" t="n"/>
      <c r="K1826" s="25" t="n"/>
      <c r="L1826" s="29" t="n"/>
      <c r="M1826" s="25" t="n"/>
      <c r="N1826" s="25" t="n"/>
      <c r="O1826" s="23">
        <f>IF(A1826&amp;B1826&amp;C1826="","",IF(I1826="","Sem vínculo",IF(COUNTIF(oc_chave,I1826)&gt;0,"Vinculada","Previsão não encontrada")))</f>
        <v/>
      </c>
      <c r="P1826" s="39">
        <f>IF(ISNUMBER(H1826),YEAR(H1826),"")</f>
        <v/>
      </c>
      <c r="Q1826" s="23">
        <f>IF(D1826="","",IF(COUNTIF(pl_chave,D1826)&gt;0,"No plano atual","Fora do plano: histórico preservado"))</f>
        <v/>
      </c>
      <c r="R1826" s="23">
        <f>IF(A1826&amp;B1826&amp;C1826="","",IF(A1826="","ERRO: falta ID do registro",IF(COUNTIF(ex_id,A1826)&gt;1,"ERRO: ID do registro duplicado",IF(NOT(ISNUMBER(H1826)),"ERRO: data realizada ausente ou inválida",IF(AND(ISNUMBER(pcmd_emissao),N(H1826)&gt;N(pcmd_emissao)),"Verificar: realizada após a emissão","OK")))))</f>
        <v/>
      </c>
      <c r="S1826" s="53" t="n"/>
    </row>
    <row r="1827">
      <c r="A1827" s="25" t="n"/>
      <c r="B1827" s="29" t="n"/>
      <c r="C1827" s="25" t="n"/>
      <c r="D1827" s="23">
        <f>IF(OR(B1827="",C1827=""),"",B1827&amp;"|"&amp;C1827)</f>
        <v/>
      </c>
      <c r="E1827" s="29" t="n"/>
      <c r="F1827" s="52" t="n"/>
      <c r="G1827" s="49" t="n"/>
      <c r="H1827" s="49" t="n"/>
      <c r="I1827" s="30">
        <f>IF(OR(D1827="",NOT(ISNUMBER(G1827))),"",D1827&amp;"|"&amp;YEAR(G1827)&amp;"-"&amp;RIGHT("0"&amp;MONTH(G1827),2)&amp;"-"&amp;RIGHT("0"&amp;DAY(G1827),2))</f>
        <v/>
      </c>
      <c r="J1827" s="52" t="n"/>
      <c r="K1827" s="25" t="n"/>
      <c r="L1827" s="29" t="n"/>
      <c r="M1827" s="25" t="n"/>
      <c r="N1827" s="25" t="n"/>
      <c r="O1827" s="23">
        <f>IF(A1827&amp;B1827&amp;C1827="","",IF(I1827="","Sem vínculo",IF(COUNTIF(oc_chave,I1827)&gt;0,"Vinculada","Previsão não encontrada")))</f>
        <v/>
      </c>
      <c r="P1827" s="39">
        <f>IF(ISNUMBER(H1827),YEAR(H1827),"")</f>
        <v/>
      </c>
      <c r="Q1827" s="23">
        <f>IF(D1827="","",IF(COUNTIF(pl_chave,D1827)&gt;0,"No plano atual","Fora do plano: histórico preservado"))</f>
        <v/>
      </c>
      <c r="R1827" s="23">
        <f>IF(A1827&amp;B1827&amp;C1827="","",IF(A1827="","ERRO: falta ID do registro",IF(COUNTIF(ex_id,A1827)&gt;1,"ERRO: ID do registro duplicado",IF(NOT(ISNUMBER(H1827)),"ERRO: data realizada ausente ou inválida",IF(AND(ISNUMBER(pcmd_emissao),N(H1827)&gt;N(pcmd_emissao)),"Verificar: realizada após a emissão","OK")))))</f>
        <v/>
      </c>
      <c r="S1827" s="53" t="n"/>
    </row>
    <row r="1828">
      <c r="A1828" s="25" t="n"/>
      <c r="B1828" s="29" t="n"/>
      <c r="C1828" s="25" t="n"/>
      <c r="D1828" s="23">
        <f>IF(OR(B1828="",C1828=""),"",B1828&amp;"|"&amp;C1828)</f>
        <v/>
      </c>
      <c r="E1828" s="29" t="n"/>
      <c r="F1828" s="52" t="n"/>
      <c r="G1828" s="49" t="n"/>
      <c r="H1828" s="49" t="n"/>
      <c r="I1828" s="30">
        <f>IF(OR(D1828="",NOT(ISNUMBER(G1828))),"",D1828&amp;"|"&amp;YEAR(G1828)&amp;"-"&amp;RIGHT("0"&amp;MONTH(G1828),2)&amp;"-"&amp;RIGHT("0"&amp;DAY(G1828),2))</f>
        <v/>
      </c>
      <c r="J1828" s="52" t="n"/>
      <c r="K1828" s="25" t="n"/>
      <c r="L1828" s="29" t="n"/>
      <c r="M1828" s="25" t="n"/>
      <c r="N1828" s="25" t="n"/>
      <c r="O1828" s="23">
        <f>IF(A1828&amp;B1828&amp;C1828="","",IF(I1828="","Sem vínculo",IF(COUNTIF(oc_chave,I1828)&gt;0,"Vinculada","Previsão não encontrada")))</f>
        <v/>
      </c>
      <c r="P1828" s="39">
        <f>IF(ISNUMBER(H1828),YEAR(H1828),"")</f>
        <v/>
      </c>
      <c r="Q1828" s="23">
        <f>IF(D1828="","",IF(COUNTIF(pl_chave,D1828)&gt;0,"No plano atual","Fora do plano: histórico preservado"))</f>
        <v/>
      </c>
      <c r="R1828" s="23">
        <f>IF(A1828&amp;B1828&amp;C1828="","",IF(A1828="","ERRO: falta ID do registro",IF(COUNTIF(ex_id,A1828)&gt;1,"ERRO: ID do registro duplicado",IF(NOT(ISNUMBER(H1828)),"ERRO: data realizada ausente ou inválida",IF(AND(ISNUMBER(pcmd_emissao),N(H1828)&gt;N(pcmd_emissao)),"Verificar: realizada após a emissão","OK")))))</f>
        <v/>
      </c>
      <c r="S1828" s="53" t="n"/>
    </row>
    <row r="1829">
      <c r="A1829" s="25" t="n"/>
      <c r="B1829" s="29" t="n"/>
      <c r="C1829" s="25" t="n"/>
      <c r="D1829" s="23">
        <f>IF(OR(B1829="",C1829=""),"",B1829&amp;"|"&amp;C1829)</f>
        <v/>
      </c>
      <c r="E1829" s="29" t="n"/>
      <c r="F1829" s="52" t="n"/>
      <c r="G1829" s="49" t="n"/>
      <c r="H1829" s="49" t="n"/>
      <c r="I1829" s="30">
        <f>IF(OR(D1829="",NOT(ISNUMBER(G1829))),"",D1829&amp;"|"&amp;YEAR(G1829)&amp;"-"&amp;RIGHT("0"&amp;MONTH(G1829),2)&amp;"-"&amp;RIGHT("0"&amp;DAY(G1829),2))</f>
        <v/>
      </c>
      <c r="J1829" s="52" t="n"/>
      <c r="K1829" s="25" t="n"/>
      <c r="L1829" s="29" t="n"/>
      <c r="M1829" s="25" t="n"/>
      <c r="N1829" s="25" t="n"/>
      <c r="O1829" s="23">
        <f>IF(A1829&amp;B1829&amp;C1829="","",IF(I1829="","Sem vínculo",IF(COUNTIF(oc_chave,I1829)&gt;0,"Vinculada","Previsão não encontrada")))</f>
        <v/>
      </c>
      <c r="P1829" s="39">
        <f>IF(ISNUMBER(H1829),YEAR(H1829),"")</f>
        <v/>
      </c>
      <c r="Q1829" s="23">
        <f>IF(D1829="","",IF(COUNTIF(pl_chave,D1829)&gt;0,"No plano atual","Fora do plano: histórico preservado"))</f>
        <v/>
      </c>
      <c r="R1829" s="23">
        <f>IF(A1829&amp;B1829&amp;C1829="","",IF(A1829="","ERRO: falta ID do registro",IF(COUNTIF(ex_id,A1829)&gt;1,"ERRO: ID do registro duplicado",IF(NOT(ISNUMBER(H1829)),"ERRO: data realizada ausente ou inválida",IF(AND(ISNUMBER(pcmd_emissao),N(H1829)&gt;N(pcmd_emissao)),"Verificar: realizada após a emissão","OK")))))</f>
        <v/>
      </c>
      <c r="S1829" s="53" t="n"/>
    </row>
    <row r="1830">
      <c r="A1830" s="25" t="n"/>
      <c r="B1830" s="29" t="n"/>
      <c r="C1830" s="25" t="n"/>
      <c r="D1830" s="23">
        <f>IF(OR(B1830="",C1830=""),"",B1830&amp;"|"&amp;C1830)</f>
        <v/>
      </c>
      <c r="E1830" s="29" t="n"/>
      <c r="F1830" s="52" t="n"/>
      <c r="G1830" s="49" t="n"/>
      <c r="H1830" s="49" t="n"/>
      <c r="I1830" s="30">
        <f>IF(OR(D1830="",NOT(ISNUMBER(G1830))),"",D1830&amp;"|"&amp;YEAR(G1830)&amp;"-"&amp;RIGHT("0"&amp;MONTH(G1830),2)&amp;"-"&amp;RIGHT("0"&amp;DAY(G1830),2))</f>
        <v/>
      </c>
      <c r="J1830" s="52" t="n"/>
      <c r="K1830" s="25" t="n"/>
      <c r="L1830" s="29" t="n"/>
      <c r="M1830" s="25" t="n"/>
      <c r="N1830" s="25" t="n"/>
      <c r="O1830" s="23">
        <f>IF(A1830&amp;B1830&amp;C1830="","",IF(I1830="","Sem vínculo",IF(COUNTIF(oc_chave,I1830)&gt;0,"Vinculada","Previsão não encontrada")))</f>
        <v/>
      </c>
      <c r="P1830" s="39">
        <f>IF(ISNUMBER(H1830),YEAR(H1830),"")</f>
        <v/>
      </c>
      <c r="Q1830" s="23">
        <f>IF(D1830="","",IF(COUNTIF(pl_chave,D1830)&gt;0,"No plano atual","Fora do plano: histórico preservado"))</f>
        <v/>
      </c>
      <c r="R1830" s="23">
        <f>IF(A1830&amp;B1830&amp;C1830="","",IF(A1830="","ERRO: falta ID do registro",IF(COUNTIF(ex_id,A1830)&gt;1,"ERRO: ID do registro duplicado",IF(NOT(ISNUMBER(H1830)),"ERRO: data realizada ausente ou inválida",IF(AND(ISNUMBER(pcmd_emissao),N(H1830)&gt;N(pcmd_emissao)),"Verificar: realizada após a emissão","OK")))))</f>
        <v/>
      </c>
      <c r="S1830" s="53" t="n"/>
    </row>
    <row r="1831">
      <c r="A1831" s="25" t="n"/>
      <c r="B1831" s="29" t="n"/>
      <c r="C1831" s="25" t="n"/>
      <c r="D1831" s="23">
        <f>IF(OR(B1831="",C1831=""),"",B1831&amp;"|"&amp;C1831)</f>
        <v/>
      </c>
      <c r="E1831" s="29" t="n"/>
      <c r="F1831" s="52" t="n"/>
      <c r="G1831" s="49" t="n"/>
      <c r="H1831" s="49" t="n"/>
      <c r="I1831" s="30">
        <f>IF(OR(D1831="",NOT(ISNUMBER(G1831))),"",D1831&amp;"|"&amp;YEAR(G1831)&amp;"-"&amp;RIGHT("0"&amp;MONTH(G1831),2)&amp;"-"&amp;RIGHT("0"&amp;DAY(G1831),2))</f>
        <v/>
      </c>
      <c r="J1831" s="52" t="n"/>
      <c r="K1831" s="25" t="n"/>
      <c r="L1831" s="29" t="n"/>
      <c r="M1831" s="25" t="n"/>
      <c r="N1831" s="25" t="n"/>
      <c r="O1831" s="23">
        <f>IF(A1831&amp;B1831&amp;C1831="","",IF(I1831="","Sem vínculo",IF(COUNTIF(oc_chave,I1831)&gt;0,"Vinculada","Previsão não encontrada")))</f>
        <v/>
      </c>
      <c r="P1831" s="39">
        <f>IF(ISNUMBER(H1831),YEAR(H1831),"")</f>
        <v/>
      </c>
      <c r="Q1831" s="23">
        <f>IF(D1831="","",IF(COUNTIF(pl_chave,D1831)&gt;0,"No plano atual","Fora do plano: histórico preservado"))</f>
        <v/>
      </c>
      <c r="R1831" s="23">
        <f>IF(A1831&amp;B1831&amp;C1831="","",IF(A1831="","ERRO: falta ID do registro",IF(COUNTIF(ex_id,A1831)&gt;1,"ERRO: ID do registro duplicado",IF(NOT(ISNUMBER(H1831)),"ERRO: data realizada ausente ou inválida",IF(AND(ISNUMBER(pcmd_emissao),N(H1831)&gt;N(pcmd_emissao)),"Verificar: realizada após a emissão","OK")))))</f>
        <v/>
      </c>
      <c r="S1831" s="53" t="n"/>
    </row>
    <row r="1832">
      <c r="A1832" s="25" t="n"/>
      <c r="B1832" s="29" t="n"/>
      <c r="C1832" s="25" t="n"/>
      <c r="D1832" s="23">
        <f>IF(OR(B1832="",C1832=""),"",B1832&amp;"|"&amp;C1832)</f>
        <v/>
      </c>
      <c r="E1832" s="29" t="n"/>
      <c r="F1832" s="52" t="n"/>
      <c r="G1832" s="49" t="n"/>
      <c r="H1832" s="49" t="n"/>
      <c r="I1832" s="30">
        <f>IF(OR(D1832="",NOT(ISNUMBER(G1832))),"",D1832&amp;"|"&amp;YEAR(G1832)&amp;"-"&amp;RIGHT("0"&amp;MONTH(G1832),2)&amp;"-"&amp;RIGHT("0"&amp;DAY(G1832),2))</f>
        <v/>
      </c>
      <c r="J1832" s="52" t="n"/>
      <c r="K1832" s="25" t="n"/>
      <c r="L1832" s="29" t="n"/>
      <c r="M1832" s="25" t="n"/>
      <c r="N1832" s="25" t="n"/>
      <c r="O1832" s="23">
        <f>IF(A1832&amp;B1832&amp;C1832="","",IF(I1832="","Sem vínculo",IF(COUNTIF(oc_chave,I1832)&gt;0,"Vinculada","Previsão não encontrada")))</f>
        <v/>
      </c>
      <c r="P1832" s="39">
        <f>IF(ISNUMBER(H1832),YEAR(H1832),"")</f>
        <v/>
      </c>
      <c r="Q1832" s="23">
        <f>IF(D1832="","",IF(COUNTIF(pl_chave,D1832)&gt;0,"No plano atual","Fora do plano: histórico preservado"))</f>
        <v/>
      </c>
      <c r="R1832" s="23">
        <f>IF(A1832&amp;B1832&amp;C1832="","",IF(A1832="","ERRO: falta ID do registro",IF(COUNTIF(ex_id,A1832)&gt;1,"ERRO: ID do registro duplicado",IF(NOT(ISNUMBER(H1832)),"ERRO: data realizada ausente ou inválida",IF(AND(ISNUMBER(pcmd_emissao),N(H1832)&gt;N(pcmd_emissao)),"Verificar: realizada após a emissão","OK")))))</f>
        <v/>
      </c>
      <c r="S1832" s="53" t="n"/>
    </row>
    <row r="1833">
      <c r="A1833" s="25" t="n"/>
      <c r="B1833" s="29" t="n"/>
      <c r="C1833" s="25" t="n"/>
      <c r="D1833" s="23">
        <f>IF(OR(B1833="",C1833=""),"",B1833&amp;"|"&amp;C1833)</f>
        <v/>
      </c>
      <c r="E1833" s="29" t="n"/>
      <c r="F1833" s="52" t="n"/>
      <c r="G1833" s="49" t="n"/>
      <c r="H1833" s="49" t="n"/>
      <c r="I1833" s="30">
        <f>IF(OR(D1833="",NOT(ISNUMBER(G1833))),"",D1833&amp;"|"&amp;YEAR(G1833)&amp;"-"&amp;RIGHT("0"&amp;MONTH(G1833),2)&amp;"-"&amp;RIGHT("0"&amp;DAY(G1833),2))</f>
        <v/>
      </c>
      <c r="J1833" s="52" t="n"/>
      <c r="K1833" s="25" t="n"/>
      <c r="L1833" s="29" t="n"/>
      <c r="M1833" s="25" t="n"/>
      <c r="N1833" s="25" t="n"/>
      <c r="O1833" s="23">
        <f>IF(A1833&amp;B1833&amp;C1833="","",IF(I1833="","Sem vínculo",IF(COUNTIF(oc_chave,I1833)&gt;0,"Vinculada","Previsão não encontrada")))</f>
        <v/>
      </c>
      <c r="P1833" s="39">
        <f>IF(ISNUMBER(H1833),YEAR(H1833),"")</f>
        <v/>
      </c>
      <c r="Q1833" s="23">
        <f>IF(D1833="","",IF(COUNTIF(pl_chave,D1833)&gt;0,"No plano atual","Fora do plano: histórico preservado"))</f>
        <v/>
      </c>
      <c r="R1833" s="23">
        <f>IF(A1833&amp;B1833&amp;C1833="","",IF(A1833="","ERRO: falta ID do registro",IF(COUNTIF(ex_id,A1833)&gt;1,"ERRO: ID do registro duplicado",IF(NOT(ISNUMBER(H1833)),"ERRO: data realizada ausente ou inválida",IF(AND(ISNUMBER(pcmd_emissao),N(H1833)&gt;N(pcmd_emissao)),"Verificar: realizada após a emissão","OK")))))</f>
        <v/>
      </c>
      <c r="S1833" s="53" t="n"/>
    </row>
    <row r="1834">
      <c r="A1834" s="25" t="n"/>
      <c r="B1834" s="29" t="n"/>
      <c r="C1834" s="25" t="n"/>
      <c r="D1834" s="23">
        <f>IF(OR(B1834="",C1834=""),"",B1834&amp;"|"&amp;C1834)</f>
        <v/>
      </c>
      <c r="E1834" s="29" t="n"/>
      <c r="F1834" s="52" t="n"/>
      <c r="G1834" s="49" t="n"/>
      <c r="H1834" s="49" t="n"/>
      <c r="I1834" s="30">
        <f>IF(OR(D1834="",NOT(ISNUMBER(G1834))),"",D1834&amp;"|"&amp;YEAR(G1834)&amp;"-"&amp;RIGHT("0"&amp;MONTH(G1834),2)&amp;"-"&amp;RIGHT("0"&amp;DAY(G1834),2))</f>
        <v/>
      </c>
      <c r="J1834" s="52" t="n"/>
      <c r="K1834" s="25" t="n"/>
      <c r="L1834" s="29" t="n"/>
      <c r="M1834" s="25" t="n"/>
      <c r="N1834" s="25" t="n"/>
      <c r="O1834" s="23">
        <f>IF(A1834&amp;B1834&amp;C1834="","",IF(I1834="","Sem vínculo",IF(COUNTIF(oc_chave,I1834)&gt;0,"Vinculada","Previsão não encontrada")))</f>
        <v/>
      </c>
      <c r="P1834" s="39">
        <f>IF(ISNUMBER(H1834),YEAR(H1834),"")</f>
        <v/>
      </c>
      <c r="Q1834" s="23">
        <f>IF(D1834="","",IF(COUNTIF(pl_chave,D1834)&gt;0,"No plano atual","Fora do plano: histórico preservado"))</f>
        <v/>
      </c>
      <c r="R1834" s="23">
        <f>IF(A1834&amp;B1834&amp;C1834="","",IF(A1834="","ERRO: falta ID do registro",IF(COUNTIF(ex_id,A1834)&gt;1,"ERRO: ID do registro duplicado",IF(NOT(ISNUMBER(H1834)),"ERRO: data realizada ausente ou inválida",IF(AND(ISNUMBER(pcmd_emissao),N(H1834)&gt;N(pcmd_emissao)),"Verificar: realizada após a emissão","OK")))))</f>
        <v/>
      </c>
      <c r="S1834" s="53" t="n"/>
    </row>
    <row r="1835">
      <c r="A1835" s="25" t="n"/>
      <c r="B1835" s="29" t="n"/>
      <c r="C1835" s="25" t="n"/>
      <c r="D1835" s="23">
        <f>IF(OR(B1835="",C1835=""),"",B1835&amp;"|"&amp;C1835)</f>
        <v/>
      </c>
      <c r="E1835" s="29" t="n"/>
      <c r="F1835" s="52" t="n"/>
      <c r="G1835" s="49" t="n"/>
      <c r="H1835" s="49" t="n"/>
      <c r="I1835" s="30">
        <f>IF(OR(D1835="",NOT(ISNUMBER(G1835))),"",D1835&amp;"|"&amp;YEAR(G1835)&amp;"-"&amp;RIGHT("0"&amp;MONTH(G1835),2)&amp;"-"&amp;RIGHT("0"&amp;DAY(G1835),2))</f>
        <v/>
      </c>
      <c r="J1835" s="52" t="n"/>
      <c r="K1835" s="25" t="n"/>
      <c r="L1835" s="29" t="n"/>
      <c r="M1835" s="25" t="n"/>
      <c r="N1835" s="25" t="n"/>
      <c r="O1835" s="23">
        <f>IF(A1835&amp;B1835&amp;C1835="","",IF(I1835="","Sem vínculo",IF(COUNTIF(oc_chave,I1835)&gt;0,"Vinculada","Previsão não encontrada")))</f>
        <v/>
      </c>
      <c r="P1835" s="39">
        <f>IF(ISNUMBER(H1835),YEAR(H1835),"")</f>
        <v/>
      </c>
      <c r="Q1835" s="23">
        <f>IF(D1835="","",IF(COUNTIF(pl_chave,D1835)&gt;0,"No plano atual","Fora do plano: histórico preservado"))</f>
        <v/>
      </c>
      <c r="R1835" s="23">
        <f>IF(A1835&amp;B1835&amp;C1835="","",IF(A1835="","ERRO: falta ID do registro",IF(COUNTIF(ex_id,A1835)&gt;1,"ERRO: ID do registro duplicado",IF(NOT(ISNUMBER(H1835)),"ERRO: data realizada ausente ou inválida",IF(AND(ISNUMBER(pcmd_emissao),N(H1835)&gt;N(pcmd_emissao)),"Verificar: realizada após a emissão","OK")))))</f>
        <v/>
      </c>
      <c r="S1835" s="53" t="n"/>
    </row>
    <row r="1836">
      <c r="A1836" s="25" t="n"/>
      <c r="B1836" s="29" t="n"/>
      <c r="C1836" s="25" t="n"/>
      <c r="D1836" s="23">
        <f>IF(OR(B1836="",C1836=""),"",B1836&amp;"|"&amp;C1836)</f>
        <v/>
      </c>
      <c r="E1836" s="29" t="n"/>
      <c r="F1836" s="52" t="n"/>
      <c r="G1836" s="49" t="n"/>
      <c r="H1836" s="49" t="n"/>
      <c r="I1836" s="30">
        <f>IF(OR(D1836="",NOT(ISNUMBER(G1836))),"",D1836&amp;"|"&amp;YEAR(G1836)&amp;"-"&amp;RIGHT("0"&amp;MONTH(G1836),2)&amp;"-"&amp;RIGHT("0"&amp;DAY(G1836),2))</f>
        <v/>
      </c>
      <c r="J1836" s="52" t="n"/>
      <c r="K1836" s="25" t="n"/>
      <c r="L1836" s="29" t="n"/>
      <c r="M1836" s="25" t="n"/>
      <c r="N1836" s="25" t="n"/>
      <c r="O1836" s="23">
        <f>IF(A1836&amp;B1836&amp;C1836="","",IF(I1836="","Sem vínculo",IF(COUNTIF(oc_chave,I1836)&gt;0,"Vinculada","Previsão não encontrada")))</f>
        <v/>
      </c>
      <c r="P1836" s="39">
        <f>IF(ISNUMBER(H1836),YEAR(H1836),"")</f>
        <v/>
      </c>
      <c r="Q1836" s="23">
        <f>IF(D1836="","",IF(COUNTIF(pl_chave,D1836)&gt;0,"No plano atual","Fora do plano: histórico preservado"))</f>
        <v/>
      </c>
      <c r="R1836" s="23">
        <f>IF(A1836&amp;B1836&amp;C1836="","",IF(A1836="","ERRO: falta ID do registro",IF(COUNTIF(ex_id,A1836)&gt;1,"ERRO: ID do registro duplicado",IF(NOT(ISNUMBER(H1836)),"ERRO: data realizada ausente ou inválida",IF(AND(ISNUMBER(pcmd_emissao),N(H1836)&gt;N(pcmd_emissao)),"Verificar: realizada após a emissão","OK")))))</f>
        <v/>
      </c>
      <c r="S1836" s="53" t="n"/>
    </row>
    <row r="1837">
      <c r="A1837" s="25" t="n"/>
      <c r="B1837" s="29" t="n"/>
      <c r="C1837" s="25" t="n"/>
      <c r="D1837" s="23">
        <f>IF(OR(B1837="",C1837=""),"",B1837&amp;"|"&amp;C1837)</f>
        <v/>
      </c>
      <c r="E1837" s="29" t="n"/>
      <c r="F1837" s="52" t="n"/>
      <c r="G1837" s="49" t="n"/>
      <c r="H1837" s="49" t="n"/>
      <c r="I1837" s="30">
        <f>IF(OR(D1837="",NOT(ISNUMBER(G1837))),"",D1837&amp;"|"&amp;YEAR(G1837)&amp;"-"&amp;RIGHT("0"&amp;MONTH(G1837),2)&amp;"-"&amp;RIGHT("0"&amp;DAY(G1837),2))</f>
        <v/>
      </c>
      <c r="J1837" s="52" t="n"/>
      <c r="K1837" s="25" t="n"/>
      <c r="L1837" s="29" t="n"/>
      <c r="M1837" s="25" t="n"/>
      <c r="N1837" s="25" t="n"/>
      <c r="O1837" s="23">
        <f>IF(A1837&amp;B1837&amp;C1837="","",IF(I1837="","Sem vínculo",IF(COUNTIF(oc_chave,I1837)&gt;0,"Vinculada","Previsão não encontrada")))</f>
        <v/>
      </c>
      <c r="P1837" s="39">
        <f>IF(ISNUMBER(H1837),YEAR(H1837),"")</f>
        <v/>
      </c>
      <c r="Q1837" s="23">
        <f>IF(D1837="","",IF(COUNTIF(pl_chave,D1837)&gt;0,"No plano atual","Fora do plano: histórico preservado"))</f>
        <v/>
      </c>
      <c r="R1837" s="23">
        <f>IF(A1837&amp;B1837&amp;C1837="","",IF(A1837="","ERRO: falta ID do registro",IF(COUNTIF(ex_id,A1837)&gt;1,"ERRO: ID do registro duplicado",IF(NOT(ISNUMBER(H1837)),"ERRO: data realizada ausente ou inválida",IF(AND(ISNUMBER(pcmd_emissao),N(H1837)&gt;N(pcmd_emissao)),"Verificar: realizada após a emissão","OK")))))</f>
        <v/>
      </c>
      <c r="S1837" s="53" t="n"/>
    </row>
    <row r="1838">
      <c r="A1838" s="25" t="n"/>
      <c r="B1838" s="29" t="n"/>
      <c r="C1838" s="25" t="n"/>
      <c r="D1838" s="23">
        <f>IF(OR(B1838="",C1838=""),"",B1838&amp;"|"&amp;C1838)</f>
        <v/>
      </c>
      <c r="E1838" s="29" t="n"/>
      <c r="F1838" s="52" t="n"/>
      <c r="G1838" s="49" t="n"/>
      <c r="H1838" s="49" t="n"/>
      <c r="I1838" s="30">
        <f>IF(OR(D1838="",NOT(ISNUMBER(G1838))),"",D1838&amp;"|"&amp;YEAR(G1838)&amp;"-"&amp;RIGHT("0"&amp;MONTH(G1838),2)&amp;"-"&amp;RIGHT("0"&amp;DAY(G1838),2))</f>
        <v/>
      </c>
      <c r="J1838" s="52" t="n"/>
      <c r="K1838" s="25" t="n"/>
      <c r="L1838" s="29" t="n"/>
      <c r="M1838" s="25" t="n"/>
      <c r="N1838" s="25" t="n"/>
      <c r="O1838" s="23">
        <f>IF(A1838&amp;B1838&amp;C1838="","",IF(I1838="","Sem vínculo",IF(COUNTIF(oc_chave,I1838)&gt;0,"Vinculada","Previsão não encontrada")))</f>
        <v/>
      </c>
      <c r="P1838" s="39">
        <f>IF(ISNUMBER(H1838),YEAR(H1838),"")</f>
        <v/>
      </c>
      <c r="Q1838" s="23">
        <f>IF(D1838="","",IF(COUNTIF(pl_chave,D1838)&gt;0,"No plano atual","Fora do plano: histórico preservado"))</f>
        <v/>
      </c>
      <c r="R1838" s="23">
        <f>IF(A1838&amp;B1838&amp;C1838="","",IF(A1838="","ERRO: falta ID do registro",IF(COUNTIF(ex_id,A1838)&gt;1,"ERRO: ID do registro duplicado",IF(NOT(ISNUMBER(H1838)),"ERRO: data realizada ausente ou inválida",IF(AND(ISNUMBER(pcmd_emissao),N(H1838)&gt;N(pcmd_emissao)),"Verificar: realizada após a emissão","OK")))))</f>
        <v/>
      </c>
      <c r="S1838" s="53" t="n"/>
    </row>
    <row r="1839">
      <c r="A1839" s="25" t="n"/>
      <c r="B1839" s="29" t="n"/>
      <c r="C1839" s="25" t="n"/>
      <c r="D1839" s="23">
        <f>IF(OR(B1839="",C1839=""),"",B1839&amp;"|"&amp;C1839)</f>
        <v/>
      </c>
      <c r="E1839" s="29" t="n"/>
      <c r="F1839" s="52" t="n"/>
      <c r="G1839" s="49" t="n"/>
      <c r="H1839" s="49" t="n"/>
      <c r="I1839" s="30">
        <f>IF(OR(D1839="",NOT(ISNUMBER(G1839))),"",D1839&amp;"|"&amp;YEAR(G1839)&amp;"-"&amp;RIGHT("0"&amp;MONTH(G1839),2)&amp;"-"&amp;RIGHT("0"&amp;DAY(G1839),2))</f>
        <v/>
      </c>
      <c r="J1839" s="52" t="n"/>
      <c r="K1839" s="25" t="n"/>
      <c r="L1839" s="29" t="n"/>
      <c r="M1839" s="25" t="n"/>
      <c r="N1839" s="25" t="n"/>
      <c r="O1839" s="23">
        <f>IF(A1839&amp;B1839&amp;C1839="","",IF(I1839="","Sem vínculo",IF(COUNTIF(oc_chave,I1839)&gt;0,"Vinculada","Previsão não encontrada")))</f>
        <v/>
      </c>
      <c r="P1839" s="39">
        <f>IF(ISNUMBER(H1839),YEAR(H1839),"")</f>
        <v/>
      </c>
      <c r="Q1839" s="23">
        <f>IF(D1839="","",IF(COUNTIF(pl_chave,D1839)&gt;0,"No plano atual","Fora do plano: histórico preservado"))</f>
        <v/>
      </c>
      <c r="R1839" s="23">
        <f>IF(A1839&amp;B1839&amp;C1839="","",IF(A1839="","ERRO: falta ID do registro",IF(COUNTIF(ex_id,A1839)&gt;1,"ERRO: ID do registro duplicado",IF(NOT(ISNUMBER(H1839)),"ERRO: data realizada ausente ou inválida",IF(AND(ISNUMBER(pcmd_emissao),N(H1839)&gt;N(pcmd_emissao)),"Verificar: realizada após a emissão","OK")))))</f>
        <v/>
      </c>
      <c r="S1839" s="53" t="n"/>
    </row>
    <row r="1840">
      <c r="A1840" s="25" t="n"/>
      <c r="B1840" s="29" t="n"/>
      <c r="C1840" s="25" t="n"/>
      <c r="D1840" s="23">
        <f>IF(OR(B1840="",C1840=""),"",B1840&amp;"|"&amp;C1840)</f>
        <v/>
      </c>
      <c r="E1840" s="29" t="n"/>
      <c r="F1840" s="52" t="n"/>
      <c r="G1840" s="49" t="n"/>
      <c r="H1840" s="49" t="n"/>
      <c r="I1840" s="30">
        <f>IF(OR(D1840="",NOT(ISNUMBER(G1840))),"",D1840&amp;"|"&amp;YEAR(G1840)&amp;"-"&amp;RIGHT("0"&amp;MONTH(G1840),2)&amp;"-"&amp;RIGHT("0"&amp;DAY(G1840),2))</f>
        <v/>
      </c>
      <c r="J1840" s="52" t="n"/>
      <c r="K1840" s="25" t="n"/>
      <c r="L1840" s="29" t="n"/>
      <c r="M1840" s="25" t="n"/>
      <c r="N1840" s="25" t="n"/>
      <c r="O1840" s="23">
        <f>IF(A1840&amp;B1840&amp;C1840="","",IF(I1840="","Sem vínculo",IF(COUNTIF(oc_chave,I1840)&gt;0,"Vinculada","Previsão não encontrada")))</f>
        <v/>
      </c>
      <c r="P1840" s="39">
        <f>IF(ISNUMBER(H1840),YEAR(H1840),"")</f>
        <v/>
      </c>
      <c r="Q1840" s="23">
        <f>IF(D1840="","",IF(COUNTIF(pl_chave,D1840)&gt;0,"No plano atual","Fora do plano: histórico preservado"))</f>
        <v/>
      </c>
      <c r="R1840" s="23">
        <f>IF(A1840&amp;B1840&amp;C1840="","",IF(A1840="","ERRO: falta ID do registro",IF(COUNTIF(ex_id,A1840)&gt;1,"ERRO: ID do registro duplicado",IF(NOT(ISNUMBER(H1840)),"ERRO: data realizada ausente ou inválida",IF(AND(ISNUMBER(pcmd_emissao),N(H1840)&gt;N(pcmd_emissao)),"Verificar: realizada após a emissão","OK")))))</f>
        <v/>
      </c>
      <c r="S1840" s="53" t="n"/>
    </row>
    <row r="1841">
      <c r="A1841" s="25" t="n"/>
      <c r="B1841" s="29" t="n"/>
      <c r="C1841" s="25" t="n"/>
      <c r="D1841" s="23">
        <f>IF(OR(B1841="",C1841=""),"",B1841&amp;"|"&amp;C1841)</f>
        <v/>
      </c>
      <c r="E1841" s="29" t="n"/>
      <c r="F1841" s="52" t="n"/>
      <c r="G1841" s="49" t="n"/>
      <c r="H1841" s="49" t="n"/>
      <c r="I1841" s="30">
        <f>IF(OR(D1841="",NOT(ISNUMBER(G1841))),"",D1841&amp;"|"&amp;YEAR(G1841)&amp;"-"&amp;RIGHT("0"&amp;MONTH(G1841),2)&amp;"-"&amp;RIGHT("0"&amp;DAY(G1841),2))</f>
        <v/>
      </c>
      <c r="J1841" s="52" t="n"/>
      <c r="K1841" s="25" t="n"/>
      <c r="L1841" s="29" t="n"/>
      <c r="M1841" s="25" t="n"/>
      <c r="N1841" s="25" t="n"/>
      <c r="O1841" s="23">
        <f>IF(A1841&amp;B1841&amp;C1841="","",IF(I1841="","Sem vínculo",IF(COUNTIF(oc_chave,I1841)&gt;0,"Vinculada","Previsão não encontrada")))</f>
        <v/>
      </c>
      <c r="P1841" s="39">
        <f>IF(ISNUMBER(H1841),YEAR(H1841),"")</f>
        <v/>
      </c>
      <c r="Q1841" s="23">
        <f>IF(D1841="","",IF(COUNTIF(pl_chave,D1841)&gt;0,"No plano atual","Fora do plano: histórico preservado"))</f>
        <v/>
      </c>
      <c r="R1841" s="23">
        <f>IF(A1841&amp;B1841&amp;C1841="","",IF(A1841="","ERRO: falta ID do registro",IF(COUNTIF(ex_id,A1841)&gt;1,"ERRO: ID do registro duplicado",IF(NOT(ISNUMBER(H1841)),"ERRO: data realizada ausente ou inválida",IF(AND(ISNUMBER(pcmd_emissao),N(H1841)&gt;N(pcmd_emissao)),"Verificar: realizada após a emissão","OK")))))</f>
        <v/>
      </c>
      <c r="S1841" s="53" t="n"/>
    </row>
    <row r="1842">
      <c r="A1842" s="25" t="n"/>
      <c r="B1842" s="29" t="n"/>
      <c r="C1842" s="25" t="n"/>
      <c r="D1842" s="23">
        <f>IF(OR(B1842="",C1842=""),"",B1842&amp;"|"&amp;C1842)</f>
        <v/>
      </c>
      <c r="E1842" s="29" t="n"/>
      <c r="F1842" s="52" t="n"/>
      <c r="G1842" s="49" t="n"/>
      <c r="H1842" s="49" t="n"/>
      <c r="I1842" s="30">
        <f>IF(OR(D1842="",NOT(ISNUMBER(G1842))),"",D1842&amp;"|"&amp;YEAR(G1842)&amp;"-"&amp;RIGHT("0"&amp;MONTH(G1842),2)&amp;"-"&amp;RIGHT("0"&amp;DAY(G1842),2))</f>
        <v/>
      </c>
      <c r="J1842" s="52" t="n"/>
      <c r="K1842" s="25" t="n"/>
      <c r="L1842" s="29" t="n"/>
      <c r="M1842" s="25" t="n"/>
      <c r="N1842" s="25" t="n"/>
      <c r="O1842" s="23">
        <f>IF(A1842&amp;B1842&amp;C1842="","",IF(I1842="","Sem vínculo",IF(COUNTIF(oc_chave,I1842)&gt;0,"Vinculada","Previsão não encontrada")))</f>
        <v/>
      </c>
      <c r="P1842" s="39">
        <f>IF(ISNUMBER(H1842),YEAR(H1842),"")</f>
        <v/>
      </c>
      <c r="Q1842" s="23">
        <f>IF(D1842="","",IF(COUNTIF(pl_chave,D1842)&gt;0,"No plano atual","Fora do plano: histórico preservado"))</f>
        <v/>
      </c>
      <c r="R1842" s="23">
        <f>IF(A1842&amp;B1842&amp;C1842="","",IF(A1842="","ERRO: falta ID do registro",IF(COUNTIF(ex_id,A1842)&gt;1,"ERRO: ID do registro duplicado",IF(NOT(ISNUMBER(H1842)),"ERRO: data realizada ausente ou inválida",IF(AND(ISNUMBER(pcmd_emissao),N(H1842)&gt;N(pcmd_emissao)),"Verificar: realizada após a emissão","OK")))))</f>
        <v/>
      </c>
      <c r="S1842" s="53" t="n"/>
    </row>
    <row r="1843">
      <c r="A1843" s="25" t="n"/>
      <c r="B1843" s="29" t="n"/>
      <c r="C1843" s="25" t="n"/>
      <c r="D1843" s="23">
        <f>IF(OR(B1843="",C1843=""),"",B1843&amp;"|"&amp;C1843)</f>
        <v/>
      </c>
      <c r="E1843" s="29" t="n"/>
      <c r="F1843" s="52" t="n"/>
      <c r="G1843" s="49" t="n"/>
      <c r="H1843" s="49" t="n"/>
      <c r="I1843" s="30">
        <f>IF(OR(D1843="",NOT(ISNUMBER(G1843))),"",D1843&amp;"|"&amp;YEAR(G1843)&amp;"-"&amp;RIGHT("0"&amp;MONTH(G1843),2)&amp;"-"&amp;RIGHT("0"&amp;DAY(G1843),2))</f>
        <v/>
      </c>
      <c r="J1843" s="52" t="n"/>
      <c r="K1843" s="25" t="n"/>
      <c r="L1843" s="29" t="n"/>
      <c r="M1843" s="25" t="n"/>
      <c r="N1843" s="25" t="n"/>
      <c r="O1843" s="23">
        <f>IF(A1843&amp;B1843&amp;C1843="","",IF(I1843="","Sem vínculo",IF(COUNTIF(oc_chave,I1843)&gt;0,"Vinculada","Previsão não encontrada")))</f>
        <v/>
      </c>
      <c r="P1843" s="39">
        <f>IF(ISNUMBER(H1843),YEAR(H1843),"")</f>
        <v/>
      </c>
      <c r="Q1843" s="23">
        <f>IF(D1843="","",IF(COUNTIF(pl_chave,D1843)&gt;0,"No plano atual","Fora do plano: histórico preservado"))</f>
        <v/>
      </c>
      <c r="R1843" s="23">
        <f>IF(A1843&amp;B1843&amp;C1843="","",IF(A1843="","ERRO: falta ID do registro",IF(COUNTIF(ex_id,A1843)&gt;1,"ERRO: ID do registro duplicado",IF(NOT(ISNUMBER(H1843)),"ERRO: data realizada ausente ou inválida",IF(AND(ISNUMBER(pcmd_emissao),N(H1843)&gt;N(pcmd_emissao)),"Verificar: realizada após a emissão","OK")))))</f>
        <v/>
      </c>
      <c r="S1843" s="53" t="n"/>
    </row>
    <row r="1844">
      <c r="A1844" s="25" t="n"/>
      <c r="B1844" s="29" t="n"/>
      <c r="C1844" s="25" t="n"/>
      <c r="D1844" s="23">
        <f>IF(OR(B1844="",C1844=""),"",B1844&amp;"|"&amp;C1844)</f>
        <v/>
      </c>
      <c r="E1844" s="29" t="n"/>
      <c r="F1844" s="52" t="n"/>
      <c r="G1844" s="49" t="n"/>
      <c r="H1844" s="49" t="n"/>
      <c r="I1844" s="30">
        <f>IF(OR(D1844="",NOT(ISNUMBER(G1844))),"",D1844&amp;"|"&amp;YEAR(G1844)&amp;"-"&amp;RIGHT("0"&amp;MONTH(G1844),2)&amp;"-"&amp;RIGHT("0"&amp;DAY(G1844),2))</f>
        <v/>
      </c>
      <c r="J1844" s="52" t="n"/>
      <c r="K1844" s="25" t="n"/>
      <c r="L1844" s="29" t="n"/>
      <c r="M1844" s="25" t="n"/>
      <c r="N1844" s="25" t="n"/>
      <c r="O1844" s="23">
        <f>IF(A1844&amp;B1844&amp;C1844="","",IF(I1844="","Sem vínculo",IF(COUNTIF(oc_chave,I1844)&gt;0,"Vinculada","Previsão não encontrada")))</f>
        <v/>
      </c>
      <c r="P1844" s="39">
        <f>IF(ISNUMBER(H1844),YEAR(H1844),"")</f>
        <v/>
      </c>
      <c r="Q1844" s="23">
        <f>IF(D1844="","",IF(COUNTIF(pl_chave,D1844)&gt;0,"No plano atual","Fora do plano: histórico preservado"))</f>
        <v/>
      </c>
      <c r="R1844" s="23">
        <f>IF(A1844&amp;B1844&amp;C1844="","",IF(A1844="","ERRO: falta ID do registro",IF(COUNTIF(ex_id,A1844)&gt;1,"ERRO: ID do registro duplicado",IF(NOT(ISNUMBER(H1844)),"ERRO: data realizada ausente ou inválida",IF(AND(ISNUMBER(pcmd_emissao),N(H1844)&gt;N(pcmd_emissao)),"Verificar: realizada após a emissão","OK")))))</f>
        <v/>
      </c>
      <c r="S1844" s="53" t="n"/>
    </row>
    <row r="1845">
      <c r="A1845" s="25" t="n"/>
      <c r="B1845" s="29" t="n"/>
      <c r="C1845" s="25" t="n"/>
      <c r="D1845" s="23">
        <f>IF(OR(B1845="",C1845=""),"",B1845&amp;"|"&amp;C1845)</f>
        <v/>
      </c>
      <c r="E1845" s="29" t="n"/>
      <c r="F1845" s="52" t="n"/>
      <c r="G1845" s="49" t="n"/>
      <c r="H1845" s="49" t="n"/>
      <c r="I1845" s="30">
        <f>IF(OR(D1845="",NOT(ISNUMBER(G1845))),"",D1845&amp;"|"&amp;YEAR(G1845)&amp;"-"&amp;RIGHT("0"&amp;MONTH(G1845),2)&amp;"-"&amp;RIGHT("0"&amp;DAY(G1845),2))</f>
        <v/>
      </c>
      <c r="J1845" s="52" t="n"/>
      <c r="K1845" s="25" t="n"/>
      <c r="L1845" s="29" t="n"/>
      <c r="M1845" s="25" t="n"/>
      <c r="N1845" s="25" t="n"/>
      <c r="O1845" s="23">
        <f>IF(A1845&amp;B1845&amp;C1845="","",IF(I1845="","Sem vínculo",IF(COUNTIF(oc_chave,I1845)&gt;0,"Vinculada","Previsão não encontrada")))</f>
        <v/>
      </c>
      <c r="P1845" s="39">
        <f>IF(ISNUMBER(H1845),YEAR(H1845),"")</f>
        <v/>
      </c>
      <c r="Q1845" s="23">
        <f>IF(D1845="","",IF(COUNTIF(pl_chave,D1845)&gt;0,"No plano atual","Fora do plano: histórico preservado"))</f>
        <v/>
      </c>
      <c r="R1845" s="23">
        <f>IF(A1845&amp;B1845&amp;C1845="","",IF(A1845="","ERRO: falta ID do registro",IF(COUNTIF(ex_id,A1845)&gt;1,"ERRO: ID do registro duplicado",IF(NOT(ISNUMBER(H1845)),"ERRO: data realizada ausente ou inválida",IF(AND(ISNUMBER(pcmd_emissao),N(H1845)&gt;N(pcmd_emissao)),"Verificar: realizada após a emissão","OK")))))</f>
        <v/>
      </c>
      <c r="S1845" s="53" t="n"/>
    </row>
    <row r="1846">
      <c r="A1846" s="25" t="n"/>
      <c r="B1846" s="29" t="n"/>
      <c r="C1846" s="25" t="n"/>
      <c r="D1846" s="23">
        <f>IF(OR(B1846="",C1846=""),"",B1846&amp;"|"&amp;C1846)</f>
        <v/>
      </c>
      <c r="E1846" s="29" t="n"/>
      <c r="F1846" s="52" t="n"/>
      <c r="G1846" s="49" t="n"/>
      <c r="H1846" s="49" t="n"/>
      <c r="I1846" s="30">
        <f>IF(OR(D1846="",NOT(ISNUMBER(G1846))),"",D1846&amp;"|"&amp;YEAR(G1846)&amp;"-"&amp;RIGHT("0"&amp;MONTH(G1846),2)&amp;"-"&amp;RIGHT("0"&amp;DAY(G1846),2))</f>
        <v/>
      </c>
      <c r="J1846" s="52" t="n"/>
      <c r="K1846" s="25" t="n"/>
      <c r="L1846" s="29" t="n"/>
      <c r="M1846" s="25" t="n"/>
      <c r="N1846" s="25" t="n"/>
      <c r="O1846" s="23">
        <f>IF(A1846&amp;B1846&amp;C1846="","",IF(I1846="","Sem vínculo",IF(COUNTIF(oc_chave,I1846)&gt;0,"Vinculada","Previsão não encontrada")))</f>
        <v/>
      </c>
      <c r="P1846" s="39">
        <f>IF(ISNUMBER(H1846),YEAR(H1846),"")</f>
        <v/>
      </c>
      <c r="Q1846" s="23">
        <f>IF(D1846="","",IF(COUNTIF(pl_chave,D1846)&gt;0,"No plano atual","Fora do plano: histórico preservado"))</f>
        <v/>
      </c>
      <c r="R1846" s="23">
        <f>IF(A1846&amp;B1846&amp;C1846="","",IF(A1846="","ERRO: falta ID do registro",IF(COUNTIF(ex_id,A1846)&gt;1,"ERRO: ID do registro duplicado",IF(NOT(ISNUMBER(H1846)),"ERRO: data realizada ausente ou inválida",IF(AND(ISNUMBER(pcmd_emissao),N(H1846)&gt;N(pcmd_emissao)),"Verificar: realizada após a emissão","OK")))))</f>
        <v/>
      </c>
      <c r="S1846" s="53" t="n"/>
    </row>
    <row r="1847">
      <c r="A1847" s="25" t="n"/>
      <c r="B1847" s="29" t="n"/>
      <c r="C1847" s="25" t="n"/>
      <c r="D1847" s="23">
        <f>IF(OR(B1847="",C1847=""),"",B1847&amp;"|"&amp;C1847)</f>
        <v/>
      </c>
      <c r="E1847" s="29" t="n"/>
      <c r="F1847" s="52" t="n"/>
      <c r="G1847" s="49" t="n"/>
      <c r="H1847" s="49" t="n"/>
      <c r="I1847" s="30">
        <f>IF(OR(D1847="",NOT(ISNUMBER(G1847))),"",D1847&amp;"|"&amp;YEAR(G1847)&amp;"-"&amp;RIGHT("0"&amp;MONTH(G1847),2)&amp;"-"&amp;RIGHT("0"&amp;DAY(G1847),2))</f>
        <v/>
      </c>
      <c r="J1847" s="52" t="n"/>
      <c r="K1847" s="25" t="n"/>
      <c r="L1847" s="29" t="n"/>
      <c r="M1847" s="25" t="n"/>
      <c r="N1847" s="25" t="n"/>
      <c r="O1847" s="23">
        <f>IF(A1847&amp;B1847&amp;C1847="","",IF(I1847="","Sem vínculo",IF(COUNTIF(oc_chave,I1847)&gt;0,"Vinculada","Previsão não encontrada")))</f>
        <v/>
      </c>
      <c r="P1847" s="39">
        <f>IF(ISNUMBER(H1847),YEAR(H1847),"")</f>
        <v/>
      </c>
      <c r="Q1847" s="23">
        <f>IF(D1847="","",IF(COUNTIF(pl_chave,D1847)&gt;0,"No plano atual","Fora do plano: histórico preservado"))</f>
        <v/>
      </c>
      <c r="R1847" s="23">
        <f>IF(A1847&amp;B1847&amp;C1847="","",IF(A1847="","ERRO: falta ID do registro",IF(COUNTIF(ex_id,A1847)&gt;1,"ERRO: ID do registro duplicado",IF(NOT(ISNUMBER(H1847)),"ERRO: data realizada ausente ou inválida",IF(AND(ISNUMBER(pcmd_emissao),N(H1847)&gt;N(pcmd_emissao)),"Verificar: realizada após a emissão","OK")))))</f>
        <v/>
      </c>
      <c r="S1847" s="53" t="n"/>
    </row>
    <row r="1848">
      <c r="A1848" s="25" t="n"/>
      <c r="B1848" s="29" t="n"/>
      <c r="C1848" s="25" t="n"/>
      <c r="D1848" s="23">
        <f>IF(OR(B1848="",C1848=""),"",B1848&amp;"|"&amp;C1848)</f>
        <v/>
      </c>
      <c r="E1848" s="29" t="n"/>
      <c r="F1848" s="52" t="n"/>
      <c r="G1848" s="49" t="n"/>
      <c r="H1848" s="49" t="n"/>
      <c r="I1848" s="30">
        <f>IF(OR(D1848="",NOT(ISNUMBER(G1848))),"",D1848&amp;"|"&amp;YEAR(G1848)&amp;"-"&amp;RIGHT("0"&amp;MONTH(G1848),2)&amp;"-"&amp;RIGHT("0"&amp;DAY(G1848),2))</f>
        <v/>
      </c>
      <c r="J1848" s="52" t="n"/>
      <c r="K1848" s="25" t="n"/>
      <c r="L1848" s="29" t="n"/>
      <c r="M1848" s="25" t="n"/>
      <c r="N1848" s="25" t="n"/>
      <c r="O1848" s="23">
        <f>IF(A1848&amp;B1848&amp;C1848="","",IF(I1848="","Sem vínculo",IF(COUNTIF(oc_chave,I1848)&gt;0,"Vinculada","Previsão não encontrada")))</f>
        <v/>
      </c>
      <c r="P1848" s="39">
        <f>IF(ISNUMBER(H1848),YEAR(H1848),"")</f>
        <v/>
      </c>
      <c r="Q1848" s="23">
        <f>IF(D1848="","",IF(COUNTIF(pl_chave,D1848)&gt;0,"No plano atual","Fora do plano: histórico preservado"))</f>
        <v/>
      </c>
      <c r="R1848" s="23">
        <f>IF(A1848&amp;B1848&amp;C1848="","",IF(A1848="","ERRO: falta ID do registro",IF(COUNTIF(ex_id,A1848)&gt;1,"ERRO: ID do registro duplicado",IF(NOT(ISNUMBER(H1848)),"ERRO: data realizada ausente ou inválida",IF(AND(ISNUMBER(pcmd_emissao),N(H1848)&gt;N(pcmd_emissao)),"Verificar: realizada após a emissão","OK")))))</f>
        <v/>
      </c>
      <c r="S1848" s="53" t="n"/>
    </row>
    <row r="1849">
      <c r="A1849" s="25" t="n"/>
      <c r="B1849" s="29" t="n"/>
      <c r="C1849" s="25" t="n"/>
      <c r="D1849" s="23">
        <f>IF(OR(B1849="",C1849=""),"",B1849&amp;"|"&amp;C1849)</f>
        <v/>
      </c>
      <c r="E1849" s="29" t="n"/>
      <c r="F1849" s="52" t="n"/>
      <c r="G1849" s="49" t="n"/>
      <c r="H1849" s="49" t="n"/>
      <c r="I1849" s="30">
        <f>IF(OR(D1849="",NOT(ISNUMBER(G1849))),"",D1849&amp;"|"&amp;YEAR(G1849)&amp;"-"&amp;RIGHT("0"&amp;MONTH(G1849),2)&amp;"-"&amp;RIGHT("0"&amp;DAY(G1849),2))</f>
        <v/>
      </c>
      <c r="J1849" s="52" t="n"/>
      <c r="K1849" s="25" t="n"/>
      <c r="L1849" s="29" t="n"/>
      <c r="M1849" s="25" t="n"/>
      <c r="N1849" s="25" t="n"/>
      <c r="O1849" s="23">
        <f>IF(A1849&amp;B1849&amp;C1849="","",IF(I1849="","Sem vínculo",IF(COUNTIF(oc_chave,I1849)&gt;0,"Vinculada","Previsão não encontrada")))</f>
        <v/>
      </c>
      <c r="P1849" s="39">
        <f>IF(ISNUMBER(H1849),YEAR(H1849),"")</f>
        <v/>
      </c>
      <c r="Q1849" s="23">
        <f>IF(D1849="","",IF(COUNTIF(pl_chave,D1849)&gt;0,"No plano atual","Fora do plano: histórico preservado"))</f>
        <v/>
      </c>
      <c r="R1849" s="23">
        <f>IF(A1849&amp;B1849&amp;C1849="","",IF(A1849="","ERRO: falta ID do registro",IF(COUNTIF(ex_id,A1849)&gt;1,"ERRO: ID do registro duplicado",IF(NOT(ISNUMBER(H1849)),"ERRO: data realizada ausente ou inválida",IF(AND(ISNUMBER(pcmd_emissao),N(H1849)&gt;N(pcmd_emissao)),"Verificar: realizada após a emissão","OK")))))</f>
        <v/>
      </c>
      <c r="S1849" s="53" t="n"/>
    </row>
    <row r="1850">
      <c r="A1850" s="25" t="n"/>
      <c r="B1850" s="29" t="n"/>
      <c r="C1850" s="25" t="n"/>
      <c r="D1850" s="23">
        <f>IF(OR(B1850="",C1850=""),"",B1850&amp;"|"&amp;C1850)</f>
        <v/>
      </c>
      <c r="E1850" s="29" t="n"/>
      <c r="F1850" s="52" t="n"/>
      <c r="G1850" s="49" t="n"/>
      <c r="H1850" s="49" t="n"/>
      <c r="I1850" s="30">
        <f>IF(OR(D1850="",NOT(ISNUMBER(G1850))),"",D1850&amp;"|"&amp;YEAR(G1850)&amp;"-"&amp;RIGHT("0"&amp;MONTH(G1850),2)&amp;"-"&amp;RIGHT("0"&amp;DAY(G1850),2))</f>
        <v/>
      </c>
      <c r="J1850" s="52" t="n"/>
      <c r="K1850" s="25" t="n"/>
      <c r="L1850" s="29" t="n"/>
      <c r="M1850" s="25" t="n"/>
      <c r="N1850" s="25" t="n"/>
      <c r="O1850" s="23">
        <f>IF(A1850&amp;B1850&amp;C1850="","",IF(I1850="","Sem vínculo",IF(COUNTIF(oc_chave,I1850)&gt;0,"Vinculada","Previsão não encontrada")))</f>
        <v/>
      </c>
      <c r="P1850" s="39">
        <f>IF(ISNUMBER(H1850),YEAR(H1850),"")</f>
        <v/>
      </c>
      <c r="Q1850" s="23">
        <f>IF(D1850="","",IF(COUNTIF(pl_chave,D1850)&gt;0,"No plano atual","Fora do plano: histórico preservado"))</f>
        <v/>
      </c>
      <c r="R1850" s="23">
        <f>IF(A1850&amp;B1850&amp;C1850="","",IF(A1850="","ERRO: falta ID do registro",IF(COUNTIF(ex_id,A1850)&gt;1,"ERRO: ID do registro duplicado",IF(NOT(ISNUMBER(H1850)),"ERRO: data realizada ausente ou inválida",IF(AND(ISNUMBER(pcmd_emissao),N(H1850)&gt;N(pcmd_emissao)),"Verificar: realizada após a emissão","OK")))))</f>
        <v/>
      </c>
      <c r="S1850" s="53" t="n"/>
    </row>
    <row r="1851">
      <c r="A1851" s="25" t="n"/>
      <c r="B1851" s="29" t="n"/>
      <c r="C1851" s="25" t="n"/>
      <c r="D1851" s="23">
        <f>IF(OR(B1851="",C1851=""),"",B1851&amp;"|"&amp;C1851)</f>
        <v/>
      </c>
      <c r="E1851" s="29" t="n"/>
      <c r="F1851" s="52" t="n"/>
      <c r="G1851" s="49" t="n"/>
      <c r="H1851" s="49" t="n"/>
      <c r="I1851" s="30">
        <f>IF(OR(D1851="",NOT(ISNUMBER(G1851))),"",D1851&amp;"|"&amp;YEAR(G1851)&amp;"-"&amp;RIGHT("0"&amp;MONTH(G1851),2)&amp;"-"&amp;RIGHT("0"&amp;DAY(G1851),2))</f>
        <v/>
      </c>
      <c r="J1851" s="52" t="n"/>
      <c r="K1851" s="25" t="n"/>
      <c r="L1851" s="29" t="n"/>
      <c r="M1851" s="25" t="n"/>
      <c r="N1851" s="25" t="n"/>
      <c r="O1851" s="23">
        <f>IF(A1851&amp;B1851&amp;C1851="","",IF(I1851="","Sem vínculo",IF(COUNTIF(oc_chave,I1851)&gt;0,"Vinculada","Previsão não encontrada")))</f>
        <v/>
      </c>
      <c r="P1851" s="39">
        <f>IF(ISNUMBER(H1851),YEAR(H1851),"")</f>
        <v/>
      </c>
      <c r="Q1851" s="23">
        <f>IF(D1851="","",IF(COUNTIF(pl_chave,D1851)&gt;0,"No plano atual","Fora do plano: histórico preservado"))</f>
        <v/>
      </c>
      <c r="R1851" s="23">
        <f>IF(A1851&amp;B1851&amp;C1851="","",IF(A1851="","ERRO: falta ID do registro",IF(COUNTIF(ex_id,A1851)&gt;1,"ERRO: ID do registro duplicado",IF(NOT(ISNUMBER(H1851)),"ERRO: data realizada ausente ou inválida",IF(AND(ISNUMBER(pcmd_emissao),N(H1851)&gt;N(pcmd_emissao)),"Verificar: realizada após a emissão","OK")))))</f>
        <v/>
      </c>
      <c r="S1851" s="53" t="n"/>
    </row>
    <row r="1852">
      <c r="A1852" s="25" t="n"/>
      <c r="B1852" s="29" t="n"/>
      <c r="C1852" s="25" t="n"/>
      <c r="D1852" s="23">
        <f>IF(OR(B1852="",C1852=""),"",B1852&amp;"|"&amp;C1852)</f>
        <v/>
      </c>
      <c r="E1852" s="29" t="n"/>
      <c r="F1852" s="52" t="n"/>
      <c r="G1852" s="49" t="n"/>
      <c r="H1852" s="49" t="n"/>
      <c r="I1852" s="30">
        <f>IF(OR(D1852="",NOT(ISNUMBER(G1852))),"",D1852&amp;"|"&amp;YEAR(G1852)&amp;"-"&amp;RIGHT("0"&amp;MONTH(G1852),2)&amp;"-"&amp;RIGHT("0"&amp;DAY(G1852),2))</f>
        <v/>
      </c>
      <c r="J1852" s="52" t="n"/>
      <c r="K1852" s="25" t="n"/>
      <c r="L1852" s="29" t="n"/>
      <c r="M1852" s="25" t="n"/>
      <c r="N1852" s="25" t="n"/>
      <c r="O1852" s="23">
        <f>IF(A1852&amp;B1852&amp;C1852="","",IF(I1852="","Sem vínculo",IF(COUNTIF(oc_chave,I1852)&gt;0,"Vinculada","Previsão não encontrada")))</f>
        <v/>
      </c>
      <c r="P1852" s="39">
        <f>IF(ISNUMBER(H1852),YEAR(H1852),"")</f>
        <v/>
      </c>
      <c r="Q1852" s="23">
        <f>IF(D1852="","",IF(COUNTIF(pl_chave,D1852)&gt;0,"No plano atual","Fora do plano: histórico preservado"))</f>
        <v/>
      </c>
      <c r="R1852" s="23">
        <f>IF(A1852&amp;B1852&amp;C1852="","",IF(A1852="","ERRO: falta ID do registro",IF(COUNTIF(ex_id,A1852)&gt;1,"ERRO: ID do registro duplicado",IF(NOT(ISNUMBER(H1852)),"ERRO: data realizada ausente ou inválida",IF(AND(ISNUMBER(pcmd_emissao),N(H1852)&gt;N(pcmd_emissao)),"Verificar: realizada após a emissão","OK")))))</f>
        <v/>
      </c>
      <c r="S1852" s="53" t="n"/>
    </row>
    <row r="1853">
      <c r="A1853" s="25" t="n"/>
      <c r="B1853" s="29" t="n"/>
      <c r="C1853" s="25" t="n"/>
      <c r="D1853" s="23">
        <f>IF(OR(B1853="",C1853=""),"",B1853&amp;"|"&amp;C1853)</f>
        <v/>
      </c>
      <c r="E1853" s="29" t="n"/>
      <c r="F1853" s="52" t="n"/>
      <c r="G1853" s="49" t="n"/>
      <c r="H1853" s="49" t="n"/>
      <c r="I1853" s="30">
        <f>IF(OR(D1853="",NOT(ISNUMBER(G1853))),"",D1853&amp;"|"&amp;YEAR(G1853)&amp;"-"&amp;RIGHT("0"&amp;MONTH(G1853),2)&amp;"-"&amp;RIGHT("0"&amp;DAY(G1853),2))</f>
        <v/>
      </c>
      <c r="J1853" s="52" t="n"/>
      <c r="K1853" s="25" t="n"/>
      <c r="L1853" s="29" t="n"/>
      <c r="M1853" s="25" t="n"/>
      <c r="N1853" s="25" t="n"/>
      <c r="O1853" s="23">
        <f>IF(A1853&amp;B1853&amp;C1853="","",IF(I1853="","Sem vínculo",IF(COUNTIF(oc_chave,I1853)&gt;0,"Vinculada","Previsão não encontrada")))</f>
        <v/>
      </c>
      <c r="P1853" s="39">
        <f>IF(ISNUMBER(H1853),YEAR(H1853),"")</f>
        <v/>
      </c>
      <c r="Q1853" s="23">
        <f>IF(D1853="","",IF(COUNTIF(pl_chave,D1853)&gt;0,"No plano atual","Fora do plano: histórico preservado"))</f>
        <v/>
      </c>
      <c r="R1853" s="23">
        <f>IF(A1853&amp;B1853&amp;C1853="","",IF(A1853="","ERRO: falta ID do registro",IF(COUNTIF(ex_id,A1853)&gt;1,"ERRO: ID do registro duplicado",IF(NOT(ISNUMBER(H1853)),"ERRO: data realizada ausente ou inválida",IF(AND(ISNUMBER(pcmd_emissao),N(H1853)&gt;N(pcmd_emissao)),"Verificar: realizada após a emissão","OK")))))</f>
        <v/>
      </c>
      <c r="S1853" s="53" t="n"/>
    </row>
    <row r="1854">
      <c r="A1854" s="25" t="n"/>
      <c r="B1854" s="29" t="n"/>
      <c r="C1854" s="25" t="n"/>
      <c r="D1854" s="23">
        <f>IF(OR(B1854="",C1854=""),"",B1854&amp;"|"&amp;C1854)</f>
        <v/>
      </c>
      <c r="E1854" s="29" t="n"/>
      <c r="F1854" s="52" t="n"/>
      <c r="G1854" s="49" t="n"/>
      <c r="H1854" s="49" t="n"/>
      <c r="I1854" s="30">
        <f>IF(OR(D1854="",NOT(ISNUMBER(G1854))),"",D1854&amp;"|"&amp;YEAR(G1854)&amp;"-"&amp;RIGHT("0"&amp;MONTH(G1854),2)&amp;"-"&amp;RIGHT("0"&amp;DAY(G1854),2))</f>
        <v/>
      </c>
      <c r="J1854" s="52" t="n"/>
      <c r="K1854" s="25" t="n"/>
      <c r="L1854" s="29" t="n"/>
      <c r="M1854" s="25" t="n"/>
      <c r="N1854" s="25" t="n"/>
      <c r="O1854" s="23">
        <f>IF(A1854&amp;B1854&amp;C1854="","",IF(I1854="","Sem vínculo",IF(COUNTIF(oc_chave,I1854)&gt;0,"Vinculada","Previsão não encontrada")))</f>
        <v/>
      </c>
      <c r="P1854" s="39">
        <f>IF(ISNUMBER(H1854),YEAR(H1854),"")</f>
        <v/>
      </c>
      <c r="Q1854" s="23">
        <f>IF(D1854="","",IF(COUNTIF(pl_chave,D1854)&gt;0,"No plano atual","Fora do plano: histórico preservado"))</f>
        <v/>
      </c>
      <c r="R1854" s="23">
        <f>IF(A1854&amp;B1854&amp;C1854="","",IF(A1854="","ERRO: falta ID do registro",IF(COUNTIF(ex_id,A1854)&gt;1,"ERRO: ID do registro duplicado",IF(NOT(ISNUMBER(H1854)),"ERRO: data realizada ausente ou inválida",IF(AND(ISNUMBER(pcmd_emissao),N(H1854)&gt;N(pcmd_emissao)),"Verificar: realizada após a emissão","OK")))))</f>
        <v/>
      </c>
      <c r="S1854" s="53" t="n"/>
    </row>
    <row r="1855">
      <c r="A1855" s="25" t="n"/>
      <c r="B1855" s="29" t="n"/>
      <c r="C1855" s="25" t="n"/>
      <c r="D1855" s="23">
        <f>IF(OR(B1855="",C1855=""),"",B1855&amp;"|"&amp;C1855)</f>
        <v/>
      </c>
      <c r="E1855" s="29" t="n"/>
      <c r="F1855" s="52" t="n"/>
      <c r="G1855" s="49" t="n"/>
      <c r="H1855" s="49" t="n"/>
      <c r="I1855" s="30">
        <f>IF(OR(D1855="",NOT(ISNUMBER(G1855))),"",D1855&amp;"|"&amp;YEAR(G1855)&amp;"-"&amp;RIGHT("0"&amp;MONTH(G1855),2)&amp;"-"&amp;RIGHT("0"&amp;DAY(G1855),2))</f>
        <v/>
      </c>
      <c r="J1855" s="52" t="n"/>
      <c r="K1855" s="25" t="n"/>
      <c r="L1855" s="29" t="n"/>
      <c r="M1855" s="25" t="n"/>
      <c r="N1855" s="25" t="n"/>
      <c r="O1855" s="23">
        <f>IF(A1855&amp;B1855&amp;C1855="","",IF(I1855="","Sem vínculo",IF(COUNTIF(oc_chave,I1855)&gt;0,"Vinculada","Previsão não encontrada")))</f>
        <v/>
      </c>
      <c r="P1855" s="39">
        <f>IF(ISNUMBER(H1855),YEAR(H1855),"")</f>
        <v/>
      </c>
      <c r="Q1855" s="23">
        <f>IF(D1855="","",IF(COUNTIF(pl_chave,D1855)&gt;0,"No plano atual","Fora do plano: histórico preservado"))</f>
        <v/>
      </c>
      <c r="R1855" s="23">
        <f>IF(A1855&amp;B1855&amp;C1855="","",IF(A1855="","ERRO: falta ID do registro",IF(COUNTIF(ex_id,A1855)&gt;1,"ERRO: ID do registro duplicado",IF(NOT(ISNUMBER(H1855)),"ERRO: data realizada ausente ou inválida",IF(AND(ISNUMBER(pcmd_emissao),N(H1855)&gt;N(pcmd_emissao)),"Verificar: realizada após a emissão","OK")))))</f>
        <v/>
      </c>
      <c r="S1855" s="53" t="n"/>
    </row>
    <row r="1856">
      <c r="A1856" s="25" t="n"/>
      <c r="B1856" s="29" t="n"/>
      <c r="C1856" s="25" t="n"/>
      <c r="D1856" s="23">
        <f>IF(OR(B1856="",C1856=""),"",B1856&amp;"|"&amp;C1856)</f>
        <v/>
      </c>
      <c r="E1856" s="29" t="n"/>
      <c r="F1856" s="52" t="n"/>
      <c r="G1856" s="49" t="n"/>
      <c r="H1856" s="49" t="n"/>
      <c r="I1856" s="30">
        <f>IF(OR(D1856="",NOT(ISNUMBER(G1856))),"",D1856&amp;"|"&amp;YEAR(G1856)&amp;"-"&amp;RIGHT("0"&amp;MONTH(G1856),2)&amp;"-"&amp;RIGHT("0"&amp;DAY(G1856),2))</f>
        <v/>
      </c>
      <c r="J1856" s="52" t="n"/>
      <c r="K1856" s="25" t="n"/>
      <c r="L1856" s="29" t="n"/>
      <c r="M1856" s="25" t="n"/>
      <c r="N1856" s="25" t="n"/>
      <c r="O1856" s="23">
        <f>IF(A1856&amp;B1856&amp;C1856="","",IF(I1856="","Sem vínculo",IF(COUNTIF(oc_chave,I1856)&gt;0,"Vinculada","Previsão não encontrada")))</f>
        <v/>
      </c>
      <c r="P1856" s="39">
        <f>IF(ISNUMBER(H1856),YEAR(H1856),"")</f>
        <v/>
      </c>
      <c r="Q1856" s="23">
        <f>IF(D1856="","",IF(COUNTIF(pl_chave,D1856)&gt;0,"No plano atual","Fora do plano: histórico preservado"))</f>
        <v/>
      </c>
      <c r="R1856" s="23">
        <f>IF(A1856&amp;B1856&amp;C1856="","",IF(A1856="","ERRO: falta ID do registro",IF(COUNTIF(ex_id,A1856)&gt;1,"ERRO: ID do registro duplicado",IF(NOT(ISNUMBER(H1856)),"ERRO: data realizada ausente ou inválida",IF(AND(ISNUMBER(pcmd_emissao),N(H1856)&gt;N(pcmd_emissao)),"Verificar: realizada após a emissão","OK")))))</f>
        <v/>
      </c>
      <c r="S1856" s="53" t="n"/>
    </row>
    <row r="1857">
      <c r="A1857" s="25" t="n"/>
      <c r="B1857" s="29" t="n"/>
      <c r="C1857" s="25" t="n"/>
      <c r="D1857" s="23">
        <f>IF(OR(B1857="",C1857=""),"",B1857&amp;"|"&amp;C1857)</f>
        <v/>
      </c>
      <c r="E1857" s="29" t="n"/>
      <c r="F1857" s="52" t="n"/>
      <c r="G1857" s="49" t="n"/>
      <c r="H1857" s="49" t="n"/>
      <c r="I1857" s="30">
        <f>IF(OR(D1857="",NOT(ISNUMBER(G1857))),"",D1857&amp;"|"&amp;YEAR(G1857)&amp;"-"&amp;RIGHT("0"&amp;MONTH(G1857),2)&amp;"-"&amp;RIGHT("0"&amp;DAY(G1857),2))</f>
        <v/>
      </c>
      <c r="J1857" s="52" t="n"/>
      <c r="K1857" s="25" t="n"/>
      <c r="L1857" s="29" t="n"/>
      <c r="M1857" s="25" t="n"/>
      <c r="N1857" s="25" t="n"/>
      <c r="O1857" s="23">
        <f>IF(A1857&amp;B1857&amp;C1857="","",IF(I1857="","Sem vínculo",IF(COUNTIF(oc_chave,I1857)&gt;0,"Vinculada","Previsão não encontrada")))</f>
        <v/>
      </c>
      <c r="P1857" s="39">
        <f>IF(ISNUMBER(H1857),YEAR(H1857),"")</f>
        <v/>
      </c>
      <c r="Q1857" s="23">
        <f>IF(D1857="","",IF(COUNTIF(pl_chave,D1857)&gt;0,"No plano atual","Fora do plano: histórico preservado"))</f>
        <v/>
      </c>
      <c r="R1857" s="23">
        <f>IF(A1857&amp;B1857&amp;C1857="","",IF(A1857="","ERRO: falta ID do registro",IF(COUNTIF(ex_id,A1857)&gt;1,"ERRO: ID do registro duplicado",IF(NOT(ISNUMBER(H1857)),"ERRO: data realizada ausente ou inválida",IF(AND(ISNUMBER(pcmd_emissao),N(H1857)&gt;N(pcmd_emissao)),"Verificar: realizada após a emissão","OK")))))</f>
        <v/>
      </c>
      <c r="S1857" s="53" t="n"/>
    </row>
    <row r="1858">
      <c r="A1858" s="25" t="n"/>
      <c r="B1858" s="29" t="n"/>
      <c r="C1858" s="25" t="n"/>
      <c r="D1858" s="23">
        <f>IF(OR(B1858="",C1858=""),"",B1858&amp;"|"&amp;C1858)</f>
        <v/>
      </c>
      <c r="E1858" s="29" t="n"/>
      <c r="F1858" s="52" t="n"/>
      <c r="G1858" s="49" t="n"/>
      <c r="H1858" s="49" t="n"/>
      <c r="I1858" s="30">
        <f>IF(OR(D1858="",NOT(ISNUMBER(G1858))),"",D1858&amp;"|"&amp;YEAR(G1858)&amp;"-"&amp;RIGHT("0"&amp;MONTH(G1858),2)&amp;"-"&amp;RIGHT("0"&amp;DAY(G1858),2))</f>
        <v/>
      </c>
      <c r="J1858" s="52" t="n"/>
      <c r="K1858" s="25" t="n"/>
      <c r="L1858" s="29" t="n"/>
      <c r="M1858" s="25" t="n"/>
      <c r="N1858" s="25" t="n"/>
      <c r="O1858" s="23">
        <f>IF(A1858&amp;B1858&amp;C1858="","",IF(I1858="","Sem vínculo",IF(COUNTIF(oc_chave,I1858)&gt;0,"Vinculada","Previsão não encontrada")))</f>
        <v/>
      </c>
      <c r="P1858" s="39">
        <f>IF(ISNUMBER(H1858),YEAR(H1858),"")</f>
        <v/>
      </c>
      <c r="Q1858" s="23">
        <f>IF(D1858="","",IF(COUNTIF(pl_chave,D1858)&gt;0,"No plano atual","Fora do plano: histórico preservado"))</f>
        <v/>
      </c>
      <c r="R1858" s="23">
        <f>IF(A1858&amp;B1858&amp;C1858="","",IF(A1858="","ERRO: falta ID do registro",IF(COUNTIF(ex_id,A1858)&gt;1,"ERRO: ID do registro duplicado",IF(NOT(ISNUMBER(H1858)),"ERRO: data realizada ausente ou inválida",IF(AND(ISNUMBER(pcmd_emissao),N(H1858)&gt;N(pcmd_emissao)),"Verificar: realizada após a emissão","OK")))))</f>
        <v/>
      </c>
      <c r="S1858" s="53" t="n"/>
    </row>
    <row r="1859">
      <c r="A1859" s="25" t="n"/>
      <c r="B1859" s="29" t="n"/>
      <c r="C1859" s="25" t="n"/>
      <c r="D1859" s="23">
        <f>IF(OR(B1859="",C1859=""),"",B1859&amp;"|"&amp;C1859)</f>
        <v/>
      </c>
      <c r="E1859" s="29" t="n"/>
      <c r="F1859" s="52" t="n"/>
      <c r="G1859" s="49" t="n"/>
      <c r="H1859" s="49" t="n"/>
      <c r="I1859" s="30">
        <f>IF(OR(D1859="",NOT(ISNUMBER(G1859))),"",D1859&amp;"|"&amp;YEAR(G1859)&amp;"-"&amp;RIGHT("0"&amp;MONTH(G1859),2)&amp;"-"&amp;RIGHT("0"&amp;DAY(G1859),2))</f>
        <v/>
      </c>
      <c r="J1859" s="52" t="n"/>
      <c r="K1859" s="25" t="n"/>
      <c r="L1859" s="29" t="n"/>
      <c r="M1859" s="25" t="n"/>
      <c r="N1859" s="25" t="n"/>
      <c r="O1859" s="23">
        <f>IF(A1859&amp;B1859&amp;C1859="","",IF(I1859="","Sem vínculo",IF(COUNTIF(oc_chave,I1859)&gt;0,"Vinculada","Previsão não encontrada")))</f>
        <v/>
      </c>
      <c r="P1859" s="39">
        <f>IF(ISNUMBER(H1859),YEAR(H1859),"")</f>
        <v/>
      </c>
      <c r="Q1859" s="23">
        <f>IF(D1859="","",IF(COUNTIF(pl_chave,D1859)&gt;0,"No plano atual","Fora do plano: histórico preservado"))</f>
        <v/>
      </c>
      <c r="R1859" s="23">
        <f>IF(A1859&amp;B1859&amp;C1859="","",IF(A1859="","ERRO: falta ID do registro",IF(COUNTIF(ex_id,A1859)&gt;1,"ERRO: ID do registro duplicado",IF(NOT(ISNUMBER(H1859)),"ERRO: data realizada ausente ou inválida",IF(AND(ISNUMBER(pcmd_emissao),N(H1859)&gt;N(pcmd_emissao)),"Verificar: realizada após a emissão","OK")))))</f>
        <v/>
      </c>
      <c r="S1859" s="53" t="n"/>
    </row>
    <row r="1860">
      <c r="A1860" s="25" t="n"/>
      <c r="B1860" s="29" t="n"/>
      <c r="C1860" s="25" t="n"/>
      <c r="D1860" s="23">
        <f>IF(OR(B1860="",C1860=""),"",B1860&amp;"|"&amp;C1860)</f>
        <v/>
      </c>
      <c r="E1860" s="29" t="n"/>
      <c r="F1860" s="52" t="n"/>
      <c r="G1860" s="49" t="n"/>
      <c r="H1860" s="49" t="n"/>
      <c r="I1860" s="30">
        <f>IF(OR(D1860="",NOT(ISNUMBER(G1860))),"",D1860&amp;"|"&amp;YEAR(G1860)&amp;"-"&amp;RIGHT("0"&amp;MONTH(G1860),2)&amp;"-"&amp;RIGHT("0"&amp;DAY(G1860),2))</f>
        <v/>
      </c>
      <c r="J1860" s="52" t="n"/>
      <c r="K1860" s="25" t="n"/>
      <c r="L1860" s="29" t="n"/>
      <c r="M1860" s="25" t="n"/>
      <c r="N1860" s="25" t="n"/>
      <c r="O1860" s="23">
        <f>IF(A1860&amp;B1860&amp;C1860="","",IF(I1860="","Sem vínculo",IF(COUNTIF(oc_chave,I1860)&gt;0,"Vinculada","Previsão não encontrada")))</f>
        <v/>
      </c>
      <c r="P1860" s="39">
        <f>IF(ISNUMBER(H1860),YEAR(H1860),"")</f>
        <v/>
      </c>
      <c r="Q1860" s="23">
        <f>IF(D1860="","",IF(COUNTIF(pl_chave,D1860)&gt;0,"No plano atual","Fora do plano: histórico preservado"))</f>
        <v/>
      </c>
      <c r="R1860" s="23">
        <f>IF(A1860&amp;B1860&amp;C1860="","",IF(A1860="","ERRO: falta ID do registro",IF(COUNTIF(ex_id,A1860)&gt;1,"ERRO: ID do registro duplicado",IF(NOT(ISNUMBER(H1860)),"ERRO: data realizada ausente ou inválida",IF(AND(ISNUMBER(pcmd_emissao),N(H1860)&gt;N(pcmd_emissao)),"Verificar: realizada após a emissão","OK")))))</f>
        <v/>
      </c>
      <c r="S1860" s="53" t="n"/>
    </row>
    <row r="1861">
      <c r="A1861" s="25" t="n"/>
      <c r="B1861" s="29" t="n"/>
      <c r="C1861" s="25" t="n"/>
      <c r="D1861" s="23">
        <f>IF(OR(B1861="",C1861=""),"",B1861&amp;"|"&amp;C1861)</f>
        <v/>
      </c>
      <c r="E1861" s="29" t="n"/>
      <c r="F1861" s="52" t="n"/>
      <c r="G1861" s="49" t="n"/>
      <c r="H1861" s="49" t="n"/>
      <c r="I1861" s="30">
        <f>IF(OR(D1861="",NOT(ISNUMBER(G1861))),"",D1861&amp;"|"&amp;YEAR(G1861)&amp;"-"&amp;RIGHT("0"&amp;MONTH(G1861),2)&amp;"-"&amp;RIGHT("0"&amp;DAY(G1861),2))</f>
        <v/>
      </c>
      <c r="J1861" s="52" t="n"/>
      <c r="K1861" s="25" t="n"/>
      <c r="L1861" s="29" t="n"/>
      <c r="M1861" s="25" t="n"/>
      <c r="N1861" s="25" t="n"/>
      <c r="O1861" s="23">
        <f>IF(A1861&amp;B1861&amp;C1861="","",IF(I1861="","Sem vínculo",IF(COUNTIF(oc_chave,I1861)&gt;0,"Vinculada","Previsão não encontrada")))</f>
        <v/>
      </c>
      <c r="P1861" s="39">
        <f>IF(ISNUMBER(H1861),YEAR(H1861),"")</f>
        <v/>
      </c>
      <c r="Q1861" s="23">
        <f>IF(D1861="","",IF(COUNTIF(pl_chave,D1861)&gt;0,"No plano atual","Fora do plano: histórico preservado"))</f>
        <v/>
      </c>
      <c r="R1861" s="23">
        <f>IF(A1861&amp;B1861&amp;C1861="","",IF(A1861="","ERRO: falta ID do registro",IF(COUNTIF(ex_id,A1861)&gt;1,"ERRO: ID do registro duplicado",IF(NOT(ISNUMBER(H1861)),"ERRO: data realizada ausente ou inválida",IF(AND(ISNUMBER(pcmd_emissao),N(H1861)&gt;N(pcmd_emissao)),"Verificar: realizada após a emissão","OK")))))</f>
        <v/>
      </c>
      <c r="S1861" s="53" t="n"/>
    </row>
    <row r="1862">
      <c r="A1862" s="25" t="n"/>
      <c r="B1862" s="29" t="n"/>
      <c r="C1862" s="25" t="n"/>
      <c r="D1862" s="23">
        <f>IF(OR(B1862="",C1862=""),"",B1862&amp;"|"&amp;C1862)</f>
        <v/>
      </c>
      <c r="E1862" s="29" t="n"/>
      <c r="F1862" s="52" t="n"/>
      <c r="G1862" s="49" t="n"/>
      <c r="H1862" s="49" t="n"/>
      <c r="I1862" s="30">
        <f>IF(OR(D1862="",NOT(ISNUMBER(G1862))),"",D1862&amp;"|"&amp;YEAR(G1862)&amp;"-"&amp;RIGHT("0"&amp;MONTH(G1862),2)&amp;"-"&amp;RIGHT("0"&amp;DAY(G1862),2))</f>
        <v/>
      </c>
      <c r="J1862" s="52" t="n"/>
      <c r="K1862" s="25" t="n"/>
      <c r="L1862" s="29" t="n"/>
      <c r="M1862" s="25" t="n"/>
      <c r="N1862" s="25" t="n"/>
      <c r="O1862" s="23">
        <f>IF(A1862&amp;B1862&amp;C1862="","",IF(I1862="","Sem vínculo",IF(COUNTIF(oc_chave,I1862)&gt;0,"Vinculada","Previsão não encontrada")))</f>
        <v/>
      </c>
      <c r="P1862" s="39">
        <f>IF(ISNUMBER(H1862),YEAR(H1862),"")</f>
        <v/>
      </c>
      <c r="Q1862" s="23">
        <f>IF(D1862="","",IF(COUNTIF(pl_chave,D1862)&gt;0,"No plano atual","Fora do plano: histórico preservado"))</f>
        <v/>
      </c>
      <c r="R1862" s="23">
        <f>IF(A1862&amp;B1862&amp;C1862="","",IF(A1862="","ERRO: falta ID do registro",IF(COUNTIF(ex_id,A1862)&gt;1,"ERRO: ID do registro duplicado",IF(NOT(ISNUMBER(H1862)),"ERRO: data realizada ausente ou inválida",IF(AND(ISNUMBER(pcmd_emissao),N(H1862)&gt;N(pcmd_emissao)),"Verificar: realizada após a emissão","OK")))))</f>
        <v/>
      </c>
      <c r="S1862" s="53" t="n"/>
    </row>
    <row r="1863">
      <c r="A1863" s="25" t="n"/>
      <c r="B1863" s="29" t="n"/>
      <c r="C1863" s="25" t="n"/>
      <c r="D1863" s="23">
        <f>IF(OR(B1863="",C1863=""),"",B1863&amp;"|"&amp;C1863)</f>
        <v/>
      </c>
      <c r="E1863" s="29" t="n"/>
      <c r="F1863" s="52" t="n"/>
      <c r="G1863" s="49" t="n"/>
      <c r="H1863" s="49" t="n"/>
      <c r="I1863" s="30">
        <f>IF(OR(D1863="",NOT(ISNUMBER(G1863))),"",D1863&amp;"|"&amp;YEAR(G1863)&amp;"-"&amp;RIGHT("0"&amp;MONTH(G1863),2)&amp;"-"&amp;RIGHT("0"&amp;DAY(G1863),2))</f>
        <v/>
      </c>
      <c r="J1863" s="52" t="n"/>
      <c r="K1863" s="25" t="n"/>
      <c r="L1863" s="29" t="n"/>
      <c r="M1863" s="25" t="n"/>
      <c r="N1863" s="25" t="n"/>
      <c r="O1863" s="23">
        <f>IF(A1863&amp;B1863&amp;C1863="","",IF(I1863="","Sem vínculo",IF(COUNTIF(oc_chave,I1863)&gt;0,"Vinculada","Previsão não encontrada")))</f>
        <v/>
      </c>
      <c r="P1863" s="39">
        <f>IF(ISNUMBER(H1863),YEAR(H1863),"")</f>
        <v/>
      </c>
      <c r="Q1863" s="23">
        <f>IF(D1863="","",IF(COUNTIF(pl_chave,D1863)&gt;0,"No plano atual","Fora do plano: histórico preservado"))</f>
        <v/>
      </c>
      <c r="R1863" s="23">
        <f>IF(A1863&amp;B1863&amp;C1863="","",IF(A1863="","ERRO: falta ID do registro",IF(COUNTIF(ex_id,A1863)&gt;1,"ERRO: ID do registro duplicado",IF(NOT(ISNUMBER(H1863)),"ERRO: data realizada ausente ou inválida",IF(AND(ISNUMBER(pcmd_emissao),N(H1863)&gt;N(pcmd_emissao)),"Verificar: realizada após a emissão","OK")))))</f>
        <v/>
      </c>
      <c r="S1863" s="53" t="n"/>
    </row>
    <row r="1864">
      <c r="A1864" s="25" t="n"/>
      <c r="B1864" s="29" t="n"/>
      <c r="C1864" s="25" t="n"/>
      <c r="D1864" s="23">
        <f>IF(OR(B1864="",C1864=""),"",B1864&amp;"|"&amp;C1864)</f>
        <v/>
      </c>
      <c r="E1864" s="29" t="n"/>
      <c r="F1864" s="52" t="n"/>
      <c r="G1864" s="49" t="n"/>
      <c r="H1864" s="49" t="n"/>
      <c r="I1864" s="30">
        <f>IF(OR(D1864="",NOT(ISNUMBER(G1864))),"",D1864&amp;"|"&amp;YEAR(G1864)&amp;"-"&amp;RIGHT("0"&amp;MONTH(G1864),2)&amp;"-"&amp;RIGHT("0"&amp;DAY(G1864),2))</f>
        <v/>
      </c>
      <c r="J1864" s="52" t="n"/>
      <c r="K1864" s="25" t="n"/>
      <c r="L1864" s="29" t="n"/>
      <c r="M1864" s="25" t="n"/>
      <c r="N1864" s="25" t="n"/>
      <c r="O1864" s="23">
        <f>IF(A1864&amp;B1864&amp;C1864="","",IF(I1864="","Sem vínculo",IF(COUNTIF(oc_chave,I1864)&gt;0,"Vinculada","Previsão não encontrada")))</f>
        <v/>
      </c>
      <c r="P1864" s="39">
        <f>IF(ISNUMBER(H1864),YEAR(H1864),"")</f>
        <v/>
      </c>
      <c r="Q1864" s="23">
        <f>IF(D1864="","",IF(COUNTIF(pl_chave,D1864)&gt;0,"No plano atual","Fora do plano: histórico preservado"))</f>
        <v/>
      </c>
      <c r="R1864" s="23">
        <f>IF(A1864&amp;B1864&amp;C1864="","",IF(A1864="","ERRO: falta ID do registro",IF(COUNTIF(ex_id,A1864)&gt;1,"ERRO: ID do registro duplicado",IF(NOT(ISNUMBER(H1864)),"ERRO: data realizada ausente ou inválida",IF(AND(ISNUMBER(pcmd_emissao),N(H1864)&gt;N(pcmd_emissao)),"Verificar: realizada após a emissão","OK")))))</f>
        <v/>
      </c>
      <c r="S1864" s="53" t="n"/>
    </row>
    <row r="1865">
      <c r="A1865" s="25" t="n"/>
      <c r="B1865" s="29" t="n"/>
      <c r="C1865" s="25" t="n"/>
      <c r="D1865" s="23">
        <f>IF(OR(B1865="",C1865=""),"",B1865&amp;"|"&amp;C1865)</f>
        <v/>
      </c>
      <c r="E1865" s="29" t="n"/>
      <c r="F1865" s="52" t="n"/>
      <c r="G1865" s="49" t="n"/>
      <c r="H1865" s="49" t="n"/>
      <c r="I1865" s="30">
        <f>IF(OR(D1865="",NOT(ISNUMBER(G1865))),"",D1865&amp;"|"&amp;YEAR(G1865)&amp;"-"&amp;RIGHT("0"&amp;MONTH(G1865),2)&amp;"-"&amp;RIGHT("0"&amp;DAY(G1865),2))</f>
        <v/>
      </c>
      <c r="J1865" s="52" t="n"/>
      <c r="K1865" s="25" t="n"/>
      <c r="L1865" s="29" t="n"/>
      <c r="M1865" s="25" t="n"/>
      <c r="N1865" s="25" t="n"/>
      <c r="O1865" s="23">
        <f>IF(A1865&amp;B1865&amp;C1865="","",IF(I1865="","Sem vínculo",IF(COUNTIF(oc_chave,I1865)&gt;0,"Vinculada","Previsão não encontrada")))</f>
        <v/>
      </c>
      <c r="P1865" s="39">
        <f>IF(ISNUMBER(H1865),YEAR(H1865),"")</f>
        <v/>
      </c>
      <c r="Q1865" s="23">
        <f>IF(D1865="","",IF(COUNTIF(pl_chave,D1865)&gt;0,"No plano atual","Fora do plano: histórico preservado"))</f>
        <v/>
      </c>
      <c r="R1865" s="23">
        <f>IF(A1865&amp;B1865&amp;C1865="","",IF(A1865="","ERRO: falta ID do registro",IF(COUNTIF(ex_id,A1865)&gt;1,"ERRO: ID do registro duplicado",IF(NOT(ISNUMBER(H1865)),"ERRO: data realizada ausente ou inválida",IF(AND(ISNUMBER(pcmd_emissao),N(H1865)&gt;N(pcmd_emissao)),"Verificar: realizada após a emissão","OK")))))</f>
        <v/>
      </c>
      <c r="S1865" s="53" t="n"/>
    </row>
    <row r="1866">
      <c r="A1866" s="25" t="n"/>
      <c r="B1866" s="29" t="n"/>
      <c r="C1866" s="25" t="n"/>
      <c r="D1866" s="23">
        <f>IF(OR(B1866="",C1866=""),"",B1866&amp;"|"&amp;C1866)</f>
        <v/>
      </c>
      <c r="E1866" s="29" t="n"/>
      <c r="F1866" s="52" t="n"/>
      <c r="G1866" s="49" t="n"/>
      <c r="H1866" s="49" t="n"/>
      <c r="I1866" s="30">
        <f>IF(OR(D1866="",NOT(ISNUMBER(G1866))),"",D1866&amp;"|"&amp;YEAR(G1866)&amp;"-"&amp;RIGHT("0"&amp;MONTH(G1866),2)&amp;"-"&amp;RIGHT("0"&amp;DAY(G1866),2))</f>
        <v/>
      </c>
      <c r="J1866" s="52" t="n"/>
      <c r="K1866" s="25" t="n"/>
      <c r="L1866" s="29" t="n"/>
      <c r="M1866" s="25" t="n"/>
      <c r="N1866" s="25" t="n"/>
      <c r="O1866" s="23">
        <f>IF(A1866&amp;B1866&amp;C1866="","",IF(I1866="","Sem vínculo",IF(COUNTIF(oc_chave,I1866)&gt;0,"Vinculada","Previsão não encontrada")))</f>
        <v/>
      </c>
      <c r="P1866" s="39">
        <f>IF(ISNUMBER(H1866),YEAR(H1866),"")</f>
        <v/>
      </c>
      <c r="Q1866" s="23">
        <f>IF(D1866="","",IF(COUNTIF(pl_chave,D1866)&gt;0,"No plano atual","Fora do plano: histórico preservado"))</f>
        <v/>
      </c>
      <c r="R1866" s="23">
        <f>IF(A1866&amp;B1866&amp;C1866="","",IF(A1866="","ERRO: falta ID do registro",IF(COUNTIF(ex_id,A1866)&gt;1,"ERRO: ID do registro duplicado",IF(NOT(ISNUMBER(H1866)),"ERRO: data realizada ausente ou inválida",IF(AND(ISNUMBER(pcmd_emissao),N(H1866)&gt;N(pcmd_emissao)),"Verificar: realizada após a emissão","OK")))))</f>
        <v/>
      </c>
      <c r="S1866" s="53" t="n"/>
    </row>
    <row r="1867">
      <c r="A1867" s="25" t="n"/>
      <c r="B1867" s="29" t="n"/>
      <c r="C1867" s="25" t="n"/>
      <c r="D1867" s="23">
        <f>IF(OR(B1867="",C1867=""),"",B1867&amp;"|"&amp;C1867)</f>
        <v/>
      </c>
      <c r="E1867" s="29" t="n"/>
      <c r="F1867" s="52" t="n"/>
      <c r="G1867" s="49" t="n"/>
      <c r="H1867" s="49" t="n"/>
      <c r="I1867" s="30">
        <f>IF(OR(D1867="",NOT(ISNUMBER(G1867))),"",D1867&amp;"|"&amp;YEAR(G1867)&amp;"-"&amp;RIGHT("0"&amp;MONTH(G1867),2)&amp;"-"&amp;RIGHT("0"&amp;DAY(G1867),2))</f>
        <v/>
      </c>
      <c r="J1867" s="52" t="n"/>
      <c r="K1867" s="25" t="n"/>
      <c r="L1867" s="29" t="n"/>
      <c r="M1867" s="25" t="n"/>
      <c r="N1867" s="25" t="n"/>
      <c r="O1867" s="23">
        <f>IF(A1867&amp;B1867&amp;C1867="","",IF(I1867="","Sem vínculo",IF(COUNTIF(oc_chave,I1867)&gt;0,"Vinculada","Previsão não encontrada")))</f>
        <v/>
      </c>
      <c r="P1867" s="39">
        <f>IF(ISNUMBER(H1867),YEAR(H1867),"")</f>
        <v/>
      </c>
      <c r="Q1867" s="23">
        <f>IF(D1867="","",IF(COUNTIF(pl_chave,D1867)&gt;0,"No plano atual","Fora do plano: histórico preservado"))</f>
        <v/>
      </c>
      <c r="R1867" s="23">
        <f>IF(A1867&amp;B1867&amp;C1867="","",IF(A1867="","ERRO: falta ID do registro",IF(COUNTIF(ex_id,A1867)&gt;1,"ERRO: ID do registro duplicado",IF(NOT(ISNUMBER(H1867)),"ERRO: data realizada ausente ou inválida",IF(AND(ISNUMBER(pcmd_emissao),N(H1867)&gt;N(pcmd_emissao)),"Verificar: realizada após a emissão","OK")))))</f>
        <v/>
      </c>
      <c r="S1867" s="53" t="n"/>
    </row>
    <row r="1868">
      <c r="A1868" s="25" t="n"/>
      <c r="B1868" s="29" t="n"/>
      <c r="C1868" s="25" t="n"/>
      <c r="D1868" s="23">
        <f>IF(OR(B1868="",C1868=""),"",B1868&amp;"|"&amp;C1868)</f>
        <v/>
      </c>
      <c r="E1868" s="29" t="n"/>
      <c r="F1868" s="52" t="n"/>
      <c r="G1868" s="49" t="n"/>
      <c r="H1868" s="49" t="n"/>
      <c r="I1868" s="30">
        <f>IF(OR(D1868="",NOT(ISNUMBER(G1868))),"",D1868&amp;"|"&amp;YEAR(G1868)&amp;"-"&amp;RIGHT("0"&amp;MONTH(G1868),2)&amp;"-"&amp;RIGHT("0"&amp;DAY(G1868),2))</f>
        <v/>
      </c>
      <c r="J1868" s="52" t="n"/>
      <c r="K1868" s="25" t="n"/>
      <c r="L1868" s="29" t="n"/>
      <c r="M1868" s="25" t="n"/>
      <c r="N1868" s="25" t="n"/>
      <c r="O1868" s="23">
        <f>IF(A1868&amp;B1868&amp;C1868="","",IF(I1868="","Sem vínculo",IF(COUNTIF(oc_chave,I1868)&gt;0,"Vinculada","Previsão não encontrada")))</f>
        <v/>
      </c>
      <c r="P1868" s="39">
        <f>IF(ISNUMBER(H1868),YEAR(H1868),"")</f>
        <v/>
      </c>
      <c r="Q1868" s="23">
        <f>IF(D1868="","",IF(COUNTIF(pl_chave,D1868)&gt;0,"No plano atual","Fora do plano: histórico preservado"))</f>
        <v/>
      </c>
      <c r="R1868" s="23">
        <f>IF(A1868&amp;B1868&amp;C1868="","",IF(A1868="","ERRO: falta ID do registro",IF(COUNTIF(ex_id,A1868)&gt;1,"ERRO: ID do registro duplicado",IF(NOT(ISNUMBER(H1868)),"ERRO: data realizada ausente ou inválida",IF(AND(ISNUMBER(pcmd_emissao),N(H1868)&gt;N(pcmd_emissao)),"Verificar: realizada após a emissão","OK")))))</f>
        <v/>
      </c>
      <c r="S1868" s="53" t="n"/>
    </row>
    <row r="1869">
      <c r="A1869" s="25" t="n"/>
      <c r="B1869" s="29" t="n"/>
      <c r="C1869" s="25" t="n"/>
      <c r="D1869" s="23">
        <f>IF(OR(B1869="",C1869=""),"",B1869&amp;"|"&amp;C1869)</f>
        <v/>
      </c>
      <c r="E1869" s="29" t="n"/>
      <c r="F1869" s="52" t="n"/>
      <c r="G1869" s="49" t="n"/>
      <c r="H1869" s="49" t="n"/>
      <c r="I1869" s="30">
        <f>IF(OR(D1869="",NOT(ISNUMBER(G1869))),"",D1869&amp;"|"&amp;YEAR(G1869)&amp;"-"&amp;RIGHT("0"&amp;MONTH(G1869),2)&amp;"-"&amp;RIGHT("0"&amp;DAY(G1869),2))</f>
        <v/>
      </c>
      <c r="J1869" s="52" t="n"/>
      <c r="K1869" s="25" t="n"/>
      <c r="L1869" s="29" t="n"/>
      <c r="M1869" s="25" t="n"/>
      <c r="N1869" s="25" t="n"/>
      <c r="O1869" s="23">
        <f>IF(A1869&amp;B1869&amp;C1869="","",IF(I1869="","Sem vínculo",IF(COUNTIF(oc_chave,I1869)&gt;0,"Vinculada","Previsão não encontrada")))</f>
        <v/>
      </c>
      <c r="P1869" s="39">
        <f>IF(ISNUMBER(H1869),YEAR(H1869),"")</f>
        <v/>
      </c>
      <c r="Q1869" s="23">
        <f>IF(D1869="","",IF(COUNTIF(pl_chave,D1869)&gt;0,"No plano atual","Fora do plano: histórico preservado"))</f>
        <v/>
      </c>
      <c r="R1869" s="23">
        <f>IF(A1869&amp;B1869&amp;C1869="","",IF(A1869="","ERRO: falta ID do registro",IF(COUNTIF(ex_id,A1869)&gt;1,"ERRO: ID do registro duplicado",IF(NOT(ISNUMBER(H1869)),"ERRO: data realizada ausente ou inválida",IF(AND(ISNUMBER(pcmd_emissao),N(H1869)&gt;N(pcmd_emissao)),"Verificar: realizada após a emissão","OK")))))</f>
        <v/>
      </c>
      <c r="S1869" s="53" t="n"/>
    </row>
    <row r="1870">
      <c r="A1870" s="25" t="n"/>
      <c r="B1870" s="29" t="n"/>
      <c r="C1870" s="25" t="n"/>
      <c r="D1870" s="23">
        <f>IF(OR(B1870="",C1870=""),"",B1870&amp;"|"&amp;C1870)</f>
        <v/>
      </c>
      <c r="E1870" s="29" t="n"/>
      <c r="F1870" s="52" t="n"/>
      <c r="G1870" s="49" t="n"/>
      <c r="H1870" s="49" t="n"/>
      <c r="I1870" s="30">
        <f>IF(OR(D1870="",NOT(ISNUMBER(G1870))),"",D1870&amp;"|"&amp;YEAR(G1870)&amp;"-"&amp;RIGHT("0"&amp;MONTH(G1870),2)&amp;"-"&amp;RIGHT("0"&amp;DAY(G1870),2))</f>
        <v/>
      </c>
      <c r="J1870" s="52" t="n"/>
      <c r="K1870" s="25" t="n"/>
      <c r="L1870" s="29" t="n"/>
      <c r="M1870" s="25" t="n"/>
      <c r="N1870" s="25" t="n"/>
      <c r="O1870" s="23">
        <f>IF(A1870&amp;B1870&amp;C1870="","",IF(I1870="","Sem vínculo",IF(COUNTIF(oc_chave,I1870)&gt;0,"Vinculada","Previsão não encontrada")))</f>
        <v/>
      </c>
      <c r="P1870" s="39">
        <f>IF(ISNUMBER(H1870),YEAR(H1870),"")</f>
        <v/>
      </c>
      <c r="Q1870" s="23">
        <f>IF(D1870="","",IF(COUNTIF(pl_chave,D1870)&gt;0,"No plano atual","Fora do plano: histórico preservado"))</f>
        <v/>
      </c>
      <c r="R1870" s="23">
        <f>IF(A1870&amp;B1870&amp;C1870="","",IF(A1870="","ERRO: falta ID do registro",IF(COUNTIF(ex_id,A1870)&gt;1,"ERRO: ID do registro duplicado",IF(NOT(ISNUMBER(H1870)),"ERRO: data realizada ausente ou inválida",IF(AND(ISNUMBER(pcmd_emissao),N(H1870)&gt;N(pcmd_emissao)),"Verificar: realizada após a emissão","OK")))))</f>
        <v/>
      </c>
      <c r="S1870" s="53" t="n"/>
    </row>
    <row r="1871">
      <c r="A1871" s="25" t="n"/>
      <c r="B1871" s="29" t="n"/>
      <c r="C1871" s="25" t="n"/>
      <c r="D1871" s="23">
        <f>IF(OR(B1871="",C1871=""),"",B1871&amp;"|"&amp;C1871)</f>
        <v/>
      </c>
      <c r="E1871" s="29" t="n"/>
      <c r="F1871" s="52" t="n"/>
      <c r="G1871" s="49" t="n"/>
      <c r="H1871" s="49" t="n"/>
      <c r="I1871" s="30">
        <f>IF(OR(D1871="",NOT(ISNUMBER(G1871))),"",D1871&amp;"|"&amp;YEAR(G1871)&amp;"-"&amp;RIGHT("0"&amp;MONTH(G1871),2)&amp;"-"&amp;RIGHT("0"&amp;DAY(G1871),2))</f>
        <v/>
      </c>
      <c r="J1871" s="52" t="n"/>
      <c r="K1871" s="25" t="n"/>
      <c r="L1871" s="29" t="n"/>
      <c r="M1871" s="25" t="n"/>
      <c r="N1871" s="25" t="n"/>
      <c r="O1871" s="23">
        <f>IF(A1871&amp;B1871&amp;C1871="","",IF(I1871="","Sem vínculo",IF(COUNTIF(oc_chave,I1871)&gt;0,"Vinculada","Previsão não encontrada")))</f>
        <v/>
      </c>
      <c r="P1871" s="39">
        <f>IF(ISNUMBER(H1871),YEAR(H1871),"")</f>
        <v/>
      </c>
      <c r="Q1871" s="23">
        <f>IF(D1871="","",IF(COUNTIF(pl_chave,D1871)&gt;0,"No plano atual","Fora do plano: histórico preservado"))</f>
        <v/>
      </c>
      <c r="R1871" s="23">
        <f>IF(A1871&amp;B1871&amp;C1871="","",IF(A1871="","ERRO: falta ID do registro",IF(COUNTIF(ex_id,A1871)&gt;1,"ERRO: ID do registro duplicado",IF(NOT(ISNUMBER(H1871)),"ERRO: data realizada ausente ou inválida",IF(AND(ISNUMBER(pcmd_emissao),N(H1871)&gt;N(pcmd_emissao)),"Verificar: realizada após a emissão","OK")))))</f>
        <v/>
      </c>
      <c r="S1871" s="53" t="n"/>
    </row>
    <row r="1872">
      <c r="A1872" s="25" t="n"/>
      <c r="B1872" s="29" t="n"/>
      <c r="C1872" s="25" t="n"/>
      <c r="D1872" s="23">
        <f>IF(OR(B1872="",C1872=""),"",B1872&amp;"|"&amp;C1872)</f>
        <v/>
      </c>
      <c r="E1872" s="29" t="n"/>
      <c r="F1872" s="52" t="n"/>
      <c r="G1872" s="49" t="n"/>
      <c r="H1872" s="49" t="n"/>
      <c r="I1872" s="30">
        <f>IF(OR(D1872="",NOT(ISNUMBER(G1872))),"",D1872&amp;"|"&amp;YEAR(G1872)&amp;"-"&amp;RIGHT("0"&amp;MONTH(G1872),2)&amp;"-"&amp;RIGHT("0"&amp;DAY(G1872),2))</f>
        <v/>
      </c>
      <c r="J1872" s="52" t="n"/>
      <c r="K1872" s="25" t="n"/>
      <c r="L1872" s="29" t="n"/>
      <c r="M1872" s="25" t="n"/>
      <c r="N1872" s="25" t="n"/>
      <c r="O1872" s="23">
        <f>IF(A1872&amp;B1872&amp;C1872="","",IF(I1872="","Sem vínculo",IF(COUNTIF(oc_chave,I1872)&gt;0,"Vinculada","Previsão não encontrada")))</f>
        <v/>
      </c>
      <c r="P1872" s="39">
        <f>IF(ISNUMBER(H1872),YEAR(H1872),"")</f>
        <v/>
      </c>
      <c r="Q1872" s="23">
        <f>IF(D1872="","",IF(COUNTIF(pl_chave,D1872)&gt;0,"No plano atual","Fora do plano: histórico preservado"))</f>
        <v/>
      </c>
      <c r="R1872" s="23">
        <f>IF(A1872&amp;B1872&amp;C1872="","",IF(A1872="","ERRO: falta ID do registro",IF(COUNTIF(ex_id,A1872)&gt;1,"ERRO: ID do registro duplicado",IF(NOT(ISNUMBER(H1872)),"ERRO: data realizada ausente ou inválida",IF(AND(ISNUMBER(pcmd_emissao),N(H1872)&gt;N(pcmd_emissao)),"Verificar: realizada após a emissão","OK")))))</f>
        <v/>
      </c>
      <c r="S1872" s="53" t="n"/>
    </row>
    <row r="1873">
      <c r="A1873" s="25" t="n"/>
      <c r="B1873" s="29" t="n"/>
      <c r="C1873" s="25" t="n"/>
      <c r="D1873" s="23">
        <f>IF(OR(B1873="",C1873=""),"",B1873&amp;"|"&amp;C1873)</f>
        <v/>
      </c>
      <c r="E1873" s="29" t="n"/>
      <c r="F1873" s="52" t="n"/>
      <c r="G1873" s="49" t="n"/>
      <c r="H1873" s="49" t="n"/>
      <c r="I1873" s="30">
        <f>IF(OR(D1873="",NOT(ISNUMBER(G1873))),"",D1873&amp;"|"&amp;YEAR(G1873)&amp;"-"&amp;RIGHT("0"&amp;MONTH(G1873),2)&amp;"-"&amp;RIGHT("0"&amp;DAY(G1873),2))</f>
        <v/>
      </c>
      <c r="J1873" s="52" t="n"/>
      <c r="K1873" s="25" t="n"/>
      <c r="L1873" s="29" t="n"/>
      <c r="M1873" s="25" t="n"/>
      <c r="N1873" s="25" t="n"/>
      <c r="O1873" s="23">
        <f>IF(A1873&amp;B1873&amp;C1873="","",IF(I1873="","Sem vínculo",IF(COUNTIF(oc_chave,I1873)&gt;0,"Vinculada","Previsão não encontrada")))</f>
        <v/>
      </c>
      <c r="P1873" s="39">
        <f>IF(ISNUMBER(H1873),YEAR(H1873),"")</f>
        <v/>
      </c>
      <c r="Q1873" s="23">
        <f>IF(D1873="","",IF(COUNTIF(pl_chave,D1873)&gt;0,"No plano atual","Fora do plano: histórico preservado"))</f>
        <v/>
      </c>
      <c r="R1873" s="23">
        <f>IF(A1873&amp;B1873&amp;C1873="","",IF(A1873="","ERRO: falta ID do registro",IF(COUNTIF(ex_id,A1873)&gt;1,"ERRO: ID do registro duplicado",IF(NOT(ISNUMBER(H1873)),"ERRO: data realizada ausente ou inválida",IF(AND(ISNUMBER(pcmd_emissao),N(H1873)&gt;N(pcmd_emissao)),"Verificar: realizada após a emissão","OK")))))</f>
        <v/>
      </c>
      <c r="S1873" s="53" t="n"/>
    </row>
    <row r="1874">
      <c r="A1874" s="25" t="n"/>
      <c r="B1874" s="29" t="n"/>
      <c r="C1874" s="25" t="n"/>
      <c r="D1874" s="23">
        <f>IF(OR(B1874="",C1874=""),"",B1874&amp;"|"&amp;C1874)</f>
        <v/>
      </c>
      <c r="E1874" s="29" t="n"/>
      <c r="F1874" s="52" t="n"/>
      <c r="G1874" s="49" t="n"/>
      <c r="H1874" s="49" t="n"/>
      <c r="I1874" s="30">
        <f>IF(OR(D1874="",NOT(ISNUMBER(G1874))),"",D1874&amp;"|"&amp;YEAR(G1874)&amp;"-"&amp;RIGHT("0"&amp;MONTH(G1874),2)&amp;"-"&amp;RIGHT("0"&amp;DAY(G1874),2))</f>
        <v/>
      </c>
      <c r="J1874" s="52" t="n"/>
      <c r="K1874" s="25" t="n"/>
      <c r="L1874" s="29" t="n"/>
      <c r="M1874" s="25" t="n"/>
      <c r="N1874" s="25" t="n"/>
      <c r="O1874" s="23">
        <f>IF(A1874&amp;B1874&amp;C1874="","",IF(I1874="","Sem vínculo",IF(COUNTIF(oc_chave,I1874)&gt;0,"Vinculada","Previsão não encontrada")))</f>
        <v/>
      </c>
      <c r="P1874" s="39">
        <f>IF(ISNUMBER(H1874),YEAR(H1874),"")</f>
        <v/>
      </c>
      <c r="Q1874" s="23">
        <f>IF(D1874="","",IF(COUNTIF(pl_chave,D1874)&gt;0,"No plano atual","Fora do plano: histórico preservado"))</f>
        <v/>
      </c>
      <c r="R1874" s="23">
        <f>IF(A1874&amp;B1874&amp;C1874="","",IF(A1874="","ERRO: falta ID do registro",IF(COUNTIF(ex_id,A1874)&gt;1,"ERRO: ID do registro duplicado",IF(NOT(ISNUMBER(H1874)),"ERRO: data realizada ausente ou inválida",IF(AND(ISNUMBER(pcmd_emissao),N(H1874)&gt;N(pcmd_emissao)),"Verificar: realizada após a emissão","OK")))))</f>
        <v/>
      </c>
      <c r="S1874" s="53" t="n"/>
    </row>
    <row r="1875">
      <c r="A1875" s="25" t="n"/>
      <c r="B1875" s="29" t="n"/>
      <c r="C1875" s="25" t="n"/>
      <c r="D1875" s="23">
        <f>IF(OR(B1875="",C1875=""),"",B1875&amp;"|"&amp;C1875)</f>
        <v/>
      </c>
      <c r="E1875" s="29" t="n"/>
      <c r="F1875" s="52" t="n"/>
      <c r="G1875" s="49" t="n"/>
      <c r="H1875" s="49" t="n"/>
      <c r="I1875" s="30">
        <f>IF(OR(D1875="",NOT(ISNUMBER(G1875))),"",D1875&amp;"|"&amp;YEAR(G1875)&amp;"-"&amp;RIGHT("0"&amp;MONTH(G1875),2)&amp;"-"&amp;RIGHT("0"&amp;DAY(G1875),2))</f>
        <v/>
      </c>
      <c r="J1875" s="52" t="n"/>
      <c r="K1875" s="25" t="n"/>
      <c r="L1875" s="29" t="n"/>
      <c r="M1875" s="25" t="n"/>
      <c r="N1875" s="25" t="n"/>
      <c r="O1875" s="23">
        <f>IF(A1875&amp;B1875&amp;C1875="","",IF(I1875="","Sem vínculo",IF(COUNTIF(oc_chave,I1875)&gt;0,"Vinculada","Previsão não encontrada")))</f>
        <v/>
      </c>
      <c r="P1875" s="39">
        <f>IF(ISNUMBER(H1875),YEAR(H1875),"")</f>
        <v/>
      </c>
      <c r="Q1875" s="23">
        <f>IF(D1875="","",IF(COUNTIF(pl_chave,D1875)&gt;0,"No plano atual","Fora do plano: histórico preservado"))</f>
        <v/>
      </c>
      <c r="R1875" s="23">
        <f>IF(A1875&amp;B1875&amp;C1875="","",IF(A1875="","ERRO: falta ID do registro",IF(COUNTIF(ex_id,A1875)&gt;1,"ERRO: ID do registro duplicado",IF(NOT(ISNUMBER(H1875)),"ERRO: data realizada ausente ou inválida",IF(AND(ISNUMBER(pcmd_emissao),N(H1875)&gt;N(pcmd_emissao)),"Verificar: realizada após a emissão","OK")))))</f>
        <v/>
      </c>
      <c r="S1875" s="53" t="n"/>
    </row>
    <row r="1876">
      <c r="A1876" s="25" t="n"/>
      <c r="B1876" s="29" t="n"/>
      <c r="C1876" s="25" t="n"/>
      <c r="D1876" s="23">
        <f>IF(OR(B1876="",C1876=""),"",B1876&amp;"|"&amp;C1876)</f>
        <v/>
      </c>
      <c r="E1876" s="29" t="n"/>
      <c r="F1876" s="52" t="n"/>
      <c r="G1876" s="49" t="n"/>
      <c r="H1876" s="49" t="n"/>
      <c r="I1876" s="30">
        <f>IF(OR(D1876="",NOT(ISNUMBER(G1876))),"",D1876&amp;"|"&amp;YEAR(G1876)&amp;"-"&amp;RIGHT("0"&amp;MONTH(G1876),2)&amp;"-"&amp;RIGHT("0"&amp;DAY(G1876),2))</f>
        <v/>
      </c>
      <c r="J1876" s="52" t="n"/>
      <c r="K1876" s="25" t="n"/>
      <c r="L1876" s="29" t="n"/>
      <c r="M1876" s="25" t="n"/>
      <c r="N1876" s="25" t="n"/>
      <c r="O1876" s="23">
        <f>IF(A1876&amp;B1876&amp;C1876="","",IF(I1876="","Sem vínculo",IF(COUNTIF(oc_chave,I1876)&gt;0,"Vinculada","Previsão não encontrada")))</f>
        <v/>
      </c>
      <c r="P1876" s="39">
        <f>IF(ISNUMBER(H1876),YEAR(H1876),"")</f>
        <v/>
      </c>
      <c r="Q1876" s="23">
        <f>IF(D1876="","",IF(COUNTIF(pl_chave,D1876)&gt;0,"No plano atual","Fora do plano: histórico preservado"))</f>
        <v/>
      </c>
      <c r="R1876" s="23">
        <f>IF(A1876&amp;B1876&amp;C1876="","",IF(A1876="","ERRO: falta ID do registro",IF(COUNTIF(ex_id,A1876)&gt;1,"ERRO: ID do registro duplicado",IF(NOT(ISNUMBER(H1876)),"ERRO: data realizada ausente ou inválida",IF(AND(ISNUMBER(pcmd_emissao),N(H1876)&gt;N(pcmd_emissao)),"Verificar: realizada após a emissão","OK")))))</f>
        <v/>
      </c>
      <c r="S1876" s="53" t="n"/>
    </row>
    <row r="1877">
      <c r="A1877" s="25" t="n"/>
      <c r="B1877" s="29" t="n"/>
      <c r="C1877" s="25" t="n"/>
      <c r="D1877" s="23">
        <f>IF(OR(B1877="",C1877=""),"",B1877&amp;"|"&amp;C1877)</f>
        <v/>
      </c>
      <c r="E1877" s="29" t="n"/>
      <c r="F1877" s="52" t="n"/>
      <c r="G1877" s="49" t="n"/>
      <c r="H1877" s="49" t="n"/>
      <c r="I1877" s="30">
        <f>IF(OR(D1877="",NOT(ISNUMBER(G1877))),"",D1877&amp;"|"&amp;YEAR(G1877)&amp;"-"&amp;RIGHT("0"&amp;MONTH(G1877),2)&amp;"-"&amp;RIGHT("0"&amp;DAY(G1877),2))</f>
        <v/>
      </c>
      <c r="J1877" s="52" t="n"/>
      <c r="K1877" s="25" t="n"/>
      <c r="L1877" s="29" t="n"/>
      <c r="M1877" s="25" t="n"/>
      <c r="N1877" s="25" t="n"/>
      <c r="O1877" s="23">
        <f>IF(A1877&amp;B1877&amp;C1877="","",IF(I1877="","Sem vínculo",IF(COUNTIF(oc_chave,I1877)&gt;0,"Vinculada","Previsão não encontrada")))</f>
        <v/>
      </c>
      <c r="P1877" s="39">
        <f>IF(ISNUMBER(H1877),YEAR(H1877),"")</f>
        <v/>
      </c>
      <c r="Q1877" s="23">
        <f>IF(D1877="","",IF(COUNTIF(pl_chave,D1877)&gt;0,"No plano atual","Fora do plano: histórico preservado"))</f>
        <v/>
      </c>
      <c r="R1877" s="23">
        <f>IF(A1877&amp;B1877&amp;C1877="","",IF(A1877="","ERRO: falta ID do registro",IF(COUNTIF(ex_id,A1877)&gt;1,"ERRO: ID do registro duplicado",IF(NOT(ISNUMBER(H1877)),"ERRO: data realizada ausente ou inválida",IF(AND(ISNUMBER(pcmd_emissao),N(H1877)&gt;N(pcmd_emissao)),"Verificar: realizada após a emissão","OK")))))</f>
        <v/>
      </c>
      <c r="S1877" s="53" t="n"/>
    </row>
    <row r="1878">
      <c r="A1878" s="25" t="n"/>
      <c r="B1878" s="29" t="n"/>
      <c r="C1878" s="25" t="n"/>
      <c r="D1878" s="23">
        <f>IF(OR(B1878="",C1878=""),"",B1878&amp;"|"&amp;C1878)</f>
        <v/>
      </c>
      <c r="E1878" s="29" t="n"/>
      <c r="F1878" s="52" t="n"/>
      <c r="G1878" s="49" t="n"/>
      <c r="H1878" s="49" t="n"/>
      <c r="I1878" s="30">
        <f>IF(OR(D1878="",NOT(ISNUMBER(G1878))),"",D1878&amp;"|"&amp;YEAR(G1878)&amp;"-"&amp;RIGHT("0"&amp;MONTH(G1878),2)&amp;"-"&amp;RIGHT("0"&amp;DAY(G1878),2))</f>
        <v/>
      </c>
      <c r="J1878" s="52" t="n"/>
      <c r="K1878" s="25" t="n"/>
      <c r="L1878" s="29" t="n"/>
      <c r="M1878" s="25" t="n"/>
      <c r="N1878" s="25" t="n"/>
      <c r="O1878" s="23">
        <f>IF(A1878&amp;B1878&amp;C1878="","",IF(I1878="","Sem vínculo",IF(COUNTIF(oc_chave,I1878)&gt;0,"Vinculada","Previsão não encontrada")))</f>
        <v/>
      </c>
      <c r="P1878" s="39">
        <f>IF(ISNUMBER(H1878),YEAR(H1878),"")</f>
        <v/>
      </c>
      <c r="Q1878" s="23">
        <f>IF(D1878="","",IF(COUNTIF(pl_chave,D1878)&gt;0,"No plano atual","Fora do plano: histórico preservado"))</f>
        <v/>
      </c>
      <c r="R1878" s="23">
        <f>IF(A1878&amp;B1878&amp;C1878="","",IF(A1878="","ERRO: falta ID do registro",IF(COUNTIF(ex_id,A1878)&gt;1,"ERRO: ID do registro duplicado",IF(NOT(ISNUMBER(H1878)),"ERRO: data realizada ausente ou inválida",IF(AND(ISNUMBER(pcmd_emissao),N(H1878)&gt;N(pcmd_emissao)),"Verificar: realizada após a emissão","OK")))))</f>
        <v/>
      </c>
      <c r="S1878" s="53" t="n"/>
    </row>
    <row r="1879">
      <c r="A1879" s="25" t="n"/>
      <c r="B1879" s="29" t="n"/>
      <c r="C1879" s="25" t="n"/>
      <c r="D1879" s="23">
        <f>IF(OR(B1879="",C1879=""),"",B1879&amp;"|"&amp;C1879)</f>
        <v/>
      </c>
      <c r="E1879" s="29" t="n"/>
      <c r="F1879" s="52" t="n"/>
      <c r="G1879" s="49" t="n"/>
      <c r="H1879" s="49" t="n"/>
      <c r="I1879" s="30">
        <f>IF(OR(D1879="",NOT(ISNUMBER(G1879))),"",D1879&amp;"|"&amp;YEAR(G1879)&amp;"-"&amp;RIGHT("0"&amp;MONTH(G1879),2)&amp;"-"&amp;RIGHT("0"&amp;DAY(G1879),2))</f>
        <v/>
      </c>
      <c r="J1879" s="52" t="n"/>
      <c r="K1879" s="25" t="n"/>
      <c r="L1879" s="29" t="n"/>
      <c r="M1879" s="25" t="n"/>
      <c r="N1879" s="25" t="n"/>
      <c r="O1879" s="23">
        <f>IF(A1879&amp;B1879&amp;C1879="","",IF(I1879="","Sem vínculo",IF(COUNTIF(oc_chave,I1879)&gt;0,"Vinculada","Previsão não encontrada")))</f>
        <v/>
      </c>
      <c r="P1879" s="39">
        <f>IF(ISNUMBER(H1879),YEAR(H1879),"")</f>
        <v/>
      </c>
      <c r="Q1879" s="23">
        <f>IF(D1879="","",IF(COUNTIF(pl_chave,D1879)&gt;0,"No plano atual","Fora do plano: histórico preservado"))</f>
        <v/>
      </c>
      <c r="R1879" s="23">
        <f>IF(A1879&amp;B1879&amp;C1879="","",IF(A1879="","ERRO: falta ID do registro",IF(COUNTIF(ex_id,A1879)&gt;1,"ERRO: ID do registro duplicado",IF(NOT(ISNUMBER(H1879)),"ERRO: data realizada ausente ou inválida",IF(AND(ISNUMBER(pcmd_emissao),N(H1879)&gt;N(pcmd_emissao)),"Verificar: realizada após a emissão","OK")))))</f>
        <v/>
      </c>
      <c r="S1879" s="53" t="n"/>
    </row>
    <row r="1880">
      <c r="A1880" s="25" t="n"/>
      <c r="B1880" s="29" t="n"/>
      <c r="C1880" s="25" t="n"/>
      <c r="D1880" s="23">
        <f>IF(OR(B1880="",C1880=""),"",B1880&amp;"|"&amp;C1880)</f>
        <v/>
      </c>
      <c r="E1880" s="29" t="n"/>
      <c r="F1880" s="52" t="n"/>
      <c r="G1880" s="49" t="n"/>
      <c r="H1880" s="49" t="n"/>
      <c r="I1880" s="30">
        <f>IF(OR(D1880="",NOT(ISNUMBER(G1880))),"",D1880&amp;"|"&amp;YEAR(G1880)&amp;"-"&amp;RIGHT("0"&amp;MONTH(G1880),2)&amp;"-"&amp;RIGHT("0"&amp;DAY(G1880),2))</f>
        <v/>
      </c>
      <c r="J1880" s="52" t="n"/>
      <c r="K1880" s="25" t="n"/>
      <c r="L1880" s="29" t="n"/>
      <c r="M1880" s="25" t="n"/>
      <c r="N1880" s="25" t="n"/>
      <c r="O1880" s="23">
        <f>IF(A1880&amp;B1880&amp;C1880="","",IF(I1880="","Sem vínculo",IF(COUNTIF(oc_chave,I1880)&gt;0,"Vinculada","Previsão não encontrada")))</f>
        <v/>
      </c>
      <c r="P1880" s="39">
        <f>IF(ISNUMBER(H1880),YEAR(H1880),"")</f>
        <v/>
      </c>
      <c r="Q1880" s="23">
        <f>IF(D1880="","",IF(COUNTIF(pl_chave,D1880)&gt;0,"No plano atual","Fora do plano: histórico preservado"))</f>
        <v/>
      </c>
      <c r="R1880" s="23">
        <f>IF(A1880&amp;B1880&amp;C1880="","",IF(A1880="","ERRO: falta ID do registro",IF(COUNTIF(ex_id,A1880)&gt;1,"ERRO: ID do registro duplicado",IF(NOT(ISNUMBER(H1880)),"ERRO: data realizada ausente ou inválida",IF(AND(ISNUMBER(pcmd_emissao),N(H1880)&gt;N(pcmd_emissao)),"Verificar: realizada após a emissão","OK")))))</f>
        <v/>
      </c>
      <c r="S1880" s="53" t="n"/>
    </row>
    <row r="1881">
      <c r="A1881" s="25" t="n"/>
      <c r="B1881" s="29" t="n"/>
      <c r="C1881" s="25" t="n"/>
      <c r="D1881" s="23">
        <f>IF(OR(B1881="",C1881=""),"",B1881&amp;"|"&amp;C1881)</f>
        <v/>
      </c>
      <c r="E1881" s="29" t="n"/>
      <c r="F1881" s="52" t="n"/>
      <c r="G1881" s="49" t="n"/>
      <c r="H1881" s="49" t="n"/>
      <c r="I1881" s="30">
        <f>IF(OR(D1881="",NOT(ISNUMBER(G1881))),"",D1881&amp;"|"&amp;YEAR(G1881)&amp;"-"&amp;RIGHT("0"&amp;MONTH(G1881),2)&amp;"-"&amp;RIGHT("0"&amp;DAY(G1881),2))</f>
        <v/>
      </c>
      <c r="J1881" s="52" t="n"/>
      <c r="K1881" s="25" t="n"/>
      <c r="L1881" s="29" t="n"/>
      <c r="M1881" s="25" t="n"/>
      <c r="N1881" s="25" t="n"/>
      <c r="O1881" s="23">
        <f>IF(A1881&amp;B1881&amp;C1881="","",IF(I1881="","Sem vínculo",IF(COUNTIF(oc_chave,I1881)&gt;0,"Vinculada","Previsão não encontrada")))</f>
        <v/>
      </c>
      <c r="P1881" s="39">
        <f>IF(ISNUMBER(H1881),YEAR(H1881),"")</f>
        <v/>
      </c>
      <c r="Q1881" s="23">
        <f>IF(D1881="","",IF(COUNTIF(pl_chave,D1881)&gt;0,"No plano atual","Fora do plano: histórico preservado"))</f>
        <v/>
      </c>
      <c r="R1881" s="23">
        <f>IF(A1881&amp;B1881&amp;C1881="","",IF(A1881="","ERRO: falta ID do registro",IF(COUNTIF(ex_id,A1881)&gt;1,"ERRO: ID do registro duplicado",IF(NOT(ISNUMBER(H1881)),"ERRO: data realizada ausente ou inválida",IF(AND(ISNUMBER(pcmd_emissao),N(H1881)&gt;N(pcmd_emissao)),"Verificar: realizada após a emissão","OK")))))</f>
        <v/>
      </c>
      <c r="S1881" s="53" t="n"/>
    </row>
    <row r="1882">
      <c r="A1882" s="25" t="n"/>
      <c r="B1882" s="29" t="n"/>
      <c r="C1882" s="25" t="n"/>
      <c r="D1882" s="23">
        <f>IF(OR(B1882="",C1882=""),"",B1882&amp;"|"&amp;C1882)</f>
        <v/>
      </c>
      <c r="E1882" s="29" t="n"/>
      <c r="F1882" s="52" t="n"/>
      <c r="G1882" s="49" t="n"/>
      <c r="H1882" s="49" t="n"/>
      <c r="I1882" s="30">
        <f>IF(OR(D1882="",NOT(ISNUMBER(G1882))),"",D1882&amp;"|"&amp;YEAR(G1882)&amp;"-"&amp;RIGHT("0"&amp;MONTH(G1882),2)&amp;"-"&amp;RIGHT("0"&amp;DAY(G1882),2))</f>
        <v/>
      </c>
      <c r="J1882" s="52" t="n"/>
      <c r="K1882" s="25" t="n"/>
      <c r="L1882" s="29" t="n"/>
      <c r="M1882" s="25" t="n"/>
      <c r="N1882" s="25" t="n"/>
      <c r="O1882" s="23">
        <f>IF(A1882&amp;B1882&amp;C1882="","",IF(I1882="","Sem vínculo",IF(COUNTIF(oc_chave,I1882)&gt;0,"Vinculada","Previsão não encontrada")))</f>
        <v/>
      </c>
      <c r="P1882" s="39">
        <f>IF(ISNUMBER(H1882),YEAR(H1882),"")</f>
        <v/>
      </c>
      <c r="Q1882" s="23">
        <f>IF(D1882="","",IF(COUNTIF(pl_chave,D1882)&gt;0,"No plano atual","Fora do plano: histórico preservado"))</f>
        <v/>
      </c>
      <c r="R1882" s="23">
        <f>IF(A1882&amp;B1882&amp;C1882="","",IF(A1882="","ERRO: falta ID do registro",IF(COUNTIF(ex_id,A1882)&gt;1,"ERRO: ID do registro duplicado",IF(NOT(ISNUMBER(H1882)),"ERRO: data realizada ausente ou inválida",IF(AND(ISNUMBER(pcmd_emissao),N(H1882)&gt;N(pcmd_emissao)),"Verificar: realizada após a emissão","OK")))))</f>
        <v/>
      </c>
      <c r="S1882" s="53" t="n"/>
    </row>
    <row r="1883">
      <c r="A1883" s="25" t="n"/>
      <c r="B1883" s="29" t="n"/>
      <c r="C1883" s="25" t="n"/>
      <c r="D1883" s="23">
        <f>IF(OR(B1883="",C1883=""),"",B1883&amp;"|"&amp;C1883)</f>
        <v/>
      </c>
      <c r="E1883" s="29" t="n"/>
      <c r="F1883" s="52" t="n"/>
      <c r="G1883" s="49" t="n"/>
      <c r="H1883" s="49" t="n"/>
      <c r="I1883" s="30">
        <f>IF(OR(D1883="",NOT(ISNUMBER(G1883))),"",D1883&amp;"|"&amp;YEAR(G1883)&amp;"-"&amp;RIGHT("0"&amp;MONTH(G1883),2)&amp;"-"&amp;RIGHT("0"&amp;DAY(G1883),2))</f>
        <v/>
      </c>
      <c r="J1883" s="52" t="n"/>
      <c r="K1883" s="25" t="n"/>
      <c r="L1883" s="29" t="n"/>
      <c r="M1883" s="25" t="n"/>
      <c r="N1883" s="25" t="n"/>
      <c r="O1883" s="23">
        <f>IF(A1883&amp;B1883&amp;C1883="","",IF(I1883="","Sem vínculo",IF(COUNTIF(oc_chave,I1883)&gt;0,"Vinculada","Previsão não encontrada")))</f>
        <v/>
      </c>
      <c r="P1883" s="39">
        <f>IF(ISNUMBER(H1883),YEAR(H1883),"")</f>
        <v/>
      </c>
      <c r="Q1883" s="23">
        <f>IF(D1883="","",IF(COUNTIF(pl_chave,D1883)&gt;0,"No plano atual","Fora do plano: histórico preservado"))</f>
        <v/>
      </c>
      <c r="R1883" s="23">
        <f>IF(A1883&amp;B1883&amp;C1883="","",IF(A1883="","ERRO: falta ID do registro",IF(COUNTIF(ex_id,A1883)&gt;1,"ERRO: ID do registro duplicado",IF(NOT(ISNUMBER(H1883)),"ERRO: data realizada ausente ou inválida",IF(AND(ISNUMBER(pcmd_emissao),N(H1883)&gt;N(pcmd_emissao)),"Verificar: realizada após a emissão","OK")))))</f>
        <v/>
      </c>
      <c r="S1883" s="53" t="n"/>
    </row>
    <row r="1884">
      <c r="A1884" s="25" t="n"/>
      <c r="B1884" s="29" t="n"/>
      <c r="C1884" s="25" t="n"/>
      <c r="D1884" s="23">
        <f>IF(OR(B1884="",C1884=""),"",B1884&amp;"|"&amp;C1884)</f>
        <v/>
      </c>
      <c r="E1884" s="29" t="n"/>
      <c r="F1884" s="52" t="n"/>
      <c r="G1884" s="49" t="n"/>
      <c r="H1884" s="49" t="n"/>
      <c r="I1884" s="30">
        <f>IF(OR(D1884="",NOT(ISNUMBER(G1884))),"",D1884&amp;"|"&amp;YEAR(G1884)&amp;"-"&amp;RIGHT("0"&amp;MONTH(G1884),2)&amp;"-"&amp;RIGHT("0"&amp;DAY(G1884),2))</f>
        <v/>
      </c>
      <c r="J1884" s="52" t="n"/>
      <c r="K1884" s="25" t="n"/>
      <c r="L1884" s="29" t="n"/>
      <c r="M1884" s="25" t="n"/>
      <c r="N1884" s="25" t="n"/>
      <c r="O1884" s="23">
        <f>IF(A1884&amp;B1884&amp;C1884="","",IF(I1884="","Sem vínculo",IF(COUNTIF(oc_chave,I1884)&gt;0,"Vinculada","Previsão não encontrada")))</f>
        <v/>
      </c>
      <c r="P1884" s="39">
        <f>IF(ISNUMBER(H1884),YEAR(H1884),"")</f>
        <v/>
      </c>
      <c r="Q1884" s="23">
        <f>IF(D1884="","",IF(COUNTIF(pl_chave,D1884)&gt;0,"No plano atual","Fora do plano: histórico preservado"))</f>
        <v/>
      </c>
      <c r="R1884" s="23">
        <f>IF(A1884&amp;B1884&amp;C1884="","",IF(A1884="","ERRO: falta ID do registro",IF(COUNTIF(ex_id,A1884)&gt;1,"ERRO: ID do registro duplicado",IF(NOT(ISNUMBER(H1884)),"ERRO: data realizada ausente ou inválida",IF(AND(ISNUMBER(pcmd_emissao),N(H1884)&gt;N(pcmd_emissao)),"Verificar: realizada após a emissão","OK")))))</f>
        <v/>
      </c>
      <c r="S1884" s="53" t="n"/>
    </row>
    <row r="1885">
      <c r="A1885" s="25" t="n"/>
      <c r="B1885" s="29" t="n"/>
      <c r="C1885" s="25" t="n"/>
      <c r="D1885" s="23">
        <f>IF(OR(B1885="",C1885=""),"",B1885&amp;"|"&amp;C1885)</f>
        <v/>
      </c>
      <c r="E1885" s="29" t="n"/>
      <c r="F1885" s="52" t="n"/>
      <c r="G1885" s="49" t="n"/>
      <c r="H1885" s="49" t="n"/>
      <c r="I1885" s="30">
        <f>IF(OR(D1885="",NOT(ISNUMBER(G1885))),"",D1885&amp;"|"&amp;YEAR(G1885)&amp;"-"&amp;RIGHT("0"&amp;MONTH(G1885),2)&amp;"-"&amp;RIGHT("0"&amp;DAY(G1885),2))</f>
        <v/>
      </c>
      <c r="J1885" s="52" t="n"/>
      <c r="K1885" s="25" t="n"/>
      <c r="L1885" s="29" t="n"/>
      <c r="M1885" s="25" t="n"/>
      <c r="N1885" s="25" t="n"/>
      <c r="O1885" s="23">
        <f>IF(A1885&amp;B1885&amp;C1885="","",IF(I1885="","Sem vínculo",IF(COUNTIF(oc_chave,I1885)&gt;0,"Vinculada","Previsão não encontrada")))</f>
        <v/>
      </c>
      <c r="P1885" s="39">
        <f>IF(ISNUMBER(H1885),YEAR(H1885),"")</f>
        <v/>
      </c>
      <c r="Q1885" s="23">
        <f>IF(D1885="","",IF(COUNTIF(pl_chave,D1885)&gt;0,"No plano atual","Fora do plano: histórico preservado"))</f>
        <v/>
      </c>
      <c r="R1885" s="23">
        <f>IF(A1885&amp;B1885&amp;C1885="","",IF(A1885="","ERRO: falta ID do registro",IF(COUNTIF(ex_id,A1885)&gt;1,"ERRO: ID do registro duplicado",IF(NOT(ISNUMBER(H1885)),"ERRO: data realizada ausente ou inválida",IF(AND(ISNUMBER(pcmd_emissao),N(H1885)&gt;N(pcmd_emissao)),"Verificar: realizada após a emissão","OK")))))</f>
        <v/>
      </c>
      <c r="S1885" s="53" t="n"/>
    </row>
    <row r="1886">
      <c r="A1886" s="25" t="n"/>
      <c r="B1886" s="29" t="n"/>
      <c r="C1886" s="25" t="n"/>
      <c r="D1886" s="23">
        <f>IF(OR(B1886="",C1886=""),"",B1886&amp;"|"&amp;C1886)</f>
        <v/>
      </c>
      <c r="E1886" s="29" t="n"/>
      <c r="F1886" s="52" t="n"/>
      <c r="G1886" s="49" t="n"/>
      <c r="H1886" s="49" t="n"/>
      <c r="I1886" s="30">
        <f>IF(OR(D1886="",NOT(ISNUMBER(G1886))),"",D1886&amp;"|"&amp;YEAR(G1886)&amp;"-"&amp;RIGHT("0"&amp;MONTH(G1886),2)&amp;"-"&amp;RIGHT("0"&amp;DAY(G1886),2))</f>
        <v/>
      </c>
      <c r="J1886" s="52" t="n"/>
      <c r="K1886" s="25" t="n"/>
      <c r="L1886" s="29" t="n"/>
      <c r="M1886" s="25" t="n"/>
      <c r="N1886" s="25" t="n"/>
      <c r="O1886" s="23">
        <f>IF(A1886&amp;B1886&amp;C1886="","",IF(I1886="","Sem vínculo",IF(COUNTIF(oc_chave,I1886)&gt;0,"Vinculada","Previsão não encontrada")))</f>
        <v/>
      </c>
      <c r="P1886" s="39">
        <f>IF(ISNUMBER(H1886),YEAR(H1886),"")</f>
        <v/>
      </c>
      <c r="Q1886" s="23">
        <f>IF(D1886="","",IF(COUNTIF(pl_chave,D1886)&gt;0,"No plano atual","Fora do plano: histórico preservado"))</f>
        <v/>
      </c>
      <c r="R1886" s="23">
        <f>IF(A1886&amp;B1886&amp;C1886="","",IF(A1886="","ERRO: falta ID do registro",IF(COUNTIF(ex_id,A1886)&gt;1,"ERRO: ID do registro duplicado",IF(NOT(ISNUMBER(H1886)),"ERRO: data realizada ausente ou inválida",IF(AND(ISNUMBER(pcmd_emissao),N(H1886)&gt;N(pcmd_emissao)),"Verificar: realizada após a emissão","OK")))))</f>
        <v/>
      </c>
      <c r="S1886" s="53" t="n"/>
    </row>
    <row r="1887">
      <c r="A1887" s="25" t="n"/>
      <c r="B1887" s="29" t="n"/>
      <c r="C1887" s="25" t="n"/>
      <c r="D1887" s="23">
        <f>IF(OR(B1887="",C1887=""),"",B1887&amp;"|"&amp;C1887)</f>
        <v/>
      </c>
      <c r="E1887" s="29" t="n"/>
      <c r="F1887" s="52" t="n"/>
      <c r="G1887" s="49" t="n"/>
      <c r="H1887" s="49" t="n"/>
      <c r="I1887" s="30">
        <f>IF(OR(D1887="",NOT(ISNUMBER(G1887))),"",D1887&amp;"|"&amp;YEAR(G1887)&amp;"-"&amp;RIGHT("0"&amp;MONTH(G1887),2)&amp;"-"&amp;RIGHT("0"&amp;DAY(G1887),2))</f>
        <v/>
      </c>
      <c r="J1887" s="52" t="n"/>
      <c r="K1887" s="25" t="n"/>
      <c r="L1887" s="29" t="n"/>
      <c r="M1887" s="25" t="n"/>
      <c r="N1887" s="25" t="n"/>
      <c r="O1887" s="23">
        <f>IF(A1887&amp;B1887&amp;C1887="","",IF(I1887="","Sem vínculo",IF(COUNTIF(oc_chave,I1887)&gt;0,"Vinculada","Previsão não encontrada")))</f>
        <v/>
      </c>
      <c r="P1887" s="39">
        <f>IF(ISNUMBER(H1887),YEAR(H1887),"")</f>
        <v/>
      </c>
      <c r="Q1887" s="23">
        <f>IF(D1887="","",IF(COUNTIF(pl_chave,D1887)&gt;0,"No plano atual","Fora do plano: histórico preservado"))</f>
        <v/>
      </c>
      <c r="R1887" s="23">
        <f>IF(A1887&amp;B1887&amp;C1887="","",IF(A1887="","ERRO: falta ID do registro",IF(COUNTIF(ex_id,A1887)&gt;1,"ERRO: ID do registro duplicado",IF(NOT(ISNUMBER(H1887)),"ERRO: data realizada ausente ou inválida",IF(AND(ISNUMBER(pcmd_emissao),N(H1887)&gt;N(pcmd_emissao)),"Verificar: realizada após a emissão","OK")))))</f>
        <v/>
      </c>
      <c r="S1887" s="53" t="n"/>
    </row>
    <row r="1888">
      <c r="A1888" s="25" t="n"/>
      <c r="B1888" s="29" t="n"/>
      <c r="C1888" s="25" t="n"/>
      <c r="D1888" s="23">
        <f>IF(OR(B1888="",C1888=""),"",B1888&amp;"|"&amp;C1888)</f>
        <v/>
      </c>
      <c r="E1888" s="29" t="n"/>
      <c r="F1888" s="52" t="n"/>
      <c r="G1888" s="49" t="n"/>
      <c r="H1888" s="49" t="n"/>
      <c r="I1888" s="30">
        <f>IF(OR(D1888="",NOT(ISNUMBER(G1888))),"",D1888&amp;"|"&amp;YEAR(G1888)&amp;"-"&amp;RIGHT("0"&amp;MONTH(G1888),2)&amp;"-"&amp;RIGHT("0"&amp;DAY(G1888),2))</f>
        <v/>
      </c>
      <c r="J1888" s="52" t="n"/>
      <c r="K1888" s="25" t="n"/>
      <c r="L1888" s="29" t="n"/>
      <c r="M1888" s="25" t="n"/>
      <c r="N1888" s="25" t="n"/>
      <c r="O1888" s="23">
        <f>IF(A1888&amp;B1888&amp;C1888="","",IF(I1888="","Sem vínculo",IF(COUNTIF(oc_chave,I1888)&gt;0,"Vinculada","Previsão não encontrada")))</f>
        <v/>
      </c>
      <c r="P1888" s="39">
        <f>IF(ISNUMBER(H1888),YEAR(H1888),"")</f>
        <v/>
      </c>
      <c r="Q1888" s="23">
        <f>IF(D1888="","",IF(COUNTIF(pl_chave,D1888)&gt;0,"No plano atual","Fora do plano: histórico preservado"))</f>
        <v/>
      </c>
      <c r="R1888" s="23">
        <f>IF(A1888&amp;B1888&amp;C1888="","",IF(A1888="","ERRO: falta ID do registro",IF(COUNTIF(ex_id,A1888)&gt;1,"ERRO: ID do registro duplicado",IF(NOT(ISNUMBER(H1888)),"ERRO: data realizada ausente ou inválida",IF(AND(ISNUMBER(pcmd_emissao),N(H1888)&gt;N(pcmd_emissao)),"Verificar: realizada após a emissão","OK")))))</f>
        <v/>
      </c>
      <c r="S1888" s="53" t="n"/>
    </row>
    <row r="1889">
      <c r="A1889" s="25" t="n"/>
      <c r="B1889" s="29" t="n"/>
      <c r="C1889" s="25" t="n"/>
      <c r="D1889" s="23">
        <f>IF(OR(B1889="",C1889=""),"",B1889&amp;"|"&amp;C1889)</f>
        <v/>
      </c>
      <c r="E1889" s="29" t="n"/>
      <c r="F1889" s="52" t="n"/>
      <c r="G1889" s="49" t="n"/>
      <c r="H1889" s="49" t="n"/>
      <c r="I1889" s="30">
        <f>IF(OR(D1889="",NOT(ISNUMBER(G1889))),"",D1889&amp;"|"&amp;YEAR(G1889)&amp;"-"&amp;RIGHT("0"&amp;MONTH(G1889),2)&amp;"-"&amp;RIGHT("0"&amp;DAY(G1889),2))</f>
        <v/>
      </c>
      <c r="J1889" s="52" t="n"/>
      <c r="K1889" s="25" t="n"/>
      <c r="L1889" s="29" t="n"/>
      <c r="M1889" s="25" t="n"/>
      <c r="N1889" s="25" t="n"/>
      <c r="O1889" s="23">
        <f>IF(A1889&amp;B1889&amp;C1889="","",IF(I1889="","Sem vínculo",IF(COUNTIF(oc_chave,I1889)&gt;0,"Vinculada","Previsão não encontrada")))</f>
        <v/>
      </c>
      <c r="P1889" s="39">
        <f>IF(ISNUMBER(H1889),YEAR(H1889),"")</f>
        <v/>
      </c>
      <c r="Q1889" s="23">
        <f>IF(D1889="","",IF(COUNTIF(pl_chave,D1889)&gt;0,"No plano atual","Fora do plano: histórico preservado"))</f>
        <v/>
      </c>
      <c r="R1889" s="23">
        <f>IF(A1889&amp;B1889&amp;C1889="","",IF(A1889="","ERRO: falta ID do registro",IF(COUNTIF(ex_id,A1889)&gt;1,"ERRO: ID do registro duplicado",IF(NOT(ISNUMBER(H1889)),"ERRO: data realizada ausente ou inválida",IF(AND(ISNUMBER(pcmd_emissao),N(H1889)&gt;N(pcmd_emissao)),"Verificar: realizada após a emissão","OK")))))</f>
        <v/>
      </c>
      <c r="S1889" s="53" t="n"/>
    </row>
    <row r="1890">
      <c r="A1890" s="25" t="n"/>
      <c r="B1890" s="29" t="n"/>
      <c r="C1890" s="25" t="n"/>
      <c r="D1890" s="23">
        <f>IF(OR(B1890="",C1890=""),"",B1890&amp;"|"&amp;C1890)</f>
        <v/>
      </c>
      <c r="E1890" s="29" t="n"/>
      <c r="F1890" s="52" t="n"/>
      <c r="G1890" s="49" t="n"/>
      <c r="H1890" s="49" t="n"/>
      <c r="I1890" s="30">
        <f>IF(OR(D1890="",NOT(ISNUMBER(G1890))),"",D1890&amp;"|"&amp;YEAR(G1890)&amp;"-"&amp;RIGHT("0"&amp;MONTH(G1890),2)&amp;"-"&amp;RIGHT("0"&amp;DAY(G1890),2))</f>
        <v/>
      </c>
      <c r="J1890" s="52" t="n"/>
      <c r="K1890" s="25" t="n"/>
      <c r="L1890" s="29" t="n"/>
      <c r="M1890" s="25" t="n"/>
      <c r="N1890" s="25" t="n"/>
      <c r="O1890" s="23">
        <f>IF(A1890&amp;B1890&amp;C1890="","",IF(I1890="","Sem vínculo",IF(COUNTIF(oc_chave,I1890)&gt;0,"Vinculada","Previsão não encontrada")))</f>
        <v/>
      </c>
      <c r="P1890" s="39">
        <f>IF(ISNUMBER(H1890),YEAR(H1890),"")</f>
        <v/>
      </c>
      <c r="Q1890" s="23">
        <f>IF(D1890="","",IF(COUNTIF(pl_chave,D1890)&gt;0,"No plano atual","Fora do plano: histórico preservado"))</f>
        <v/>
      </c>
      <c r="R1890" s="23">
        <f>IF(A1890&amp;B1890&amp;C1890="","",IF(A1890="","ERRO: falta ID do registro",IF(COUNTIF(ex_id,A1890)&gt;1,"ERRO: ID do registro duplicado",IF(NOT(ISNUMBER(H1890)),"ERRO: data realizada ausente ou inválida",IF(AND(ISNUMBER(pcmd_emissao),N(H1890)&gt;N(pcmd_emissao)),"Verificar: realizada após a emissão","OK")))))</f>
        <v/>
      </c>
      <c r="S1890" s="53" t="n"/>
    </row>
    <row r="1891">
      <c r="A1891" s="25" t="n"/>
      <c r="B1891" s="29" t="n"/>
      <c r="C1891" s="25" t="n"/>
      <c r="D1891" s="23">
        <f>IF(OR(B1891="",C1891=""),"",B1891&amp;"|"&amp;C1891)</f>
        <v/>
      </c>
      <c r="E1891" s="29" t="n"/>
      <c r="F1891" s="52" t="n"/>
      <c r="G1891" s="49" t="n"/>
      <c r="H1891" s="49" t="n"/>
      <c r="I1891" s="30">
        <f>IF(OR(D1891="",NOT(ISNUMBER(G1891))),"",D1891&amp;"|"&amp;YEAR(G1891)&amp;"-"&amp;RIGHT("0"&amp;MONTH(G1891),2)&amp;"-"&amp;RIGHT("0"&amp;DAY(G1891),2))</f>
        <v/>
      </c>
      <c r="J1891" s="52" t="n"/>
      <c r="K1891" s="25" t="n"/>
      <c r="L1891" s="29" t="n"/>
      <c r="M1891" s="25" t="n"/>
      <c r="N1891" s="25" t="n"/>
      <c r="O1891" s="23">
        <f>IF(A1891&amp;B1891&amp;C1891="","",IF(I1891="","Sem vínculo",IF(COUNTIF(oc_chave,I1891)&gt;0,"Vinculada","Previsão não encontrada")))</f>
        <v/>
      </c>
      <c r="P1891" s="39">
        <f>IF(ISNUMBER(H1891),YEAR(H1891),"")</f>
        <v/>
      </c>
      <c r="Q1891" s="23">
        <f>IF(D1891="","",IF(COUNTIF(pl_chave,D1891)&gt;0,"No plano atual","Fora do plano: histórico preservado"))</f>
        <v/>
      </c>
      <c r="R1891" s="23">
        <f>IF(A1891&amp;B1891&amp;C1891="","",IF(A1891="","ERRO: falta ID do registro",IF(COUNTIF(ex_id,A1891)&gt;1,"ERRO: ID do registro duplicado",IF(NOT(ISNUMBER(H1891)),"ERRO: data realizada ausente ou inválida",IF(AND(ISNUMBER(pcmd_emissao),N(H1891)&gt;N(pcmd_emissao)),"Verificar: realizada após a emissão","OK")))))</f>
        <v/>
      </c>
      <c r="S1891" s="53" t="n"/>
    </row>
    <row r="1892">
      <c r="A1892" s="25" t="n"/>
      <c r="B1892" s="29" t="n"/>
      <c r="C1892" s="25" t="n"/>
      <c r="D1892" s="23">
        <f>IF(OR(B1892="",C1892=""),"",B1892&amp;"|"&amp;C1892)</f>
        <v/>
      </c>
      <c r="E1892" s="29" t="n"/>
      <c r="F1892" s="52" t="n"/>
      <c r="G1892" s="49" t="n"/>
      <c r="H1892" s="49" t="n"/>
      <c r="I1892" s="30">
        <f>IF(OR(D1892="",NOT(ISNUMBER(G1892))),"",D1892&amp;"|"&amp;YEAR(G1892)&amp;"-"&amp;RIGHT("0"&amp;MONTH(G1892),2)&amp;"-"&amp;RIGHT("0"&amp;DAY(G1892),2))</f>
        <v/>
      </c>
      <c r="J1892" s="52" t="n"/>
      <c r="K1892" s="25" t="n"/>
      <c r="L1892" s="29" t="n"/>
      <c r="M1892" s="25" t="n"/>
      <c r="N1892" s="25" t="n"/>
      <c r="O1892" s="23">
        <f>IF(A1892&amp;B1892&amp;C1892="","",IF(I1892="","Sem vínculo",IF(COUNTIF(oc_chave,I1892)&gt;0,"Vinculada","Previsão não encontrada")))</f>
        <v/>
      </c>
      <c r="P1892" s="39">
        <f>IF(ISNUMBER(H1892),YEAR(H1892),"")</f>
        <v/>
      </c>
      <c r="Q1892" s="23">
        <f>IF(D1892="","",IF(COUNTIF(pl_chave,D1892)&gt;0,"No plano atual","Fora do plano: histórico preservado"))</f>
        <v/>
      </c>
      <c r="R1892" s="23">
        <f>IF(A1892&amp;B1892&amp;C1892="","",IF(A1892="","ERRO: falta ID do registro",IF(COUNTIF(ex_id,A1892)&gt;1,"ERRO: ID do registro duplicado",IF(NOT(ISNUMBER(H1892)),"ERRO: data realizada ausente ou inválida",IF(AND(ISNUMBER(pcmd_emissao),N(H1892)&gt;N(pcmd_emissao)),"Verificar: realizada após a emissão","OK")))))</f>
        <v/>
      </c>
      <c r="S1892" s="53" t="n"/>
    </row>
    <row r="1893">
      <c r="A1893" s="25" t="n"/>
      <c r="B1893" s="29" t="n"/>
      <c r="C1893" s="25" t="n"/>
      <c r="D1893" s="23">
        <f>IF(OR(B1893="",C1893=""),"",B1893&amp;"|"&amp;C1893)</f>
        <v/>
      </c>
      <c r="E1893" s="29" t="n"/>
      <c r="F1893" s="52" t="n"/>
      <c r="G1893" s="49" t="n"/>
      <c r="H1893" s="49" t="n"/>
      <c r="I1893" s="30">
        <f>IF(OR(D1893="",NOT(ISNUMBER(G1893))),"",D1893&amp;"|"&amp;YEAR(G1893)&amp;"-"&amp;RIGHT("0"&amp;MONTH(G1893),2)&amp;"-"&amp;RIGHT("0"&amp;DAY(G1893),2))</f>
        <v/>
      </c>
      <c r="J1893" s="52" t="n"/>
      <c r="K1893" s="25" t="n"/>
      <c r="L1893" s="29" t="n"/>
      <c r="M1893" s="25" t="n"/>
      <c r="N1893" s="25" t="n"/>
      <c r="O1893" s="23">
        <f>IF(A1893&amp;B1893&amp;C1893="","",IF(I1893="","Sem vínculo",IF(COUNTIF(oc_chave,I1893)&gt;0,"Vinculada","Previsão não encontrada")))</f>
        <v/>
      </c>
      <c r="P1893" s="39">
        <f>IF(ISNUMBER(H1893),YEAR(H1893),"")</f>
        <v/>
      </c>
      <c r="Q1893" s="23">
        <f>IF(D1893="","",IF(COUNTIF(pl_chave,D1893)&gt;0,"No plano atual","Fora do plano: histórico preservado"))</f>
        <v/>
      </c>
      <c r="R1893" s="23">
        <f>IF(A1893&amp;B1893&amp;C1893="","",IF(A1893="","ERRO: falta ID do registro",IF(COUNTIF(ex_id,A1893)&gt;1,"ERRO: ID do registro duplicado",IF(NOT(ISNUMBER(H1893)),"ERRO: data realizada ausente ou inválida",IF(AND(ISNUMBER(pcmd_emissao),N(H1893)&gt;N(pcmd_emissao)),"Verificar: realizada após a emissão","OK")))))</f>
        <v/>
      </c>
      <c r="S1893" s="53" t="n"/>
    </row>
    <row r="1894">
      <c r="A1894" s="25" t="n"/>
      <c r="B1894" s="29" t="n"/>
      <c r="C1894" s="25" t="n"/>
      <c r="D1894" s="23">
        <f>IF(OR(B1894="",C1894=""),"",B1894&amp;"|"&amp;C1894)</f>
        <v/>
      </c>
      <c r="E1894" s="29" t="n"/>
      <c r="F1894" s="52" t="n"/>
      <c r="G1894" s="49" t="n"/>
      <c r="H1894" s="49" t="n"/>
      <c r="I1894" s="30">
        <f>IF(OR(D1894="",NOT(ISNUMBER(G1894))),"",D1894&amp;"|"&amp;YEAR(G1894)&amp;"-"&amp;RIGHT("0"&amp;MONTH(G1894),2)&amp;"-"&amp;RIGHT("0"&amp;DAY(G1894),2))</f>
        <v/>
      </c>
      <c r="J1894" s="52" t="n"/>
      <c r="K1894" s="25" t="n"/>
      <c r="L1894" s="29" t="n"/>
      <c r="M1894" s="25" t="n"/>
      <c r="N1894" s="25" t="n"/>
      <c r="O1894" s="23">
        <f>IF(A1894&amp;B1894&amp;C1894="","",IF(I1894="","Sem vínculo",IF(COUNTIF(oc_chave,I1894)&gt;0,"Vinculada","Previsão não encontrada")))</f>
        <v/>
      </c>
      <c r="P1894" s="39">
        <f>IF(ISNUMBER(H1894),YEAR(H1894),"")</f>
        <v/>
      </c>
      <c r="Q1894" s="23">
        <f>IF(D1894="","",IF(COUNTIF(pl_chave,D1894)&gt;0,"No plano atual","Fora do plano: histórico preservado"))</f>
        <v/>
      </c>
      <c r="R1894" s="23">
        <f>IF(A1894&amp;B1894&amp;C1894="","",IF(A1894="","ERRO: falta ID do registro",IF(COUNTIF(ex_id,A1894)&gt;1,"ERRO: ID do registro duplicado",IF(NOT(ISNUMBER(H1894)),"ERRO: data realizada ausente ou inválida",IF(AND(ISNUMBER(pcmd_emissao),N(H1894)&gt;N(pcmd_emissao)),"Verificar: realizada após a emissão","OK")))))</f>
        <v/>
      </c>
      <c r="S1894" s="53" t="n"/>
    </row>
    <row r="1895">
      <c r="A1895" s="25" t="n"/>
      <c r="B1895" s="29" t="n"/>
      <c r="C1895" s="25" t="n"/>
      <c r="D1895" s="23">
        <f>IF(OR(B1895="",C1895=""),"",B1895&amp;"|"&amp;C1895)</f>
        <v/>
      </c>
      <c r="E1895" s="29" t="n"/>
      <c r="F1895" s="52" t="n"/>
      <c r="G1895" s="49" t="n"/>
      <c r="H1895" s="49" t="n"/>
      <c r="I1895" s="30">
        <f>IF(OR(D1895="",NOT(ISNUMBER(G1895))),"",D1895&amp;"|"&amp;YEAR(G1895)&amp;"-"&amp;RIGHT("0"&amp;MONTH(G1895),2)&amp;"-"&amp;RIGHT("0"&amp;DAY(G1895),2))</f>
        <v/>
      </c>
      <c r="J1895" s="52" t="n"/>
      <c r="K1895" s="25" t="n"/>
      <c r="L1895" s="29" t="n"/>
      <c r="M1895" s="25" t="n"/>
      <c r="N1895" s="25" t="n"/>
      <c r="O1895" s="23">
        <f>IF(A1895&amp;B1895&amp;C1895="","",IF(I1895="","Sem vínculo",IF(COUNTIF(oc_chave,I1895)&gt;0,"Vinculada","Previsão não encontrada")))</f>
        <v/>
      </c>
      <c r="P1895" s="39">
        <f>IF(ISNUMBER(H1895),YEAR(H1895),"")</f>
        <v/>
      </c>
      <c r="Q1895" s="23">
        <f>IF(D1895="","",IF(COUNTIF(pl_chave,D1895)&gt;0,"No plano atual","Fora do plano: histórico preservado"))</f>
        <v/>
      </c>
      <c r="R1895" s="23">
        <f>IF(A1895&amp;B1895&amp;C1895="","",IF(A1895="","ERRO: falta ID do registro",IF(COUNTIF(ex_id,A1895)&gt;1,"ERRO: ID do registro duplicado",IF(NOT(ISNUMBER(H1895)),"ERRO: data realizada ausente ou inválida",IF(AND(ISNUMBER(pcmd_emissao),N(H1895)&gt;N(pcmd_emissao)),"Verificar: realizada após a emissão","OK")))))</f>
        <v/>
      </c>
      <c r="S1895" s="53" t="n"/>
    </row>
    <row r="1896">
      <c r="A1896" s="25" t="n"/>
      <c r="B1896" s="29" t="n"/>
      <c r="C1896" s="25" t="n"/>
      <c r="D1896" s="23">
        <f>IF(OR(B1896="",C1896=""),"",B1896&amp;"|"&amp;C1896)</f>
        <v/>
      </c>
      <c r="E1896" s="29" t="n"/>
      <c r="F1896" s="52" t="n"/>
      <c r="G1896" s="49" t="n"/>
      <c r="H1896" s="49" t="n"/>
      <c r="I1896" s="30">
        <f>IF(OR(D1896="",NOT(ISNUMBER(G1896))),"",D1896&amp;"|"&amp;YEAR(G1896)&amp;"-"&amp;RIGHT("0"&amp;MONTH(G1896),2)&amp;"-"&amp;RIGHT("0"&amp;DAY(G1896),2))</f>
        <v/>
      </c>
      <c r="J1896" s="52" t="n"/>
      <c r="K1896" s="25" t="n"/>
      <c r="L1896" s="29" t="n"/>
      <c r="M1896" s="25" t="n"/>
      <c r="N1896" s="25" t="n"/>
      <c r="O1896" s="23">
        <f>IF(A1896&amp;B1896&amp;C1896="","",IF(I1896="","Sem vínculo",IF(COUNTIF(oc_chave,I1896)&gt;0,"Vinculada","Previsão não encontrada")))</f>
        <v/>
      </c>
      <c r="P1896" s="39">
        <f>IF(ISNUMBER(H1896),YEAR(H1896),"")</f>
        <v/>
      </c>
      <c r="Q1896" s="23">
        <f>IF(D1896="","",IF(COUNTIF(pl_chave,D1896)&gt;0,"No plano atual","Fora do plano: histórico preservado"))</f>
        <v/>
      </c>
      <c r="R1896" s="23">
        <f>IF(A1896&amp;B1896&amp;C1896="","",IF(A1896="","ERRO: falta ID do registro",IF(COUNTIF(ex_id,A1896)&gt;1,"ERRO: ID do registro duplicado",IF(NOT(ISNUMBER(H1896)),"ERRO: data realizada ausente ou inválida",IF(AND(ISNUMBER(pcmd_emissao),N(H1896)&gt;N(pcmd_emissao)),"Verificar: realizada após a emissão","OK")))))</f>
        <v/>
      </c>
      <c r="S1896" s="53" t="n"/>
    </row>
    <row r="1897">
      <c r="A1897" s="25" t="n"/>
      <c r="B1897" s="29" t="n"/>
      <c r="C1897" s="25" t="n"/>
      <c r="D1897" s="23">
        <f>IF(OR(B1897="",C1897=""),"",B1897&amp;"|"&amp;C1897)</f>
        <v/>
      </c>
      <c r="E1897" s="29" t="n"/>
      <c r="F1897" s="52" t="n"/>
      <c r="G1897" s="49" t="n"/>
      <c r="H1897" s="49" t="n"/>
      <c r="I1897" s="30">
        <f>IF(OR(D1897="",NOT(ISNUMBER(G1897))),"",D1897&amp;"|"&amp;YEAR(G1897)&amp;"-"&amp;RIGHT("0"&amp;MONTH(G1897),2)&amp;"-"&amp;RIGHT("0"&amp;DAY(G1897),2))</f>
        <v/>
      </c>
      <c r="J1897" s="52" t="n"/>
      <c r="K1897" s="25" t="n"/>
      <c r="L1897" s="29" t="n"/>
      <c r="M1897" s="25" t="n"/>
      <c r="N1897" s="25" t="n"/>
      <c r="O1897" s="23">
        <f>IF(A1897&amp;B1897&amp;C1897="","",IF(I1897="","Sem vínculo",IF(COUNTIF(oc_chave,I1897)&gt;0,"Vinculada","Previsão não encontrada")))</f>
        <v/>
      </c>
      <c r="P1897" s="39">
        <f>IF(ISNUMBER(H1897),YEAR(H1897),"")</f>
        <v/>
      </c>
      <c r="Q1897" s="23">
        <f>IF(D1897="","",IF(COUNTIF(pl_chave,D1897)&gt;0,"No plano atual","Fora do plano: histórico preservado"))</f>
        <v/>
      </c>
      <c r="R1897" s="23">
        <f>IF(A1897&amp;B1897&amp;C1897="","",IF(A1897="","ERRO: falta ID do registro",IF(COUNTIF(ex_id,A1897)&gt;1,"ERRO: ID do registro duplicado",IF(NOT(ISNUMBER(H1897)),"ERRO: data realizada ausente ou inválida",IF(AND(ISNUMBER(pcmd_emissao),N(H1897)&gt;N(pcmd_emissao)),"Verificar: realizada após a emissão","OK")))))</f>
        <v/>
      </c>
      <c r="S1897" s="53" t="n"/>
    </row>
    <row r="1898">
      <c r="A1898" s="25" t="n"/>
      <c r="B1898" s="29" t="n"/>
      <c r="C1898" s="25" t="n"/>
      <c r="D1898" s="23">
        <f>IF(OR(B1898="",C1898=""),"",B1898&amp;"|"&amp;C1898)</f>
        <v/>
      </c>
      <c r="E1898" s="29" t="n"/>
      <c r="F1898" s="52" t="n"/>
      <c r="G1898" s="49" t="n"/>
      <c r="H1898" s="49" t="n"/>
      <c r="I1898" s="30">
        <f>IF(OR(D1898="",NOT(ISNUMBER(G1898))),"",D1898&amp;"|"&amp;YEAR(G1898)&amp;"-"&amp;RIGHT("0"&amp;MONTH(G1898),2)&amp;"-"&amp;RIGHT("0"&amp;DAY(G1898),2))</f>
        <v/>
      </c>
      <c r="J1898" s="52" t="n"/>
      <c r="K1898" s="25" t="n"/>
      <c r="L1898" s="29" t="n"/>
      <c r="M1898" s="25" t="n"/>
      <c r="N1898" s="25" t="n"/>
      <c r="O1898" s="23">
        <f>IF(A1898&amp;B1898&amp;C1898="","",IF(I1898="","Sem vínculo",IF(COUNTIF(oc_chave,I1898)&gt;0,"Vinculada","Previsão não encontrada")))</f>
        <v/>
      </c>
      <c r="P1898" s="39">
        <f>IF(ISNUMBER(H1898),YEAR(H1898),"")</f>
        <v/>
      </c>
      <c r="Q1898" s="23">
        <f>IF(D1898="","",IF(COUNTIF(pl_chave,D1898)&gt;0,"No plano atual","Fora do plano: histórico preservado"))</f>
        <v/>
      </c>
      <c r="R1898" s="23">
        <f>IF(A1898&amp;B1898&amp;C1898="","",IF(A1898="","ERRO: falta ID do registro",IF(COUNTIF(ex_id,A1898)&gt;1,"ERRO: ID do registro duplicado",IF(NOT(ISNUMBER(H1898)),"ERRO: data realizada ausente ou inválida",IF(AND(ISNUMBER(pcmd_emissao),N(H1898)&gt;N(pcmd_emissao)),"Verificar: realizada após a emissão","OK")))))</f>
        <v/>
      </c>
      <c r="S1898" s="53" t="n"/>
    </row>
    <row r="1899">
      <c r="A1899" s="25" t="n"/>
      <c r="B1899" s="29" t="n"/>
      <c r="C1899" s="25" t="n"/>
      <c r="D1899" s="23">
        <f>IF(OR(B1899="",C1899=""),"",B1899&amp;"|"&amp;C1899)</f>
        <v/>
      </c>
      <c r="E1899" s="29" t="n"/>
      <c r="F1899" s="52" t="n"/>
      <c r="G1899" s="49" t="n"/>
      <c r="H1899" s="49" t="n"/>
      <c r="I1899" s="30">
        <f>IF(OR(D1899="",NOT(ISNUMBER(G1899))),"",D1899&amp;"|"&amp;YEAR(G1899)&amp;"-"&amp;RIGHT("0"&amp;MONTH(G1899),2)&amp;"-"&amp;RIGHT("0"&amp;DAY(G1899),2))</f>
        <v/>
      </c>
      <c r="J1899" s="52" t="n"/>
      <c r="K1899" s="25" t="n"/>
      <c r="L1899" s="29" t="n"/>
      <c r="M1899" s="25" t="n"/>
      <c r="N1899" s="25" t="n"/>
      <c r="O1899" s="23">
        <f>IF(A1899&amp;B1899&amp;C1899="","",IF(I1899="","Sem vínculo",IF(COUNTIF(oc_chave,I1899)&gt;0,"Vinculada","Previsão não encontrada")))</f>
        <v/>
      </c>
      <c r="P1899" s="39">
        <f>IF(ISNUMBER(H1899),YEAR(H1899),"")</f>
        <v/>
      </c>
      <c r="Q1899" s="23">
        <f>IF(D1899="","",IF(COUNTIF(pl_chave,D1899)&gt;0,"No plano atual","Fora do plano: histórico preservado"))</f>
        <v/>
      </c>
      <c r="R1899" s="23">
        <f>IF(A1899&amp;B1899&amp;C1899="","",IF(A1899="","ERRO: falta ID do registro",IF(COUNTIF(ex_id,A1899)&gt;1,"ERRO: ID do registro duplicado",IF(NOT(ISNUMBER(H1899)),"ERRO: data realizada ausente ou inválida",IF(AND(ISNUMBER(pcmd_emissao),N(H1899)&gt;N(pcmd_emissao)),"Verificar: realizada após a emissão","OK")))))</f>
        <v/>
      </c>
      <c r="S1899" s="53" t="n"/>
    </row>
    <row r="1900">
      <c r="A1900" s="25" t="n"/>
      <c r="B1900" s="29" t="n"/>
      <c r="C1900" s="25" t="n"/>
      <c r="D1900" s="23">
        <f>IF(OR(B1900="",C1900=""),"",B1900&amp;"|"&amp;C1900)</f>
        <v/>
      </c>
      <c r="E1900" s="29" t="n"/>
      <c r="F1900" s="52" t="n"/>
      <c r="G1900" s="49" t="n"/>
      <c r="H1900" s="49" t="n"/>
      <c r="I1900" s="30">
        <f>IF(OR(D1900="",NOT(ISNUMBER(G1900))),"",D1900&amp;"|"&amp;YEAR(G1900)&amp;"-"&amp;RIGHT("0"&amp;MONTH(G1900),2)&amp;"-"&amp;RIGHT("0"&amp;DAY(G1900),2))</f>
        <v/>
      </c>
      <c r="J1900" s="52" t="n"/>
      <c r="K1900" s="25" t="n"/>
      <c r="L1900" s="29" t="n"/>
      <c r="M1900" s="25" t="n"/>
      <c r="N1900" s="25" t="n"/>
      <c r="O1900" s="23">
        <f>IF(A1900&amp;B1900&amp;C1900="","",IF(I1900="","Sem vínculo",IF(COUNTIF(oc_chave,I1900)&gt;0,"Vinculada","Previsão não encontrada")))</f>
        <v/>
      </c>
      <c r="P1900" s="39">
        <f>IF(ISNUMBER(H1900),YEAR(H1900),"")</f>
        <v/>
      </c>
      <c r="Q1900" s="23">
        <f>IF(D1900="","",IF(COUNTIF(pl_chave,D1900)&gt;0,"No plano atual","Fora do plano: histórico preservado"))</f>
        <v/>
      </c>
      <c r="R1900" s="23">
        <f>IF(A1900&amp;B1900&amp;C1900="","",IF(A1900="","ERRO: falta ID do registro",IF(COUNTIF(ex_id,A1900)&gt;1,"ERRO: ID do registro duplicado",IF(NOT(ISNUMBER(H1900)),"ERRO: data realizada ausente ou inválida",IF(AND(ISNUMBER(pcmd_emissao),N(H1900)&gt;N(pcmd_emissao)),"Verificar: realizada após a emissão","OK")))))</f>
        <v/>
      </c>
      <c r="S1900" s="53" t="n"/>
    </row>
    <row r="1901">
      <c r="A1901" s="25" t="n"/>
      <c r="B1901" s="29" t="n"/>
      <c r="C1901" s="25" t="n"/>
      <c r="D1901" s="23">
        <f>IF(OR(B1901="",C1901=""),"",B1901&amp;"|"&amp;C1901)</f>
        <v/>
      </c>
      <c r="E1901" s="29" t="n"/>
      <c r="F1901" s="52" t="n"/>
      <c r="G1901" s="49" t="n"/>
      <c r="H1901" s="49" t="n"/>
      <c r="I1901" s="30">
        <f>IF(OR(D1901="",NOT(ISNUMBER(G1901))),"",D1901&amp;"|"&amp;YEAR(G1901)&amp;"-"&amp;RIGHT("0"&amp;MONTH(G1901),2)&amp;"-"&amp;RIGHT("0"&amp;DAY(G1901),2))</f>
        <v/>
      </c>
      <c r="J1901" s="52" t="n"/>
      <c r="K1901" s="25" t="n"/>
      <c r="L1901" s="29" t="n"/>
      <c r="M1901" s="25" t="n"/>
      <c r="N1901" s="25" t="n"/>
      <c r="O1901" s="23">
        <f>IF(A1901&amp;B1901&amp;C1901="","",IF(I1901="","Sem vínculo",IF(COUNTIF(oc_chave,I1901)&gt;0,"Vinculada","Previsão não encontrada")))</f>
        <v/>
      </c>
      <c r="P1901" s="39">
        <f>IF(ISNUMBER(H1901),YEAR(H1901),"")</f>
        <v/>
      </c>
      <c r="Q1901" s="23">
        <f>IF(D1901="","",IF(COUNTIF(pl_chave,D1901)&gt;0,"No plano atual","Fora do plano: histórico preservado"))</f>
        <v/>
      </c>
      <c r="R1901" s="23">
        <f>IF(A1901&amp;B1901&amp;C1901="","",IF(A1901="","ERRO: falta ID do registro",IF(COUNTIF(ex_id,A1901)&gt;1,"ERRO: ID do registro duplicado",IF(NOT(ISNUMBER(H1901)),"ERRO: data realizada ausente ou inválida",IF(AND(ISNUMBER(pcmd_emissao),N(H1901)&gt;N(pcmd_emissao)),"Verificar: realizada após a emissão","OK")))))</f>
        <v/>
      </c>
      <c r="S1901" s="53" t="n"/>
    </row>
    <row r="1902">
      <c r="A1902" s="25" t="n"/>
      <c r="B1902" s="29" t="n"/>
      <c r="C1902" s="25" t="n"/>
      <c r="D1902" s="23">
        <f>IF(OR(B1902="",C1902=""),"",B1902&amp;"|"&amp;C1902)</f>
        <v/>
      </c>
      <c r="E1902" s="29" t="n"/>
      <c r="F1902" s="52" t="n"/>
      <c r="G1902" s="49" t="n"/>
      <c r="H1902" s="49" t="n"/>
      <c r="I1902" s="30">
        <f>IF(OR(D1902="",NOT(ISNUMBER(G1902))),"",D1902&amp;"|"&amp;YEAR(G1902)&amp;"-"&amp;RIGHT("0"&amp;MONTH(G1902),2)&amp;"-"&amp;RIGHT("0"&amp;DAY(G1902),2))</f>
        <v/>
      </c>
      <c r="J1902" s="52" t="n"/>
      <c r="K1902" s="25" t="n"/>
      <c r="L1902" s="29" t="n"/>
      <c r="M1902" s="25" t="n"/>
      <c r="N1902" s="25" t="n"/>
      <c r="O1902" s="23">
        <f>IF(A1902&amp;B1902&amp;C1902="","",IF(I1902="","Sem vínculo",IF(COUNTIF(oc_chave,I1902)&gt;0,"Vinculada","Previsão não encontrada")))</f>
        <v/>
      </c>
      <c r="P1902" s="39">
        <f>IF(ISNUMBER(H1902),YEAR(H1902),"")</f>
        <v/>
      </c>
      <c r="Q1902" s="23">
        <f>IF(D1902="","",IF(COUNTIF(pl_chave,D1902)&gt;0,"No plano atual","Fora do plano: histórico preservado"))</f>
        <v/>
      </c>
      <c r="R1902" s="23">
        <f>IF(A1902&amp;B1902&amp;C1902="","",IF(A1902="","ERRO: falta ID do registro",IF(COUNTIF(ex_id,A1902)&gt;1,"ERRO: ID do registro duplicado",IF(NOT(ISNUMBER(H1902)),"ERRO: data realizada ausente ou inválida",IF(AND(ISNUMBER(pcmd_emissao),N(H1902)&gt;N(pcmd_emissao)),"Verificar: realizada após a emissão","OK")))))</f>
        <v/>
      </c>
      <c r="S1902" s="53" t="n"/>
    </row>
    <row r="1903">
      <c r="A1903" s="25" t="n"/>
      <c r="B1903" s="29" t="n"/>
      <c r="C1903" s="25" t="n"/>
      <c r="D1903" s="23">
        <f>IF(OR(B1903="",C1903=""),"",B1903&amp;"|"&amp;C1903)</f>
        <v/>
      </c>
      <c r="E1903" s="29" t="n"/>
      <c r="F1903" s="52" t="n"/>
      <c r="G1903" s="49" t="n"/>
      <c r="H1903" s="49" t="n"/>
      <c r="I1903" s="30">
        <f>IF(OR(D1903="",NOT(ISNUMBER(G1903))),"",D1903&amp;"|"&amp;YEAR(G1903)&amp;"-"&amp;RIGHT("0"&amp;MONTH(G1903),2)&amp;"-"&amp;RIGHT("0"&amp;DAY(G1903),2))</f>
        <v/>
      </c>
      <c r="J1903" s="52" t="n"/>
      <c r="K1903" s="25" t="n"/>
      <c r="L1903" s="29" t="n"/>
      <c r="M1903" s="25" t="n"/>
      <c r="N1903" s="25" t="n"/>
      <c r="O1903" s="23">
        <f>IF(A1903&amp;B1903&amp;C1903="","",IF(I1903="","Sem vínculo",IF(COUNTIF(oc_chave,I1903)&gt;0,"Vinculada","Previsão não encontrada")))</f>
        <v/>
      </c>
      <c r="P1903" s="39">
        <f>IF(ISNUMBER(H1903),YEAR(H1903),"")</f>
        <v/>
      </c>
      <c r="Q1903" s="23">
        <f>IF(D1903="","",IF(COUNTIF(pl_chave,D1903)&gt;0,"No plano atual","Fora do plano: histórico preservado"))</f>
        <v/>
      </c>
      <c r="R1903" s="23">
        <f>IF(A1903&amp;B1903&amp;C1903="","",IF(A1903="","ERRO: falta ID do registro",IF(COUNTIF(ex_id,A1903)&gt;1,"ERRO: ID do registro duplicado",IF(NOT(ISNUMBER(H1903)),"ERRO: data realizada ausente ou inválida",IF(AND(ISNUMBER(pcmd_emissao),N(H1903)&gt;N(pcmd_emissao)),"Verificar: realizada após a emissão","OK")))))</f>
        <v/>
      </c>
      <c r="S1903" s="53" t="n"/>
    </row>
    <row r="1904">
      <c r="A1904" s="25" t="n"/>
      <c r="B1904" s="29" t="n"/>
      <c r="C1904" s="25" t="n"/>
      <c r="D1904" s="23">
        <f>IF(OR(B1904="",C1904=""),"",B1904&amp;"|"&amp;C1904)</f>
        <v/>
      </c>
      <c r="E1904" s="29" t="n"/>
      <c r="F1904" s="52" t="n"/>
      <c r="G1904" s="49" t="n"/>
      <c r="H1904" s="49" t="n"/>
      <c r="I1904" s="30">
        <f>IF(OR(D1904="",NOT(ISNUMBER(G1904))),"",D1904&amp;"|"&amp;YEAR(G1904)&amp;"-"&amp;RIGHT("0"&amp;MONTH(G1904),2)&amp;"-"&amp;RIGHT("0"&amp;DAY(G1904),2))</f>
        <v/>
      </c>
      <c r="J1904" s="52" t="n"/>
      <c r="K1904" s="25" t="n"/>
      <c r="L1904" s="29" t="n"/>
      <c r="M1904" s="25" t="n"/>
      <c r="N1904" s="25" t="n"/>
      <c r="O1904" s="23">
        <f>IF(A1904&amp;B1904&amp;C1904="","",IF(I1904="","Sem vínculo",IF(COUNTIF(oc_chave,I1904)&gt;0,"Vinculada","Previsão não encontrada")))</f>
        <v/>
      </c>
      <c r="P1904" s="39">
        <f>IF(ISNUMBER(H1904),YEAR(H1904),"")</f>
        <v/>
      </c>
      <c r="Q1904" s="23">
        <f>IF(D1904="","",IF(COUNTIF(pl_chave,D1904)&gt;0,"No plano atual","Fora do plano: histórico preservado"))</f>
        <v/>
      </c>
      <c r="R1904" s="23">
        <f>IF(A1904&amp;B1904&amp;C1904="","",IF(A1904="","ERRO: falta ID do registro",IF(COUNTIF(ex_id,A1904)&gt;1,"ERRO: ID do registro duplicado",IF(NOT(ISNUMBER(H1904)),"ERRO: data realizada ausente ou inválida",IF(AND(ISNUMBER(pcmd_emissao),N(H1904)&gt;N(pcmd_emissao)),"Verificar: realizada após a emissão","OK")))))</f>
        <v/>
      </c>
      <c r="S1904" s="53" t="n"/>
    </row>
    <row r="1905">
      <c r="A1905" s="25" t="n"/>
      <c r="B1905" s="29" t="n"/>
      <c r="C1905" s="25" t="n"/>
      <c r="D1905" s="23">
        <f>IF(OR(B1905="",C1905=""),"",B1905&amp;"|"&amp;C1905)</f>
        <v/>
      </c>
      <c r="E1905" s="29" t="n"/>
      <c r="F1905" s="52" t="n"/>
      <c r="G1905" s="49" t="n"/>
      <c r="H1905" s="49" t="n"/>
      <c r="I1905" s="30">
        <f>IF(OR(D1905="",NOT(ISNUMBER(G1905))),"",D1905&amp;"|"&amp;YEAR(G1905)&amp;"-"&amp;RIGHT("0"&amp;MONTH(G1905),2)&amp;"-"&amp;RIGHT("0"&amp;DAY(G1905),2))</f>
        <v/>
      </c>
      <c r="J1905" s="52" t="n"/>
      <c r="K1905" s="25" t="n"/>
      <c r="L1905" s="29" t="n"/>
      <c r="M1905" s="25" t="n"/>
      <c r="N1905" s="25" t="n"/>
      <c r="O1905" s="23">
        <f>IF(A1905&amp;B1905&amp;C1905="","",IF(I1905="","Sem vínculo",IF(COUNTIF(oc_chave,I1905)&gt;0,"Vinculada","Previsão não encontrada")))</f>
        <v/>
      </c>
      <c r="P1905" s="39">
        <f>IF(ISNUMBER(H1905),YEAR(H1905),"")</f>
        <v/>
      </c>
      <c r="Q1905" s="23">
        <f>IF(D1905="","",IF(COUNTIF(pl_chave,D1905)&gt;0,"No plano atual","Fora do plano: histórico preservado"))</f>
        <v/>
      </c>
      <c r="R1905" s="23">
        <f>IF(A1905&amp;B1905&amp;C1905="","",IF(A1905="","ERRO: falta ID do registro",IF(COUNTIF(ex_id,A1905)&gt;1,"ERRO: ID do registro duplicado",IF(NOT(ISNUMBER(H1905)),"ERRO: data realizada ausente ou inválida",IF(AND(ISNUMBER(pcmd_emissao),N(H1905)&gt;N(pcmd_emissao)),"Verificar: realizada após a emissão","OK")))))</f>
        <v/>
      </c>
      <c r="S1905" s="53" t="n"/>
    </row>
    <row r="1906">
      <c r="A1906" s="25" t="n"/>
      <c r="B1906" s="29" t="n"/>
      <c r="C1906" s="25" t="n"/>
      <c r="D1906" s="23">
        <f>IF(OR(B1906="",C1906=""),"",B1906&amp;"|"&amp;C1906)</f>
        <v/>
      </c>
      <c r="E1906" s="29" t="n"/>
      <c r="F1906" s="52" t="n"/>
      <c r="G1906" s="49" t="n"/>
      <c r="H1906" s="49" t="n"/>
      <c r="I1906" s="30">
        <f>IF(OR(D1906="",NOT(ISNUMBER(G1906))),"",D1906&amp;"|"&amp;YEAR(G1906)&amp;"-"&amp;RIGHT("0"&amp;MONTH(G1906),2)&amp;"-"&amp;RIGHT("0"&amp;DAY(G1906),2))</f>
        <v/>
      </c>
      <c r="J1906" s="52" t="n"/>
      <c r="K1906" s="25" t="n"/>
      <c r="L1906" s="29" t="n"/>
      <c r="M1906" s="25" t="n"/>
      <c r="N1906" s="25" t="n"/>
      <c r="O1906" s="23">
        <f>IF(A1906&amp;B1906&amp;C1906="","",IF(I1906="","Sem vínculo",IF(COUNTIF(oc_chave,I1906)&gt;0,"Vinculada","Previsão não encontrada")))</f>
        <v/>
      </c>
      <c r="P1906" s="39">
        <f>IF(ISNUMBER(H1906),YEAR(H1906),"")</f>
        <v/>
      </c>
      <c r="Q1906" s="23">
        <f>IF(D1906="","",IF(COUNTIF(pl_chave,D1906)&gt;0,"No plano atual","Fora do plano: histórico preservado"))</f>
        <v/>
      </c>
      <c r="R1906" s="23">
        <f>IF(A1906&amp;B1906&amp;C1906="","",IF(A1906="","ERRO: falta ID do registro",IF(COUNTIF(ex_id,A1906)&gt;1,"ERRO: ID do registro duplicado",IF(NOT(ISNUMBER(H1906)),"ERRO: data realizada ausente ou inválida",IF(AND(ISNUMBER(pcmd_emissao),N(H1906)&gt;N(pcmd_emissao)),"Verificar: realizada após a emissão","OK")))))</f>
        <v/>
      </c>
      <c r="S1906" s="53" t="n"/>
    </row>
    <row r="1907">
      <c r="A1907" s="25" t="n"/>
      <c r="B1907" s="29" t="n"/>
      <c r="C1907" s="25" t="n"/>
      <c r="D1907" s="23">
        <f>IF(OR(B1907="",C1907=""),"",B1907&amp;"|"&amp;C1907)</f>
        <v/>
      </c>
      <c r="E1907" s="29" t="n"/>
      <c r="F1907" s="52" t="n"/>
      <c r="G1907" s="49" t="n"/>
      <c r="H1907" s="49" t="n"/>
      <c r="I1907" s="30">
        <f>IF(OR(D1907="",NOT(ISNUMBER(G1907))),"",D1907&amp;"|"&amp;YEAR(G1907)&amp;"-"&amp;RIGHT("0"&amp;MONTH(G1907),2)&amp;"-"&amp;RIGHT("0"&amp;DAY(G1907),2))</f>
        <v/>
      </c>
      <c r="J1907" s="52" t="n"/>
      <c r="K1907" s="25" t="n"/>
      <c r="L1907" s="29" t="n"/>
      <c r="M1907" s="25" t="n"/>
      <c r="N1907" s="25" t="n"/>
      <c r="O1907" s="23">
        <f>IF(A1907&amp;B1907&amp;C1907="","",IF(I1907="","Sem vínculo",IF(COUNTIF(oc_chave,I1907)&gt;0,"Vinculada","Previsão não encontrada")))</f>
        <v/>
      </c>
      <c r="P1907" s="39">
        <f>IF(ISNUMBER(H1907),YEAR(H1907),"")</f>
        <v/>
      </c>
      <c r="Q1907" s="23">
        <f>IF(D1907="","",IF(COUNTIF(pl_chave,D1907)&gt;0,"No plano atual","Fora do plano: histórico preservado"))</f>
        <v/>
      </c>
      <c r="R1907" s="23">
        <f>IF(A1907&amp;B1907&amp;C1907="","",IF(A1907="","ERRO: falta ID do registro",IF(COUNTIF(ex_id,A1907)&gt;1,"ERRO: ID do registro duplicado",IF(NOT(ISNUMBER(H1907)),"ERRO: data realizada ausente ou inválida",IF(AND(ISNUMBER(pcmd_emissao),N(H1907)&gt;N(pcmd_emissao)),"Verificar: realizada após a emissão","OK")))))</f>
        <v/>
      </c>
      <c r="S1907" s="53" t="n"/>
    </row>
    <row r="1908">
      <c r="A1908" s="25" t="n"/>
      <c r="B1908" s="29" t="n"/>
      <c r="C1908" s="25" t="n"/>
      <c r="D1908" s="23">
        <f>IF(OR(B1908="",C1908=""),"",B1908&amp;"|"&amp;C1908)</f>
        <v/>
      </c>
      <c r="E1908" s="29" t="n"/>
      <c r="F1908" s="52" t="n"/>
      <c r="G1908" s="49" t="n"/>
      <c r="H1908" s="49" t="n"/>
      <c r="I1908" s="30">
        <f>IF(OR(D1908="",NOT(ISNUMBER(G1908))),"",D1908&amp;"|"&amp;YEAR(G1908)&amp;"-"&amp;RIGHT("0"&amp;MONTH(G1908),2)&amp;"-"&amp;RIGHT("0"&amp;DAY(G1908),2))</f>
        <v/>
      </c>
      <c r="J1908" s="52" t="n"/>
      <c r="K1908" s="25" t="n"/>
      <c r="L1908" s="29" t="n"/>
      <c r="M1908" s="25" t="n"/>
      <c r="N1908" s="25" t="n"/>
      <c r="O1908" s="23">
        <f>IF(A1908&amp;B1908&amp;C1908="","",IF(I1908="","Sem vínculo",IF(COUNTIF(oc_chave,I1908)&gt;0,"Vinculada","Previsão não encontrada")))</f>
        <v/>
      </c>
      <c r="P1908" s="39">
        <f>IF(ISNUMBER(H1908),YEAR(H1908),"")</f>
        <v/>
      </c>
      <c r="Q1908" s="23">
        <f>IF(D1908="","",IF(COUNTIF(pl_chave,D1908)&gt;0,"No plano atual","Fora do plano: histórico preservado"))</f>
        <v/>
      </c>
      <c r="R1908" s="23">
        <f>IF(A1908&amp;B1908&amp;C1908="","",IF(A1908="","ERRO: falta ID do registro",IF(COUNTIF(ex_id,A1908)&gt;1,"ERRO: ID do registro duplicado",IF(NOT(ISNUMBER(H1908)),"ERRO: data realizada ausente ou inválida",IF(AND(ISNUMBER(pcmd_emissao),N(H1908)&gt;N(pcmd_emissao)),"Verificar: realizada após a emissão","OK")))))</f>
        <v/>
      </c>
      <c r="S1908" s="53" t="n"/>
    </row>
    <row r="1909">
      <c r="A1909" s="25" t="n"/>
      <c r="B1909" s="29" t="n"/>
      <c r="C1909" s="25" t="n"/>
      <c r="D1909" s="23">
        <f>IF(OR(B1909="",C1909=""),"",B1909&amp;"|"&amp;C1909)</f>
        <v/>
      </c>
      <c r="E1909" s="29" t="n"/>
      <c r="F1909" s="52" t="n"/>
      <c r="G1909" s="49" t="n"/>
      <c r="H1909" s="49" t="n"/>
      <c r="I1909" s="30">
        <f>IF(OR(D1909="",NOT(ISNUMBER(G1909))),"",D1909&amp;"|"&amp;YEAR(G1909)&amp;"-"&amp;RIGHT("0"&amp;MONTH(G1909),2)&amp;"-"&amp;RIGHT("0"&amp;DAY(G1909),2))</f>
        <v/>
      </c>
      <c r="J1909" s="52" t="n"/>
      <c r="K1909" s="25" t="n"/>
      <c r="L1909" s="29" t="n"/>
      <c r="M1909" s="25" t="n"/>
      <c r="N1909" s="25" t="n"/>
      <c r="O1909" s="23">
        <f>IF(A1909&amp;B1909&amp;C1909="","",IF(I1909="","Sem vínculo",IF(COUNTIF(oc_chave,I1909)&gt;0,"Vinculada","Previsão não encontrada")))</f>
        <v/>
      </c>
      <c r="P1909" s="39">
        <f>IF(ISNUMBER(H1909),YEAR(H1909),"")</f>
        <v/>
      </c>
      <c r="Q1909" s="23">
        <f>IF(D1909="","",IF(COUNTIF(pl_chave,D1909)&gt;0,"No plano atual","Fora do plano: histórico preservado"))</f>
        <v/>
      </c>
      <c r="R1909" s="23">
        <f>IF(A1909&amp;B1909&amp;C1909="","",IF(A1909="","ERRO: falta ID do registro",IF(COUNTIF(ex_id,A1909)&gt;1,"ERRO: ID do registro duplicado",IF(NOT(ISNUMBER(H1909)),"ERRO: data realizada ausente ou inválida",IF(AND(ISNUMBER(pcmd_emissao),N(H1909)&gt;N(pcmd_emissao)),"Verificar: realizada após a emissão","OK")))))</f>
        <v/>
      </c>
      <c r="S1909" s="53" t="n"/>
    </row>
    <row r="1910">
      <c r="A1910" s="25" t="n"/>
      <c r="B1910" s="29" t="n"/>
      <c r="C1910" s="25" t="n"/>
      <c r="D1910" s="23">
        <f>IF(OR(B1910="",C1910=""),"",B1910&amp;"|"&amp;C1910)</f>
        <v/>
      </c>
      <c r="E1910" s="29" t="n"/>
      <c r="F1910" s="52" t="n"/>
      <c r="G1910" s="49" t="n"/>
      <c r="H1910" s="49" t="n"/>
      <c r="I1910" s="30">
        <f>IF(OR(D1910="",NOT(ISNUMBER(G1910))),"",D1910&amp;"|"&amp;YEAR(G1910)&amp;"-"&amp;RIGHT("0"&amp;MONTH(G1910),2)&amp;"-"&amp;RIGHT("0"&amp;DAY(G1910),2))</f>
        <v/>
      </c>
      <c r="J1910" s="52" t="n"/>
      <c r="K1910" s="25" t="n"/>
      <c r="L1910" s="29" t="n"/>
      <c r="M1910" s="25" t="n"/>
      <c r="N1910" s="25" t="n"/>
      <c r="O1910" s="23">
        <f>IF(A1910&amp;B1910&amp;C1910="","",IF(I1910="","Sem vínculo",IF(COUNTIF(oc_chave,I1910)&gt;0,"Vinculada","Previsão não encontrada")))</f>
        <v/>
      </c>
      <c r="P1910" s="39">
        <f>IF(ISNUMBER(H1910),YEAR(H1910),"")</f>
        <v/>
      </c>
      <c r="Q1910" s="23">
        <f>IF(D1910="","",IF(COUNTIF(pl_chave,D1910)&gt;0,"No plano atual","Fora do plano: histórico preservado"))</f>
        <v/>
      </c>
      <c r="R1910" s="23">
        <f>IF(A1910&amp;B1910&amp;C1910="","",IF(A1910="","ERRO: falta ID do registro",IF(COUNTIF(ex_id,A1910)&gt;1,"ERRO: ID do registro duplicado",IF(NOT(ISNUMBER(H1910)),"ERRO: data realizada ausente ou inválida",IF(AND(ISNUMBER(pcmd_emissao),N(H1910)&gt;N(pcmd_emissao)),"Verificar: realizada após a emissão","OK")))))</f>
        <v/>
      </c>
      <c r="S1910" s="53" t="n"/>
    </row>
    <row r="1911">
      <c r="A1911" s="25" t="n"/>
      <c r="B1911" s="29" t="n"/>
      <c r="C1911" s="25" t="n"/>
      <c r="D1911" s="23">
        <f>IF(OR(B1911="",C1911=""),"",B1911&amp;"|"&amp;C1911)</f>
        <v/>
      </c>
      <c r="E1911" s="29" t="n"/>
      <c r="F1911" s="52" t="n"/>
      <c r="G1911" s="49" t="n"/>
      <c r="H1911" s="49" t="n"/>
      <c r="I1911" s="30">
        <f>IF(OR(D1911="",NOT(ISNUMBER(G1911))),"",D1911&amp;"|"&amp;YEAR(G1911)&amp;"-"&amp;RIGHT("0"&amp;MONTH(G1911),2)&amp;"-"&amp;RIGHT("0"&amp;DAY(G1911),2))</f>
        <v/>
      </c>
      <c r="J1911" s="52" t="n"/>
      <c r="K1911" s="25" t="n"/>
      <c r="L1911" s="29" t="n"/>
      <c r="M1911" s="25" t="n"/>
      <c r="N1911" s="25" t="n"/>
      <c r="O1911" s="23">
        <f>IF(A1911&amp;B1911&amp;C1911="","",IF(I1911="","Sem vínculo",IF(COUNTIF(oc_chave,I1911)&gt;0,"Vinculada","Previsão não encontrada")))</f>
        <v/>
      </c>
      <c r="P1911" s="39">
        <f>IF(ISNUMBER(H1911),YEAR(H1911),"")</f>
        <v/>
      </c>
      <c r="Q1911" s="23">
        <f>IF(D1911="","",IF(COUNTIF(pl_chave,D1911)&gt;0,"No plano atual","Fora do plano: histórico preservado"))</f>
        <v/>
      </c>
      <c r="R1911" s="23">
        <f>IF(A1911&amp;B1911&amp;C1911="","",IF(A1911="","ERRO: falta ID do registro",IF(COUNTIF(ex_id,A1911)&gt;1,"ERRO: ID do registro duplicado",IF(NOT(ISNUMBER(H1911)),"ERRO: data realizada ausente ou inválida",IF(AND(ISNUMBER(pcmd_emissao),N(H1911)&gt;N(pcmd_emissao)),"Verificar: realizada após a emissão","OK")))))</f>
        <v/>
      </c>
      <c r="S1911" s="53" t="n"/>
    </row>
    <row r="1912">
      <c r="A1912" s="25" t="n"/>
      <c r="B1912" s="29" t="n"/>
      <c r="C1912" s="25" t="n"/>
      <c r="D1912" s="23">
        <f>IF(OR(B1912="",C1912=""),"",B1912&amp;"|"&amp;C1912)</f>
        <v/>
      </c>
      <c r="E1912" s="29" t="n"/>
      <c r="F1912" s="52" t="n"/>
      <c r="G1912" s="49" t="n"/>
      <c r="H1912" s="49" t="n"/>
      <c r="I1912" s="30">
        <f>IF(OR(D1912="",NOT(ISNUMBER(G1912))),"",D1912&amp;"|"&amp;YEAR(G1912)&amp;"-"&amp;RIGHT("0"&amp;MONTH(G1912),2)&amp;"-"&amp;RIGHT("0"&amp;DAY(G1912),2))</f>
        <v/>
      </c>
      <c r="J1912" s="52" t="n"/>
      <c r="K1912" s="25" t="n"/>
      <c r="L1912" s="29" t="n"/>
      <c r="M1912" s="25" t="n"/>
      <c r="N1912" s="25" t="n"/>
      <c r="O1912" s="23">
        <f>IF(A1912&amp;B1912&amp;C1912="","",IF(I1912="","Sem vínculo",IF(COUNTIF(oc_chave,I1912)&gt;0,"Vinculada","Previsão não encontrada")))</f>
        <v/>
      </c>
      <c r="P1912" s="39">
        <f>IF(ISNUMBER(H1912),YEAR(H1912),"")</f>
        <v/>
      </c>
      <c r="Q1912" s="23">
        <f>IF(D1912="","",IF(COUNTIF(pl_chave,D1912)&gt;0,"No plano atual","Fora do plano: histórico preservado"))</f>
        <v/>
      </c>
      <c r="R1912" s="23">
        <f>IF(A1912&amp;B1912&amp;C1912="","",IF(A1912="","ERRO: falta ID do registro",IF(COUNTIF(ex_id,A1912)&gt;1,"ERRO: ID do registro duplicado",IF(NOT(ISNUMBER(H1912)),"ERRO: data realizada ausente ou inválida",IF(AND(ISNUMBER(pcmd_emissao),N(H1912)&gt;N(pcmd_emissao)),"Verificar: realizada após a emissão","OK")))))</f>
        <v/>
      </c>
      <c r="S1912" s="53" t="n"/>
    </row>
    <row r="1913">
      <c r="A1913" s="25" t="n"/>
      <c r="B1913" s="29" t="n"/>
      <c r="C1913" s="25" t="n"/>
      <c r="D1913" s="23">
        <f>IF(OR(B1913="",C1913=""),"",B1913&amp;"|"&amp;C1913)</f>
        <v/>
      </c>
      <c r="E1913" s="29" t="n"/>
      <c r="F1913" s="52" t="n"/>
      <c r="G1913" s="49" t="n"/>
      <c r="H1913" s="49" t="n"/>
      <c r="I1913" s="30">
        <f>IF(OR(D1913="",NOT(ISNUMBER(G1913))),"",D1913&amp;"|"&amp;YEAR(G1913)&amp;"-"&amp;RIGHT("0"&amp;MONTH(G1913),2)&amp;"-"&amp;RIGHT("0"&amp;DAY(G1913),2))</f>
        <v/>
      </c>
      <c r="J1913" s="52" t="n"/>
      <c r="K1913" s="25" t="n"/>
      <c r="L1913" s="29" t="n"/>
      <c r="M1913" s="25" t="n"/>
      <c r="N1913" s="25" t="n"/>
      <c r="O1913" s="23">
        <f>IF(A1913&amp;B1913&amp;C1913="","",IF(I1913="","Sem vínculo",IF(COUNTIF(oc_chave,I1913)&gt;0,"Vinculada","Previsão não encontrada")))</f>
        <v/>
      </c>
      <c r="P1913" s="39">
        <f>IF(ISNUMBER(H1913),YEAR(H1913),"")</f>
        <v/>
      </c>
      <c r="Q1913" s="23">
        <f>IF(D1913="","",IF(COUNTIF(pl_chave,D1913)&gt;0,"No plano atual","Fora do plano: histórico preservado"))</f>
        <v/>
      </c>
      <c r="R1913" s="23">
        <f>IF(A1913&amp;B1913&amp;C1913="","",IF(A1913="","ERRO: falta ID do registro",IF(COUNTIF(ex_id,A1913)&gt;1,"ERRO: ID do registro duplicado",IF(NOT(ISNUMBER(H1913)),"ERRO: data realizada ausente ou inválida",IF(AND(ISNUMBER(pcmd_emissao),N(H1913)&gt;N(pcmd_emissao)),"Verificar: realizada após a emissão","OK")))))</f>
        <v/>
      </c>
      <c r="S1913" s="53" t="n"/>
    </row>
    <row r="1914">
      <c r="A1914" s="25" t="n"/>
      <c r="B1914" s="29" t="n"/>
      <c r="C1914" s="25" t="n"/>
      <c r="D1914" s="23">
        <f>IF(OR(B1914="",C1914=""),"",B1914&amp;"|"&amp;C1914)</f>
        <v/>
      </c>
      <c r="E1914" s="29" t="n"/>
      <c r="F1914" s="52" t="n"/>
      <c r="G1914" s="49" t="n"/>
      <c r="H1914" s="49" t="n"/>
      <c r="I1914" s="30">
        <f>IF(OR(D1914="",NOT(ISNUMBER(G1914))),"",D1914&amp;"|"&amp;YEAR(G1914)&amp;"-"&amp;RIGHT("0"&amp;MONTH(G1914),2)&amp;"-"&amp;RIGHT("0"&amp;DAY(G1914),2))</f>
        <v/>
      </c>
      <c r="J1914" s="52" t="n"/>
      <c r="K1914" s="25" t="n"/>
      <c r="L1914" s="29" t="n"/>
      <c r="M1914" s="25" t="n"/>
      <c r="N1914" s="25" t="n"/>
      <c r="O1914" s="23">
        <f>IF(A1914&amp;B1914&amp;C1914="","",IF(I1914="","Sem vínculo",IF(COUNTIF(oc_chave,I1914)&gt;0,"Vinculada","Previsão não encontrada")))</f>
        <v/>
      </c>
      <c r="P1914" s="39">
        <f>IF(ISNUMBER(H1914),YEAR(H1914),"")</f>
        <v/>
      </c>
      <c r="Q1914" s="23">
        <f>IF(D1914="","",IF(COUNTIF(pl_chave,D1914)&gt;0,"No plano atual","Fora do plano: histórico preservado"))</f>
        <v/>
      </c>
      <c r="R1914" s="23">
        <f>IF(A1914&amp;B1914&amp;C1914="","",IF(A1914="","ERRO: falta ID do registro",IF(COUNTIF(ex_id,A1914)&gt;1,"ERRO: ID do registro duplicado",IF(NOT(ISNUMBER(H1914)),"ERRO: data realizada ausente ou inválida",IF(AND(ISNUMBER(pcmd_emissao),N(H1914)&gt;N(pcmd_emissao)),"Verificar: realizada após a emissão","OK")))))</f>
        <v/>
      </c>
      <c r="S1914" s="53" t="n"/>
    </row>
    <row r="1915">
      <c r="A1915" s="25" t="n"/>
      <c r="B1915" s="29" t="n"/>
      <c r="C1915" s="25" t="n"/>
      <c r="D1915" s="23">
        <f>IF(OR(B1915="",C1915=""),"",B1915&amp;"|"&amp;C1915)</f>
        <v/>
      </c>
      <c r="E1915" s="29" t="n"/>
      <c r="F1915" s="52" t="n"/>
      <c r="G1915" s="49" t="n"/>
      <c r="H1915" s="49" t="n"/>
      <c r="I1915" s="30">
        <f>IF(OR(D1915="",NOT(ISNUMBER(G1915))),"",D1915&amp;"|"&amp;YEAR(G1915)&amp;"-"&amp;RIGHT("0"&amp;MONTH(G1915),2)&amp;"-"&amp;RIGHT("0"&amp;DAY(G1915),2))</f>
        <v/>
      </c>
      <c r="J1915" s="52" t="n"/>
      <c r="K1915" s="25" t="n"/>
      <c r="L1915" s="29" t="n"/>
      <c r="M1915" s="25" t="n"/>
      <c r="N1915" s="25" t="n"/>
      <c r="O1915" s="23">
        <f>IF(A1915&amp;B1915&amp;C1915="","",IF(I1915="","Sem vínculo",IF(COUNTIF(oc_chave,I1915)&gt;0,"Vinculada","Previsão não encontrada")))</f>
        <v/>
      </c>
      <c r="P1915" s="39">
        <f>IF(ISNUMBER(H1915),YEAR(H1915),"")</f>
        <v/>
      </c>
      <c r="Q1915" s="23">
        <f>IF(D1915="","",IF(COUNTIF(pl_chave,D1915)&gt;0,"No plano atual","Fora do plano: histórico preservado"))</f>
        <v/>
      </c>
      <c r="R1915" s="23">
        <f>IF(A1915&amp;B1915&amp;C1915="","",IF(A1915="","ERRO: falta ID do registro",IF(COUNTIF(ex_id,A1915)&gt;1,"ERRO: ID do registro duplicado",IF(NOT(ISNUMBER(H1915)),"ERRO: data realizada ausente ou inválida",IF(AND(ISNUMBER(pcmd_emissao),N(H1915)&gt;N(pcmd_emissao)),"Verificar: realizada após a emissão","OK")))))</f>
        <v/>
      </c>
      <c r="S1915" s="53" t="n"/>
    </row>
    <row r="1916">
      <c r="A1916" s="25" t="n"/>
      <c r="B1916" s="29" t="n"/>
      <c r="C1916" s="25" t="n"/>
      <c r="D1916" s="23">
        <f>IF(OR(B1916="",C1916=""),"",B1916&amp;"|"&amp;C1916)</f>
        <v/>
      </c>
      <c r="E1916" s="29" t="n"/>
      <c r="F1916" s="52" t="n"/>
      <c r="G1916" s="49" t="n"/>
      <c r="H1916" s="49" t="n"/>
      <c r="I1916" s="30">
        <f>IF(OR(D1916="",NOT(ISNUMBER(G1916))),"",D1916&amp;"|"&amp;YEAR(G1916)&amp;"-"&amp;RIGHT("0"&amp;MONTH(G1916),2)&amp;"-"&amp;RIGHT("0"&amp;DAY(G1916),2))</f>
        <v/>
      </c>
      <c r="J1916" s="52" t="n"/>
      <c r="K1916" s="25" t="n"/>
      <c r="L1916" s="29" t="n"/>
      <c r="M1916" s="25" t="n"/>
      <c r="N1916" s="25" t="n"/>
      <c r="O1916" s="23">
        <f>IF(A1916&amp;B1916&amp;C1916="","",IF(I1916="","Sem vínculo",IF(COUNTIF(oc_chave,I1916)&gt;0,"Vinculada","Previsão não encontrada")))</f>
        <v/>
      </c>
      <c r="P1916" s="39">
        <f>IF(ISNUMBER(H1916),YEAR(H1916),"")</f>
        <v/>
      </c>
      <c r="Q1916" s="23">
        <f>IF(D1916="","",IF(COUNTIF(pl_chave,D1916)&gt;0,"No plano atual","Fora do plano: histórico preservado"))</f>
        <v/>
      </c>
      <c r="R1916" s="23">
        <f>IF(A1916&amp;B1916&amp;C1916="","",IF(A1916="","ERRO: falta ID do registro",IF(COUNTIF(ex_id,A1916)&gt;1,"ERRO: ID do registro duplicado",IF(NOT(ISNUMBER(H1916)),"ERRO: data realizada ausente ou inválida",IF(AND(ISNUMBER(pcmd_emissao),N(H1916)&gt;N(pcmd_emissao)),"Verificar: realizada após a emissão","OK")))))</f>
        <v/>
      </c>
      <c r="S1916" s="53" t="n"/>
    </row>
    <row r="1917">
      <c r="A1917" s="25" t="n"/>
      <c r="B1917" s="29" t="n"/>
      <c r="C1917" s="25" t="n"/>
      <c r="D1917" s="23">
        <f>IF(OR(B1917="",C1917=""),"",B1917&amp;"|"&amp;C1917)</f>
        <v/>
      </c>
      <c r="E1917" s="29" t="n"/>
      <c r="F1917" s="52" t="n"/>
      <c r="G1917" s="49" t="n"/>
      <c r="H1917" s="49" t="n"/>
      <c r="I1917" s="30">
        <f>IF(OR(D1917="",NOT(ISNUMBER(G1917))),"",D1917&amp;"|"&amp;YEAR(G1917)&amp;"-"&amp;RIGHT("0"&amp;MONTH(G1917),2)&amp;"-"&amp;RIGHT("0"&amp;DAY(G1917),2))</f>
        <v/>
      </c>
      <c r="J1917" s="52" t="n"/>
      <c r="K1917" s="25" t="n"/>
      <c r="L1917" s="29" t="n"/>
      <c r="M1917" s="25" t="n"/>
      <c r="N1917" s="25" t="n"/>
      <c r="O1917" s="23">
        <f>IF(A1917&amp;B1917&amp;C1917="","",IF(I1917="","Sem vínculo",IF(COUNTIF(oc_chave,I1917)&gt;0,"Vinculada","Previsão não encontrada")))</f>
        <v/>
      </c>
      <c r="P1917" s="39">
        <f>IF(ISNUMBER(H1917),YEAR(H1917),"")</f>
        <v/>
      </c>
      <c r="Q1917" s="23">
        <f>IF(D1917="","",IF(COUNTIF(pl_chave,D1917)&gt;0,"No plano atual","Fora do plano: histórico preservado"))</f>
        <v/>
      </c>
      <c r="R1917" s="23">
        <f>IF(A1917&amp;B1917&amp;C1917="","",IF(A1917="","ERRO: falta ID do registro",IF(COUNTIF(ex_id,A1917)&gt;1,"ERRO: ID do registro duplicado",IF(NOT(ISNUMBER(H1917)),"ERRO: data realizada ausente ou inválida",IF(AND(ISNUMBER(pcmd_emissao),N(H1917)&gt;N(pcmd_emissao)),"Verificar: realizada após a emissão","OK")))))</f>
        <v/>
      </c>
      <c r="S1917" s="53" t="n"/>
    </row>
    <row r="1918">
      <c r="A1918" s="25" t="n"/>
      <c r="B1918" s="29" t="n"/>
      <c r="C1918" s="25" t="n"/>
      <c r="D1918" s="23">
        <f>IF(OR(B1918="",C1918=""),"",B1918&amp;"|"&amp;C1918)</f>
        <v/>
      </c>
      <c r="E1918" s="29" t="n"/>
      <c r="F1918" s="52" t="n"/>
      <c r="G1918" s="49" t="n"/>
      <c r="H1918" s="49" t="n"/>
      <c r="I1918" s="30">
        <f>IF(OR(D1918="",NOT(ISNUMBER(G1918))),"",D1918&amp;"|"&amp;YEAR(G1918)&amp;"-"&amp;RIGHT("0"&amp;MONTH(G1918),2)&amp;"-"&amp;RIGHT("0"&amp;DAY(G1918),2))</f>
        <v/>
      </c>
      <c r="J1918" s="52" t="n"/>
      <c r="K1918" s="25" t="n"/>
      <c r="L1918" s="29" t="n"/>
      <c r="M1918" s="25" t="n"/>
      <c r="N1918" s="25" t="n"/>
      <c r="O1918" s="23">
        <f>IF(A1918&amp;B1918&amp;C1918="","",IF(I1918="","Sem vínculo",IF(COUNTIF(oc_chave,I1918)&gt;0,"Vinculada","Previsão não encontrada")))</f>
        <v/>
      </c>
      <c r="P1918" s="39">
        <f>IF(ISNUMBER(H1918),YEAR(H1918),"")</f>
        <v/>
      </c>
      <c r="Q1918" s="23">
        <f>IF(D1918="","",IF(COUNTIF(pl_chave,D1918)&gt;0,"No plano atual","Fora do plano: histórico preservado"))</f>
        <v/>
      </c>
      <c r="R1918" s="23">
        <f>IF(A1918&amp;B1918&amp;C1918="","",IF(A1918="","ERRO: falta ID do registro",IF(COUNTIF(ex_id,A1918)&gt;1,"ERRO: ID do registro duplicado",IF(NOT(ISNUMBER(H1918)),"ERRO: data realizada ausente ou inválida",IF(AND(ISNUMBER(pcmd_emissao),N(H1918)&gt;N(pcmd_emissao)),"Verificar: realizada após a emissão","OK")))))</f>
        <v/>
      </c>
      <c r="S1918" s="53" t="n"/>
    </row>
    <row r="1919">
      <c r="A1919" s="25" t="n"/>
      <c r="B1919" s="29" t="n"/>
      <c r="C1919" s="25" t="n"/>
      <c r="D1919" s="23">
        <f>IF(OR(B1919="",C1919=""),"",B1919&amp;"|"&amp;C1919)</f>
        <v/>
      </c>
      <c r="E1919" s="29" t="n"/>
      <c r="F1919" s="52" t="n"/>
      <c r="G1919" s="49" t="n"/>
      <c r="H1919" s="49" t="n"/>
      <c r="I1919" s="30">
        <f>IF(OR(D1919="",NOT(ISNUMBER(G1919))),"",D1919&amp;"|"&amp;YEAR(G1919)&amp;"-"&amp;RIGHT("0"&amp;MONTH(G1919),2)&amp;"-"&amp;RIGHT("0"&amp;DAY(G1919),2))</f>
        <v/>
      </c>
      <c r="J1919" s="52" t="n"/>
      <c r="K1919" s="25" t="n"/>
      <c r="L1919" s="29" t="n"/>
      <c r="M1919" s="25" t="n"/>
      <c r="N1919" s="25" t="n"/>
      <c r="O1919" s="23">
        <f>IF(A1919&amp;B1919&amp;C1919="","",IF(I1919="","Sem vínculo",IF(COUNTIF(oc_chave,I1919)&gt;0,"Vinculada","Previsão não encontrada")))</f>
        <v/>
      </c>
      <c r="P1919" s="39">
        <f>IF(ISNUMBER(H1919),YEAR(H1919),"")</f>
        <v/>
      </c>
      <c r="Q1919" s="23">
        <f>IF(D1919="","",IF(COUNTIF(pl_chave,D1919)&gt;0,"No plano atual","Fora do plano: histórico preservado"))</f>
        <v/>
      </c>
      <c r="R1919" s="23">
        <f>IF(A1919&amp;B1919&amp;C1919="","",IF(A1919="","ERRO: falta ID do registro",IF(COUNTIF(ex_id,A1919)&gt;1,"ERRO: ID do registro duplicado",IF(NOT(ISNUMBER(H1919)),"ERRO: data realizada ausente ou inválida",IF(AND(ISNUMBER(pcmd_emissao),N(H1919)&gt;N(pcmd_emissao)),"Verificar: realizada após a emissão","OK")))))</f>
        <v/>
      </c>
      <c r="S1919" s="53" t="n"/>
    </row>
    <row r="1920">
      <c r="A1920" s="25" t="n"/>
      <c r="B1920" s="29" t="n"/>
      <c r="C1920" s="25" t="n"/>
      <c r="D1920" s="23">
        <f>IF(OR(B1920="",C1920=""),"",B1920&amp;"|"&amp;C1920)</f>
        <v/>
      </c>
      <c r="E1920" s="29" t="n"/>
      <c r="F1920" s="52" t="n"/>
      <c r="G1920" s="49" t="n"/>
      <c r="H1920" s="49" t="n"/>
      <c r="I1920" s="30">
        <f>IF(OR(D1920="",NOT(ISNUMBER(G1920))),"",D1920&amp;"|"&amp;YEAR(G1920)&amp;"-"&amp;RIGHT("0"&amp;MONTH(G1920),2)&amp;"-"&amp;RIGHT("0"&amp;DAY(G1920),2))</f>
        <v/>
      </c>
      <c r="J1920" s="52" t="n"/>
      <c r="K1920" s="25" t="n"/>
      <c r="L1920" s="29" t="n"/>
      <c r="M1920" s="25" t="n"/>
      <c r="N1920" s="25" t="n"/>
      <c r="O1920" s="23">
        <f>IF(A1920&amp;B1920&amp;C1920="","",IF(I1920="","Sem vínculo",IF(COUNTIF(oc_chave,I1920)&gt;0,"Vinculada","Previsão não encontrada")))</f>
        <v/>
      </c>
      <c r="P1920" s="39">
        <f>IF(ISNUMBER(H1920),YEAR(H1920),"")</f>
        <v/>
      </c>
      <c r="Q1920" s="23">
        <f>IF(D1920="","",IF(COUNTIF(pl_chave,D1920)&gt;0,"No plano atual","Fora do plano: histórico preservado"))</f>
        <v/>
      </c>
      <c r="R1920" s="23">
        <f>IF(A1920&amp;B1920&amp;C1920="","",IF(A1920="","ERRO: falta ID do registro",IF(COUNTIF(ex_id,A1920)&gt;1,"ERRO: ID do registro duplicado",IF(NOT(ISNUMBER(H1920)),"ERRO: data realizada ausente ou inválida",IF(AND(ISNUMBER(pcmd_emissao),N(H1920)&gt;N(pcmd_emissao)),"Verificar: realizada após a emissão","OK")))))</f>
        <v/>
      </c>
      <c r="S1920" s="53" t="n"/>
    </row>
    <row r="1921">
      <c r="A1921" s="25" t="n"/>
      <c r="B1921" s="29" t="n"/>
      <c r="C1921" s="25" t="n"/>
      <c r="D1921" s="23">
        <f>IF(OR(B1921="",C1921=""),"",B1921&amp;"|"&amp;C1921)</f>
        <v/>
      </c>
      <c r="E1921" s="29" t="n"/>
      <c r="F1921" s="52" t="n"/>
      <c r="G1921" s="49" t="n"/>
      <c r="H1921" s="49" t="n"/>
      <c r="I1921" s="30">
        <f>IF(OR(D1921="",NOT(ISNUMBER(G1921))),"",D1921&amp;"|"&amp;YEAR(G1921)&amp;"-"&amp;RIGHT("0"&amp;MONTH(G1921),2)&amp;"-"&amp;RIGHT("0"&amp;DAY(G1921),2))</f>
        <v/>
      </c>
      <c r="J1921" s="52" t="n"/>
      <c r="K1921" s="25" t="n"/>
      <c r="L1921" s="29" t="n"/>
      <c r="M1921" s="25" t="n"/>
      <c r="N1921" s="25" t="n"/>
      <c r="O1921" s="23">
        <f>IF(A1921&amp;B1921&amp;C1921="","",IF(I1921="","Sem vínculo",IF(COUNTIF(oc_chave,I1921)&gt;0,"Vinculada","Previsão não encontrada")))</f>
        <v/>
      </c>
      <c r="P1921" s="39">
        <f>IF(ISNUMBER(H1921),YEAR(H1921),"")</f>
        <v/>
      </c>
      <c r="Q1921" s="23">
        <f>IF(D1921="","",IF(COUNTIF(pl_chave,D1921)&gt;0,"No plano atual","Fora do plano: histórico preservado"))</f>
        <v/>
      </c>
      <c r="R1921" s="23">
        <f>IF(A1921&amp;B1921&amp;C1921="","",IF(A1921="","ERRO: falta ID do registro",IF(COUNTIF(ex_id,A1921)&gt;1,"ERRO: ID do registro duplicado",IF(NOT(ISNUMBER(H1921)),"ERRO: data realizada ausente ou inválida",IF(AND(ISNUMBER(pcmd_emissao),N(H1921)&gt;N(pcmd_emissao)),"Verificar: realizada após a emissão","OK")))))</f>
        <v/>
      </c>
      <c r="S1921" s="53" t="n"/>
    </row>
    <row r="1922">
      <c r="A1922" s="25" t="n"/>
      <c r="B1922" s="29" t="n"/>
      <c r="C1922" s="25" t="n"/>
      <c r="D1922" s="23">
        <f>IF(OR(B1922="",C1922=""),"",B1922&amp;"|"&amp;C1922)</f>
        <v/>
      </c>
      <c r="E1922" s="29" t="n"/>
      <c r="F1922" s="52" t="n"/>
      <c r="G1922" s="49" t="n"/>
      <c r="H1922" s="49" t="n"/>
      <c r="I1922" s="30">
        <f>IF(OR(D1922="",NOT(ISNUMBER(G1922))),"",D1922&amp;"|"&amp;YEAR(G1922)&amp;"-"&amp;RIGHT("0"&amp;MONTH(G1922),2)&amp;"-"&amp;RIGHT("0"&amp;DAY(G1922),2))</f>
        <v/>
      </c>
      <c r="J1922" s="52" t="n"/>
      <c r="K1922" s="25" t="n"/>
      <c r="L1922" s="29" t="n"/>
      <c r="M1922" s="25" t="n"/>
      <c r="N1922" s="25" t="n"/>
      <c r="O1922" s="23">
        <f>IF(A1922&amp;B1922&amp;C1922="","",IF(I1922="","Sem vínculo",IF(COUNTIF(oc_chave,I1922)&gt;0,"Vinculada","Previsão não encontrada")))</f>
        <v/>
      </c>
      <c r="P1922" s="39">
        <f>IF(ISNUMBER(H1922),YEAR(H1922),"")</f>
        <v/>
      </c>
      <c r="Q1922" s="23">
        <f>IF(D1922="","",IF(COUNTIF(pl_chave,D1922)&gt;0,"No plano atual","Fora do plano: histórico preservado"))</f>
        <v/>
      </c>
      <c r="R1922" s="23">
        <f>IF(A1922&amp;B1922&amp;C1922="","",IF(A1922="","ERRO: falta ID do registro",IF(COUNTIF(ex_id,A1922)&gt;1,"ERRO: ID do registro duplicado",IF(NOT(ISNUMBER(H1922)),"ERRO: data realizada ausente ou inválida",IF(AND(ISNUMBER(pcmd_emissao),N(H1922)&gt;N(pcmd_emissao)),"Verificar: realizada após a emissão","OK")))))</f>
        <v/>
      </c>
      <c r="S1922" s="53" t="n"/>
    </row>
    <row r="1923">
      <c r="A1923" s="25" t="n"/>
      <c r="B1923" s="29" t="n"/>
      <c r="C1923" s="25" t="n"/>
      <c r="D1923" s="23">
        <f>IF(OR(B1923="",C1923=""),"",B1923&amp;"|"&amp;C1923)</f>
        <v/>
      </c>
      <c r="E1923" s="29" t="n"/>
      <c r="F1923" s="52" t="n"/>
      <c r="G1923" s="49" t="n"/>
      <c r="H1923" s="49" t="n"/>
      <c r="I1923" s="30">
        <f>IF(OR(D1923="",NOT(ISNUMBER(G1923))),"",D1923&amp;"|"&amp;YEAR(G1923)&amp;"-"&amp;RIGHT("0"&amp;MONTH(G1923),2)&amp;"-"&amp;RIGHT("0"&amp;DAY(G1923),2))</f>
        <v/>
      </c>
      <c r="J1923" s="52" t="n"/>
      <c r="K1923" s="25" t="n"/>
      <c r="L1923" s="29" t="n"/>
      <c r="M1923" s="25" t="n"/>
      <c r="N1923" s="25" t="n"/>
      <c r="O1923" s="23">
        <f>IF(A1923&amp;B1923&amp;C1923="","",IF(I1923="","Sem vínculo",IF(COUNTIF(oc_chave,I1923)&gt;0,"Vinculada","Previsão não encontrada")))</f>
        <v/>
      </c>
      <c r="P1923" s="39">
        <f>IF(ISNUMBER(H1923),YEAR(H1923),"")</f>
        <v/>
      </c>
      <c r="Q1923" s="23">
        <f>IF(D1923="","",IF(COUNTIF(pl_chave,D1923)&gt;0,"No plano atual","Fora do plano: histórico preservado"))</f>
        <v/>
      </c>
      <c r="R1923" s="23">
        <f>IF(A1923&amp;B1923&amp;C1923="","",IF(A1923="","ERRO: falta ID do registro",IF(COUNTIF(ex_id,A1923)&gt;1,"ERRO: ID do registro duplicado",IF(NOT(ISNUMBER(H1923)),"ERRO: data realizada ausente ou inválida",IF(AND(ISNUMBER(pcmd_emissao),N(H1923)&gt;N(pcmd_emissao)),"Verificar: realizada após a emissão","OK")))))</f>
        <v/>
      </c>
      <c r="S1923" s="53" t="n"/>
    </row>
    <row r="1924">
      <c r="A1924" s="25" t="n"/>
      <c r="B1924" s="29" t="n"/>
      <c r="C1924" s="25" t="n"/>
      <c r="D1924" s="23">
        <f>IF(OR(B1924="",C1924=""),"",B1924&amp;"|"&amp;C1924)</f>
        <v/>
      </c>
      <c r="E1924" s="29" t="n"/>
      <c r="F1924" s="52" t="n"/>
      <c r="G1924" s="49" t="n"/>
      <c r="H1924" s="49" t="n"/>
      <c r="I1924" s="30">
        <f>IF(OR(D1924="",NOT(ISNUMBER(G1924))),"",D1924&amp;"|"&amp;YEAR(G1924)&amp;"-"&amp;RIGHT("0"&amp;MONTH(G1924),2)&amp;"-"&amp;RIGHT("0"&amp;DAY(G1924),2))</f>
        <v/>
      </c>
      <c r="J1924" s="52" t="n"/>
      <c r="K1924" s="25" t="n"/>
      <c r="L1924" s="29" t="n"/>
      <c r="M1924" s="25" t="n"/>
      <c r="N1924" s="25" t="n"/>
      <c r="O1924" s="23">
        <f>IF(A1924&amp;B1924&amp;C1924="","",IF(I1924="","Sem vínculo",IF(COUNTIF(oc_chave,I1924)&gt;0,"Vinculada","Previsão não encontrada")))</f>
        <v/>
      </c>
      <c r="P1924" s="39">
        <f>IF(ISNUMBER(H1924),YEAR(H1924),"")</f>
        <v/>
      </c>
      <c r="Q1924" s="23">
        <f>IF(D1924="","",IF(COUNTIF(pl_chave,D1924)&gt;0,"No plano atual","Fora do plano: histórico preservado"))</f>
        <v/>
      </c>
      <c r="R1924" s="23">
        <f>IF(A1924&amp;B1924&amp;C1924="","",IF(A1924="","ERRO: falta ID do registro",IF(COUNTIF(ex_id,A1924)&gt;1,"ERRO: ID do registro duplicado",IF(NOT(ISNUMBER(H1924)),"ERRO: data realizada ausente ou inválida",IF(AND(ISNUMBER(pcmd_emissao),N(H1924)&gt;N(pcmd_emissao)),"Verificar: realizada após a emissão","OK")))))</f>
        <v/>
      </c>
      <c r="S1924" s="53" t="n"/>
    </row>
    <row r="1925">
      <c r="A1925" s="25" t="n"/>
      <c r="B1925" s="29" t="n"/>
      <c r="C1925" s="25" t="n"/>
      <c r="D1925" s="23">
        <f>IF(OR(B1925="",C1925=""),"",B1925&amp;"|"&amp;C1925)</f>
        <v/>
      </c>
      <c r="E1925" s="29" t="n"/>
      <c r="F1925" s="52" t="n"/>
      <c r="G1925" s="49" t="n"/>
      <c r="H1925" s="49" t="n"/>
      <c r="I1925" s="30">
        <f>IF(OR(D1925="",NOT(ISNUMBER(G1925))),"",D1925&amp;"|"&amp;YEAR(G1925)&amp;"-"&amp;RIGHT("0"&amp;MONTH(G1925),2)&amp;"-"&amp;RIGHT("0"&amp;DAY(G1925),2))</f>
        <v/>
      </c>
      <c r="J1925" s="52" t="n"/>
      <c r="K1925" s="25" t="n"/>
      <c r="L1925" s="29" t="n"/>
      <c r="M1925" s="25" t="n"/>
      <c r="N1925" s="25" t="n"/>
      <c r="O1925" s="23">
        <f>IF(A1925&amp;B1925&amp;C1925="","",IF(I1925="","Sem vínculo",IF(COUNTIF(oc_chave,I1925)&gt;0,"Vinculada","Previsão não encontrada")))</f>
        <v/>
      </c>
      <c r="P1925" s="39">
        <f>IF(ISNUMBER(H1925),YEAR(H1925),"")</f>
        <v/>
      </c>
      <c r="Q1925" s="23">
        <f>IF(D1925="","",IF(COUNTIF(pl_chave,D1925)&gt;0,"No plano atual","Fora do plano: histórico preservado"))</f>
        <v/>
      </c>
      <c r="R1925" s="23">
        <f>IF(A1925&amp;B1925&amp;C1925="","",IF(A1925="","ERRO: falta ID do registro",IF(COUNTIF(ex_id,A1925)&gt;1,"ERRO: ID do registro duplicado",IF(NOT(ISNUMBER(H1925)),"ERRO: data realizada ausente ou inválida",IF(AND(ISNUMBER(pcmd_emissao),N(H1925)&gt;N(pcmd_emissao)),"Verificar: realizada após a emissão","OK")))))</f>
        <v/>
      </c>
      <c r="S1925" s="53" t="n"/>
    </row>
    <row r="1926">
      <c r="A1926" s="25" t="n"/>
      <c r="B1926" s="29" t="n"/>
      <c r="C1926" s="25" t="n"/>
      <c r="D1926" s="23">
        <f>IF(OR(B1926="",C1926=""),"",B1926&amp;"|"&amp;C1926)</f>
        <v/>
      </c>
      <c r="E1926" s="29" t="n"/>
      <c r="F1926" s="52" t="n"/>
      <c r="G1926" s="49" t="n"/>
      <c r="H1926" s="49" t="n"/>
      <c r="I1926" s="30">
        <f>IF(OR(D1926="",NOT(ISNUMBER(G1926))),"",D1926&amp;"|"&amp;YEAR(G1926)&amp;"-"&amp;RIGHT("0"&amp;MONTH(G1926),2)&amp;"-"&amp;RIGHT("0"&amp;DAY(G1926),2))</f>
        <v/>
      </c>
      <c r="J1926" s="52" t="n"/>
      <c r="K1926" s="25" t="n"/>
      <c r="L1926" s="29" t="n"/>
      <c r="M1926" s="25" t="n"/>
      <c r="N1926" s="25" t="n"/>
      <c r="O1926" s="23">
        <f>IF(A1926&amp;B1926&amp;C1926="","",IF(I1926="","Sem vínculo",IF(COUNTIF(oc_chave,I1926)&gt;0,"Vinculada","Previsão não encontrada")))</f>
        <v/>
      </c>
      <c r="P1926" s="39">
        <f>IF(ISNUMBER(H1926),YEAR(H1926),"")</f>
        <v/>
      </c>
      <c r="Q1926" s="23">
        <f>IF(D1926="","",IF(COUNTIF(pl_chave,D1926)&gt;0,"No plano atual","Fora do plano: histórico preservado"))</f>
        <v/>
      </c>
      <c r="R1926" s="23">
        <f>IF(A1926&amp;B1926&amp;C1926="","",IF(A1926="","ERRO: falta ID do registro",IF(COUNTIF(ex_id,A1926)&gt;1,"ERRO: ID do registro duplicado",IF(NOT(ISNUMBER(H1926)),"ERRO: data realizada ausente ou inválida",IF(AND(ISNUMBER(pcmd_emissao),N(H1926)&gt;N(pcmd_emissao)),"Verificar: realizada após a emissão","OK")))))</f>
        <v/>
      </c>
      <c r="S1926" s="53" t="n"/>
    </row>
    <row r="1927">
      <c r="A1927" s="25" t="n"/>
      <c r="B1927" s="29" t="n"/>
      <c r="C1927" s="25" t="n"/>
      <c r="D1927" s="23">
        <f>IF(OR(B1927="",C1927=""),"",B1927&amp;"|"&amp;C1927)</f>
        <v/>
      </c>
      <c r="E1927" s="29" t="n"/>
      <c r="F1927" s="52" t="n"/>
      <c r="G1927" s="49" t="n"/>
      <c r="H1927" s="49" t="n"/>
      <c r="I1927" s="30">
        <f>IF(OR(D1927="",NOT(ISNUMBER(G1927))),"",D1927&amp;"|"&amp;YEAR(G1927)&amp;"-"&amp;RIGHT("0"&amp;MONTH(G1927),2)&amp;"-"&amp;RIGHT("0"&amp;DAY(G1927),2))</f>
        <v/>
      </c>
      <c r="J1927" s="52" t="n"/>
      <c r="K1927" s="25" t="n"/>
      <c r="L1927" s="29" t="n"/>
      <c r="M1927" s="25" t="n"/>
      <c r="N1927" s="25" t="n"/>
      <c r="O1927" s="23">
        <f>IF(A1927&amp;B1927&amp;C1927="","",IF(I1927="","Sem vínculo",IF(COUNTIF(oc_chave,I1927)&gt;0,"Vinculada","Previsão não encontrada")))</f>
        <v/>
      </c>
      <c r="P1927" s="39">
        <f>IF(ISNUMBER(H1927),YEAR(H1927),"")</f>
        <v/>
      </c>
      <c r="Q1927" s="23">
        <f>IF(D1927="","",IF(COUNTIF(pl_chave,D1927)&gt;0,"No plano atual","Fora do plano: histórico preservado"))</f>
        <v/>
      </c>
      <c r="R1927" s="23">
        <f>IF(A1927&amp;B1927&amp;C1927="","",IF(A1927="","ERRO: falta ID do registro",IF(COUNTIF(ex_id,A1927)&gt;1,"ERRO: ID do registro duplicado",IF(NOT(ISNUMBER(H1927)),"ERRO: data realizada ausente ou inválida",IF(AND(ISNUMBER(pcmd_emissao),N(H1927)&gt;N(pcmd_emissao)),"Verificar: realizada após a emissão","OK")))))</f>
        <v/>
      </c>
      <c r="S1927" s="53" t="n"/>
    </row>
    <row r="1928">
      <c r="A1928" s="25" t="n"/>
      <c r="B1928" s="29" t="n"/>
      <c r="C1928" s="25" t="n"/>
      <c r="D1928" s="23">
        <f>IF(OR(B1928="",C1928=""),"",B1928&amp;"|"&amp;C1928)</f>
        <v/>
      </c>
      <c r="E1928" s="29" t="n"/>
      <c r="F1928" s="52" t="n"/>
      <c r="G1928" s="49" t="n"/>
      <c r="H1928" s="49" t="n"/>
      <c r="I1928" s="30">
        <f>IF(OR(D1928="",NOT(ISNUMBER(G1928))),"",D1928&amp;"|"&amp;YEAR(G1928)&amp;"-"&amp;RIGHT("0"&amp;MONTH(G1928),2)&amp;"-"&amp;RIGHT("0"&amp;DAY(G1928),2))</f>
        <v/>
      </c>
      <c r="J1928" s="52" t="n"/>
      <c r="K1928" s="25" t="n"/>
      <c r="L1928" s="29" t="n"/>
      <c r="M1928" s="25" t="n"/>
      <c r="N1928" s="25" t="n"/>
      <c r="O1928" s="23">
        <f>IF(A1928&amp;B1928&amp;C1928="","",IF(I1928="","Sem vínculo",IF(COUNTIF(oc_chave,I1928)&gt;0,"Vinculada","Previsão não encontrada")))</f>
        <v/>
      </c>
      <c r="P1928" s="39">
        <f>IF(ISNUMBER(H1928),YEAR(H1928),"")</f>
        <v/>
      </c>
      <c r="Q1928" s="23">
        <f>IF(D1928="","",IF(COUNTIF(pl_chave,D1928)&gt;0,"No plano atual","Fora do plano: histórico preservado"))</f>
        <v/>
      </c>
      <c r="R1928" s="23">
        <f>IF(A1928&amp;B1928&amp;C1928="","",IF(A1928="","ERRO: falta ID do registro",IF(COUNTIF(ex_id,A1928)&gt;1,"ERRO: ID do registro duplicado",IF(NOT(ISNUMBER(H1928)),"ERRO: data realizada ausente ou inválida",IF(AND(ISNUMBER(pcmd_emissao),N(H1928)&gt;N(pcmd_emissao)),"Verificar: realizada após a emissão","OK")))))</f>
        <v/>
      </c>
      <c r="S1928" s="53" t="n"/>
    </row>
    <row r="1929">
      <c r="A1929" s="25" t="n"/>
      <c r="B1929" s="29" t="n"/>
      <c r="C1929" s="25" t="n"/>
      <c r="D1929" s="23">
        <f>IF(OR(B1929="",C1929=""),"",B1929&amp;"|"&amp;C1929)</f>
        <v/>
      </c>
      <c r="E1929" s="29" t="n"/>
      <c r="F1929" s="52" t="n"/>
      <c r="G1929" s="49" t="n"/>
      <c r="H1929" s="49" t="n"/>
      <c r="I1929" s="30">
        <f>IF(OR(D1929="",NOT(ISNUMBER(G1929))),"",D1929&amp;"|"&amp;YEAR(G1929)&amp;"-"&amp;RIGHT("0"&amp;MONTH(G1929),2)&amp;"-"&amp;RIGHT("0"&amp;DAY(G1929),2))</f>
        <v/>
      </c>
      <c r="J1929" s="52" t="n"/>
      <c r="K1929" s="25" t="n"/>
      <c r="L1929" s="29" t="n"/>
      <c r="M1929" s="25" t="n"/>
      <c r="N1929" s="25" t="n"/>
      <c r="O1929" s="23">
        <f>IF(A1929&amp;B1929&amp;C1929="","",IF(I1929="","Sem vínculo",IF(COUNTIF(oc_chave,I1929)&gt;0,"Vinculada","Previsão não encontrada")))</f>
        <v/>
      </c>
      <c r="P1929" s="39">
        <f>IF(ISNUMBER(H1929),YEAR(H1929),"")</f>
        <v/>
      </c>
      <c r="Q1929" s="23">
        <f>IF(D1929="","",IF(COUNTIF(pl_chave,D1929)&gt;0,"No plano atual","Fora do plano: histórico preservado"))</f>
        <v/>
      </c>
      <c r="R1929" s="23">
        <f>IF(A1929&amp;B1929&amp;C1929="","",IF(A1929="","ERRO: falta ID do registro",IF(COUNTIF(ex_id,A1929)&gt;1,"ERRO: ID do registro duplicado",IF(NOT(ISNUMBER(H1929)),"ERRO: data realizada ausente ou inválida",IF(AND(ISNUMBER(pcmd_emissao),N(H1929)&gt;N(pcmd_emissao)),"Verificar: realizada após a emissão","OK")))))</f>
        <v/>
      </c>
      <c r="S1929" s="53" t="n"/>
    </row>
    <row r="1930">
      <c r="A1930" s="25" t="n"/>
      <c r="B1930" s="29" t="n"/>
      <c r="C1930" s="25" t="n"/>
      <c r="D1930" s="23">
        <f>IF(OR(B1930="",C1930=""),"",B1930&amp;"|"&amp;C1930)</f>
        <v/>
      </c>
      <c r="E1930" s="29" t="n"/>
      <c r="F1930" s="52" t="n"/>
      <c r="G1930" s="49" t="n"/>
      <c r="H1930" s="49" t="n"/>
      <c r="I1930" s="30">
        <f>IF(OR(D1930="",NOT(ISNUMBER(G1930))),"",D1930&amp;"|"&amp;YEAR(G1930)&amp;"-"&amp;RIGHT("0"&amp;MONTH(G1930),2)&amp;"-"&amp;RIGHT("0"&amp;DAY(G1930),2))</f>
        <v/>
      </c>
      <c r="J1930" s="52" t="n"/>
      <c r="K1930" s="25" t="n"/>
      <c r="L1930" s="29" t="n"/>
      <c r="M1930" s="25" t="n"/>
      <c r="N1930" s="25" t="n"/>
      <c r="O1930" s="23">
        <f>IF(A1930&amp;B1930&amp;C1930="","",IF(I1930="","Sem vínculo",IF(COUNTIF(oc_chave,I1930)&gt;0,"Vinculada","Previsão não encontrada")))</f>
        <v/>
      </c>
      <c r="P1930" s="39">
        <f>IF(ISNUMBER(H1930),YEAR(H1930),"")</f>
        <v/>
      </c>
      <c r="Q1930" s="23">
        <f>IF(D1930="","",IF(COUNTIF(pl_chave,D1930)&gt;0,"No plano atual","Fora do plano: histórico preservado"))</f>
        <v/>
      </c>
      <c r="R1930" s="23">
        <f>IF(A1930&amp;B1930&amp;C1930="","",IF(A1930="","ERRO: falta ID do registro",IF(COUNTIF(ex_id,A1930)&gt;1,"ERRO: ID do registro duplicado",IF(NOT(ISNUMBER(H1930)),"ERRO: data realizada ausente ou inválida",IF(AND(ISNUMBER(pcmd_emissao),N(H1930)&gt;N(pcmd_emissao)),"Verificar: realizada após a emissão","OK")))))</f>
        <v/>
      </c>
      <c r="S1930" s="53" t="n"/>
    </row>
    <row r="1931">
      <c r="A1931" s="25" t="n"/>
      <c r="B1931" s="29" t="n"/>
      <c r="C1931" s="25" t="n"/>
      <c r="D1931" s="23">
        <f>IF(OR(B1931="",C1931=""),"",B1931&amp;"|"&amp;C1931)</f>
        <v/>
      </c>
      <c r="E1931" s="29" t="n"/>
      <c r="F1931" s="52" t="n"/>
      <c r="G1931" s="49" t="n"/>
      <c r="H1931" s="49" t="n"/>
      <c r="I1931" s="30">
        <f>IF(OR(D1931="",NOT(ISNUMBER(G1931))),"",D1931&amp;"|"&amp;YEAR(G1931)&amp;"-"&amp;RIGHT("0"&amp;MONTH(G1931),2)&amp;"-"&amp;RIGHT("0"&amp;DAY(G1931),2))</f>
        <v/>
      </c>
      <c r="J1931" s="52" t="n"/>
      <c r="K1931" s="25" t="n"/>
      <c r="L1931" s="29" t="n"/>
      <c r="M1931" s="25" t="n"/>
      <c r="N1931" s="25" t="n"/>
      <c r="O1931" s="23">
        <f>IF(A1931&amp;B1931&amp;C1931="","",IF(I1931="","Sem vínculo",IF(COUNTIF(oc_chave,I1931)&gt;0,"Vinculada","Previsão não encontrada")))</f>
        <v/>
      </c>
      <c r="P1931" s="39">
        <f>IF(ISNUMBER(H1931),YEAR(H1931),"")</f>
        <v/>
      </c>
      <c r="Q1931" s="23">
        <f>IF(D1931="","",IF(COUNTIF(pl_chave,D1931)&gt;0,"No plano atual","Fora do plano: histórico preservado"))</f>
        <v/>
      </c>
      <c r="R1931" s="23">
        <f>IF(A1931&amp;B1931&amp;C1931="","",IF(A1931="","ERRO: falta ID do registro",IF(COUNTIF(ex_id,A1931)&gt;1,"ERRO: ID do registro duplicado",IF(NOT(ISNUMBER(H1931)),"ERRO: data realizada ausente ou inválida",IF(AND(ISNUMBER(pcmd_emissao),N(H1931)&gt;N(pcmd_emissao)),"Verificar: realizada após a emissão","OK")))))</f>
        <v/>
      </c>
      <c r="S1931" s="53" t="n"/>
    </row>
    <row r="1932">
      <c r="A1932" s="25" t="n"/>
      <c r="B1932" s="29" t="n"/>
      <c r="C1932" s="25" t="n"/>
      <c r="D1932" s="23">
        <f>IF(OR(B1932="",C1932=""),"",B1932&amp;"|"&amp;C1932)</f>
        <v/>
      </c>
      <c r="E1932" s="29" t="n"/>
      <c r="F1932" s="52" t="n"/>
      <c r="G1932" s="49" t="n"/>
      <c r="H1932" s="49" t="n"/>
      <c r="I1932" s="30">
        <f>IF(OR(D1932="",NOT(ISNUMBER(G1932))),"",D1932&amp;"|"&amp;YEAR(G1932)&amp;"-"&amp;RIGHT("0"&amp;MONTH(G1932),2)&amp;"-"&amp;RIGHT("0"&amp;DAY(G1932),2))</f>
        <v/>
      </c>
      <c r="J1932" s="52" t="n"/>
      <c r="K1932" s="25" t="n"/>
      <c r="L1932" s="29" t="n"/>
      <c r="M1932" s="25" t="n"/>
      <c r="N1932" s="25" t="n"/>
      <c r="O1932" s="23">
        <f>IF(A1932&amp;B1932&amp;C1932="","",IF(I1932="","Sem vínculo",IF(COUNTIF(oc_chave,I1932)&gt;0,"Vinculada","Previsão não encontrada")))</f>
        <v/>
      </c>
      <c r="P1932" s="39">
        <f>IF(ISNUMBER(H1932),YEAR(H1932),"")</f>
        <v/>
      </c>
      <c r="Q1932" s="23">
        <f>IF(D1932="","",IF(COUNTIF(pl_chave,D1932)&gt;0,"No plano atual","Fora do plano: histórico preservado"))</f>
        <v/>
      </c>
      <c r="R1932" s="23">
        <f>IF(A1932&amp;B1932&amp;C1932="","",IF(A1932="","ERRO: falta ID do registro",IF(COUNTIF(ex_id,A1932)&gt;1,"ERRO: ID do registro duplicado",IF(NOT(ISNUMBER(H1932)),"ERRO: data realizada ausente ou inválida",IF(AND(ISNUMBER(pcmd_emissao),N(H1932)&gt;N(pcmd_emissao)),"Verificar: realizada após a emissão","OK")))))</f>
        <v/>
      </c>
      <c r="S1932" s="53" t="n"/>
    </row>
    <row r="1933">
      <c r="A1933" s="25" t="n"/>
      <c r="B1933" s="29" t="n"/>
      <c r="C1933" s="25" t="n"/>
      <c r="D1933" s="23">
        <f>IF(OR(B1933="",C1933=""),"",B1933&amp;"|"&amp;C1933)</f>
        <v/>
      </c>
      <c r="E1933" s="29" t="n"/>
      <c r="F1933" s="52" t="n"/>
      <c r="G1933" s="49" t="n"/>
      <c r="H1933" s="49" t="n"/>
      <c r="I1933" s="30">
        <f>IF(OR(D1933="",NOT(ISNUMBER(G1933))),"",D1933&amp;"|"&amp;YEAR(G1933)&amp;"-"&amp;RIGHT("0"&amp;MONTH(G1933),2)&amp;"-"&amp;RIGHT("0"&amp;DAY(G1933),2))</f>
        <v/>
      </c>
      <c r="J1933" s="52" t="n"/>
      <c r="K1933" s="25" t="n"/>
      <c r="L1933" s="29" t="n"/>
      <c r="M1933" s="25" t="n"/>
      <c r="N1933" s="25" t="n"/>
      <c r="O1933" s="23">
        <f>IF(A1933&amp;B1933&amp;C1933="","",IF(I1933="","Sem vínculo",IF(COUNTIF(oc_chave,I1933)&gt;0,"Vinculada","Previsão não encontrada")))</f>
        <v/>
      </c>
      <c r="P1933" s="39">
        <f>IF(ISNUMBER(H1933),YEAR(H1933),"")</f>
        <v/>
      </c>
      <c r="Q1933" s="23">
        <f>IF(D1933="","",IF(COUNTIF(pl_chave,D1933)&gt;0,"No plano atual","Fora do plano: histórico preservado"))</f>
        <v/>
      </c>
      <c r="R1933" s="23">
        <f>IF(A1933&amp;B1933&amp;C1933="","",IF(A1933="","ERRO: falta ID do registro",IF(COUNTIF(ex_id,A1933)&gt;1,"ERRO: ID do registro duplicado",IF(NOT(ISNUMBER(H1933)),"ERRO: data realizada ausente ou inválida",IF(AND(ISNUMBER(pcmd_emissao),N(H1933)&gt;N(pcmd_emissao)),"Verificar: realizada após a emissão","OK")))))</f>
        <v/>
      </c>
      <c r="S1933" s="53" t="n"/>
    </row>
    <row r="1934">
      <c r="A1934" s="25" t="n"/>
      <c r="B1934" s="29" t="n"/>
      <c r="C1934" s="25" t="n"/>
      <c r="D1934" s="23">
        <f>IF(OR(B1934="",C1934=""),"",B1934&amp;"|"&amp;C1934)</f>
        <v/>
      </c>
      <c r="E1934" s="29" t="n"/>
      <c r="F1934" s="52" t="n"/>
      <c r="G1934" s="49" t="n"/>
      <c r="H1934" s="49" t="n"/>
      <c r="I1934" s="30">
        <f>IF(OR(D1934="",NOT(ISNUMBER(G1934))),"",D1934&amp;"|"&amp;YEAR(G1934)&amp;"-"&amp;RIGHT("0"&amp;MONTH(G1934),2)&amp;"-"&amp;RIGHT("0"&amp;DAY(G1934),2))</f>
        <v/>
      </c>
      <c r="J1934" s="52" t="n"/>
      <c r="K1934" s="25" t="n"/>
      <c r="L1934" s="29" t="n"/>
      <c r="M1934" s="25" t="n"/>
      <c r="N1934" s="25" t="n"/>
      <c r="O1934" s="23">
        <f>IF(A1934&amp;B1934&amp;C1934="","",IF(I1934="","Sem vínculo",IF(COUNTIF(oc_chave,I1934)&gt;0,"Vinculada","Previsão não encontrada")))</f>
        <v/>
      </c>
      <c r="P1934" s="39">
        <f>IF(ISNUMBER(H1934),YEAR(H1934),"")</f>
        <v/>
      </c>
      <c r="Q1934" s="23">
        <f>IF(D1934="","",IF(COUNTIF(pl_chave,D1934)&gt;0,"No plano atual","Fora do plano: histórico preservado"))</f>
        <v/>
      </c>
      <c r="R1934" s="23">
        <f>IF(A1934&amp;B1934&amp;C1934="","",IF(A1934="","ERRO: falta ID do registro",IF(COUNTIF(ex_id,A1934)&gt;1,"ERRO: ID do registro duplicado",IF(NOT(ISNUMBER(H1934)),"ERRO: data realizada ausente ou inválida",IF(AND(ISNUMBER(pcmd_emissao),N(H1934)&gt;N(pcmd_emissao)),"Verificar: realizada após a emissão","OK")))))</f>
        <v/>
      </c>
      <c r="S1934" s="53" t="n"/>
    </row>
    <row r="1935">
      <c r="A1935" s="25" t="n"/>
      <c r="B1935" s="29" t="n"/>
      <c r="C1935" s="25" t="n"/>
      <c r="D1935" s="23">
        <f>IF(OR(B1935="",C1935=""),"",B1935&amp;"|"&amp;C1935)</f>
        <v/>
      </c>
      <c r="E1935" s="29" t="n"/>
      <c r="F1935" s="52" t="n"/>
      <c r="G1935" s="49" t="n"/>
      <c r="H1935" s="49" t="n"/>
      <c r="I1935" s="30">
        <f>IF(OR(D1935="",NOT(ISNUMBER(G1935))),"",D1935&amp;"|"&amp;YEAR(G1935)&amp;"-"&amp;RIGHT("0"&amp;MONTH(G1935),2)&amp;"-"&amp;RIGHT("0"&amp;DAY(G1935),2))</f>
        <v/>
      </c>
      <c r="J1935" s="52" t="n"/>
      <c r="K1935" s="25" t="n"/>
      <c r="L1935" s="29" t="n"/>
      <c r="M1935" s="25" t="n"/>
      <c r="N1935" s="25" t="n"/>
      <c r="O1935" s="23">
        <f>IF(A1935&amp;B1935&amp;C1935="","",IF(I1935="","Sem vínculo",IF(COUNTIF(oc_chave,I1935)&gt;0,"Vinculada","Previsão não encontrada")))</f>
        <v/>
      </c>
      <c r="P1935" s="39">
        <f>IF(ISNUMBER(H1935),YEAR(H1935),"")</f>
        <v/>
      </c>
      <c r="Q1935" s="23">
        <f>IF(D1935="","",IF(COUNTIF(pl_chave,D1935)&gt;0,"No plano atual","Fora do plano: histórico preservado"))</f>
        <v/>
      </c>
      <c r="R1935" s="23">
        <f>IF(A1935&amp;B1935&amp;C1935="","",IF(A1935="","ERRO: falta ID do registro",IF(COUNTIF(ex_id,A1935)&gt;1,"ERRO: ID do registro duplicado",IF(NOT(ISNUMBER(H1935)),"ERRO: data realizada ausente ou inválida",IF(AND(ISNUMBER(pcmd_emissao),N(H1935)&gt;N(pcmd_emissao)),"Verificar: realizada após a emissão","OK")))))</f>
        <v/>
      </c>
      <c r="S1935" s="53" t="n"/>
    </row>
    <row r="1936">
      <c r="A1936" s="25" t="n"/>
      <c r="B1936" s="29" t="n"/>
      <c r="C1936" s="25" t="n"/>
      <c r="D1936" s="23">
        <f>IF(OR(B1936="",C1936=""),"",B1936&amp;"|"&amp;C1936)</f>
        <v/>
      </c>
      <c r="E1936" s="29" t="n"/>
      <c r="F1936" s="52" t="n"/>
      <c r="G1936" s="49" t="n"/>
      <c r="H1936" s="49" t="n"/>
      <c r="I1936" s="30">
        <f>IF(OR(D1936="",NOT(ISNUMBER(G1936))),"",D1936&amp;"|"&amp;YEAR(G1936)&amp;"-"&amp;RIGHT("0"&amp;MONTH(G1936),2)&amp;"-"&amp;RIGHT("0"&amp;DAY(G1936),2))</f>
        <v/>
      </c>
      <c r="J1936" s="52" t="n"/>
      <c r="K1936" s="25" t="n"/>
      <c r="L1936" s="29" t="n"/>
      <c r="M1936" s="25" t="n"/>
      <c r="N1936" s="25" t="n"/>
      <c r="O1936" s="23">
        <f>IF(A1936&amp;B1936&amp;C1936="","",IF(I1936="","Sem vínculo",IF(COUNTIF(oc_chave,I1936)&gt;0,"Vinculada","Previsão não encontrada")))</f>
        <v/>
      </c>
      <c r="P1936" s="39">
        <f>IF(ISNUMBER(H1936),YEAR(H1936),"")</f>
        <v/>
      </c>
      <c r="Q1936" s="23">
        <f>IF(D1936="","",IF(COUNTIF(pl_chave,D1936)&gt;0,"No plano atual","Fora do plano: histórico preservado"))</f>
        <v/>
      </c>
      <c r="R1936" s="23">
        <f>IF(A1936&amp;B1936&amp;C1936="","",IF(A1936="","ERRO: falta ID do registro",IF(COUNTIF(ex_id,A1936)&gt;1,"ERRO: ID do registro duplicado",IF(NOT(ISNUMBER(H1936)),"ERRO: data realizada ausente ou inválida",IF(AND(ISNUMBER(pcmd_emissao),N(H1936)&gt;N(pcmd_emissao)),"Verificar: realizada após a emissão","OK")))))</f>
        <v/>
      </c>
      <c r="S1936" s="53" t="n"/>
    </row>
    <row r="1937">
      <c r="A1937" s="25" t="n"/>
      <c r="B1937" s="29" t="n"/>
      <c r="C1937" s="25" t="n"/>
      <c r="D1937" s="23">
        <f>IF(OR(B1937="",C1937=""),"",B1937&amp;"|"&amp;C1937)</f>
        <v/>
      </c>
      <c r="E1937" s="29" t="n"/>
      <c r="F1937" s="52" t="n"/>
      <c r="G1937" s="49" t="n"/>
      <c r="H1937" s="49" t="n"/>
      <c r="I1937" s="30">
        <f>IF(OR(D1937="",NOT(ISNUMBER(G1937))),"",D1937&amp;"|"&amp;YEAR(G1937)&amp;"-"&amp;RIGHT("0"&amp;MONTH(G1937),2)&amp;"-"&amp;RIGHT("0"&amp;DAY(G1937),2))</f>
        <v/>
      </c>
      <c r="J1937" s="52" t="n"/>
      <c r="K1937" s="25" t="n"/>
      <c r="L1937" s="29" t="n"/>
      <c r="M1937" s="25" t="n"/>
      <c r="N1937" s="25" t="n"/>
      <c r="O1937" s="23">
        <f>IF(A1937&amp;B1937&amp;C1937="","",IF(I1937="","Sem vínculo",IF(COUNTIF(oc_chave,I1937)&gt;0,"Vinculada","Previsão não encontrada")))</f>
        <v/>
      </c>
      <c r="P1937" s="39">
        <f>IF(ISNUMBER(H1937),YEAR(H1937),"")</f>
        <v/>
      </c>
      <c r="Q1937" s="23">
        <f>IF(D1937="","",IF(COUNTIF(pl_chave,D1937)&gt;0,"No plano atual","Fora do plano: histórico preservado"))</f>
        <v/>
      </c>
      <c r="R1937" s="23">
        <f>IF(A1937&amp;B1937&amp;C1937="","",IF(A1937="","ERRO: falta ID do registro",IF(COUNTIF(ex_id,A1937)&gt;1,"ERRO: ID do registro duplicado",IF(NOT(ISNUMBER(H1937)),"ERRO: data realizada ausente ou inválida",IF(AND(ISNUMBER(pcmd_emissao),N(H1937)&gt;N(pcmd_emissao)),"Verificar: realizada após a emissão","OK")))))</f>
        <v/>
      </c>
      <c r="S1937" s="53" t="n"/>
    </row>
    <row r="1938">
      <c r="A1938" s="25" t="n"/>
      <c r="B1938" s="29" t="n"/>
      <c r="C1938" s="25" t="n"/>
      <c r="D1938" s="23">
        <f>IF(OR(B1938="",C1938=""),"",B1938&amp;"|"&amp;C1938)</f>
        <v/>
      </c>
      <c r="E1938" s="29" t="n"/>
      <c r="F1938" s="52" t="n"/>
      <c r="G1938" s="49" t="n"/>
      <c r="H1938" s="49" t="n"/>
      <c r="I1938" s="30">
        <f>IF(OR(D1938="",NOT(ISNUMBER(G1938))),"",D1938&amp;"|"&amp;YEAR(G1938)&amp;"-"&amp;RIGHT("0"&amp;MONTH(G1938),2)&amp;"-"&amp;RIGHT("0"&amp;DAY(G1938),2))</f>
        <v/>
      </c>
      <c r="J1938" s="52" t="n"/>
      <c r="K1938" s="25" t="n"/>
      <c r="L1938" s="29" t="n"/>
      <c r="M1938" s="25" t="n"/>
      <c r="N1938" s="25" t="n"/>
      <c r="O1938" s="23">
        <f>IF(A1938&amp;B1938&amp;C1938="","",IF(I1938="","Sem vínculo",IF(COUNTIF(oc_chave,I1938)&gt;0,"Vinculada","Previsão não encontrada")))</f>
        <v/>
      </c>
      <c r="P1938" s="39">
        <f>IF(ISNUMBER(H1938),YEAR(H1938),"")</f>
        <v/>
      </c>
      <c r="Q1938" s="23">
        <f>IF(D1938="","",IF(COUNTIF(pl_chave,D1938)&gt;0,"No plano atual","Fora do plano: histórico preservado"))</f>
        <v/>
      </c>
      <c r="R1938" s="23">
        <f>IF(A1938&amp;B1938&amp;C1938="","",IF(A1938="","ERRO: falta ID do registro",IF(COUNTIF(ex_id,A1938)&gt;1,"ERRO: ID do registro duplicado",IF(NOT(ISNUMBER(H1938)),"ERRO: data realizada ausente ou inválida",IF(AND(ISNUMBER(pcmd_emissao),N(H1938)&gt;N(pcmd_emissao)),"Verificar: realizada após a emissão","OK")))))</f>
        <v/>
      </c>
      <c r="S1938" s="53" t="n"/>
    </row>
    <row r="1939">
      <c r="A1939" s="25" t="n"/>
      <c r="B1939" s="29" t="n"/>
      <c r="C1939" s="25" t="n"/>
      <c r="D1939" s="23">
        <f>IF(OR(B1939="",C1939=""),"",B1939&amp;"|"&amp;C1939)</f>
        <v/>
      </c>
      <c r="E1939" s="29" t="n"/>
      <c r="F1939" s="52" t="n"/>
      <c r="G1939" s="49" t="n"/>
      <c r="H1939" s="49" t="n"/>
      <c r="I1939" s="30">
        <f>IF(OR(D1939="",NOT(ISNUMBER(G1939))),"",D1939&amp;"|"&amp;YEAR(G1939)&amp;"-"&amp;RIGHT("0"&amp;MONTH(G1939),2)&amp;"-"&amp;RIGHT("0"&amp;DAY(G1939),2))</f>
        <v/>
      </c>
      <c r="J1939" s="52" t="n"/>
      <c r="K1939" s="25" t="n"/>
      <c r="L1939" s="29" t="n"/>
      <c r="M1939" s="25" t="n"/>
      <c r="N1939" s="25" t="n"/>
      <c r="O1939" s="23">
        <f>IF(A1939&amp;B1939&amp;C1939="","",IF(I1939="","Sem vínculo",IF(COUNTIF(oc_chave,I1939)&gt;0,"Vinculada","Previsão não encontrada")))</f>
        <v/>
      </c>
      <c r="P1939" s="39">
        <f>IF(ISNUMBER(H1939),YEAR(H1939),"")</f>
        <v/>
      </c>
      <c r="Q1939" s="23">
        <f>IF(D1939="","",IF(COUNTIF(pl_chave,D1939)&gt;0,"No plano atual","Fora do plano: histórico preservado"))</f>
        <v/>
      </c>
      <c r="R1939" s="23">
        <f>IF(A1939&amp;B1939&amp;C1939="","",IF(A1939="","ERRO: falta ID do registro",IF(COUNTIF(ex_id,A1939)&gt;1,"ERRO: ID do registro duplicado",IF(NOT(ISNUMBER(H1939)),"ERRO: data realizada ausente ou inválida",IF(AND(ISNUMBER(pcmd_emissao),N(H1939)&gt;N(pcmd_emissao)),"Verificar: realizada após a emissão","OK")))))</f>
        <v/>
      </c>
      <c r="S1939" s="53" t="n"/>
    </row>
    <row r="1940">
      <c r="A1940" s="25" t="n"/>
      <c r="B1940" s="29" t="n"/>
      <c r="C1940" s="25" t="n"/>
      <c r="D1940" s="23">
        <f>IF(OR(B1940="",C1940=""),"",B1940&amp;"|"&amp;C1940)</f>
        <v/>
      </c>
      <c r="E1940" s="29" t="n"/>
      <c r="F1940" s="52" t="n"/>
      <c r="G1940" s="49" t="n"/>
      <c r="H1940" s="49" t="n"/>
      <c r="I1940" s="30">
        <f>IF(OR(D1940="",NOT(ISNUMBER(G1940))),"",D1940&amp;"|"&amp;YEAR(G1940)&amp;"-"&amp;RIGHT("0"&amp;MONTH(G1940),2)&amp;"-"&amp;RIGHT("0"&amp;DAY(G1940),2))</f>
        <v/>
      </c>
      <c r="J1940" s="52" t="n"/>
      <c r="K1940" s="25" t="n"/>
      <c r="L1940" s="29" t="n"/>
      <c r="M1940" s="25" t="n"/>
      <c r="N1940" s="25" t="n"/>
      <c r="O1940" s="23">
        <f>IF(A1940&amp;B1940&amp;C1940="","",IF(I1940="","Sem vínculo",IF(COUNTIF(oc_chave,I1940)&gt;0,"Vinculada","Previsão não encontrada")))</f>
        <v/>
      </c>
      <c r="P1940" s="39">
        <f>IF(ISNUMBER(H1940),YEAR(H1940),"")</f>
        <v/>
      </c>
      <c r="Q1940" s="23">
        <f>IF(D1940="","",IF(COUNTIF(pl_chave,D1940)&gt;0,"No plano atual","Fora do plano: histórico preservado"))</f>
        <v/>
      </c>
      <c r="R1940" s="23">
        <f>IF(A1940&amp;B1940&amp;C1940="","",IF(A1940="","ERRO: falta ID do registro",IF(COUNTIF(ex_id,A1940)&gt;1,"ERRO: ID do registro duplicado",IF(NOT(ISNUMBER(H1940)),"ERRO: data realizada ausente ou inválida",IF(AND(ISNUMBER(pcmd_emissao),N(H1940)&gt;N(pcmd_emissao)),"Verificar: realizada após a emissão","OK")))))</f>
        <v/>
      </c>
      <c r="S1940" s="53" t="n"/>
    </row>
    <row r="1941">
      <c r="A1941" s="25" t="n"/>
      <c r="B1941" s="29" t="n"/>
      <c r="C1941" s="25" t="n"/>
      <c r="D1941" s="23">
        <f>IF(OR(B1941="",C1941=""),"",B1941&amp;"|"&amp;C1941)</f>
        <v/>
      </c>
      <c r="E1941" s="29" t="n"/>
      <c r="F1941" s="52" t="n"/>
      <c r="G1941" s="49" t="n"/>
      <c r="H1941" s="49" t="n"/>
      <c r="I1941" s="30">
        <f>IF(OR(D1941="",NOT(ISNUMBER(G1941))),"",D1941&amp;"|"&amp;YEAR(G1941)&amp;"-"&amp;RIGHT("0"&amp;MONTH(G1941),2)&amp;"-"&amp;RIGHT("0"&amp;DAY(G1941),2))</f>
        <v/>
      </c>
      <c r="J1941" s="52" t="n"/>
      <c r="K1941" s="25" t="n"/>
      <c r="L1941" s="29" t="n"/>
      <c r="M1941" s="25" t="n"/>
      <c r="N1941" s="25" t="n"/>
      <c r="O1941" s="23">
        <f>IF(A1941&amp;B1941&amp;C1941="","",IF(I1941="","Sem vínculo",IF(COUNTIF(oc_chave,I1941)&gt;0,"Vinculada","Previsão não encontrada")))</f>
        <v/>
      </c>
      <c r="P1941" s="39">
        <f>IF(ISNUMBER(H1941),YEAR(H1941),"")</f>
        <v/>
      </c>
      <c r="Q1941" s="23">
        <f>IF(D1941="","",IF(COUNTIF(pl_chave,D1941)&gt;0,"No plano atual","Fora do plano: histórico preservado"))</f>
        <v/>
      </c>
      <c r="R1941" s="23">
        <f>IF(A1941&amp;B1941&amp;C1941="","",IF(A1941="","ERRO: falta ID do registro",IF(COUNTIF(ex_id,A1941)&gt;1,"ERRO: ID do registro duplicado",IF(NOT(ISNUMBER(H1941)),"ERRO: data realizada ausente ou inválida",IF(AND(ISNUMBER(pcmd_emissao),N(H1941)&gt;N(pcmd_emissao)),"Verificar: realizada após a emissão","OK")))))</f>
        <v/>
      </c>
      <c r="S1941" s="53" t="n"/>
    </row>
    <row r="1942">
      <c r="A1942" s="25" t="n"/>
      <c r="B1942" s="29" t="n"/>
      <c r="C1942" s="25" t="n"/>
      <c r="D1942" s="23">
        <f>IF(OR(B1942="",C1942=""),"",B1942&amp;"|"&amp;C1942)</f>
        <v/>
      </c>
      <c r="E1942" s="29" t="n"/>
      <c r="F1942" s="52" t="n"/>
      <c r="G1942" s="49" t="n"/>
      <c r="H1942" s="49" t="n"/>
      <c r="I1942" s="30">
        <f>IF(OR(D1942="",NOT(ISNUMBER(G1942))),"",D1942&amp;"|"&amp;YEAR(G1942)&amp;"-"&amp;RIGHT("0"&amp;MONTH(G1942),2)&amp;"-"&amp;RIGHT("0"&amp;DAY(G1942),2))</f>
        <v/>
      </c>
      <c r="J1942" s="52" t="n"/>
      <c r="K1942" s="25" t="n"/>
      <c r="L1942" s="29" t="n"/>
      <c r="M1942" s="25" t="n"/>
      <c r="N1942" s="25" t="n"/>
      <c r="O1942" s="23">
        <f>IF(A1942&amp;B1942&amp;C1942="","",IF(I1942="","Sem vínculo",IF(COUNTIF(oc_chave,I1942)&gt;0,"Vinculada","Previsão não encontrada")))</f>
        <v/>
      </c>
      <c r="P1942" s="39">
        <f>IF(ISNUMBER(H1942),YEAR(H1942),"")</f>
        <v/>
      </c>
      <c r="Q1942" s="23">
        <f>IF(D1942="","",IF(COUNTIF(pl_chave,D1942)&gt;0,"No plano atual","Fora do plano: histórico preservado"))</f>
        <v/>
      </c>
      <c r="R1942" s="23">
        <f>IF(A1942&amp;B1942&amp;C1942="","",IF(A1942="","ERRO: falta ID do registro",IF(COUNTIF(ex_id,A1942)&gt;1,"ERRO: ID do registro duplicado",IF(NOT(ISNUMBER(H1942)),"ERRO: data realizada ausente ou inválida",IF(AND(ISNUMBER(pcmd_emissao),N(H1942)&gt;N(pcmd_emissao)),"Verificar: realizada após a emissão","OK")))))</f>
        <v/>
      </c>
      <c r="S1942" s="53" t="n"/>
    </row>
    <row r="1943">
      <c r="A1943" s="25" t="n"/>
      <c r="B1943" s="29" t="n"/>
      <c r="C1943" s="25" t="n"/>
      <c r="D1943" s="23">
        <f>IF(OR(B1943="",C1943=""),"",B1943&amp;"|"&amp;C1943)</f>
        <v/>
      </c>
      <c r="E1943" s="29" t="n"/>
      <c r="F1943" s="52" t="n"/>
      <c r="G1943" s="49" t="n"/>
      <c r="H1943" s="49" t="n"/>
      <c r="I1943" s="30">
        <f>IF(OR(D1943="",NOT(ISNUMBER(G1943))),"",D1943&amp;"|"&amp;YEAR(G1943)&amp;"-"&amp;RIGHT("0"&amp;MONTH(G1943),2)&amp;"-"&amp;RIGHT("0"&amp;DAY(G1943),2))</f>
        <v/>
      </c>
      <c r="J1943" s="52" t="n"/>
      <c r="K1943" s="25" t="n"/>
      <c r="L1943" s="29" t="n"/>
      <c r="M1943" s="25" t="n"/>
      <c r="N1943" s="25" t="n"/>
      <c r="O1943" s="23">
        <f>IF(A1943&amp;B1943&amp;C1943="","",IF(I1943="","Sem vínculo",IF(COUNTIF(oc_chave,I1943)&gt;0,"Vinculada","Previsão não encontrada")))</f>
        <v/>
      </c>
      <c r="P1943" s="39">
        <f>IF(ISNUMBER(H1943),YEAR(H1943),"")</f>
        <v/>
      </c>
      <c r="Q1943" s="23">
        <f>IF(D1943="","",IF(COUNTIF(pl_chave,D1943)&gt;0,"No plano atual","Fora do plano: histórico preservado"))</f>
        <v/>
      </c>
      <c r="R1943" s="23">
        <f>IF(A1943&amp;B1943&amp;C1943="","",IF(A1943="","ERRO: falta ID do registro",IF(COUNTIF(ex_id,A1943)&gt;1,"ERRO: ID do registro duplicado",IF(NOT(ISNUMBER(H1943)),"ERRO: data realizada ausente ou inválida",IF(AND(ISNUMBER(pcmd_emissao),N(H1943)&gt;N(pcmd_emissao)),"Verificar: realizada após a emissão","OK")))))</f>
        <v/>
      </c>
      <c r="S1943" s="53" t="n"/>
    </row>
    <row r="1944">
      <c r="A1944" s="25" t="n"/>
      <c r="B1944" s="29" t="n"/>
      <c r="C1944" s="25" t="n"/>
      <c r="D1944" s="23">
        <f>IF(OR(B1944="",C1944=""),"",B1944&amp;"|"&amp;C1944)</f>
        <v/>
      </c>
      <c r="E1944" s="29" t="n"/>
      <c r="F1944" s="52" t="n"/>
      <c r="G1944" s="49" t="n"/>
      <c r="H1944" s="49" t="n"/>
      <c r="I1944" s="30">
        <f>IF(OR(D1944="",NOT(ISNUMBER(G1944))),"",D1944&amp;"|"&amp;YEAR(G1944)&amp;"-"&amp;RIGHT("0"&amp;MONTH(G1944),2)&amp;"-"&amp;RIGHT("0"&amp;DAY(G1944),2))</f>
        <v/>
      </c>
      <c r="J1944" s="52" t="n"/>
      <c r="K1944" s="25" t="n"/>
      <c r="L1944" s="29" t="n"/>
      <c r="M1944" s="25" t="n"/>
      <c r="N1944" s="25" t="n"/>
      <c r="O1944" s="23">
        <f>IF(A1944&amp;B1944&amp;C1944="","",IF(I1944="","Sem vínculo",IF(COUNTIF(oc_chave,I1944)&gt;0,"Vinculada","Previsão não encontrada")))</f>
        <v/>
      </c>
      <c r="P1944" s="39">
        <f>IF(ISNUMBER(H1944),YEAR(H1944),"")</f>
        <v/>
      </c>
      <c r="Q1944" s="23">
        <f>IF(D1944="","",IF(COUNTIF(pl_chave,D1944)&gt;0,"No plano atual","Fora do plano: histórico preservado"))</f>
        <v/>
      </c>
      <c r="R1944" s="23">
        <f>IF(A1944&amp;B1944&amp;C1944="","",IF(A1944="","ERRO: falta ID do registro",IF(COUNTIF(ex_id,A1944)&gt;1,"ERRO: ID do registro duplicado",IF(NOT(ISNUMBER(H1944)),"ERRO: data realizada ausente ou inválida",IF(AND(ISNUMBER(pcmd_emissao),N(H1944)&gt;N(pcmd_emissao)),"Verificar: realizada após a emissão","OK")))))</f>
        <v/>
      </c>
      <c r="S1944" s="53" t="n"/>
    </row>
    <row r="1945">
      <c r="A1945" s="25" t="n"/>
      <c r="B1945" s="29" t="n"/>
      <c r="C1945" s="25" t="n"/>
      <c r="D1945" s="23">
        <f>IF(OR(B1945="",C1945=""),"",B1945&amp;"|"&amp;C1945)</f>
        <v/>
      </c>
      <c r="E1945" s="29" t="n"/>
      <c r="F1945" s="52" t="n"/>
      <c r="G1945" s="49" t="n"/>
      <c r="H1945" s="49" t="n"/>
      <c r="I1945" s="30">
        <f>IF(OR(D1945="",NOT(ISNUMBER(G1945))),"",D1945&amp;"|"&amp;YEAR(G1945)&amp;"-"&amp;RIGHT("0"&amp;MONTH(G1945),2)&amp;"-"&amp;RIGHT("0"&amp;DAY(G1945),2))</f>
        <v/>
      </c>
      <c r="J1945" s="52" t="n"/>
      <c r="K1945" s="25" t="n"/>
      <c r="L1945" s="29" t="n"/>
      <c r="M1945" s="25" t="n"/>
      <c r="N1945" s="25" t="n"/>
      <c r="O1945" s="23">
        <f>IF(A1945&amp;B1945&amp;C1945="","",IF(I1945="","Sem vínculo",IF(COUNTIF(oc_chave,I1945)&gt;0,"Vinculada","Previsão não encontrada")))</f>
        <v/>
      </c>
      <c r="P1945" s="39">
        <f>IF(ISNUMBER(H1945),YEAR(H1945),"")</f>
        <v/>
      </c>
      <c r="Q1945" s="23">
        <f>IF(D1945="","",IF(COUNTIF(pl_chave,D1945)&gt;0,"No plano atual","Fora do plano: histórico preservado"))</f>
        <v/>
      </c>
      <c r="R1945" s="23">
        <f>IF(A1945&amp;B1945&amp;C1945="","",IF(A1945="","ERRO: falta ID do registro",IF(COUNTIF(ex_id,A1945)&gt;1,"ERRO: ID do registro duplicado",IF(NOT(ISNUMBER(H1945)),"ERRO: data realizada ausente ou inválida",IF(AND(ISNUMBER(pcmd_emissao),N(H1945)&gt;N(pcmd_emissao)),"Verificar: realizada após a emissão","OK")))))</f>
        <v/>
      </c>
      <c r="S1945" s="53" t="n"/>
    </row>
    <row r="1946">
      <c r="A1946" s="25" t="n"/>
      <c r="B1946" s="29" t="n"/>
      <c r="C1946" s="25" t="n"/>
      <c r="D1946" s="23">
        <f>IF(OR(B1946="",C1946=""),"",B1946&amp;"|"&amp;C1946)</f>
        <v/>
      </c>
      <c r="E1946" s="29" t="n"/>
      <c r="F1946" s="52" t="n"/>
      <c r="G1946" s="49" t="n"/>
      <c r="H1946" s="49" t="n"/>
      <c r="I1946" s="30">
        <f>IF(OR(D1946="",NOT(ISNUMBER(G1946))),"",D1946&amp;"|"&amp;YEAR(G1946)&amp;"-"&amp;RIGHT("0"&amp;MONTH(G1946),2)&amp;"-"&amp;RIGHT("0"&amp;DAY(G1946),2))</f>
        <v/>
      </c>
      <c r="J1946" s="52" t="n"/>
      <c r="K1946" s="25" t="n"/>
      <c r="L1946" s="29" t="n"/>
      <c r="M1946" s="25" t="n"/>
      <c r="N1946" s="25" t="n"/>
      <c r="O1946" s="23">
        <f>IF(A1946&amp;B1946&amp;C1946="","",IF(I1946="","Sem vínculo",IF(COUNTIF(oc_chave,I1946)&gt;0,"Vinculada","Previsão não encontrada")))</f>
        <v/>
      </c>
      <c r="P1946" s="39">
        <f>IF(ISNUMBER(H1946),YEAR(H1946),"")</f>
        <v/>
      </c>
      <c r="Q1946" s="23">
        <f>IF(D1946="","",IF(COUNTIF(pl_chave,D1946)&gt;0,"No plano atual","Fora do plano: histórico preservado"))</f>
        <v/>
      </c>
      <c r="R1946" s="23">
        <f>IF(A1946&amp;B1946&amp;C1946="","",IF(A1946="","ERRO: falta ID do registro",IF(COUNTIF(ex_id,A1946)&gt;1,"ERRO: ID do registro duplicado",IF(NOT(ISNUMBER(H1946)),"ERRO: data realizada ausente ou inválida",IF(AND(ISNUMBER(pcmd_emissao),N(H1946)&gt;N(pcmd_emissao)),"Verificar: realizada após a emissão","OK")))))</f>
        <v/>
      </c>
      <c r="S1946" s="53" t="n"/>
    </row>
    <row r="1947">
      <c r="A1947" s="25" t="n"/>
      <c r="B1947" s="29" t="n"/>
      <c r="C1947" s="25" t="n"/>
      <c r="D1947" s="23">
        <f>IF(OR(B1947="",C1947=""),"",B1947&amp;"|"&amp;C1947)</f>
        <v/>
      </c>
      <c r="E1947" s="29" t="n"/>
      <c r="F1947" s="52" t="n"/>
      <c r="G1947" s="49" t="n"/>
      <c r="H1947" s="49" t="n"/>
      <c r="I1947" s="30">
        <f>IF(OR(D1947="",NOT(ISNUMBER(G1947))),"",D1947&amp;"|"&amp;YEAR(G1947)&amp;"-"&amp;RIGHT("0"&amp;MONTH(G1947),2)&amp;"-"&amp;RIGHT("0"&amp;DAY(G1947),2))</f>
        <v/>
      </c>
      <c r="J1947" s="52" t="n"/>
      <c r="K1947" s="25" t="n"/>
      <c r="L1947" s="29" t="n"/>
      <c r="M1947" s="25" t="n"/>
      <c r="N1947" s="25" t="n"/>
      <c r="O1947" s="23">
        <f>IF(A1947&amp;B1947&amp;C1947="","",IF(I1947="","Sem vínculo",IF(COUNTIF(oc_chave,I1947)&gt;0,"Vinculada","Previsão não encontrada")))</f>
        <v/>
      </c>
      <c r="P1947" s="39">
        <f>IF(ISNUMBER(H1947),YEAR(H1947),"")</f>
        <v/>
      </c>
      <c r="Q1947" s="23">
        <f>IF(D1947="","",IF(COUNTIF(pl_chave,D1947)&gt;0,"No plano atual","Fora do plano: histórico preservado"))</f>
        <v/>
      </c>
      <c r="R1947" s="23">
        <f>IF(A1947&amp;B1947&amp;C1947="","",IF(A1947="","ERRO: falta ID do registro",IF(COUNTIF(ex_id,A1947)&gt;1,"ERRO: ID do registro duplicado",IF(NOT(ISNUMBER(H1947)),"ERRO: data realizada ausente ou inválida",IF(AND(ISNUMBER(pcmd_emissao),N(H1947)&gt;N(pcmd_emissao)),"Verificar: realizada após a emissão","OK")))))</f>
        <v/>
      </c>
      <c r="S1947" s="53" t="n"/>
    </row>
    <row r="1948">
      <c r="A1948" s="25" t="n"/>
      <c r="B1948" s="29" t="n"/>
      <c r="C1948" s="25" t="n"/>
      <c r="D1948" s="23">
        <f>IF(OR(B1948="",C1948=""),"",B1948&amp;"|"&amp;C1948)</f>
        <v/>
      </c>
      <c r="E1948" s="29" t="n"/>
      <c r="F1948" s="52" t="n"/>
      <c r="G1948" s="49" t="n"/>
      <c r="H1948" s="49" t="n"/>
      <c r="I1948" s="30">
        <f>IF(OR(D1948="",NOT(ISNUMBER(G1948))),"",D1948&amp;"|"&amp;YEAR(G1948)&amp;"-"&amp;RIGHT("0"&amp;MONTH(G1948),2)&amp;"-"&amp;RIGHT("0"&amp;DAY(G1948),2))</f>
        <v/>
      </c>
      <c r="J1948" s="52" t="n"/>
      <c r="K1948" s="25" t="n"/>
      <c r="L1948" s="29" t="n"/>
      <c r="M1948" s="25" t="n"/>
      <c r="N1948" s="25" t="n"/>
      <c r="O1948" s="23">
        <f>IF(A1948&amp;B1948&amp;C1948="","",IF(I1948="","Sem vínculo",IF(COUNTIF(oc_chave,I1948)&gt;0,"Vinculada","Previsão não encontrada")))</f>
        <v/>
      </c>
      <c r="P1948" s="39">
        <f>IF(ISNUMBER(H1948),YEAR(H1948),"")</f>
        <v/>
      </c>
      <c r="Q1948" s="23">
        <f>IF(D1948="","",IF(COUNTIF(pl_chave,D1948)&gt;0,"No plano atual","Fora do plano: histórico preservado"))</f>
        <v/>
      </c>
      <c r="R1948" s="23">
        <f>IF(A1948&amp;B1948&amp;C1948="","",IF(A1948="","ERRO: falta ID do registro",IF(COUNTIF(ex_id,A1948)&gt;1,"ERRO: ID do registro duplicado",IF(NOT(ISNUMBER(H1948)),"ERRO: data realizada ausente ou inválida",IF(AND(ISNUMBER(pcmd_emissao),N(H1948)&gt;N(pcmd_emissao)),"Verificar: realizada após a emissão","OK")))))</f>
        <v/>
      </c>
      <c r="S1948" s="53" t="n"/>
    </row>
    <row r="1949">
      <c r="A1949" s="25" t="n"/>
      <c r="B1949" s="29" t="n"/>
      <c r="C1949" s="25" t="n"/>
      <c r="D1949" s="23">
        <f>IF(OR(B1949="",C1949=""),"",B1949&amp;"|"&amp;C1949)</f>
        <v/>
      </c>
      <c r="E1949" s="29" t="n"/>
      <c r="F1949" s="52" t="n"/>
      <c r="G1949" s="49" t="n"/>
      <c r="H1949" s="49" t="n"/>
      <c r="I1949" s="30">
        <f>IF(OR(D1949="",NOT(ISNUMBER(G1949))),"",D1949&amp;"|"&amp;YEAR(G1949)&amp;"-"&amp;RIGHT("0"&amp;MONTH(G1949),2)&amp;"-"&amp;RIGHT("0"&amp;DAY(G1949),2))</f>
        <v/>
      </c>
      <c r="J1949" s="52" t="n"/>
      <c r="K1949" s="25" t="n"/>
      <c r="L1949" s="29" t="n"/>
      <c r="M1949" s="25" t="n"/>
      <c r="N1949" s="25" t="n"/>
      <c r="O1949" s="23">
        <f>IF(A1949&amp;B1949&amp;C1949="","",IF(I1949="","Sem vínculo",IF(COUNTIF(oc_chave,I1949)&gt;0,"Vinculada","Previsão não encontrada")))</f>
        <v/>
      </c>
      <c r="P1949" s="39">
        <f>IF(ISNUMBER(H1949),YEAR(H1949),"")</f>
        <v/>
      </c>
      <c r="Q1949" s="23">
        <f>IF(D1949="","",IF(COUNTIF(pl_chave,D1949)&gt;0,"No plano atual","Fora do plano: histórico preservado"))</f>
        <v/>
      </c>
      <c r="R1949" s="23">
        <f>IF(A1949&amp;B1949&amp;C1949="","",IF(A1949="","ERRO: falta ID do registro",IF(COUNTIF(ex_id,A1949)&gt;1,"ERRO: ID do registro duplicado",IF(NOT(ISNUMBER(H1949)),"ERRO: data realizada ausente ou inválida",IF(AND(ISNUMBER(pcmd_emissao),N(H1949)&gt;N(pcmd_emissao)),"Verificar: realizada após a emissão","OK")))))</f>
        <v/>
      </c>
      <c r="S1949" s="53" t="n"/>
    </row>
    <row r="1950">
      <c r="A1950" s="25" t="n"/>
      <c r="B1950" s="29" t="n"/>
      <c r="C1950" s="25" t="n"/>
      <c r="D1950" s="23">
        <f>IF(OR(B1950="",C1950=""),"",B1950&amp;"|"&amp;C1950)</f>
        <v/>
      </c>
      <c r="E1950" s="29" t="n"/>
      <c r="F1950" s="52" t="n"/>
      <c r="G1950" s="49" t="n"/>
      <c r="H1950" s="49" t="n"/>
      <c r="I1950" s="30">
        <f>IF(OR(D1950="",NOT(ISNUMBER(G1950))),"",D1950&amp;"|"&amp;YEAR(G1950)&amp;"-"&amp;RIGHT("0"&amp;MONTH(G1950),2)&amp;"-"&amp;RIGHT("0"&amp;DAY(G1950),2))</f>
        <v/>
      </c>
      <c r="J1950" s="52" t="n"/>
      <c r="K1950" s="25" t="n"/>
      <c r="L1950" s="29" t="n"/>
      <c r="M1950" s="25" t="n"/>
      <c r="N1950" s="25" t="n"/>
      <c r="O1950" s="23">
        <f>IF(A1950&amp;B1950&amp;C1950="","",IF(I1950="","Sem vínculo",IF(COUNTIF(oc_chave,I1950)&gt;0,"Vinculada","Previsão não encontrada")))</f>
        <v/>
      </c>
      <c r="P1950" s="39">
        <f>IF(ISNUMBER(H1950),YEAR(H1950),"")</f>
        <v/>
      </c>
      <c r="Q1950" s="23">
        <f>IF(D1950="","",IF(COUNTIF(pl_chave,D1950)&gt;0,"No plano atual","Fora do plano: histórico preservado"))</f>
        <v/>
      </c>
      <c r="R1950" s="23">
        <f>IF(A1950&amp;B1950&amp;C1950="","",IF(A1950="","ERRO: falta ID do registro",IF(COUNTIF(ex_id,A1950)&gt;1,"ERRO: ID do registro duplicado",IF(NOT(ISNUMBER(H1950)),"ERRO: data realizada ausente ou inválida",IF(AND(ISNUMBER(pcmd_emissao),N(H1950)&gt;N(pcmd_emissao)),"Verificar: realizada após a emissão","OK")))))</f>
        <v/>
      </c>
      <c r="S1950" s="53" t="n"/>
    </row>
    <row r="1951">
      <c r="A1951" s="25" t="n"/>
      <c r="B1951" s="29" t="n"/>
      <c r="C1951" s="25" t="n"/>
      <c r="D1951" s="23">
        <f>IF(OR(B1951="",C1951=""),"",B1951&amp;"|"&amp;C1951)</f>
        <v/>
      </c>
      <c r="E1951" s="29" t="n"/>
      <c r="F1951" s="52" t="n"/>
      <c r="G1951" s="49" t="n"/>
      <c r="H1951" s="49" t="n"/>
      <c r="I1951" s="30">
        <f>IF(OR(D1951="",NOT(ISNUMBER(G1951))),"",D1951&amp;"|"&amp;YEAR(G1951)&amp;"-"&amp;RIGHT("0"&amp;MONTH(G1951),2)&amp;"-"&amp;RIGHT("0"&amp;DAY(G1951),2))</f>
        <v/>
      </c>
      <c r="J1951" s="52" t="n"/>
      <c r="K1951" s="25" t="n"/>
      <c r="L1951" s="29" t="n"/>
      <c r="M1951" s="25" t="n"/>
      <c r="N1951" s="25" t="n"/>
      <c r="O1951" s="23">
        <f>IF(A1951&amp;B1951&amp;C1951="","",IF(I1951="","Sem vínculo",IF(COUNTIF(oc_chave,I1951)&gt;0,"Vinculada","Previsão não encontrada")))</f>
        <v/>
      </c>
      <c r="P1951" s="39">
        <f>IF(ISNUMBER(H1951),YEAR(H1951),"")</f>
        <v/>
      </c>
      <c r="Q1951" s="23">
        <f>IF(D1951="","",IF(COUNTIF(pl_chave,D1951)&gt;0,"No plano atual","Fora do plano: histórico preservado"))</f>
        <v/>
      </c>
      <c r="R1951" s="23">
        <f>IF(A1951&amp;B1951&amp;C1951="","",IF(A1951="","ERRO: falta ID do registro",IF(COUNTIF(ex_id,A1951)&gt;1,"ERRO: ID do registro duplicado",IF(NOT(ISNUMBER(H1951)),"ERRO: data realizada ausente ou inválida",IF(AND(ISNUMBER(pcmd_emissao),N(H1951)&gt;N(pcmd_emissao)),"Verificar: realizada após a emissão","OK")))))</f>
        <v/>
      </c>
      <c r="S1951" s="53" t="n"/>
    </row>
    <row r="1952">
      <c r="A1952" s="25" t="n"/>
      <c r="B1952" s="29" t="n"/>
      <c r="C1952" s="25" t="n"/>
      <c r="D1952" s="23">
        <f>IF(OR(B1952="",C1952=""),"",B1952&amp;"|"&amp;C1952)</f>
        <v/>
      </c>
      <c r="E1952" s="29" t="n"/>
      <c r="F1952" s="52" t="n"/>
      <c r="G1952" s="49" t="n"/>
      <c r="H1952" s="49" t="n"/>
      <c r="I1952" s="30">
        <f>IF(OR(D1952="",NOT(ISNUMBER(G1952))),"",D1952&amp;"|"&amp;YEAR(G1952)&amp;"-"&amp;RIGHT("0"&amp;MONTH(G1952),2)&amp;"-"&amp;RIGHT("0"&amp;DAY(G1952),2))</f>
        <v/>
      </c>
      <c r="J1952" s="52" t="n"/>
      <c r="K1952" s="25" t="n"/>
      <c r="L1952" s="29" t="n"/>
      <c r="M1952" s="25" t="n"/>
      <c r="N1952" s="25" t="n"/>
      <c r="O1952" s="23">
        <f>IF(A1952&amp;B1952&amp;C1952="","",IF(I1952="","Sem vínculo",IF(COUNTIF(oc_chave,I1952)&gt;0,"Vinculada","Previsão não encontrada")))</f>
        <v/>
      </c>
      <c r="P1952" s="39">
        <f>IF(ISNUMBER(H1952),YEAR(H1952),"")</f>
        <v/>
      </c>
      <c r="Q1952" s="23">
        <f>IF(D1952="","",IF(COUNTIF(pl_chave,D1952)&gt;0,"No plano atual","Fora do plano: histórico preservado"))</f>
        <v/>
      </c>
      <c r="R1952" s="23">
        <f>IF(A1952&amp;B1952&amp;C1952="","",IF(A1952="","ERRO: falta ID do registro",IF(COUNTIF(ex_id,A1952)&gt;1,"ERRO: ID do registro duplicado",IF(NOT(ISNUMBER(H1952)),"ERRO: data realizada ausente ou inválida",IF(AND(ISNUMBER(pcmd_emissao),N(H1952)&gt;N(pcmd_emissao)),"Verificar: realizada após a emissão","OK")))))</f>
        <v/>
      </c>
      <c r="S1952" s="53" t="n"/>
    </row>
    <row r="1953">
      <c r="A1953" s="25" t="n"/>
      <c r="B1953" s="29" t="n"/>
      <c r="C1953" s="25" t="n"/>
      <c r="D1953" s="23">
        <f>IF(OR(B1953="",C1953=""),"",B1953&amp;"|"&amp;C1953)</f>
        <v/>
      </c>
      <c r="E1953" s="29" t="n"/>
      <c r="F1953" s="52" t="n"/>
      <c r="G1953" s="49" t="n"/>
      <c r="H1953" s="49" t="n"/>
      <c r="I1953" s="30">
        <f>IF(OR(D1953="",NOT(ISNUMBER(G1953))),"",D1953&amp;"|"&amp;YEAR(G1953)&amp;"-"&amp;RIGHT("0"&amp;MONTH(G1953),2)&amp;"-"&amp;RIGHT("0"&amp;DAY(G1953),2))</f>
        <v/>
      </c>
      <c r="J1953" s="52" t="n"/>
      <c r="K1953" s="25" t="n"/>
      <c r="L1953" s="29" t="n"/>
      <c r="M1953" s="25" t="n"/>
      <c r="N1953" s="25" t="n"/>
      <c r="O1953" s="23">
        <f>IF(A1953&amp;B1953&amp;C1953="","",IF(I1953="","Sem vínculo",IF(COUNTIF(oc_chave,I1953)&gt;0,"Vinculada","Previsão não encontrada")))</f>
        <v/>
      </c>
      <c r="P1953" s="39">
        <f>IF(ISNUMBER(H1953),YEAR(H1953),"")</f>
        <v/>
      </c>
      <c r="Q1953" s="23">
        <f>IF(D1953="","",IF(COUNTIF(pl_chave,D1953)&gt;0,"No plano atual","Fora do plano: histórico preservado"))</f>
        <v/>
      </c>
      <c r="R1953" s="23">
        <f>IF(A1953&amp;B1953&amp;C1953="","",IF(A1953="","ERRO: falta ID do registro",IF(COUNTIF(ex_id,A1953)&gt;1,"ERRO: ID do registro duplicado",IF(NOT(ISNUMBER(H1953)),"ERRO: data realizada ausente ou inválida",IF(AND(ISNUMBER(pcmd_emissao),N(H1953)&gt;N(pcmd_emissao)),"Verificar: realizada após a emissão","OK")))))</f>
        <v/>
      </c>
      <c r="S1953" s="53" t="n"/>
    </row>
    <row r="1954">
      <c r="A1954" s="25" t="n"/>
      <c r="B1954" s="29" t="n"/>
      <c r="C1954" s="25" t="n"/>
      <c r="D1954" s="23">
        <f>IF(OR(B1954="",C1954=""),"",B1954&amp;"|"&amp;C1954)</f>
        <v/>
      </c>
      <c r="E1954" s="29" t="n"/>
      <c r="F1954" s="52" t="n"/>
      <c r="G1954" s="49" t="n"/>
      <c r="H1954" s="49" t="n"/>
      <c r="I1954" s="30">
        <f>IF(OR(D1954="",NOT(ISNUMBER(G1954))),"",D1954&amp;"|"&amp;YEAR(G1954)&amp;"-"&amp;RIGHT("0"&amp;MONTH(G1954),2)&amp;"-"&amp;RIGHT("0"&amp;DAY(G1954),2))</f>
        <v/>
      </c>
      <c r="J1954" s="52" t="n"/>
      <c r="K1954" s="25" t="n"/>
      <c r="L1954" s="29" t="n"/>
      <c r="M1954" s="25" t="n"/>
      <c r="N1954" s="25" t="n"/>
      <c r="O1954" s="23">
        <f>IF(A1954&amp;B1954&amp;C1954="","",IF(I1954="","Sem vínculo",IF(COUNTIF(oc_chave,I1954)&gt;0,"Vinculada","Previsão não encontrada")))</f>
        <v/>
      </c>
      <c r="P1954" s="39">
        <f>IF(ISNUMBER(H1954),YEAR(H1954),"")</f>
        <v/>
      </c>
      <c r="Q1954" s="23">
        <f>IF(D1954="","",IF(COUNTIF(pl_chave,D1954)&gt;0,"No plano atual","Fora do plano: histórico preservado"))</f>
        <v/>
      </c>
      <c r="R1954" s="23">
        <f>IF(A1954&amp;B1954&amp;C1954="","",IF(A1954="","ERRO: falta ID do registro",IF(COUNTIF(ex_id,A1954)&gt;1,"ERRO: ID do registro duplicado",IF(NOT(ISNUMBER(H1954)),"ERRO: data realizada ausente ou inválida",IF(AND(ISNUMBER(pcmd_emissao),N(H1954)&gt;N(pcmd_emissao)),"Verificar: realizada após a emissão","OK")))))</f>
        <v/>
      </c>
      <c r="S1954" s="53" t="n"/>
    </row>
    <row r="1955">
      <c r="A1955" s="25" t="n"/>
      <c r="B1955" s="29" t="n"/>
      <c r="C1955" s="25" t="n"/>
      <c r="D1955" s="23">
        <f>IF(OR(B1955="",C1955=""),"",B1955&amp;"|"&amp;C1955)</f>
        <v/>
      </c>
      <c r="E1955" s="29" t="n"/>
      <c r="F1955" s="52" t="n"/>
      <c r="G1955" s="49" t="n"/>
      <c r="H1955" s="49" t="n"/>
      <c r="I1955" s="30">
        <f>IF(OR(D1955="",NOT(ISNUMBER(G1955))),"",D1955&amp;"|"&amp;YEAR(G1955)&amp;"-"&amp;RIGHT("0"&amp;MONTH(G1955),2)&amp;"-"&amp;RIGHT("0"&amp;DAY(G1955),2))</f>
        <v/>
      </c>
      <c r="J1955" s="52" t="n"/>
      <c r="K1955" s="25" t="n"/>
      <c r="L1955" s="29" t="n"/>
      <c r="M1955" s="25" t="n"/>
      <c r="N1955" s="25" t="n"/>
      <c r="O1955" s="23">
        <f>IF(A1955&amp;B1955&amp;C1955="","",IF(I1955="","Sem vínculo",IF(COUNTIF(oc_chave,I1955)&gt;0,"Vinculada","Previsão não encontrada")))</f>
        <v/>
      </c>
      <c r="P1955" s="39">
        <f>IF(ISNUMBER(H1955),YEAR(H1955),"")</f>
        <v/>
      </c>
      <c r="Q1955" s="23">
        <f>IF(D1955="","",IF(COUNTIF(pl_chave,D1955)&gt;0,"No plano atual","Fora do plano: histórico preservado"))</f>
        <v/>
      </c>
      <c r="R1955" s="23">
        <f>IF(A1955&amp;B1955&amp;C1955="","",IF(A1955="","ERRO: falta ID do registro",IF(COUNTIF(ex_id,A1955)&gt;1,"ERRO: ID do registro duplicado",IF(NOT(ISNUMBER(H1955)),"ERRO: data realizada ausente ou inválida",IF(AND(ISNUMBER(pcmd_emissao),N(H1955)&gt;N(pcmd_emissao)),"Verificar: realizada após a emissão","OK")))))</f>
        <v/>
      </c>
      <c r="S1955" s="53" t="n"/>
    </row>
    <row r="1956">
      <c r="A1956" s="25" t="n"/>
      <c r="B1956" s="29" t="n"/>
      <c r="C1956" s="25" t="n"/>
      <c r="D1956" s="23">
        <f>IF(OR(B1956="",C1956=""),"",B1956&amp;"|"&amp;C1956)</f>
        <v/>
      </c>
      <c r="E1956" s="29" t="n"/>
      <c r="F1956" s="52" t="n"/>
      <c r="G1956" s="49" t="n"/>
      <c r="H1956" s="49" t="n"/>
      <c r="I1956" s="30">
        <f>IF(OR(D1956="",NOT(ISNUMBER(G1956))),"",D1956&amp;"|"&amp;YEAR(G1956)&amp;"-"&amp;RIGHT("0"&amp;MONTH(G1956),2)&amp;"-"&amp;RIGHT("0"&amp;DAY(G1956),2))</f>
        <v/>
      </c>
      <c r="J1956" s="52" t="n"/>
      <c r="K1956" s="25" t="n"/>
      <c r="L1956" s="29" t="n"/>
      <c r="M1956" s="25" t="n"/>
      <c r="N1956" s="25" t="n"/>
      <c r="O1956" s="23">
        <f>IF(A1956&amp;B1956&amp;C1956="","",IF(I1956="","Sem vínculo",IF(COUNTIF(oc_chave,I1956)&gt;0,"Vinculada","Previsão não encontrada")))</f>
        <v/>
      </c>
      <c r="P1956" s="39">
        <f>IF(ISNUMBER(H1956),YEAR(H1956),"")</f>
        <v/>
      </c>
      <c r="Q1956" s="23">
        <f>IF(D1956="","",IF(COUNTIF(pl_chave,D1956)&gt;0,"No plano atual","Fora do plano: histórico preservado"))</f>
        <v/>
      </c>
      <c r="R1956" s="23">
        <f>IF(A1956&amp;B1956&amp;C1956="","",IF(A1956="","ERRO: falta ID do registro",IF(COUNTIF(ex_id,A1956)&gt;1,"ERRO: ID do registro duplicado",IF(NOT(ISNUMBER(H1956)),"ERRO: data realizada ausente ou inválida",IF(AND(ISNUMBER(pcmd_emissao),N(H1956)&gt;N(pcmd_emissao)),"Verificar: realizada após a emissão","OK")))))</f>
        <v/>
      </c>
      <c r="S1956" s="53" t="n"/>
    </row>
    <row r="1957">
      <c r="A1957" s="25" t="n"/>
      <c r="B1957" s="29" t="n"/>
      <c r="C1957" s="25" t="n"/>
      <c r="D1957" s="23">
        <f>IF(OR(B1957="",C1957=""),"",B1957&amp;"|"&amp;C1957)</f>
        <v/>
      </c>
      <c r="E1957" s="29" t="n"/>
      <c r="F1957" s="52" t="n"/>
      <c r="G1957" s="49" t="n"/>
      <c r="H1957" s="49" t="n"/>
      <c r="I1957" s="30">
        <f>IF(OR(D1957="",NOT(ISNUMBER(G1957))),"",D1957&amp;"|"&amp;YEAR(G1957)&amp;"-"&amp;RIGHT("0"&amp;MONTH(G1957),2)&amp;"-"&amp;RIGHT("0"&amp;DAY(G1957),2))</f>
        <v/>
      </c>
      <c r="J1957" s="52" t="n"/>
      <c r="K1957" s="25" t="n"/>
      <c r="L1957" s="29" t="n"/>
      <c r="M1957" s="25" t="n"/>
      <c r="N1957" s="25" t="n"/>
      <c r="O1957" s="23">
        <f>IF(A1957&amp;B1957&amp;C1957="","",IF(I1957="","Sem vínculo",IF(COUNTIF(oc_chave,I1957)&gt;0,"Vinculada","Previsão não encontrada")))</f>
        <v/>
      </c>
      <c r="P1957" s="39">
        <f>IF(ISNUMBER(H1957),YEAR(H1957),"")</f>
        <v/>
      </c>
      <c r="Q1957" s="23">
        <f>IF(D1957="","",IF(COUNTIF(pl_chave,D1957)&gt;0,"No plano atual","Fora do plano: histórico preservado"))</f>
        <v/>
      </c>
      <c r="R1957" s="23">
        <f>IF(A1957&amp;B1957&amp;C1957="","",IF(A1957="","ERRO: falta ID do registro",IF(COUNTIF(ex_id,A1957)&gt;1,"ERRO: ID do registro duplicado",IF(NOT(ISNUMBER(H1957)),"ERRO: data realizada ausente ou inválida",IF(AND(ISNUMBER(pcmd_emissao),N(H1957)&gt;N(pcmd_emissao)),"Verificar: realizada após a emissão","OK")))))</f>
        <v/>
      </c>
      <c r="S1957" s="53" t="n"/>
    </row>
    <row r="1958">
      <c r="A1958" s="25" t="n"/>
      <c r="B1958" s="29" t="n"/>
      <c r="C1958" s="25" t="n"/>
      <c r="D1958" s="23">
        <f>IF(OR(B1958="",C1958=""),"",B1958&amp;"|"&amp;C1958)</f>
        <v/>
      </c>
      <c r="E1958" s="29" t="n"/>
      <c r="F1958" s="52" t="n"/>
      <c r="G1958" s="49" t="n"/>
      <c r="H1958" s="49" t="n"/>
      <c r="I1958" s="30">
        <f>IF(OR(D1958="",NOT(ISNUMBER(G1958))),"",D1958&amp;"|"&amp;YEAR(G1958)&amp;"-"&amp;RIGHT("0"&amp;MONTH(G1958),2)&amp;"-"&amp;RIGHT("0"&amp;DAY(G1958),2))</f>
        <v/>
      </c>
      <c r="J1958" s="52" t="n"/>
      <c r="K1958" s="25" t="n"/>
      <c r="L1958" s="29" t="n"/>
      <c r="M1958" s="25" t="n"/>
      <c r="N1958" s="25" t="n"/>
      <c r="O1958" s="23">
        <f>IF(A1958&amp;B1958&amp;C1958="","",IF(I1958="","Sem vínculo",IF(COUNTIF(oc_chave,I1958)&gt;0,"Vinculada","Previsão não encontrada")))</f>
        <v/>
      </c>
      <c r="P1958" s="39">
        <f>IF(ISNUMBER(H1958),YEAR(H1958),"")</f>
        <v/>
      </c>
      <c r="Q1958" s="23">
        <f>IF(D1958="","",IF(COUNTIF(pl_chave,D1958)&gt;0,"No plano atual","Fora do plano: histórico preservado"))</f>
        <v/>
      </c>
      <c r="R1958" s="23">
        <f>IF(A1958&amp;B1958&amp;C1958="","",IF(A1958="","ERRO: falta ID do registro",IF(COUNTIF(ex_id,A1958)&gt;1,"ERRO: ID do registro duplicado",IF(NOT(ISNUMBER(H1958)),"ERRO: data realizada ausente ou inválida",IF(AND(ISNUMBER(pcmd_emissao),N(H1958)&gt;N(pcmd_emissao)),"Verificar: realizada após a emissão","OK")))))</f>
        <v/>
      </c>
      <c r="S1958" s="53" t="n"/>
    </row>
    <row r="1959">
      <c r="A1959" s="25" t="n"/>
      <c r="B1959" s="29" t="n"/>
      <c r="C1959" s="25" t="n"/>
      <c r="D1959" s="23">
        <f>IF(OR(B1959="",C1959=""),"",B1959&amp;"|"&amp;C1959)</f>
        <v/>
      </c>
      <c r="E1959" s="29" t="n"/>
      <c r="F1959" s="52" t="n"/>
      <c r="G1959" s="49" t="n"/>
      <c r="H1959" s="49" t="n"/>
      <c r="I1959" s="30">
        <f>IF(OR(D1959="",NOT(ISNUMBER(G1959))),"",D1959&amp;"|"&amp;YEAR(G1959)&amp;"-"&amp;RIGHT("0"&amp;MONTH(G1959),2)&amp;"-"&amp;RIGHT("0"&amp;DAY(G1959),2))</f>
        <v/>
      </c>
      <c r="J1959" s="52" t="n"/>
      <c r="K1959" s="25" t="n"/>
      <c r="L1959" s="29" t="n"/>
      <c r="M1959" s="25" t="n"/>
      <c r="N1959" s="25" t="n"/>
      <c r="O1959" s="23">
        <f>IF(A1959&amp;B1959&amp;C1959="","",IF(I1959="","Sem vínculo",IF(COUNTIF(oc_chave,I1959)&gt;0,"Vinculada","Previsão não encontrada")))</f>
        <v/>
      </c>
      <c r="P1959" s="39">
        <f>IF(ISNUMBER(H1959),YEAR(H1959),"")</f>
        <v/>
      </c>
      <c r="Q1959" s="23">
        <f>IF(D1959="","",IF(COUNTIF(pl_chave,D1959)&gt;0,"No plano atual","Fora do plano: histórico preservado"))</f>
        <v/>
      </c>
      <c r="R1959" s="23">
        <f>IF(A1959&amp;B1959&amp;C1959="","",IF(A1959="","ERRO: falta ID do registro",IF(COUNTIF(ex_id,A1959)&gt;1,"ERRO: ID do registro duplicado",IF(NOT(ISNUMBER(H1959)),"ERRO: data realizada ausente ou inválida",IF(AND(ISNUMBER(pcmd_emissao),N(H1959)&gt;N(pcmd_emissao)),"Verificar: realizada após a emissão","OK")))))</f>
        <v/>
      </c>
      <c r="S1959" s="53" t="n"/>
    </row>
    <row r="1960">
      <c r="A1960" s="25" t="n"/>
      <c r="B1960" s="29" t="n"/>
      <c r="C1960" s="25" t="n"/>
      <c r="D1960" s="23">
        <f>IF(OR(B1960="",C1960=""),"",B1960&amp;"|"&amp;C1960)</f>
        <v/>
      </c>
      <c r="E1960" s="29" t="n"/>
      <c r="F1960" s="52" t="n"/>
      <c r="G1960" s="49" t="n"/>
      <c r="H1960" s="49" t="n"/>
      <c r="I1960" s="30">
        <f>IF(OR(D1960="",NOT(ISNUMBER(G1960))),"",D1960&amp;"|"&amp;YEAR(G1960)&amp;"-"&amp;RIGHT("0"&amp;MONTH(G1960),2)&amp;"-"&amp;RIGHT("0"&amp;DAY(G1960),2))</f>
        <v/>
      </c>
      <c r="J1960" s="52" t="n"/>
      <c r="K1960" s="25" t="n"/>
      <c r="L1960" s="29" t="n"/>
      <c r="M1960" s="25" t="n"/>
      <c r="N1960" s="25" t="n"/>
      <c r="O1960" s="23">
        <f>IF(A1960&amp;B1960&amp;C1960="","",IF(I1960="","Sem vínculo",IF(COUNTIF(oc_chave,I1960)&gt;0,"Vinculada","Previsão não encontrada")))</f>
        <v/>
      </c>
      <c r="P1960" s="39">
        <f>IF(ISNUMBER(H1960),YEAR(H1960),"")</f>
        <v/>
      </c>
      <c r="Q1960" s="23">
        <f>IF(D1960="","",IF(COUNTIF(pl_chave,D1960)&gt;0,"No plano atual","Fora do plano: histórico preservado"))</f>
        <v/>
      </c>
      <c r="R1960" s="23">
        <f>IF(A1960&amp;B1960&amp;C1960="","",IF(A1960="","ERRO: falta ID do registro",IF(COUNTIF(ex_id,A1960)&gt;1,"ERRO: ID do registro duplicado",IF(NOT(ISNUMBER(H1960)),"ERRO: data realizada ausente ou inválida",IF(AND(ISNUMBER(pcmd_emissao),N(H1960)&gt;N(pcmd_emissao)),"Verificar: realizada após a emissão","OK")))))</f>
        <v/>
      </c>
      <c r="S1960" s="53" t="n"/>
    </row>
    <row r="1961">
      <c r="A1961" s="25" t="n"/>
      <c r="B1961" s="29" t="n"/>
      <c r="C1961" s="25" t="n"/>
      <c r="D1961" s="23">
        <f>IF(OR(B1961="",C1961=""),"",B1961&amp;"|"&amp;C1961)</f>
        <v/>
      </c>
      <c r="E1961" s="29" t="n"/>
      <c r="F1961" s="52" t="n"/>
      <c r="G1961" s="49" t="n"/>
      <c r="H1961" s="49" t="n"/>
      <c r="I1961" s="30">
        <f>IF(OR(D1961="",NOT(ISNUMBER(G1961))),"",D1961&amp;"|"&amp;YEAR(G1961)&amp;"-"&amp;RIGHT("0"&amp;MONTH(G1961),2)&amp;"-"&amp;RIGHT("0"&amp;DAY(G1961),2))</f>
        <v/>
      </c>
      <c r="J1961" s="52" t="n"/>
      <c r="K1961" s="25" t="n"/>
      <c r="L1961" s="29" t="n"/>
      <c r="M1961" s="25" t="n"/>
      <c r="N1961" s="25" t="n"/>
      <c r="O1961" s="23">
        <f>IF(A1961&amp;B1961&amp;C1961="","",IF(I1961="","Sem vínculo",IF(COUNTIF(oc_chave,I1961)&gt;0,"Vinculada","Previsão não encontrada")))</f>
        <v/>
      </c>
      <c r="P1961" s="39">
        <f>IF(ISNUMBER(H1961),YEAR(H1961),"")</f>
        <v/>
      </c>
      <c r="Q1961" s="23">
        <f>IF(D1961="","",IF(COUNTIF(pl_chave,D1961)&gt;0,"No plano atual","Fora do plano: histórico preservado"))</f>
        <v/>
      </c>
      <c r="R1961" s="23">
        <f>IF(A1961&amp;B1961&amp;C1961="","",IF(A1961="","ERRO: falta ID do registro",IF(COUNTIF(ex_id,A1961)&gt;1,"ERRO: ID do registro duplicado",IF(NOT(ISNUMBER(H1961)),"ERRO: data realizada ausente ou inválida",IF(AND(ISNUMBER(pcmd_emissao),N(H1961)&gt;N(pcmd_emissao)),"Verificar: realizada após a emissão","OK")))))</f>
        <v/>
      </c>
      <c r="S1961" s="53" t="n"/>
    </row>
    <row r="1962">
      <c r="A1962" s="25" t="n"/>
      <c r="B1962" s="29" t="n"/>
      <c r="C1962" s="25" t="n"/>
      <c r="D1962" s="23">
        <f>IF(OR(B1962="",C1962=""),"",B1962&amp;"|"&amp;C1962)</f>
        <v/>
      </c>
      <c r="E1962" s="29" t="n"/>
      <c r="F1962" s="52" t="n"/>
      <c r="G1962" s="49" t="n"/>
      <c r="H1962" s="49" t="n"/>
      <c r="I1962" s="30">
        <f>IF(OR(D1962="",NOT(ISNUMBER(G1962))),"",D1962&amp;"|"&amp;YEAR(G1962)&amp;"-"&amp;RIGHT("0"&amp;MONTH(G1962),2)&amp;"-"&amp;RIGHT("0"&amp;DAY(G1962),2))</f>
        <v/>
      </c>
      <c r="J1962" s="52" t="n"/>
      <c r="K1962" s="25" t="n"/>
      <c r="L1962" s="29" t="n"/>
      <c r="M1962" s="25" t="n"/>
      <c r="N1962" s="25" t="n"/>
      <c r="O1962" s="23">
        <f>IF(A1962&amp;B1962&amp;C1962="","",IF(I1962="","Sem vínculo",IF(COUNTIF(oc_chave,I1962)&gt;0,"Vinculada","Previsão não encontrada")))</f>
        <v/>
      </c>
      <c r="P1962" s="39">
        <f>IF(ISNUMBER(H1962),YEAR(H1962),"")</f>
        <v/>
      </c>
      <c r="Q1962" s="23">
        <f>IF(D1962="","",IF(COUNTIF(pl_chave,D1962)&gt;0,"No plano atual","Fora do plano: histórico preservado"))</f>
        <v/>
      </c>
      <c r="R1962" s="23">
        <f>IF(A1962&amp;B1962&amp;C1962="","",IF(A1962="","ERRO: falta ID do registro",IF(COUNTIF(ex_id,A1962)&gt;1,"ERRO: ID do registro duplicado",IF(NOT(ISNUMBER(H1962)),"ERRO: data realizada ausente ou inválida",IF(AND(ISNUMBER(pcmd_emissao),N(H1962)&gt;N(pcmd_emissao)),"Verificar: realizada após a emissão","OK")))))</f>
        <v/>
      </c>
      <c r="S1962" s="53" t="n"/>
    </row>
    <row r="1963">
      <c r="A1963" s="25" t="n"/>
      <c r="B1963" s="29" t="n"/>
      <c r="C1963" s="25" t="n"/>
      <c r="D1963" s="23">
        <f>IF(OR(B1963="",C1963=""),"",B1963&amp;"|"&amp;C1963)</f>
        <v/>
      </c>
      <c r="E1963" s="29" t="n"/>
      <c r="F1963" s="52" t="n"/>
      <c r="G1963" s="49" t="n"/>
      <c r="H1963" s="49" t="n"/>
      <c r="I1963" s="30">
        <f>IF(OR(D1963="",NOT(ISNUMBER(G1963))),"",D1963&amp;"|"&amp;YEAR(G1963)&amp;"-"&amp;RIGHT("0"&amp;MONTH(G1963),2)&amp;"-"&amp;RIGHT("0"&amp;DAY(G1963),2))</f>
        <v/>
      </c>
      <c r="J1963" s="52" t="n"/>
      <c r="K1963" s="25" t="n"/>
      <c r="L1963" s="29" t="n"/>
      <c r="M1963" s="25" t="n"/>
      <c r="N1963" s="25" t="n"/>
      <c r="O1963" s="23">
        <f>IF(A1963&amp;B1963&amp;C1963="","",IF(I1963="","Sem vínculo",IF(COUNTIF(oc_chave,I1963)&gt;0,"Vinculada","Previsão não encontrada")))</f>
        <v/>
      </c>
      <c r="P1963" s="39">
        <f>IF(ISNUMBER(H1963),YEAR(H1963),"")</f>
        <v/>
      </c>
      <c r="Q1963" s="23">
        <f>IF(D1963="","",IF(COUNTIF(pl_chave,D1963)&gt;0,"No plano atual","Fora do plano: histórico preservado"))</f>
        <v/>
      </c>
      <c r="R1963" s="23">
        <f>IF(A1963&amp;B1963&amp;C1963="","",IF(A1963="","ERRO: falta ID do registro",IF(COUNTIF(ex_id,A1963)&gt;1,"ERRO: ID do registro duplicado",IF(NOT(ISNUMBER(H1963)),"ERRO: data realizada ausente ou inválida",IF(AND(ISNUMBER(pcmd_emissao),N(H1963)&gt;N(pcmd_emissao)),"Verificar: realizada após a emissão","OK")))))</f>
        <v/>
      </c>
      <c r="S1963" s="53" t="n"/>
    </row>
    <row r="1964">
      <c r="A1964" s="25" t="n"/>
      <c r="B1964" s="29" t="n"/>
      <c r="C1964" s="25" t="n"/>
      <c r="D1964" s="23">
        <f>IF(OR(B1964="",C1964=""),"",B1964&amp;"|"&amp;C1964)</f>
        <v/>
      </c>
      <c r="E1964" s="29" t="n"/>
      <c r="F1964" s="52" t="n"/>
      <c r="G1964" s="49" t="n"/>
      <c r="H1964" s="49" t="n"/>
      <c r="I1964" s="30">
        <f>IF(OR(D1964="",NOT(ISNUMBER(G1964))),"",D1964&amp;"|"&amp;YEAR(G1964)&amp;"-"&amp;RIGHT("0"&amp;MONTH(G1964),2)&amp;"-"&amp;RIGHT("0"&amp;DAY(G1964),2))</f>
        <v/>
      </c>
      <c r="J1964" s="52" t="n"/>
      <c r="K1964" s="25" t="n"/>
      <c r="L1964" s="29" t="n"/>
      <c r="M1964" s="25" t="n"/>
      <c r="N1964" s="25" t="n"/>
      <c r="O1964" s="23">
        <f>IF(A1964&amp;B1964&amp;C1964="","",IF(I1964="","Sem vínculo",IF(COUNTIF(oc_chave,I1964)&gt;0,"Vinculada","Previsão não encontrada")))</f>
        <v/>
      </c>
      <c r="P1964" s="39">
        <f>IF(ISNUMBER(H1964),YEAR(H1964),"")</f>
        <v/>
      </c>
      <c r="Q1964" s="23">
        <f>IF(D1964="","",IF(COUNTIF(pl_chave,D1964)&gt;0,"No plano atual","Fora do plano: histórico preservado"))</f>
        <v/>
      </c>
      <c r="R1964" s="23">
        <f>IF(A1964&amp;B1964&amp;C1964="","",IF(A1964="","ERRO: falta ID do registro",IF(COUNTIF(ex_id,A1964)&gt;1,"ERRO: ID do registro duplicado",IF(NOT(ISNUMBER(H1964)),"ERRO: data realizada ausente ou inválida",IF(AND(ISNUMBER(pcmd_emissao),N(H1964)&gt;N(pcmd_emissao)),"Verificar: realizada após a emissão","OK")))))</f>
        <v/>
      </c>
      <c r="S1964" s="53" t="n"/>
    </row>
    <row r="1965">
      <c r="A1965" s="25" t="n"/>
      <c r="B1965" s="29" t="n"/>
      <c r="C1965" s="25" t="n"/>
      <c r="D1965" s="23">
        <f>IF(OR(B1965="",C1965=""),"",B1965&amp;"|"&amp;C1965)</f>
        <v/>
      </c>
      <c r="E1965" s="29" t="n"/>
      <c r="F1965" s="52" t="n"/>
      <c r="G1965" s="49" t="n"/>
      <c r="H1965" s="49" t="n"/>
      <c r="I1965" s="30">
        <f>IF(OR(D1965="",NOT(ISNUMBER(G1965))),"",D1965&amp;"|"&amp;YEAR(G1965)&amp;"-"&amp;RIGHT("0"&amp;MONTH(G1965),2)&amp;"-"&amp;RIGHT("0"&amp;DAY(G1965),2))</f>
        <v/>
      </c>
      <c r="J1965" s="52" t="n"/>
      <c r="K1965" s="25" t="n"/>
      <c r="L1965" s="29" t="n"/>
      <c r="M1965" s="25" t="n"/>
      <c r="N1965" s="25" t="n"/>
      <c r="O1965" s="23">
        <f>IF(A1965&amp;B1965&amp;C1965="","",IF(I1965="","Sem vínculo",IF(COUNTIF(oc_chave,I1965)&gt;0,"Vinculada","Previsão não encontrada")))</f>
        <v/>
      </c>
      <c r="P1965" s="39">
        <f>IF(ISNUMBER(H1965),YEAR(H1965),"")</f>
        <v/>
      </c>
      <c r="Q1965" s="23">
        <f>IF(D1965="","",IF(COUNTIF(pl_chave,D1965)&gt;0,"No plano atual","Fora do plano: histórico preservado"))</f>
        <v/>
      </c>
      <c r="R1965" s="23">
        <f>IF(A1965&amp;B1965&amp;C1965="","",IF(A1965="","ERRO: falta ID do registro",IF(COUNTIF(ex_id,A1965)&gt;1,"ERRO: ID do registro duplicado",IF(NOT(ISNUMBER(H1965)),"ERRO: data realizada ausente ou inválida",IF(AND(ISNUMBER(pcmd_emissao),N(H1965)&gt;N(pcmd_emissao)),"Verificar: realizada após a emissão","OK")))))</f>
        <v/>
      </c>
      <c r="S1965" s="53" t="n"/>
    </row>
    <row r="1966">
      <c r="A1966" s="25" t="n"/>
      <c r="B1966" s="29" t="n"/>
      <c r="C1966" s="25" t="n"/>
      <c r="D1966" s="23">
        <f>IF(OR(B1966="",C1966=""),"",B1966&amp;"|"&amp;C1966)</f>
        <v/>
      </c>
      <c r="E1966" s="29" t="n"/>
      <c r="F1966" s="52" t="n"/>
      <c r="G1966" s="49" t="n"/>
      <c r="H1966" s="49" t="n"/>
      <c r="I1966" s="30">
        <f>IF(OR(D1966="",NOT(ISNUMBER(G1966))),"",D1966&amp;"|"&amp;YEAR(G1966)&amp;"-"&amp;RIGHT("0"&amp;MONTH(G1966),2)&amp;"-"&amp;RIGHT("0"&amp;DAY(G1966),2))</f>
        <v/>
      </c>
      <c r="J1966" s="52" t="n"/>
      <c r="K1966" s="25" t="n"/>
      <c r="L1966" s="29" t="n"/>
      <c r="M1966" s="25" t="n"/>
      <c r="N1966" s="25" t="n"/>
      <c r="O1966" s="23">
        <f>IF(A1966&amp;B1966&amp;C1966="","",IF(I1966="","Sem vínculo",IF(COUNTIF(oc_chave,I1966)&gt;0,"Vinculada","Previsão não encontrada")))</f>
        <v/>
      </c>
      <c r="P1966" s="39">
        <f>IF(ISNUMBER(H1966),YEAR(H1966),"")</f>
        <v/>
      </c>
      <c r="Q1966" s="23">
        <f>IF(D1966="","",IF(COUNTIF(pl_chave,D1966)&gt;0,"No plano atual","Fora do plano: histórico preservado"))</f>
        <v/>
      </c>
      <c r="R1966" s="23">
        <f>IF(A1966&amp;B1966&amp;C1966="","",IF(A1966="","ERRO: falta ID do registro",IF(COUNTIF(ex_id,A1966)&gt;1,"ERRO: ID do registro duplicado",IF(NOT(ISNUMBER(H1966)),"ERRO: data realizada ausente ou inválida",IF(AND(ISNUMBER(pcmd_emissao),N(H1966)&gt;N(pcmd_emissao)),"Verificar: realizada após a emissão","OK")))))</f>
        <v/>
      </c>
      <c r="S1966" s="53" t="n"/>
    </row>
    <row r="1967">
      <c r="A1967" s="25" t="n"/>
      <c r="B1967" s="29" t="n"/>
      <c r="C1967" s="25" t="n"/>
      <c r="D1967" s="23">
        <f>IF(OR(B1967="",C1967=""),"",B1967&amp;"|"&amp;C1967)</f>
        <v/>
      </c>
      <c r="E1967" s="29" t="n"/>
      <c r="F1967" s="52" t="n"/>
      <c r="G1967" s="49" t="n"/>
      <c r="H1967" s="49" t="n"/>
      <c r="I1967" s="30">
        <f>IF(OR(D1967="",NOT(ISNUMBER(G1967))),"",D1967&amp;"|"&amp;YEAR(G1967)&amp;"-"&amp;RIGHT("0"&amp;MONTH(G1967),2)&amp;"-"&amp;RIGHT("0"&amp;DAY(G1967),2))</f>
        <v/>
      </c>
      <c r="J1967" s="52" t="n"/>
      <c r="K1967" s="25" t="n"/>
      <c r="L1967" s="29" t="n"/>
      <c r="M1967" s="25" t="n"/>
      <c r="N1967" s="25" t="n"/>
      <c r="O1967" s="23">
        <f>IF(A1967&amp;B1967&amp;C1967="","",IF(I1967="","Sem vínculo",IF(COUNTIF(oc_chave,I1967)&gt;0,"Vinculada","Previsão não encontrada")))</f>
        <v/>
      </c>
      <c r="P1967" s="39">
        <f>IF(ISNUMBER(H1967),YEAR(H1967),"")</f>
        <v/>
      </c>
      <c r="Q1967" s="23">
        <f>IF(D1967="","",IF(COUNTIF(pl_chave,D1967)&gt;0,"No plano atual","Fora do plano: histórico preservado"))</f>
        <v/>
      </c>
      <c r="R1967" s="23">
        <f>IF(A1967&amp;B1967&amp;C1967="","",IF(A1967="","ERRO: falta ID do registro",IF(COUNTIF(ex_id,A1967)&gt;1,"ERRO: ID do registro duplicado",IF(NOT(ISNUMBER(H1967)),"ERRO: data realizada ausente ou inválida",IF(AND(ISNUMBER(pcmd_emissao),N(H1967)&gt;N(pcmd_emissao)),"Verificar: realizada após a emissão","OK")))))</f>
        <v/>
      </c>
      <c r="S1967" s="53" t="n"/>
    </row>
    <row r="1968">
      <c r="A1968" s="25" t="n"/>
      <c r="B1968" s="29" t="n"/>
      <c r="C1968" s="25" t="n"/>
      <c r="D1968" s="23">
        <f>IF(OR(B1968="",C1968=""),"",B1968&amp;"|"&amp;C1968)</f>
        <v/>
      </c>
      <c r="E1968" s="29" t="n"/>
      <c r="F1968" s="52" t="n"/>
      <c r="G1968" s="49" t="n"/>
      <c r="H1968" s="49" t="n"/>
      <c r="I1968" s="30">
        <f>IF(OR(D1968="",NOT(ISNUMBER(G1968))),"",D1968&amp;"|"&amp;YEAR(G1968)&amp;"-"&amp;RIGHT("0"&amp;MONTH(G1968),2)&amp;"-"&amp;RIGHT("0"&amp;DAY(G1968),2))</f>
        <v/>
      </c>
      <c r="J1968" s="52" t="n"/>
      <c r="K1968" s="25" t="n"/>
      <c r="L1968" s="29" t="n"/>
      <c r="M1968" s="25" t="n"/>
      <c r="N1968" s="25" t="n"/>
      <c r="O1968" s="23">
        <f>IF(A1968&amp;B1968&amp;C1968="","",IF(I1968="","Sem vínculo",IF(COUNTIF(oc_chave,I1968)&gt;0,"Vinculada","Previsão não encontrada")))</f>
        <v/>
      </c>
      <c r="P1968" s="39">
        <f>IF(ISNUMBER(H1968),YEAR(H1968),"")</f>
        <v/>
      </c>
      <c r="Q1968" s="23">
        <f>IF(D1968="","",IF(COUNTIF(pl_chave,D1968)&gt;0,"No plano atual","Fora do plano: histórico preservado"))</f>
        <v/>
      </c>
      <c r="R1968" s="23">
        <f>IF(A1968&amp;B1968&amp;C1968="","",IF(A1968="","ERRO: falta ID do registro",IF(COUNTIF(ex_id,A1968)&gt;1,"ERRO: ID do registro duplicado",IF(NOT(ISNUMBER(H1968)),"ERRO: data realizada ausente ou inválida",IF(AND(ISNUMBER(pcmd_emissao),N(H1968)&gt;N(pcmd_emissao)),"Verificar: realizada após a emissão","OK")))))</f>
        <v/>
      </c>
      <c r="S1968" s="53" t="n"/>
    </row>
    <row r="1969">
      <c r="A1969" s="25" t="n"/>
      <c r="B1969" s="29" t="n"/>
      <c r="C1969" s="25" t="n"/>
      <c r="D1969" s="23">
        <f>IF(OR(B1969="",C1969=""),"",B1969&amp;"|"&amp;C1969)</f>
        <v/>
      </c>
      <c r="E1969" s="29" t="n"/>
      <c r="F1969" s="52" t="n"/>
      <c r="G1969" s="49" t="n"/>
      <c r="H1969" s="49" t="n"/>
      <c r="I1969" s="30">
        <f>IF(OR(D1969="",NOT(ISNUMBER(G1969))),"",D1969&amp;"|"&amp;YEAR(G1969)&amp;"-"&amp;RIGHT("0"&amp;MONTH(G1969),2)&amp;"-"&amp;RIGHT("0"&amp;DAY(G1969),2))</f>
        <v/>
      </c>
      <c r="J1969" s="52" t="n"/>
      <c r="K1969" s="25" t="n"/>
      <c r="L1969" s="29" t="n"/>
      <c r="M1969" s="25" t="n"/>
      <c r="N1969" s="25" t="n"/>
      <c r="O1969" s="23">
        <f>IF(A1969&amp;B1969&amp;C1969="","",IF(I1969="","Sem vínculo",IF(COUNTIF(oc_chave,I1969)&gt;0,"Vinculada","Previsão não encontrada")))</f>
        <v/>
      </c>
      <c r="P1969" s="39">
        <f>IF(ISNUMBER(H1969),YEAR(H1969),"")</f>
        <v/>
      </c>
      <c r="Q1969" s="23">
        <f>IF(D1969="","",IF(COUNTIF(pl_chave,D1969)&gt;0,"No plano atual","Fora do plano: histórico preservado"))</f>
        <v/>
      </c>
      <c r="R1969" s="23">
        <f>IF(A1969&amp;B1969&amp;C1969="","",IF(A1969="","ERRO: falta ID do registro",IF(COUNTIF(ex_id,A1969)&gt;1,"ERRO: ID do registro duplicado",IF(NOT(ISNUMBER(H1969)),"ERRO: data realizada ausente ou inválida",IF(AND(ISNUMBER(pcmd_emissao),N(H1969)&gt;N(pcmd_emissao)),"Verificar: realizada após a emissão","OK")))))</f>
        <v/>
      </c>
      <c r="S1969" s="53" t="n"/>
    </row>
    <row r="1970">
      <c r="A1970" s="25" t="n"/>
      <c r="B1970" s="29" t="n"/>
      <c r="C1970" s="25" t="n"/>
      <c r="D1970" s="23">
        <f>IF(OR(B1970="",C1970=""),"",B1970&amp;"|"&amp;C1970)</f>
        <v/>
      </c>
      <c r="E1970" s="29" t="n"/>
      <c r="F1970" s="52" t="n"/>
      <c r="G1970" s="49" t="n"/>
      <c r="H1970" s="49" t="n"/>
      <c r="I1970" s="30">
        <f>IF(OR(D1970="",NOT(ISNUMBER(G1970))),"",D1970&amp;"|"&amp;YEAR(G1970)&amp;"-"&amp;RIGHT("0"&amp;MONTH(G1970),2)&amp;"-"&amp;RIGHT("0"&amp;DAY(G1970),2))</f>
        <v/>
      </c>
      <c r="J1970" s="52" t="n"/>
      <c r="K1970" s="25" t="n"/>
      <c r="L1970" s="29" t="n"/>
      <c r="M1970" s="25" t="n"/>
      <c r="N1970" s="25" t="n"/>
      <c r="O1970" s="23">
        <f>IF(A1970&amp;B1970&amp;C1970="","",IF(I1970="","Sem vínculo",IF(COUNTIF(oc_chave,I1970)&gt;0,"Vinculada","Previsão não encontrada")))</f>
        <v/>
      </c>
      <c r="P1970" s="39">
        <f>IF(ISNUMBER(H1970),YEAR(H1970),"")</f>
        <v/>
      </c>
      <c r="Q1970" s="23">
        <f>IF(D1970="","",IF(COUNTIF(pl_chave,D1970)&gt;0,"No plano atual","Fora do plano: histórico preservado"))</f>
        <v/>
      </c>
      <c r="R1970" s="23">
        <f>IF(A1970&amp;B1970&amp;C1970="","",IF(A1970="","ERRO: falta ID do registro",IF(COUNTIF(ex_id,A1970)&gt;1,"ERRO: ID do registro duplicado",IF(NOT(ISNUMBER(H1970)),"ERRO: data realizada ausente ou inválida",IF(AND(ISNUMBER(pcmd_emissao),N(H1970)&gt;N(pcmd_emissao)),"Verificar: realizada após a emissão","OK")))))</f>
        <v/>
      </c>
      <c r="S1970" s="53" t="n"/>
    </row>
    <row r="1971">
      <c r="A1971" s="25" t="n"/>
      <c r="B1971" s="29" t="n"/>
      <c r="C1971" s="25" t="n"/>
      <c r="D1971" s="23">
        <f>IF(OR(B1971="",C1971=""),"",B1971&amp;"|"&amp;C1971)</f>
        <v/>
      </c>
      <c r="E1971" s="29" t="n"/>
      <c r="F1971" s="52" t="n"/>
      <c r="G1971" s="49" t="n"/>
      <c r="H1971" s="49" t="n"/>
      <c r="I1971" s="30">
        <f>IF(OR(D1971="",NOT(ISNUMBER(G1971))),"",D1971&amp;"|"&amp;YEAR(G1971)&amp;"-"&amp;RIGHT("0"&amp;MONTH(G1971),2)&amp;"-"&amp;RIGHT("0"&amp;DAY(G1971),2))</f>
        <v/>
      </c>
      <c r="J1971" s="52" t="n"/>
      <c r="K1971" s="25" t="n"/>
      <c r="L1971" s="29" t="n"/>
      <c r="M1971" s="25" t="n"/>
      <c r="N1971" s="25" t="n"/>
      <c r="O1971" s="23">
        <f>IF(A1971&amp;B1971&amp;C1971="","",IF(I1971="","Sem vínculo",IF(COUNTIF(oc_chave,I1971)&gt;0,"Vinculada","Previsão não encontrada")))</f>
        <v/>
      </c>
      <c r="P1971" s="39">
        <f>IF(ISNUMBER(H1971),YEAR(H1971),"")</f>
        <v/>
      </c>
      <c r="Q1971" s="23">
        <f>IF(D1971="","",IF(COUNTIF(pl_chave,D1971)&gt;0,"No plano atual","Fora do plano: histórico preservado"))</f>
        <v/>
      </c>
      <c r="R1971" s="23">
        <f>IF(A1971&amp;B1971&amp;C1971="","",IF(A1971="","ERRO: falta ID do registro",IF(COUNTIF(ex_id,A1971)&gt;1,"ERRO: ID do registro duplicado",IF(NOT(ISNUMBER(H1971)),"ERRO: data realizada ausente ou inválida",IF(AND(ISNUMBER(pcmd_emissao),N(H1971)&gt;N(pcmd_emissao)),"Verificar: realizada após a emissão","OK")))))</f>
        <v/>
      </c>
      <c r="S1971" s="53" t="n"/>
    </row>
    <row r="1972">
      <c r="A1972" s="25" t="n"/>
      <c r="B1972" s="29" t="n"/>
      <c r="C1972" s="25" t="n"/>
      <c r="D1972" s="23">
        <f>IF(OR(B1972="",C1972=""),"",B1972&amp;"|"&amp;C1972)</f>
        <v/>
      </c>
      <c r="E1972" s="29" t="n"/>
      <c r="F1972" s="52" t="n"/>
      <c r="G1972" s="49" t="n"/>
      <c r="H1972" s="49" t="n"/>
      <c r="I1972" s="30">
        <f>IF(OR(D1972="",NOT(ISNUMBER(G1972))),"",D1972&amp;"|"&amp;YEAR(G1972)&amp;"-"&amp;RIGHT("0"&amp;MONTH(G1972),2)&amp;"-"&amp;RIGHT("0"&amp;DAY(G1972),2))</f>
        <v/>
      </c>
      <c r="J1972" s="52" t="n"/>
      <c r="K1972" s="25" t="n"/>
      <c r="L1972" s="29" t="n"/>
      <c r="M1972" s="25" t="n"/>
      <c r="N1972" s="25" t="n"/>
      <c r="O1972" s="23">
        <f>IF(A1972&amp;B1972&amp;C1972="","",IF(I1972="","Sem vínculo",IF(COUNTIF(oc_chave,I1972)&gt;0,"Vinculada","Previsão não encontrada")))</f>
        <v/>
      </c>
      <c r="P1972" s="39">
        <f>IF(ISNUMBER(H1972),YEAR(H1972),"")</f>
        <v/>
      </c>
      <c r="Q1972" s="23">
        <f>IF(D1972="","",IF(COUNTIF(pl_chave,D1972)&gt;0,"No plano atual","Fora do plano: histórico preservado"))</f>
        <v/>
      </c>
      <c r="R1972" s="23">
        <f>IF(A1972&amp;B1972&amp;C1972="","",IF(A1972="","ERRO: falta ID do registro",IF(COUNTIF(ex_id,A1972)&gt;1,"ERRO: ID do registro duplicado",IF(NOT(ISNUMBER(H1972)),"ERRO: data realizada ausente ou inválida",IF(AND(ISNUMBER(pcmd_emissao),N(H1972)&gt;N(pcmd_emissao)),"Verificar: realizada após a emissão","OK")))))</f>
        <v/>
      </c>
      <c r="S1972" s="53" t="n"/>
    </row>
    <row r="1973">
      <c r="A1973" s="25" t="n"/>
      <c r="B1973" s="29" t="n"/>
      <c r="C1973" s="25" t="n"/>
      <c r="D1973" s="23">
        <f>IF(OR(B1973="",C1973=""),"",B1973&amp;"|"&amp;C1973)</f>
        <v/>
      </c>
      <c r="E1973" s="29" t="n"/>
      <c r="F1973" s="52" t="n"/>
      <c r="G1973" s="49" t="n"/>
      <c r="H1973" s="49" t="n"/>
      <c r="I1973" s="30">
        <f>IF(OR(D1973="",NOT(ISNUMBER(G1973))),"",D1973&amp;"|"&amp;YEAR(G1973)&amp;"-"&amp;RIGHT("0"&amp;MONTH(G1973),2)&amp;"-"&amp;RIGHT("0"&amp;DAY(G1973),2))</f>
        <v/>
      </c>
      <c r="J1973" s="52" t="n"/>
      <c r="K1973" s="25" t="n"/>
      <c r="L1973" s="29" t="n"/>
      <c r="M1973" s="25" t="n"/>
      <c r="N1973" s="25" t="n"/>
      <c r="O1973" s="23">
        <f>IF(A1973&amp;B1973&amp;C1973="","",IF(I1973="","Sem vínculo",IF(COUNTIF(oc_chave,I1973)&gt;0,"Vinculada","Previsão não encontrada")))</f>
        <v/>
      </c>
      <c r="P1973" s="39">
        <f>IF(ISNUMBER(H1973),YEAR(H1973),"")</f>
        <v/>
      </c>
      <c r="Q1973" s="23">
        <f>IF(D1973="","",IF(COUNTIF(pl_chave,D1973)&gt;0,"No plano atual","Fora do plano: histórico preservado"))</f>
        <v/>
      </c>
      <c r="R1973" s="23">
        <f>IF(A1973&amp;B1973&amp;C1973="","",IF(A1973="","ERRO: falta ID do registro",IF(COUNTIF(ex_id,A1973)&gt;1,"ERRO: ID do registro duplicado",IF(NOT(ISNUMBER(H1973)),"ERRO: data realizada ausente ou inválida",IF(AND(ISNUMBER(pcmd_emissao),N(H1973)&gt;N(pcmd_emissao)),"Verificar: realizada após a emissão","OK")))))</f>
        <v/>
      </c>
      <c r="S1973" s="53" t="n"/>
    </row>
    <row r="1974">
      <c r="A1974" s="25" t="n"/>
      <c r="B1974" s="29" t="n"/>
      <c r="C1974" s="25" t="n"/>
      <c r="D1974" s="23">
        <f>IF(OR(B1974="",C1974=""),"",B1974&amp;"|"&amp;C1974)</f>
        <v/>
      </c>
      <c r="E1974" s="29" t="n"/>
      <c r="F1974" s="52" t="n"/>
      <c r="G1974" s="49" t="n"/>
      <c r="H1974" s="49" t="n"/>
      <c r="I1974" s="30">
        <f>IF(OR(D1974="",NOT(ISNUMBER(G1974))),"",D1974&amp;"|"&amp;YEAR(G1974)&amp;"-"&amp;RIGHT("0"&amp;MONTH(G1974),2)&amp;"-"&amp;RIGHT("0"&amp;DAY(G1974),2))</f>
        <v/>
      </c>
      <c r="J1974" s="52" t="n"/>
      <c r="K1974" s="25" t="n"/>
      <c r="L1974" s="29" t="n"/>
      <c r="M1974" s="25" t="n"/>
      <c r="N1974" s="25" t="n"/>
      <c r="O1974" s="23">
        <f>IF(A1974&amp;B1974&amp;C1974="","",IF(I1974="","Sem vínculo",IF(COUNTIF(oc_chave,I1974)&gt;0,"Vinculada","Previsão não encontrada")))</f>
        <v/>
      </c>
      <c r="P1974" s="39">
        <f>IF(ISNUMBER(H1974),YEAR(H1974),"")</f>
        <v/>
      </c>
      <c r="Q1974" s="23">
        <f>IF(D1974="","",IF(COUNTIF(pl_chave,D1974)&gt;0,"No plano atual","Fora do plano: histórico preservado"))</f>
        <v/>
      </c>
      <c r="R1974" s="23">
        <f>IF(A1974&amp;B1974&amp;C1974="","",IF(A1974="","ERRO: falta ID do registro",IF(COUNTIF(ex_id,A1974)&gt;1,"ERRO: ID do registro duplicado",IF(NOT(ISNUMBER(H1974)),"ERRO: data realizada ausente ou inválida",IF(AND(ISNUMBER(pcmd_emissao),N(H1974)&gt;N(pcmd_emissao)),"Verificar: realizada após a emissão","OK")))))</f>
        <v/>
      </c>
      <c r="S1974" s="53" t="n"/>
    </row>
    <row r="1975">
      <c r="A1975" s="25" t="n"/>
      <c r="B1975" s="29" t="n"/>
      <c r="C1975" s="25" t="n"/>
      <c r="D1975" s="23">
        <f>IF(OR(B1975="",C1975=""),"",B1975&amp;"|"&amp;C1975)</f>
        <v/>
      </c>
      <c r="E1975" s="29" t="n"/>
      <c r="F1975" s="52" t="n"/>
      <c r="G1975" s="49" t="n"/>
      <c r="H1975" s="49" t="n"/>
      <c r="I1975" s="30">
        <f>IF(OR(D1975="",NOT(ISNUMBER(G1975))),"",D1975&amp;"|"&amp;YEAR(G1975)&amp;"-"&amp;RIGHT("0"&amp;MONTH(G1975),2)&amp;"-"&amp;RIGHT("0"&amp;DAY(G1975),2))</f>
        <v/>
      </c>
      <c r="J1975" s="52" t="n"/>
      <c r="K1975" s="25" t="n"/>
      <c r="L1975" s="29" t="n"/>
      <c r="M1975" s="25" t="n"/>
      <c r="N1975" s="25" t="n"/>
      <c r="O1975" s="23">
        <f>IF(A1975&amp;B1975&amp;C1975="","",IF(I1975="","Sem vínculo",IF(COUNTIF(oc_chave,I1975)&gt;0,"Vinculada","Previsão não encontrada")))</f>
        <v/>
      </c>
      <c r="P1975" s="39">
        <f>IF(ISNUMBER(H1975),YEAR(H1975),"")</f>
        <v/>
      </c>
      <c r="Q1975" s="23">
        <f>IF(D1975="","",IF(COUNTIF(pl_chave,D1975)&gt;0,"No plano atual","Fora do plano: histórico preservado"))</f>
        <v/>
      </c>
      <c r="R1975" s="23">
        <f>IF(A1975&amp;B1975&amp;C1975="","",IF(A1975="","ERRO: falta ID do registro",IF(COUNTIF(ex_id,A1975)&gt;1,"ERRO: ID do registro duplicado",IF(NOT(ISNUMBER(H1975)),"ERRO: data realizada ausente ou inválida",IF(AND(ISNUMBER(pcmd_emissao),N(H1975)&gt;N(pcmd_emissao)),"Verificar: realizada após a emissão","OK")))))</f>
        <v/>
      </c>
      <c r="S1975" s="53" t="n"/>
    </row>
    <row r="1976">
      <c r="A1976" s="25" t="n"/>
      <c r="B1976" s="29" t="n"/>
      <c r="C1976" s="25" t="n"/>
      <c r="D1976" s="23">
        <f>IF(OR(B1976="",C1976=""),"",B1976&amp;"|"&amp;C1976)</f>
        <v/>
      </c>
      <c r="E1976" s="29" t="n"/>
      <c r="F1976" s="52" t="n"/>
      <c r="G1976" s="49" t="n"/>
      <c r="H1976" s="49" t="n"/>
      <c r="I1976" s="30">
        <f>IF(OR(D1976="",NOT(ISNUMBER(G1976))),"",D1976&amp;"|"&amp;YEAR(G1976)&amp;"-"&amp;RIGHT("0"&amp;MONTH(G1976),2)&amp;"-"&amp;RIGHT("0"&amp;DAY(G1976),2))</f>
        <v/>
      </c>
      <c r="J1976" s="52" t="n"/>
      <c r="K1976" s="25" t="n"/>
      <c r="L1976" s="29" t="n"/>
      <c r="M1976" s="25" t="n"/>
      <c r="N1976" s="25" t="n"/>
      <c r="O1976" s="23">
        <f>IF(A1976&amp;B1976&amp;C1976="","",IF(I1976="","Sem vínculo",IF(COUNTIF(oc_chave,I1976)&gt;0,"Vinculada","Previsão não encontrada")))</f>
        <v/>
      </c>
      <c r="P1976" s="39">
        <f>IF(ISNUMBER(H1976),YEAR(H1976),"")</f>
        <v/>
      </c>
      <c r="Q1976" s="23">
        <f>IF(D1976="","",IF(COUNTIF(pl_chave,D1976)&gt;0,"No plano atual","Fora do plano: histórico preservado"))</f>
        <v/>
      </c>
      <c r="R1976" s="23">
        <f>IF(A1976&amp;B1976&amp;C1976="","",IF(A1976="","ERRO: falta ID do registro",IF(COUNTIF(ex_id,A1976)&gt;1,"ERRO: ID do registro duplicado",IF(NOT(ISNUMBER(H1976)),"ERRO: data realizada ausente ou inválida",IF(AND(ISNUMBER(pcmd_emissao),N(H1976)&gt;N(pcmd_emissao)),"Verificar: realizada após a emissão","OK")))))</f>
        <v/>
      </c>
      <c r="S1976" s="53" t="n"/>
    </row>
    <row r="1977">
      <c r="A1977" s="25" t="n"/>
      <c r="B1977" s="29" t="n"/>
      <c r="C1977" s="25" t="n"/>
      <c r="D1977" s="23">
        <f>IF(OR(B1977="",C1977=""),"",B1977&amp;"|"&amp;C1977)</f>
        <v/>
      </c>
      <c r="E1977" s="29" t="n"/>
      <c r="F1977" s="52" t="n"/>
      <c r="G1977" s="49" t="n"/>
      <c r="H1977" s="49" t="n"/>
      <c r="I1977" s="30">
        <f>IF(OR(D1977="",NOT(ISNUMBER(G1977))),"",D1977&amp;"|"&amp;YEAR(G1977)&amp;"-"&amp;RIGHT("0"&amp;MONTH(G1977),2)&amp;"-"&amp;RIGHT("0"&amp;DAY(G1977),2))</f>
        <v/>
      </c>
      <c r="J1977" s="52" t="n"/>
      <c r="K1977" s="25" t="n"/>
      <c r="L1977" s="29" t="n"/>
      <c r="M1977" s="25" t="n"/>
      <c r="N1977" s="25" t="n"/>
      <c r="O1977" s="23">
        <f>IF(A1977&amp;B1977&amp;C1977="","",IF(I1977="","Sem vínculo",IF(COUNTIF(oc_chave,I1977)&gt;0,"Vinculada","Previsão não encontrada")))</f>
        <v/>
      </c>
      <c r="P1977" s="39">
        <f>IF(ISNUMBER(H1977),YEAR(H1977),"")</f>
        <v/>
      </c>
      <c r="Q1977" s="23">
        <f>IF(D1977="","",IF(COUNTIF(pl_chave,D1977)&gt;0,"No plano atual","Fora do plano: histórico preservado"))</f>
        <v/>
      </c>
      <c r="R1977" s="23">
        <f>IF(A1977&amp;B1977&amp;C1977="","",IF(A1977="","ERRO: falta ID do registro",IF(COUNTIF(ex_id,A1977)&gt;1,"ERRO: ID do registro duplicado",IF(NOT(ISNUMBER(H1977)),"ERRO: data realizada ausente ou inválida",IF(AND(ISNUMBER(pcmd_emissao),N(H1977)&gt;N(pcmd_emissao)),"Verificar: realizada após a emissão","OK")))))</f>
        <v/>
      </c>
      <c r="S1977" s="53" t="n"/>
    </row>
    <row r="1978">
      <c r="A1978" s="25" t="n"/>
      <c r="B1978" s="29" t="n"/>
      <c r="C1978" s="25" t="n"/>
      <c r="D1978" s="23">
        <f>IF(OR(B1978="",C1978=""),"",B1978&amp;"|"&amp;C1978)</f>
        <v/>
      </c>
      <c r="E1978" s="29" t="n"/>
      <c r="F1978" s="52" t="n"/>
      <c r="G1978" s="49" t="n"/>
      <c r="H1978" s="49" t="n"/>
      <c r="I1978" s="30">
        <f>IF(OR(D1978="",NOT(ISNUMBER(G1978))),"",D1978&amp;"|"&amp;YEAR(G1978)&amp;"-"&amp;RIGHT("0"&amp;MONTH(G1978),2)&amp;"-"&amp;RIGHT("0"&amp;DAY(G1978),2))</f>
        <v/>
      </c>
      <c r="J1978" s="52" t="n"/>
      <c r="K1978" s="25" t="n"/>
      <c r="L1978" s="29" t="n"/>
      <c r="M1978" s="25" t="n"/>
      <c r="N1978" s="25" t="n"/>
      <c r="O1978" s="23">
        <f>IF(A1978&amp;B1978&amp;C1978="","",IF(I1978="","Sem vínculo",IF(COUNTIF(oc_chave,I1978)&gt;0,"Vinculada","Previsão não encontrada")))</f>
        <v/>
      </c>
      <c r="P1978" s="39">
        <f>IF(ISNUMBER(H1978),YEAR(H1978),"")</f>
        <v/>
      </c>
      <c r="Q1978" s="23">
        <f>IF(D1978="","",IF(COUNTIF(pl_chave,D1978)&gt;0,"No plano atual","Fora do plano: histórico preservado"))</f>
        <v/>
      </c>
      <c r="R1978" s="23">
        <f>IF(A1978&amp;B1978&amp;C1978="","",IF(A1978="","ERRO: falta ID do registro",IF(COUNTIF(ex_id,A1978)&gt;1,"ERRO: ID do registro duplicado",IF(NOT(ISNUMBER(H1978)),"ERRO: data realizada ausente ou inválida",IF(AND(ISNUMBER(pcmd_emissao),N(H1978)&gt;N(pcmd_emissao)),"Verificar: realizada após a emissão","OK")))))</f>
        <v/>
      </c>
      <c r="S1978" s="53" t="n"/>
    </row>
    <row r="1979">
      <c r="A1979" s="25" t="n"/>
      <c r="B1979" s="29" t="n"/>
      <c r="C1979" s="25" t="n"/>
      <c r="D1979" s="23">
        <f>IF(OR(B1979="",C1979=""),"",B1979&amp;"|"&amp;C1979)</f>
        <v/>
      </c>
      <c r="E1979" s="29" t="n"/>
      <c r="F1979" s="52" t="n"/>
      <c r="G1979" s="49" t="n"/>
      <c r="H1979" s="49" t="n"/>
      <c r="I1979" s="30">
        <f>IF(OR(D1979="",NOT(ISNUMBER(G1979))),"",D1979&amp;"|"&amp;YEAR(G1979)&amp;"-"&amp;RIGHT("0"&amp;MONTH(G1979),2)&amp;"-"&amp;RIGHT("0"&amp;DAY(G1979),2))</f>
        <v/>
      </c>
      <c r="J1979" s="52" t="n"/>
      <c r="K1979" s="25" t="n"/>
      <c r="L1979" s="29" t="n"/>
      <c r="M1979" s="25" t="n"/>
      <c r="N1979" s="25" t="n"/>
      <c r="O1979" s="23">
        <f>IF(A1979&amp;B1979&amp;C1979="","",IF(I1979="","Sem vínculo",IF(COUNTIF(oc_chave,I1979)&gt;0,"Vinculada","Previsão não encontrada")))</f>
        <v/>
      </c>
      <c r="P1979" s="39">
        <f>IF(ISNUMBER(H1979),YEAR(H1979),"")</f>
        <v/>
      </c>
      <c r="Q1979" s="23">
        <f>IF(D1979="","",IF(COUNTIF(pl_chave,D1979)&gt;0,"No plano atual","Fora do plano: histórico preservado"))</f>
        <v/>
      </c>
      <c r="R1979" s="23">
        <f>IF(A1979&amp;B1979&amp;C1979="","",IF(A1979="","ERRO: falta ID do registro",IF(COUNTIF(ex_id,A1979)&gt;1,"ERRO: ID do registro duplicado",IF(NOT(ISNUMBER(H1979)),"ERRO: data realizada ausente ou inválida",IF(AND(ISNUMBER(pcmd_emissao),N(H1979)&gt;N(pcmd_emissao)),"Verificar: realizada após a emissão","OK")))))</f>
        <v/>
      </c>
      <c r="S1979" s="53" t="n"/>
    </row>
    <row r="1980">
      <c r="A1980" s="25" t="n"/>
      <c r="B1980" s="29" t="n"/>
      <c r="C1980" s="25" t="n"/>
      <c r="D1980" s="23">
        <f>IF(OR(B1980="",C1980=""),"",B1980&amp;"|"&amp;C1980)</f>
        <v/>
      </c>
      <c r="E1980" s="29" t="n"/>
      <c r="F1980" s="52" t="n"/>
      <c r="G1980" s="49" t="n"/>
      <c r="H1980" s="49" t="n"/>
      <c r="I1980" s="30">
        <f>IF(OR(D1980="",NOT(ISNUMBER(G1980))),"",D1980&amp;"|"&amp;YEAR(G1980)&amp;"-"&amp;RIGHT("0"&amp;MONTH(G1980),2)&amp;"-"&amp;RIGHT("0"&amp;DAY(G1980),2))</f>
        <v/>
      </c>
      <c r="J1980" s="52" t="n"/>
      <c r="K1980" s="25" t="n"/>
      <c r="L1980" s="29" t="n"/>
      <c r="M1980" s="25" t="n"/>
      <c r="N1980" s="25" t="n"/>
      <c r="O1980" s="23">
        <f>IF(A1980&amp;B1980&amp;C1980="","",IF(I1980="","Sem vínculo",IF(COUNTIF(oc_chave,I1980)&gt;0,"Vinculada","Previsão não encontrada")))</f>
        <v/>
      </c>
      <c r="P1980" s="39">
        <f>IF(ISNUMBER(H1980),YEAR(H1980),"")</f>
        <v/>
      </c>
      <c r="Q1980" s="23">
        <f>IF(D1980="","",IF(COUNTIF(pl_chave,D1980)&gt;0,"No plano atual","Fora do plano: histórico preservado"))</f>
        <v/>
      </c>
      <c r="R1980" s="23">
        <f>IF(A1980&amp;B1980&amp;C1980="","",IF(A1980="","ERRO: falta ID do registro",IF(COUNTIF(ex_id,A1980)&gt;1,"ERRO: ID do registro duplicado",IF(NOT(ISNUMBER(H1980)),"ERRO: data realizada ausente ou inválida",IF(AND(ISNUMBER(pcmd_emissao),N(H1980)&gt;N(pcmd_emissao)),"Verificar: realizada após a emissão","OK")))))</f>
        <v/>
      </c>
      <c r="S1980" s="53" t="n"/>
    </row>
    <row r="1981">
      <c r="A1981" s="25" t="n"/>
      <c r="B1981" s="29" t="n"/>
      <c r="C1981" s="25" t="n"/>
      <c r="D1981" s="23">
        <f>IF(OR(B1981="",C1981=""),"",B1981&amp;"|"&amp;C1981)</f>
        <v/>
      </c>
      <c r="E1981" s="29" t="n"/>
      <c r="F1981" s="52" t="n"/>
      <c r="G1981" s="49" t="n"/>
      <c r="H1981" s="49" t="n"/>
      <c r="I1981" s="30">
        <f>IF(OR(D1981="",NOT(ISNUMBER(G1981))),"",D1981&amp;"|"&amp;YEAR(G1981)&amp;"-"&amp;RIGHT("0"&amp;MONTH(G1981),2)&amp;"-"&amp;RIGHT("0"&amp;DAY(G1981),2))</f>
        <v/>
      </c>
      <c r="J1981" s="52" t="n"/>
      <c r="K1981" s="25" t="n"/>
      <c r="L1981" s="29" t="n"/>
      <c r="M1981" s="25" t="n"/>
      <c r="N1981" s="25" t="n"/>
      <c r="O1981" s="23">
        <f>IF(A1981&amp;B1981&amp;C1981="","",IF(I1981="","Sem vínculo",IF(COUNTIF(oc_chave,I1981)&gt;0,"Vinculada","Previsão não encontrada")))</f>
        <v/>
      </c>
      <c r="P1981" s="39">
        <f>IF(ISNUMBER(H1981),YEAR(H1981),"")</f>
        <v/>
      </c>
      <c r="Q1981" s="23">
        <f>IF(D1981="","",IF(COUNTIF(pl_chave,D1981)&gt;0,"No plano atual","Fora do plano: histórico preservado"))</f>
        <v/>
      </c>
      <c r="R1981" s="23">
        <f>IF(A1981&amp;B1981&amp;C1981="","",IF(A1981="","ERRO: falta ID do registro",IF(COUNTIF(ex_id,A1981)&gt;1,"ERRO: ID do registro duplicado",IF(NOT(ISNUMBER(H1981)),"ERRO: data realizada ausente ou inválida",IF(AND(ISNUMBER(pcmd_emissao),N(H1981)&gt;N(pcmd_emissao)),"Verificar: realizada após a emissão","OK")))))</f>
        <v/>
      </c>
      <c r="S1981" s="53" t="n"/>
    </row>
    <row r="1982">
      <c r="A1982" s="25" t="n"/>
      <c r="B1982" s="29" t="n"/>
      <c r="C1982" s="25" t="n"/>
      <c r="D1982" s="23">
        <f>IF(OR(B1982="",C1982=""),"",B1982&amp;"|"&amp;C1982)</f>
        <v/>
      </c>
      <c r="E1982" s="29" t="n"/>
      <c r="F1982" s="52" t="n"/>
      <c r="G1982" s="49" t="n"/>
      <c r="H1982" s="49" t="n"/>
      <c r="I1982" s="30">
        <f>IF(OR(D1982="",NOT(ISNUMBER(G1982))),"",D1982&amp;"|"&amp;YEAR(G1982)&amp;"-"&amp;RIGHT("0"&amp;MONTH(G1982),2)&amp;"-"&amp;RIGHT("0"&amp;DAY(G1982),2))</f>
        <v/>
      </c>
      <c r="J1982" s="52" t="n"/>
      <c r="K1982" s="25" t="n"/>
      <c r="L1982" s="29" t="n"/>
      <c r="M1982" s="25" t="n"/>
      <c r="N1982" s="25" t="n"/>
      <c r="O1982" s="23">
        <f>IF(A1982&amp;B1982&amp;C1982="","",IF(I1982="","Sem vínculo",IF(COUNTIF(oc_chave,I1982)&gt;0,"Vinculada","Previsão não encontrada")))</f>
        <v/>
      </c>
      <c r="P1982" s="39">
        <f>IF(ISNUMBER(H1982),YEAR(H1982),"")</f>
        <v/>
      </c>
      <c r="Q1982" s="23">
        <f>IF(D1982="","",IF(COUNTIF(pl_chave,D1982)&gt;0,"No plano atual","Fora do plano: histórico preservado"))</f>
        <v/>
      </c>
      <c r="R1982" s="23">
        <f>IF(A1982&amp;B1982&amp;C1982="","",IF(A1982="","ERRO: falta ID do registro",IF(COUNTIF(ex_id,A1982)&gt;1,"ERRO: ID do registro duplicado",IF(NOT(ISNUMBER(H1982)),"ERRO: data realizada ausente ou inválida",IF(AND(ISNUMBER(pcmd_emissao),N(H1982)&gt;N(pcmd_emissao)),"Verificar: realizada após a emissão","OK")))))</f>
        <v/>
      </c>
      <c r="S1982" s="53" t="n"/>
    </row>
    <row r="1983">
      <c r="A1983" s="25" t="n"/>
      <c r="B1983" s="29" t="n"/>
      <c r="C1983" s="25" t="n"/>
      <c r="D1983" s="23">
        <f>IF(OR(B1983="",C1983=""),"",B1983&amp;"|"&amp;C1983)</f>
        <v/>
      </c>
      <c r="E1983" s="29" t="n"/>
      <c r="F1983" s="52" t="n"/>
      <c r="G1983" s="49" t="n"/>
      <c r="H1983" s="49" t="n"/>
      <c r="I1983" s="30">
        <f>IF(OR(D1983="",NOT(ISNUMBER(G1983))),"",D1983&amp;"|"&amp;YEAR(G1983)&amp;"-"&amp;RIGHT("0"&amp;MONTH(G1983),2)&amp;"-"&amp;RIGHT("0"&amp;DAY(G1983),2))</f>
        <v/>
      </c>
      <c r="J1983" s="52" t="n"/>
      <c r="K1983" s="25" t="n"/>
      <c r="L1983" s="29" t="n"/>
      <c r="M1983" s="25" t="n"/>
      <c r="N1983" s="25" t="n"/>
      <c r="O1983" s="23">
        <f>IF(A1983&amp;B1983&amp;C1983="","",IF(I1983="","Sem vínculo",IF(COUNTIF(oc_chave,I1983)&gt;0,"Vinculada","Previsão não encontrada")))</f>
        <v/>
      </c>
      <c r="P1983" s="39">
        <f>IF(ISNUMBER(H1983),YEAR(H1983),"")</f>
        <v/>
      </c>
      <c r="Q1983" s="23">
        <f>IF(D1983="","",IF(COUNTIF(pl_chave,D1983)&gt;0,"No plano atual","Fora do plano: histórico preservado"))</f>
        <v/>
      </c>
      <c r="R1983" s="23">
        <f>IF(A1983&amp;B1983&amp;C1983="","",IF(A1983="","ERRO: falta ID do registro",IF(COUNTIF(ex_id,A1983)&gt;1,"ERRO: ID do registro duplicado",IF(NOT(ISNUMBER(H1983)),"ERRO: data realizada ausente ou inválida",IF(AND(ISNUMBER(pcmd_emissao),N(H1983)&gt;N(pcmd_emissao)),"Verificar: realizada após a emissão","OK")))))</f>
        <v/>
      </c>
      <c r="S1983" s="53" t="n"/>
    </row>
    <row r="1984">
      <c r="A1984" s="25" t="n"/>
      <c r="B1984" s="29" t="n"/>
      <c r="C1984" s="25" t="n"/>
      <c r="D1984" s="23">
        <f>IF(OR(B1984="",C1984=""),"",B1984&amp;"|"&amp;C1984)</f>
        <v/>
      </c>
      <c r="E1984" s="29" t="n"/>
      <c r="F1984" s="52" t="n"/>
      <c r="G1984" s="49" t="n"/>
      <c r="H1984" s="49" t="n"/>
      <c r="I1984" s="30">
        <f>IF(OR(D1984="",NOT(ISNUMBER(G1984))),"",D1984&amp;"|"&amp;YEAR(G1984)&amp;"-"&amp;RIGHT("0"&amp;MONTH(G1984),2)&amp;"-"&amp;RIGHT("0"&amp;DAY(G1984),2))</f>
        <v/>
      </c>
      <c r="J1984" s="52" t="n"/>
      <c r="K1984" s="25" t="n"/>
      <c r="L1984" s="29" t="n"/>
      <c r="M1984" s="25" t="n"/>
      <c r="N1984" s="25" t="n"/>
      <c r="O1984" s="23">
        <f>IF(A1984&amp;B1984&amp;C1984="","",IF(I1984="","Sem vínculo",IF(COUNTIF(oc_chave,I1984)&gt;0,"Vinculada","Previsão não encontrada")))</f>
        <v/>
      </c>
      <c r="P1984" s="39">
        <f>IF(ISNUMBER(H1984),YEAR(H1984),"")</f>
        <v/>
      </c>
      <c r="Q1984" s="23">
        <f>IF(D1984="","",IF(COUNTIF(pl_chave,D1984)&gt;0,"No plano atual","Fora do plano: histórico preservado"))</f>
        <v/>
      </c>
      <c r="R1984" s="23">
        <f>IF(A1984&amp;B1984&amp;C1984="","",IF(A1984="","ERRO: falta ID do registro",IF(COUNTIF(ex_id,A1984)&gt;1,"ERRO: ID do registro duplicado",IF(NOT(ISNUMBER(H1984)),"ERRO: data realizada ausente ou inválida",IF(AND(ISNUMBER(pcmd_emissao),N(H1984)&gt;N(pcmd_emissao)),"Verificar: realizada após a emissão","OK")))))</f>
        <v/>
      </c>
      <c r="S1984" s="53" t="n"/>
    </row>
    <row r="1985">
      <c r="A1985" s="25" t="n"/>
      <c r="B1985" s="29" t="n"/>
      <c r="C1985" s="25" t="n"/>
      <c r="D1985" s="23">
        <f>IF(OR(B1985="",C1985=""),"",B1985&amp;"|"&amp;C1985)</f>
        <v/>
      </c>
      <c r="E1985" s="29" t="n"/>
      <c r="F1985" s="52" t="n"/>
      <c r="G1985" s="49" t="n"/>
      <c r="H1985" s="49" t="n"/>
      <c r="I1985" s="30">
        <f>IF(OR(D1985="",NOT(ISNUMBER(G1985))),"",D1985&amp;"|"&amp;YEAR(G1985)&amp;"-"&amp;RIGHT("0"&amp;MONTH(G1985),2)&amp;"-"&amp;RIGHT("0"&amp;DAY(G1985),2))</f>
        <v/>
      </c>
      <c r="J1985" s="52" t="n"/>
      <c r="K1985" s="25" t="n"/>
      <c r="L1985" s="29" t="n"/>
      <c r="M1985" s="25" t="n"/>
      <c r="N1985" s="25" t="n"/>
      <c r="O1985" s="23">
        <f>IF(A1985&amp;B1985&amp;C1985="","",IF(I1985="","Sem vínculo",IF(COUNTIF(oc_chave,I1985)&gt;0,"Vinculada","Previsão não encontrada")))</f>
        <v/>
      </c>
      <c r="P1985" s="39">
        <f>IF(ISNUMBER(H1985),YEAR(H1985),"")</f>
        <v/>
      </c>
      <c r="Q1985" s="23">
        <f>IF(D1985="","",IF(COUNTIF(pl_chave,D1985)&gt;0,"No plano atual","Fora do plano: histórico preservado"))</f>
        <v/>
      </c>
      <c r="R1985" s="23">
        <f>IF(A1985&amp;B1985&amp;C1985="","",IF(A1985="","ERRO: falta ID do registro",IF(COUNTIF(ex_id,A1985)&gt;1,"ERRO: ID do registro duplicado",IF(NOT(ISNUMBER(H1985)),"ERRO: data realizada ausente ou inválida",IF(AND(ISNUMBER(pcmd_emissao),N(H1985)&gt;N(pcmd_emissao)),"Verificar: realizada após a emissão","OK")))))</f>
        <v/>
      </c>
      <c r="S1985" s="53" t="n"/>
    </row>
    <row r="1986">
      <c r="A1986" s="25" t="n"/>
      <c r="B1986" s="29" t="n"/>
      <c r="C1986" s="25" t="n"/>
      <c r="D1986" s="23">
        <f>IF(OR(B1986="",C1986=""),"",B1986&amp;"|"&amp;C1986)</f>
        <v/>
      </c>
      <c r="E1986" s="29" t="n"/>
      <c r="F1986" s="52" t="n"/>
      <c r="G1986" s="49" t="n"/>
      <c r="H1986" s="49" t="n"/>
      <c r="I1986" s="30">
        <f>IF(OR(D1986="",NOT(ISNUMBER(G1986))),"",D1986&amp;"|"&amp;YEAR(G1986)&amp;"-"&amp;RIGHT("0"&amp;MONTH(G1986),2)&amp;"-"&amp;RIGHT("0"&amp;DAY(G1986),2))</f>
        <v/>
      </c>
      <c r="J1986" s="52" t="n"/>
      <c r="K1986" s="25" t="n"/>
      <c r="L1986" s="29" t="n"/>
      <c r="M1986" s="25" t="n"/>
      <c r="N1986" s="25" t="n"/>
      <c r="O1986" s="23">
        <f>IF(A1986&amp;B1986&amp;C1986="","",IF(I1986="","Sem vínculo",IF(COUNTIF(oc_chave,I1986)&gt;0,"Vinculada","Previsão não encontrada")))</f>
        <v/>
      </c>
      <c r="P1986" s="39">
        <f>IF(ISNUMBER(H1986),YEAR(H1986),"")</f>
        <v/>
      </c>
      <c r="Q1986" s="23">
        <f>IF(D1986="","",IF(COUNTIF(pl_chave,D1986)&gt;0,"No plano atual","Fora do plano: histórico preservado"))</f>
        <v/>
      </c>
      <c r="R1986" s="23">
        <f>IF(A1986&amp;B1986&amp;C1986="","",IF(A1986="","ERRO: falta ID do registro",IF(COUNTIF(ex_id,A1986)&gt;1,"ERRO: ID do registro duplicado",IF(NOT(ISNUMBER(H1986)),"ERRO: data realizada ausente ou inválida",IF(AND(ISNUMBER(pcmd_emissao),N(H1986)&gt;N(pcmd_emissao)),"Verificar: realizada após a emissão","OK")))))</f>
        <v/>
      </c>
      <c r="S1986" s="53" t="n"/>
    </row>
    <row r="1987">
      <c r="A1987" s="25" t="n"/>
      <c r="B1987" s="29" t="n"/>
      <c r="C1987" s="25" t="n"/>
      <c r="D1987" s="23">
        <f>IF(OR(B1987="",C1987=""),"",B1987&amp;"|"&amp;C1987)</f>
        <v/>
      </c>
      <c r="E1987" s="29" t="n"/>
      <c r="F1987" s="52" t="n"/>
      <c r="G1987" s="49" t="n"/>
      <c r="H1987" s="49" t="n"/>
      <c r="I1987" s="30">
        <f>IF(OR(D1987="",NOT(ISNUMBER(G1987))),"",D1987&amp;"|"&amp;YEAR(G1987)&amp;"-"&amp;RIGHT("0"&amp;MONTH(G1987),2)&amp;"-"&amp;RIGHT("0"&amp;DAY(G1987),2))</f>
        <v/>
      </c>
      <c r="J1987" s="52" t="n"/>
      <c r="K1987" s="25" t="n"/>
      <c r="L1987" s="29" t="n"/>
      <c r="M1987" s="25" t="n"/>
      <c r="N1987" s="25" t="n"/>
      <c r="O1987" s="23">
        <f>IF(A1987&amp;B1987&amp;C1987="","",IF(I1987="","Sem vínculo",IF(COUNTIF(oc_chave,I1987)&gt;0,"Vinculada","Previsão não encontrada")))</f>
        <v/>
      </c>
      <c r="P1987" s="39">
        <f>IF(ISNUMBER(H1987),YEAR(H1987),"")</f>
        <v/>
      </c>
      <c r="Q1987" s="23">
        <f>IF(D1987="","",IF(COUNTIF(pl_chave,D1987)&gt;0,"No plano atual","Fora do plano: histórico preservado"))</f>
        <v/>
      </c>
      <c r="R1987" s="23">
        <f>IF(A1987&amp;B1987&amp;C1987="","",IF(A1987="","ERRO: falta ID do registro",IF(COUNTIF(ex_id,A1987)&gt;1,"ERRO: ID do registro duplicado",IF(NOT(ISNUMBER(H1987)),"ERRO: data realizada ausente ou inválida",IF(AND(ISNUMBER(pcmd_emissao),N(H1987)&gt;N(pcmd_emissao)),"Verificar: realizada após a emissão","OK")))))</f>
        <v/>
      </c>
      <c r="S1987" s="53" t="n"/>
    </row>
    <row r="1988">
      <c r="A1988" s="25" t="n"/>
      <c r="B1988" s="29" t="n"/>
      <c r="C1988" s="25" t="n"/>
      <c r="D1988" s="23">
        <f>IF(OR(B1988="",C1988=""),"",B1988&amp;"|"&amp;C1988)</f>
        <v/>
      </c>
      <c r="E1988" s="29" t="n"/>
      <c r="F1988" s="52" t="n"/>
      <c r="G1988" s="49" t="n"/>
      <c r="H1988" s="49" t="n"/>
      <c r="I1988" s="30">
        <f>IF(OR(D1988="",NOT(ISNUMBER(G1988))),"",D1988&amp;"|"&amp;YEAR(G1988)&amp;"-"&amp;RIGHT("0"&amp;MONTH(G1988),2)&amp;"-"&amp;RIGHT("0"&amp;DAY(G1988),2))</f>
        <v/>
      </c>
      <c r="J1988" s="52" t="n"/>
      <c r="K1988" s="25" t="n"/>
      <c r="L1988" s="29" t="n"/>
      <c r="M1988" s="25" t="n"/>
      <c r="N1988" s="25" t="n"/>
      <c r="O1988" s="23">
        <f>IF(A1988&amp;B1988&amp;C1988="","",IF(I1988="","Sem vínculo",IF(COUNTIF(oc_chave,I1988)&gt;0,"Vinculada","Previsão não encontrada")))</f>
        <v/>
      </c>
      <c r="P1988" s="39">
        <f>IF(ISNUMBER(H1988),YEAR(H1988),"")</f>
        <v/>
      </c>
      <c r="Q1988" s="23">
        <f>IF(D1988="","",IF(COUNTIF(pl_chave,D1988)&gt;0,"No plano atual","Fora do plano: histórico preservado"))</f>
        <v/>
      </c>
      <c r="R1988" s="23">
        <f>IF(A1988&amp;B1988&amp;C1988="","",IF(A1988="","ERRO: falta ID do registro",IF(COUNTIF(ex_id,A1988)&gt;1,"ERRO: ID do registro duplicado",IF(NOT(ISNUMBER(H1988)),"ERRO: data realizada ausente ou inválida",IF(AND(ISNUMBER(pcmd_emissao),N(H1988)&gt;N(pcmd_emissao)),"Verificar: realizada após a emissão","OK")))))</f>
        <v/>
      </c>
      <c r="S1988" s="53" t="n"/>
    </row>
    <row r="1989">
      <c r="A1989" s="25" t="n"/>
      <c r="B1989" s="29" t="n"/>
      <c r="C1989" s="25" t="n"/>
      <c r="D1989" s="23">
        <f>IF(OR(B1989="",C1989=""),"",B1989&amp;"|"&amp;C1989)</f>
        <v/>
      </c>
      <c r="E1989" s="29" t="n"/>
      <c r="F1989" s="52" t="n"/>
      <c r="G1989" s="49" t="n"/>
      <c r="H1989" s="49" t="n"/>
      <c r="I1989" s="30">
        <f>IF(OR(D1989="",NOT(ISNUMBER(G1989))),"",D1989&amp;"|"&amp;YEAR(G1989)&amp;"-"&amp;RIGHT("0"&amp;MONTH(G1989),2)&amp;"-"&amp;RIGHT("0"&amp;DAY(G1989),2))</f>
        <v/>
      </c>
      <c r="J1989" s="52" t="n"/>
      <c r="K1989" s="25" t="n"/>
      <c r="L1989" s="29" t="n"/>
      <c r="M1989" s="25" t="n"/>
      <c r="N1989" s="25" t="n"/>
      <c r="O1989" s="23">
        <f>IF(A1989&amp;B1989&amp;C1989="","",IF(I1989="","Sem vínculo",IF(COUNTIF(oc_chave,I1989)&gt;0,"Vinculada","Previsão não encontrada")))</f>
        <v/>
      </c>
      <c r="P1989" s="39">
        <f>IF(ISNUMBER(H1989),YEAR(H1989),"")</f>
        <v/>
      </c>
      <c r="Q1989" s="23">
        <f>IF(D1989="","",IF(COUNTIF(pl_chave,D1989)&gt;0,"No plano atual","Fora do plano: histórico preservado"))</f>
        <v/>
      </c>
      <c r="R1989" s="23">
        <f>IF(A1989&amp;B1989&amp;C1989="","",IF(A1989="","ERRO: falta ID do registro",IF(COUNTIF(ex_id,A1989)&gt;1,"ERRO: ID do registro duplicado",IF(NOT(ISNUMBER(H1989)),"ERRO: data realizada ausente ou inválida",IF(AND(ISNUMBER(pcmd_emissao),N(H1989)&gt;N(pcmd_emissao)),"Verificar: realizada após a emissão","OK")))))</f>
        <v/>
      </c>
      <c r="S1989" s="53" t="n"/>
    </row>
    <row r="1990">
      <c r="A1990" s="25" t="n"/>
      <c r="B1990" s="29" t="n"/>
      <c r="C1990" s="25" t="n"/>
      <c r="D1990" s="23">
        <f>IF(OR(B1990="",C1990=""),"",B1990&amp;"|"&amp;C1990)</f>
        <v/>
      </c>
      <c r="E1990" s="29" t="n"/>
      <c r="F1990" s="52" t="n"/>
      <c r="G1990" s="49" t="n"/>
      <c r="H1990" s="49" t="n"/>
      <c r="I1990" s="30">
        <f>IF(OR(D1990="",NOT(ISNUMBER(G1990))),"",D1990&amp;"|"&amp;YEAR(G1990)&amp;"-"&amp;RIGHT("0"&amp;MONTH(G1990),2)&amp;"-"&amp;RIGHT("0"&amp;DAY(G1990),2))</f>
        <v/>
      </c>
      <c r="J1990" s="52" t="n"/>
      <c r="K1990" s="25" t="n"/>
      <c r="L1990" s="29" t="n"/>
      <c r="M1990" s="25" t="n"/>
      <c r="N1990" s="25" t="n"/>
      <c r="O1990" s="23">
        <f>IF(A1990&amp;B1990&amp;C1990="","",IF(I1990="","Sem vínculo",IF(COUNTIF(oc_chave,I1990)&gt;0,"Vinculada","Previsão não encontrada")))</f>
        <v/>
      </c>
      <c r="P1990" s="39">
        <f>IF(ISNUMBER(H1990),YEAR(H1990),"")</f>
        <v/>
      </c>
      <c r="Q1990" s="23">
        <f>IF(D1990="","",IF(COUNTIF(pl_chave,D1990)&gt;0,"No plano atual","Fora do plano: histórico preservado"))</f>
        <v/>
      </c>
      <c r="R1990" s="23">
        <f>IF(A1990&amp;B1990&amp;C1990="","",IF(A1990="","ERRO: falta ID do registro",IF(COUNTIF(ex_id,A1990)&gt;1,"ERRO: ID do registro duplicado",IF(NOT(ISNUMBER(H1990)),"ERRO: data realizada ausente ou inválida",IF(AND(ISNUMBER(pcmd_emissao),N(H1990)&gt;N(pcmd_emissao)),"Verificar: realizada após a emissão","OK")))))</f>
        <v/>
      </c>
      <c r="S1990" s="53" t="n"/>
    </row>
    <row r="1991">
      <c r="A1991" s="25" t="n"/>
      <c r="B1991" s="29" t="n"/>
      <c r="C1991" s="25" t="n"/>
      <c r="D1991" s="23">
        <f>IF(OR(B1991="",C1991=""),"",B1991&amp;"|"&amp;C1991)</f>
        <v/>
      </c>
      <c r="E1991" s="29" t="n"/>
      <c r="F1991" s="52" t="n"/>
      <c r="G1991" s="49" t="n"/>
      <c r="H1991" s="49" t="n"/>
      <c r="I1991" s="30">
        <f>IF(OR(D1991="",NOT(ISNUMBER(G1991))),"",D1991&amp;"|"&amp;YEAR(G1991)&amp;"-"&amp;RIGHT("0"&amp;MONTH(G1991),2)&amp;"-"&amp;RIGHT("0"&amp;DAY(G1991),2))</f>
        <v/>
      </c>
      <c r="J1991" s="52" t="n"/>
      <c r="K1991" s="25" t="n"/>
      <c r="L1991" s="29" t="n"/>
      <c r="M1991" s="25" t="n"/>
      <c r="N1991" s="25" t="n"/>
      <c r="O1991" s="23">
        <f>IF(A1991&amp;B1991&amp;C1991="","",IF(I1991="","Sem vínculo",IF(COUNTIF(oc_chave,I1991)&gt;0,"Vinculada","Previsão não encontrada")))</f>
        <v/>
      </c>
      <c r="P1991" s="39">
        <f>IF(ISNUMBER(H1991),YEAR(H1991),"")</f>
        <v/>
      </c>
      <c r="Q1991" s="23">
        <f>IF(D1991="","",IF(COUNTIF(pl_chave,D1991)&gt;0,"No plano atual","Fora do plano: histórico preservado"))</f>
        <v/>
      </c>
      <c r="R1991" s="23">
        <f>IF(A1991&amp;B1991&amp;C1991="","",IF(A1991="","ERRO: falta ID do registro",IF(COUNTIF(ex_id,A1991)&gt;1,"ERRO: ID do registro duplicado",IF(NOT(ISNUMBER(H1991)),"ERRO: data realizada ausente ou inválida",IF(AND(ISNUMBER(pcmd_emissao),N(H1991)&gt;N(pcmd_emissao)),"Verificar: realizada após a emissão","OK")))))</f>
        <v/>
      </c>
      <c r="S1991" s="53" t="n"/>
    </row>
    <row r="1992">
      <c r="A1992" s="25" t="n"/>
      <c r="B1992" s="29" t="n"/>
      <c r="C1992" s="25" t="n"/>
      <c r="D1992" s="23">
        <f>IF(OR(B1992="",C1992=""),"",B1992&amp;"|"&amp;C1992)</f>
        <v/>
      </c>
      <c r="E1992" s="29" t="n"/>
      <c r="F1992" s="52" t="n"/>
      <c r="G1992" s="49" t="n"/>
      <c r="H1992" s="49" t="n"/>
      <c r="I1992" s="30">
        <f>IF(OR(D1992="",NOT(ISNUMBER(G1992))),"",D1992&amp;"|"&amp;YEAR(G1992)&amp;"-"&amp;RIGHT("0"&amp;MONTH(G1992),2)&amp;"-"&amp;RIGHT("0"&amp;DAY(G1992),2))</f>
        <v/>
      </c>
      <c r="J1992" s="52" t="n"/>
      <c r="K1992" s="25" t="n"/>
      <c r="L1992" s="29" t="n"/>
      <c r="M1992" s="25" t="n"/>
      <c r="N1992" s="25" t="n"/>
      <c r="O1992" s="23">
        <f>IF(A1992&amp;B1992&amp;C1992="","",IF(I1992="","Sem vínculo",IF(COUNTIF(oc_chave,I1992)&gt;0,"Vinculada","Previsão não encontrada")))</f>
        <v/>
      </c>
      <c r="P1992" s="39">
        <f>IF(ISNUMBER(H1992),YEAR(H1992),"")</f>
        <v/>
      </c>
      <c r="Q1992" s="23">
        <f>IF(D1992="","",IF(COUNTIF(pl_chave,D1992)&gt;0,"No plano atual","Fora do plano: histórico preservado"))</f>
        <v/>
      </c>
      <c r="R1992" s="23">
        <f>IF(A1992&amp;B1992&amp;C1992="","",IF(A1992="","ERRO: falta ID do registro",IF(COUNTIF(ex_id,A1992)&gt;1,"ERRO: ID do registro duplicado",IF(NOT(ISNUMBER(H1992)),"ERRO: data realizada ausente ou inválida",IF(AND(ISNUMBER(pcmd_emissao),N(H1992)&gt;N(pcmd_emissao)),"Verificar: realizada após a emissão","OK")))))</f>
        <v/>
      </c>
      <c r="S1992" s="53" t="n"/>
    </row>
    <row r="1993">
      <c r="A1993" s="25" t="n"/>
      <c r="B1993" s="29" t="n"/>
      <c r="C1993" s="25" t="n"/>
      <c r="D1993" s="23">
        <f>IF(OR(B1993="",C1993=""),"",B1993&amp;"|"&amp;C1993)</f>
        <v/>
      </c>
      <c r="E1993" s="29" t="n"/>
      <c r="F1993" s="52" t="n"/>
      <c r="G1993" s="49" t="n"/>
      <c r="H1993" s="49" t="n"/>
      <c r="I1993" s="30">
        <f>IF(OR(D1993="",NOT(ISNUMBER(G1993))),"",D1993&amp;"|"&amp;YEAR(G1993)&amp;"-"&amp;RIGHT("0"&amp;MONTH(G1993),2)&amp;"-"&amp;RIGHT("0"&amp;DAY(G1993),2))</f>
        <v/>
      </c>
      <c r="J1993" s="52" t="n"/>
      <c r="K1993" s="25" t="n"/>
      <c r="L1993" s="29" t="n"/>
      <c r="M1993" s="25" t="n"/>
      <c r="N1993" s="25" t="n"/>
      <c r="O1993" s="23">
        <f>IF(A1993&amp;B1993&amp;C1993="","",IF(I1993="","Sem vínculo",IF(COUNTIF(oc_chave,I1993)&gt;0,"Vinculada","Previsão não encontrada")))</f>
        <v/>
      </c>
      <c r="P1993" s="39">
        <f>IF(ISNUMBER(H1993),YEAR(H1993),"")</f>
        <v/>
      </c>
      <c r="Q1993" s="23">
        <f>IF(D1993="","",IF(COUNTIF(pl_chave,D1993)&gt;0,"No plano atual","Fora do plano: histórico preservado"))</f>
        <v/>
      </c>
      <c r="R1993" s="23">
        <f>IF(A1993&amp;B1993&amp;C1993="","",IF(A1993="","ERRO: falta ID do registro",IF(COUNTIF(ex_id,A1993)&gt;1,"ERRO: ID do registro duplicado",IF(NOT(ISNUMBER(H1993)),"ERRO: data realizada ausente ou inválida",IF(AND(ISNUMBER(pcmd_emissao),N(H1993)&gt;N(pcmd_emissao)),"Verificar: realizada após a emissão","OK")))))</f>
        <v/>
      </c>
      <c r="S1993" s="53" t="n"/>
    </row>
    <row r="1994">
      <c r="A1994" s="25" t="n"/>
      <c r="B1994" s="29" t="n"/>
      <c r="C1994" s="25" t="n"/>
      <c r="D1994" s="23">
        <f>IF(OR(B1994="",C1994=""),"",B1994&amp;"|"&amp;C1994)</f>
        <v/>
      </c>
      <c r="E1994" s="29" t="n"/>
      <c r="F1994" s="52" t="n"/>
      <c r="G1994" s="49" t="n"/>
      <c r="H1994" s="49" t="n"/>
      <c r="I1994" s="30">
        <f>IF(OR(D1994="",NOT(ISNUMBER(G1994))),"",D1994&amp;"|"&amp;YEAR(G1994)&amp;"-"&amp;RIGHT("0"&amp;MONTH(G1994),2)&amp;"-"&amp;RIGHT("0"&amp;DAY(G1994),2))</f>
        <v/>
      </c>
      <c r="J1994" s="52" t="n"/>
      <c r="K1994" s="25" t="n"/>
      <c r="L1994" s="29" t="n"/>
      <c r="M1994" s="25" t="n"/>
      <c r="N1994" s="25" t="n"/>
      <c r="O1994" s="23">
        <f>IF(A1994&amp;B1994&amp;C1994="","",IF(I1994="","Sem vínculo",IF(COUNTIF(oc_chave,I1994)&gt;0,"Vinculada","Previsão não encontrada")))</f>
        <v/>
      </c>
      <c r="P1994" s="39">
        <f>IF(ISNUMBER(H1994),YEAR(H1994),"")</f>
        <v/>
      </c>
      <c r="Q1994" s="23">
        <f>IF(D1994="","",IF(COUNTIF(pl_chave,D1994)&gt;0,"No plano atual","Fora do plano: histórico preservado"))</f>
        <v/>
      </c>
      <c r="R1994" s="23">
        <f>IF(A1994&amp;B1994&amp;C1994="","",IF(A1994="","ERRO: falta ID do registro",IF(COUNTIF(ex_id,A1994)&gt;1,"ERRO: ID do registro duplicado",IF(NOT(ISNUMBER(H1994)),"ERRO: data realizada ausente ou inválida",IF(AND(ISNUMBER(pcmd_emissao),N(H1994)&gt;N(pcmd_emissao)),"Verificar: realizada após a emissão","OK")))))</f>
        <v/>
      </c>
      <c r="S1994" s="53" t="n"/>
    </row>
    <row r="1995">
      <c r="A1995" s="25" t="n"/>
      <c r="B1995" s="29" t="n"/>
      <c r="C1995" s="25" t="n"/>
      <c r="D1995" s="23">
        <f>IF(OR(B1995="",C1995=""),"",B1995&amp;"|"&amp;C1995)</f>
        <v/>
      </c>
      <c r="E1995" s="29" t="n"/>
      <c r="F1995" s="52" t="n"/>
      <c r="G1995" s="49" t="n"/>
      <c r="H1995" s="49" t="n"/>
      <c r="I1995" s="30">
        <f>IF(OR(D1995="",NOT(ISNUMBER(G1995))),"",D1995&amp;"|"&amp;YEAR(G1995)&amp;"-"&amp;RIGHT("0"&amp;MONTH(G1995),2)&amp;"-"&amp;RIGHT("0"&amp;DAY(G1995),2))</f>
        <v/>
      </c>
      <c r="J1995" s="52" t="n"/>
      <c r="K1995" s="25" t="n"/>
      <c r="L1995" s="29" t="n"/>
      <c r="M1995" s="25" t="n"/>
      <c r="N1995" s="25" t="n"/>
      <c r="O1995" s="23">
        <f>IF(A1995&amp;B1995&amp;C1995="","",IF(I1995="","Sem vínculo",IF(COUNTIF(oc_chave,I1995)&gt;0,"Vinculada","Previsão não encontrada")))</f>
        <v/>
      </c>
      <c r="P1995" s="39">
        <f>IF(ISNUMBER(H1995),YEAR(H1995),"")</f>
        <v/>
      </c>
      <c r="Q1995" s="23">
        <f>IF(D1995="","",IF(COUNTIF(pl_chave,D1995)&gt;0,"No plano atual","Fora do plano: histórico preservado"))</f>
        <v/>
      </c>
      <c r="R1995" s="23">
        <f>IF(A1995&amp;B1995&amp;C1995="","",IF(A1995="","ERRO: falta ID do registro",IF(COUNTIF(ex_id,A1995)&gt;1,"ERRO: ID do registro duplicado",IF(NOT(ISNUMBER(H1995)),"ERRO: data realizada ausente ou inválida",IF(AND(ISNUMBER(pcmd_emissao),N(H1995)&gt;N(pcmd_emissao)),"Verificar: realizada após a emissão","OK")))))</f>
        <v/>
      </c>
      <c r="S1995" s="53" t="n"/>
    </row>
    <row r="1996">
      <c r="A1996" s="25" t="n"/>
      <c r="B1996" s="29" t="n"/>
      <c r="C1996" s="25" t="n"/>
      <c r="D1996" s="23">
        <f>IF(OR(B1996="",C1996=""),"",B1996&amp;"|"&amp;C1996)</f>
        <v/>
      </c>
      <c r="E1996" s="29" t="n"/>
      <c r="F1996" s="52" t="n"/>
      <c r="G1996" s="49" t="n"/>
      <c r="H1996" s="49" t="n"/>
      <c r="I1996" s="30">
        <f>IF(OR(D1996="",NOT(ISNUMBER(G1996))),"",D1996&amp;"|"&amp;YEAR(G1996)&amp;"-"&amp;RIGHT("0"&amp;MONTH(G1996),2)&amp;"-"&amp;RIGHT("0"&amp;DAY(G1996),2))</f>
        <v/>
      </c>
      <c r="J1996" s="52" t="n"/>
      <c r="K1996" s="25" t="n"/>
      <c r="L1996" s="29" t="n"/>
      <c r="M1996" s="25" t="n"/>
      <c r="N1996" s="25" t="n"/>
      <c r="O1996" s="23">
        <f>IF(A1996&amp;B1996&amp;C1996="","",IF(I1996="","Sem vínculo",IF(COUNTIF(oc_chave,I1996)&gt;0,"Vinculada","Previsão não encontrada")))</f>
        <v/>
      </c>
      <c r="P1996" s="39">
        <f>IF(ISNUMBER(H1996),YEAR(H1996),"")</f>
        <v/>
      </c>
      <c r="Q1996" s="23">
        <f>IF(D1996="","",IF(COUNTIF(pl_chave,D1996)&gt;0,"No plano atual","Fora do plano: histórico preservado"))</f>
        <v/>
      </c>
      <c r="R1996" s="23">
        <f>IF(A1996&amp;B1996&amp;C1996="","",IF(A1996="","ERRO: falta ID do registro",IF(COUNTIF(ex_id,A1996)&gt;1,"ERRO: ID do registro duplicado",IF(NOT(ISNUMBER(H1996)),"ERRO: data realizada ausente ou inválida",IF(AND(ISNUMBER(pcmd_emissao),N(H1996)&gt;N(pcmd_emissao)),"Verificar: realizada após a emissão","OK")))))</f>
        <v/>
      </c>
      <c r="S1996" s="53" t="n"/>
    </row>
    <row r="1997">
      <c r="A1997" s="25" t="n"/>
      <c r="B1997" s="29" t="n"/>
      <c r="C1997" s="25" t="n"/>
      <c r="D1997" s="23">
        <f>IF(OR(B1997="",C1997=""),"",B1997&amp;"|"&amp;C1997)</f>
        <v/>
      </c>
      <c r="E1997" s="29" t="n"/>
      <c r="F1997" s="52" t="n"/>
      <c r="G1997" s="49" t="n"/>
      <c r="H1997" s="49" t="n"/>
      <c r="I1997" s="30">
        <f>IF(OR(D1997="",NOT(ISNUMBER(G1997))),"",D1997&amp;"|"&amp;YEAR(G1997)&amp;"-"&amp;RIGHT("0"&amp;MONTH(G1997),2)&amp;"-"&amp;RIGHT("0"&amp;DAY(G1997),2))</f>
        <v/>
      </c>
      <c r="J1997" s="52" t="n"/>
      <c r="K1997" s="25" t="n"/>
      <c r="L1997" s="29" t="n"/>
      <c r="M1997" s="25" t="n"/>
      <c r="N1997" s="25" t="n"/>
      <c r="O1997" s="23">
        <f>IF(A1997&amp;B1997&amp;C1997="","",IF(I1997="","Sem vínculo",IF(COUNTIF(oc_chave,I1997)&gt;0,"Vinculada","Previsão não encontrada")))</f>
        <v/>
      </c>
      <c r="P1997" s="39">
        <f>IF(ISNUMBER(H1997),YEAR(H1997),"")</f>
        <v/>
      </c>
      <c r="Q1997" s="23">
        <f>IF(D1997="","",IF(COUNTIF(pl_chave,D1997)&gt;0,"No plano atual","Fora do plano: histórico preservado"))</f>
        <v/>
      </c>
      <c r="R1997" s="23">
        <f>IF(A1997&amp;B1997&amp;C1997="","",IF(A1997="","ERRO: falta ID do registro",IF(COUNTIF(ex_id,A1997)&gt;1,"ERRO: ID do registro duplicado",IF(NOT(ISNUMBER(H1997)),"ERRO: data realizada ausente ou inválida",IF(AND(ISNUMBER(pcmd_emissao),N(H1997)&gt;N(pcmd_emissao)),"Verificar: realizada após a emissão","OK")))))</f>
        <v/>
      </c>
      <c r="S1997" s="53" t="n"/>
    </row>
    <row r="1998">
      <c r="A1998" s="25" t="n"/>
      <c r="B1998" s="29" t="n"/>
      <c r="C1998" s="25" t="n"/>
      <c r="D1998" s="23">
        <f>IF(OR(B1998="",C1998=""),"",B1998&amp;"|"&amp;C1998)</f>
        <v/>
      </c>
      <c r="E1998" s="29" t="n"/>
      <c r="F1998" s="52" t="n"/>
      <c r="G1998" s="49" t="n"/>
      <c r="H1998" s="49" t="n"/>
      <c r="I1998" s="30">
        <f>IF(OR(D1998="",NOT(ISNUMBER(G1998))),"",D1998&amp;"|"&amp;YEAR(G1998)&amp;"-"&amp;RIGHT("0"&amp;MONTH(G1998),2)&amp;"-"&amp;RIGHT("0"&amp;DAY(G1998),2))</f>
        <v/>
      </c>
      <c r="J1998" s="52" t="n"/>
      <c r="K1998" s="25" t="n"/>
      <c r="L1998" s="29" t="n"/>
      <c r="M1998" s="25" t="n"/>
      <c r="N1998" s="25" t="n"/>
      <c r="O1998" s="23">
        <f>IF(A1998&amp;B1998&amp;C1998="","",IF(I1998="","Sem vínculo",IF(COUNTIF(oc_chave,I1998)&gt;0,"Vinculada","Previsão não encontrada")))</f>
        <v/>
      </c>
      <c r="P1998" s="39">
        <f>IF(ISNUMBER(H1998),YEAR(H1998),"")</f>
        <v/>
      </c>
      <c r="Q1998" s="23">
        <f>IF(D1998="","",IF(COUNTIF(pl_chave,D1998)&gt;0,"No plano atual","Fora do plano: histórico preservado"))</f>
        <v/>
      </c>
      <c r="R1998" s="23">
        <f>IF(A1998&amp;B1998&amp;C1998="","",IF(A1998="","ERRO: falta ID do registro",IF(COUNTIF(ex_id,A1998)&gt;1,"ERRO: ID do registro duplicado",IF(NOT(ISNUMBER(H1998)),"ERRO: data realizada ausente ou inválida",IF(AND(ISNUMBER(pcmd_emissao),N(H1998)&gt;N(pcmd_emissao)),"Verificar: realizada após a emissão","OK")))))</f>
        <v/>
      </c>
      <c r="S1998" s="53" t="n"/>
    </row>
    <row r="1999">
      <c r="A1999" s="25" t="n"/>
      <c r="B1999" s="29" t="n"/>
      <c r="C1999" s="25" t="n"/>
      <c r="D1999" s="23">
        <f>IF(OR(B1999="",C1999=""),"",B1999&amp;"|"&amp;C1999)</f>
        <v/>
      </c>
      <c r="E1999" s="29" t="n"/>
      <c r="F1999" s="52" t="n"/>
      <c r="G1999" s="49" t="n"/>
      <c r="H1999" s="49" t="n"/>
      <c r="I1999" s="30">
        <f>IF(OR(D1999="",NOT(ISNUMBER(G1999))),"",D1999&amp;"|"&amp;YEAR(G1999)&amp;"-"&amp;RIGHT("0"&amp;MONTH(G1999),2)&amp;"-"&amp;RIGHT("0"&amp;DAY(G1999),2))</f>
        <v/>
      </c>
      <c r="J1999" s="52" t="n"/>
      <c r="K1999" s="25" t="n"/>
      <c r="L1999" s="29" t="n"/>
      <c r="M1999" s="25" t="n"/>
      <c r="N1999" s="25" t="n"/>
      <c r="O1999" s="23">
        <f>IF(A1999&amp;B1999&amp;C1999="","",IF(I1999="","Sem vínculo",IF(COUNTIF(oc_chave,I1999)&gt;0,"Vinculada","Previsão não encontrada")))</f>
        <v/>
      </c>
      <c r="P1999" s="39">
        <f>IF(ISNUMBER(H1999),YEAR(H1999),"")</f>
        <v/>
      </c>
      <c r="Q1999" s="23">
        <f>IF(D1999="","",IF(COUNTIF(pl_chave,D1999)&gt;0,"No plano atual","Fora do plano: histórico preservado"))</f>
        <v/>
      </c>
      <c r="R1999" s="23">
        <f>IF(A1999&amp;B1999&amp;C1999="","",IF(A1999="","ERRO: falta ID do registro",IF(COUNTIF(ex_id,A1999)&gt;1,"ERRO: ID do registro duplicado",IF(NOT(ISNUMBER(H1999)),"ERRO: data realizada ausente ou inválida",IF(AND(ISNUMBER(pcmd_emissao),N(H1999)&gt;N(pcmd_emissao)),"Verificar: realizada após a emissão","OK")))))</f>
        <v/>
      </c>
      <c r="S1999" s="53" t="n"/>
    </row>
    <row r="2000">
      <c r="A2000" s="25" t="n"/>
      <c r="B2000" s="29" t="n"/>
      <c r="C2000" s="25" t="n"/>
      <c r="D2000" s="23">
        <f>IF(OR(B2000="",C2000=""),"",B2000&amp;"|"&amp;C2000)</f>
        <v/>
      </c>
      <c r="E2000" s="29" t="n"/>
      <c r="F2000" s="52" t="n"/>
      <c r="G2000" s="49" t="n"/>
      <c r="H2000" s="49" t="n"/>
      <c r="I2000" s="30">
        <f>IF(OR(D2000="",NOT(ISNUMBER(G2000))),"",D2000&amp;"|"&amp;YEAR(G2000)&amp;"-"&amp;RIGHT("0"&amp;MONTH(G2000),2)&amp;"-"&amp;RIGHT("0"&amp;DAY(G2000),2))</f>
        <v/>
      </c>
      <c r="J2000" s="52" t="n"/>
      <c r="K2000" s="25" t="n"/>
      <c r="L2000" s="29" t="n"/>
      <c r="M2000" s="25" t="n"/>
      <c r="N2000" s="25" t="n"/>
      <c r="O2000" s="23">
        <f>IF(A2000&amp;B2000&amp;C2000="","",IF(I2000="","Sem vínculo",IF(COUNTIF(oc_chave,I2000)&gt;0,"Vinculada","Previsão não encontrada")))</f>
        <v/>
      </c>
      <c r="P2000" s="39">
        <f>IF(ISNUMBER(H2000),YEAR(H2000),"")</f>
        <v/>
      </c>
      <c r="Q2000" s="23">
        <f>IF(D2000="","",IF(COUNTIF(pl_chave,D2000)&gt;0,"No plano atual","Fora do plano: histórico preservado"))</f>
        <v/>
      </c>
      <c r="R2000" s="23">
        <f>IF(A2000&amp;B2000&amp;C2000="","",IF(A2000="","ERRO: falta ID do registro",IF(COUNTIF(ex_id,A2000)&gt;1,"ERRO: ID do registro duplicado",IF(NOT(ISNUMBER(H2000)),"ERRO: data realizada ausente ou inválida",IF(AND(ISNUMBER(pcmd_emissao),N(H2000)&gt;N(pcmd_emissao)),"Verificar: realizada após a emissão","OK")))))</f>
        <v/>
      </c>
      <c r="S2000" s="53" t="n"/>
    </row>
    <row r="2001">
      <c r="A2001" s="25" t="n"/>
      <c r="B2001" s="29" t="n"/>
      <c r="C2001" s="25" t="n"/>
      <c r="D2001" s="23">
        <f>IF(OR(B2001="",C2001=""),"",B2001&amp;"|"&amp;C2001)</f>
        <v/>
      </c>
      <c r="E2001" s="29" t="n"/>
      <c r="F2001" s="52" t="n"/>
      <c r="G2001" s="49" t="n"/>
      <c r="H2001" s="49" t="n"/>
      <c r="I2001" s="30">
        <f>IF(OR(D2001="",NOT(ISNUMBER(G2001))),"",D2001&amp;"|"&amp;YEAR(G2001)&amp;"-"&amp;RIGHT("0"&amp;MONTH(G2001),2)&amp;"-"&amp;RIGHT("0"&amp;DAY(G2001),2))</f>
        <v/>
      </c>
      <c r="J2001" s="52" t="n"/>
      <c r="K2001" s="25" t="n"/>
      <c r="L2001" s="29" t="n"/>
      <c r="M2001" s="25" t="n"/>
      <c r="N2001" s="25" t="n"/>
      <c r="O2001" s="23">
        <f>IF(A2001&amp;B2001&amp;C2001="","",IF(I2001="","Sem vínculo",IF(COUNTIF(oc_chave,I2001)&gt;0,"Vinculada","Previsão não encontrada")))</f>
        <v/>
      </c>
      <c r="P2001" s="39">
        <f>IF(ISNUMBER(H2001),YEAR(H2001),"")</f>
        <v/>
      </c>
      <c r="Q2001" s="23">
        <f>IF(D2001="","",IF(COUNTIF(pl_chave,D2001)&gt;0,"No plano atual","Fora do plano: histórico preservado"))</f>
        <v/>
      </c>
      <c r="R2001" s="23">
        <f>IF(A2001&amp;B2001&amp;C2001="","",IF(A2001="","ERRO: falta ID do registro",IF(COUNTIF(ex_id,A2001)&gt;1,"ERRO: ID do registro duplicado",IF(NOT(ISNUMBER(H2001)),"ERRO: data realizada ausente ou inválida",IF(AND(ISNUMBER(pcmd_emissao),N(H2001)&gt;N(pcmd_emissao)),"Verificar: realizada após a emissão","OK")))))</f>
        <v/>
      </c>
      <c r="S2001" s="53" t="n"/>
    </row>
    <row r="2002">
      <c r="A2002" s="25" t="n"/>
      <c r="B2002" s="29" t="n"/>
      <c r="C2002" s="25" t="n"/>
      <c r="D2002" s="23">
        <f>IF(OR(B2002="",C2002=""),"",B2002&amp;"|"&amp;C2002)</f>
        <v/>
      </c>
      <c r="E2002" s="29" t="n"/>
      <c r="F2002" s="52" t="n"/>
      <c r="G2002" s="49" t="n"/>
      <c r="H2002" s="49" t="n"/>
      <c r="I2002" s="30">
        <f>IF(OR(D2002="",NOT(ISNUMBER(G2002))),"",D2002&amp;"|"&amp;YEAR(G2002)&amp;"-"&amp;RIGHT("0"&amp;MONTH(G2002),2)&amp;"-"&amp;RIGHT("0"&amp;DAY(G2002),2))</f>
        <v/>
      </c>
      <c r="J2002" s="52" t="n"/>
      <c r="K2002" s="25" t="n"/>
      <c r="L2002" s="29" t="n"/>
      <c r="M2002" s="25" t="n"/>
      <c r="N2002" s="25" t="n"/>
      <c r="O2002" s="23">
        <f>IF(A2002&amp;B2002&amp;C2002="","",IF(I2002="","Sem vínculo",IF(COUNTIF(oc_chave,I2002)&gt;0,"Vinculada","Previsão não encontrada")))</f>
        <v/>
      </c>
      <c r="P2002" s="39">
        <f>IF(ISNUMBER(H2002),YEAR(H2002),"")</f>
        <v/>
      </c>
      <c r="Q2002" s="23">
        <f>IF(D2002="","",IF(COUNTIF(pl_chave,D2002)&gt;0,"No plano atual","Fora do plano: histórico preservado"))</f>
        <v/>
      </c>
      <c r="R2002" s="23">
        <f>IF(A2002&amp;B2002&amp;C2002="","",IF(A2002="","ERRO: falta ID do registro",IF(COUNTIF(ex_id,A2002)&gt;1,"ERRO: ID do registro duplicado",IF(NOT(ISNUMBER(H2002)),"ERRO: data realizada ausente ou inválida",IF(AND(ISNUMBER(pcmd_emissao),N(H2002)&gt;N(pcmd_emissao)),"Verificar: realizada após a emissão","OK")))))</f>
        <v/>
      </c>
      <c r="S2002" s="53" t="n"/>
    </row>
    <row r="2003">
      <c r="A2003" s="25" t="n"/>
      <c r="B2003" s="29" t="n"/>
      <c r="C2003" s="25" t="n"/>
      <c r="D2003" s="23">
        <f>IF(OR(B2003="",C2003=""),"",B2003&amp;"|"&amp;C2003)</f>
        <v/>
      </c>
      <c r="E2003" s="29" t="n"/>
      <c r="F2003" s="52" t="n"/>
      <c r="G2003" s="49" t="n"/>
      <c r="H2003" s="49" t="n"/>
      <c r="I2003" s="30">
        <f>IF(OR(D2003="",NOT(ISNUMBER(G2003))),"",D2003&amp;"|"&amp;YEAR(G2003)&amp;"-"&amp;RIGHT("0"&amp;MONTH(G2003),2)&amp;"-"&amp;RIGHT("0"&amp;DAY(G2003),2))</f>
        <v/>
      </c>
      <c r="J2003" s="52" t="n"/>
      <c r="K2003" s="25" t="n"/>
      <c r="L2003" s="29" t="n"/>
      <c r="M2003" s="25" t="n"/>
      <c r="N2003" s="25" t="n"/>
      <c r="O2003" s="23">
        <f>IF(A2003&amp;B2003&amp;C2003="","",IF(I2003="","Sem vínculo",IF(COUNTIF(oc_chave,I2003)&gt;0,"Vinculada","Previsão não encontrada")))</f>
        <v/>
      </c>
      <c r="P2003" s="39">
        <f>IF(ISNUMBER(H2003),YEAR(H2003),"")</f>
        <v/>
      </c>
      <c r="Q2003" s="23">
        <f>IF(D2003="","",IF(COUNTIF(pl_chave,D2003)&gt;0,"No plano atual","Fora do plano: histórico preservado"))</f>
        <v/>
      </c>
      <c r="R2003" s="23">
        <f>IF(A2003&amp;B2003&amp;C2003="","",IF(A2003="","ERRO: falta ID do registro",IF(COUNTIF(ex_id,A2003)&gt;1,"ERRO: ID do registro duplicado",IF(NOT(ISNUMBER(H2003)),"ERRO: data realizada ausente ou inválida",IF(AND(ISNUMBER(pcmd_emissao),N(H2003)&gt;N(pcmd_emissao)),"Verificar: realizada após a emissão","OK")))))</f>
        <v/>
      </c>
      <c r="S2003" s="53" t="n"/>
    </row>
    <row r="2004">
      <c r="A2004" s="25" t="n"/>
      <c r="B2004" s="29" t="n"/>
      <c r="C2004" s="25" t="n"/>
      <c r="D2004" s="23">
        <f>IF(OR(B2004="",C2004=""),"",B2004&amp;"|"&amp;C2004)</f>
        <v/>
      </c>
      <c r="E2004" s="29" t="n"/>
      <c r="F2004" s="52" t="n"/>
      <c r="G2004" s="49" t="n"/>
      <c r="H2004" s="49" t="n"/>
      <c r="I2004" s="30">
        <f>IF(OR(D2004="",NOT(ISNUMBER(G2004))),"",D2004&amp;"|"&amp;YEAR(G2004)&amp;"-"&amp;RIGHT("0"&amp;MONTH(G2004),2)&amp;"-"&amp;RIGHT("0"&amp;DAY(G2004),2))</f>
        <v/>
      </c>
      <c r="J2004" s="52" t="n"/>
      <c r="K2004" s="25" t="n"/>
      <c r="L2004" s="29" t="n"/>
      <c r="M2004" s="25" t="n"/>
      <c r="N2004" s="25" t="n"/>
      <c r="O2004" s="23">
        <f>IF(A2004&amp;B2004&amp;C2004="","",IF(I2004="","Sem vínculo",IF(COUNTIF(oc_chave,I2004)&gt;0,"Vinculada","Previsão não encontrada")))</f>
        <v/>
      </c>
      <c r="P2004" s="39">
        <f>IF(ISNUMBER(H2004),YEAR(H2004),"")</f>
        <v/>
      </c>
      <c r="Q2004" s="23">
        <f>IF(D2004="","",IF(COUNTIF(pl_chave,D2004)&gt;0,"No plano atual","Fora do plano: histórico preservado"))</f>
        <v/>
      </c>
      <c r="R2004" s="23">
        <f>IF(A2004&amp;B2004&amp;C2004="","",IF(A2004="","ERRO: falta ID do registro",IF(COUNTIF(ex_id,A2004)&gt;1,"ERRO: ID do registro duplicado",IF(NOT(ISNUMBER(H2004)),"ERRO: data realizada ausente ou inválida",IF(AND(ISNUMBER(pcmd_emissao),N(H2004)&gt;N(pcmd_emissao)),"Verificar: realizada após a emissão","OK")))))</f>
        <v/>
      </c>
      <c r="S2004" s="53" t="n"/>
    </row>
    <row r="2005">
      <c r="A2005" s="25" t="n"/>
      <c r="B2005" s="29" t="n"/>
      <c r="C2005" s="25" t="n"/>
      <c r="D2005" s="23">
        <f>IF(OR(B2005="",C2005=""),"",B2005&amp;"|"&amp;C2005)</f>
        <v/>
      </c>
      <c r="E2005" s="29" t="n"/>
      <c r="F2005" s="52" t="n"/>
      <c r="G2005" s="49" t="n"/>
      <c r="H2005" s="49" t="n"/>
      <c r="I2005" s="30">
        <f>IF(OR(D2005="",NOT(ISNUMBER(G2005))),"",D2005&amp;"|"&amp;YEAR(G2005)&amp;"-"&amp;RIGHT("0"&amp;MONTH(G2005),2)&amp;"-"&amp;RIGHT("0"&amp;DAY(G2005),2))</f>
        <v/>
      </c>
      <c r="J2005" s="52" t="n"/>
      <c r="K2005" s="25" t="n"/>
      <c r="L2005" s="29" t="n"/>
      <c r="M2005" s="25" t="n"/>
      <c r="N2005" s="25" t="n"/>
      <c r="O2005" s="23">
        <f>IF(A2005&amp;B2005&amp;C2005="","",IF(I2005="","Sem vínculo",IF(COUNTIF(oc_chave,I2005)&gt;0,"Vinculada","Previsão não encontrada")))</f>
        <v/>
      </c>
      <c r="P2005" s="39">
        <f>IF(ISNUMBER(H2005),YEAR(H2005),"")</f>
        <v/>
      </c>
      <c r="Q2005" s="23">
        <f>IF(D2005="","",IF(COUNTIF(pl_chave,D2005)&gt;0,"No plano atual","Fora do plano: histórico preservado"))</f>
        <v/>
      </c>
      <c r="R2005" s="23">
        <f>IF(A2005&amp;B2005&amp;C2005="","",IF(A2005="","ERRO: falta ID do registro",IF(COUNTIF(ex_id,A2005)&gt;1,"ERRO: ID do registro duplicado",IF(NOT(ISNUMBER(H2005)),"ERRO: data realizada ausente ou inválida",IF(AND(ISNUMBER(pcmd_emissao),N(H2005)&gt;N(pcmd_emissao)),"Verificar: realizada após a emissão","OK")))))</f>
        <v/>
      </c>
      <c r="S2005" s="53" t="n"/>
    </row>
    <row r="2006">
      <c r="A2006" s="25" t="n"/>
      <c r="B2006" s="29" t="n"/>
      <c r="C2006" s="25" t="n"/>
      <c r="D2006" s="23">
        <f>IF(OR(B2006="",C2006=""),"",B2006&amp;"|"&amp;C2006)</f>
        <v/>
      </c>
      <c r="E2006" s="29" t="n"/>
      <c r="F2006" s="52" t="n"/>
      <c r="G2006" s="49" t="n"/>
      <c r="H2006" s="49" t="n"/>
      <c r="I2006" s="30">
        <f>IF(OR(D2006="",NOT(ISNUMBER(G2006))),"",D2006&amp;"|"&amp;YEAR(G2006)&amp;"-"&amp;RIGHT("0"&amp;MONTH(G2006),2)&amp;"-"&amp;RIGHT("0"&amp;DAY(G2006),2))</f>
        <v/>
      </c>
      <c r="J2006" s="52" t="n"/>
      <c r="K2006" s="25" t="n"/>
      <c r="L2006" s="29" t="n"/>
      <c r="M2006" s="25" t="n"/>
      <c r="N2006" s="25" t="n"/>
      <c r="O2006" s="23">
        <f>IF(A2006&amp;B2006&amp;C2006="","",IF(I2006="","Sem vínculo",IF(COUNTIF(oc_chave,I2006)&gt;0,"Vinculada","Previsão não encontrada")))</f>
        <v/>
      </c>
      <c r="P2006" s="39">
        <f>IF(ISNUMBER(H2006),YEAR(H2006),"")</f>
        <v/>
      </c>
      <c r="Q2006" s="23">
        <f>IF(D2006="","",IF(COUNTIF(pl_chave,D2006)&gt;0,"No plano atual","Fora do plano: histórico preservado"))</f>
        <v/>
      </c>
      <c r="R2006" s="23">
        <f>IF(A2006&amp;B2006&amp;C2006="","",IF(A2006="","ERRO: falta ID do registro",IF(COUNTIF(ex_id,A2006)&gt;1,"ERRO: ID do registro duplicado",IF(NOT(ISNUMBER(H2006)),"ERRO: data realizada ausente ou inválida",IF(AND(ISNUMBER(pcmd_emissao),N(H2006)&gt;N(pcmd_emissao)),"Verificar: realizada após a emissão","OK")))))</f>
        <v/>
      </c>
      <c r="S2006" s="53" t="n"/>
    </row>
    <row r="2007">
      <c r="A2007" s="25" t="n"/>
      <c r="B2007" s="29" t="n"/>
      <c r="C2007" s="25" t="n"/>
      <c r="D2007" s="23">
        <f>IF(OR(B2007="",C2007=""),"",B2007&amp;"|"&amp;C2007)</f>
        <v/>
      </c>
      <c r="E2007" s="29" t="n"/>
      <c r="F2007" s="52" t="n"/>
      <c r="G2007" s="49" t="n"/>
      <c r="H2007" s="49" t="n"/>
      <c r="I2007" s="30">
        <f>IF(OR(D2007="",NOT(ISNUMBER(G2007))),"",D2007&amp;"|"&amp;YEAR(G2007)&amp;"-"&amp;RIGHT("0"&amp;MONTH(G2007),2)&amp;"-"&amp;RIGHT("0"&amp;DAY(G2007),2))</f>
        <v/>
      </c>
      <c r="J2007" s="52" t="n"/>
      <c r="K2007" s="25" t="n"/>
      <c r="L2007" s="29" t="n"/>
      <c r="M2007" s="25" t="n"/>
      <c r="N2007" s="25" t="n"/>
      <c r="O2007" s="23">
        <f>IF(A2007&amp;B2007&amp;C2007="","",IF(I2007="","Sem vínculo",IF(COUNTIF(oc_chave,I2007)&gt;0,"Vinculada","Previsão não encontrada")))</f>
        <v/>
      </c>
      <c r="P2007" s="39">
        <f>IF(ISNUMBER(H2007),YEAR(H2007),"")</f>
        <v/>
      </c>
      <c r="Q2007" s="23">
        <f>IF(D2007="","",IF(COUNTIF(pl_chave,D2007)&gt;0,"No plano atual","Fora do plano: histórico preservado"))</f>
        <v/>
      </c>
      <c r="R2007" s="23">
        <f>IF(A2007&amp;B2007&amp;C2007="","",IF(A2007="","ERRO: falta ID do registro",IF(COUNTIF(ex_id,A2007)&gt;1,"ERRO: ID do registro duplicado",IF(NOT(ISNUMBER(H2007)),"ERRO: data realizada ausente ou inválida",IF(AND(ISNUMBER(pcmd_emissao),N(H2007)&gt;N(pcmd_emissao)),"Verificar: realizada após a emissão","OK")))))</f>
        <v/>
      </c>
      <c r="S2007" s="53" t="n"/>
    </row>
    <row r="2008">
      <c r="A2008" s="25" t="n"/>
      <c r="B2008" s="29" t="n"/>
      <c r="C2008" s="25" t="n"/>
      <c r="D2008" s="23">
        <f>IF(OR(B2008="",C2008=""),"",B2008&amp;"|"&amp;C2008)</f>
        <v/>
      </c>
      <c r="E2008" s="29" t="n"/>
      <c r="F2008" s="52" t="n"/>
      <c r="G2008" s="49" t="n"/>
      <c r="H2008" s="49" t="n"/>
      <c r="I2008" s="30">
        <f>IF(OR(D2008="",NOT(ISNUMBER(G2008))),"",D2008&amp;"|"&amp;YEAR(G2008)&amp;"-"&amp;RIGHT("0"&amp;MONTH(G2008),2)&amp;"-"&amp;RIGHT("0"&amp;DAY(G2008),2))</f>
        <v/>
      </c>
      <c r="J2008" s="52" t="n"/>
      <c r="K2008" s="25" t="n"/>
      <c r="L2008" s="29" t="n"/>
      <c r="M2008" s="25" t="n"/>
      <c r="N2008" s="25" t="n"/>
      <c r="O2008" s="23">
        <f>IF(A2008&amp;B2008&amp;C2008="","",IF(I2008="","Sem vínculo",IF(COUNTIF(oc_chave,I2008)&gt;0,"Vinculada","Previsão não encontrada")))</f>
        <v/>
      </c>
      <c r="P2008" s="39">
        <f>IF(ISNUMBER(H2008),YEAR(H2008),"")</f>
        <v/>
      </c>
      <c r="Q2008" s="23">
        <f>IF(D2008="","",IF(COUNTIF(pl_chave,D2008)&gt;0,"No plano atual","Fora do plano: histórico preservado"))</f>
        <v/>
      </c>
      <c r="R2008" s="23">
        <f>IF(A2008&amp;B2008&amp;C2008="","",IF(A2008="","ERRO: falta ID do registro",IF(COUNTIF(ex_id,A2008)&gt;1,"ERRO: ID do registro duplicado",IF(NOT(ISNUMBER(H2008)),"ERRO: data realizada ausente ou inválida",IF(AND(ISNUMBER(pcmd_emissao),N(H2008)&gt;N(pcmd_emissao)),"Verificar: realizada após a emissão","OK")))))</f>
        <v/>
      </c>
      <c r="S2008" s="53" t="n"/>
    </row>
    <row r="2009">
      <c r="A2009" s="25" t="n"/>
      <c r="B2009" s="29" t="n"/>
      <c r="C2009" s="25" t="n"/>
      <c r="D2009" s="23">
        <f>IF(OR(B2009="",C2009=""),"",B2009&amp;"|"&amp;C2009)</f>
        <v/>
      </c>
      <c r="E2009" s="29" t="n"/>
      <c r="F2009" s="52" t="n"/>
      <c r="G2009" s="49" t="n"/>
      <c r="H2009" s="49" t="n"/>
      <c r="I2009" s="30">
        <f>IF(OR(D2009="",NOT(ISNUMBER(G2009))),"",D2009&amp;"|"&amp;YEAR(G2009)&amp;"-"&amp;RIGHT("0"&amp;MONTH(G2009),2)&amp;"-"&amp;RIGHT("0"&amp;DAY(G2009),2))</f>
        <v/>
      </c>
      <c r="J2009" s="52" t="n"/>
      <c r="K2009" s="25" t="n"/>
      <c r="L2009" s="29" t="n"/>
      <c r="M2009" s="25" t="n"/>
      <c r="N2009" s="25" t="n"/>
      <c r="O2009" s="23">
        <f>IF(A2009&amp;B2009&amp;C2009="","",IF(I2009="","Sem vínculo",IF(COUNTIF(oc_chave,I2009)&gt;0,"Vinculada","Previsão não encontrada")))</f>
        <v/>
      </c>
      <c r="P2009" s="39">
        <f>IF(ISNUMBER(H2009),YEAR(H2009),"")</f>
        <v/>
      </c>
      <c r="Q2009" s="23">
        <f>IF(D2009="","",IF(COUNTIF(pl_chave,D2009)&gt;0,"No plano atual","Fora do plano: histórico preservado"))</f>
        <v/>
      </c>
      <c r="R2009" s="23">
        <f>IF(A2009&amp;B2009&amp;C2009="","",IF(A2009="","ERRO: falta ID do registro",IF(COUNTIF(ex_id,A2009)&gt;1,"ERRO: ID do registro duplicado",IF(NOT(ISNUMBER(H2009)),"ERRO: data realizada ausente ou inválida",IF(AND(ISNUMBER(pcmd_emissao),N(H2009)&gt;N(pcmd_emissao)),"Verificar: realizada após a emissão","OK")))))</f>
        <v/>
      </c>
      <c r="S2009" s="53" t="n"/>
    </row>
    <row r="2010">
      <c r="A2010" s="25" t="n"/>
      <c r="B2010" s="29" t="n"/>
      <c r="C2010" s="25" t="n"/>
      <c r="D2010" s="23">
        <f>IF(OR(B2010="",C2010=""),"",B2010&amp;"|"&amp;C2010)</f>
        <v/>
      </c>
      <c r="E2010" s="29" t="n"/>
      <c r="F2010" s="52" t="n"/>
      <c r="G2010" s="49" t="n"/>
      <c r="H2010" s="49" t="n"/>
      <c r="I2010" s="30">
        <f>IF(OR(D2010="",NOT(ISNUMBER(G2010))),"",D2010&amp;"|"&amp;YEAR(G2010)&amp;"-"&amp;RIGHT("0"&amp;MONTH(G2010),2)&amp;"-"&amp;RIGHT("0"&amp;DAY(G2010),2))</f>
        <v/>
      </c>
      <c r="J2010" s="52" t="n"/>
      <c r="K2010" s="25" t="n"/>
      <c r="L2010" s="29" t="n"/>
      <c r="M2010" s="25" t="n"/>
      <c r="N2010" s="25" t="n"/>
      <c r="O2010" s="23">
        <f>IF(A2010&amp;B2010&amp;C2010="","",IF(I2010="","Sem vínculo",IF(COUNTIF(oc_chave,I2010)&gt;0,"Vinculada","Previsão não encontrada")))</f>
        <v/>
      </c>
      <c r="P2010" s="39">
        <f>IF(ISNUMBER(H2010),YEAR(H2010),"")</f>
        <v/>
      </c>
      <c r="Q2010" s="23">
        <f>IF(D2010="","",IF(COUNTIF(pl_chave,D2010)&gt;0,"No plano atual","Fora do plano: histórico preservado"))</f>
        <v/>
      </c>
      <c r="R2010" s="23">
        <f>IF(A2010&amp;B2010&amp;C2010="","",IF(A2010="","ERRO: falta ID do registro",IF(COUNTIF(ex_id,A2010)&gt;1,"ERRO: ID do registro duplicado",IF(NOT(ISNUMBER(H2010)),"ERRO: data realizada ausente ou inválida",IF(AND(ISNUMBER(pcmd_emissao),N(H2010)&gt;N(pcmd_emissao)),"Verificar: realizada após a emissão","OK")))))</f>
        <v/>
      </c>
      <c r="S2010" s="53" t="n"/>
    </row>
    <row r="2011">
      <c r="A2011" s="25" t="n"/>
      <c r="B2011" s="29" t="n"/>
      <c r="C2011" s="25" t="n"/>
      <c r="D2011" s="23">
        <f>IF(OR(B2011="",C2011=""),"",B2011&amp;"|"&amp;C2011)</f>
        <v/>
      </c>
      <c r="E2011" s="29" t="n"/>
      <c r="F2011" s="52" t="n"/>
      <c r="G2011" s="49" t="n"/>
      <c r="H2011" s="49" t="n"/>
      <c r="I2011" s="30">
        <f>IF(OR(D2011="",NOT(ISNUMBER(G2011))),"",D2011&amp;"|"&amp;YEAR(G2011)&amp;"-"&amp;RIGHT("0"&amp;MONTH(G2011),2)&amp;"-"&amp;RIGHT("0"&amp;DAY(G2011),2))</f>
        <v/>
      </c>
      <c r="J2011" s="52" t="n"/>
      <c r="K2011" s="25" t="n"/>
      <c r="L2011" s="29" t="n"/>
      <c r="M2011" s="25" t="n"/>
      <c r="N2011" s="25" t="n"/>
      <c r="O2011" s="23">
        <f>IF(A2011&amp;B2011&amp;C2011="","",IF(I2011="","Sem vínculo",IF(COUNTIF(oc_chave,I2011)&gt;0,"Vinculada","Previsão não encontrada")))</f>
        <v/>
      </c>
      <c r="P2011" s="39">
        <f>IF(ISNUMBER(H2011),YEAR(H2011),"")</f>
        <v/>
      </c>
      <c r="Q2011" s="23">
        <f>IF(D2011="","",IF(COUNTIF(pl_chave,D2011)&gt;0,"No plano atual","Fora do plano: histórico preservado"))</f>
        <v/>
      </c>
      <c r="R2011" s="23">
        <f>IF(A2011&amp;B2011&amp;C2011="","",IF(A2011="","ERRO: falta ID do registro",IF(COUNTIF(ex_id,A2011)&gt;1,"ERRO: ID do registro duplicado",IF(NOT(ISNUMBER(H2011)),"ERRO: data realizada ausente ou inválida",IF(AND(ISNUMBER(pcmd_emissao),N(H2011)&gt;N(pcmd_emissao)),"Verificar: realizada após a emissão","OK")))))</f>
        <v/>
      </c>
      <c r="S2011" s="53" t="n"/>
    </row>
    <row r="2012">
      <c r="A2012" s="25" t="n"/>
      <c r="B2012" s="29" t="n"/>
      <c r="C2012" s="25" t="n"/>
      <c r="D2012" s="23">
        <f>IF(OR(B2012="",C2012=""),"",B2012&amp;"|"&amp;C2012)</f>
        <v/>
      </c>
      <c r="E2012" s="29" t="n"/>
      <c r="F2012" s="52" t="n"/>
      <c r="G2012" s="49" t="n"/>
      <c r="H2012" s="49" t="n"/>
      <c r="I2012" s="30">
        <f>IF(OR(D2012="",NOT(ISNUMBER(G2012))),"",D2012&amp;"|"&amp;YEAR(G2012)&amp;"-"&amp;RIGHT("0"&amp;MONTH(G2012),2)&amp;"-"&amp;RIGHT("0"&amp;DAY(G2012),2))</f>
        <v/>
      </c>
      <c r="J2012" s="52" t="n"/>
      <c r="K2012" s="25" t="n"/>
      <c r="L2012" s="29" t="n"/>
      <c r="M2012" s="25" t="n"/>
      <c r="N2012" s="25" t="n"/>
      <c r="O2012" s="23">
        <f>IF(A2012&amp;B2012&amp;C2012="","",IF(I2012="","Sem vínculo",IF(COUNTIF(oc_chave,I2012)&gt;0,"Vinculada","Previsão não encontrada")))</f>
        <v/>
      </c>
      <c r="P2012" s="39">
        <f>IF(ISNUMBER(H2012),YEAR(H2012),"")</f>
        <v/>
      </c>
      <c r="Q2012" s="23">
        <f>IF(D2012="","",IF(COUNTIF(pl_chave,D2012)&gt;0,"No plano atual","Fora do plano: histórico preservado"))</f>
        <v/>
      </c>
      <c r="R2012" s="23">
        <f>IF(A2012&amp;B2012&amp;C2012="","",IF(A2012="","ERRO: falta ID do registro",IF(COUNTIF(ex_id,A2012)&gt;1,"ERRO: ID do registro duplicado",IF(NOT(ISNUMBER(H2012)),"ERRO: data realizada ausente ou inválida",IF(AND(ISNUMBER(pcmd_emissao),N(H2012)&gt;N(pcmd_emissao)),"Verificar: realizada após a emissão","OK")))))</f>
        <v/>
      </c>
      <c r="S2012" s="53" t="n"/>
    </row>
    <row r="2013">
      <c r="A2013" s="25" t="n"/>
      <c r="B2013" s="29" t="n"/>
      <c r="C2013" s="25" t="n"/>
      <c r="D2013" s="23">
        <f>IF(OR(B2013="",C2013=""),"",B2013&amp;"|"&amp;C2013)</f>
        <v/>
      </c>
      <c r="E2013" s="29" t="n"/>
      <c r="F2013" s="52" t="n"/>
      <c r="G2013" s="49" t="n"/>
      <c r="H2013" s="49" t="n"/>
      <c r="I2013" s="30">
        <f>IF(OR(D2013="",NOT(ISNUMBER(G2013))),"",D2013&amp;"|"&amp;YEAR(G2013)&amp;"-"&amp;RIGHT("0"&amp;MONTH(G2013),2)&amp;"-"&amp;RIGHT("0"&amp;DAY(G2013),2))</f>
        <v/>
      </c>
      <c r="J2013" s="52" t="n"/>
      <c r="K2013" s="25" t="n"/>
      <c r="L2013" s="29" t="n"/>
      <c r="M2013" s="25" t="n"/>
      <c r="N2013" s="25" t="n"/>
      <c r="O2013" s="23">
        <f>IF(A2013&amp;B2013&amp;C2013="","",IF(I2013="","Sem vínculo",IF(COUNTIF(oc_chave,I2013)&gt;0,"Vinculada","Previsão não encontrada")))</f>
        <v/>
      </c>
      <c r="P2013" s="39">
        <f>IF(ISNUMBER(H2013),YEAR(H2013),"")</f>
        <v/>
      </c>
      <c r="Q2013" s="23">
        <f>IF(D2013="","",IF(COUNTIF(pl_chave,D2013)&gt;0,"No plano atual","Fora do plano: histórico preservado"))</f>
        <v/>
      </c>
      <c r="R2013" s="23">
        <f>IF(A2013&amp;B2013&amp;C2013="","",IF(A2013="","ERRO: falta ID do registro",IF(COUNTIF(ex_id,A2013)&gt;1,"ERRO: ID do registro duplicado",IF(NOT(ISNUMBER(H2013)),"ERRO: data realizada ausente ou inválida",IF(AND(ISNUMBER(pcmd_emissao),N(H2013)&gt;N(pcmd_emissao)),"Verificar: realizada após a emissão","OK")))))</f>
        <v/>
      </c>
      <c r="S2013" s="53" t="n"/>
    </row>
    <row r="2014">
      <c r="A2014" s="25" t="n"/>
      <c r="B2014" s="29" t="n"/>
      <c r="C2014" s="25" t="n"/>
      <c r="D2014" s="23">
        <f>IF(OR(B2014="",C2014=""),"",B2014&amp;"|"&amp;C2014)</f>
        <v/>
      </c>
      <c r="E2014" s="29" t="n"/>
      <c r="F2014" s="52" t="n"/>
      <c r="G2014" s="49" t="n"/>
      <c r="H2014" s="49" t="n"/>
      <c r="I2014" s="30">
        <f>IF(OR(D2014="",NOT(ISNUMBER(G2014))),"",D2014&amp;"|"&amp;YEAR(G2014)&amp;"-"&amp;RIGHT("0"&amp;MONTH(G2014),2)&amp;"-"&amp;RIGHT("0"&amp;DAY(G2014),2))</f>
        <v/>
      </c>
      <c r="J2014" s="52" t="n"/>
      <c r="K2014" s="25" t="n"/>
      <c r="L2014" s="29" t="n"/>
      <c r="M2014" s="25" t="n"/>
      <c r="N2014" s="25" t="n"/>
      <c r="O2014" s="23">
        <f>IF(A2014&amp;B2014&amp;C2014="","",IF(I2014="","Sem vínculo",IF(COUNTIF(oc_chave,I2014)&gt;0,"Vinculada","Previsão não encontrada")))</f>
        <v/>
      </c>
      <c r="P2014" s="39">
        <f>IF(ISNUMBER(H2014),YEAR(H2014),"")</f>
        <v/>
      </c>
      <c r="Q2014" s="23">
        <f>IF(D2014="","",IF(COUNTIF(pl_chave,D2014)&gt;0,"No plano atual","Fora do plano: histórico preservado"))</f>
        <v/>
      </c>
      <c r="R2014" s="23">
        <f>IF(A2014&amp;B2014&amp;C2014="","",IF(A2014="","ERRO: falta ID do registro",IF(COUNTIF(ex_id,A2014)&gt;1,"ERRO: ID do registro duplicado",IF(NOT(ISNUMBER(H2014)),"ERRO: data realizada ausente ou inválida",IF(AND(ISNUMBER(pcmd_emissao),N(H2014)&gt;N(pcmd_emissao)),"Verificar: realizada após a emissão","OK")))))</f>
        <v/>
      </c>
      <c r="S2014" s="53" t="n"/>
    </row>
    <row r="2015">
      <c r="A2015" s="25" t="n"/>
      <c r="B2015" s="29" t="n"/>
      <c r="C2015" s="25" t="n"/>
      <c r="D2015" s="23">
        <f>IF(OR(B2015="",C2015=""),"",B2015&amp;"|"&amp;C2015)</f>
        <v/>
      </c>
      <c r="E2015" s="29" t="n"/>
      <c r="F2015" s="52" t="n"/>
      <c r="G2015" s="49" t="n"/>
      <c r="H2015" s="49" t="n"/>
      <c r="I2015" s="30">
        <f>IF(OR(D2015="",NOT(ISNUMBER(G2015))),"",D2015&amp;"|"&amp;YEAR(G2015)&amp;"-"&amp;RIGHT("0"&amp;MONTH(G2015),2)&amp;"-"&amp;RIGHT("0"&amp;DAY(G2015),2))</f>
        <v/>
      </c>
      <c r="J2015" s="52" t="n"/>
      <c r="K2015" s="25" t="n"/>
      <c r="L2015" s="29" t="n"/>
      <c r="M2015" s="25" t="n"/>
      <c r="N2015" s="25" t="n"/>
      <c r="O2015" s="23">
        <f>IF(A2015&amp;B2015&amp;C2015="","",IF(I2015="","Sem vínculo",IF(COUNTIF(oc_chave,I2015)&gt;0,"Vinculada","Previsão não encontrada")))</f>
        <v/>
      </c>
      <c r="P2015" s="39">
        <f>IF(ISNUMBER(H2015),YEAR(H2015),"")</f>
        <v/>
      </c>
      <c r="Q2015" s="23">
        <f>IF(D2015="","",IF(COUNTIF(pl_chave,D2015)&gt;0,"No plano atual","Fora do plano: histórico preservado"))</f>
        <v/>
      </c>
      <c r="R2015" s="23">
        <f>IF(A2015&amp;B2015&amp;C2015="","",IF(A2015="","ERRO: falta ID do registro",IF(COUNTIF(ex_id,A2015)&gt;1,"ERRO: ID do registro duplicado",IF(NOT(ISNUMBER(H2015)),"ERRO: data realizada ausente ou inválida",IF(AND(ISNUMBER(pcmd_emissao),N(H2015)&gt;N(pcmd_emissao)),"Verificar: realizada após a emissão","OK")))))</f>
        <v/>
      </c>
      <c r="S2015" s="53" t="n"/>
    </row>
    <row r="2016">
      <c r="A2016" s="25" t="n"/>
      <c r="B2016" s="29" t="n"/>
      <c r="C2016" s="25" t="n"/>
      <c r="D2016" s="23">
        <f>IF(OR(B2016="",C2016=""),"",B2016&amp;"|"&amp;C2016)</f>
        <v/>
      </c>
      <c r="E2016" s="29" t="n"/>
      <c r="F2016" s="52" t="n"/>
      <c r="G2016" s="49" t="n"/>
      <c r="H2016" s="49" t="n"/>
      <c r="I2016" s="30">
        <f>IF(OR(D2016="",NOT(ISNUMBER(G2016))),"",D2016&amp;"|"&amp;YEAR(G2016)&amp;"-"&amp;RIGHT("0"&amp;MONTH(G2016),2)&amp;"-"&amp;RIGHT("0"&amp;DAY(G2016),2))</f>
        <v/>
      </c>
      <c r="J2016" s="52" t="n"/>
      <c r="K2016" s="25" t="n"/>
      <c r="L2016" s="29" t="n"/>
      <c r="M2016" s="25" t="n"/>
      <c r="N2016" s="25" t="n"/>
      <c r="O2016" s="23">
        <f>IF(A2016&amp;B2016&amp;C2016="","",IF(I2016="","Sem vínculo",IF(COUNTIF(oc_chave,I2016)&gt;0,"Vinculada","Previsão não encontrada")))</f>
        <v/>
      </c>
      <c r="P2016" s="39">
        <f>IF(ISNUMBER(H2016),YEAR(H2016),"")</f>
        <v/>
      </c>
      <c r="Q2016" s="23">
        <f>IF(D2016="","",IF(COUNTIF(pl_chave,D2016)&gt;0,"No plano atual","Fora do plano: histórico preservado"))</f>
        <v/>
      </c>
      <c r="R2016" s="23">
        <f>IF(A2016&amp;B2016&amp;C2016="","",IF(A2016="","ERRO: falta ID do registro",IF(COUNTIF(ex_id,A2016)&gt;1,"ERRO: ID do registro duplicado",IF(NOT(ISNUMBER(H2016)),"ERRO: data realizada ausente ou inválida",IF(AND(ISNUMBER(pcmd_emissao),N(H2016)&gt;N(pcmd_emissao)),"Verificar: realizada após a emissão","OK")))))</f>
        <v/>
      </c>
      <c r="S2016" s="53" t="n"/>
    </row>
    <row r="2017">
      <c r="A2017" s="25" t="n"/>
      <c r="B2017" s="29" t="n"/>
      <c r="C2017" s="25" t="n"/>
      <c r="D2017" s="23">
        <f>IF(OR(B2017="",C2017=""),"",B2017&amp;"|"&amp;C2017)</f>
        <v/>
      </c>
      <c r="E2017" s="29" t="n"/>
      <c r="F2017" s="52" t="n"/>
      <c r="G2017" s="49" t="n"/>
      <c r="H2017" s="49" t="n"/>
      <c r="I2017" s="30">
        <f>IF(OR(D2017="",NOT(ISNUMBER(G2017))),"",D2017&amp;"|"&amp;YEAR(G2017)&amp;"-"&amp;RIGHT("0"&amp;MONTH(G2017),2)&amp;"-"&amp;RIGHT("0"&amp;DAY(G2017),2))</f>
        <v/>
      </c>
      <c r="J2017" s="52" t="n"/>
      <c r="K2017" s="25" t="n"/>
      <c r="L2017" s="29" t="n"/>
      <c r="M2017" s="25" t="n"/>
      <c r="N2017" s="25" t="n"/>
      <c r="O2017" s="23">
        <f>IF(A2017&amp;B2017&amp;C2017="","",IF(I2017="","Sem vínculo",IF(COUNTIF(oc_chave,I2017)&gt;0,"Vinculada","Previsão não encontrada")))</f>
        <v/>
      </c>
      <c r="P2017" s="39">
        <f>IF(ISNUMBER(H2017),YEAR(H2017),"")</f>
        <v/>
      </c>
      <c r="Q2017" s="23">
        <f>IF(D2017="","",IF(COUNTIF(pl_chave,D2017)&gt;0,"No plano atual","Fora do plano: histórico preservado"))</f>
        <v/>
      </c>
      <c r="R2017" s="23">
        <f>IF(A2017&amp;B2017&amp;C2017="","",IF(A2017="","ERRO: falta ID do registro",IF(COUNTIF(ex_id,A2017)&gt;1,"ERRO: ID do registro duplicado",IF(NOT(ISNUMBER(H2017)),"ERRO: data realizada ausente ou inválida",IF(AND(ISNUMBER(pcmd_emissao),N(H2017)&gt;N(pcmd_emissao)),"Verificar: realizada após a emissão","OK")))))</f>
        <v/>
      </c>
      <c r="S2017" s="53" t="n"/>
    </row>
    <row r="2018">
      <c r="A2018" s="25" t="n"/>
      <c r="B2018" s="29" t="n"/>
      <c r="C2018" s="25" t="n"/>
      <c r="D2018" s="23">
        <f>IF(OR(B2018="",C2018=""),"",B2018&amp;"|"&amp;C2018)</f>
        <v/>
      </c>
      <c r="E2018" s="29" t="n"/>
      <c r="F2018" s="52" t="n"/>
      <c r="G2018" s="49" t="n"/>
      <c r="H2018" s="49" t="n"/>
      <c r="I2018" s="30">
        <f>IF(OR(D2018="",NOT(ISNUMBER(G2018))),"",D2018&amp;"|"&amp;YEAR(G2018)&amp;"-"&amp;RIGHT("0"&amp;MONTH(G2018),2)&amp;"-"&amp;RIGHT("0"&amp;DAY(G2018),2))</f>
        <v/>
      </c>
      <c r="J2018" s="52" t="n"/>
      <c r="K2018" s="25" t="n"/>
      <c r="L2018" s="29" t="n"/>
      <c r="M2018" s="25" t="n"/>
      <c r="N2018" s="25" t="n"/>
      <c r="O2018" s="23">
        <f>IF(A2018&amp;B2018&amp;C2018="","",IF(I2018="","Sem vínculo",IF(COUNTIF(oc_chave,I2018)&gt;0,"Vinculada","Previsão não encontrada")))</f>
        <v/>
      </c>
      <c r="P2018" s="39">
        <f>IF(ISNUMBER(H2018),YEAR(H2018),"")</f>
        <v/>
      </c>
      <c r="Q2018" s="23">
        <f>IF(D2018="","",IF(COUNTIF(pl_chave,D2018)&gt;0,"No plano atual","Fora do plano: histórico preservado"))</f>
        <v/>
      </c>
      <c r="R2018" s="23">
        <f>IF(A2018&amp;B2018&amp;C2018="","",IF(A2018="","ERRO: falta ID do registro",IF(COUNTIF(ex_id,A2018)&gt;1,"ERRO: ID do registro duplicado",IF(NOT(ISNUMBER(H2018)),"ERRO: data realizada ausente ou inválida",IF(AND(ISNUMBER(pcmd_emissao),N(H2018)&gt;N(pcmd_emissao)),"Verificar: realizada após a emissão","OK")))))</f>
        <v/>
      </c>
      <c r="S2018" s="53" t="n"/>
    </row>
    <row r="2019">
      <c r="A2019" s="25" t="n"/>
      <c r="B2019" s="29" t="n"/>
      <c r="C2019" s="25" t="n"/>
      <c r="D2019" s="23">
        <f>IF(OR(B2019="",C2019=""),"",B2019&amp;"|"&amp;C2019)</f>
        <v/>
      </c>
      <c r="E2019" s="29" t="n"/>
      <c r="F2019" s="52" t="n"/>
      <c r="G2019" s="49" t="n"/>
      <c r="H2019" s="49" t="n"/>
      <c r="I2019" s="30">
        <f>IF(OR(D2019="",NOT(ISNUMBER(G2019))),"",D2019&amp;"|"&amp;YEAR(G2019)&amp;"-"&amp;RIGHT("0"&amp;MONTH(G2019),2)&amp;"-"&amp;RIGHT("0"&amp;DAY(G2019),2))</f>
        <v/>
      </c>
      <c r="J2019" s="52" t="n"/>
      <c r="K2019" s="25" t="n"/>
      <c r="L2019" s="29" t="n"/>
      <c r="M2019" s="25" t="n"/>
      <c r="N2019" s="25" t="n"/>
      <c r="O2019" s="23">
        <f>IF(A2019&amp;B2019&amp;C2019="","",IF(I2019="","Sem vínculo",IF(COUNTIF(oc_chave,I2019)&gt;0,"Vinculada","Previsão não encontrada")))</f>
        <v/>
      </c>
      <c r="P2019" s="39">
        <f>IF(ISNUMBER(H2019),YEAR(H2019),"")</f>
        <v/>
      </c>
      <c r="Q2019" s="23">
        <f>IF(D2019="","",IF(COUNTIF(pl_chave,D2019)&gt;0,"No plano atual","Fora do plano: histórico preservado"))</f>
        <v/>
      </c>
      <c r="R2019" s="23">
        <f>IF(A2019&amp;B2019&amp;C2019="","",IF(A2019="","ERRO: falta ID do registro",IF(COUNTIF(ex_id,A2019)&gt;1,"ERRO: ID do registro duplicado",IF(NOT(ISNUMBER(H2019)),"ERRO: data realizada ausente ou inválida",IF(AND(ISNUMBER(pcmd_emissao),N(H2019)&gt;N(pcmd_emissao)),"Verificar: realizada após a emissão","OK")))))</f>
        <v/>
      </c>
      <c r="S2019" s="53" t="n"/>
    </row>
    <row r="2020">
      <c r="A2020" s="25" t="n"/>
      <c r="B2020" s="29" t="n"/>
      <c r="C2020" s="25" t="n"/>
      <c r="D2020" s="23">
        <f>IF(OR(B2020="",C2020=""),"",B2020&amp;"|"&amp;C2020)</f>
        <v/>
      </c>
      <c r="E2020" s="29" t="n"/>
      <c r="F2020" s="52" t="n"/>
      <c r="G2020" s="49" t="n"/>
      <c r="H2020" s="49" t="n"/>
      <c r="I2020" s="30">
        <f>IF(OR(D2020="",NOT(ISNUMBER(G2020))),"",D2020&amp;"|"&amp;YEAR(G2020)&amp;"-"&amp;RIGHT("0"&amp;MONTH(G2020),2)&amp;"-"&amp;RIGHT("0"&amp;DAY(G2020),2))</f>
        <v/>
      </c>
      <c r="J2020" s="52" t="n"/>
      <c r="K2020" s="25" t="n"/>
      <c r="L2020" s="29" t="n"/>
      <c r="M2020" s="25" t="n"/>
      <c r="N2020" s="25" t="n"/>
      <c r="O2020" s="23">
        <f>IF(A2020&amp;B2020&amp;C2020="","",IF(I2020="","Sem vínculo",IF(COUNTIF(oc_chave,I2020)&gt;0,"Vinculada","Previsão não encontrada")))</f>
        <v/>
      </c>
      <c r="P2020" s="39">
        <f>IF(ISNUMBER(H2020),YEAR(H2020),"")</f>
        <v/>
      </c>
      <c r="Q2020" s="23">
        <f>IF(D2020="","",IF(COUNTIF(pl_chave,D2020)&gt;0,"No plano atual","Fora do plano: histórico preservado"))</f>
        <v/>
      </c>
      <c r="R2020" s="23">
        <f>IF(A2020&amp;B2020&amp;C2020="","",IF(A2020="","ERRO: falta ID do registro",IF(COUNTIF(ex_id,A2020)&gt;1,"ERRO: ID do registro duplicado",IF(NOT(ISNUMBER(H2020)),"ERRO: data realizada ausente ou inválida",IF(AND(ISNUMBER(pcmd_emissao),N(H2020)&gt;N(pcmd_emissao)),"Verificar: realizada após a emissão","OK")))))</f>
        <v/>
      </c>
      <c r="S2020" s="53" t="n"/>
    </row>
    <row r="2021">
      <c r="A2021" s="25" t="n"/>
      <c r="B2021" s="29" t="n"/>
      <c r="C2021" s="25" t="n"/>
      <c r="D2021" s="23">
        <f>IF(OR(B2021="",C2021=""),"",B2021&amp;"|"&amp;C2021)</f>
        <v/>
      </c>
      <c r="E2021" s="29" t="n"/>
      <c r="F2021" s="52" t="n"/>
      <c r="G2021" s="49" t="n"/>
      <c r="H2021" s="49" t="n"/>
      <c r="I2021" s="30">
        <f>IF(OR(D2021="",NOT(ISNUMBER(G2021))),"",D2021&amp;"|"&amp;YEAR(G2021)&amp;"-"&amp;RIGHT("0"&amp;MONTH(G2021),2)&amp;"-"&amp;RIGHT("0"&amp;DAY(G2021),2))</f>
        <v/>
      </c>
      <c r="J2021" s="52" t="n"/>
      <c r="K2021" s="25" t="n"/>
      <c r="L2021" s="29" t="n"/>
      <c r="M2021" s="25" t="n"/>
      <c r="N2021" s="25" t="n"/>
      <c r="O2021" s="23">
        <f>IF(A2021&amp;B2021&amp;C2021="","",IF(I2021="","Sem vínculo",IF(COUNTIF(oc_chave,I2021)&gt;0,"Vinculada","Previsão não encontrada")))</f>
        <v/>
      </c>
      <c r="P2021" s="39">
        <f>IF(ISNUMBER(H2021),YEAR(H2021),"")</f>
        <v/>
      </c>
      <c r="Q2021" s="23">
        <f>IF(D2021="","",IF(COUNTIF(pl_chave,D2021)&gt;0,"No plano atual","Fora do plano: histórico preservado"))</f>
        <v/>
      </c>
      <c r="R2021" s="23">
        <f>IF(A2021&amp;B2021&amp;C2021="","",IF(A2021="","ERRO: falta ID do registro",IF(COUNTIF(ex_id,A2021)&gt;1,"ERRO: ID do registro duplicado",IF(NOT(ISNUMBER(H2021)),"ERRO: data realizada ausente ou inválida",IF(AND(ISNUMBER(pcmd_emissao),N(H2021)&gt;N(pcmd_emissao)),"Verificar: realizada após a emissão","OK")))))</f>
        <v/>
      </c>
      <c r="S2021" s="53" t="n"/>
    </row>
    <row r="2022">
      <c r="A2022" s="25" t="n"/>
      <c r="B2022" s="29" t="n"/>
      <c r="C2022" s="25" t="n"/>
      <c r="D2022" s="23">
        <f>IF(OR(B2022="",C2022=""),"",B2022&amp;"|"&amp;C2022)</f>
        <v/>
      </c>
      <c r="E2022" s="29" t="n"/>
      <c r="F2022" s="52" t="n"/>
      <c r="G2022" s="49" t="n"/>
      <c r="H2022" s="49" t="n"/>
      <c r="I2022" s="30">
        <f>IF(OR(D2022="",NOT(ISNUMBER(G2022))),"",D2022&amp;"|"&amp;YEAR(G2022)&amp;"-"&amp;RIGHT("0"&amp;MONTH(G2022),2)&amp;"-"&amp;RIGHT("0"&amp;DAY(G2022),2))</f>
        <v/>
      </c>
      <c r="J2022" s="52" t="n"/>
      <c r="K2022" s="25" t="n"/>
      <c r="L2022" s="29" t="n"/>
      <c r="M2022" s="25" t="n"/>
      <c r="N2022" s="25" t="n"/>
      <c r="O2022" s="23">
        <f>IF(A2022&amp;B2022&amp;C2022="","",IF(I2022="","Sem vínculo",IF(COUNTIF(oc_chave,I2022)&gt;0,"Vinculada","Previsão não encontrada")))</f>
        <v/>
      </c>
      <c r="P2022" s="39">
        <f>IF(ISNUMBER(H2022),YEAR(H2022),"")</f>
        <v/>
      </c>
      <c r="Q2022" s="23">
        <f>IF(D2022="","",IF(COUNTIF(pl_chave,D2022)&gt;0,"No plano atual","Fora do plano: histórico preservado"))</f>
        <v/>
      </c>
      <c r="R2022" s="23">
        <f>IF(A2022&amp;B2022&amp;C2022="","",IF(A2022="","ERRO: falta ID do registro",IF(COUNTIF(ex_id,A2022)&gt;1,"ERRO: ID do registro duplicado",IF(NOT(ISNUMBER(H2022)),"ERRO: data realizada ausente ou inválida",IF(AND(ISNUMBER(pcmd_emissao),N(H2022)&gt;N(pcmd_emissao)),"Verificar: realizada após a emissão","OK")))))</f>
        <v/>
      </c>
      <c r="S2022" s="53" t="n"/>
    </row>
    <row r="2023">
      <c r="A2023" s="25" t="n"/>
      <c r="B2023" s="29" t="n"/>
      <c r="C2023" s="25" t="n"/>
      <c r="D2023" s="23">
        <f>IF(OR(B2023="",C2023=""),"",B2023&amp;"|"&amp;C2023)</f>
        <v/>
      </c>
      <c r="E2023" s="29" t="n"/>
      <c r="F2023" s="52" t="n"/>
      <c r="G2023" s="49" t="n"/>
      <c r="H2023" s="49" t="n"/>
      <c r="I2023" s="30">
        <f>IF(OR(D2023="",NOT(ISNUMBER(G2023))),"",D2023&amp;"|"&amp;YEAR(G2023)&amp;"-"&amp;RIGHT("0"&amp;MONTH(G2023),2)&amp;"-"&amp;RIGHT("0"&amp;DAY(G2023),2))</f>
        <v/>
      </c>
      <c r="J2023" s="52" t="n"/>
      <c r="K2023" s="25" t="n"/>
      <c r="L2023" s="29" t="n"/>
      <c r="M2023" s="25" t="n"/>
      <c r="N2023" s="25" t="n"/>
      <c r="O2023" s="23">
        <f>IF(A2023&amp;B2023&amp;C2023="","",IF(I2023="","Sem vínculo",IF(COUNTIF(oc_chave,I2023)&gt;0,"Vinculada","Previsão não encontrada")))</f>
        <v/>
      </c>
      <c r="P2023" s="39">
        <f>IF(ISNUMBER(H2023),YEAR(H2023),"")</f>
        <v/>
      </c>
      <c r="Q2023" s="23">
        <f>IF(D2023="","",IF(COUNTIF(pl_chave,D2023)&gt;0,"No plano atual","Fora do plano: histórico preservado"))</f>
        <v/>
      </c>
      <c r="R2023" s="23">
        <f>IF(A2023&amp;B2023&amp;C2023="","",IF(A2023="","ERRO: falta ID do registro",IF(COUNTIF(ex_id,A2023)&gt;1,"ERRO: ID do registro duplicado",IF(NOT(ISNUMBER(H2023)),"ERRO: data realizada ausente ou inválida",IF(AND(ISNUMBER(pcmd_emissao),N(H2023)&gt;N(pcmd_emissao)),"Verificar: realizada após a emissão","OK")))))</f>
        <v/>
      </c>
      <c r="S2023" s="53" t="n"/>
    </row>
    <row r="2024">
      <c r="A2024" s="25" t="n"/>
      <c r="B2024" s="29" t="n"/>
      <c r="C2024" s="25" t="n"/>
      <c r="D2024" s="23">
        <f>IF(OR(B2024="",C2024=""),"",B2024&amp;"|"&amp;C2024)</f>
        <v/>
      </c>
      <c r="E2024" s="29" t="n"/>
      <c r="F2024" s="52" t="n"/>
      <c r="G2024" s="49" t="n"/>
      <c r="H2024" s="49" t="n"/>
      <c r="I2024" s="30">
        <f>IF(OR(D2024="",NOT(ISNUMBER(G2024))),"",D2024&amp;"|"&amp;YEAR(G2024)&amp;"-"&amp;RIGHT("0"&amp;MONTH(G2024),2)&amp;"-"&amp;RIGHT("0"&amp;DAY(G2024),2))</f>
        <v/>
      </c>
      <c r="J2024" s="52" t="n"/>
      <c r="K2024" s="25" t="n"/>
      <c r="L2024" s="29" t="n"/>
      <c r="M2024" s="25" t="n"/>
      <c r="N2024" s="25" t="n"/>
      <c r="O2024" s="23">
        <f>IF(A2024&amp;B2024&amp;C2024="","",IF(I2024="","Sem vínculo",IF(COUNTIF(oc_chave,I2024)&gt;0,"Vinculada","Previsão não encontrada")))</f>
        <v/>
      </c>
      <c r="P2024" s="39">
        <f>IF(ISNUMBER(H2024),YEAR(H2024),"")</f>
        <v/>
      </c>
      <c r="Q2024" s="23">
        <f>IF(D2024="","",IF(COUNTIF(pl_chave,D2024)&gt;0,"No plano atual","Fora do plano: histórico preservado"))</f>
        <v/>
      </c>
      <c r="R2024" s="23">
        <f>IF(A2024&amp;B2024&amp;C2024="","",IF(A2024="","ERRO: falta ID do registro",IF(COUNTIF(ex_id,A2024)&gt;1,"ERRO: ID do registro duplicado",IF(NOT(ISNUMBER(H2024)),"ERRO: data realizada ausente ou inválida",IF(AND(ISNUMBER(pcmd_emissao),N(H2024)&gt;N(pcmd_emissao)),"Verificar: realizada após a emissão","OK")))))</f>
        <v/>
      </c>
      <c r="S2024" s="53" t="n"/>
    </row>
    <row r="2025">
      <c r="A2025" s="25" t="n"/>
      <c r="B2025" s="29" t="n"/>
      <c r="C2025" s="25" t="n"/>
      <c r="D2025" s="23">
        <f>IF(OR(B2025="",C2025=""),"",B2025&amp;"|"&amp;C2025)</f>
        <v/>
      </c>
      <c r="E2025" s="29" t="n"/>
      <c r="F2025" s="52" t="n"/>
      <c r="G2025" s="49" t="n"/>
      <c r="H2025" s="49" t="n"/>
      <c r="I2025" s="30">
        <f>IF(OR(D2025="",NOT(ISNUMBER(G2025))),"",D2025&amp;"|"&amp;YEAR(G2025)&amp;"-"&amp;RIGHT("0"&amp;MONTH(G2025),2)&amp;"-"&amp;RIGHT("0"&amp;DAY(G2025),2))</f>
        <v/>
      </c>
      <c r="J2025" s="52" t="n"/>
      <c r="K2025" s="25" t="n"/>
      <c r="L2025" s="29" t="n"/>
      <c r="M2025" s="25" t="n"/>
      <c r="N2025" s="25" t="n"/>
      <c r="O2025" s="23">
        <f>IF(A2025&amp;B2025&amp;C2025="","",IF(I2025="","Sem vínculo",IF(COUNTIF(oc_chave,I2025)&gt;0,"Vinculada","Previsão não encontrada")))</f>
        <v/>
      </c>
      <c r="P2025" s="39">
        <f>IF(ISNUMBER(H2025),YEAR(H2025),"")</f>
        <v/>
      </c>
      <c r="Q2025" s="23">
        <f>IF(D2025="","",IF(COUNTIF(pl_chave,D2025)&gt;0,"No plano atual","Fora do plano: histórico preservado"))</f>
        <v/>
      </c>
      <c r="R2025" s="23">
        <f>IF(A2025&amp;B2025&amp;C2025="","",IF(A2025="","ERRO: falta ID do registro",IF(COUNTIF(ex_id,A2025)&gt;1,"ERRO: ID do registro duplicado",IF(NOT(ISNUMBER(H2025)),"ERRO: data realizada ausente ou inválida",IF(AND(ISNUMBER(pcmd_emissao),N(H2025)&gt;N(pcmd_emissao)),"Verificar: realizada após a emissão","OK")))))</f>
        <v/>
      </c>
      <c r="S2025" s="53" t="n"/>
    </row>
    <row r="2026">
      <c r="A2026" s="25" t="n"/>
      <c r="B2026" s="29" t="n"/>
      <c r="C2026" s="25" t="n"/>
      <c r="D2026" s="23">
        <f>IF(OR(B2026="",C2026=""),"",B2026&amp;"|"&amp;C2026)</f>
        <v/>
      </c>
      <c r="E2026" s="29" t="n"/>
      <c r="F2026" s="52" t="n"/>
      <c r="G2026" s="49" t="n"/>
      <c r="H2026" s="49" t="n"/>
      <c r="I2026" s="30">
        <f>IF(OR(D2026="",NOT(ISNUMBER(G2026))),"",D2026&amp;"|"&amp;YEAR(G2026)&amp;"-"&amp;RIGHT("0"&amp;MONTH(G2026),2)&amp;"-"&amp;RIGHT("0"&amp;DAY(G2026),2))</f>
        <v/>
      </c>
      <c r="J2026" s="52" t="n"/>
      <c r="K2026" s="25" t="n"/>
      <c r="L2026" s="29" t="n"/>
      <c r="M2026" s="25" t="n"/>
      <c r="N2026" s="25" t="n"/>
      <c r="O2026" s="23">
        <f>IF(A2026&amp;B2026&amp;C2026="","",IF(I2026="","Sem vínculo",IF(COUNTIF(oc_chave,I2026)&gt;0,"Vinculada","Previsão não encontrada")))</f>
        <v/>
      </c>
      <c r="P2026" s="39">
        <f>IF(ISNUMBER(H2026),YEAR(H2026),"")</f>
        <v/>
      </c>
      <c r="Q2026" s="23">
        <f>IF(D2026="","",IF(COUNTIF(pl_chave,D2026)&gt;0,"No plano atual","Fora do plano: histórico preservado"))</f>
        <v/>
      </c>
      <c r="R2026" s="23">
        <f>IF(A2026&amp;B2026&amp;C2026="","",IF(A2026="","ERRO: falta ID do registro",IF(COUNTIF(ex_id,A2026)&gt;1,"ERRO: ID do registro duplicado",IF(NOT(ISNUMBER(H2026)),"ERRO: data realizada ausente ou inválida",IF(AND(ISNUMBER(pcmd_emissao),N(H2026)&gt;N(pcmd_emissao)),"Verificar: realizada após a emissão","OK")))))</f>
        <v/>
      </c>
      <c r="S2026" s="53" t="n"/>
    </row>
    <row r="2027">
      <c r="A2027" s="25" t="n"/>
      <c r="B2027" s="29" t="n"/>
      <c r="C2027" s="25" t="n"/>
      <c r="D2027" s="23">
        <f>IF(OR(B2027="",C2027=""),"",B2027&amp;"|"&amp;C2027)</f>
        <v/>
      </c>
      <c r="E2027" s="29" t="n"/>
      <c r="F2027" s="52" t="n"/>
      <c r="G2027" s="49" t="n"/>
      <c r="H2027" s="49" t="n"/>
      <c r="I2027" s="30">
        <f>IF(OR(D2027="",NOT(ISNUMBER(G2027))),"",D2027&amp;"|"&amp;YEAR(G2027)&amp;"-"&amp;RIGHT("0"&amp;MONTH(G2027),2)&amp;"-"&amp;RIGHT("0"&amp;DAY(G2027),2))</f>
        <v/>
      </c>
      <c r="J2027" s="52" t="n"/>
      <c r="K2027" s="25" t="n"/>
      <c r="L2027" s="29" t="n"/>
      <c r="M2027" s="25" t="n"/>
      <c r="N2027" s="25" t="n"/>
      <c r="O2027" s="23">
        <f>IF(A2027&amp;B2027&amp;C2027="","",IF(I2027="","Sem vínculo",IF(COUNTIF(oc_chave,I2027)&gt;0,"Vinculada","Previsão não encontrada")))</f>
        <v/>
      </c>
      <c r="P2027" s="39">
        <f>IF(ISNUMBER(H2027),YEAR(H2027),"")</f>
        <v/>
      </c>
      <c r="Q2027" s="23">
        <f>IF(D2027="","",IF(COUNTIF(pl_chave,D2027)&gt;0,"No plano atual","Fora do plano: histórico preservado"))</f>
        <v/>
      </c>
      <c r="R2027" s="23">
        <f>IF(A2027&amp;B2027&amp;C2027="","",IF(A2027="","ERRO: falta ID do registro",IF(COUNTIF(ex_id,A2027)&gt;1,"ERRO: ID do registro duplicado",IF(NOT(ISNUMBER(H2027)),"ERRO: data realizada ausente ou inválida",IF(AND(ISNUMBER(pcmd_emissao),N(H2027)&gt;N(pcmd_emissao)),"Verificar: realizada após a emissão","OK")))))</f>
        <v/>
      </c>
      <c r="S2027" s="53" t="n"/>
    </row>
    <row r="2028">
      <c r="A2028" s="25" t="n"/>
      <c r="B2028" s="29" t="n"/>
      <c r="C2028" s="25" t="n"/>
      <c r="D2028" s="23">
        <f>IF(OR(B2028="",C2028=""),"",B2028&amp;"|"&amp;C2028)</f>
        <v/>
      </c>
      <c r="E2028" s="29" t="n"/>
      <c r="F2028" s="52" t="n"/>
      <c r="G2028" s="49" t="n"/>
      <c r="H2028" s="49" t="n"/>
      <c r="I2028" s="30">
        <f>IF(OR(D2028="",NOT(ISNUMBER(G2028))),"",D2028&amp;"|"&amp;YEAR(G2028)&amp;"-"&amp;RIGHT("0"&amp;MONTH(G2028),2)&amp;"-"&amp;RIGHT("0"&amp;DAY(G2028),2))</f>
        <v/>
      </c>
      <c r="J2028" s="52" t="n"/>
      <c r="K2028" s="25" t="n"/>
      <c r="L2028" s="29" t="n"/>
      <c r="M2028" s="25" t="n"/>
      <c r="N2028" s="25" t="n"/>
      <c r="O2028" s="23">
        <f>IF(A2028&amp;B2028&amp;C2028="","",IF(I2028="","Sem vínculo",IF(COUNTIF(oc_chave,I2028)&gt;0,"Vinculada","Previsão não encontrada")))</f>
        <v/>
      </c>
      <c r="P2028" s="39">
        <f>IF(ISNUMBER(H2028),YEAR(H2028),"")</f>
        <v/>
      </c>
      <c r="Q2028" s="23">
        <f>IF(D2028="","",IF(COUNTIF(pl_chave,D2028)&gt;0,"No plano atual","Fora do plano: histórico preservado"))</f>
        <v/>
      </c>
      <c r="R2028" s="23">
        <f>IF(A2028&amp;B2028&amp;C2028="","",IF(A2028="","ERRO: falta ID do registro",IF(COUNTIF(ex_id,A2028)&gt;1,"ERRO: ID do registro duplicado",IF(NOT(ISNUMBER(H2028)),"ERRO: data realizada ausente ou inválida",IF(AND(ISNUMBER(pcmd_emissao),N(H2028)&gt;N(pcmd_emissao)),"Verificar: realizada após a emissão","OK")))))</f>
        <v/>
      </c>
      <c r="S2028" s="53" t="n"/>
    </row>
    <row r="2029">
      <c r="A2029" s="25" t="n"/>
      <c r="B2029" s="29" t="n"/>
      <c r="C2029" s="25" t="n"/>
      <c r="D2029" s="23">
        <f>IF(OR(B2029="",C2029=""),"",B2029&amp;"|"&amp;C2029)</f>
        <v/>
      </c>
      <c r="E2029" s="29" t="n"/>
      <c r="F2029" s="52" t="n"/>
      <c r="G2029" s="49" t="n"/>
      <c r="H2029" s="49" t="n"/>
      <c r="I2029" s="30">
        <f>IF(OR(D2029="",NOT(ISNUMBER(G2029))),"",D2029&amp;"|"&amp;YEAR(G2029)&amp;"-"&amp;RIGHT("0"&amp;MONTH(G2029),2)&amp;"-"&amp;RIGHT("0"&amp;DAY(G2029),2))</f>
        <v/>
      </c>
      <c r="J2029" s="52" t="n"/>
      <c r="K2029" s="25" t="n"/>
      <c r="L2029" s="29" t="n"/>
      <c r="M2029" s="25" t="n"/>
      <c r="N2029" s="25" t="n"/>
      <c r="O2029" s="23">
        <f>IF(A2029&amp;B2029&amp;C2029="","",IF(I2029="","Sem vínculo",IF(COUNTIF(oc_chave,I2029)&gt;0,"Vinculada","Previsão não encontrada")))</f>
        <v/>
      </c>
      <c r="P2029" s="39">
        <f>IF(ISNUMBER(H2029),YEAR(H2029),"")</f>
        <v/>
      </c>
      <c r="Q2029" s="23">
        <f>IF(D2029="","",IF(COUNTIF(pl_chave,D2029)&gt;0,"No plano atual","Fora do plano: histórico preservado"))</f>
        <v/>
      </c>
      <c r="R2029" s="23">
        <f>IF(A2029&amp;B2029&amp;C2029="","",IF(A2029="","ERRO: falta ID do registro",IF(COUNTIF(ex_id,A2029)&gt;1,"ERRO: ID do registro duplicado",IF(NOT(ISNUMBER(H2029)),"ERRO: data realizada ausente ou inválida",IF(AND(ISNUMBER(pcmd_emissao),N(H2029)&gt;N(pcmd_emissao)),"Verificar: realizada após a emissão","OK")))))</f>
        <v/>
      </c>
      <c r="S2029" s="53" t="n"/>
    </row>
    <row r="2030">
      <c r="A2030" s="25" t="n"/>
      <c r="B2030" s="29" t="n"/>
      <c r="C2030" s="25" t="n"/>
      <c r="D2030" s="23">
        <f>IF(OR(B2030="",C2030=""),"",B2030&amp;"|"&amp;C2030)</f>
        <v/>
      </c>
      <c r="E2030" s="29" t="n"/>
      <c r="F2030" s="52" t="n"/>
      <c r="G2030" s="49" t="n"/>
      <c r="H2030" s="49" t="n"/>
      <c r="I2030" s="30">
        <f>IF(OR(D2030="",NOT(ISNUMBER(G2030))),"",D2030&amp;"|"&amp;YEAR(G2030)&amp;"-"&amp;RIGHT("0"&amp;MONTH(G2030),2)&amp;"-"&amp;RIGHT("0"&amp;DAY(G2030),2))</f>
        <v/>
      </c>
      <c r="J2030" s="52" t="n"/>
      <c r="K2030" s="25" t="n"/>
      <c r="L2030" s="29" t="n"/>
      <c r="M2030" s="25" t="n"/>
      <c r="N2030" s="25" t="n"/>
      <c r="O2030" s="23">
        <f>IF(A2030&amp;B2030&amp;C2030="","",IF(I2030="","Sem vínculo",IF(COUNTIF(oc_chave,I2030)&gt;0,"Vinculada","Previsão não encontrada")))</f>
        <v/>
      </c>
      <c r="P2030" s="39">
        <f>IF(ISNUMBER(H2030),YEAR(H2030),"")</f>
        <v/>
      </c>
      <c r="Q2030" s="23">
        <f>IF(D2030="","",IF(COUNTIF(pl_chave,D2030)&gt;0,"No plano atual","Fora do plano: histórico preservado"))</f>
        <v/>
      </c>
      <c r="R2030" s="23">
        <f>IF(A2030&amp;B2030&amp;C2030="","",IF(A2030="","ERRO: falta ID do registro",IF(COUNTIF(ex_id,A2030)&gt;1,"ERRO: ID do registro duplicado",IF(NOT(ISNUMBER(H2030)),"ERRO: data realizada ausente ou inválida",IF(AND(ISNUMBER(pcmd_emissao),N(H2030)&gt;N(pcmd_emissao)),"Verificar: realizada após a emissão","OK")))))</f>
        <v/>
      </c>
      <c r="S2030" s="53" t="n"/>
    </row>
    <row r="2031">
      <c r="A2031" s="25" t="n"/>
      <c r="B2031" s="29" t="n"/>
      <c r="C2031" s="25" t="n"/>
      <c r="D2031" s="23">
        <f>IF(OR(B2031="",C2031=""),"",B2031&amp;"|"&amp;C2031)</f>
        <v/>
      </c>
      <c r="E2031" s="29" t="n"/>
      <c r="F2031" s="52" t="n"/>
      <c r="G2031" s="49" t="n"/>
      <c r="H2031" s="49" t="n"/>
      <c r="I2031" s="30">
        <f>IF(OR(D2031="",NOT(ISNUMBER(G2031))),"",D2031&amp;"|"&amp;YEAR(G2031)&amp;"-"&amp;RIGHT("0"&amp;MONTH(G2031),2)&amp;"-"&amp;RIGHT("0"&amp;DAY(G2031),2))</f>
        <v/>
      </c>
      <c r="J2031" s="52" t="n"/>
      <c r="K2031" s="25" t="n"/>
      <c r="L2031" s="29" t="n"/>
      <c r="M2031" s="25" t="n"/>
      <c r="N2031" s="25" t="n"/>
      <c r="O2031" s="23">
        <f>IF(A2031&amp;B2031&amp;C2031="","",IF(I2031="","Sem vínculo",IF(COUNTIF(oc_chave,I2031)&gt;0,"Vinculada","Previsão não encontrada")))</f>
        <v/>
      </c>
      <c r="P2031" s="39">
        <f>IF(ISNUMBER(H2031),YEAR(H2031),"")</f>
        <v/>
      </c>
      <c r="Q2031" s="23">
        <f>IF(D2031="","",IF(COUNTIF(pl_chave,D2031)&gt;0,"No plano atual","Fora do plano: histórico preservado"))</f>
        <v/>
      </c>
      <c r="R2031" s="23">
        <f>IF(A2031&amp;B2031&amp;C2031="","",IF(A2031="","ERRO: falta ID do registro",IF(COUNTIF(ex_id,A2031)&gt;1,"ERRO: ID do registro duplicado",IF(NOT(ISNUMBER(H2031)),"ERRO: data realizada ausente ou inválida",IF(AND(ISNUMBER(pcmd_emissao),N(H2031)&gt;N(pcmd_emissao)),"Verificar: realizada após a emissão","OK")))))</f>
        <v/>
      </c>
      <c r="S2031" s="53" t="n"/>
    </row>
    <row r="2032">
      <c r="A2032" s="25" t="n"/>
      <c r="B2032" s="29" t="n"/>
      <c r="C2032" s="25" t="n"/>
      <c r="D2032" s="23">
        <f>IF(OR(B2032="",C2032=""),"",B2032&amp;"|"&amp;C2032)</f>
        <v/>
      </c>
      <c r="E2032" s="29" t="n"/>
      <c r="F2032" s="52" t="n"/>
      <c r="G2032" s="49" t="n"/>
      <c r="H2032" s="49" t="n"/>
      <c r="I2032" s="30">
        <f>IF(OR(D2032="",NOT(ISNUMBER(G2032))),"",D2032&amp;"|"&amp;YEAR(G2032)&amp;"-"&amp;RIGHT("0"&amp;MONTH(G2032),2)&amp;"-"&amp;RIGHT("0"&amp;DAY(G2032),2))</f>
        <v/>
      </c>
      <c r="J2032" s="52" t="n"/>
      <c r="K2032" s="25" t="n"/>
      <c r="L2032" s="29" t="n"/>
      <c r="M2032" s="25" t="n"/>
      <c r="N2032" s="25" t="n"/>
      <c r="O2032" s="23">
        <f>IF(A2032&amp;B2032&amp;C2032="","",IF(I2032="","Sem vínculo",IF(COUNTIF(oc_chave,I2032)&gt;0,"Vinculada","Previsão não encontrada")))</f>
        <v/>
      </c>
      <c r="P2032" s="39">
        <f>IF(ISNUMBER(H2032),YEAR(H2032),"")</f>
        <v/>
      </c>
      <c r="Q2032" s="23">
        <f>IF(D2032="","",IF(COUNTIF(pl_chave,D2032)&gt;0,"No plano atual","Fora do plano: histórico preservado"))</f>
        <v/>
      </c>
      <c r="R2032" s="23">
        <f>IF(A2032&amp;B2032&amp;C2032="","",IF(A2032="","ERRO: falta ID do registro",IF(COUNTIF(ex_id,A2032)&gt;1,"ERRO: ID do registro duplicado",IF(NOT(ISNUMBER(H2032)),"ERRO: data realizada ausente ou inválida",IF(AND(ISNUMBER(pcmd_emissao),N(H2032)&gt;N(pcmd_emissao)),"Verificar: realizada após a emissão","OK")))))</f>
        <v/>
      </c>
      <c r="S2032" s="53" t="n"/>
    </row>
    <row r="2033">
      <c r="A2033" s="25" t="n"/>
      <c r="B2033" s="29" t="n"/>
      <c r="C2033" s="25" t="n"/>
      <c r="D2033" s="23">
        <f>IF(OR(B2033="",C2033=""),"",B2033&amp;"|"&amp;C2033)</f>
        <v/>
      </c>
      <c r="E2033" s="29" t="n"/>
      <c r="F2033" s="52" t="n"/>
      <c r="G2033" s="49" t="n"/>
      <c r="H2033" s="49" t="n"/>
      <c r="I2033" s="30">
        <f>IF(OR(D2033="",NOT(ISNUMBER(G2033))),"",D2033&amp;"|"&amp;YEAR(G2033)&amp;"-"&amp;RIGHT("0"&amp;MONTH(G2033),2)&amp;"-"&amp;RIGHT("0"&amp;DAY(G2033),2))</f>
        <v/>
      </c>
      <c r="J2033" s="52" t="n"/>
      <c r="K2033" s="25" t="n"/>
      <c r="L2033" s="29" t="n"/>
      <c r="M2033" s="25" t="n"/>
      <c r="N2033" s="25" t="n"/>
      <c r="O2033" s="23">
        <f>IF(A2033&amp;B2033&amp;C2033="","",IF(I2033="","Sem vínculo",IF(COUNTIF(oc_chave,I2033)&gt;0,"Vinculada","Previsão não encontrada")))</f>
        <v/>
      </c>
      <c r="P2033" s="39">
        <f>IF(ISNUMBER(H2033),YEAR(H2033),"")</f>
        <v/>
      </c>
      <c r="Q2033" s="23">
        <f>IF(D2033="","",IF(COUNTIF(pl_chave,D2033)&gt;0,"No plano atual","Fora do plano: histórico preservado"))</f>
        <v/>
      </c>
      <c r="R2033" s="23">
        <f>IF(A2033&amp;B2033&amp;C2033="","",IF(A2033="","ERRO: falta ID do registro",IF(COUNTIF(ex_id,A2033)&gt;1,"ERRO: ID do registro duplicado",IF(NOT(ISNUMBER(H2033)),"ERRO: data realizada ausente ou inválida",IF(AND(ISNUMBER(pcmd_emissao),N(H2033)&gt;N(pcmd_emissao)),"Verificar: realizada após a emissão","OK")))))</f>
        <v/>
      </c>
      <c r="S2033" s="53" t="n"/>
    </row>
    <row r="2034">
      <c r="A2034" s="25" t="n"/>
      <c r="B2034" s="29" t="n"/>
      <c r="C2034" s="25" t="n"/>
      <c r="D2034" s="23">
        <f>IF(OR(B2034="",C2034=""),"",B2034&amp;"|"&amp;C2034)</f>
        <v/>
      </c>
      <c r="E2034" s="29" t="n"/>
      <c r="F2034" s="52" t="n"/>
      <c r="G2034" s="49" t="n"/>
      <c r="H2034" s="49" t="n"/>
      <c r="I2034" s="30">
        <f>IF(OR(D2034="",NOT(ISNUMBER(G2034))),"",D2034&amp;"|"&amp;YEAR(G2034)&amp;"-"&amp;RIGHT("0"&amp;MONTH(G2034),2)&amp;"-"&amp;RIGHT("0"&amp;DAY(G2034),2))</f>
        <v/>
      </c>
      <c r="J2034" s="52" t="n"/>
      <c r="K2034" s="25" t="n"/>
      <c r="L2034" s="29" t="n"/>
      <c r="M2034" s="25" t="n"/>
      <c r="N2034" s="25" t="n"/>
      <c r="O2034" s="23">
        <f>IF(A2034&amp;B2034&amp;C2034="","",IF(I2034="","Sem vínculo",IF(COUNTIF(oc_chave,I2034)&gt;0,"Vinculada","Previsão não encontrada")))</f>
        <v/>
      </c>
      <c r="P2034" s="39">
        <f>IF(ISNUMBER(H2034),YEAR(H2034),"")</f>
        <v/>
      </c>
      <c r="Q2034" s="23">
        <f>IF(D2034="","",IF(COUNTIF(pl_chave,D2034)&gt;0,"No plano atual","Fora do plano: histórico preservado"))</f>
        <v/>
      </c>
      <c r="R2034" s="23">
        <f>IF(A2034&amp;B2034&amp;C2034="","",IF(A2034="","ERRO: falta ID do registro",IF(COUNTIF(ex_id,A2034)&gt;1,"ERRO: ID do registro duplicado",IF(NOT(ISNUMBER(H2034)),"ERRO: data realizada ausente ou inválida",IF(AND(ISNUMBER(pcmd_emissao),N(H2034)&gt;N(pcmd_emissao)),"Verificar: realizada após a emissão","OK")))))</f>
        <v/>
      </c>
      <c r="S2034" s="53" t="n"/>
    </row>
    <row r="2035">
      <c r="A2035" s="25" t="n"/>
      <c r="B2035" s="29" t="n"/>
      <c r="C2035" s="25" t="n"/>
      <c r="D2035" s="23">
        <f>IF(OR(B2035="",C2035=""),"",B2035&amp;"|"&amp;C2035)</f>
        <v/>
      </c>
      <c r="E2035" s="29" t="n"/>
      <c r="F2035" s="52" t="n"/>
      <c r="G2035" s="49" t="n"/>
      <c r="H2035" s="49" t="n"/>
      <c r="I2035" s="30">
        <f>IF(OR(D2035="",NOT(ISNUMBER(G2035))),"",D2035&amp;"|"&amp;YEAR(G2035)&amp;"-"&amp;RIGHT("0"&amp;MONTH(G2035),2)&amp;"-"&amp;RIGHT("0"&amp;DAY(G2035),2))</f>
        <v/>
      </c>
      <c r="J2035" s="52" t="n"/>
      <c r="K2035" s="25" t="n"/>
      <c r="L2035" s="29" t="n"/>
      <c r="M2035" s="25" t="n"/>
      <c r="N2035" s="25" t="n"/>
      <c r="O2035" s="23">
        <f>IF(A2035&amp;B2035&amp;C2035="","",IF(I2035="","Sem vínculo",IF(COUNTIF(oc_chave,I2035)&gt;0,"Vinculada","Previsão não encontrada")))</f>
        <v/>
      </c>
      <c r="P2035" s="39">
        <f>IF(ISNUMBER(H2035),YEAR(H2035),"")</f>
        <v/>
      </c>
      <c r="Q2035" s="23">
        <f>IF(D2035="","",IF(COUNTIF(pl_chave,D2035)&gt;0,"No plano atual","Fora do plano: histórico preservado"))</f>
        <v/>
      </c>
      <c r="R2035" s="23">
        <f>IF(A2035&amp;B2035&amp;C2035="","",IF(A2035="","ERRO: falta ID do registro",IF(COUNTIF(ex_id,A2035)&gt;1,"ERRO: ID do registro duplicado",IF(NOT(ISNUMBER(H2035)),"ERRO: data realizada ausente ou inválida",IF(AND(ISNUMBER(pcmd_emissao),N(H2035)&gt;N(pcmd_emissao)),"Verificar: realizada após a emissão","OK")))))</f>
        <v/>
      </c>
      <c r="S2035" s="53" t="n"/>
    </row>
    <row r="2036">
      <c r="A2036" s="25" t="n"/>
      <c r="B2036" s="29" t="n"/>
      <c r="C2036" s="25" t="n"/>
      <c r="D2036" s="23">
        <f>IF(OR(B2036="",C2036=""),"",B2036&amp;"|"&amp;C2036)</f>
        <v/>
      </c>
      <c r="E2036" s="29" t="n"/>
      <c r="F2036" s="52" t="n"/>
      <c r="G2036" s="49" t="n"/>
      <c r="H2036" s="49" t="n"/>
      <c r="I2036" s="30">
        <f>IF(OR(D2036="",NOT(ISNUMBER(G2036))),"",D2036&amp;"|"&amp;YEAR(G2036)&amp;"-"&amp;RIGHT("0"&amp;MONTH(G2036),2)&amp;"-"&amp;RIGHT("0"&amp;DAY(G2036),2))</f>
        <v/>
      </c>
      <c r="J2036" s="52" t="n"/>
      <c r="K2036" s="25" t="n"/>
      <c r="L2036" s="29" t="n"/>
      <c r="M2036" s="25" t="n"/>
      <c r="N2036" s="25" t="n"/>
      <c r="O2036" s="23">
        <f>IF(A2036&amp;B2036&amp;C2036="","",IF(I2036="","Sem vínculo",IF(COUNTIF(oc_chave,I2036)&gt;0,"Vinculada","Previsão não encontrada")))</f>
        <v/>
      </c>
      <c r="P2036" s="39">
        <f>IF(ISNUMBER(H2036),YEAR(H2036),"")</f>
        <v/>
      </c>
      <c r="Q2036" s="23">
        <f>IF(D2036="","",IF(COUNTIF(pl_chave,D2036)&gt;0,"No plano atual","Fora do plano: histórico preservado"))</f>
        <v/>
      </c>
      <c r="R2036" s="23">
        <f>IF(A2036&amp;B2036&amp;C2036="","",IF(A2036="","ERRO: falta ID do registro",IF(COUNTIF(ex_id,A2036)&gt;1,"ERRO: ID do registro duplicado",IF(NOT(ISNUMBER(H2036)),"ERRO: data realizada ausente ou inválida",IF(AND(ISNUMBER(pcmd_emissao),N(H2036)&gt;N(pcmd_emissao)),"Verificar: realizada após a emissão","OK")))))</f>
        <v/>
      </c>
      <c r="S2036" s="53" t="n"/>
    </row>
    <row r="2037">
      <c r="A2037" s="25" t="n"/>
      <c r="B2037" s="29" t="n"/>
      <c r="C2037" s="25" t="n"/>
      <c r="D2037" s="23">
        <f>IF(OR(B2037="",C2037=""),"",B2037&amp;"|"&amp;C2037)</f>
        <v/>
      </c>
      <c r="E2037" s="29" t="n"/>
      <c r="F2037" s="52" t="n"/>
      <c r="G2037" s="49" t="n"/>
      <c r="H2037" s="49" t="n"/>
      <c r="I2037" s="30">
        <f>IF(OR(D2037="",NOT(ISNUMBER(G2037))),"",D2037&amp;"|"&amp;YEAR(G2037)&amp;"-"&amp;RIGHT("0"&amp;MONTH(G2037),2)&amp;"-"&amp;RIGHT("0"&amp;DAY(G2037),2))</f>
        <v/>
      </c>
      <c r="J2037" s="52" t="n"/>
      <c r="K2037" s="25" t="n"/>
      <c r="L2037" s="29" t="n"/>
      <c r="M2037" s="25" t="n"/>
      <c r="N2037" s="25" t="n"/>
      <c r="O2037" s="23">
        <f>IF(A2037&amp;B2037&amp;C2037="","",IF(I2037="","Sem vínculo",IF(COUNTIF(oc_chave,I2037)&gt;0,"Vinculada","Previsão não encontrada")))</f>
        <v/>
      </c>
      <c r="P2037" s="39">
        <f>IF(ISNUMBER(H2037),YEAR(H2037),"")</f>
        <v/>
      </c>
      <c r="Q2037" s="23">
        <f>IF(D2037="","",IF(COUNTIF(pl_chave,D2037)&gt;0,"No plano atual","Fora do plano: histórico preservado"))</f>
        <v/>
      </c>
      <c r="R2037" s="23">
        <f>IF(A2037&amp;B2037&amp;C2037="","",IF(A2037="","ERRO: falta ID do registro",IF(COUNTIF(ex_id,A2037)&gt;1,"ERRO: ID do registro duplicado",IF(NOT(ISNUMBER(H2037)),"ERRO: data realizada ausente ou inválida",IF(AND(ISNUMBER(pcmd_emissao),N(H2037)&gt;N(pcmd_emissao)),"Verificar: realizada após a emissão","OK")))))</f>
        <v/>
      </c>
      <c r="S2037" s="53" t="n"/>
    </row>
    <row r="2038">
      <c r="A2038" s="25" t="n"/>
      <c r="B2038" s="29" t="n"/>
      <c r="C2038" s="25" t="n"/>
      <c r="D2038" s="23">
        <f>IF(OR(B2038="",C2038=""),"",B2038&amp;"|"&amp;C2038)</f>
        <v/>
      </c>
      <c r="E2038" s="29" t="n"/>
      <c r="F2038" s="52" t="n"/>
      <c r="G2038" s="49" t="n"/>
      <c r="H2038" s="49" t="n"/>
      <c r="I2038" s="30">
        <f>IF(OR(D2038="",NOT(ISNUMBER(G2038))),"",D2038&amp;"|"&amp;YEAR(G2038)&amp;"-"&amp;RIGHT("0"&amp;MONTH(G2038),2)&amp;"-"&amp;RIGHT("0"&amp;DAY(G2038),2))</f>
        <v/>
      </c>
      <c r="J2038" s="52" t="n"/>
      <c r="K2038" s="25" t="n"/>
      <c r="L2038" s="29" t="n"/>
      <c r="M2038" s="25" t="n"/>
      <c r="N2038" s="25" t="n"/>
      <c r="O2038" s="23">
        <f>IF(A2038&amp;B2038&amp;C2038="","",IF(I2038="","Sem vínculo",IF(COUNTIF(oc_chave,I2038)&gt;0,"Vinculada","Previsão não encontrada")))</f>
        <v/>
      </c>
      <c r="P2038" s="39">
        <f>IF(ISNUMBER(H2038),YEAR(H2038),"")</f>
        <v/>
      </c>
      <c r="Q2038" s="23">
        <f>IF(D2038="","",IF(COUNTIF(pl_chave,D2038)&gt;0,"No plano atual","Fora do plano: histórico preservado"))</f>
        <v/>
      </c>
      <c r="R2038" s="23">
        <f>IF(A2038&amp;B2038&amp;C2038="","",IF(A2038="","ERRO: falta ID do registro",IF(COUNTIF(ex_id,A2038)&gt;1,"ERRO: ID do registro duplicado",IF(NOT(ISNUMBER(H2038)),"ERRO: data realizada ausente ou inválida",IF(AND(ISNUMBER(pcmd_emissao),N(H2038)&gt;N(pcmd_emissao)),"Verificar: realizada após a emissão","OK")))))</f>
        <v/>
      </c>
      <c r="S2038" s="53" t="n"/>
    </row>
    <row r="2039">
      <c r="A2039" s="25" t="n"/>
      <c r="B2039" s="29" t="n"/>
      <c r="C2039" s="25" t="n"/>
      <c r="D2039" s="23">
        <f>IF(OR(B2039="",C2039=""),"",B2039&amp;"|"&amp;C2039)</f>
        <v/>
      </c>
      <c r="E2039" s="29" t="n"/>
      <c r="F2039" s="52" t="n"/>
      <c r="G2039" s="49" t="n"/>
      <c r="H2039" s="49" t="n"/>
      <c r="I2039" s="30">
        <f>IF(OR(D2039="",NOT(ISNUMBER(G2039))),"",D2039&amp;"|"&amp;YEAR(G2039)&amp;"-"&amp;RIGHT("0"&amp;MONTH(G2039),2)&amp;"-"&amp;RIGHT("0"&amp;DAY(G2039),2))</f>
        <v/>
      </c>
      <c r="J2039" s="52" t="n"/>
      <c r="K2039" s="25" t="n"/>
      <c r="L2039" s="29" t="n"/>
      <c r="M2039" s="25" t="n"/>
      <c r="N2039" s="25" t="n"/>
      <c r="O2039" s="23">
        <f>IF(A2039&amp;B2039&amp;C2039="","",IF(I2039="","Sem vínculo",IF(COUNTIF(oc_chave,I2039)&gt;0,"Vinculada","Previsão não encontrada")))</f>
        <v/>
      </c>
      <c r="P2039" s="39">
        <f>IF(ISNUMBER(H2039),YEAR(H2039),"")</f>
        <v/>
      </c>
      <c r="Q2039" s="23">
        <f>IF(D2039="","",IF(COUNTIF(pl_chave,D2039)&gt;0,"No plano atual","Fora do plano: histórico preservado"))</f>
        <v/>
      </c>
      <c r="R2039" s="23">
        <f>IF(A2039&amp;B2039&amp;C2039="","",IF(A2039="","ERRO: falta ID do registro",IF(COUNTIF(ex_id,A2039)&gt;1,"ERRO: ID do registro duplicado",IF(NOT(ISNUMBER(H2039)),"ERRO: data realizada ausente ou inválida",IF(AND(ISNUMBER(pcmd_emissao),N(H2039)&gt;N(pcmd_emissao)),"Verificar: realizada após a emissão","OK")))))</f>
        <v/>
      </c>
      <c r="S2039" s="53" t="n"/>
    </row>
    <row r="2040">
      <c r="A2040" s="25" t="n"/>
      <c r="B2040" s="29" t="n"/>
      <c r="C2040" s="25" t="n"/>
      <c r="D2040" s="23">
        <f>IF(OR(B2040="",C2040=""),"",B2040&amp;"|"&amp;C2040)</f>
        <v/>
      </c>
      <c r="E2040" s="29" t="n"/>
      <c r="F2040" s="52" t="n"/>
      <c r="G2040" s="49" t="n"/>
      <c r="H2040" s="49" t="n"/>
      <c r="I2040" s="30">
        <f>IF(OR(D2040="",NOT(ISNUMBER(G2040))),"",D2040&amp;"|"&amp;YEAR(G2040)&amp;"-"&amp;RIGHT("0"&amp;MONTH(G2040),2)&amp;"-"&amp;RIGHT("0"&amp;DAY(G2040),2))</f>
        <v/>
      </c>
      <c r="J2040" s="52" t="n"/>
      <c r="K2040" s="25" t="n"/>
      <c r="L2040" s="29" t="n"/>
      <c r="M2040" s="25" t="n"/>
      <c r="N2040" s="25" t="n"/>
      <c r="O2040" s="23">
        <f>IF(A2040&amp;B2040&amp;C2040="","",IF(I2040="","Sem vínculo",IF(COUNTIF(oc_chave,I2040)&gt;0,"Vinculada","Previsão não encontrada")))</f>
        <v/>
      </c>
      <c r="P2040" s="39">
        <f>IF(ISNUMBER(H2040),YEAR(H2040),"")</f>
        <v/>
      </c>
      <c r="Q2040" s="23">
        <f>IF(D2040="","",IF(COUNTIF(pl_chave,D2040)&gt;0,"No plano atual","Fora do plano: histórico preservado"))</f>
        <v/>
      </c>
      <c r="R2040" s="23">
        <f>IF(A2040&amp;B2040&amp;C2040="","",IF(A2040="","ERRO: falta ID do registro",IF(COUNTIF(ex_id,A2040)&gt;1,"ERRO: ID do registro duplicado",IF(NOT(ISNUMBER(H2040)),"ERRO: data realizada ausente ou inválida",IF(AND(ISNUMBER(pcmd_emissao),N(H2040)&gt;N(pcmd_emissao)),"Verificar: realizada após a emissão","OK")))))</f>
        <v/>
      </c>
      <c r="S2040" s="53" t="n"/>
    </row>
    <row r="2041">
      <c r="A2041" s="25" t="n"/>
      <c r="B2041" s="29" t="n"/>
      <c r="C2041" s="25" t="n"/>
      <c r="D2041" s="23">
        <f>IF(OR(B2041="",C2041=""),"",B2041&amp;"|"&amp;C2041)</f>
        <v/>
      </c>
      <c r="E2041" s="29" t="n"/>
      <c r="F2041" s="52" t="n"/>
      <c r="G2041" s="49" t="n"/>
      <c r="H2041" s="49" t="n"/>
      <c r="I2041" s="30">
        <f>IF(OR(D2041="",NOT(ISNUMBER(G2041))),"",D2041&amp;"|"&amp;YEAR(G2041)&amp;"-"&amp;RIGHT("0"&amp;MONTH(G2041),2)&amp;"-"&amp;RIGHT("0"&amp;DAY(G2041),2))</f>
        <v/>
      </c>
      <c r="J2041" s="52" t="n"/>
      <c r="K2041" s="25" t="n"/>
      <c r="L2041" s="29" t="n"/>
      <c r="M2041" s="25" t="n"/>
      <c r="N2041" s="25" t="n"/>
      <c r="O2041" s="23">
        <f>IF(A2041&amp;B2041&amp;C2041="","",IF(I2041="","Sem vínculo",IF(COUNTIF(oc_chave,I2041)&gt;0,"Vinculada","Previsão não encontrada")))</f>
        <v/>
      </c>
      <c r="P2041" s="39">
        <f>IF(ISNUMBER(H2041),YEAR(H2041),"")</f>
        <v/>
      </c>
      <c r="Q2041" s="23">
        <f>IF(D2041="","",IF(COUNTIF(pl_chave,D2041)&gt;0,"No plano atual","Fora do plano: histórico preservado"))</f>
        <v/>
      </c>
      <c r="R2041" s="23">
        <f>IF(A2041&amp;B2041&amp;C2041="","",IF(A2041="","ERRO: falta ID do registro",IF(COUNTIF(ex_id,A2041)&gt;1,"ERRO: ID do registro duplicado",IF(NOT(ISNUMBER(H2041)),"ERRO: data realizada ausente ou inválida",IF(AND(ISNUMBER(pcmd_emissao),N(H2041)&gt;N(pcmd_emissao)),"Verificar: realizada após a emissão","OK")))))</f>
        <v/>
      </c>
      <c r="S2041" s="53" t="n"/>
    </row>
    <row r="2042">
      <c r="A2042" s="25" t="n"/>
      <c r="B2042" s="29" t="n"/>
      <c r="C2042" s="25" t="n"/>
      <c r="D2042" s="23">
        <f>IF(OR(B2042="",C2042=""),"",B2042&amp;"|"&amp;C2042)</f>
        <v/>
      </c>
      <c r="E2042" s="29" t="n"/>
      <c r="F2042" s="52" t="n"/>
      <c r="G2042" s="49" t="n"/>
      <c r="H2042" s="49" t="n"/>
      <c r="I2042" s="30">
        <f>IF(OR(D2042="",NOT(ISNUMBER(G2042))),"",D2042&amp;"|"&amp;YEAR(G2042)&amp;"-"&amp;RIGHT("0"&amp;MONTH(G2042),2)&amp;"-"&amp;RIGHT("0"&amp;DAY(G2042),2))</f>
        <v/>
      </c>
      <c r="J2042" s="52" t="n"/>
      <c r="K2042" s="25" t="n"/>
      <c r="L2042" s="29" t="n"/>
      <c r="M2042" s="25" t="n"/>
      <c r="N2042" s="25" t="n"/>
      <c r="O2042" s="23">
        <f>IF(A2042&amp;B2042&amp;C2042="","",IF(I2042="","Sem vínculo",IF(COUNTIF(oc_chave,I2042)&gt;0,"Vinculada","Previsão não encontrada")))</f>
        <v/>
      </c>
      <c r="P2042" s="39">
        <f>IF(ISNUMBER(H2042),YEAR(H2042),"")</f>
        <v/>
      </c>
      <c r="Q2042" s="23">
        <f>IF(D2042="","",IF(COUNTIF(pl_chave,D2042)&gt;0,"No plano atual","Fora do plano: histórico preservado"))</f>
        <v/>
      </c>
      <c r="R2042" s="23">
        <f>IF(A2042&amp;B2042&amp;C2042="","",IF(A2042="","ERRO: falta ID do registro",IF(COUNTIF(ex_id,A2042)&gt;1,"ERRO: ID do registro duplicado",IF(NOT(ISNUMBER(H2042)),"ERRO: data realizada ausente ou inválida",IF(AND(ISNUMBER(pcmd_emissao),N(H2042)&gt;N(pcmd_emissao)),"Verificar: realizada após a emissão","OK")))))</f>
        <v/>
      </c>
      <c r="S2042" s="53" t="n"/>
    </row>
    <row r="2043">
      <c r="A2043" s="25" t="n"/>
      <c r="B2043" s="29" t="n"/>
      <c r="C2043" s="25" t="n"/>
      <c r="D2043" s="23">
        <f>IF(OR(B2043="",C2043=""),"",B2043&amp;"|"&amp;C2043)</f>
        <v/>
      </c>
      <c r="E2043" s="29" t="n"/>
      <c r="F2043" s="52" t="n"/>
      <c r="G2043" s="49" t="n"/>
      <c r="H2043" s="49" t="n"/>
      <c r="I2043" s="30">
        <f>IF(OR(D2043="",NOT(ISNUMBER(G2043))),"",D2043&amp;"|"&amp;YEAR(G2043)&amp;"-"&amp;RIGHT("0"&amp;MONTH(G2043),2)&amp;"-"&amp;RIGHT("0"&amp;DAY(G2043),2))</f>
        <v/>
      </c>
      <c r="J2043" s="52" t="n"/>
      <c r="K2043" s="25" t="n"/>
      <c r="L2043" s="29" t="n"/>
      <c r="M2043" s="25" t="n"/>
      <c r="N2043" s="25" t="n"/>
      <c r="O2043" s="23">
        <f>IF(A2043&amp;B2043&amp;C2043="","",IF(I2043="","Sem vínculo",IF(COUNTIF(oc_chave,I2043)&gt;0,"Vinculada","Previsão não encontrada")))</f>
        <v/>
      </c>
      <c r="P2043" s="39">
        <f>IF(ISNUMBER(H2043),YEAR(H2043),"")</f>
        <v/>
      </c>
      <c r="Q2043" s="23">
        <f>IF(D2043="","",IF(COUNTIF(pl_chave,D2043)&gt;0,"No plano atual","Fora do plano: histórico preservado"))</f>
        <v/>
      </c>
      <c r="R2043" s="23">
        <f>IF(A2043&amp;B2043&amp;C2043="","",IF(A2043="","ERRO: falta ID do registro",IF(COUNTIF(ex_id,A2043)&gt;1,"ERRO: ID do registro duplicado",IF(NOT(ISNUMBER(H2043)),"ERRO: data realizada ausente ou inválida",IF(AND(ISNUMBER(pcmd_emissao),N(H2043)&gt;N(pcmd_emissao)),"Verificar: realizada após a emissão","OK")))))</f>
        <v/>
      </c>
      <c r="S2043" s="53" t="n"/>
    </row>
    <row r="2044">
      <c r="A2044" s="25" t="n"/>
      <c r="B2044" s="29" t="n"/>
      <c r="C2044" s="25" t="n"/>
      <c r="D2044" s="23">
        <f>IF(OR(B2044="",C2044=""),"",B2044&amp;"|"&amp;C2044)</f>
        <v/>
      </c>
      <c r="E2044" s="29" t="n"/>
      <c r="F2044" s="52" t="n"/>
      <c r="G2044" s="49" t="n"/>
      <c r="H2044" s="49" t="n"/>
      <c r="I2044" s="30">
        <f>IF(OR(D2044="",NOT(ISNUMBER(G2044))),"",D2044&amp;"|"&amp;YEAR(G2044)&amp;"-"&amp;RIGHT("0"&amp;MONTH(G2044),2)&amp;"-"&amp;RIGHT("0"&amp;DAY(G2044),2))</f>
        <v/>
      </c>
      <c r="J2044" s="52" t="n"/>
      <c r="K2044" s="25" t="n"/>
      <c r="L2044" s="29" t="n"/>
      <c r="M2044" s="25" t="n"/>
      <c r="N2044" s="25" t="n"/>
      <c r="O2044" s="23">
        <f>IF(A2044&amp;B2044&amp;C2044="","",IF(I2044="","Sem vínculo",IF(COUNTIF(oc_chave,I2044)&gt;0,"Vinculada","Previsão não encontrada")))</f>
        <v/>
      </c>
      <c r="P2044" s="39">
        <f>IF(ISNUMBER(H2044),YEAR(H2044),"")</f>
        <v/>
      </c>
      <c r="Q2044" s="23">
        <f>IF(D2044="","",IF(COUNTIF(pl_chave,D2044)&gt;0,"No plano atual","Fora do plano: histórico preservado"))</f>
        <v/>
      </c>
      <c r="R2044" s="23">
        <f>IF(A2044&amp;B2044&amp;C2044="","",IF(A2044="","ERRO: falta ID do registro",IF(COUNTIF(ex_id,A2044)&gt;1,"ERRO: ID do registro duplicado",IF(NOT(ISNUMBER(H2044)),"ERRO: data realizada ausente ou inválida",IF(AND(ISNUMBER(pcmd_emissao),N(H2044)&gt;N(pcmd_emissao)),"Verificar: realizada após a emissão","OK")))))</f>
        <v/>
      </c>
      <c r="S2044" s="53" t="n"/>
    </row>
    <row r="2045">
      <c r="A2045" s="25" t="n"/>
      <c r="B2045" s="29" t="n"/>
      <c r="C2045" s="25" t="n"/>
      <c r="D2045" s="23">
        <f>IF(OR(B2045="",C2045=""),"",B2045&amp;"|"&amp;C2045)</f>
        <v/>
      </c>
      <c r="E2045" s="29" t="n"/>
      <c r="F2045" s="52" t="n"/>
      <c r="G2045" s="49" t="n"/>
      <c r="H2045" s="49" t="n"/>
      <c r="I2045" s="30">
        <f>IF(OR(D2045="",NOT(ISNUMBER(G2045))),"",D2045&amp;"|"&amp;YEAR(G2045)&amp;"-"&amp;RIGHT("0"&amp;MONTH(G2045),2)&amp;"-"&amp;RIGHT("0"&amp;DAY(G2045),2))</f>
        <v/>
      </c>
      <c r="J2045" s="52" t="n"/>
      <c r="K2045" s="25" t="n"/>
      <c r="L2045" s="29" t="n"/>
      <c r="M2045" s="25" t="n"/>
      <c r="N2045" s="25" t="n"/>
      <c r="O2045" s="23">
        <f>IF(A2045&amp;B2045&amp;C2045="","",IF(I2045="","Sem vínculo",IF(COUNTIF(oc_chave,I2045)&gt;0,"Vinculada","Previsão não encontrada")))</f>
        <v/>
      </c>
      <c r="P2045" s="39">
        <f>IF(ISNUMBER(H2045),YEAR(H2045),"")</f>
        <v/>
      </c>
      <c r="Q2045" s="23">
        <f>IF(D2045="","",IF(COUNTIF(pl_chave,D2045)&gt;0,"No plano atual","Fora do plano: histórico preservado"))</f>
        <v/>
      </c>
      <c r="R2045" s="23">
        <f>IF(A2045&amp;B2045&amp;C2045="","",IF(A2045="","ERRO: falta ID do registro",IF(COUNTIF(ex_id,A2045)&gt;1,"ERRO: ID do registro duplicado",IF(NOT(ISNUMBER(H2045)),"ERRO: data realizada ausente ou inválida",IF(AND(ISNUMBER(pcmd_emissao),N(H2045)&gt;N(pcmd_emissao)),"Verificar: realizada após a emissão","OK")))))</f>
        <v/>
      </c>
      <c r="S2045" s="53" t="n"/>
    </row>
    <row r="2046">
      <c r="A2046" s="25" t="n"/>
      <c r="B2046" s="29" t="n"/>
      <c r="C2046" s="25" t="n"/>
      <c r="D2046" s="23">
        <f>IF(OR(B2046="",C2046=""),"",B2046&amp;"|"&amp;C2046)</f>
        <v/>
      </c>
      <c r="E2046" s="29" t="n"/>
      <c r="F2046" s="52" t="n"/>
      <c r="G2046" s="49" t="n"/>
      <c r="H2046" s="49" t="n"/>
      <c r="I2046" s="30">
        <f>IF(OR(D2046="",NOT(ISNUMBER(G2046))),"",D2046&amp;"|"&amp;YEAR(G2046)&amp;"-"&amp;RIGHT("0"&amp;MONTH(G2046),2)&amp;"-"&amp;RIGHT("0"&amp;DAY(G2046),2))</f>
        <v/>
      </c>
      <c r="J2046" s="52" t="n"/>
      <c r="K2046" s="25" t="n"/>
      <c r="L2046" s="29" t="n"/>
      <c r="M2046" s="25" t="n"/>
      <c r="N2046" s="25" t="n"/>
      <c r="O2046" s="23">
        <f>IF(A2046&amp;B2046&amp;C2046="","",IF(I2046="","Sem vínculo",IF(COUNTIF(oc_chave,I2046)&gt;0,"Vinculada","Previsão não encontrada")))</f>
        <v/>
      </c>
      <c r="P2046" s="39">
        <f>IF(ISNUMBER(H2046),YEAR(H2046),"")</f>
        <v/>
      </c>
      <c r="Q2046" s="23">
        <f>IF(D2046="","",IF(COUNTIF(pl_chave,D2046)&gt;0,"No plano atual","Fora do plano: histórico preservado"))</f>
        <v/>
      </c>
      <c r="R2046" s="23">
        <f>IF(A2046&amp;B2046&amp;C2046="","",IF(A2046="","ERRO: falta ID do registro",IF(COUNTIF(ex_id,A2046)&gt;1,"ERRO: ID do registro duplicado",IF(NOT(ISNUMBER(H2046)),"ERRO: data realizada ausente ou inválida",IF(AND(ISNUMBER(pcmd_emissao),N(H2046)&gt;N(pcmd_emissao)),"Verificar: realizada após a emissão","OK")))))</f>
        <v/>
      </c>
      <c r="S2046" s="53" t="n"/>
    </row>
    <row r="2047">
      <c r="A2047" s="25" t="n"/>
      <c r="B2047" s="29" t="n"/>
      <c r="C2047" s="25" t="n"/>
      <c r="D2047" s="23">
        <f>IF(OR(B2047="",C2047=""),"",B2047&amp;"|"&amp;C2047)</f>
        <v/>
      </c>
      <c r="E2047" s="29" t="n"/>
      <c r="F2047" s="52" t="n"/>
      <c r="G2047" s="49" t="n"/>
      <c r="H2047" s="49" t="n"/>
      <c r="I2047" s="30">
        <f>IF(OR(D2047="",NOT(ISNUMBER(G2047))),"",D2047&amp;"|"&amp;YEAR(G2047)&amp;"-"&amp;RIGHT("0"&amp;MONTH(G2047),2)&amp;"-"&amp;RIGHT("0"&amp;DAY(G2047),2))</f>
        <v/>
      </c>
      <c r="J2047" s="52" t="n"/>
      <c r="K2047" s="25" t="n"/>
      <c r="L2047" s="29" t="n"/>
      <c r="M2047" s="25" t="n"/>
      <c r="N2047" s="25" t="n"/>
      <c r="O2047" s="23">
        <f>IF(A2047&amp;B2047&amp;C2047="","",IF(I2047="","Sem vínculo",IF(COUNTIF(oc_chave,I2047)&gt;0,"Vinculada","Previsão não encontrada")))</f>
        <v/>
      </c>
      <c r="P2047" s="39">
        <f>IF(ISNUMBER(H2047),YEAR(H2047),"")</f>
        <v/>
      </c>
      <c r="Q2047" s="23">
        <f>IF(D2047="","",IF(COUNTIF(pl_chave,D2047)&gt;0,"No plano atual","Fora do plano: histórico preservado"))</f>
        <v/>
      </c>
      <c r="R2047" s="23">
        <f>IF(A2047&amp;B2047&amp;C2047="","",IF(A2047="","ERRO: falta ID do registro",IF(COUNTIF(ex_id,A2047)&gt;1,"ERRO: ID do registro duplicado",IF(NOT(ISNUMBER(H2047)),"ERRO: data realizada ausente ou inválida",IF(AND(ISNUMBER(pcmd_emissao),N(H2047)&gt;N(pcmd_emissao)),"Verificar: realizada após a emissão","OK")))))</f>
        <v/>
      </c>
      <c r="S2047" s="53" t="n"/>
    </row>
    <row r="2048">
      <c r="A2048" s="25" t="n"/>
      <c r="B2048" s="29" t="n"/>
      <c r="C2048" s="25" t="n"/>
      <c r="D2048" s="23">
        <f>IF(OR(B2048="",C2048=""),"",B2048&amp;"|"&amp;C2048)</f>
        <v/>
      </c>
      <c r="E2048" s="29" t="n"/>
      <c r="F2048" s="52" t="n"/>
      <c r="G2048" s="49" t="n"/>
      <c r="H2048" s="49" t="n"/>
      <c r="I2048" s="30">
        <f>IF(OR(D2048="",NOT(ISNUMBER(G2048))),"",D2048&amp;"|"&amp;YEAR(G2048)&amp;"-"&amp;RIGHT("0"&amp;MONTH(G2048),2)&amp;"-"&amp;RIGHT("0"&amp;DAY(G2048),2))</f>
        <v/>
      </c>
      <c r="J2048" s="52" t="n"/>
      <c r="K2048" s="25" t="n"/>
      <c r="L2048" s="29" t="n"/>
      <c r="M2048" s="25" t="n"/>
      <c r="N2048" s="25" t="n"/>
      <c r="O2048" s="23">
        <f>IF(A2048&amp;B2048&amp;C2048="","",IF(I2048="","Sem vínculo",IF(COUNTIF(oc_chave,I2048)&gt;0,"Vinculada","Previsão não encontrada")))</f>
        <v/>
      </c>
      <c r="P2048" s="39">
        <f>IF(ISNUMBER(H2048),YEAR(H2048),"")</f>
        <v/>
      </c>
      <c r="Q2048" s="23">
        <f>IF(D2048="","",IF(COUNTIF(pl_chave,D2048)&gt;0,"No plano atual","Fora do plano: histórico preservado"))</f>
        <v/>
      </c>
      <c r="R2048" s="23">
        <f>IF(A2048&amp;B2048&amp;C2048="","",IF(A2048="","ERRO: falta ID do registro",IF(COUNTIF(ex_id,A2048)&gt;1,"ERRO: ID do registro duplicado",IF(NOT(ISNUMBER(H2048)),"ERRO: data realizada ausente ou inválida",IF(AND(ISNUMBER(pcmd_emissao),N(H2048)&gt;N(pcmd_emissao)),"Verificar: realizada após a emissão","OK")))))</f>
        <v/>
      </c>
      <c r="S2048" s="53" t="n"/>
    </row>
    <row r="2049">
      <c r="A2049" s="25" t="n"/>
      <c r="B2049" s="29" t="n"/>
      <c r="C2049" s="25" t="n"/>
      <c r="D2049" s="23">
        <f>IF(OR(B2049="",C2049=""),"",B2049&amp;"|"&amp;C2049)</f>
        <v/>
      </c>
      <c r="E2049" s="29" t="n"/>
      <c r="F2049" s="52" t="n"/>
      <c r="G2049" s="49" t="n"/>
      <c r="H2049" s="49" t="n"/>
      <c r="I2049" s="30">
        <f>IF(OR(D2049="",NOT(ISNUMBER(G2049))),"",D2049&amp;"|"&amp;YEAR(G2049)&amp;"-"&amp;RIGHT("0"&amp;MONTH(G2049),2)&amp;"-"&amp;RIGHT("0"&amp;DAY(G2049),2))</f>
        <v/>
      </c>
      <c r="J2049" s="52" t="n"/>
      <c r="K2049" s="25" t="n"/>
      <c r="L2049" s="29" t="n"/>
      <c r="M2049" s="25" t="n"/>
      <c r="N2049" s="25" t="n"/>
      <c r="O2049" s="23">
        <f>IF(A2049&amp;B2049&amp;C2049="","",IF(I2049="","Sem vínculo",IF(COUNTIF(oc_chave,I2049)&gt;0,"Vinculada","Previsão não encontrada")))</f>
        <v/>
      </c>
      <c r="P2049" s="39">
        <f>IF(ISNUMBER(H2049),YEAR(H2049),"")</f>
        <v/>
      </c>
      <c r="Q2049" s="23">
        <f>IF(D2049="","",IF(COUNTIF(pl_chave,D2049)&gt;0,"No plano atual","Fora do plano: histórico preservado"))</f>
        <v/>
      </c>
      <c r="R2049" s="23">
        <f>IF(A2049&amp;B2049&amp;C2049="","",IF(A2049="","ERRO: falta ID do registro",IF(COUNTIF(ex_id,A2049)&gt;1,"ERRO: ID do registro duplicado",IF(NOT(ISNUMBER(H2049)),"ERRO: data realizada ausente ou inválida",IF(AND(ISNUMBER(pcmd_emissao),N(H2049)&gt;N(pcmd_emissao)),"Verificar: realizada após a emissão","OK")))))</f>
        <v/>
      </c>
      <c r="S2049" s="53" t="n"/>
    </row>
    <row r="2050">
      <c r="A2050" s="25" t="n"/>
      <c r="B2050" s="29" t="n"/>
      <c r="C2050" s="25" t="n"/>
      <c r="D2050" s="23">
        <f>IF(OR(B2050="",C2050=""),"",B2050&amp;"|"&amp;C2050)</f>
        <v/>
      </c>
      <c r="E2050" s="29" t="n"/>
      <c r="F2050" s="52" t="n"/>
      <c r="G2050" s="49" t="n"/>
      <c r="H2050" s="49" t="n"/>
      <c r="I2050" s="30">
        <f>IF(OR(D2050="",NOT(ISNUMBER(G2050))),"",D2050&amp;"|"&amp;YEAR(G2050)&amp;"-"&amp;RIGHT("0"&amp;MONTH(G2050),2)&amp;"-"&amp;RIGHT("0"&amp;DAY(G2050),2))</f>
        <v/>
      </c>
      <c r="J2050" s="52" t="n"/>
      <c r="K2050" s="25" t="n"/>
      <c r="L2050" s="29" t="n"/>
      <c r="M2050" s="25" t="n"/>
      <c r="N2050" s="25" t="n"/>
      <c r="O2050" s="23">
        <f>IF(A2050&amp;B2050&amp;C2050="","",IF(I2050="","Sem vínculo",IF(COUNTIF(oc_chave,I2050)&gt;0,"Vinculada","Previsão não encontrada")))</f>
        <v/>
      </c>
      <c r="P2050" s="39">
        <f>IF(ISNUMBER(H2050),YEAR(H2050),"")</f>
        <v/>
      </c>
      <c r="Q2050" s="23">
        <f>IF(D2050="","",IF(COUNTIF(pl_chave,D2050)&gt;0,"No plano atual","Fora do plano: histórico preservado"))</f>
        <v/>
      </c>
      <c r="R2050" s="23">
        <f>IF(A2050&amp;B2050&amp;C2050="","",IF(A2050="","ERRO: falta ID do registro",IF(COUNTIF(ex_id,A2050)&gt;1,"ERRO: ID do registro duplicado",IF(NOT(ISNUMBER(H2050)),"ERRO: data realizada ausente ou inválida",IF(AND(ISNUMBER(pcmd_emissao),N(H2050)&gt;N(pcmd_emissao)),"Verificar: realizada após a emissão","OK")))))</f>
        <v/>
      </c>
      <c r="S2050" s="53" t="n"/>
    </row>
    <row r="2051">
      <c r="A2051" s="25" t="n"/>
      <c r="B2051" s="29" t="n"/>
      <c r="C2051" s="25" t="n"/>
      <c r="D2051" s="23">
        <f>IF(OR(B2051="",C2051=""),"",B2051&amp;"|"&amp;C2051)</f>
        <v/>
      </c>
      <c r="E2051" s="29" t="n"/>
      <c r="F2051" s="52" t="n"/>
      <c r="G2051" s="49" t="n"/>
      <c r="H2051" s="49" t="n"/>
      <c r="I2051" s="30">
        <f>IF(OR(D2051="",NOT(ISNUMBER(G2051))),"",D2051&amp;"|"&amp;YEAR(G2051)&amp;"-"&amp;RIGHT("0"&amp;MONTH(G2051),2)&amp;"-"&amp;RIGHT("0"&amp;DAY(G2051),2))</f>
        <v/>
      </c>
      <c r="J2051" s="52" t="n"/>
      <c r="K2051" s="25" t="n"/>
      <c r="L2051" s="29" t="n"/>
      <c r="M2051" s="25" t="n"/>
      <c r="N2051" s="25" t="n"/>
      <c r="O2051" s="23">
        <f>IF(A2051&amp;B2051&amp;C2051="","",IF(I2051="","Sem vínculo",IF(COUNTIF(oc_chave,I2051)&gt;0,"Vinculada","Previsão não encontrada")))</f>
        <v/>
      </c>
      <c r="P2051" s="39">
        <f>IF(ISNUMBER(H2051),YEAR(H2051),"")</f>
        <v/>
      </c>
      <c r="Q2051" s="23">
        <f>IF(D2051="","",IF(COUNTIF(pl_chave,D2051)&gt;0,"No plano atual","Fora do plano: histórico preservado"))</f>
        <v/>
      </c>
      <c r="R2051" s="23">
        <f>IF(A2051&amp;B2051&amp;C2051="","",IF(A2051="","ERRO: falta ID do registro",IF(COUNTIF(ex_id,A2051)&gt;1,"ERRO: ID do registro duplicado",IF(NOT(ISNUMBER(H2051)),"ERRO: data realizada ausente ou inválida",IF(AND(ISNUMBER(pcmd_emissao),N(H2051)&gt;N(pcmd_emissao)),"Verificar: realizada após a emissão","OK")))))</f>
        <v/>
      </c>
      <c r="S2051" s="53" t="n"/>
    </row>
    <row r="2052">
      <c r="A2052" s="25" t="n"/>
      <c r="B2052" s="29" t="n"/>
      <c r="C2052" s="25" t="n"/>
      <c r="D2052" s="23">
        <f>IF(OR(B2052="",C2052=""),"",B2052&amp;"|"&amp;C2052)</f>
        <v/>
      </c>
      <c r="E2052" s="29" t="n"/>
      <c r="F2052" s="52" t="n"/>
      <c r="G2052" s="49" t="n"/>
      <c r="H2052" s="49" t="n"/>
      <c r="I2052" s="30">
        <f>IF(OR(D2052="",NOT(ISNUMBER(G2052))),"",D2052&amp;"|"&amp;YEAR(G2052)&amp;"-"&amp;RIGHT("0"&amp;MONTH(G2052),2)&amp;"-"&amp;RIGHT("0"&amp;DAY(G2052),2))</f>
        <v/>
      </c>
      <c r="J2052" s="52" t="n"/>
      <c r="K2052" s="25" t="n"/>
      <c r="L2052" s="29" t="n"/>
      <c r="M2052" s="25" t="n"/>
      <c r="N2052" s="25" t="n"/>
      <c r="O2052" s="23">
        <f>IF(A2052&amp;B2052&amp;C2052="","",IF(I2052="","Sem vínculo",IF(COUNTIF(oc_chave,I2052)&gt;0,"Vinculada","Previsão não encontrada")))</f>
        <v/>
      </c>
      <c r="P2052" s="39">
        <f>IF(ISNUMBER(H2052),YEAR(H2052),"")</f>
        <v/>
      </c>
      <c r="Q2052" s="23">
        <f>IF(D2052="","",IF(COUNTIF(pl_chave,D2052)&gt;0,"No plano atual","Fora do plano: histórico preservado"))</f>
        <v/>
      </c>
      <c r="R2052" s="23">
        <f>IF(A2052&amp;B2052&amp;C2052="","",IF(A2052="","ERRO: falta ID do registro",IF(COUNTIF(ex_id,A2052)&gt;1,"ERRO: ID do registro duplicado",IF(NOT(ISNUMBER(H2052)),"ERRO: data realizada ausente ou inválida",IF(AND(ISNUMBER(pcmd_emissao),N(H2052)&gt;N(pcmd_emissao)),"Verificar: realizada após a emissão","OK")))))</f>
        <v/>
      </c>
      <c r="S2052" s="53" t="n"/>
    </row>
    <row r="2053">
      <c r="A2053" s="25" t="n"/>
      <c r="B2053" s="29" t="n"/>
      <c r="C2053" s="25" t="n"/>
      <c r="D2053" s="23">
        <f>IF(OR(B2053="",C2053=""),"",B2053&amp;"|"&amp;C2053)</f>
        <v/>
      </c>
      <c r="E2053" s="29" t="n"/>
      <c r="F2053" s="52" t="n"/>
      <c r="G2053" s="49" t="n"/>
      <c r="H2053" s="49" t="n"/>
      <c r="I2053" s="30">
        <f>IF(OR(D2053="",NOT(ISNUMBER(G2053))),"",D2053&amp;"|"&amp;YEAR(G2053)&amp;"-"&amp;RIGHT("0"&amp;MONTH(G2053),2)&amp;"-"&amp;RIGHT("0"&amp;DAY(G2053),2))</f>
        <v/>
      </c>
      <c r="J2053" s="52" t="n"/>
      <c r="K2053" s="25" t="n"/>
      <c r="L2053" s="29" t="n"/>
      <c r="M2053" s="25" t="n"/>
      <c r="N2053" s="25" t="n"/>
      <c r="O2053" s="23">
        <f>IF(A2053&amp;B2053&amp;C2053="","",IF(I2053="","Sem vínculo",IF(COUNTIF(oc_chave,I2053)&gt;0,"Vinculada","Previsão não encontrada")))</f>
        <v/>
      </c>
      <c r="P2053" s="39">
        <f>IF(ISNUMBER(H2053),YEAR(H2053),"")</f>
        <v/>
      </c>
      <c r="Q2053" s="23">
        <f>IF(D2053="","",IF(COUNTIF(pl_chave,D2053)&gt;0,"No plano atual","Fora do plano: histórico preservado"))</f>
        <v/>
      </c>
      <c r="R2053" s="23">
        <f>IF(A2053&amp;B2053&amp;C2053="","",IF(A2053="","ERRO: falta ID do registro",IF(COUNTIF(ex_id,A2053)&gt;1,"ERRO: ID do registro duplicado",IF(NOT(ISNUMBER(H2053)),"ERRO: data realizada ausente ou inválida",IF(AND(ISNUMBER(pcmd_emissao),N(H2053)&gt;N(pcmd_emissao)),"Verificar: realizada após a emissão","OK")))))</f>
        <v/>
      </c>
      <c r="S2053" s="53" t="n"/>
    </row>
    <row r="2054">
      <c r="A2054" s="25" t="n"/>
      <c r="B2054" s="29" t="n"/>
      <c r="C2054" s="25" t="n"/>
      <c r="D2054" s="23">
        <f>IF(OR(B2054="",C2054=""),"",B2054&amp;"|"&amp;C2054)</f>
        <v/>
      </c>
      <c r="E2054" s="29" t="n"/>
      <c r="F2054" s="52" t="n"/>
      <c r="G2054" s="49" t="n"/>
      <c r="H2054" s="49" t="n"/>
      <c r="I2054" s="30">
        <f>IF(OR(D2054="",NOT(ISNUMBER(G2054))),"",D2054&amp;"|"&amp;YEAR(G2054)&amp;"-"&amp;RIGHT("0"&amp;MONTH(G2054),2)&amp;"-"&amp;RIGHT("0"&amp;DAY(G2054),2))</f>
        <v/>
      </c>
      <c r="J2054" s="52" t="n"/>
      <c r="K2054" s="25" t="n"/>
      <c r="L2054" s="29" t="n"/>
      <c r="M2054" s="25" t="n"/>
      <c r="N2054" s="25" t="n"/>
      <c r="O2054" s="23">
        <f>IF(A2054&amp;B2054&amp;C2054="","",IF(I2054="","Sem vínculo",IF(COUNTIF(oc_chave,I2054)&gt;0,"Vinculada","Previsão não encontrada")))</f>
        <v/>
      </c>
      <c r="P2054" s="39">
        <f>IF(ISNUMBER(H2054),YEAR(H2054),"")</f>
        <v/>
      </c>
      <c r="Q2054" s="23">
        <f>IF(D2054="","",IF(COUNTIF(pl_chave,D2054)&gt;0,"No plano atual","Fora do plano: histórico preservado"))</f>
        <v/>
      </c>
      <c r="R2054" s="23">
        <f>IF(A2054&amp;B2054&amp;C2054="","",IF(A2054="","ERRO: falta ID do registro",IF(COUNTIF(ex_id,A2054)&gt;1,"ERRO: ID do registro duplicado",IF(NOT(ISNUMBER(H2054)),"ERRO: data realizada ausente ou inválida",IF(AND(ISNUMBER(pcmd_emissao),N(H2054)&gt;N(pcmd_emissao)),"Verificar: realizada após a emissão","OK")))))</f>
        <v/>
      </c>
      <c r="S2054" s="53" t="n"/>
    </row>
    <row r="2055">
      <c r="A2055" s="25" t="n"/>
      <c r="B2055" s="29" t="n"/>
      <c r="C2055" s="25" t="n"/>
      <c r="D2055" s="23">
        <f>IF(OR(B2055="",C2055=""),"",B2055&amp;"|"&amp;C2055)</f>
        <v/>
      </c>
      <c r="E2055" s="29" t="n"/>
      <c r="F2055" s="52" t="n"/>
      <c r="G2055" s="49" t="n"/>
      <c r="H2055" s="49" t="n"/>
      <c r="I2055" s="30">
        <f>IF(OR(D2055="",NOT(ISNUMBER(G2055))),"",D2055&amp;"|"&amp;YEAR(G2055)&amp;"-"&amp;RIGHT("0"&amp;MONTH(G2055),2)&amp;"-"&amp;RIGHT("0"&amp;DAY(G2055),2))</f>
        <v/>
      </c>
      <c r="J2055" s="52" t="n"/>
      <c r="K2055" s="25" t="n"/>
      <c r="L2055" s="29" t="n"/>
      <c r="M2055" s="25" t="n"/>
      <c r="N2055" s="25" t="n"/>
      <c r="O2055" s="23">
        <f>IF(A2055&amp;B2055&amp;C2055="","",IF(I2055="","Sem vínculo",IF(COUNTIF(oc_chave,I2055)&gt;0,"Vinculada","Previsão não encontrada")))</f>
        <v/>
      </c>
      <c r="P2055" s="39">
        <f>IF(ISNUMBER(H2055),YEAR(H2055),"")</f>
        <v/>
      </c>
      <c r="Q2055" s="23">
        <f>IF(D2055="","",IF(COUNTIF(pl_chave,D2055)&gt;0,"No plano atual","Fora do plano: histórico preservado"))</f>
        <v/>
      </c>
      <c r="R2055" s="23">
        <f>IF(A2055&amp;B2055&amp;C2055="","",IF(A2055="","ERRO: falta ID do registro",IF(COUNTIF(ex_id,A2055)&gt;1,"ERRO: ID do registro duplicado",IF(NOT(ISNUMBER(H2055)),"ERRO: data realizada ausente ou inválida",IF(AND(ISNUMBER(pcmd_emissao),N(H2055)&gt;N(pcmd_emissao)),"Verificar: realizada após a emissão","OK")))))</f>
        <v/>
      </c>
      <c r="S2055" s="53" t="n"/>
    </row>
    <row r="2056">
      <c r="A2056" s="25" t="n"/>
      <c r="B2056" s="29" t="n"/>
      <c r="C2056" s="25" t="n"/>
      <c r="D2056" s="23">
        <f>IF(OR(B2056="",C2056=""),"",B2056&amp;"|"&amp;C2056)</f>
        <v/>
      </c>
      <c r="E2056" s="29" t="n"/>
      <c r="F2056" s="52" t="n"/>
      <c r="G2056" s="49" t="n"/>
      <c r="H2056" s="49" t="n"/>
      <c r="I2056" s="30">
        <f>IF(OR(D2056="",NOT(ISNUMBER(G2056))),"",D2056&amp;"|"&amp;YEAR(G2056)&amp;"-"&amp;RIGHT("0"&amp;MONTH(G2056),2)&amp;"-"&amp;RIGHT("0"&amp;DAY(G2056),2))</f>
        <v/>
      </c>
      <c r="J2056" s="52" t="n"/>
      <c r="K2056" s="25" t="n"/>
      <c r="L2056" s="29" t="n"/>
      <c r="M2056" s="25" t="n"/>
      <c r="N2056" s="25" t="n"/>
      <c r="O2056" s="23">
        <f>IF(A2056&amp;B2056&amp;C2056="","",IF(I2056="","Sem vínculo",IF(COUNTIF(oc_chave,I2056)&gt;0,"Vinculada","Previsão não encontrada")))</f>
        <v/>
      </c>
      <c r="P2056" s="39">
        <f>IF(ISNUMBER(H2056),YEAR(H2056),"")</f>
        <v/>
      </c>
      <c r="Q2056" s="23">
        <f>IF(D2056="","",IF(COUNTIF(pl_chave,D2056)&gt;0,"No plano atual","Fora do plano: histórico preservado"))</f>
        <v/>
      </c>
      <c r="R2056" s="23">
        <f>IF(A2056&amp;B2056&amp;C2056="","",IF(A2056="","ERRO: falta ID do registro",IF(COUNTIF(ex_id,A2056)&gt;1,"ERRO: ID do registro duplicado",IF(NOT(ISNUMBER(H2056)),"ERRO: data realizada ausente ou inválida",IF(AND(ISNUMBER(pcmd_emissao),N(H2056)&gt;N(pcmd_emissao)),"Verificar: realizada após a emissão","OK")))))</f>
        <v/>
      </c>
      <c r="S2056" s="53" t="n"/>
    </row>
    <row r="2057">
      <c r="A2057" s="25" t="n"/>
      <c r="B2057" s="29" t="n"/>
      <c r="C2057" s="25" t="n"/>
      <c r="D2057" s="23">
        <f>IF(OR(B2057="",C2057=""),"",B2057&amp;"|"&amp;C2057)</f>
        <v/>
      </c>
      <c r="E2057" s="29" t="n"/>
      <c r="F2057" s="52" t="n"/>
      <c r="G2057" s="49" t="n"/>
      <c r="H2057" s="49" t="n"/>
      <c r="I2057" s="30">
        <f>IF(OR(D2057="",NOT(ISNUMBER(G2057))),"",D2057&amp;"|"&amp;YEAR(G2057)&amp;"-"&amp;RIGHT("0"&amp;MONTH(G2057),2)&amp;"-"&amp;RIGHT("0"&amp;DAY(G2057),2))</f>
        <v/>
      </c>
      <c r="J2057" s="52" t="n"/>
      <c r="K2057" s="25" t="n"/>
      <c r="L2057" s="29" t="n"/>
      <c r="M2057" s="25" t="n"/>
      <c r="N2057" s="25" t="n"/>
      <c r="O2057" s="23">
        <f>IF(A2057&amp;B2057&amp;C2057="","",IF(I2057="","Sem vínculo",IF(COUNTIF(oc_chave,I2057)&gt;0,"Vinculada","Previsão não encontrada")))</f>
        <v/>
      </c>
      <c r="P2057" s="39">
        <f>IF(ISNUMBER(H2057),YEAR(H2057),"")</f>
        <v/>
      </c>
      <c r="Q2057" s="23">
        <f>IF(D2057="","",IF(COUNTIF(pl_chave,D2057)&gt;0,"No plano atual","Fora do plano: histórico preservado"))</f>
        <v/>
      </c>
      <c r="R2057" s="23">
        <f>IF(A2057&amp;B2057&amp;C2057="","",IF(A2057="","ERRO: falta ID do registro",IF(COUNTIF(ex_id,A2057)&gt;1,"ERRO: ID do registro duplicado",IF(NOT(ISNUMBER(H2057)),"ERRO: data realizada ausente ou inválida",IF(AND(ISNUMBER(pcmd_emissao),N(H2057)&gt;N(pcmd_emissao)),"Verificar: realizada após a emissão","OK")))))</f>
        <v/>
      </c>
      <c r="S2057" s="53" t="n"/>
    </row>
    <row r="2058">
      <c r="A2058" s="25" t="n"/>
      <c r="B2058" s="29" t="n"/>
      <c r="C2058" s="25" t="n"/>
      <c r="D2058" s="23">
        <f>IF(OR(B2058="",C2058=""),"",B2058&amp;"|"&amp;C2058)</f>
        <v/>
      </c>
      <c r="E2058" s="29" t="n"/>
      <c r="F2058" s="52" t="n"/>
      <c r="G2058" s="49" t="n"/>
      <c r="H2058" s="49" t="n"/>
      <c r="I2058" s="30">
        <f>IF(OR(D2058="",NOT(ISNUMBER(G2058))),"",D2058&amp;"|"&amp;YEAR(G2058)&amp;"-"&amp;RIGHT("0"&amp;MONTH(G2058),2)&amp;"-"&amp;RIGHT("0"&amp;DAY(G2058),2))</f>
        <v/>
      </c>
      <c r="J2058" s="52" t="n"/>
      <c r="K2058" s="25" t="n"/>
      <c r="L2058" s="29" t="n"/>
      <c r="M2058" s="25" t="n"/>
      <c r="N2058" s="25" t="n"/>
      <c r="O2058" s="23">
        <f>IF(A2058&amp;B2058&amp;C2058="","",IF(I2058="","Sem vínculo",IF(COUNTIF(oc_chave,I2058)&gt;0,"Vinculada","Previsão não encontrada")))</f>
        <v/>
      </c>
      <c r="P2058" s="39">
        <f>IF(ISNUMBER(H2058),YEAR(H2058),"")</f>
        <v/>
      </c>
      <c r="Q2058" s="23">
        <f>IF(D2058="","",IF(COUNTIF(pl_chave,D2058)&gt;0,"No plano atual","Fora do plano: histórico preservado"))</f>
        <v/>
      </c>
      <c r="R2058" s="23">
        <f>IF(A2058&amp;B2058&amp;C2058="","",IF(A2058="","ERRO: falta ID do registro",IF(COUNTIF(ex_id,A2058)&gt;1,"ERRO: ID do registro duplicado",IF(NOT(ISNUMBER(H2058)),"ERRO: data realizada ausente ou inválida",IF(AND(ISNUMBER(pcmd_emissao),N(H2058)&gt;N(pcmd_emissao)),"Verificar: realizada após a emissão","OK")))))</f>
        <v/>
      </c>
      <c r="S2058" s="53" t="n"/>
    </row>
    <row r="2059">
      <c r="A2059" s="25" t="n"/>
      <c r="B2059" s="29" t="n"/>
      <c r="C2059" s="25" t="n"/>
      <c r="D2059" s="23">
        <f>IF(OR(B2059="",C2059=""),"",B2059&amp;"|"&amp;C2059)</f>
        <v/>
      </c>
      <c r="E2059" s="29" t="n"/>
      <c r="F2059" s="52" t="n"/>
      <c r="G2059" s="49" t="n"/>
      <c r="H2059" s="49" t="n"/>
      <c r="I2059" s="30">
        <f>IF(OR(D2059="",NOT(ISNUMBER(G2059))),"",D2059&amp;"|"&amp;YEAR(G2059)&amp;"-"&amp;RIGHT("0"&amp;MONTH(G2059),2)&amp;"-"&amp;RIGHT("0"&amp;DAY(G2059),2))</f>
        <v/>
      </c>
      <c r="J2059" s="52" t="n"/>
      <c r="K2059" s="25" t="n"/>
      <c r="L2059" s="29" t="n"/>
      <c r="M2059" s="25" t="n"/>
      <c r="N2059" s="25" t="n"/>
      <c r="O2059" s="23">
        <f>IF(A2059&amp;B2059&amp;C2059="","",IF(I2059="","Sem vínculo",IF(COUNTIF(oc_chave,I2059)&gt;0,"Vinculada","Previsão não encontrada")))</f>
        <v/>
      </c>
      <c r="P2059" s="39">
        <f>IF(ISNUMBER(H2059),YEAR(H2059),"")</f>
        <v/>
      </c>
      <c r="Q2059" s="23">
        <f>IF(D2059="","",IF(COUNTIF(pl_chave,D2059)&gt;0,"No plano atual","Fora do plano: histórico preservado"))</f>
        <v/>
      </c>
      <c r="R2059" s="23">
        <f>IF(A2059&amp;B2059&amp;C2059="","",IF(A2059="","ERRO: falta ID do registro",IF(COUNTIF(ex_id,A2059)&gt;1,"ERRO: ID do registro duplicado",IF(NOT(ISNUMBER(H2059)),"ERRO: data realizada ausente ou inválida",IF(AND(ISNUMBER(pcmd_emissao),N(H2059)&gt;N(pcmd_emissao)),"Verificar: realizada após a emissão","OK")))))</f>
        <v/>
      </c>
      <c r="S2059" s="53" t="n"/>
    </row>
    <row r="2060">
      <c r="A2060" s="25" t="n"/>
      <c r="B2060" s="29" t="n"/>
      <c r="C2060" s="25" t="n"/>
      <c r="D2060" s="23">
        <f>IF(OR(B2060="",C2060=""),"",B2060&amp;"|"&amp;C2060)</f>
        <v/>
      </c>
      <c r="E2060" s="29" t="n"/>
      <c r="F2060" s="52" t="n"/>
      <c r="G2060" s="49" t="n"/>
      <c r="H2060" s="49" t="n"/>
      <c r="I2060" s="30">
        <f>IF(OR(D2060="",NOT(ISNUMBER(G2060))),"",D2060&amp;"|"&amp;YEAR(G2060)&amp;"-"&amp;RIGHT("0"&amp;MONTH(G2060),2)&amp;"-"&amp;RIGHT("0"&amp;DAY(G2060),2))</f>
        <v/>
      </c>
      <c r="J2060" s="52" t="n"/>
      <c r="K2060" s="25" t="n"/>
      <c r="L2060" s="29" t="n"/>
      <c r="M2060" s="25" t="n"/>
      <c r="N2060" s="25" t="n"/>
      <c r="O2060" s="23">
        <f>IF(A2060&amp;B2060&amp;C2060="","",IF(I2060="","Sem vínculo",IF(COUNTIF(oc_chave,I2060)&gt;0,"Vinculada","Previsão não encontrada")))</f>
        <v/>
      </c>
      <c r="P2060" s="39">
        <f>IF(ISNUMBER(H2060),YEAR(H2060),"")</f>
        <v/>
      </c>
      <c r="Q2060" s="23">
        <f>IF(D2060="","",IF(COUNTIF(pl_chave,D2060)&gt;0,"No plano atual","Fora do plano: histórico preservado"))</f>
        <v/>
      </c>
      <c r="R2060" s="23">
        <f>IF(A2060&amp;B2060&amp;C2060="","",IF(A2060="","ERRO: falta ID do registro",IF(COUNTIF(ex_id,A2060)&gt;1,"ERRO: ID do registro duplicado",IF(NOT(ISNUMBER(H2060)),"ERRO: data realizada ausente ou inválida",IF(AND(ISNUMBER(pcmd_emissao),N(H2060)&gt;N(pcmd_emissao)),"Verificar: realizada após a emissão","OK")))))</f>
        <v/>
      </c>
      <c r="S2060" s="53" t="n"/>
    </row>
    <row r="2061">
      <c r="A2061" s="25" t="n"/>
      <c r="B2061" s="29" t="n"/>
      <c r="C2061" s="25" t="n"/>
      <c r="D2061" s="23">
        <f>IF(OR(B2061="",C2061=""),"",B2061&amp;"|"&amp;C2061)</f>
        <v/>
      </c>
      <c r="E2061" s="29" t="n"/>
      <c r="F2061" s="52" t="n"/>
      <c r="G2061" s="49" t="n"/>
      <c r="H2061" s="49" t="n"/>
      <c r="I2061" s="30">
        <f>IF(OR(D2061="",NOT(ISNUMBER(G2061))),"",D2061&amp;"|"&amp;YEAR(G2061)&amp;"-"&amp;RIGHT("0"&amp;MONTH(G2061),2)&amp;"-"&amp;RIGHT("0"&amp;DAY(G2061),2))</f>
        <v/>
      </c>
      <c r="J2061" s="52" t="n"/>
      <c r="K2061" s="25" t="n"/>
      <c r="L2061" s="29" t="n"/>
      <c r="M2061" s="25" t="n"/>
      <c r="N2061" s="25" t="n"/>
      <c r="O2061" s="23">
        <f>IF(A2061&amp;B2061&amp;C2061="","",IF(I2061="","Sem vínculo",IF(COUNTIF(oc_chave,I2061)&gt;0,"Vinculada","Previsão não encontrada")))</f>
        <v/>
      </c>
      <c r="P2061" s="39">
        <f>IF(ISNUMBER(H2061),YEAR(H2061),"")</f>
        <v/>
      </c>
      <c r="Q2061" s="23">
        <f>IF(D2061="","",IF(COUNTIF(pl_chave,D2061)&gt;0,"No plano atual","Fora do plano: histórico preservado"))</f>
        <v/>
      </c>
      <c r="R2061" s="23">
        <f>IF(A2061&amp;B2061&amp;C2061="","",IF(A2061="","ERRO: falta ID do registro",IF(COUNTIF(ex_id,A2061)&gt;1,"ERRO: ID do registro duplicado",IF(NOT(ISNUMBER(H2061)),"ERRO: data realizada ausente ou inválida",IF(AND(ISNUMBER(pcmd_emissao),N(H2061)&gt;N(pcmd_emissao)),"Verificar: realizada após a emissão","OK")))))</f>
        <v/>
      </c>
      <c r="S2061" s="53" t="n"/>
    </row>
    <row r="2062">
      <c r="A2062" s="25" t="n"/>
      <c r="B2062" s="29" t="n"/>
      <c r="C2062" s="25" t="n"/>
      <c r="D2062" s="23">
        <f>IF(OR(B2062="",C2062=""),"",B2062&amp;"|"&amp;C2062)</f>
        <v/>
      </c>
      <c r="E2062" s="29" t="n"/>
      <c r="F2062" s="52" t="n"/>
      <c r="G2062" s="49" t="n"/>
      <c r="H2062" s="49" t="n"/>
      <c r="I2062" s="30">
        <f>IF(OR(D2062="",NOT(ISNUMBER(G2062))),"",D2062&amp;"|"&amp;YEAR(G2062)&amp;"-"&amp;RIGHT("0"&amp;MONTH(G2062),2)&amp;"-"&amp;RIGHT("0"&amp;DAY(G2062),2))</f>
        <v/>
      </c>
      <c r="J2062" s="52" t="n"/>
      <c r="K2062" s="25" t="n"/>
      <c r="L2062" s="29" t="n"/>
      <c r="M2062" s="25" t="n"/>
      <c r="N2062" s="25" t="n"/>
      <c r="O2062" s="23">
        <f>IF(A2062&amp;B2062&amp;C2062="","",IF(I2062="","Sem vínculo",IF(COUNTIF(oc_chave,I2062)&gt;0,"Vinculada","Previsão não encontrada")))</f>
        <v/>
      </c>
      <c r="P2062" s="39">
        <f>IF(ISNUMBER(H2062),YEAR(H2062),"")</f>
        <v/>
      </c>
      <c r="Q2062" s="23">
        <f>IF(D2062="","",IF(COUNTIF(pl_chave,D2062)&gt;0,"No plano atual","Fora do plano: histórico preservado"))</f>
        <v/>
      </c>
      <c r="R2062" s="23">
        <f>IF(A2062&amp;B2062&amp;C2062="","",IF(A2062="","ERRO: falta ID do registro",IF(COUNTIF(ex_id,A2062)&gt;1,"ERRO: ID do registro duplicado",IF(NOT(ISNUMBER(H2062)),"ERRO: data realizada ausente ou inválida",IF(AND(ISNUMBER(pcmd_emissao),N(H2062)&gt;N(pcmd_emissao)),"Verificar: realizada após a emissão","OK")))))</f>
        <v/>
      </c>
      <c r="S2062" s="53" t="n"/>
    </row>
    <row r="2063">
      <c r="A2063" s="25" t="n"/>
      <c r="B2063" s="29" t="n"/>
      <c r="C2063" s="25" t="n"/>
      <c r="D2063" s="23">
        <f>IF(OR(B2063="",C2063=""),"",B2063&amp;"|"&amp;C2063)</f>
        <v/>
      </c>
      <c r="E2063" s="29" t="n"/>
      <c r="F2063" s="52" t="n"/>
      <c r="G2063" s="49" t="n"/>
      <c r="H2063" s="49" t="n"/>
      <c r="I2063" s="30">
        <f>IF(OR(D2063="",NOT(ISNUMBER(G2063))),"",D2063&amp;"|"&amp;YEAR(G2063)&amp;"-"&amp;RIGHT("0"&amp;MONTH(G2063),2)&amp;"-"&amp;RIGHT("0"&amp;DAY(G2063),2))</f>
        <v/>
      </c>
      <c r="J2063" s="52" t="n"/>
      <c r="K2063" s="25" t="n"/>
      <c r="L2063" s="29" t="n"/>
      <c r="M2063" s="25" t="n"/>
      <c r="N2063" s="25" t="n"/>
      <c r="O2063" s="23">
        <f>IF(A2063&amp;B2063&amp;C2063="","",IF(I2063="","Sem vínculo",IF(COUNTIF(oc_chave,I2063)&gt;0,"Vinculada","Previsão não encontrada")))</f>
        <v/>
      </c>
      <c r="P2063" s="39">
        <f>IF(ISNUMBER(H2063),YEAR(H2063),"")</f>
        <v/>
      </c>
      <c r="Q2063" s="23">
        <f>IF(D2063="","",IF(COUNTIF(pl_chave,D2063)&gt;0,"No plano atual","Fora do plano: histórico preservado"))</f>
        <v/>
      </c>
      <c r="R2063" s="23">
        <f>IF(A2063&amp;B2063&amp;C2063="","",IF(A2063="","ERRO: falta ID do registro",IF(COUNTIF(ex_id,A2063)&gt;1,"ERRO: ID do registro duplicado",IF(NOT(ISNUMBER(H2063)),"ERRO: data realizada ausente ou inválida",IF(AND(ISNUMBER(pcmd_emissao),N(H2063)&gt;N(pcmd_emissao)),"Verificar: realizada após a emissão","OK")))))</f>
        <v/>
      </c>
      <c r="S2063" s="53" t="n"/>
    </row>
    <row r="2064">
      <c r="A2064" s="25" t="n"/>
      <c r="B2064" s="29" t="n"/>
      <c r="C2064" s="25" t="n"/>
      <c r="D2064" s="23">
        <f>IF(OR(B2064="",C2064=""),"",B2064&amp;"|"&amp;C2064)</f>
        <v/>
      </c>
      <c r="E2064" s="29" t="n"/>
      <c r="F2064" s="52" t="n"/>
      <c r="G2064" s="49" t="n"/>
      <c r="H2064" s="49" t="n"/>
      <c r="I2064" s="30">
        <f>IF(OR(D2064="",NOT(ISNUMBER(G2064))),"",D2064&amp;"|"&amp;YEAR(G2064)&amp;"-"&amp;RIGHT("0"&amp;MONTH(G2064),2)&amp;"-"&amp;RIGHT("0"&amp;DAY(G2064),2))</f>
        <v/>
      </c>
      <c r="J2064" s="52" t="n"/>
      <c r="K2064" s="25" t="n"/>
      <c r="L2064" s="29" t="n"/>
      <c r="M2064" s="25" t="n"/>
      <c r="N2064" s="25" t="n"/>
      <c r="O2064" s="23">
        <f>IF(A2064&amp;B2064&amp;C2064="","",IF(I2064="","Sem vínculo",IF(COUNTIF(oc_chave,I2064)&gt;0,"Vinculada","Previsão não encontrada")))</f>
        <v/>
      </c>
      <c r="P2064" s="39">
        <f>IF(ISNUMBER(H2064),YEAR(H2064),"")</f>
        <v/>
      </c>
      <c r="Q2064" s="23">
        <f>IF(D2064="","",IF(COUNTIF(pl_chave,D2064)&gt;0,"No plano atual","Fora do plano: histórico preservado"))</f>
        <v/>
      </c>
      <c r="R2064" s="23">
        <f>IF(A2064&amp;B2064&amp;C2064="","",IF(A2064="","ERRO: falta ID do registro",IF(COUNTIF(ex_id,A2064)&gt;1,"ERRO: ID do registro duplicado",IF(NOT(ISNUMBER(H2064)),"ERRO: data realizada ausente ou inválida",IF(AND(ISNUMBER(pcmd_emissao),N(H2064)&gt;N(pcmd_emissao)),"Verificar: realizada após a emissão","OK")))))</f>
        <v/>
      </c>
      <c r="S2064" s="53" t="n"/>
    </row>
    <row r="2065">
      <c r="A2065" s="25" t="n"/>
      <c r="B2065" s="29" t="n"/>
      <c r="C2065" s="25" t="n"/>
      <c r="D2065" s="23">
        <f>IF(OR(B2065="",C2065=""),"",B2065&amp;"|"&amp;C2065)</f>
        <v/>
      </c>
      <c r="E2065" s="29" t="n"/>
      <c r="F2065" s="52" t="n"/>
      <c r="G2065" s="49" t="n"/>
      <c r="H2065" s="49" t="n"/>
      <c r="I2065" s="30">
        <f>IF(OR(D2065="",NOT(ISNUMBER(G2065))),"",D2065&amp;"|"&amp;YEAR(G2065)&amp;"-"&amp;RIGHT("0"&amp;MONTH(G2065),2)&amp;"-"&amp;RIGHT("0"&amp;DAY(G2065),2))</f>
        <v/>
      </c>
      <c r="J2065" s="52" t="n"/>
      <c r="K2065" s="25" t="n"/>
      <c r="L2065" s="29" t="n"/>
      <c r="M2065" s="25" t="n"/>
      <c r="N2065" s="25" t="n"/>
      <c r="O2065" s="23">
        <f>IF(A2065&amp;B2065&amp;C2065="","",IF(I2065="","Sem vínculo",IF(COUNTIF(oc_chave,I2065)&gt;0,"Vinculada","Previsão não encontrada")))</f>
        <v/>
      </c>
      <c r="P2065" s="39">
        <f>IF(ISNUMBER(H2065),YEAR(H2065),"")</f>
        <v/>
      </c>
      <c r="Q2065" s="23">
        <f>IF(D2065="","",IF(COUNTIF(pl_chave,D2065)&gt;0,"No plano atual","Fora do plano: histórico preservado"))</f>
        <v/>
      </c>
      <c r="R2065" s="23">
        <f>IF(A2065&amp;B2065&amp;C2065="","",IF(A2065="","ERRO: falta ID do registro",IF(COUNTIF(ex_id,A2065)&gt;1,"ERRO: ID do registro duplicado",IF(NOT(ISNUMBER(H2065)),"ERRO: data realizada ausente ou inválida",IF(AND(ISNUMBER(pcmd_emissao),N(H2065)&gt;N(pcmd_emissao)),"Verificar: realizada após a emissão","OK")))))</f>
        <v/>
      </c>
      <c r="S2065" s="53" t="n"/>
    </row>
    <row r="2066">
      <c r="A2066" s="25" t="n"/>
      <c r="B2066" s="29" t="n"/>
      <c r="C2066" s="25" t="n"/>
      <c r="D2066" s="23">
        <f>IF(OR(B2066="",C2066=""),"",B2066&amp;"|"&amp;C2066)</f>
        <v/>
      </c>
      <c r="E2066" s="29" t="n"/>
      <c r="F2066" s="52" t="n"/>
      <c r="G2066" s="49" t="n"/>
      <c r="H2066" s="49" t="n"/>
      <c r="I2066" s="30">
        <f>IF(OR(D2066="",NOT(ISNUMBER(G2066))),"",D2066&amp;"|"&amp;YEAR(G2066)&amp;"-"&amp;RIGHT("0"&amp;MONTH(G2066),2)&amp;"-"&amp;RIGHT("0"&amp;DAY(G2066),2))</f>
        <v/>
      </c>
      <c r="J2066" s="52" t="n"/>
      <c r="K2066" s="25" t="n"/>
      <c r="L2066" s="29" t="n"/>
      <c r="M2066" s="25" t="n"/>
      <c r="N2066" s="25" t="n"/>
      <c r="O2066" s="23">
        <f>IF(A2066&amp;B2066&amp;C2066="","",IF(I2066="","Sem vínculo",IF(COUNTIF(oc_chave,I2066)&gt;0,"Vinculada","Previsão não encontrada")))</f>
        <v/>
      </c>
      <c r="P2066" s="39">
        <f>IF(ISNUMBER(H2066),YEAR(H2066),"")</f>
        <v/>
      </c>
      <c r="Q2066" s="23">
        <f>IF(D2066="","",IF(COUNTIF(pl_chave,D2066)&gt;0,"No plano atual","Fora do plano: histórico preservado"))</f>
        <v/>
      </c>
      <c r="R2066" s="23">
        <f>IF(A2066&amp;B2066&amp;C2066="","",IF(A2066="","ERRO: falta ID do registro",IF(COUNTIF(ex_id,A2066)&gt;1,"ERRO: ID do registro duplicado",IF(NOT(ISNUMBER(H2066)),"ERRO: data realizada ausente ou inválida",IF(AND(ISNUMBER(pcmd_emissao),N(H2066)&gt;N(pcmd_emissao)),"Verificar: realizada após a emissão","OK")))))</f>
        <v/>
      </c>
      <c r="S2066" s="53" t="n"/>
    </row>
    <row r="2067">
      <c r="A2067" s="25" t="n"/>
      <c r="B2067" s="29" t="n"/>
      <c r="C2067" s="25" t="n"/>
      <c r="D2067" s="23">
        <f>IF(OR(B2067="",C2067=""),"",B2067&amp;"|"&amp;C2067)</f>
        <v/>
      </c>
      <c r="E2067" s="29" t="n"/>
      <c r="F2067" s="52" t="n"/>
      <c r="G2067" s="49" t="n"/>
      <c r="H2067" s="49" t="n"/>
      <c r="I2067" s="30">
        <f>IF(OR(D2067="",NOT(ISNUMBER(G2067))),"",D2067&amp;"|"&amp;YEAR(G2067)&amp;"-"&amp;RIGHT("0"&amp;MONTH(G2067),2)&amp;"-"&amp;RIGHT("0"&amp;DAY(G2067),2))</f>
        <v/>
      </c>
      <c r="J2067" s="52" t="n"/>
      <c r="K2067" s="25" t="n"/>
      <c r="L2067" s="29" t="n"/>
      <c r="M2067" s="25" t="n"/>
      <c r="N2067" s="25" t="n"/>
      <c r="O2067" s="23">
        <f>IF(A2067&amp;B2067&amp;C2067="","",IF(I2067="","Sem vínculo",IF(COUNTIF(oc_chave,I2067)&gt;0,"Vinculada","Previsão não encontrada")))</f>
        <v/>
      </c>
      <c r="P2067" s="39">
        <f>IF(ISNUMBER(H2067),YEAR(H2067),"")</f>
        <v/>
      </c>
      <c r="Q2067" s="23">
        <f>IF(D2067="","",IF(COUNTIF(pl_chave,D2067)&gt;0,"No plano atual","Fora do plano: histórico preservado"))</f>
        <v/>
      </c>
      <c r="R2067" s="23">
        <f>IF(A2067&amp;B2067&amp;C2067="","",IF(A2067="","ERRO: falta ID do registro",IF(COUNTIF(ex_id,A2067)&gt;1,"ERRO: ID do registro duplicado",IF(NOT(ISNUMBER(H2067)),"ERRO: data realizada ausente ou inválida",IF(AND(ISNUMBER(pcmd_emissao),N(H2067)&gt;N(pcmd_emissao)),"Verificar: realizada após a emissão","OK")))))</f>
        <v/>
      </c>
      <c r="S2067" s="53" t="n"/>
    </row>
    <row r="2068">
      <c r="A2068" s="25" t="n"/>
      <c r="B2068" s="29" t="n"/>
      <c r="C2068" s="25" t="n"/>
      <c r="D2068" s="23">
        <f>IF(OR(B2068="",C2068=""),"",B2068&amp;"|"&amp;C2068)</f>
        <v/>
      </c>
      <c r="E2068" s="29" t="n"/>
      <c r="F2068" s="52" t="n"/>
      <c r="G2068" s="49" t="n"/>
      <c r="H2068" s="49" t="n"/>
      <c r="I2068" s="30">
        <f>IF(OR(D2068="",NOT(ISNUMBER(G2068))),"",D2068&amp;"|"&amp;YEAR(G2068)&amp;"-"&amp;RIGHT("0"&amp;MONTH(G2068),2)&amp;"-"&amp;RIGHT("0"&amp;DAY(G2068),2))</f>
        <v/>
      </c>
      <c r="J2068" s="52" t="n"/>
      <c r="K2068" s="25" t="n"/>
      <c r="L2068" s="29" t="n"/>
      <c r="M2068" s="25" t="n"/>
      <c r="N2068" s="25" t="n"/>
      <c r="O2068" s="23">
        <f>IF(A2068&amp;B2068&amp;C2068="","",IF(I2068="","Sem vínculo",IF(COUNTIF(oc_chave,I2068)&gt;0,"Vinculada","Previsão não encontrada")))</f>
        <v/>
      </c>
      <c r="P2068" s="39">
        <f>IF(ISNUMBER(H2068),YEAR(H2068),"")</f>
        <v/>
      </c>
      <c r="Q2068" s="23">
        <f>IF(D2068="","",IF(COUNTIF(pl_chave,D2068)&gt;0,"No plano atual","Fora do plano: histórico preservado"))</f>
        <v/>
      </c>
      <c r="R2068" s="23">
        <f>IF(A2068&amp;B2068&amp;C2068="","",IF(A2068="","ERRO: falta ID do registro",IF(COUNTIF(ex_id,A2068)&gt;1,"ERRO: ID do registro duplicado",IF(NOT(ISNUMBER(H2068)),"ERRO: data realizada ausente ou inválida",IF(AND(ISNUMBER(pcmd_emissao),N(H2068)&gt;N(pcmd_emissao)),"Verificar: realizada após a emissão","OK")))))</f>
        <v/>
      </c>
      <c r="S2068" s="53" t="n"/>
    </row>
    <row r="2069">
      <c r="A2069" s="25" t="n"/>
      <c r="B2069" s="29" t="n"/>
      <c r="C2069" s="25" t="n"/>
      <c r="D2069" s="23">
        <f>IF(OR(B2069="",C2069=""),"",B2069&amp;"|"&amp;C2069)</f>
        <v/>
      </c>
      <c r="E2069" s="29" t="n"/>
      <c r="F2069" s="52" t="n"/>
      <c r="G2069" s="49" t="n"/>
      <c r="H2069" s="49" t="n"/>
      <c r="I2069" s="30">
        <f>IF(OR(D2069="",NOT(ISNUMBER(G2069))),"",D2069&amp;"|"&amp;YEAR(G2069)&amp;"-"&amp;RIGHT("0"&amp;MONTH(G2069),2)&amp;"-"&amp;RIGHT("0"&amp;DAY(G2069),2))</f>
        <v/>
      </c>
      <c r="J2069" s="52" t="n"/>
      <c r="K2069" s="25" t="n"/>
      <c r="L2069" s="29" t="n"/>
      <c r="M2069" s="25" t="n"/>
      <c r="N2069" s="25" t="n"/>
      <c r="O2069" s="23">
        <f>IF(A2069&amp;B2069&amp;C2069="","",IF(I2069="","Sem vínculo",IF(COUNTIF(oc_chave,I2069)&gt;0,"Vinculada","Previsão não encontrada")))</f>
        <v/>
      </c>
      <c r="P2069" s="39">
        <f>IF(ISNUMBER(H2069),YEAR(H2069),"")</f>
        <v/>
      </c>
      <c r="Q2069" s="23">
        <f>IF(D2069="","",IF(COUNTIF(pl_chave,D2069)&gt;0,"No plano atual","Fora do plano: histórico preservado"))</f>
        <v/>
      </c>
      <c r="R2069" s="23">
        <f>IF(A2069&amp;B2069&amp;C2069="","",IF(A2069="","ERRO: falta ID do registro",IF(COUNTIF(ex_id,A2069)&gt;1,"ERRO: ID do registro duplicado",IF(NOT(ISNUMBER(H2069)),"ERRO: data realizada ausente ou inválida",IF(AND(ISNUMBER(pcmd_emissao),N(H2069)&gt;N(pcmd_emissao)),"Verificar: realizada após a emissão","OK")))))</f>
        <v/>
      </c>
      <c r="S2069" s="53" t="n"/>
    </row>
    <row r="2070">
      <c r="A2070" s="25" t="n"/>
      <c r="B2070" s="29" t="n"/>
      <c r="C2070" s="25" t="n"/>
      <c r="D2070" s="23">
        <f>IF(OR(B2070="",C2070=""),"",B2070&amp;"|"&amp;C2070)</f>
        <v/>
      </c>
      <c r="E2070" s="29" t="n"/>
      <c r="F2070" s="52" t="n"/>
      <c r="G2070" s="49" t="n"/>
      <c r="H2070" s="49" t="n"/>
      <c r="I2070" s="30">
        <f>IF(OR(D2070="",NOT(ISNUMBER(G2070))),"",D2070&amp;"|"&amp;YEAR(G2070)&amp;"-"&amp;RIGHT("0"&amp;MONTH(G2070),2)&amp;"-"&amp;RIGHT("0"&amp;DAY(G2070),2))</f>
        <v/>
      </c>
      <c r="J2070" s="52" t="n"/>
      <c r="K2070" s="25" t="n"/>
      <c r="L2070" s="29" t="n"/>
      <c r="M2070" s="25" t="n"/>
      <c r="N2070" s="25" t="n"/>
      <c r="O2070" s="23">
        <f>IF(A2070&amp;B2070&amp;C2070="","",IF(I2070="","Sem vínculo",IF(COUNTIF(oc_chave,I2070)&gt;0,"Vinculada","Previsão não encontrada")))</f>
        <v/>
      </c>
      <c r="P2070" s="39">
        <f>IF(ISNUMBER(H2070),YEAR(H2070),"")</f>
        <v/>
      </c>
      <c r="Q2070" s="23">
        <f>IF(D2070="","",IF(COUNTIF(pl_chave,D2070)&gt;0,"No plano atual","Fora do plano: histórico preservado"))</f>
        <v/>
      </c>
      <c r="R2070" s="23">
        <f>IF(A2070&amp;B2070&amp;C2070="","",IF(A2070="","ERRO: falta ID do registro",IF(COUNTIF(ex_id,A2070)&gt;1,"ERRO: ID do registro duplicado",IF(NOT(ISNUMBER(H2070)),"ERRO: data realizada ausente ou inválida",IF(AND(ISNUMBER(pcmd_emissao),N(H2070)&gt;N(pcmd_emissao)),"Verificar: realizada após a emissão","OK")))))</f>
        <v/>
      </c>
      <c r="S2070" s="53" t="n"/>
    </row>
    <row r="2071">
      <c r="A2071" s="25" t="n"/>
      <c r="B2071" s="29" t="n"/>
      <c r="C2071" s="25" t="n"/>
      <c r="D2071" s="23">
        <f>IF(OR(B2071="",C2071=""),"",B2071&amp;"|"&amp;C2071)</f>
        <v/>
      </c>
      <c r="E2071" s="29" t="n"/>
      <c r="F2071" s="52" t="n"/>
      <c r="G2071" s="49" t="n"/>
      <c r="H2071" s="49" t="n"/>
      <c r="I2071" s="30">
        <f>IF(OR(D2071="",NOT(ISNUMBER(G2071))),"",D2071&amp;"|"&amp;YEAR(G2071)&amp;"-"&amp;RIGHT("0"&amp;MONTH(G2071),2)&amp;"-"&amp;RIGHT("0"&amp;DAY(G2071),2))</f>
        <v/>
      </c>
      <c r="J2071" s="52" t="n"/>
      <c r="K2071" s="25" t="n"/>
      <c r="L2071" s="29" t="n"/>
      <c r="M2071" s="25" t="n"/>
      <c r="N2071" s="25" t="n"/>
      <c r="O2071" s="23">
        <f>IF(A2071&amp;B2071&amp;C2071="","",IF(I2071="","Sem vínculo",IF(COUNTIF(oc_chave,I2071)&gt;0,"Vinculada","Previsão não encontrada")))</f>
        <v/>
      </c>
      <c r="P2071" s="39">
        <f>IF(ISNUMBER(H2071),YEAR(H2071),"")</f>
        <v/>
      </c>
      <c r="Q2071" s="23">
        <f>IF(D2071="","",IF(COUNTIF(pl_chave,D2071)&gt;0,"No plano atual","Fora do plano: histórico preservado"))</f>
        <v/>
      </c>
      <c r="R2071" s="23">
        <f>IF(A2071&amp;B2071&amp;C2071="","",IF(A2071="","ERRO: falta ID do registro",IF(COUNTIF(ex_id,A2071)&gt;1,"ERRO: ID do registro duplicado",IF(NOT(ISNUMBER(H2071)),"ERRO: data realizada ausente ou inválida",IF(AND(ISNUMBER(pcmd_emissao),N(H2071)&gt;N(pcmd_emissao)),"Verificar: realizada após a emissão","OK")))))</f>
        <v/>
      </c>
      <c r="S2071" s="53" t="n"/>
    </row>
    <row r="2072">
      <c r="A2072" s="25" t="n"/>
      <c r="B2072" s="29" t="n"/>
      <c r="C2072" s="25" t="n"/>
      <c r="D2072" s="23">
        <f>IF(OR(B2072="",C2072=""),"",B2072&amp;"|"&amp;C2072)</f>
        <v/>
      </c>
      <c r="E2072" s="29" t="n"/>
      <c r="F2072" s="52" t="n"/>
      <c r="G2072" s="49" t="n"/>
      <c r="H2072" s="49" t="n"/>
      <c r="I2072" s="30">
        <f>IF(OR(D2072="",NOT(ISNUMBER(G2072))),"",D2072&amp;"|"&amp;YEAR(G2072)&amp;"-"&amp;RIGHT("0"&amp;MONTH(G2072),2)&amp;"-"&amp;RIGHT("0"&amp;DAY(G2072),2))</f>
        <v/>
      </c>
      <c r="J2072" s="52" t="n"/>
      <c r="K2072" s="25" t="n"/>
      <c r="L2072" s="29" t="n"/>
      <c r="M2072" s="25" t="n"/>
      <c r="N2072" s="25" t="n"/>
      <c r="O2072" s="23">
        <f>IF(A2072&amp;B2072&amp;C2072="","",IF(I2072="","Sem vínculo",IF(COUNTIF(oc_chave,I2072)&gt;0,"Vinculada","Previsão não encontrada")))</f>
        <v/>
      </c>
      <c r="P2072" s="39">
        <f>IF(ISNUMBER(H2072),YEAR(H2072),"")</f>
        <v/>
      </c>
      <c r="Q2072" s="23">
        <f>IF(D2072="","",IF(COUNTIF(pl_chave,D2072)&gt;0,"No plano atual","Fora do plano: histórico preservado"))</f>
        <v/>
      </c>
      <c r="R2072" s="23">
        <f>IF(A2072&amp;B2072&amp;C2072="","",IF(A2072="","ERRO: falta ID do registro",IF(COUNTIF(ex_id,A2072)&gt;1,"ERRO: ID do registro duplicado",IF(NOT(ISNUMBER(H2072)),"ERRO: data realizada ausente ou inválida",IF(AND(ISNUMBER(pcmd_emissao),N(H2072)&gt;N(pcmd_emissao)),"Verificar: realizada após a emissão","OK")))))</f>
        <v/>
      </c>
      <c r="S2072" s="53" t="n"/>
    </row>
    <row r="2073">
      <c r="A2073" s="25" t="n"/>
      <c r="B2073" s="29" t="n"/>
      <c r="C2073" s="25" t="n"/>
      <c r="D2073" s="23">
        <f>IF(OR(B2073="",C2073=""),"",B2073&amp;"|"&amp;C2073)</f>
        <v/>
      </c>
      <c r="E2073" s="29" t="n"/>
      <c r="F2073" s="52" t="n"/>
      <c r="G2073" s="49" t="n"/>
      <c r="H2073" s="49" t="n"/>
      <c r="I2073" s="30">
        <f>IF(OR(D2073="",NOT(ISNUMBER(G2073))),"",D2073&amp;"|"&amp;YEAR(G2073)&amp;"-"&amp;RIGHT("0"&amp;MONTH(G2073),2)&amp;"-"&amp;RIGHT("0"&amp;DAY(G2073),2))</f>
        <v/>
      </c>
      <c r="J2073" s="52" t="n"/>
      <c r="K2073" s="25" t="n"/>
      <c r="L2073" s="29" t="n"/>
      <c r="M2073" s="25" t="n"/>
      <c r="N2073" s="25" t="n"/>
      <c r="O2073" s="23">
        <f>IF(A2073&amp;B2073&amp;C2073="","",IF(I2073="","Sem vínculo",IF(COUNTIF(oc_chave,I2073)&gt;0,"Vinculada","Previsão não encontrada")))</f>
        <v/>
      </c>
      <c r="P2073" s="39">
        <f>IF(ISNUMBER(H2073),YEAR(H2073),"")</f>
        <v/>
      </c>
      <c r="Q2073" s="23">
        <f>IF(D2073="","",IF(COUNTIF(pl_chave,D2073)&gt;0,"No plano atual","Fora do plano: histórico preservado"))</f>
        <v/>
      </c>
      <c r="R2073" s="23">
        <f>IF(A2073&amp;B2073&amp;C2073="","",IF(A2073="","ERRO: falta ID do registro",IF(COUNTIF(ex_id,A2073)&gt;1,"ERRO: ID do registro duplicado",IF(NOT(ISNUMBER(H2073)),"ERRO: data realizada ausente ou inválida",IF(AND(ISNUMBER(pcmd_emissao),N(H2073)&gt;N(pcmd_emissao)),"Verificar: realizada após a emissão","OK")))))</f>
        <v/>
      </c>
      <c r="S2073" s="53" t="n"/>
    </row>
    <row r="2074">
      <c r="A2074" s="25" t="n"/>
      <c r="B2074" s="29" t="n"/>
      <c r="C2074" s="25" t="n"/>
      <c r="D2074" s="23">
        <f>IF(OR(B2074="",C2074=""),"",B2074&amp;"|"&amp;C2074)</f>
        <v/>
      </c>
      <c r="E2074" s="29" t="n"/>
      <c r="F2074" s="52" t="n"/>
      <c r="G2074" s="49" t="n"/>
      <c r="H2074" s="49" t="n"/>
      <c r="I2074" s="30">
        <f>IF(OR(D2074="",NOT(ISNUMBER(G2074))),"",D2074&amp;"|"&amp;YEAR(G2074)&amp;"-"&amp;RIGHT("0"&amp;MONTH(G2074),2)&amp;"-"&amp;RIGHT("0"&amp;DAY(G2074),2))</f>
        <v/>
      </c>
      <c r="J2074" s="52" t="n"/>
      <c r="K2074" s="25" t="n"/>
      <c r="L2074" s="29" t="n"/>
      <c r="M2074" s="25" t="n"/>
      <c r="N2074" s="25" t="n"/>
      <c r="O2074" s="23">
        <f>IF(A2074&amp;B2074&amp;C2074="","",IF(I2074="","Sem vínculo",IF(COUNTIF(oc_chave,I2074)&gt;0,"Vinculada","Previsão não encontrada")))</f>
        <v/>
      </c>
      <c r="P2074" s="39">
        <f>IF(ISNUMBER(H2074),YEAR(H2074),"")</f>
        <v/>
      </c>
      <c r="Q2074" s="23">
        <f>IF(D2074="","",IF(COUNTIF(pl_chave,D2074)&gt;0,"No plano atual","Fora do plano: histórico preservado"))</f>
        <v/>
      </c>
      <c r="R2074" s="23">
        <f>IF(A2074&amp;B2074&amp;C2074="","",IF(A2074="","ERRO: falta ID do registro",IF(COUNTIF(ex_id,A2074)&gt;1,"ERRO: ID do registro duplicado",IF(NOT(ISNUMBER(H2074)),"ERRO: data realizada ausente ou inválida",IF(AND(ISNUMBER(pcmd_emissao),N(H2074)&gt;N(pcmd_emissao)),"Verificar: realizada após a emissão","OK")))))</f>
        <v/>
      </c>
      <c r="S2074" s="53" t="n"/>
    </row>
    <row r="2075">
      <c r="A2075" s="25" t="n"/>
      <c r="B2075" s="29" t="n"/>
      <c r="C2075" s="25" t="n"/>
      <c r="D2075" s="23">
        <f>IF(OR(B2075="",C2075=""),"",B2075&amp;"|"&amp;C2075)</f>
        <v/>
      </c>
      <c r="E2075" s="29" t="n"/>
      <c r="F2075" s="52" t="n"/>
      <c r="G2075" s="49" t="n"/>
      <c r="H2075" s="49" t="n"/>
      <c r="I2075" s="30">
        <f>IF(OR(D2075="",NOT(ISNUMBER(G2075))),"",D2075&amp;"|"&amp;YEAR(G2075)&amp;"-"&amp;RIGHT("0"&amp;MONTH(G2075),2)&amp;"-"&amp;RIGHT("0"&amp;DAY(G2075),2))</f>
        <v/>
      </c>
      <c r="J2075" s="52" t="n"/>
      <c r="K2075" s="25" t="n"/>
      <c r="L2075" s="29" t="n"/>
      <c r="M2075" s="25" t="n"/>
      <c r="N2075" s="25" t="n"/>
      <c r="O2075" s="23">
        <f>IF(A2075&amp;B2075&amp;C2075="","",IF(I2075="","Sem vínculo",IF(COUNTIF(oc_chave,I2075)&gt;0,"Vinculada","Previsão não encontrada")))</f>
        <v/>
      </c>
      <c r="P2075" s="39">
        <f>IF(ISNUMBER(H2075),YEAR(H2075),"")</f>
        <v/>
      </c>
      <c r="Q2075" s="23">
        <f>IF(D2075="","",IF(COUNTIF(pl_chave,D2075)&gt;0,"No plano atual","Fora do plano: histórico preservado"))</f>
        <v/>
      </c>
      <c r="R2075" s="23">
        <f>IF(A2075&amp;B2075&amp;C2075="","",IF(A2075="","ERRO: falta ID do registro",IF(COUNTIF(ex_id,A2075)&gt;1,"ERRO: ID do registro duplicado",IF(NOT(ISNUMBER(H2075)),"ERRO: data realizada ausente ou inválida",IF(AND(ISNUMBER(pcmd_emissao),N(H2075)&gt;N(pcmd_emissao)),"Verificar: realizada após a emissão","OK")))))</f>
        <v/>
      </c>
      <c r="S2075" s="53" t="n"/>
    </row>
    <row r="2076">
      <c r="A2076" s="25" t="n"/>
      <c r="B2076" s="29" t="n"/>
      <c r="C2076" s="25" t="n"/>
      <c r="D2076" s="23">
        <f>IF(OR(B2076="",C2076=""),"",B2076&amp;"|"&amp;C2076)</f>
        <v/>
      </c>
      <c r="E2076" s="29" t="n"/>
      <c r="F2076" s="52" t="n"/>
      <c r="G2076" s="49" t="n"/>
      <c r="H2076" s="49" t="n"/>
      <c r="I2076" s="30">
        <f>IF(OR(D2076="",NOT(ISNUMBER(G2076))),"",D2076&amp;"|"&amp;YEAR(G2076)&amp;"-"&amp;RIGHT("0"&amp;MONTH(G2076),2)&amp;"-"&amp;RIGHT("0"&amp;DAY(G2076),2))</f>
        <v/>
      </c>
      <c r="J2076" s="52" t="n"/>
      <c r="K2076" s="25" t="n"/>
      <c r="L2076" s="29" t="n"/>
      <c r="M2076" s="25" t="n"/>
      <c r="N2076" s="25" t="n"/>
      <c r="O2076" s="23">
        <f>IF(A2076&amp;B2076&amp;C2076="","",IF(I2076="","Sem vínculo",IF(COUNTIF(oc_chave,I2076)&gt;0,"Vinculada","Previsão não encontrada")))</f>
        <v/>
      </c>
      <c r="P2076" s="39">
        <f>IF(ISNUMBER(H2076),YEAR(H2076),"")</f>
        <v/>
      </c>
      <c r="Q2076" s="23">
        <f>IF(D2076="","",IF(COUNTIF(pl_chave,D2076)&gt;0,"No plano atual","Fora do plano: histórico preservado"))</f>
        <v/>
      </c>
      <c r="R2076" s="23">
        <f>IF(A2076&amp;B2076&amp;C2076="","",IF(A2076="","ERRO: falta ID do registro",IF(COUNTIF(ex_id,A2076)&gt;1,"ERRO: ID do registro duplicado",IF(NOT(ISNUMBER(H2076)),"ERRO: data realizada ausente ou inválida",IF(AND(ISNUMBER(pcmd_emissao),N(H2076)&gt;N(pcmd_emissao)),"Verificar: realizada após a emissão","OK")))))</f>
        <v/>
      </c>
      <c r="S2076" s="53" t="n"/>
    </row>
    <row r="2077">
      <c r="A2077" s="25" t="n"/>
      <c r="B2077" s="29" t="n"/>
      <c r="C2077" s="25" t="n"/>
      <c r="D2077" s="23">
        <f>IF(OR(B2077="",C2077=""),"",B2077&amp;"|"&amp;C2077)</f>
        <v/>
      </c>
      <c r="E2077" s="29" t="n"/>
      <c r="F2077" s="52" t="n"/>
      <c r="G2077" s="49" t="n"/>
      <c r="H2077" s="49" t="n"/>
      <c r="I2077" s="30">
        <f>IF(OR(D2077="",NOT(ISNUMBER(G2077))),"",D2077&amp;"|"&amp;YEAR(G2077)&amp;"-"&amp;RIGHT("0"&amp;MONTH(G2077),2)&amp;"-"&amp;RIGHT("0"&amp;DAY(G2077),2))</f>
        <v/>
      </c>
      <c r="J2077" s="52" t="n"/>
      <c r="K2077" s="25" t="n"/>
      <c r="L2077" s="29" t="n"/>
      <c r="M2077" s="25" t="n"/>
      <c r="N2077" s="25" t="n"/>
      <c r="O2077" s="23">
        <f>IF(A2077&amp;B2077&amp;C2077="","",IF(I2077="","Sem vínculo",IF(COUNTIF(oc_chave,I2077)&gt;0,"Vinculada","Previsão não encontrada")))</f>
        <v/>
      </c>
      <c r="P2077" s="39">
        <f>IF(ISNUMBER(H2077),YEAR(H2077),"")</f>
        <v/>
      </c>
      <c r="Q2077" s="23">
        <f>IF(D2077="","",IF(COUNTIF(pl_chave,D2077)&gt;0,"No plano atual","Fora do plano: histórico preservado"))</f>
        <v/>
      </c>
      <c r="R2077" s="23">
        <f>IF(A2077&amp;B2077&amp;C2077="","",IF(A2077="","ERRO: falta ID do registro",IF(COUNTIF(ex_id,A2077)&gt;1,"ERRO: ID do registro duplicado",IF(NOT(ISNUMBER(H2077)),"ERRO: data realizada ausente ou inválida",IF(AND(ISNUMBER(pcmd_emissao),N(H2077)&gt;N(pcmd_emissao)),"Verificar: realizada após a emissão","OK")))))</f>
        <v/>
      </c>
      <c r="S2077" s="53" t="n"/>
    </row>
    <row r="2078">
      <c r="A2078" s="25" t="n"/>
      <c r="B2078" s="29" t="n"/>
      <c r="C2078" s="25" t="n"/>
      <c r="D2078" s="23">
        <f>IF(OR(B2078="",C2078=""),"",B2078&amp;"|"&amp;C2078)</f>
        <v/>
      </c>
      <c r="E2078" s="29" t="n"/>
      <c r="F2078" s="52" t="n"/>
      <c r="G2078" s="49" t="n"/>
      <c r="H2078" s="49" t="n"/>
      <c r="I2078" s="30">
        <f>IF(OR(D2078="",NOT(ISNUMBER(G2078))),"",D2078&amp;"|"&amp;YEAR(G2078)&amp;"-"&amp;RIGHT("0"&amp;MONTH(G2078),2)&amp;"-"&amp;RIGHT("0"&amp;DAY(G2078),2))</f>
        <v/>
      </c>
      <c r="J2078" s="52" t="n"/>
      <c r="K2078" s="25" t="n"/>
      <c r="L2078" s="29" t="n"/>
      <c r="M2078" s="25" t="n"/>
      <c r="N2078" s="25" t="n"/>
      <c r="O2078" s="23">
        <f>IF(A2078&amp;B2078&amp;C2078="","",IF(I2078="","Sem vínculo",IF(COUNTIF(oc_chave,I2078)&gt;0,"Vinculada","Previsão não encontrada")))</f>
        <v/>
      </c>
      <c r="P2078" s="39">
        <f>IF(ISNUMBER(H2078),YEAR(H2078),"")</f>
        <v/>
      </c>
      <c r="Q2078" s="23">
        <f>IF(D2078="","",IF(COUNTIF(pl_chave,D2078)&gt;0,"No plano atual","Fora do plano: histórico preservado"))</f>
        <v/>
      </c>
      <c r="R2078" s="23">
        <f>IF(A2078&amp;B2078&amp;C2078="","",IF(A2078="","ERRO: falta ID do registro",IF(COUNTIF(ex_id,A2078)&gt;1,"ERRO: ID do registro duplicado",IF(NOT(ISNUMBER(H2078)),"ERRO: data realizada ausente ou inválida",IF(AND(ISNUMBER(pcmd_emissao),N(H2078)&gt;N(pcmd_emissao)),"Verificar: realizada após a emissão","OK")))))</f>
        <v/>
      </c>
      <c r="S2078" s="53" t="n"/>
    </row>
    <row r="2079">
      <c r="A2079" s="25" t="n"/>
      <c r="B2079" s="29" t="n"/>
      <c r="C2079" s="25" t="n"/>
      <c r="D2079" s="23">
        <f>IF(OR(B2079="",C2079=""),"",B2079&amp;"|"&amp;C2079)</f>
        <v/>
      </c>
      <c r="E2079" s="29" t="n"/>
      <c r="F2079" s="52" t="n"/>
      <c r="G2079" s="49" t="n"/>
      <c r="H2079" s="49" t="n"/>
      <c r="I2079" s="30">
        <f>IF(OR(D2079="",NOT(ISNUMBER(G2079))),"",D2079&amp;"|"&amp;YEAR(G2079)&amp;"-"&amp;RIGHT("0"&amp;MONTH(G2079),2)&amp;"-"&amp;RIGHT("0"&amp;DAY(G2079),2))</f>
        <v/>
      </c>
      <c r="J2079" s="52" t="n"/>
      <c r="K2079" s="25" t="n"/>
      <c r="L2079" s="29" t="n"/>
      <c r="M2079" s="25" t="n"/>
      <c r="N2079" s="25" t="n"/>
      <c r="O2079" s="23">
        <f>IF(A2079&amp;B2079&amp;C2079="","",IF(I2079="","Sem vínculo",IF(COUNTIF(oc_chave,I2079)&gt;0,"Vinculada","Previsão não encontrada")))</f>
        <v/>
      </c>
      <c r="P2079" s="39">
        <f>IF(ISNUMBER(H2079),YEAR(H2079),"")</f>
        <v/>
      </c>
      <c r="Q2079" s="23">
        <f>IF(D2079="","",IF(COUNTIF(pl_chave,D2079)&gt;0,"No plano atual","Fora do plano: histórico preservado"))</f>
        <v/>
      </c>
      <c r="R2079" s="23">
        <f>IF(A2079&amp;B2079&amp;C2079="","",IF(A2079="","ERRO: falta ID do registro",IF(COUNTIF(ex_id,A2079)&gt;1,"ERRO: ID do registro duplicado",IF(NOT(ISNUMBER(H2079)),"ERRO: data realizada ausente ou inválida",IF(AND(ISNUMBER(pcmd_emissao),N(H2079)&gt;N(pcmd_emissao)),"Verificar: realizada após a emissão","OK")))))</f>
        <v/>
      </c>
      <c r="S2079" s="53" t="n"/>
    </row>
    <row r="2080">
      <c r="A2080" s="25" t="n"/>
      <c r="B2080" s="29" t="n"/>
      <c r="C2080" s="25" t="n"/>
      <c r="D2080" s="23">
        <f>IF(OR(B2080="",C2080=""),"",B2080&amp;"|"&amp;C2080)</f>
        <v/>
      </c>
      <c r="E2080" s="29" t="n"/>
      <c r="F2080" s="52" t="n"/>
      <c r="G2080" s="49" t="n"/>
      <c r="H2080" s="49" t="n"/>
      <c r="I2080" s="30">
        <f>IF(OR(D2080="",NOT(ISNUMBER(G2080))),"",D2080&amp;"|"&amp;YEAR(G2080)&amp;"-"&amp;RIGHT("0"&amp;MONTH(G2080),2)&amp;"-"&amp;RIGHT("0"&amp;DAY(G2080),2))</f>
        <v/>
      </c>
      <c r="J2080" s="52" t="n"/>
      <c r="K2080" s="25" t="n"/>
      <c r="L2080" s="29" t="n"/>
      <c r="M2080" s="25" t="n"/>
      <c r="N2080" s="25" t="n"/>
      <c r="O2080" s="23">
        <f>IF(A2080&amp;B2080&amp;C2080="","",IF(I2080="","Sem vínculo",IF(COUNTIF(oc_chave,I2080)&gt;0,"Vinculada","Previsão não encontrada")))</f>
        <v/>
      </c>
      <c r="P2080" s="39">
        <f>IF(ISNUMBER(H2080),YEAR(H2080),"")</f>
        <v/>
      </c>
      <c r="Q2080" s="23">
        <f>IF(D2080="","",IF(COUNTIF(pl_chave,D2080)&gt;0,"No plano atual","Fora do plano: histórico preservado"))</f>
        <v/>
      </c>
      <c r="R2080" s="23">
        <f>IF(A2080&amp;B2080&amp;C2080="","",IF(A2080="","ERRO: falta ID do registro",IF(COUNTIF(ex_id,A2080)&gt;1,"ERRO: ID do registro duplicado",IF(NOT(ISNUMBER(H2080)),"ERRO: data realizada ausente ou inválida",IF(AND(ISNUMBER(pcmd_emissao),N(H2080)&gt;N(pcmd_emissao)),"Verificar: realizada após a emissão","OK")))))</f>
        <v/>
      </c>
      <c r="S2080" s="53" t="n"/>
    </row>
    <row r="2081">
      <c r="A2081" s="25" t="n"/>
      <c r="B2081" s="29" t="n"/>
      <c r="C2081" s="25" t="n"/>
      <c r="D2081" s="23">
        <f>IF(OR(B2081="",C2081=""),"",B2081&amp;"|"&amp;C2081)</f>
        <v/>
      </c>
      <c r="E2081" s="29" t="n"/>
      <c r="F2081" s="52" t="n"/>
      <c r="G2081" s="49" t="n"/>
      <c r="H2081" s="49" t="n"/>
      <c r="I2081" s="30">
        <f>IF(OR(D2081="",NOT(ISNUMBER(G2081))),"",D2081&amp;"|"&amp;YEAR(G2081)&amp;"-"&amp;RIGHT("0"&amp;MONTH(G2081),2)&amp;"-"&amp;RIGHT("0"&amp;DAY(G2081),2))</f>
        <v/>
      </c>
      <c r="J2081" s="52" t="n"/>
      <c r="K2081" s="25" t="n"/>
      <c r="L2081" s="29" t="n"/>
      <c r="M2081" s="25" t="n"/>
      <c r="N2081" s="25" t="n"/>
      <c r="O2081" s="23">
        <f>IF(A2081&amp;B2081&amp;C2081="","",IF(I2081="","Sem vínculo",IF(COUNTIF(oc_chave,I2081)&gt;0,"Vinculada","Previsão não encontrada")))</f>
        <v/>
      </c>
      <c r="P2081" s="39">
        <f>IF(ISNUMBER(H2081),YEAR(H2081),"")</f>
        <v/>
      </c>
      <c r="Q2081" s="23">
        <f>IF(D2081="","",IF(COUNTIF(pl_chave,D2081)&gt;0,"No plano atual","Fora do plano: histórico preservado"))</f>
        <v/>
      </c>
      <c r="R2081" s="23">
        <f>IF(A2081&amp;B2081&amp;C2081="","",IF(A2081="","ERRO: falta ID do registro",IF(COUNTIF(ex_id,A2081)&gt;1,"ERRO: ID do registro duplicado",IF(NOT(ISNUMBER(H2081)),"ERRO: data realizada ausente ou inválida",IF(AND(ISNUMBER(pcmd_emissao),N(H2081)&gt;N(pcmd_emissao)),"Verificar: realizada após a emissão","OK")))))</f>
        <v/>
      </c>
      <c r="S2081" s="53" t="n"/>
    </row>
    <row r="2082">
      <c r="A2082" s="25" t="n"/>
      <c r="B2082" s="29" t="n"/>
      <c r="C2082" s="25" t="n"/>
      <c r="D2082" s="23">
        <f>IF(OR(B2082="",C2082=""),"",B2082&amp;"|"&amp;C2082)</f>
        <v/>
      </c>
      <c r="E2082" s="29" t="n"/>
      <c r="F2082" s="52" t="n"/>
      <c r="G2082" s="49" t="n"/>
      <c r="H2082" s="49" t="n"/>
      <c r="I2082" s="30">
        <f>IF(OR(D2082="",NOT(ISNUMBER(G2082))),"",D2082&amp;"|"&amp;YEAR(G2082)&amp;"-"&amp;RIGHT("0"&amp;MONTH(G2082),2)&amp;"-"&amp;RIGHT("0"&amp;DAY(G2082),2))</f>
        <v/>
      </c>
      <c r="J2082" s="52" t="n"/>
      <c r="K2082" s="25" t="n"/>
      <c r="L2082" s="29" t="n"/>
      <c r="M2082" s="25" t="n"/>
      <c r="N2082" s="25" t="n"/>
      <c r="O2082" s="23">
        <f>IF(A2082&amp;B2082&amp;C2082="","",IF(I2082="","Sem vínculo",IF(COUNTIF(oc_chave,I2082)&gt;0,"Vinculada","Previsão não encontrada")))</f>
        <v/>
      </c>
      <c r="P2082" s="39">
        <f>IF(ISNUMBER(H2082),YEAR(H2082),"")</f>
        <v/>
      </c>
      <c r="Q2082" s="23">
        <f>IF(D2082="","",IF(COUNTIF(pl_chave,D2082)&gt;0,"No plano atual","Fora do plano: histórico preservado"))</f>
        <v/>
      </c>
      <c r="R2082" s="23">
        <f>IF(A2082&amp;B2082&amp;C2082="","",IF(A2082="","ERRO: falta ID do registro",IF(COUNTIF(ex_id,A2082)&gt;1,"ERRO: ID do registro duplicado",IF(NOT(ISNUMBER(H2082)),"ERRO: data realizada ausente ou inválida",IF(AND(ISNUMBER(pcmd_emissao),N(H2082)&gt;N(pcmd_emissao)),"Verificar: realizada após a emissão","OK")))))</f>
        <v/>
      </c>
      <c r="S2082" s="53" t="n"/>
    </row>
    <row r="2083">
      <c r="A2083" s="25" t="n"/>
      <c r="B2083" s="29" t="n"/>
      <c r="C2083" s="25" t="n"/>
      <c r="D2083" s="23">
        <f>IF(OR(B2083="",C2083=""),"",B2083&amp;"|"&amp;C2083)</f>
        <v/>
      </c>
      <c r="E2083" s="29" t="n"/>
      <c r="F2083" s="52" t="n"/>
      <c r="G2083" s="49" t="n"/>
      <c r="H2083" s="49" t="n"/>
      <c r="I2083" s="30">
        <f>IF(OR(D2083="",NOT(ISNUMBER(G2083))),"",D2083&amp;"|"&amp;YEAR(G2083)&amp;"-"&amp;RIGHT("0"&amp;MONTH(G2083),2)&amp;"-"&amp;RIGHT("0"&amp;DAY(G2083),2))</f>
        <v/>
      </c>
      <c r="J2083" s="52" t="n"/>
      <c r="K2083" s="25" t="n"/>
      <c r="L2083" s="29" t="n"/>
      <c r="M2083" s="25" t="n"/>
      <c r="N2083" s="25" t="n"/>
      <c r="O2083" s="23">
        <f>IF(A2083&amp;B2083&amp;C2083="","",IF(I2083="","Sem vínculo",IF(COUNTIF(oc_chave,I2083)&gt;0,"Vinculada","Previsão não encontrada")))</f>
        <v/>
      </c>
      <c r="P2083" s="39">
        <f>IF(ISNUMBER(H2083),YEAR(H2083),"")</f>
        <v/>
      </c>
      <c r="Q2083" s="23">
        <f>IF(D2083="","",IF(COUNTIF(pl_chave,D2083)&gt;0,"No plano atual","Fora do plano: histórico preservado"))</f>
        <v/>
      </c>
      <c r="R2083" s="23">
        <f>IF(A2083&amp;B2083&amp;C2083="","",IF(A2083="","ERRO: falta ID do registro",IF(COUNTIF(ex_id,A2083)&gt;1,"ERRO: ID do registro duplicado",IF(NOT(ISNUMBER(H2083)),"ERRO: data realizada ausente ou inválida",IF(AND(ISNUMBER(pcmd_emissao),N(H2083)&gt;N(pcmd_emissao)),"Verificar: realizada após a emissão","OK")))))</f>
        <v/>
      </c>
      <c r="S2083" s="53" t="n"/>
    </row>
    <row r="2084">
      <c r="A2084" s="25" t="n"/>
      <c r="B2084" s="29" t="n"/>
      <c r="C2084" s="25" t="n"/>
      <c r="D2084" s="23">
        <f>IF(OR(B2084="",C2084=""),"",B2084&amp;"|"&amp;C2084)</f>
        <v/>
      </c>
      <c r="E2084" s="29" t="n"/>
      <c r="F2084" s="52" t="n"/>
      <c r="G2084" s="49" t="n"/>
      <c r="H2084" s="49" t="n"/>
      <c r="I2084" s="30">
        <f>IF(OR(D2084="",NOT(ISNUMBER(G2084))),"",D2084&amp;"|"&amp;YEAR(G2084)&amp;"-"&amp;RIGHT("0"&amp;MONTH(G2084),2)&amp;"-"&amp;RIGHT("0"&amp;DAY(G2084),2))</f>
        <v/>
      </c>
      <c r="J2084" s="52" t="n"/>
      <c r="K2084" s="25" t="n"/>
      <c r="L2084" s="29" t="n"/>
      <c r="M2084" s="25" t="n"/>
      <c r="N2084" s="25" t="n"/>
      <c r="O2084" s="23">
        <f>IF(A2084&amp;B2084&amp;C2084="","",IF(I2084="","Sem vínculo",IF(COUNTIF(oc_chave,I2084)&gt;0,"Vinculada","Previsão não encontrada")))</f>
        <v/>
      </c>
      <c r="P2084" s="39">
        <f>IF(ISNUMBER(H2084),YEAR(H2084),"")</f>
        <v/>
      </c>
      <c r="Q2084" s="23">
        <f>IF(D2084="","",IF(COUNTIF(pl_chave,D2084)&gt;0,"No plano atual","Fora do plano: histórico preservado"))</f>
        <v/>
      </c>
      <c r="R2084" s="23">
        <f>IF(A2084&amp;B2084&amp;C2084="","",IF(A2084="","ERRO: falta ID do registro",IF(COUNTIF(ex_id,A2084)&gt;1,"ERRO: ID do registro duplicado",IF(NOT(ISNUMBER(H2084)),"ERRO: data realizada ausente ou inválida",IF(AND(ISNUMBER(pcmd_emissao),N(H2084)&gt;N(pcmd_emissao)),"Verificar: realizada após a emissão","OK")))))</f>
        <v/>
      </c>
      <c r="S2084" s="53" t="n"/>
    </row>
    <row r="2085">
      <c r="A2085" s="25" t="n"/>
      <c r="B2085" s="29" t="n"/>
      <c r="C2085" s="25" t="n"/>
      <c r="D2085" s="23">
        <f>IF(OR(B2085="",C2085=""),"",B2085&amp;"|"&amp;C2085)</f>
        <v/>
      </c>
      <c r="E2085" s="29" t="n"/>
      <c r="F2085" s="52" t="n"/>
      <c r="G2085" s="49" t="n"/>
      <c r="H2085" s="49" t="n"/>
      <c r="I2085" s="30">
        <f>IF(OR(D2085="",NOT(ISNUMBER(G2085))),"",D2085&amp;"|"&amp;YEAR(G2085)&amp;"-"&amp;RIGHT("0"&amp;MONTH(G2085),2)&amp;"-"&amp;RIGHT("0"&amp;DAY(G2085),2))</f>
        <v/>
      </c>
      <c r="J2085" s="52" t="n"/>
      <c r="K2085" s="25" t="n"/>
      <c r="L2085" s="29" t="n"/>
      <c r="M2085" s="25" t="n"/>
      <c r="N2085" s="25" t="n"/>
      <c r="O2085" s="23">
        <f>IF(A2085&amp;B2085&amp;C2085="","",IF(I2085="","Sem vínculo",IF(COUNTIF(oc_chave,I2085)&gt;0,"Vinculada","Previsão não encontrada")))</f>
        <v/>
      </c>
      <c r="P2085" s="39">
        <f>IF(ISNUMBER(H2085),YEAR(H2085),"")</f>
        <v/>
      </c>
      <c r="Q2085" s="23">
        <f>IF(D2085="","",IF(COUNTIF(pl_chave,D2085)&gt;0,"No plano atual","Fora do plano: histórico preservado"))</f>
        <v/>
      </c>
      <c r="R2085" s="23">
        <f>IF(A2085&amp;B2085&amp;C2085="","",IF(A2085="","ERRO: falta ID do registro",IF(COUNTIF(ex_id,A2085)&gt;1,"ERRO: ID do registro duplicado",IF(NOT(ISNUMBER(H2085)),"ERRO: data realizada ausente ou inválida",IF(AND(ISNUMBER(pcmd_emissao),N(H2085)&gt;N(pcmd_emissao)),"Verificar: realizada após a emissão","OK")))))</f>
        <v/>
      </c>
      <c r="S2085" s="53" t="n"/>
    </row>
    <row r="2086">
      <c r="A2086" s="25" t="n"/>
      <c r="B2086" s="29" t="n"/>
      <c r="C2086" s="25" t="n"/>
      <c r="D2086" s="23">
        <f>IF(OR(B2086="",C2086=""),"",B2086&amp;"|"&amp;C2086)</f>
        <v/>
      </c>
      <c r="E2086" s="29" t="n"/>
      <c r="F2086" s="52" t="n"/>
      <c r="G2086" s="49" t="n"/>
      <c r="H2086" s="49" t="n"/>
      <c r="I2086" s="30">
        <f>IF(OR(D2086="",NOT(ISNUMBER(G2086))),"",D2086&amp;"|"&amp;YEAR(G2086)&amp;"-"&amp;RIGHT("0"&amp;MONTH(G2086),2)&amp;"-"&amp;RIGHT("0"&amp;DAY(G2086),2))</f>
        <v/>
      </c>
      <c r="J2086" s="52" t="n"/>
      <c r="K2086" s="25" t="n"/>
      <c r="L2086" s="29" t="n"/>
      <c r="M2086" s="25" t="n"/>
      <c r="N2086" s="25" t="n"/>
      <c r="O2086" s="23">
        <f>IF(A2086&amp;B2086&amp;C2086="","",IF(I2086="","Sem vínculo",IF(COUNTIF(oc_chave,I2086)&gt;0,"Vinculada","Previsão não encontrada")))</f>
        <v/>
      </c>
      <c r="P2086" s="39">
        <f>IF(ISNUMBER(H2086),YEAR(H2086),"")</f>
        <v/>
      </c>
      <c r="Q2086" s="23">
        <f>IF(D2086="","",IF(COUNTIF(pl_chave,D2086)&gt;0,"No plano atual","Fora do plano: histórico preservado"))</f>
        <v/>
      </c>
      <c r="R2086" s="23">
        <f>IF(A2086&amp;B2086&amp;C2086="","",IF(A2086="","ERRO: falta ID do registro",IF(COUNTIF(ex_id,A2086)&gt;1,"ERRO: ID do registro duplicado",IF(NOT(ISNUMBER(H2086)),"ERRO: data realizada ausente ou inválida",IF(AND(ISNUMBER(pcmd_emissao),N(H2086)&gt;N(pcmd_emissao)),"Verificar: realizada após a emissão","OK")))))</f>
        <v/>
      </c>
      <c r="S2086" s="53" t="n"/>
    </row>
    <row r="2087">
      <c r="A2087" s="25" t="n"/>
      <c r="B2087" s="29" t="n"/>
      <c r="C2087" s="25" t="n"/>
      <c r="D2087" s="23">
        <f>IF(OR(B2087="",C2087=""),"",B2087&amp;"|"&amp;C2087)</f>
        <v/>
      </c>
      <c r="E2087" s="29" t="n"/>
      <c r="F2087" s="52" t="n"/>
      <c r="G2087" s="49" t="n"/>
      <c r="H2087" s="49" t="n"/>
      <c r="I2087" s="30">
        <f>IF(OR(D2087="",NOT(ISNUMBER(G2087))),"",D2087&amp;"|"&amp;YEAR(G2087)&amp;"-"&amp;RIGHT("0"&amp;MONTH(G2087),2)&amp;"-"&amp;RIGHT("0"&amp;DAY(G2087),2))</f>
        <v/>
      </c>
      <c r="J2087" s="52" t="n"/>
      <c r="K2087" s="25" t="n"/>
      <c r="L2087" s="29" t="n"/>
      <c r="M2087" s="25" t="n"/>
      <c r="N2087" s="25" t="n"/>
      <c r="O2087" s="23">
        <f>IF(A2087&amp;B2087&amp;C2087="","",IF(I2087="","Sem vínculo",IF(COUNTIF(oc_chave,I2087)&gt;0,"Vinculada","Previsão não encontrada")))</f>
        <v/>
      </c>
      <c r="P2087" s="39">
        <f>IF(ISNUMBER(H2087),YEAR(H2087),"")</f>
        <v/>
      </c>
      <c r="Q2087" s="23">
        <f>IF(D2087="","",IF(COUNTIF(pl_chave,D2087)&gt;0,"No plano atual","Fora do plano: histórico preservado"))</f>
        <v/>
      </c>
      <c r="R2087" s="23">
        <f>IF(A2087&amp;B2087&amp;C2087="","",IF(A2087="","ERRO: falta ID do registro",IF(COUNTIF(ex_id,A2087)&gt;1,"ERRO: ID do registro duplicado",IF(NOT(ISNUMBER(H2087)),"ERRO: data realizada ausente ou inválida",IF(AND(ISNUMBER(pcmd_emissao),N(H2087)&gt;N(pcmd_emissao)),"Verificar: realizada após a emissão","OK")))))</f>
        <v/>
      </c>
      <c r="S2087" s="53" t="n"/>
    </row>
    <row r="2088">
      <c r="A2088" s="25" t="n"/>
      <c r="B2088" s="29" t="n"/>
      <c r="C2088" s="25" t="n"/>
      <c r="D2088" s="23">
        <f>IF(OR(B2088="",C2088=""),"",B2088&amp;"|"&amp;C2088)</f>
        <v/>
      </c>
      <c r="E2088" s="29" t="n"/>
      <c r="F2088" s="52" t="n"/>
      <c r="G2088" s="49" t="n"/>
      <c r="H2088" s="49" t="n"/>
      <c r="I2088" s="30">
        <f>IF(OR(D2088="",NOT(ISNUMBER(G2088))),"",D2088&amp;"|"&amp;YEAR(G2088)&amp;"-"&amp;RIGHT("0"&amp;MONTH(G2088),2)&amp;"-"&amp;RIGHT("0"&amp;DAY(G2088),2))</f>
        <v/>
      </c>
      <c r="J2088" s="52" t="n"/>
      <c r="K2088" s="25" t="n"/>
      <c r="L2088" s="29" t="n"/>
      <c r="M2088" s="25" t="n"/>
      <c r="N2088" s="25" t="n"/>
      <c r="O2088" s="23">
        <f>IF(A2088&amp;B2088&amp;C2088="","",IF(I2088="","Sem vínculo",IF(COUNTIF(oc_chave,I2088)&gt;0,"Vinculada","Previsão não encontrada")))</f>
        <v/>
      </c>
      <c r="P2088" s="39">
        <f>IF(ISNUMBER(H2088),YEAR(H2088),"")</f>
        <v/>
      </c>
      <c r="Q2088" s="23">
        <f>IF(D2088="","",IF(COUNTIF(pl_chave,D2088)&gt;0,"No plano atual","Fora do plano: histórico preservado"))</f>
        <v/>
      </c>
      <c r="R2088" s="23">
        <f>IF(A2088&amp;B2088&amp;C2088="","",IF(A2088="","ERRO: falta ID do registro",IF(COUNTIF(ex_id,A2088)&gt;1,"ERRO: ID do registro duplicado",IF(NOT(ISNUMBER(H2088)),"ERRO: data realizada ausente ou inválida",IF(AND(ISNUMBER(pcmd_emissao),N(H2088)&gt;N(pcmd_emissao)),"Verificar: realizada após a emissão","OK")))))</f>
        <v/>
      </c>
      <c r="S2088" s="53" t="n"/>
    </row>
    <row r="2089">
      <c r="A2089" s="25" t="n"/>
      <c r="B2089" s="29" t="n"/>
      <c r="C2089" s="25" t="n"/>
      <c r="D2089" s="23">
        <f>IF(OR(B2089="",C2089=""),"",B2089&amp;"|"&amp;C2089)</f>
        <v/>
      </c>
      <c r="E2089" s="29" t="n"/>
      <c r="F2089" s="52" t="n"/>
      <c r="G2089" s="49" t="n"/>
      <c r="H2089" s="49" t="n"/>
      <c r="I2089" s="30">
        <f>IF(OR(D2089="",NOT(ISNUMBER(G2089))),"",D2089&amp;"|"&amp;YEAR(G2089)&amp;"-"&amp;RIGHT("0"&amp;MONTH(G2089),2)&amp;"-"&amp;RIGHT("0"&amp;DAY(G2089),2))</f>
        <v/>
      </c>
      <c r="J2089" s="52" t="n"/>
      <c r="K2089" s="25" t="n"/>
      <c r="L2089" s="29" t="n"/>
      <c r="M2089" s="25" t="n"/>
      <c r="N2089" s="25" t="n"/>
      <c r="O2089" s="23">
        <f>IF(A2089&amp;B2089&amp;C2089="","",IF(I2089="","Sem vínculo",IF(COUNTIF(oc_chave,I2089)&gt;0,"Vinculada","Previsão não encontrada")))</f>
        <v/>
      </c>
      <c r="P2089" s="39">
        <f>IF(ISNUMBER(H2089),YEAR(H2089),"")</f>
        <v/>
      </c>
      <c r="Q2089" s="23">
        <f>IF(D2089="","",IF(COUNTIF(pl_chave,D2089)&gt;0,"No plano atual","Fora do plano: histórico preservado"))</f>
        <v/>
      </c>
      <c r="R2089" s="23">
        <f>IF(A2089&amp;B2089&amp;C2089="","",IF(A2089="","ERRO: falta ID do registro",IF(COUNTIF(ex_id,A2089)&gt;1,"ERRO: ID do registro duplicado",IF(NOT(ISNUMBER(H2089)),"ERRO: data realizada ausente ou inválida",IF(AND(ISNUMBER(pcmd_emissao),N(H2089)&gt;N(pcmd_emissao)),"Verificar: realizada após a emissão","OK")))))</f>
        <v/>
      </c>
      <c r="S2089" s="53" t="n"/>
    </row>
    <row r="2090">
      <c r="A2090" s="25" t="n"/>
      <c r="B2090" s="29" t="n"/>
      <c r="C2090" s="25" t="n"/>
      <c r="D2090" s="23">
        <f>IF(OR(B2090="",C2090=""),"",B2090&amp;"|"&amp;C2090)</f>
        <v/>
      </c>
      <c r="E2090" s="29" t="n"/>
      <c r="F2090" s="52" t="n"/>
      <c r="G2090" s="49" t="n"/>
      <c r="H2090" s="49" t="n"/>
      <c r="I2090" s="30">
        <f>IF(OR(D2090="",NOT(ISNUMBER(G2090))),"",D2090&amp;"|"&amp;YEAR(G2090)&amp;"-"&amp;RIGHT("0"&amp;MONTH(G2090),2)&amp;"-"&amp;RIGHT("0"&amp;DAY(G2090),2))</f>
        <v/>
      </c>
      <c r="J2090" s="52" t="n"/>
      <c r="K2090" s="25" t="n"/>
      <c r="L2090" s="29" t="n"/>
      <c r="M2090" s="25" t="n"/>
      <c r="N2090" s="25" t="n"/>
      <c r="O2090" s="23">
        <f>IF(A2090&amp;B2090&amp;C2090="","",IF(I2090="","Sem vínculo",IF(COUNTIF(oc_chave,I2090)&gt;0,"Vinculada","Previsão não encontrada")))</f>
        <v/>
      </c>
      <c r="P2090" s="39">
        <f>IF(ISNUMBER(H2090),YEAR(H2090),"")</f>
        <v/>
      </c>
      <c r="Q2090" s="23">
        <f>IF(D2090="","",IF(COUNTIF(pl_chave,D2090)&gt;0,"No plano atual","Fora do plano: histórico preservado"))</f>
        <v/>
      </c>
      <c r="R2090" s="23">
        <f>IF(A2090&amp;B2090&amp;C2090="","",IF(A2090="","ERRO: falta ID do registro",IF(COUNTIF(ex_id,A2090)&gt;1,"ERRO: ID do registro duplicado",IF(NOT(ISNUMBER(H2090)),"ERRO: data realizada ausente ou inválida",IF(AND(ISNUMBER(pcmd_emissao),N(H2090)&gt;N(pcmd_emissao)),"Verificar: realizada após a emissão","OK")))))</f>
        <v/>
      </c>
      <c r="S2090" s="53" t="n"/>
    </row>
    <row r="2091">
      <c r="A2091" s="25" t="n"/>
      <c r="B2091" s="29" t="n"/>
      <c r="C2091" s="25" t="n"/>
      <c r="D2091" s="23">
        <f>IF(OR(B2091="",C2091=""),"",B2091&amp;"|"&amp;C2091)</f>
        <v/>
      </c>
      <c r="E2091" s="29" t="n"/>
      <c r="F2091" s="52" t="n"/>
      <c r="G2091" s="49" t="n"/>
      <c r="H2091" s="49" t="n"/>
      <c r="I2091" s="30">
        <f>IF(OR(D2091="",NOT(ISNUMBER(G2091))),"",D2091&amp;"|"&amp;YEAR(G2091)&amp;"-"&amp;RIGHT("0"&amp;MONTH(G2091),2)&amp;"-"&amp;RIGHT("0"&amp;DAY(G2091),2))</f>
        <v/>
      </c>
      <c r="J2091" s="52" t="n"/>
      <c r="K2091" s="25" t="n"/>
      <c r="L2091" s="29" t="n"/>
      <c r="M2091" s="25" t="n"/>
      <c r="N2091" s="25" t="n"/>
      <c r="O2091" s="23">
        <f>IF(A2091&amp;B2091&amp;C2091="","",IF(I2091="","Sem vínculo",IF(COUNTIF(oc_chave,I2091)&gt;0,"Vinculada","Previsão não encontrada")))</f>
        <v/>
      </c>
      <c r="P2091" s="39">
        <f>IF(ISNUMBER(H2091),YEAR(H2091),"")</f>
        <v/>
      </c>
      <c r="Q2091" s="23">
        <f>IF(D2091="","",IF(COUNTIF(pl_chave,D2091)&gt;0,"No plano atual","Fora do plano: histórico preservado"))</f>
        <v/>
      </c>
      <c r="R2091" s="23">
        <f>IF(A2091&amp;B2091&amp;C2091="","",IF(A2091="","ERRO: falta ID do registro",IF(COUNTIF(ex_id,A2091)&gt;1,"ERRO: ID do registro duplicado",IF(NOT(ISNUMBER(H2091)),"ERRO: data realizada ausente ou inválida",IF(AND(ISNUMBER(pcmd_emissao),N(H2091)&gt;N(pcmd_emissao)),"Verificar: realizada após a emissão","OK")))))</f>
        <v/>
      </c>
      <c r="S2091" s="53" t="n"/>
    </row>
    <row r="2092">
      <c r="A2092" s="25" t="n"/>
      <c r="B2092" s="29" t="n"/>
      <c r="C2092" s="25" t="n"/>
      <c r="D2092" s="23">
        <f>IF(OR(B2092="",C2092=""),"",B2092&amp;"|"&amp;C2092)</f>
        <v/>
      </c>
      <c r="E2092" s="29" t="n"/>
      <c r="F2092" s="52" t="n"/>
      <c r="G2092" s="49" t="n"/>
      <c r="H2092" s="49" t="n"/>
      <c r="I2092" s="30">
        <f>IF(OR(D2092="",NOT(ISNUMBER(G2092))),"",D2092&amp;"|"&amp;YEAR(G2092)&amp;"-"&amp;RIGHT("0"&amp;MONTH(G2092),2)&amp;"-"&amp;RIGHT("0"&amp;DAY(G2092),2))</f>
        <v/>
      </c>
      <c r="J2092" s="52" t="n"/>
      <c r="K2092" s="25" t="n"/>
      <c r="L2092" s="29" t="n"/>
      <c r="M2092" s="25" t="n"/>
      <c r="N2092" s="25" t="n"/>
      <c r="O2092" s="23">
        <f>IF(A2092&amp;B2092&amp;C2092="","",IF(I2092="","Sem vínculo",IF(COUNTIF(oc_chave,I2092)&gt;0,"Vinculada","Previsão não encontrada")))</f>
        <v/>
      </c>
      <c r="P2092" s="39">
        <f>IF(ISNUMBER(H2092),YEAR(H2092),"")</f>
        <v/>
      </c>
      <c r="Q2092" s="23">
        <f>IF(D2092="","",IF(COUNTIF(pl_chave,D2092)&gt;0,"No plano atual","Fora do plano: histórico preservado"))</f>
        <v/>
      </c>
      <c r="R2092" s="23">
        <f>IF(A2092&amp;B2092&amp;C2092="","",IF(A2092="","ERRO: falta ID do registro",IF(COUNTIF(ex_id,A2092)&gt;1,"ERRO: ID do registro duplicado",IF(NOT(ISNUMBER(H2092)),"ERRO: data realizada ausente ou inválida",IF(AND(ISNUMBER(pcmd_emissao),N(H2092)&gt;N(pcmd_emissao)),"Verificar: realizada após a emissão","OK")))))</f>
        <v/>
      </c>
      <c r="S2092" s="53" t="n"/>
    </row>
    <row r="2093">
      <c r="A2093" s="25" t="n"/>
      <c r="B2093" s="29" t="n"/>
      <c r="C2093" s="25" t="n"/>
      <c r="D2093" s="23">
        <f>IF(OR(B2093="",C2093=""),"",B2093&amp;"|"&amp;C2093)</f>
        <v/>
      </c>
      <c r="E2093" s="29" t="n"/>
      <c r="F2093" s="52" t="n"/>
      <c r="G2093" s="49" t="n"/>
      <c r="H2093" s="49" t="n"/>
      <c r="I2093" s="30">
        <f>IF(OR(D2093="",NOT(ISNUMBER(G2093))),"",D2093&amp;"|"&amp;YEAR(G2093)&amp;"-"&amp;RIGHT("0"&amp;MONTH(G2093),2)&amp;"-"&amp;RIGHT("0"&amp;DAY(G2093),2))</f>
        <v/>
      </c>
      <c r="J2093" s="52" t="n"/>
      <c r="K2093" s="25" t="n"/>
      <c r="L2093" s="29" t="n"/>
      <c r="M2093" s="25" t="n"/>
      <c r="N2093" s="25" t="n"/>
      <c r="O2093" s="23">
        <f>IF(A2093&amp;B2093&amp;C2093="","",IF(I2093="","Sem vínculo",IF(COUNTIF(oc_chave,I2093)&gt;0,"Vinculada","Previsão não encontrada")))</f>
        <v/>
      </c>
      <c r="P2093" s="39">
        <f>IF(ISNUMBER(H2093),YEAR(H2093),"")</f>
        <v/>
      </c>
      <c r="Q2093" s="23">
        <f>IF(D2093="","",IF(COUNTIF(pl_chave,D2093)&gt;0,"No plano atual","Fora do plano: histórico preservado"))</f>
        <v/>
      </c>
      <c r="R2093" s="23">
        <f>IF(A2093&amp;B2093&amp;C2093="","",IF(A2093="","ERRO: falta ID do registro",IF(COUNTIF(ex_id,A2093)&gt;1,"ERRO: ID do registro duplicado",IF(NOT(ISNUMBER(H2093)),"ERRO: data realizada ausente ou inválida",IF(AND(ISNUMBER(pcmd_emissao),N(H2093)&gt;N(pcmd_emissao)),"Verificar: realizada após a emissão","OK")))))</f>
        <v/>
      </c>
      <c r="S2093" s="53" t="n"/>
    </row>
    <row r="2094">
      <c r="A2094" s="25" t="n"/>
      <c r="B2094" s="29" t="n"/>
      <c r="C2094" s="25" t="n"/>
      <c r="D2094" s="23">
        <f>IF(OR(B2094="",C2094=""),"",B2094&amp;"|"&amp;C2094)</f>
        <v/>
      </c>
      <c r="E2094" s="29" t="n"/>
      <c r="F2094" s="52" t="n"/>
      <c r="G2094" s="49" t="n"/>
      <c r="H2094" s="49" t="n"/>
      <c r="I2094" s="30">
        <f>IF(OR(D2094="",NOT(ISNUMBER(G2094))),"",D2094&amp;"|"&amp;YEAR(G2094)&amp;"-"&amp;RIGHT("0"&amp;MONTH(G2094),2)&amp;"-"&amp;RIGHT("0"&amp;DAY(G2094),2))</f>
        <v/>
      </c>
      <c r="J2094" s="52" t="n"/>
      <c r="K2094" s="25" t="n"/>
      <c r="L2094" s="29" t="n"/>
      <c r="M2094" s="25" t="n"/>
      <c r="N2094" s="25" t="n"/>
      <c r="O2094" s="23">
        <f>IF(A2094&amp;B2094&amp;C2094="","",IF(I2094="","Sem vínculo",IF(COUNTIF(oc_chave,I2094)&gt;0,"Vinculada","Previsão não encontrada")))</f>
        <v/>
      </c>
      <c r="P2094" s="39">
        <f>IF(ISNUMBER(H2094),YEAR(H2094),"")</f>
        <v/>
      </c>
      <c r="Q2094" s="23">
        <f>IF(D2094="","",IF(COUNTIF(pl_chave,D2094)&gt;0,"No plano atual","Fora do plano: histórico preservado"))</f>
        <v/>
      </c>
      <c r="R2094" s="23">
        <f>IF(A2094&amp;B2094&amp;C2094="","",IF(A2094="","ERRO: falta ID do registro",IF(COUNTIF(ex_id,A2094)&gt;1,"ERRO: ID do registro duplicado",IF(NOT(ISNUMBER(H2094)),"ERRO: data realizada ausente ou inválida",IF(AND(ISNUMBER(pcmd_emissao),N(H2094)&gt;N(pcmd_emissao)),"Verificar: realizada após a emissão","OK")))))</f>
        <v/>
      </c>
      <c r="S2094" s="53" t="n"/>
    </row>
    <row r="2095">
      <c r="A2095" s="25" t="n"/>
      <c r="B2095" s="29" t="n"/>
      <c r="C2095" s="25" t="n"/>
      <c r="D2095" s="23">
        <f>IF(OR(B2095="",C2095=""),"",B2095&amp;"|"&amp;C2095)</f>
        <v/>
      </c>
      <c r="E2095" s="29" t="n"/>
      <c r="F2095" s="52" t="n"/>
      <c r="G2095" s="49" t="n"/>
      <c r="H2095" s="49" t="n"/>
      <c r="I2095" s="30">
        <f>IF(OR(D2095="",NOT(ISNUMBER(G2095))),"",D2095&amp;"|"&amp;YEAR(G2095)&amp;"-"&amp;RIGHT("0"&amp;MONTH(G2095),2)&amp;"-"&amp;RIGHT("0"&amp;DAY(G2095),2))</f>
        <v/>
      </c>
      <c r="J2095" s="52" t="n"/>
      <c r="K2095" s="25" t="n"/>
      <c r="L2095" s="29" t="n"/>
      <c r="M2095" s="25" t="n"/>
      <c r="N2095" s="25" t="n"/>
      <c r="O2095" s="23">
        <f>IF(A2095&amp;B2095&amp;C2095="","",IF(I2095="","Sem vínculo",IF(COUNTIF(oc_chave,I2095)&gt;0,"Vinculada","Previsão não encontrada")))</f>
        <v/>
      </c>
      <c r="P2095" s="39">
        <f>IF(ISNUMBER(H2095),YEAR(H2095),"")</f>
        <v/>
      </c>
      <c r="Q2095" s="23">
        <f>IF(D2095="","",IF(COUNTIF(pl_chave,D2095)&gt;0,"No plano atual","Fora do plano: histórico preservado"))</f>
        <v/>
      </c>
      <c r="R2095" s="23">
        <f>IF(A2095&amp;B2095&amp;C2095="","",IF(A2095="","ERRO: falta ID do registro",IF(COUNTIF(ex_id,A2095)&gt;1,"ERRO: ID do registro duplicado",IF(NOT(ISNUMBER(H2095)),"ERRO: data realizada ausente ou inválida",IF(AND(ISNUMBER(pcmd_emissao),N(H2095)&gt;N(pcmd_emissao)),"Verificar: realizada após a emissão","OK")))))</f>
        <v/>
      </c>
      <c r="S2095" s="53" t="n"/>
    </row>
    <row r="2096">
      <c r="A2096" s="25" t="n"/>
      <c r="B2096" s="29" t="n"/>
      <c r="C2096" s="25" t="n"/>
      <c r="D2096" s="23">
        <f>IF(OR(B2096="",C2096=""),"",B2096&amp;"|"&amp;C2096)</f>
        <v/>
      </c>
      <c r="E2096" s="29" t="n"/>
      <c r="F2096" s="52" t="n"/>
      <c r="G2096" s="49" t="n"/>
      <c r="H2096" s="49" t="n"/>
      <c r="I2096" s="30">
        <f>IF(OR(D2096="",NOT(ISNUMBER(G2096))),"",D2096&amp;"|"&amp;YEAR(G2096)&amp;"-"&amp;RIGHT("0"&amp;MONTH(G2096),2)&amp;"-"&amp;RIGHT("0"&amp;DAY(G2096),2))</f>
        <v/>
      </c>
      <c r="J2096" s="52" t="n"/>
      <c r="K2096" s="25" t="n"/>
      <c r="L2096" s="29" t="n"/>
      <c r="M2096" s="25" t="n"/>
      <c r="N2096" s="25" t="n"/>
      <c r="O2096" s="23">
        <f>IF(A2096&amp;B2096&amp;C2096="","",IF(I2096="","Sem vínculo",IF(COUNTIF(oc_chave,I2096)&gt;0,"Vinculada","Previsão não encontrada")))</f>
        <v/>
      </c>
      <c r="P2096" s="39">
        <f>IF(ISNUMBER(H2096),YEAR(H2096),"")</f>
        <v/>
      </c>
      <c r="Q2096" s="23">
        <f>IF(D2096="","",IF(COUNTIF(pl_chave,D2096)&gt;0,"No plano atual","Fora do plano: histórico preservado"))</f>
        <v/>
      </c>
      <c r="R2096" s="23">
        <f>IF(A2096&amp;B2096&amp;C2096="","",IF(A2096="","ERRO: falta ID do registro",IF(COUNTIF(ex_id,A2096)&gt;1,"ERRO: ID do registro duplicado",IF(NOT(ISNUMBER(H2096)),"ERRO: data realizada ausente ou inválida",IF(AND(ISNUMBER(pcmd_emissao),N(H2096)&gt;N(pcmd_emissao)),"Verificar: realizada após a emissão","OK")))))</f>
        <v/>
      </c>
      <c r="S2096" s="53" t="n"/>
    </row>
    <row r="2097">
      <c r="A2097" s="25" t="n"/>
      <c r="B2097" s="29" t="n"/>
      <c r="C2097" s="25" t="n"/>
      <c r="D2097" s="23">
        <f>IF(OR(B2097="",C2097=""),"",B2097&amp;"|"&amp;C2097)</f>
        <v/>
      </c>
      <c r="E2097" s="29" t="n"/>
      <c r="F2097" s="52" t="n"/>
      <c r="G2097" s="49" t="n"/>
      <c r="H2097" s="49" t="n"/>
      <c r="I2097" s="30">
        <f>IF(OR(D2097="",NOT(ISNUMBER(G2097))),"",D2097&amp;"|"&amp;YEAR(G2097)&amp;"-"&amp;RIGHT("0"&amp;MONTH(G2097),2)&amp;"-"&amp;RIGHT("0"&amp;DAY(G2097),2))</f>
        <v/>
      </c>
      <c r="J2097" s="52" t="n"/>
      <c r="K2097" s="25" t="n"/>
      <c r="L2097" s="29" t="n"/>
      <c r="M2097" s="25" t="n"/>
      <c r="N2097" s="25" t="n"/>
      <c r="O2097" s="23">
        <f>IF(A2097&amp;B2097&amp;C2097="","",IF(I2097="","Sem vínculo",IF(COUNTIF(oc_chave,I2097)&gt;0,"Vinculada","Previsão não encontrada")))</f>
        <v/>
      </c>
      <c r="P2097" s="39">
        <f>IF(ISNUMBER(H2097),YEAR(H2097),"")</f>
        <v/>
      </c>
      <c r="Q2097" s="23">
        <f>IF(D2097="","",IF(COUNTIF(pl_chave,D2097)&gt;0,"No plano atual","Fora do plano: histórico preservado"))</f>
        <v/>
      </c>
      <c r="R2097" s="23">
        <f>IF(A2097&amp;B2097&amp;C2097="","",IF(A2097="","ERRO: falta ID do registro",IF(COUNTIF(ex_id,A2097)&gt;1,"ERRO: ID do registro duplicado",IF(NOT(ISNUMBER(H2097)),"ERRO: data realizada ausente ou inválida",IF(AND(ISNUMBER(pcmd_emissao),N(H2097)&gt;N(pcmd_emissao)),"Verificar: realizada após a emissão","OK")))))</f>
        <v/>
      </c>
      <c r="S2097" s="53" t="n"/>
    </row>
    <row r="2098">
      <c r="A2098" s="25" t="n"/>
      <c r="B2098" s="29" t="n"/>
      <c r="C2098" s="25" t="n"/>
      <c r="D2098" s="23">
        <f>IF(OR(B2098="",C2098=""),"",B2098&amp;"|"&amp;C2098)</f>
        <v/>
      </c>
      <c r="E2098" s="29" t="n"/>
      <c r="F2098" s="52" t="n"/>
      <c r="G2098" s="49" t="n"/>
      <c r="H2098" s="49" t="n"/>
      <c r="I2098" s="30">
        <f>IF(OR(D2098="",NOT(ISNUMBER(G2098))),"",D2098&amp;"|"&amp;YEAR(G2098)&amp;"-"&amp;RIGHT("0"&amp;MONTH(G2098),2)&amp;"-"&amp;RIGHT("0"&amp;DAY(G2098),2))</f>
        <v/>
      </c>
      <c r="J2098" s="52" t="n"/>
      <c r="K2098" s="25" t="n"/>
      <c r="L2098" s="29" t="n"/>
      <c r="M2098" s="25" t="n"/>
      <c r="N2098" s="25" t="n"/>
      <c r="O2098" s="23">
        <f>IF(A2098&amp;B2098&amp;C2098="","",IF(I2098="","Sem vínculo",IF(COUNTIF(oc_chave,I2098)&gt;0,"Vinculada","Previsão não encontrada")))</f>
        <v/>
      </c>
      <c r="P2098" s="39">
        <f>IF(ISNUMBER(H2098),YEAR(H2098),"")</f>
        <v/>
      </c>
      <c r="Q2098" s="23">
        <f>IF(D2098="","",IF(COUNTIF(pl_chave,D2098)&gt;0,"No plano atual","Fora do plano: histórico preservado"))</f>
        <v/>
      </c>
      <c r="R2098" s="23">
        <f>IF(A2098&amp;B2098&amp;C2098="","",IF(A2098="","ERRO: falta ID do registro",IF(COUNTIF(ex_id,A2098)&gt;1,"ERRO: ID do registro duplicado",IF(NOT(ISNUMBER(H2098)),"ERRO: data realizada ausente ou inválida",IF(AND(ISNUMBER(pcmd_emissao),N(H2098)&gt;N(pcmd_emissao)),"Verificar: realizada após a emissão","OK")))))</f>
        <v/>
      </c>
      <c r="S2098" s="53" t="n"/>
    </row>
    <row r="2099">
      <c r="A2099" s="25" t="n"/>
      <c r="B2099" s="29" t="n"/>
      <c r="C2099" s="25" t="n"/>
      <c r="D2099" s="23">
        <f>IF(OR(B2099="",C2099=""),"",B2099&amp;"|"&amp;C2099)</f>
        <v/>
      </c>
      <c r="E2099" s="29" t="n"/>
      <c r="F2099" s="52" t="n"/>
      <c r="G2099" s="49" t="n"/>
      <c r="H2099" s="49" t="n"/>
      <c r="I2099" s="30">
        <f>IF(OR(D2099="",NOT(ISNUMBER(G2099))),"",D2099&amp;"|"&amp;YEAR(G2099)&amp;"-"&amp;RIGHT("0"&amp;MONTH(G2099),2)&amp;"-"&amp;RIGHT("0"&amp;DAY(G2099),2))</f>
        <v/>
      </c>
      <c r="J2099" s="52" t="n"/>
      <c r="K2099" s="25" t="n"/>
      <c r="L2099" s="29" t="n"/>
      <c r="M2099" s="25" t="n"/>
      <c r="N2099" s="25" t="n"/>
      <c r="O2099" s="23">
        <f>IF(A2099&amp;B2099&amp;C2099="","",IF(I2099="","Sem vínculo",IF(COUNTIF(oc_chave,I2099)&gt;0,"Vinculada","Previsão não encontrada")))</f>
        <v/>
      </c>
      <c r="P2099" s="39">
        <f>IF(ISNUMBER(H2099),YEAR(H2099),"")</f>
        <v/>
      </c>
      <c r="Q2099" s="23">
        <f>IF(D2099="","",IF(COUNTIF(pl_chave,D2099)&gt;0,"No plano atual","Fora do plano: histórico preservado"))</f>
        <v/>
      </c>
      <c r="R2099" s="23">
        <f>IF(A2099&amp;B2099&amp;C2099="","",IF(A2099="","ERRO: falta ID do registro",IF(COUNTIF(ex_id,A2099)&gt;1,"ERRO: ID do registro duplicado",IF(NOT(ISNUMBER(H2099)),"ERRO: data realizada ausente ou inválida",IF(AND(ISNUMBER(pcmd_emissao),N(H2099)&gt;N(pcmd_emissao)),"Verificar: realizada após a emissão","OK")))))</f>
        <v/>
      </c>
      <c r="S2099" s="53" t="n"/>
    </row>
    <row r="2100">
      <c r="A2100" s="25" t="n"/>
      <c r="B2100" s="29" t="n"/>
      <c r="C2100" s="25" t="n"/>
      <c r="D2100" s="23">
        <f>IF(OR(B2100="",C2100=""),"",B2100&amp;"|"&amp;C2100)</f>
        <v/>
      </c>
      <c r="E2100" s="29" t="n"/>
      <c r="F2100" s="52" t="n"/>
      <c r="G2100" s="49" t="n"/>
      <c r="H2100" s="49" t="n"/>
      <c r="I2100" s="30">
        <f>IF(OR(D2100="",NOT(ISNUMBER(G2100))),"",D2100&amp;"|"&amp;YEAR(G2100)&amp;"-"&amp;RIGHT("0"&amp;MONTH(G2100),2)&amp;"-"&amp;RIGHT("0"&amp;DAY(G2100),2))</f>
        <v/>
      </c>
      <c r="J2100" s="52" t="n"/>
      <c r="K2100" s="25" t="n"/>
      <c r="L2100" s="29" t="n"/>
      <c r="M2100" s="25" t="n"/>
      <c r="N2100" s="25" t="n"/>
      <c r="O2100" s="23">
        <f>IF(A2100&amp;B2100&amp;C2100="","",IF(I2100="","Sem vínculo",IF(COUNTIF(oc_chave,I2100)&gt;0,"Vinculada","Previsão não encontrada")))</f>
        <v/>
      </c>
      <c r="P2100" s="39">
        <f>IF(ISNUMBER(H2100),YEAR(H2100),"")</f>
        <v/>
      </c>
      <c r="Q2100" s="23">
        <f>IF(D2100="","",IF(COUNTIF(pl_chave,D2100)&gt;0,"No plano atual","Fora do plano: histórico preservado"))</f>
        <v/>
      </c>
      <c r="R2100" s="23">
        <f>IF(A2100&amp;B2100&amp;C2100="","",IF(A2100="","ERRO: falta ID do registro",IF(COUNTIF(ex_id,A2100)&gt;1,"ERRO: ID do registro duplicado",IF(NOT(ISNUMBER(H2100)),"ERRO: data realizada ausente ou inválida",IF(AND(ISNUMBER(pcmd_emissao),N(H2100)&gt;N(pcmd_emissao)),"Verificar: realizada após a emissão","OK")))))</f>
        <v/>
      </c>
      <c r="S2100" s="53" t="n"/>
    </row>
    <row r="2101">
      <c r="A2101" s="25" t="n"/>
      <c r="B2101" s="29" t="n"/>
      <c r="C2101" s="25" t="n"/>
      <c r="D2101" s="23">
        <f>IF(OR(B2101="",C2101=""),"",B2101&amp;"|"&amp;C2101)</f>
        <v/>
      </c>
      <c r="E2101" s="29" t="n"/>
      <c r="F2101" s="52" t="n"/>
      <c r="G2101" s="49" t="n"/>
      <c r="H2101" s="49" t="n"/>
      <c r="I2101" s="30">
        <f>IF(OR(D2101="",NOT(ISNUMBER(G2101))),"",D2101&amp;"|"&amp;YEAR(G2101)&amp;"-"&amp;RIGHT("0"&amp;MONTH(G2101),2)&amp;"-"&amp;RIGHT("0"&amp;DAY(G2101),2))</f>
        <v/>
      </c>
      <c r="J2101" s="52" t="n"/>
      <c r="K2101" s="25" t="n"/>
      <c r="L2101" s="29" t="n"/>
      <c r="M2101" s="25" t="n"/>
      <c r="N2101" s="25" t="n"/>
      <c r="O2101" s="23">
        <f>IF(A2101&amp;B2101&amp;C2101="","",IF(I2101="","Sem vínculo",IF(COUNTIF(oc_chave,I2101)&gt;0,"Vinculada","Previsão não encontrada")))</f>
        <v/>
      </c>
      <c r="P2101" s="39">
        <f>IF(ISNUMBER(H2101),YEAR(H2101),"")</f>
        <v/>
      </c>
      <c r="Q2101" s="23">
        <f>IF(D2101="","",IF(COUNTIF(pl_chave,D2101)&gt;0,"No plano atual","Fora do plano: histórico preservado"))</f>
        <v/>
      </c>
      <c r="R2101" s="23">
        <f>IF(A2101&amp;B2101&amp;C2101="","",IF(A2101="","ERRO: falta ID do registro",IF(COUNTIF(ex_id,A2101)&gt;1,"ERRO: ID do registro duplicado",IF(NOT(ISNUMBER(H2101)),"ERRO: data realizada ausente ou inválida",IF(AND(ISNUMBER(pcmd_emissao),N(H2101)&gt;N(pcmd_emissao)),"Verificar: realizada após a emissão","OK")))))</f>
        <v/>
      </c>
      <c r="S2101" s="53" t="n"/>
    </row>
    <row r="2102">
      <c r="A2102" s="25" t="n"/>
      <c r="B2102" s="29" t="n"/>
      <c r="C2102" s="25" t="n"/>
      <c r="D2102" s="23">
        <f>IF(OR(B2102="",C2102=""),"",B2102&amp;"|"&amp;C2102)</f>
        <v/>
      </c>
      <c r="E2102" s="29" t="n"/>
      <c r="F2102" s="52" t="n"/>
      <c r="G2102" s="49" t="n"/>
      <c r="H2102" s="49" t="n"/>
      <c r="I2102" s="30">
        <f>IF(OR(D2102="",NOT(ISNUMBER(G2102))),"",D2102&amp;"|"&amp;YEAR(G2102)&amp;"-"&amp;RIGHT("0"&amp;MONTH(G2102),2)&amp;"-"&amp;RIGHT("0"&amp;DAY(G2102),2))</f>
        <v/>
      </c>
      <c r="J2102" s="52" t="n"/>
      <c r="K2102" s="25" t="n"/>
      <c r="L2102" s="29" t="n"/>
      <c r="M2102" s="25" t="n"/>
      <c r="N2102" s="25" t="n"/>
      <c r="O2102" s="23">
        <f>IF(A2102&amp;B2102&amp;C2102="","",IF(I2102="","Sem vínculo",IF(COUNTIF(oc_chave,I2102)&gt;0,"Vinculada","Previsão não encontrada")))</f>
        <v/>
      </c>
      <c r="P2102" s="39">
        <f>IF(ISNUMBER(H2102),YEAR(H2102),"")</f>
        <v/>
      </c>
      <c r="Q2102" s="23">
        <f>IF(D2102="","",IF(COUNTIF(pl_chave,D2102)&gt;0,"No plano atual","Fora do plano: histórico preservado"))</f>
        <v/>
      </c>
      <c r="R2102" s="23">
        <f>IF(A2102&amp;B2102&amp;C2102="","",IF(A2102="","ERRO: falta ID do registro",IF(COUNTIF(ex_id,A2102)&gt;1,"ERRO: ID do registro duplicado",IF(NOT(ISNUMBER(H2102)),"ERRO: data realizada ausente ou inválida",IF(AND(ISNUMBER(pcmd_emissao),N(H2102)&gt;N(pcmd_emissao)),"Verificar: realizada após a emissão","OK")))))</f>
        <v/>
      </c>
      <c r="S2102" s="53" t="n"/>
    </row>
    <row r="2103">
      <c r="A2103" s="25" t="n"/>
      <c r="B2103" s="29" t="n"/>
      <c r="C2103" s="25" t="n"/>
      <c r="D2103" s="23">
        <f>IF(OR(B2103="",C2103=""),"",B2103&amp;"|"&amp;C2103)</f>
        <v/>
      </c>
      <c r="E2103" s="29" t="n"/>
      <c r="F2103" s="52" t="n"/>
      <c r="G2103" s="49" t="n"/>
      <c r="H2103" s="49" t="n"/>
      <c r="I2103" s="30">
        <f>IF(OR(D2103="",NOT(ISNUMBER(G2103))),"",D2103&amp;"|"&amp;YEAR(G2103)&amp;"-"&amp;RIGHT("0"&amp;MONTH(G2103),2)&amp;"-"&amp;RIGHT("0"&amp;DAY(G2103),2))</f>
        <v/>
      </c>
      <c r="J2103" s="52" t="n"/>
      <c r="K2103" s="25" t="n"/>
      <c r="L2103" s="29" t="n"/>
      <c r="M2103" s="25" t="n"/>
      <c r="N2103" s="25" t="n"/>
      <c r="O2103" s="23">
        <f>IF(A2103&amp;B2103&amp;C2103="","",IF(I2103="","Sem vínculo",IF(COUNTIF(oc_chave,I2103)&gt;0,"Vinculada","Previsão não encontrada")))</f>
        <v/>
      </c>
      <c r="P2103" s="39">
        <f>IF(ISNUMBER(H2103),YEAR(H2103),"")</f>
        <v/>
      </c>
      <c r="Q2103" s="23">
        <f>IF(D2103="","",IF(COUNTIF(pl_chave,D2103)&gt;0,"No plano atual","Fora do plano: histórico preservado"))</f>
        <v/>
      </c>
      <c r="R2103" s="23">
        <f>IF(A2103&amp;B2103&amp;C2103="","",IF(A2103="","ERRO: falta ID do registro",IF(COUNTIF(ex_id,A2103)&gt;1,"ERRO: ID do registro duplicado",IF(NOT(ISNUMBER(H2103)),"ERRO: data realizada ausente ou inválida",IF(AND(ISNUMBER(pcmd_emissao),N(H2103)&gt;N(pcmd_emissao)),"Verificar: realizada após a emissão","OK")))))</f>
        <v/>
      </c>
      <c r="S2103" s="53" t="n"/>
    </row>
    <row r="2104">
      <c r="A2104" s="25" t="n"/>
      <c r="B2104" s="29" t="n"/>
      <c r="C2104" s="25" t="n"/>
      <c r="D2104" s="23">
        <f>IF(OR(B2104="",C2104=""),"",B2104&amp;"|"&amp;C2104)</f>
        <v/>
      </c>
      <c r="E2104" s="29" t="n"/>
      <c r="F2104" s="52" t="n"/>
      <c r="G2104" s="49" t="n"/>
      <c r="H2104" s="49" t="n"/>
      <c r="I2104" s="30">
        <f>IF(OR(D2104="",NOT(ISNUMBER(G2104))),"",D2104&amp;"|"&amp;YEAR(G2104)&amp;"-"&amp;RIGHT("0"&amp;MONTH(G2104),2)&amp;"-"&amp;RIGHT("0"&amp;DAY(G2104),2))</f>
        <v/>
      </c>
      <c r="J2104" s="52" t="n"/>
      <c r="K2104" s="25" t="n"/>
      <c r="L2104" s="29" t="n"/>
      <c r="M2104" s="25" t="n"/>
      <c r="N2104" s="25" t="n"/>
      <c r="O2104" s="23">
        <f>IF(A2104&amp;B2104&amp;C2104="","",IF(I2104="","Sem vínculo",IF(COUNTIF(oc_chave,I2104)&gt;0,"Vinculada","Previsão não encontrada")))</f>
        <v/>
      </c>
      <c r="P2104" s="39">
        <f>IF(ISNUMBER(H2104),YEAR(H2104),"")</f>
        <v/>
      </c>
      <c r="Q2104" s="23">
        <f>IF(D2104="","",IF(COUNTIF(pl_chave,D2104)&gt;0,"No plano atual","Fora do plano: histórico preservado"))</f>
        <v/>
      </c>
      <c r="R2104" s="23">
        <f>IF(A2104&amp;B2104&amp;C2104="","",IF(A2104="","ERRO: falta ID do registro",IF(COUNTIF(ex_id,A2104)&gt;1,"ERRO: ID do registro duplicado",IF(NOT(ISNUMBER(H2104)),"ERRO: data realizada ausente ou inválida",IF(AND(ISNUMBER(pcmd_emissao),N(H2104)&gt;N(pcmd_emissao)),"Verificar: realizada após a emissão","OK")))))</f>
        <v/>
      </c>
      <c r="S2104" s="53" t="n"/>
    </row>
    <row r="2105">
      <c r="A2105" s="25" t="n"/>
      <c r="B2105" s="29" t="n"/>
      <c r="C2105" s="25" t="n"/>
      <c r="D2105" s="23">
        <f>IF(OR(B2105="",C2105=""),"",B2105&amp;"|"&amp;C2105)</f>
        <v/>
      </c>
      <c r="E2105" s="29" t="n"/>
      <c r="F2105" s="52" t="n"/>
      <c r="G2105" s="49" t="n"/>
      <c r="H2105" s="49" t="n"/>
      <c r="I2105" s="30">
        <f>IF(OR(D2105="",NOT(ISNUMBER(G2105))),"",D2105&amp;"|"&amp;YEAR(G2105)&amp;"-"&amp;RIGHT("0"&amp;MONTH(G2105),2)&amp;"-"&amp;RIGHT("0"&amp;DAY(G2105),2))</f>
        <v/>
      </c>
      <c r="J2105" s="52" t="n"/>
      <c r="K2105" s="25" t="n"/>
      <c r="L2105" s="29" t="n"/>
      <c r="M2105" s="25" t="n"/>
      <c r="N2105" s="25" t="n"/>
      <c r="O2105" s="23">
        <f>IF(A2105&amp;B2105&amp;C2105="","",IF(I2105="","Sem vínculo",IF(COUNTIF(oc_chave,I2105)&gt;0,"Vinculada","Previsão não encontrada")))</f>
        <v/>
      </c>
      <c r="P2105" s="39">
        <f>IF(ISNUMBER(H2105),YEAR(H2105),"")</f>
        <v/>
      </c>
      <c r="Q2105" s="23">
        <f>IF(D2105="","",IF(COUNTIF(pl_chave,D2105)&gt;0,"No plano atual","Fora do plano: histórico preservado"))</f>
        <v/>
      </c>
      <c r="R2105" s="23">
        <f>IF(A2105&amp;B2105&amp;C2105="","",IF(A2105="","ERRO: falta ID do registro",IF(COUNTIF(ex_id,A2105)&gt;1,"ERRO: ID do registro duplicado",IF(NOT(ISNUMBER(H2105)),"ERRO: data realizada ausente ou inválida",IF(AND(ISNUMBER(pcmd_emissao),N(H2105)&gt;N(pcmd_emissao)),"Verificar: realizada após a emissão","OK")))))</f>
        <v/>
      </c>
      <c r="S2105" s="53" t="n"/>
    </row>
    <row r="2106">
      <c r="A2106" s="25" t="n"/>
      <c r="B2106" s="29" t="n"/>
      <c r="C2106" s="25" t="n"/>
      <c r="D2106" s="23">
        <f>IF(OR(B2106="",C2106=""),"",B2106&amp;"|"&amp;C2106)</f>
        <v/>
      </c>
      <c r="E2106" s="29" t="n"/>
      <c r="F2106" s="52" t="n"/>
      <c r="G2106" s="49" t="n"/>
      <c r="H2106" s="49" t="n"/>
      <c r="I2106" s="30">
        <f>IF(OR(D2106="",NOT(ISNUMBER(G2106))),"",D2106&amp;"|"&amp;YEAR(G2106)&amp;"-"&amp;RIGHT("0"&amp;MONTH(G2106),2)&amp;"-"&amp;RIGHT("0"&amp;DAY(G2106),2))</f>
        <v/>
      </c>
      <c r="J2106" s="52" t="n"/>
      <c r="K2106" s="25" t="n"/>
      <c r="L2106" s="29" t="n"/>
      <c r="M2106" s="25" t="n"/>
      <c r="N2106" s="25" t="n"/>
      <c r="O2106" s="23">
        <f>IF(A2106&amp;B2106&amp;C2106="","",IF(I2106="","Sem vínculo",IF(COUNTIF(oc_chave,I2106)&gt;0,"Vinculada","Previsão não encontrada")))</f>
        <v/>
      </c>
      <c r="P2106" s="39">
        <f>IF(ISNUMBER(H2106),YEAR(H2106),"")</f>
        <v/>
      </c>
      <c r="Q2106" s="23">
        <f>IF(D2106="","",IF(COUNTIF(pl_chave,D2106)&gt;0,"No plano atual","Fora do plano: histórico preservado"))</f>
        <v/>
      </c>
      <c r="R2106" s="23">
        <f>IF(A2106&amp;B2106&amp;C2106="","",IF(A2106="","ERRO: falta ID do registro",IF(COUNTIF(ex_id,A2106)&gt;1,"ERRO: ID do registro duplicado",IF(NOT(ISNUMBER(H2106)),"ERRO: data realizada ausente ou inválida",IF(AND(ISNUMBER(pcmd_emissao),N(H2106)&gt;N(pcmd_emissao)),"Verificar: realizada após a emissão","OK")))))</f>
        <v/>
      </c>
      <c r="S2106" s="53" t="n"/>
    </row>
    <row r="2107">
      <c r="A2107" s="25" t="n"/>
      <c r="B2107" s="29" t="n"/>
      <c r="C2107" s="25" t="n"/>
      <c r="D2107" s="23">
        <f>IF(OR(B2107="",C2107=""),"",B2107&amp;"|"&amp;C2107)</f>
        <v/>
      </c>
      <c r="E2107" s="29" t="n"/>
      <c r="F2107" s="52" t="n"/>
      <c r="G2107" s="49" t="n"/>
      <c r="H2107" s="49" t="n"/>
      <c r="I2107" s="30">
        <f>IF(OR(D2107="",NOT(ISNUMBER(G2107))),"",D2107&amp;"|"&amp;YEAR(G2107)&amp;"-"&amp;RIGHT("0"&amp;MONTH(G2107),2)&amp;"-"&amp;RIGHT("0"&amp;DAY(G2107),2))</f>
        <v/>
      </c>
      <c r="J2107" s="52" t="n"/>
      <c r="K2107" s="25" t="n"/>
      <c r="L2107" s="29" t="n"/>
      <c r="M2107" s="25" t="n"/>
      <c r="N2107" s="25" t="n"/>
      <c r="O2107" s="23">
        <f>IF(A2107&amp;B2107&amp;C2107="","",IF(I2107="","Sem vínculo",IF(COUNTIF(oc_chave,I2107)&gt;0,"Vinculada","Previsão não encontrada")))</f>
        <v/>
      </c>
      <c r="P2107" s="39">
        <f>IF(ISNUMBER(H2107),YEAR(H2107),"")</f>
        <v/>
      </c>
      <c r="Q2107" s="23">
        <f>IF(D2107="","",IF(COUNTIF(pl_chave,D2107)&gt;0,"No plano atual","Fora do plano: histórico preservado"))</f>
        <v/>
      </c>
      <c r="R2107" s="23">
        <f>IF(A2107&amp;B2107&amp;C2107="","",IF(A2107="","ERRO: falta ID do registro",IF(COUNTIF(ex_id,A2107)&gt;1,"ERRO: ID do registro duplicado",IF(NOT(ISNUMBER(H2107)),"ERRO: data realizada ausente ou inválida",IF(AND(ISNUMBER(pcmd_emissao),N(H2107)&gt;N(pcmd_emissao)),"Verificar: realizada após a emissão","OK")))))</f>
        <v/>
      </c>
      <c r="S2107" s="53" t="n"/>
    </row>
    <row r="2108">
      <c r="A2108" s="25" t="n"/>
      <c r="B2108" s="29" t="n"/>
      <c r="C2108" s="25" t="n"/>
      <c r="D2108" s="23">
        <f>IF(OR(B2108="",C2108=""),"",B2108&amp;"|"&amp;C2108)</f>
        <v/>
      </c>
      <c r="E2108" s="29" t="n"/>
      <c r="F2108" s="52" t="n"/>
      <c r="G2108" s="49" t="n"/>
      <c r="H2108" s="49" t="n"/>
      <c r="I2108" s="30">
        <f>IF(OR(D2108="",NOT(ISNUMBER(G2108))),"",D2108&amp;"|"&amp;YEAR(G2108)&amp;"-"&amp;RIGHT("0"&amp;MONTH(G2108),2)&amp;"-"&amp;RIGHT("0"&amp;DAY(G2108),2))</f>
        <v/>
      </c>
      <c r="J2108" s="52" t="n"/>
      <c r="K2108" s="25" t="n"/>
      <c r="L2108" s="29" t="n"/>
      <c r="M2108" s="25" t="n"/>
      <c r="N2108" s="25" t="n"/>
      <c r="O2108" s="23">
        <f>IF(A2108&amp;B2108&amp;C2108="","",IF(I2108="","Sem vínculo",IF(COUNTIF(oc_chave,I2108)&gt;0,"Vinculada","Previsão não encontrada")))</f>
        <v/>
      </c>
      <c r="P2108" s="39">
        <f>IF(ISNUMBER(H2108),YEAR(H2108),"")</f>
        <v/>
      </c>
      <c r="Q2108" s="23">
        <f>IF(D2108="","",IF(COUNTIF(pl_chave,D2108)&gt;0,"No plano atual","Fora do plano: histórico preservado"))</f>
        <v/>
      </c>
      <c r="R2108" s="23">
        <f>IF(A2108&amp;B2108&amp;C2108="","",IF(A2108="","ERRO: falta ID do registro",IF(COUNTIF(ex_id,A2108)&gt;1,"ERRO: ID do registro duplicado",IF(NOT(ISNUMBER(H2108)),"ERRO: data realizada ausente ou inválida",IF(AND(ISNUMBER(pcmd_emissao),N(H2108)&gt;N(pcmd_emissao)),"Verificar: realizada após a emissão","OK")))))</f>
        <v/>
      </c>
      <c r="S2108" s="53" t="n"/>
    </row>
    <row r="2109">
      <c r="A2109" s="25" t="n"/>
      <c r="B2109" s="29" t="n"/>
      <c r="C2109" s="25" t="n"/>
      <c r="D2109" s="23">
        <f>IF(OR(B2109="",C2109=""),"",B2109&amp;"|"&amp;C2109)</f>
        <v/>
      </c>
      <c r="E2109" s="29" t="n"/>
      <c r="F2109" s="52" t="n"/>
      <c r="G2109" s="49" t="n"/>
      <c r="H2109" s="49" t="n"/>
      <c r="I2109" s="30">
        <f>IF(OR(D2109="",NOT(ISNUMBER(G2109))),"",D2109&amp;"|"&amp;YEAR(G2109)&amp;"-"&amp;RIGHT("0"&amp;MONTH(G2109),2)&amp;"-"&amp;RIGHT("0"&amp;DAY(G2109),2))</f>
        <v/>
      </c>
      <c r="J2109" s="52" t="n"/>
      <c r="K2109" s="25" t="n"/>
      <c r="L2109" s="29" t="n"/>
      <c r="M2109" s="25" t="n"/>
      <c r="N2109" s="25" t="n"/>
      <c r="O2109" s="23">
        <f>IF(A2109&amp;B2109&amp;C2109="","",IF(I2109="","Sem vínculo",IF(COUNTIF(oc_chave,I2109)&gt;0,"Vinculada","Previsão não encontrada")))</f>
        <v/>
      </c>
      <c r="P2109" s="39">
        <f>IF(ISNUMBER(H2109),YEAR(H2109),"")</f>
        <v/>
      </c>
      <c r="Q2109" s="23">
        <f>IF(D2109="","",IF(COUNTIF(pl_chave,D2109)&gt;0,"No plano atual","Fora do plano: histórico preservado"))</f>
        <v/>
      </c>
      <c r="R2109" s="23">
        <f>IF(A2109&amp;B2109&amp;C2109="","",IF(A2109="","ERRO: falta ID do registro",IF(COUNTIF(ex_id,A2109)&gt;1,"ERRO: ID do registro duplicado",IF(NOT(ISNUMBER(H2109)),"ERRO: data realizada ausente ou inválida",IF(AND(ISNUMBER(pcmd_emissao),N(H2109)&gt;N(pcmd_emissao)),"Verificar: realizada após a emissão","OK")))))</f>
        <v/>
      </c>
      <c r="S2109" s="53" t="n"/>
    </row>
    <row r="2110">
      <c r="A2110" s="25" t="n"/>
      <c r="B2110" s="29" t="n"/>
      <c r="C2110" s="25" t="n"/>
      <c r="D2110" s="23">
        <f>IF(OR(B2110="",C2110=""),"",B2110&amp;"|"&amp;C2110)</f>
        <v/>
      </c>
      <c r="E2110" s="29" t="n"/>
      <c r="F2110" s="52" t="n"/>
      <c r="G2110" s="49" t="n"/>
      <c r="H2110" s="49" t="n"/>
      <c r="I2110" s="30">
        <f>IF(OR(D2110="",NOT(ISNUMBER(G2110))),"",D2110&amp;"|"&amp;YEAR(G2110)&amp;"-"&amp;RIGHT("0"&amp;MONTH(G2110),2)&amp;"-"&amp;RIGHT("0"&amp;DAY(G2110),2))</f>
        <v/>
      </c>
      <c r="J2110" s="52" t="n"/>
      <c r="K2110" s="25" t="n"/>
      <c r="L2110" s="29" t="n"/>
      <c r="M2110" s="25" t="n"/>
      <c r="N2110" s="25" t="n"/>
      <c r="O2110" s="23">
        <f>IF(A2110&amp;B2110&amp;C2110="","",IF(I2110="","Sem vínculo",IF(COUNTIF(oc_chave,I2110)&gt;0,"Vinculada","Previsão não encontrada")))</f>
        <v/>
      </c>
      <c r="P2110" s="39">
        <f>IF(ISNUMBER(H2110),YEAR(H2110),"")</f>
        <v/>
      </c>
      <c r="Q2110" s="23">
        <f>IF(D2110="","",IF(COUNTIF(pl_chave,D2110)&gt;0,"No plano atual","Fora do plano: histórico preservado"))</f>
        <v/>
      </c>
      <c r="R2110" s="23">
        <f>IF(A2110&amp;B2110&amp;C2110="","",IF(A2110="","ERRO: falta ID do registro",IF(COUNTIF(ex_id,A2110)&gt;1,"ERRO: ID do registro duplicado",IF(NOT(ISNUMBER(H2110)),"ERRO: data realizada ausente ou inválida",IF(AND(ISNUMBER(pcmd_emissao),N(H2110)&gt;N(pcmd_emissao)),"Verificar: realizada após a emissão","OK")))))</f>
        <v/>
      </c>
      <c r="S2110" s="53" t="n"/>
    </row>
    <row r="2111">
      <c r="A2111" s="25" t="n"/>
      <c r="B2111" s="29" t="n"/>
      <c r="C2111" s="25" t="n"/>
      <c r="D2111" s="23">
        <f>IF(OR(B2111="",C2111=""),"",B2111&amp;"|"&amp;C2111)</f>
        <v/>
      </c>
      <c r="E2111" s="29" t="n"/>
      <c r="F2111" s="52" t="n"/>
      <c r="G2111" s="49" t="n"/>
      <c r="H2111" s="49" t="n"/>
      <c r="I2111" s="30">
        <f>IF(OR(D2111="",NOT(ISNUMBER(G2111))),"",D2111&amp;"|"&amp;YEAR(G2111)&amp;"-"&amp;RIGHT("0"&amp;MONTH(G2111),2)&amp;"-"&amp;RIGHT("0"&amp;DAY(G2111),2))</f>
        <v/>
      </c>
      <c r="J2111" s="52" t="n"/>
      <c r="K2111" s="25" t="n"/>
      <c r="L2111" s="29" t="n"/>
      <c r="M2111" s="25" t="n"/>
      <c r="N2111" s="25" t="n"/>
      <c r="O2111" s="23">
        <f>IF(A2111&amp;B2111&amp;C2111="","",IF(I2111="","Sem vínculo",IF(COUNTIF(oc_chave,I2111)&gt;0,"Vinculada","Previsão não encontrada")))</f>
        <v/>
      </c>
      <c r="P2111" s="39">
        <f>IF(ISNUMBER(H2111),YEAR(H2111),"")</f>
        <v/>
      </c>
      <c r="Q2111" s="23">
        <f>IF(D2111="","",IF(COUNTIF(pl_chave,D2111)&gt;0,"No plano atual","Fora do plano: histórico preservado"))</f>
        <v/>
      </c>
      <c r="R2111" s="23">
        <f>IF(A2111&amp;B2111&amp;C2111="","",IF(A2111="","ERRO: falta ID do registro",IF(COUNTIF(ex_id,A2111)&gt;1,"ERRO: ID do registro duplicado",IF(NOT(ISNUMBER(H2111)),"ERRO: data realizada ausente ou inválida",IF(AND(ISNUMBER(pcmd_emissao),N(H2111)&gt;N(pcmd_emissao)),"Verificar: realizada após a emissão","OK")))))</f>
        <v/>
      </c>
      <c r="S2111" s="53" t="n"/>
    </row>
    <row r="2112">
      <c r="A2112" s="25" t="n"/>
      <c r="B2112" s="29" t="n"/>
      <c r="C2112" s="25" t="n"/>
      <c r="D2112" s="23">
        <f>IF(OR(B2112="",C2112=""),"",B2112&amp;"|"&amp;C2112)</f>
        <v/>
      </c>
      <c r="E2112" s="29" t="n"/>
      <c r="F2112" s="52" t="n"/>
      <c r="G2112" s="49" t="n"/>
      <c r="H2112" s="49" t="n"/>
      <c r="I2112" s="30">
        <f>IF(OR(D2112="",NOT(ISNUMBER(G2112))),"",D2112&amp;"|"&amp;YEAR(G2112)&amp;"-"&amp;RIGHT("0"&amp;MONTH(G2112),2)&amp;"-"&amp;RIGHT("0"&amp;DAY(G2112),2))</f>
        <v/>
      </c>
      <c r="J2112" s="52" t="n"/>
      <c r="K2112" s="25" t="n"/>
      <c r="L2112" s="29" t="n"/>
      <c r="M2112" s="25" t="n"/>
      <c r="N2112" s="25" t="n"/>
      <c r="O2112" s="23">
        <f>IF(A2112&amp;B2112&amp;C2112="","",IF(I2112="","Sem vínculo",IF(COUNTIF(oc_chave,I2112)&gt;0,"Vinculada","Previsão não encontrada")))</f>
        <v/>
      </c>
      <c r="P2112" s="39">
        <f>IF(ISNUMBER(H2112),YEAR(H2112),"")</f>
        <v/>
      </c>
      <c r="Q2112" s="23">
        <f>IF(D2112="","",IF(COUNTIF(pl_chave,D2112)&gt;0,"No plano atual","Fora do plano: histórico preservado"))</f>
        <v/>
      </c>
      <c r="R2112" s="23">
        <f>IF(A2112&amp;B2112&amp;C2112="","",IF(A2112="","ERRO: falta ID do registro",IF(COUNTIF(ex_id,A2112)&gt;1,"ERRO: ID do registro duplicado",IF(NOT(ISNUMBER(H2112)),"ERRO: data realizada ausente ou inválida",IF(AND(ISNUMBER(pcmd_emissao),N(H2112)&gt;N(pcmd_emissao)),"Verificar: realizada após a emissão","OK")))))</f>
        <v/>
      </c>
      <c r="S2112" s="53" t="n"/>
    </row>
    <row r="2113">
      <c r="A2113" s="25" t="n"/>
      <c r="B2113" s="29" t="n"/>
      <c r="C2113" s="25" t="n"/>
      <c r="D2113" s="23">
        <f>IF(OR(B2113="",C2113=""),"",B2113&amp;"|"&amp;C2113)</f>
        <v/>
      </c>
      <c r="E2113" s="29" t="n"/>
      <c r="F2113" s="52" t="n"/>
      <c r="G2113" s="49" t="n"/>
      <c r="H2113" s="49" t="n"/>
      <c r="I2113" s="30">
        <f>IF(OR(D2113="",NOT(ISNUMBER(G2113))),"",D2113&amp;"|"&amp;YEAR(G2113)&amp;"-"&amp;RIGHT("0"&amp;MONTH(G2113),2)&amp;"-"&amp;RIGHT("0"&amp;DAY(G2113),2))</f>
        <v/>
      </c>
      <c r="J2113" s="52" t="n"/>
      <c r="K2113" s="25" t="n"/>
      <c r="L2113" s="29" t="n"/>
      <c r="M2113" s="25" t="n"/>
      <c r="N2113" s="25" t="n"/>
      <c r="O2113" s="23">
        <f>IF(A2113&amp;B2113&amp;C2113="","",IF(I2113="","Sem vínculo",IF(COUNTIF(oc_chave,I2113)&gt;0,"Vinculada","Previsão não encontrada")))</f>
        <v/>
      </c>
      <c r="P2113" s="39">
        <f>IF(ISNUMBER(H2113),YEAR(H2113),"")</f>
        <v/>
      </c>
      <c r="Q2113" s="23">
        <f>IF(D2113="","",IF(COUNTIF(pl_chave,D2113)&gt;0,"No plano atual","Fora do plano: histórico preservado"))</f>
        <v/>
      </c>
      <c r="R2113" s="23">
        <f>IF(A2113&amp;B2113&amp;C2113="","",IF(A2113="","ERRO: falta ID do registro",IF(COUNTIF(ex_id,A2113)&gt;1,"ERRO: ID do registro duplicado",IF(NOT(ISNUMBER(H2113)),"ERRO: data realizada ausente ou inválida",IF(AND(ISNUMBER(pcmd_emissao),N(H2113)&gt;N(pcmd_emissao)),"Verificar: realizada após a emissão","OK")))))</f>
        <v/>
      </c>
      <c r="S2113" s="53" t="n"/>
    </row>
    <row r="2114">
      <c r="A2114" s="25" t="n"/>
      <c r="B2114" s="29" t="n"/>
      <c r="C2114" s="25" t="n"/>
      <c r="D2114" s="23">
        <f>IF(OR(B2114="",C2114=""),"",B2114&amp;"|"&amp;C2114)</f>
        <v/>
      </c>
      <c r="E2114" s="29" t="n"/>
      <c r="F2114" s="52" t="n"/>
      <c r="G2114" s="49" t="n"/>
      <c r="H2114" s="49" t="n"/>
      <c r="I2114" s="30">
        <f>IF(OR(D2114="",NOT(ISNUMBER(G2114))),"",D2114&amp;"|"&amp;YEAR(G2114)&amp;"-"&amp;RIGHT("0"&amp;MONTH(G2114),2)&amp;"-"&amp;RIGHT("0"&amp;DAY(G2114),2))</f>
        <v/>
      </c>
      <c r="J2114" s="52" t="n"/>
      <c r="K2114" s="25" t="n"/>
      <c r="L2114" s="29" t="n"/>
      <c r="M2114" s="25" t="n"/>
      <c r="N2114" s="25" t="n"/>
      <c r="O2114" s="23">
        <f>IF(A2114&amp;B2114&amp;C2114="","",IF(I2114="","Sem vínculo",IF(COUNTIF(oc_chave,I2114)&gt;0,"Vinculada","Previsão não encontrada")))</f>
        <v/>
      </c>
      <c r="P2114" s="39">
        <f>IF(ISNUMBER(H2114),YEAR(H2114),"")</f>
        <v/>
      </c>
      <c r="Q2114" s="23">
        <f>IF(D2114="","",IF(COUNTIF(pl_chave,D2114)&gt;0,"No plano atual","Fora do plano: histórico preservado"))</f>
        <v/>
      </c>
      <c r="R2114" s="23">
        <f>IF(A2114&amp;B2114&amp;C2114="","",IF(A2114="","ERRO: falta ID do registro",IF(COUNTIF(ex_id,A2114)&gt;1,"ERRO: ID do registro duplicado",IF(NOT(ISNUMBER(H2114)),"ERRO: data realizada ausente ou inválida",IF(AND(ISNUMBER(pcmd_emissao),N(H2114)&gt;N(pcmd_emissao)),"Verificar: realizada após a emissão","OK")))))</f>
        <v/>
      </c>
      <c r="S2114" s="53" t="n"/>
    </row>
    <row r="2115">
      <c r="A2115" s="25" t="n"/>
      <c r="B2115" s="29" t="n"/>
      <c r="C2115" s="25" t="n"/>
      <c r="D2115" s="23">
        <f>IF(OR(B2115="",C2115=""),"",B2115&amp;"|"&amp;C2115)</f>
        <v/>
      </c>
      <c r="E2115" s="29" t="n"/>
      <c r="F2115" s="52" t="n"/>
      <c r="G2115" s="49" t="n"/>
      <c r="H2115" s="49" t="n"/>
      <c r="I2115" s="30">
        <f>IF(OR(D2115="",NOT(ISNUMBER(G2115))),"",D2115&amp;"|"&amp;YEAR(G2115)&amp;"-"&amp;RIGHT("0"&amp;MONTH(G2115),2)&amp;"-"&amp;RIGHT("0"&amp;DAY(G2115),2))</f>
        <v/>
      </c>
      <c r="J2115" s="52" t="n"/>
      <c r="K2115" s="25" t="n"/>
      <c r="L2115" s="29" t="n"/>
      <c r="M2115" s="25" t="n"/>
      <c r="N2115" s="25" t="n"/>
      <c r="O2115" s="23">
        <f>IF(A2115&amp;B2115&amp;C2115="","",IF(I2115="","Sem vínculo",IF(COUNTIF(oc_chave,I2115)&gt;0,"Vinculada","Previsão não encontrada")))</f>
        <v/>
      </c>
      <c r="P2115" s="39">
        <f>IF(ISNUMBER(H2115),YEAR(H2115),"")</f>
        <v/>
      </c>
      <c r="Q2115" s="23">
        <f>IF(D2115="","",IF(COUNTIF(pl_chave,D2115)&gt;0,"No plano atual","Fora do plano: histórico preservado"))</f>
        <v/>
      </c>
      <c r="R2115" s="23">
        <f>IF(A2115&amp;B2115&amp;C2115="","",IF(A2115="","ERRO: falta ID do registro",IF(COUNTIF(ex_id,A2115)&gt;1,"ERRO: ID do registro duplicado",IF(NOT(ISNUMBER(H2115)),"ERRO: data realizada ausente ou inválida",IF(AND(ISNUMBER(pcmd_emissao),N(H2115)&gt;N(pcmd_emissao)),"Verificar: realizada após a emissão","OK")))))</f>
        <v/>
      </c>
      <c r="S2115" s="53" t="n"/>
    </row>
    <row r="2116">
      <c r="A2116" s="25" t="n"/>
      <c r="B2116" s="29" t="n"/>
      <c r="C2116" s="25" t="n"/>
      <c r="D2116" s="23">
        <f>IF(OR(B2116="",C2116=""),"",B2116&amp;"|"&amp;C2116)</f>
        <v/>
      </c>
      <c r="E2116" s="29" t="n"/>
      <c r="F2116" s="52" t="n"/>
      <c r="G2116" s="49" t="n"/>
      <c r="H2116" s="49" t="n"/>
      <c r="I2116" s="30">
        <f>IF(OR(D2116="",NOT(ISNUMBER(G2116))),"",D2116&amp;"|"&amp;YEAR(G2116)&amp;"-"&amp;RIGHT("0"&amp;MONTH(G2116),2)&amp;"-"&amp;RIGHT("0"&amp;DAY(G2116),2))</f>
        <v/>
      </c>
      <c r="J2116" s="52" t="n"/>
      <c r="K2116" s="25" t="n"/>
      <c r="L2116" s="29" t="n"/>
      <c r="M2116" s="25" t="n"/>
      <c r="N2116" s="25" t="n"/>
      <c r="O2116" s="23">
        <f>IF(A2116&amp;B2116&amp;C2116="","",IF(I2116="","Sem vínculo",IF(COUNTIF(oc_chave,I2116)&gt;0,"Vinculada","Previsão não encontrada")))</f>
        <v/>
      </c>
      <c r="P2116" s="39">
        <f>IF(ISNUMBER(H2116),YEAR(H2116),"")</f>
        <v/>
      </c>
      <c r="Q2116" s="23">
        <f>IF(D2116="","",IF(COUNTIF(pl_chave,D2116)&gt;0,"No plano atual","Fora do plano: histórico preservado"))</f>
        <v/>
      </c>
      <c r="R2116" s="23">
        <f>IF(A2116&amp;B2116&amp;C2116="","",IF(A2116="","ERRO: falta ID do registro",IF(COUNTIF(ex_id,A2116)&gt;1,"ERRO: ID do registro duplicado",IF(NOT(ISNUMBER(H2116)),"ERRO: data realizada ausente ou inválida",IF(AND(ISNUMBER(pcmd_emissao),N(H2116)&gt;N(pcmd_emissao)),"Verificar: realizada após a emissão","OK")))))</f>
        <v/>
      </c>
      <c r="S2116" s="53" t="n"/>
    </row>
    <row r="2117">
      <c r="A2117" s="25" t="n"/>
      <c r="B2117" s="29" t="n"/>
      <c r="C2117" s="25" t="n"/>
      <c r="D2117" s="23">
        <f>IF(OR(B2117="",C2117=""),"",B2117&amp;"|"&amp;C2117)</f>
        <v/>
      </c>
      <c r="E2117" s="29" t="n"/>
      <c r="F2117" s="52" t="n"/>
      <c r="G2117" s="49" t="n"/>
      <c r="H2117" s="49" t="n"/>
      <c r="I2117" s="30">
        <f>IF(OR(D2117="",NOT(ISNUMBER(G2117))),"",D2117&amp;"|"&amp;YEAR(G2117)&amp;"-"&amp;RIGHT("0"&amp;MONTH(G2117),2)&amp;"-"&amp;RIGHT("0"&amp;DAY(G2117),2))</f>
        <v/>
      </c>
      <c r="J2117" s="52" t="n"/>
      <c r="K2117" s="25" t="n"/>
      <c r="L2117" s="29" t="n"/>
      <c r="M2117" s="25" t="n"/>
      <c r="N2117" s="25" t="n"/>
      <c r="O2117" s="23">
        <f>IF(A2117&amp;B2117&amp;C2117="","",IF(I2117="","Sem vínculo",IF(COUNTIF(oc_chave,I2117)&gt;0,"Vinculada","Previsão não encontrada")))</f>
        <v/>
      </c>
      <c r="P2117" s="39">
        <f>IF(ISNUMBER(H2117),YEAR(H2117),"")</f>
        <v/>
      </c>
      <c r="Q2117" s="23">
        <f>IF(D2117="","",IF(COUNTIF(pl_chave,D2117)&gt;0,"No plano atual","Fora do plano: histórico preservado"))</f>
        <v/>
      </c>
      <c r="R2117" s="23">
        <f>IF(A2117&amp;B2117&amp;C2117="","",IF(A2117="","ERRO: falta ID do registro",IF(COUNTIF(ex_id,A2117)&gt;1,"ERRO: ID do registro duplicado",IF(NOT(ISNUMBER(H2117)),"ERRO: data realizada ausente ou inválida",IF(AND(ISNUMBER(pcmd_emissao),N(H2117)&gt;N(pcmd_emissao)),"Verificar: realizada após a emissão","OK")))))</f>
        <v/>
      </c>
      <c r="S2117" s="53" t="n"/>
    </row>
    <row r="2118">
      <c r="A2118" s="25" t="n"/>
      <c r="B2118" s="29" t="n"/>
      <c r="C2118" s="25" t="n"/>
      <c r="D2118" s="23">
        <f>IF(OR(B2118="",C2118=""),"",B2118&amp;"|"&amp;C2118)</f>
        <v/>
      </c>
      <c r="E2118" s="29" t="n"/>
      <c r="F2118" s="52" t="n"/>
      <c r="G2118" s="49" t="n"/>
      <c r="H2118" s="49" t="n"/>
      <c r="I2118" s="30">
        <f>IF(OR(D2118="",NOT(ISNUMBER(G2118))),"",D2118&amp;"|"&amp;YEAR(G2118)&amp;"-"&amp;RIGHT("0"&amp;MONTH(G2118),2)&amp;"-"&amp;RIGHT("0"&amp;DAY(G2118),2))</f>
        <v/>
      </c>
      <c r="J2118" s="52" t="n"/>
      <c r="K2118" s="25" t="n"/>
      <c r="L2118" s="29" t="n"/>
      <c r="M2118" s="25" t="n"/>
      <c r="N2118" s="25" t="n"/>
      <c r="O2118" s="23">
        <f>IF(A2118&amp;B2118&amp;C2118="","",IF(I2118="","Sem vínculo",IF(COUNTIF(oc_chave,I2118)&gt;0,"Vinculada","Previsão não encontrada")))</f>
        <v/>
      </c>
      <c r="P2118" s="39">
        <f>IF(ISNUMBER(H2118),YEAR(H2118),"")</f>
        <v/>
      </c>
      <c r="Q2118" s="23">
        <f>IF(D2118="","",IF(COUNTIF(pl_chave,D2118)&gt;0,"No plano atual","Fora do plano: histórico preservado"))</f>
        <v/>
      </c>
      <c r="R2118" s="23">
        <f>IF(A2118&amp;B2118&amp;C2118="","",IF(A2118="","ERRO: falta ID do registro",IF(COUNTIF(ex_id,A2118)&gt;1,"ERRO: ID do registro duplicado",IF(NOT(ISNUMBER(H2118)),"ERRO: data realizada ausente ou inválida",IF(AND(ISNUMBER(pcmd_emissao),N(H2118)&gt;N(pcmd_emissao)),"Verificar: realizada após a emissão","OK")))))</f>
        <v/>
      </c>
      <c r="S2118" s="53" t="n"/>
    </row>
    <row r="2119">
      <c r="A2119" s="25" t="n"/>
      <c r="B2119" s="29" t="n"/>
      <c r="C2119" s="25" t="n"/>
      <c r="D2119" s="23">
        <f>IF(OR(B2119="",C2119=""),"",B2119&amp;"|"&amp;C2119)</f>
        <v/>
      </c>
      <c r="E2119" s="29" t="n"/>
      <c r="F2119" s="52" t="n"/>
      <c r="G2119" s="49" t="n"/>
      <c r="H2119" s="49" t="n"/>
      <c r="I2119" s="30">
        <f>IF(OR(D2119="",NOT(ISNUMBER(G2119))),"",D2119&amp;"|"&amp;YEAR(G2119)&amp;"-"&amp;RIGHT("0"&amp;MONTH(G2119),2)&amp;"-"&amp;RIGHT("0"&amp;DAY(G2119),2))</f>
        <v/>
      </c>
      <c r="J2119" s="52" t="n"/>
      <c r="K2119" s="25" t="n"/>
      <c r="L2119" s="29" t="n"/>
      <c r="M2119" s="25" t="n"/>
      <c r="N2119" s="25" t="n"/>
      <c r="O2119" s="23">
        <f>IF(A2119&amp;B2119&amp;C2119="","",IF(I2119="","Sem vínculo",IF(COUNTIF(oc_chave,I2119)&gt;0,"Vinculada","Previsão não encontrada")))</f>
        <v/>
      </c>
      <c r="P2119" s="39">
        <f>IF(ISNUMBER(H2119),YEAR(H2119),"")</f>
        <v/>
      </c>
      <c r="Q2119" s="23">
        <f>IF(D2119="","",IF(COUNTIF(pl_chave,D2119)&gt;0,"No plano atual","Fora do plano: histórico preservado"))</f>
        <v/>
      </c>
      <c r="R2119" s="23">
        <f>IF(A2119&amp;B2119&amp;C2119="","",IF(A2119="","ERRO: falta ID do registro",IF(COUNTIF(ex_id,A2119)&gt;1,"ERRO: ID do registro duplicado",IF(NOT(ISNUMBER(H2119)),"ERRO: data realizada ausente ou inválida",IF(AND(ISNUMBER(pcmd_emissao),N(H2119)&gt;N(pcmd_emissao)),"Verificar: realizada após a emissão","OK")))))</f>
        <v/>
      </c>
      <c r="S2119" s="53" t="n"/>
    </row>
    <row r="2120">
      <c r="A2120" s="25" t="n"/>
      <c r="B2120" s="29" t="n"/>
      <c r="C2120" s="25" t="n"/>
      <c r="D2120" s="23">
        <f>IF(OR(B2120="",C2120=""),"",B2120&amp;"|"&amp;C2120)</f>
        <v/>
      </c>
      <c r="E2120" s="29" t="n"/>
      <c r="F2120" s="52" t="n"/>
      <c r="G2120" s="49" t="n"/>
      <c r="H2120" s="49" t="n"/>
      <c r="I2120" s="30">
        <f>IF(OR(D2120="",NOT(ISNUMBER(G2120))),"",D2120&amp;"|"&amp;YEAR(G2120)&amp;"-"&amp;RIGHT("0"&amp;MONTH(G2120),2)&amp;"-"&amp;RIGHT("0"&amp;DAY(G2120),2))</f>
        <v/>
      </c>
      <c r="J2120" s="52" t="n"/>
      <c r="K2120" s="25" t="n"/>
      <c r="L2120" s="29" t="n"/>
      <c r="M2120" s="25" t="n"/>
      <c r="N2120" s="25" t="n"/>
      <c r="O2120" s="23">
        <f>IF(A2120&amp;B2120&amp;C2120="","",IF(I2120="","Sem vínculo",IF(COUNTIF(oc_chave,I2120)&gt;0,"Vinculada","Previsão não encontrada")))</f>
        <v/>
      </c>
      <c r="P2120" s="39">
        <f>IF(ISNUMBER(H2120),YEAR(H2120),"")</f>
        <v/>
      </c>
      <c r="Q2120" s="23">
        <f>IF(D2120="","",IF(COUNTIF(pl_chave,D2120)&gt;0,"No plano atual","Fora do plano: histórico preservado"))</f>
        <v/>
      </c>
      <c r="R2120" s="23">
        <f>IF(A2120&amp;B2120&amp;C2120="","",IF(A2120="","ERRO: falta ID do registro",IF(COUNTIF(ex_id,A2120)&gt;1,"ERRO: ID do registro duplicado",IF(NOT(ISNUMBER(H2120)),"ERRO: data realizada ausente ou inválida",IF(AND(ISNUMBER(pcmd_emissao),N(H2120)&gt;N(pcmd_emissao)),"Verificar: realizada após a emissão","OK")))))</f>
        <v/>
      </c>
      <c r="S2120" s="53" t="n"/>
    </row>
    <row r="2121">
      <c r="A2121" s="25" t="n"/>
      <c r="B2121" s="29" t="n"/>
      <c r="C2121" s="25" t="n"/>
      <c r="D2121" s="23">
        <f>IF(OR(B2121="",C2121=""),"",B2121&amp;"|"&amp;C2121)</f>
        <v/>
      </c>
      <c r="E2121" s="29" t="n"/>
      <c r="F2121" s="52" t="n"/>
      <c r="G2121" s="49" t="n"/>
      <c r="H2121" s="49" t="n"/>
      <c r="I2121" s="30">
        <f>IF(OR(D2121="",NOT(ISNUMBER(G2121))),"",D2121&amp;"|"&amp;YEAR(G2121)&amp;"-"&amp;RIGHT("0"&amp;MONTH(G2121),2)&amp;"-"&amp;RIGHT("0"&amp;DAY(G2121),2))</f>
        <v/>
      </c>
      <c r="J2121" s="52" t="n"/>
      <c r="K2121" s="25" t="n"/>
      <c r="L2121" s="29" t="n"/>
      <c r="M2121" s="25" t="n"/>
      <c r="N2121" s="25" t="n"/>
      <c r="O2121" s="23">
        <f>IF(A2121&amp;B2121&amp;C2121="","",IF(I2121="","Sem vínculo",IF(COUNTIF(oc_chave,I2121)&gt;0,"Vinculada","Previsão não encontrada")))</f>
        <v/>
      </c>
      <c r="P2121" s="39">
        <f>IF(ISNUMBER(H2121),YEAR(H2121),"")</f>
        <v/>
      </c>
      <c r="Q2121" s="23">
        <f>IF(D2121="","",IF(COUNTIF(pl_chave,D2121)&gt;0,"No plano atual","Fora do plano: histórico preservado"))</f>
        <v/>
      </c>
      <c r="R2121" s="23">
        <f>IF(A2121&amp;B2121&amp;C2121="","",IF(A2121="","ERRO: falta ID do registro",IF(COUNTIF(ex_id,A2121)&gt;1,"ERRO: ID do registro duplicado",IF(NOT(ISNUMBER(H2121)),"ERRO: data realizada ausente ou inválida",IF(AND(ISNUMBER(pcmd_emissao),N(H2121)&gt;N(pcmd_emissao)),"Verificar: realizada após a emissão","OK")))))</f>
        <v/>
      </c>
      <c r="S2121" s="53" t="n"/>
    </row>
    <row r="2122">
      <c r="A2122" s="25" t="n"/>
      <c r="B2122" s="29" t="n"/>
      <c r="C2122" s="25" t="n"/>
      <c r="D2122" s="23">
        <f>IF(OR(B2122="",C2122=""),"",B2122&amp;"|"&amp;C2122)</f>
        <v/>
      </c>
      <c r="E2122" s="29" t="n"/>
      <c r="F2122" s="52" t="n"/>
      <c r="G2122" s="49" t="n"/>
      <c r="H2122" s="49" t="n"/>
      <c r="I2122" s="30">
        <f>IF(OR(D2122="",NOT(ISNUMBER(G2122))),"",D2122&amp;"|"&amp;YEAR(G2122)&amp;"-"&amp;RIGHT("0"&amp;MONTH(G2122),2)&amp;"-"&amp;RIGHT("0"&amp;DAY(G2122),2))</f>
        <v/>
      </c>
      <c r="J2122" s="52" t="n"/>
      <c r="K2122" s="25" t="n"/>
      <c r="L2122" s="29" t="n"/>
      <c r="M2122" s="25" t="n"/>
      <c r="N2122" s="25" t="n"/>
      <c r="O2122" s="23">
        <f>IF(A2122&amp;B2122&amp;C2122="","",IF(I2122="","Sem vínculo",IF(COUNTIF(oc_chave,I2122)&gt;0,"Vinculada","Previsão não encontrada")))</f>
        <v/>
      </c>
      <c r="P2122" s="39">
        <f>IF(ISNUMBER(H2122),YEAR(H2122),"")</f>
        <v/>
      </c>
      <c r="Q2122" s="23">
        <f>IF(D2122="","",IF(COUNTIF(pl_chave,D2122)&gt;0,"No plano atual","Fora do plano: histórico preservado"))</f>
        <v/>
      </c>
      <c r="R2122" s="23">
        <f>IF(A2122&amp;B2122&amp;C2122="","",IF(A2122="","ERRO: falta ID do registro",IF(COUNTIF(ex_id,A2122)&gt;1,"ERRO: ID do registro duplicado",IF(NOT(ISNUMBER(H2122)),"ERRO: data realizada ausente ou inválida",IF(AND(ISNUMBER(pcmd_emissao),N(H2122)&gt;N(pcmd_emissao)),"Verificar: realizada após a emissão","OK")))))</f>
        <v/>
      </c>
      <c r="S2122" s="53" t="n"/>
    </row>
    <row r="2123">
      <c r="A2123" s="25" t="n"/>
      <c r="B2123" s="29" t="n"/>
      <c r="C2123" s="25" t="n"/>
      <c r="D2123" s="23">
        <f>IF(OR(B2123="",C2123=""),"",B2123&amp;"|"&amp;C2123)</f>
        <v/>
      </c>
      <c r="E2123" s="29" t="n"/>
      <c r="F2123" s="52" t="n"/>
      <c r="G2123" s="49" t="n"/>
      <c r="H2123" s="49" t="n"/>
      <c r="I2123" s="30">
        <f>IF(OR(D2123="",NOT(ISNUMBER(G2123))),"",D2123&amp;"|"&amp;YEAR(G2123)&amp;"-"&amp;RIGHT("0"&amp;MONTH(G2123),2)&amp;"-"&amp;RIGHT("0"&amp;DAY(G2123),2))</f>
        <v/>
      </c>
      <c r="J2123" s="52" t="n"/>
      <c r="K2123" s="25" t="n"/>
      <c r="L2123" s="29" t="n"/>
      <c r="M2123" s="25" t="n"/>
      <c r="N2123" s="25" t="n"/>
      <c r="O2123" s="23">
        <f>IF(A2123&amp;B2123&amp;C2123="","",IF(I2123="","Sem vínculo",IF(COUNTIF(oc_chave,I2123)&gt;0,"Vinculada","Previsão não encontrada")))</f>
        <v/>
      </c>
      <c r="P2123" s="39">
        <f>IF(ISNUMBER(H2123),YEAR(H2123),"")</f>
        <v/>
      </c>
      <c r="Q2123" s="23">
        <f>IF(D2123="","",IF(COUNTIF(pl_chave,D2123)&gt;0,"No plano atual","Fora do plano: histórico preservado"))</f>
        <v/>
      </c>
      <c r="R2123" s="23">
        <f>IF(A2123&amp;B2123&amp;C2123="","",IF(A2123="","ERRO: falta ID do registro",IF(COUNTIF(ex_id,A2123)&gt;1,"ERRO: ID do registro duplicado",IF(NOT(ISNUMBER(H2123)),"ERRO: data realizada ausente ou inválida",IF(AND(ISNUMBER(pcmd_emissao),N(H2123)&gt;N(pcmd_emissao)),"Verificar: realizada após a emissão","OK")))))</f>
        <v/>
      </c>
      <c r="S2123" s="53" t="n"/>
    </row>
    <row r="2124">
      <c r="A2124" s="25" t="n"/>
      <c r="B2124" s="29" t="n"/>
      <c r="C2124" s="25" t="n"/>
      <c r="D2124" s="23">
        <f>IF(OR(B2124="",C2124=""),"",B2124&amp;"|"&amp;C2124)</f>
        <v/>
      </c>
      <c r="E2124" s="29" t="n"/>
      <c r="F2124" s="52" t="n"/>
      <c r="G2124" s="49" t="n"/>
      <c r="H2124" s="49" t="n"/>
      <c r="I2124" s="30">
        <f>IF(OR(D2124="",NOT(ISNUMBER(G2124))),"",D2124&amp;"|"&amp;YEAR(G2124)&amp;"-"&amp;RIGHT("0"&amp;MONTH(G2124),2)&amp;"-"&amp;RIGHT("0"&amp;DAY(G2124),2))</f>
        <v/>
      </c>
      <c r="J2124" s="52" t="n"/>
      <c r="K2124" s="25" t="n"/>
      <c r="L2124" s="29" t="n"/>
      <c r="M2124" s="25" t="n"/>
      <c r="N2124" s="25" t="n"/>
      <c r="O2124" s="23">
        <f>IF(A2124&amp;B2124&amp;C2124="","",IF(I2124="","Sem vínculo",IF(COUNTIF(oc_chave,I2124)&gt;0,"Vinculada","Previsão não encontrada")))</f>
        <v/>
      </c>
      <c r="P2124" s="39">
        <f>IF(ISNUMBER(H2124),YEAR(H2124),"")</f>
        <v/>
      </c>
      <c r="Q2124" s="23">
        <f>IF(D2124="","",IF(COUNTIF(pl_chave,D2124)&gt;0,"No plano atual","Fora do plano: histórico preservado"))</f>
        <v/>
      </c>
      <c r="R2124" s="23">
        <f>IF(A2124&amp;B2124&amp;C2124="","",IF(A2124="","ERRO: falta ID do registro",IF(COUNTIF(ex_id,A2124)&gt;1,"ERRO: ID do registro duplicado",IF(NOT(ISNUMBER(H2124)),"ERRO: data realizada ausente ou inválida",IF(AND(ISNUMBER(pcmd_emissao),N(H2124)&gt;N(pcmd_emissao)),"Verificar: realizada após a emissão","OK")))))</f>
        <v/>
      </c>
      <c r="S2124" s="53" t="n"/>
    </row>
    <row r="2125">
      <c r="A2125" s="25" t="n"/>
      <c r="B2125" s="29" t="n"/>
      <c r="C2125" s="25" t="n"/>
      <c r="D2125" s="23">
        <f>IF(OR(B2125="",C2125=""),"",B2125&amp;"|"&amp;C2125)</f>
        <v/>
      </c>
      <c r="E2125" s="29" t="n"/>
      <c r="F2125" s="52" t="n"/>
      <c r="G2125" s="49" t="n"/>
      <c r="H2125" s="49" t="n"/>
      <c r="I2125" s="30">
        <f>IF(OR(D2125="",NOT(ISNUMBER(G2125))),"",D2125&amp;"|"&amp;YEAR(G2125)&amp;"-"&amp;RIGHT("0"&amp;MONTH(G2125),2)&amp;"-"&amp;RIGHT("0"&amp;DAY(G2125),2))</f>
        <v/>
      </c>
      <c r="J2125" s="52" t="n"/>
      <c r="K2125" s="25" t="n"/>
      <c r="L2125" s="29" t="n"/>
      <c r="M2125" s="25" t="n"/>
      <c r="N2125" s="25" t="n"/>
      <c r="O2125" s="23">
        <f>IF(A2125&amp;B2125&amp;C2125="","",IF(I2125="","Sem vínculo",IF(COUNTIF(oc_chave,I2125)&gt;0,"Vinculada","Previsão não encontrada")))</f>
        <v/>
      </c>
      <c r="P2125" s="39">
        <f>IF(ISNUMBER(H2125),YEAR(H2125),"")</f>
        <v/>
      </c>
      <c r="Q2125" s="23">
        <f>IF(D2125="","",IF(COUNTIF(pl_chave,D2125)&gt;0,"No plano atual","Fora do plano: histórico preservado"))</f>
        <v/>
      </c>
      <c r="R2125" s="23">
        <f>IF(A2125&amp;B2125&amp;C2125="","",IF(A2125="","ERRO: falta ID do registro",IF(COUNTIF(ex_id,A2125)&gt;1,"ERRO: ID do registro duplicado",IF(NOT(ISNUMBER(H2125)),"ERRO: data realizada ausente ou inválida",IF(AND(ISNUMBER(pcmd_emissao),N(H2125)&gt;N(pcmd_emissao)),"Verificar: realizada após a emissão","OK")))))</f>
        <v/>
      </c>
      <c r="S2125" s="53" t="n"/>
    </row>
    <row r="2126">
      <c r="A2126" s="25" t="n"/>
      <c r="B2126" s="29" t="n"/>
      <c r="C2126" s="25" t="n"/>
      <c r="D2126" s="23">
        <f>IF(OR(B2126="",C2126=""),"",B2126&amp;"|"&amp;C2126)</f>
        <v/>
      </c>
      <c r="E2126" s="29" t="n"/>
      <c r="F2126" s="52" t="n"/>
      <c r="G2126" s="49" t="n"/>
      <c r="H2126" s="49" t="n"/>
      <c r="I2126" s="30">
        <f>IF(OR(D2126="",NOT(ISNUMBER(G2126))),"",D2126&amp;"|"&amp;YEAR(G2126)&amp;"-"&amp;RIGHT("0"&amp;MONTH(G2126),2)&amp;"-"&amp;RIGHT("0"&amp;DAY(G2126),2))</f>
        <v/>
      </c>
      <c r="J2126" s="52" t="n"/>
      <c r="K2126" s="25" t="n"/>
      <c r="L2126" s="29" t="n"/>
      <c r="M2126" s="25" t="n"/>
      <c r="N2126" s="25" t="n"/>
      <c r="O2126" s="23">
        <f>IF(A2126&amp;B2126&amp;C2126="","",IF(I2126="","Sem vínculo",IF(COUNTIF(oc_chave,I2126)&gt;0,"Vinculada","Previsão não encontrada")))</f>
        <v/>
      </c>
      <c r="P2126" s="39">
        <f>IF(ISNUMBER(H2126),YEAR(H2126),"")</f>
        <v/>
      </c>
      <c r="Q2126" s="23">
        <f>IF(D2126="","",IF(COUNTIF(pl_chave,D2126)&gt;0,"No plano atual","Fora do plano: histórico preservado"))</f>
        <v/>
      </c>
      <c r="R2126" s="23">
        <f>IF(A2126&amp;B2126&amp;C2126="","",IF(A2126="","ERRO: falta ID do registro",IF(COUNTIF(ex_id,A2126)&gt;1,"ERRO: ID do registro duplicado",IF(NOT(ISNUMBER(H2126)),"ERRO: data realizada ausente ou inválida",IF(AND(ISNUMBER(pcmd_emissao),N(H2126)&gt;N(pcmd_emissao)),"Verificar: realizada após a emissão","OK")))))</f>
        <v/>
      </c>
      <c r="S2126" s="53" t="n"/>
    </row>
    <row r="2127">
      <c r="A2127" s="25" t="n"/>
      <c r="B2127" s="29" t="n"/>
      <c r="C2127" s="25" t="n"/>
      <c r="D2127" s="23">
        <f>IF(OR(B2127="",C2127=""),"",B2127&amp;"|"&amp;C2127)</f>
        <v/>
      </c>
      <c r="E2127" s="29" t="n"/>
      <c r="F2127" s="52" t="n"/>
      <c r="G2127" s="49" t="n"/>
      <c r="H2127" s="49" t="n"/>
      <c r="I2127" s="30">
        <f>IF(OR(D2127="",NOT(ISNUMBER(G2127))),"",D2127&amp;"|"&amp;YEAR(G2127)&amp;"-"&amp;RIGHT("0"&amp;MONTH(G2127),2)&amp;"-"&amp;RIGHT("0"&amp;DAY(G2127),2))</f>
        <v/>
      </c>
      <c r="J2127" s="52" t="n"/>
      <c r="K2127" s="25" t="n"/>
      <c r="L2127" s="29" t="n"/>
      <c r="M2127" s="25" t="n"/>
      <c r="N2127" s="25" t="n"/>
      <c r="O2127" s="23">
        <f>IF(A2127&amp;B2127&amp;C2127="","",IF(I2127="","Sem vínculo",IF(COUNTIF(oc_chave,I2127)&gt;0,"Vinculada","Previsão não encontrada")))</f>
        <v/>
      </c>
      <c r="P2127" s="39">
        <f>IF(ISNUMBER(H2127),YEAR(H2127),"")</f>
        <v/>
      </c>
      <c r="Q2127" s="23">
        <f>IF(D2127="","",IF(COUNTIF(pl_chave,D2127)&gt;0,"No plano atual","Fora do plano: histórico preservado"))</f>
        <v/>
      </c>
      <c r="R2127" s="23">
        <f>IF(A2127&amp;B2127&amp;C2127="","",IF(A2127="","ERRO: falta ID do registro",IF(COUNTIF(ex_id,A2127)&gt;1,"ERRO: ID do registro duplicado",IF(NOT(ISNUMBER(H2127)),"ERRO: data realizada ausente ou inválida",IF(AND(ISNUMBER(pcmd_emissao),N(H2127)&gt;N(pcmd_emissao)),"Verificar: realizada após a emissão","OK")))))</f>
        <v/>
      </c>
      <c r="S2127" s="53" t="n"/>
    </row>
    <row r="2128">
      <c r="A2128" s="25" t="n"/>
      <c r="B2128" s="29" t="n"/>
      <c r="C2128" s="25" t="n"/>
      <c r="D2128" s="23">
        <f>IF(OR(B2128="",C2128=""),"",B2128&amp;"|"&amp;C2128)</f>
        <v/>
      </c>
      <c r="E2128" s="29" t="n"/>
      <c r="F2128" s="52" t="n"/>
      <c r="G2128" s="49" t="n"/>
      <c r="H2128" s="49" t="n"/>
      <c r="I2128" s="30">
        <f>IF(OR(D2128="",NOT(ISNUMBER(G2128))),"",D2128&amp;"|"&amp;YEAR(G2128)&amp;"-"&amp;RIGHT("0"&amp;MONTH(G2128),2)&amp;"-"&amp;RIGHT("0"&amp;DAY(G2128),2))</f>
        <v/>
      </c>
      <c r="J2128" s="52" t="n"/>
      <c r="K2128" s="25" t="n"/>
      <c r="L2128" s="29" t="n"/>
      <c r="M2128" s="25" t="n"/>
      <c r="N2128" s="25" t="n"/>
      <c r="O2128" s="23">
        <f>IF(A2128&amp;B2128&amp;C2128="","",IF(I2128="","Sem vínculo",IF(COUNTIF(oc_chave,I2128)&gt;0,"Vinculada","Previsão não encontrada")))</f>
        <v/>
      </c>
      <c r="P2128" s="39">
        <f>IF(ISNUMBER(H2128),YEAR(H2128),"")</f>
        <v/>
      </c>
      <c r="Q2128" s="23">
        <f>IF(D2128="","",IF(COUNTIF(pl_chave,D2128)&gt;0,"No plano atual","Fora do plano: histórico preservado"))</f>
        <v/>
      </c>
      <c r="R2128" s="23">
        <f>IF(A2128&amp;B2128&amp;C2128="","",IF(A2128="","ERRO: falta ID do registro",IF(COUNTIF(ex_id,A2128)&gt;1,"ERRO: ID do registro duplicado",IF(NOT(ISNUMBER(H2128)),"ERRO: data realizada ausente ou inválida",IF(AND(ISNUMBER(pcmd_emissao),N(H2128)&gt;N(pcmd_emissao)),"Verificar: realizada após a emissão","OK")))))</f>
        <v/>
      </c>
      <c r="S2128" s="53" t="n"/>
    </row>
    <row r="2129">
      <c r="A2129" s="25" t="n"/>
      <c r="B2129" s="29" t="n"/>
      <c r="C2129" s="25" t="n"/>
      <c r="D2129" s="23">
        <f>IF(OR(B2129="",C2129=""),"",B2129&amp;"|"&amp;C2129)</f>
        <v/>
      </c>
      <c r="E2129" s="29" t="n"/>
      <c r="F2129" s="52" t="n"/>
      <c r="G2129" s="49" t="n"/>
      <c r="H2129" s="49" t="n"/>
      <c r="I2129" s="30">
        <f>IF(OR(D2129="",NOT(ISNUMBER(G2129))),"",D2129&amp;"|"&amp;YEAR(G2129)&amp;"-"&amp;RIGHT("0"&amp;MONTH(G2129),2)&amp;"-"&amp;RIGHT("0"&amp;DAY(G2129),2))</f>
        <v/>
      </c>
      <c r="J2129" s="52" t="n"/>
      <c r="K2129" s="25" t="n"/>
      <c r="L2129" s="29" t="n"/>
      <c r="M2129" s="25" t="n"/>
      <c r="N2129" s="25" t="n"/>
      <c r="O2129" s="23">
        <f>IF(A2129&amp;B2129&amp;C2129="","",IF(I2129="","Sem vínculo",IF(COUNTIF(oc_chave,I2129)&gt;0,"Vinculada","Previsão não encontrada")))</f>
        <v/>
      </c>
      <c r="P2129" s="39">
        <f>IF(ISNUMBER(H2129),YEAR(H2129),"")</f>
        <v/>
      </c>
      <c r="Q2129" s="23">
        <f>IF(D2129="","",IF(COUNTIF(pl_chave,D2129)&gt;0,"No plano atual","Fora do plano: histórico preservado"))</f>
        <v/>
      </c>
      <c r="R2129" s="23">
        <f>IF(A2129&amp;B2129&amp;C2129="","",IF(A2129="","ERRO: falta ID do registro",IF(COUNTIF(ex_id,A2129)&gt;1,"ERRO: ID do registro duplicado",IF(NOT(ISNUMBER(H2129)),"ERRO: data realizada ausente ou inválida",IF(AND(ISNUMBER(pcmd_emissao),N(H2129)&gt;N(pcmd_emissao)),"Verificar: realizada após a emissão","OK")))))</f>
        <v/>
      </c>
      <c r="S2129" s="53" t="n"/>
    </row>
    <row r="2130">
      <c r="A2130" s="25" t="n"/>
      <c r="B2130" s="29" t="n"/>
      <c r="C2130" s="25" t="n"/>
      <c r="D2130" s="23">
        <f>IF(OR(B2130="",C2130=""),"",B2130&amp;"|"&amp;C2130)</f>
        <v/>
      </c>
      <c r="E2130" s="29" t="n"/>
      <c r="F2130" s="52" t="n"/>
      <c r="G2130" s="49" t="n"/>
      <c r="H2130" s="49" t="n"/>
      <c r="I2130" s="30">
        <f>IF(OR(D2130="",NOT(ISNUMBER(G2130))),"",D2130&amp;"|"&amp;YEAR(G2130)&amp;"-"&amp;RIGHT("0"&amp;MONTH(G2130),2)&amp;"-"&amp;RIGHT("0"&amp;DAY(G2130),2))</f>
        <v/>
      </c>
      <c r="J2130" s="52" t="n"/>
      <c r="K2130" s="25" t="n"/>
      <c r="L2130" s="29" t="n"/>
      <c r="M2130" s="25" t="n"/>
      <c r="N2130" s="25" t="n"/>
      <c r="O2130" s="23">
        <f>IF(A2130&amp;B2130&amp;C2130="","",IF(I2130="","Sem vínculo",IF(COUNTIF(oc_chave,I2130)&gt;0,"Vinculada","Previsão não encontrada")))</f>
        <v/>
      </c>
      <c r="P2130" s="39">
        <f>IF(ISNUMBER(H2130),YEAR(H2130),"")</f>
        <v/>
      </c>
      <c r="Q2130" s="23">
        <f>IF(D2130="","",IF(COUNTIF(pl_chave,D2130)&gt;0,"No plano atual","Fora do plano: histórico preservado"))</f>
        <v/>
      </c>
      <c r="R2130" s="23">
        <f>IF(A2130&amp;B2130&amp;C2130="","",IF(A2130="","ERRO: falta ID do registro",IF(COUNTIF(ex_id,A2130)&gt;1,"ERRO: ID do registro duplicado",IF(NOT(ISNUMBER(H2130)),"ERRO: data realizada ausente ou inválida",IF(AND(ISNUMBER(pcmd_emissao),N(H2130)&gt;N(pcmd_emissao)),"Verificar: realizada após a emissão","OK")))))</f>
        <v/>
      </c>
      <c r="S2130" s="53" t="n"/>
    </row>
    <row r="2131">
      <c r="A2131" s="25" t="n"/>
      <c r="B2131" s="29" t="n"/>
      <c r="C2131" s="25" t="n"/>
      <c r="D2131" s="23">
        <f>IF(OR(B2131="",C2131=""),"",B2131&amp;"|"&amp;C2131)</f>
        <v/>
      </c>
      <c r="E2131" s="29" t="n"/>
      <c r="F2131" s="52" t="n"/>
      <c r="G2131" s="49" t="n"/>
      <c r="H2131" s="49" t="n"/>
      <c r="I2131" s="30">
        <f>IF(OR(D2131="",NOT(ISNUMBER(G2131))),"",D2131&amp;"|"&amp;YEAR(G2131)&amp;"-"&amp;RIGHT("0"&amp;MONTH(G2131),2)&amp;"-"&amp;RIGHT("0"&amp;DAY(G2131),2))</f>
        <v/>
      </c>
      <c r="J2131" s="52" t="n"/>
      <c r="K2131" s="25" t="n"/>
      <c r="L2131" s="29" t="n"/>
      <c r="M2131" s="25" t="n"/>
      <c r="N2131" s="25" t="n"/>
      <c r="O2131" s="23">
        <f>IF(A2131&amp;B2131&amp;C2131="","",IF(I2131="","Sem vínculo",IF(COUNTIF(oc_chave,I2131)&gt;0,"Vinculada","Previsão não encontrada")))</f>
        <v/>
      </c>
      <c r="P2131" s="39">
        <f>IF(ISNUMBER(H2131),YEAR(H2131),"")</f>
        <v/>
      </c>
      <c r="Q2131" s="23">
        <f>IF(D2131="","",IF(COUNTIF(pl_chave,D2131)&gt;0,"No plano atual","Fora do plano: histórico preservado"))</f>
        <v/>
      </c>
      <c r="R2131" s="23">
        <f>IF(A2131&amp;B2131&amp;C2131="","",IF(A2131="","ERRO: falta ID do registro",IF(COUNTIF(ex_id,A2131)&gt;1,"ERRO: ID do registro duplicado",IF(NOT(ISNUMBER(H2131)),"ERRO: data realizada ausente ou inválida",IF(AND(ISNUMBER(pcmd_emissao),N(H2131)&gt;N(pcmd_emissao)),"Verificar: realizada após a emissão","OK")))))</f>
        <v/>
      </c>
      <c r="S2131" s="53" t="n"/>
    </row>
    <row r="2132">
      <c r="A2132" s="25" t="n"/>
      <c r="B2132" s="29" t="n"/>
      <c r="C2132" s="25" t="n"/>
      <c r="D2132" s="23">
        <f>IF(OR(B2132="",C2132=""),"",B2132&amp;"|"&amp;C2132)</f>
        <v/>
      </c>
      <c r="E2132" s="29" t="n"/>
      <c r="F2132" s="52" t="n"/>
      <c r="G2132" s="49" t="n"/>
      <c r="H2132" s="49" t="n"/>
      <c r="I2132" s="30">
        <f>IF(OR(D2132="",NOT(ISNUMBER(G2132))),"",D2132&amp;"|"&amp;YEAR(G2132)&amp;"-"&amp;RIGHT("0"&amp;MONTH(G2132),2)&amp;"-"&amp;RIGHT("0"&amp;DAY(G2132),2))</f>
        <v/>
      </c>
      <c r="J2132" s="52" t="n"/>
      <c r="K2132" s="25" t="n"/>
      <c r="L2132" s="29" t="n"/>
      <c r="M2132" s="25" t="n"/>
      <c r="N2132" s="25" t="n"/>
      <c r="O2132" s="23">
        <f>IF(A2132&amp;B2132&amp;C2132="","",IF(I2132="","Sem vínculo",IF(COUNTIF(oc_chave,I2132)&gt;0,"Vinculada","Previsão não encontrada")))</f>
        <v/>
      </c>
      <c r="P2132" s="39">
        <f>IF(ISNUMBER(H2132),YEAR(H2132),"")</f>
        <v/>
      </c>
      <c r="Q2132" s="23">
        <f>IF(D2132="","",IF(COUNTIF(pl_chave,D2132)&gt;0,"No plano atual","Fora do plano: histórico preservado"))</f>
        <v/>
      </c>
      <c r="R2132" s="23">
        <f>IF(A2132&amp;B2132&amp;C2132="","",IF(A2132="","ERRO: falta ID do registro",IF(COUNTIF(ex_id,A2132)&gt;1,"ERRO: ID do registro duplicado",IF(NOT(ISNUMBER(H2132)),"ERRO: data realizada ausente ou inválida",IF(AND(ISNUMBER(pcmd_emissao),N(H2132)&gt;N(pcmd_emissao)),"Verificar: realizada após a emissão","OK")))))</f>
        <v/>
      </c>
      <c r="S2132" s="53" t="n"/>
    </row>
    <row r="2133">
      <c r="A2133" s="25" t="n"/>
      <c r="B2133" s="29" t="n"/>
      <c r="C2133" s="25" t="n"/>
      <c r="D2133" s="23">
        <f>IF(OR(B2133="",C2133=""),"",B2133&amp;"|"&amp;C2133)</f>
        <v/>
      </c>
      <c r="E2133" s="29" t="n"/>
      <c r="F2133" s="52" t="n"/>
      <c r="G2133" s="49" t="n"/>
      <c r="H2133" s="49" t="n"/>
      <c r="I2133" s="30">
        <f>IF(OR(D2133="",NOT(ISNUMBER(G2133))),"",D2133&amp;"|"&amp;YEAR(G2133)&amp;"-"&amp;RIGHT("0"&amp;MONTH(G2133),2)&amp;"-"&amp;RIGHT("0"&amp;DAY(G2133),2))</f>
        <v/>
      </c>
      <c r="J2133" s="52" t="n"/>
      <c r="K2133" s="25" t="n"/>
      <c r="L2133" s="29" t="n"/>
      <c r="M2133" s="25" t="n"/>
      <c r="N2133" s="25" t="n"/>
      <c r="O2133" s="23">
        <f>IF(A2133&amp;B2133&amp;C2133="","",IF(I2133="","Sem vínculo",IF(COUNTIF(oc_chave,I2133)&gt;0,"Vinculada","Previsão não encontrada")))</f>
        <v/>
      </c>
      <c r="P2133" s="39">
        <f>IF(ISNUMBER(H2133),YEAR(H2133),"")</f>
        <v/>
      </c>
      <c r="Q2133" s="23">
        <f>IF(D2133="","",IF(COUNTIF(pl_chave,D2133)&gt;0,"No plano atual","Fora do plano: histórico preservado"))</f>
        <v/>
      </c>
      <c r="R2133" s="23">
        <f>IF(A2133&amp;B2133&amp;C2133="","",IF(A2133="","ERRO: falta ID do registro",IF(COUNTIF(ex_id,A2133)&gt;1,"ERRO: ID do registro duplicado",IF(NOT(ISNUMBER(H2133)),"ERRO: data realizada ausente ou inválida",IF(AND(ISNUMBER(pcmd_emissao),N(H2133)&gt;N(pcmd_emissao)),"Verificar: realizada após a emissão","OK")))))</f>
        <v/>
      </c>
      <c r="S2133" s="53" t="n"/>
    </row>
    <row r="2134">
      <c r="A2134" s="25" t="n"/>
      <c r="B2134" s="29" t="n"/>
      <c r="C2134" s="25" t="n"/>
      <c r="D2134" s="23">
        <f>IF(OR(B2134="",C2134=""),"",B2134&amp;"|"&amp;C2134)</f>
        <v/>
      </c>
      <c r="E2134" s="29" t="n"/>
      <c r="F2134" s="52" t="n"/>
      <c r="G2134" s="49" t="n"/>
      <c r="H2134" s="49" t="n"/>
      <c r="I2134" s="30">
        <f>IF(OR(D2134="",NOT(ISNUMBER(G2134))),"",D2134&amp;"|"&amp;YEAR(G2134)&amp;"-"&amp;RIGHT("0"&amp;MONTH(G2134),2)&amp;"-"&amp;RIGHT("0"&amp;DAY(G2134),2))</f>
        <v/>
      </c>
      <c r="J2134" s="52" t="n"/>
      <c r="K2134" s="25" t="n"/>
      <c r="L2134" s="29" t="n"/>
      <c r="M2134" s="25" t="n"/>
      <c r="N2134" s="25" t="n"/>
      <c r="O2134" s="23">
        <f>IF(A2134&amp;B2134&amp;C2134="","",IF(I2134="","Sem vínculo",IF(COUNTIF(oc_chave,I2134)&gt;0,"Vinculada","Previsão não encontrada")))</f>
        <v/>
      </c>
      <c r="P2134" s="39">
        <f>IF(ISNUMBER(H2134),YEAR(H2134),"")</f>
        <v/>
      </c>
      <c r="Q2134" s="23">
        <f>IF(D2134="","",IF(COUNTIF(pl_chave,D2134)&gt;0,"No plano atual","Fora do plano: histórico preservado"))</f>
        <v/>
      </c>
      <c r="R2134" s="23">
        <f>IF(A2134&amp;B2134&amp;C2134="","",IF(A2134="","ERRO: falta ID do registro",IF(COUNTIF(ex_id,A2134)&gt;1,"ERRO: ID do registro duplicado",IF(NOT(ISNUMBER(H2134)),"ERRO: data realizada ausente ou inválida",IF(AND(ISNUMBER(pcmd_emissao),N(H2134)&gt;N(pcmd_emissao)),"Verificar: realizada após a emissão","OK")))))</f>
        <v/>
      </c>
      <c r="S2134" s="53" t="n"/>
    </row>
    <row r="2135">
      <c r="A2135" s="25" t="n"/>
      <c r="B2135" s="29" t="n"/>
      <c r="C2135" s="25" t="n"/>
      <c r="D2135" s="23">
        <f>IF(OR(B2135="",C2135=""),"",B2135&amp;"|"&amp;C2135)</f>
        <v/>
      </c>
      <c r="E2135" s="29" t="n"/>
      <c r="F2135" s="52" t="n"/>
      <c r="G2135" s="49" t="n"/>
      <c r="H2135" s="49" t="n"/>
      <c r="I2135" s="30">
        <f>IF(OR(D2135="",NOT(ISNUMBER(G2135))),"",D2135&amp;"|"&amp;YEAR(G2135)&amp;"-"&amp;RIGHT("0"&amp;MONTH(G2135),2)&amp;"-"&amp;RIGHT("0"&amp;DAY(G2135),2))</f>
        <v/>
      </c>
      <c r="J2135" s="52" t="n"/>
      <c r="K2135" s="25" t="n"/>
      <c r="L2135" s="29" t="n"/>
      <c r="M2135" s="25" t="n"/>
      <c r="N2135" s="25" t="n"/>
      <c r="O2135" s="23">
        <f>IF(A2135&amp;B2135&amp;C2135="","",IF(I2135="","Sem vínculo",IF(COUNTIF(oc_chave,I2135)&gt;0,"Vinculada","Previsão não encontrada")))</f>
        <v/>
      </c>
      <c r="P2135" s="39">
        <f>IF(ISNUMBER(H2135),YEAR(H2135),"")</f>
        <v/>
      </c>
      <c r="Q2135" s="23">
        <f>IF(D2135="","",IF(COUNTIF(pl_chave,D2135)&gt;0,"No plano atual","Fora do plano: histórico preservado"))</f>
        <v/>
      </c>
      <c r="R2135" s="23">
        <f>IF(A2135&amp;B2135&amp;C2135="","",IF(A2135="","ERRO: falta ID do registro",IF(COUNTIF(ex_id,A2135)&gt;1,"ERRO: ID do registro duplicado",IF(NOT(ISNUMBER(H2135)),"ERRO: data realizada ausente ou inválida",IF(AND(ISNUMBER(pcmd_emissao),N(H2135)&gt;N(pcmd_emissao)),"Verificar: realizada após a emissão","OK")))))</f>
        <v/>
      </c>
      <c r="S2135" s="53" t="n"/>
    </row>
    <row r="2136">
      <c r="A2136" s="25" t="n"/>
      <c r="B2136" s="29" t="n"/>
      <c r="C2136" s="25" t="n"/>
      <c r="D2136" s="23">
        <f>IF(OR(B2136="",C2136=""),"",B2136&amp;"|"&amp;C2136)</f>
        <v/>
      </c>
      <c r="E2136" s="29" t="n"/>
      <c r="F2136" s="52" t="n"/>
      <c r="G2136" s="49" t="n"/>
      <c r="H2136" s="49" t="n"/>
      <c r="I2136" s="30">
        <f>IF(OR(D2136="",NOT(ISNUMBER(G2136))),"",D2136&amp;"|"&amp;YEAR(G2136)&amp;"-"&amp;RIGHT("0"&amp;MONTH(G2136),2)&amp;"-"&amp;RIGHT("0"&amp;DAY(G2136),2))</f>
        <v/>
      </c>
      <c r="J2136" s="52" t="n"/>
      <c r="K2136" s="25" t="n"/>
      <c r="L2136" s="29" t="n"/>
      <c r="M2136" s="25" t="n"/>
      <c r="N2136" s="25" t="n"/>
      <c r="O2136" s="23">
        <f>IF(A2136&amp;B2136&amp;C2136="","",IF(I2136="","Sem vínculo",IF(COUNTIF(oc_chave,I2136)&gt;0,"Vinculada","Previsão não encontrada")))</f>
        <v/>
      </c>
      <c r="P2136" s="39">
        <f>IF(ISNUMBER(H2136),YEAR(H2136),"")</f>
        <v/>
      </c>
      <c r="Q2136" s="23">
        <f>IF(D2136="","",IF(COUNTIF(pl_chave,D2136)&gt;0,"No plano atual","Fora do plano: histórico preservado"))</f>
        <v/>
      </c>
      <c r="R2136" s="23">
        <f>IF(A2136&amp;B2136&amp;C2136="","",IF(A2136="","ERRO: falta ID do registro",IF(COUNTIF(ex_id,A2136)&gt;1,"ERRO: ID do registro duplicado",IF(NOT(ISNUMBER(H2136)),"ERRO: data realizada ausente ou inválida",IF(AND(ISNUMBER(pcmd_emissao),N(H2136)&gt;N(pcmd_emissao)),"Verificar: realizada após a emissão","OK")))))</f>
        <v/>
      </c>
      <c r="S2136" s="53" t="n"/>
    </row>
    <row r="2137">
      <c r="A2137" s="25" t="n"/>
      <c r="B2137" s="29" t="n"/>
      <c r="C2137" s="25" t="n"/>
      <c r="D2137" s="23">
        <f>IF(OR(B2137="",C2137=""),"",B2137&amp;"|"&amp;C2137)</f>
        <v/>
      </c>
      <c r="E2137" s="29" t="n"/>
      <c r="F2137" s="52" t="n"/>
      <c r="G2137" s="49" t="n"/>
      <c r="H2137" s="49" t="n"/>
      <c r="I2137" s="30">
        <f>IF(OR(D2137="",NOT(ISNUMBER(G2137))),"",D2137&amp;"|"&amp;YEAR(G2137)&amp;"-"&amp;RIGHT("0"&amp;MONTH(G2137),2)&amp;"-"&amp;RIGHT("0"&amp;DAY(G2137),2))</f>
        <v/>
      </c>
      <c r="J2137" s="52" t="n"/>
      <c r="K2137" s="25" t="n"/>
      <c r="L2137" s="29" t="n"/>
      <c r="M2137" s="25" t="n"/>
      <c r="N2137" s="25" t="n"/>
      <c r="O2137" s="23">
        <f>IF(A2137&amp;B2137&amp;C2137="","",IF(I2137="","Sem vínculo",IF(COUNTIF(oc_chave,I2137)&gt;0,"Vinculada","Previsão não encontrada")))</f>
        <v/>
      </c>
      <c r="P2137" s="39">
        <f>IF(ISNUMBER(H2137),YEAR(H2137),"")</f>
        <v/>
      </c>
      <c r="Q2137" s="23">
        <f>IF(D2137="","",IF(COUNTIF(pl_chave,D2137)&gt;0,"No plano atual","Fora do plano: histórico preservado"))</f>
        <v/>
      </c>
      <c r="R2137" s="23">
        <f>IF(A2137&amp;B2137&amp;C2137="","",IF(A2137="","ERRO: falta ID do registro",IF(COUNTIF(ex_id,A2137)&gt;1,"ERRO: ID do registro duplicado",IF(NOT(ISNUMBER(H2137)),"ERRO: data realizada ausente ou inválida",IF(AND(ISNUMBER(pcmd_emissao),N(H2137)&gt;N(pcmd_emissao)),"Verificar: realizada após a emissão","OK")))))</f>
        <v/>
      </c>
      <c r="S2137" s="53" t="n"/>
    </row>
    <row r="2138">
      <c r="A2138" s="25" t="n"/>
      <c r="B2138" s="29" t="n"/>
      <c r="C2138" s="25" t="n"/>
      <c r="D2138" s="23">
        <f>IF(OR(B2138="",C2138=""),"",B2138&amp;"|"&amp;C2138)</f>
        <v/>
      </c>
      <c r="E2138" s="29" t="n"/>
      <c r="F2138" s="52" t="n"/>
      <c r="G2138" s="49" t="n"/>
      <c r="H2138" s="49" t="n"/>
      <c r="I2138" s="30">
        <f>IF(OR(D2138="",NOT(ISNUMBER(G2138))),"",D2138&amp;"|"&amp;YEAR(G2138)&amp;"-"&amp;RIGHT("0"&amp;MONTH(G2138),2)&amp;"-"&amp;RIGHT("0"&amp;DAY(G2138),2))</f>
        <v/>
      </c>
      <c r="J2138" s="52" t="n"/>
      <c r="K2138" s="25" t="n"/>
      <c r="L2138" s="29" t="n"/>
      <c r="M2138" s="25" t="n"/>
      <c r="N2138" s="25" t="n"/>
      <c r="O2138" s="23">
        <f>IF(A2138&amp;B2138&amp;C2138="","",IF(I2138="","Sem vínculo",IF(COUNTIF(oc_chave,I2138)&gt;0,"Vinculada","Previsão não encontrada")))</f>
        <v/>
      </c>
      <c r="P2138" s="39">
        <f>IF(ISNUMBER(H2138),YEAR(H2138),"")</f>
        <v/>
      </c>
      <c r="Q2138" s="23">
        <f>IF(D2138="","",IF(COUNTIF(pl_chave,D2138)&gt;0,"No plano atual","Fora do plano: histórico preservado"))</f>
        <v/>
      </c>
      <c r="R2138" s="23">
        <f>IF(A2138&amp;B2138&amp;C2138="","",IF(A2138="","ERRO: falta ID do registro",IF(COUNTIF(ex_id,A2138)&gt;1,"ERRO: ID do registro duplicado",IF(NOT(ISNUMBER(H2138)),"ERRO: data realizada ausente ou inválida",IF(AND(ISNUMBER(pcmd_emissao),N(H2138)&gt;N(pcmd_emissao)),"Verificar: realizada após a emissão","OK")))))</f>
        <v/>
      </c>
      <c r="S2138" s="53" t="n"/>
    </row>
    <row r="2139">
      <c r="A2139" s="25" t="n"/>
      <c r="B2139" s="29" t="n"/>
      <c r="C2139" s="25" t="n"/>
      <c r="D2139" s="23">
        <f>IF(OR(B2139="",C2139=""),"",B2139&amp;"|"&amp;C2139)</f>
        <v/>
      </c>
      <c r="E2139" s="29" t="n"/>
      <c r="F2139" s="52" t="n"/>
      <c r="G2139" s="49" t="n"/>
      <c r="H2139" s="49" t="n"/>
      <c r="I2139" s="30">
        <f>IF(OR(D2139="",NOT(ISNUMBER(G2139))),"",D2139&amp;"|"&amp;YEAR(G2139)&amp;"-"&amp;RIGHT("0"&amp;MONTH(G2139),2)&amp;"-"&amp;RIGHT("0"&amp;DAY(G2139),2))</f>
        <v/>
      </c>
      <c r="J2139" s="52" t="n"/>
      <c r="K2139" s="25" t="n"/>
      <c r="L2139" s="29" t="n"/>
      <c r="M2139" s="25" t="n"/>
      <c r="N2139" s="25" t="n"/>
      <c r="O2139" s="23">
        <f>IF(A2139&amp;B2139&amp;C2139="","",IF(I2139="","Sem vínculo",IF(COUNTIF(oc_chave,I2139)&gt;0,"Vinculada","Previsão não encontrada")))</f>
        <v/>
      </c>
      <c r="P2139" s="39">
        <f>IF(ISNUMBER(H2139),YEAR(H2139),"")</f>
        <v/>
      </c>
      <c r="Q2139" s="23">
        <f>IF(D2139="","",IF(COUNTIF(pl_chave,D2139)&gt;0,"No plano atual","Fora do plano: histórico preservado"))</f>
        <v/>
      </c>
      <c r="R2139" s="23">
        <f>IF(A2139&amp;B2139&amp;C2139="","",IF(A2139="","ERRO: falta ID do registro",IF(COUNTIF(ex_id,A2139)&gt;1,"ERRO: ID do registro duplicado",IF(NOT(ISNUMBER(H2139)),"ERRO: data realizada ausente ou inválida",IF(AND(ISNUMBER(pcmd_emissao),N(H2139)&gt;N(pcmd_emissao)),"Verificar: realizada após a emissão","OK")))))</f>
        <v/>
      </c>
      <c r="S2139" s="53" t="n"/>
    </row>
    <row r="2140">
      <c r="A2140" s="25" t="n"/>
      <c r="B2140" s="29" t="n"/>
      <c r="C2140" s="25" t="n"/>
      <c r="D2140" s="23">
        <f>IF(OR(B2140="",C2140=""),"",B2140&amp;"|"&amp;C2140)</f>
        <v/>
      </c>
      <c r="E2140" s="29" t="n"/>
      <c r="F2140" s="52" t="n"/>
      <c r="G2140" s="49" t="n"/>
      <c r="H2140" s="49" t="n"/>
      <c r="I2140" s="30">
        <f>IF(OR(D2140="",NOT(ISNUMBER(G2140))),"",D2140&amp;"|"&amp;YEAR(G2140)&amp;"-"&amp;RIGHT("0"&amp;MONTH(G2140),2)&amp;"-"&amp;RIGHT("0"&amp;DAY(G2140),2))</f>
        <v/>
      </c>
      <c r="J2140" s="52" t="n"/>
      <c r="K2140" s="25" t="n"/>
      <c r="L2140" s="29" t="n"/>
      <c r="M2140" s="25" t="n"/>
      <c r="N2140" s="25" t="n"/>
      <c r="O2140" s="23">
        <f>IF(A2140&amp;B2140&amp;C2140="","",IF(I2140="","Sem vínculo",IF(COUNTIF(oc_chave,I2140)&gt;0,"Vinculada","Previsão não encontrada")))</f>
        <v/>
      </c>
      <c r="P2140" s="39">
        <f>IF(ISNUMBER(H2140),YEAR(H2140),"")</f>
        <v/>
      </c>
      <c r="Q2140" s="23">
        <f>IF(D2140="","",IF(COUNTIF(pl_chave,D2140)&gt;0,"No plano atual","Fora do plano: histórico preservado"))</f>
        <v/>
      </c>
      <c r="R2140" s="23">
        <f>IF(A2140&amp;B2140&amp;C2140="","",IF(A2140="","ERRO: falta ID do registro",IF(COUNTIF(ex_id,A2140)&gt;1,"ERRO: ID do registro duplicado",IF(NOT(ISNUMBER(H2140)),"ERRO: data realizada ausente ou inválida",IF(AND(ISNUMBER(pcmd_emissao),N(H2140)&gt;N(pcmd_emissao)),"Verificar: realizada após a emissão","OK")))))</f>
        <v/>
      </c>
      <c r="S2140" s="53" t="n"/>
    </row>
    <row r="2141">
      <c r="A2141" s="25" t="n"/>
      <c r="B2141" s="29" t="n"/>
      <c r="C2141" s="25" t="n"/>
      <c r="D2141" s="23">
        <f>IF(OR(B2141="",C2141=""),"",B2141&amp;"|"&amp;C2141)</f>
        <v/>
      </c>
      <c r="E2141" s="29" t="n"/>
      <c r="F2141" s="52" t="n"/>
      <c r="G2141" s="49" t="n"/>
      <c r="H2141" s="49" t="n"/>
      <c r="I2141" s="30">
        <f>IF(OR(D2141="",NOT(ISNUMBER(G2141))),"",D2141&amp;"|"&amp;YEAR(G2141)&amp;"-"&amp;RIGHT("0"&amp;MONTH(G2141),2)&amp;"-"&amp;RIGHT("0"&amp;DAY(G2141),2))</f>
        <v/>
      </c>
      <c r="J2141" s="52" t="n"/>
      <c r="K2141" s="25" t="n"/>
      <c r="L2141" s="29" t="n"/>
      <c r="M2141" s="25" t="n"/>
      <c r="N2141" s="25" t="n"/>
      <c r="O2141" s="23">
        <f>IF(A2141&amp;B2141&amp;C2141="","",IF(I2141="","Sem vínculo",IF(COUNTIF(oc_chave,I2141)&gt;0,"Vinculada","Previsão não encontrada")))</f>
        <v/>
      </c>
      <c r="P2141" s="39">
        <f>IF(ISNUMBER(H2141),YEAR(H2141),"")</f>
        <v/>
      </c>
      <c r="Q2141" s="23">
        <f>IF(D2141="","",IF(COUNTIF(pl_chave,D2141)&gt;0,"No plano atual","Fora do plano: histórico preservado"))</f>
        <v/>
      </c>
      <c r="R2141" s="23">
        <f>IF(A2141&amp;B2141&amp;C2141="","",IF(A2141="","ERRO: falta ID do registro",IF(COUNTIF(ex_id,A2141)&gt;1,"ERRO: ID do registro duplicado",IF(NOT(ISNUMBER(H2141)),"ERRO: data realizada ausente ou inválida",IF(AND(ISNUMBER(pcmd_emissao),N(H2141)&gt;N(pcmd_emissao)),"Verificar: realizada após a emissão","OK")))))</f>
        <v/>
      </c>
      <c r="S2141" s="53" t="n"/>
    </row>
    <row r="2142">
      <c r="A2142" s="25" t="n"/>
      <c r="B2142" s="29" t="n"/>
      <c r="C2142" s="25" t="n"/>
      <c r="D2142" s="23">
        <f>IF(OR(B2142="",C2142=""),"",B2142&amp;"|"&amp;C2142)</f>
        <v/>
      </c>
      <c r="E2142" s="29" t="n"/>
      <c r="F2142" s="52" t="n"/>
      <c r="G2142" s="49" t="n"/>
      <c r="H2142" s="49" t="n"/>
      <c r="I2142" s="30">
        <f>IF(OR(D2142="",NOT(ISNUMBER(G2142))),"",D2142&amp;"|"&amp;YEAR(G2142)&amp;"-"&amp;RIGHT("0"&amp;MONTH(G2142),2)&amp;"-"&amp;RIGHT("0"&amp;DAY(G2142),2))</f>
        <v/>
      </c>
      <c r="J2142" s="52" t="n"/>
      <c r="K2142" s="25" t="n"/>
      <c r="L2142" s="29" t="n"/>
      <c r="M2142" s="25" t="n"/>
      <c r="N2142" s="25" t="n"/>
      <c r="O2142" s="23">
        <f>IF(A2142&amp;B2142&amp;C2142="","",IF(I2142="","Sem vínculo",IF(COUNTIF(oc_chave,I2142)&gt;0,"Vinculada","Previsão não encontrada")))</f>
        <v/>
      </c>
      <c r="P2142" s="39">
        <f>IF(ISNUMBER(H2142),YEAR(H2142),"")</f>
        <v/>
      </c>
      <c r="Q2142" s="23">
        <f>IF(D2142="","",IF(COUNTIF(pl_chave,D2142)&gt;0,"No plano atual","Fora do plano: histórico preservado"))</f>
        <v/>
      </c>
      <c r="R2142" s="23">
        <f>IF(A2142&amp;B2142&amp;C2142="","",IF(A2142="","ERRO: falta ID do registro",IF(COUNTIF(ex_id,A2142)&gt;1,"ERRO: ID do registro duplicado",IF(NOT(ISNUMBER(H2142)),"ERRO: data realizada ausente ou inválida",IF(AND(ISNUMBER(pcmd_emissao),N(H2142)&gt;N(pcmd_emissao)),"Verificar: realizada após a emissão","OK")))))</f>
        <v/>
      </c>
      <c r="S2142" s="53" t="n"/>
    </row>
    <row r="2143">
      <c r="A2143" s="25" t="n"/>
      <c r="B2143" s="29" t="n"/>
      <c r="C2143" s="25" t="n"/>
      <c r="D2143" s="23">
        <f>IF(OR(B2143="",C2143=""),"",B2143&amp;"|"&amp;C2143)</f>
        <v/>
      </c>
      <c r="E2143" s="29" t="n"/>
      <c r="F2143" s="52" t="n"/>
      <c r="G2143" s="49" t="n"/>
      <c r="H2143" s="49" t="n"/>
      <c r="I2143" s="30">
        <f>IF(OR(D2143="",NOT(ISNUMBER(G2143))),"",D2143&amp;"|"&amp;YEAR(G2143)&amp;"-"&amp;RIGHT("0"&amp;MONTH(G2143),2)&amp;"-"&amp;RIGHT("0"&amp;DAY(G2143),2))</f>
        <v/>
      </c>
      <c r="J2143" s="52" t="n"/>
      <c r="K2143" s="25" t="n"/>
      <c r="L2143" s="29" t="n"/>
      <c r="M2143" s="25" t="n"/>
      <c r="N2143" s="25" t="n"/>
      <c r="O2143" s="23">
        <f>IF(A2143&amp;B2143&amp;C2143="","",IF(I2143="","Sem vínculo",IF(COUNTIF(oc_chave,I2143)&gt;0,"Vinculada","Previsão não encontrada")))</f>
        <v/>
      </c>
      <c r="P2143" s="39">
        <f>IF(ISNUMBER(H2143),YEAR(H2143),"")</f>
        <v/>
      </c>
      <c r="Q2143" s="23">
        <f>IF(D2143="","",IF(COUNTIF(pl_chave,D2143)&gt;0,"No plano atual","Fora do plano: histórico preservado"))</f>
        <v/>
      </c>
      <c r="R2143" s="23">
        <f>IF(A2143&amp;B2143&amp;C2143="","",IF(A2143="","ERRO: falta ID do registro",IF(COUNTIF(ex_id,A2143)&gt;1,"ERRO: ID do registro duplicado",IF(NOT(ISNUMBER(H2143)),"ERRO: data realizada ausente ou inválida",IF(AND(ISNUMBER(pcmd_emissao),N(H2143)&gt;N(pcmd_emissao)),"Verificar: realizada após a emissão","OK")))))</f>
        <v/>
      </c>
      <c r="S2143" s="53" t="n"/>
    </row>
    <row r="2144">
      <c r="A2144" s="25" t="n"/>
      <c r="B2144" s="29" t="n"/>
      <c r="C2144" s="25" t="n"/>
      <c r="D2144" s="23">
        <f>IF(OR(B2144="",C2144=""),"",B2144&amp;"|"&amp;C2144)</f>
        <v/>
      </c>
      <c r="E2144" s="29" t="n"/>
      <c r="F2144" s="52" t="n"/>
      <c r="G2144" s="49" t="n"/>
      <c r="H2144" s="49" t="n"/>
      <c r="I2144" s="30">
        <f>IF(OR(D2144="",NOT(ISNUMBER(G2144))),"",D2144&amp;"|"&amp;YEAR(G2144)&amp;"-"&amp;RIGHT("0"&amp;MONTH(G2144),2)&amp;"-"&amp;RIGHT("0"&amp;DAY(G2144),2))</f>
        <v/>
      </c>
      <c r="J2144" s="52" t="n"/>
      <c r="K2144" s="25" t="n"/>
      <c r="L2144" s="29" t="n"/>
      <c r="M2144" s="25" t="n"/>
      <c r="N2144" s="25" t="n"/>
      <c r="O2144" s="23">
        <f>IF(A2144&amp;B2144&amp;C2144="","",IF(I2144="","Sem vínculo",IF(COUNTIF(oc_chave,I2144)&gt;0,"Vinculada","Previsão não encontrada")))</f>
        <v/>
      </c>
      <c r="P2144" s="39">
        <f>IF(ISNUMBER(H2144),YEAR(H2144),"")</f>
        <v/>
      </c>
      <c r="Q2144" s="23">
        <f>IF(D2144="","",IF(COUNTIF(pl_chave,D2144)&gt;0,"No plano atual","Fora do plano: histórico preservado"))</f>
        <v/>
      </c>
      <c r="R2144" s="23">
        <f>IF(A2144&amp;B2144&amp;C2144="","",IF(A2144="","ERRO: falta ID do registro",IF(COUNTIF(ex_id,A2144)&gt;1,"ERRO: ID do registro duplicado",IF(NOT(ISNUMBER(H2144)),"ERRO: data realizada ausente ou inválida",IF(AND(ISNUMBER(pcmd_emissao),N(H2144)&gt;N(pcmd_emissao)),"Verificar: realizada após a emissão","OK")))))</f>
        <v/>
      </c>
      <c r="S2144" s="53" t="n"/>
    </row>
    <row r="2145">
      <c r="A2145" s="25" t="n"/>
      <c r="B2145" s="29" t="n"/>
      <c r="C2145" s="25" t="n"/>
      <c r="D2145" s="23">
        <f>IF(OR(B2145="",C2145=""),"",B2145&amp;"|"&amp;C2145)</f>
        <v/>
      </c>
      <c r="E2145" s="29" t="n"/>
      <c r="F2145" s="52" t="n"/>
      <c r="G2145" s="49" t="n"/>
      <c r="H2145" s="49" t="n"/>
      <c r="I2145" s="30">
        <f>IF(OR(D2145="",NOT(ISNUMBER(G2145))),"",D2145&amp;"|"&amp;YEAR(G2145)&amp;"-"&amp;RIGHT("0"&amp;MONTH(G2145),2)&amp;"-"&amp;RIGHT("0"&amp;DAY(G2145),2))</f>
        <v/>
      </c>
      <c r="J2145" s="52" t="n"/>
      <c r="K2145" s="25" t="n"/>
      <c r="L2145" s="29" t="n"/>
      <c r="M2145" s="25" t="n"/>
      <c r="N2145" s="25" t="n"/>
      <c r="O2145" s="23">
        <f>IF(A2145&amp;B2145&amp;C2145="","",IF(I2145="","Sem vínculo",IF(COUNTIF(oc_chave,I2145)&gt;0,"Vinculada","Previsão não encontrada")))</f>
        <v/>
      </c>
      <c r="P2145" s="39">
        <f>IF(ISNUMBER(H2145),YEAR(H2145),"")</f>
        <v/>
      </c>
      <c r="Q2145" s="23">
        <f>IF(D2145="","",IF(COUNTIF(pl_chave,D2145)&gt;0,"No plano atual","Fora do plano: histórico preservado"))</f>
        <v/>
      </c>
      <c r="R2145" s="23">
        <f>IF(A2145&amp;B2145&amp;C2145="","",IF(A2145="","ERRO: falta ID do registro",IF(COUNTIF(ex_id,A2145)&gt;1,"ERRO: ID do registro duplicado",IF(NOT(ISNUMBER(H2145)),"ERRO: data realizada ausente ou inválida",IF(AND(ISNUMBER(pcmd_emissao),N(H2145)&gt;N(pcmd_emissao)),"Verificar: realizada após a emissão","OK")))))</f>
        <v/>
      </c>
      <c r="S2145" s="53" t="n"/>
    </row>
    <row r="2146">
      <c r="A2146" s="25" t="n"/>
      <c r="B2146" s="29" t="n"/>
      <c r="C2146" s="25" t="n"/>
      <c r="D2146" s="23">
        <f>IF(OR(B2146="",C2146=""),"",B2146&amp;"|"&amp;C2146)</f>
        <v/>
      </c>
      <c r="E2146" s="29" t="n"/>
      <c r="F2146" s="52" t="n"/>
      <c r="G2146" s="49" t="n"/>
      <c r="H2146" s="49" t="n"/>
      <c r="I2146" s="30">
        <f>IF(OR(D2146="",NOT(ISNUMBER(G2146))),"",D2146&amp;"|"&amp;YEAR(G2146)&amp;"-"&amp;RIGHT("0"&amp;MONTH(G2146),2)&amp;"-"&amp;RIGHT("0"&amp;DAY(G2146),2))</f>
        <v/>
      </c>
      <c r="J2146" s="52" t="n"/>
      <c r="K2146" s="25" t="n"/>
      <c r="L2146" s="29" t="n"/>
      <c r="M2146" s="25" t="n"/>
      <c r="N2146" s="25" t="n"/>
      <c r="O2146" s="23">
        <f>IF(A2146&amp;B2146&amp;C2146="","",IF(I2146="","Sem vínculo",IF(COUNTIF(oc_chave,I2146)&gt;0,"Vinculada","Previsão não encontrada")))</f>
        <v/>
      </c>
      <c r="P2146" s="39">
        <f>IF(ISNUMBER(H2146),YEAR(H2146),"")</f>
        <v/>
      </c>
      <c r="Q2146" s="23">
        <f>IF(D2146="","",IF(COUNTIF(pl_chave,D2146)&gt;0,"No plano atual","Fora do plano: histórico preservado"))</f>
        <v/>
      </c>
      <c r="R2146" s="23">
        <f>IF(A2146&amp;B2146&amp;C2146="","",IF(A2146="","ERRO: falta ID do registro",IF(COUNTIF(ex_id,A2146)&gt;1,"ERRO: ID do registro duplicado",IF(NOT(ISNUMBER(H2146)),"ERRO: data realizada ausente ou inválida",IF(AND(ISNUMBER(pcmd_emissao),N(H2146)&gt;N(pcmd_emissao)),"Verificar: realizada após a emissão","OK")))))</f>
        <v/>
      </c>
      <c r="S2146" s="53" t="n"/>
    </row>
    <row r="2147">
      <c r="A2147" s="25" t="n"/>
      <c r="B2147" s="29" t="n"/>
      <c r="C2147" s="25" t="n"/>
      <c r="D2147" s="23">
        <f>IF(OR(B2147="",C2147=""),"",B2147&amp;"|"&amp;C2147)</f>
        <v/>
      </c>
      <c r="E2147" s="29" t="n"/>
      <c r="F2147" s="52" t="n"/>
      <c r="G2147" s="49" t="n"/>
      <c r="H2147" s="49" t="n"/>
      <c r="I2147" s="30">
        <f>IF(OR(D2147="",NOT(ISNUMBER(G2147))),"",D2147&amp;"|"&amp;YEAR(G2147)&amp;"-"&amp;RIGHT("0"&amp;MONTH(G2147),2)&amp;"-"&amp;RIGHT("0"&amp;DAY(G2147),2))</f>
        <v/>
      </c>
      <c r="J2147" s="52" t="n"/>
      <c r="K2147" s="25" t="n"/>
      <c r="L2147" s="29" t="n"/>
      <c r="M2147" s="25" t="n"/>
      <c r="N2147" s="25" t="n"/>
      <c r="O2147" s="23">
        <f>IF(A2147&amp;B2147&amp;C2147="","",IF(I2147="","Sem vínculo",IF(COUNTIF(oc_chave,I2147)&gt;0,"Vinculada","Previsão não encontrada")))</f>
        <v/>
      </c>
      <c r="P2147" s="39">
        <f>IF(ISNUMBER(H2147),YEAR(H2147),"")</f>
        <v/>
      </c>
      <c r="Q2147" s="23">
        <f>IF(D2147="","",IF(COUNTIF(pl_chave,D2147)&gt;0,"No plano atual","Fora do plano: histórico preservado"))</f>
        <v/>
      </c>
      <c r="R2147" s="23">
        <f>IF(A2147&amp;B2147&amp;C2147="","",IF(A2147="","ERRO: falta ID do registro",IF(COUNTIF(ex_id,A2147)&gt;1,"ERRO: ID do registro duplicado",IF(NOT(ISNUMBER(H2147)),"ERRO: data realizada ausente ou inválida",IF(AND(ISNUMBER(pcmd_emissao),N(H2147)&gt;N(pcmd_emissao)),"Verificar: realizada após a emissão","OK")))))</f>
        <v/>
      </c>
      <c r="S2147" s="53" t="n"/>
    </row>
    <row r="2148">
      <c r="A2148" s="25" t="n"/>
      <c r="B2148" s="29" t="n"/>
      <c r="C2148" s="25" t="n"/>
      <c r="D2148" s="23">
        <f>IF(OR(B2148="",C2148=""),"",B2148&amp;"|"&amp;C2148)</f>
        <v/>
      </c>
      <c r="E2148" s="29" t="n"/>
      <c r="F2148" s="52" t="n"/>
      <c r="G2148" s="49" t="n"/>
      <c r="H2148" s="49" t="n"/>
      <c r="I2148" s="30">
        <f>IF(OR(D2148="",NOT(ISNUMBER(G2148))),"",D2148&amp;"|"&amp;YEAR(G2148)&amp;"-"&amp;RIGHT("0"&amp;MONTH(G2148),2)&amp;"-"&amp;RIGHT("0"&amp;DAY(G2148),2))</f>
        <v/>
      </c>
      <c r="J2148" s="52" t="n"/>
      <c r="K2148" s="25" t="n"/>
      <c r="L2148" s="29" t="n"/>
      <c r="M2148" s="25" t="n"/>
      <c r="N2148" s="25" t="n"/>
      <c r="O2148" s="23">
        <f>IF(A2148&amp;B2148&amp;C2148="","",IF(I2148="","Sem vínculo",IF(COUNTIF(oc_chave,I2148)&gt;0,"Vinculada","Previsão não encontrada")))</f>
        <v/>
      </c>
      <c r="P2148" s="39">
        <f>IF(ISNUMBER(H2148),YEAR(H2148),"")</f>
        <v/>
      </c>
      <c r="Q2148" s="23">
        <f>IF(D2148="","",IF(COUNTIF(pl_chave,D2148)&gt;0,"No plano atual","Fora do plano: histórico preservado"))</f>
        <v/>
      </c>
      <c r="R2148" s="23">
        <f>IF(A2148&amp;B2148&amp;C2148="","",IF(A2148="","ERRO: falta ID do registro",IF(COUNTIF(ex_id,A2148)&gt;1,"ERRO: ID do registro duplicado",IF(NOT(ISNUMBER(H2148)),"ERRO: data realizada ausente ou inválida",IF(AND(ISNUMBER(pcmd_emissao),N(H2148)&gt;N(pcmd_emissao)),"Verificar: realizada após a emissão","OK")))))</f>
        <v/>
      </c>
      <c r="S2148" s="53" t="n"/>
    </row>
    <row r="2149">
      <c r="A2149" s="25" t="n"/>
      <c r="B2149" s="29" t="n"/>
      <c r="C2149" s="25" t="n"/>
      <c r="D2149" s="23">
        <f>IF(OR(B2149="",C2149=""),"",B2149&amp;"|"&amp;C2149)</f>
        <v/>
      </c>
      <c r="E2149" s="29" t="n"/>
      <c r="F2149" s="52" t="n"/>
      <c r="G2149" s="49" t="n"/>
      <c r="H2149" s="49" t="n"/>
      <c r="I2149" s="30">
        <f>IF(OR(D2149="",NOT(ISNUMBER(G2149))),"",D2149&amp;"|"&amp;YEAR(G2149)&amp;"-"&amp;RIGHT("0"&amp;MONTH(G2149),2)&amp;"-"&amp;RIGHT("0"&amp;DAY(G2149),2))</f>
        <v/>
      </c>
      <c r="J2149" s="52" t="n"/>
      <c r="K2149" s="25" t="n"/>
      <c r="L2149" s="29" t="n"/>
      <c r="M2149" s="25" t="n"/>
      <c r="N2149" s="25" t="n"/>
      <c r="O2149" s="23">
        <f>IF(A2149&amp;B2149&amp;C2149="","",IF(I2149="","Sem vínculo",IF(COUNTIF(oc_chave,I2149)&gt;0,"Vinculada","Previsão não encontrada")))</f>
        <v/>
      </c>
      <c r="P2149" s="39">
        <f>IF(ISNUMBER(H2149),YEAR(H2149),"")</f>
        <v/>
      </c>
      <c r="Q2149" s="23">
        <f>IF(D2149="","",IF(COUNTIF(pl_chave,D2149)&gt;0,"No plano atual","Fora do plano: histórico preservado"))</f>
        <v/>
      </c>
      <c r="R2149" s="23">
        <f>IF(A2149&amp;B2149&amp;C2149="","",IF(A2149="","ERRO: falta ID do registro",IF(COUNTIF(ex_id,A2149)&gt;1,"ERRO: ID do registro duplicado",IF(NOT(ISNUMBER(H2149)),"ERRO: data realizada ausente ou inválida",IF(AND(ISNUMBER(pcmd_emissao),N(H2149)&gt;N(pcmd_emissao)),"Verificar: realizada após a emissão","OK")))))</f>
        <v/>
      </c>
      <c r="S2149" s="53" t="n"/>
    </row>
    <row r="2150">
      <c r="A2150" s="25" t="n"/>
      <c r="B2150" s="29" t="n"/>
      <c r="C2150" s="25" t="n"/>
      <c r="D2150" s="23">
        <f>IF(OR(B2150="",C2150=""),"",B2150&amp;"|"&amp;C2150)</f>
        <v/>
      </c>
      <c r="E2150" s="29" t="n"/>
      <c r="F2150" s="52" t="n"/>
      <c r="G2150" s="49" t="n"/>
      <c r="H2150" s="49" t="n"/>
      <c r="I2150" s="30">
        <f>IF(OR(D2150="",NOT(ISNUMBER(G2150))),"",D2150&amp;"|"&amp;YEAR(G2150)&amp;"-"&amp;RIGHT("0"&amp;MONTH(G2150),2)&amp;"-"&amp;RIGHT("0"&amp;DAY(G2150),2))</f>
        <v/>
      </c>
      <c r="J2150" s="52" t="n"/>
      <c r="K2150" s="25" t="n"/>
      <c r="L2150" s="29" t="n"/>
      <c r="M2150" s="25" t="n"/>
      <c r="N2150" s="25" t="n"/>
      <c r="O2150" s="23">
        <f>IF(A2150&amp;B2150&amp;C2150="","",IF(I2150="","Sem vínculo",IF(COUNTIF(oc_chave,I2150)&gt;0,"Vinculada","Previsão não encontrada")))</f>
        <v/>
      </c>
      <c r="P2150" s="39">
        <f>IF(ISNUMBER(H2150),YEAR(H2150),"")</f>
        <v/>
      </c>
      <c r="Q2150" s="23">
        <f>IF(D2150="","",IF(COUNTIF(pl_chave,D2150)&gt;0,"No plano atual","Fora do plano: histórico preservado"))</f>
        <v/>
      </c>
      <c r="R2150" s="23">
        <f>IF(A2150&amp;B2150&amp;C2150="","",IF(A2150="","ERRO: falta ID do registro",IF(COUNTIF(ex_id,A2150)&gt;1,"ERRO: ID do registro duplicado",IF(NOT(ISNUMBER(H2150)),"ERRO: data realizada ausente ou inválida",IF(AND(ISNUMBER(pcmd_emissao),N(H2150)&gt;N(pcmd_emissao)),"Verificar: realizada após a emissão","OK")))))</f>
        <v/>
      </c>
      <c r="S2150" s="53" t="n"/>
    </row>
    <row r="2151">
      <c r="A2151" s="25" t="n"/>
      <c r="B2151" s="29" t="n"/>
      <c r="C2151" s="25" t="n"/>
      <c r="D2151" s="23">
        <f>IF(OR(B2151="",C2151=""),"",B2151&amp;"|"&amp;C2151)</f>
        <v/>
      </c>
      <c r="E2151" s="29" t="n"/>
      <c r="F2151" s="52" t="n"/>
      <c r="G2151" s="49" t="n"/>
      <c r="H2151" s="49" t="n"/>
      <c r="I2151" s="30">
        <f>IF(OR(D2151="",NOT(ISNUMBER(G2151))),"",D2151&amp;"|"&amp;YEAR(G2151)&amp;"-"&amp;RIGHT("0"&amp;MONTH(G2151),2)&amp;"-"&amp;RIGHT("0"&amp;DAY(G2151),2))</f>
        <v/>
      </c>
      <c r="J2151" s="52" t="n"/>
      <c r="K2151" s="25" t="n"/>
      <c r="L2151" s="29" t="n"/>
      <c r="M2151" s="25" t="n"/>
      <c r="N2151" s="25" t="n"/>
      <c r="O2151" s="23">
        <f>IF(A2151&amp;B2151&amp;C2151="","",IF(I2151="","Sem vínculo",IF(COUNTIF(oc_chave,I2151)&gt;0,"Vinculada","Previsão não encontrada")))</f>
        <v/>
      </c>
      <c r="P2151" s="39">
        <f>IF(ISNUMBER(H2151),YEAR(H2151),"")</f>
        <v/>
      </c>
      <c r="Q2151" s="23">
        <f>IF(D2151="","",IF(COUNTIF(pl_chave,D2151)&gt;0,"No plano atual","Fora do plano: histórico preservado"))</f>
        <v/>
      </c>
      <c r="R2151" s="23">
        <f>IF(A2151&amp;B2151&amp;C2151="","",IF(A2151="","ERRO: falta ID do registro",IF(COUNTIF(ex_id,A2151)&gt;1,"ERRO: ID do registro duplicado",IF(NOT(ISNUMBER(H2151)),"ERRO: data realizada ausente ou inválida",IF(AND(ISNUMBER(pcmd_emissao),N(H2151)&gt;N(pcmd_emissao)),"Verificar: realizada após a emissão","OK")))))</f>
        <v/>
      </c>
      <c r="S2151" s="53" t="n"/>
    </row>
    <row r="2152">
      <c r="A2152" s="25" t="n"/>
      <c r="B2152" s="29" t="n"/>
      <c r="C2152" s="25" t="n"/>
      <c r="D2152" s="23">
        <f>IF(OR(B2152="",C2152=""),"",B2152&amp;"|"&amp;C2152)</f>
        <v/>
      </c>
      <c r="E2152" s="29" t="n"/>
      <c r="F2152" s="52" t="n"/>
      <c r="G2152" s="49" t="n"/>
      <c r="H2152" s="49" t="n"/>
      <c r="I2152" s="30">
        <f>IF(OR(D2152="",NOT(ISNUMBER(G2152))),"",D2152&amp;"|"&amp;YEAR(G2152)&amp;"-"&amp;RIGHT("0"&amp;MONTH(G2152),2)&amp;"-"&amp;RIGHT("0"&amp;DAY(G2152),2))</f>
        <v/>
      </c>
      <c r="J2152" s="52" t="n"/>
      <c r="K2152" s="25" t="n"/>
      <c r="L2152" s="29" t="n"/>
      <c r="M2152" s="25" t="n"/>
      <c r="N2152" s="25" t="n"/>
      <c r="O2152" s="23">
        <f>IF(A2152&amp;B2152&amp;C2152="","",IF(I2152="","Sem vínculo",IF(COUNTIF(oc_chave,I2152)&gt;0,"Vinculada","Previsão não encontrada")))</f>
        <v/>
      </c>
      <c r="P2152" s="39">
        <f>IF(ISNUMBER(H2152),YEAR(H2152),"")</f>
        <v/>
      </c>
      <c r="Q2152" s="23">
        <f>IF(D2152="","",IF(COUNTIF(pl_chave,D2152)&gt;0,"No plano atual","Fora do plano: histórico preservado"))</f>
        <v/>
      </c>
      <c r="R2152" s="23">
        <f>IF(A2152&amp;B2152&amp;C2152="","",IF(A2152="","ERRO: falta ID do registro",IF(COUNTIF(ex_id,A2152)&gt;1,"ERRO: ID do registro duplicado",IF(NOT(ISNUMBER(H2152)),"ERRO: data realizada ausente ou inválida",IF(AND(ISNUMBER(pcmd_emissao),N(H2152)&gt;N(pcmd_emissao)),"Verificar: realizada após a emissão","OK")))))</f>
        <v/>
      </c>
      <c r="S2152" s="53" t="n"/>
    </row>
    <row r="2153">
      <c r="A2153" s="25" t="n"/>
      <c r="B2153" s="29" t="n"/>
      <c r="C2153" s="25" t="n"/>
      <c r="D2153" s="23">
        <f>IF(OR(B2153="",C2153=""),"",B2153&amp;"|"&amp;C2153)</f>
        <v/>
      </c>
      <c r="E2153" s="29" t="n"/>
      <c r="F2153" s="52" t="n"/>
      <c r="G2153" s="49" t="n"/>
      <c r="H2153" s="49" t="n"/>
      <c r="I2153" s="30">
        <f>IF(OR(D2153="",NOT(ISNUMBER(G2153))),"",D2153&amp;"|"&amp;YEAR(G2153)&amp;"-"&amp;RIGHT("0"&amp;MONTH(G2153),2)&amp;"-"&amp;RIGHT("0"&amp;DAY(G2153),2))</f>
        <v/>
      </c>
      <c r="J2153" s="52" t="n"/>
      <c r="K2153" s="25" t="n"/>
      <c r="L2153" s="29" t="n"/>
      <c r="M2153" s="25" t="n"/>
      <c r="N2153" s="25" t="n"/>
      <c r="O2153" s="23">
        <f>IF(A2153&amp;B2153&amp;C2153="","",IF(I2153="","Sem vínculo",IF(COUNTIF(oc_chave,I2153)&gt;0,"Vinculada","Previsão não encontrada")))</f>
        <v/>
      </c>
      <c r="P2153" s="39">
        <f>IF(ISNUMBER(H2153),YEAR(H2153),"")</f>
        <v/>
      </c>
      <c r="Q2153" s="23">
        <f>IF(D2153="","",IF(COUNTIF(pl_chave,D2153)&gt;0,"No plano atual","Fora do plano: histórico preservado"))</f>
        <v/>
      </c>
      <c r="R2153" s="23">
        <f>IF(A2153&amp;B2153&amp;C2153="","",IF(A2153="","ERRO: falta ID do registro",IF(COUNTIF(ex_id,A2153)&gt;1,"ERRO: ID do registro duplicado",IF(NOT(ISNUMBER(H2153)),"ERRO: data realizada ausente ou inválida",IF(AND(ISNUMBER(pcmd_emissao),N(H2153)&gt;N(pcmd_emissao)),"Verificar: realizada após a emissão","OK")))))</f>
        <v/>
      </c>
      <c r="S2153" s="53" t="n"/>
    </row>
    <row r="2154">
      <c r="A2154" s="25" t="n"/>
      <c r="B2154" s="29" t="n"/>
      <c r="C2154" s="25" t="n"/>
      <c r="D2154" s="23">
        <f>IF(OR(B2154="",C2154=""),"",B2154&amp;"|"&amp;C2154)</f>
        <v/>
      </c>
      <c r="E2154" s="29" t="n"/>
      <c r="F2154" s="52" t="n"/>
      <c r="G2154" s="49" t="n"/>
      <c r="H2154" s="49" t="n"/>
      <c r="I2154" s="30">
        <f>IF(OR(D2154="",NOT(ISNUMBER(G2154))),"",D2154&amp;"|"&amp;YEAR(G2154)&amp;"-"&amp;RIGHT("0"&amp;MONTH(G2154),2)&amp;"-"&amp;RIGHT("0"&amp;DAY(G2154),2))</f>
        <v/>
      </c>
      <c r="J2154" s="52" t="n"/>
      <c r="K2154" s="25" t="n"/>
      <c r="L2154" s="29" t="n"/>
      <c r="M2154" s="25" t="n"/>
      <c r="N2154" s="25" t="n"/>
      <c r="O2154" s="23">
        <f>IF(A2154&amp;B2154&amp;C2154="","",IF(I2154="","Sem vínculo",IF(COUNTIF(oc_chave,I2154)&gt;0,"Vinculada","Previsão não encontrada")))</f>
        <v/>
      </c>
      <c r="P2154" s="39">
        <f>IF(ISNUMBER(H2154),YEAR(H2154),"")</f>
        <v/>
      </c>
      <c r="Q2154" s="23">
        <f>IF(D2154="","",IF(COUNTIF(pl_chave,D2154)&gt;0,"No plano atual","Fora do plano: histórico preservado"))</f>
        <v/>
      </c>
      <c r="R2154" s="23">
        <f>IF(A2154&amp;B2154&amp;C2154="","",IF(A2154="","ERRO: falta ID do registro",IF(COUNTIF(ex_id,A2154)&gt;1,"ERRO: ID do registro duplicado",IF(NOT(ISNUMBER(H2154)),"ERRO: data realizada ausente ou inválida",IF(AND(ISNUMBER(pcmd_emissao),N(H2154)&gt;N(pcmd_emissao)),"Verificar: realizada após a emissão","OK")))))</f>
        <v/>
      </c>
      <c r="S2154" s="53" t="n"/>
    </row>
    <row r="2155">
      <c r="A2155" s="25" t="n"/>
      <c r="B2155" s="29" t="n"/>
      <c r="C2155" s="25" t="n"/>
      <c r="D2155" s="23">
        <f>IF(OR(B2155="",C2155=""),"",B2155&amp;"|"&amp;C2155)</f>
        <v/>
      </c>
      <c r="E2155" s="29" t="n"/>
      <c r="F2155" s="52" t="n"/>
      <c r="G2155" s="49" t="n"/>
      <c r="H2155" s="49" t="n"/>
      <c r="I2155" s="30">
        <f>IF(OR(D2155="",NOT(ISNUMBER(G2155))),"",D2155&amp;"|"&amp;YEAR(G2155)&amp;"-"&amp;RIGHT("0"&amp;MONTH(G2155),2)&amp;"-"&amp;RIGHT("0"&amp;DAY(G2155),2))</f>
        <v/>
      </c>
      <c r="J2155" s="52" t="n"/>
      <c r="K2155" s="25" t="n"/>
      <c r="L2155" s="29" t="n"/>
      <c r="M2155" s="25" t="n"/>
      <c r="N2155" s="25" t="n"/>
      <c r="O2155" s="23">
        <f>IF(A2155&amp;B2155&amp;C2155="","",IF(I2155="","Sem vínculo",IF(COUNTIF(oc_chave,I2155)&gt;0,"Vinculada","Previsão não encontrada")))</f>
        <v/>
      </c>
      <c r="P2155" s="39">
        <f>IF(ISNUMBER(H2155),YEAR(H2155),"")</f>
        <v/>
      </c>
      <c r="Q2155" s="23">
        <f>IF(D2155="","",IF(COUNTIF(pl_chave,D2155)&gt;0,"No plano atual","Fora do plano: histórico preservado"))</f>
        <v/>
      </c>
      <c r="R2155" s="23">
        <f>IF(A2155&amp;B2155&amp;C2155="","",IF(A2155="","ERRO: falta ID do registro",IF(COUNTIF(ex_id,A2155)&gt;1,"ERRO: ID do registro duplicado",IF(NOT(ISNUMBER(H2155)),"ERRO: data realizada ausente ou inválida",IF(AND(ISNUMBER(pcmd_emissao),N(H2155)&gt;N(pcmd_emissao)),"Verificar: realizada após a emissão","OK")))))</f>
        <v/>
      </c>
      <c r="S2155" s="53" t="n"/>
    </row>
    <row r="2156">
      <c r="A2156" s="25" t="n"/>
      <c r="B2156" s="29" t="n"/>
      <c r="C2156" s="25" t="n"/>
      <c r="D2156" s="23">
        <f>IF(OR(B2156="",C2156=""),"",B2156&amp;"|"&amp;C2156)</f>
        <v/>
      </c>
      <c r="E2156" s="29" t="n"/>
      <c r="F2156" s="52" t="n"/>
      <c r="G2156" s="49" t="n"/>
      <c r="H2156" s="49" t="n"/>
      <c r="I2156" s="30">
        <f>IF(OR(D2156="",NOT(ISNUMBER(G2156))),"",D2156&amp;"|"&amp;YEAR(G2156)&amp;"-"&amp;RIGHT("0"&amp;MONTH(G2156),2)&amp;"-"&amp;RIGHT("0"&amp;DAY(G2156),2))</f>
        <v/>
      </c>
      <c r="J2156" s="52" t="n"/>
      <c r="K2156" s="25" t="n"/>
      <c r="L2156" s="29" t="n"/>
      <c r="M2156" s="25" t="n"/>
      <c r="N2156" s="25" t="n"/>
      <c r="O2156" s="23">
        <f>IF(A2156&amp;B2156&amp;C2156="","",IF(I2156="","Sem vínculo",IF(COUNTIF(oc_chave,I2156)&gt;0,"Vinculada","Previsão não encontrada")))</f>
        <v/>
      </c>
      <c r="P2156" s="39">
        <f>IF(ISNUMBER(H2156),YEAR(H2156),"")</f>
        <v/>
      </c>
      <c r="Q2156" s="23">
        <f>IF(D2156="","",IF(COUNTIF(pl_chave,D2156)&gt;0,"No plano atual","Fora do plano: histórico preservado"))</f>
        <v/>
      </c>
      <c r="R2156" s="23">
        <f>IF(A2156&amp;B2156&amp;C2156="","",IF(A2156="","ERRO: falta ID do registro",IF(COUNTIF(ex_id,A2156)&gt;1,"ERRO: ID do registro duplicado",IF(NOT(ISNUMBER(H2156)),"ERRO: data realizada ausente ou inválida",IF(AND(ISNUMBER(pcmd_emissao),N(H2156)&gt;N(pcmd_emissao)),"Verificar: realizada após a emissão","OK")))))</f>
        <v/>
      </c>
      <c r="S2156" s="53" t="n"/>
    </row>
    <row r="2157">
      <c r="A2157" s="25" t="n"/>
      <c r="B2157" s="29" t="n"/>
      <c r="C2157" s="25" t="n"/>
      <c r="D2157" s="23">
        <f>IF(OR(B2157="",C2157=""),"",B2157&amp;"|"&amp;C2157)</f>
        <v/>
      </c>
      <c r="E2157" s="29" t="n"/>
      <c r="F2157" s="52" t="n"/>
      <c r="G2157" s="49" t="n"/>
      <c r="H2157" s="49" t="n"/>
      <c r="I2157" s="30">
        <f>IF(OR(D2157="",NOT(ISNUMBER(G2157))),"",D2157&amp;"|"&amp;YEAR(G2157)&amp;"-"&amp;RIGHT("0"&amp;MONTH(G2157),2)&amp;"-"&amp;RIGHT("0"&amp;DAY(G2157),2))</f>
        <v/>
      </c>
      <c r="J2157" s="52" t="n"/>
      <c r="K2157" s="25" t="n"/>
      <c r="L2157" s="29" t="n"/>
      <c r="M2157" s="25" t="n"/>
      <c r="N2157" s="25" t="n"/>
      <c r="O2157" s="23">
        <f>IF(A2157&amp;B2157&amp;C2157="","",IF(I2157="","Sem vínculo",IF(COUNTIF(oc_chave,I2157)&gt;0,"Vinculada","Previsão não encontrada")))</f>
        <v/>
      </c>
      <c r="P2157" s="39">
        <f>IF(ISNUMBER(H2157),YEAR(H2157),"")</f>
        <v/>
      </c>
      <c r="Q2157" s="23">
        <f>IF(D2157="","",IF(COUNTIF(pl_chave,D2157)&gt;0,"No plano atual","Fora do plano: histórico preservado"))</f>
        <v/>
      </c>
      <c r="R2157" s="23">
        <f>IF(A2157&amp;B2157&amp;C2157="","",IF(A2157="","ERRO: falta ID do registro",IF(COUNTIF(ex_id,A2157)&gt;1,"ERRO: ID do registro duplicado",IF(NOT(ISNUMBER(H2157)),"ERRO: data realizada ausente ou inválida",IF(AND(ISNUMBER(pcmd_emissao),N(H2157)&gt;N(pcmd_emissao)),"Verificar: realizada após a emissão","OK")))))</f>
        <v/>
      </c>
      <c r="S2157" s="53" t="n"/>
    </row>
    <row r="2158">
      <c r="A2158" s="25" t="n"/>
      <c r="B2158" s="29" t="n"/>
      <c r="C2158" s="25" t="n"/>
      <c r="D2158" s="23">
        <f>IF(OR(B2158="",C2158=""),"",B2158&amp;"|"&amp;C2158)</f>
        <v/>
      </c>
      <c r="E2158" s="29" t="n"/>
      <c r="F2158" s="52" t="n"/>
      <c r="G2158" s="49" t="n"/>
      <c r="H2158" s="49" t="n"/>
      <c r="I2158" s="30">
        <f>IF(OR(D2158="",NOT(ISNUMBER(G2158))),"",D2158&amp;"|"&amp;YEAR(G2158)&amp;"-"&amp;RIGHT("0"&amp;MONTH(G2158),2)&amp;"-"&amp;RIGHT("0"&amp;DAY(G2158),2))</f>
        <v/>
      </c>
      <c r="J2158" s="52" t="n"/>
      <c r="K2158" s="25" t="n"/>
      <c r="L2158" s="29" t="n"/>
      <c r="M2158" s="25" t="n"/>
      <c r="N2158" s="25" t="n"/>
      <c r="O2158" s="23">
        <f>IF(A2158&amp;B2158&amp;C2158="","",IF(I2158="","Sem vínculo",IF(COUNTIF(oc_chave,I2158)&gt;0,"Vinculada","Previsão não encontrada")))</f>
        <v/>
      </c>
      <c r="P2158" s="39">
        <f>IF(ISNUMBER(H2158),YEAR(H2158),"")</f>
        <v/>
      </c>
      <c r="Q2158" s="23">
        <f>IF(D2158="","",IF(COUNTIF(pl_chave,D2158)&gt;0,"No plano atual","Fora do plano: histórico preservado"))</f>
        <v/>
      </c>
      <c r="R2158" s="23">
        <f>IF(A2158&amp;B2158&amp;C2158="","",IF(A2158="","ERRO: falta ID do registro",IF(COUNTIF(ex_id,A2158)&gt;1,"ERRO: ID do registro duplicado",IF(NOT(ISNUMBER(H2158)),"ERRO: data realizada ausente ou inválida",IF(AND(ISNUMBER(pcmd_emissao),N(H2158)&gt;N(pcmd_emissao)),"Verificar: realizada após a emissão","OK")))))</f>
        <v/>
      </c>
      <c r="S2158" s="53" t="n"/>
    </row>
    <row r="2159">
      <c r="A2159" s="25" t="n"/>
      <c r="B2159" s="29" t="n"/>
      <c r="C2159" s="25" t="n"/>
      <c r="D2159" s="23">
        <f>IF(OR(B2159="",C2159=""),"",B2159&amp;"|"&amp;C2159)</f>
        <v/>
      </c>
      <c r="E2159" s="29" t="n"/>
      <c r="F2159" s="52" t="n"/>
      <c r="G2159" s="49" t="n"/>
      <c r="H2159" s="49" t="n"/>
      <c r="I2159" s="30">
        <f>IF(OR(D2159="",NOT(ISNUMBER(G2159))),"",D2159&amp;"|"&amp;YEAR(G2159)&amp;"-"&amp;RIGHT("0"&amp;MONTH(G2159),2)&amp;"-"&amp;RIGHT("0"&amp;DAY(G2159),2))</f>
        <v/>
      </c>
      <c r="J2159" s="52" t="n"/>
      <c r="K2159" s="25" t="n"/>
      <c r="L2159" s="29" t="n"/>
      <c r="M2159" s="25" t="n"/>
      <c r="N2159" s="25" t="n"/>
      <c r="O2159" s="23">
        <f>IF(A2159&amp;B2159&amp;C2159="","",IF(I2159="","Sem vínculo",IF(COUNTIF(oc_chave,I2159)&gt;0,"Vinculada","Previsão não encontrada")))</f>
        <v/>
      </c>
      <c r="P2159" s="39">
        <f>IF(ISNUMBER(H2159),YEAR(H2159),"")</f>
        <v/>
      </c>
      <c r="Q2159" s="23">
        <f>IF(D2159="","",IF(COUNTIF(pl_chave,D2159)&gt;0,"No plano atual","Fora do plano: histórico preservado"))</f>
        <v/>
      </c>
      <c r="R2159" s="23">
        <f>IF(A2159&amp;B2159&amp;C2159="","",IF(A2159="","ERRO: falta ID do registro",IF(COUNTIF(ex_id,A2159)&gt;1,"ERRO: ID do registro duplicado",IF(NOT(ISNUMBER(H2159)),"ERRO: data realizada ausente ou inválida",IF(AND(ISNUMBER(pcmd_emissao),N(H2159)&gt;N(pcmd_emissao)),"Verificar: realizada após a emissão","OK")))))</f>
        <v/>
      </c>
      <c r="S2159" s="53" t="n"/>
    </row>
    <row r="2160">
      <c r="A2160" s="25" t="n"/>
      <c r="B2160" s="29" t="n"/>
      <c r="C2160" s="25" t="n"/>
      <c r="D2160" s="23">
        <f>IF(OR(B2160="",C2160=""),"",B2160&amp;"|"&amp;C2160)</f>
        <v/>
      </c>
      <c r="E2160" s="29" t="n"/>
      <c r="F2160" s="52" t="n"/>
      <c r="G2160" s="49" t="n"/>
      <c r="H2160" s="49" t="n"/>
      <c r="I2160" s="30">
        <f>IF(OR(D2160="",NOT(ISNUMBER(G2160))),"",D2160&amp;"|"&amp;YEAR(G2160)&amp;"-"&amp;RIGHT("0"&amp;MONTH(G2160),2)&amp;"-"&amp;RIGHT("0"&amp;DAY(G2160),2))</f>
        <v/>
      </c>
      <c r="J2160" s="52" t="n"/>
      <c r="K2160" s="25" t="n"/>
      <c r="L2160" s="29" t="n"/>
      <c r="M2160" s="25" t="n"/>
      <c r="N2160" s="25" t="n"/>
      <c r="O2160" s="23">
        <f>IF(A2160&amp;B2160&amp;C2160="","",IF(I2160="","Sem vínculo",IF(COUNTIF(oc_chave,I2160)&gt;0,"Vinculada","Previsão não encontrada")))</f>
        <v/>
      </c>
      <c r="P2160" s="39">
        <f>IF(ISNUMBER(H2160),YEAR(H2160),"")</f>
        <v/>
      </c>
      <c r="Q2160" s="23">
        <f>IF(D2160="","",IF(COUNTIF(pl_chave,D2160)&gt;0,"No plano atual","Fora do plano: histórico preservado"))</f>
        <v/>
      </c>
      <c r="R2160" s="23">
        <f>IF(A2160&amp;B2160&amp;C2160="","",IF(A2160="","ERRO: falta ID do registro",IF(COUNTIF(ex_id,A2160)&gt;1,"ERRO: ID do registro duplicado",IF(NOT(ISNUMBER(H2160)),"ERRO: data realizada ausente ou inválida",IF(AND(ISNUMBER(pcmd_emissao),N(H2160)&gt;N(pcmd_emissao)),"Verificar: realizada após a emissão","OK")))))</f>
        <v/>
      </c>
      <c r="S2160" s="53" t="n"/>
    </row>
    <row r="2161">
      <c r="A2161" s="25" t="n"/>
      <c r="B2161" s="29" t="n"/>
      <c r="C2161" s="25" t="n"/>
      <c r="D2161" s="23">
        <f>IF(OR(B2161="",C2161=""),"",B2161&amp;"|"&amp;C2161)</f>
        <v/>
      </c>
      <c r="E2161" s="29" t="n"/>
      <c r="F2161" s="52" t="n"/>
      <c r="G2161" s="49" t="n"/>
      <c r="H2161" s="49" t="n"/>
      <c r="I2161" s="30">
        <f>IF(OR(D2161="",NOT(ISNUMBER(G2161))),"",D2161&amp;"|"&amp;YEAR(G2161)&amp;"-"&amp;RIGHT("0"&amp;MONTH(G2161),2)&amp;"-"&amp;RIGHT("0"&amp;DAY(G2161),2))</f>
        <v/>
      </c>
      <c r="J2161" s="52" t="n"/>
      <c r="K2161" s="25" t="n"/>
      <c r="L2161" s="29" t="n"/>
      <c r="M2161" s="25" t="n"/>
      <c r="N2161" s="25" t="n"/>
      <c r="O2161" s="23">
        <f>IF(A2161&amp;B2161&amp;C2161="","",IF(I2161="","Sem vínculo",IF(COUNTIF(oc_chave,I2161)&gt;0,"Vinculada","Previsão não encontrada")))</f>
        <v/>
      </c>
      <c r="P2161" s="39">
        <f>IF(ISNUMBER(H2161),YEAR(H2161),"")</f>
        <v/>
      </c>
      <c r="Q2161" s="23">
        <f>IF(D2161="","",IF(COUNTIF(pl_chave,D2161)&gt;0,"No plano atual","Fora do plano: histórico preservado"))</f>
        <v/>
      </c>
      <c r="R2161" s="23">
        <f>IF(A2161&amp;B2161&amp;C2161="","",IF(A2161="","ERRO: falta ID do registro",IF(COUNTIF(ex_id,A2161)&gt;1,"ERRO: ID do registro duplicado",IF(NOT(ISNUMBER(H2161)),"ERRO: data realizada ausente ou inválida",IF(AND(ISNUMBER(pcmd_emissao),N(H2161)&gt;N(pcmd_emissao)),"Verificar: realizada após a emissão","OK")))))</f>
        <v/>
      </c>
      <c r="S2161" s="53" t="n"/>
    </row>
    <row r="2162">
      <c r="A2162" s="25" t="n"/>
      <c r="B2162" s="29" t="n"/>
      <c r="C2162" s="25" t="n"/>
      <c r="D2162" s="23">
        <f>IF(OR(B2162="",C2162=""),"",B2162&amp;"|"&amp;C2162)</f>
        <v/>
      </c>
      <c r="E2162" s="29" t="n"/>
      <c r="F2162" s="52" t="n"/>
      <c r="G2162" s="49" t="n"/>
      <c r="H2162" s="49" t="n"/>
      <c r="I2162" s="30">
        <f>IF(OR(D2162="",NOT(ISNUMBER(G2162))),"",D2162&amp;"|"&amp;YEAR(G2162)&amp;"-"&amp;RIGHT("0"&amp;MONTH(G2162),2)&amp;"-"&amp;RIGHT("0"&amp;DAY(G2162),2))</f>
        <v/>
      </c>
      <c r="J2162" s="52" t="n"/>
      <c r="K2162" s="25" t="n"/>
      <c r="L2162" s="29" t="n"/>
      <c r="M2162" s="25" t="n"/>
      <c r="N2162" s="25" t="n"/>
      <c r="O2162" s="23">
        <f>IF(A2162&amp;B2162&amp;C2162="","",IF(I2162="","Sem vínculo",IF(COUNTIF(oc_chave,I2162)&gt;0,"Vinculada","Previsão não encontrada")))</f>
        <v/>
      </c>
      <c r="P2162" s="39">
        <f>IF(ISNUMBER(H2162),YEAR(H2162),"")</f>
        <v/>
      </c>
      <c r="Q2162" s="23">
        <f>IF(D2162="","",IF(COUNTIF(pl_chave,D2162)&gt;0,"No plano atual","Fora do plano: histórico preservado"))</f>
        <v/>
      </c>
      <c r="R2162" s="23">
        <f>IF(A2162&amp;B2162&amp;C2162="","",IF(A2162="","ERRO: falta ID do registro",IF(COUNTIF(ex_id,A2162)&gt;1,"ERRO: ID do registro duplicado",IF(NOT(ISNUMBER(H2162)),"ERRO: data realizada ausente ou inválida",IF(AND(ISNUMBER(pcmd_emissao),N(H2162)&gt;N(pcmd_emissao)),"Verificar: realizada após a emissão","OK")))))</f>
        <v/>
      </c>
      <c r="S2162" s="53" t="n"/>
    </row>
    <row r="2163">
      <c r="A2163" s="25" t="n"/>
      <c r="B2163" s="29" t="n"/>
      <c r="C2163" s="25" t="n"/>
      <c r="D2163" s="23">
        <f>IF(OR(B2163="",C2163=""),"",B2163&amp;"|"&amp;C2163)</f>
        <v/>
      </c>
      <c r="E2163" s="29" t="n"/>
      <c r="F2163" s="52" t="n"/>
      <c r="G2163" s="49" t="n"/>
      <c r="H2163" s="49" t="n"/>
      <c r="I2163" s="30">
        <f>IF(OR(D2163="",NOT(ISNUMBER(G2163))),"",D2163&amp;"|"&amp;YEAR(G2163)&amp;"-"&amp;RIGHT("0"&amp;MONTH(G2163),2)&amp;"-"&amp;RIGHT("0"&amp;DAY(G2163),2))</f>
        <v/>
      </c>
      <c r="J2163" s="52" t="n"/>
      <c r="K2163" s="25" t="n"/>
      <c r="L2163" s="29" t="n"/>
      <c r="M2163" s="25" t="n"/>
      <c r="N2163" s="25" t="n"/>
      <c r="O2163" s="23">
        <f>IF(A2163&amp;B2163&amp;C2163="","",IF(I2163="","Sem vínculo",IF(COUNTIF(oc_chave,I2163)&gt;0,"Vinculada","Previsão não encontrada")))</f>
        <v/>
      </c>
      <c r="P2163" s="39">
        <f>IF(ISNUMBER(H2163),YEAR(H2163),"")</f>
        <v/>
      </c>
      <c r="Q2163" s="23">
        <f>IF(D2163="","",IF(COUNTIF(pl_chave,D2163)&gt;0,"No plano atual","Fora do plano: histórico preservado"))</f>
        <v/>
      </c>
      <c r="R2163" s="23">
        <f>IF(A2163&amp;B2163&amp;C2163="","",IF(A2163="","ERRO: falta ID do registro",IF(COUNTIF(ex_id,A2163)&gt;1,"ERRO: ID do registro duplicado",IF(NOT(ISNUMBER(H2163)),"ERRO: data realizada ausente ou inválida",IF(AND(ISNUMBER(pcmd_emissao),N(H2163)&gt;N(pcmd_emissao)),"Verificar: realizada após a emissão","OK")))))</f>
        <v/>
      </c>
      <c r="S2163" s="53" t="n"/>
    </row>
    <row r="2164">
      <c r="A2164" s="25" t="n"/>
      <c r="B2164" s="29" t="n"/>
      <c r="C2164" s="25" t="n"/>
      <c r="D2164" s="23">
        <f>IF(OR(B2164="",C2164=""),"",B2164&amp;"|"&amp;C2164)</f>
        <v/>
      </c>
      <c r="E2164" s="29" t="n"/>
      <c r="F2164" s="52" t="n"/>
      <c r="G2164" s="49" t="n"/>
      <c r="H2164" s="49" t="n"/>
      <c r="I2164" s="30">
        <f>IF(OR(D2164="",NOT(ISNUMBER(G2164))),"",D2164&amp;"|"&amp;YEAR(G2164)&amp;"-"&amp;RIGHT("0"&amp;MONTH(G2164),2)&amp;"-"&amp;RIGHT("0"&amp;DAY(G2164),2))</f>
        <v/>
      </c>
      <c r="J2164" s="52" t="n"/>
      <c r="K2164" s="25" t="n"/>
      <c r="L2164" s="29" t="n"/>
      <c r="M2164" s="25" t="n"/>
      <c r="N2164" s="25" t="n"/>
      <c r="O2164" s="23">
        <f>IF(A2164&amp;B2164&amp;C2164="","",IF(I2164="","Sem vínculo",IF(COUNTIF(oc_chave,I2164)&gt;0,"Vinculada","Previsão não encontrada")))</f>
        <v/>
      </c>
      <c r="P2164" s="39">
        <f>IF(ISNUMBER(H2164),YEAR(H2164),"")</f>
        <v/>
      </c>
      <c r="Q2164" s="23">
        <f>IF(D2164="","",IF(COUNTIF(pl_chave,D2164)&gt;0,"No plano atual","Fora do plano: histórico preservado"))</f>
        <v/>
      </c>
      <c r="R2164" s="23">
        <f>IF(A2164&amp;B2164&amp;C2164="","",IF(A2164="","ERRO: falta ID do registro",IF(COUNTIF(ex_id,A2164)&gt;1,"ERRO: ID do registro duplicado",IF(NOT(ISNUMBER(H2164)),"ERRO: data realizada ausente ou inválida",IF(AND(ISNUMBER(pcmd_emissao),N(H2164)&gt;N(pcmd_emissao)),"Verificar: realizada após a emissão","OK")))))</f>
        <v/>
      </c>
      <c r="S2164" s="53" t="n"/>
    </row>
    <row r="2165">
      <c r="A2165" s="25" t="n"/>
      <c r="B2165" s="29" t="n"/>
      <c r="C2165" s="25" t="n"/>
      <c r="D2165" s="23">
        <f>IF(OR(B2165="",C2165=""),"",B2165&amp;"|"&amp;C2165)</f>
        <v/>
      </c>
      <c r="E2165" s="29" t="n"/>
      <c r="F2165" s="52" t="n"/>
      <c r="G2165" s="49" t="n"/>
      <c r="H2165" s="49" t="n"/>
      <c r="I2165" s="30">
        <f>IF(OR(D2165="",NOT(ISNUMBER(G2165))),"",D2165&amp;"|"&amp;YEAR(G2165)&amp;"-"&amp;RIGHT("0"&amp;MONTH(G2165),2)&amp;"-"&amp;RIGHT("0"&amp;DAY(G2165),2))</f>
        <v/>
      </c>
      <c r="J2165" s="52" t="n"/>
      <c r="K2165" s="25" t="n"/>
      <c r="L2165" s="29" t="n"/>
      <c r="M2165" s="25" t="n"/>
      <c r="N2165" s="25" t="n"/>
      <c r="O2165" s="23">
        <f>IF(A2165&amp;B2165&amp;C2165="","",IF(I2165="","Sem vínculo",IF(COUNTIF(oc_chave,I2165)&gt;0,"Vinculada","Previsão não encontrada")))</f>
        <v/>
      </c>
      <c r="P2165" s="39">
        <f>IF(ISNUMBER(H2165),YEAR(H2165),"")</f>
        <v/>
      </c>
      <c r="Q2165" s="23">
        <f>IF(D2165="","",IF(COUNTIF(pl_chave,D2165)&gt;0,"No plano atual","Fora do plano: histórico preservado"))</f>
        <v/>
      </c>
      <c r="R2165" s="23">
        <f>IF(A2165&amp;B2165&amp;C2165="","",IF(A2165="","ERRO: falta ID do registro",IF(COUNTIF(ex_id,A2165)&gt;1,"ERRO: ID do registro duplicado",IF(NOT(ISNUMBER(H2165)),"ERRO: data realizada ausente ou inválida",IF(AND(ISNUMBER(pcmd_emissao),N(H2165)&gt;N(pcmd_emissao)),"Verificar: realizada após a emissão","OK")))))</f>
        <v/>
      </c>
      <c r="S2165" s="53" t="n"/>
    </row>
    <row r="2166">
      <c r="A2166" s="25" t="n"/>
      <c r="B2166" s="29" t="n"/>
      <c r="C2166" s="25" t="n"/>
      <c r="D2166" s="23">
        <f>IF(OR(B2166="",C2166=""),"",B2166&amp;"|"&amp;C2166)</f>
        <v/>
      </c>
      <c r="E2166" s="29" t="n"/>
      <c r="F2166" s="52" t="n"/>
      <c r="G2166" s="49" t="n"/>
      <c r="H2166" s="49" t="n"/>
      <c r="I2166" s="30">
        <f>IF(OR(D2166="",NOT(ISNUMBER(G2166))),"",D2166&amp;"|"&amp;YEAR(G2166)&amp;"-"&amp;RIGHT("0"&amp;MONTH(G2166),2)&amp;"-"&amp;RIGHT("0"&amp;DAY(G2166),2))</f>
        <v/>
      </c>
      <c r="J2166" s="52" t="n"/>
      <c r="K2166" s="25" t="n"/>
      <c r="L2166" s="29" t="n"/>
      <c r="M2166" s="25" t="n"/>
      <c r="N2166" s="25" t="n"/>
      <c r="O2166" s="23">
        <f>IF(A2166&amp;B2166&amp;C2166="","",IF(I2166="","Sem vínculo",IF(COUNTIF(oc_chave,I2166)&gt;0,"Vinculada","Previsão não encontrada")))</f>
        <v/>
      </c>
      <c r="P2166" s="39">
        <f>IF(ISNUMBER(H2166),YEAR(H2166),"")</f>
        <v/>
      </c>
      <c r="Q2166" s="23">
        <f>IF(D2166="","",IF(COUNTIF(pl_chave,D2166)&gt;0,"No plano atual","Fora do plano: histórico preservado"))</f>
        <v/>
      </c>
      <c r="R2166" s="23">
        <f>IF(A2166&amp;B2166&amp;C2166="","",IF(A2166="","ERRO: falta ID do registro",IF(COUNTIF(ex_id,A2166)&gt;1,"ERRO: ID do registro duplicado",IF(NOT(ISNUMBER(H2166)),"ERRO: data realizada ausente ou inválida",IF(AND(ISNUMBER(pcmd_emissao),N(H2166)&gt;N(pcmd_emissao)),"Verificar: realizada após a emissão","OK")))))</f>
        <v/>
      </c>
      <c r="S2166" s="53" t="n"/>
    </row>
    <row r="2167">
      <c r="A2167" s="25" t="n"/>
      <c r="B2167" s="29" t="n"/>
      <c r="C2167" s="25" t="n"/>
      <c r="D2167" s="23">
        <f>IF(OR(B2167="",C2167=""),"",B2167&amp;"|"&amp;C2167)</f>
        <v/>
      </c>
      <c r="E2167" s="29" t="n"/>
      <c r="F2167" s="52" t="n"/>
      <c r="G2167" s="49" t="n"/>
      <c r="H2167" s="49" t="n"/>
      <c r="I2167" s="30">
        <f>IF(OR(D2167="",NOT(ISNUMBER(G2167))),"",D2167&amp;"|"&amp;YEAR(G2167)&amp;"-"&amp;RIGHT("0"&amp;MONTH(G2167),2)&amp;"-"&amp;RIGHT("0"&amp;DAY(G2167),2))</f>
        <v/>
      </c>
      <c r="J2167" s="52" t="n"/>
      <c r="K2167" s="25" t="n"/>
      <c r="L2167" s="29" t="n"/>
      <c r="M2167" s="25" t="n"/>
      <c r="N2167" s="25" t="n"/>
      <c r="O2167" s="23">
        <f>IF(A2167&amp;B2167&amp;C2167="","",IF(I2167="","Sem vínculo",IF(COUNTIF(oc_chave,I2167)&gt;0,"Vinculada","Previsão não encontrada")))</f>
        <v/>
      </c>
      <c r="P2167" s="39">
        <f>IF(ISNUMBER(H2167),YEAR(H2167),"")</f>
        <v/>
      </c>
      <c r="Q2167" s="23">
        <f>IF(D2167="","",IF(COUNTIF(pl_chave,D2167)&gt;0,"No plano atual","Fora do plano: histórico preservado"))</f>
        <v/>
      </c>
      <c r="R2167" s="23">
        <f>IF(A2167&amp;B2167&amp;C2167="","",IF(A2167="","ERRO: falta ID do registro",IF(COUNTIF(ex_id,A2167)&gt;1,"ERRO: ID do registro duplicado",IF(NOT(ISNUMBER(H2167)),"ERRO: data realizada ausente ou inválida",IF(AND(ISNUMBER(pcmd_emissao),N(H2167)&gt;N(pcmd_emissao)),"Verificar: realizada após a emissão","OK")))))</f>
        <v/>
      </c>
      <c r="S2167" s="53" t="n"/>
    </row>
    <row r="2168">
      <c r="A2168" s="25" t="n"/>
      <c r="B2168" s="29" t="n"/>
      <c r="C2168" s="25" t="n"/>
      <c r="D2168" s="23">
        <f>IF(OR(B2168="",C2168=""),"",B2168&amp;"|"&amp;C2168)</f>
        <v/>
      </c>
      <c r="E2168" s="29" t="n"/>
      <c r="F2168" s="52" t="n"/>
      <c r="G2168" s="49" t="n"/>
      <c r="H2168" s="49" t="n"/>
      <c r="I2168" s="30">
        <f>IF(OR(D2168="",NOT(ISNUMBER(G2168))),"",D2168&amp;"|"&amp;YEAR(G2168)&amp;"-"&amp;RIGHT("0"&amp;MONTH(G2168),2)&amp;"-"&amp;RIGHT("0"&amp;DAY(G2168),2))</f>
        <v/>
      </c>
      <c r="J2168" s="52" t="n"/>
      <c r="K2168" s="25" t="n"/>
      <c r="L2168" s="29" t="n"/>
      <c r="M2168" s="25" t="n"/>
      <c r="N2168" s="25" t="n"/>
      <c r="O2168" s="23">
        <f>IF(A2168&amp;B2168&amp;C2168="","",IF(I2168="","Sem vínculo",IF(COUNTIF(oc_chave,I2168)&gt;0,"Vinculada","Previsão não encontrada")))</f>
        <v/>
      </c>
      <c r="P2168" s="39">
        <f>IF(ISNUMBER(H2168),YEAR(H2168),"")</f>
        <v/>
      </c>
      <c r="Q2168" s="23">
        <f>IF(D2168="","",IF(COUNTIF(pl_chave,D2168)&gt;0,"No plano atual","Fora do plano: histórico preservado"))</f>
        <v/>
      </c>
      <c r="R2168" s="23">
        <f>IF(A2168&amp;B2168&amp;C2168="","",IF(A2168="","ERRO: falta ID do registro",IF(COUNTIF(ex_id,A2168)&gt;1,"ERRO: ID do registro duplicado",IF(NOT(ISNUMBER(H2168)),"ERRO: data realizada ausente ou inválida",IF(AND(ISNUMBER(pcmd_emissao),N(H2168)&gt;N(pcmd_emissao)),"Verificar: realizada após a emissão","OK")))))</f>
        <v/>
      </c>
      <c r="S2168" s="53" t="n"/>
    </row>
    <row r="2169">
      <c r="A2169" s="25" t="n"/>
      <c r="B2169" s="29" t="n"/>
      <c r="C2169" s="25" t="n"/>
      <c r="D2169" s="23">
        <f>IF(OR(B2169="",C2169=""),"",B2169&amp;"|"&amp;C2169)</f>
        <v/>
      </c>
      <c r="E2169" s="29" t="n"/>
      <c r="F2169" s="52" t="n"/>
      <c r="G2169" s="49" t="n"/>
      <c r="H2169" s="49" t="n"/>
      <c r="I2169" s="30">
        <f>IF(OR(D2169="",NOT(ISNUMBER(G2169))),"",D2169&amp;"|"&amp;YEAR(G2169)&amp;"-"&amp;RIGHT("0"&amp;MONTH(G2169),2)&amp;"-"&amp;RIGHT("0"&amp;DAY(G2169),2))</f>
        <v/>
      </c>
      <c r="J2169" s="52" t="n"/>
      <c r="K2169" s="25" t="n"/>
      <c r="L2169" s="29" t="n"/>
      <c r="M2169" s="25" t="n"/>
      <c r="N2169" s="25" t="n"/>
      <c r="O2169" s="23">
        <f>IF(A2169&amp;B2169&amp;C2169="","",IF(I2169="","Sem vínculo",IF(COUNTIF(oc_chave,I2169)&gt;0,"Vinculada","Previsão não encontrada")))</f>
        <v/>
      </c>
      <c r="P2169" s="39">
        <f>IF(ISNUMBER(H2169),YEAR(H2169),"")</f>
        <v/>
      </c>
      <c r="Q2169" s="23">
        <f>IF(D2169="","",IF(COUNTIF(pl_chave,D2169)&gt;0,"No plano atual","Fora do plano: histórico preservado"))</f>
        <v/>
      </c>
      <c r="R2169" s="23">
        <f>IF(A2169&amp;B2169&amp;C2169="","",IF(A2169="","ERRO: falta ID do registro",IF(COUNTIF(ex_id,A2169)&gt;1,"ERRO: ID do registro duplicado",IF(NOT(ISNUMBER(H2169)),"ERRO: data realizada ausente ou inválida",IF(AND(ISNUMBER(pcmd_emissao),N(H2169)&gt;N(pcmd_emissao)),"Verificar: realizada após a emissão","OK")))))</f>
        <v/>
      </c>
      <c r="S2169" s="53" t="n"/>
    </row>
    <row r="2170">
      <c r="A2170" s="25" t="n"/>
      <c r="B2170" s="29" t="n"/>
      <c r="C2170" s="25" t="n"/>
      <c r="D2170" s="23">
        <f>IF(OR(B2170="",C2170=""),"",B2170&amp;"|"&amp;C2170)</f>
        <v/>
      </c>
      <c r="E2170" s="29" t="n"/>
      <c r="F2170" s="52" t="n"/>
      <c r="G2170" s="49" t="n"/>
      <c r="H2170" s="49" t="n"/>
      <c r="I2170" s="30">
        <f>IF(OR(D2170="",NOT(ISNUMBER(G2170))),"",D2170&amp;"|"&amp;YEAR(G2170)&amp;"-"&amp;RIGHT("0"&amp;MONTH(G2170),2)&amp;"-"&amp;RIGHT("0"&amp;DAY(G2170),2))</f>
        <v/>
      </c>
      <c r="J2170" s="52" t="n"/>
      <c r="K2170" s="25" t="n"/>
      <c r="L2170" s="29" t="n"/>
      <c r="M2170" s="25" t="n"/>
      <c r="N2170" s="25" t="n"/>
      <c r="O2170" s="23">
        <f>IF(A2170&amp;B2170&amp;C2170="","",IF(I2170="","Sem vínculo",IF(COUNTIF(oc_chave,I2170)&gt;0,"Vinculada","Previsão não encontrada")))</f>
        <v/>
      </c>
      <c r="P2170" s="39">
        <f>IF(ISNUMBER(H2170),YEAR(H2170),"")</f>
        <v/>
      </c>
      <c r="Q2170" s="23">
        <f>IF(D2170="","",IF(COUNTIF(pl_chave,D2170)&gt;0,"No plano atual","Fora do plano: histórico preservado"))</f>
        <v/>
      </c>
      <c r="R2170" s="23">
        <f>IF(A2170&amp;B2170&amp;C2170="","",IF(A2170="","ERRO: falta ID do registro",IF(COUNTIF(ex_id,A2170)&gt;1,"ERRO: ID do registro duplicado",IF(NOT(ISNUMBER(H2170)),"ERRO: data realizada ausente ou inválida",IF(AND(ISNUMBER(pcmd_emissao),N(H2170)&gt;N(pcmd_emissao)),"Verificar: realizada após a emissão","OK")))))</f>
        <v/>
      </c>
      <c r="S2170" s="53" t="n"/>
    </row>
    <row r="2171">
      <c r="A2171" s="25" t="n"/>
      <c r="B2171" s="29" t="n"/>
      <c r="C2171" s="25" t="n"/>
      <c r="D2171" s="23">
        <f>IF(OR(B2171="",C2171=""),"",B2171&amp;"|"&amp;C2171)</f>
        <v/>
      </c>
      <c r="E2171" s="29" t="n"/>
      <c r="F2171" s="52" t="n"/>
      <c r="G2171" s="49" t="n"/>
      <c r="H2171" s="49" t="n"/>
      <c r="I2171" s="30">
        <f>IF(OR(D2171="",NOT(ISNUMBER(G2171))),"",D2171&amp;"|"&amp;YEAR(G2171)&amp;"-"&amp;RIGHT("0"&amp;MONTH(G2171),2)&amp;"-"&amp;RIGHT("0"&amp;DAY(G2171),2))</f>
        <v/>
      </c>
      <c r="J2171" s="52" t="n"/>
      <c r="K2171" s="25" t="n"/>
      <c r="L2171" s="29" t="n"/>
      <c r="M2171" s="25" t="n"/>
      <c r="N2171" s="25" t="n"/>
      <c r="O2171" s="23">
        <f>IF(A2171&amp;B2171&amp;C2171="","",IF(I2171="","Sem vínculo",IF(COUNTIF(oc_chave,I2171)&gt;0,"Vinculada","Previsão não encontrada")))</f>
        <v/>
      </c>
      <c r="P2171" s="39">
        <f>IF(ISNUMBER(H2171),YEAR(H2171),"")</f>
        <v/>
      </c>
      <c r="Q2171" s="23">
        <f>IF(D2171="","",IF(COUNTIF(pl_chave,D2171)&gt;0,"No plano atual","Fora do plano: histórico preservado"))</f>
        <v/>
      </c>
      <c r="R2171" s="23">
        <f>IF(A2171&amp;B2171&amp;C2171="","",IF(A2171="","ERRO: falta ID do registro",IF(COUNTIF(ex_id,A2171)&gt;1,"ERRO: ID do registro duplicado",IF(NOT(ISNUMBER(H2171)),"ERRO: data realizada ausente ou inválida",IF(AND(ISNUMBER(pcmd_emissao),N(H2171)&gt;N(pcmd_emissao)),"Verificar: realizada após a emissão","OK")))))</f>
        <v/>
      </c>
      <c r="S2171" s="53" t="n"/>
    </row>
    <row r="2172">
      <c r="A2172" s="25" t="n"/>
      <c r="B2172" s="29" t="n"/>
      <c r="C2172" s="25" t="n"/>
      <c r="D2172" s="23">
        <f>IF(OR(B2172="",C2172=""),"",B2172&amp;"|"&amp;C2172)</f>
        <v/>
      </c>
      <c r="E2172" s="29" t="n"/>
      <c r="F2172" s="52" t="n"/>
      <c r="G2172" s="49" t="n"/>
      <c r="H2172" s="49" t="n"/>
      <c r="I2172" s="30">
        <f>IF(OR(D2172="",NOT(ISNUMBER(G2172))),"",D2172&amp;"|"&amp;YEAR(G2172)&amp;"-"&amp;RIGHT("0"&amp;MONTH(G2172),2)&amp;"-"&amp;RIGHT("0"&amp;DAY(G2172),2))</f>
        <v/>
      </c>
      <c r="J2172" s="52" t="n"/>
      <c r="K2172" s="25" t="n"/>
      <c r="L2172" s="29" t="n"/>
      <c r="M2172" s="25" t="n"/>
      <c r="N2172" s="25" t="n"/>
      <c r="O2172" s="23">
        <f>IF(A2172&amp;B2172&amp;C2172="","",IF(I2172="","Sem vínculo",IF(COUNTIF(oc_chave,I2172)&gt;0,"Vinculada","Previsão não encontrada")))</f>
        <v/>
      </c>
      <c r="P2172" s="39">
        <f>IF(ISNUMBER(H2172),YEAR(H2172),"")</f>
        <v/>
      </c>
      <c r="Q2172" s="23">
        <f>IF(D2172="","",IF(COUNTIF(pl_chave,D2172)&gt;0,"No plano atual","Fora do plano: histórico preservado"))</f>
        <v/>
      </c>
      <c r="R2172" s="23">
        <f>IF(A2172&amp;B2172&amp;C2172="","",IF(A2172="","ERRO: falta ID do registro",IF(COUNTIF(ex_id,A2172)&gt;1,"ERRO: ID do registro duplicado",IF(NOT(ISNUMBER(H2172)),"ERRO: data realizada ausente ou inválida",IF(AND(ISNUMBER(pcmd_emissao),N(H2172)&gt;N(pcmd_emissao)),"Verificar: realizada após a emissão","OK")))))</f>
        <v/>
      </c>
      <c r="S2172" s="53" t="n"/>
    </row>
    <row r="2173">
      <c r="A2173" s="25" t="n"/>
      <c r="B2173" s="29" t="n"/>
      <c r="C2173" s="25" t="n"/>
      <c r="D2173" s="23">
        <f>IF(OR(B2173="",C2173=""),"",B2173&amp;"|"&amp;C2173)</f>
        <v/>
      </c>
      <c r="E2173" s="29" t="n"/>
      <c r="F2173" s="52" t="n"/>
      <c r="G2173" s="49" t="n"/>
      <c r="H2173" s="49" t="n"/>
      <c r="I2173" s="30">
        <f>IF(OR(D2173="",NOT(ISNUMBER(G2173))),"",D2173&amp;"|"&amp;YEAR(G2173)&amp;"-"&amp;RIGHT("0"&amp;MONTH(G2173),2)&amp;"-"&amp;RIGHT("0"&amp;DAY(G2173),2))</f>
        <v/>
      </c>
      <c r="J2173" s="52" t="n"/>
      <c r="K2173" s="25" t="n"/>
      <c r="L2173" s="29" t="n"/>
      <c r="M2173" s="25" t="n"/>
      <c r="N2173" s="25" t="n"/>
      <c r="O2173" s="23">
        <f>IF(A2173&amp;B2173&amp;C2173="","",IF(I2173="","Sem vínculo",IF(COUNTIF(oc_chave,I2173)&gt;0,"Vinculada","Previsão não encontrada")))</f>
        <v/>
      </c>
      <c r="P2173" s="39">
        <f>IF(ISNUMBER(H2173),YEAR(H2173),"")</f>
        <v/>
      </c>
      <c r="Q2173" s="23">
        <f>IF(D2173="","",IF(COUNTIF(pl_chave,D2173)&gt;0,"No plano atual","Fora do plano: histórico preservado"))</f>
        <v/>
      </c>
      <c r="R2173" s="23">
        <f>IF(A2173&amp;B2173&amp;C2173="","",IF(A2173="","ERRO: falta ID do registro",IF(COUNTIF(ex_id,A2173)&gt;1,"ERRO: ID do registro duplicado",IF(NOT(ISNUMBER(H2173)),"ERRO: data realizada ausente ou inválida",IF(AND(ISNUMBER(pcmd_emissao),N(H2173)&gt;N(pcmd_emissao)),"Verificar: realizada após a emissão","OK")))))</f>
        <v/>
      </c>
      <c r="S2173" s="53" t="n"/>
    </row>
    <row r="2174">
      <c r="A2174" s="25" t="n"/>
      <c r="B2174" s="29" t="n"/>
      <c r="C2174" s="25" t="n"/>
      <c r="D2174" s="23">
        <f>IF(OR(B2174="",C2174=""),"",B2174&amp;"|"&amp;C2174)</f>
        <v/>
      </c>
      <c r="E2174" s="29" t="n"/>
      <c r="F2174" s="52" t="n"/>
      <c r="G2174" s="49" t="n"/>
      <c r="H2174" s="49" t="n"/>
      <c r="I2174" s="30">
        <f>IF(OR(D2174="",NOT(ISNUMBER(G2174))),"",D2174&amp;"|"&amp;YEAR(G2174)&amp;"-"&amp;RIGHT("0"&amp;MONTH(G2174),2)&amp;"-"&amp;RIGHT("0"&amp;DAY(G2174),2))</f>
        <v/>
      </c>
      <c r="J2174" s="52" t="n"/>
      <c r="K2174" s="25" t="n"/>
      <c r="L2174" s="29" t="n"/>
      <c r="M2174" s="25" t="n"/>
      <c r="N2174" s="25" t="n"/>
      <c r="O2174" s="23">
        <f>IF(A2174&amp;B2174&amp;C2174="","",IF(I2174="","Sem vínculo",IF(COUNTIF(oc_chave,I2174)&gt;0,"Vinculada","Previsão não encontrada")))</f>
        <v/>
      </c>
      <c r="P2174" s="39">
        <f>IF(ISNUMBER(H2174),YEAR(H2174),"")</f>
        <v/>
      </c>
      <c r="Q2174" s="23">
        <f>IF(D2174="","",IF(COUNTIF(pl_chave,D2174)&gt;0,"No plano atual","Fora do plano: histórico preservado"))</f>
        <v/>
      </c>
      <c r="R2174" s="23">
        <f>IF(A2174&amp;B2174&amp;C2174="","",IF(A2174="","ERRO: falta ID do registro",IF(COUNTIF(ex_id,A2174)&gt;1,"ERRO: ID do registro duplicado",IF(NOT(ISNUMBER(H2174)),"ERRO: data realizada ausente ou inválida",IF(AND(ISNUMBER(pcmd_emissao),N(H2174)&gt;N(pcmd_emissao)),"Verificar: realizada após a emissão","OK")))))</f>
        <v/>
      </c>
      <c r="S2174" s="53" t="n"/>
    </row>
    <row r="2175">
      <c r="A2175" s="25" t="n"/>
      <c r="B2175" s="29" t="n"/>
      <c r="C2175" s="25" t="n"/>
      <c r="D2175" s="23">
        <f>IF(OR(B2175="",C2175=""),"",B2175&amp;"|"&amp;C2175)</f>
        <v/>
      </c>
      <c r="E2175" s="29" t="n"/>
      <c r="F2175" s="52" t="n"/>
      <c r="G2175" s="49" t="n"/>
      <c r="H2175" s="49" t="n"/>
      <c r="I2175" s="30">
        <f>IF(OR(D2175="",NOT(ISNUMBER(G2175))),"",D2175&amp;"|"&amp;YEAR(G2175)&amp;"-"&amp;RIGHT("0"&amp;MONTH(G2175),2)&amp;"-"&amp;RIGHT("0"&amp;DAY(G2175),2))</f>
        <v/>
      </c>
      <c r="J2175" s="52" t="n"/>
      <c r="K2175" s="25" t="n"/>
      <c r="L2175" s="29" t="n"/>
      <c r="M2175" s="25" t="n"/>
      <c r="N2175" s="25" t="n"/>
      <c r="O2175" s="23">
        <f>IF(A2175&amp;B2175&amp;C2175="","",IF(I2175="","Sem vínculo",IF(COUNTIF(oc_chave,I2175)&gt;0,"Vinculada","Previsão não encontrada")))</f>
        <v/>
      </c>
      <c r="P2175" s="39">
        <f>IF(ISNUMBER(H2175),YEAR(H2175),"")</f>
        <v/>
      </c>
      <c r="Q2175" s="23">
        <f>IF(D2175="","",IF(COUNTIF(pl_chave,D2175)&gt;0,"No plano atual","Fora do plano: histórico preservado"))</f>
        <v/>
      </c>
      <c r="R2175" s="23">
        <f>IF(A2175&amp;B2175&amp;C2175="","",IF(A2175="","ERRO: falta ID do registro",IF(COUNTIF(ex_id,A2175)&gt;1,"ERRO: ID do registro duplicado",IF(NOT(ISNUMBER(H2175)),"ERRO: data realizada ausente ou inválida",IF(AND(ISNUMBER(pcmd_emissao),N(H2175)&gt;N(pcmd_emissao)),"Verificar: realizada após a emissão","OK")))))</f>
        <v/>
      </c>
      <c r="S2175" s="53" t="n"/>
    </row>
    <row r="2176">
      <c r="A2176" s="25" t="n"/>
      <c r="B2176" s="29" t="n"/>
      <c r="C2176" s="25" t="n"/>
      <c r="D2176" s="23">
        <f>IF(OR(B2176="",C2176=""),"",B2176&amp;"|"&amp;C2176)</f>
        <v/>
      </c>
      <c r="E2176" s="29" t="n"/>
      <c r="F2176" s="52" t="n"/>
      <c r="G2176" s="49" t="n"/>
      <c r="H2176" s="49" t="n"/>
      <c r="I2176" s="30">
        <f>IF(OR(D2176="",NOT(ISNUMBER(G2176))),"",D2176&amp;"|"&amp;YEAR(G2176)&amp;"-"&amp;RIGHT("0"&amp;MONTH(G2176),2)&amp;"-"&amp;RIGHT("0"&amp;DAY(G2176),2))</f>
        <v/>
      </c>
      <c r="J2176" s="52" t="n"/>
      <c r="K2176" s="25" t="n"/>
      <c r="L2176" s="29" t="n"/>
      <c r="M2176" s="25" t="n"/>
      <c r="N2176" s="25" t="n"/>
      <c r="O2176" s="23">
        <f>IF(A2176&amp;B2176&amp;C2176="","",IF(I2176="","Sem vínculo",IF(COUNTIF(oc_chave,I2176)&gt;0,"Vinculada","Previsão não encontrada")))</f>
        <v/>
      </c>
      <c r="P2176" s="39">
        <f>IF(ISNUMBER(H2176),YEAR(H2176),"")</f>
        <v/>
      </c>
      <c r="Q2176" s="23">
        <f>IF(D2176="","",IF(COUNTIF(pl_chave,D2176)&gt;0,"No plano atual","Fora do plano: histórico preservado"))</f>
        <v/>
      </c>
      <c r="R2176" s="23">
        <f>IF(A2176&amp;B2176&amp;C2176="","",IF(A2176="","ERRO: falta ID do registro",IF(COUNTIF(ex_id,A2176)&gt;1,"ERRO: ID do registro duplicado",IF(NOT(ISNUMBER(H2176)),"ERRO: data realizada ausente ou inválida",IF(AND(ISNUMBER(pcmd_emissao),N(H2176)&gt;N(pcmd_emissao)),"Verificar: realizada após a emissão","OK")))))</f>
        <v/>
      </c>
      <c r="S2176" s="53" t="n"/>
    </row>
    <row r="2177">
      <c r="A2177" s="25" t="n"/>
      <c r="B2177" s="29" t="n"/>
      <c r="C2177" s="25" t="n"/>
      <c r="D2177" s="23">
        <f>IF(OR(B2177="",C2177=""),"",B2177&amp;"|"&amp;C2177)</f>
        <v/>
      </c>
      <c r="E2177" s="29" t="n"/>
      <c r="F2177" s="52" t="n"/>
      <c r="G2177" s="49" t="n"/>
      <c r="H2177" s="49" t="n"/>
      <c r="I2177" s="30">
        <f>IF(OR(D2177="",NOT(ISNUMBER(G2177))),"",D2177&amp;"|"&amp;YEAR(G2177)&amp;"-"&amp;RIGHT("0"&amp;MONTH(G2177),2)&amp;"-"&amp;RIGHT("0"&amp;DAY(G2177),2))</f>
        <v/>
      </c>
      <c r="J2177" s="52" t="n"/>
      <c r="K2177" s="25" t="n"/>
      <c r="L2177" s="29" t="n"/>
      <c r="M2177" s="25" t="n"/>
      <c r="N2177" s="25" t="n"/>
      <c r="O2177" s="23">
        <f>IF(A2177&amp;B2177&amp;C2177="","",IF(I2177="","Sem vínculo",IF(COUNTIF(oc_chave,I2177)&gt;0,"Vinculada","Previsão não encontrada")))</f>
        <v/>
      </c>
      <c r="P2177" s="39">
        <f>IF(ISNUMBER(H2177),YEAR(H2177),"")</f>
        <v/>
      </c>
      <c r="Q2177" s="23">
        <f>IF(D2177="","",IF(COUNTIF(pl_chave,D2177)&gt;0,"No plano atual","Fora do plano: histórico preservado"))</f>
        <v/>
      </c>
      <c r="R2177" s="23">
        <f>IF(A2177&amp;B2177&amp;C2177="","",IF(A2177="","ERRO: falta ID do registro",IF(COUNTIF(ex_id,A2177)&gt;1,"ERRO: ID do registro duplicado",IF(NOT(ISNUMBER(H2177)),"ERRO: data realizada ausente ou inválida",IF(AND(ISNUMBER(pcmd_emissao),N(H2177)&gt;N(pcmd_emissao)),"Verificar: realizada após a emissão","OK")))))</f>
        <v/>
      </c>
      <c r="S2177" s="53" t="n"/>
    </row>
    <row r="2178">
      <c r="A2178" s="25" t="n"/>
      <c r="B2178" s="29" t="n"/>
      <c r="C2178" s="25" t="n"/>
      <c r="D2178" s="23">
        <f>IF(OR(B2178="",C2178=""),"",B2178&amp;"|"&amp;C2178)</f>
        <v/>
      </c>
      <c r="E2178" s="29" t="n"/>
      <c r="F2178" s="52" t="n"/>
      <c r="G2178" s="49" t="n"/>
      <c r="H2178" s="49" t="n"/>
      <c r="I2178" s="30">
        <f>IF(OR(D2178="",NOT(ISNUMBER(G2178))),"",D2178&amp;"|"&amp;YEAR(G2178)&amp;"-"&amp;RIGHT("0"&amp;MONTH(G2178),2)&amp;"-"&amp;RIGHT("0"&amp;DAY(G2178),2))</f>
        <v/>
      </c>
      <c r="J2178" s="52" t="n"/>
      <c r="K2178" s="25" t="n"/>
      <c r="L2178" s="29" t="n"/>
      <c r="M2178" s="25" t="n"/>
      <c r="N2178" s="25" t="n"/>
      <c r="O2178" s="23">
        <f>IF(A2178&amp;B2178&amp;C2178="","",IF(I2178="","Sem vínculo",IF(COUNTIF(oc_chave,I2178)&gt;0,"Vinculada","Previsão não encontrada")))</f>
        <v/>
      </c>
      <c r="P2178" s="39">
        <f>IF(ISNUMBER(H2178),YEAR(H2178),"")</f>
        <v/>
      </c>
      <c r="Q2178" s="23">
        <f>IF(D2178="","",IF(COUNTIF(pl_chave,D2178)&gt;0,"No plano atual","Fora do plano: histórico preservado"))</f>
        <v/>
      </c>
      <c r="R2178" s="23">
        <f>IF(A2178&amp;B2178&amp;C2178="","",IF(A2178="","ERRO: falta ID do registro",IF(COUNTIF(ex_id,A2178)&gt;1,"ERRO: ID do registro duplicado",IF(NOT(ISNUMBER(H2178)),"ERRO: data realizada ausente ou inválida",IF(AND(ISNUMBER(pcmd_emissao),N(H2178)&gt;N(pcmd_emissao)),"Verificar: realizada após a emissão","OK")))))</f>
        <v/>
      </c>
      <c r="S2178" s="53" t="n"/>
    </row>
    <row r="2179">
      <c r="A2179" s="25" t="n"/>
      <c r="B2179" s="29" t="n"/>
      <c r="C2179" s="25" t="n"/>
      <c r="D2179" s="23">
        <f>IF(OR(B2179="",C2179=""),"",B2179&amp;"|"&amp;C2179)</f>
        <v/>
      </c>
      <c r="E2179" s="29" t="n"/>
      <c r="F2179" s="52" t="n"/>
      <c r="G2179" s="49" t="n"/>
      <c r="H2179" s="49" t="n"/>
      <c r="I2179" s="30">
        <f>IF(OR(D2179="",NOT(ISNUMBER(G2179))),"",D2179&amp;"|"&amp;YEAR(G2179)&amp;"-"&amp;RIGHT("0"&amp;MONTH(G2179),2)&amp;"-"&amp;RIGHT("0"&amp;DAY(G2179),2))</f>
        <v/>
      </c>
      <c r="J2179" s="52" t="n"/>
      <c r="K2179" s="25" t="n"/>
      <c r="L2179" s="29" t="n"/>
      <c r="M2179" s="25" t="n"/>
      <c r="N2179" s="25" t="n"/>
      <c r="O2179" s="23">
        <f>IF(A2179&amp;B2179&amp;C2179="","",IF(I2179="","Sem vínculo",IF(COUNTIF(oc_chave,I2179)&gt;0,"Vinculada","Previsão não encontrada")))</f>
        <v/>
      </c>
      <c r="P2179" s="39">
        <f>IF(ISNUMBER(H2179),YEAR(H2179),"")</f>
        <v/>
      </c>
      <c r="Q2179" s="23">
        <f>IF(D2179="","",IF(COUNTIF(pl_chave,D2179)&gt;0,"No plano atual","Fora do plano: histórico preservado"))</f>
        <v/>
      </c>
      <c r="R2179" s="23">
        <f>IF(A2179&amp;B2179&amp;C2179="","",IF(A2179="","ERRO: falta ID do registro",IF(COUNTIF(ex_id,A2179)&gt;1,"ERRO: ID do registro duplicado",IF(NOT(ISNUMBER(H2179)),"ERRO: data realizada ausente ou inválida",IF(AND(ISNUMBER(pcmd_emissao),N(H2179)&gt;N(pcmd_emissao)),"Verificar: realizada após a emissão","OK")))))</f>
        <v/>
      </c>
      <c r="S2179" s="53" t="n"/>
    </row>
    <row r="2180">
      <c r="A2180" s="25" t="n"/>
      <c r="B2180" s="29" t="n"/>
      <c r="C2180" s="25" t="n"/>
      <c r="D2180" s="23">
        <f>IF(OR(B2180="",C2180=""),"",B2180&amp;"|"&amp;C2180)</f>
        <v/>
      </c>
      <c r="E2180" s="29" t="n"/>
      <c r="F2180" s="52" t="n"/>
      <c r="G2180" s="49" t="n"/>
      <c r="H2180" s="49" t="n"/>
      <c r="I2180" s="30">
        <f>IF(OR(D2180="",NOT(ISNUMBER(G2180))),"",D2180&amp;"|"&amp;YEAR(G2180)&amp;"-"&amp;RIGHT("0"&amp;MONTH(G2180),2)&amp;"-"&amp;RIGHT("0"&amp;DAY(G2180),2))</f>
        <v/>
      </c>
      <c r="J2180" s="52" t="n"/>
      <c r="K2180" s="25" t="n"/>
      <c r="L2180" s="29" t="n"/>
      <c r="M2180" s="25" t="n"/>
      <c r="N2180" s="25" t="n"/>
      <c r="O2180" s="23">
        <f>IF(A2180&amp;B2180&amp;C2180="","",IF(I2180="","Sem vínculo",IF(COUNTIF(oc_chave,I2180)&gt;0,"Vinculada","Previsão não encontrada")))</f>
        <v/>
      </c>
      <c r="P2180" s="39">
        <f>IF(ISNUMBER(H2180),YEAR(H2180),"")</f>
        <v/>
      </c>
      <c r="Q2180" s="23">
        <f>IF(D2180="","",IF(COUNTIF(pl_chave,D2180)&gt;0,"No plano atual","Fora do plano: histórico preservado"))</f>
        <v/>
      </c>
      <c r="R2180" s="23">
        <f>IF(A2180&amp;B2180&amp;C2180="","",IF(A2180="","ERRO: falta ID do registro",IF(COUNTIF(ex_id,A2180)&gt;1,"ERRO: ID do registro duplicado",IF(NOT(ISNUMBER(H2180)),"ERRO: data realizada ausente ou inválida",IF(AND(ISNUMBER(pcmd_emissao),N(H2180)&gt;N(pcmd_emissao)),"Verificar: realizada após a emissão","OK")))))</f>
        <v/>
      </c>
      <c r="S2180" s="53" t="n"/>
    </row>
    <row r="2181">
      <c r="A2181" s="25" t="n"/>
      <c r="B2181" s="29" t="n"/>
      <c r="C2181" s="25" t="n"/>
      <c r="D2181" s="23">
        <f>IF(OR(B2181="",C2181=""),"",B2181&amp;"|"&amp;C2181)</f>
        <v/>
      </c>
      <c r="E2181" s="29" t="n"/>
      <c r="F2181" s="52" t="n"/>
      <c r="G2181" s="49" t="n"/>
      <c r="H2181" s="49" t="n"/>
      <c r="I2181" s="30">
        <f>IF(OR(D2181="",NOT(ISNUMBER(G2181))),"",D2181&amp;"|"&amp;YEAR(G2181)&amp;"-"&amp;RIGHT("0"&amp;MONTH(G2181),2)&amp;"-"&amp;RIGHT("0"&amp;DAY(G2181),2))</f>
        <v/>
      </c>
      <c r="J2181" s="52" t="n"/>
      <c r="K2181" s="25" t="n"/>
      <c r="L2181" s="29" t="n"/>
      <c r="M2181" s="25" t="n"/>
      <c r="N2181" s="25" t="n"/>
      <c r="O2181" s="23">
        <f>IF(A2181&amp;B2181&amp;C2181="","",IF(I2181="","Sem vínculo",IF(COUNTIF(oc_chave,I2181)&gt;0,"Vinculada","Previsão não encontrada")))</f>
        <v/>
      </c>
      <c r="P2181" s="39">
        <f>IF(ISNUMBER(H2181),YEAR(H2181),"")</f>
        <v/>
      </c>
      <c r="Q2181" s="23">
        <f>IF(D2181="","",IF(COUNTIF(pl_chave,D2181)&gt;0,"No plano atual","Fora do plano: histórico preservado"))</f>
        <v/>
      </c>
      <c r="R2181" s="23">
        <f>IF(A2181&amp;B2181&amp;C2181="","",IF(A2181="","ERRO: falta ID do registro",IF(COUNTIF(ex_id,A2181)&gt;1,"ERRO: ID do registro duplicado",IF(NOT(ISNUMBER(H2181)),"ERRO: data realizada ausente ou inválida",IF(AND(ISNUMBER(pcmd_emissao),N(H2181)&gt;N(pcmd_emissao)),"Verificar: realizada após a emissão","OK")))))</f>
        <v/>
      </c>
      <c r="S2181" s="53" t="n"/>
    </row>
    <row r="2182">
      <c r="A2182" s="25" t="n"/>
      <c r="B2182" s="29" t="n"/>
      <c r="C2182" s="25" t="n"/>
      <c r="D2182" s="23">
        <f>IF(OR(B2182="",C2182=""),"",B2182&amp;"|"&amp;C2182)</f>
        <v/>
      </c>
      <c r="E2182" s="29" t="n"/>
      <c r="F2182" s="52" t="n"/>
      <c r="G2182" s="49" t="n"/>
      <c r="H2182" s="49" t="n"/>
      <c r="I2182" s="30">
        <f>IF(OR(D2182="",NOT(ISNUMBER(G2182))),"",D2182&amp;"|"&amp;YEAR(G2182)&amp;"-"&amp;RIGHT("0"&amp;MONTH(G2182),2)&amp;"-"&amp;RIGHT("0"&amp;DAY(G2182),2))</f>
        <v/>
      </c>
      <c r="J2182" s="52" t="n"/>
      <c r="K2182" s="25" t="n"/>
      <c r="L2182" s="29" t="n"/>
      <c r="M2182" s="25" t="n"/>
      <c r="N2182" s="25" t="n"/>
      <c r="O2182" s="23">
        <f>IF(A2182&amp;B2182&amp;C2182="","",IF(I2182="","Sem vínculo",IF(COUNTIF(oc_chave,I2182)&gt;0,"Vinculada","Previsão não encontrada")))</f>
        <v/>
      </c>
      <c r="P2182" s="39">
        <f>IF(ISNUMBER(H2182),YEAR(H2182),"")</f>
        <v/>
      </c>
      <c r="Q2182" s="23">
        <f>IF(D2182="","",IF(COUNTIF(pl_chave,D2182)&gt;0,"No plano atual","Fora do plano: histórico preservado"))</f>
        <v/>
      </c>
      <c r="R2182" s="23">
        <f>IF(A2182&amp;B2182&amp;C2182="","",IF(A2182="","ERRO: falta ID do registro",IF(COUNTIF(ex_id,A2182)&gt;1,"ERRO: ID do registro duplicado",IF(NOT(ISNUMBER(H2182)),"ERRO: data realizada ausente ou inválida",IF(AND(ISNUMBER(pcmd_emissao),N(H2182)&gt;N(pcmd_emissao)),"Verificar: realizada após a emissão","OK")))))</f>
        <v/>
      </c>
      <c r="S2182" s="53" t="n"/>
    </row>
    <row r="2183">
      <c r="A2183" s="25" t="n"/>
      <c r="B2183" s="29" t="n"/>
      <c r="C2183" s="25" t="n"/>
      <c r="D2183" s="23">
        <f>IF(OR(B2183="",C2183=""),"",B2183&amp;"|"&amp;C2183)</f>
        <v/>
      </c>
      <c r="E2183" s="29" t="n"/>
      <c r="F2183" s="52" t="n"/>
      <c r="G2183" s="49" t="n"/>
      <c r="H2183" s="49" t="n"/>
      <c r="I2183" s="30">
        <f>IF(OR(D2183="",NOT(ISNUMBER(G2183))),"",D2183&amp;"|"&amp;YEAR(G2183)&amp;"-"&amp;RIGHT("0"&amp;MONTH(G2183),2)&amp;"-"&amp;RIGHT("0"&amp;DAY(G2183),2))</f>
        <v/>
      </c>
      <c r="J2183" s="52" t="n"/>
      <c r="K2183" s="25" t="n"/>
      <c r="L2183" s="29" t="n"/>
      <c r="M2183" s="25" t="n"/>
      <c r="N2183" s="25" t="n"/>
      <c r="O2183" s="23">
        <f>IF(A2183&amp;B2183&amp;C2183="","",IF(I2183="","Sem vínculo",IF(COUNTIF(oc_chave,I2183)&gt;0,"Vinculada","Previsão não encontrada")))</f>
        <v/>
      </c>
      <c r="P2183" s="39">
        <f>IF(ISNUMBER(H2183),YEAR(H2183),"")</f>
        <v/>
      </c>
      <c r="Q2183" s="23">
        <f>IF(D2183="","",IF(COUNTIF(pl_chave,D2183)&gt;0,"No plano atual","Fora do plano: histórico preservado"))</f>
        <v/>
      </c>
      <c r="R2183" s="23">
        <f>IF(A2183&amp;B2183&amp;C2183="","",IF(A2183="","ERRO: falta ID do registro",IF(COUNTIF(ex_id,A2183)&gt;1,"ERRO: ID do registro duplicado",IF(NOT(ISNUMBER(H2183)),"ERRO: data realizada ausente ou inválida",IF(AND(ISNUMBER(pcmd_emissao),N(H2183)&gt;N(pcmd_emissao)),"Verificar: realizada após a emissão","OK")))))</f>
        <v/>
      </c>
      <c r="S2183" s="53" t="n"/>
    </row>
    <row r="2184">
      <c r="A2184" s="25" t="n"/>
      <c r="B2184" s="29" t="n"/>
      <c r="C2184" s="25" t="n"/>
      <c r="D2184" s="23">
        <f>IF(OR(B2184="",C2184=""),"",B2184&amp;"|"&amp;C2184)</f>
        <v/>
      </c>
      <c r="E2184" s="29" t="n"/>
      <c r="F2184" s="52" t="n"/>
      <c r="G2184" s="49" t="n"/>
      <c r="H2184" s="49" t="n"/>
      <c r="I2184" s="30">
        <f>IF(OR(D2184="",NOT(ISNUMBER(G2184))),"",D2184&amp;"|"&amp;YEAR(G2184)&amp;"-"&amp;RIGHT("0"&amp;MONTH(G2184),2)&amp;"-"&amp;RIGHT("0"&amp;DAY(G2184),2))</f>
        <v/>
      </c>
      <c r="J2184" s="52" t="n"/>
      <c r="K2184" s="25" t="n"/>
      <c r="L2184" s="29" t="n"/>
      <c r="M2184" s="25" t="n"/>
      <c r="N2184" s="25" t="n"/>
      <c r="O2184" s="23">
        <f>IF(A2184&amp;B2184&amp;C2184="","",IF(I2184="","Sem vínculo",IF(COUNTIF(oc_chave,I2184)&gt;0,"Vinculada","Previsão não encontrada")))</f>
        <v/>
      </c>
      <c r="P2184" s="39">
        <f>IF(ISNUMBER(H2184),YEAR(H2184),"")</f>
        <v/>
      </c>
      <c r="Q2184" s="23">
        <f>IF(D2184="","",IF(COUNTIF(pl_chave,D2184)&gt;0,"No plano atual","Fora do plano: histórico preservado"))</f>
        <v/>
      </c>
      <c r="R2184" s="23">
        <f>IF(A2184&amp;B2184&amp;C2184="","",IF(A2184="","ERRO: falta ID do registro",IF(COUNTIF(ex_id,A2184)&gt;1,"ERRO: ID do registro duplicado",IF(NOT(ISNUMBER(H2184)),"ERRO: data realizada ausente ou inválida",IF(AND(ISNUMBER(pcmd_emissao),N(H2184)&gt;N(pcmd_emissao)),"Verificar: realizada após a emissão","OK")))))</f>
        <v/>
      </c>
      <c r="S2184" s="53" t="n"/>
    </row>
    <row r="2185">
      <c r="A2185" s="25" t="n"/>
      <c r="B2185" s="29" t="n"/>
      <c r="C2185" s="25" t="n"/>
      <c r="D2185" s="23">
        <f>IF(OR(B2185="",C2185=""),"",B2185&amp;"|"&amp;C2185)</f>
        <v/>
      </c>
      <c r="E2185" s="29" t="n"/>
      <c r="F2185" s="52" t="n"/>
      <c r="G2185" s="49" t="n"/>
      <c r="H2185" s="49" t="n"/>
      <c r="I2185" s="30">
        <f>IF(OR(D2185="",NOT(ISNUMBER(G2185))),"",D2185&amp;"|"&amp;YEAR(G2185)&amp;"-"&amp;RIGHT("0"&amp;MONTH(G2185),2)&amp;"-"&amp;RIGHT("0"&amp;DAY(G2185),2))</f>
        <v/>
      </c>
      <c r="J2185" s="52" t="n"/>
      <c r="K2185" s="25" t="n"/>
      <c r="L2185" s="29" t="n"/>
      <c r="M2185" s="25" t="n"/>
      <c r="N2185" s="25" t="n"/>
      <c r="O2185" s="23">
        <f>IF(A2185&amp;B2185&amp;C2185="","",IF(I2185="","Sem vínculo",IF(COUNTIF(oc_chave,I2185)&gt;0,"Vinculada","Previsão não encontrada")))</f>
        <v/>
      </c>
      <c r="P2185" s="39">
        <f>IF(ISNUMBER(H2185),YEAR(H2185),"")</f>
        <v/>
      </c>
      <c r="Q2185" s="23">
        <f>IF(D2185="","",IF(COUNTIF(pl_chave,D2185)&gt;0,"No plano atual","Fora do plano: histórico preservado"))</f>
        <v/>
      </c>
      <c r="R2185" s="23">
        <f>IF(A2185&amp;B2185&amp;C2185="","",IF(A2185="","ERRO: falta ID do registro",IF(COUNTIF(ex_id,A2185)&gt;1,"ERRO: ID do registro duplicado",IF(NOT(ISNUMBER(H2185)),"ERRO: data realizada ausente ou inválida",IF(AND(ISNUMBER(pcmd_emissao),N(H2185)&gt;N(pcmd_emissao)),"Verificar: realizada após a emissão","OK")))))</f>
        <v/>
      </c>
      <c r="S2185" s="53" t="n"/>
    </row>
    <row r="2186">
      <c r="A2186" s="25" t="n"/>
      <c r="B2186" s="29" t="n"/>
      <c r="C2186" s="25" t="n"/>
      <c r="D2186" s="23">
        <f>IF(OR(B2186="",C2186=""),"",B2186&amp;"|"&amp;C2186)</f>
        <v/>
      </c>
      <c r="E2186" s="29" t="n"/>
      <c r="F2186" s="52" t="n"/>
      <c r="G2186" s="49" t="n"/>
      <c r="H2186" s="49" t="n"/>
      <c r="I2186" s="30">
        <f>IF(OR(D2186="",NOT(ISNUMBER(G2186))),"",D2186&amp;"|"&amp;YEAR(G2186)&amp;"-"&amp;RIGHT("0"&amp;MONTH(G2186),2)&amp;"-"&amp;RIGHT("0"&amp;DAY(G2186),2))</f>
        <v/>
      </c>
      <c r="J2186" s="52" t="n"/>
      <c r="K2186" s="25" t="n"/>
      <c r="L2186" s="29" t="n"/>
      <c r="M2186" s="25" t="n"/>
      <c r="N2186" s="25" t="n"/>
      <c r="O2186" s="23">
        <f>IF(A2186&amp;B2186&amp;C2186="","",IF(I2186="","Sem vínculo",IF(COUNTIF(oc_chave,I2186)&gt;0,"Vinculada","Previsão não encontrada")))</f>
        <v/>
      </c>
      <c r="P2186" s="39">
        <f>IF(ISNUMBER(H2186),YEAR(H2186),"")</f>
        <v/>
      </c>
      <c r="Q2186" s="23">
        <f>IF(D2186="","",IF(COUNTIF(pl_chave,D2186)&gt;0,"No plano atual","Fora do plano: histórico preservado"))</f>
        <v/>
      </c>
      <c r="R2186" s="23">
        <f>IF(A2186&amp;B2186&amp;C2186="","",IF(A2186="","ERRO: falta ID do registro",IF(COUNTIF(ex_id,A2186)&gt;1,"ERRO: ID do registro duplicado",IF(NOT(ISNUMBER(H2186)),"ERRO: data realizada ausente ou inválida",IF(AND(ISNUMBER(pcmd_emissao),N(H2186)&gt;N(pcmd_emissao)),"Verificar: realizada após a emissão","OK")))))</f>
        <v/>
      </c>
      <c r="S2186" s="53" t="n"/>
    </row>
    <row r="2187">
      <c r="A2187" s="25" t="n"/>
      <c r="B2187" s="29" t="n"/>
      <c r="C2187" s="25" t="n"/>
      <c r="D2187" s="23">
        <f>IF(OR(B2187="",C2187=""),"",B2187&amp;"|"&amp;C2187)</f>
        <v/>
      </c>
      <c r="E2187" s="29" t="n"/>
      <c r="F2187" s="52" t="n"/>
      <c r="G2187" s="49" t="n"/>
      <c r="H2187" s="49" t="n"/>
      <c r="I2187" s="30">
        <f>IF(OR(D2187="",NOT(ISNUMBER(G2187))),"",D2187&amp;"|"&amp;YEAR(G2187)&amp;"-"&amp;RIGHT("0"&amp;MONTH(G2187),2)&amp;"-"&amp;RIGHT("0"&amp;DAY(G2187),2))</f>
        <v/>
      </c>
      <c r="J2187" s="52" t="n"/>
      <c r="K2187" s="25" t="n"/>
      <c r="L2187" s="29" t="n"/>
      <c r="M2187" s="25" t="n"/>
      <c r="N2187" s="25" t="n"/>
      <c r="O2187" s="23">
        <f>IF(A2187&amp;B2187&amp;C2187="","",IF(I2187="","Sem vínculo",IF(COUNTIF(oc_chave,I2187)&gt;0,"Vinculada","Previsão não encontrada")))</f>
        <v/>
      </c>
      <c r="P2187" s="39">
        <f>IF(ISNUMBER(H2187),YEAR(H2187),"")</f>
        <v/>
      </c>
      <c r="Q2187" s="23">
        <f>IF(D2187="","",IF(COUNTIF(pl_chave,D2187)&gt;0,"No plano atual","Fora do plano: histórico preservado"))</f>
        <v/>
      </c>
      <c r="R2187" s="23">
        <f>IF(A2187&amp;B2187&amp;C2187="","",IF(A2187="","ERRO: falta ID do registro",IF(COUNTIF(ex_id,A2187)&gt;1,"ERRO: ID do registro duplicado",IF(NOT(ISNUMBER(H2187)),"ERRO: data realizada ausente ou inválida",IF(AND(ISNUMBER(pcmd_emissao),N(H2187)&gt;N(pcmd_emissao)),"Verificar: realizada após a emissão","OK")))))</f>
        <v/>
      </c>
      <c r="S2187" s="53" t="n"/>
    </row>
    <row r="2188">
      <c r="A2188" s="25" t="n"/>
      <c r="B2188" s="29" t="n"/>
      <c r="C2188" s="25" t="n"/>
      <c r="D2188" s="23">
        <f>IF(OR(B2188="",C2188=""),"",B2188&amp;"|"&amp;C2188)</f>
        <v/>
      </c>
      <c r="E2188" s="29" t="n"/>
      <c r="F2188" s="52" t="n"/>
      <c r="G2188" s="49" t="n"/>
      <c r="H2188" s="49" t="n"/>
      <c r="I2188" s="30">
        <f>IF(OR(D2188="",NOT(ISNUMBER(G2188))),"",D2188&amp;"|"&amp;YEAR(G2188)&amp;"-"&amp;RIGHT("0"&amp;MONTH(G2188),2)&amp;"-"&amp;RIGHT("0"&amp;DAY(G2188),2))</f>
        <v/>
      </c>
      <c r="J2188" s="52" t="n"/>
      <c r="K2188" s="25" t="n"/>
      <c r="L2188" s="29" t="n"/>
      <c r="M2188" s="25" t="n"/>
      <c r="N2188" s="25" t="n"/>
      <c r="O2188" s="23">
        <f>IF(A2188&amp;B2188&amp;C2188="","",IF(I2188="","Sem vínculo",IF(COUNTIF(oc_chave,I2188)&gt;0,"Vinculada","Previsão não encontrada")))</f>
        <v/>
      </c>
      <c r="P2188" s="39">
        <f>IF(ISNUMBER(H2188),YEAR(H2188),"")</f>
        <v/>
      </c>
      <c r="Q2188" s="23">
        <f>IF(D2188="","",IF(COUNTIF(pl_chave,D2188)&gt;0,"No plano atual","Fora do plano: histórico preservado"))</f>
        <v/>
      </c>
      <c r="R2188" s="23">
        <f>IF(A2188&amp;B2188&amp;C2188="","",IF(A2188="","ERRO: falta ID do registro",IF(COUNTIF(ex_id,A2188)&gt;1,"ERRO: ID do registro duplicado",IF(NOT(ISNUMBER(H2188)),"ERRO: data realizada ausente ou inválida",IF(AND(ISNUMBER(pcmd_emissao),N(H2188)&gt;N(pcmd_emissao)),"Verificar: realizada após a emissão","OK")))))</f>
        <v/>
      </c>
      <c r="S2188" s="53" t="n"/>
    </row>
    <row r="2189">
      <c r="A2189" s="25" t="n"/>
      <c r="B2189" s="29" t="n"/>
      <c r="C2189" s="25" t="n"/>
      <c r="D2189" s="23">
        <f>IF(OR(B2189="",C2189=""),"",B2189&amp;"|"&amp;C2189)</f>
        <v/>
      </c>
      <c r="E2189" s="29" t="n"/>
      <c r="F2189" s="52" t="n"/>
      <c r="G2189" s="49" t="n"/>
      <c r="H2189" s="49" t="n"/>
      <c r="I2189" s="30">
        <f>IF(OR(D2189="",NOT(ISNUMBER(G2189))),"",D2189&amp;"|"&amp;YEAR(G2189)&amp;"-"&amp;RIGHT("0"&amp;MONTH(G2189),2)&amp;"-"&amp;RIGHT("0"&amp;DAY(G2189),2))</f>
        <v/>
      </c>
      <c r="J2189" s="52" t="n"/>
      <c r="K2189" s="25" t="n"/>
      <c r="L2189" s="29" t="n"/>
      <c r="M2189" s="25" t="n"/>
      <c r="N2189" s="25" t="n"/>
      <c r="O2189" s="23">
        <f>IF(A2189&amp;B2189&amp;C2189="","",IF(I2189="","Sem vínculo",IF(COUNTIF(oc_chave,I2189)&gt;0,"Vinculada","Previsão não encontrada")))</f>
        <v/>
      </c>
      <c r="P2189" s="39">
        <f>IF(ISNUMBER(H2189),YEAR(H2189),"")</f>
        <v/>
      </c>
      <c r="Q2189" s="23">
        <f>IF(D2189="","",IF(COUNTIF(pl_chave,D2189)&gt;0,"No plano atual","Fora do plano: histórico preservado"))</f>
        <v/>
      </c>
      <c r="R2189" s="23">
        <f>IF(A2189&amp;B2189&amp;C2189="","",IF(A2189="","ERRO: falta ID do registro",IF(COUNTIF(ex_id,A2189)&gt;1,"ERRO: ID do registro duplicado",IF(NOT(ISNUMBER(H2189)),"ERRO: data realizada ausente ou inválida",IF(AND(ISNUMBER(pcmd_emissao),N(H2189)&gt;N(pcmd_emissao)),"Verificar: realizada após a emissão","OK")))))</f>
        <v/>
      </c>
      <c r="S2189" s="53" t="n"/>
    </row>
    <row r="2190">
      <c r="A2190" s="25" t="n"/>
      <c r="B2190" s="29" t="n"/>
      <c r="C2190" s="25" t="n"/>
      <c r="D2190" s="23">
        <f>IF(OR(B2190="",C2190=""),"",B2190&amp;"|"&amp;C2190)</f>
        <v/>
      </c>
      <c r="E2190" s="29" t="n"/>
      <c r="F2190" s="52" t="n"/>
      <c r="G2190" s="49" t="n"/>
      <c r="H2190" s="49" t="n"/>
      <c r="I2190" s="30">
        <f>IF(OR(D2190="",NOT(ISNUMBER(G2190))),"",D2190&amp;"|"&amp;YEAR(G2190)&amp;"-"&amp;RIGHT("0"&amp;MONTH(G2190),2)&amp;"-"&amp;RIGHT("0"&amp;DAY(G2190),2))</f>
        <v/>
      </c>
      <c r="J2190" s="52" t="n"/>
      <c r="K2190" s="25" t="n"/>
      <c r="L2190" s="29" t="n"/>
      <c r="M2190" s="25" t="n"/>
      <c r="N2190" s="25" t="n"/>
      <c r="O2190" s="23">
        <f>IF(A2190&amp;B2190&amp;C2190="","",IF(I2190="","Sem vínculo",IF(COUNTIF(oc_chave,I2190)&gt;0,"Vinculada","Previsão não encontrada")))</f>
        <v/>
      </c>
      <c r="P2190" s="39">
        <f>IF(ISNUMBER(H2190),YEAR(H2190),"")</f>
        <v/>
      </c>
      <c r="Q2190" s="23">
        <f>IF(D2190="","",IF(COUNTIF(pl_chave,D2190)&gt;0,"No plano atual","Fora do plano: histórico preservado"))</f>
        <v/>
      </c>
      <c r="R2190" s="23">
        <f>IF(A2190&amp;B2190&amp;C2190="","",IF(A2190="","ERRO: falta ID do registro",IF(COUNTIF(ex_id,A2190)&gt;1,"ERRO: ID do registro duplicado",IF(NOT(ISNUMBER(H2190)),"ERRO: data realizada ausente ou inválida",IF(AND(ISNUMBER(pcmd_emissao),N(H2190)&gt;N(pcmd_emissao)),"Verificar: realizada após a emissão","OK")))))</f>
        <v/>
      </c>
      <c r="S2190" s="53" t="n"/>
    </row>
    <row r="2191">
      <c r="A2191" s="25" t="n"/>
      <c r="B2191" s="29" t="n"/>
      <c r="C2191" s="25" t="n"/>
      <c r="D2191" s="23">
        <f>IF(OR(B2191="",C2191=""),"",B2191&amp;"|"&amp;C2191)</f>
        <v/>
      </c>
      <c r="E2191" s="29" t="n"/>
      <c r="F2191" s="52" t="n"/>
      <c r="G2191" s="49" t="n"/>
      <c r="H2191" s="49" t="n"/>
      <c r="I2191" s="30">
        <f>IF(OR(D2191="",NOT(ISNUMBER(G2191))),"",D2191&amp;"|"&amp;YEAR(G2191)&amp;"-"&amp;RIGHT("0"&amp;MONTH(G2191),2)&amp;"-"&amp;RIGHT("0"&amp;DAY(G2191),2))</f>
        <v/>
      </c>
      <c r="J2191" s="52" t="n"/>
      <c r="K2191" s="25" t="n"/>
      <c r="L2191" s="29" t="n"/>
      <c r="M2191" s="25" t="n"/>
      <c r="N2191" s="25" t="n"/>
      <c r="O2191" s="23">
        <f>IF(A2191&amp;B2191&amp;C2191="","",IF(I2191="","Sem vínculo",IF(COUNTIF(oc_chave,I2191)&gt;0,"Vinculada","Previsão não encontrada")))</f>
        <v/>
      </c>
      <c r="P2191" s="39">
        <f>IF(ISNUMBER(H2191),YEAR(H2191),"")</f>
        <v/>
      </c>
      <c r="Q2191" s="23">
        <f>IF(D2191="","",IF(COUNTIF(pl_chave,D2191)&gt;0,"No plano atual","Fora do plano: histórico preservado"))</f>
        <v/>
      </c>
      <c r="R2191" s="23">
        <f>IF(A2191&amp;B2191&amp;C2191="","",IF(A2191="","ERRO: falta ID do registro",IF(COUNTIF(ex_id,A2191)&gt;1,"ERRO: ID do registro duplicado",IF(NOT(ISNUMBER(H2191)),"ERRO: data realizada ausente ou inválida",IF(AND(ISNUMBER(pcmd_emissao),N(H2191)&gt;N(pcmd_emissao)),"Verificar: realizada após a emissão","OK")))))</f>
        <v/>
      </c>
      <c r="S2191" s="53" t="n"/>
    </row>
    <row r="2192">
      <c r="A2192" s="25" t="n"/>
      <c r="B2192" s="29" t="n"/>
      <c r="C2192" s="25" t="n"/>
      <c r="D2192" s="23">
        <f>IF(OR(B2192="",C2192=""),"",B2192&amp;"|"&amp;C2192)</f>
        <v/>
      </c>
      <c r="E2192" s="29" t="n"/>
      <c r="F2192" s="52" t="n"/>
      <c r="G2192" s="49" t="n"/>
      <c r="H2192" s="49" t="n"/>
      <c r="I2192" s="30">
        <f>IF(OR(D2192="",NOT(ISNUMBER(G2192))),"",D2192&amp;"|"&amp;YEAR(G2192)&amp;"-"&amp;RIGHT("0"&amp;MONTH(G2192),2)&amp;"-"&amp;RIGHT("0"&amp;DAY(G2192),2))</f>
        <v/>
      </c>
      <c r="J2192" s="52" t="n"/>
      <c r="K2192" s="25" t="n"/>
      <c r="L2192" s="29" t="n"/>
      <c r="M2192" s="25" t="n"/>
      <c r="N2192" s="25" t="n"/>
      <c r="O2192" s="23">
        <f>IF(A2192&amp;B2192&amp;C2192="","",IF(I2192="","Sem vínculo",IF(COUNTIF(oc_chave,I2192)&gt;0,"Vinculada","Previsão não encontrada")))</f>
        <v/>
      </c>
      <c r="P2192" s="39">
        <f>IF(ISNUMBER(H2192),YEAR(H2192),"")</f>
        <v/>
      </c>
      <c r="Q2192" s="23">
        <f>IF(D2192="","",IF(COUNTIF(pl_chave,D2192)&gt;0,"No plano atual","Fora do plano: histórico preservado"))</f>
        <v/>
      </c>
      <c r="R2192" s="23">
        <f>IF(A2192&amp;B2192&amp;C2192="","",IF(A2192="","ERRO: falta ID do registro",IF(COUNTIF(ex_id,A2192)&gt;1,"ERRO: ID do registro duplicado",IF(NOT(ISNUMBER(H2192)),"ERRO: data realizada ausente ou inválida",IF(AND(ISNUMBER(pcmd_emissao),N(H2192)&gt;N(pcmd_emissao)),"Verificar: realizada após a emissão","OK")))))</f>
        <v/>
      </c>
      <c r="S2192" s="53" t="n"/>
    </row>
    <row r="2193">
      <c r="A2193" s="25" t="n"/>
      <c r="B2193" s="29" t="n"/>
      <c r="C2193" s="25" t="n"/>
      <c r="D2193" s="23">
        <f>IF(OR(B2193="",C2193=""),"",B2193&amp;"|"&amp;C2193)</f>
        <v/>
      </c>
      <c r="E2193" s="29" t="n"/>
      <c r="F2193" s="52" t="n"/>
      <c r="G2193" s="49" t="n"/>
      <c r="H2193" s="49" t="n"/>
      <c r="I2193" s="30">
        <f>IF(OR(D2193="",NOT(ISNUMBER(G2193))),"",D2193&amp;"|"&amp;YEAR(G2193)&amp;"-"&amp;RIGHT("0"&amp;MONTH(G2193),2)&amp;"-"&amp;RIGHT("0"&amp;DAY(G2193),2))</f>
        <v/>
      </c>
      <c r="J2193" s="52" t="n"/>
      <c r="K2193" s="25" t="n"/>
      <c r="L2193" s="29" t="n"/>
      <c r="M2193" s="25" t="n"/>
      <c r="N2193" s="25" t="n"/>
      <c r="O2193" s="23">
        <f>IF(A2193&amp;B2193&amp;C2193="","",IF(I2193="","Sem vínculo",IF(COUNTIF(oc_chave,I2193)&gt;0,"Vinculada","Previsão não encontrada")))</f>
        <v/>
      </c>
      <c r="P2193" s="39">
        <f>IF(ISNUMBER(H2193),YEAR(H2193),"")</f>
        <v/>
      </c>
      <c r="Q2193" s="23">
        <f>IF(D2193="","",IF(COUNTIF(pl_chave,D2193)&gt;0,"No plano atual","Fora do plano: histórico preservado"))</f>
        <v/>
      </c>
      <c r="R2193" s="23">
        <f>IF(A2193&amp;B2193&amp;C2193="","",IF(A2193="","ERRO: falta ID do registro",IF(COUNTIF(ex_id,A2193)&gt;1,"ERRO: ID do registro duplicado",IF(NOT(ISNUMBER(H2193)),"ERRO: data realizada ausente ou inválida",IF(AND(ISNUMBER(pcmd_emissao),N(H2193)&gt;N(pcmd_emissao)),"Verificar: realizada após a emissão","OK")))))</f>
        <v/>
      </c>
      <c r="S2193" s="53" t="n"/>
    </row>
    <row r="2194">
      <c r="A2194" s="25" t="n"/>
      <c r="B2194" s="29" t="n"/>
      <c r="C2194" s="25" t="n"/>
      <c r="D2194" s="23">
        <f>IF(OR(B2194="",C2194=""),"",B2194&amp;"|"&amp;C2194)</f>
        <v/>
      </c>
      <c r="E2194" s="29" t="n"/>
      <c r="F2194" s="52" t="n"/>
      <c r="G2194" s="49" t="n"/>
      <c r="H2194" s="49" t="n"/>
      <c r="I2194" s="30">
        <f>IF(OR(D2194="",NOT(ISNUMBER(G2194))),"",D2194&amp;"|"&amp;YEAR(G2194)&amp;"-"&amp;RIGHT("0"&amp;MONTH(G2194),2)&amp;"-"&amp;RIGHT("0"&amp;DAY(G2194),2))</f>
        <v/>
      </c>
      <c r="J2194" s="52" t="n"/>
      <c r="K2194" s="25" t="n"/>
      <c r="L2194" s="29" t="n"/>
      <c r="M2194" s="25" t="n"/>
      <c r="N2194" s="25" t="n"/>
      <c r="O2194" s="23">
        <f>IF(A2194&amp;B2194&amp;C2194="","",IF(I2194="","Sem vínculo",IF(COUNTIF(oc_chave,I2194)&gt;0,"Vinculada","Previsão não encontrada")))</f>
        <v/>
      </c>
      <c r="P2194" s="39">
        <f>IF(ISNUMBER(H2194),YEAR(H2194),"")</f>
        <v/>
      </c>
      <c r="Q2194" s="23">
        <f>IF(D2194="","",IF(COUNTIF(pl_chave,D2194)&gt;0,"No plano atual","Fora do plano: histórico preservado"))</f>
        <v/>
      </c>
      <c r="R2194" s="23">
        <f>IF(A2194&amp;B2194&amp;C2194="","",IF(A2194="","ERRO: falta ID do registro",IF(COUNTIF(ex_id,A2194)&gt;1,"ERRO: ID do registro duplicado",IF(NOT(ISNUMBER(H2194)),"ERRO: data realizada ausente ou inválida",IF(AND(ISNUMBER(pcmd_emissao),N(H2194)&gt;N(pcmd_emissao)),"Verificar: realizada após a emissão","OK")))))</f>
        <v/>
      </c>
      <c r="S2194" s="53" t="n"/>
    </row>
    <row r="2195">
      <c r="A2195" s="25" t="n"/>
      <c r="B2195" s="29" t="n"/>
      <c r="C2195" s="25" t="n"/>
      <c r="D2195" s="23">
        <f>IF(OR(B2195="",C2195=""),"",B2195&amp;"|"&amp;C2195)</f>
        <v/>
      </c>
      <c r="E2195" s="29" t="n"/>
      <c r="F2195" s="52" t="n"/>
      <c r="G2195" s="49" t="n"/>
      <c r="H2195" s="49" t="n"/>
      <c r="I2195" s="30">
        <f>IF(OR(D2195="",NOT(ISNUMBER(G2195))),"",D2195&amp;"|"&amp;YEAR(G2195)&amp;"-"&amp;RIGHT("0"&amp;MONTH(G2195),2)&amp;"-"&amp;RIGHT("0"&amp;DAY(G2195),2))</f>
        <v/>
      </c>
      <c r="J2195" s="52" t="n"/>
      <c r="K2195" s="25" t="n"/>
      <c r="L2195" s="29" t="n"/>
      <c r="M2195" s="25" t="n"/>
      <c r="N2195" s="25" t="n"/>
      <c r="O2195" s="23">
        <f>IF(A2195&amp;B2195&amp;C2195="","",IF(I2195="","Sem vínculo",IF(COUNTIF(oc_chave,I2195)&gt;0,"Vinculada","Previsão não encontrada")))</f>
        <v/>
      </c>
      <c r="P2195" s="39">
        <f>IF(ISNUMBER(H2195),YEAR(H2195),"")</f>
        <v/>
      </c>
      <c r="Q2195" s="23">
        <f>IF(D2195="","",IF(COUNTIF(pl_chave,D2195)&gt;0,"No plano atual","Fora do plano: histórico preservado"))</f>
        <v/>
      </c>
      <c r="R2195" s="23">
        <f>IF(A2195&amp;B2195&amp;C2195="","",IF(A2195="","ERRO: falta ID do registro",IF(COUNTIF(ex_id,A2195)&gt;1,"ERRO: ID do registro duplicado",IF(NOT(ISNUMBER(H2195)),"ERRO: data realizada ausente ou inválida",IF(AND(ISNUMBER(pcmd_emissao),N(H2195)&gt;N(pcmd_emissao)),"Verificar: realizada após a emissão","OK")))))</f>
        <v/>
      </c>
      <c r="S2195" s="53" t="n"/>
    </row>
    <row r="2196">
      <c r="A2196" s="25" t="n"/>
      <c r="B2196" s="29" t="n"/>
      <c r="C2196" s="25" t="n"/>
      <c r="D2196" s="23">
        <f>IF(OR(B2196="",C2196=""),"",B2196&amp;"|"&amp;C2196)</f>
        <v/>
      </c>
      <c r="E2196" s="29" t="n"/>
      <c r="F2196" s="52" t="n"/>
      <c r="G2196" s="49" t="n"/>
      <c r="H2196" s="49" t="n"/>
      <c r="I2196" s="30">
        <f>IF(OR(D2196="",NOT(ISNUMBER(G2196))),"",D2196&amp;"|"&amp;YEAR(G2196)&amp;"-"&amp;RIGHT("0"&amp;MONTH(G2196),2)&amp;"-"&amp;RIGHT("0"&amp;DAY(G2196),2))</f>
        <v/>
      </c>
      <c r="J2196" s="52" t="n"/>
      <c r="K2196" s="25" t="n"/>
      <c r="L2196" s="29" t="n"/>
      <c r="M2196" s="25" t="n"/>
      <c r="N2196" s="25" t="n"/>
      <c r="O2196" s="23">
        <f>IF(A2196&amp;B2196&amp;C2196="","",IF(I2196="","Sem vínculo",IF(COUNTIF(oc_chave,I2196)&gt;0,"Vinculada","Previsão não encontrada")))</f>
        <v/>
      </c>
      <c r="P2196" s="39">
        <f>IF(ISNUMBER(H2196),YEAR(H2196),"")</f>
        <v/>
      </c>
      <c r="Q2196" s="23">
        <f>IF(D2196="","",IF(COUNTIF(pl_chave,D2196)&gt;0,"No plano atual","Fora do plano: histórico preservado"))</f>
        <v/>
      </c>
      <c r="R2196" s="23">
        <f>IF(A2196&amp;B2196&amp;C2196="","",IF(A2196="","ERRO: falta ID do registro",IF(COUNTIF(ex_id,A2196)&gt;1,"ERRO: ID do registro duplicado",IF(NOT(ISNUMBER(H2196)),"ERRO: data realizada ausente ou inválida",IF(AND(ISNUMBER(pcmd_emissao),N(H2196)&gt;N(pcmd_emissao)),"Verificar: realizada após a emissão","OK")))))</f>
        <v/>
      </c>
      <c r="S2196" s="53" t="n"/>
    </row>
    <row r="2197">
      <c r="A2197" s="25" t="n"/>
      <c r="B2197" s="29" t="n"/>
      <c r="C2197" s="25" t="n"/>
      <c r="D2197" s="23">
        <f>IF(OR(B2197="",C2197=""),"",B2197&amp;"|"&amp;C2197)</f>
        <v/>
      </c>
      <c r="E2197" s="29" t="n"/>
      <c r="F2197" s="52" t="n"/>
      <c r="G2197" s="49" t="n"/>
      <c r="H2197" s="49" t="n"/>
      <c r="I2197" s="30">
        <f>IF(OR(D2197="",NOT(ISNUMBER(G2197))),"",D2197&amp;"|"&amp;YEAR(G2197)&amp;"-"&amp;RIGHT("0"&amp;MONTH(G2197),2)&amp;"-"&amp;RIGHT("0"&amp;DAY(G2197),2))</f>
        <v/>
      </c>
      <c r="J2197" s="52" t="n"/>
      <c r="K2197" s="25" t="n"/>
      <c r="L2197" s="29" t="n"/>
      <c r="M2197" s="25" t="n"/>
      <c r="N2197" s="25" t="n"/>
      <c r="O2197" s="23">
        <f>IF(A2197&amp;B2197&amp;C2197="","",IF(I2197="","Sem vínculo",IF(COUNTIF(oc_chave,I2197)&gt;0,"Vinculada","Previsão não encontrada")))</f>
        <v/>
      </c>
      <c r="P2197" s="39">
        <f>IF(ISNUMBER(H2197),YEAR(H2197),"")</f>
        <v/>
      </c>
      <c r="Q2197" s="23">
        <f>IF(D2197="","",IF(COUNTIF(pl_chave,D2197)&gt;0,"No plano atual","Fora do plano: histórico preservado"))</f>
        <v/>
      </c>
      <c r="R2197" s="23">
        <f>IF(A2197&amp;B2197&amp;C2197="","",IF(A2197="","ERRO: falta ID do registro",IF(COUNTIF(ex_id,A2197)&gt;1,"ERRO: ID do registro duplicado",IF(NOT(ISNUMBER(H2197)),"ERRO: data realizada ausente ou inválida",IF(AND(ISNUMBER(pcmd_emissao),N(H2197)&gt;N(pcmd_emissao)),"Verificar: realizada após a emissão","OK")))))</f>
        <v/>
      </c>
      <c r="S2197" s="53" t="n"/>
    </row>
    <row r="2198">
      <c r="A2198" s="25" t="n"/>
      <c r="B2198" s="29" t="n"/>
      <c r="C2198" s="25" t="n"/>
      <c r="D2198" s="23">
        <f>IF(OR(B2198="",C2198=""),"",B2198&amp;"|"&amp;C2198)</f>
        <v/>
      </c>
      <c r="E2198" s="29" t="n"/>
      <c r="F2198" s="52" t="n"/>
      <c r="G2198" s="49" t="n"/>
      <c r="H2198" s="49" t="n"/>
      <c r="I2198" s="30">
        <f>IF(OR(D2198="",NOT(ISNUMBER(G2198))),"",D2198&amp;"|"&amp;YEAR(G2198)&amp;"-"&amp;RIGHT("0"&amp;MONTH(G2198),2)&amp;"-"&amp;RIGHT("0"&amp;DAY(G2198),2))</f>
        <v/>
      </c>
      <c r="J2198" s="52" t="n"/>
      <c r="K2198" s="25" t="n"/>
      <c r="L2198" s="29" t="n"/>
      <c r="M2198" s="25" t="n"/>
      <c r="N2198" s="25" t="n"/>
      <c r="O2198" s="23">
        <f>IF(A2198&amp;B2198&amp;C2198="","",IF(I2198="","Sem vínculo",IF(COUNTIF(oc_chave,I2198)&gt;0,"Vinculada","Previsão não encontrada")))</f>
        <v/>
      </c>
      <c r="P2198" s="39">
        <f>IF(ISNUMBER(H2198),YEAR(H2198),"")</f>
        <v/>
      </c>
      <c r="Q2198" s="23">
        <f>IF(D2198="","",IF(COUNTIF(pl_chave,D2198)&gt;0,"No plano atual","Fora do plano: histórico preservado"))</f>
        <v/>
      </c>
      <c r="R2198" s="23">
        <f>IF(A2198&amp;B2198&amp;C2198="","",IF(A2198="","ERRO: falta ID do registro",IF(COUNTIF(ex_id,A2198)&gt;1,"ERRO: ID do registro duplicado",IF(NOT(ISNUMBER(H2198)),"ERRO: data realizada ausente ou inválida",IF(AND(ISNUMBER(pcmd_emissao),N(H2198)&gt;N(pcmd_emissao)),"Verificar: realizada após a emissão","OK")))))</f>
        <v/>
      </c>
      <c r="S2198" s="53" t="n"/>
    </row>
    <row r="2199">
      <c r="A2199" s="25" t="n"/>
      <c r="B2199" s="29" t="n"/>
      <c r="C2199" s="25" t="n"/>
      <c r="D2199" s="23">
        <f>IF(OR(B2199="",C2199=""),"",B2199&amp;"|"&amp;C2199)</f>
        <v/>
      </c>
      <c r="E2199" s="29" t="n"/>
      <c r="F2199" s="52" t="n"/>
      <c r="G2199" s="49" t="n"/>
      <c r="H2199" s="49" t="n"/>
      <c r="I2199" s="30">
        <f>IF(OR(D2199="",NOT(ISNUMBER(G2199))),"",D2199&amp;"|"&amp;YEAR(G2199)&amp;"-"&amp;RIGHT("0"&amp;MONTH(G2199),2)&amp;"-"&amp;RIGHT("0"&amp;DAY(G2199),2))</f>
        <v/>
      </c>
      <c r="J2199" s="52" t="n"/>
      <c r="K2199" s="25" t="n"/>
      <c r="L2199" s="29" t="n"/>
      <c r="M2199" s="25" t="n"/>
      <c r="N2199" s="25" t="n"/>
      <c r="O2199" s="23">
        <f>IF(A2199&amp;B2199&amp;C2199="","",IF(I2199="","Sem vínculo",IF(COUNTIF(oc_chave,I2199)&gt;0,"Vinculada","Previsão não encontrada")))</f>
        <v/>
      </c>
      <c r="P2199" s="39">
        <f>IF(ISNUMBER(H2199),YEAR(H2199),"")</f>
        <v/>
      </c>
      <c r="Q2199" s="23">
        <f>IF(D2199="","",IF(COUNTIF(pl_chave,D2199)&gt;0,"No plano atual","Fora do plano: histórico preservado"))</f>
        <v/>
      </c>
      <c r="R2199" s="23">
        <f>IF(A2199&amp;B2199&amp;C2199="","",IF(A2199="","ERRO: falta ID do registro",IF(COUNTIF(ex_id,A2199)&gt;1,"ERRO: ID do registro duplicado",IF(NOT(ISNUMBER(H2199)),"ERRO: data realizada ausente ou inválida",IF(AND(ISNUMBER(pcmd_emissao),N(H2199)&gt;N(pcmd_emissao)),"Verificar: realizada após a emissão","OK")))))</f>
        <v/>
      </c>
      <c r="S2199" s="53" t="n"/>
    </row>
    <row r="2200">
      <c r="A2200" s="25" t="n"/>
      <c r="B2200" s="29" t="n"/>
      <c r="C2200" s="25" t="n"/>
      <c r="D2200" s="23">
        <f>IF(OR(B2200="",C2200=""),"",B2200&amp;"|"&amp;C2200)</f>
        <v/>
      </c>
      <c r="E2200" s="29" t="n"/>
      <c r="F2200" s="52" t="n"/>
      <c r="G2200" s="49" t="n"/>
      <c r="H2200" s="49" t="n"/>
      <c r="I2200" s="30">
        <f>IF(OR(D2200="",NOT(ISNUMBER(G2200))),"",D2200&amp;"|"&amp;YEAR(G2200)&amp;"-"&amp;RIGHT("0"&amp;MONTH(G2200),2)&amp;"-"&amp;RIGHT("0"&amp;DAY(G2200),2))</f>
        <v/>
      </c>
      <c r="J2200" s="52" t="n"/>
      <c r="K2200" s="25" t="n"/>
      <c r="L2200" s="29" t="n"/>
      <c r="M2200" s="25" t="n"/>
      <c r="N2200" s="25" t="n"/>
      <c r="O2200" s="23">
        <f>IF(A2200&amp;B2200&amp;C2200="","",IF(I2200="","Sem vínculo",IF(COUNTIF(oc_chave,I2200)&gt;0,"Vinculada","Previsão não encontrada")))</f>
        <v/>
      </c>
      <c r="P2200" s="39">
        <f>IF(ISNUMBER(H2200),YEAR(H2200),"")</f>
        <v/>
      </c>
      <c r="Q2200" s="23">
        <f>IF(D2200="","",IF(COUNTIF(pl_chave,D2200)&gt;0,"No plano atual","Fora do plano: histórico preservado"))</f>
        <v/>
      </c>
      <c r="R2200" s="23">
        <f>IF(A2200&amp;B2200&amp;C2200="","",IF(A2200="","ERRO: falta ID do registro",IF(COUNTIF(ex_id,A2200)&gt;1,"ERRO: ID do registro duplicado",IF(NOT(ISNUMBER(H2200)),"ERRO: data realizada ausente ou inválida",IF(AND(ISNUMBER(pcmd_emissao),N(H2200)&gt;N(pcmd_emissao)),"Verificar: realizada após a emissão","OK")))))</f>
        <v/>
      </c>
      <c r="S2200" s="53" t="n"/>
    </row>
    <row r="2201">
      <c r="A2201" s="25" t="n"/>
      <c r="B2201" s="29" t="n"/>
      <c r="C2201" s="25" t="n"/>
      <c r="D2201" s="23">
        <f>IF(OR(B2201="",C2201=""),"",B2201&amp;"|"&amp;C2201)</f>
        <v/>
      </c>
      <c r="E2201" s="29" t="n"/>
      <c r="F2201" s="52" t="n"/>
      <c r="G2201" s="49" t="n"/>
      <c r="H2201" s="49" t="n"/>
      <c r="I2201" s="30">
        <f>IF(OR(D2201="",NOT(ISNUMBER(G2201))),"",D2201&amp;"|"&amp;YEAR(G2201)&amp;"-"&amp;RIGHT("0"&amp;MONTH(G2201),2)&amp;"-"&amp;RIGHT("0"&amp;DAY(G2201),2))</f>
        <v/>
      </c>
      <c r="J2201" s="52" t="n"/>
      <c r="K2201" s="25" t="n"/>
      <c r="L2201" s="29" t="n"/>
      <c r="M2201" s="25" t="n"/>
      <c r="N2201" s="25" t="n"/>
      <c r="O2201" s="23">
        <f>IF(A2201&amp;B2201&amp;C2201="","",IF(I2201="","Sem vínculo",IF(COUNTIF(oc_chave,I2201)&gt;0,"Vinculada","Previsão não encontrada")))</f>
        <v/>
      </c>
      <c r="P2201" s="39">
        <f>IF(ISNUMBER(H2201),YEAR(H2201),"")</f>
        <v/>
      </c>
      <c r="Q2201" s="23">
        <f>IF(D2201="","",IF(COUNTIF(pl_chave,D2201)&gt;0,"No plano atual","Fora do plano: histórico preservado"))</f>
        <v/>
      </c>
      <c r="R2201" s="23">
        <f>IF(A2201&amp;B2201&amp;C2201="","",IF(A2201="","ERRO: falta ID do registro",IF(COUNTIF(ex_id,A2201)&gt;1,"ERRO: ID do registro duplicado",IF(NOT(ISNUMBER(H2201)),"ERRO: data realizada ausente ou inválida",IF(AND(ISNUMBER(pcmd_emissao),N(H2201)&gt;N(pcmd_emissao)),"Verificar: realizada após a emissão","OK")))))</f>
        <v/>
      </c>
      <c r="S2201" s="53" t="n"/>
    </row>
    <row r="2202">
      <c r="A2202" s="25" t="n"/>
      <c r="B2202" s="29" t="n"/>
      <c r="C2202" s="25" t="n"/>
      <c r="D2202" s="23">
        <f>IF(OR(B2202="",C2202=""),"",B2202&amp;"|"&amp;C2202)</f>
        <v/>
      </c>
      <c r="E2202" s="29" t="n"/>
      <c r="F2202" s="52" t="n"/>
      <c r="G2202" s="49" t="n"/>
      <c r="H2202" s="49" t="n"/>
      <c r="I2202" s="30">
        <f>IF(OR(D2202="",NOT(ISNUMBER(G2202))),"",D2202&amp;"|"&amp;YEAR(G2202)&amp;"-"&amp;RIGHT("0"&amp;MONTH(G2202),2)&amp;"-"&amp;RIGHT("0"&amp;DAY(G2202),2))</f>
        <v/>
      </c>
      <c r="J2202" s="52" t="n"/>
      <c r="K2202" s="25" t="n"/>
      <c r="L2202" s="29" t="n"/>
      <c r="M2202" s="25" t="n"/>
      <c r="N2202" s="25" t="n"/>
      <c r="O2202" s="23">
        <f>IF(A2202&amp;B2202&amp;C2202="","",IF(I2202="","Sem vínculo",IF(COUNTIF(oc_chave,I2202)&gt;0,"Vinculada","Previsão não encontrada")))</f>
        <v/>
      </c>
      <c r="P2202" s="39">
        <f>IF(ISNUMBER(H2202),YEAR(H2202),"")</f>
        <v/>
      </c>
      <c r="Q2202" s="23">
        <f>IF(D2202="","",IF(COUNTIF(pl_chave,D2202)&gt;0,"No plano atual","Fora do plano: histórico preservado"))</f>
        <v/>
      </c>
      <c r="R2202" s="23">
        <f>IF(A2202&amp;B2202&amp;C2202="","",IF(A2202="","ERRO: falta ID do registro",IF(COUNTIF(ex_id,A2202)&gt;1,"ERRO: ID do registro duplicado",IF(NOT(ISNUMBER(H2202)),"ERRO: data realizada ausente ou inválida",IF(AND(ISNUMBER(pcmd_emissao),N(H2202)&gt;N(pcmd_emissao)),"Verificar: realizada após a emissão","OK")))))</f>
        <v/>
      </c>
      <c r="S2202" s="53" t="n"/>
    </row>
    <row r="2203">
      <c r="A2203" s="25" t="n"/>
      <c r="B2203" s="29" t="n"/>
      <c r="C2203" s="25" t="n"/>
      <c r="D2203" s="23">
        <f>IF(OR(B2203="",C2203=""),"",B2203&amp;"|"&amp;C2203)</f>
        <v/>
      </c>
      <c r="E2203" s="29" t="n"/>
      <c r="F2203" s="52" t="n"/>
      <c r="G2203" s="49" t="n"/>
      <c r="H2203" s="49" t="n"/>
      <c r="I2203" s="30">
        <f>IF(OR(D2203="",NOT(ISNUMBER(G2203))),"",D2203&amp;"|"&amp;YEAR(G2203)&amp;"-"&amp;RIGHT("0"&amp;MONTH(G2203),2)&amp;"-"&amp;RIGHT("0"&amp;DAY(G2203),2))</f>
        <v/>
      </c>
      <c r="J2203" s="52" t="n"/>
      <c r="K2203" s="25" t="n"/>
      <c r="L2203" s="29" t="n"/>
      <c r="M2203" s="25" t="n"/>
      <c r="N2203" s="25" t="n"/>
      <c r="O2203" s="23">
        <f>IF(A2203&amp;B2203&amp;C2203="","",IF(I2203="","Sem vínculo",IF(COUNTIF(oc_chave,I2203)&gt;0,"Vinculada","Previsão não encontrada")))</f>
        <v/>
      </c>
      <c r="P2203" s="39">
        <f>IF(ISNUMBER(H2203),YEAR(H2203),"")</f>
        <v/>
      </c>
      <c r="Q2203" s="23">
        <f>IF(D2203="","",IF(COUNTIF(pl_chave,D2203)&gt;0,"No plano atual","Fora do plano: histórico preservado"))</f>
        <v/>
      </c>
      <c r="R2203" s="23">
        <f>IF(A2203&amp;B2203&amp;C2203="","",IF(A2203="","ERRO: falta ID do registro",IF(COUNTIF(ex_id,A2203)&gt;1,"ERRO: ID do registro duplicado",IF(NOT(ISNUMBER(H2203)),"ERRO: data realizada ausente ou inválida",IF(AND(ISNUMBER(pcmd_emissao),N(H2203)&gt;N(pcmd_emissao)),"Verificar: realizada após a emissão","OK")))))</f>
        <v/>
      </c>
      <c r="S2203" s="53" t="n"/>
    </row>
    <row r="2204">
      <c r="A2204" s="25" t="n"/>
      <c r="B2204" s="29" t="n"/>
      <c r="C2204" s="25" t="n"/>
      <c r="D2204" s="23">
        <f>IF(OR(B2204="",C2204=""),"",B2204&amp;"|"&amp;C2204)</f>
        <v/>
      </c>
      <c r="E2204" s="29" t="n"/>
      <c r="F2204" s="52" t="n"/>
      <c r="G2204" s="49" t="n"/>
      <c r="H2204" s="49" t="n"/>
      <c r="I2204" s="30">
        <f>IF(OR(D2204="",NOT(ISNUMBER(G2204))),"",D2204&amp;"|"&amp;YEAR(G2204)&amp;"-"&amp;RIGHT("0"&amp;MONTH(G2204),2)&amp;"-"&amp;RIGHT("0"&amp;DAY(G2204),2))</f>
        <v/>
      </c>
      <c r="J2204" s="52" t="n"/>
      <c r="K2204" s="25" t="n"/>
      <c r="L2204" s="29" t="n"/>
      <c r="M2204" s="25" t="n"/>
      <c r="N2204" s="25" t="n"/>
      <c r="O2204" s="23">
        <f>IF(A2204&amp;B2204&amp;C2204="","",IF(I2204="","Sem vínculo",IF(COUNTIF(oc_chave,I2204)&gt;0,"Vinculada","Previsão não encontrada")))</f>
        <v/>
      </c>
      <c r="P2204" s="39">
        <f>IF(ISNUMBER(H2204),YEAR(H2204),"")</f>
        <v/>
      </c>
      <c r="Q2204" s="23">
        <f>IF(D2204="","",IF(COUNTIF(pl_chave,D2204)&gt;0,"No plano atual","Fora do plano: histórico preservado"))</f>
        <v/>
      </c>
      <c r="R2204" s="23">
        <f>IF(A2204&amp;B2204&amp;C2204="","",IF(A2204="","ERRO: falta ID do registro",IF(COUNTIF(ex_id,A2204)&gt;1,"ERRO: ID do registro duplicado",IF(NOT(ISNUMBER(H2204)),"ERRO: data realizada ausente ou inválida",IF(AND(ISNUMBER(pcmd_emissao),N(H2204)&gt;N(pcmd_emissao)),"Verificar: realizada após a emissão","OK")))))</f>
        <v/>
      </c>
      <c r="S2204" s="53" t="n"/>
    </row>
    <row r="2205">
      <c r="A2205" s="25" t="n"/>
      <c r="B2205" s="29" t="n"/>
      <c r="C2205" s="25" t="n"/>
      <c r="D2205" s="23">
        <f>IF(OR(B2205="",C2205=""),"",B2205&amp;"|"&amp;C2205)</f>
        <v/>
      </c>
      <c r="E2205" s="29" t="n"/>
      <c r="F2205" s="52" t="n"/>
      <c r="G2205" s="49" t="n"/>
      <c r="H2205" s="49" t="n"/>
      <c r="I2205" s="30">
        <f>IF(OR(D2205="",NOT(ISNUMBER(G2205))),"",D2205&amp;"|"&amp;YEAR(G2205)&amp;"-"&amp;RIGHT("0"&amp;MONTH(G2205),2)&amp;"-"&amp;RIGHT("0"&amp;DAY(G2205),2))</f>
        <v/>
      </c>
      <c r="J2205" s="52" t="n"/>
      <c r="K2205" s="25" t="n"/>
      <c r="L2205" s="29" t="n"/>
      <c r="M2205" s="25" t="n"/>
      <c r="N2205" s="25" t="n"/>
      <c r="O2205" s="23">
        <f>IF(A2205&amp;B2205&amp;C2205="","",IF(I2205="","Sem vínculo",IF(COUNTIF(oc_chave,I2205)&gt;0,"Vinculada","Previsão não encontrada")))</f>
        <v/>
      </c>
      <c r="P2205" s="39">
        <f>IF(ISNUMBER(H2205),YEAR(H2205),"")</f>
        <v/>
      </c>
      <c r="Q2205" s="23">
        <f>IF(D2205="","",IF(COUNTIF(pl_chave,D2205)&gt;0,"No plano atual","Fora do plano: histórico preservado"))</f>
        <v/>
      </c>
      <c r="R2205" s="23">
        <f>IF(A2205&amp;B2205&amp;C2205="","",IF(A2205="","ERRO: falta ID do registro",IF(COUNTIF(ex_id,A2205)&gt;1,"ERRO: ID do registro duplicado",IF(NOT(ISNUMBER(H2205)),"ERRO: data realizada ausente ou inválida",IF(AND(ISNUMBER(pcmd_emissao),N(H2205)&gt;N(pcmd_emissao)),"Verificar: realizada após a emissão","OK")))))</f>
        <v/>
      </c>
      <c r="S2205" s="53" t="n"/>
    </row>
    <row r="2206">
      <c r="A2206" s="25" t="n"/>
      <c r="B2206" s="29" t="n"/>
      <c r="C2206" s="25" t="n"/>
      <c r="D2206" s="23">
        <f>IF(OR(B2206="",C2206=""),"",B2206&amp;"|"&amp;C2206)</f>
        <v/>
      </c>
      <c r="E2206" s="29" t="n"/>
      <c r="F2206" s="52" t="n"/>
      <c r="G2206" s="49" t="n"/>
      <c r="H2206" s="49" t="n"/>
      <c r="I2206" s="30">
        <f>IF(OR(D2206="",NOT(ISNUMBER(G2206))),"",D2206&amp;"|"&amp;YEAR(G2206)&amp;"-"&amp;RIGHT("0"&amp;MONTH(G2206),2)&amp;"-"&amp;RIGHT("0"&amp;DAY(G2206),2))</f>
        <v/>
      </c>
      <c r="J2206" s="52" t="n"/>
      <c r="K2206" s="25" t="n"/>
      <c r="L2206" s="29" t="n"/>
      <c r="M2206" s="25" t="n"/>
      <c r="N2206" s="25" t="n"/>
      <c r="O2206" s="23">
        <f>IF(A2206&amp;B2206&amp;C2206="","",IF(I2206="","Sem vínculo",IF(COUNTIF(oc_chave,I2206)&gt;0,"Vinculada","Previsão não encontrada")))</f>
        <v/>
      </c>
      <c r="P2206" s="39">
        <f>IF(ISNUMBER(H2206),YEAR(H2206),"")</f>
        <v/>
      </c>
      <c r="Q2206" s="23">
        <f>IF(D2206="","",IF(COUNTIF(pl_chave,D2206)&gt;0,"No plano atual","Fora do plano: histórico preservado"))</f>
        <v/>
      </c>
      <c r="R2206" s="23">
        <f>IF(A2206&amp;B2206&amp;C2206="","",IF(A2206="","ERRO: falta ID do registro",IF(COUNTIF(ex_id,A2206)&gt;1,"ERRO: ID do registro duplicado",IF(NOT(ISNUMBER(H2206)),"ERRO: data realizada ausente ou inválida",IF(AND(ISNUMBER(pcmd_emissao),N(H2206)&gt;N(pcmd_emissao)),"Verificar: realizada após a emissão","OK")))))</f>
        <v/>
      </c>
      <c r="S2206" s="53" t="n"/>
    </row>
    <row r="2207">
      <c r="A2207" s="25" t="n"/>
      <c r="B2207" s="29" t="n"/>
      <c r="C2207" s="25" t="n"/>
      <c r="D2207" s="23">
        <f>IF(OR(B2207="",C2207=""),"",B2207&amp;"|"&amp;C2207)</f>
        <v/>
      </c>
      <c r="E2207" s="29" t="n"/>
      <c r="F2207" s="52" t="n"/>
      <c r="G2207" s="49" t="n"/>
      <c r="H2207" s="49" t="n"/>
      <c r="I2207" s="30">
        <f>IF(OR(D2207="",NOT(ISNUMBER(G2207))),"",D2207&amp;"|"&amp;YEAR(G2207)&amp;"-"&amp;RIGHT("0"&amp;MONTH(G2207),2)&amp;"-"&amp;RIGHT("0"&amp;DAY(G2207),2))</f>
        <v/>
      </c>
      <c r="J2207" s="52" t="n"/>
      <c r="K2207" s="25" t="n"/>
      <c r="L2207" s="29" t="n"/>
      <c r="M2207" s="25" t="n"/>
      <c r="N2207" s="25" t="n"/>
      <c r="O2207" s="23">
        <f>IF(A2207&amp;B2207&amp;C2207="","",IF(I2207="","Sem vínculo",IF(COUNTIF(oc_chave,I2207)&gt;0,"Vinculada","Previsão não encontrada")))</f>
        <v/>
      </c>
      <c r="P2207" s="39">
        <f>IF(ISNUMBER(H2207),YEAR(H2207),"")</f>
        <v/>
      </c>
      <c r="Q2207" s="23">
        <f>IF(D2207="","",IF(COUNTIF(pl_chave,D2207)&gt;0,"No plano atual","Fora do plano: histórico preservado"))</f>
        <v/>
      </c>
      <c r="R2207" s="23">
        <f>IF(A2207&amp;B2207&amp;C2207="","",IF(A2207="","ERRO: falta ID do registro",IF(COUNTIF(ex_id,A2207)&gt;1,"ERRO: ID do registro duplicado",IF(NOT(ISNUMBER(H2207)),"ERRO: data realizada ausente ou inválida",IF(AND(ISNUMBER(pcmd_emissao),N(H2207)&gt;N(pcmd_emissao)),"Verificar: realizada após a emissão","OK")))))</f>
        <v/>
      </c>
      <c r="S2207" s="53" t="n"/>
    </row>
    <row r="2208">
      <c r="A2208" s="25" t="n"/>
      <c r="B2208" s="29" t="n"/>
      <c r="C2208" s="25" t="n"/>
      <c r="D2208" s="23">
        <f>IF(OR(B2208="",C2208=""),"",B2208&amp;"|"&amp;C2208)</f>
        <v/>
      </c>
      <c r="E2208" s="29" t="n"/>
      <c r="F2208" s="52" t="n"/>
      <c r="G2208" s="49" t="n"/>
      <c r="H2208" s="49" t="n"/>
      <c r="I2208" s="30">
        <f>IF(OR(D2208="",NOT(ISNUMBER(G2208))),"",D2208&amp;"|"&amp;YEAR(G2208)&amp;"-"&amp;RIGHT("0"&amp;MONTH(G2208),2)&amp;"-"&amp;RIGHT("0"&amp;DAY(G2208),2))</f>
        <v/>
      </c>
      <c r="J2208" s="52" t="n"/>
      <c r="K2208" s="25" t="n"/>
      <c r="L2208" s="29" t="n"/>
      <c r="M2208" s="25" t="n"/>
      <c r="N2208" s="25" t="n"/>
      <c r="O2208" s="23">
        <f>IF(A2208&amp;B2208&amp;C2208="","",IF(I2208="","Sem vínculo",IF(COUNTIF(oc_chave,I2208)&gt;0,"Vinculada","Previsão não encontrada")))</f>
        <v/>
      </c>
      <c r="P2208" s="39">
        <f>IF(ISNUMBER(H2208),YEAR(H2208),"")</f>
        <v/>
      </c>
      <c r="Q2208" s="23">
        <f>IF(D2208="","",IF(COUNTIF(pl_chave,D2208)&gt;0,"No plano atual","Fora do plano: histórico preservado"))</f>
        <v/>
      </c>
      <c r="R2208" s="23">
        <f>IF(A2208&amp;B2208&amp;C2208="","",IF(A2208="","ERRO: falta ID do registro",IF(COUNTIF(ex_id,A2208)&gt;1,"ERRO: ID do registro duplicado",IF(NOT(ISNUMBER(H2208)),"ERRO: data realizada ausente ou inválida",IF(AND(ISNUMBER(pcmd_emissao),N(H2208)&gt;N(pcmd_emissao)),"Verificar: realizada após a emissão","OK")))))</f>
        <v/>
      </c>
      <c r="S2208" s="53" t="n"/>
    </row>
    <row r="2209">
      <c r="A2209" s="25" t="n"/>
      <c r="B2209" s="29" t="n"/>
      <c r="C2209" s="25" t="n"/>
      <c r="D2209" s="23">
        <f>IF(OR(B2209="",C2209=""),"",B2209&amp;"|"&amp;C2209)</f>
        <v/>
      </c>
      <c r="E2209" s="29" t="n"/>
      <c r="F2209" s="52" t="n"/>
      <c r="G2209" s="49" t="n"/>
      <c r="H2209" s="49" t="n"/>
      <c r="I2209" s="30">
        <f>IF(OR(D2209="",NOT(ISNUMBER(G2209))),"",D2209&amp;"|"&amp;YEAR(G2209)&amp;"-"&amp;RIGHT("0"&amp;MONTH(G2209),2)&amp;"-"&amp;RIGHT("0"&amp;DAY(G2209),2))</f>
        <v/>
      </c>
      <c r="J2209" s="52" t="n"/>
      <c r="K2209" s="25" t="n"/>
      <c r="L2209" s="29" t="n"/>
      <c r="M2209" s="25" t="n"/>
      <c r="N2209" s="25" t="n"/>
      <c r="O2209" s="23">
        <f>IF(A2209&amp;B2209&amp;C2209="","",IF(I2209="","Sem vínculo",IF(COUNTIF(oc_chave,I2209)&gt;0,"Vinculada","Previsão não encontrada")))</f>
        <v/>
      </c>
      <c r="P2209" s="39">
        <f>IF(ISNUMBER(H2209),YEAR(H2209),"")</f>
        <v/>
      </c>
      <c r="Q2209" s="23">
        <f>IF(D2209="","",IF(COUNTIF(pl_chave,D2209)&gt;0,"No plano atual","Fora do plano: histórico preservado"))</f>
        <v/>
      </c>
      <c r="R2209" s="23">
        <f>IF(A2209&amp;B2209&amp;C2209="","",IF(A2209="","ERRO: falta ID do registro",IF(COUNTIF(ex_id,A2209)&gt;1,"ERRO: ID do registro duplicado",IF(NOT(ISNUMBER(H2209)),"ERRO: data realizada ausente ou inválida",IF(AND(ISNUMBER(pcmd_emissao),N(H2209)&gt;N(pcmd_emissao)),"Verificar: realizada após a emissão","OK")))))</f>
        <v/>
      </c>
      <c r="S2209" s="53" t="n"/>
    </row>
    <row r="2210">
      <c r="A2210" s="25" t="n"/>
      <c r="B2210" s="29" t="n"/>
      <c r="C2210" s="25" t="n"/>
      <c r="D2210" s="23">
        <f>IF(OR(B2210="",C2210=""),"",B2210&amp;"|"&amp;C2210)</f>
        <v/>
      </c>
      <c r="E2210" s="29" t="n"/>
      <c r="F2210" s="52" t="n"/>
      <c r="G2210" s="49" t="n"/>
      <c r="H2210" s="49" t="n"/>
      <c r="I2210" s="30">
        <f>IF(OR(D2210="",NOT(ISNUMBER(G2210))),"",D2210&amp;"|"&amp;YEAR(G2210)&amp;"-"&amp;RIGHT("0"&amp;MONTH(G2210),2)&amp;"-"&amp;RIGHT("0"&amp;DAY(G2210),2))</f>
        <v/>
      </c>
      <c r="J2210" s="52" t="n"/>
      <c r="K2210" s="25" t="n"/>
      <c r="L2210" s="29" t="n"/>
      <c r="M2210" s="25" t="n"/>
      <c r="N2210" s="25" t="n"/>
      <c r="O2210" s="23">
        <f>IF(A2210&amp;B2210&amp;C2210="","",IF(I2210="","Sem vínculo",IF(COUNTIF(oc_chave,I2210)&gt;0,"Vinculada","Previsão não encontrada")))</f>
        <v/>
      </c>
      <c r="P2210" s="39">
        <f>IF(ISNUMBER(H2210),YEAR(H2210),"")</f>
        <v/>
      </c>
      <c r="Q2210" s="23">
        <f>IF(D2210="","",IF(COUNTIF(pl_chave,D2210)&gt;0,"No plano atual","Fora do plano: histórico preservado"))</f>
        <v/>
      </c>
      <c r="R2210" s="23">
        <f>IF(A2210&amp;B2210&amp;C2210="","",IF(A2210="","ERRO: falta ID do registro",IF(COUNTIF(ex_id,A2210)&gt;1,"ERRO: ID do registro duplicado",IF(NOT(ISNUMBER(H2210)),"ERRO: data realizada ausente ou inválida",IF(AND(ISNUMBER(pcmd_emissao),N(H2210)&gt;N(pcmd_emissao)),"Verificar: realizada após a emissão","OK")))))</f>
        <v/>
      </c>
      <c r="S2210" s="53" t="n"/>
    </row>
    <row r="2211">
      <c r="A2211" s="25" t="n"/>
      <c r="B2211" s="29" t="n"/>
      <c r="C2211" s="25" t="n"/>
      <c r="D2211" s="23">
        <f>IF(OR(B2211="",C2211=""),"",B2211&amp;"|"&amp;C2211)</f>
        <v/>
      </c>
      <c r="E2211" s="29" t="n"/>
      <c r="F2211" s="52" t="n"/>
      <c r="G2211" s="49" t="n"/>
      <c r="H2211" s="49" t="n"/>
      <c r="I2211" s="30">
        <f>IF(OR(D2211="",NOT(ISNUMBER(G2211))),"",D2211&amp;"|"&amp;YEAR(G2211)&amp;"-"&amp;RIGHT("0"&amp;MONTH(G2211),2)&amp;"-"&amp;RIGHT("0"&amp;DAY(G2211),2))</f>
        <v/>
      </c>
      <c r="J2211" s="52" t="n"/>
      <c r="K2211" s="25" t="n"/>
      <c r="L2211" s="29" t="n"/>
      <c r="M2211" s="25" t="n"/>
      <c r="N2211" s="25" t="n"/>
      <c r="O2211" s="23">
        <f>IF(A2211&amp;B2211&amp;C2211="","",IF(I2211="","Sem vínculo",IF(COUNTIF(oc_chave,I2211)&gt;0,"Vinculada","Previsão não encontrada")))</f>
        <v/>
      </c>
      <c r="P2211" s="39">
        <f>IF(ISNUMBER(H2211),YEAR(H2211),"")</f>
        <v/>
      </c>
      <c r="Q2211" s="23">
        <f>IF(D2211="","",IF(COUNTIF(pl_chave,D2211)&gt;0,"No plano atual","Fora do plano: histórico preservado"))</f>
        <v/>
      </c>
      <c r="R2211" s="23">
        <f>IF(A2211&amp;B2211&amp;C2211="","",IF(A2211="","ERRO: falta ID do registro",IF(COUNTIF(ex_id,A2211)&gt;1,"ERRO: ID do registro duplicado",IF(NOT(ISNUMBER(H2211)),"ERRO: data realizada ausente ou inválida",IF(AND(ISNUMBER(pcmd_emissao),N(H2211)&gt;N(pcmd_emissao)),"Verificar: realizada após a emissão","OK")))))</f>
        <v/>
      </c>
      <c r="S2211" s="53" t="n"/>
    </row>
    <row r="2212">
      <c r="A2212" s="25" t="n"/>
      <c r="B2212" s="29" t="n"/>
      <c r="C2212" s="25" t="n"/>
      <c r="D2212" s="23">
        <f>IF(OR(B2212="",C2212=""),"",B2212&amp;"|"&amp;C2212)</f>
        <v/>
      </c>
      <c r="E2212" s="29" t="n"/>
      <c r="F2212" s="52" t="n"/>
      <c r="G2212" s="49" t="n"/>
      <c r="H2212" s="49" t="n"/>
      <c r="I2212" s="30">
        <f>IF(OR(D2212="",NOT(ISNUMBER(G2212))),"",D2212&amp;"|"&amp;YEAR(G2212)&amp;"-"&amp;RIGHT("0"&amp;MONTH(G2212),2)&amp;"-"&amp;RIGHT("0"&amp;DAY(G2212),2))</f>
        <v/>
      </c>
      <c r="J2212" s="52" t="n"/>
      <c r="K2212" s="25" t="n"/>
      <c r="L2212" s="29" t="n"/>
      <c r="M2212" s="25" t="n"/>
      <c r="N2212" s="25" t="n"/>
      <c r="O2212" s="23">
        <f>IF(A2212&amp;B2212&amp;C2212="","",IF(I2212="","Sem vínculo",IF(COUNTIF(oc_chave,I2212)&gt;0,"Vinculada","Previsão não encontrada")))</f>
        <v/>
      </c>
      <c r="P2212" s="39">
        <f>IF(ISNUMBER(H2212),YEAR(H2212),"")</f>
        <v/>
      </c>
      <c r="Q2212" s="23">
        <f>IF(D2212="","",IF(COUNTIF(pl_chave,D2212)&gt;0,"No plano atual","Fora do plano: histórico preservado"))</f>
        <v/>
      </c>
      <c r="R2212" s="23">
        <f>IF(A2212&amp;B2212&amp;C2212="","",IF(A2212="","ERRO: falta ID do registro",IF(COUNTIF(ex_id,A2212)&gt;1,"ERRO: ID do registro duplicado",IF(NOT(ISNUMBER(H2212)),"ERRO: data realizada ausente ou inválida",IF(AND(ISNUMBER(pcmd_emissao),N(H2212)&gt;N(pcmd_emissao)),"Verificar: realizada após a emissão","OK")))))</f>
        <v/>
      </c>
      <c r="S2212" s="53" t="n"/>
    </row>
    <row r="2213">
      <c r="A2213" s="25" t="n"/>
      <c r="B2213" s="29" t="n"/>
      <c r="C2213" s="25" t="n"/>
      <c r="D2213" s="23">
        <f>IF(OR(B2213="",C2213=""),"",B2213&amp;"|"&amp;C2213)</f>
        <v/>
      </c>
      <c r="E2213" s="29" t="n"/>
      <c r="F2213" s="52" t="n"/>
      <c r="G2213" s="49" t="n"/>
      <c r="H2213" s="49" t="n"/>
      <c r="I2213" s="30">
        <f>IF(OR(D2213="",NOT(ISNUMBER(G2213))),"",D2213&amp;"|"&amp;YEAR(G2213)&amp;"-"&amp;RIGHT("0"&amp;MONTH(G2213),2)&amp;"-"&amp;RIGHT("0"&amp;DAY(G2213),2))</f>
        <v/>
      </c>
      <c r="J2213" s="52" t="n"/>
      <c r="K2213" s="25" t="n"/>
      <c r="L2213" s="29" t="n"/>
      <c r="M2213" s="25" t="n"/>
      <c r="N2213" s="25" t="n"/>
      <c r="O2213" s="23">
        <f>IF(A2213&amp;B2213&amp;C2213="","",IF(I2213="","Sem vínculo",IF(COUNTIF(oc_chave,I2213)&gt;0,"Vinculada","Previsão não encontrada")))</f>
        <v/>
      </c>
      <c r="P2213" s="39">
        <f>IF(ISNUMBER(H2213),YEAR(H2213),"")</f>
        <v/>
      </c>
      <c r="Q2213" s="23">
        <f>IF(D2213="","",IF(COUNTIF(pl_chave,D2213)&gt;0,"No plano atual","Fora do plano: histórico preservado"))</f>
        <v/>
      </c>
      <c r="R2213" s="23">
        <f>IF(A2213&amp;B2213&amp;C2213="","",IF(A2213="","ERRO: falta ID do registro",IF(COUNTIF(ex_id,A2213)&gt;1,"ERRO: ID do registro duplicado",IF(NOT(ISNUMBER(H2213)),"ERRO: data realizada ausente ou inválida",IF(AND(ISNUMBER(pcmd_emissao),N(H2213)&gt;N(pcmd_emissao)),"Verificar: realizada após a emissão","OK")))))</f>
        <v/>
      </c>
      <c r="S2213" s="53" t="n"/>
    </row>
    <row r="2214">
      <c r="A2214" s="25" t="n"/>
      <c r="B2214" s="29" t="n"/>
      <c r="C2214" s="25" t="n"/>
      <c r="D2214" s="23">
        <f>IF(OR(B2214="",C2214=""),"",B2214&amp;"|"&amp;C2214)</f>
        <v/>
      </c>
      <c r="E2214" s="29" t="n"/>
      <c r="F2214" s="52" t="n"/>
      <c r="G2214" s="49" t="n"/>
      <c r="H2214" s="49" t="n"/>
      <c r="I2214" s="30">
        <f>IF(OR(D2214="",NOT(ISNUMBER(G2214))),"",D2214&amp;"|"&amp;YEAR(G2214)&amp;"-"&amp;RIGHT("0"&amp;MONTH(G2214),2)&amp;"-"&amp;RIGHT("0"&amp;DAY(G2214),2))</f>
        <v/>
      </c>
      <c r="J2214" s="52" t="n"/>
      <c r="K2214" s="25" t="n"/>
      <c r="L2214" s="29" t="n"/>
      <c r="M2214" s="25" t="n"/>
      <c r="N2214" s="25" t="n"/>
      <c r="O2214" s="23">
        <f>IF(A2214&amp;B2214&amp;C2214="","",IF(I2214="","Sem vínculo",IF(COUNTIF(oc_chave,I2214)&gt;0,"Vinculada","Previsão não encontrada")))</f>
        <v/>
      </c>
      <c r="P2214" s="39">
        <f>IF(ISNUMBER(H2214),YEAR(H2214),"")</f>
        <v/>
      </c>
      <c r="Q2214" s="23">
        <f>IF(D2214="","",IF(COUNTIF(pl_chave,D2214)&gt;0,"No plano atual","Fora do plano: histórico preservado"))</f>
        <v/>
      </c>
      <c r="R2214" s="23">
        <f>IF(A2214&amp;B2214&amp;C2214="","",IF(A2214="","ERRO: falta ID do registro",IF(COUNTIF(ex_id,A2214)&gt;1,"ERRO: ID do registro duplicado",IF(NOT(ISNUMBER(H2214)),"ERRO: data realizada ausente ou inválida",IF(AND(ISNUMBER(pcmd_emissao),N(H2214)&gt;N(pcmd_emissao)),"Verificar: realizada após a emissão","OK")))))</f>
        <v/>
      </c>
      <c r="S2214" s="53" t="n"/>
    </row>
    <row r="2215">
      <c r="A2215" s="25" t="n"/>
      <c r="B2215" s="29" t="n"/>
      <c r="C2215" s="25" t="n"/>
      <c r="D2215" s="23">
        <f>IF(OR(B2215="",C2215=""),"",B2215&amp;"|"&amp;C2215)</f>
        <v/>
      </c>
      <c r="E2215" s="29" t="n"/>
      <c r="F2215" s="52" t="n"/>
      <c r="G2215" s="49" t="n"/>
      <c r="H2215" s="49" t="n"/>
      <c r="I2215" s="30">
        <f>IF(OR(D2215="",NOT(ISNUMBER(G2215))),"",D2215&amp;"|"&amp;YEAR(G2215)&amp;"-"&amp;RIGHT("0"&amp;MONTH(G2215),2)&amp;"-"&amp;RIGHT("0"&amp;DAY(G2215),2))</f>
        <v/>
      </c>
      <c r="J2215" s="52" t="n"/>
      <c r="K2215" s="25" t="n"/>
      <c r="L2215" s="29" t="n"/>
      <c r="M2215" s="25" t="n"/>
      <c r="N2215" s="25" t="n"/>
      <c r="O2215" s="23">
        <f>IF(A2215&amp;B2215&amp;C2215="","",IF(I2215="","Sem vínculo",IF(COUNTIF(oc_chave,I2215)&gt;0,"Vinculada","Previsão não encontrada")))</f>
        <v/>
      </c>
      <c r="P2215" s="39">
        <f>IF(ISNUMBER(H2215),YEAR(H2215),"")</f>
        <v/>
      </c>
      <c r="Q2215" s="23">
        <f>IF(D2215="","",IF(COUNTIF(pl_chave,D2215)&gt;0,"No plano atual","Fora do plano: histórico preservado"))</f>
        <v/>
      </c>
      <c r="R2215" s="23">
        <f>IF(A2215&amp;B2215&amp;C2215="","",IF(A2215="","ERRO: falta ID do registro",IF(COUNTIF(ex_id,A2215)&gt;1,"ERRO: ID do registro duplicado",IF(NOT(ISNUMBER(H2215)),"ERRO: data realizada ausente ou inválida",IF(AND(ISNUMBER(pcmd_emissao),N(H2215)&gt;N(pcmd_emissao)),"Verificar: realizada após a emissão","OK")))))</f>
        <v/>
      </c>
      <c r="S2215" s="53" t="n"/>
    </row>
    <row r="2216">
      <c r="A2216" s="25" t="n"/>
      <c r="B2216" s="29" t="n"/>
      <c r="C2216" s="25" t="n"/>
      <c r="D2216" s="23">
        <f>IF(OR(B2216="",C2216=""),"",B2216&amp;"|"&amp;C2216)</f>
        <v/>
      </c>
      <c r="E2216" s="29" t="n"/>
      <c r="F2216" s="52" t="n"/>
      <c r="G2216" s="49" t="n"/>
      <c r="H2216" s="49" t="n"/>
      <c r="I2216" s="30">
        <f>IF(OR(D2216="",NOT(ISNUMBER(G2216))),"",D2216&amp;"|"&amp;YEAR(G2216)&amp;"-"&amp;RIGHT("0"&amp;MONTH(G2216),2)&amp;"-"&amp;RIGHT("0"&amp;DAY(G2216),2))</f>
        <v/>
      </c>
      <c r="J2216" s="52" t="n"/>
      <c r="K2216" s="25" t="n"/>
      <c r="L2216" s="29" t="n"/>
      <c r="M2216" s="25" t="n"/>
      <c r="N2216" s="25" t="n"/>
      <c r="O2216" s="23">
        <f>IF(A2216&amp;B2216&amp;C2216="","",IF(I2216="","Sem vínculo",IF(COUNTIF(oc_chave,I2216)&gt;0,"Vinculada","Previsão não encontrada")))</f>
        <v/>
      </c>
      <c r="P2216" s="39">
        <f>IF(ISNUMBER(H2216),YEAR(H2216),"")</f>
        <v/>
      </c>
      <c r="Q2216" s="23">
        <f>IF(D2216="","",IF(COUNTIF(pl_chave,D2216)&gt;0,"No plano atual","Fora do plano: histórico preservado"))</f>
        <v/>
      </c>
      <c r="R2216" s="23">
        <f>IF(A2216&amp;B2216&amp;C2216="","",IF(A2216="","ERRO: falta ID do registro",IF(COUNTIF(ex_id,A2216)&gt;1,"ERRO: ID do registro duplicado",IF(NOT(ISNUMBER(H2216)),"ERRO: data realizada ausente ou inválida",IF(AND(ISNUMBER(pcmd_emissao),N(H2216)&gt;N(pcmd_emissao)),"Verificar: realizada após a emissão","OK")))))</f>
        <v/>
      </c>
      <c r="S2216" s="53" t="n"/>
    </row>
    <row r="2217">
      <c r="A2217" s="25" t="n"/>
      <c r="B2217" s="29" t="n"/>
      <c r="C2217" s="25" t="n"/>
      <c r="D2217" s="23">
        <f>IF(OR(B2217="",C2217=""),"",B2217&amp;"|"&amp;C2217)</f>
        <v/>
      </c>
      <c r="E2217" s="29" t="n"/>
      <c r="F2217" s="52" t="n"/>
      <c r="G2217" s="49" t="n"/>
      <c r="H2217" s="49" t="n"/>
      <c r="I2217" s="30">
        <f>IF(OR(D2217="",NOT(ISNUMBER(G2217))),"",D2217&amp;"|"&amp;YEAR(G2217)&amp;"-"&amp;RIGHT("0"&amp;MONTH(G2217),2)&amp;"-"&amp;RIGHT("0"&amp;DAY(G2217),2))</f>
        <v/>
      </c>
      <c r="J2217" s="52" t="n"/>
      <c r="K2217" s="25" t="n"/>
      <c r="L2217" s="29" t="n"/>
      <c r="M2217" s="25" t="n"/>
      <c r="N2217" s="25" t="n"/>
      <c r="O2217" s="23">
        <f>IF(A2217&amp;B2217&amp;C2217="","",IF(I2217="","Sem vínculo",IF(COUNTIF(oc_chave,I2217)&gt;0,"Vinculada","Previsão não encontrada")))</f>
        <v/>
      </c>
      <c r="P2217" s="39">
        <f>IF(ISNUMBER(H2217),YEAR(H2217),"")</f>
        <v/>
      </c>
      <c r="Q2217" s="23">
        <f>IF(D2217="","",IF(COUNTIF(pl_chave,D2217)&gt;0,"No plano atual","Fora do plano: histórico preservado"))</f>
        <v/>
      </c>
      <c r="R2217" s="23">
        <f>IF(A2217&amp;B2217&amp;C2217="","",IF(A2217="","ERRO: falta ID do registro",IF(COUNTIF(ex_id,A2217)&gt;1,"ERRO: ID do registro duplicado",IF(NOT(ISNUMBER(H2217)),"ERRO: data realizada ausente ou inválida",IF(AND(ISNUMBER(pcmd_emissao),N(H2217)&gt;N(pcmd_emissao)),"Verificar: realizada após a emissão","OK")))))</f>
        <v/>
      </c>
      <c r="S2217" s="53" t="n"/>
    </row>
    <row r="2218">
      <c r="A2218" s="25" t="n"/>
      <c r="B2218" s="29" t="n"/>
      <c r="C2218" s="25" t="n"/>
      <c r="D2218" s="23">
        <f>IF(OR(B2218="",C2218=""),"",B2218&amp;"|"&amp;C2218)</f>
        <v/>
      </c>
      <c r="E2218" s="29" t="n"/>
      <c r="F2218" s="52" t="n"/>
      <c r="G2218" s="49" t="n"/>
      <c r="H2218" s="49" t="n"/>
      <c r="I2218" s="30">
        <f>IF(OR(D2218="",NOT(ISNUMBER(G2218))),"",D2218&amp;"|"&amp;YEAR(G2218)&amp;"-"&amp;RIGHT("0"&amp;MONTH(G2218),2)&amp;"-"&amp;RIGHT("0"&amp;DAY(G2218),2))</f>
        <v/>
      </c>
      <c r="J2218" s="52" t="n"/>
      <c r="K2218" s="25" t="n"/>
      <c r="L2218" s="29" t="n"/>
      <c r="M2218" s="25" t="n"/>
      <c r="N2218" s="25" t="n"/>
      <c r="O2218" s="23">
        <f>IF(A2218&amp;B2218&amp;C2218="","",IF(I2218="","Sem vínculo",IF(COUNTIF(oc_chave,I2218)&gt;0,"Vinculada","Previsão não encontrada")))</f>
        <v/>
      </c>
      <c r="P2218" s="39">
        <f>IF(ISNUMBER(H2218),YEAR(H2218),"")</f>
        <v/>
      </c>
      <c r="Q2218" s="23">
        <f>IF(D2218="","",IF(COUNTIF(pl_chave,D2218)&gt;0,"No plano atual","Fora do plano: histórico preservado"))</f>
        <v/>
      </c>
      <c r="R2218" s="23">
        <f>IF(A2218&amp;B2218&amp;C2218="","",IF(A2218="","ERRO: falta ID do registro",IF(COUNTIF(ex_id,A2218)&gt;1,"ERRO: ID do registro duplicado",IF(NOT(ISNUMBER(H2218)),"ERRO: data realizada ausente ou inválida",IF(AND(ISNUMBER(pcmd_emissao),N(H2218)&gt;N(pcmd_emissao)),"Verificar: realizada após a emissão","OK")))))</f>
        <v/>
      </c>
      <c r="S2218" s="53" t="n"/>
    </row>
    <row r="2219">
      <c r="A2219" s="25" t="n"/>
      <c r="B2219" s="29" t="n"/>
      <c r="C2219" s="25" t="n"/>
      <c r="D2219" s="23">
        <f>IF(OR(B2219="",C2219=""),"",B2219&amp;"|"&amp;C2219)</f>
        <v/>
      </c>
      <c r="E2219" s="29" t="n"/>
      <c r="F2219" s="52" t="n"/>
      <c r="G2219" s="49" t="n"/>
      <c r="H2219" s="49" t="n"/>
      <c r="I2219" s="30">
        <f>IF(OR(D2219="",NOT(ISNUMBER(G2219))),"",D2219&amp;"|"&amp;YEAR(G2219)&amp;"-"&amp;RIGHT("0"&amp;MONTH(G2219),2)&amp;"-"&amp;RIGHT("0"&amp;DAY(G2219),2))</f>
        <v/>
      </c>
      <c r="J2219" s="52" t="n"/>
      <c r="K2219" s="25" t="n"/>
      <c r="L2219" s="29" t="n"/>
      <c r="M2219" s="25" t="n"/>
      <c r="N2219" s="25" t="n"/>
      <c r="O2219" s="23">
        <f>IF(A2219&amp;B2219&amp;C2219="","",IF(I2219="","Sem vínculo",IF(COUNTIF(oc_chave,I2219)&gt;0,"Vinculada","Previsão não encontrada")))</f>
        <v/>
      </c>
      <c r="P2219" s="39">
        <f>IF(ISNUMBER(H2219),YEAR(H2219),"")</f>
        <v/>
      </c>
      <c r="Q2219" s="23">
        <f>IF(D2219="","",IF(COUNTIF(pl_chave,D2219)&gt;0,"No plano atual","Fora do plano: histórico preservado"))</f>
        <v/>
      </c>
      <c r="R2219" s="23">
        <f>IF(A2219&amp;B2219&amp;C2219="","",IF(A2219="","ERRO: falta ID do registro",IF(COUNTIF(ex_id,A2219)&gt;1,"ERRO: ID do registro duplicado",IF(NOT(ISNUMBER(H2219)),"ERRO: data realizada ausente ou inválida",IF(AND(ISNUMBER(pcmd_emissao),N(H2219)&gt;N(pcmd_emissao)),"Verificar: realizada após a emissão","OK")))))</f>
        <v/>
      </c>
      <c r="S2219" s="53" t="n"/>
    </row>
    <row r="2220">
      <c r="A2220" s="25" t="n"/>
      <c r="B2220" s="29" t="n"/>
      <c r="C2220" s="25" t="n"/>
      <c r="D2220" s="23">
        <f>IF(OR(B2220="",C2220=""),"",B2220&amp;"|"&amp;C2220)</f>
        <v/>
      </c>
      <c r="E2220" s="29" t="n"/>
      <c r="F2220" s="52" t="n"/>
      <c r="G2220" s="49" t="n"/>
      <c r="H2220" s="49" t="n"/>
      <c r="I2220" s="30">
        <f>IF(OR(D2220="",NOT(ISNUMBER(G2220))),"",D2220&amp;"|"&amp;YEAR(G2220)&amp;"-"&amp;RIGHT("0"&amp;MONTH(G2220),2)&amp;"-"&amp;RIGHT("0"&amp;DAY(G2220),2))</f>
        <v/>
      </c>
      <c r="J2220" s="52" t="n"/>
      <c r="K2220" s="25" t="n"/>
      <c r="L2220" s="29" t="n"/>
      <c r="M2220" s="25" t="n"/>
      <c r="N2220" s="25" t="n"/>
      <c r="O2220" s="23">
        <f>IF(A2220&amp;B2220&amp;C2220="","",IF(I2220="","Sem vínculo",IF(COUNTIF(oc_chave,I2220)&gt;0,"Vinculada","Previsão não encontrada")))</f>
        <v/>
      </c>
      <c r="P2220" s="39">
        <f>IF(ISNUMBER(H2220),YEAR(H2220),"")</f>
        <v/>
      </c>
      <c r="Q2220" s="23">
        <f>IF(D2220="","",IF(COUNTIF(pl_chave,D2220)&gt;0,"No plano atual","Fora do plano: histórico preservado"))</f>
        <v/>
      </c>
      <c r="R2220" s="23">
        <f>IF(A2220&amp;B2220&amp;C2220="","",IF(A2220="","ERRO: falta ID do registro",IF(COUNTIF(ex_id,A2220)&gt;1,"ERRO: ID do registro duplicado",IF(NOT(ISNUMBER(H2220)),"ERRO: data realizada ausente ou inválida",IF(AND(ISNUMBER(pcmd_emissao),N(H2220)&gt;N(pcmd_emissao)),"Verificar: realizada após a emissão","OK")))))</f>
        <v/>
      </c>
      <c r="S2220" s="53" t="n"/>
    </row>
    <row r="2221">
      <c r="A2221" s="25" t="n"/>
      <c r="B2221" s="29" t="n"/>
      <c r="C2221" s="25" t="n"/>
      <c r="D2221" s="23">
        <f>IF(OR(B2221="",C2221=""),"",B2221&amp;"|"&amp;C2221)</f>
        <v/>
      </c>
      <c r="E2221" s="29" t="n"/>
      <c r="F2221" s="52" t="n"/>
      <c r="G2221" s="49" t="n"/>
      <c r="H2221" s="49" t="n"/>
      <c r="I2221" s="30">
        <f>IF(OR(D2221="",NOT(ISNUMBER(G2221))),"",D2221&amp;"|"&amp;YEAR(G2221)&amp;"-"&amp;RIGHT("0"&amp;MONTH(G2221),2)&amp;"-"&amp;RIGHT("0"&amp;DAY(G2221),2))</f>
        <v/>
      </c>
      <c r="J2221" s="52" t="n"/>
      <c r="K2221" s="25" t="n"/>
      <c r="L2221" s="29" t="n"/>
      <c r="M2221" s="25" t="n"/>
      <c r="N2221" s="25" t="n"/>
      <c r="O2221" s="23">
        <f>IF(A2221&amp;B2221&amp;C2221="","",IF(I2221="","Sem vínculo",IF(COUNTIF(oc_chave,I2221)&gt;0,"Vinculada","Previsão não encontrada")))</f>
        <v/>
      </c>
      <c r="P2221" s="39">
        <f>IF(ISNUMBER(H2221),YEAR(H2221),"")</f>
        <v/>
      </c>
      <c r="Q2221" s="23">
        <f>IF(D2221="","",IF(COUNTIF(pl_chave,D2221)&gt;0,"No plano atual","Fora do plano: histórico preservado"))</f>
        <v/>
      </c>
      <c r="R2221" s="23">
        <f>IF(A2221&amp;B2221&amp;C2221="","",IF(A2221="","ERRO: falta ID do registro",IF(COUNTIF(ex_id,A2221)&gt;1,"ERRO: ID do registro duplicado",IF(NOT(ISNUMBER(H2221)),"ERRO: data realizada ausente ou inválida",IF(AND(ISNUMBER(pcmd_emissao),N(H2221)&gt;N(pcmd_emissao)),"Verificar: realizada após a emissão","OK")))))</f>
        <v/>
      </c>
      <c r="S2221" s="53" t="n"/>
    </row>
    <row r="2222">
      <c r="A2222" s="25" t="n"/>
      <c r="B2222" s="29" t="n"/>
      <c r="C2222" s="25" t="n"/>
      <c r="D2222" s="23">
        <f>IF(OR(B2222="",C2222=""),"",B2222&amp;"|"&amp;C2222)</f>
        <v/>
      </c>
      <c r="E2222" s="29" t="n"/>
      <c r="F2222" s="52" t="n"/>
      <c r="G2222" s="49" t="n"/>
      <c r="H2222" s="49" t="n"/>
      <c r="I2222" s="30">
        <f>IF(OR(D2222="",NOT(ISNUMBER(G2222))),"",D2222&amp;"|"&amp;YEAR(G2222)&amp;"-"&amp;RIGHT("0"&amp;MONTH(G2222),2)&amp;"-"&amp;RIGHT("0"&amp;DAY(G2222),2))</f>
        <v/>
      </c>
      <c r="J2222" s="52" t="n"/>
      <c r="K2222" s="25" t="n"/>
      <c r="L2222" s="29" t="n"/>
      <c r="M2222" s="25" t="n"/>
      <c r="N2222" s="25" t="n"/>
      <c r="O2222" s="23">
        <f>IF(A2222&amp;B2222&amp;C2222="","",IF(I2222="","Sem vínculo",IF(COUNTIF(oc_chave,I2222)&gt;0,"Vinculada","Previsão não encontrada")))</f>
        <v/>
      </c>
      <c r="P2222" s="39">
        <f>IF(ISNUMBER(H2222),YEAR(H2222),"")</f>
        <v/>
      </c>
      <c r="Q2222" s="23">
        <f>IF(D2222="","",IF(COUNTIF(pl_chave,D2222)&gt;0,"No plano atual","Fora do plano: histórico preservado"))</f>
        <v/>
      </c>
      <c r="R2222" s="23">
        <f>IF(A2222&amp;B2222&amp;C2222="","",IF(A2222="","ERRO: falta ID do registro",IF(COUNTIF(ex_id,A2222)&gt;1,"ERRO: ID do registro duplicado",IF(NOT(ISNUMBER(H2222)),"ERRO: data realizada ausente ou inválida",IF(AND(ISNUMBER(pcmd_emissao),N(H2222)&gt;N(pcmd_emissao)),"Verificar: realizada após a emissão","OK")))))</f>
        <v/>
      </c>
      <c r="S2222" s="53" t="n"/>
    </row>
    <row r="2223">
      <c r="A2223" s="25" t="n"/>
      <c r="B2223" s="29" t="n"/>
      <c r="C2223" s="25" t="n"/>
      <c r="D2223" s="23">
        <f>IF(OR(B2223="",C2223=""),"",B2223&amp;"|"&amp;C2223)</f>
        <v/>
      </c>
      <c r="E2223" s="29" t="n"/>
      <c r="F2223" s="52" t="n"/>
      <c r="G2223" s="49" t="n"/>
      <c r="H2223" s="49" t="n"/>
      <c r="I2223" s="30">
        <f>IF(OR(D2223="",NOT(ISNUMBER(G2223))),"",D2223&amp;"|"&amp;YEAR(G2223)&amp;"-"&amp;RIGHT("0"&amp;MONTH(G2223),2)&amp;"-"&amp;RIGHT("0"&amp;DAY(G2223),2))</f>
        <v/>
      </c>
      <c r="J2223" s="52" t="n"/>
      <c r="K2223" s="25" t="n"/>
      <c r="L2223" s="29" t="n"/>
      <c r="M2223" s="25" t="n"/>
      <c r="N2223" s="25" t="n"/>
      <c r="O2223" s="23">
        <f>IF(A2223&amp;B2223&amp;C2223="","",IF(I2223="","Sem vínculo",IF(COUNTIF(oc_chave,I2223)&gt;0,"Vinculada","Previsão não encontrada")))</f>
        <v/>
      </c>
      <c r="P2223" s="39">
        <f>IF(ISNUMBER(H2223),YEAR(H2223),"")</f>
        <v/>
      </c>
      <c r="Q2223" s="23">
        <f>IF(D2223="","",IF(COUNTIF(pl_chave,D2223)&gt;0,"No plano atual","Fora do plano: histórico preservado"))</f>
        <v/>
      </c>
      <c r="R2223" s="23">
        <f>IF(A2223&amp;B2223&amp;C2223="","",IF(A2223="","ERRO: falta ID do registro",IF(COUNTIF(ex_id,A2223)&gt;1,"ERRO: ID do registro duplicado",IF(NOT(ISNUMBER(H2223)),"ERRO: data realizada ausente ou inválida",IF(AND(ISNUMBER(pcmd_emissao),N(H2223)&gt;N(pcmd_emissao)),"Verificar: realizada após a emissão","OK")))))</f>
        <v/>
      </c>
      <c r="S2223" s="53" t="n"/>
    </row>
    <row r="2224">
      <c r="A2224" s="25" t="n"/>
      <c r="B2224" s="29" t="n"/>
      <c r="C2224" s="25" t="n"/>
      <c r="D2224" s="23">
        <f>IF(OR(B2224="",C2224=""),"",B2224&amp;"|"&amp;C2224)</f>
        <v/>
      </c>
      <c r="E2224" s="29" t="n"/>
      <c r="F2224" s="52" t="n"/>
      <c r="G2224" s="49" t="n"/>
      <c r="H2224" s="49" t="n"/>
      <c r="I2224" s="30">
        <f>IF(OR(D2224="",NOT(ISNUMBER(G2224))),"",D2224&amp;"|"&amp;YEAR(G2224)&amp;"-"&amp;RIGHT("0"&amp;MONTH(G2224),2)&amp;"-"&amp;RIGHT("0"&amp;DAY(G2224),2))</f>
        <v/>
      </c>
      <c r="J2224" s="52" t="n"/>
      <c r="K2224" s="25" t="n"/>
      <c r="L2224" s="29" t="n"/>
      <c r="M2224" s="25" t="n"/>
      <c r="N2224" s="25" t="n"/>
      <c r="O2224" s="23">
        <f>IF(A2224&amp;B2224&amp;C2224="","",IF(I2224="","Sem vínculo",IF(COUNTIF(oc_chave,I2224)&gt;0,"Vinculada","Previsão não encontrada")))</f>
        <v/>
      </c>
      <c r="P2224" s="39">
        <f>IF(ISNUMBER(H2224),YEAR(H2224),"")</f>
        <v/>
      </c>
      <c r="Q2224" s="23">
        <f>IF(D2224="","",IF(COUNTIF(pl_chave,D2224)&gt;0,"No plano atual","Fora do plano: histórico preservado"))</f>
        <v/>
      </c>
      <c r="R2224" s="23">
        <f>IF(A2224&amp;B2224&amp;C2224="","",IF(A2224="","ERRO: falta ID do registro",IF(COUNTIF(ex_id,A2224)&gt;1,"ERRO: ID do registro duplicado",IF(NOT(ISNUMBER(H2224)),"ERRO: data realizada ausente ou inválida",IF(AND(ISNUMBER(pcmd_emissao),N(H2224)&gt;N(pcmd_emissao)),"Verificar: realizada após a emissão","OK")))))</f>
        <v/>
      </c>
      <c r="S2224" s="53" t="n"/>
    </row>
    <row r="2225">
      <c r="A2225" s="25" t="n"/>
      <c r="B2225" s="29" t="n"/>
      <c r="C2225" s="25" t="n"/>
      <c r="D2225" s="23">
        <f>IF(OR(B2225="",C2225=""),"",B2225&amp;"|"&amp;C2225)</f>
        <v/>
      </c>
      <c r="E2225" s="29" t="n"/>
      <c r="F2225" s="52" t="n"/>
      <c r="G2225" s="49" t="n"/>
      <c r="H2225" s="49" t="n"/>
      <c r="I2225" s="30">
        <f>IF(OR(D2225="",NOT(ISNUMBER(G2225))),"",D2225&amp;"|"&amp;YEAR(G2225)&amp;"-"&amp;RIGHT("0"&amp;MONTH(G2225),2)&amp;"-"&amp;RIGHT("0"&amp;DAY(G2225),2))</f>
        <v/>
      </c>
      <c r="J2225" s="52" t="n"/>
      <c r="K2225" s="25" t="n"/>
      <c r="L2225" s="29" t="n"/>
      <c r="M2225" s="25" t="n"/>
      <c r="N2225" s="25" t="n"/>
      <c r="O2225" s="23">
        <f>IF(A2225&amp;B2225&amp;C2225="","",IF(I2225="","Sem vínculo",IF(COUNTIF(oc_chave,I2225)&gt;0,"Vinculada","Previsão não encontrada")))</f>
        <v/>
      </c>
      <c r="P2225" s="39">
        <f>IF(ISNUMBER(H2225),YEAR(H2225),"")</f>
        <v/>
      </c>
      <c r="Q2225" s="23">
        <f>IF(D2225="","",IF(COUNTIF(pl_chave,D2225)&gt;0,"No plano atual","Fora do plano: histórico preservado"))</f>
        <v/>
      </c>
      <c r="R2225" s="23">
        <f>IF(A2225&amp;B2225&amp;C2225="","",IF(A2225="","ERRO: falta ID do registro",IF(COUNTIF(ex_id,A2225)&gt;1,"ERRO: ID do registro duplicado",IF(NOT(ISNUMBER(H2225)),"ERRO: data realizada ausente ou inválida",IF(AND(ISNUMBER(pcmd_emissao),N(H2225)&gt;N(pcmd_emissao)),"Verificar: realizada após a emissão","OK")))))</f>
        <v/>
      </c>
      <c r="S2225" s="53" t="n"/>
    </row>
    <row r="2226">
      <c r="A2226" s="25" t="n"/>
      <c r="B2226" s="29" t="n"/>
      <c r="C2226" s="25" t="n"/>
      <c r="D2226" s="23">
        <f>IF(OR(B2226="",C2226=""),"",B2226&amp;"|"&amp;C2226)</f>
        <v/>
      </c>
      <c r="E2226" s="29" t="n"/>
      <c r="F2226" s="52" t="n"/>
      <c r="G2226" s="49" t="n"/>
      <c r="H2226" s="49" t="n"/>
      <c r="I2226" s="30">
        <f>IF(OR(D2226="",NOT(ISNUMBER(G2226))),"",D2226&amp;"|"&amp;YEAR(G2226)&amp;"-"&amp;RIGHT("0"&amp;MONTH(G2226),2)&amp;"-"&amp;RIGHT("0"&amp;DAY(G2226),2))</f>
        <v/>
      </c>
      <c r="J2226" s="52" t="n"/>
      <c r="K2226" s="25" t="n"/>
      <c r="L2226" s="29" t="n"/>
      <c r="M2226" s="25" t="n"/>
      <c r="N2226" s="25" t="n"/>
      <c r="O2226" s="23">
        <f>IF(A2226&amp;B2226&amp;C2226="","",IF(I2226="","Sem vínculo",IF(COUNTIF(oc_chave,I2226)&gt;0,"Vinculada","Previsão não encontrada")))</f>
        <v/>
      </c>
      <c r="P2226" s="39">
        <f>IF(ISNUMBER(H2226),YEAR(H2226),"")</f>
        <v/>
      </c>
      <c r="Q2226" s="23">
        <f>IF(D2226="","",IF(COUNTIF(pl_chave,D2226)&gt;0,"No plano atual","Fora do plano: histórico preservado"))</f>
        <v/>
      </c>
      <c r="R2226" s="23">
        <f>IF(A2226&amp;B2226&amp;C2226="","",IF(A2226="","ERRO: falta ID do registro",IF(COUNTIF(ex_id,A2226)&gt;1,"ERRO: ID do registro duplicado",IF(NOT(ISNUMBER(H2226)),"ERRO: data realizada ausente ou inválida",IF(AND(ISNUMBER(pcmd_emissao),N(H2226)&gt;N(pcmd_emissao)),"Verificar: realizada após a emissão","OK")))))</f>
        <v/>
      </c>
      <c r="S2226" s="53" t="n"/>
    </row>
    <row r="2227">
      <c r="A2227" s="25" t="n"/>
      <c r="B2227" s="29" t="n"/>
      <c r="C2227" s="25" t="n"/>
      <c r="D2227" s="23">
        <f>IF(OR(B2227="",C2227=""),"",B2227&amp;"|"&amp;C2227)</f>
        <v/>
      </c>
      <c r="E2227" s="29" t="n"/>
      <c r="F2227" s="52" t="n"/>
      <c r="G2227" s="49" t="n"/>
      <c r="H2227" s="49" t="n"/>
      <c r="I2227" s="30">
        <f>IF(OR(D2227="",NOT(ISNUMBER(G2227))),"",D2227&amp;"|"&amp;YEAR(G2227)&amp;"-"&amp;RIGHT("0"&amp;MONTH(G2227),2)&amp;"-"&amp;RIGHT("0"&amp;DAY(G2227),2))</f>
        <v/>
      </c>
      <c r="J2227" s="52" t="n"/>
      <c r="K2227" s="25" t="n"/>
      <c r="L2227" s="29" t="n"/>
      <c r="M2227" s="25" t="n"/>
      <c r="N2227" s="25" t="n"/>
      <c r="O2227" s="23">
        <f>IF(A2227&amp;B2227&amp;C2227="","",IF(I2227="","Sem vínculo",IF(COUNTIF(oc_chave,I2227)&gt;0,"Vinculada","Previsão não encontrada")))</f>
        <v/>
      </c>
      <c r="P2227" s="39">
        <f>IF(ISNUMBER(H2227),YEAR(H2227),"")</f>
        <v/>
      </c>
      <c r="Q2227" s="23">
        <f>IF(D2227="","",IF(COUNTIF(pl_chave,D2227)&gt;0,"No plano atual","Fora do plano: histórico preservado"))</f>
        <v/>
      </c>
      <c r="R2227" s="23">
        <f>IF(A2227&amp;B2227&amp;C2227="","",IF(A2227="","ERRO: falta ID do registro",IF(COUNTIF(ex_id,A2227)&gt;1,"ERRO: ID do registro duplicado",IF(NOT(ISNUMBER(H2227)),"ERRO: data realizada ausente ou inválida",IF(AND(ISNUMBER(pcmd_emissao),N(H2227)&gt;N(pcmd_emissao)),"Verificar: realizada após a emissão","OK")))))</f>
        <v/>
      </c>
      <c r="S2227" s="53" t="n"/>
    </row>
    <row r="2228">
      <c r="A2228" s="25" t="n"/>
      <c r="B2228" s="29" t="n"/>
      <c r="C2228" s="25" t="n"/>
      <c r="D2228" s="23">
        <f>IF(OR(B2228="",C2228=""),"",B2228&amp;"|"&amp;C2228)</f>
        <v/>
      </c>
      <c r="E2228" s="29" t="n"/>
      <c r="F2228" s="52" t="n"/>
      <c r="G2228" s="49" t="n"/>
      <c r="H2228" s="49" t="n"/>
      <c r="I2228" s="30">
        <f>IF(OR(D2228="",NOT(ISNUMBER(G2228))),"",D2228&amp;"|"&amp;YEAR(G2228)&amp;"-"&amp;RIGHT("0"&amp;MONTH(G2228),2)&amp;"-"&amp;RIGHT("0"&amp;DAY(G2228),2))</f>
        <v/>
      </c>
      <c r="J2228" s="52" t="n"/>
      <c r="K2228" s="25" t="n"/>
      <c r="L2228" s="29" t="n"/>
      <c r="M2228" s="25" t="n"/>
      <c r="N2228" s="25" t="n"/>
      <c r="O2228" s="23">
        <f>IF(A2228&amp;B2228&amp;C2228="","",IF(I2228="","Sem vínculo",IF(COUNTIF(oc_chave,I2228)&gt;0,"Vinculada","Previsão não encontrada")))</f>
        <v/>
      </c>
      <c r="P2228" s="39">
        <f>IF(ISNUMBER(H2228),YEAR(H2228),"")</f>
        <v/>
      </c>
      <c r="Q2228" s="23">
        <f>IF(D2228="","",IF(COUNTIF(pl_chave,D2228)&gt;0,"No plano atual","Fora do plano: histórico preservado"))</f>
        <v/>
      </c>
      <c r="R2228" s="23">
        <f>IF(A2228&amp;B2228&amp;C2228="","",IF(A2228="","ERRO: falta ID do registro",IF(COUNTIF(ex_id,A2228)&gt;1,"ERRO: ID do registro duplicado",IF(NOT(ISNUMBER(H2228)),"ERRO: data realizada ausente ou inválida",IF(AND(ISNUMBER(pcmd_emissao),N(H2228)&gt;N(pcmd_emissao)),"Verificar: realizada após a emissão","OK")))))</f>
        <v/>
      </c>
      <c r="S2228" s="53" t="n"/>
    </row>
    <row r="2229">
      <c r="A2229" s="25" t="n"/>
      <c r="B2229" s="29" t="n"/>
      <c r="C2229" s="25" t="n"/>
      <c r="D2229" s="23">
        <f>IF(OR(B2229="",C2229=""),"",B2229&amp;"|"&amp;C2229)</f>
        <v/>
      </c>
      <c r="E2229" s="29" t="n"/>
      <c r="F2229" s="52" t="n"/>
      <c r="G2229" s="49" t="n"/>
      <c r="H2229" s="49" t="n"/>
      <c r="I2229" s="30">
        <f>IF(OR(D2229="",NOT(ISNUMBER(G2229))),"",D2229&amp;"|"&amp;YEAR(G2229)&amp;"-"&amp;RIGHT("0"&amp;MONTH(G2229),2)&amp;"-"&amp;RIGHT("0"&amp;DAY(G2229),2))</f>
        <v/>
      </c>
      <c r="J2229" s="52" t="n"/>
      <c r="K2229" s="25" t="n"/>
      <c r="L2229" s="29" t="n"/>
      <c r="M2229" s="25" t="n"/>
      <c r="N2229" s="25" t="n"/>
      <c r="O2229" s="23">
        <f>IF(A2229&amp;B2229&amp;C2229="","",IF(I2229="","Sem vínculo",IF(COUNTIF(oc_chave,I2229)&gt;0,"Vinculada","Previsão não encontrada")))</f>
        <v/>
      </c>
      <c r="P2229" s="39">
        <f>IF(ISNUMBER(H2229),YEAR(H2229),"")</f>
        <v/>
      </c>
      <c r="Q2229" s="23">
        <f>IF(D2229="","",IF(COUNTIF(pl_chave,D2229)&gt;0,"No plano atual","Fora do plano: histórico preservado"))</f>
        <v/>
      </c>
      <c r="R2229" s="23">
        <f>IF(A2229&amp;B2229&amp;C2229="","",IF(A2229="","ERRO: falta ID do registro",IF(COUNTIF(ex_id,A2229)&gt;1,"ERRO: ID do registro duplicado",IF(NOT(ISNUMBER(H2229)),"ERRO: data realizada ausente ou inválida",IF(AND(ISNUMBER(pcmd_emissao),N(H2229)&gt;N(pcmd_emissao)),"Verificar: realizada após a emissão","OK")))))</f>
        <v/>
      </c>
      <c r="S2229" s="53" t="n"/>
    </row>
    <row r="2230">
      <c r="A2230" s="25" t="n"/>
      <c r="B2230" s="29" t="n"/>
      <c r="C2230" s="25" t="n"/>
      <c r="D2230" s="23">
        <f>IF(OR(B2230="",C2230=""),"",B2230&amp;"|"&amp;C2230)</f>
        <v/>
      </c>
      <c r="E2230" s="29" t="n"/>
      <c r="F2230" s="52" t="n"/>
      <c r="G2230" s="49" t="n"/>
      <c r="H2230" s="49" t="n"/>
      <c r="I2230" s="30">
        <f>IF(OR(D2230="",NOT(ISNUMBER(G2230))),"",D2230&amp;"|"&amp;YEAR(G2230)&amp;"-"&amp;RIGHT("0"&amp;MONTH(G2230),2)&amp;"-"&amp;RIGHT("0"&amp;DAY(G2230),2))</f>
        <v/>
      </c>
      <c r="J2230" s="52" t="n"/>
      <c r="K2230" s="25" t="n"/>
      <c r="L2230" s="29" t="n"/>
      <c r="M2230" s="25" t="n"/>
      <c r="N2230" s="25" t="n"/>
      <c r="O2230" s="23">
        <f>IF(A2230&amp;B2230&amp;C2230="","",IF(I2230="","Sem vínculo",IF(COUNTIF(oc_chave,I2230)&gt;0,"Vinculada","Previsão não encontrada")))</f>
        <v/>
      </c>
      <c r="P2230" s="39">
        <f>IF(ISNUMBER(H2230),YEAR(H2230),"")</f>
        <v/>
      </c>
      <c r="Q2230" s="23">
        <f>IF(D2230="","",IF(COUNTIF(pl_chave,D2230)&gt;0,"No plano atual","Fora do plano: histórico preservado"))</f>
        <v/>
      </c>
      <c r="R2230" s="23">
        <f>IF(A2230&amp;B2230&amp;C2230="","",IF(A2230="","ERRO: falta ID do registro",IF(COUNTIF(ex_id,A2230)&gt;1,"ERRO: ID do registro duplicado",IF(NOT(ISNUMBER(H2230)),"ERRO: data realizada ausente ou inválida",IF(AND(ISNUMBER(pcmd_emissao),N(H2230)&gt;N(pcmd_emissao)),"Verificar: realizada após a emissão","OK")))))</f>
        <v/>
      </c>
      <c r="S2230" s="53" t="n"/>
    </row>
    <row r="2231">
      <c r="A2231" s="25" t="n"/>
      <c r="B2231" s="29" t="n"/>
      <c r="C2231" s="25" t="n"/>
      <c r="D2231" s="23">
        <f>IF(OR(B2231="",C2231=""),"",B2231&amp;"|"&amp;C2231)</f>
        <v/>
      </c>
      <c r="E2231" s="29" t="n"/>
      <c r="F2231" s="52" t="n"/>
      <c r="G2231" s="49" t="n"/>
      <c r="H2231" s="49" t="n"/>
      <c r="I2231" s="30">
        <f>IF(OR(D2231="",NOT(ISNUMBER(G2231))),"",D2231&amp;"|"&amp;YEAR(G2231)&amp;"-"&amp;RIGHT("0"&amp;MONTH(G2231),2)&amp;"-"&amp;RIGHT("0"&amp;DAY(G2231),2))</f>
        <v/>
      </c>
      <c r="J2231" s="52" t="n"/>
      <c r="K2231" s="25" t="n"/>
      <c r="L2231" s="29" t="n"/>
      <c r="M2231" s="25" t="n"/>
      <c r="N2231" s="25" t="n"/>
      <c r="O2231" s="23">
        <f>IF(A2231&amp;B2231&amp;C2231="","",IF(I2231="","Sem vínculo",IF(COUNTIF(oc_chave,I2231)&gt;0,"Vinculada","Previsão não encontrada")))</f>
        <v/>
      </c>
      <c r="P2231" s="39">
        <f>IF(ISNUMBER(H2231),YEAR(H2231),"")</f>
        <v/>
      </c>
      <c r="Q2231" s="23">
        <f>IF(D2231="","",IF(COUNTIF(pl_chave,D2231)&gt;0,"No plano atual","Fora do plano: histórico preservado"))</f>
        <v/>
      </c>
      <c r="R2231" s="23">
        <f>IF(A2231&amp;B2231&amp;C2231="","",IF(A2231="","ERRO: falta ID do registro",IF(COUNTIF(ex_id,A2231)&gt;1,"ERRO: ID do registro duplicado",IF(NOT(ISNUMBER(H2231)),"ERRO: data realizada ausente ou inválida",IF(AND(ISNUMBER(pcmd_emissao),N(H2231)&gt;N(pcmd_emissao)),"Verificar: realizada após a emissão","OK")))))</f>
        <v/>
      </c>
      <c r="S2231" s="53" t="n"/>
    </row>
    <row r="2232">
      <c r="A2232" s="25" t="n"/>
      <c r="B2232" s="29" t="n"/>
      <c r="C2232" s="25" t="n"/>
      <c r="D2232" s="23">
        <f>IF(OR(B2232="",C2232=""),"",B2232&amp;"|"&amp;C2232)</f>
        <v/>
      </c>
      <c r="E2232" s="29" t="n"/>
      <c r="F2232" s="52" t="n"/>
      <c r="G2232" s="49" t="n"/>
      <c r="H2232" s="49" t="n"/>
      <c r="I2232" s="30">
        <f>IF(OR(D2232="",NOT(ISNUMBER(G2232))),"",D2232&amp;"|"&amp;YEAR(G2232)&amp;"-"&amp;RIGHT("0"&amp;MONTH(G2232),2)&amp;"-"&amp;RIGHT("0"&amp;DAY(G2232),2))</f>
        <v/>
      </c>
      <c r="J2232" s="52" t="n"/>
      <c r="K2232" s="25" t="n"/>
      <c r="L2232" s="29" t="n"/>
      <c r="M2232" s="25" t="n"/>
      <c r="N2232" s="25" t="n"/>
      <c r="O2232" s="23">
        <f>IF(A2232&amp;B2232&amp;C2232="","",IF(I2232="","Sem vínculo",IF(COUNTIF(oc_chave,I2232)&gt;0,"Vinculada","Previsão não encontrada")))</f>
        <v/>
      </c>
      <c r="P2232" s="39">
        <f>IF(ISNUMBER(H2232),YEAR(H2232),"")</f>
        <v/>
      </c>
      <c r="Q2232" s="23">
        <f>IF(D2232="","",IF(COUNTIF(pl_chave,D2232)&gt;0,"No plano atual","Fora do plano: histórico preservado"))</f>
        <v/>
      </c>
      <c r="R2232" s="23">
        <f>IF(A2232&amp;B2232&amp;C2232="","",IF(A2232="","ERRO: falta ID do registro",IF(COUNTIF(ex_id,A2232)&gt;1,"ERRO: ID do registro duplicado",IF(NOT(ISNUMBER(H2232)),"ERRO: data realizada ausente ou inválida",IF(AND(ISNUMBER(pcmd_emissao),N(H2232)&gt;N(pcmd_emissao)),"Verificar: realizada após a emissão","OK")))))</f>
        <v/>
      </c>
      <c r="S2232" s="53" t="n"/>
    </row>
    <row r="2233">
      <c r="A2233" s="25" t="n"/>
      <c r="B2233" s="29" t="n"/>
      <c r="C2233" s="25" t="n"/>
      <c r="D2233" s="23">
        <f>IF(OR(B2233="",C2233=""),"",B2233&amp;"|"&amp;C2233)</f>
        <v/>
      </c>
      <c r="E2233" s="29" t="n"/>
      <c r="F2233" s="52" t="n"/>
      <c r="G2233" s="49" t="n"/>
      <c r="H2233" s="49" t="n"/>
      <c r="I2233" s="30">
        <f>IF(OR(D2233="",NOT(ISNUMBER(G2233))),"",D2233&amp;"|"&amp;YEAR(G2233)&amp;"-"&amp;RIGHT("0"&amp;MONTH(G2233),2)&amp;"-"&amp;RIGHT("0"&amp;DAY(G2233),2))</f>
        <v/>
      </c>
      <c r="J2233" s="52" t="n"/>
      <c r="K2233" s="25" t="n"/>
      <c r="L2233" s="29" t="n"/>
      <c r="M2233" s="25" t="n"/>
      <c r="N2233" s="25" t="n"/>
      <c r="O2233" s="23">
        <f>IF(A2233&amp;B2233&amp;C2233="","",IF(I2233="","Sem vínculo",IF(COUNTIF(oc_chave,I2233)&gt;0,"Vinculada","Previsão não encontrada")))</f>
        <v/>
      </c>
      <c r="P2233" s="39">
        <f>IF(ISNUMBER(H2233),YEAR(H2233),"")</f>
        <v/>
      </c>
      <c r="Q2233" s="23">
        <f>IF(D2233="","",IF(COUNTIF(pl_chave,D2233)&gt;0,"No plano atual","Fora do plano: histórico preservado"))</f>
        <v/>
      </c>
      <c r="R2233" s="23">
        <f>IF(A2233&amp;B2233&amp;C2233="","",IF(A2233="","ERRO: falta ID do registro",IF(COUNTIF(ex_id,A2233)&gt;1,"ERRO: ID do registro duplicado",IF(NOT(ISNUMBER(H2233)),"ERRO: data realizada ausente ou inválida",IF(AND(ISNUMBER(pcmd_emissao),N(H2233)&gt;N(pcmd_emissao)),"Verificar: realizada após a emissão","OK")))))</f>
        <v/>
      </c>
      <c r="S2233" s="53" t="n"/>
    </row>
    <row r="2234">
      <c r="A2234" s="25" t="n"/>
      <c r="B2234" s="29" t="n"/>
      <c r="C2234" s="25" t="n"/>
      <c r="D2234" s="23">
        <f>IF(OR(B2234="",C2234=""),"",B2234&amp;"|"&amp;C2234)</f>
        <v/>
      </c>
      <c r="E2234" s="29" t="n"/>
      <c r="F2234" s="52" t="n"/>
      <c r="G2234" s="49" t="n"/>
      <c r="H2234" s="49" t="n"/>
      <c r="I2234" s="30">
        <f>IF(OR(D2234="",NOT(ISNUMBER(G2234))),"",D2234&amp;"|"&amp;YEAR(G2234)&amp;"-"&amp;RIGHT("0"&amp;MONTH(G2234),2)&amp;"-"&amp;RIGHT("0"&amp;DAY(G2234),2))</f>
        <v/>
      </c>
      <c r="J2234" s="52" t="n"/>
      <c r="K2234" s="25" t="n"/>
      <c r="L2234" s="29" t="n"/>
      <c r="M2234" s="25" t="n"/>
      <c r="N2234" s="25" t="n"/>
      <c r="O2234" s="23">
        <f>IF(A2234&amp;B2234&amp;C2234="","",IF(I2234="","Sem vínculo",IF(COUNTIF(oc_chave,I2234)&gt;0,"Vinculada","Previsão não encontrada")))</f>
        <v/>
      </c>
      <c r="P2234" s="39">
        <f>IF(ISNUMBER(H2234),YEAR(H2234),"")</f>
        <v/>
      </c>
      <c r="Q2234" s="23">
        <f>IF(D2234="","",IF(COUNTIF(pl_chave,D2234)&gt;0,"No plano atual","Fora do plano: histórico preservado"))</f>
        <v/>
      </c>
      <c r="R2234" s="23">
        <f>IF(A2234&amp;B2234&amp;C2234="","",IF(A2234="","ERRO: falta ID do registro",IF(COUNTIF(ex_id,A2234)&gt;1,"ERRO: ID do registro duplicado",IF(NOT(ISNUMBER(H2234)),"ERRO: data realizada ausente ou inválida",IF(AND(ISNUMBER(pcmd_emissao),N(H2234)&gt;N(pcmd_emissao)),"Verificar: realizada após a emissão","OK")))))</f>
        <v/>
      </c>
      <c r="S2234" s="53" t="n"/>
    </row>
    <row r="2235">
      <c r="A2235" s="25" t="n"/>
      <c r="B2235" s="29" t="n"/>
      <c r="C2235" s="25" t="n"/>
      <c r="D2235" s="23">
        <f>IF(OR(B2235="",C2235=""),"",B2235&amp;"|"&amp;C2235)</f>
        <v/>
      </c>
      <c r="E2235" s="29" t="n"/>
      <c r="F2235" s="52" t="n"/>
      <c r="G2235" s="49" t="n"/>
      <c r="H2235" s="49" t="n"/>
      <c r="I2235" s="30">
        <f>IF(OR(D2235="",NOT(ISNUMBER(G2235))),"",D2235&amp;"|"&amp;YEAR(G2235)&amp;"-"&amp;RIGHT("0"&amp;MONTH(G2235),2)&amp;"-"&amp;RIGHT("0"&amp;DAY(G2235),2))</f>
        <v/>
      </c>
      <c r="J2235" s="52" t="n"/>
      <c r="K2235" s="25" t="n"/>
      <c r="L2235" s="29" t="n"/>
      <c r="M2235" s="25" t="n"/>
      <c r="N2235" s="25" t="n"/>
      <c r="O2235" s="23">
        <f>IF(A2235&amp;B2235&amp;C2235="","",IF(I2235="","Sem vínculo",IF(COUNTIF(oc_chave,I2235)&gt;0,"Vinculada","Previsão não encontrada")))</f>
        <v/>
      </c>
      <c r="P2235" s="39">
        <f>IF(ISNUMBER(H2235),YEAR(H2235),"")</f>
        <v/>
      </c>
      <c r="Q2235" s="23">
        <f>IF(D2235="","",IF(COUNTIF(pl_chave,D2235)&gt;0,"No plano atual","Fora do plano: histórico preservado"))</f>
        <v/>
      </c>
      <c r="R2235" s="23">
        <f>IF(A2235&amp;B2235&amp;C2235="","",IF(A2235="","ERRO: falta ID do registro",IF(COUNTIF(ex_id,A2235)&gt;1,"ERRO: ID do registro duplicado",IF(NOT(ISNUMBER(H2235)),"ERRO: data realizada ausente ou inválida",IF(AND(ISNUMBER(pcmd_emissao),N(H2235)&gt;N(pcmd_emissao)),"Verificar: realizada após a emissão","OK")))))</f>
        <v/>
      </c>
      <c r="S2235" s="53" t="n"/>
    </row>
    <row r="2236">
      <c r="A2236" s="25" t="n"/>
      <c r="B2236" s="29" t="n"/>
      <c r="C2236" s="25" t="n"/>
      <c r="D2236" s="23">
        <f>IF(OR(B2236="",C2236=""),"",B2236&amp;"|"&amp;C2236)</f>
        <v/>
      </c>
      <c r="E2236" s="29" t="n"/>
      <c r="F2236" s="52" t="n"/>
      <c r="G2236" s="49" t="n"/>
      <c r="H2236" s="49" t="n"/>
      <c r="I2236" s="30">
        <f>IF(OR(D2236="",NOT(ISNUMBER(G2236))),"",D2236&amp;"|"&amp;YEAR(G2236)&amp;"-"&amp;RIGHT("0"&amp;MONTH(G2236),2)&amp;"-"&amp;RIGHT("0"&amp;DAY(G2236),2))</f>
        <v/>
      </c>
      <c r="J2236" s="52" t="n"/>
      <c r="K2236" s="25" t="n"/>
      <c r="L2236" s="29" t="n"/>
      <c r="M2236" s="25" t="n"/>
      <c r="N2236" s="25" t="n"/>
      <c r="O2236" s="23">
        <f>IF(A2236&amp;B2236&amp;C2236="","",IF(I2236="","Sem vínculo",IF(COUNTIF(oc_chave,I2236)&gt;0,"Vinculada","Previsão não encontrada")))</f>
        <v/>
      </c>
      <c r="P2236" s="39">
        <f>IF(ISNUMBER(H2236),YEAR(H2236),"")</f>
        <v/>
      </c>
      <c r="Q2236" s="23">
        <f>IF(D2236="","",IF(COUNTIF(pl_chave,D2236)&gt;0,"No plano atual","Fora do plano: histórico preservado"))</f>
        <v/>
      </c>
      <c r="R2236" s="23">
        <f>IF(A2236&amp;B2236&amp;C2236="","",IF(A2236="","ERRO: falta ID do registro",IF(COUNTIF(ex_id,A2236)&gt;1,"ERRO: ID do registro duplicado",IF(NOT(ISNUMBER(H2236)),"ERRO: data realizada ausente ou inválida",IF(AND(ISNUMBER(pcmd_emissao),N(H2236)&gt;N(pcmd_emissao)),"Verificar: realizada após a emissão","OK")))))</f>
        <v/>
      </c>
      <c r="S2236" s="53" t="n"/>
    </row>
    <row r="2237">
      <c r="A2237" s="25" t="n"/>
      <c r="B2237" s="29" t="n"/>
      <c r="C2237" s="25" t="n"/>
      <c r="D2237" s="23">
        <f>IF(OR(B2237="",C2237=""),"",B2237&amp;"|"&amp;C2237)</f>
        <v/>
      </c>
      <c r="E2237" s="29" t="n"/>
      <c r="F2237" s="52" t="n"/>
      <c r="G2237" s="49" t="n"/>
      <c r="H2237" s="49" t="n"/>
      <c r="I2237" s="30">
        <f>IF(OR(D2237="",NOT(ISNUMBER(G2237))),"",D2237&amp;"|"&amp;YEAR(G2237)&amp;"-"&amp;RIGHT("0"&amp;MONTH(G2237),2)&amp;"-"&amp;RIGHT("0"&amp;DAY(G2237),2))</f>
        <v/>
      </c>
      <c r="J2237" s="52" t="n"/>
      <c r="K2237" s="25" t="n"/>
      <c r="L2237" s="29" t="n"/>
      <c r="M2237" s="25" t="n"/>
      <c r="N2237" s="25" t="n"/>
      <c r="O2237" s="23">
        <f>IF(A2237&amp;B2237&amp;C2237="","",IF(I2237="","Sem vínculo",IF(COUNTIF(oc_chave,I2237)&gt;0,"Vinculada","Previsão não encontrada")))</f>
        <v/>
      </c>
      <c r="P2237" s="39">
        <f>IF(ISNUMBER(H2237),YEAR(H2237),"")</f>
        <v/>
      </c>
      <c r="Q2237" s="23">
        <f>IF(D2237="","",IF(COUNTIF(pl_chave,D2237)&gt;0,"No plano atual","Fora do plano: histórico preservado"))</f>
        <v/>
      </c>
      <c r="R2237" s="23">
        <f>IF(A2237&amp;B2237&amp;C2237="","",IF(A2237="","ERRO: falta ID do registro",IF(COUNTIF(ex_id,A2237)&gt;1,"ERRO: ID do registro duplicado",IF(NOT(ISNUMBER(H2237)),"ERRO: data realizada ausente ou inválida",IF(AND(ISNUMBER(pcmd_emissao),N(H2237)&gt;N(pcmd_emissao)),"Verificar: realizada após a emissão","OK")))))</f>
        <v/>
      </c>
      <c r="S2237" s="53" t="n"/>
    </row>
    <row r="2238">
      <c r="A2238" s="25" t="n"/>
      <c r="B2238" s="29" t="n"/>
      <c r="C2238" s="25" t="n"/>
      <c r="D2238" s="23">
        <f>IF(OR(B2238="",C2238=""),"",B2238&amp;"|"&amp;C2238)</f>
        <v/>
      </c>
      <c r="E2238" s="29" t="n"/>
      <c r="F2238" s="52" t="n"/>
      <c r="G2238" s="49" t="n"/>
      <c r="H2238" s="49" t="n"/>
      <c r="I2238" s="30">
        <f>IF(OR(D2238="",NOT(ISNUMBER(G2238))),"",D2238&amp;"|"&amp;YEAR(G2238)&amp;"-"&amp;RIGHT("0"&amp;MONTH(G2238),2)&amp;"-"&amp;RIGHT("0"&amp;DAY(G2238),2))</f>
        <v/>
      </c>
      <c r="J2238" s="52" t="n"/>
      <c r="K2238" s="25" t="n"/>
      <c r="L2238" s="29" t="n"/>
      <c r="M2238" s="25" t="n"/>
      <c r="N2238" s="25" t="n"/>
      <c r="O2238" s="23">
        <f>IF(A2238&amp;B2238&amp;C2238="","",IF(I2238="","Sem vínculo",IF(COUNTIF(oc_chave,I2238)&gt;0,"Vinculada","Previsão não encontrada")))</f>
        <v/>
      </c>
      <c r="P2238" s="39">
        <f>IF(ISNUMBER(H2238),YEAR(H2238),"")</f>
        <v/>
      </c>
      <c r="Q2238" s="23">
        <f>IF(D2238="","",IF(COUNTIF(pl_chave,D2238)&gt;0,"No plano atual","Fora do plano: histórico preservado"))</f>
        <v/>
      </c>
      <c r="R2238" s="23">
        <f>IF(A2238&amp;B2238&amp;C2238="","",IF(A2238="","ERRO: falta ID do registro",IF(COUNTIF(ex_id,A2238)&gt;1,"ERRO: ID do registro duplicado",IF(NOT(ISNUMBER(H2238)),"ERRO: data realizada ausente ou inválida",IF(AND(ISNUMBER(pcmd_emissao),N(H2238)&gt;N(pcmd_emissao)),"Verificar: realizada após a emissão","OK")))))</f>
        <v/>
      </c>
      <c r="S2238" s="53" t="n"/>
    </row>
    <row r="2239">
      <c r="A2239" s="25" t="n"/>
      <c r="B2239" s="29" t="n"/>
      <c r="C2239" s="25" t="n"/>
      <c r="D2239" s="23">
        <f>IF(OR(B2239="",C2239=""),"",B2239&amp;"|"&amp;C2239)</f>
        <v/>
      </c>
      <c r="E2239" s="29" t="n"/>
      <c r="F2239" s="52" t="n"/>
      <c r="G2239" s="49" t="n"/>
      <c r="H2239" s="49" t="n"/>
      <c r="I2239" s="30">
        <f>IF(OR(D2239="",NOT(ISNUMBER(G2239))),"",D2239&amp;"|"&amp;YEAR(G2239)&amp;"-"&amp;RIGHT("0"&amp;MONTH(G2239),2)&amp;"-"&amp;RIGHT("0"&amp;DAY(G2239),2))</f>
        <v/>
      </c>
      <c r="J2239" s="52" t="n"/>
      <c r="K2239" s="25" t="n"/>
      <c r="L2239" s="29" t="n"/>
      <c r="M2239" s="25" t="n"/>
      <c r="N2239" s="25" t="n"/>
      <c r="O2239" s="23">
        <f>IF(A2239&amp;B2239&amp;C2239="","",IF(I2239="","Sem vínculo",IF(COUNTIF(oc_chave,I2239)&gt;0,"Vinculada","Previsão não encontrada")))</f>
        <v/>
      </c>
      <c r="P2239" s="39">
        <f>IF(ISNUMBER(H2239),YEAR(H2239),"")</f>
        <v/>
      </c>
      <c r="Q2239" s="23">
        <f>IF(D2239="","",IF(COUNTIF(pl_chave,D2239)&gt;0,"No plano atual","Fora do plano: histórico preservado"))</f>
        <v/>
      </c>
      <c r="R2239" s="23">
        <f>IF(A2239&amp;B2239&amp;C2239="","",IF(A2239="","ERRO: falta ID do registro",IF(COUNTIF(ex_id,A2239)&gt;1,"ERRO: ID do registro duplicado",IF(NOT(ISNUMBER(H2239)),"ERRO: data realizada ausente ou inválida",IF(AND(ISNUMBER(pcmd_emissao),N(H2239)&gt;N(pcmd_emissao)),"Verificar: realizada após a emissão","OK")))))</f>
        <v/>
      </c>
      <c r="S2239" s="53" t="n"/>
    </row>
    <row r="2240">
      <c r="A2240" s="25" t="n"/>
      <c r="B2240" s="29" t="n"/>
      <c r="C2240" s="25" t="n"/>
      <c r="D2240" s="23">
        <f>IF(OR(B2240="",C2240=""),"",B2240&amp;"|"&amp;C2240)</f>
        <v/>
      </c>
      <c r="E2240" s="29" t="n"/>
      <c r="F2240" s="52" t="n"/>
      <c r="G2240" s="49" t="n"/>
      <c r="H2240" s="49" t="n"/>
      <c r="I2240" s="30">
        <f>IF(OR(D2240="",NOT(ISNUMBER(G2240))),"",D2240&amp;"|"&amp;YEAR(G2240)&amp;"-"&amp;RIGHT("0"&amp;MONTH(G2240),2)&amp;"-"&amp;RIGHT("0"&amp;DAY(G2240),2))</f>
        <v/>
      </c>
      <c r="J2240" s="52" t="n"/>
      <c r="K2240" s="25" t="n"/>
      <c r="L2240" s="29" t="n"/>
      <c r="M2240" s="25" t="n"/>
      <c r="N2240" s="25" t="n"/>
      <c r="O2240" s="23">
        <f>IF(A2240&amp;B2240&amp;C2240="","",IF(I2240="","Sem vínculo",IF(COUNTIF(oc_chave,I2240)&gt;0,"Vinculada","Previsão não encontrada")))</f>
        <v/>
      </c>
      <c r="P2240" s="39">
        <f>IF(ISNUMBER(H2240),YEAR(H2240),"")</f>
        <v/>
      </c>
      <c r="Q2240" s="23">
        <f>IF(D2240="","",IF(COUNTIF(pl_chave,D2240)&gt;0,"No plano atual","Fora do plano: histórico preservado"))</f>
        <v/>
      </c>
      <c r="R2240" s="23">
        <f>IF(A2240&amp;B2240&amp;C2240="","",IF(A2240="","ERRO: falta ID do registro",IF(COUNTIF(ex_id,A2240)&gt;1,"ERRO: ID do registro duplicado",IF(NOT(ISNUMBER(H2240)),"ERRO: data realizada ausente ou inválida",IF(AND(ISNUMBER(pcmd_emissao),N(H2240)&gt;N(pcmd_emissao)),"Verificar: realizada após a emissão","OK")))))</f>
        <v/>
      </c>
      <c r="S2240" s="53" t="n"/>
    </row>
    <row r="2241">
      <c r="A2241" s="25" t="n"/>
      <c r="B2241" s="29" t="n"/>
      <c r="C2241" s="25" t="n"/>
      <c r="D2241" s="23">
        <f>IF(OR(B2241="",C2241=""),"",B2241&amp;"|"&amp;C2241)</f>
        <v/>
      </c>
      <c r="E2241" s="29" t="n"/>
      <c r="F2241" s="52" t="n"/>
      <c r="G2241" s="49" t="n"/>
      <c r="H2241" s="49" t="n"/>
      <c r="I2241" s="30">
        <f>IF(OR(D2241="",NOT(ISNUMBER(G2241))),"",D2241&amp;"|"&amp;YEAR(G2241)&amp;"-"&amp;RIGHT("0"&amp;MONTH(G2241),2)&amp;"-"&amp;RIGHT("0"&amp;DAY(G2241),2))</f>
        <v/>
      </c>
      <c r="J2241" s="52" t="n"/>
      <c r="K2241" s="25" t="n"/>
      <c r="L2241" s="29" t="n"/>
      <c r="M2241" s="25" t="n"/>
      <c r="N2241" s="25" t="n"/>
      <c r="O2241" s="23">
        <f>IF(A2241&amp;B2241&amp;C2241="","",IF(I2241="","Sem vínculo",IF(COUNTIF(oc_chave,I2241)&gt;0,"Vinculada","Previsão não encontrada")))</f>
        <v/>
      </c>
      <c r="P2241" s="39">
        <f>IF(ISNUMBER(H2241),YEAR(H2241),"")</f>
        <v/>
      </c>
      <c r="Q2241" s="23">
        <f>IF(D2241="","",IF(COUNTIF(pl_chave,D2241)&gt;0,"No plano atual","Fora do plano: histórico preservado"))</f>
        <v/>
      </c>
      <c r="R2241" s="23">
        <f>IF(A2241&amp;B2241&amp;C2241="","",IF(A2241="","ERRO: falta ID do registro",IF(COUNTIF(ex_id,A2241)&gt;1,"ERRO: ID do registro duplicado",IF(NOT(ISNUMBER(H2241)),"ERRO: data realizada ausente ou inválida",IF(AND(ISNUMBER(pcmd_emissao),N(H2241)&gt;N(pcmd_emissao)),"Verificar: realizada após a emissão","OK")))))</f>
        <v/>
      </c>
      <c r="S2241" s="53" t="n"/>
    </row>
    <row r="2242">
      <c r="A2242" s="25" t="n"/>
      <c r="B2242" s="29" t="n"/>
      <c r="C2242" s="25" t="n"/>
      <c r="D2242" s="23">
        <f>IF(OR(B2242="",C2242=""),"",B2242&amp;"|"&amp;C2242)</f>
        <v/>
      </c>
      <c r="E2242" s="29" t="n"/>
      <c r="F2242" s="52" t="n"/>
      <c r="G2242" s="49" t="n"/>
      <c r="H2242" s="49" t="n"/>
      <c r="I2242" s="30">
        <f>IF(OR(D2242="",NOT(ISNUMBER(G2242))),"",D2242&amp;"|"&amp;YEAR(G2242)&amp;"-"&amp;RIGHT("0"&amp;MONTH(G2242),2)&amp;"-"&amp;RIGHT("0"&amp;DAY(G2242),2))</f>
        <v/>
      </c>
      <c r="J2242" s="52" t="n"/>
      <c r="K2242" s="25" t="n"/>
      <c r="L2242" s="29" t="n"/>
      <c r="M2242" s="25" t="n"/>
      <c r="N2242" s="25" t="n"/>
      <c r="O2242" s="23">
        <f>IF(A2242&amp;B2242&amp;C2242="","",IF(I2242="","Sem vínculo",IF(COUNTIF(oc_chave,I2242)&gt;0,"Vinculada","Previsão não encontrada")))</f>
        <v/>
      </c>
      <c r="P2242" s="39">
        <f>IF(ISNUMBER(H2242),YEAR(H2242),"")</f>
        <v/>
      </c>
      <c r="Q2242" s="23">
        <f>IF(D2242="","",IF(COUNTIF(pl_chave,D2242)&gt;0,"No plano atual","Fora do plano: histórico preservado"))</f>
        <v/>
      </c>
      <c r="R2242" s="23">
        <f>IF(A2242&amp;B2242&amp;C2242="","",IF(A2242="","ERRO: falta ID do registro",IF(COUNTIF(ex_id,A2242)&gt;1,"ERRO: ID do registro duplicado",IF(NOT(ISNUMBER(H2242)),"ERRO: data realizada ausente ou inválida",IF(AND(ISNUMBER(pcmd_emissao),N(H2242)&gt;N(pcmd_emissao)),"Verificar: realizada após a emissão","OK")))))</f>
        <v/>
      </c>
      <c r="S2242" s="53" t="n"/>
    </row>
    <row r="2243">
      <c r="A2243" s="25" t="n"/>
      <c r="B2243" s="29" t="n"/>
      <c r="C2243" s="25" t="n"/>
      <c r="D2243" s="23">
        <f>IF(OR(B2243="",C2243=""),"",B2243&amp;"|"&amp;C2243)</f>
        <v/>
      </c>
      <c r="E2243" s="29" t="n"/>
      <c r="F2243" s="52" t="n"/>
      <c r="G2243" s="49" t="n"/>
      <c r="H2243" s="49" t="n"/>
      <c r="I2243" s="30">
        <f>IF(OR(D2243="",NOT(ISNUMBER(G2243))),"",D2243&amp;"|"&amp;YEAR(G2243)&amp;"-"&amp;RIGHT("0"&amp;MONTH(G2243),2)&amp;"-"&amp;RIGHT("0"&amp;DAY(G2243),2))</f>
        <v/>
      </c>
      <c r="J2243" s="52" t="n"/>
      <c r="K2243" s="25" t="n"/>
      <c r="L2243" s="29" t="n"/>
      <c r="M2243" s="25" t="n"/>
      <c r="N2243" s="25" t="n"/>
      <c r="O2243" s="23">
        <f>IF(A2243&amp;B2243&amp;C2243="","",IF(I2243="","Sem vínculo",IF(COUNTIF(oc_chave,I2243)&gt;0,"Vinculada","Previsão não encontrada")))</f>
        <v/>
      </c>
      <c r="P2243" s="39">
        <f>IF(ISNUMBER(H2243),YEAR(H2243),"")</f>
        <v/>
      </c>
      <c r="Q2243" s="23">
        <f>IF(D2243="","",IF(COUNTIF(pl_chave,D2243)&gt;0,"No plano atual","Fora do plano: histórico preservado"))</f>
        <v/>
      </c>
      <c r="R2243" s="23">
        <f>IF(A2243&amp;B2243&amp;C2243="","",IF(A2243="","ERRO: falta ID do registro",IF(COUNTIF(ex_id,A2243)&gt;1,"ERRO: ID do registro duplicado",IF(NOT(ISNUMBER(H2243)),"ERRO: data realizada ausente ou inválida",IF(AND(ISNUMBER(pcmd_emissao),N(H2243)&gt;N(pcmd_emissao)),"Verificar: realizada após a emissão","OK")))))</f>
        <v/>
      </c>
      <c r="S2243" s="53" t="n"/>
    </row>
    <row r="2244">
      <c r="A2244" s="25" t="n"/>
      <c r="B2244" s="29" t="n"/>
      <c r="C2244" s="25" t="n"/>
      <c r="D2244" s="23">
        <f>IF(OR(B2244="",C2244=""),"",B2244&amp;"|"&amp;C2244)</f>
        <v/>
      </c>
      <c r="E2244" s="29" t="n"/>
      <c r="F2244" s="52" t="n"/>
      <c r="G2244" s="49" t="n"/>
      <c r="H2244" s="49" t="n"/>
      <c r="I2244" s="30">
        <f>IF(OR(D2244="",NOT(ISNUMBER(G2244))),"",D2244&amp;"|"&amp;YEAR(G2244)&amp;"-"&amp;RIGHT("0"&amp;MONTH(G2244),2)&amp;"-"&amp;RIGHT("0"&amp;DAY(G2244),2))</f>
        <v/>
      </c>
      <c r="J2244" s="52" t="n"/>
      <c r="K2244" s="25" t="n"/>
      <c r="L2244" s="29" t="n"/>
      <c r="M2244" s="25" t="n"/>
      <c r="N2244" s="25" t="n"/>
      <c r="O2244" s="23">
        <f>IF(A2244&amp;B2244&amp;C2244="","",IF(I2244="","Sem vínculo",IF(COUNTIF(oc_chave,I2244)&gt;0,"Vinculada","Previsão não encontrada")))</f>
        <v/>
      </c>
      <c r="P2244" s="39">
        <f>IF(ISNUMBER(H2244),YEAR(H2244),"")</f>
        <v/>
      </c>
      <c r="Q2244" s="23">
        <f>IF(D2244="","",IF(COUNTIF(pl_chave,D2244)&gt;0,"No plano atual","Fora do plano: histórico preservado"))</f>
        <v/>
      </c>
      <c r="R2244" s="23">
        <f>IF(A2244&amp;B2244&amp;C2244="","",IF(A2244="","ERRO: falta ID do registro",IF(COUNTIF(ex_id,A2244)&gt;1,"ERRO: ID do registro duplicado",IF(NOT(ISNUMBER(H2244)),"ERRO: data realizada ausente ou inválida",IF(AND(ISNUMBER(pcmd_emissao),N(H2244)&gt;N(pcmd_emissao)),"Verificar: realizada após a emissão","OK")))))</f>
        <v/>
      </c>
      <c r="S2244" s="53" t="n"/>
    </row>
    <row r="2245">
      <c r="A2245" s="25" t="n"/>
      <c r="B2245" s="29" t="n"/>
      <c r="C2245" s="25" t="n"/>
      <c r="D2245" s="23">
        <f>IF(OR(B2245="",C2245=""),"",B2245&amp;"|"&amp;C2245)</f>
        <v/>
      </c>
      <c r="E2245" s="29" t="n"/>
      <c r="F2245" s="52" t="n"/>
      <c r="G2245" s="49" t="n"/>
      <c r="H2245" s="49" t="n"/>
      <c r="I2245" s="30">
        <f>IF(OR(D2245="",NOT(ISNUMBER(G2245))),"",D2245&amp;"|"&amp;YEAR(G2245)&amp;"-"&amp;RIGHT("0"&amp;MONTH(G2245),2)&amp;"-"&amp;RIGHT("0"&amp;DAY(G2245),2))</f>
        <v/>
      </c>
      <c r="J2245" s="52" t="n"/>
      <c r="K2245" s="25" t="n"/>
      <c r="L2245" s="29" t="n"/>
      <c r="M2245" s="25" t="n"/>
      <c r="N2245" s="25" t="n"/>
      <c r="O2245" s="23">
        <f>IF(A2245&amp;B2245&amp;C2245="","",IF(I2245="","Sem vínculo",IF(COUNTIF(oc_chave,I2245)&gt;0,"Vinculada","Previsão não encontrada")))</f>
        <v/>
      </c>
      <c r="P2245" s="39">
        <f>IF(ISNUMBER(H2245),YEAR(H2245),"")</f>
        <v/>
      </c>
      <c r="Q2245" s="23">
        <f>IF(D2245="","",IF(COUNTIF(pl_chave,D2245)&gt;0,"No plano atual","Fora do plano: histórico preservado"))</f>
        <v/>
      </c>
      <c r="R2245" s="23">
        <f>IF(A2245&amp;B2245&amp;C2245="","",IF(A2245="","ERRO: falta ID do registro",IF(COUNTIF(ex_id,A2245)&gt;1,"ERRO: ID do registro duplicado",IF(NOT(ISNUMBER(H2245)),"ERRO: data realizada ausente ou inválida",IF(AND(ISNUMBER(pcmd_emissao),N(H2245)&gt;N(pcmd_emissao)),"Verificar: realizada após a emissão","OK")))))</f>
        <v/>
      </c>
      <c r="S2245" s="53" t="n"/>
    </row>
    <row r="2246">
      <c r="A2246" s="25" t="n"/>
      <c r="B2246" s="29" t="n"/>
      <c r="C2246" s="25" t="n"/>
      <c r="D2246" s="23">
        <f>IF(OR(B2246="",C2246=""),"",B2246&amp;"|"&amp;C2246)</f>
        <v/>
      </c>
      <c r="E2246" s="29" t="n"/>
      <c r="F2246" s="52" t="n"/>
      <c r="G2246" s="49" t="n"/>
      <c r="H2246" s="49" t="n"/>
      <c r="I2246" s="30">
        <f>IF(OR(D2246="",NOT(ISNUMBER(G2246))),"",D2246&amp;"|"&amp;YEAR(G2246)&amp;"-"&amp;RIGHT("0"&amp;MONTH(G2246),2)&amp;"-"&amp;RIGHT("0"&amp;DAY(G2246),2))</f>
        <v/>
      </c>
      <c r="J2246" s="52" t="n"/>
      <c r="K2246" s="25" t="n"/>
      <c r="L2246" s="29" t="n"/>
      <c r="M2246" s="25" t="n"/>
      <c r="N2246" s="25" t="n"/>
      <c r="O2246" s="23">
        <f>IF(A2246&amp;B2246&amp;C2246="","",IF(I2246="","Sem vínculo",IF(COUNTIF(oc_chave,I2246)&gt;0,"Vinculada","Previsão não encontrada")))</f>
        <v/>
      </c>
      <c r="P2246" s="39">
        <f>IF(ISNUMBER(H2246),YEAR(H2246),"")</f>
        <v/>
      </c>
      <c r="Q2246" s="23">
        <f>IF(D2246="","",IF(COUNTIF(pl_chave,D2246)&gt;0,"No plano atual","Fora do plano: histórico preservado"))</f>
        <v/>
      </c>
      <c r="R2246" s="23">
        <f>IF(A2246&amp;B2246&amp;C2246="","",IF(A2246="","ERRO: falta ID do registro",IF(COUNTIF(ex_id,A2246)&gt;1,"ERRO: ID do registro duplicado",IF(NOT(ISNUMBER(H2246)),"ERRO: data realizada ausente ou inválida",IF(AND(ISNUMBER(pcmd_emissao),N(H2246)&gt;N(pcmd_emissao)),"Verificar: realizada após a emissão","OK")))))</f>
        <v/>
      </c>
      <c r="S2246" s="53" t="n"/>
    </row>
    <row r="2247">
      <c r="A2247" s="25" t="n"/>
      <c r="B2247" s="29" t="n"/>
      <c r="C2247" s="25" t="n"/>
      <c r="D2247" s="23">
        <f>IF(OR(B2247="",C2247=""),"",B2247&amp;"|"&amp;C2247)</f>
        <v/>
      </c>
      <c r="E2247" s="29" t="n"/>
      <c r="F2247" s="52" t="n"/>
      <c r="G2247" s="49" t="n"/>
      <c r="H2247" s="49" t="n"/>
      <c r="I2247" s="30">
        <f>IF(OR(D2247="",NOT(ISNUMBER(G2247))),"",D2247&amp;"|"&amp;YEAR(G2247)&amp;"-"&amp;RIGHT("0"&amp;MONTH(G2247),2)&amp;"-"&amp;RIGHT("0"&amp;DAY(G2247),2))</f>
        <v/>
      </c>
      <c r="J2247" s="52" t="n"/>
      <c r="K2247" s="25" t="n"/>
      <c r="L2247" s="29" t="n"/>
      <c r="M2247" s="25" t="n"/>
      <c r="N2247" s="25" t="n"/>
      <c r="O2247" s="23">
        <f>IF(A2247&amp;B2247&amp;C2247="","",IF(I2247="","Sem vínculo",IF(COUNTIF(oc_chave,I2247)&gt;0,"Vinculada","Previsão não encontrada")))</f>
        <v/>
      </c>
      <c r="P2247" s="39">
        <f>IF(ISNUMBER(H2247),YEAR(H2247),"")</f>
        <v/>
      </c>
      <c r="Q2247" s="23">
        <f>IF(D2247="","",IF(COUNTIF(pl_chave,D2247)&gt;0,"No plano atual","Fora do plano: histórico preservado"))</f>
        <v/>
      </c>
      <c r="R2247" s="23">
        <f>IF(A2247&amp;B2247&amp;C2247="","",IF(A2247="","ERRO: falta ID do registro",IF(COUNTIF(ex_id,A2247)&gt;1,"ERRO: ID do registro duplicado",IF(NOT(ISNUMBER(H2247)),"ERRO: data realizada ausente ou inválida",IF(AND(ISNUMBER(pcmd_emissao),N(H2247)&gt;N(pcmd_emissao)),"Verificar: realizada após a emissão","OK")))))</f>
        <v/>
      </c>
      <c r="S2247" s="53" t="n"/>
    </row>
    <row r="2248">
      <c r="A2248" s="25" t="n"/>
      <c r="B2248" s="29" t="n"/>
      <c r="C2248" s="25" t="n"/>
      <c r="D2248" s="23">
        <f>IF(OR(B2248="",C2248=""),"",B2248&amp;"|"&amp;C2248)</f>
        <v/>
      </c>
      <c r="E2248" s="29" t="n"/>
      <c r="F2248" s="52" t="n"/>
      <c r="G2248" s="49" t="n"/>
      <c r="H2248" s="49" t="n"/>
      <c r="I2248" s="30">
        <f>IF(OR(D2248="",NOT(ISNUMBER(G2248))),"",D2248&amp;"|"&amp;YEAR(G2248)&amp;"-"&amp;RIGHT("0"&amp;MONTH(G2248),2)&amp;"-"&amp;RIGHT("0"&amp;DAY(G2248),2))</f>
        <v/>
      </c>
      <c r="J2248" s="52" t="n"/>
      <c r="K2248" s="25" t="n"/>
      <c r="L2248" s="29" t="n"/>
      <c r="M2248" s="25" t="n"/>
      <c r="N2248" s="25" t="n"/>
      <c r="O2248" s="23">
        <f>IF(A2248&amp;B2248&amp;C2248="","",IF(I2248="","Sem vínculo",IF(COUNTIF(oc_chave,I2248)&gt;0,"Vinculada","Previsão não encontrada")))</f>
        <v/>
      </c>
      <c r="P2248" s="39">
        <f>IF(ISNUMBER(H2248),YEAR(H2248),"")</f>
        <v/>
      </c>
      <c r="Q2248" s="23">
        <f>IF(D2248="","",IF(COUNTIF(pl_chave,D2248)&gt;0,"No plano atual","Fora do plano: histórico preservado"))</f>
        <v/>
      </c>
      <c r="R2248" s="23">
        <f>IF(A2248&amp;B2248&amp;C2248="","",IF(A2248="","ERRO: falta ID do registro",IF(COUNTIF(ex_id,A2248)&gt;1,"ERRO: ID do registro duplicado",IF(NOT(ISNUMBER(H2248)),"ERRO: data realizada ausente ou inválida",IF(AND(ISNUMBER(pcmd_emissao),N(H2248)&gt;N(pcmd_emissao)),"Verificar: realizada após a emissão","OK")))))</f>
        <v/>
      </c>
      <c r="S2248" s="53" t="n"/>
    </row>
    <row r="2249">
      <c r="A2249" s="25" t="n"/>
      <c r="B2249" s="29" t="n"/>
      <c r="C2249" s="25" t="n"/>
      <c r="D2249" s="23">
        <f>IF(OR(B2249="",C2249=""),"",B2249&amp;"|"&amp;C2249)</f>
        <v/>
      </c>
      <c r="E2249" s="29" t="n"/>
      <c r="F2249" s="52" t="n"/>
      <c r="G2249" s="49" t="n"/>
      <c r="H2249" s="49" t="n"/>
      <c r="I2249" s="30">
        <f>IF(OR(D2249="",NOT(ISNUMBER(G2249))),"",D2249&amp;"|"&amp;YEAR(G2249)&amp;"-"&amp;RIGHT("0"&amp;MONTH(G2249),2)&amp;"-"&amp;RIGHT("0"&amp;DAY(G2249),2))</f>
        <v/>
      </c>
      <c r="J2249" s="52" t="n"/>
      <c r="K2249" s="25" t="n"/>
      <c r="L2249" s="29" t="n"/>
      <c r="M2249" s="25" t="n"/>
      <c r="N2249" s="25" t="n"/>
      <c r="O2249" s="23">
        <f>IF(A2249&amp;B2249&amp;C2249="","",IF(I2249="","Sem vínculo",IF(COUNTIF(oc_chave,I2249)&gt;0,"Vinculada","Previsão não encontrada")))</f>
        <v/>
      </c>
      <c r="P2249" s="39">
        <f>IF(ISNUMBER(H2249),YEAR(H2249),"")</f>
        <v/>
      </c>
      <c r="Q2249" s="23">
        <f>IF(D2249="","",IF(COUNTIF(pl_chave,D2249)&gt;0,"No plano atual","Fora do plano: histórico preservado"))</f>
        <v/>
      </c>
      <c r="R2249" s="23">
        <f>IF(A2249&amp;B2249&amp;C2249="","",IF(A2249="","ERRO: falta ID do registro",IF(COUNTIF(ex_id,A2249)&gt;1,"ERRO: ID do registro duplicado",IF(NOT(ISNUMBER(H2249)),"ERRO: data realizada ausente ou inválida",IF(AND(ISNUMBER(pcmd_emissao),N(H2249)&gt;N(pcmd_emissao)),"Verificar: realizada após a emissão","OK")))))</f>
        <v/>
      </c>
      <c r="S2249" s="53" t="n"/>
    </row>
    <row r="2250">
      <c r="A2250" s="25" t="n"/>
      <c r="B2250" s="29" t="n"/>
      <c r="C2250" s="25" t="n"/>
      <c r="D2250" s="23">
        <f>IF(OR(B2250="",C2250=""),"",B2250&amp;"|"&amp;C2250)</f>
        <v/>
      </c>
      <c r="E2250" s="29" t="n"/>
      <c r="F2250" s="52" t="n"/>
      <c r="G2250" s="49" t="n"/>
      <c r="H2250" s="49" t="n"/>
      <c r="I2250" s="30">
        <f>IF(OR(D2250="",NOT(ISNUMBER(G2250))),"",D2250&amp;"|"&amp;YEAR(G2250)&amp;"-"&amp;RIGHT("0"&amp;MONTH(G2250),2)&amp;"-"&amp;RIGHT("0"&amp;DAY(G2250),2))</f>
        <v/>
      </c>
      <c r="J2250" s="52" t="n"/>
      <c r="K2250" s="25" t="n"/>
      <c r="L2250" s="29" t="n"/>
      <c r="M2250" s="25" t="n"/>
      <c r="N2250" s="25" t="n"/>
      <c r="O2250" s="23">
        <f>IF(A2250&amp;B2250&amp;C2250="","",IF(I2250="","Sem vínculo",IF(COUNTIF(oc_chave,I2250)&gt;0,"Vinculada","Previsão não encontrada")))</f>
        <v/>
      </c>
      <c r="P2250" s="39">
        <f>IF(ISNUMBER(H2250),YEAR(H2250),"")</f>
        <v/>
      </c>
      <c r="Q2250" s="23">
        <f>IF(D2250="","",IF(COUNTIF(pl_chave,D2250)&gt;0,"No plano atual","Fora do plano: histórico preservado"))</f>
        <v/>
      </c>
      <c r="R2250" s="23">
        <f>IF(A2250&amp;B2250&amp;C2250="","",IF(A2250="","ERRO: falta ID do registro",IF(COUNTIF(ex_id,A2250)&gt;1,"ERRO: ID do registro duplicado",IF(NOT(ISNUMBER(H2250)),"ERRO: data realizada ausente ou inválida",IF(AND(ISNUMBER(pcmd_emissao),N(H2250)&gt;N(pcmd_emissao)),"Verificar: realizada após a emissão","OK")))))</f>
        <v/>
      </c>
      <c r="S2250" s="53" t="n"/>
    </row>
    <row r="2251">
      <c r="A2251" s="25" t="n"/>
      <c r="B2251" s="29" t="n"/>
      <c r="C2251" s="25" t="n"/>
      <c r="D2251" s="23">
        <f>IF(OR(B2251="",C2251=""),"",B2251&amp;"|"&amp;C2251)</f>
        <v/>
      </c>
      <c r="E2251" s="29" t="n"/>
      <c r="F2251" s="52" t="n"/>
      <c r="G2251" s="49" t="n"/>
      <c r="H2251" s="49" t="n"/>
      <c r="I2251" s="30">
        <f>IF(OR(D2251="",NOT(ISNUMBER(G2251))),"",D2251&amp;"|"&amp;YEAR(G2251)&amp;"-"&amp;RIGHT("0"&amp;MONTH(G2251),2)&amp;"-"&amp;RIGHT("0"&amp;DAY(G2251),2))</f>
        <v/>
      </c>
      <c r="J2251" s="52" t="n"/>
      <c r="K2251" s="25" t="n"/>
      <c r="L2251" s="29" t="n"/>
      <c r="M2251" s="25" t="n"/>
      <c r="N2251" s="25" t="n"/>
      <c r="O2251" s="23">
        <f>IF(A2251&amp;B2251&amp;C2251="","",IF(I2251="","Sem vínculo",IF(COUNTIF(oc_chave,I2251)&gt;0,"Vinculada","Previsão não encontrada")))</f>
        <v/>
      </c>
      <c r="P2251" s="39">
        <f>IF(ISNUMBER(H2251),YEAR(H2251),"")</f>
        <v/>
      </c>
      <c r="Q2251" s="23">
        <f>IF(D2251="","",IF(COUNTIF(pl_chave,D2251)&gt;0,"No plano atual","Fora do plano: histórico preservado"))</f>
        <v/>
      </c>
      <c r="R2251" s="23">
        <f>IF(A2251&amp;B2251&amp;C2251="","",IF(A2251="","ERRO: falta ID do registro",IF(COUNTIF(ex_id,A2251)&gt;1,"ERRO: ID do registro duplicado",IF(NOT(ISNUMBER(H2251)),"ERRO: data realizada ausente ou inválida",IF(AND(ISNUMBER(pcmd_emissao),N(H2251)&gt;N(pcmd_emissao)),"Verificar: realizada após a emissão","OK")))))</f>
        <v/>
      </c>
      <c r="S2251" s="53" t="n"/>
    </row>
    <row r="2252">
      <c r="A2252" s="25" t="n"/>
      <c r="B2252" s="29" t="n"/>
      <c r="C2252" s="25" t="n"/>
      <c r="D2252" s="23">
        <f>IF(OR(B2252="",C2252=""),"",B2252&amp;"|"&amp;C2252)</f>
        <v/>
      </c>
      <c r="E2252" s="29" t="n"/>
      <c r="F2252" s="52" t="n"/>
      <c r="G2252" s="49" t="n"/>
      <c r="H2252" s="49" t="n"/>
      <c r="I2252" s="30">
        <f>IF(OR(D2252="",NOT(ISNUMBER(G2252))),"",D2252&amp;"|"&amp;YEAR(G2252)&amp;"-"&amp;RIGHT("0"&amp;MONTH(G2252),2)&amp;"-"&amp;RIGHT("0"&amp;DAY(G2252),2))</f>
        <v/>
      </c>
      <c r="J2252" s="52" t="n"/>
      <c r="K2252" s="25" t="n"/>
      <c r="L2252" s="29" t="n"/>
      <c r="M2252" s="25" t="n"/>
      <c r="N2252" s="25" t="n"/>
      <c r="O2252" s="23">
        <f>IF(A2252&amp;B2252&amp;C2252="","",IF(I2252="","Sem vínculo",IF(COUNTIF(oc_chave,I2252)&gt;0,"Vinculada","Previsão não encontrada")))</f>
        <v/>
      </c>
      <c r="P2252" s="39">
        <f>IF(ISNUMBER(H2252),YEAR(H2252),"")</f>
        <v/>
      </c>
      <c r="Q2252" s="23">
        <f>IF(D2252="","",IF(COUNTIF(pl_chave,D2252)&gt;0,"No plano atual","Fora do plano: histórico preservado"))</f>
        <v/>
      </c>
      <c r="R2252" s="23">
        <f>IF(A2252&amp;B2252&amp;C2252="","",IF(A2252="","ERRO: falta ID do registro",IF(COUNTIF(ex_id,A2252)&gt;1,"ERRO: ID do registro duplicado",IF(NOT(ISNUMBER(H2252)),"ERRO: data realizada ausente ou inválida",IF(AND(ISNUMBER(pcmd_emissao),N(H2252)&gt;N(pcmd_emissao)),"Verificar: realizada após a emissão","OK")))))</f>
        <v/>
      </c>
      <c r="S2252" s="53" t="n"/>
    </row>
    <row r="2253">
      <c r="A2253" s="25" t="n"/>
      <c r="B2253" s="29" t="n"/>
      <c r="C2253" s="25" t="n"/>
      <c r="D2253" s="23">
        <f>IF(OR(B2253="",C2253=""),"",B2253&amp;"|"&amp;C2253)</f>
        <v/>
      </c>
      <c r="E2253" s="29" t="n"/>
      <c r="F2253" s="52" t="n"/>
      <c r="G2253" s="49" t="n"/>
      <c r="H2253" s="49" t="n"/>
      <c r="I2253" s="30">
        <f>IF(OR(D2253="",NOT(ISNUMBER(G2253))),"",D2253&amp;"|"&amp;YEAR(G2253)&amp;"-"&amp;RIGHT("0"&amp;MONTH(G2253),2)&amp;"-"&amp;RIGHT("0"&amp;DAY(G2253),2))</f>
        <v/>
      </c>
      <c r="J2253" s="52" t="n"/>
      <c r="K2253" s="25" t="n"/>
      <c r="L2253" s="29" t="n"/>
      <c r="M2253" s="25" t="n"/>
      <c r="N2253" s="25" t="n"/>
      <c r="O2253" s="23">
        <f>IF(A2253&amp;B2253&amp;C2253="","",IF(I2253="","Sem vínculo",IF(COUNTIF(oc_chave,I2253)&gt;0,"Vinculada","Previsão não encontrada")))</f>
        <v/>
      </c>
      <c r="P2253" s="39">
        <f>IF(ISNUMBER(H2253),YEAR(H2253),"")</f>
        <v/>
      </c>
      <c r="Q2253" s="23">
        <f>IF(D2253="","",IF(COUNTIF(pl_chave,D2253)&gt;0,"No plano atual","Fora do plano: histórico preservado"))</f>
        <v/>
      </c>
      <c r="R2253" s="23">
        <f>IF(A2253&amp;B2253&amp;C2253="","",IF(A2253="","ERRO: falta ID do registro",IF(COUNTIF(ex_id,A2253)&gt;1,"ERRO: ID do registro duplicado",IF(NOT(ISNUMBER(H2253)),"ERRO: data realizada ausente ou inválida",IF(AND(ISNUMBER(pcmd_emissao),N(H2253)&gt;N(pcmd_emissao)),"Verificar: realizada após a emissão","OK")))))</f>
        <v/>
      </c>
      <c r="S2253" s="53" t="n"/>
    </row>
    <row r="2254">
      <c r="A2254" s="25" t="n"/>
      <c r="B2254" s="29" t="n"/>
      <c r="C2254" s="25" t="n"/>
      <c r="D2254" s="23">
        <f>IF(OR(B2254="",C2254=""),"",B2254&amp;"|"&amp;C2254)</f>
        <v/>
      </c>
      <c r="E2254" s="29" t="n"/>
      <c r="F2254" s="52" t="n"/>
      <c r="G2254" s="49" t="n"/>
      <c r="H2254" s="49" t="n"/>
      <c r="I2254" s="30">
        <f>IF(OR(D2254="",NOT(ISNUMBER(G2254))),"",D2254&amp;"|"&amp;YEAR(G2254)&amp;"-"&amp;RIGHT("0"&amp;MONTH(G2254),2)&amp;"-"&amp;RIGHT("0"&amp;DAY(G2254),2))</f>
        <v/>
      </c>
      <c r="J2254" s="52" t="n"/>
      <c r="K2254" s="25" t="n"/>
      <c r="L2254" s="29" t="n"/>
      <c r="M2254" s="25" t="n"/>
      <c r="N2254" s="25" t="n"/>
      <c r="O2254" s="23">
        <f>IF(A2254&amp;B2254&amp;C2254="","",IF(I2254="","Sem vínculo",IF(COUNTIF(oc_chave,I2254)&gt;0,"Vinculada","Previsão não encontrada")))</f>
        <v/>
      </c>
      <c r="P2254" s="39">
        <f>IF(ISNUMBER(H2254),YEAR(H2254),"")</f>
        <v/>
      </c>
      <c r="Q2254" s="23">
        <f>IF(D2254="","",IF(COUNTIF(pl_chave,D2254)&gt;0,"No plano atual","Fora do plano: histórico preservado"))</f>
        <v/>
      </c>
      <c r="R2254" s="23">
        <f>IF(A2254&amp;B2254&amp;C2254="","",IF(A2254="","ERRO: falta ID do registro",IF(COUNTIF(ex_id,A2254)&gt;1,"ERRO: ID do registro duplicado",IF(NOT(ISNUMBER(H2254)),"ERRO: data realizada ausente ou inválida",IF(AND(ISNUMBER(pcmd_emissao),N(H2254)&gt;N(pcmd_emissao)),"Verificar: realizada após a emissão","OK")))))</f>
        <v/>
      </c>
      <c r="S2254" s="53" t="n"/>
    </row>
    <row r="2255">
      <c r="A2255" s="25" t="n"/>
      <c r="B2255" s="29" t="n"/>
      <c r="C2255" s="25" t="n"/>
      <c r="D2255" s="23">
        <f>IF(OR(B2255="",C2255=""),"",B2255&amp;"|"&amp;C2255)</f>
        <v/>
      </c>
      <c r="E2255" s="29" t="n"/>
      <c r="F2255" s="52" t="n"/>
      <c r="G2255" s="49" t="n"/>
      <c r="H2255" s="49" t="n"/>
      <c r="I2255" s="30">
        <f>IF(OR(D2255="",NOT(ISNUMBER(G2255))),"",D2255&amp;"|"&amp;YEAR(G2255)&amp;"-"&amp;RIGHT("0"&amp;MONTH(G2255),2)&amp;"-"&amp;RIGHT("0"&amp;DAY(G2255),2))</f>
        <v/>
      </c>
      <c r="J2255" s="52" t="n"/>
      <c r="K2255" s="25" t="n"/>
      <c r="L2255" s="29" t="n"/>
      <c r="M2255" s="25" t="n"/>
      <c r="N2255" s="25" t="n"/>
      <c r="O2255" s="23">
        <f>IF(A2255&amp;B2255&amp;C2255="","",IF(I2255="","Sem vínculo",IF(COUNTIF(oc_chave,I2255)&gt;0,"Vinculada","Previsão não encontrada")))</f>
        <v/>
      </c>
      <c r="P2255" s="39">
        <f>IF(ISNUMBER(H2255),YEAR(H2255),"")</f>
        <v/>
      </c>
      <c r="Q2255" s="23">
        <f>IF(D2255="","",IF(COUNTIF(pl_chave,D2255)&gt;0,"No plano atual","Fora do plano: histórico preservado"))</f>
        <v/>
      </c>
      <c r="R2255" s="23">
        <f>IF(A2255&amp;B2255&amp;C2255="","",IF(A2255="","ERRO: falta ID do registro",IF(COUNTIF(ex_id,A2255)&gt;1,"ERRO: ID do registro duplicado",IF(NOT(ISNUMBER(H2255)),"ERRO: data realizada ausente ou inválida",IF(AND(ISNUMBER(pcmd_emissao),N(H2255)&gt;N(pcmd_emissao)),"Verificar: realizada após a emissão","OK")))))</f>
        <v/>
      </c>
      <c r="S2255" s="53" t="n"/>
    </row>
    <row r="2256">
      <c r="A2256" s="25" t="n"/>
      <c r="B2256" s="29" t="n"/>
      <c r="C2256" s="25" t="n"/>
      <c r="D2256" s="23">
        <f>IF(OR(B2256="",C2256=""),"",B2256&amp;"|"&amp;C2256)</f>
        <v/>
      </c>
      <c r="E2256" s="29" t="n"/>
      <c r="F2256" s="52" t="n"/>
      <c r="G2256" s="49" t="n"/>
      <c r="H2256" s="49" t="n"/>
      <c r="I2256" s="30">
        <f>IF(OR(D2256="",NOT(ISNUMBER(G2256))),"",D2256&amp;"|"&amp;YEAR(G2256)&amp;"-"&amp;RIGHT("0"&amp;MONTH(G2256),2)&amp;"-"&amp;RIGHT("0"&amp;DAY(G2256),2))</f>
        <v/>
      </c>
      <c r="J2256" s="52" t="n"/>
      <c r="K2256" s="25" t="n"/>
      <c r="L2256" s="29" t="n"/>
      <c r="M2256" s="25" t="n"/>
      <c r="N2256" s="25" t="n"/>
      <c r="O2256" s="23">
        <f>IF(A2256&amp;B2256&amp;C2256="","",IF(I2256="","Sem vínculo",IF(COUNTIF(oc_chave,I2256)&gt;0,"Vinculada","Previsão não encontrada")))</f>
        <v/>
      </c>
      <c r="P2256" s="39">
        <f>IF(ISNUMBER(H2256),YEAR(H2256),"")</f>
        <v/>
      </c>
      <c r="Q2256" s="23">
        <f>IF(D2256="","",IF(COUNTIF(pl_chave,D2256)&gt;0,"No plano atual","Fora do plano: histórico preservado"))</f>
        <v/>
      </c>
      <c r="R2256" s="23">
        <f>IF(A2256&amp;B2256&amp;C2256="","",IF(A2256="","ERRO: falta ID do registro",IF(COUNTIF(ex_id,A2256)&gt;1,"ERRO: ID do registro duplicado",IF(NOT(ISNUMBER(H2256)),"ERRO: data realizada ausente ou inválida",IF(AND(ISNUMBER(pcmd_emissao),N(H2256)&gt;N(pcmd_emissao)),"Verificar: realizada após a emissão","OK")))))</f>
        <v/>
      </c>
      <c r="S2256" s="53" t="n"/>
    </row>
    <row r="2257">
      <c r="A2257" s="25" t="n"/>
      <c r="B2257" s="29" t="n"/>
      <c r="C2257" s="25" t="n"/>
      <c r="D2257" s="23">
        <f>IF(OR(B2257="",C2257=""),"",B2257&amp;"|"&amp;C2257)</f>
        <v/>
      </c>
      <c r="E2257" s="29" t="n"/>
      <c r="F2257" s="52" t="n"/>
      <c r="G2257" s="49" t="n"/>
      <c r="H2257" s="49" t="n"/>
      <c r="I2257" s="30">
        <f>IF(OR(D2257="",NOT(ISNUMBER(G2257))),"",D2257&amp;"|"&amp;YEAR(G2257)&amp;"-"&amp;RIGHT("0"&amp;MONTH(G2257),2)&amp;"-"&amp;RIGHT("0"&amp;DAY(G2257),2))</f>
        <v/>
      </c>
      <c r="J2257" s="52" t="n"/>
      <c r="K2257" s="25" t="n"/>
      <c r="L2257" s="29" t="n"/>
      <c r="M2257" s="25" t="n"/>
      <c r="N2257" s="25" t="n"/>
      <c r="O2257" s="23">
        <f>IF(A2257&amp;B2257&amp;C2257="","",IF(I2257="","Sem vínculo",IF(COUNTIF(oc_chave,I2257)&gt;0,"Vinculada","Previsão não encontrada")))</f>
        <v/>
      </c>
      <c r="P2257" s="39">
        <f>IF(ISNUMBER(H2257),YEAR(H2257),"")</f>
        <v/>
      </c>
      <c r="Q2257" s="23">
        <f>IF(D2257="","",IF(COUNTIF(pl_chave,D2257)&gt;0,"No plano atual","Fora do plano: histórico preservado"))</f>
        <v/>
      </c>
      <c r="R2257" s="23">
        <f>IF(A2257&amp;B2257&amp;C2257="","",IF(A2257="","ERRO: falta ID do registro",IF(COUNTIF(ex_id,A2257)&gt;1,"ERRO: ID do registro duplicado",IF(NOT(ISNUMBER(H2257)),"ERRO: data realizada ausente ou inválida",IF(AND(ISNUMBER(pcmd_emissao),N(H2257)&gt;N(pcmd_emissao)),"Verificar: realizada após a emissão","OK")))))</f>
        <v/>
      </c>
      <c r="S2257" s="53" t="n"/>
    </row>
    <row r="2258">
      <c r="A2258" s="25" t="n"/>
      <c r="B2258" s="29" t="n"/>
      <c r="C2258" s="25" t="n"/>
      <c r="D2258" s="23">
        <f>IF(OR(B2258="",C2258=""),"",B2258&amp;"|"&amp;C2258)</f>
        <v/>
      </c>
      <c r="E2258" s="29" t="n"/>
      <c r="F2258" s="52" t="n"/>
      <c r="G2258" s="49" t="n"/>
      <c r="H2258" s="49" t="n"/>
      <c r="I2258" s="30">
        <f>IF(OR(D2258="",NOT(ISNUMBER(G2258))),"",D2258&amp;"|"&amp;YEAR(G2258)&amp;"-"&amp;RIGHT("0"&amp;MONTH(G2258),2)&amp;"-"&amp;RIGHT("0"&amp;DAY(G2258),2))</f>
        <v/>
      </c>
      <c r="J2258" s="52" t="n"/>
      <c r="K2258" s="25" t="n"/>
      <c r="L2258" s="29" t="n"/>
      <c r="M2258" s="25" t="n"/>
      <c r="N2258" s="25" t="n"/>
      <c r="O2258" s="23">
        <f>IF(A2258&amp;B2258&amp;C2258="","",IF(I2258="","Sem vínculo",IF(COUNTIF(oc_chave,I2258)&gt;0,"Vinculada","Previsão não encontrada")))</f>
        <v/>
      </c>
      <c r="P2258" s="39">
        <f>IF(ISNUMBER(H2258),YEAR(H2258),"")</f>
        <v/>
      </c>
      <c r="Q2258" s="23">
        <f>IF(D2258="","",IF(COUNTIF(pl_chave,D2258)&gt;0,"No plano atual","Fora do plano: histórico preservado"))</f>
        <v/>
      </c>
      <c r="R2258" s="23">
        <f>IF(A2258&amp;B2258&amp;C2258="","",IF(A2258="","ERRO: falta ID do registro",IF(COUNTIF(ex_id,A2258)&gt;1,"ERRO: ID do registro duplicado",IF(NOT(ISNUMBER(H2258)),"ERRO: data realizada ausente ou inválida",IF(AND(ISNUMBER(pcmd_emissao),N(H2258)&gt;N(pcmd_emissao)),"Verificar: realizada após a emissão","OK")))))</f>
        <v/>
      </c>
      <c r="S2258" s="53" t="n"/>
    </row>
    <row r="2259">
      <c r="A2259" s="25" t="n"/>
      <c r="B2259" s="29" t="n"/>
      <c r="C2259" s="25" t="n"/>
      <c r="D2259" s="23">
        <f>IF(OR(B2259="",C2259=""),"",B2259&amp;"|"&amp;C2259)</f>
        <v/>
      </c>
      <c r="E2259" s="29" t="n"/>
      <c r="F2259" s="52" t="n"/>
      <c r="G2259" s="49" t="n"/>
      <c r="H2259" s="49" t="n"/>
      <c r="I2259" s="30">
        <f>IF(OR(D2259="",NOT(ISNUMBER(G2259))),"",D2259&amp;"|"&amp;YEAR(G2259)&amp;"-"&amp;RIGHT("0"&amp;MONTH(G2259),2)&amp;"-"&amp;RIGHT("0"&amp;DAY(G2259),2))</f>
        <v/>
      </c>
      <c r="J2259" s="52" t="n"/>
      <c r="K2259" s="25" t="n"/>
      <c r="L2259" s="29" t="n"/>
      <c r="M2259" s="25" t="n"/>
      <c r="N2259" s="25" t="n"/>
      <c r="O2259" s="23">
        <f>IF(A2259&amp;B2259&amp;C2259="","",IF(I2259="","Sem vínculo",IF(COUNTIF(oc_chave,I2259)&gt;0,"Vinculada","Previsão não encontrada")))</f>
        <v/>
      </c>
      <c r="P2259" s="39">
        <f>IF(ISNUMBER(H2259),YEAR(H2259),"")</f>
        <v/>
      </c>
      <c r="Q2259" s="23">
        <f>IF(D2259="","",IF(COUNTIF(pl_chave,D2259)&gt;0,"No plano atual","Fora do plano: histórico preservado"))</f>
        <v/>
      </c>
      <c r="R2259" s="23">
        <f>IF(A2259&amp;B2259&amp;C2259="","",IF(A2259="","ERRO: falta ID do registro",IF(COUNTIF(ex_id,A2259)&gt;1,"ERRO: ID do registro duplicado",IF(NOT(ISNUMBER(H2259)),"ERRO: data realizada ausente ou inválida",IF(AND(ISNUMBER(pcmd_emissao),N(H2259)&gt;N(pcmd_emissao)),"Verificar: realizada após a emissão","OK")))))</f>
        <v/>
      </c>
      <c r="S2259" s="53" t="n"/>
    </row>
    <row r="2260">
      <c r="A2260" s="25" t="n"/>
      <c r="B2260" s="29" t="n"/>
      <c r="C2260" s="25" t="n"/>
      <c r="D2260" s="23">
        <f>IF(OR(B2260="",C2260=""),"",B2260&amp;"|"&amp;C2260)</f>
        <v/>
      </c>
      <c r="E2260" s="29" t="n"/>
      <c r="F2260" s="52" t="n"/>
      <c r="G2260" s="49" t="n"/>
      <c r="H2260" s="49" t="n"/>
      <c r="I2260" s="30">
        <f>IF(OR(D2260="",NOT(ISNUMBER(G2260))),"",D2260&amp;"|"&amp;YEAR(G2260)&amp;"-"&amp;RIGHT("0"&amp;MONTH(G2260),2)&amp;"-"&amp;RIGHT("0"&amp;DAY(G2260),2))</f>
        <v/>
      </c>
      <c r="J2260" s="52" t="n"/>
      <c r="K2260" s="25" t="n"/>
      <c r="L2260" s="29" t="n"/>
      <c r="M2260" s="25" t="n"/>
      <c r="N2260" s="25" t="n"/>
      <c r="O2260" s="23">
        <f>IF(A2260&amp;B2260&amp;C2260="","",IF(I2260="","Sem vínculo",IF(COUNTIF(oc_chave,I2260)&gt;0,"Vinculada","Previsão não encontrada")))</f>
        <v/>
      </c>
      <c r="P2260" s="39">
        <f>IF(ISNUMBER(H2260),YEAR(H2260),"")</f>
        <v/>
      </c>
      <c r="Q2260" s="23">
        <f>IF(D2260="","",IF(COUNTIF(pl_chave,D2260)&gt;0,"No plano atual","Fora do plano: histórico preservado"))</f>
        <v/>
      </c>
      <c r="R2260" s="23">
        <f>IF(A2260&amp;B2260&amp;C2260="","",IF(A2260="","ERRO: falta ID do registro",IF(COUNTIF(ex_id,A2260)&gt;1,"ERRO: ID do registro duplicado",IF(NOT(ISNUMBER(H2260)),"ERRO: data realizada ausente ou inválida",IF(AND(ISNUMBER(pcmd_emissao),N(H2260)&gt;N(pcmd_emissao)),"Verificar: realizada após a emissão","OK")))))</f>
        <v/>
      </c>
      <c r="S2260" s="53" t="n"/>
    </row>
    <row r="2261">
      <c r="A2261" s="25" t="n"/>
      <c r="B2261" s="29" t="n"/>
      <c r="C2261" s="25" t="n"/>
      <c r="D2261" s="23">
        <f>IF(OR(B2261="",C2261=""),"",B2261&amp;"|"&amp;C2261)</f>
        <v/>
      </c>
      <c r="E2261" s="29" t="n"/>
      <c r="F2261" s="52" t="n"/>
      <c r="G2261" s="49" t="n"/>
      <c r="H2261" s="49" t="n"/>
      <c r="I2261" s="30">
        <f>IF(OR(D2261="",NOT(ISNUMBER(G2261))),"",D2261&amp;"|"&amp;YEAR(G2261)&amp;"-"&amp;RIGHT("0"&amp;MONTH(G2261),2)&amp;"-"&amp;RIGHT("0"&amp;DAY(G2261),2))</f>
        <v/>
      </c>
      <c r="J2261" s="52" t="n"/>
      <c r="K2261" s="25" t="n"/>
      <c r="L2261" s="29" t="n"/>
      <c r="M2261" s="25" t="n"/>
      <c r="N2261" s="25" t="n"/>
      <c r="O2261" s="23">
        <f>IF(A2261&amp;B2261&amp;C2261="","",IF(I2261="","Sem vínculo",IF(COUNTIF(oc_chave,I2261)&gt;0,"Vinculada","Previsão não encontrada")))</f>
        <v/>
      </c>
      <c r="P2261" s="39">
        <f>IF(ISNUMBER(H2261),YEAR(H2261),"")</f>
        <v/>
      </c>
      <c r="Q2261" s="23">
        <f>IF(D2261="","",IF(COUNTIF(pl_chave,D2261)&gt;0,"No plano atual","Fora do plano: histórico preservado"))</f>
        <v/>
      </c>
      <c r="R2261" s="23">
        <f>IF(A2261&amp;B2261&amp;C2261="","",IF(A2261="","ERRO: falta ID do registro",IF(COUNTIF(ex_id,A2261)&gt;1,"ERRO: ID do registro duplicado",IF(NOT(ISNUMBER(H2261)),"ERRO: data realizada ausente ou inválida",IF(AND(ISNUMBER(pcmd_emissao),N(H2261)&gt;N(pcmd_emissao)),"Verificar: realizada após a emissão","OK")))))</f>
        <v/>
      </c>
      <c r="S2261" s="53" t="n"/>
    </row>
    <row r="2262">
      <c r="A2262" s="25" t="n"/>
      <c r="B2262" s="29" t="n"/>
      <c r="C2262" s="25" t="n"/>
      <c r="D2262" s="23">
        <f>IF(OR(B2262="",C2262=""),"",B2262&amp;"|"&amp;C2262)</f>
        <v/>
      </c>
      <c r="E2262" s="29" t="n"/>
      <c r="F2262" s="52" t="n"/>
      <c r="G2262" s="49" t="n"/>
      <c r="H2262" s="49" t="n"/>
      <c r="I2262" s="30">
        <f>IF(OR(D2262="",NOT(ISNUMBER(G2262))),"",D2262&amp;"|"&amp;YEAR(G2262)&amp;"-"&amp;RIGHT("0"&amp;MONTH(G2262),2)&amp;"-"&amp;RIGHT("0"&amp;DAY(G2262),2))</f>
        <v/>
      </c>
      <c r="J2262" s="52" t="n"/>
      <c r="K2262" s="25" t="n"/>
      <c r="L2262" s="29" t="n"/>
      <c r="M2262" s="25" t="n"/>
      <c r="N2262" s="25" t="n"/>
      <c r="O2262" s="23">
        <f>IF(A2262&amp;B2262&amp;C2262="","",IF(I2262="","Sem vínculo",IF(COUNTIF(oc_chave,I2262)&gt;0,"Vinculada","Previsão não encontrada")))</f>
        <v/>
      </c>
      <c r="P2262" s="39">
        <f>IF(ISNUMBER(H2262),YEAR(H2262),"")</f>
        <v/>
      </c>
      <c r="Q2262" s="23">
        <f>IF(D2262="","",IF(COUNTIF(pl_chave,D2262)&gt;0,"No plano atual","Fora do plano: histórico preservado"))</f>
        <v/>
      </c>
      <c r="R2262" s="23">
        <f>IF(A2262&amp;B2262&amp;C2262="","",IF(A2262="","ERRO: falta ID do registro",IF(COUNTIF(ex_id,A2262)&gt;1,"ERRO: ID do registro duplicado",IF(NOT(ISNUMBER(H2262)),"ERRO: data realizada ausente ou inválida",IF(AND(ISNUMBER(pcmd_emissao),N(H2262)&gt;N(pcmd_emissao)),"Verificar: realizada após a emissão","OK")))))</f>
        <v/>
      </c>
      <c r="S2262" s="53" t="n"/>
    </row>
    <row r="2263">
      <c r="A2263" s="25" t="n"/>
      <c r="B2263" s="29" t="n"/>
      <c r="C2263" s="25" t="n"/>
      <c r="D2263" s="23">
        <f>IF(OR(B2263="",C2263=""),"",B2263&amp;"|"&amp;C2263)</f>
        <v/>
      </c>
      <c r="E2263" s="29" t="n"/>
      <c r="F2263" s="52" t="n"/>
      <c r="G2263" s="49" t="n"/>
      <c r="H2263" s="49" t="n"/>
      <c r="I2263" s="30">
        <f>IF(OR(D2263="",NOT(ISNUMBER(G2263))),"",D2263&amp;"|"&amp;YEAR(G2263)&amp;"-"&amp;RIGHT("0"&amp;MONTH(G2263),2)&amp;"-"&amp;RIGHT("0"&amp;DAY(G2263),2))</f>
        <v/>
      </c>
      <c r="J2263" s="52" t="n"/>
      <c r="K2263" s="25" t="n"/>
      <c r="L2263" s="29" t="n"/>
      <c r="M2263" s="25" t="n"/>
      <c r="N2263" s="25" t="n"/>
      <c r="O2263" s="23">
        <f>IF(A2263&amp;B2263&amp;C2263="","",IF(I2263="","Sem vínculo",IF(COUNTIF(oc_chave,I2263)&gt;0,"Vinculada","Previsão não encontrada")))</f>
        <v/>
      </c>
      <c r="P2263" s="39">
        <f>IF(ISNUMBER(H2263),YEAR(H2263),"")</f>
        <v/>
      </c>
      <c r="Q2263" s="23">
        <f>IF(D2263="","",IF(COUNTIF(pl_chave,D2263)&gt;0,"No plano atual","Fora do plano: histórico preservado"))</f>
        <v/>
      </c>
      <c r="R2263" s="23">
        <f>IF(A2263&amp;B2263&amp;C2263="","",IF(A2263="","ERRO: falta ID do registro",IF(COUNTIF(ex_id,A2263)&gt;1,"ERRO: ID do registro duplicado",IF(NOT(ISNUMBER(H2263)),"ERRO: data realizada ausente ou inválida",IF(AND(ISNUMBER(pcmd_emissao),N(H2263)&gt;N(pcmd_emissao)),"Verificar: realizada após a emissão","OK")))))</f>
        <v/>
      </c>
      <c r="S2263" s="53" t="n"/>
    </row>
    <row r="2264">
      <c r="A2264" s="25" t="n"/>
      <c r="B2264" s="29" t="n"/>
      <c r="C2264" s="25" t="n"/>
      <c r="D2264" s="23">
        <f>IF(OR(B2264="",C2264=""),"",B2264&amp;"|"&amp;C2264)</f>
        <v/>
      </c>
      <c r="E2264" s="29" t="n"/>
      <c r="F2264" s="52" t="n"/>
      <c r="G2264" s="49" t="n"/>
      <c r="H2264" s="49" t="n"/>
      <c r="I2264" s="30">
        <f>IF(OR(D2264="",NOT(ISNUMBER(G2264))),"",D2264&amp;"|"&amp;YEAR(G2264)&amp;"-"&amp;RIGHT("0"&amp;MONTH(G2264),2)&amp;"-"&amp;RIGHT("0"&amp;DAY(G2264),2))</f>
        <v/>
      </c>
      <c r="J2264" s="52" t="n"/>
      <c r="K2264" s="25" t="n"/>
      <c r="L2264" s="29" t="n"/>
      <c r="M2264" s="25" t="n"/>
      <c r="N2264" s="25" t="n"/>
      <c r="O2264" s="23">
        <f>IF(A2264&amp;B2264&amp;C2264="","",IF(I2264="","Sem vínculo",IF(COUNTIF(oc_chave,I2264)&gt;0,"Vinculada","Previsão não encontrada")))</f>
        <v/>
      </c>
      <c r="P2264" s="39">
        <f>IF(ISNUMBER(H2264),YEAR(H2264),"")</f>
        <v/>
      </c>
      <c r="Q2264" s="23">
        <f>IF(D2264="","",IF(COUNTIF(pl_chave,D2264)&gt;0,"No plano atual","Fora do plano: histórico preservado"))</f>
        <v/>
      </c>
      <c r="R2264" s="23">
        <f>IF(A2264&amp;B2264&amp;C2264="","",IF(A2264="","ERRO: falta ID do registro",IF(COUNTIF(ex_id,A2264)&gt;1,"ERRO: ID do registro duplicado",IF(NOT(ISNUMBER(H2264)),"ERRO: data realizada ausente ou inválida",IF(AND(ISNUMBER(pcmd_emissao),N(H2264)&gt;N(pcmd_emissao)),"Verificar: realizada após a emissão","OK")))))</f>
        <v/>
      </c>
      <c r="S2264" s="53" t="n"/>
    </row>
    <row r="2265">
      <c r="A2265" s="25" t="n"/>
      <c r="B2265" s="29" t="n"/>
      <c r="C2265" s="25" t="n"/>
      <c r="D2265" s="23">
        <f>IF(OR(B2265="",C2265=""),"",B2265&amp;"|"&amp;C2265)</f>
        <v/>
      </c>
      <c r="E2265" s="29" t="n"/>
      <c r="F2265" s="52" t="n"/>
      <c r="G2265" s="49" t="n"/>
      <c r="H2265" s="49" t="n"/>
      <c r="I2265" s="30">
        <f>IF(OR(D2265="",NOT(ISNUMBER(G2265))),"",D2265&amp;"|"&amp;YEAR(G2265)&amp;"-"&amp;RIGHT("0"&amp;MONTH(G2265),2)&amp;"-"&amp;RIGHT("0"&amp;DAY(G2265),2))</f>
        <v/>
      </c>
      <c r="J2265" s="52" t="n"/>
      <c r="K2265" s="25" t="n"/>
      <c r="L2265" s="29" t="n"/>
      <c r="M2265" s="25" t="n"/>
      <c r="N2265" s="25" t="n"/>
      <c r="O2265" s="23">
        <f>IF(A2265&amp;B2265&amp;C2265="","",IF(I2265="","Sem vínculo",IF(COUNTIF(oc_chave,I2265)&gt;0,"Vinculada","Previsão não encontrada")))</f>
        <v/>
      </c>
      <c r="P2265" s="39">
        <f>IF(ISNUMBER(H2265),YEAR(H2265),"")</f>
        <v/>
      </c>
      <c r="Q2265" s="23">
        <f>IF(D2265="","",IF(COUNTIF(pl_chave,D2265)&gt;0,"No plano atual","Fora do plano: histórico preservado"))</f>
        <v/>
      </c>
      <c r="R2265" s="23">
        <f>IF(A2265&amp;B2265&amp;C2265="","",IF(A2265="","ERRO: falta ID do registro",IF(COUNTIF(ex_id,A2265)&gt;1,"ERRO: ID do registro duplicado",IF(NOT(ISNUMBER(H2265)),"ERRO: data realizada ausente ou inválida",IF(AND(ISNUMBER(pcmd_emissao),N(H2265)&gt;N(pcmd_emissao)),"Verificar: realizada após a emissão","OK")))))</f>
        <v/>
      </c>
      <c r="S2265" s="53" t="n"/>
    </row>
    <row r="2266">
      <c r="A2266" s="25" t="n"/>
      <c r="B2266" s="29" t="n"/>
      <c r="C2266" s="25" t="n"/>
      <c r="D2266" s="23">
        <f>IF(OR(B2266="",C2266=""),"",B2266&amp;"|"&amp;C2266)</f>
        <v/>
      </c>
      <c r="E2266" s="29" t="n"/>
      <c r="F2266" s="52" t="n"/>
      <c r="G2266" s="49" t="n"/>
      <c r="H2266" s="49" t="n"/>
      <c r="I2266" s="30">
        <f>IF(OR(D2266="",NOT(ISNUMBER(G2266))),"",D2266&amp;"|"&amp;YEAR(G2266)&amp;"-"&amp;RIGHT("0"&amp;MONTH(G2266),2)&amp;"-"&amp;RIGHT("0"&amp;DAY(G2266),2))</f>
        <v/>
      </c>
      <c r="J2266" s="52" t="n"/>
      <c r="K2266" s="25" t="n"/>
      <c r="L2266" s="29" t="n"/>
      <c r="M2266" s="25" t="n"/>
      <c r="N2266" s="25" t="n"/>
      <c r="O2266" s="23">
        <f>IF(A2266&amp;B2266&amp;C2266="","",IF(I2266="","Sem vínculo",IF(COUNTIF(oc_chave,I2266)&gt;0,"Vinculada","Previsão não encontrada")))</f>
        <v/>
      </c>
      <c r="P2266" s="39">
        <f>IF(ISNUMBER(H2266),YEAR(H2266),"")</f>
        <v/>
      </c>
      <c r="Q2266" s="23">
        <f>IF(D2266="","",IF(COUNTIF(pl_chave,D2266)&gt;0,"No plano atual","Fora do plano: histórico preservado"))</f>
        <v/>
      </c>
      <c r="R2266" s="23">
        <f>IF(A2266&amp;B2266&amp;C2266="","",IF(A2266="","ERRO: falta ID do registro",IF(COUNTIF(ex_id,A2266)&gt;1,"ERRO: ID do registro duplicado",IF(NOT(ISNUMBER(H2266)),"ERRO: data realizada ausente ou inválida",IF(AND(ISNUMBER(pcmd_emissao),N(H2266)&gt;N(pcmd_emissao)),"Verificar: realizada após a emissão","OK")))))</f>
        <v/>
      </c>
      <c r="S2266" s="53" t="n"/>
    </row>
    <row r="2267">
      <c r="A2267" s="25" t="n"/>
      <c r="B2267" s="29" t="n"/>
      <c r="C2267" s="25" t="n"/>
      <c r="D2267" s="23">
        <f>IF(OR(B2267="",C2267=""),"",B2267&amp;"|"&amp;C2267)</f>
        <v/>
      </c>
      <c r="E2267" s="29" t="n"/>
      <c r="F2267" s="52" t="n"/>
      <c r="G2267" s="49" t="n"/>
      <c r="H2267" s="49" t="n"/>
      <c r="I2267" s="30">
        <f>IF(OR(D2267="",NOT(ISNUMBER(G2267))),"",D2267&amp;"|"&amp;YEAR(G2267)&amp;"-"&amp;RIGHT("0"&amp;MONTH(G2267),2)&amp;"-"&amp;RIGHT("0"&amp;DAY(G2267),2))</f>
        <v/>
      </c>
      <c r="J2267" s="52" t="n"/>
      <c r="K2267" s="25" t="n"/>
      <c r="L2267" s="29" t="n"/>
      <c r="M2267" s="25" t="n"/>
      <c r="N2267" s="25" t="n"/>
      <c r="O2267" s="23">
        <f>IF(A2267&amp;B2267&amp;C2267="","",IF(I2267="","Sem vínculo",IF(COUNTIF(oc_chave,I2267)&gt;0,"Vinculada","Previsão não encontrada")))</f>
        <v/>
      </c>
      <c r="P2267" s="39">
        <f>IF(ISNUMBER(H2267),YEAR(H2267),"")</f>
        <v/>
      </c>
      <c r="Q2267" s="23">
        <f>IF(D2267="","",IF(COUNTIF(pl_chave,D2267)&gt;0,"No plano atual","Fora do plano: histórico preservado"))</f>
        <v/>
      </c>
      <c r="R2267" s="23">
        <f>IF(A2267&amp;B2267&amp;C2267="","",IF(A2267="","ERRO: falta ID do registro",IF(COUNTIF(ex_id,A2267)&gt;1,"ERRO: ID do registro duplicado",IF(NOT(ISNUMBER(H2267)),"ERRO: data realizada ausente ou inválida",IF(AND(ISNUMBER(pcmd_emissao),N(H2267)&gt;N(pcmd_emissao)),"Verificar: realizada após a emissão","OK")))))</f>
        <v/>
      </c>
      <c r="S2267" s="53" t="n"/>
    </row>
    <row r="2268">
      <c r="A2268" s="25" t="n"/>
      <c r="B2268" s="29" t="n"/>
      <c r="C2268" s="25" t="n"/>
      <c r="D2268" s="23">
        <f>IF(OR(B2268="",C2268=""),"",B2268&amp;"|"&amp;C2268)</f>
        <v/>
      </c>
      <c r="E2268" s="29" t="n"/>
      <c r="F2268" s="52" t="n"/>
      <c r="G2268" s="49" t="n"/>
      <c r="H2268" s="49" t="n"/>
      <c r="I2268" s="30">
        <f>IF(OR(D2268="",NOT(ISNUMBER(G2268))),"",D2268&amp;"|"&amp;YEAR(G2268)&amp;"-"&amp;RIGHT("0"&amp;MONTH(G2268),2)&amp;"-"&amp;RIGHT("0"&amp;DAY(G2268),2))</f>
        <v/>
      </c>
      <c r="J2268" s="52" t="n"/>
      <c r="K2268" s="25" t="n"/>
      <c r="L2268" s="29" t="n"/>
      <c r="M2268" s="25" t="n"/>
      <c r="N2268" s="25" t="n"/>
      <c r="O2268" s="23">
        <f>IF(A2268&amp;B2268&amp;C2268="","",IF(I2268="","Sem vínculo",IF(COUNTIF(oc_chave,I2268)&gt;0,"Vinculada","Previsão não encontrada")))</f>
        <v/>
      </c>
      <c r="P2268" s="39">
        <f>IF(ISNUMBER(H2268),YEAR(H2268),"")</f>
        <v/>
      </c>
      <c r="Q2268" s="23">
        <f>IF(D2268="","",IF(COUNTIF(pl_chave,D2268)&gt;0,"No plano atual","Fora do plano: histórico preservado"))</f>
        <v/>
      </c>
      <c r="R2268" s="23">
        <f>IF(A2268&amp;B2268&amp;C2268="","",IF(A2268="","ERRO: falta ID do registro",IF(COUNTIF(ex_id,A2268)&gt;1,"ERRO: ID do registro duplicado",IF(NOT(ISNUMBER(H2268)),"ERRO: data realizada ausente ou inválida",IF(AND(ISNUMBER(pcmd_emissao),N(H2268)&gt;N(pcmd_emissao)),"Verificar: realizada após a emissão","OK")))))</f>
        <v/>
      </c>
      <c r="S2268" s="53" t="n"/>
    </row>
    <row r="2269">
      <c r="A2269" s="25" t="n"/>
      <c r="B2269" s="29" t="n"/>
      <c r="C2269" s="25" t="n"/>
      <c r="D2269" s="23">
        <f>IF(OR(B2269="",C2269=""),"",B2269&amp;"|"&amp;C2269)</f>
        <v/>
      </c>
      <c r="E2269" s="29" t="n"/>
      <c r="F2269" s="52" t="n"/>
      <c r="G2269" s="49" t="n"/>
      <c r="H2269" s="49" t="n"/>
      <c r="I2269" s="30">
        <f>IF(OR(D2269="",NOT(ISNUMBER(G2269))),"",D2269&amp;"|"&amp;YEAR(G2269)&amp;"-"&amp;RIGHT("0"&amp;MONTH(G2269),2)&amp;"-"&amp;RIGHT("0"&amp;DAY(G2269),2))</f>
        <v/>
      </c>
      <c r="J2269" s="52" t="n"/>
      <c r="K2269" s="25" t="n"/>
      <c r="L2269" s="29" t="n"/>
      <c r="M2269" s="25" t="n"/>
      <c r="N2269" s="25" t="n"/>
      <c r="O2269" s="23">
        <f>IF(A2269&amp;B2269&amp;C2269="","",IF(I2269="","Sem vínculo",IF(COUNTIF(oc_chave,I2269)&gt;0,"Vinculada","Previsão não encontrada")))</f>
        <v/>
      </c>
      <c r="P2269" s="39">
        <f>IF(ISNUMBER(H2269),YEAR(H2269),"")</f>
        <v/>
      </c>
      <c r="Q2269" s="23">
        <f>IF(D2269="","",IF(COUNTIF(pl_chave,D2269)&gt;0,"No plano atual","Fora do plano: histórico preservado"))</f>
        <v/>
      </c>
      <c r="R2269" s="23">
        <f>IF(A2269&amp;B2269&amp;C2269="","",IF(A2269="","ERRO: falta ID do registro",IF(COUNTIF(ex_id,A2269)&gt;1,"ERRO: ID do registro duplicado",IF(NOT(ISNUMBER(H2269)),"ERRO: data realizada ausente ou inválida",IF(AND(ISNUMBER(pcmd_emissao),N(H2269)&gt;N(pcmd_emissao)),"Verificar: realizada após a emissão","OK")))))</f>
        <v/>
      </c>
      <c r="S2269" s="53" t="n"/>
    </row>
    <row r="2270">
      <c r="A2270" s="25" t="n"/>
      <c r="B2270" s="29" t="n"/>
      <c r="C2270" s="25" t="n"/>
      <c r="D2270" s="23">
        <f>IF(OR(B2270="",C2270=""),"",B2270&amp;"|"&amp;C2270)</f>
        <v/>
      </c>
      <c r="E2270" s="29" t="n"/>
      <c r="F2270" s="52" t="n"/>
      <c r="G2270" s="49" t="n"/>
      <c r="H2270" s="49" t="n"/>
      <c r="I2270" s="30">
        <f>IF(OR(D2270="",NOT(ISNUMBER(G2270))),"",D2270&amp;"|"&amp;YEAR(G2270)&amp;"-"&amp;RIGHT("0"&amp;MONTH(G2270),2)&amp;"-"&amp;RIGHT("0"&amp;DAY(G2270),2))</f>
        <v/>
      </c>
      <c r="J2270" s="52" t="n"/>
      <c r="K2270" s="25" t="n"/>
      <c r="L2270" s="29" t="n"/>
      <c r="M2270" s="25" t="n"/>
      <c r="N2270" s="25" t="n"/>
      <c r="O2270" s="23">
        <f>IF(A2270&amp;B2270&amp;C2270="","",IF(I2270="","Sem vínculo",IF(COUNTIF(oc_chave,I2270)&gt;0,"Vinculada","Previsão não encontrada")))</f>
        <v/>
      </c>
      <c r="P2270" s="39">
        <f>IF(ISNUMBER(H2270),YEAR(H2270),"")</f>
        <v/>
      </c>
      <c r="Q2270" s="23">
        <f>IF(D2270="","",IF(COUNTIF(pl_chave,D2270)&gt;0,"No plano atual","Fora do plano: histórico preservado"))</f>
        <v/>
      </c>
      <c r="R2270" s="23">
        <f>IF(A2270&amp;B2270&amp;C2270="","",IF(A2270="","ERRO: falta ID do registro",IF(COUNTIF(ex_id,A2270)&gt;1,"ERRO: ID do registro duplicado",IF(NOT(ISNUMBER(H2270)),"ERRO: data realizada ausente ou inválida",IF(AND(ISNUMBER(pcmd_emissao),N(H2270)&gt;N(pcmd_emissao)),"Verificar: realizada após a emissão","OK")))))</f>
        <v/>
      </c>
      <c r="S2270" s="53" t="n"/>
    </row>
    <row r="2271">
      <c r="A2271" s="25" t="n"/>
      <c r="B2271" s="29" t="n"/>
      <c r="C2271" s="25" t="n"/>
      <c r="D2271" s="23">
        <f>IF(OR(B2271="",C2271=""),"",B2271&amp;"|"&amp;C2271)</f>
        <v/>
      </c>
      <c r="E2271" s="29" t="n"/>
      <c r="F2271" s="52" t="n"/>
      <c r="G2271" s="49" t="n"/>
      <c r="H2271" s="49" t="n"/>
      <c r="I2271" s="30">
        <f>IF(OR(D2271="",NOT(ISNUMBER(G2271))),"",D2271&amp;"|"&amp;YEAR(G2271)&amp;"-"&amp;RIGHT("0"&amp;MONTH(G2271),2)&amp;"-"&amp;RIGHT("0"&amp;DAY(G2271),2))</f>
        <v/>
      </c>
      <c r="J2271" s="52" t="n"/>
      <c r="K2271" s="25" t="n"/>
      <c r="L2271" s="29" t="n"/>
      <c r="M2271" s="25" t="n"/>
      <c r="N2271" s="25" t="n"/>
      <c r="O2271" s="23">
        <f>IF(A2271&amp;B2271&amp;C2271="","",IF(I2271="","Sem vínculo",IF(COUNTIF(oc_chave,I2271)&gt;0,"Vinculada","Previsão não encontrada")))</f>
        <v/>
      </c>
      <c r="P2271" s="39">
        <f>IF(ISNUMBER(H2271),YEAR(H2271),"")</f>
        <v/>
      </c>
      <c r="Q2271" s="23">
        <f>IF(D2271="","",IF(COUNTIF(pl_chave,D2271)&gt;0,"No plano atual","Fora do plano: histórico preservado"))</f>
        <v/>
      </c>
      <c r="R2271" s="23">
        <f>IF(A2271&amp;B2271&amp;C2271="","",IF(A2271="","ERRO: falta ID do registro",IF(COUNTIF(ex_id,A2271)&gt;1,"ERRO: ID do registro duplicado",IF(NOT(ISNUMBER(H2271)),"ERRO: data realizada ausente ou inválida",IF(AND(ISNUMBER(pcmd_emissao),N(H2271)&gt;N(pcmd_emissao)),"Verificar: realizada após a emissão","OK")))))</f>
        <v/>
      </c>
      <c r="S2271" s="53" t="n"/>
    </row>
    <row r="2272">
      <c r="A2272" s="25" t="n"/>
      <c r="B2272" s="29" t="n"/>
      <c r="C2272" s="25" t="n"/>
      <c r="D2272" s="23">
        <f>IF(OR(B2272="",C2272=""),"",B2272&amp;"|"&amp;C2272)</f>
        <v/>
      </c>
      <c r="E2272" s="29" t="n"/>
      <c r="F2272" s="52" t="n"/>
      <c r="G2272" s="49" t="n"/>
      <c r="H2272" s="49" t="n"/>
      <c r="I2272" s="30">
        <f>IF(OR(D2272="",NOT(ISNUMBER(G2272))),"",D2272&amp;"|"&amp;YEAR(G2272)&amp;"-"&amp;RIGHT("0"&amp;MONTH(G2272),2)&amp;"-"&amp;RIGHT("0"&amp;DAY(G2272),2))</f>
        <v/>
      </c>
      <c r="J2272" s="52" t="n"/>
      <c r="K2272" s="25" t="n"/>
      <c r="L2272" s="29" t="n"/>
      <c r="M2272" s="25" t="n"/>
      <c r="N2272" s="25" t="n"/>
      <c r="O2272" s="23">
        <f>IF(A2272&amp;B2272&amp;C2272="","",IF(I2272="","Sem vínculo",IF(COUNTIF(oc_chave,I2272)&gt;0,"Vinculada","Previsão não encontrada")))</f>
        <v/>
      </c>
      <c r="P2272" s="39">
        <f>IF(ISNUMBER(H2272),YEAR(H2272),"")</f>
        <v/>
      </c>
      <c r="Q2272" s="23">
        <f>IF(D2272="","",IF(COUNTIF(pl_chave,D2272)&gt;0,"No plano atual","Fora do plano: histórico preservado"))</f>
        <v/>
      </c>
      <c r="R2272" s="23">
        <f>IF(A2272&amp;B2272&amp;C2272="","",IF(A2272="","ERRO: falta ID do registro",IF(COUNTIF(ex_id,A2272)&gt;1,"ERRO: ID do registro duplicado",IF(NOT(ISNUMBER(H2272)),"ERRO: data realizada ausente ou inválida",IF(AND(ISNUMBER(pcmd_emissao),N(H2272)&gt;N(pcmd_emissao)),"Verificar: realizada após a emissão","OK")))))</f>
        <v/>
      </c>
      <c r="S2272" s="53" t="n"/>
    </row>
    <row r="2273">
      <c r="A2273" s="25" t="n"/>
      <c r="B2273" s="29" t="n"/>
      <c r="C2273" s="25" t="n"/>
      <c r="D2273" s="23">
        <f>IF(OR(B2273="",C2273=""),"",B2273&amp;"|"&amp;C2273)</f>
        <v/>
      </c>
      <c r="E2273" s="29" t="n"/>
      <c r="F2273" s="52" t="n"/>
      <c r="G2273" s="49" t="n"/>
      <c r="H2273" s="49" t="n"/>
      <c r="I2273" s="30">
        <f>IF(OR(D2273="",NOT(ISNUMBER(G2273))),"",D2273&amp;"|"&amp;YEAR(G2273)&amp;"-"&amp;RIGHT("0"&amp;MONTH(G2273),2)&amp;"-"&amp;RIGHT("0"&amp;DAY(G2273),2))</f>
        <v/>
      </c>
      <c r="J2273" s="52" t="n"/>
      <c r="K2273" s="25" t="n"/>
      <c r="L2273" s="29" t="n"/>
      <c r="M2273" s="25" t="n"/>
      <c r="N2273" s="25" t="n"/>
      <c r="O2273" s="23">
        <f>IF(A2273&amp;B2273&amp;C2273="","",IF(I2273="","Sem vínculo",IF(COUNTIF(oc_chave,I2273)&gt;0,"Vinculada","Previsão não encontrada")))</f>
        <v/>
      </c>
      <c r="P2273" s="39">
        <f>IF(ISNUMBER(H2273),YEAR(H2273),"")</f>
        <v/>
      </c>
      <c r="Q2273" s="23">
        <f>IF(D2273="","",IF(COUNTIF(pl_chave,D2273)&gt;0,"No plano atual","Fora do plano: histórico preservado"))</f>
        <v/>
      </c>
      <c r="R2273" s="23">
        <f>IF(A2273&amp;B2273&amp;C2273="","",IF(A2273="","ERRO: falta ID do registro",IF(COUNTIF(ex_id,A2273)&gt;1,"ERRO: ID do registro duplicado",IF(NOT(ISNUMBER(H2273)),"ERRO: data realizada ausente ou inválida",IF(AND(ISNUMBER(pcmd_emissao),N(H2273)&gt;N(pcmd_emissao)),"Verificar: realizada após a emissão","OK")))))</f>
        <v/>
      </c>
      <c r="S2273" s="53" t="n"/>
    </row>
    <row r="2274">
      <c r="A2274" s="25" t="n"/>
      <c r="B2274" s="29" t="n"/>
      <c r="C2274" s="25" t="n"/>
      <c r="D2274" s="23">
        <f>IF(OR(B2274="",C2274=""),"",B2274&amp;"|"&amp;C2274)</f>
        <v/>
      </c>
      <c r="E2274" s="29" t="n"/>
      <c r="F2274" s="52" t="n"/>
      <c r="G2274" s="49" t="n"/>
      <c r="H2274" s="49" t="n"/>
      <c r="I2274" s="30">
        <f>IF(OR(D2274="",NOT(ISNUMBER(G2274))),"",D2274&amp;"|"&amp;YEAR(G2274)&amp;"-"&amp;RIGHT("0"&amp;MONTH(G2274),2)&amp;"-"&amp;RIGHT("0"&amp;DAY(G2274),2))</f>
        <v/>
      </c>
      <c r="J2274" s="52" t="n"/>
      <c r="K2274" s="25" t="n"/>
      <c r="L2274" s="29" t="n"/>
      <c r="M2274" s="25" t="n"/>
      <c r="N2274" s="25" t="n"/>
      <c r="O2274" s="23">
        <f>IF(A2274&amp;B2274&amp;C2274="","",IF(I2274="","Sem vínculo",IF(COUNTIF(oc_chave,I2274)&gt;0,"Vinculada","Previsão não encontrada")))</f>
        <v/>
      </c>
      <c r="P2274" s="39">
        <f>IF(ISNUMBER(H2274),YEAR(H2274),"")</f>
        <v/>
      </c>
      <c r="Q2274" s="23">
        <f>IF(D2274="","",IF(COUNTIF(pl_chave,D2274)&gt;0,"No plano atual","Fora do plano: histórico preservado"))</f>
        <v/>
      </c>
      <c r="R2274" s="23">
        <f>IF(A2274&amp;B2274&amp;C2274="","",IF(A2274="","ERRO: falta ID do registro",IF(COUNTIF(ex_id,A2274)&gt;1,"ERRO: ID do registro duplicado",IF(NOT(ISNUMBER(H2274)),"ERRO: data realizada ausente ou inválida",IF(AND(ISNUMBER(pcmd_emissao),N(H2274)&gt;N(pcmd_emissao)),"Verificar: realizada após a emissão","OK")))))</f>
        <v/>
      </c>
      <c r="S2274" s="53" t="n"/>
    </row>
    <row r="2275">
      <c r="A2275" s="25" t="n"/>
      <c r="B2275" s="29" t="n"/>
      <c r="C2275" s="25" t="n"/>
      <c r="D2275" s="23">
        <f>IF(OR(B2275="",C2275=""),"",B2275&amp;"|"&amp;C2275)</f>
        <v/>
      </c>
      <c r="E2275" s="29" t="n"/>
      <c r="F2275" s="52" t="n"/>
      <c r="G2275" s="49" t="n"/>
      <c r="H2275" s="49" t="n"/>
      <c r="I2275" s="30">
        <f>IF(OR(D2275="",NOT(ISNUMBER(G2275))),"",D2275&amp;"|"&amp;YEAR(G2275)&amp;"-"&amp;RIGHT("0"&amp;MONTH(G2275),2)&amp;"-"&amp;RIGHT("0"&amp;DAY(G2275),2))</f>
        <v/>
      </c>
      <c r="J2275" s="52" t="n"/>
      <c r="K2275" s="25" t="n"/>
      <c r="L2275" s="29" t="n"/>
      <c r="M2275" s="25" t="n"/>
      <c r="N2275" s="25" t="n"/>
      <c r="O2275" s="23">
        <f>IF(A2275&amp;B2275&amp;C2275="","",IF(I2275="","Sem vínculo",IF(COUNTIF(oc_chave,I2275)&gt;0,"Vinculada","Previsão não encontrada")))</f>
        <v/>
      </c>
      <c r="P2275" s="39">
        <f>IF(ISNUMBER(H2275),YEAR(H2275),"")</f>
        <v/>
      </c>
      <c r="Q2275" s="23">
        <f>IF(D2275="","",IF(COUNTIF(pl_chave,D2275)&gt;0,"No plano atual","Fora do plano: histórico preservado"))</f>
        <v/>
      </c>
      <c r="R2275" s="23">
        <f>IF(A2275&amp;B2275&amp;C2275="","",IF(A2275="","ERRO: falta ID do registro",IF(COUNTIF(ex_id,A2275)&gt;1,"ERRO: ID do registro duplicado",IF(NOT(ISNUMBER(H2275)),"ERRO: data realizada ausente ou inválida",IF(AND(ISNUMBER(pcmd_emissao),N(H2275)&gt;N(pcmd_emissao)),"Verificar: realizada após a emissão","OK")))))</f>
        <v/>
      </c>
      <c r="S2275" s="53" t="n"/>
    </row>
    <row r="2276">
      <c r="A2276" s="25" t="n"/>
      <c r="B2276" s="29" t="n"/>
      <c r="C2276" s="25" t="n"/>
      <c r="D2276" s="23">
        <f>IF(OR(B2276="",C2276=""),"",B2276&amp;"|"&amp;C2276)</f>
        <v/>
      </c>
      <c r="E2276" s="29" t="n"/>
      <c r="F2276" s="52" t="n"/>
      <c r="G2276" s="49" t="n"/>
      <c r="H2276" s="49" t="n"/>
      <c r="I2276" s="30">
        <f>IF(OR(D2276="",NOT(ISNUMBER(G2276))),"",D2276&amp;"|"&amp;YEAR(G2276)&amp;"-"&amp;RIGHT("0"&amp;MONTH(G2276),2)&amp;"-"&amp;RIGHT("0"&amp;DAY(G2276),2))</f>
        <v/>
      </c>
      <c r="J2276" s="52" t="n"/>
      <c r="K2276" s="25" t="n"/>
      <c r="L2276" s="29" t="n"/>
      <c r="M2276" s="25" t="n"/>
      <c r="N2276" s="25" t="n"/>
      <c r="O2276" s="23">
        <f>IF(A2276&amp;B2276&amp;C2276="","",IF(I2276="","Sem vínculo",IF(COUNTIF(oc_chave,I2276)&gt;0,"Vinculada","Previsão não encontrada")))</f>
        <v/>
      </c>
      <c r="P2276" s="39">
        <f>IF(ISNUMBER(H2276),YEAR(H2276),"")</f>
        <v/>
      </c>
      <c r="Q2276" s="23">
        <f>IF(D2276="","",IF(COUNTIF(pl_chave,D2276)&gt;0,"No plano atual","Fora do plano: histórico preservado"))</f>
        <v/>
      </c>
      <c r="R2276" s="23">
        <f>IF(A2276&amp;B2276&amp;C2276="","",IF(A2276="","ERRO: falta ID do registro",IF(COUNTIF(ex_id,A2276)&gt;1,"ERRO: ID do registro duplicado",IF(NOT(ISNUMBER(H2276)),"ERRO: data realizada ausente ou inválida",IF(AND(ISNUMBER(pcmd_emissao),N(H2276)&gt;N(pcmd_emissao)),"Verificar: realizada após a emissão","OK")))))</f>
        <v/>
      </c>
      <c r="S2276" s="53" t="n"/>
    </row>
    <row r="2277">
      <c r="A2277" s="25" t="n"/>
      <c r="B2277" s="29" t="n"/>
      <c r="C2277" s="25" t="n"/>
      <c r="D2277" s="23">
        <f>IF(OR(B2277="",C2277=""),"",B2277&amp;"|"&amp;C2277)</f>
        <v/>
      </c>
      <c r="E2277" s="29" t="n"/>
      <c r="F2277" s="52" t="n"/>
      <c r="G2277" s="49" t="n"/>
      <c r="H2277" s="49" t="n"/>
      <c r="I2277" s="30">
        <f>IF(OR(D2277="",NOT(ISNUMBER(G2277))),"",D2277&amp;"|"&amp;YEAR(G2277)&amp;"-"&amp;RIGHT("0"&amp;MONTH(G2277),2)&amp;"-"&amp;RIGHT("0"&amp;DAY(G2277),2))</f>
        <v/>
      </c>
      <c r="J2277" s="52" t="n"/>
      <c r="K2277" s="25" t="n"/>
      <c r="L2277" s="29" t="n"/>
      <c r="M2277" s="25" t="n"/>
      <c r="N2277" s="25" t="n"/>
      <c r="O2277" s="23">
        <f>IF(A2277&amp;B2277&amp;C2277="","",IF(I2277="","Sem vínculo",IF(COUNTIF(oc_chave,I2277)&gt;0,"Vinculada","Previsão não encontrada")))</f>
        <v/>
      </c>
      <c r="P2277" s="39">
        <f>IF(ISNUMBER(H2277),YEAR(H2277),"")</f>
        <v/>
      </c>
      <c r="Q2277" s="23">
        <f>IF(D2277="","",IF(COUNTIF(pl_chave,D2277)&gt;0,"No plano atual","Fora do plano: histórico preservado"))</f>
        <v/>
      </c>
      <c r="R2277" s="23">
        <f>IF(A2277&amp;B2277&amp;C2277="","",IF(A2277="","ERRO: falta ID do registro",IF(COUNTIF(ex_id,A2277)&gt;1,"ERRO: ID do registro duplicado",IF(NOT(ISNUMBER(H2277)),"ERRO: data realizada ausente ou inválida",IF(AND(ISNUMBER(pcmd_emissao),N(H2277)&gt;N(pcmd_emissao)),"Verificar: realizada após a emissão","OK")))))</f>
        <v/>
      </c>
      <c r="S2277" s="53" t="n"/>
    </row>
    <row r="2278">
      <c r="A2278" s="25" t="n"/>
      <c r="B2278" s="29" t="n"/>
      <c r="C2278" s="25" t="n"/>
      <c r="D2278" s="23">
        <f>IF(OR(B2278="",C2278=""),"",B2278&amp;"|"&amp;C2278)</f>
        <v/>
      </c>
      <c r="E2278" s="29" t="n"/>
      <c r="F2278" s="52" t="n"/>
      <c r="G2278" s="49" t="n"/>
      <c r="H2278" s="49" t="n"/>
      <c r="I2278" s="30">
        <f>IF(OR(D2278="",NOT(ISNUMBER(G2278))),"",D2278&amp;"|"&amp;YEAR(G2278)&amp;"-"&amp;RIGHT("0"&amp;MONTH(G2278),2)&amp;"-"&amp;RIGHT("0"&amp;DAY(G2278),2))</f>
        <v/>
      </c>
      <c r="J2278" s="52" t="n"/>
      <c r="K2278" s="25" t="n"/>
      <c r="L2278" s="29" t="n"/>
      <c r="M2278" s="25" t="n"/>
      <c r="N2278" s="25" t="n"/>
      <c r="O2278" s="23">
        <f>IF(A2278&amp;B2278&amp;C2278="","",IF(I2278="","Sem vínculo",IF(COUNTIF(oc_chave,I2278)&gt;0,"Vinculada","Previsão não encontrada")))</f>
        <v/>
      </c>
      <c r="P2278" s="39">
        <f>IF(ISNUMBER(H2278),YEAR(H2278),"")</f>
        <v/>
      </c>
      <c r="Q2278" s="23">
        <f>IF(D2278="","",IF(COUNTIF(pl_chave,D2278)&gt;0,"No plano atual","Fora do plano: histórico preservado"))</f>
        <v/>
      </c>
      <c r="R2278" s="23">
        <f>IF(A2278&amp;B2278&amp;C2278="","",IF(A2278="","ERRO: falta ID do registro",IF(COUNTIF(ex_id,A2278)&gt;1,"ERRO: ID do registro duplicado",IF(NOT(ISNUMBER(H2278)),"ERRO: data realizada ausente ou inválida",IF(AND(ISNUMBER(pcmd_emissao),N(H2278)&gt;N(pcmd_emissao)),"Verificar: realizada após a emissão","OK")))))</f>
        <v/>
      </c>
      <c r="S2278" s="53" t="n"/>
    </row>
    <row r="2279">
      <c r="A2279" s="25" t="n"/>
      <c r="B2279" s="29" t="n"/>
      <c r="C2279" s="25" t="n"/>
      <c r="D2279" s="23">
        <f>IF(OR(B2279="",C2279=""),"",B2279&amp;"|"&amp;C2279)</f>
        <v/>
      </c>
      <c r="E2279" s="29" t="n"/>
      <c r="F2279" s="52" t="n"/>
      <c r="G2279" s="49" t="n"/>
      <c r="H2279" s="49" t="n"/>
      <c r="I2279" s="30">
        <f>IF(OR(D2279="",NOT(ISNUMBER(G2279))),"",D2279&amp;"|"&amp;YEAR(G2279)&amp;"-"&amp;RIGHT("0"&amp;MONTH(G2279),2)&amp;"-"&amp;RIGHT("0"&amp;DAY(G2279),2))</f>
        <v/>
      </c>
      <c r="J2279" s="52" t="n"/>
      <c r="K2279" s="25" t="n"/>
      <c r="L2279" s="29" t="n"/>
      <c r="M2279" s="25" t="n"/>
      <c r="N2279" s="25" t="n"/>
      <c r="O2279" s="23">
        <f>IF(A2279&amp;B2279&amp;C2279="","",IF(I2279="","Sem vínculo",IF(COUNTIF(oc_chave,I2279)&gt;0,"Vinculada","Previsão não encontrada")))</f>
        <v/>
      </c>
      <c r="P2279" s="39">
        <f>IF(ISNUMBER(H2279),YEAR(H2279),"")</f>
        <v/>
      </c>
      <c r="Q2279" s="23">
        <f>IF(D2279="","",IF(COUNTIF(pl_chave,D2279)&gt;0,"No plano atual","Fora do plano: histórico preservado"))</f>
        <v/>
      </c>
      <c r="R2279" s="23">
        <f>IF(A2279&amp;B2279&amp;C2279="","",IF(A2279="","ERRO: falta ID do registro",IF(COUNTIF(ex_id,A2279)&gt;1,"ERRO: ID do registro duplicado",IF(NOT(ISNUMBER(H2279)),"ERRO: data realizada ausente ou inválida",IF(AND(ISNUMBER(pcmd_emissao),N(H2279)&gt;N(pcmd_emissao)),"Verificar: realizada após a emissão","OK")))))</f>
        <v/>
      </c>
      <c r="S2279" s="53" t="n"/>
    </row>
    <row r="2280">
      <c r="A2280" s="25" t="n"/>
      <c r="B2280" s="29" t="n"/>
      <c r="C2280" s="25" t="n"/>
      <c r="D2280" s="23">
        <f>IF(OR(B2280="",C2280=""),"",B2280&amp;"|"&amp;C2280)</f>
        <v/>
      </c>
      <c r="E2280" s="29" t="n"/>
      <c r="F2280" s="52" t="n"/>
      <c r="G2280" s="49" t="n"/>
      <c r="H2280" s="49" t="n"/>
      <c r="I2280" s="30">
        <f>IF(OR(D2280="",NOT(ISNUMBER(G2280))),"",D2280&amp;"|"&amp;YEAR(G2280)&amp;"-"&amp;RIGHT("0"&amp;MONTH(G2280),2)&amp;"-"&amp;RIGHT("0"&amp;DAY(G2280),2))</f>
        <v/>
      </c>
      <c r="J2280" s="52" t="n"/>
      <c r="K2280" s="25" t="n"/>
      <c r="L2280" s="29" t="n"/>
      <c r="M2280" s="25" t="n"/>
      <c r="N2280" s="25" t="n"/>
      <c r="O2280" s="23">
        <f>IF(A2280&amp;B2280&amp;C2280="","",IF(I2280="","Sem vínculo",IF(COUNTIF(oc_chave,I2280)&gt;0,"Vinculada","Previsão não encontrada")))</f>
        <v/>
      </c>
      <c r="P2280" s="39">
        <f>IF(ISNUMBER(H2280),YEAR(H2280),"")</f>
        <v/>
      </c>
      <c r="Q2280" s="23">
        <f>IF(D2280="","",IF(COUNTIF(pl_chave,D2280)&gt;0,"No plano atual","Fora do plano: histórico preservado"))</f>
        <v/>
      </c>
      <c r="R2280" s="23">
        <f>IF(A2280&amp;B2280&amp;C2280="","",IF(A2280="","ERRO: falta ID do registro",IF(COUNTIF(ex_id,A2280)&gt;1,"ERRO: ID do registro duplicado",IF(NOT(ISNUMBER(H2280)),"ERRO: data realizada ausente ou inválida",IF(AND(ISNUMBER(pcmd_emissao),N(H2280)&gt;N(pcmd_emissao)),"Verificar: realizada após a emissão","OK")))))</f>
        <v/>
      </c>
      <c r="S2280" s="53" t="n"/>
    </row>
    <row r="2281">
      <c r="A2281" s="25" t="n"/>
      <c r="B2281" s="29" t="n"/>
      <c r="C2281" s="25" t="n"/>
      <c r="D2281" s="23">
        <f>IF(OR(B2281="",C2281=""),"",B2281&amp;"|"&amp;C2281)</f>
        <v/>
      </c>
      <c r="E2281" s="29" t="n"/>
      <c r="F2281" s="52" t="n"/>
      <c r="G2281" s="49" t="n"/>
      <c r="H2281" s="49" t="n"/>
      <c r="I2281" s="30">
        <f>IF(OR(D2281="",NOT(ISNUMBER(G2281))),"",D2281&amp;"|"&amp;YEAR(G2281)&amp;"-"&amp;RIGHT("0"&amp;MONTH(G2281),2)&amp;"-"&amp;RIGHT("0"&amp;DAY(G2281),2))</f>
        <v/>
      </c>
      <c r="J2281" s="52" t="n"/>
      <c r="K2281" s="25" t="n"/>
      <c r="L2281" s="29" t="n"/>
      <c r="M2281" s="25" t="n"/>
      <c r="N2281" s="25" t="n"/>
      <c r="O2281" s="23">
        <f>IF(A2281&amp;B2281&amp;C2281="","",IF(I2281="","Sem vínculo",IF(COUNTIF(oc_chave,I2281)&gt;0,"Vinculada","Previsão não encontrada")))</f>
        <v/>
      </c>
      <c r="P2281" s="39">
        <f>IF(ISNUMBER(H2281),YEAR(H2281),"")</f>
        <v/>
      </c>
      <c r="Q2281" s="23">
        <f>IF(D2281="","",IF(COUNTIF(pl_chave,D2281)&gt;0,"No plano atual","Fora do plano: histórico preservado"))</f>
        <v/>
      </c>
      <c r="R2281" s="23">
        <f>IF(A2281&amp;B2281&amp;C2281="","",IF(A2281="","ERRO: falta ID do registro",IF(COUNTIF(ex_id,A2281)&gt;1,"ERRO: ID do registro duplicado",IF(NOT(ISNUMBER(H2281)),"ERRO: data realizada ausente ou inválida",IF(AND(ISNUMBER(pcmd_emissao),N(H2281)&gt;N(pcmd_emissao)),"Verificar: realizada após a emissão","OK")))))</f>
        <v/>
      </c>
      <c r="S2281" s="53" t="n"/>
    </row>
    <row r="2282">
      <c r="A2282" s="25" t="n"/>
      <c r="B2282" s="29" t="n"/>
      <c r="C2282" s="25" t="n"/>
      <c r="D2282" s="23">
        <f>IF(OR(B2282="",C2282=""),"",B2282&amp;"|"&amp;C2282)</f>
        <v/>
      </c>
      <c r="E2282" s="29" t="n"/>
      <c r="F2282" s="52" t="n"/>
      <c r="G2282" s="49" t="n"/>
      <c r="H2282" s="49" t="n"/>
      <c r="I2282" s="30">
        <f>IF(OR(D2282="",NOT(ISNUMBER(G2282))),"",D2282&amp;"|"&amp;YEAR(G2282)&amp;"-"&amp;RIGHT("0"&amp;MONTH(G2282),2)&amp;"-"&amp;RIGHT("0"&amp;DAY(G2282),2))</f>
        <v/>
      </c>
      <c r="J2282" s="52" t="n"/>
      <c r="K2282" s="25" t="n"/>
      <c r="L2282" s="29" t="n"/>
      <c r="M2282" s="25" t="n"/>
      <c r="N2282" s="25" t="n"/>
      <c r="O2282" s="23">
        <f>IF(A2282&amp;B2282&amp;C2282="","",IF(I2282="","Sem vínculo",IF(COUNTIF(oc_chave,I2282)&gt;0,"Vinculada","Previsão não encontrada")))</f>
        <v/>
      </c>
      <c r="P2282" s="39">
        <f>IF(ISNUMBER(H2282),YEAR(H2282),"")</f>
        <v/>
      </c>
      <c r="Q2282" s="23">
        <f>IF(D2282="","",IF(COUNTIF(pl_chave,D2282)&gt;0,"No plano atual","Fora do plano: histórico preservado"))</f>
        <v/>
      </c>
      <c r="R2282" s="23">
        <f>IF(A2282&amp;B2282&amp;C2282="","",IF(A2282="","ERRO: falta ID do registro",IF(COUNTIF(ex_id,A2282)&gt;1,"ERRO: ID do registro duplicado",IF(NOT(ISNUMBER(H2282)),"ERRO: data realizada ausente ou inválida",IF(AND(ISNUMBER(pcmd_emissao),N(H2282)&gt;N(pcmd_emissao)),"Verificar: realizada após a emissão","OK")))))</f>
        <v/>
      </c>
      <c r="S2282" s="53" t="n"/>
    </row>
    <row r="2283">
      <c r="A2283" s="25" t="n"/>
      <c r="B2283" s="29" t="n"/>
      <c r="C2283" s="25" t="n"/>
      <c r="D2283" s="23">
        <f>IF(OR(B2283="",C2283=""),"",B2283&amp;"|"&amp;C2283)</f>
        <v/>
      </c>
      <c r="E2283" s="29" t="n"/>
      <c r="F2283" s="52" t="n"/>
      <c r="G2283" s="49" t="n"/>
      <c r="H2283" s="49" t="n"/>
      <c r="I2283" s="30">
        <f>IF(OR(D2283="",NOT(ISNUMBER(G2283))),"",D2283&amp;"|"&amp;YEAR(G2283)&amp;"-"&amp;RIGHT("0"&amp;MONTH(G2283),2)&amp;"-"&amp;RIGHT("0"&amp;DAY(G2283),2))</f>
        <v/>
      </c>
      <c r="J2283" s="52" t="n"/>
      <c r="K2283" s="25" t="n"/>
      <c r="L2283" s="29" t="n"/>
      <c r="M2283" s="25" t="n"/>
      <c r="N2283" s="25" t="n"/>
      <c r="O2283" s="23">
        <f>IF(A2283&amp;B2283&amp;C2283="","",IF(I2283="","Sem vínculo",IF(COUNTIF(oc_chave,I2283)&gt;0,"Vinculada","Previsão não encontrada")))</f>
        <v/>
      </c>
      <c r="P2283" s="39">
        <f>IF(ISNUMBER(H2283),YEAR(H2283),"")</f>
        <v/>
      </c>
      <c r="Q2283" s="23">
        <f>IF(D2283="","",IF(COUNTIF(pl_chave,D2283)&gt;0,"No plano atual","Fora do plano: histórico preservado"))</f>
        <v/>
      </c>
      <c r="R2283" s="23">
        <f>IF(A2283&amp;B2283&amp;C2283="","",IF(A2283="","ERRO: falta ID do registro",IF(COUNTIF(ex_id,A2283)&gt;1,"ERRO: ID do registro duplicado",IF(NOT(ISNUMBER(H2283)),"ERRO: data realizada ausente ou inválida",IF(AND(ISNUMBER(pcmd_emissao),N(H2283)&gt;N(pcmd_emissao)),"Verificar: realizada após a emissão","OK")))))</f>
        <v/>
      </c>
      <c r="S2283" s="53" t="n"/>
    </row>
    <row r="2284">
      <c r="A2284" s="25" t="n"/>
      <c r="B2284" s="29" t="n"/>
      <c r="C2284" s="25" t="n"/>
      <c r="D2284" s="23">
        <f>IF(OR(B2284="",C2284=""),"",B2284&amp;"|"&amp;C2284)</f>
        <v/>
      </c>
      <c r="E2284" s="29" t="n"/>
      <c r="F2284" s="52" t="n"/>
      <c r="G2284" s="49" t="n"/>
      <c r="H2284" s="49" t="n"/>
      <c r="I2284" s="30">
        <f>IF(OR(D2284="",NOT(ISNUMBER(G2284))),"",D2284&amp;"|"&amp;YEAR(G2284)&amp;"-"&amp;RIGHT("0"&amp;MONTH(G2284),2)&amp;"-"&amp;RIGHT("0"&amp;DAY(G2284),2))</f>
        <v/>
      </c>
      <c r="J2284" s="52" t="n"/>
      <c r="K2284" s="25" t="n"/>
      <c r="L2284" s="29" t="n"/>
      <c r="M2284" s="25" t="n"/>
      <c r="N2284" s="25" t="n"/>
      <c r="O2284" s="23">
        <f>IF(A2284&amp;B2284&amp;C2284="","",IF(I2284="","Sem vínculo",IF(COUNTIF(oc_chave,I2284)&gt;0,"Vinculada","Previsão não encontrada")))</f>
        <v/>
      </c>
      <c r="P2284" s="39">
        <f>IF(ISNUMBER(H2284),YEAR(H2284),"")</f>
        <v/>
      </c>
      <c r="Q2284" s="23">
        <f>IF(D2284="","",IF(COUNTIF(pl_chave,D2284)&gt;0,"No plano atual","Fora do plano: histórico preservado"))</f>
        <v/>
      </c>
      <c r="R2284" s="23">
        <f>IF(A2284&amp;B2284&amp;C2284="","",IF(A2284="","ERRO: falta ID do registro",IF(COUNTIF(ex_id,A2284)&gt;1,"ERRO: ID do registro duplicado",IF(NOT(ISNUMBER(H2284)),"ERRO: data realizada ausente ou inválida",IF(AND(ISNUMBER(pcmd_emissao),N(H2284)&gt;N(pcmd_emissao)),"Verificar: realizada após a emissão","OK")))))</f>
        <v/>
      </c>
      <c r="S2284" s="53" t="n"/>
    </row>
    <row r="2285">
      <c r="A2285" s="25" t="n"/>
      <c r="B2285" s="29" t="n"/>
      <c r="C2285" s="25" t="n"/>
      <c r="D2285" s="23">
        <f>IF(OR(B2285="",C2285=""),"",B2285&amp;"|"&amp;C2285)</f>
        <v/>
      </c>
      <c r="E2285" s="29" t="n"/>
      <c r="F2285" s="52" t="n"/>
      <c r="G2285" s="49" t="n"/>
      <c r="H2285" s="49" t="n"/>
      <c r="I2285" s="30">
        <f>IF(OR(D2285="",NOT(ISNUMBER(G2285))),"",D2285&amp;"|"&amp;YEAR(G2285)&amp;"-"&amp;RIGHT("0"&amp;MONTH(G2285),2)&amp;"-"&amp;RIGHT("0"&amp;DAY(G2285),2))</f>
        <v/>
      </c>
      <c r="J2285" s="52" t="n"/>
      <c r="K2285" s="25" t="n"/>
      <c r="L2285" s="29" t="n"/>
      <c r="M2285" s="25" t="n"/>
      <c r="N2285" s="25" t="n"/>
      <c r="O2285" s="23">
        <f>IF(A2285&amp;B2285&amp;C2285="","",IF(I2285="","Sem vínculo",IF(COUNTIF(oc_chave,I2285)&gt;0,"Vinculada","Previsão não encontrada")))</f>
        <v/>
      </c>
      <c r="P2285" s="39">
        <f>IF(ISNUMBER(H2285),YEAR(H2285),"")</f>
        <v/>
      </c>
      <c r="Q2285" s="23">
        <f>IF(D2285="","",IF(COUNTIF(pl_chave,D2285)&gt;0,"No plano atual","Fora do plano: histórico preservado"))</f>
        <v/>
      </c>
      <c r="R2285" s="23">
        <f>IF(A2285&amp;B2285&amp;C2285="","",IF(A2285="","ERRO: falta ID do registro",IF(COUNTIF(ex_id,A2285)&gt;1,"ERRO: ID do registro duplicado",IF(NOT(ISNUMBER(H2285)),"ERRO: data realizada ausente ou inválida",IF(AND(ISNUMBER(pcmd_emissao),N(H2285)&gt;N(pcmd_emissao)),"Verificar: realizada após a emissão","OK")))))</f>
        <v/>
      </c>
      <c r="S2285" s="53" t="n"/>
    </row>
    <row r="2286">
      <c r="A2286" s="25" t="n"/>
      <c r="B2286" s="29" t="n"/>
      <c r="C2286" s="25" t="n"/>
      <c r="D2286" s="23">
        <f>IF(OR(B2286="",C2286=""),"",B2286&amp;"|"&amp;C2286)</f>
        <v/>
      </c>
      <c r="E2286" s="29" t="n"/>
      <c r="F2286" s="52" t="n"/>
      <c r="G2286" s="49" t="n"/>
      <c r="H2286" s="49" t="n"/>
      <c r="I2286" s="30">
        <f>IF(OR(D2286="",NOT(ISNUMBER(G2286))),"",D2286&amp;"|"&amp;YEAR(G2286)&amp;"-"&amp;RIGHT("0"&amp;MONTH(G2286),2)&amp;"-"&amp;RIGHT("0"&amp;DAY(G2286),2))</f>
        <v/>
      </c>
      <c r="J2286" s="52" t="n"/>
      <c r="K2286" s="25" t="n"/>
      <c r="L2286" s="29" t="n"/>
      <c r="M2286" s="25" t="n"/>
      <c r="N2286" s="25" t="n"/>
      <c r="O2286" s="23">
        <f>IF(A2286&amp;B2286&amp;C2286="","",IF(I2286="","Sem vínculo",IF(COUNTIF(oc_chave,I2286)&gt;0,"Vinculada","Previsão não encontrada")))</f>
        <v/>
      </c>
      <c r="P2286" s="39">
        <f>IF(ISNUMBER(H2286),YEAR(H2286),"")</f>
        <v/>
      </c>
      <c r="Q2286" s="23">
        <f>IF(D2286="","",IF(COUNTIF(pl_chave,D2286)&gt;0,"No plano atual","Fora do plano: histórico preservado"))</f>
        <v/>
      </c>
      <c r="R2286" s="23">
        <f>IF(A2286&amp;B2286&amp;C2286="","",IF(A2286="","ERRO: falta ID do registro",IF(COUNTIF(ex_id,A2286)&gt;1,"ERRO: ID do registro duplicado",IF(NOT(ISNUMBER(H2286)),"ERRO: data realizada ausente ou inválida",IF(AND(ISNUMBER(pcmd_emissao),N(H2286)&gt;N(pcmd_emissao)),"Verificar: realizada após a emissão","OK")))))</f>
        <v/>
      </c>
      <c r="S2286" s="53" t="n"/>
    </row>
    <row r="2287">
      <c r="A2287" s="25" t="n"/>
      <c r="B2287" s="29" t="n"/>
      <c r="C2287" s="25" t="n"/>
      <c r="D2287" s="23">
        <f>IF(OR(B2287="",C2287=""),"",B2287&amp;"|"&amp;C2287)</f>
        <v/>
      </c>
      <c r="E2287" s="29" t="n"/>
      <c r="F2287" s="52" t="n"/>
      <c r="G2287" s="49" t="n"/>
      <c r="H2287" s="49" t="n"/>
      <c r="I2287" s="30">
        <f>IF(OR(D2287="",NOT(ISNUMBER(G2287))),"",D2287&amp;"|"&amp;YEAR(G2287)&amp;"-"&amp;RIGHT("0"&amp;MONTH(G2287),2)&amp;"-"&amp;RIGHT("0"&amp;DAY(G2287),2))</f>
        <v/>
      </c>
      <c r="J2287" s="52" t="n"/>
      <c r="K2287" s="25" t="n"/>
      <c r="L2287" s="29" t="n"/>
      <c r="M2287" s="25" t="n"/>
      <c r="N2287" s="25" t="n"/>
      <c r="O2287" s="23">
        <f>IF(A2287&amp;B2287&amp;C2287="","",IF(I2287="","Sem vínculo",IF(COUNTIF(oc_chave,I2287)&gt;0,"Vinculada","Previsão não encontrada")))</f>
        <v/>
      </c>
      <c r="P2287" s="39">
        <f>IF(ISNUMBER(H2287),YEAR(H2287),"")</f>
        <v/>
      </c>
      <c r="Q2287" s="23">
        <f>IF(D2287="","",IF(COUNTIF(pl_chave,D2287)&gt;0,"No plano atual","Fora do plano: histórico preservado"))</f>
        <v/>
      </c>
      <c r="R2287" s="23">
        <f>IF(A2287&amp;B2287&amp;C2287="","",IF(A2287="","ERRO: falta ID do registro",IF(COUNTIF(ex_id,A2287)&gt;1,"ERRO: ID do registro duplicado",IF(NOT(ISNUMBER(H2287)),"ERRO: data realizada ausente ou inválida",IF(AND(ISNUMBER(pcmd_emissao),N(H2287)&gt;N(pcmd_emissao)),"Verificar: realizada após a emissão","OK")))))</f>
        <v/>
      </c>
      <c r="S2287" s="53" t="n"/>
    </row>
    <row r="2288">
      <c r="A2288" s="25" t="n"/>
      <c r="B2288" s="29" t="n"/>
      <c r="C2288" s="25" t="n"/>
      <c r="D2288" s="23">
        <f>IF(OR(B2288="",C2288=""),"",B2288&amp;"|"&amp;C2288)</f>
        <v/>
      </c>
      <c r="E2288" s="29" t="n"/>
      <c r="F2288" s="52" t="n"/>
      <c r="G2288" s="49" t="n"/>
      <c r="H2288" s="49" t="n"/>
      <c r="I2288" s="30">
        <f>IF(OR(D2288="",NOT(ISNUMBER(G2288))),"",D2288&amp;"|"&amp;YEAR(G2288)&amp;"-"&amp;RIGHT("0"&amp;MONTH(G2288),2)&amp;"-"&amp;RIGHT("0"&amp;DAY(G2288),2))</f>
        <v/>
      </c>
      <c r="J2288" s="52" t="n"/>
      <c r="K2288" s="25" t="n"/>
      <c r="L2288" s="29" t="n"/>
      <c r="M2288" s="25" t="n"/>
      <c r="N2288" s="25" t="n"/>
      <c r="O2288" s="23">
        <f>IF(A2288&amp;B2288&amp;C2288="","",IF(I2288="","Sem vínculo",IF(COUNTIF(oc_chave,I2288)&gt;0,"Vinculada","Previsão não encontrada")))</f>
        <v/>
      </c>
      <c r="P2288" s="39">
        <f>IF(ISNUMBER(H2288),YEAR(H2288),"")</f>
        <v/>
      </c>
      <c r="Q2288" s="23">
        <f>IF(D2288="","",IF(COUNTIF(pl_chave,D2288)&gt;0,"No plano atual","Fora do plano: histórico preservado"))</f>
        <v/>
      </c>
      <c r="R2288" s="23">
        <f>IF(A2288&amp;B2288&amp;C2288="","",IF(A2288="","ERRO: falta ID do registro",IF(COUNTIF(ex_id,A2288)&gt;1,"ERRO: ID do registro duplicado",IF(NOT(ISNUMBER(H2288)),"ERRO: data realizada ausente ou inválida",IF(AND(ISNUMBER(pcmd_emissao),N(H2288)&gt;N(pcmd_emissao)),"Verificar: realizada após a emissão","OK")))))</f>
        <v/>
      </c>
      <c r="S2288" s="53" t="n"/>
    </row>
    <row r="2289">
      <c r="A2289" s="25" t="n"/>
      <c r="B2289" s="29" t="n"/>
      <c r="C2289" s="25" t="n"/>
      <c r="D2289" s="23">
        <f>IF(OR(B2289="",C2289=""),"",B2289&amp;"|"&amp;C2289)</f>
        <v/>
      </c>
      <c r="E2289" s="29" t="n"/>
      <c r="F2289" s="52" t="n"/>
      <c r="G2289" s="49" t="n"/>
      <c r="H2289" s="49" t="n"/>
      <c r="I2289" s="30">
        <f>IF(OR(D2289="",NOT(ISNUMBER(G2289))),"",D2289&amp;"|"&amp;YEAR(G2289)&amp;"-"&amp;RIGHT("0"&amp;MONTH(G2289),2)&amp;"-"&amp;RIGHT("0"&amp;DAY(G2289),2))</f>
        <v/>
      </c>
      <c r="J2289" s="52" t="n"/>
      <c r="K2289" s="25" t="n"/>
      <c r="L2289" s="29" t="n"/>
      <c r="M2289" s="25" t="n"/>
      <c r="N2289" s="25" t="n"/>
      <c r="O2289" s="23">
        <f>IF(A2289&amp;B2289&amp;C2289="","",IF(I2289="","Sem vínculo",IF(COUNTIF(oc_chave,I2289)&gt;0,"Vinculada","Previsão não encontrada")))</f>
        <v/>
      </c>
      <c r="P2289" s="39">
        <f>IF(ISNUMBER(H2289),YEAR(H2289),"")</f>
        <v/>
      </c>
      <c r="Q2289" s="23">
        <f>IF(D2289="","",IF(COUNTIF(pl_chave,D2289)&gt;0,"No plano atual","Fora do plano: histórico preservado"))</f>
        <v/>
      </c>
      <c r="R2289" s="23">
        <f>IF(A2289&amp;B2289&amp;C2289="","",IF(A2289="","ERRO: falta ID do registro",IF(COUNTIF(ex_id,A2289)&gt;1,"ERRO: ID do registro duplicado",IF(NOT(ISNUMBER(H2289)),"ERRO: data realizada ausente ou inválida",IF(AND(ISNUMBER(pcmd_emissao),N(H2289)&gt;N(pcmd_emissao)),"Verificar: realizada após a emissão","OK")))))</f>
        <v/>
      </c>
      <c r="S2289" s="53" t="n"/>
    </row>
    <row r="2290">
      <c r="A2290" s="25" t="n"/>
      <c r="B2290" s="29" t="n"/>
      <c r="C2290" s="25" t="n"/>
      <c r="D2290" s="23">
        <f>IF(OR(B2290="",C2290=""),"",B2290&amp;"|"&amp;C2290)</f>
        <v/>
      </c>
      <c r="E2290" s="29" t="n"/>
      <c r="F2290" s="52" t="n"/>
      <c r="G2290" s="49" t="n"/>
      <c r="H2290" s="49" t="n"/>
      <c r="I2290" s="30">
        <f>IF(OR(D2290="",NOT(ISNUMBER(G2290))),"",D2290&amp;"|"&amp;YEAR(G2290)&amp;"-"&amp;RIGHT("0"&amp;MONTH(G2290),2)&amp;"-"&amp;RIGHT("0"&amp;DAY(G2290),2))</f>
        <v/>
      </c>
      <c r="J2290" s="52" t="n"/>
      <c r="K2290" s="25" t="n"/>
      <c r="L2290" s="29" t="n"/>
      <c r="M2290" s="25" t="n"/>
      <c r="N2290" s="25" t="n"/>
      <c r="O2290" s="23">
        <f>IF(A2290&amp;B2290&amp;C2290="","",IF(I2290="","Sem vínculo",IF(COUNTIF(oc_chave,I2290)&gt;0,"Vinculada","Previsão não encontrada")))</f>
        <v/>
      </c>
      <c r="P2290" s="39">
        <f>IF(ISNUMBER(H2290),YEAR(H2290),"")</f>
        <v/>
      </c>
      <c r="Q2290" s="23">
        <f>IF(D2290="","",IF(COUNTIF(pl_chave,D2290)&gt;0,"No plano atual","Fora do plano: histórico preservado"))</f>
        <v/>
      </c>
      <c r="R2290" s="23">
        <f>IF(A2290&amp;B2290&amp;C2290="","",IF(A2290="","ERRO: falta ID do registro",IF(COUNTIF(ex_id,A2290)&gt;1,"ERRO: ID do registro duplicado",IF(NOT(ISNUMBER(H2290)),"ERRO: data realizada ausente ou inválida",IF(AND(ISNUMBER(pcmd_emissao),N(H2290)&gt;N(pcmd_emissao)),"Verificar: realizada após a emissão","OK")))))</f>
        <v/>
      </c>
      <c r="S2290" s="53" t="n"/>
    </row>
    <row r="2291">
      <c r="A2291" s="25" t="n"/>
      <c r="B2291" s="29" t="n"/>
      <c r="C2291" s="25" t="n"/>
      <c r="D2291" s="23">
        <f>IF(OR(B2291="",C2291=""),"",B2291&amp;"|"&amp;C2291)</f>
        <v/>
      </c>
      <c r="E2291" s="29" t="n"/>
      <c r="F2291" s="52" t="n"/>
      <c r="G2291" s="49" t="n"/>
      <c r="H2291" s="49" t="n"/>
      <c r="I2291" s="30">
        <f>IF(OR(D2291="",NOT(ISNUMBER(G2291))),"",D2291&amp;"|"&amp;YEAR(G2291)&amp;"-"&amp;RIGHT("0"&amp;MONTH(G2291),2)&amp;"-"&amp;RIGHT("0"&amp;DAY(G2291),2))</f>
        <v/>
      </c>
      <c r="J2291" s="52" t="n"/>
      <c r="K2291" s="25" t="n"/>
      <c r="L2291" s="29" t="n"/>
      <c r="M2291" s="25" t="n"/>
      <c r="N2291" s="25" t="n"/>
      <c r="O2291" s="23">
        <f>IF(A2291&amp;B2291&amp;C2291="","",IF(I2291="","Sem vínculo",IF(COUNTIF(oc_chave,I2291)&gt;0,"Vinculada","Previsão não encontrada")))</f>
        <v/>
      </c>
      <c r="P2291" s="39">
        <f>IF(ISNUMBER(H2291),YEAR(H2291),"")</f>
        <v/>
      </c>
      <c r="Q2291" s="23">
        <f>IF(D2291="","",IF(COUNTIF(pl_chave,D2291)&gt;0,"No plano atual","Fora do plano: histórico preservado"))</f>
        <v/>
      </c>
      <c r="R2291" s="23">
        <f>IF(A2291&amp;B2291&amp;C2291="","",IF(A2291="","ERRO: falta ID do registro",IF(COUNTIF(ex_id,A2291)&gt;1,"ERRO: ID do registro duplicado",IF(NOT(ISNUMBER(H2291)),"ERRO: data realizada ausente ou inválida",IF(AND(ISNUMBER(pcmd_emissao),N(H2291)&gt;N(pcmd_emissao)),"Verificar: realizada após a emissão","OK")))))</f>
        <v/>
      </c>
      <c r="S2291" s="53" t="n"/>
    </row>
    <row r="2292">
      <c r="A2292" s="25" t="n"/>
      <c r="B2292" s="29" t="n"/>
      <c r="C2292" s="25" t="n"/>
      <c r="D2292" s="23">
        <f>IF(OR(B2292="",C2292=""),"",B2292&amp;"|"&amp;C2292)</f>
        <v/>
      </c>
      <c r="E2292" s="29" t="n"/>
      <c r="F2292" s="52" t="n"/>
      <c r="G2292" s="49" t="n"/>
      <c r="H2292" s="49" t="n"/>
      <c r="I2292" s="30">
        <f>IF(OR(D2292="",NOT(ISNUMBER(G2292))),"",D2292&amp;"|"&amp;YEAR(G2292)&amp;"-"&amp;RIGHT("0"&amp;MONTH(G2292),2)&amp;"-"&amp;RIGHT("0"&amp;DAY(G2292),2))</f>
        <v/>
      </c>
      <c r="J2292" s="52" t="n"/>
      <c r="K2292" s="25" t="n"/>
      <c r="L2292" s="29" t="n"/>
      <c r="M2292" s="25" t="n"/>
      <c r="N2292" s="25" t="n"/>
      <c r="O2292" s="23">
        <f>IF(A2292&amp;B2292&amp;C2292="","",IF(I2292="","Sem vínculo",IF(COUNTIF(oc_chave,I2292)&gt;0,"Vinculada","Previsão não encontrada")))</f>
        <v/>
      </c>
      <c r="P2292" s="39">
        <f>IF(ISNUMBER(H2292),YEAR(H2292),"")</f>
        <v/>
      </c>
      <c r="Q2292" s="23">
        <f>IF(D2292="","",IF(COUNTIF(pl_chave,D2292)&gt;0,"No plano atual","Fora do plano: histórico preservado"))</f>
        <v/>
      </c>
      <c r="R2292" s="23">
        <f>IF(A2292&amp;B2292&amp;C2292="","",IF(A2292="","ERRO: falta ID do registro",IF(COUNTIF(ex_id,A2292)&gt;1,"ERRO: ID do registro duplicado",IF(NOT(ISNUMBER(H2292)),"ERRO: data realizada ausente ou inválida",IF(AND(ISNUMBER(pcmd_emissao),N(H2292)&gt;N(pcmd_emissao)),"Verificar: realizada após a emissão","OK")))))</f>
        <v/>
      </c>
      <c r="S2292" s="53" t="n"/>
    </row>
    <row r="2293">
      <c r="A2293" s="25" t="n"/>
      <c r="B2293" s="29" t="n"/>
      <c r="C2293" s="25" t="n"/>
      <c r="D2293" s="23">
        <f>IF(OR(B2293="",C2293=""),"",B2293&amp;"|"&amp;C2293)</f>
        <v/>
      </c>
      <c r="E2293" s="29" t="n"/>
      <c r="F2293" s="52" t="n"/>
      <c r="G2293" s="49" t="n"/>
      <c r="H2293" s="49" t="n"/>
      <c r="I2293" s="30">
        <f>IF(OR(D2293="",NOT(ISNUMBER(G2293))),"",D2293&amp;"|"&amp;YEAR(G2293)&amp;"-"&amp;RIGHT("0"&amp;MONTH(G2293),2)&amp;"-"&amp;RIGHT("0"&amp;DAY(G2293),2))</f>
        <v/>
      </c>
      <c r="J2293" s="52" t="n"/>
      <c r="K2293" s="25" t="n"/>
      <c r="L2293" s="29" t="n"/>
      <c r="M2293" s="25" t="n"/>
      <c r="N2293" s="25" t="n"/>
      <c r="O2293" s="23">
        <f>IF(A2293&amp;B2293&amp;C2293="","",IF(I2293="","Sem vínculo",IF(COUNTIF(oc_chave,I2293)&gt;0,"Vinculada","Previsão não encontrada")))</f>
        <v/>
      </c>
      <c r="P2293" s="39">
        <f>IF(ISNUMBER(H2293),YEAR(H2293),"")</f>
        <v/>
      </c>
      <c r="Q2293" s="23">
        <f>IF(D2293="","",IF(COUNTIF(pl_chave,D2293)&gt;0,"No plano atual","Fora do plano: histórico preservado"))</f>
        <v/>
      </c>
      <c r="R2293" s="23">
        <f>IF(A2293&amp;B2293&amp;C2293="","",IF(A2293="","ERRO: falta ID do registro",IF(COUNTIF(ex_id,A2293)&gt;1,"ERRO: ID do registro duplicado",IF(NOT(ISNUMBER(H2293)),"ERRO: data realizada ausente ou inválida",IF(AND(ISNUMBER(pcmd_emissao),N(H2293)&gt;N(pcmd_emissao)),"Verificar: realizada após a emissão","OK")))))</f>
        <v/>
      </c>
      <c r="S2293" s="53" t="n"/>
    </row>
    <row r="2294">
      <c r="A2294" s="25" t="n"/>
      <c r="B2294" s="29" t="n"/>
      <c r="C2294" s="25" t="n"/>
      <c r="D2294" s="23">
        <f>IF(OR(B2294="",C2294=""),"",B2294&amp;"|"&amp;C2294)</f>
        <v/>
      </c>
      <c r="E2294" s="29" t="n"/>
      <c r="F2294" s="52" t="n"/>
      <c r="G2294" s="49" t="n"/>
      <c r="H2294" s="49" t="n"/>
      <c r="I2294" s="30">
        <f>IF(OR(D2294="",NOT(ISNUMBER(G2294))),"",D2294&amp;"|"&amp;YEAR(G2294)&amp;"-"&amp;RIGHT("0"&amp;MONTH(G2294),2)&amp;"-"&amp;RIGHT("0"&amp;DAY(G2294),2))</f>
        <v/>
      </c>
      <c r="J2294" s="52" t="n"/>
      <c r="K2294" s="25" t="n"/>
      <c r="L2294" s="29" t="n"/>
      <c r="M2294" s="25" t="n"/>
      <c r="N2294" s="25" t="n"/>
      <c r="O2294" s="23">
        <f>IF(A2294&amp;B2294&amp;C2294="","",IF(I2294="","Sem vínculo",IF(COUNTIF(oc_chave,I2294)&gt;0,"Vinculada","Previsão não encontrada")))</f>
        <v/>
      </c>
      <c r="P2294" s="39">
        <f>IF(ISNUMBER(H2294),YEAR(H2294),"")</f>
        <v/>
      </c>
      <c r="Q2294" s="23">
        <f>IF(D2294="","",IF(COUNTIF(pl_chave,D2294)&gt;0,"No plano atual","Fora do plano: histórico preservado"))</f>
        <v/>
      </c>
      <c r="R2294" s="23">
        <f>IF(A2294&amp;B2294&amp;C2294="","",IF(A2294="","ERRO: falta ID do registro",IF(COUNTIF(ex_id,A2294)&gt;1,"ERRO: ID do registro duplicado",IF(NOT(ISNUMBER(H2294)),"ERRO: data realizada ausente ou inválida",IF(AND(ISNUMBER(pcmd_emissao),N(H2294)&gt;N(pcmd_emissao)),"Verificar: realizada após a emissão","OK")))))</f>
        <v/>
      </c>
      <c r="S2294" s="53" t="n"/>
    </row>
    <row r="2295">
      <c r="A2295" s="25" t="n"/>
      <c r="B2295" s="29" t="n"/>
      <c r="C2295" s="25" t="n"/>
      <c r="D2295" s="23">
        <f>IF(OR(B2295="",C2295=""),"",B2295&amp;"|"&amp;C2295)</f>
        <v/>
      </c>
      <c r="E2295" s="29" t="n"/>
      <c r="F2295" s="52" t="n"/>
      <c r="G2295" s="49" t="n"/>
      <c r="H2295" s="49" t="n"/>
      <c r="I2295" s="30">
        <f>IF(OR(D2295="",NOT(ISNUMBER(G2295))),"",D2295&amp;"|"&amp;YEAR(G2295)&amp;"-"&amp;RIGHT("0"&amp;MONTH(G2295),2)&amp;"-"&amp;RIGHT("0"&amp;DAY(G2295),2))</f>
        <v/>
      </c>
      <c r="J2295" s="52" t="n"/>
      <c r="K2295" s="25" t="n"/>
      <c r="L2295" s="29" t="n"/>
      <c r="M2295" s="25" t="n"/>
      <c r="N2295" s="25" t="n"/>
      <c r="O2295" s="23">
        <f>IF(A2295&amp;B2295&amp;C2295="","",IF(I2295="","Sem vínculo",IF(COUNTIF(oc_chave,I2295)&gt;0,"Vinculada","Previsão não encontrada")))</f>
        <v/>
      </c>
      <c r="P2295" s="39">
        <f>IF(ISNUMBER(H2295),YEAR(H2295),"")</f>
        <v/>
      </c>
      <c r="Q2295" s="23">
        <f>IF(D2295="","",IF(COUNTIF(pl_chave,D2295)&gt;0,"No plano atual","Fora do plano: histórico preservado"))</f>
        <v/>
      </c>
      <c r="R2295" s="23">
        <f>IF(A2295&amp;B2295&amp;C2295="","",IF(A2295="","ERRO: falta ID do registro",IF(COUNTIF(ex_id,A2295)&gt;1,"ERRO: ID do registro duplicado",IF(NOT(ISNUMBER(H2295)),"ERRO: data realizada ausente ou inválida",IF(AND(ISNUMBER(pcmd_emissao),N(H2295)&gt;N(pcmd_emissao)),"Verificar: realizada após a emissão","OK")))))</f>
        <v/>
      </c>
      <c r="S2295" s="53" t="n"/>
    </row>
    <row r="2296">
      <c r="A2296" s="25" t="n"/>
      <c r="B2296" s="29" t="n"/>
      <c r="C2296" s="25" t="n"/>
      <c r="D2296" s="23">
        <f>IF(OR(B2296="",C2296=""),"",B2296&amp;"|"&amp;C2296)</f>
        <v/>
      </c>
      <c r="E2296" s="29" t="n"/>
      <c r="F2296" s="52" t="n"/>
      <c r="G2296" s="49" t="n"/>
      <c r="H2296" s="49" t="n"/>
      <c r="I2296" s="30">
        <f>IF(OR(D2296="",NOT(ISNUMBER(G2296))),"",D2296&amp;"|"&amp;YEAR(G2296)&amp;"-"&amp;RIGHT("0"&amp;MONTH(G2296),2)&amp;"-"&amp;RIGHT("0"&amp;DAY(G2296),2))</f>
        <v/>
      </c>
      <c r="J2296" s="52" t="n"/>
      <c r="K2296" s="25" t="n"/>
      <c r="L2296" s="29" t="n"/>
      <c r="M2296" s="25" t="n"/>
      <c r="N2296" s="25" t="n"/>
      <c r="O2296" s="23">
        <f>IF(A2296&amp;B2296&amp;C2296="","",IF(I2296="","Sem vínculo",IF(COUNTIF(oc_chave,I2296)&gt;0,"Vinculada","Previsão não encontrada")))</f>
        <v/>
      </c>
      <c r="P2296" s="39">
        <f>IF(ISNUMBER(H2296),YEAR(H2296),"")</f>
        <v/>
      </c>
      <c r="Q2296" s="23">
        <f>IF(D2296="","",IF(COUNTIF(pl_chave,D2296)&gt;0,"No plano atual","Fora do plano: histórico preservado"))</f>
        <v/>
      </c>
      <c r="R2296" s="23">
        <f>IF(A2296&amp;B2296&amp;C2296="","",IF(A2296="","ERRO: falta ID do registro",IF(COUNTIF(ex_id,A2296)&gt;1,"ERRO: ID do registro duplicado",IF(NOT(ISNUMBER(H2296)),"ERRO: data realizada ausente ou inválida",IF(AND(ISNUMBER(pcmd_emissao),N(H2296)&gt;N(pcmd_emissao)),"Verificar: realizada após a emissão","OK")))))</f>
        <v/>
      </c>
      <c r="S2296" s="53" t="n"/>
    </row>
    <row r="2297">
      <c r="A2297" s="25" t="n"/>
      <c r="B2297" s="29" t="n"/>
      <c r="C2297" s="25" t="n"/>
      <c r="D2297" s="23">
        <f>IF(OR(B2297="",C2297=""),"",B2297&amp;"|"&amp;C2297)</f>
        <v/>
      </c>
      <c r="E2297" s="29" t="n"/>
      <c r="F2297" s="52" t="n"/>
      <c r="G2297" s="49" t="n"/>
      <c r="H2297" s="49" t="n"/>
      <c r="I2297" s="30">
        <f>IF(OR(D2297="",NOT(ISNUMBER(G2297))),"",D2297&amp;"|"&amp;YEAR(G2297)&amp;"-"&amp;RIGHT("0"&amp;MONTH(G2297),2)&amp;"-"&amp;RIGHT("0"&amp;DAY(G2297),2))</f>
        <v/>
      </c>
      <c r="J2297" s="52" t="n"/>
      <c r="K2297" s="25" t="n"/>
      <c r="L2297" s="29" t="n"/>
      <c r="M2297" s="25" t="n"/>
      <c r="N2297" s="25" t="n"/>
      <c r="O2297" s="23">
        <f>IF(A2297&amp;B2297&amp;C2297="","",IF(I2297="","Sem vínculo",IF(COUNTIF(oc_chave,I2297)&gt;0,"Vinculada","Previsão não encontrada")))</f>
        <v/>
      </c>
      <c r="P2297" s="39">
        <f>IF(ISNUMBER(H2297),YEAR(H2297),"")</f>
        <v/>
      </c>
      <c r="Q2297" s="23">
        <f>IF(D2297="","",IF(COUNTIF(pl_chave,D2297)&gt;0,"No plano atual","Fora do plano: histórico preservado"))</f>
        <v/>
      </c>
      <c r="R2297" s="23">
        <f>IF(A2297&amp;B2297&amp;C2297="","",IF(A2297="","ERRO: falta ID do registro",IF(COUNTIF(ex_id,A2297)&gt;1,"ERRO: ID do registro duplicado",IF(NOT(ISNUMBER(H2297)),"ERRO: data realizada ausente ou inválida",IF(AND(ISNUMBER(pcmd_emissao),N(H2297)&gt;N(pcmd_emissao)),"Verificar: realizada após a emissão","OK")))))</f>
        <v/>
      </c>
      <c r="S2297" s="53" t="n"/>
    </row>
    <row r="2298">
      <c r="A2298" s="25" t="n"/>
      <c r="B2298" s="29" t="n"/>
      <c r="C2298" s="25" t="n"/>
      <c r="D2298" s="23">
        <f>IF(OR(B2298="",C2298=""),"",B2298&amp;"|"&amp;C2298)</f>
        <v/>
      </c>
      <c r="E2298" s="29" t="n"/>
      <c r="F2298" s="52" t="n"/>
      <c r="G2298" s="49" t="n"/>
      <c r="H2298" s="49" t="n"/>
      <c r="I2298" s="30">
        <f>IF(OR(D2298="",NOT(ISNUMBER(G2298))),"",D2298&amp;"|"&amp;YEAR(G2298)&amp;"-"&amp;RIGHT("0"&amp;MONTH(G2298),2)&amp;"-"&amp;RIGHT("0"&amp;DAY(G2298),2))</f>
        <v/>
      </c>
      <c r="J2298" s="52" t="n"/>
      <c r="K2298" s="25" t="n"/>
      <c r="L2298" s="29" t="n"/>
      <c r="M2298" s="25" t="n"/>
      <c r="N2298" s="25" t="n"/>
      <c r="O2298" s="23">
        <f>IF(A2298&amp;B2298&amp;C2298="","",IF(I2298="","Sem vínculo",IF(COUNTIF(oc_chave,I2298)&gt;0,"Vinculada","Previsão não encontrada")))</f>
        <v/>
      </c>
      <c r="P2298" s="39">
        <f>IF(ISNUMBER(H2298),YEAR(H2298),"")</f>
        <v/>
      </c>
      <c r="Q2298" s="23">
        <f>IF(D2298="","",IF(COUNTIF(pl_chave,D2298)&gt;0,"No plano atual","Fora do plano: histórico preservado"))</f>
        <v/>
      </c>
      <c r="R2298" s="23">
        <f>IF(A2298&amp;B2298&amp;C2298="","",IF(A2298="","ERRO: falta ID do registro",IF(COUNTIF(ex_id,A2298)&gt;1,"ERRO: ID do registro duplicado",IF(NOT(ISNUMBER(H2298)),"ERRO: data realizada ausente ou inválida",IF(AND(ISNUMBER(pcmd_emissao),N(H2298)&gt;N(pcmd_emissao)),"Verificar: realizada após a emissão","OK")))))</f>
        <v/>
      </c>
      <c r="S2298" s="53" t="n"/>
    </row>
    <row r="2299">
      <c r="A2299" s="25" t="n"/>
      <c r="B2299" s="29" t="n"/>
      <c r="C2299" s="25" t="n"/>
      <c r="D2299" s="23">
        <f>IF(OR(B2299="",C2299=""),"",B2299&amp;"|"&amp;C2299)</f>
        <v/>
      </c>
      <c r="E2299" s="29" t="n"/>
      <c r="F2299" s="52" t="n"/>
      <c r="G2299" s="49" t="n"/>
      <c r="H2299" s="49" t="n"/>
      <c r="I2299" s="30">
        <f>IF(OR(D2299="",NOT(ISNUMBER(G2299))),"",D2299&amp;"|"&amp;YEAR(G2299)&amp;"-"&amp;RIGHT("0"&amp;MONTH(G2299),2)&amp;"-"&amp;RIGHT("0"&amp;DAY(G2299),2))</f>
        <v/>
      </c>
      <c r="J2299" s="52" t="n"/>
      <c r="K2299" s="25" t="n"/>
      <c r="L2299" s="29" t="n"/>
      <c r="M2299" s="25" t="n"/>
      <c r="N2299" s="25" t="n"/>
      <c r="O2299" s="23">
        <f>IF(A2299&amp;B2299&amp;C2299="","",IF(I2299="","Sem vínculo",IF(COUNTIF(oc_chave,I2299)&gt;0,"Vinculada","Previsão não encontrada")))</f>
        <v/>
      </c>
      <c r="P2299" s="39">
        <f>IF(ISNUMBER(H2299),YEAR(H2299),"")</f>
        <v/>
      </c>
      <c r="Q2299" s="23">
        <f>IF(D2299="","",IF(COUNTIF(pl_chave,D2299)&gt;0,"No plano atual","Fora do plano: histórico preservado"))</f>
        <v/>
      </c>
      <c r="R2299" s="23">
        <f>IF(A2299&amp;B2299&amp;C2299="","",IF(A2299="","ERRO: falta ID do registro",IF(COUNTIF(ex_id,A2299)&gt;1,"ERRO: ID do registro duplicado",IF(NOT(ISNUMBER(H2299)),"ERRO: data realizada ausente ou inválida",IF(AND(ISNUMBER(pcmd_emissao),N(H2299)&gt;N(pcmd_emissao)),"Verificar: realizada após a emissão","OK")))))</f>
        <v/>
      </c>
      <c r="S2299" s="53" t="n"/>
    </row>
    <row r="2300">
      <c r="A2300" s="25" t="n"/>
      <c r="B2300" s="29" t="n"/>
      <c r="C2300" s="25" t="n"/>
      <c r="D2300" s="23">
        <f>IF(OR(B2300="",C2300=""),"",B2300&amp;"|"&amp;C2300)</f>
        <v/>
      </c>
      <c r="E2300" s="29" t="n"/>
      <c r="F2300" s="52" t="n"/>
      <c r="G2300" s="49" t="n"/>
      <c r="H2300" s="49" t="n"/>
      <c r="I2300" s="30">
        <f>IF(OR(D2300="",NOT(ISNUMBER(G2300))),"",D2300&amp;"|"&amp;YEAR(G2300)&amp;"-"&amp;RIGHT("0"&amp;MONTH(G2300),2)&amp;"-"&amp;RIGHT("0"&amp;DAY(G2300),2))</f>
        <v/>
      </c>
      <c r="J2300" s="52" t="n"/>
      <c r="K2300" s="25" t="n"/>
      <c r="L2300" s="29" t="n"/>
      <c r="M2300" s="25" t="n"/>
      <c r="N2300" s="25" t="n"/>
      <c r="O2300" s="23">
        <f>IF(A2300&amp;B2300&amp;C2300="","",IF(I2300="","Sem vínculo",IF(COUNTIF(oc_chave,I2300)&gt;0,"Vinculada","Previsão não encontrada")))</f>
        <v/>
      </c>
      <c r="P2300" s="39">
        <f>IF(ISNUMBER(H2300),YEAR(H2300),"")</f>
        <v/>
      </c>
      <c r="Q2300" s="23">
        <f>IF(D2300="","",IF(COUNTIF(pl_chave,D2300)&gt;0,"No plano atual","Fora do plano: histórico preservado"))</f>
        <v/>
      </c>
      <c r="R2300" s="23">
        <f>IF(A2300&amp;B2300&amp;C2300="","",IF(A2300="","ERRO: falta ID do registro",IF(COUNTIF(ex_id,A2300)&gt;1,"ERRO: ID do registro duplicado",IF(NOT(ISNUMBER(H2300)),"ERRO: data realizada ausente ou inválida",IF(AND(ISNUMBER(pcmd_emissao),N(H2300)&gt;N(pcmd_emissao)),"Verificar: realizada após a emissão","OK")))))</f>
        <v/>
      </c>
      <c r="S2300" s="53" t="n"/>
    </row>
    <row r="2301">
      <c r="A2301" s="25" t="n"/>
      <c r="B2301" s="29" t="n"/>
      <c r="C2301" s="25" t="n"/>
      <c r="D2301" s="23">
        <f>IF(OR(B2301="",C2301=""),"",B2301&amp;"|"&amp;C2301)</f>
        <v/>
      </c>
      <c r="E2301" s="29" t="n"/>
      <c r="F2301" s="52" t="n"/>
      <c r="G2301" s="49" t="n"/>
      <c r="H2301" s="49" t="n"/>
      <c r="I2301" s="30">
        <f>IF(OR(D2301="",NOT(ISNUMBER(G2301))),"",D2301&amp;"|"&amp;YEAR(G2301)&amp;"-"&amp;RIGHT("0"&amp;MONTH(G2301),2)&amp;"-"&amp;RIGHT("0"&amp;DAY(G2301),2))</f>
        <v/>
      </c>
      <c r="J2301" s="52" t="n"/>
      <c r="K2301" s="25" t="n"/>
      <c r="L2301" s="29" t="n"/>
      <c r="M2301" s="25" t="n"/>
      <c r="N2301" s="25" t="n"/>
      <c r="O2301" s="23">
        <f>IF(A2301&amp;B2301&amp;C2301="","",IF(I2301="","Sem vínculo",IF(COUNTIF(oc_chave,I2301)&gt;0,"Vinculada","Previsão não encontrada")))</f>
        <v/>
      </c>
      <c r="P2301" s="39">
        <f>IF(ISNUMBER(H2301),YEAR(H2301),"")</f>
        <v/>
      </c>
      <c r="Q2301" s="23">
        <f>IF(D2301="","",IF(COUNTIF(pl_chave,D2301)&gt;0,"No plano atual","Fora do plano: histórico preservado"))</f>
        <v/>
      </c>
      <c r="R2301" s="23">
        <f>IF(A2301&amp;B2301&amp;C2301="","",IF(A2301="","ERRO: falta ID do registro",IF(COUNTIF(ex_id,A2301)&gt;1,"ERRO: ID do registro duplicado",IF(NOT(ISNUMBER(H2301)),"ERRO: data realizada ausente ou inválida",IF(AND(ISNUMBER(pcmd_emissao),N(H2301)&gt;N(pcmd_emissao)),"Verificar: realizada após a emissão","OK")))))</f>
        <v/>
      </c>
      <c r="S2301" s="53" t="n"/>
    </row>
    <row r="2302">
      <c r="A2302" s="25" t="n"/>
      <c r="B2302" s="29" t="n"/>
      <c r="C2302" s="25" t="n"/>
      <c r="D2302" s="23">
        <f>IF(OR(B2302="",C2302=""),"",B2302&amp;"|"&amp;C2302)</f>
        <v/>
      </c>
      <c r="E2302" s="29" t="n"/>
      <c r="F2302" s="52" t="n"/>
      <c r="G2302" s="49" t="n"/>
      <c r="H2302" s="49" t="n"/>
      <c r="I2302" s="30">
        <f>IF(OR(D2302="",NOT(ISNUMBER(G2302))),"",D2302&amp;"|"&amp;YEAR(G2302)&amp;"-"&amp;RIGHT("0"&amp;MONTH(G2302),2)&amp;"-"&amp;RIGHT("0"&amp;DAY(G2302),2))</f>
        <v/>
      </c>
      <c r="J2302" s="52" t="n"/>
      <c r="K2302" s="25" t="n"/>
      <c r="L2302" s="29" t="n"/>
      <c r="M2302" s="25" t="n"/>
      <c r="N2302" s="25" t="n"/>
      <c r="O2302" s="23">
        <f>IF(A2302&amp;B2302&amp;C2302="","",IF(I2302="","Sem vínculo",IF(COUNTIF(oc_chave,I2302)&gt;0,"Vinculada","Previsão não encontrada")))</f>
        <v/>
      </c>
      <c r="P2302" s="39">
        <f>IF(ISNUMBER(H2302),YEAR(H2302),"")</f>
        <v/>
      </c>
      <c r="Q2302" s="23">
        <f>IF(D2302="","",IF(COUNTIF(pl_chave,D2302)&gt;0,"No plano atual","Fora do plano: histórico preservado"))</f>
        <v/>
      </c>
      <c r="R2302" s="23">
        <f>IF(A2302&amp;B2302&amp;C2302="","",IF(A2302="","ERRO: falta ID do registro",IF(COUNTIF(ex_id,A2302)&gt;1,"ERRO: ID do registro duplicado",IF(NOT(ISNUMBER(H2302)),"ERRO: data realizada ausente ou inválida",IF(AND(ISNUMBER(pcmd_emissao),N(H2302)&gt;N(pcmd_emissao)),"Verificar: realizada após a emissão","OK")))))</f>
        <v/>
      </c>
      <c r="S2302" s="53" t="n"/>
    </row>
    <row r="2303">
      <c r="A2303" s="25" t="n"/>
      <c r="B2303" s="29" t="n"/>
      <c r="C2303" s="25" t="n"/>
      <c r="D2303" s="23">
        <f>IF(OR(B2303="",C2303=""),"",B2303&amp;"|"&amp;C2303)</f>
        <v/>
      </c>
      <c r="E2303" s="29" t="n"/>
      <c r="F2303" s="52" t="n"/>
      <c r="G2303" s="49" t="n"/>
      <c r="H2303" s="49" t="n"/>
      <c r="I2303" s="30">
        <f>IF(OR(D2303="",NOT(ISNUMBER(G2303))),"",D2303&amp;"|"&amp;YEAR(G2303)&amp;"-"&amp;RIGHT("0"&amp;MONTH(G2303),2)&amp;"-"&amp;RIGHT("0"&amp;DAY(G2303),2))</f>
        <v/>
      </c>
      <c r="J2303" s="52" t="n"/>
      <c r="K2303" s="25" t="n"/>
      <c r="L2303" s="29" t="n"/>
      <c r="M2303" s="25" t="n"/>
      <c r="N2303" s="25" t="n"/>
      <c r="O2303" s="23">
        <f>IF(A2303&amp;B2303&amp;C2303="","",IF(I2303="","Sem vínculo",IF(COUNTIF(oc_chave,I2303)&gt;0,"Vinculada","Previsão não encontrada")))</f>
        <v/>
      </c>
      <c r="P2303" s="39">
        <f>IF(ISNUMBER(H2303),YEAR(H2303),"")</f>
        <v/>
      </c>
      <c r="Q2303" s="23">
        <f>IF(D2303="","",IF(COUNTIF(pl_chave,D2303)&gt;0,"No plano atual","Fora do plano: histórico preservado"))</f>
        <v/>
      </c>
      <c r="R2303" s="23">
        <f>IF(A2303&amp;B2303&amp;C2303="","",IF(A2303="","ERRO: falta ID do registro",IF(COUNTIF(ex_id,A2303)&gt;1,"ERRO: ID do registro duplicado",IF(NOT(ISNUMBER(H2303)),"ERRO: data realizada ausente ou inválida",IF(AND(ISNUMBER(pcmd_emissao),N(H2303)&gt;N(pcmd_emissao)),"Verificar: realizada após a emissão","OK")))))</f>
        <v/>
      </c>
      <c r="S2303" s="53" t="n"/>
    </row>
    <row r="2304">
      <c r="A2304" s="25" t="n"/>
      <c r="B2304" s="29" t="n"/>
      <c r="C2304" s="25" t="n"/>
      <c r="D2304" s="23">
        <f>IF(OR(B2304="",C2304=""),"",B2304&amp;"|"&amp;C2304)</f>
        <v/>
      </c>
      <c r="E2304" s="29" t="n"/>
      <c r="F2304" s="52" t="n"/>
      <c r="G2304" s="49" t="n"/>
      <c r="H2304" s="49" t="n"/>
      <c r="I2304" s="30">
        <f>IF(OR(D2304="",NOT(ISNUMBER(G2304))),"",D2304&amp;"|"&amp;YEAR(G2304)&amp;"-"&amp;RIGHT("0"&amp;MONTH(G2304),2)&amp;"-"&amp;RIGHT("0"&amp;DAY(G2304),2))</f>
        <v/>
      </c>
      <c r="J2304" s="52" t="n"/>
      <c r="K2304" s="25" t="n"/>
      <c r="L2304" s="29" t="n"/>
      <c r="M2304" s="25" t="n"/>
      <c r="N2304" s="25" t="n"/>
      <c r="O2304" s="23">
        <f>IF(A2304&amp;B2304&amp;C2304="","",IF(I2304="","Sem vínculo",IF(COUNTIF(oc_chave,I2304)&gt;0,"Vinculada","Previsão não encontrada")))</f>
        <v/>
      </c>
      <c r="P2304" s="39">
        <f>IF(ISNUMBER(H2304),YEAR(H2304),"")</f>
        <v/>
      </c>
      <c r="Q2304" s="23">
        <f>IF(D2304="","",IF(COUNTIF(pl_chave,D2304)&gt;0,"No plano atual","Fora do plano: histórico preservado"))</f>
        <v/>
      </c>
      <c r="R2304" s="23">
        <f>IF(A2304&amp;B2304&amp;C2304="","",IF(A2304="","ERRO: falta ID do registro",IF(COUNTIF(ex_id,A2304)&gt;1,"ERRO: ID do registro duplicado",IF(NOT(ISNUMBER(H2304)),"ERRO: data realizada ausente ou inválida",IF(AND(ISNUMBER(pcmd_emissao),N(H2304)&gt;N(pcmd_emissao)),"Verificar: realizada após a emissão","OK")))))</f>
        <v/>
      </c>
      <c r="S2304" s="53" t="n"/>
    </row>
    <row r="2305">
      <c r="A2305" s="25" t="n"/>
      <c r="B2305" s="29" t="n"/>
      <c r="C2305" s="25" t="n"/>
      <c r="D2305" s="23">
        <f>IF(OR(B2305="",C2305=""),"",B2305&amp;"|"&amp;C2305)</f>
        <v/>
      </c>
      <c r="E2305" s="29" t="n"/>
      <c r="F2305" s="52" t="n"/>
      <c r="G2305" s="49" t="n"/>
      <c r="H2305" s="49" t="n"/>
      <c r="I2305" s="30">
        <f>IF(OR(D2305="",NOT(ISNUMBER(G2305))),"",D2305&amp;"|"&amp;YEAR(G2305)&amp;"-"&amp;RIGHT("0"&amp;MONTH(G2305),2)&amp;"-"&amp;RIGHT("0"&amp;DAY(G2305),2))</f>
        <v/>
      </c>
      <c r="J2305" s="52" t="n"/>
      <c r="K2305" s="25" t="n"/>
      <c r="L2305" s="29" t="n"/>
      <c r="M2305" s="25" t="n"/>
      <c r="N2305" s="25" t="n"/>
      <c r="O2305" s="23">
        <f>IF(A2305&amp;B2305&amp;C2305="","",IF(I2305="","Sem vínculo",IF(COUNTIF(oc_chave,I2305)&gt;0,"Vinculada","Previsão não encontrada")))</f>
        <v/>
      </c>
      <c r="P2305" s="39">
        <f>IF(ISNUMBER(H2305),YEAR(H2305),"")</f>
        <v/>
      </c>
      <c r="Q2305" s="23">
        <f>IF(D2305="","",IF(COUNTIF(pl_chave,D2305)&gt;0,"No plano atual","Fora do plano: histórico preservado"))</f>
        <v/>
      </c>
      <c r="R2305" s="23">
        <f>IF(A2305&amp;B2305&amp;C2305="","",IF(A2305="","ERRO: falta ID do registro",IF(COUNTIF(ex_id,A2305)&gt;1,"ERRO: ID do registro duplicado",IF(NOT(ISNUMBER(H2305)),"ERRO: data realizada ausente ou inválida",IF(AND(ISNUMBER(pcmd_emissao),N(H2305)&gt;N(pcmd_emissao)),"Verificar: realizada após a emissão","OK")))))</f>
        <v/>
      </c>
      <c r="S2305" s="53" t="n"/>
    </row>
    <row r="2306">
      <c r="A2306" s="25" t="n"/>
      <c r="B2306" s="29" t="n"/>
      <c r="C2306" s="25" t="n"/>
      <c r="D2306" s="23">
        <f>IF(OR(B2306="",C2306=""),"",B2306&amp;"|"&amp;C2306)</f>
        <v/>
      </c>
      <c r="E2306" s="29" t="n"/>
      <c r="F2306" s="52" t="n"/>
      <c r="G2306" s="49" t="n"/>
      <c r="H2306" s="49" t="n"/>
      <c r="I2306" s="30">
        <f>IF(OR(D2306="",NOT(ISNUMBER(G2306))),"",D2306&amp;"|"&amp;YEAR(G2306)&amp;"-"&amp;RIGHT("0"&amp;MONTH(G2306),2)&amp;"-"&amp;RIGHT("0"&amp;DAY(G2306),2))</f>
        <v/>
      </c>
      <c r="J2306" s="52" t="n"/>
      <c r="K2306" s="25" t="n"/>
      <c r="L2306" s="29" t="n"/>
      <c r="M2306" s="25" t="n"/>
      <c r="N2306" s="25" t="n"/>
      <c r="O2306" s="23">
        <f>IF(A2306&amp;B2306&amp;C2306="","",IF(I2306="","Sem vínculo",IF(COUNTIF(oc_chave,I2306)&gt;0,"Vinculada","Previsão não encontrada")))</f>
        <v/>
      </c>
      <c r="P2306" s="39">
        <f>IF(ISNUMBER(H2306),YEAR(H2306),"")</f>
        <v/>
      </c>
      <c r="Q2306" s="23">
        <f>IF(D2306="","",IF(COUNTIF(pl_chave,D2306)&gt;0,"No plano atual","Fora do plano: histórico preservado"))</f>
        <v/>
      </c>
      <c r="R2306" s="23">
        <f>IF(A2306&amp;B2306&amp;C2306="","",IF(A2306="","ERRO: falta ID do registro",IF(COUNTIF(ex_id,A2306)&gt;1,"ERRO: ID do registro duplicado",IF(NOT(ISNUMBER(H2306)),"ERRO: data realizada ausente ou inválida",IF(AND(ISNUMBER(pcmd_emissao),N(H2306)&gt;N(pcmd_emissao)),"Verificar: realizada após a emissão","OK")))))</f>
        <v/>
      </c>
      <c r="S2306" s="53" t="n"/>
    </row>
    <row r="2307">
      <c r="A2307" s="25" t="n"/>
      <c r="B2307" s="29" t="n"/>
      <c r="C2307" s="25" t="n"/>
      <c r="D2307" s="23">
        <f>IF(OR(B2307="",C2307=""),"",B2307&amp;"|"&amp;C2307)</f>
        <v/>
      </c>
      <c r="E2307" s="29" t="n"/>
      <c r="F2307" s="52" t="n"/>
      <c r="G2307" s="49" t="n"/>
      <c r="H2307" s="49" t="n"/>
      <c r="I2307" s="30">
        <f>IF(OR(D2307="",NOT(ISNUMBER(G2307))),"",D2307&amp;"|"&amp;YEAR(G2307)&amp;"-"&amp;RIGHT("0"&amp;MONTH(G2307),2)&amp;"-"&amp;RIGHT("0"&amp;DAY(G2307),2))</f>
        <v/>
      </c>
      <c r="J2307" s="52" t="n"/>
      <c r="K2307" s="25" t="n"/>
      <c r="L2307" s="29" t="n"/>
      <c r="M2307" s="25" t="n"/>
      <c r="N2307" s="25" t="n"/>
      <c r="O2307" s="23">
        <f>IF(A2307&amp;B2307&amp;C2307="","",IF(I2307="","Sem vínculo",IF(COUNTIF(oc_chave,I2307)&gt;0,"Vinculada","Previsão não encontrada")))</f>
        <v/>
      </c>
      <c r="P2307" s="39">
        <f>IF(ISNUMBER(H2307),YEAR(H2307),"")</f>
        <v/>
      </c>
      <c r="Q2307" s="23">
        <f>IF(D2307="","",IF(COUNTIF(pl_chave,D2307)&gt;0,"No plano atual","Fora do plano: histórico preservado"))</f>
        <v/>
      </c>
      <c r="R2307" s="23">
        <f>IF(A2307&amp;B2307&amp;C2307="","",IF(A2307="","ERRO: falta ID do registro",IF(COUNTIF(ex_id,A2307)&gt;1,"ERRO: ID do registro duplicado",IF(NOT(ISNUMBER(H2307)),"ERRO: data realizada ausente ou inválida",IF(AND(ISNUMBER(pcmd_emissao),N(H2307)&gt;N(pcmd_emissao)),"Verificar: realizada após a emissão","OK")))))</f>
        <v/>
      </c>
      <c r="S2307" s="53" t="n"/>
    </row>
    <row r="2308">
      <c r="A2308" s="25" t="n"/>
      <c r="B2308" s="29" t="n"/>
      <c r="C2308" s="25" t="n"/>
      <c r="D2308" s="23">
        <f>IF(OR(B2308="",C2308=""),"",B2308&amp;"|"&amp;C2308)</f>
        <v/>
      </c>
      <c r="E2308" s="29" t="n"/>
      <c r="F2308" s="52" t="n"/>
      <c r="G2308" s="49" t="n"/>
      <c r="H2308" s="49" t="n"/>
      <c r="I2308" s="30">
        <f>IF(OR(D2308="",NOT(ISNUMBER(G2308))),"",D2308&amp;"|"&amp;YEAR(G2308)&amp;"-"&amp;RIGHT("0"&amp;MONTH(G2308),2)&amp;"-"&amp;RIGHT("0"&amp;DAY(G2308),2))</f>
        <v/>
      </c>
      <c r="J2308" s="52" t="n"/>
      <c r="K2308" s="25" t="n"/>
      <c r="L2308" s="29" t="n"/>
      <c r="M2308" s="25" t="n"/>
      <c r="N2308" s="25" t="n"/>
      <c r="O2308" s="23">
        <f>IF(A2308&amp;B2308&amp;C2308="","",IF(I2308="","Sem vínculo",IF(COUNTIF(oc_chave,I2308)&gt;0,"Vinculada","Previsão não encontrada")))</f>
        <v/>
      </c>
      <c r="P2308" s="39">
        <f>IF(ISNUMBER(H2308),YEAR(H2308),"")</f>
        <v/>
      </c>
      <c r="Q2308" s="23">
        <f>IF(D2308="","",IF(COUNTIF(pl_chave,D2308)&gt;0,"No plano atual","Fora do plano: histórico preservado"))</f>
        <v/>
      </c>
      <c r="R2308" s="23">
        <f>IF(A2308&amp;B2308&amp;C2308="","",IF(A2308="","ERRO: falta ID do registro",IF(COUNTIF(ex_id,A2308)&gt;1,"ERRO: ID do registro duplicado",IF(NOT(ISNUMBER(H2308)),"ERRO: data realizada ausente ou inválida",IF(AND(ISNUMBER(pcmd_emissao),N(H2308)&gt;N(pcmd_emissao)),"Verificar: realizada após a emissão","OK")))))</f>
        <v/>
      </c>
      <c r="S2308" s="53" t="n"/>
    </row>
    <row r="2309">
      <c r="A2309" s="25" t="n"/>
      <c r="B2309" s="29" t="n"/>
      <c r="C2309" s="25" t="n"/>
      <c r="D2309" s="23">
        <f>IF(OR(B2309="",C2309=""),"",B2309&amp;"|"&amp;C2309)</f>
        <v/>
      </c>
      <c r="E2309" s="29" t="n"/>
      <c r="F2309" s="52" t="n"/>
      <c r="G2309" s="49" t="n"/>
      <c r="H2309" s="49" t="n"/>
      <c r="I2309" s="30">
        <f>IF(OR(D2309="",NOT(ISNUMBER(G2309))),"",D2309&amp;"|"&amp;YEAR(G2309)&amp;"-"&amp;RIGHT("0"&amp;MONTH(G2309),2)&amp;"-"&amp;RIGHT("0"&amp;DAY(G2309),2))</f>
        <v/>
      </c>
      <c r="J2309" s="52" t="n"/>
      <c r="K2309" s="25" t="n"/>
      <c r="L2309" s="29" t="n"/>
      <c r="M2309" s="25" t="n"/>
      <c r="N2309" s="25" t="n"/>
      <c r="O2309" s="23">
        <f>IF(A2309&amp;B2309&amp;C2309="","",IF(I2309="","Sem vínculo",IF(COUNTIF(oc_chave,I2309)&gt;0,"Vinculada","Previsão não encontrada")))</f>
        <v/>
      </c>
      <c r="P2309" s="39">
        <f>IF(ISNUMBER(H2309),YEAR(H2309),"")</f>
        <v/>
      </c>
      <c r="Q2309" s="23">
        <f>IF(D2309="","",IF(COUNTIF(pl_chave,D2309)&gt;0,"No plano atual","Fora do plano: histórico preservado"))</f>
        <v/>
      </c>
      <c r="R2309" s="23">
        <f>IF(A2309&amp;B2309&amp;C2309="","",IF(A2309="","ERRO: falta ID do registro",IF(COUNTIF(ex_id,A2309)&gt;1,"ERRO: ID do registro duplicado",IF(NOT(ISNUMBER(H2309)),"ERRO: data realizada ausente ou inválida",IF(AND(ISNUMBER(pcmd_emissao),N(H2309)&gt;N(pcmd_emissao)),"Verificar: realizada após a emissão","OK")))))</f>
        <v/>
      </c>
      <c r="S2309" s="53" t="n"/>
    </row>
    <row r="2310">
      <c r="A2310" s="25" t="n"/>
      <c r="B2310" s="29" t="n"/>
      <c r="C2310" s="25" t="n"/>
      <c r="D2310" s="23">
        <f>IF(OR(B2310="",C2310=""),"",B2310&amp;"|"&amp;C2310)</f>
        <v/>
      </c>
      <c r="E2310" s="29" t="n"/>
      <c r="F2310" s="52" t="n"/>
      <c r="G2310" s="49" t="n"/>
      <c r="H2310" s="49" t="n"/>
      <c r="I2310" s="30">
        <f>IF(OR(D2310="",NOT(ISNUMBER(G2310))),"",D2310&amp;"|"&amp;YEAR(G2310)&amp;"-"&amp;RIGHT("0"&amp;MONTH(G2310),2)&amp;"-"&amp;RIGHT("0"&amp;DAY(G2310),2))</f>
        <v/>
      </c>
      <c r="J2310" s="52" t="n"/>
      <c r="K2310" s="25" t="n"/>
      <c r="L2310" s="29" t="n"/>
      <c r="M2310" s="25" t="n"/>
      <c r="N2310" s="25" t="n"/>
      <c r="O2310" s="23">
        <f>IF(A2310&amp;B2310&amp;C2310="","",IF(I2310="","Sem vínculo",IF(COUNTIF(oc_chave,I2310)&gt;0,"Vinculada","Previsão não encontrada")))</f>
        <v/>
      </c>
      <c r="P2310" s="39">
        <f>IF(ISNUMBER(H2310),YEAR(H2310),"")</f>
        <v/>
      </c>
      <c r="Q2310" s="23">
        <f>IF(D2310="","",IF(COUNTIF(pl_chave,D2310)&gt;0,"No plano atual","Fora do plano: histórico preservado"))</f>
        <v/>
      </c>
      <c r="R2310" s="23">
        <f>IF(A2310&amp;B2310&amp;C2310="","",IF(A2310="","ERRO: falta ID do registro",IF(COUNTIF(ex_id,A2310)&gt;1,"ERRO: ID do registro duplicado",IF(NOT(ISNUMBER(H2310)),"ERRO: data realizada ausente ou inválida",IF(AND(ISNUMBER(pcmd_emissao),N(H2310)&gt;N(pcmd_emissao)),"Verificar: realizada após a emissão","OK")))))</f>
        <v/>
      </c>
      <c r="S2310" s="53" t="n"/>
    </row>
    <row r="2311">
      <c r="A2311" s="25" t="n"/>
      <c r="B2311" s="29" t="n"/>
      <c r="C2311" s="25" t="n"/>
      <c r="D2311" s="23">
        <f>IF(OR(B2311="",C2311=""),"",B2311&amp;"|"&amp;C2311)</f>
        <v/>
      </c>
      <c r="E2311" s="29" t="n"/>
      <c r="F2311" s="52" t="n"/>
      <c r="G2311" s="49" t="n"/>
      <c r="H2311" s="49" t="n"/>
      <c r="I2311" s="30">
        <f>IF(OR(D2311="",NOT(ISNUMBER(G2311))),"",D2311&amp;"|"&amp;YEAR(G2311)&amp;"-"&amp;RIGHT("0"&amp;MONTH(G2311),2)&amp;"-"&amp;RIGHT("0"&amp;DAY(G2311),2))</f>
        <v/>
      </c>
      <c r="J2311" s="52" t="n"/>
      <c r="K2311" s="25" t="n"/>
      <c r="L2311" s="29" t="n"/>
      <c r="M2311" s="25" t="n"/>
      <c r="N2311" s="25" t="n"/>
      <c r="O2311" s="23">
        <f>IF(A2311&amp;B2311&amp;C2311="","",IF(I2311="","Sem vínculo",IF(COUNTIF(oc_chave,I2311)&gt;0,"Vinculada","Previsão não encontrada")))</f>
        <v/>
      </c>
      <c r="P2311" s="39">
        <f>IF(ISNUMBER(H2311),YEAR(H2311),"")</f>
        <v/>
      </c>
      <c r="Q2311" s="23">
        <f>IF(D2311="","",IF(COUNTIF(pl_chave,D2311)&gt;0,"No plano atual","Fora do plano: histórico preservado"))</f>
        <v/>
      </c>
      <c r="R2311" s="23">
        <f>IF(A2311&amp;B2311&amp;C2311="","",IF(A2311="","ERRO: falta ID do registro",IF(COUNTIF(ex_id,A2311)&gt;1,"ERRO: ID do registro duplicado",IF(NOT(ISNUMBER(H2311)),"ERRO: data realizada ausente ou inválida",IF(AND(ISNUMBER(pcmd_emissao),N(H2311)&gt;N(pcmd_emissao)),"Verificar: realizada após a emissão","OK")))))</f>
        <v/>
      </c>
      <c r="S2311" s="53" t="n"/>
    </row>
    <row r="2312">
      <c r="A2312" s="25" t="n"/>
      <c r="B2312" s="29" t="n"/>
      <c r="C2312" s="25" t="n"/>
      <c r="D2312" s="23">
        <f>IF(OR(B2312="",C2312=""),"",B2312&amp;"|"&amp;C2312)</f>
        <v/>
      </c>
      <c r="E2312" s="29" t="n"/>
      <c r="F2312" s="52" t="n"/>
      <c r="G2312" s="49" t="n"/>
      <c r="H2312" s="49" t="n"/>
      <c r="I2312" s="30">
        <f>IF(OR(D2312="",NOT(ISNUMBER(G2312))),"",D2312&amp;"|"&amp;YEAR(G2312)&amp;"-"&amp;RIGHT("0"&amp;MONTH(G2312),2)&amp;"-"&amp;RIGHT("0"&amp;DAY(G2312),2))</f>
        <v/>
      </c>
      <c r="J2312" s="52" t="n"/>
      <c r="K2312" s="25" t="n"/>
      <c r="L2312" s="29" t="n"/>
      <c r="M2312" s="25" t="n"/>
      <c r="N2312" s="25" t="n"/>
      <c r="O2312" s="23">
        <f>IF(A2312&amp;B2312&amp;C2312="","",IF(I2312="","Sem vínculo",IF(COUNTIF(oc_chave,I2312)&gt;0,"Vinculada","Previsão não encontrada")))</f>
        <v/>
      </c>
      <c r="P2312" s="39">
        <f>IF(ISNUMBER(H2312),YEAR(H2312),"")</f>
        <v/>
      </c>
      <c r="Q2312" s="23">
        <f>IF(D2312="","",IF(COUNTIF(pl_chave,D2312)&gt;0,"No plano atual","Fora do plano: histórico preservado"))</f>
        <v/>
      </c>
      <c r="R2312" s="23">
        <f>IF(A2312&amp;B2312&amp;C2312="","",IF(A2312="","ERRO: falta ID do registro",IF(COUNTIF(ex_id,A2312)&gt;1,"ERRO: ID do registro duplicado",IF(NOT(ISNUMBER(H2312)),"ERRO: data realizada ausente ou inválida",IF(AND(ISNUMBER(pcmd_emissao),N(H2312)&gt;N(pcmd_emissao)),"Verificar: realizada após a emissão","OK")))))</f>
        <v/>
      </c>
      <c r="S2312" s="53" t="n"/>
    </row>
    <row r="2313">
      <c r="A2313" s="25" t="n"/>
      <c r="B2313" s="29" t="n"/>
      <c r="C2313" s="25" t="n"/>
      <c r="D2313" s="23">
        <f>IF(OR(B2313="",C2313=""),"",B2313&amp;"|"&amp;C2313)</f>
        <v/>
      </c>
      <c r="E2313" s="29" t="n"/>
      <c r="F2313" s="52" t="n"/>
      <c r="G2313" s="49" t="n"/>
      <c r="H2313" s="49" t="n"/>
      <c r="I2313" s="30">
        <f>IF(OR(D2313="",NOT(ISNUMBER(G2313))),"",D2313&amp;"|"&amp;YEAR(G2313)&amp;"-"&amp;RIGHT("0"&amp;MONTH(G2313),2)&amp;"-"&amp;RIGHT("0"&amp;DAY(G2313),2))</f>
        <v/>
      </c>
      <c r="J2313" s="52" t="n"/>
      <c r="K2313" s="25" t="n"/>
      <c r="L2313" s="29" t="n"/>
      <c r="M2313" s="25" t="n"/>
      <c r="N2313" s="25" t="n"/>
      <c r="O2313" s="23">
        <f>IF(A2313&amp;B2313&amp;C2313="","",IF(I2313="","Sem vínculo",IF(COUNTIF(oc_chave,I2313)&gt;0,"Vinculada","Previsão não encontrada")))</f>
        <v/>
      </c>
      <c r="P2313" s="39">
        <f>IF(ISNUMBER(H2313),YEAR(H2313),"")</f>
        <v/>
      </c>
      <c r="Q2313" s="23">
        <f>IF(D2313="","",IF(COUNTIF(pl_chave,D2313)&gt;0,"No plano atual","Fora do plano: histórico preservado"))</f>
        <v/>
      </c>
      <c r="R2313" s="23">
        <f>IF(A2313&amp;B2313&amp;C2313="","",IF(A2313="","ERRO: falta ID do registro",IF(COUNTIF(ex_id,A2313)&gt;1,"ERRO: ID do registro duplicado",IF(NOT(ISNUMBER(H2313)),"ERRO: data realizada ausente ou inválida",IF(AND(ISNUMBER(pcmd_emissao),N(H2313)&gt;N(pcmd_emissao)),"Verificar: realizada após a emissão","OK")))))</f>
        <v/>
      </c>
      <c r="S2313" s="53" t="n"/>
    </row>
    <row r="2314">
      <c r="A2314" s="25" t="n"/>
      <c r="B2314" s="29" t="n"/>
      <c r="C2314" s="25" t="n"/>
      <c r="D2314" s="23">
        <f>IF(OR(B2314="",C2314=""),"",B2314&amp;"|"&amp;C2314)</f>
        <v/>
      </c>
      <c r="E2314" s="29" t="n"/>
      <c r="F2314" s="52" t="n"/>
      <c r="G2314" s="49" t="n"/>
      <c r="H2314" s="49" t="n"/>
      <c r="I2314" s="30">
        <f>IF(OR(D2314="",NOT(ISNUMBER(G2314))),"",D2314&amp;"|"&amp;YEAR(G2314)&amp;"-"&amp;RIGHT("0"&amp;MONTH(G2314),2)&amp;"-"&amp;RIGHT("0"&amp;DAY(G2314),2))</f>
        <v/>
      </c>
      <c r="J2314" s="52" t="n"/>
      <c r="K2314" s="25" t="n"/>
      <c r="L2314" s="29" t="n"/>
      <c r="M2314" s="25" t="n"/>
      <c r="N2314" s="25" t="n"/>
      <c r="O2314" s="23">
        <f>IF(A2314&amp;B2314&amp;C2314="","",IF(I2314="","Sem vínculo",IF(COUNTIF(oc_chave,I2314)&gt;0,"Vinculada","Previsão não encontrada")))</f>
        <v/>
      </c>
      <c r="P2314" s="39">
        <f>IF(ISNUMBER(H2314),YEAR(H2314),"")</f>
        <v/>
      </c>
      <c r="Q2314" s="23">
        <f>IF(D2314="","",IF(COUNTIF(pl_chave,D2314)&gt;0,"No plano atual","Fora do plano: histórico preservado"))</f>
        <v/>
      </c>
      <c r="R2314" s="23">
        <f>IF(A2314&amp;B2314&amp;C2314="","",IF(A2314="","ERRO: falta ID do registro",IF(COUNTIF(ex_id,A2314)&gt;1,"ERRO: ID do registro duplicado",IF(NOT(ISNUMBER(H2314)),"ERRO: data realizada ausente ou inválida",IF(AND(ISNUMBER(pcmd_emissao),N(H2314)&gt;N(pcmd_emissao)),"Verificar: realizada após a emissão","OK")))))</f>
        <v/>
      </c>
      <c r="S2314" s="53" t="n"/>
    </row>
    <row r="2315">
      <c r="A2315" s="25" t="n"/>
      <c r="B2315" s="29" t="n"/>
      <c r="C2315" s="25" t="n"/>
      <c r="D2315" s="23">
        <f>IF(OR(B2315="",C2315=""),"",B2315&amp;"|"&amp;C2315)</f>
        <v/>
      </c>
      <c r="E2315" s="29" t="n"/>
      <c r="F2315" s="52" t="n"/>
      <c r="G2315" s="49" t="n"/>
      <c r="H2315" s="49" t="n"/>
      <c r="I2315" s="30">
        <f>IF(OR(D2315="",NOT(ISNUMBER(G2315))),"",D2315&amp;"|"&amp;YEAR(G2315)&amp;"-"&amp;RIGHT("0"&amp;MONTH(G2315),2)&amp;"-"&amp;RIGHT("0"&amp;DAY(G2315),2))</f>
        <v/>
      </c>
      <c r="J2315" s="52" t="n"/>
      <c r="K2315" s="25" t="n"/>
      <c r="L2315" s="29" t="n"/>
      <c r="M2315" s="25" t="n"/>
      <c r="N2315" s="25" t="n"/>
      <c r="O2315" s="23">
        <f>IF(A2315&amp;B2315&amp;C2315="","",IF(I2315="","Sem vínculo",IF(COUNTIF(oc_chave,I2315)&gt;0,"Vinculada","Previsão não encontrada")))</f>
        <v/>
      </c>
      <c r="P2315" s="39">
        <f>IF(ISNUMBER(H2315),YEAR(H2315),"")</f>
        <v/>
      </c>
      <c r="Q2315" s="23">
        <f>IF(D2315="","",IF(COUNTIF(pl_chave,D2315)&gt;0,"No plano atual","Fora do plano: histórico preservado"))</f>
        <v/>
      </c>
      <c r="R2315" s="23">
        <f>IF(A2315&amp;B2315&amp;C2315="","",IF(A2315="","ERRO: falta ID do registro",IF(COUNTIF(ex_id,A2315)&gt;1,"ERRO: ID do registro duplicado",IF(NOT(ISNUMBER(H2315)),"ERRO: data realizada ausente ou inválida",IF(AND(ISNUMBER(pcmd_emissao),N(H2315)&gt;N(pcmd_emissao)),"Verificar: realizada após a emissão","OK")))))</f>
        <v/>
      </c>
      <c r="S2315" s="53" t="n"/>
    </row>
    <row r="2316">
      <c r="A2316" s="25" t="n"/>
      <c r="B2316" s="29" t="n"/>
      <c r="C2316" s="25" t="n"/>
      <c r="D2316" s="23">
        <f>IF(OR(B2316="",C2316=""),"",B2316&amp;"|"&amp;C2316)</f>
        <v/>
      </c>
      <c r="E2316" s="29" t="n"/>
      <c r="F2316" s="52" t="n"/>
      <c r="G2316" s="49" t="n"/>
      <c r="H2316" s="49" t="n"/>
      <c r="I2316" s="30">
        <f>IF(OR(D2316="",NOT(ISNUMBER(G2316))),"",D2316&amp;"|"&amp;YEAR(G2316)&amp;"-"&amp;RIGHT("0"&amp;MONTH(G2316),2)&amp;"-"&amp;RIGHT("0"&amp;DAY(G2316),2))</f>
        <v/>
      </c>
      <c r="J2316" s="52" t="n"/>
      <c r="K2316" s="25" t="n"/>
      <c r="L2316" s="29" t="n"/>
      <c r="M2316" s="25" t="n"/>
      <c r="N2316" s="25" t="n"/>
      <c r="O2316" s="23">
        <f>IF(A2316&amp;B2316&amp;C2316="","",IF(I2316="","Sem vínculo",IF(COUNTIF(oc_chave,I2316)&gt;0,"Vinculada","Previsão não encontrada")))</f>
        <v/>
      </c>
      <c r="P2316" s="39">
        <f>IF(ISNUMBER(H2316),YEAR(H2316),"")</f>
        <v/>
      </c>
      <c r="Q2316" s="23">
        <f>IF(D2316="","",IF(COUNTIF(pl_chave,D2316)&gt;0,"No plano atual","Fora do plano: histórico preservado"))</f>
        <v/>
      </c>
      <c r="R2316" s="23">
        <f>IF(A2316&amp;B2316&amp;C2316="","",IF(A2316="","ERRO: falta ID do registro",IF(COUNTIF(ex_id,A2316)&gt;1,"ERRO: ID do registro duplicado",IF(NOT(ISNUMBER(H2316)),"ERRO: data realizada ausente ou inválida",IF(AND(ISNUMBER(pcmd_emissao),N(H2316)&gt;N(pcmd_emissao)),"Verificar: realizada após a emissão","OK")))))</f>
        <v/>
      </c>
      <c r="S2316" s="53" t="n"/>
    </row>
    <row r="2317">
      <c r="A2317" s="25" t="n"/>
      <c r="B2317" s="29" t="n"/>
      <c r="C2317" s="25" t="n"/>
      <c r="D2317" s="23">
        <f>IF(OR(B2317="",C2317=""),"",B2317&amp;"|"&amp;C2317)</f>
        <v/>
      </c>
      <c r="E2317" s="29" t="n"/>
      <c r="F2317" s="52" t="n"/>
      <c r="G2317" s="49" t="n"/>
      <c r="H2317" s="49" t="n"/>
      <c r="I2317" s="30">
        <f>IF(OR(D2317="",NOT(ISNUMBER(G2317))),"",D2317&amp;"|"&amp;YEAR(G2317)&amp;"-"&amp;RIGHT("0"&amp;MONTH(G2317),2)&amp;"-"&amp;RIGHT("0"&amp;DAY(G2317),2))</f>
        <v/>
      </c>
      <c r="J2317" s="52" t="n"/>
      <c r="K2317" s="25" t="n"/>
      <c r="L2317" s="29" t="n"/>
      <c r="M2317" s="25" t="n"/>
      <c r="N2317" s="25" t="n"/>
      <c r="O2317" s="23">
        <f>IF(A2317&amp;B2317&amp;C2317="","",IF(I2317="","Sem vínculo",IF(COUNTIF(oc_chave,I2317)&gt;0,"Vinculada","Previsão não encontrada")))</f>
        <v/>
      </c>
      <c r="P2317" s="39">
        <f>IF(ISNUMBER(H2317),YEAR(H2317),"")</f>
        <v/>
      </c>
      <c r="Q2317" s="23">
        <f>IF(D2317="","",IF(COUNTIF(pl_chave,D2317)&gt;0,"No plano atual","Fora do plano: histórico preservado"))</f>
        <v/>
      </c>
      <c r="R2317" s="23">
        <f>IF(A2317&amp;B2317&amp;C2317="","",IF(A2317="","ERRO: falta ID do registro",IF(COUNTIF(ex_id,A2317)&gt;1,"ERRO: ID do registro duplicado",IF(NOT(ISNUMBER(H2317)),"ERRO: data realizada ausente ou inválida",IF(AND(ISNUMBER(pcmd_emissao),N(H2317)&gt;N(pcmd_emissao)),"Verificar: realizada após a emissão","OK")))))</f>
        <v/>
      </c>
      <c r="S2317" s="53" t="n"/>
    </row>
    <row r="2318">
      <c r="A2318" s="25" t="n"/>
      <c r="B2318" s="29" t="n"/>
      <c r="C2318" s="25" t="n"/>
      <c r="D2318" s="23">
        <f>IF(OR(B2318="",C2318=""),"",B2318&amp;"|"&amp;C2318)</f>
        <v/>
      </c>
      <c r="E2318" s="29" t="n"/>
      <c r="F2318" s="52" t="n"/>
      <c r="G2318" s="49" t="n"/>
      <c r="H2318" s="49" t="n"/>
      <c r="I2318" s="30">
        <f>IF(OR(D2318="",NOT(ISNUMBER(G2318))),"",D2318&amp;"|"&amp;YEAR(G2318)&amp;"-"&amp;RIGHT("0"&amp;MONTH(G2318),2)&amp;"-"&amp;RIGHT("0"&amp;DAY(G2318),2))</f>
        <v/>
      </c>
      <c r="J2318" s="52" t="n"/>
      <c r="K2318" s="25" t="n"/>
      <c r="L2318" s="29" t="n"/>
      <c r="M2318" s="25" t="n"/>
      <c r="N2318" s="25" t="n"/>
      <c r="O2318" s="23">
        <f>IF(A2318&amp;B2318&amp;C2318="","",IF(I2318="","Sem vínculo",IF(COUNTIF(oc_chave,I2318)&gt;0,"Vinculada","Previsão não encontrada")))</f>
        <v/>
      </c>
      <c r="P2318" s="39">
        <f>IF(ISNUMBER(H2318),YEAR(H2318),"")</f>
        <v/>
      </c>
      <c r="Q2318" s="23">
        <f>IF(D2318="","",IF(COUNTIF(pl_chave,D2318)&gt;0,"No plano atual","Fora do plano: histórico preservado"))</f>
        <v/>
      </c>
      <c r="R2318" s="23">
        <f>IF(A2318&amp;B2318&amp;C2318="","",IF(A2318="","ERRO: falta ID do registro",IF(COUNTIF(ex_id,A2318)&gt;1,"ERRO: ID do registro duplicado",IF(NOT(ISNUMBER(H2318)),"ERRO: data realizada ausente ou inválida",IF(AND(ISNUMBER(pcmd_emissao),N(H2318)&gt;N(pcmd_emissao)),"Verificar: realizada após a emissão","OK")))))</f>
        <v/>
      </c>
      <c r="S2318" s="53" t="n"/>
    </row>
    <row r="2319">
      <c r="A2319" s="25" t="n"/>
      <c r="B2319" s="29" t="n"/>
      <c r="C2319" s="25" t="n"/>
      <c r="D2319" s="23">
        <f>IF(OR(B2319="",C2319=""),"",B2319&amp;"|"&amp;C2319)</f>
        <v/>
      </c>
      <c r="E2319" s="29" t="n"/>
      <c r="F2319" s="52" t="n"/>
      <c r="G2319" s="49" t="n"/>
      <c r="H2319" s="49" t="n"/>
      <c r="I2319" s="30">
        <f>IF(OR(D2319="",NOT(ISNUMBER(G2319))),"",D2319&amp;"|"&amp;YEAR(G2319)&amp;"-"&amp;RIGHT("0"&amp;MONTH(G2319),2)&amp;"-"&amp;RIGHT("0"&amp;DAY(G2319),2))</f>
        <v/>
      </c>
      <c r="J2319" s="52" t="n"/>
      <c r="K2319" s="25" t="n"/>
      <c r="L2319" s="29" t="n"/>
      <c r="M2319" s="25" t="n"/>
      <c r="N2319" s="25" t="n"/>
      <c r="O2319" s="23">
        <f>IF(A2319&amp;B2319&amp;C2319="","",IF(I2319="","Sem vínculo",IF(COUNTIF(oc_chave,I2319)&gt;0,"Vinculada","Previsão não encontrada")))</f>
        <v/>
      </c>
      <c r="P2319" s="39">
        <f>IF(ISNUMBER(H2319),YEAR(H2319),"")</f>
        <v/>
      </c>
      <c r="Q2319" s="23">
        <f>IF(D2319="","",IF(COUNTIF(pl_chave,D2319)&gt;0,"No plano atual","Fora do plano: histórico preservado"))</f>
        <v/>
      </c>
      <c r="R2319" s="23">
        <f>IF(A2319&amp;B2319&amp;C2319="","",IF(A2319="","ERRO: falta ID do registro",IF(COUNTIF(ex_id,A2319)&gt;1,"ERRO: ID do registro duplicado",IF(NOT(ISNUMBER(H2319)),"ERRO: data realizada ausente ou inválida",IF(AND(ISNUMBER(pcmd_emissao),N(H2319)&gt;N(pcmd_emissao)),"Verificar: realizada após a emissão","OK")))))</f>
        <v/>
      </c>
      <c r="S2319" s="53" t="n"/>
    </row>
    <row r="2320">
      <c r="A2320" s="25" t="n"/>
      <c r="B2320" s="29" t="n"/>
      <c r="C2320" s="25" t="n"/>
      <c r="D2320" s="23">
        <f>IF(OR(B2320="",C2320=""),"",B2320&amp;"|"&amp;C2320)</f>
        <v/>
      </c>
      <c r="E2320" s="29" t="n"/>
      <c r="F2320" s="52" t="n"/>
      <c r="G2320" s="49" t="n"/>
      <c r="H2320" s="49" t="n"/>
      <c r="I2320" s="30">
        <f>IF(OR(D2320="",NOT(ISNUMBER(G2320))),"",D2320&amp;"|"&amp;YEAR(G2320)&amp;"-"&amp;RIGHT("0"&amp;MONTH(G2320),2)&amp;"-"&amp;RIGHT("0"&amp;DAY(G2320),2))</f>
        <v/>
      </c>
      <c r="J2320" s="52" t="n"/>
      <c r="K2320" s="25" t="n"/>
      <c r="L2320" s="29" t="n"/>
      <c r="M2320" s="25" t="n"/>
      <c r="N2320" s="25" t="n"/>
      <c r="O2320" s="23">
        <f>IF(A2320&amp;B2320&amp;C2320="","",IF(I2320="","Sem vínculo",IF(COUNTIF(oc_chave,I2320)&gt;0,"Vinculada","Previsão não encontrada")))</f>
        <v/>
      </c>
      <c r="P2320" s="39">
        <f>IF(ISNUMBER(H2320),YEAR(H2320),"")</f>
        <v/>
      </c>
      <c r="Q2320" s="23">
        <f>IF(D2320="","",IF(COUNTIF(pl_chave,D2320)&gt;0,"No plano atual","Fora do plano: histórico preservado"))</f>
        <v/>
      </c>
      <c r="R2320" s="23">
        <f>IF(A2320&amp;B2320&amp;C2320="","",IF(A2320="","ERRO: falta ID do registro",IF(COUNTIF(ex_id,A2320)&gt;1,"ERRO: ID do registro duplicado",IF(NOT(ISNUMBER(H2320)),"ERRO: data realizada ausente ou inválida",IF(AND(ISNUMBER(pcmd_emissao),N(H2320)&gt;N(pcmd_emissao)),"Verificar: realizada após a emissão","OK")))))</f>
        <v/>
      </c>
      <c r="S2320" s="53" t="n"/>
    </row>
    <row r="2321">
      <c r="A2321" s="25" t="n"/>
      <c r="B2321" s="29" t="n"/>
      <c r="C2321" s="25" t="n"/>
      <c r="D2321" s="23">
        <f>IF(OR(B2321="",C2321=""),"",B2321&amp;"|"&amp;C2321)</f>
        <v/>
      </c>
      <c r="E2321" s="29" t="n"/>
      <c r="F2321" s="52" t="n"/>
      <c r="G2321" s="49" t="n"/>
      <c r="H2321" s="49" t="n"/>
      <c r="I2321" s="30">
        <f>IF(OR(D2321="",NOT(ISNUMBER(G2321))),"",D2321&amp;"|"&amp;YEAR(G2321)&amp;"-"&amp;RIGHT("0"&amp;MONTH(G2321),2)&amp;"-"&amp;RIGHT("0"&amp;DAY(G2321),2))</f>
        <v/>
      </c>
      <c r="J2321" s="52" t="n"/>
      <c r="K2321" s="25" t="n"/>
      <c r="L2321" s="29" t="n"/>
      <c r="M2321" s="25" t="n"/>
      <c r="N2321" s="25" t="n"/>
      <c r="O2321" s="23">
        <f>IF(A2321&amp;B2321&amp;C2321="","",IF(I2321="","Sem vínculo",IF(COUNTIF(oc_chave,I2321)&gt;0,"Vinculada","Previsão não encontrada")))</f>
        <v/>
      </c>
      <c r="P2321" s="39">
        <f>IF(ISNUMBER(H2321),YEAR(H2321),"")</f>
        <v/>
      </c>
      <c r="Q2321" s="23">
        <f>IF(D2321="","",IF(COUNTIF(pl_chave,D2321)&gt;0,"No plano atual","Fora do plano: histórico preservado"))</f>
        <v/>
      </c>
      <c r="R2321" s="23">
        <f>IF(A2321&amp;B2321&amp;C2321="","",IF(A2321="","ERRO: falta ID do registro",IF(COUNTIF(ex_id,A2321)&gt;1,"ERRO: ID do registro duplicado",IF(NOT(ISNUMBER(H2321)),"ERRO: data realizada ausente ou inválida",IF(AND(ISNUMBER(pcmd_emissao),N(H2321)&gt;N(pcmd_emissao)),"Verificar: realizada após a emissão","OK")))))</f>
        <v/>
      </c>
      <c r="S2321" s="53" t="n"/>
    </row>
    <row r="2322">
      <c r="A2322" s="25" t="n"/>
      <c r="B2322" s="29" t="n"/>
      <c r="C2322" s="25" t="n"/>
      <c r="D2322" s="23">
        <f>IF(OR(B2322="",C2322=""),"",B2322&amp;"|"&amp;C2322)</f>
        <v/>
      </c>
      <c r="E2322" s="29" t="n"/>
      <c r="F2322" s="52" t="n"/>
      <c r="G2322" s="49" t="n"/>
      <c r="H2322" s="49" t="n"/>
      <c r="I2322" s="30">
        <f>IF(OR(D2322="",NOT(ISNUMBER(G2322))),"",D2322&amp;"|"&amp;YEAR(G2322)&amp;"-"&amp;RIGHT("0"&amp;MONTH(G2322),2)&amp;"-"&amp;RIGHT("0"&amp;DAY(G2322),2))</f>
        <v/>
      </c>
      <c r="J2322" s="52" t="n"/>
      <c r="K2322" s="25" t="n"/>
      <c r="L2322" s="29" t="n"/>
      <c r="M2322" s="25" t="n"/>
      <c r="N2322" s="25" t="n"/>
      <c r="O2322" s="23">
        <f>IF(A2322&amp;B2322&amp;C2322="","",IF(I2322="","Sem vínculo",IF(COUNTIF(oc_chave,I2322)&gt;0,"Vinculada","Previsão não encontrada")))</f>
        <v/>
      </c>
      <c r="P2322" s="39">
        <f>IF(ISNUMBER(H2322),YEAR(H2322),"")</f>
        <v/>
      </c>
      <c r="Q2322" s="23">
        <f>IF(D2322="","",IF(COUNTIF(pl_chave,D2322)&gt;0,"No plano atual","Fora do plano: histórico preservado"))</f>
        <v/>
      </c>
      <c r="R2322" s="23">
        <f>IF(A2322&amp;B2322&amp;C2322="","",IF(A2322="","ERRO: falta ID do registro",IF(COUNTIF(ex_id,A2322)&gt;1,"ERRO: ID do registro duplicado",IF(NOT(ISNUMBER(H2322)),"ERRO: data realizada ausente ou inválida",IF(AND(ISNUMBER(pcmd_emissao),N(H2322)&gt;N(pcmd_emissao)),"Verificar: realizada após a emissão","OK")))))</f>
        <v/>
      </c>
      <c r="S2322" s="53" t="n"/>
    </row>
    <row r="2323">
      <c r="A2323" s="25" t="n"/>
      <c r="B2323" s="29" t="n"/>
      <c r="C2323" s="25" t="n"/>
      <c r="D2323" s="23">
        <f>IF(OR(B2323="",C2323=""),"",B2323&amp;"|"&amp;C2323)</f>
        <v/>
      </c>
      <c r="E2323" s="29" t="n"/>
      <c r="F2323" s="52" t="n"/>
      <c r="G2323" s="49" t="n"/>
      <c r="H2323" s="49" t="n"/>
      <c r="I2323" s="30">
        <f>IF(OR(D2323="",NOT(ISNUMBER(G2323))),"",D2323&amp;"|"&amp;YEAR(G2323)&amp;"-"&amp;RIGHT("0"&amp;MONTH(G2323),2)&amp;"-"&amp;RIGHT("0"&amp;DAY(G2323),2))</f>
        <v/>
      </c>
      <c r="J2323" s="52" t="n"/>
      <c r="K2323" s="25" t="n"/>
      <c r="L2323" s="29" t="n"/>
      <c r="M2323" s="25" t="n"/>
      <c r="N2323" s="25" t="n"/>
      <c r="O2323" s="23">
        <f>IF(A2323&amp;B2323&amp;C2323="","",IF(I2323="","Sem vínculo",IF(COUNTIF(oc_chave,I2323)&gt;0,"Vinculada","Previsão não encontrada")))</f>
        <v/>
      </c>
      <c r="P2323" s="39">
        <f>IF(ISNUMBER(H2323),YEAR(H2323),"")</f>
        <v/>
      </c>
      <c r="Q2323" s="23">
        <f>IF(D2323="","",IF(COUNTIF(pl_chave,D2323)&gt;0,"No plano atual","Fora do plano: histórico preservado"))</f>
        <v/>
      </c>
      <c r="R2323" s="23">
        <f>IF(A2323&amp;B2323&amp;C2323="","",IF(A2323="","ERRO: falta ID do registro",IF(COUNTIF(ex_id,A2323)&gt;1,"ERRO: ID do registro duplicado",IF(NOT(ISNUMBER(H2323)),"ERRO: data realizada ausente ou inválida",IF(AND(ISNUMBER(pcmd_emissao),N(H2323)&gt;N(pcmd_emissao)),"Verificar: realizada após a emissão","OK")))))</f>
        <v/>
      </c>
      <c r="S2323" s="53" t="n"/>
    </row>
    <row r="2324">
      <c r="A2324" s="25" t="n"/>
      <c r="B2324" s="29" t="n"/>
      <c r="C2324" s="25" t="n"/>
      <c r="D2324" s="23">
        <f>IF(OR(B2324="",C2324=""),"",B2324&amp;"|"&amp;C2324)</f>
        <v/>
      </c>
      <c r="E2324" s="29" t="n"/>
      <c r="F2324" s="52" t="n"/>
      <c r="G2324" s="49" t="n"/>
      <c r="H2324" s="49" t="n"/>
      <c r="I2324" s="30">
        <f>IF(OR(D2324="",NOT(ISNUMBER(G2324))),"",D2324&amp;"|"&amp;YEAR(G2324)&amp;"-"&amp;RIGHT("0"&amp;MONTH(G2324),2)&amp;"-"&amp;RIGHT("0"&amp;DAY(G2324),2))</f>
        <v/>
      </c>
      <c r="J2324" s="52" t="n"/>
      <c r="K2324" s="25" t="n"/>
      <c r="L2324" s="29" t="n"/>
      <c r="M2324" s="25" t="n"/>
      <c r="N2324" s="25" t="n"/>
      <c r="O2324" s="23">
        <f>IF(A2324&amp;B2324&amp;C2324="","",IF(I2324="","Sem vínculo",IF(COUNTIF(oc_chave,I2324)&gt;0,"Vinculada","Previsão não encontrada")))</f>
        <v/>
      </c>
      <c r="P2324" s="39">
        <f>IF(ISNUMBER(H2324),YEAR(H2324),"")</f>
        <v/>
      </c>
      <c r="Q2324" s="23">
        <f>IF(D2324="","",IF(COUNTIF(pl_chave,D2324)&gt;0,"No plano atual","Fora do plano: histórico preservado"))</f>
        <v/>
      </c>
      <c r="R2324" s="23">
        <f>IF(A2324&amp;B2324&amp;C2324="","",IF(A2324="","ERRO: falta ID do registro",IF(COUNTIF(ex_id,A2324)&gt;1,"ERRO: ID do registro duplicado",IF(NOT(ISNUMBER(H2324)),"ERRO: data realizada ausente ou inválida",IF(AND(ISNUMBER(pcmd_emissao),N(H2324)&gt;N(pcmd_emissao)),"Verificar: realizada após a emissão","OK")))))</f>
        <v/>
      </c>
      <c r="S2324" s="53" t="n"/>
    </row>
    <row r="2325">
      <c r="A2325" s="25" t="n"/>
      <c r="B2325" s="29" t="n"/>
      <c r="C2325" s="25" t="n"/>
      <c r="D2325" s="23">
        <f>IF(OR(B2325="",C2325=""),"",B2325&amp;"|"&amp;C2325)</f>
        <v/>
      </c>
      <c r="E2325" s="29" t="n"/>
      <c r="F2325" s="52" t="n"/>
      <c r="G2325" s="49" t="n"/>
      <c r="H2325" s="49" t="n"/>
      <c r="I2325" s="30">
        <f>IF(OR(D2325="",NOT(ISNUMBER(G2325))),"",D2325&amp;"|"&amp;YEAR(G2325)&amp;"-"&amp;RIGHT("0"&amp;MONTH(G2325),2)&amp;"-"&amp;RIGHT("0"&amp;DAY(G2325),2))</f>
        <v/>
      </c>
      <c r="J2325" s="52" t="n"/>
      <c r="K2325" s="25" t="n"/>
      <c r="L2325" s="29" t="n"/>
      <c r="M2325" s="25" t="n"/>
      <c r="N2325" s="25" t="n"/>
      <c r="O2325" s="23">
        <f>IF(A2325&amp;B2325&amp;C2325="","",IF(I2325="","Sem vínculo",IF(COUNTIF(oc_chave,I2325)&gt;0,"Vinculada","Previsão não encontrada")))</f>
        <v/>
      </c>
      <c r="P2325" s="39">
        <f>IF(ISNUMBER(H2325),YEAR(H2325),"")</f>
        <v/>
      </c>
      <c r="Q2325" s="23">
        <f>IF(D2325="","",IF(COUNTIF(pl_chave,D2325)&gt;0,"No plano atual","Fora do plano: histórico preservado"))</f>
        <v/>
      </c>
      <c r="R2325" s="23">
        <f>IF(A2325&amp;B2325&amp;C2325="","",IF(A2325="","ERRO: falta ID do registro",IF(COUNTIF(ex_id,A2325)&gt;1,"ERRO: ID do registro duplicado",IF(NOT(ISNUMBER(H2325)),"ERRO: data realizada ausente ou inválida",IF(AND(ISNUMBER(pcmd_emissao),N(H2325)&gt;N(pcmd_emissao)),"Verificar: realizada após a emissão","OK")))))</f>
        <v/>
      </c>
      <c r="S2325" s="53" t="n"/>
    </row>
    <row r="2326">
      <c r="A2326" s="25" t="n"/>
      <c r="B2326" s="29" t="n"/>
      <c r="C2326" s="25" t="n"/>
      <c r="D2326" s="23">
        <f>IF(OR(B2326="",C2326=""),"",B2326&amp;"|"&amp;C2326)</f>
        <v/>
      </c>
      <c r="E2326" s="29" t="n"/>
      <c r="F2326" s="52" t="n"/>
      <c r="G2326" s="49" t="n"/>
      <c r="H2326" s="49" t="n"/>
      <c r="I2326" s="30">
        <f>IF(OR(D2326="",NOT(ISNUMBER(G2326))),"",D2326&amp;"|"&amp;YEAR(G2326)&amp;"-"&amp;RIGHT("0"&amp;MONTH(G2326),2)&amp;"-"&amp;RIGHT("0"&amp;DAY(G2326),2))</f>
        <v/>
      </c>
      <c r="J2326" s="52" t="n"/>
      <c r="K2326" s="25" t="n"/>
      <c r="L2326" s="29" t="n"/>
      <c r="M2326" s="25" t="n"/>
      <c r="N2326" s="25" t="n"/>
      <c r="O2326" s="23">
        <f>IF(A2326&amp;B2326&amp;C2326="","",IF(I2326="","Sem vínculo",IF(COUNTIF(oc_chave,I2326)&gt;0,"Vinculada","Previsão não encontrada")))</f>
        <v/>
      </c>
      <c r="P2326" s="39">
        <f>IF(ISNUMBER(H2326),YEAR(H2326),"")</f>
        <v/>
      </c>
      <c r="Q2326" s="23">
        <f>IF(D2326="","",IF(COUNTIF(pl_chave,D2326)&gt;0,"No plano atual","Fora do plano: histórico preservado"))</f>
        <v/>
      </c>
      <c r="R2326" s="23">
        <f>IF(A2326&amp;B2326&amp;C2326="","",IF(A2326="","ERRO: falta ID do registro",IF(COUNTIF(ex_id,A2326)&gt;1,"ERRO: ID do registro duplicado",IF(NOT(ISNUMBER(H2326)),"ERRO: data realizada ausente ou inválida",IF(AND(ISNUMBER(pcmd_emissao),N(H2326)&gt;N(pcmd_emissao)),"Verificar: realizada após a emissão","OK")))))</f>
        <v/>
      </c>
      <c r="S2326" s="53" t="n"/>
    </row>
    <row r="2327">
      <c r="A2327" s="25" t="n"/>
      <c r="B2327" s="29" t="n"/>
      <c r="C2327" s="25" t="n"/>
      <c r="D2327" s="23">
        <f>IF(OR(B2327="",C2327=""),"",B2327&amp;"|"&amp;C2327)</f>
        <v/>
      </c>
      <c r="E2327" s="29" t="n"/>
      <c r="F2327" s="52" t="n"/>
      <c r="G2327" s="49" t="n"/>
      <c r="H2327" s="49" t="n"/>
      <c r="I2327" s="30">
        <f>IF(OR(D2327="",NOT(ISNUMBER(G2327))),"",D2327&amp;"|"&amp;YEAR(G2327)&amp;"-"&amp;RIGHT("0"&amp;MONTH(G2327),2)&amp;"-"&amp;RIGHT("0"&amp;DAY(G2327),2))</f>
        <v/>
      </c>
      <c r="J2327" s="52" t="n"/>
      <c r="K2327" s="25" t="n"/>
      <c r="L2327" s="29" t="n"/>
      <c r="M2327" s="25" t="n"/>
      <c r="N2327" s="25" t="n"/>
      <c r="O2327" s="23">
        <f>IF(A2327&amp;B2327&amp;C2327="","",IF(I2327="","Sem vínculo",IF(COUNTIF(oc_chave,I2327)&gt;0,"Vinculada","Previsão não encontrada")))</f>
        <v/>
      </c>
      <c r="P2327" s="39">
        <f>IF(ISNUMBER(H2327),YEAR(H2327),"")</f>
        <v/>
      </c>
      <c r="Q2327" s="23">
        <f>IF(D2327="","",IF(COUNTIF(pl_chave,D2327)&gt;0,"No plano atual","Fora do plano: histórico preservado"))</f>
        <v/>
      </c>
      <c r="R2327" s="23">
        <f>IF(A2327&amp;B2327&amp;C2327="","",IF(A2327="","ERRO: falta ID do registro",IF(COUNTIF(ex_id,A2327)&gt;1,"ERRO: ID do registro duplicado",IF(NOT(ISNUMBER(H2327)),"ERRO: data realizada ausente ou inválida",IF(AND(ISNUMBER(pcmd_emissao),N(H2327)&gt;N(pcmd_emissao)),"Verificar: realizada após a emissão","OK")))))</f>
        <v/>
      </c>
      <c r="S2327" s="53" t="n"/>
    </row>
    <row r="2328">
      <c r="A2328" s="25" t="n"/>
      <c r="B2328" s="29" t="n"/>
      <c r="C2328" s="25" t="n"/>
      <c r="D2328" s="23">
        <f>IF(OR(B2328="",C2328=""),"",B2328&amp;"|"&amp;C2328)</f>
        <v/>
      </c>
      <c r="E2328" s="29" t="n"/>
      <c r="F2328" s="52" t="n"/>
      <c r="G2328" s="49" t="n"/>
      <c r="H2328" s="49" t="n"/>
      <c r="I2328" s="30">
        <f>IF(OR(D2328="",NOT(ISNUMBER(G2328))),"",D2328&amp;"|"&amp;YEAR(G2328)&amp;"-"&amp;RIGHT("0"&amp;MONTH(G2328),2)&amp;"-"&amp;RIGHT("0"&amp;DAY(G2328),2))</f>
        <v/>
      </c>
      <c r="J2328" s="52" t="n"/>
      <c r="K2328" s="25" t="n"/>
      <c r="L2328" s="29" t="n"/>
      <c r="M2328" s="25" t="n"/>
      <c r="N2328" s="25" t="n"/>
      <c r="O2328" s="23">
        <f>IF(A2328&amp;B2328&amp;C2328="","",IF(I2328="","Sem vínculo",IF(COUNTIF(oc_chave,I2328)&gt;0,"Vinculada","Previsão não encontrada")))</f>
        <v/>
      </c>
      <c r="P2328" s="39">
        <f>IF(ISNUMBER(H2328),YEAR(H2328),"")</f>
        <v/>
      </c>
      <c r="Q2328" s="23">
        <f>IF(D2328="","",IF(COUNTIF(pl_chave,D2328)&gt;0,"No plano atual","Fora do plano: histórico preservado"))</f>
        <v/>
      </c>
      <c r="R2328" s="23">
        <f>IF(A2328&amp;B2328&amp;C2328="","",IF(A2328="","ERRO: falta ID do registro",IF(COUNTIF(ex_id,A2328)&gt;1,"ERRO: ID do registro duplicado",IF(NOT(ISNUMBER(H2328)),"ERRO: data realizada ausente ou inválida",IF(AND(ISNUMBER(pcmd_emissao),N(H2328)&gt;N(pcmd_emissao)),"Verificar: realizada após a emissão","OK")))))</f>
        <v/>
      </c>
      <c r="S2328" s="53" t="n"/>
    </row>
    <row r="2329">
      <c r="A2329" s="25" t="n"/>
      <c r="B2329" s="29" t="n"/>
      <c r="C2329" s="25" t="n"/>
      <c r="D2329" s="23">
        <f>IF(OR(B2329="",C2329=""),"",B2329&amp;"|"&amp;C2329)</f>
        <v/>
      </c>
      <c r="E2329" s="29" t="n"/>
      <c r="F2329" s="52" t="n"/>
      <c r="G2329" s="49" t="n"/>
      <c r="H2329" s="49" t="n"/>
      <c r="I2329" s="30">
        <f>IF(OR(D2329="",NOT(ISNUMBER(G2329))),"",D2329&amp;"|"&amp;YEAR(G2329)&amp;"-"&amp;RIGHT("0"&amp;MONTH(G2329),2)&amp;"-"&amp;RIGHT("0"&amp;DAY(G2329),2))</f>
        <v/>
      </c>
      <c r="J2329" s="52" t="n"/>
      <c r="K2329" s="25" t="n"/>
      <c r="L2329" s="29" t="n"/>
      <c r="M2329" s="25" t="n"/>
      <c r="N2329" s="25" t="n"/>
      <c r="O2329" s="23">
        <f>IF(A2329&amp;B2329&amp;C2329="","",IF(I2329="","Sem vínculo",IF(COUNTIF(oc_chave,I2329)&gt;0,"Vinculada","Previsão não encontrada")))</f>
        <v/>
      </c>
      <c r="P2329" s="39">
        <f>IF(ISNUMBER(H2329),YEAR(H2329),"")</f>
        <v/>
      </c>
      <c r="Q2329" s="23">
        <f>IF(D2329="","",IF(COUNTIF(pl_chave,D2329)&gt;0,"No plano atual","Fora do plano: histórico preservado"))</f>
        <v/>
      </c>
      <c r="R2329" s="23">
        <f>IF(A2329&amp;B2329&amp;C2329="","",IF(A2329="","ERRO: falta ID do registro",IF(COUNTIF(ex_id,A2329)&gt;1,"ERRO: ID do registro duplicado",IF(NOT(ISNUMBER(H2329)),"ERRO: data realizada ausente ou inválida",IF(AND(ISNUMBER(pcmd_emissao),N(H2329)&gt;N(pcmd_emissao)),"Verificar: realizada após a emissão","OK")))))</f>
        <v/>
      </c>
      <c r="S2329" s="53" t="n"/>
    </row>
    <row r="2330">
      <c r="A2330" s="25" t="n"/>
      <c r="B2330" s="29" t="n"/>
      <c r="C2330" s="25" t="n"/>
      <c r="D2330" s="23">
        <f>IF(OR(B2330="",C2330=""),"",B2330&amp;"|"&amp;C2330)</f>
        <v/>
      </c>
      <c r="E2330" s="29" t="n"/>
      <c r="F2330" s="52" t="n"/>
      <c r="G2330" s="49" t="n"/>
      <c r="H2330" s="49" t="n"/>
      <c r="I2330" s="30">
        <f>IF(OR(D2330="",NOT(ISNUMBER(G2330))),"",D2330&amp;"|"&amp;YEAR(G2330)&amp;"-"&amp;RIGHT("0"&amp;MONTH(G2330),2)&amp;"-"&amp;RIGHT("0"&amp;DAY(G2330),2))</f>
        <v/>
      </c>
      <c r="J2330" s="52" t="n"/>
      <c r="K2330" s="25" t="n"/>
      <c r="L2330" s="29" t="n"/>
      <c r="M2330" s="25" t="n"/>
      <c r="N2330" s="25" t="n"/>
      <c r="O2330" s="23">
        <f>IF(A2330&amp;B2330&amp;C2330="","",IF(I2330="","Sem vínculo",IF(COUNTIF(oc_chave,I2330)&gt;0,"Vinculada","Previsão não encontrada")))</f>
        <v/>
      </c>
      <c r="P2330" s="39">
        <f>IF(ISNUMBER(H2330),YEAR(H2330),"")</f>
        <v/>
      </c>
      <c r="Q2330" s="23">
        <f>IF(D2330="","",IF(COUNTIF(pl_chave,D2330)&gt;0,"No plano atual","Fora do plano: histórico preservado"))</f>
        <v/>
      </c>
      <c r="R2330" s="23">
        <f>IF(A2330&amp;B2330&amp;C2330="","",IF(A2330="","ERRO: falta ID do registro",IF(COUNTIF(ex_id,A2330)&gt;1,"ERRO: ID do registro duplicado",IF(NOT(ISNUMBER(H2330)),"ERRO: data realizada ausente ou inválida",IF(AND(ISNUMBER(pcmd_emissao),N(H2330)&gt;N(pcmd_emissao)),"Verificar: realizada após a emissão","OK")))))</f>
        <v/>
      </c>
      <c r="S2330" s="53" t="n"/>
    </row>
    <row r="2331">
      <c r="A2331" s="25" t="n"/>
      <c r="B2331" s="29" t="n"/>
      <c r="C2331" s="25" t="n"/>
      <c r="D2331" s="23">
        <f>IF(OR(B2331="",C2331=""),"",B2331&amp;"|"&amp;C2331)</f>
        <v/>
      </c>
      <c r="E2331" s="29" t="n"/>
      <c r="F2331" s="52" t="n"/>
      <c r="G2331" s="49" t="n"/>
      <c r="H2331" s="49" t="n"/>
      <c r="I2331" s="30">
        <f>IF(OR(D2331="",NOT(ISNUMBER(G2331))),"",D2331&amp;"|"&amp;YEAR(G2331)&amp;"-"&amp;RIGHT("0"&amp;MONTH(G2331),2)&amp;"-"&amp;RIGHT("0"&amp;DAY(G2331),2))</f>
        <v/>
      </c>
      <c r="J2331" s="52" t="n"/>
      <c r="K2331" s="25" t="n"/>
      <c r="L2331" s="29" t="n"/>
      <c r="M2331" s="25" t="n"/>
      <c r="N2331" s="25" t="n"/>
      <c r="O2331" s="23">
        <f>IF(A2331&amp;B2331&amp;C2331="","",IF(I2331="","Sem vínculo",IF(COUNTIF(oc_chave,I2331)&gt;0,"Vinculada","Previsão não encontrada")))</f>
        <v/>
      </c>
      <c r="P2331" s="39">
        <f>IF(ISNUMBER(H2331),YEAR(H2331),"")</f>
        <v/>
      </c>
      <c r="Q2331" s="23">
        <f>IF(D2331="","",IF(COUNTIF(pl_chave,D2331)&gt;0,"No plano atual","Fora do plano: histórico preservado"))</f>
        <v/>
      </c>
      <c r="R2331" s="23">
        <f>IF(A2331&amp;B2331&amp;C2331="","",IF(A2331="","ERRO: falta ID do registro",IF(COUNTIF(ex_id,A2331)&gt;1,"ERRO: ID do registro duplicado",IF(NOT(ISNUMBER(H2331)),"ERRO: data realizada ausente ou inválida",IF(AND(ISNUMBER(pcmd_emissao),N(H2331)&gt;N(pcmd_emissao)),"Verificar: realizada após a emissão","OK")))))</f>
        <v/>
      </c>
      <c r="S2331" s="53" t="n"/>
    </row>
    <row r="2332">
      <c r="A2332" s="25" t="n"/>
      <c r="B2332" s="29" t="n"/>
      <c r="C2332" s="25" t="n"/>
      <c r="D2332" s="23">
        <f>IF(OR(B2332="",C2332=""),"",B2332&amp;"|"&amp;C2332)</f>
        <v/>
      </c>
      <c r="E2332" s="29" t="n"/>
      <c r="F2332" s="52" t="n"/>
      <c r="G2332" s="49" t="n"/>
      <c r="H2332" s="49" t="n"/>
      <c r="I2332" s="30">
        <f>IF(OR(D2332="",NOT(ISNUMBER(G2332))),"",D2332&amp;"|"&amp;YEAR(G2332)&amp;"-"&amp;RIGHT("0"&amp;MONTH(G2332),2)&amp;"-"&amp;RIGHT("0"&amp;DAY(G2332),2))</f>
        <v/>
      </c>
      <c r="J2332" s="52" t="n"/>
      <c r="K2332" s="25" t="n"/>
      <c r="L2332" s="29" t="n"/>
      <c r="M2332" s="25" t="n"/>
      <c r="N2332" s="25" t="n"/>
      <c r="O2332" s="23">
        <f>IF(A2332&amp;B2332&amp;C2332="","",IF(I2332="","Sem vínculo",IF(COUNTIF(oc_chave,I2332)&gt;0,"Vinculada","Previsão não encontrada")))</f>
        <v/>
      </c>
      <c r="P2332" s="39">
        <f>IF(ISNUMBER(H2332),YEAR(H2332),"")</f>
        <v/>
      </c>
      <c r="Q2332" s="23">
        <f>IF(D2332="","",IF(COUNTIF(pl_chave,D2332)&gt;0,"No plano atual","Fora do plano: histórico preservado"))</f>
        <v/>
      </c>
      <c r="R2332" s="23">
        <f>IF(A2332&amp;B2332&amp;C2332="","",IF(A2332="","ERRO: falta ID do registro",IF(COUNTIF(ex_id,A2332)&gt;1,"ERRO: ID do registro duplicado",IF(NOT(ISNUMBER(H2332)),"ERRO: data realizada ausente ou inválida",IF(AND(ISNUMBER(pcmd_emissao),N(H2332)&gt;N(pcmd_emissao)),"Verificar: realizada após a emissão","OK")))))</f>
        <v/>
      </c>
      <c r="S2332" s="53" t="n"/>
    </row>
    <row r="2333">
      <c r="A2333" s="25" t="n"/>
      <c r="B2333" s="29" t="n"/>
      <c r="C2333" s="25" t="n"/>
      <c r="D2333" s="23">
        <f>IF(OR(B2333="",C2333=""),"",B2333&amp;"|"&amp;C2333)</f>
        <v/>
      </c>
      <c r="E2333" s="29" t="n"/>
      <c r="F2333" s="52" t="n"/>
      <c r="G2333" s="49" t="n"/>
      <c r="H2333" s="49" t="n"/>
      <c r="I2333" s="30">
        <f>IF(OR(D2333="",NOT(ISNUMBER(G2333))),"",D2333&amp;"|"&amp;YEAR(G2333)&amp;"-"&amp;RIGHT("0"&amp;MONTH(G2333),2)&amp;"-"&amp;RIGHT("0"&amp;DAY(G2333),2))</f>
        <v/>
      </c>
      <c r="J2333" s="52" t="n"/>
      <c r="K2333" s="25" t="n"/>
      <c r="L2333" s="29" t="n"/>
      <c r="M2333" s="25" t="n"/>
      <c r="N2333" s="25" t="n"/>
      <c r="O2333" s="23">
        <f>IF(A2333&amp;B2333&amp;C2333="","",IF(I2333="","Sem vínculo",IF(COUNTIF(oc_chave,I2333)&gt;0,"Vinculada","Previsão não encontrada")))</f>
        <v/>
      </c>
      <c r="P2333" s="39">
        <f>IF(ISNUMBER(H2333),YEAR(H2333),"")</f>
        <v/>
      </c>
      <c r="Q2333" s="23">
        <f>IF(D2333="","",IF(COUNTIF(pl_chave,D2333)&gt;0,"No plano atual","Fora do plano: histórico preservado"))</f>
        <v/>
      </c>
      <c r="R2333" s="23">
        <f>IF(A2333&amp;B2333&amp;C2333="","",IF(A2333="","ERRO: falta ID do registro",IF(COUNTIF(ex_id,A2333)&gt;1,"ERRO: ID do registro duplicado",IF(NOT(ISNUMBER(H2333)),"ERRO: data realizada ausente ou inválida",IF(AND(ISNUMBER(pcmd_emissao),N(H2333)&gt;N(pcmd_emissao)),"Verificar: realizada após a emissão","OK")))))</f>
        <v/>
      </c>
      <c r="S2333" s="53" t="n"/>
    </row>
    <row r="2334">
      <c r="A2334" s="25" t="n"/>
      <c r="B2334" s="29" t="n"/>
      <c r="C2334" s="25" t="n"/>
      <c r="D2334" s="23">
        <f>IF(OR(B2334="",C2334=""),"",B2334&amp;"|"&amp;C2334)</f>
        <v/>
      </c>
      <c r="E2334" s="29" t="n"/>
      <c r="F2334" s="52" t="n"/>
      <c r="G2334" s="49" t="n"/>
      <c r="H2334" s="49" t="n"/>
      <c r="I2334" s="30">
        <f>IF(OR(D2334="",NOT(ISNUMBER(G2334))),"",D2334&amp;"|"&amp;YEAR(G2334)&amp;"-"&amp;RIGHT("0"&amp;MONTH(G2334),2)&amp;"-"&amp;RIGHT("0"&amp;DAY(G2334),2))</f>
        <v/>
      </c>
      <c r="J2334" s="52" t="n"/>
      <c r="K2334" s="25" t="n"/>
      <c r="L2334" s="29" t="n"/>
      <c r="M2334" s="25" t="n"/>
      <c r="N2334" s="25" t="n"/>
      <c r="O2334" s="23">
        <f>IF(A2334&amp;B2334&amp;C2334="","",IF(I2334="","Sem vínculo",IF(COUNTIF(oc_chave,I2334)&gt;0,"Vinculada","Previsão não encontrada")))</f>
        <v/>
      </c>
      <c r="P2334" s="39">
        <f>IF(ISNUMBER(H2334),YEAR(H2334),"")</f>
        <v/>
      </c>
      <c r="Q2334" s="23">
        <f>IF(D2334="","",IF(COUNTIF(pl_chave,D2334)&gt;0,"No plano atual","Fora do plano: histórico preservado"))</f>
        <v/>
      </c>
      <c r="R2334" s="23">
        <f>IF(A2334&amp;B2334&amp;C2334="","",IF(A2334="","ERRO: falta ID do registro",IF(COUNTIF(ex_id,A2334)&gt;1,"ERRO: ID do registro duplicado",IF(NOT(ISNUMBER(H2334)),"ERRO: data realizada ausente ou inválida",IF(AND(ISNUMBER(pcmd_emissao),N(H2334)&gt;N(pcmd_emissao)),"Verificar: realizada após a emissão","OK")))))</f>
        <v/>
      </c>
      <c r="S2334" s="53" t="n"/>
    </row>
    <row r="2335">
      <c r="A2335" s="25" t="n"/>
      <c r="B2335" s="29" t="n"/>
      <c r="C2335" s="25" t="n"/>
      <c r="D2335" s="23">
        <f>IF(OR(B2335="",C2335=""),"",B2335&amp;"|"&amp;C2335)</f>
        <v/>
      </c>
      <c r="E2335" s="29" t="n"/>
      <c r="F2335" s="52" t="n"/>
      <c r="G2335" s="49" t="n"/>
      <c r="H2335" s="49" t="n"/>
      <c r="I2335" s="30">
        <f>IF(OR(D2335="",NOT(ISNUMBER(G2335))),"",D2335&amp;"|"&amp;YEAR(G2335)&amp;"-"&amp;RIGHT("0"&amp;MONTH(G2335),2)&amp;"-"&amp;RIGHT("0"&amp;DAY(G2335),2))</f>
        <v/>
      </c>
      <c r="J2335" s="52" t="n"/>
      <c r="K2335" s="25" t="n"/>
      <c r="L2335" s="29" t="n"/>
      <c r="M2335" s="25" t="n"/>
      <c r="N2335" s="25" t="n"/>
      <c r="O2335" s="23">
        <f>IF(A2335&amp;B2335&amp;C2335="","",IF(I2335="","Sem vínculo",IF(COUNTIF(oc_chave,I2335)&gt;0,"Vinculada","Previsão não encontrada")))</f>
        <v/>
      </c>
      <c r="P2335" s="39">
        <f>IF(ISNUMBER(H2335),YEAR(H2335),"")</f>
        <v/>
      </c>
      <c r="Q2335" s="23">
        <f>IF(D2335="","",IF(COUNTIF(pl_chave,D2335)&gt;0,"No plano atual","Fora do plano: histórico preservado"))</f>
        <v/>
      </c>
      <c r="R2335" s="23">
        <f>IF(A2335&amp;B2335&amp;C2335="","",IF(A2335="","ERRO: falta ID do registro",IF(COUNTIF(ex_id,A2335)&gt;1,"ERRO: ID do registro duplicado",IF(NOT(ISNUMBER(H2335)),"ERRO: data realizada ausente ou inválida",IF(AND(ISNUMBER(pcmd_emissao),N(H2335)&gt;N(pcmd_emissao)),"Verificar: realizada após a emissão","OK")))))</f>
        <v/>
      </c>
      <c r="S2335" s="53" t="n"/>
    </row>
    <row r="2336">
      <c r="A2336" s="25" t="n"/>
      <c r="B2336" s="29" t="n"/>
      <c r="C2336" s="25" t="n"/>
      <c r="D2336" s="23">
        <f>IF(OR(B2336="",C2336=""),"",B2336&amp;"|"&amp;C2336)</f>
        <v/>
      </c>
      <c r="E2336" s="29" t="n"/>
      <c r="F2336" s="52" t="n"/>
      <c r="G2336" s="49" t="n"/>
      <c r="H2336" s="49" t="n"/>
      <c r="I2336" s="30">
        <f>IF(OR(D2336="",NOT(ISNUMBER(G2336))),"",D2336&amp;"|"&amp;YEAR(G2336)&amp;"-"&amp;RIGHT("0"&amp;MONTH(G2336),2)&amp;"-"&amp;RIGHT("0"&amp;DAY(G2336),2))</f>
        <v/>
      </c>
      <c r="J2336" s="52" t="n"/>
      <c r="K2336" s="25" t="n"/>
      <c r="L2336" s="29" t="n"/>
      <c r="M2336" s="25" t="n"/>
      <c r="N2336" s="25" t="n"/>
      <c r="O2336" s="23">
        <f>IF(A2336&amp;B2336&amp;C2336="","",IF(I2336="","Sem vínculo",IF(COUNTIF(oc_chave,I2336)&gt;0,"Vinculada","Previsão não encontrada")))</f>
        <v/>
      </c>
      <c r="P2336" s="39">
        <f>IF(ISNUMBER(H2336),YEAR(H2336),"")</f>
        <v/>
      </c>
      <c r="Q2336" s="23">
        <f>IF(D2336="","",IF(COUNTIF(pl_chave,D2336)&gt;0,"No plano atual","Fora do plano: histórico preservado"))</f>
        <v/>
      </c>
      <c r="R2336" s="23">
        <f>IF(A2336&amp;B2336&amp;C2336="","",IF(A2336="","ERRO: falta ID do registro",IF(COUNTIF(ex_id,A2336)&gt;1,"ERRO: ID do registro duplicado",IF(NOT(ISNUMBER(H2336)),"ERRO: data realizada ausente ou inválida",IF(AND(ISNUMBER(pcmd_emissao),N(H2336)&gt;N(pcmd_emissao)),"Verificar: realizada após a emissão","OK")))))</f>
        <v/>
      </c>
      <c r="S2336" s="53" t="n"/>
    </row>
    <row r="2337">
      <c r="A2337" s="25" t="n"/>
      <c r="B2337" s="29" t="n"/>
      <c r="C2337" s="25" t="n"/>
      <c r="D2337" s="23">
        <f>IF(OR(B2337="",C2337=""),"",B2337&amp;"|"&amp;C2337)</f>
        <v/>
      </c>
      <c r="E2337" s="29" t="n"/>
      <c r="F2337" s="52" t="n"/>
      <c r="G2337" s="49" t="n"/>
      <c r="H2337" s="49" t="n"/>
      <c r="I2337" s="30">
        <f>IF(OR(D2337="",NOT(ISNUMBER(G2337))),"",D2337&amp;"|"&amp;YEAR(G2337)&amp;"-"&amp;RIGHT("0"&amp;MONTH(G2337),2)&amp;"-"&amp;RIGHT("0"&amp;DAY(G2337),2))</f>
        <v/>
      </c>
      <c r="J2337" s="52" t="n"/>
      <c r="K2337" s="25" t="n"/>
      <c r="L2337" s="29" t="n"/>
      <c r="M2337" s="25" t="n"/>
      <c r="N2337" s="25" t="n"/>
      <c r="O2337" s="23">
        <f>IF(A2337&amp;B2337&amp;C2337="","",IF(I2337="","Sem vínculo",IF(COUNTIF(oc_chave,I2337)&gt;0,"Vinculada","Previsão não encontrada")))</f>
        <v/>
      </c>
      <c r="P2337" s="39">
        <f>IF(ISNUMBER(H2337),YEAR(H2337),"")</f>
        <v/>
      </c>
      <c r="Q2337" s="23">
        <f>IF(D2337="","",IF(COUNTIF(pl_chave,D2337)&gt;0,"No plano atual","Fora do plano: histórico preservado"))</f>
        <v/>
      </c>
      <c r="R2337" s="23">
        <f>IF(A2337&amp;B2337&amp;C2337="","",IF(A2337="","ERRO: falta ID do registro",IF(COUNTIF(ex_id,A2337)&gt;1,"ERRO: ID do registro duplicado",IF(NOT(ISNUMBER(H2337)),"ERRO: data realizada ausente ou inválida",IF(AND(ISNUMBER(pcmd_emissao),N(H2337)&gt;N(pcmd_emissao)),"Verificar: realizada após a emissão","OK")))))</f>
        <v/>
      </c>
      <c r="S2337" s="53" t="n"/>
    </row>
    <row r="2338">
      <c r="A2338" s="25" t="n"/>
      <c r="B2338" s="29" t="n"/>
      <c r="C2338" s="25" t="n"/>
      <c r="D2338" s="23">
        <f>IF(OR(B2338="",C2338=""),"",B2338&amp;"|"&amp;C2338)</f>
        <v/>
      </c>
      <c r="E2338" s="29" t="n"/>
      <c r="F2338" s="52" t="n"/>
      <c r="G2338" s="49" t="n"/>
      <c r="H2338" s="49" t="n"/>
      <c r="I2338" s="30">
        <f>IF(OR(D2338="",NOT(ISNUMBER(G2338))),"",D2338&amp;"|"&amp;YEAR(G2338)&amp;"-"&amp;RIGHT("0"&amp;MONTH(G2338),2)&amp;"-"&amp;RIGHT("0"&amp;DAY(G2338),2))</f>
        <v/>
      </c>
      <c r="J2338" s="52" t="n"/>
      <c r="K2338" s="25" t="n"/>
      <c r="L2338" s="29" t="n"/>
      <c r="M2338" s="25" t="n"/>
      <c r="N2338" s="25" t="n"/>
      <c r="O2338" s="23">
        <f>IF(A2338&amp;B2338&amp;C2338="","",IF(I2338="","Sem vínculo",IF(COUNTIF(oc_chave,I2338)&gt;0,"Vinculada","Previsão não encontrada")))</f>
        <v/>
      </c>
      <c r="P2338" s="39">
        <f>IF(ISNUMBER(H2338),YEAR(H2338),"")</f>
        <v/>
      </c>
      <c r="Q2338" s="23">
        <f>IF(D2338="","",IF(COUNTIF(pl_chave,D2338)&gt;0,"No plano atual","Fora do plano: histórico preservado"))</f>
        <v/>
      </c>
      <c r="R2338" s="23">
        <f>IF(A2338&amp;B2338&amp;C2338="","",IF(A2338="","ERRO: falta ID do registro",IF(COUNTIF(ex_id,A2338)&gt;1,"ERRO: ID do registro duplicado",IF(NOT(ISNUMBER(H2338)),"ERRO: data realizada ausente ou inválida",IF(AND(ISNUMBER(pcmd_emissao),N(H2338)&gt;N(pcmd_emissao)),"Verificar: realizada após a emissão","OK")))))</f>
        <v/>
      </c>
      <c r="S2338" s="53" t="n"/>
    </row>
    <row r="2339">
      <c r="A2339" s="25" t="n"/>
      <c r="B2339" s="29" t="n"/>
      <c r="C2339" s="25" t="n"/>
      <c r="D2339" s="23">
        <f>IF(OR(B2339="",C2339=""),"",B2339&amp;"|"&amp;C2339)</f>
        <v/>
      </c>
      <c r="E2339" s="29" t="n"/>
      <c r="F2339" s="52" t="n"/>
      <c r="G2339" s="49" t="n"/>
      <c r="H2339" s="49" t="n"/>
      <c r="I2339" s="30">
        <f>IF(OR(D2339="",NOT(ISNUMBER(G2339))),"",D2339&amp;"|"&amp;YEAR(G2339)&amp;"-"&amp;RIGHT("0"&amp;MONTH(G2339),2)&amp;"-"&amp;RIGHT("0"&amp;DAY(G2339),2))</f>
        <v/>
      </c>
      <c r="J2339" s="52" t="n"/>
      <c r="K2339" s="25" t="n"/>
      <c r="L2339" s="29" t="n"/>
      <c r="M2339" s="25" t="n"/>
      <c r="N2339" s="25" t="n"/>
      <c r="O2339" s="23">
        <f>IF(A2339&amp;B2339&amp;C2339="","",IF(I2339="","Sem vínculo",IF(COUNTIF(oc_chave,I2339)&gt;0,"Vinculada","Previsão não encontrada")))</f>
        <v/>
      </c>
      <c r="P2339" s="39">
        <f>IF(ISNUMBER(H2339),YEAR(H2339),"")</f>
        <v/>
      </c>
      <c r="Q2339" s="23">
        <f>IF(D2339="","",IF(COUNTIF(pl_chave,D2339)&gt;0,"No plano atual","Fora do plano: histórico preservado"))</f>
        <v/>
      </c>
      <c r="R2339" s="23">
        <f>IF(A2339&amp;B2339&amp;C2339="","",IF(A2339="","ERRO: falta ID do registro",IF(COUNTIF(ex_id,A2339)&gt;1,"ERRO: ID do registro duplicado",IF(NOT(ISNUMBER(H2339)),"ERRO: data realizada ausente ou inválida",IF(AND(ISNUMBER(pcmd_emissao),N(H2339)&gt;N(pcmd_emissao)),"Verificar: realizada após a emissão","OK")))))</f>
        <v/>
      </c>
      <c r="S2339" s="53" t="n"/>
    </row>
    <row r="2340">
      <c r="A2340" s="25" t="n"/>
      <c r="B2340" s="29" t="n"/>
      <c r="C2340" s="25" t="n"/>
      <c r="D2340" s="23">
        <f>IF(OR(B2340="",C2340=""),"",B2340&amp;"|"&amp;C2340)</f>
        <v/>
      </c>
      <c r="E2340" s="29" t="n"/>
      <c r="F2340" s="52" t="n"/>
      <c r="G2340" s="49" t="n"/>
      <c r="H2340" s="49" t="n"/>
      <c r="I2340" s="30">
        <f>IF(OR(D2340="",NOT(ISNUMBER(G2340))),"",D2340&amp;"|"&amp;YEAR(G2340)&amp;"-"&amp;RIGHT("0"&amp;MONTH(G2340),2)&amp;"-"&amp;RIGHT("0"&amp;DAY(G2340),2))</f>
        <v/>
      </c>
      <c r="J2340" s="52" t="n"/>
      <c r="K2340" s="25" t="n"/>
      <c r="L2340" s="29" t="n"/>
      <c r="M2340" s="25" t="n"/>
      <c r="N2340" s="25" t="n"/>
      <c r="O2340" s="23">
        <f>IF(A2340&amp;B2340&amp;C2340="","",IF(I2340="","Sem vínculo",IF(COUNTIF(oc_chave,I2340)&gt;0,"Vinculada","Previsão não encontrada")))</f>
        <v/>
      </c>
      <c r="P2340" s="39">
        <f>IF(ISNUMBER(H2340),YEAR(H2340),"")</f>
        <v/>
      </c>
      <c r="Q2340" s="23">
        <f>IF(D2340="","",IF(COUNTIF(pl_chave,D2340)&gt;0,"No plano atual","Fora do plano: histórico preservado"))</f>
        <v/>
      </c>
      <c r="R2340" s="23">
        <f>IF(A2340&amp;B2340&amp;C2340="","",IF(A2340="","ERRO: falta ID do registro",IF(COUNTIF(ex_id,A2340)&gt;1,"ERRO: ID do registro duplicado",IF(NOT(ISNUMBER(H2340)),"ERRO: data realizada ausente ou inválida",IF(AND(ISNUMBER(pcmd_emissao),N(H2340)&gt;N(pcmd_emissao)),"Verificar: realizada após a emissão","OK")))))</f>
        <v/>
      </c>
      <c r="S2340" s="53" t="n"/>
    </row>
    <row r="2341">
      <c r="A2341" s="25" t="n"/>
      <c r="B2341" s="29" t="n"/>
      <c r="C2341" s="25" t="n"/>
      <c r="D2341" s="23">
        <f>IF(OR(B2341="",C2341=""),"",B2341&amp;"|"&amp;C2341)</f>
        <v/>
      </c>
      <c r="E2341" s="29" t="n"/>
      <c r="F2341" s="52" t="n"/>
      <c r="G2341" s="49" t="n"/>
      <c r="H2341" s="49" t="n"/>
      <c r="I2341" s="30">
        <f>IF(OR(D2341="",NOT(ISNUMBER(G2341))),"",D2341&amp;"|"&amp;YEAR(G2341)&amp;"-"&amp;RIGHT("0"&amp;MONTH(G2341),2)&amp;"-"&amp;RIGHT("0"&amp;DAY(G2341),2))</f>
        <v/>
      </c>
      <c r="J2341" s="52" t="n"/>
      <c r="K2341" s="25" t="n"/>
      <c r="L2341" s="29" t="n"/>
      <c r="M2341" s="25" t="n"/>
      <c r="N2341" s="25" t="n"/>
      <c r="O2341" s="23">
        <f>IF(A2341&amp;B2341&amp;C2341="","",IF(I2341="","Sem vínculo",IF(COUNTIF(oc_chave,I2341)&gt;0,"Vinculada","Previsão não encontrada")))</f>
        <v/>
      </c>
      <c r="P2341" s="39">
        <f>IF(ISNUMBER(H2341),YEAR(H2341),"")</f>
        <v/>
      </c>
      <c r="Q2341" s="23">
        <f>IF(D2341="","",IF(COUNTIF(pl_chave,D2341)&gt;0,"No plano atual","Fora do plano: histórico preservado"))</f>
        <v/>
      </c>
      <c r="R2341" s="23">
        <f>IF(A2341&amp;B2341&amp;C2341="","",IF(A2341="","ERRO: falta ID do registro",IF(COUNTIF(ex_id,A2341)&gt;1,"ERRO: ID do registro duplicado",IF(NOT(ISNUMBER(H2341)),"ERRO: data realizada ausente ou inválida",IF(AND(ISNUMBER(pcmd_emissao),N(H2341)&gt;N(pcmd_emissao)),"Verificar: realizada após a emissão","OK")))))</f>
        <v/>
      </c>
      <c r="S2341" s="53" t="n"/>
    </row>
    <row r="2342">
      <c r="A2342" s="25" t="n"/>
      <c r="B2342" s="29" t="n"/>
      <c r="C2342" s="25" t="n"/>
      <c r="D2342" s="23">
        <f>IF(OR(B2342="",C2342=""),"",B2342&amp;"|"&amp;C2342)</f>
        <v/>
      </c>
      <c r="E2342" s="29" t="n"/>
      <c r="F2342" s="52" t="n"/>
      <c r="G2342" s="49" t="n"/>
      <c r="H2342" s="49" t="n"/>
      <c r="I2342" s="30">
        <f>IF(OR(D2342="",NOT(ISNUMBER(G2342))),"",D2342&amp;"|"&amp;YEAR(G2342)&amp;"-"&amp;RIGHT("0"&amp;MONTH(G2342),2)&amp;"-"&amp;RIGHT("0"&amp;DAY(G2342),2))</f>
        <v/>
      </c>
      <c r="J2342" s="52" t="n"/>
      <c r="K2342" s="25" t="n"/>
      <c r="L2342" s="29" t="n"/>
      <c r="M2342" s="25" t="n"/>
      <c r="N2342" s="25" t="n"/>
      <c r="O2342" s="23">
        <f>IF(A2342&amp;B2342&amp;C2342="","",IF(I2342="","Sem vínculo",IF(COUNTIF(oc_chave,I2342)&gt;0,"Vinculada","Previsão não encontrada")))</f>
        <v/>
      </c>
      <c r="P2342" s="39">
        <f>IF(ISNUMBER(H2342),YEAR(H2342),"")</f>
        <v/>
      </c>
      <c r="Q2342" s="23">
        <f>IF(D2342="","",IF(COUNTIF(pl_chave,D2342)&gt;0,"No plano atual","Fora do plano: histórico preservado"))</f>
        <v/>
      </c>
      <c r="R2342" s="23">
        <f>IF(A2342&amp;B2342&amp;C2342="","",IF(A2342="","ERRO: falta ID do registro",IF(COUNTIF(ex_id,A2342)&gt;1,"ERRO: ID do registro duplicado",IF(NOT(ISNUMBER(H2342)),"ERRO: data realizada ausente ou inválida",IF(AND(ISNUMBER(pcmd_emissao),N(H2342)&gt;N(pcmd_emissao)),"Verificar: realizada após a emissão","OK")))))</f>
        <v/>
      </c>
      <c r="S2342" s="53" t="n"/>
    </row>
    <row r="2343">
      <c r="A2343" s="25" t="n"/>
      <c r="B2343" s="29" t="n"/>
      <c r="C2343" s="25" t="n"/>
      <c r="D2343" s="23">
        <f>IF(OR(B2343="",C2343=""),"",B2343&amp;"|"&amp;C2343)</f>
        <v/>
      </c>
      <c r="E2343" s="29" t="n"/>
      <c r="F2343" s="52" t="n"/>
      <c r="G2343" s="49" t="n"/>
      <c r="H2343" s="49" t="n"/>
      <c r="I2343" s="30">
        <f>IF(OR(D2343="",NOT(ISNUMBER(G2343))),"",D2343&amp;"|"&amp;YEAR(G2343)&amp;"-"&amp;RIGHT("0"&amp;MONTH(G2343),2)&amp;"-"&amp;RIGHT("0"&amp;DAY(G2343),2))</f>
        <v/>
      </c>
      <c r="J2343" s="52" t="n"/>
      <c r="K2343" s="25" t="n"/>
      <c r="L2343" s="29" t="n"/>
      <c r="M2343" s="25" t="n"/>
      <c r="N2343" s="25" t="n"/>
      <c r="O2343" s="23">
        <f>IF(A2343&amp;B2343&amp;C2343="","",IF(I2343="","Sem vínculo",IF(COUNTIF(oc_chave,I2343)&gt;0,"Vinculada","Previsão não encontrada")))</f>
        <v/>
      </c>
      <c r="P2343" s="39">
        <f>IF(ISNUMBER(H2343),YEAR(H2343),"")</f>
        <v/>
      </c>
      <c r="Q2343" s="23">
        <f>IF(D2343="","",IF(COUNTIF(pl_chave,D2343)&gt;0,"No plano atual","Fora do plano: histórico preservado"))</f>
        <v/>
      </c>
      <c r="R2343" s="23">
        <f>IF(A2343&amp;B2343&amp;C2343="","",IF(A2343="","ERRO: falta ID do registro",IF(COUNTIF(ex_id,A2343)&gt;1,"ERRO: ID do registro duplicado",IF(NOT(ISNUMBER(H2343)),"ERRO: data realizada ausente ou inválida",IF(AND(ISNUMBER(pcmd_emissao),N(H2343)&gt;N(pcmd_emissao)),"Verificar: realizada após a emissão","OK")))))</f>
        <v/>
      </c>
      <c r="S2343" s="53" t="n"/>
    </row>
    <row r="2344">
      <c r="A2344" s="25" t="n"/>
      <c r="B2344" s="29" t="n"/>
      <c r="C2344" s="25" t="n"/>
      <c r="D2344" s="23">
        <f>IF(OR(B2344="",C2344=""),"",B2344&amp;"|"&amp;C2344)</f>
        <v/>
      </c>
      <c r="E2344" s="29" t="n"/>
      <c r="F2344" s="52" t="n"/>
      <c r="G2344" s="49" t="n"/>
      <c r="H2344" s="49" t="n"/>
      <c r="I2344" s="30">
        <f>IF(OR(D2344="",NOT(ISNUMBER(G2344))),"",D2344&amp;"|"&amp;YEAR(G2344)&amp;"-"&amp;RIGHT("0"&amp;MONTH(G2344),2)&amp;"-"&amp;RIGHT("0"&amp;DAY(G2344),2))</f>
        <v/>
      </c>
      <c r="J2344" s="52" t="n"/>
      <c r="K2344" s="25" t="n"/>
      <c r="L2344" s="29" t="n"/>
      <c r="M2344" s="25" t="n"/>
      <c r="N2344" s="25" t="n"/>
      <c r="O2344" s="23">
        <f>IF(A2344&amp;B2344&amp;C2344="","",IF(I2344="","Sem vínculo",IF(COUNTIF(oc_chave,I2344)&gt;0,"Vinculada","Previsão não encontrada")))</f>
        <v/>
      </c>
      <c r="P2344" s="39">
        <f>IF(ISNUMBER(H2344),YEAR(H2344),"")</f>
        <v/>
      </c>
      <c r="Q2344" s="23">
        <f>IF(D2344="","",IF(COUNTIF(pl_chave,D2344)&gt;0,"No plano atual","Fora do plano: histórico preservado"))</f>
        <v/>
      </c>
      <c r="R2344" s="23">
        <f>IF(A2344&amp;B2344&amp;C2344="","",IF(A2344="","ERRO: falta ID do registro",IF(COUNTIF(ex_id,A2344)&gt;1,"ERRO: ID do registro duplicado",IF(NOT(ISNUMBER(H2344)),"ERRO: data realizada ausente ou inválida",IF(AND(ISNUMBER(pcmd_emissao),N(H2344)&gt;N(pcmd_emissao)),"Verificar: realizada após a emissão","OK")))))</f>
        <v/>
      </c>
      <c r="S2344" s="53" t="n"/>
    </row>
    <row r="2345">
      <c r="A2345" s="25" t="n"/>
      <c r="B2345" s="29" t="n"/>
      <c r="C2345" s="25" t="n"/>
      <c r="D2345" s="23">
        <f>IF(OR(B2345="",C2345=""),"",B2345&amp;"|"&amp;C2345)</f>
        <v/>
      </c>
      <c r="E2345" s="29" t="n"/>
      <c r="F2345" s="52" t="n"/>
      <c r="G2345" s="49" t="n"/>
      <c r="H2345" s="49" t="n"/>
      <c r="I2345" s="30">
        <f>IF(OR(D2345="",NOT(ISNUMBER(G2345))),"",D2345&amp;"|"&amp;YEAR(G2345)&amp;"-"&amp;RIGHT("0"&amp;MONTH(G2345),2)&amp;"-"&amp;RIGHT("0"&amp;DAY(G2345),2))</f>
        <v/>
      </c>
      <c r="J2345" s="52" t="n"/>
      <c r="K2345" s="25" t="n"/>
      <c r="L2345" s="29" t="n"/>
      <c r="M2345" s="25" t="n"/>
      <c r="N2345" s="25" t="n"/>
      <c r="O2345" s="23">
        <f>IF(A2345&amp;B2345&amp;C2345="","",IF(I2345="","Sem vínculo",IF(COUNTIF(oc_chave,I2345)&gt;0,"Vinculada","Previsão não encontrada")))</f>
        <v/>
      </c>
      <c r="P2345" s="39">
        <f>IF(ISNUMBER(H2345),YEAR(H2345),"")</f>
        <v/>
      </c>
      <c r="Q2345" s="23">
        <f>IF(D2345="","",IF(COUNTIF(pl_chave,D2345)&gt;0,"No plano atual","Fora do plano: histórico preservado"))</f>
        <v/>
      </c>
      <c r="R2345" s="23">
        <f>IF(A2345&amp;B2345&amp;C2345="","",IF(A2345="","ERRO: falta ID do registro",IF(COUNTIF(ex_id,A2345)&gt;1,"ERRO: ID do registro duplicado",IF(NOT(ISNUMBER(H2345)),"ERRO: data realizada ausente ou inválida",IF(AND(ISNUMBER(pcmd_emissao),N(H2345)&gt;N(pcmd_emissao)),"Verificar: realizada após a emissão","OK")))))</f>
        <v/>
      </c>
      <c r="S2345" s="53" t="n"/>
    </row>
    <row r="2346">
      <c r="A2346" s="25" t="n"/>
      <c r="B2346" s="29" t="n"/>
      <c r="C2346" s="25" t="n"/>
      <c r="D2346" s="23">
        <f>IF(OR(B2346="",C2346=""),"",B2346&amp;"|"&amp;C2346)</f>
        <v/>
      </c>
      <c r="E2346" s="29" t="n"/>
      <c r="F2346" s="52" t="n"/>
      <c r="G2346" s="49" t="n"/>
      <c r="H2346" s="49" t="n"/>
      <c r="I2346" s="30">
        <f>IF(OR(D2346="",NOT(ISNUMBER(G2346))),"",D2346&amp;"|"&amp;YEAR(G2346)&amp;"-"&amp;RIGHT("0"&amp;MONTH(G2346),2)&amp;"-"&amp;RIGHT("0"&amp;DAY(G2346),2))</f>
        <v/>
      </c>
      <c r="J2346" s="52" t="n"/>
      <c r="K2346" s="25" t="n"/>
      <c r="L2346" s="29" t="n"/>
      <c r="M2346" s="25" t="n"/>
      <c r="N2346" s="25" t="n"/>
      <c r="O2346" s="23">
        <f>IF(A2346&amp;B2346&amp;C2346="","",IF(I2346="","Sem vínculo",IF(COUNTIF(oc_chave,I2346)&gt;0,"Vinculada","Previsão não encontrada")))</f>
        <v/>
      </c>
      <c r="P2346" s="39">
        <f>IF(ISNUMBER(H2346),YEAR(H2346),"")</f>
        <v/>
      </c>
      <c r="Q2346" s="23">
        <f>IF(D2346="","",IF(COUNTIF(pl_chave,D2346)&gt;0,"No plano atual","Fora do plano: histórico preservado"))</f>
        <v/>
      </c>
      <c r="R2346" s="23">
        <f>IF(A2346&amp;B2346&amp;C2346="","",IF(A2346="","ERRO: falta ID do registro",IF(COUNTIF(ex_id,A2346)&gt;1,"ERRO: ID do registro duplicado",IF(NOT(ISNUMBER(H2346)),"ERRO: data realizada ausente ou inválida",IF(AND(ISNUMBER(pcmd_emissao),N(H2346)&gt;N(pcmd_emissao)),"Verificar: realizada após a emissão","OK")))))</f>
        <v/>
      </c>
      <c r="S2346" s="53" t="n"/>
    </row>
    <row r="2347">
      <c r="A2347" s="25" t="n"/>
      <c r="B2347" s="29" t="n"/>
      <c r="C2347" s="25" t="n"/>
      <c r="D2347" s="23">
        <f>IF(OR(B2347="",C2347=""),"",B2347&amp;"|"&amp;C2347)</f>
        <v/>
      </c>
      <c r="E2347" s="29" t="n"/>
      <c r="F2347" s="52" t="n"/>
      <c r="G2347" s="49" t="n"/>
      <c r="H2347" s="49" t="n"/>
      <c r="I2347" s="30">
        <f>IF(OR(D2347="",NOT(ISNUMBER(G2347))),"",D2347&amp;"|"&amp;YEAR(G2347)&amp;"-"&amp;RIGHT("0"&amp;MONTH(G2347),2)&amp;"-"&amp;RIGHT("0"&amp;DAY(G2347),2))</f>
        <v/>
      </c>
      <c r="J2347" s="52" t="n"/>
      <c r="K2347" s="25" t="n"/>
      <c r="L2347" s="29" t="n"/>
      <c r="M2347" s="25" t="n"/>
      <c r="N2347" s="25" t="n"/>
      <c r="O2347" s="23">
        <f>IF(A2347&amp;B2347&amp;C2347="","",IF(I2347="","Sem vínculo",IF(COUNTIF(oc_chave,I2347)&gt;0,"Vinculada","Previsão não encontrada")))</f>
        <v/>
      </c>
      <c r="P2347" s="39">
        <f>IF(ISNUMBER(H2347),YEAR(H2347),"")</f>
        <v/>
      </c>
      <c r="Q2347" s="23">
        <f>IF(D2347="","",IF(COUNTIF(pl_chave,D2347)&gt;0,"No plano atual","Fora do plano: histórico preservado"))</f>
        <v/>
      </c>
      <c r="R2347" s="23">
        <f>IF(A2347&amp;B2347&amp;C2347="","",IF(A2347="","ERRO: falta ID do registro",IF(COUNTIF(ex_id,A2347)&gt;1,"ERRO: ID do registro duplicado",IF(NOT(ISNUMBER(H2347)),"ERRO: data realizada ausente ou inválida",IF(AND(ISNUMBER(pcmd_emissao),N(H2347)&gt;N(pcmd_emissao)),"Verificar: realizada após a emissão","OK")))))</f>
        <v/>
      </c>
      <c r="S2347" s="53" t="n"/>
    </row>
    <row r="2348">
      <c r="A2348" s="25" t="n"/>
      <c r="B2348" s="29" t="n"/>
      <c r="C2348" s="25" t="n"/>
      <c r="D2348" s="23">
        <f>IF(OR(B2348="",C2348=""),"",B2348&amp;"|"&amp;C2348)</f>
        <v/>
      </c>
      <c r="E2348" s="29" t="n"/>
      <c r="F2348" s="52" t="n"/>
      <c r="G2348" s="49" t="n"/>
      <c r="H2348" s="49" t="n"/>
      <c r="I2348" s="30">
        <f>IF(OR(D2348="",NOT(ISNUMBER(G2348))),"",D2348&amp;"|"&amp;YEAR(G2348)&amp;"-"&amp;RIGHT("0"&amp;MONTH(G2348),2)&amp;"-"&amp;RIGHT("0"&amp;DAY(G2348),2))</f>
        <v/>
      </c>
      <c r="J2348" s="52" t="n"/>
      <c r="K2348" s="25" t="n"/>
      <c r="L2348" s="29" t="n"/>
      <c r="M2348" s="25" t="n"/>
      <c r="N2348" s="25" t="n"/>
      <c r="O2348" s="23">
        <f>IF(A2348&amp;B2348&amp;C2348="","",IF(I2348="","Sem vínculo",IF(COUNTIF(oc_chave,I2348)&gt;0,"Vinculada","Previsão não encontrada")))</f>
        <v/>
      </c>
      <c r="P2348" s="39">
        <f>IF(ISNUMBER(H2348),YEAR(H2348),"")</f>
        <v/>
      </c>
      <c r="Q2348" s="23">
        <f>IF(D2348="","",IF(COUNTIF(pl_chave,D2348)&gt;0,"No plano atual","Fora do plano: histórico preservado"))</f>
        <v/>
      </c>
      <c r="R2348" s="23">
        <f>IF(A2348&amp;B2348&amp;C2348="","",IF(A2348="","ERRO: falta ID do registro",IF(COUNTIF(ex_id,A2348)&gt;1,"ERRO: ID do registro duplicado",IF(NOT(ISNUMBER(H2348)),"ERRO: data realizada ausente ou inválida",IF(AND(ISNUMBER(pcmd_emissao),N(H2348)&gt;N(pcmd_emissao)),"Verificar: realizada após a emissão","OK")))))</f>
        <v/>
      </c>
      <c r="S2348" s="53" t="n"/>
    </row>
    <row r="2349">
      <c r="A2349" s="25" t="n"/>
      <c r="B2349" s="29" t="n"/>
      <c r="C2349" s="25" t="n"/>
      <c r="D2349" s="23">
        <f>IF(OR(B2349="",C2349=""),"",B2349&amp;"|"&amp;C2349)</f>
        <v/>
      </c>
      <c r="E2349" s="29" t="n"/>
      <c r="F2349" s="52" t="n"/>
      <c r="G2349" s="49" t="n"/>
      <c r="H2349" s="49" t="n"/>
      <c r="I2349" s="30">
        <f>IF(OR(D2349="",NOT(ISNUMBER(G2349))),"",D2349&amp;"|"&amp;YEAR(G2349)&amp;"-"&amp;RIGHT("0"&amp;MONTH(G2349),2)&amp;"-"&amp;RIGHT("0"&amp;DAY(G2349),2))</f>
        <v/>
      </c>
      <c r="J2349" s="52" t="n"/>
      <c r="K2349" s="25" t="n"/>
      <c r="L2349" s="29" t="n"/>
      <c r="M2349" s="25" t="n"/>
      <c r="N2349" s="25" t="n"/>
      <c r="O2349" s="23">
        <f>IF(A2349&amp;B2349&amp;C2349="","",IF(I2349="","Sem vínculo",IF(COUNTIF(oc_chave,I2349)&gt;0,"Vinculada","Previsão não encontrada")))</f>
        <v/>
      </c>
      <c r="P2349" s="39">
        <f>IF(ISNUMBER(H2349),YEAR(H2349),"")</f>
        <v/>
      </c>
      <c r="Q2349" s="23">
        <f>IF(D2349="","",IF(COUNTIF(pl_chave,D2349)&gt;0,"No plano atual","Fora do plano: histórico preservado"))</f>
        <v/>
      </c>
      <c r="R2349" s="23">
        <f>IF(A2349&amp;B2349&amp;C2349="","",IF(A2349="","ERRO: falta ID do registro",IF(COUNTIF(ex_id,A2349)&gt;1,"ERRO: ID do registro duplicado",IF(NOT(ISNUMBER(H2349)),"ERRO: data realizada ausente ou inválida",IF(AND(ISNUMBER(pcmd_emissao),N(H2349)&gt;N(pcmd_emissao)),"Verificar: realizada após a emissão","OK")))))</f>
        <v/>
      </c>
      <c r="S2349" s="53" t="n"/>
    </row>
    <row r="2350">
      <c r="A2350" s="25" t="n"/>
      <c r="B2350" s="29" t="n"/>
      <c r="C2350" s="25" t="n"/>
      <c r="D2350" s="23">
        <f>IF(OR(B2350="",C2350=""),"",B2350&amp;"|"&amp;C2350)</f>
        <v/>
      </c>
      <c r="E2350" s="29" t="n"/>
      <c r="F2350" s="52" t="n"/>
      <c r="G2350" s="49" t="n"/>
      <c r="H2350" s="49" t="n"/>
      <c r="I2350" s="30">
        <f>IF(OR(D2350="",NOT(ISNUMBER(G2350))),"",D2350&amp;"|"&amp;YEAR(G2350)&amp;"-"&amp;RIGHT("0"&amp;MONTH(G2350),2)&amp;"-"&amp;RIGHT("0"&amp;DAY(G2350),2))</f>
        <v/>
      </c>
      <c r="J2350" s="52" t="n"/>
      <c r="K2350" s="25" t="n"/>
      <c r="L2350" s="29" t="n"/>
      <c r="M2350" s="25" t="n"/>
      <c r="N2350" s="25" t="n"/>
      <c r="O2350" s="23">
        <f>IF(A2350&amp;B2350&amp;C2350="","",IF(I2350="","Sem vínculo",IF(COUNTIF(oc_chave,I2350)&gt;0,"Vinculada","Previsão não encontrada")))</f>
        <v/>
      </c>
      <c r="P2350" s="39">
        <f>IF(ISNUMBER(H2350),YEAR(H2350),"")</f>
        <v/>
      </c>
      <c r="Q2350" s="23">
        <f>IF(D2350="","",IF(COUNTIF(pl_chave,D2350)&gt;0,"No plano atual","Fora do plano: histórico preservado"))</f>
        <v/>
      </c>
      <c r="R2350" s="23">
        <f>IF(A2350&amp;B2350&amp;C2350="","",IF(A2350="","ERRO: falta ID do registro",IF(COUNTIF(ex_id,A2350)&gt;1,"ERRO: ID do registro duplicado",IF(NOT(ISNUMBER(H2350)),"ERRO: data realizada ausente ou inválida",IF(AND(ISNUMBER(pcmd_emissao),N(H2350)&gt;N(pcmd_emissao)),"Verificar: realizada após a emissão","OK")))))</f>
        <v/>
      </c>
      <c r="S2350" s="53" t="n"/>
    </row>
    <row r="2351">
      <c r="A2351" s="25" t="n"/>
      <c r="B2351" s="29" t="n"/>
      <c r="C2351" s="25" t="n"/>
      <c r="D2351" s="23">
        <f>IF(OR(B2351="",C2351=""),"",B2351&amp;"|"&amp;C2351)</f>
        <v/>
      </c>
      <c r="E2351" s="29" t="n"/>
      <c r="F2351" s="52" t="n"/>
      <c r="G2351" s="49" t="n"/>
      <c r="H2351" s="49" t="n"/>
      <c r="I2351" s="30">
        <f>IF(OR(D2351="",NOT(ISNUMBER(G2351))),"",D2351&amp;"|"&amp;YEAR(G2351)&amp;"-"&amp;RIGHT("0"&amp;MONTH(G2351),2)&amp;"-"&amp;RIGHT("0"&amp;DAY(G2351),2))</f>
        <v/>
      </c>
      <c r="J2351" s="52" t="n"/>
      <c r="K2351" s="25" t="n"/>
      <c r="L2351" s="29" t="n"/>
      <c r="M2351" s="25" t="n"/>
      <c r="N2351" s="25" t="n"/>
      <c r="O2351" s="23">
        <f>IF(A2351&amp;B2351&amp;C2351="","",IF(I2351="","Sem vínculo",IF(COUNTIF(oc_chave,I2351)&gt;0,"Vinculada","Previsão não encontrada")))</f>
        <v/>
      </c>
      <c r="P2351" s="39">
        <f>IF(ISNUMBER(H2351),YEAR(H2351),"")</f>
        <v/>
      </c>
      <c r="Q2351" s="23">
        <f>IF(D2351="","",IF(COUNTIF(pl_chave,D2351)&gt;0,"No plano atual","Fora do plano: histórico preservado"))</f>
        <v/>
      </c>
      <c r="R2351" s="23">
        <f>IF(A2351&amp;B2351&amp;C2351="","",IF(A2351="","ERRO: falta ID do registro",IF(COUNTIF(ex_id,A2351)&gt;1,"ERRO: ID do registro duplicado",IF(NOT(ISNUMBER(H2351)),"ERRO: data realizada ausente ou inválida",IF(AND(ISNUMBER(pcmd_emissao),N(H2351)&gt;N(pcmd_emissao)),"Verificar: realizada após a emissão","OK")))))</f>
        <v/>
      </c>
      <c r="S2351" s="53" t="n"/>
    </row>
    <row r="2352">
      <c r="A2352" s="25" t="n"/>
      <c r="B2352" s="29" t="n"/>
      <c r="C2352" s="25" t="n"/>
      <c r="D2352" s="23">
        <f>IF(OR(B2352="",C2352=""),"",B2352&amp;"|"&amp;C2352)</f>
        <v/>
      </c>
      <c r="E2352" s="29" t="n"/>
      <c r="F2352" s="52" t="n"/>
      <c r="G2352" s="49" t="n"/>
      <c r="H2352" s="49" t="n"/>
      <c r="I2352" s="30">
        <f>IF(OR(D2352="",NOT(ISNUMBER(G2352))),"",D2352&amp;"|"&amp;YEAR(G2352)&amp;"-"&amp;RIGHT("0"&amp;MONTH(G2352),2)&amp;"-"&amp;RIGHT("0"&amp;DAY(G2352),2))</f>
        <v/>
      </c>
      <c r="J2352" s="52" t="n"/>
      <c r="K2352" s="25" t="n"/>
      <c r="L2352" s="29" t="n"/>
      <c r="M2352" s="25" t="n"/>
      <c r="N2352" s="25" t="n"/>
      <c r="O2352" s="23">
        <f>IF(A2352&amp;B2352&amp;C2352="","",IF(I2352="","Sem vínculo",IF(COUNTIF(oc_chave,I2352)&gt;0,"Vinculada","Previsão não encontrada")))</f>
        <v/>
      </c>
      <c r="P2352" s="39">
        <f>IF(ISNUMBER(H2352),YEAR(H2352),"")</f>
        <v/>
      </c>
      <c r="Q2352" s="23">
        <f>IF(D2352="","",IF(COUNTIF(pl_chave,D2352)&gt;0,"No plano atual","Fora do plano: histórico preservado"))</f>
        <v/>
      </c>
      <c r="R2352" s="23">
        <f>IF(A2352&amp;B2352&amp;C2352="","",IF(A2352="","ERRO: falta ID do registro",IF(COUNTIF(ex_id,A2352)&gt;1,"ERRO: ID do registro duplicado",IF(NOT(ISNUMBER(H2352)),"ERRO: data realizada ausente ou inválida",IF(AND(ISNUMBER(pcmd_emissao),N(H2352)&gt;N(pcmd_emissao)),"Verificar: realizada após a emissão","OK")))))</f>
        <v/>
      </c>
      <c r="S2352" s="53" t="n"/>
    </row>
    <row r="2353">
      <c r="A2353" s="25" t="n"/>
      <c r="B2353" s="29" t="n"/>
      <c r="C2353" s="25" t="n"/>
      <c r="D2353" s="23">
        <f>IF(OR(B2353="",C2353=""),"",B2353&amp;"|"&amp;C2353)</f>
        <v/>
      </c>
      <c r="E2353" s="29" t="n"/>
      <c r="F2353" s="52" t="n"/>
      <c r="G2353" s="49" t="n"/>
      <c r="H2353" s="49" t="n"/>
      <c r="I2353" s="30">
        <f>IF(OR(D2353="",NOT(ISNUMBER(G2353))),"",D2353&amp;"|"&amp;YEAR(G2353)&amp;"-"&amp;RIGHT("0"&amp;MONTH(G2353),2)&amp;"-"&amp;RIGHT("0"&amp;DAY(G2353),2))</f>
        <v/>
      </c>
      <c r="J2353" s="52" t="n"/>
      <c r="K2353" s="25" t="n"/>
      <c r="L2353" s="29" t="n"/>
      <c r="M2353" s="25" t="n"/>
      <c r="N2353" s="25" t="n"/>
      <c r="O2353" s="23">
        <f>IF(A2353&amp;B2353&amp;C2353="","",IF(I2353="","Sem vínculo",IF(COUNTIF(oc_chave,I2353)&gt;0,"Vinculada","Previsão não encontrada")))</f>
        <v/>
      </c>
      <c r="P2353" s="39">
        <f>IF(ISNUMBER(H2353),YEAR(H2353),"")</f>
        <v/>
      </c>
      <c r="Q2353" s="23">
        <f>IF(D2353="","",IF(COUNTIF(pl_chave,D2353)&gt;0,"No plano atual","Fora do plano: histórico preservado"))</f>
        <v/>
      </c>
      <c r="R2353" s="23">
        <f>IF(A2353&amp;B2353&amp;C2353="","",IF(A2353="","ERRO: falta ID do registro",IF(COUNTIF(ex_id,A2353)&gt;1,"ERRO: ID do registro duplicado",IF(NOT(ISNUMBER(H2353)),"ERRO: data realizada ausente ou inválida",IF(AND(ISNUMBER(pcmd_emissao),N(H2353)&gt;N(pcmd_emissao)),"Verificar: realizada após a emissão","OK")))))</f>
        <v/>
      </c>
      <c r="S2353" s="53" t="n"/>
    </row>
    <row r="2354">
      <c r="A2354" s="25" t="n"/>
      <c r="B2354" s="29" t="n"/>
      <c r="C2354" s="25" t="n"/>
      <c r="D2354" s="23">
        <f>IF(OR(B2354="",C2354=""),"",B2354&amp;"|"&amp;C2354)</f>
        <v/>
      </c>
      <c r="E2354" s="29" t="n"/>
      <c r="F2354" s="52" t="n"/>
      <c r="G2354" s="49" t="n"/>
      <c r="H2354" s="49" t="n"/>
      <c r="I2354" s="30">
        <f>IF(OR(D2354="",NOT(ISNUMBER(G2354))),"",D2354&amp;"|"&amp;YEAR(G2354)&amp;"-"&amp;RIGHT("0"&amp;MONTH(G2354),2)&amp;"-"&amp;RIGHT("0"&amp;DAY(G2354),2))</f>
        <v/>
      </c>
      <c r="J2354" s="52" t="n"/>
      <c r="K2354" s="25" t="n"/>
      <c r="L2354" s="29" t="n"/>
      <c r="M2354" s="25" t="n"/>
      <c r="N2354" s="25" t="n"/>
      <c r="O2354" s="23">
        <f>IF(A2354&amp;B2354&amp;C2354="","",IF(I2354="","Sem vínculo",IF(COUNTIF(oc_chave,I2354)&gt;0,"Vinculada","Previsão não encontrada")))</f>
        <v/>
      </c>
      <c r="P2354" s="39">
        <f>IF(ISNUMBER(H2354),YEAR(H2354),"")</f>
        <v/>
      </c>
      <c r="Q2354" s="23">
        <f>IF(D2354="","",IF(COUNTIF(pl_chave,D2354)&gt;0,"No plano atual","Fora do plano: histórico preservado"))</f>
        <v/>
      </c>
      <c r="R2354" s="23">
        <f>IF(A2354&amp;B2354&amp;C2354="","",IF(A2354="","ERRO: falta ID do registro",IF(COUNTIF(ex_id,A2354)&gt;1,"ERRO: ID do registro duplicado",IF(NOT(ISNUMBER(H2354)),"ERRO: data realizada ausente ou inválida",IF(AND(ISNUMBER(pcmd_emissao),N(H2354)&gt;N(pcmd_emissao)),"Verificar: realizada após a emissão","OK")))))</f>
        <v/>
      </c>
      <c r="S2354" s="53" t="n"/>
    </row>
    <row r="2355">
      <c r="A2355" s="25" t="n"/>
      <c r="B2355" s="29" t="n"/>
      <c r="C2355" s="25" t="n"/>
      <c r="D2355" s="23">
        <f>IF(OR(B2355="",C2355=""),"",B2355&amp;"|"&amp;C2355)</f>
        <v/>
      </c>
      <c r="E2355" s="29" t="n"/>
      <c r="F2355" s="52" t="n"/>
      <c r="G2355" s="49" t="n"/>
      <c r="H2355" s="49" t="n"/>
      <c r="I2355" s="30">
        <f>IF(OR(D2355="",NOT(ISNUMBER(G2355))),"",D2355&amp;"|"&amp;YEAR(G2355)&amp;"-"&amp;RIGHT("0"&amp;MONTH(G2355),2)&amp;"-"&amp;RIGHT("0"&amp;DAY(G2355),2))</f>
        <v/>
      </c>
      <c r="J2355" s="52" t="n"/>
      <c r="K2355" s="25" t="n"/>
      <c r="L2355" s="29" t="n"/>
      <c r="M2355" s="25" t="n"/>
      <c r="N2355" s="25" t="n"/>
      <c r="O2355" s="23">
        <f>IF(A2355&amp;B2355&amp;C2355="","",IF(I2355="","Sem vínculo",IF(COUNTIF(oc_chave,I2355)&gt;0,"Vinculada","Previsão não encontrada")))</f>
        <v/>
      </c>
      <c r="P2355" s="39">
        <f>IF(ISNUMBER(H2355),YEAR(H2355),"")</f>
        <v/>
      </c>
      <c r="Q2355" s="23">
        <f>IF(D2355="","",IF(COUNTIF(pl_chave,D2355)&gt;0,"No plano atual","Fora do plano: histórico preservado"))</f>
        <v/>
      </c>
      <c r="R2355" s="23">
        <f>IF(A2355&amp;B2355&amp;C2355="","",IF(A2355="","ERRO: falta ID do registro",IF(COUNTIF(ex_id,A2355)&gt;1,"ERRO: ID do registro duplicado",IF(NOT(ISNUMBER(H2355)),"ERRO: data realizada ausente ou inválida",IF(AND(ISNUMBER(pcmd_emissao),N(H2355)&gt;N(pcmd_emissao)),"Verificar: realizada após a emissão","OK")))))</f>
        <v/>
      </c>
      <c r="S2355" s="53" t="n"/>
    </row>
    <row r="2356">
      <c r="A2356" s="25" t="n"/>
      <c r="B2356" s="29" t="n"/>
      <c r="C2356" s="25" t="n"/>
      <c r="D2356" s="23">
        <f>IF(OR(B2356="",C2356=""),"",B2356&amp;"|"&amp;C2356)</f>
        <v/>
      </c>
      <c r="E2356" s="29" t="n"/>
      <c r="F2356" s="52" t="n"/>
      <c r="G2356" s="49" t="n"/>
      <c r="H2356" s="49" t="n"/>
      <c r="I2356" s="30">
        <f>IF(OR(D2356="",NOT(ISNUMBER(G2356))),"",D2356&amp;"|"&amp;YEAR(G2356)&amp;"-"&amp;RIGHT("0"&amp;MONTH(G2356),2)&amp;"-"&amp;RIGHT("0"&amp;DAY(G2356),2))</f>
        <v/>
      </c>
      <c r="J2356" s="52" t="n"/>
      <c r="K2356" s="25" t="n"/>
      <c r="L2356" s="29" t="n"/>
      <c r="M2356" s="25" t="n"/>
      <c r="N2356" s="25" t="n"/>
      <c r="O2356" s="23">
        <f>IF(A2356&amp;B2356&amp;C2356="","",IF(I2356="","Sem vínculo",IF(COUNTIF(oc_chave,I2356)&gt;0,"Vinculada","Previsão não encontrada")))</f>
        <v/>
      </c>
      <c r="P2356" s="39">
        <f>IF(ISNUMBER(H2356),YEAR(H2356),"")</f>
        <v/>
      </c>
      <c r="Q2356" s="23">
        <f>IF(D2356="","",IF(COUNTIF(pl_chave,D2356)&gt;0,"No plano atual","Fora do plano: histórico preservado"))</f>
        <v/>
      </c>
      <c r="R2356" s="23">
        <f>IF(A2356&amp;B2356&amp;C2356="","",IF(A2356="","ERRO: falta ID do registro",IF(COUNTIF(ex_id,A2356)&gt;1,"ERRO: ID do registro duplicado",IF(NOT(ISNUMBER(H2356)),"ERRO: data realizada ausente ou inválida",IF(AND(ISNUMBER(pcmd_emissao),N(H2356)&gt;N(pcmd_emissao)),"Verificar: realizada após a emissão","OK")))))</f>
        <v/>
      </c>
      <c r="S2356" s="53" t="n"/>
    </row>
    <row r="2357">
      <c r="A2357" s="25" t="n"/>
      <c r="B2357" s="29" t="n"/>
      <c r="C2357" s="25" t="n"/>
      <c r="D2357" s="23">
        <f>IF(OR(B2357="",C2357=""),"",B2357&amp;"|"&amp;C2357)</f>
        <v/>
      </c>
      <c r="E2357" s="29" t="n"/>
      <c r="F2357" s="52" t="n"/>
      <c r="G2357" s="49" t="n"/>
      <c r="H2357" s="49" t="n"/>
      <c r="I2357" s="30">
        <f>IF(OR(D2357="",NOT(ISNUMBER(G2357))),"",D2357&amp;"|"&amp;YEAR(G2357)&amp;"-"&amp;RIGHT("0"&amp;MONTH(G2357),2)&amp;"-"&amp;RIGHT("0"&amp;DAY(G2357),2))</f>
        <v/>
      </c>
      <c r="J2357" s="52" t="n"/>
      <c r="K2357" s="25" t="n"/>
      <c r="L2357" s="29" t="n"/>
      <c r="M2357" s="25" t="n"/>
      <c r="N2357" s="25" t="n"/>
      <c r="O2357" s="23">
        <f>IF(A2357&amp;B2357&amp;C2357="","",IF(I2357="","Sem vínculo",IF(COUNTIF(oc_chave,I2357)&gt;0,"Vinculada","Previsão não encontrada")))</f>
        <v/>
      </c>
      <c r="P2357" s="39">
        <f>IF(ISNUMBER(H2357),YEAR(H2357),"")</f>
        <v/>
      </c>
      <c r="Q2357" s="23">
        <f>IF(D2357="","",IF(COUNTIF(pl_chave,D2357)&gt;0,"No plano atual","Fora do plano: histórico preservado"))</f>
        <v/>
      </c>
      <c r="R2357" s="23">
        <f>IF(A2357&amp;B2357&amp;C2357="","",IF(A2357="","ERRO: falta ID do registro",IF(COUNTIF(ex_id,A2357)&gt;1,"ERRO: ID do registro duplicado",IF(NOT(ISNUMBER(H2357)),"ERRO: data realizada ausente ou inválida",IF(AND(ISNUMBER(pcmd_emissao),N(H2357)&gt;N(pcmd_emissao)),"Verificar: realizada após a emissão","OK")))))</f>
        <v/>
      </c>
      <c r="S2357" s="53" t="n"/>
    </row>
    <row r="2358">
      <c r="A2358" s="25" t="n"/>
      <c r="B2358" s="29" t="n"/>
      <c r="C2358" s="25" t="n"/>
      <c r="D2358" s="23">
        <f>IF(OR(B2358="",C2358=""),"",B2358&amp;"|"&amp;C2358)</f>
        <v/>
      </c>
      <c r="E2358" s="29" t="n"/>
      <c r="F2358" s="52" t="n"/>
      <c r="G2358" s="49" t="n"/>
      <c r="H2358" s="49" t="n"/>
      <c r="I2358" s="30">
        <f>IF(OR(D2358="",NOT(ISNUMBER(G2358))),"",D2358&amp;"|"&amp;YEAR(G2358)&amp;"-"&amp;RIGHT("0"&amp;MONTH(G2358),2)&amp;"-"&amp;RIGHT("0"&amp;DAY(G2358),2))</f>
        <v/>
      </c>
      <c r="J2358" s="52" t="n"/>
      <c r="K2358" s="25" t="n"/>
      <c r="L2358" s="29" t="n"/>
      <c r="M2358" s="25" t="n"/>
      <c r="N2358" s="25" t="n"/>
      <c r="O2358" s="23">
        <f>IF(A2358&amp;B2358&amp;C2358="","",IF(I2358="","Sem vínculo",IF(COUNTIF(oc_chave,I2358)&gt;0,"Vinculada","Previsão não encontrada")))</f>
        <v/>
      </c>
      <c r="P2358" s="39">
        <f>IF(ISNUMBER(H2358),YEAR(H2358),"")</f>
        <v/>
      </c>
      <c r="Q2358" s="23">
        <f>IF(D2358="","",IF(COUNTIF(pl_chave,D2358)&gt;0,"No plano atual","Fora do plano: histórico preservado"))</f>
        <v/>
      </c>
      <c r="R2358" s="23">
        <f>IF(A2358&amp;B2358&amp;C2358="","",IF(A2358="","ERRO: falta ID do registro",IF(COUNTIF(ex_id,A2358)&gt;1,"ERRO: ID do registro duplicado",IF(NOT(ISNUMBER(H2358)),"ERRO: data realizada ausente ou inválida",IF(AND(ISNUMBER(pcmd_emissao),N(H2358)&gt;N(pcmd_emissao)),"Verificar: realizada após a emissão","OK")))))</f>
        <v/>
      </c>
      <c r="S2358" s="53" t="n"/>
    </row>
    <row r="2359">
      <c r="A2359" s="25" t="n"/>
      <c r="B2359" s="29" t="n"/>
      <c r="C2359" s="25" t="n"/>
      <c r="D2359" s="23">
        <f>IF(OR(B2359="",C2359=""),"",B2359&amp;"|"&amp;C2359)</f>
        <v/>
      </c>
      <c r="E2359" s="29" t="n"/>
      <c r="F2359" s="52" t="n"/>
      <c r="G2359" s="49" t="n"/>
      <c r="H2359" s="49" t="n"/>
      <c r="I2359" s="30">
        <f>IF(OR(D2359="",NOT(ISNUMBER(G2359))),"",D2359&amp;"|"&amp;YEAR(G2359)&amp;"-"&amp;RIGHT("0"&amp;MONTH(G2359),2)&amp;"-"&amp;RIGHT("0"&amp;DAY(G2359),2))</f>
        <v/>
      </c>
      <c r="J2359" s="52" t="n"/>
      <c r="K2359" s="25" t="n"/>
      <c r="L2359" s="29" t="n"/>
      <c r="M2359" s="25" t="n"/>
      <c r="N2359" s="25" t="n"/>
      <c r="O2359" s="23">
        <f>IF(A2359&amp;B2359&amp;C2359="","",IF(I2359="","Sem vínculo",IF(COUNTIF(oc_chave,I2359)&gt;0,"Vinculada","Previsão não encontrada")))</f>
        <v/>
      </c>
      <c r="P2359" s="39">
        <f>IF(ISNUMBER(H2359),YEAR(H2359),"")</f>
        <v/>
      </c>
      <c r="Q2359" s="23">
        <f>IF(D2359="","",IF(COUNTIF(pl_chave,D2359)&gt;0,"No plano atual","Fora do plano: histórico preservado"))</f>
        <v/>
      </c>
      <c r="R2359" s="23">
        <f>IF(A2359&amp;B2359&amp;C2359="","",IF(A2359="","ERRO: falta ID do registro",IF(COUNTIF(ex_id,A2359)&gt;1,"ERRO: ID do registro duplicado",IF(NOT(ISNUMBER(H2359)),"ERRO: data realizada ausente ou inválida",IF(AND(ISNUMBER(pcmd_emissao),N(H2359)&gt;N(pcmd_emissao)),"Verificar: realizada após a emissão","OK")))))</f>
        <v/>
      </c>
      <c r="S2359" s="53" t="n"/>
    </row>
    <row r="2360">
      <c r="A2360" s="25" t="n"/>
      <c r="B2360" s="29" t="n"/>
      <c r="C2360" s="25" t="n"/>
      <c r="D2360" s="23">
        <f>IF(OR(B2360="",C2360=""),"",B2360&amp;"|"&amp;C2360)</f>
        <v/>
      </c>
      <c r="E2360" s="29" t="n"/>
      <c r="F2360" s="52" t="n"/>
      <c r="G2360" s="49" t="n"/>
      <c r="H2360" s="49" t="n"/>
      <c r="I2360" s="30">
        <f>IF(OR(D2360="",NOT(ISNUMBER(G2360))),"",D2360&amp;"|"&amp;YEAR(G2360)&amp;"-"&amp;RIGHT("0"&amp;MONTH(G2360),2)&amp;"-"&amp;RIGHT("0"&amp;DAY(G2360),2))</f>
        <v/>
      </c>
      <c r="J2360" s="52" t="n"/>
      <c r="K2360" s="25" t="n"/>
      <c r="L2360" s="29" t="n"/>
      <c r="M2360" s="25" t="n"/>
      <c r="N2360" s="25" t="n"/>
      <c r="O2360" s="23">
        <f>IF(A2360&amp;B2360&amp;C2360="","",IF(I2360="","Sem vínculo",IF(COUNTIF(oc_chave,I2360)&gt;0,"Vinculada","Previsão não encontrada")))</f>
        <v/>
      </c>
      <c r="P2360" s="39">
        <f>IF(ISNUMBER(H2360),YEAR(H2360),"")</f>
        <v/>
      </c>
      <c r="Q2360" s="23">
        <f>IF(D2360="","",IF(COUNTIF(pl_chave,D2360)&gt;0,"No plano atual","Fora do plano: histórico preservado"))</f>
        <v/>
      </c>
      <c r="R2360" s="23">
        <f>IF(A2360&amp;B2360&amp;C2360="","",IF(A2360="","ERRO: falta ID do registro",IF(COUNTIF(ex_id,A2360)&gt;1,"ERRO: ID do registro duplicado",IF(NOT(ISNUMBER(H2360)),"ERRO: data realizada ausente ou inválida",IF(AND(ISNUMBER(pcmd_emissao),N(H2360)&gt;N(pcmd_emissao)),"Verificar: realizada após a emissão","OK")))))</f>
        <v/>
      </c>
      <c r="S2360" s="53" t="n"/>
    </row>
    <row r="2361">
      <c r="A2361" s="25" t="n"/>
      <c r="B2361" s="29" t="n"/>
      <c r="C2361" s="25" t="n"/>
      <c r="D2361" s="23">
        <f>IF(OR(B2361="",C2361=""),"",B2361&amp;"|"&amp;C2361)</f>
        <v/>
      </c>
      <c r="E2361" s="29" t="n"/>
      <c r="F2361" s="52" t="n"/>
      <c r="G2361" s="49" t="n"/>
      <c r="H2361" s="49" t="n"/>
      <c r="I2361" s="30">
        <f>IF(OR(D2361="",NOT(ISNUMBER(G2361))),"",D2361&amp;"|"&amp;YEAR(G2361)&amp;"-"&amp;RIGHT("0"&amp;MONTH(G2361),2)&amp;"-"&amp;RIGHT("0"&amp;DAY(G2361),2))</f>
        <v/>
      </c>
      <c r="J2361" s="52" t="n"/>
      <c r="K2361" s="25" t="n"/>
      <c r="L2361" s="29" t="n"/>
      <c r="M2361" s="25" t="n"/>
      <c r="N2361" s="25" t="n"/>
      <c r="O2361" s="23">
        <f>IF(A2361&amp;B2361&amp;C2361="","",IF(I2361="","Sem vínculo",IF(COUNTIF(oc_chave,I2361)&gt;0,"Vinculada","Previsão não encontrada")))</f>
        <v/>
      </c>
      <c r="P2361" s="39">
        <f>IF(ISNUMBER(H2361),YEAR(H2361),"")</f>
        <v/>
      </c>
      <c r="Q2361" s="23">
        <f>IF(D2361="","",IF(COUNTIF(pl_chave,D2361)&gt;0,"No plano atual","Fora do plano: histórico preservado"))</f>
        <v/>
      </c>
      <c r="R2361" s="23">
        <f>IF(A2361&amp;B2361&amp;C2361="","",IF(A2361="","ERRO: falta ID do registro",IF(COUNTIF(ex_id,A2361)&gt;1,"ERRO: ID do registro duplicado",IF(NOT(ISNUMBER(H2361)),"ERRO: data realizada ausente ou inválida",IF(AND(ISNUMBER(pcmd_emissao),N(H2361)&gt;N(pcmd_emissao)),"Verificar: realizada após a emissão","OK")))))</f>
        <v/>
      </c>
      <c r="S2361" s="53" t="n"/>
    </row>
    <row r="2362">
      <c r="A2362" s="25" t="n"/>
      <c r="B2362" s="29" t="n"/>
      <c r="C2362" s="25" t="n"/>
      <c r="D2362" s="23">
        <f>IF(OR(B2362="",C2362=""),"",B2362&amp;"|"&amp;C2362)</f>
        <v/>
      </c>
      <c r="E2362" s="29" t="n"/>
      <c r="F2362" s="52" t="n"/>
      <c r="G2362" s="49" t="n"/>
      <c r="H2362" s="49" t="n"/>
      <c r="I2362" s="30">
        <f>IF(OR(D2362="",NOT(ISNUMBER(G2362))),"",D2362&amp;"|"&amp;YEAR(G2362)&amp;"-"&amp;RIGHT("0"&amp;MONTH(G2362),2)&amp;"-"&amp;RIGHT("0"&amp;DAY(G2362),2))</f>
        <v/>
      </c>
      <c r="J2362" s="52" t="n"/>
      <c r="K2362" s="25" t="n"/>
      <c r="L2362" s="29" t="n"/>
      <c r="M2362" s="25" t="n"/>
      <c r="N2362" s="25" t="n"/>
      <c r="O2362" s="23">
        <f>IF(A2362&amp;B2362&amp;C2362="","",IF(I2362="","Sem vínculo",IF(COUNTIF(oc_chave,I2362)&gt;0,"Vinculada","Previsão não encontrada")))</f>
        <v/>
      </c>
      <c r="P2362" s="39">
        <f>IF(ISNUMBER(H2362),YEAR(H2362),"")</f>
        <v/>
      </c>
      <c r="Q2362" s="23">
        <f>IF(D2362="","",IF(COUNTIF(pl_chave,D2362)&gt;0,"No plano atual","Fora do plano: histórico preservado"))</f>
        <v/>
      </c>
      <c r="R2362" s="23">
        <f>IF(A2362&amp;B2362&amp;C2362="","",IF(A2362="","ERRO: falta ID do registro",IF(COUNTIF(ex_id,A2362)&gt;1,"ERRO: ID do registro duplicado",IF(NOT(ISNUMBER(H2362)),"ERRO: data realizada ausente ou inválida",IF(AND(ISNUMBER(pcmd_emissao),N(H2362)&gt;N(pcmd_emissao)),"Verificar: realizada após a emissão","OK")))))</f>
        <v/>
      </c>
      <c r="S2362" s="53" t="n"/>
    </row>
    <row r="2363">
      <c r="A2363" s="25" t="n"/>
      <c r="B2363" s="29" t="n"/>
      <c r="C2363" s="25" t="n"/>
      <c r="D2363" s="23">
        <f>IF(OR(B2363="",C2363=""),"",B2363&amp;"|"&amp;C2363)</f>
        <v/>
      </c>
      <c r="E2363" s="29" t="n"/>
      <c r="F2363" s="52" t="n"/>
      <c r="G2363" s="49" t="n"/>
      <c r="H2363" s="49" t="n"/>
      <c r="I2363" s="30">
        <f>IF(OR(D2363="",NOT(ISNUMBER(G2363))),"",D2363&amp;"|"&amp;YEAR(G2363)&amp;"-"&amp;RIGHT("0"&amp;MONTH(G2363),2)&amp;"-"&amp;RIGHT("0"&amp;DAY(G2363),2))</f>
        <v/>
      </c>
      <c r="J2363" s="52" t="n"/>
      <c r="K2363" s="25" t="n"/>
      <c r="L2363" s="29" t="n"/>
      <c r="M2363" s="25" t="n"/>
      <c r="N2363" s="25" t="n"/>
      <c r="O2363" s="23">
        <f>IF(A2363&amp;B2363&amp;C2363="","",IF(I2363="","Sem vínculo",IF(COUNTIF(oc_chave,I2363)&gt;0,"Vinculada","Previsão não encontrada")))</f>
        <v/>
      </c>
      <c r="P2363" s="39">
        <f>IF(ISNUMBER(H2363),YEAR(H2363),"")</f>
        <v/>
      </c>
      <c r="Q2363" s="23">
        <f>IF(D2363="","",IF(COUNTIF(pl_chave,D2363)&gt;0,"No plano atual","Fora do plano: histórico preservado"))</f>
        <v/>
      </c>
      <c r="R2363" s="23">
        <f>IF(A2363&amp;B2363&amp;C2363="","",IF(A2363="","ERRO: falta ID do registro",IF(COUNTIF(ex_id,A2363)&gt;1,"ERRO: ID do registro duplicado",IF(NOT(ISNUMBER(H2363)),"ERRO: data realizada ausente ou inválida",IF(AND(ISNUMBER(pcmd_emissao),N(H2363)&gt;N(pcmd_emissao)),"Verificar: realizada após a emissão","OK")))))</f>
        <v/>
      </c>
      <c r="S2363" s="53" t="n"/>
    </row>
    <row r="2364">
      <c r="A2364" s="25" t="n"/>
      <c r="B2364" s="29" t="n"/>
      <c r="C2364" s="25" t="n"/>
      <c r="D2364" s="23">
        <f>IF(OR(B2364="",C2364=""),"",B2364&amp;"|"&amp;C2364)</f>
        <v/>
      </c>
      <c r="E2364" s="29" t="n"/>
      <c r="F2364" s="52" t="n"/>
      <c r="G2364" s="49" t="n"/>
      <c r="H2364" s="49" t="n"/>
      <c r="I2364" s="30">
        <f>IF(OR(D2364="",NOT(ISNUMBER(G2364))),"",D2364&amp;"|"&amp;YEAR(G2364)&amp;"-"&amp;RIGHT("0"&amp;MONTH(G2364),2)&amp;"-"&amp;RIGHT("0"&amp;DAY(G2364),2))</f>
        <v/>
      </c>
      <c r="J2364" s="52" t="n"/>
      <c r="K2364" s="25" t="n"/>
      <c r="L2364" s="29" t="n"/>
      <c r="M2364" s="25" t="n"/>
      <c r="N2364" s="25" t="n"/>
      <c r="O2364" s="23">
        <f>IF(A2364&amp;B2364&amp;C2364="","",IF(I2364="","Sem vínculo",IF(COUNTIF(oc_chave,I2364)&gt;0,"Vinculada","Previsão não encontrada")))</f>
        <v/>
      </c>
      <c r="P2364" s="39">
        <f>IF(ISNUMBER(H2364),YEAR(H2364),"")</f>
        <v/>
      </c>
      <c r="Q2364" s="23">
        <f>IF(D2364="","",IF(COUNTIF(pl_chave,D2364)&gt;0,"No plano atual","Fora do plano: histórico preservado"))</f>
        <v/>
      </c>
      <c r="R2364" s="23">
        <f>IF(A2364&amp;B2364&amp;C2364="","",IF(A2364="","ERRO: falta ID do registro",IF(COUNTIF(ex_id,A2364)&gt;1,"ERRO: ID do registro duplicado",IF(NOT(ISNUMBER(H2364)),"ERRO: data realizada ausente ou inválida",IF(AND(ISNUMBER(pcmd_emissao),N(H2364)&gt;N(pcmd_emissao)),"Verificar: realizada após a emissão","OK")))))</f>
        <v/>
      </c>
      <c r="S2364" s="53" t="n"/>
    </row>
    <row r="2365">
      <c r="A2365" s="25" t="n"/>
      <c r="B2365" s="29" t="n"/>
      <c r="C2365" s="25" t="n"/>
      <c r="D2365" s="23">
        <f>IF(OR(B2365="",C2365=""),"",B2365&amp;"|"&amp;C2365)</f>
        <v/>
      </c>
      <c r="E2365" s="29" t="n"/>
      <c r="F2365" s="52" t="n"/>
      <c r="G2365" s="49" t="n"/>
      <c r="H2365" s="49" t="n"/>
      <c r="I2365" s="30">
        <f>IF(OR(D2365="",NOT(ISNUMBER(G2365))),"",D2365&amp;"|"&amp;YEAR(G2365)&amp;"-"&amp;RIGHT("0"&amp;MONTH(G2365),2)&amp;"-"&amp;RIGHT("0"&amp;DAY(G2365),2))</f>
        <v/>
      </c>
      <c r="J2365" s="52" t="n"/>
      <c r="K2365" s="25" t="n"/>
      <c r="L2365" s="29" t="n"/>
      <c r="M2365" s="25" t="n"/>
      <c r="N2365" s="25" t="n"/>
      <c r="O2365" s="23">
        <f>IF(A2365&amp;B2365&amp;C2365="","",IF(I2365="","Sem vínculo",IF(COUNTIF(oc_chave,I2365)&gt;0,"Vinculada","Previsão não encontrada")))</f>
        <v/>
      </c>
      <c r="P2365" s="39">
        <f>IF(ISNUMBER(H2365),YEAR(H2365),"")</f>
        <v/>
      </c>
      <c r="Q2365" s="23">
        <f>IF(D2365="","",IF(COUNTIF(pl_chave,D2365)&gt;0,"No plano atual","Fora do plano: histórico preservado"))</f>
        <v/>
      </c>
      <c r="R2365" s="23">
        <f>IF(A2365&amp;B2365&amp;C2365="","",IF(A2365="","ERRO: falta ID do registro",IF(COUNTIF(ex_id,A2365)&gt;1,"ERRO: ID do registro duplicado",IF(NOT(ISNUMBER(H2365)),"ERRO: data realizada ausente ou inválida",IF(AND(ISNUMBER(pcmd_emissao),N(H2365)&gt;N(pcmd_emissao)),"Verificar: realizada após a emissão","OK")))))</f>
        <v/>
      </c>
      <c r="S2365" s="53" t="n"/>
    </row>
    <row r="2366">
      <c r="A2366" s="25" t="n"/>
      <c r="B2366" s="29" t="n"/>
      <c r="C2366" s="25" t="n"/>
      <c r="D2366" s="23">
        <f>IF(OR(B2366="",C2366=""),"",B2366&amp;"|"&amp;C2366)</f>
        <v/>
      </c>
      <c r="E2366" s="29" t="n"/>
      <c r="F2366" s="52" t="n"/>
      <c r="G2366" s="49" t="n"/>
      <c r="H2366" s="49" t="n"/>
      <c r="I2366" s="30">
        <f>IF(OR(D2366="",NOT(ISNUMBER(G2366))),"",D2366&amp;"|"&amp;YEAR(G2366)&amp;"-"&amp;RIGHT("0"&amp;MONTH(G2366),2)&amp;"-"&amp;RIGHT("0"&amp;DAY(G2366),2))</f>
        <v/>
      </c>
      <c r="J2366" s="52" t="n"/>
      <c r="K2366" s="25" t="n"/>
      <c r="L2366" s="29" t="n"/>
      <c r="M2366" s="25" t="n"/>
      <c r="N2366" s="25" t="n"/>
      <c r="O2366" s="23">
        <f>IF(A2366&amp;B2366&amp;C2366="","",IF(I2366="","Sem vínculo",IF(COUNTIF(oc_chave,I2366)&gt;0,"Vinculada","Previsão não encontrada")))</f>
        <v/>
      </c>
      <c r="P2366" s="39">
        <f>IF(ISNUMBER(H2366),YEAR(H2366),"")</f>
        <v/>
      </c>
      <c r="Q2366" s="23">
        <f>IF(D2366="","",IF(COUNTIF(pl_chave,D2366)&gt;0,"No plano atual","Fora do plano: histórico preservado"))</f>
        <v/>
      </c>
      <c r="R2366" s="23">
        <f>IF(A2366&amp;B2366&amp;C2366="","",IF(A2366="","ERRO: falta ID do registro",IF(COUNTIF(ex_id,A2366)&gt;1,"ERRO: ID do registro duplicado",IF(NOT(ISNUMBER(H2366)),"ERRO: data realizada ausente ou inválida",IF(AND(ISNUMBER(pcmd_emissao),N(H2366)&gt;N(pcmd_emissao)),"Verificar: realizada após a emissão","OK")))))</f>
        <v/>
      </c>
      <c r="S2366" s="53" t="n"/>
    </row>
    <row r="2367">
      <c r="A2367" s="25" t="n"/>
      <c r="B2367" s="29" t="n"/>
      <c r="C2367" s="25" t="n"/>
      <c r="D2367" s="23">
        <f>IF(OR(B2367="",C2367=""),"",B2367&amp;"|"&amp;C2367)</f>
        <v/>
      </c>
      <c r="E2367" s="29" t="n"/>
      <c r="F2367" s="52" t="n"/>
      <c r="G2367" s="49" t="n"/>
      <c r="H2367" s="49" t="n"/>
      <c r="I2367" s="30">
        <f>IF(OR(D2367="",NOT(ISNUMBER(G2367))),"",D2367&amp;"|"&amp;YEAR(G2367)&amp;"-"&amp;RIGHT("0"&amp;MONTH(G2367),2)&amp;"-"&amp;RIGHT("0"&amp;DAY(G2367),2))</f>
        <v/>
      </c>
      <c r="J2367" s="52" t="n"/>
      <c r="K2367" s="25" t="n"/>
      <c r="L2367" s="29" t="n"/>
      <c r="M2367" s="25" t="n"/>
      <c r="N2367" s="25" t="n"/>
      <c r="O2367" s="23">
        <f>IF(A2367&amp;B2367&amp;C2367="","",IF(I2367="","Sem vínculo",IF(COUNTIF(oc_chave,I2367)&gt;0,"Vinculada","Previsão não encontrada")))</f>
        <v/>
      </c>
      <c r="P2367" s="39">
        <f>IF(ISNUMBER(H2367),YEAR(H2367),"")</f>
        <v/>
      </c>
      <c r="Q2367" s="23">
        <f>IF(D2367="","",IF(COUNTIF(pl_chave,D2367)&gt;0,"No plano atual","Fora do plano: histórico preservado"))</f>
        <v/>
      </c>
      <c r="R2367" s="23">
        <f>IF(A2367&amp;B2367&amp;C2367="","",IF(A2367="","ERRO: falta ID do registro",IF(COUNTIF(ex_id,A2367)&gt;1,"ERRO: ID do registro duplicado",IF(NOT(ISNUMBER(H2367)),"ERRO: data realizada ausente ou inválida",IF(AND(ISNUMBER(pcmd_emissao),N(H2367)&gt;N(pcmd_emissao)),"Verificar: realizada após a emissão","OK")))))</f>
        <v/>
      </c>
      <c r="S2367" s="53" t="n"/>
    </row>
    <row r="2368">
      <c r="A2368" s="25" t="n"/>
      <c r="B2368" s="29" t="n"/>
      <c r="C2368" s="25" t="n"/>
      <c r="D2368" s="23">
        <f>IF(OR(B2368="",C2368=""),"",B2368&amp;"|"&amp;C2368)</f>
        <v/>
      </c>
      <c r="E2368" s="29" t="n"/>
      <c r="F2368" s="52" t="n"/>
      <c r="G2368" s="49" t="n"/>
      <c r="H2368" s="49" t="n"/>
      <c r="I2368" s="30">
        <f>IF(OR(D2368="",NOT(ISNUMBER(G2368))),"",D2368&amp;"|"&amp;YEAR(G2368)&amp;"-"&amp;RIGHT("0"&amp;MONTH(G2368),2)&amp;"-"&amp;RIGHT("0"&amp;DAY(G2368),2))</f>
        <v/>
      </c>
      <c r="J2368" s="52" t="n"/>
      <c r="K2368" s="25" t="n"/>
      <c r="L2368" s="29" t="n"/>
      <c r="M2368" s="25" t="n"/>
      <c r="N2368" s="25" t="n"/>
      <c r="O2368" s="23">
        <f>IF(A2368&amp;B2368&amp;C2368="","",IF(I2368="","Sem vínculo",IF(COUNTIF(oc_chave,I2368)&gt;0,"Vinculada","Previsão não encontrada")))</f>
        <v/>
      </c>
      <c r="P2368" s="39">
        <f>IF(ISNUMBER(H2368),YEAR(H2368),"")</f>
        <v/>
      </c>
      <c r="Q2368" s="23">
        <f>IF(D2368="","",IF(COUNTIF(pl_chave,D2368)&gt;0,"No plano atual","Fora do plano: histórico preservado"))</f>
        <v/>
      </c>
      <c r="R2368" s="23">
        <f>IF(A2368&amp;B2368&amp;C2368="","",IF(A2368="","ERRO: falta ID do registro",IF(COUNTIF(ex_id,A2368)&gt;1,"ERRO: ID do registro duplicado",IF(NOT(ISNUMBER(H2368)),"ERRO: data realizada ausente ou inválida",IF(AND(ISNUMBER(pcmd_emissao),N(H2368)&gt;N(pcmd_emissao)),"Verificar: realizada após a emissão","OK")))))</f>
        <v/>
      </c>
      <c r="S2368" s="53" t="n"/>
    </row>
    <row r="2369">
      <c r="A2369" s="25" t="n"/>
      <c r="B2369" s="29" t="n"/>
      <c r="C2369" s="25" t="n"/>
      <c r="D2369" s="23">
        <f>IF(OR(B2369="",C2369=""),"",B2369&amp;"|"&amp;C2369)</f>
        <v/>
      </c>
      <c r="E2369" s="29" t="n"/>
      <c r="F2369" s="52" t="n"/>
      <c r="G2369" s="49" t="n"/>
      <c r="H2369" s="49" t="n"/>
      <c r="I2369" s="30">
        <f>IF(OR(D2369="",NOT(ISNUMBER(G2369))),"",D2369&amp;"|"&amp;YEAR(G2369)&amp;"-"&amp;RIGHT("0"&amp;MONTH(G2369),2)&amp;"-"&amp;RIGHT("0"&amp;DAY(G2369),2))</f>
        <v/>
      </c>
      <c r="J2369" s="52" t="n"/>
      <c r="K2369" s="25" t="n"/>
      <c r="L2369" s="29" t="n"/>
      <c r="M2369" s="25" t="n"/>
      <c r="N2369" s="25" t="n"/>
      <c r="O2369" s="23">
        <f>IF(A2369&amp;B2369&amp;C2369="","",IF(I2369="","Sem vínculo",IF(COUNTIF(oc_chave,I2369)&gt;0,"Vinculada","Previsão não encontrada")))</f>
        <v/>
      </c>
      <c r="P2369" s="39">
        <f>IF(ISNUMBER(H2369),YEAR(H2369),"")</f>
        <v/>
      </c>
      <c r="Q2369" s="23">
        <f>IF(D2369="","",IF(COUNTIF(pl_chave,D2369)&gt;0,"No plano atual","Fora do plano: histórico preservado"))</f>
        <v/>
      </c>
      <c r="R2369" s="23">
        <f>IF(A2369&amp;B2369&amp;C2369="","",IF(A2369="","ERRO: falta ID do registro",IF(COUNTIF(ex_id,A2369)&gt;1,"ERRO: ID do registro duplicado",IF(NOT(ISNUMBER(H2369)),"ERRO: data realizada ausente ou inválida",IF(AND(ISNUMBER(pcmd_emissao),N(H2369)&gt;N(pcmd_emissao)),"Verificar: realizada após a emissão","OK")))))</f>
        <v/>
      </c>
      <c r="S2369" s="53" t="n"/>
    </row>
    <row r="2370">
      <c r="A2370" s="25" t="n"/>
      <c r="B2370" s="29" t="n"/>
      <c r="C2370" s="25" t="n"/>
      <c r="D2370" s="23">
        <f>IF(OR(B2370="",C2370=""),"",B2370&amp;"|"&amp;C2370)</f>
        <v/>
      </c>
      <c r="E2370" s="29" t="n"/>
      <c r="F2370" s="52" t="n"/>
      <c r="G2370" s="49" t="n"/>
      <c r="H2370" s="49" t="n"/>
      <c r="I2370" s="30">
        <f>IF(OR(D2370="",NOT(ISNUMBER(G2370))),"",D2370&amp;"|"&amp;YEAR(G2370)&amp;"-"&amp;RIGHT("0"&amp;MONTH(G2370),2)&amp;"-"&amp;RIGHT("0"&amp;DAY(G2370),2))</f>
        <v/>
      </c>
      <c r="J2370" s="52" t="n"/>
      <c r="K2370" s="25" t="n"/>
      <c r="L2370" s="29" t="n"/>
      <c r="M2370" s="25" t="n"/>
      <c r="N2370" s="25" t="n"/>
      <c r="O2370" s="23">
        <f>IF(A2370&amp;B2370&amp;C2370="","",IF(I2370="","Sem vínculo",IF(COUNTIF(oc_chave,I2370)&gt;0,"Vinculada","Previsão não encontrada")))</f>
        <v/>
      </c>
      <c r="P2370" s="39">
        <f>IF(ISNUMBER(H2370),YEAR(H2370),"")</f>
        <v/>
      </c>
      <c r="Q2370" s="23">
        <f>IF(D2370="","",IF(COUNTIF(pl_chave,D2370)&gt;0,"No plano atual","Fora do plano: histórico preservado"))</f>
        <v/>
      </c>
      <c r="R2370" s="23">
        <f>IF(A2370&amp;B2370&amp;C2370="","",IF(A2370="","ERRO: falta ID do registro",IF(COUNTIF(ex_id,A2370)&gt;1,"ERRO: ID do registro duplicado",IF(NOT(ISNUMBER(H2370)),"ERRO: data realizada ausente ou inválida",IF(AND(ISNUMBER(pcmd_emissao),N(H2370)&gt;N(pcmd_emissao)),"Verificar: realizada após a emissão","OK")))))</f>
        <v/>
      </c>
      <c r="S2370" s="53" t="n"/>
    </row>
    <row r="2371">
      <c r="A2371" s="25" t="n"/>
      <c r="B2371" s="29" t="n"/>
      <c r="C2371" s="25" t="n"/>
      <c r="D2371" s="23">
        <f>IF(OR(B2371="",C2371=""),"",B2371&amp;"|"&amp;C2371)</f>
        <v/>
      </c>
      <c r="E2371" s="29" t="n"/>
      <c r="F2371" s="52" t="n"/>
      <c r="G2371" s="49" t="n"/>
      <c r="H2371" s="49" t="n"/>
      <c r="I2371" s="30">
        <f>IF(OR(D2371="",NOT(ISNUMBER(G2371))),"",D2371&amp;"|"&amp;YEAR(G2371)&amp;"-"&amp;RIGHT("0"&amp;MONTH(G2371),2)&amp;"-"&amp;RIGHT("0"&amp;DAY(G2371),2))</f>
        <v/>
      </c>
      <c r="J2371" s="52" t="n"/>
      <c r="K2371" s="25" t="n"/>
      <c r="L2371" s="29" t="n"/>
      <c r="M2371" s="25" t="n"/>
      <c r="N2371" s="25" t="n"/>
      <c r="O2371" s="23">
        <f>IF(A2371&amp;B2371&amp;C2371="","",IF(I2371="","Sem vínculo",IF(COUNTIF(oc_chave,I2371)&gt;0,"Vinculada","Previsão não encontrada")))</f>
        <v/>
      </c>
      <c r="P2371" s="39">
        <f>IF(ISNUMBER(H2371),YEAR(H2371),"")</f>
        <v/>
      </c>
      <c r="Q2371" s="23">
        <f>IF(D2371="","",IF(COUNTIF(pl_chave,D2371)&gt;0,"No plano atual","Fora do plano: histórico preservado"))</f>
        <v/>
      </c>
      <c r="R2371" s="23">
        <f>IF(A2371&amp;B2371&amp;C2371="","",IF(A2371="","ERRO: falta ID do registro",IF(COUNTIF(ex_id,A2371)&gt;1,"ERRO: ID do registro duplicado",IF(NOT(ISNUMBER(H2371)),"ERRO: data realizada ausente ou inválida",IF(AND(ISNUMBER(pcmd_emissao),N(H2371)&gt;N(pcmd_emissao)),"Verificar: realizada após a emissão","OK")))))</f>
        <v/>
      </c>
      <c r="S2371" s="53" t="n"/>
    </row>
    <row r="2372">
      <c r="A2372" s="25" t="n"/>
      <c r="B2372" s="29" t="n"/>
      <c r="C2372" s="25" t="n"/>
      <c r="D2372" s="23">
        <f>IF(OR(B2372="",C2372=""),"",B2372&amp;"|"&amp;C2372)</f>
        <v/>
      </c>
      <c r="E2372" s="29" t="n"/>
      <c r="F2372" s="52" t="n"/>
      <c r="G2372" s="49" t="n"/>
      <c r="H2372" s="49" t="n"/>
      <c r="I2372" s="30">
        <f>IF(OR(D2372="",NOT(ISNUMBER(G2372))),"",D2372&amp;"|"&amp;YEAR(G2372)&amp;"-"&amp;RIGHT("0"&amp;MONTH(G2372),2)&amp;"-"&amp;RIGHT("0"&amp;DAY(G2372),2))</f>
        <v/>
      </c>
      <c r="J2372" s="52" t="n"/>
      <c r="K2372" s="25" t="n"/>
      <c r="L2372" s="29" t="n"/>
      <c r="M2372" s="25" t="n"/>
      <c r="N2372" s="25" t="n"/>
      <c r="O2372" s="23">
        <f>IF(A2372&amp;B2372&amp;C2372="","",IF(I2372="","Sem vínculo",IF(COUNTIF(oc_chave,I2372)&gt;0,"Vinculada","Previsão não encontrada")))</f>
        <v/>
      </c>
      <c r="P2372" s="39">
        <f>IF(ISNUMBER(H2372),YEAR(H2372),"")</f>
        <v/>
      </c>
      <c r="Q2372" s="23">
        <f>IF(D2372="","",IF(COUNTIF(pl_chave,D2372)&gt;0,"No plano atual","Fora do plano: histórico preservado"))</f>
        <v/>
      </c>
      <c r="R2372" s="23">
        <f>IF(A2372&amp;B2372&amp;C2372="","",IF(A2372="","ERRO: falta ID do registro",IF(COUNTIF(ex_id,A2372)&gt;1,"ERRO: ID do registro duplicado",IF(NOT(ISNUMBER(H2372)),"ERRO: data realizada ausente ou inválida",IF(AND(ISNUMBER(pcmd_emissao),N(H2372)&gt;N(pcmd_emissao)),"Verificar: realizada após a emissão","OK")))))</f>
        <v/>
      </c>
      <c r="S2372" s="53" t="n"/>
    </row>
    <row r="2373">
      <c r="A2373" s="25" t="n"/>
      <c r="B2373" s="29" t="n"/>
      <c r="C2373" s="25" t="n"/>
      <c r="D2373" s="23">
        <f>IF(OR(B2373="",C2373=""),"",B2373&amp;"|"&amp;C2373)</f>
        <v/>
      </c>
      <c r="E2373" s="29" t="n"/>
      <c r="F2373" s="52" t="n"/>
      <c r="G2373" s="49" t="n"/>
      <c r="H2373" s="49" t="n"/>
      <c r="I2373" s="30">
        <f>IF(OR(D2373="",NOT(ISNUMBER(G2373))),"",D2373&amp;"|"&amp;YEAR(G2373)&amp;"-"&amp;RIGHT("0"&amp;MONTH(G2373),2)&amp;"-"&amp;RIGHT("0"&amp;DAY(G2373),2))</f>
        <v/>
      </c>
      <c r="J2373" s="52" t="n"/>
      <c r="K2373" s="25" t="n"/>
      <c r="L2373" s="29" t="n"/>
      <c r="M2373" s="25" t="n"/>
      <c r="N2373" s="25" t="n"/>
      <c r="O2373" s="23">
        <f>IF(A2373&amp;B2373&amp;C2373="","",IF(I2373="","Sem vínculo",IF(COUNTIF(oc_chave,I2373)&gt;0,"Vinculada","Previsão não encontrada")))</f>
        <v/>
      </c>
      <c r="P2373" s="39">
        <f>IF(ISNUMBER(H2373),YEAR(H2373),"")</f>
        <v/>
      </c>
      <c r="Q2373" s="23">
        <f>IF(D2373="","",IF(COUNTIF(pl_chave,D2373)&gt;0,"No plano atual","Fora do plano: histórico preservado"))</f>
        <v/>
      </c>
      <c r="R2373" s="23">
        <f>IF(A2373&amp;B2373&amp;C2373="","",IF(A2373="","ERRO: falta ID do registro",IF(COUNTIF(ex_id,A2373)&gt;1,"ERRO: ID do registro duplicado",IF(NOT(ISNUMBER(H2373)),"ERRO: data realizada ausente ou inválida",IF(AND(ISNUMBER(pcmd_emissao),N(H2373)&gt;N(pcmd_emissao)),"Verificar: realizada após a emissão","OK")))))</f>
        <v/>
      </c>
      <c r="S2373" s="53" t="n"/>
    </row>
    <row r="2374">
      <c r="A2374" s="25" t="n"/>
      <c r="B2374" s="29" t="n"/>
      <c r="C2374" s="25" t="n"/>
      <c r="D2374" s="23">
        <f>IF(OR(B2374="",C2374=""),"",B2374&amp;"|"&amp;C2374)</f>
        <v/>
      </c>
      <c r="E2374" s="29" t="n"/>
      <c r="F2374" s="52" t="n"/>
      <c r="G2374" s="49" t="n"/>
      <c r="H2374" s="49" t="n"/>
      <c r="I2374" s="30">
        <f>IF(OR(D2374="",NOT(ISNUMBER(G2374))),"",D2374&amp;"|"&amp;YEAR(G2374)&amp;"-"&amp;RIGHT("0"&amp;MONTH(G2374),2)&amp;"-"&amp;RIGHT("0"&amp;DAY(G2374),2))</f>
        <v/>
      </c>
      <c r="J2374" s="52" t="n"/>
      <c r="K2374" s="25" t="n"/>
      <c r="L2374" s="29" t="n"/>
      <c r="M2374" s="25" t="n"/>
      <c r="N2374" s="25" t="n"/>
      <c r="O2374" s="23">
        <f>IF(A2374&amp;B2374&amp;C2374="","",IF(I2374="","Sem vínculo",IF(COUNTIF(oc_chave,I2374)&gt;0,"Vinculada","Previsão não encontrada")))</f>
        <v/>
      </c>
      <c r="P2374" s="39">
        <f>IF(ISNUMBER(H2374),YEAR(H2374),"")</f>
        <v/>
      </c>
      <c r="Q2374" s="23">
        <f>IF(D2374="","",IF(COUNTIF(pl_chave,D2374)&gt;0,"No plano atual","Fora do plano: histórico preservado"))</f>
        <v/>
      </c>
      <c r="R2374" s="23">
        <f>IF(A2374&amp;B2374&amp;C2374="","",IF(A2374="","ERRO: falta ID do registro",IF(COUNTIF(ex_id,A2374)&gt;1,"ERRO: ID do registro duplicado",IF(NOT(ISNUMBER(H2374)),"ERRO: data realizada ausente ou inválida",IF(AND(ISNUMBER(pcmd_emissao),N(H2374)&gt;N(pcmd_emissao)),"Verificar: realizada após a emissão","OK")))))</f>
        <v/>
      </c>
      <c r="S2374" s="53" t="n"/>
    </row>
    <row r="2375">
      <c r="A2375" s="25" t="n"/>
      <c r="B2375" s="29" t="n"/>
      <c r="C2375" s="25" t="n"/>
      <c r="D2375" s="23">
        <f>IF(OR(B2375="",C2375=""),"",B2375&amp;"|"&amp;C2375)</f>
        <v/>
      </c>
      <c r="E2375" s="29" t="n"/>
      <c r="F2375" s="52" t="n"/>
      <c r="G2375" s="49" t="n"/>
      <c r="H2375" s="49" t="n"/>
      <c r="I2375" s="30">
        <f>IF(OR(D2375="",NOT(ISNUMBER(G2375))),"",D2375&amp;"|"&amp;YEAR(G2375)&amp;"-"&amp;RIGHT("0"&amp;MONTH(G2375),2)&amp;"-"&amp;RIGHT("0"&amp;DAY(G2375),2))</f>
        <v/>
      </c>
      <c r="J2375" s="52" t="n"/>
      <c r="K2375" s="25" t="n"/>
      <c r="L2375" s="29" t="n"/>
      <c r="M2375" s="25" t="n"/>
      <c r="N2375" s="25" t="n"/>
      <c r="O2375" s="23">
        <f>IF(A2375&amp;B2375&amp;C2375="","",IF(I2375="","Sem vínculo",IF(COUNTIF(oc_chave,I2375)&gt;0,"Vinculada","Previsão não encontrada")))</f>
        <v/>
      </c>
      <c r="P2375" s="39">
        <f>IF(ISNUMBER(H2375),YEAR(H2375),"")</f>
        <v/>
      </c>
      <c r="Q2375" s="23">
        <f>IF(D2375="","",IF(COUNTIF(pl_chave,D2375)&gt;0,"No plano atual","Fora do plano: histórico preservado"))</f>
        <v/>
      </c>
      <c r="R2375" s="23">
        <f>IF(A2375&amp;B2375&amp;C2375="","",IF(A2375="","ERRO: falta ID do registro",IF(COUNTIF(ex_id,A2375)&gt;1,"ERRO: ID do registro duplicado",IF(NOT(ISNUMBER(H2375)),"ERRO: data realizada ausente ou inválida",IF(AND(ISNUMBER(pcmd_emissao),N(H2375)&gt;N(pcmd_emissao)),"Verificar: realizada após a emissão","OK")))))</f>
        <v/>
      </c>
      <c r="S2375" s="53" t="n"/>
    </row>
    <row r="2376">
      <c r="A2376" s="25" t="n"/>
      <c r="B2376" s="29" t="n"/>
      <c r="C2376" s="25" t="n"/>
      <c r="D2376" s="23">
        <f>IF(OR(B2376="",C2376=""),"",B2376&amp;"|"&amp;C2376)</f>
        <v/>
      </c>
      <c r="E2376" s="29" t="n"/>
      <c r="F2376" s="52" t="n"/>
      <c r="G2376" s="49" t="n"/>
      <c r="H2376" s="49" t="n"/>
      <c r="I2376" s="30">
        <f>IF(OR(D2376="",NOT(ISNUMBER(G2376))),"",D2376&amp;"|"&amp;YEAR(G2376)&amp;"-"&amp;RIGHT("0"&amp;MONTH(G2376),2)&amp;"-"&amp;RIGHT("0"&amp;DAY(G2376),2))</f>
        <v/>
      </c>
      <c r="J2376" s="52" t="n"/>
      <c r="K2376" s="25" t="n"/>
      <c r="L2376" s="29" t="n"/>
      <c r="M2376" s="25" t="n"/>
      <c r="N2376" s="25" t="n"/>
      <c r="O2376" s="23">
        <f>IF(A2376&amp;B2376&amp;C2376="","",IF(I2376="","Sem vínculo",IF(COUNTIF(oc_chave,I2376)&gt;0,"Vinculada","Previsão não encontrada")))</f>
        <v/>
      </c>
      <c r="P2376" s="39">
        <f>IF(ISNUMBER(H2376),YEAR(H2376),"")</f>
        <v/>
      </c>
      <c r="Q2376" s="23">
        <f>IF(D2376="","",IF(COUNTIF(pl_chave,D2376)&gt;0,"No plano atual","Fora do plano: histórico preservado"))</f>
        <v/>
      </c>
      <c r="R2376" s="23">
        <f>IF(A2376&amp;B2376&amp;C2376="","",IF(A2376="","ERRO: falta ID do registro",IF(COUNTIF(ex_id,A2376)&gt;1,"ERRO: ID do registro duplicado",IF(NOT(ISNUMBER(H2376)),"ERRO: data realizada ausente ou inválida",IF(AND(ISNUMBER(pcmd_emissao),N(H2376)&gt;N(pcmd_emissao)),"Verificar: realizada após a emissão","OK")))))</f>
        <v/>
      </c>
      <c r="S2376" s="53" t="n"/>
    </row>
    <row r="2377">
      <c r="A2377" s="25" t="n"/>
      <c r="B2377" s="29" t="n"/>
      <c r="C2377" s="25" t="n"/>
      <c r="D2377" s="23">
        <f>IF(OR(B2377="",C2377=""),"",B2377&amp;"|"&amp;C2377)</f>
        <v/>
      </c>
      <c r="E2377" s="29" t="n"/>
      <c r="F2377" s="52" t="n"/>
      <c r="G2377" s="49" t="n"/>
      <c r="H2377" s="49" t="n"/>
      <c r="I2377" s="30">
        <f>IF(OR(D2377="",NOT(ISNUMBER(G2377))),"",D2377&amp;"|"&amp;YEAR(G2377)&amp;"-"&amp;RIGHT("0"&amp;MONTH(G2377),2)&amp;"-"&amp;RIGHT("0"&amp;DAY(G2377),2))</f>
        <v/>
      </c>
      <c r="J2377" s="52" t="n"/>
      <c r="K2377" s="25" t="n"/>
      <c r="L2377" s="29" t="n"/>
      <c r="M2377" s="25" t="n"/>
      <c r="N2377" s="25" t="n"/>
      <c r="O2377" s="23">
        <f>IF(A2377&amp;B2377&amp;C2377="","",IF(I2377="","Sem vínculo",IF(COUNTIF(oc_chave,I2377)&gt;0,"Vinculada","Previsão não encontrada")))</f>
        <v/>
      </c>
      <c r="P2377" s="39">
        <f>IF(ISNUMBER(H2377),YEAR(H2377),"")</f>
        <v/>
      </c>
      <c r="Q2377" s="23">
        <f>IF(D2377="","",IF(COUNTIF(pl_chave,D2377)&gt;0,"No plano atual","Fora do plano: histórico preservado"))</f>
        <v/>
      </c>
      <c r="R2377" s="23">
        <f>IF(A2377&amp;B2377&amp;C2377="","",IF(A2377="","ERRO: falta ID do registro",IF(COUNTIF(ex_id,A2377)&gt;1,"ERRO: ID do registro duplicado",IF(NOT(ISNUMBER(H2377)),"ERRO: data realizada ausente ou inválida",IF(AND(ISNUMBER(pcmd_emissao),N(H2377)&gt;N(pcmd_emissao)),"Verificar: realizada após a emissão","OK")))))</f>
        <v/>
      </c>
      <c r="S2377" s="53" t="n"/>
    </row>
    <row r="2378">
      <c r="A2378" s="25" t="n"/>
      <c r="B2378" s="29" t="n"/>
      <c r="C2378" s="25" t="n"/>
      <c r="D2378" s="23">
        <f>IF(OR(B2378="",C2378=""),"",B2378&amp;"|"&amp;C2378)</f>
        <v/>
      </c>
      <c r="E2378" s="29" t="n"/>
      <c r="F2378" s="52" t="n"/>
      <c r="G2378" s="49" t="n"/>
      <c r="H2378" s="49" t="n"/>
      <c r="I2378" s="30">
        <f>IF(OR(D2378="",NOT(ISNUMBER(G2378))),"",D2378&amp;"|"&amp;YEAR(G2378)&amp;"-"&amp;RIGHT("0"&amp;MONTH(G2378),2)&amp;"-"&amp;RIGHT("0"&amp;DAY(G2378),2))</f>
        <v/>
      </c>
      <c r="J2378" s="52" t="n"/>
      <c r="K2378" s="25" t="n"/>
      <c r="L2378" s="29" t="n"/>
      <c r="M2378" s="25" t="n"/>
      <c r="N2378" s="25" t="n"/>
      <c r="O2378" s="23">
        <f>IF(A2378&amp;B2378&amp;C2378="","",IF(I2378="","Sem vínculo",IF(COUNTIF(oc_chave,I2378)&gt;0,"Vinculada","Previsão não encontrada")))</f>
        <v/>
      </c>
      <c r="P2378" s="39">
        <f>IF(ISNUMBER(H2378),YEAR(H2378),"")</f>
        <v/>
      </c>
      <c r="Q2378" s="23">
        <f>IF(D2378="","",IF(COUNTIF(pl_chave,D2378)&gt;0,"No plano atual","Fora do plano: histórico preservado"))</f>
        <v/>
      </c>
      <c r="R2378" s="23">
        <f>IF(A2378&amp;B2378&amp;C2378="","",IF(A2378="","ERRO: falta ID do registro",IF(COUNTIF(ex_id,A2378)&gt;1,"ERRO: ID do registro duplicado",IF(NOT(ISNUMBER(H2378)),"ERRO: data realizada ausente ou inválida",IF(AND(ISNUMBER(pcmd_emissao),N(H2378)&gt;N(pcmd_emissao)),"Verificar: realizada após a emissão","OK")))))</f>
        <v/>
      </c>
      <c r="S2378" s="53" t="n"/>
    </row>
    <row r="2379">
      <c r="A2379" s="25" t="n"/>
      <c r="B2379" s="29" t="n"/>
      <c r="C2379" s="25" t="n"/>
      <c r="D2379" s="23">
        <f>IF(OR(B2379="",C2379=""),"",B2379&amp;"|"&amp;C2379)</f>
        <v/>
      </c>
      <c r="E2379" s="29" t="n"/>
      <c r="F2379" s="52" t="n"/>
      <c r="G2379" s="49" t="n"/>
      <c r="H2379" s="49" t="n"/>
      <c r="I2379" s="30">
        <f>IF(OR(D2379="",NOT(ISNUMBER(G2379))),"",D2379&amp;"|"&amp;YEAR(G2379)&amp;"-"&amp;RIGHT("0"&amp;MONTH(G2379),2)&amp;"-"&amp;RIGHT("0"&amp;DAY(G2379),2))</f>
        <v/>
      </c>
      <c r="J2379" s="52" t="n"/>
      <c r="K2379" s="25" t="n"/>
      <c r="L2379" s="29" t="n"/>
      <c r="M2379" s="25" t="n"/>
      <c r="N2379" s="25" t="n"/>
      <c r="O2379" s="23">
        <f>IF(A2379&amp;B2379&amp;C2379="","",IF(I2379="","Sem vínculo",IF(COUNTIF(oc_chave,I2379)&gt;0,"Vinculada","Previsão não encontrada")))</f>
        <v/>
      </c>
      <c r="P2379" s="39">
        <f>IF(ISNUMBER(H2379),YEAR(H2379),"")</f>
        <v/>
      </c>
      <c r="Q2379" s="23">
        <f>IF(D2379="","",IF(COUNTIF(pl_chave,D2379)&gt;0,"No plano atual","Fora do plano: histórico preservado"))</f>
        <v/>
      </c>
      <c r="R2379" s="23">
        <f>IF(A2379&amp;B2379&amp;C2379="","",IF(A2379="","ERRO: falta ID do registro",IF(COUNTIF(ex_id,A2379)&gt;1,"ERRO: ID do registro duplicado",IF(NOT(ISNUMBER(H2379)),"ERRO: data realizada ausente ou inválida",IF(AND(ISNUMBER(pcmd_emissao),N(H2379)&gt;N(pcmd_emissao)),"Verificar: realizada após a emissão","OK")))))</f>
        <v/>
      </c>
      <c r="S2379" s="53" t="n"/>
    </row>
    <row r="2380">
      <c r="A2380" s="25" t="n"/>
      <c r="B2380" s="29" t="n"/>
      <c r="C2380" s="25" t="n"/>
      <c r="D2380" s="23">
        <f>IF(OR(B2380="",C2380=""),"",B2380&amp;"|"&amp;C2380)</f>
        <v/>
      </c>
      <c r="E2380" s="29" t="n"/>
      <c r="F2380" s="52" t="n"/>
      <c r="G2380" s="49" t="n"/>
      <c r="H2380" s="49" t="n"/>
      <c r="I2380" s="30">
        <f>IF(OR(D2380="",NOT(ISNUMBER(G2380))),"",D2380&amp;"|"&amp;YEAR(G2380)&amp;"-"&amp;RIGHT("0"&amp;MONTH(G2380),2)&amp;"-"&amp;RIGHT("0"&amp;DAY(G2380),2))</f>
        <v/>
      </c>
      <c r="J2380" s="52" t="n"/>
      <c r="K2380" s="25" t="n"/>
      <c r="L2380" s="29" t="n"/>
      <c r="M2380" s="25" t="n"/>
      <c r="N2380" s="25" t="n"/>
      <c r="O2380" s="23">
        <f>IF(A2380&amp;B2380&amp;C2380="","",IF(I2380="","Sem vínculo",IF(COUNTIF(oc_chave,I2380)&gt;0,"Vinculada","Previsão não encontrada")))</f>
        <v/>
      </c>
      <c r="P2380" s="39">
        <f>IF(ISNUMBER(H2380),YEAR(H2380),"")</f>
        <v/>
      </c>
      <c r="Q2380" s="23">
        <f>IF(D2380="","",IF(COUNTIF(pl_chave,D2380)&gt;0,"No plano atual","Fora do plano: histórico preservado"))</f>
        <v/>
      </c>
      <c r="R2380" s="23">
        <f>IF(A2380&amp;B2380&amp;C2380="","",IF(A2380="","ERRO: falta ID do registro",IF(COUNTIF(ex_id,A2380)&gt;1,"ERRO: ID do registro duplicado",IF(NOT(ISNUMBER(H2380)),"ERRO: data realizada ausente ou inválida",IF(AND(ISNUMBER(pcmd_emissao),N(H2380)&gt;N(pcmd_emissao)),"Verificar: realizada após a emissão","OK")))))</f>
        <v/>
      </c>
      <c r="S2380" s="53" t="n"/>
    </row>
    <row r="2381">
      <c r="A2381" s="25" t="n"/>
      <c r="B2381" s="29" t="n"/>
      <c r="C2381" s="25" t="n"/>
      <c r="D2381" s="23">
        <f>IF(OR(B2381="",C2381=""),"",B2381&amp;"|"&amp;C2381)</f>
        <v/>
      </c>
      <c r="E2381" s="29" t="n"/>
      <c r="F2381" s="52" t="n"/>
      <c r="G2381" s="49" t="n"/>
      <c r="H2381" s="49" t="n"/>
      <c r="I2381" s="30">
        <f>IF(OR(D2381="",NOT(ISNUMBER(G2381))),"",D2381&amp;"|"&amp;YEAR(G2381)&amp;"-"&amp;RIGHT("0"&amp;MONTH(G2381),2)&amp;"-"&amp;RIGHT("0"&amp;DAY(G2381),2))</f>
        <v/>
      </c>
      <c r="J2381" s="52" t="n"/>
      <c r="K2381" s="25" t="n"/>
      <c r="L2381" s="29" t="n"/>
      <c r="M2381" s="25" t="n"/>
      <c r="N2381" s="25" t="n"/>
      <c r="O2381" s="23">
        <f>IF(A2381&amp;B2381&amp;C2381="","",IF(I2381="","Sem vínculo",IF(COUNTIF(oc_chave,I2381)&gt;0,"Vinculada","Previsão não encontrada")))</f>
        <v/>
      </c>
      <c r="P2381" s="39">
        <f>IF(ISNUMBER(H2381),YEAR(H2381),"")</f>
        <v/>
      </c>
      <c r="Q2381" s="23">
        <f>IF(D2381="","",IF(COUNTIF(pl_chave,D2381)&gt;0,"No plano atual","Fora do plano: histórico preservado"))</f>
        <v/>
      </c>
      <c r="R2381" s="23">
        <f>IF(A2381&amp;B2381&amp;C2381="","",IF(A2381="","ERRO: falta ID do registro",IF(COUNTIF(ex_id,A2381)&gt;1,"ERRO: ID do registro duplicado",IF(NOT(ISNUMBER(H2381)),"ERRO: data realizada ausente ou inválida",IF(AND(ISNUMBER(pcmd_emissao),N(H2381)&gt;N(pcmd_emissao)),"Verificar: realizada após a emissão","OK")))))</f>
        <v/>
      </c>
      <c r="S2381" s="53" t="n"/>
    </row>
    <row r="2382">
      <c r="A2382" s="25" t="n"/>
      <c r="B2382" s="29" t="n"/>
      <c r="C2382" s="25" t="n"/>
      <c r="D2382" s="23">
        <f>IF(OR(B2382="",C2382=""),"",B2382&amp;"|"&amp;C2382)</f>
        <v/>
      </c>
      <c r="E2382" s="29" t="n"/>
      <c r="F2382" s="52" t="n"/>
      <c r="G2382" s="49" t="n"/>
      <c r="H2382" s="49" t="n"/>
      <c r="I2382" s="30">
        <f>IF(OR(D2382="",NOT(ISNUMBER(G2382))),"",D2382&amp;"|"&amp;YEAR(G2382)&amp;"-"&amp;RIGHT("0"&amp;MONTH(G2382),2)&amp;"-"&amp;RIGHT("0"&amp;DAY(G2382),2))</f>
        <v/>
      </c>
      <c r="J2382" s="52" t="n"/>
      <c r="K2382" s="25" t="n"/>
      <c r="L2382" s="29" t="n"/>
      <c r="M2382" s="25" t="n"/>
      <c r="N2382" s="25" t="n"/>
      <c r="O2382" s="23">
        <f>IF(A2382&amp;B2382&amp;C2382="","",IF(I2382="","Sem vínculo",IF(COUNTIF(oc_chave,I2382)&gt;0,"Vinculada","Previsão não encontrada")))</f>
        <v/>
      </c>
      <c r="P2382" s="39">
        <f>IF(ISNUMBER(H2382),YEAR(H2382),"")</f>
        <v/>
      </c>
      <c r="Q2382" s="23">
        <f>IF(D2382="","",IF(COUNTIF(pl_chave,D2382)&gt;0,"No plano atual","Fora do plano: histórico preservado"))</f>
        <v/>
      </c>
      <c r="R2382" s="23">
        <f>IF(A2382&amp;B2382&amp;C2382="","",IF(A2382="","ERRO: falta ID do registro",IF(COUNTIF(ex_id,A2382)&gt;1,"ERRO: ID do registro duplicado",IF(NOT(ISNUMBER(H2382)),"ERRO: data realizada ausente ou inválida",IF(AND(ISNUMBER(pcmd_emissao),N(H2382)&gt;N(pcmd_emissao)),"Verificar: realizada após a emissão","OK")))))</f>
        <v/>
      </c>
      <c r="S2382" s="53" t="n"/>
    </row>
    <row r="2383">
      <c r="A2383" s="25" t="n"/>
      <c r="B2383" s="29" t="n"/>
      <c r="C2383" s="25" t="n"/>
      <c r="D2383" s="23">
        <f>IF(OR(B2383="",C2383=""),"",B2383&amp;"|"&amp;C2383)</f>
        <v/>
      </c>
      <c r="E2383" s="29" t="n"/>
      <c r="F2383" s="52" t="n"/>
      <c r="G2383" s="49" t="n"/>
      <c r="H2383" s="49" t="n"/>
      <c r="I2383" s="30">
        <f>IF(OR(D2383="",NOT(ISNUMBER(G2383))),"",D2383&amp;"|"&amp;YEAR(G2383)&amp;"-"&amp;RIGHT("0"&amp;MONTH(G2383),2)&amp;"-"&amp;RIGHT("0"&amp;DAY(G2383),2))</f>
        <v/>
      </c>
      <c r="J2383" s="52" t="n"/>
      <c r="K2383" s="25" t="n"/>
      <c r="L2383" s="29" t="n"/>
      <c r="M2383" s="25" t="n"/>
      <c r="N2383" s="25" t="n"/>
      <c r="O2383" s="23">
        <f>IF(A2383&amp;B2383&amp;C2383="","",IF(I2383="","Sem vínculo",IF(COUNTIF(oc_chave,I2383)&gt;0,"Vinculada","Previsão não encontrada")))</f>
        <v/>
      </c>
      <c r="P2383" s="39">
        <f>IF(ISNUMBER(H2383),YEAR(H2383),"")</f>
        <v/>
      </c>
      <c r="Q2383" s="23">
        <f>IF(D2383="","",IF(COUNTIF(pl_chave,D2383)&gt;0,"No plano atual","Fora do plano: histórico preservado"))</f>
        <v/>
      </c>
      <c r="R2383" s="23">
        <f>IF(A2383&amp;B2383&amp;C2383="","",IF(A2383="","ERRO: falta ID do registro",IF(COUNTIF(ex_id,A2383)&gt;1,"ERRO: ID do registro duplicado",IF(NOT(ISNUMBER(H2383)),"ERRO: data realizada ausente ou inválida",IF(AND(ISNUMBER(pcmd_emissao),N(H2383)&gt;N(pcmd_emissao)),"Verificar: realizada após a emissão","OK")))))</f>
        <v/>
      </c>
      <c r="S2383" s="53" t="n"/>
    </row>
    <row r="2384">
      <c r="A2384" s="25" t="n"/>
      <c r="B2384" s="29" t="n"/>
      <c r="C2384" s="25" t="n"/>
      <c r="D2384" s="23">
        <f>IF(OR(B2384="",C2384=""),"",B2384&amp;"|"&amp;C2384)</f>
        <v/>
      </c>
      <c r="E2384" s="29" t="n"/>
      <c r="F2384" s="52" t="n"/>
      <c r="G2384" s="49" t="n"/>
      <c r="H2384" s="49" t="n"/>
      <c r="I2384" s="30">
        <f>IF(OR(D2384="",NOT(ISNUMBER(G2384))),"",D2384&amp;"|"&amp;YEAR(G2384)&amp;"-"&amp;RIGHT("0"&amp;MONTH(G2384),2)&amp;"-"&amp;RIGHT("0"&amp;DAY(G2384),2))</f>
        <v/>
      </c>
      <c r="J2384" s="52" t="n"/>
      <c r="K2384" s="25" t="n"/>
      <c r="L2384" s="29" t="n"/>
      <c r="M2384" s="25" t="n"/>
      <c r="N2384" s="25" t="n"/>
      <c r="O2384" s="23">
        <f>IF(A2384&amp;B2384&amp;C2384="","",IF(I2384="","Sem vínculo",IF(COUNTIF(oc_chave,I2384)&gt;0,"Vinculada","Previsão não encontrada")))</f>
        <v/>
      </c>
      <c r="P2384" s="39">
        <f>IF(ISNUMBER(H2384),YEAR(H2384),"")</f>
        <v/>
      </c>
      <c r="Q2384" s="23">
        <f>IF(D2384="","",IF(COUNTIF(pl_chave,D2384)&gt;0,"No plano atual","Fora do plano: histórico preservado"))</f>
        <v/>
      </c>
      <c r="R2384" s="23">
        <f>IF(A2384&amp;B2384&amp;C2384="","",IF(A2384="","ERRO: falta ID do registro",IF(COUNTIF(ex_id,A2384)&gt;1,"ERRO: ID do registro duplicado",IF(NOT(ISNUMBER(H2384)),"ERRO: data realizada ausente ou inválida",IF(AND(ISNUMBER(pcmd_emissao),N(H2384)&gt;N(pcmd_emissao)),"Verificar: realizada após a emissão","OK")))))</f>
        <v/>
      </c>
      <c r="S2384" s="53" t="n"/>
    </row>
    <row r="2385">
      <c r="A2385" s="25" t="n"/>
      <c r="B2385" s="29" t="n"/>
      <c r="C2385" s="25" t="n"/>
      <c r="D2385" s="23">
        <f>IF(OR(B2385="",C2385=""),"",B2385&amp;"|"&amp;C2385)</f>
        <v/>
      </c>
      <c r="E2385" s="29" t="n"/>
      <c r="F2385" s="52" t="n"/>
      <c r="G2385" s="49" t="n"/>
      <c r="H2385" s="49" t="n"/>
      <c r="I2385" s="30">
        <f>IF(OR(D2385="",NOT(ISNUMBER(G2385))),"",D2385&amp;"|"&amp;YEAR(G2385)&amp;"-"&amp;RIGHT("0"&amp;MONTH(G2385),2)&amp;"-"&amp;RIGHT("0"&amp;DAY(G2385),2))</f>
        <v/>
      </c>
      <c r="J2385" s="52" t="n"/>
      <c r="K2385" s="25" t="n"/>
      <c r="L2385" s="29" t="n"/>
      <c r="M2385" s="25" t="n"/>
      <c r="N2385" s="25" t="n"/>
      <c r="O2385" s="23">
        <f>IF(A2385&amp;B2385&amp;C2385="","",IF(I2385="","Sem vínculo",IF(COUNTIF(oc_chave,I2385)&gt;0,"Vinculada","Previsão não encontrada")))</f>
        <v/>
      </c>
      <c r="P2385" s="39">
        <f>IF(ISNUMBER(H2385),YEAR(H2385),"")</f>
        <v/>
      </c>
      <c r="Q2385" s="23">
        <f>IF(D2385="","",IF(COUNTIF(pl_chave,D2385)&gt;0,"No plano atual","Fora do plano: histórico preservado"))</f>
        <v/>
      </c>
      <c r="R2385" s="23">
        <f>IF(A2385&amp;B2385&amp;C2385="","",IF(A2385="","ERRO: falta ID do registro",IF(COUNTIF(ex_id,A2385)&gt;1,"ERRO: ID do registro duplicado",IF(NOT(ISNUMBER(H2385)),"ERRO: data realizada ausente ou inválida",IF(AND(ISNUMBER(pcmd_emissao),N(H2385)&gt;N(pcmd_emissao)),"Verificar: realizada após a emissão","OK")))))</f>
        <v/>
      </c>
      <c r="S2385" s="53" t="n"/>
    </row>
    <row r="2386">
      <c r="A2386" s="25" t="n"/>
      <c r="B2386" s="29" t="n"/>
      <c r="C2386" s="25" t="n"/>
      <c r="D2386" s="23">
        <f>IF(OR(B2386="",C2386=""),"",B2386&amp;"|"&amp;C2386)</f>
        <v/>
      </c>
      <c r="E2386" s="29" t="n"/>
      <c r="F2386" s="52" t="n"/>
      <c r="G2386" s="49" t="n"/>
      <c r="H2386" s="49" t="n"/>
      <c r="I2386" s="30">
        <f>IF(OR(D2386="",NOT(ISNUMBER(G2386))),"",D2386&amp;"|"&amp;YEAR(G2386)&amp;"-"&amp;RIGHT("0"&amp;MONTH(G2386),2)&amp;"-"&amp;RIGHT("0"&amp;DAY(G2386),2))</f>
        <v/>
      </c>
      <c r="J2386" s="52" t="n"/>
      <c r="K2386" s="25" t="n"/>
      <c r="L2386" s="29" t="n"/>
      <c r="M2386" s="25" t="n"/>
      <c r="N2386" s="25" t="n"/>
      <c r="O2386" s="23">
        <f>IF(A2386&amp;B2386&amp;C2386="","",IF(I2386="","Sem vínculo",IF(COUNTIF(oc_chave,I2386)&gt;0,"Vinculada","Previsão não encontrada")))</f>
        <v/>
      </c>
      <c r="P2386" s="39">
        <f>IF(ISNUMBER(H2386),YEAR(H2386),"")</f>
        <v/>
      </c>
      <c r="Q2386" s="23">
        <f>IF(D2386="","",IF(COUNTIF(pl_chave,D2386)&gt;0,"No plano atual","Fora do plano: histórico preservado"))</f>
        <v/>
      </c>
      <c r="R2386" s="23">
        <f>IF(A2386&amp;B2386&amp;C2386="","",IF(A2386="","ERRO: falta ID do registro",IF(COUNTIF(ex_id,A2386)&gt;1,"ERRO: ID do registro duplicado",IF(NOT(ISNUMBER(H2386)),"ERRO: data realizada ausente ou inválida",IF(AND(ISNUMBER(pcmd_emissao),N(H2386)&gt;N(pcmd_emissao)),"Verificar: realizada após a emissão","OK")))))</f>
        <v/>
      </c>
      <c r="S2386" s="53" t="n"/>
    </row>
    <row r="2387">
      <c r="A2387" s="25" t="n"/>
      <c r="B2387" s="29" t="n"/>
      <c r="C2387" s="25" t="n"/>
      <c r="D2387" s="23">
        <f>IF(OR(B2387="",C2387=""),"",B2387&amp;"|"&amp;C2387)</f>
        <v/>
      </c>
      <c r="E2387" s="29" t="n"/>
      <c r="F2387" s="52" t="n"/>
      <c r="G2387" s="49" t="n"/>
      <c r="H2387" s="49" t="n"/>
      <c r="I2387" s="30">
        <f>IF(OR(D2387="",NOT(ISNUMBER(G2387))),"",D2387&amp;"|"&amp;YEAR(G2387)&amp;"-"&amp;RIGHT("0"&amp;MONTH(G2387),2)&amp;"-"&amp;RIGHT("0"&amp;DAY(G2387),2))</f>
        <v/>
      </c>
      <c r="J2387" s="52" t="n"/>
      <c r="K2387" s="25" t="n"/>
      <c r="L2387" s="29" t="n"/>
      <c r="M2387" s="25" t="n"/>
      <c r="N2387" s="25" t="n"/>
      <c r="O2387" s="23">
        <f>IF(A2387&amp;B2387&amp;C2387="","",IF(I2387="","Sem vínculo",IF(COUNTIF(oc_chave,I2387)&gt;0,"Vinculada","Previsão não encontrada")))</f>
        <v/>
      </c>
      <c r="P2387" s="39">
        <f>IF(ISNUMBER(H2387),YEAR(H2387),"")</f>
        <v/>
      </c>
      <c r="Q2387" s="23">
        <f>IF(D2387="","",IF(COUNTIF(pl_chave,D2387)&gt;0,"No plano atual","Fora do plano: histórico preservado"))</f>
        <v/>
      </c>
      <c r="R2387" s="23">
        <f>IF(A2387&amp;B2387&amp;C2387="","",IF(A2387="","ERRO: falta ID do registro",IF(COUNTIF(ex_id,A2387)&gt;1,"ERRO: ID do registro duplicado",IF(NOT(ISNUMBER(H2387)),"ERRO: data realizada ausente ou inválida",IF(AND(ISNUMBER(pcmd_emissao),N(H2387)&gt;N(pcmd_emissao)),"Verificar: realizada após a emissão","OK")))))</f>
        <v/>
      </c>
      <c r="S2387" s="53" t="n"/>
    </row>
    <row r="2388">
      <c r="A2388" s="25" t="n"/>
      <c r="B2388" s="29" t="n"/>
      <c r="C2388" s="25" t="n"/>
      <c r="D2388" s="23">
        <f>IF(OR(B2388="",C2388=""),"",B2388&amp;"|"&amp;C2388)</f>
        <v/>
      </c>
      <c r="E2388" s="29" t="n"/>
      <c r="F2388" s="52" t="n"/>
      <c r="G2388" s="49" t="n"/>
      <c r="H2388" s="49" t="n"/>
      <c r="I2388" s="30">
        <f>IF(OR(D2388="",NOT(ISNUMBER(G2388))),"",D2388&amp;"|"&amp;YEAR(G2388)&amp;"-"&amp;RIGHT("0"&amp;MONTH(G2388),2)&amp;"-"&amp;RIGHT("0"&amp;DAY(G2388),2))</f>
        <v/>
      </c>
      <c r="J2388" s="52" t="n"/>
      <c r="K2388" s="25" t="n"/>
      <c r="L2388" s="29" t="n"/>
      <c r="M2388" s="25" t="n"/>
      <c r="N2388" s="25" t="n"/>
      <c r="O2388" s="23">
        <f>IF(A2388&amp;B2388&amp;C2388="","",IF(I2388="","Sem vínculo",IF(COUNTIF(oc_chave,I2388)&gt;0,"Vinculada","Previsão não encontrada")))</f>
        <v/>
      </c>
      <c r="P2388" s="39">
        <f>IF(ISNUMBER(H2388),YEAR(H2388),"")</f>
        <v/>
      </c>
      <c r="Q2388" s="23">
        <f>IF(D2388="","",IF(COUNTIF(pl_chave,D2388)&gt;0,"No plano atual","Fora do plano: histórico preservado"))</f>
        <v/>
      </c>
      <c r="R2388" s="23">
        <f>IF(A2388&amp;B2388&amp;C2388="","",IF(A2388="","ERRO: falta ID do registro",IF(COUNTIF(ex_id,A2388)&gt;1,"ERRO: ID do registro duplicado",IF(NOT(ISNUMBER(H2388)),"ERRO: data realizada ausente ou inválida",IF(AND(ISNUMBER(pcmd_emissao),N(H2388)&gt;N(pcmd_emissao)),"Verificar: realizada após a emissão","OK")))))</f>
        <v/>
      </c>
      <c r="S2388" s="53" t="n"/>
    </row>
    <row r="2389">
      <c r="A2389" s="25" t="n"/>
      <c r="B2389" s="29" t="n"/>
      <c r="C2389" s="25" t="n"/>
      <c r="D2389" s="23">
        <f>IF(OR(B2389="",C2389=""),"",B2389&amp;"|"&amp;C2389)</f>
        <v/>
      </c>
      <c r="E2389" s="29" t="n"/>
      <c r="F2389" s="52" t="n"/>
      <c r="G2389" s="49" t="n"/>
      <c r="H2389" s="49" t="n"/>
      <c r="I2389" s="30">
        <f>IF(OR(D2389="",NOT(ISNUMBER(G2389))),"",D2389&amp;"|"&amp;YEAR(G2389)&amp;"-"&amp;RIGHT("0"&amp;MONTH(G2389),2)&amp;"-"&amp;RIGHT("0"&amp;DAY(G2389),2))</f>
        <v/>
      </c>
      <c r="J2389" s="52" t="n"/>
      <c r="K2389" s="25" t="n"/>
      <c r="L2389" s="29" t="n"/>
      <c r="M2389" s="25" t="n"/>
      <c r="N2389" s="25" t="n"/>
      <c r="O2389" s="23">
        <f>IF(A2389&amp;B2389&amp;C2389="","",IF(I2389="","Sem vínculo",IF(COUNTIF(oc_chave,I2389)&gt;0,"Vinculada","Previsão não encontrada")))</f>
        <v/>
      </c>
      <c r="P2389" s="39">
        <f>IF(ISNUMBER(H2389),YEAR(H2389),"")</f>
        <v/>
      </c>
      <c r="Q2389" s="23">
        <f>IF(D2389="","",IF(COUNTIF(pl_chave,D2389)&gt;0,"No plano atual","Fora do plano: histórico preservado"))</f>
        <v/>
      </c>
      <c r="R2389" s="23">
        <f>IF(A2389&amp;B2389&amp;C2389="","",IF(A2389="","ERRO: falta ID do registro",IF(COUNTIF(ex_id,A2389)&gt;1,"ERRO: ID do registro duplicado",IF(NOT(ISNUMBER(H2389)),"ERRO: data realizada ausente ou inválida",IF(AND(ISNUMBER(pcmd_emissao),N(H2389)&gt;N(pcmd_emissao)),"Verificar: realizada após a emissão","OK")))))</f>
        <v/>
      </c>
      <c r="S2389" s="53" t="n"/>
    </row>
    <row r="2390">
      <c r="A2390" s="25" t="n"/>
      <c r="B2390" s="29" t="n"/>
      <c r="C2390" s="25" t="n"/>
      <c r="D2390" s="23">
        <f>IF(OR(B2390="",C2390=""),"",B2390&amp;"|"&amp;C2390)</f>
        <v/>
      </c>
      <c r="E2390" s="29" t="n"/>
      <c r="F2390" s="52" t="n"/>
      <c r="G2390" s="49" t="n"/>
      <c r="H2390" s="49" t="n"/>
      <c r="I2390" s="30">
        <f>IF(OR(D2390="",NOT(ISNUMBER(G2390))),"",D2390&amp;"|"&amp;YEAR(G2390)&amp;"-"&amp;RIGHT("0"&amp;MONTH(G2390),2)&amp;"-"&amp;RIGHT("0"&amp;DAY(G2390),2))</f>
        <v/>
      </c>
      <c r="J2390" s="52" t="n"/>
      <c r="K2390" s="25" t="n"/>
      <c r="L2390" s="29" t="n"/>
      <c r="M2390" s="25" t="n"/>
      <c r="N2390" s="25" t="n"/>
      <c r="O2390" s="23">
        <f>IF(A2390&amp;B2390&amp;C2390="","",IF(I2390="","Sem vínculo",IF(COUNTIF(oc_chave,I2390)&gt;0,"Vinculada","Previsão não encontrada")))</f>
        <v/>
      </c>
      <c r="P2390" s="39">
        <f>IF(ISNUMBER(H2390),YEAR(H2390),"")</f>
        <v/>
      </c>
      <c r="Q2390" s="23">
        <f>IF(D2390="","",IF(COUNTIF(pl_chave,D2390)&gt;0,"No plano atual","Fora do plano: histórico preservado"))</f>
        <v/>
      </c>
      <c r="R2390" s="23">
        <f>IF(A2390&amp;B2390&amp;C2390="","",IF(A2390="","ERRO: falta ID do registro",IF(COUNTIF(ex_id,A2390)&gt;1,"ERRO: ID do registro duplicado",IF(NOT(ISNUMBER(H2390)),"ERRO: data realizada ausente ou inválida",IF(AND(ISNUMBER(pcmd_emissao),N(H2390)&gt;N(pcmd_emissao)),"Verificar: realizada após a emissão","OK")))))</f>
        <v/>
      </c>
      <c r="S2390" s="53" t="n"/>
    </row>
    <row r="2391">
      <c r="A2391" s="25" t="n"/>
      <c r="B2391" s="29" t="n"/>
      <c r="C2391" s="25" t="n"/>
      <c r="D2391" s="23">
        <f>IF(OR(B2391="",C2391=""),"",B2391&amp;"|"&amp;C2391)</f>
        <v/>
      </c>
      <c r="E2391" s="29" t="n"/>
      <c r="F2391" s="52" t="n"/>
      <c r="G2391" s="49" t="n"/>
      <c r="H2391" s="49" t="n"/>
      <c r="I2391" s="30">
        <f>IF(OR(D2391="",NOT(ISNUMBER(G2391))),"",D2391&amp;"|"&amp;YEAR(G2391)&amp;"-"&amp;RIGHT("0"&amp;MONTH(G2391),2)&amp;"-"&amp;RIGHT("0"&amp;DAY(G2391),2))</f>
        <v/>
      </c>
      <c r="J2391" s="52" t="n"/>
      <c r="K2391" s="25" t="n"/>
      <c r="L2391" s="29" t="n"/>
      <c r="M2391" s="25" t="n"/>
      <c r="N2391" s="25" t="n"/>
      <c r="O2391" s="23">
        <f>IF(A2391&amp;B2391&amp;C2391="","",IF(I2391="","Sem vínculo",IF(COUNTIF(oc_chave,I2391)&gt;0,"Vinculada","Previsão não encontrada")))</f>
        <v/>
      </c>
      <c r="P2391" s="39">
        <f>IF(ISNUMBER(H2391),YEAR(H2391),"")</f>
        <v/>
      </c>
      <c r="Q2391" s="23">
        <f>IF(D2391="","",IF(COUNTIF(pl_chave,D2391)&gt;0,"No plano atual","Fora do plano: histórico preservado"))</f>
        <v/>
      </c>
      <c r="R2391" s="23">
        <f>IF(A2391&amp;B2391&amp;C2391="","",IF(A2391="","ERRO: falta ID do registro",IF(COUNTIF(ex_id,A2391)&gt;1,"ERRO: ID do registro duplicado",IF(NOT(ISNUMBER(H2391)),"ERRO: data realizada ausente ou inválida",IF(AND(ISNUMBER(pcmd_emissao),N(H2391)&gt;N(pcmd_emissao)),"Verificar: realizada após a emissão","OK")))))</f>
        <v/>
      </c>
      <c r="S2391" s="53" t="n"/>
    </row>
    <row r="2392">
      <c r="A2392" s="25" t="n"/>
      <c r="B2392" s="29" t="n"/>
      <c r="C2392" s="25" t="n"/>
      <c r="D2392" s="23">
        <f>IF(OR(B2392="",C2392=""),"",B2392&amp;"|"&amp;C2392)</f>
        <v/>
      </c>
      <c r="E2392" s="29" t="n"/>
      <c r="F2392" s="52" t="n"/>
      <c r="G2392" s="49" t="n"/>
      <c r="H2392" s="49" t="n"/>
      <c r="I2392" s="30">
        <f>IF(OR(D2392="",NOT(ISNUMBER(G2392))),"",D2392&amp;"|"&amp;YEAR(G2392)&amp;"-"&amp;RIGHT("0"&amp;MONTH(G2392),2)&amp;"-"&amp;RIGHT("0"&amp;DAY(G2392),2))</f>
        <v/>
      </c>
      <c r="J2392" s="52" t="n"/>
      <c r="K2392" s="25" t="n"/>
      <c r="L2392" s="29" t="n"/>
      <c r="M2392" s="25" t="n"/>
      <c r="N2392" s="25" t="n"/>
      <c r="O2392" s="23">
        <f>IF(A2392&amp;B2392&amp;C2392="","",IF(I2392="","Sem vínculo",IF(COUNTIF(oc_chave,I2392)&gt;0,"Vinculada","Previsão não encontrada")))</f>
        <v/>
      </c>
      <c r="P2392" s="39">
        <f>IF(ISNUMBER(H2392),YEAR(H2392),"")</f>
        <v/>
      </c>
      <c r="Q2392" s="23">
        <f>IF(D2392="","",IF(COUNTIF(pl_chave,D2392)&gt;0,"No plano atual","Fora do plano: histórico preservado"))</f>
        <v/>
      </c>
      <c r="R2392" s="23">
        <f>IF(A2392&amp;B2392&amp;C2392="","",IF(A2392="","ERRO: falta ID do registro",IF(COUNTIF(ex_id,A2392)&gt;1,"ERRO: ID do registro duplicado",IF(NOT(ISNUMBER(H2392)),"ERRO: data realizada ausente ou inválida",IF(AND(ISNUMBER(pcmd_emissao),N(H2392)&gt;N(pcmd_emissao)),"Verificar: realizada após a emissão","OK")))))</f>
        <v/>
      </c>
      <c r="S2392" s="53" t="n"/>
    </row>
    <row r="2393">
      <c r="A2393" s="25" t="n"/>
      <c r="B2393" s="29" t="n"/>
      <c r="C2393" s="25" t="n"/>
      <c r="D2393" s="23">
        <f>IF(OR(B2393="",C2393=""),"",B2393&amp;"|"&amp;C2393)</f>
        <v/>
      </c>
      <c r="E2393" s="29" t="n"/>
      <c r="F2393" s="52" t="n"/>
      <c r="G2393" s="49" t="n"/>
      <c r="H2393" s="49" t="n"/>
      <c r="I2393" s="30">
        <f>IF(OR(D2393="",NOT(ISNUMBER(G2393))),"",D2393&amp;"|"&amp;YEAR(G2393)&amp;"-"&amp;RIGHT("0"&amp;MONTH(G2393),2)&amp;"-"&amp;RIGHT("0"&amp;DAY(G2393),2))</f>
        <v/>
      </c>
      <c r="J2393" s="52" t="n"/>
      <c r="K2393" s="25" t="n"/>
      <c r="L2393" s="29" t="n"/>
      <c r="M2393" s="25" t="n"/>
      <c r="N2393" s="25" t="n"/>
      <c r="O2393" s="23">
        <f>IF(A2393&amp;B2393&amp;C2393="","",IF(I2393="","Sem vínculo",IF(COUNTIF(oc_chave,I2393)&gt;0,"Vinculada","Previsão não encontrada")))</f>
        <v/>
      </c>
      <c r="P2393" s="39">
        <f>IF(ISNUMBER(H2393),YEAR(H2393),"")</f>
        <v/>
      </c>
      <c r="Q2393" s="23">
        <f>IF(D2393="","",IF(COUNTIF(pl_chave,D2393)&gt;0,"No plano atual","Fora do plano: histórico preservado"))</f>
        <v/>
      </c>
      <c r="R2393" s="23">
        <f>IF(A2393&amp;B2393&amp;C2393="","",IF(A2393="","ERRO: falta ID do registro",IF(COUNTIF(ex_id,A2393)&gt;1,"ERRO: ID do registro duplicado",IF(NOT(ISNUMBER(H2393)),"ERRO: data realizada ausente ou inválida",IF(AND(ISNUMBER(pcmd_emissao),N(H2393)&gt;N(pcmd_emissao)),"Verificar: realizada após a emissão","OK")))))</f>
        <v/>
      </c>
      <c r="S2393" s="53" t="n"/>
    </row>
    <row r="2394">
      <c r="A2394" s="25" t="n"/>
      <c r="B2394" s="29" t="n"/>
      <c r="C2394" s="25" t="n"/>
      <c r="D2394" s="23">
        <f>IF(OR(B2394="",C2394=""),"",B2394&amp;"|"&amp;C2394)</f>
        <v/>
      </c>
      <c r="E2394" s="29" t="n"/>
      <c r="F2394" s="52" t="n"/>
      <c r="G2394" s="49" t="n"/>
      <c r="H2394" s="49" t="n"/>
      <c r="I2394" s="30">
        <f>IF(OR(D2394="",NOT(ISNUMBER(G2394))),"",D2394&amp;"|"&amp;YEAR(G2394)&amp;"-"&amp;RIGHT("0"&amp;MONTH(G2394),2)&amp;"-"&amp;RIGHT("0"&amp;DAY(G2394),2))</f>
        <v/>
      </c>
      <c r="J2394" s="52" t="n"/>
      <c r="K2394" s="25" t="n"/>
      <c r="L2394" s="29" t="n"/>
      <c r="M2394" s="25" t="n"/>
      <c r="N2394" s="25" t="n"/>
      <c r="O2394" s="23">
        <f>IF(A2394&amp;B2394&amp;C2394="","",IF(I2394="","Sem vínculo",IF(COUNTIF(oc_chave,I2394)&gt;0,"Vinculada","Previsão não encontrada")))</f>
        <v/>
      </c>
      <c r="P2394" s="39">
        <f>IF(ISNUMBER(H2394),YEAR(H2394),"")</f>
        <v/>
      </c>
      <c r="Q2394" s="23">
        <f>IF(D2394="","",IF(COUNTIF(pl_chave,D2394)&gt;0,"No plano atual","Fora do plano: histórico preservado"))</f>
        <v/>
      </c>
      <c r="R2394" s="23">
        <f>IF(A2394&amp;B2394&amp;C2394="","",IF(A2394="","ERRO: falta ID do registro",IF(COUNTIF(ex_id,A2394)&gt;1,"ERRO: ID do registro duplicado",IF(NOT(ISNUMBER(H2394)),"ERRO: data realizada ausente ou inválida",IF(AND(ISNUMBER(pcmd_emissao),N(H2394)&gt;N(pcmd_emissao)),"Verificar: realizada após a emissão","OK")))))</f>
        <v/>
      </c>
      <c r="S2394" s="53" t="n"/>
    </row>
    <row r="2395">
      <c r="A2395" s="25" t="n"/>
      <c r="B2395" s="29" t="n"/>
      <c r="C2395" s="25" t="n"/>
      <c r="D2395" s="23">
        <f>IF(OR(B2395="",C2395=""),"",B2395&amp;"|"&amp;C2395)</f>
        <v/>
      </c>
      <c r="E2395" s="29" t="n"/>
      <c r="F2395" s="52" t="n"/>
      <c r="G2395" s="49" t="n"/>
      <c r="H2395" s="49" t="n"/>
      <c r="I2395" s="30">
        <f>IF(OR(D2395="",NOT(ISNUMBER(G2395))),"",D2395&amp;"|"&amp;YEAR(G2395)&amp;"-"&amp;RIGHT("0"&amp;MONTH(G2395),2)&amp;"-"&amp;RIGHT("0"&amp;DAY(G2395),2))</f>
        <v/>
      </c>
      <c r="J2395" s="52" t="n"/>
      <c r="K2395" s="25" t="n"/>
      <c r="L2395" s="29" t="n"/>
      <c r="M2395" s="25" t="n"/>
      <c r="N2395" s="25" t="n"/>
      <c r="O2395" s="23">
        <f>IF(A2395&amp;B2395&amp;C2395="","",IF(I2395="","Sem vínculo",IF(COUNTIF(oc_chave,I2395)&gt;0,"Vinculada","Previsão não encontrada")))</f>
        <v/>
      </c>
      <c r="P2395" s="39">
        <f>IF(ISNUMBER(H2395),YEAR(H2395),"")</f>
        <v/>
      </c>
      <c r="Q2395" s="23">
        <f>IF(D2395="","",IF(COUNTIF(pl_chave,D2395)&gt;0,"No plano atual","Fora do plano: histórico preservado"))</f>
        <v/>
      </c>
      <c r="R2395" s="23">
        <f>IF(A2395&amp;B2395&amp;C2395="","",IF(A2395="","ERRO: falta ID do registro",IF(COUNTIF(ex_id,A2395)&gt;1,"ERRO: ID do registro duplicado",IF(NOT(ISNUMBER(H2395)),"ERRO: data realizada ausente ou inválida",IF(AND(ISNUMBER(pcmd_emissao),N(H2395)&gt;N(pcmd_emissao)),"Verificar: realizada após a emissão","OK")))))</f>
        <v/>
      </c>
      <c r="S2395" s="53" t="n"/>
    </row>
    <row r="2396">
      <c r="A2396" s="25" t="n"/>
      <c r="B2396" s="29" t="n"/>
      <c r="C2396" s="25" t="n"/>
      <c r="D2396" s="23">
        <f>IF(OR(B2396="",C2396=""),"",B2396&amp;"|"&amp;C2396)</f>
        <v/>
      </c>
      <c r="E2396" s="29" t="n"/>
      <c r="F2396" s="52" t="n"/>
      <c r="G2396" s="49" t="n"/>
      <c r="H2396" s="49" t="n"/>
      <c r="I2396" s="30">
        <f>IF(OR(D2396="",NOT(ISNUMBER(G2396))),"",D2396&amp;"|"&amp;YEAR(G2396)&amp;"-"&amp;RIGHT("0"&amp;MONTH(G2396),2)&amp;"-"&amp;RIGHT("0"&amp;DAY(G2396),2))</f>
        <v/>
      </c>
      <c r="J2396" s="52" t="n"/>
      <c r="K2396" s="25" t="n"/>
      <c r="L2396" s="29" t="n"/>
      <c r="M2396" s="25" t="n"/>
      <c r="N2396" s="25" t="n"/>
      <c r="O2396" s="23">
        <f>IF(A2396&amp;B2396&amp;C2396="","",IF(I2396="","Sem vínculo",IF(COUNTIF(oc_chave,I2396)&gt;0,"Vinculada","Previsão não encontrada")))</f>
        <v/>
      </c>
      <c r="P2396" s="39">
        <f>IF(ISNUMBER(H2396),YEAR(H2396),"")</f>
        <v/>
      </c>
      <c r="Q2396" s="23">
        <f>IF(D2396="","",IF(COUNTIF(pl_chave,D2396)&gt;0,"No plano atual","Fora do plano: histórico preservado"))</f>
        <v/>
      </c>
      <c r="R2396" s="23">
        <f>IF(A2396&amp;B2396&amp;C2396="","",IF(A2396="","ERRO: falta ID do registro",IF(COUNTIF(ex_id,A2396)&gt;1,"ERRO: ID do registro duplicado",IF(NOT(ISNUMBER(H2396)),"ERRO: data realizada ausente ou inválida",IF(AND(ISNUMBER(pcmd_emissao),N(H2396)&gt;N(pcmd_emissao)),"Verificar: realizada após a emissão","OK")))))</f>
        <v/>
      </c>
      <c r="S2396" s="53" t="n"/>
    </row>
    <row r="2397">
      <c r="A2397" s="25" t="n"/>
      <c r="B2397" s="29" t="n"/>
      <c r="C2397" s="25" t="n"/>
      <c r="D2397" s="23">
        <f>IF(OR(B2397="",C2397=""),"",B2397&amp;"|"&amp;C2397)</f>
        <v/>
      </c>
      <c r="E2397" s="29" t="n"/>
      <c r="F2397" s="52" t="n"/>
      <c r="G2397" s="49" t="n"/>
      <c r="H2397" s="49" t="n"/>
      <c r="I2397" s="30">
        <f>IF(OR(D2397="",NOT(ISNUMBER(G2397))),"",D2397&amp;"|"&amp;YEAR(G2397)&amp;"-"&amp;RIGHT("0"&amp;MONTH(G2397),2)&amp;"-"&amp;RIGHT("0"&amp;DAY(G2397),2))</f>
        <v/>
      </c>
      <c r="J2397" s="52" t="n"/>
      <c r="K2397" s="25" t="n"/>
      <c r="L2397" s="29" t="n"/>
      <c r="M2397" s="25" t="n"/>
      <c r="N2397" s="25" t="n"/>
      <c r="O2397" s="23">
        <f>IF(A2397&amp;B2397&amp;C2397="","",IF(I2397="","Sem vínculo",IF(COUNTIF(oc_chave,I2397)&gt;0,"Vinculada","Previsão não encontrada")))</f>
        <v/>
      </c>
      <c r="P2397" s="39">
        <f>IF(ISNUMBER(H2397),YEAR(H2397),"")</f>
        <v/>
      </c>
      <c r="Q2397" s="23">
        <f>IF(D2397="","",IF(COUNTIF(pl_chave,D2397)&gt;0,"No plano atual","Fora do plano: histórico preservado"))</f>
        <v/>
      </c>
      <c r="R2397" s="23">
        <f>IF(A2397&amp;B2397&amp;C2397="","",IF(A2397="","ERRO: falta ID do registro",IF(COUNTIF(ex_id,A2397)&gt;1,"ERRO: ID do registro duplicado",IF(NOT(ISNUMBER(H2397)),"ERRO: data realizada ausente ou inválida",IF(AND(ISNUMBER(pcmd_emissao),N(H2397)&gt;N(pcmd_emissao)),"Verificar: realizada após a emissão","OK")))))</f>
        <v/>
      </c>
      <c r="S2397" s="53" t="n"/>
    </row>
    <row r="2398">
      <c r="A2398" s="25" t="n"/>
      <c r="B2398" s="29" t="n"/>
      <c r="C2398" s="25" t="n"/>
      <c r="D2398" s="23">
        <f>IF(OR(B2398="",C2398=""),"",B2398&amp;"|"&amp;C2398)</f>
        <v/>
      </c>
      <c r="E2398" s="29" t="n"/>
      <c r="F2398" s="52" t="n"/>
      <c r="G2398" s="49" t="n"/>
      <c r="H2398" s="49" t="n"/>
      <c r="I2398" s="30">
        <f>IF(OR(D2398="",NOT(ISNUMBER(G2398))),"",D2398&amp;"|"&amp;YEAR(G2398)&amp;"-"&amp;RIGHT("0"&amp;MONTH(G2398),2)&amp;"-"&amp;RIGHT("0"&amp;DAY(G2398),2))</f>
        <v/>
      </c>
      <c r="J2398" s="52" t="n"/>
      <c r="K2398" s="25" t="n"/>
      <c r="L2398" s="29" t="n"/>
      <c r="M2398" s="25" t="n"/>
      <c r="N2398" s="25" t="n"/>
      <c r="O2398" s="23">
        <f>IF(A2398&amp;B2398&amp;C2398="","",IF(I2398="","Sem vínculo",IF(COUNTIF(oc_chave,I2398)&gt;0,"Vinculada","Previsão não encontrada")))</f>
        <v/>
      </c>
      <c r="P2398" s="39">
        <f>IF(ISNUMBER(H2398),YEAR(H2398),"")</f>
        <v/>
      </c>
      <c r="Q2398" s="23">
        <f>IF(D2398="","",IF(COUNTIF(pl_chave,D2398)&gt;0,"No plano atual","Fora do plano: histórico preservado"))</f>
        <v/>
      </c>
      <c r="R2398" s="23">
        <f>IF(A2398&amp;B2398&amp;C2398="","",IF(A2398="","ERRO: falta ID do registro",IF(COUNTIF(ex_id,A2398)&gt;1,"ERRO: ID do registro duplicado",IF(NOT(ISNUMBER(H2398)),"ERRO: data realizada ausente ou inválida",IF(AND(ISNUMBER(pcmd_emissao),N(H2398)&gt;N(pcmd_emissao)),"Verificar: realizada após a emissão","OK")))))</f>
        <v/>
      </c>
      <c r="S2398" s="53" t="n"/>
    </row>
    <row r="2399">
      <c r="A2399" s="25" t="n"/>
      <c r="B2399" s="29" t="n"/>
      <c r="C2399" s="25" t="n"/>
      <c r="D2399" s="23">
        <f>IF(OR(B2399="",C2399=""),"",B2399&amp;"|"&amp;C2399)</f>
        <v/>
      </c>
      <c r="E2399" s="29" t="n"/>
      <c r="F2399" s="52" t="n"/>
      <c r="G2399" s="49" t="n"/>
      <c r="H2399" s="49" t="n"/>
      <c r="I2399" s="30">
        <f>IF(OR(D2399="",NOT(ISNUMBER(G2399))),"",D2399&amp;"|"&amp;YEAR(G2399)&amp;"-"&amp;RIGHT("0"&amp;MONTH(G2399),2)&amp;"-"&amp;RIGHT("0"&amp;DAY(G2399),2))</f>
        <v/>
      </c>
      <c r="J2399" s="52" t="n"/>
      <c r="K2399" s="25" t="n"/>
      <c r="L2399" s="29" t="n"/>
      <c r="M2399" s="25" t="n"/>
      <c r="N2399" s="25" t="n"/>
      <c r="O2399" s="23">
        <f>IF(A2399&amp;B2399&amp;C2399="","",IF(I2399="","Sem vínculo",IF(COUNTIF(oc_chave,I2399)&gt;0,"Vinculada","Previsão não encontrada")))</f>
        <v/>
      </c>
      <c r="P2399" s="39">
        <f>IF(ISNUMBER(H2399),YEAR(H2399),"")</f>
        <v/>
      </c>
      <c r="Q2399" s="23">
        <f>IF(D2399="","",IF(COUNTIF(pl_chave,D2399)&gt;0,"No plano atual","Fora do plano: histórico preservado"))</f>
        <v/>
      </c>
      <c r="R2399" s="23">
        <f>IF(A2399&amp;B2399&amp;C2399="","",IF(A2399="","ERRO: falta ID do registro",IF(COUNTIF(ex_id,A2399)&gt;1,"ERRO: ID do registro duplicado",IF(NOT(ISNUMBER(H2399)),"ERRO: data realizada ausente ou inválida",IF(AND(ISNUMBER(pcmd_emissao),N(H2399)&gt;N(pcmd_emissao)),"Verificar: realizada após a emissão","OK")))))</f>
        <v/>
      </c>
      <c r="S2399" s="53" t="n"/>
    </row>
    <row r="2400">
      <c r="A2400" s="25" t="n"/>
      <c r="B2400" s="29" t="n"/>
      <c r="C2400" s="25" t="n"/>
      <c r="D2400" s="23">
        <f>IF(OR(B2400="",C2400=""),"",B2400&amp;"|"&amp;C2400)</f>
        <v/>
      </c>
      <c r="E2400" s="29" t="n"/>
      <c r="F2400" s="52" t="n"/>
      <c r="G2400" s="49" t="n"/>
      <c r="H2400" s="49" t="n"/>
      <c r="I2400" s="30">
        <f>IF(OR(D2400="",NOT(ISNUMBER(G2400))),"",D2400&amp;"|"&amp;YEAR(G2400)&amp;"-"&amp;RIGHT("0"&amp;MONTH(G2400),2)&amp;"-"&amp;RIGHT("0"&amp;DAY(G2400),2))</f>
        <v/>
      </c>
      <c r="J2400" s="52" t="n"/>
      <c r="K2400" s="25" t="n"/>
      <c r="L2400" s="29" t="n"/>
      <c r="M2400" s="25" t="n"/>
      <c r="N2400" s="25" t="n"/>
      <c r="O2400" s="23">
        <f>IF(A2400&amp;B2400&amp;C2400="","",IF(I2400="","Sem vínculo",IF(COUNTIF(oc_chave,I2400)&gt;0,"Vinculada","Previsão não encontrada")))</f>
        <v/>
      </c>
      <c r="P2400" s="39">
        <f>IF(ISNUMBER(H2400),YEAR(H2400),"")</f>
        <v/>
      </c>
      <c r="Q2400" s="23">
        <f>IF(D2400="","",IF(COUNTIF(pl_chave,D2400)&gt;0,"No plano atual","Fora do plano: histórico preservado"))</f>
        <v/>
      </c>
      <c r="R2400" s="23">
        <f>IF(A2400&amp;B2400&amp;C2400="","",IF(A2400="","ERRO: falta ID do registro",IF(COUNTIF(ex_id,A2400)&gt;1,"ERRO: ID do registro duplicado",IF(NOT(ISNUMBER(H2400)),"ERRO: data realizada ausente ou inválida",IF(AND(ISNUMBER(pcmd_emissao),N(H2400)&gt;N(pcmd_emissao)),"Verificar: realizada após a emissão","OK")))))</f>
        <v/>
      </c>
      <c r="S2400" s="53" t="n"/>
    </row>
    <row r="2401">
      <c r="A2401" s="25" t="n"/>
      <c r="B2401" s="29" t="n"/>
      <c r="C2401" s="25" t="n"/>
      <c r="D2401" s="23">
        <f>IF(OR(B2401="",C2401=""),"",B2401&amp;"|"&amp;C2401)</f>
        <v/>
      </c>
      <c r="E2401" s="29" t="n"/>
      <c r="F2401" s="52" t="n"/>
      <c r="G2401" s="49" t="n"/>
      <c r="H2401" s="49" t="n"/>
      <c r="I2401" s="30">
        <f>IF(OR(D2401="",NOT(ISNUMBER(G2401))),"",D2401&amp;"|"&amp;YEAR(G2401)&amp;"-"&amp;RIGHT("0"&amp;MONTH(G2401),2)&amp;"-"&amp;RIGHT("0"&amp;DAY(G2401),2))</f>
        <v/>
      </c>
      <c r="J2401" s="52" t="n"/>
      <c r="K2401" s="25" t="n"/>
      <c r="L2401" s="29" t="n"/>
      <c r="M2401" s="25" t="n"/>
      <c r="N2401" s="25" t="n"/>
      <c r="O2401" s="23">
        <f>IF(A2401&amp;B2401&amp;C2401="","",IF(I2401="","Sem vínculo",IF(COUNTIF(oc_chave,I2401)&gt;0,"Vinculada","Previsão não encontrada")))</f>
        <v/>
      </c>
      <c r="P2401" s="39">
        <f>IF(ISNUMBER(H2401),YEAR(H2401),"")</f>
        <v/>
      </c>
      <c r="Q2401" s="23">
        <f>IF(D2401="","",IF(COUNTIF(pl_chave,D2401)&gt;0,"No plano atual","Fora do plano: histórico preservado"))</f>
        <v/>
      </c>
      <c r="R2401" s="23">
        <f>IF(A2401&amp;B2401&amp;C2401="","",IF(A2401="","ERRO: falta ID do registro",IF(COUNTIF(ex_id,A2401)&gt;1,"ERRO: ID do registro duplicado",IF(NOT(ISNUMBER(H2401)),"ERRO: data realizada ausente ou inválida",IF(AND(ISNUMBER(pcmd_emissao),N(H2401)&gt;N(pcmd_emissao)),"Verificar: realizada após a emissão","OK")))))</f>
        <v/>
      </c>
      <c r="S2401" s="53" t="n"/>
    </row>
    <row r="2402">
      <c r="A2402" s="25" t="n"/>
      <c r="B2402" s="29" t="n"/>
      <c r="C2402" s="25" t="n"/>
      <c r="D2402" s="23">
        <f>IF(OR(B2402="",C2402=""),"",B2402&amp;"|"&amp;C2402)</f>
        <v/>
      </c>
      <c r="E2402" s="29" t="n"/>
      <c r="F2402" s="52" t="n"/>
      <c r="G2402" s="49" t="n"/>
      <c r="H2402" s="49" t="n"/>
      <c r="I2402" s="30">
        <f>IF(OR(D2402="",NOT(ISNUMBER(G2402))),"",D2402&amp;"|"&amp;YEAR(G2402)&amp;"-"&amp;RIGHT("0"&amp;MONTH(G2402),2)&amp;"-"&amp;RIGHT("0"&amp;DAY(G2402),2))</f>
        <v/>
      </c>
      <c r="J2402" s="52" t="n"/>
      <c r="K2402" s="25" t="n"/>
      <c r="L2402" s="29" t="n"/>
      <c r="M2402" s="25" t="n"/>
      <c r="N2402" s="25" t="n"/>
      <c r="O2402" s="23">
        <f>IF(A2402&amp;B2402&amp;C2402="","",IF(I2402="","Sem vínculo",IF(COUNTIF(oc_chave,I2402)&gt;0,"Vinculada","Previsão não encontrada")))</f>
        <v/>
      </c>
      <c r="P2402" s="39">
        <f>IF(ISNUMBER(H2402),YEAR(H2402),"")</f>
        <v/>
      </c>
      <c r="Q2402" s="23">
        <f>IF(D2402="","",IF(COUNTIF(pl_chave,D2402)&gt;0,"No plano atual","Fora do plano: histórico preservado"))</f>
        <v/>
      </c>
      <c r="R2402" s="23">
        <f>IF(A2402&amp;B2402&amp;C2402="","",IF(A2402="","ERRO: falta ID do registro",IF(COUNTIF(ex_id,A2402)&gt;1,"ERRO: ID do registro duplicado",IF(NOT(ISNUMBER(H2402)),"ERRO: data realizada ausente ou inválida",IF(AND(ISNUMBER(pcmd_emissao),N(H2402)&gt;N(pcmd_emissao)),"Verificar: realizada após a emissão","OK")))))</f>
        <v/>
      </c>
      <c r="S2402" s="53" t="n"/>
    </row>
    <row r="2403">
      <c r="A2403" s="25" t="n"/>
      <c r="B2403" s="29" t="n"/>
      <c r="C2403" s="25" t="n"/>
      <c r="D2403" s="23">
        <f>IF(OR(B2403="",C2403=""),"",B2403&amp;"|"&amp;C2403)</f>
        <v/>
      </c>
      <c r="E2403" s="29" t="n"/>
      <c r="F2403" s="52" t="n"/>
      <c r="G2403" s="49" t="n"/>
      <c r="H2403" s="49" t="n"/>
      <c r="I2403" s="30">
        <f>IF(OR(D2403="",NOT(ISNUMBER(G2403))),"",D2403&amp;"|"&amp;YEAR(G2403)&amp;"-"&amp;RIGHT("0"&amp;MONTH(G2403),2)&amp;"-"&amp;RIGHT("0"&amp;DAY(G2403),2))</f>
        <v/>
      </c>
      <c r="J2403" s="52" t="n"/>
      <c r="K2403" s="25" t="n"/>
      <c r="L2403" s="29" t="n"/>
      <c r="M2403" s="25" t="n"/>
      <c r="N2403" s="25" t="n"/>
      <c r="O2403" s="23">
        <f>IF(A2403&amp;B2403&amp;C2403="","",IF(I2403="","Sem vínculo",IF(COUNTIF(oc_chave,I2403)&gt;0,"Vinculada","Previsão não encontrada")))</f>
        <v/>
      </c>
      <c r="P2403" s="39">
        <f>IF(ISNUMBER(H2403),YEAR(H2403),"")</f>
        <v/>
      </c>
      <c r="Q2403" s="23">
        <f>IF(D2403="","",IF(COUNTIF(pl_chave,D2403)&gt;0,"No plano atual","Fora do plano: histórico preservado"))</f>
        <v/>
      </c>
      <c r="R2403" s="23">
        <f>IF(A2403&amp;B2403&amp;C2403="","",IF(A2403="","ERRO: falta ID do registro",IF(COUNTIF(ex_id,A2403)&gt;1,"ERRO: ID do registro duplicado",IF(NOT(ISNUMBER(H2403)),"ERRO: data realizada ausente ou inválida",IF(AND(ISNUMBER(pcmd_emissao),N(H2403)&gt;N(pcmd_emissao)),"Verificar: realizada após a emissão","OK")))))</f>
        <v/>
      </c>
      <c r="S2403" s="53" t="n"/>
    </row>
    <row r="2404">
      <c r="A2404" s="25" t="n"/>
      <c r="B2404" s="29" t="n"/>
      <c r="C2404" s="25" t="n"/>
      <c r="D2404" s="23">
        <f>IF(OR(B2404="",C2404=""),"",B2404&amp;"|"&amp;C2404)</f>
        <v/>
      </c>
      <c r="E2404" s="29" t="n"/>
      <c r="F2404" s="52" t="n"/>
      <c r="G2404" s="49" t="n"/>
      <c r="H2404" s="49" t="n"/>
      <c r="I2404" s="30">
        <f>IF(OR(D2404="",NOT(ISNUMBER(G2404))),"",D2404&amp;"|"&amp;YEAR(G2404)&amp;"-"&amp;RIGHT("0"&amp;MONTH(G2404),2)&amp;"-"&amp;RIGHT("0"&amp;DAY(G2404),2))</f>
        <v/>
      </c>
      <c r="J2404" s="52" t="n"/>
      <c r="K2404" s="25" t="n"/>
      <c r="L2404" s="29" t="n"/>
      <c r="M2404" s="25" t="n"/>
      <c r="N2404" s="25" t="n"/>
      <c r="O2404" s="23">
        <f>IF(A2404&amp;B2404&amp;C2404="","",IF(I2404="","Sem vínculo",IF(COUNTIF(oc_chave,I2404)&gt;0,"Vinculada","Previsão não encontrada")))</f>
        <v/>
      </c>
      <c r="P2404" s="39">
        <f>IF(ISNUMBER(H2404),YEAR(H2404),"")</f>
        <v/>
      </c>
      <c r="Q2404" s="23">
        <f>IF(D2404="","",IF(COUNTIF(pl_chave,D2404)&gt;0,"No plano atual","Fora do plano: histórico preservado"))</f>
        <v/>
      </c>
      <c r="R2404" s="23">
        <f>IF(A2404&amp;B2404&amp;C2404="","",IF(A2404="","ERRO: falta ID do registro",IF(COUNTIF(ex_id,A2404)&gt;1,"ERRO: ID do registro duplicado",IF(NOT(ISNUMBER(H2404)),"ERRO: data realizada ausente ou inválida",IF(AND(ISNUMBER(pcmd_emissao),N(H2404)&gt;N(pcmd_emissao)),"Verificar: realizada após a emissão","OK")))))</f>
        <v/>
      </c>
      <c r="S2404" s="53" t="n"/>
    </row>
    <row r="2405">
      <c r="A2405" s="25" t="n"/>
      <c r="B2405" s="29" t="n"/>
      <c r="C2405" s="25" t="n"/>
      <c r="D2405" s="23">
        <f>IF(OR(B2405="",C2405=""),"",B2405&amp;"|"&amp;C2405)</f>
        <v/>
      </c>
      <c r="E2405" s="29" t="n"/>
      <c r="F2405" s="52" t="n"/>
      <c r="G2405" s="49" t="n"/>
      <c r="H2405" s="49" t="n"/>
      <c r="I2405" s="30">
        <f>IF(OR(D2405="",NOT(ISNUMBER(G2405))),"",D2405&amp;"|"&amp;YEAR(G2405)&amp;"-"&amp;RIGHT("0"&amp;MONTH(G2405),2)&amp;"-"&amp;RIGHT("0"&amp;DAY(G2405),2))</f>
        <v/>
      </c>
      <c r="J2405" s="52" t="n"/>
      <c r="K2405" s="25" t="n"/>
      <c r="L2405" s="29" t="n"/>
      <c r="M2405" s="25" t="n"/>
      <c r="N2405" s="25" t="n"/>
      <c r="O2405" s="23">
        <f>IF(A2405&amp;B2405&amp;C2405="","",IF(I2405="","Sem vínculo",IF(COUNTIF(oc_chave,I2405)&gt;0,"Vinculada","Previsão não encontrada")))</f>
        <v/>
      </c>
      <c r="P2405" s="39">
        <f>IF(ISNUMBER(H2405),YEAR(H2405),"")</f>
        <v/>
      </c>
      <c r="Q2405" s="23">
        <f>IF(D2405="","",IF(COUNTIF(pl_chave,D2405)&gt;0,"No plano atual","Fora do plano: histórico preservado"))</f>
        <v/>
      </c>
      <c r="R2405" s="23">
        <f>IF(A2405&amp;B2405&amp;C2405="","",IF(A2405="","ERRO: falta ID do registro",IF(COUNTIF(ex_id,A2405)&gt;1,"ERRO: ID do registro duplicado",IF(NOT(ISNUMBER(H2405)),"ERRO: data realizada ausente ou inválida",IF(AND(ISNUMBER(pcmd_emissao),N(H2405)&gt;N(pcmd_emissao)),"Verificar: realizada após a emissão","OK")))))</f>
        <v/>
      </c>
      <c r="S2405" s="53" t="n"/>
    </row>
    <row r="2406">
      <c r="A2406" s="25" t="n"/>
      <c r="B2406" s="29" t="n"/>
      <c r="C2406" s="25" t="n"/>
      <c r="D2406" s="23">
        <f>IF(OR(B2406="",C2406=""),"",B2406&amp;"|"&amp;C2406)</f>
        <v/>
      </c>
      <c r="E2406" s="29" t="n"/>
      <c r="F2406" s="52" t="n"/>
      <c r="G2406" s="49" t="n"/>
      <c r="H2406" s="49" t="n"/>
      <c r="I2406" s="30">
        <f>IF(OR(D2406="",NOT(ISNUMBER(G2406))),"",D2406&amp;"|"&amp;YEAR(G2406)&amp;"-"&amp;RIGHT("0"&amp;MONTH(G2406),2)&amp;"-"&amp;RIGHT("0"&amp;DAY(G2406),2))</f>
        <v/>
      </c>
      <c r="J2406" s="52" t="n"/>
      <c r="K2406" s="25" t="n"/>
      <c r="L2406" s="29" t="n"/>
      <c r="M2406" s="25" t="n"/>
      <c r="N2406" s="25" t="n"/>
      <c r="O2406" s="23">
        <f>IF(A2406&amp;B2406&amp;C2406="","",IF(I2406="","Sem vínculo",IF(COUNTIF(oc_chave,I2406)&gt;0,"Vinculada","Previsão não encontrada")))</f>
        <v/>
      </c>
      <c r="P2406" s="39">
        <f>IF(ISNUMBER(H2406),YEAR(H2406),"")</f>
        <v/>
      </c>
      <c r="Q2406" s="23">
        <f>IF(D2406="","",IF(COUNTIF(pl_chave,D2406)&gt;0,"No plano atual","Fora do plano: histórico preservado"))</f>
        <v/>
      </c>
      <c r="R2406" s="23">
        <f>IF(A2406&amp;B2406&amp;C2406="","",IF(A2406="","ERRO: falta ID do registro",IF(COUNTIF(ex_id,A2406)&gt;1,"ERRO: ID do registro duplicado",IF(NOT(ISNUMBER(H2406)),"ERRO: data realizada ausente ou inválida",IF(AND(ISNUMBER(pcmd_emissao),N(H2406)&gt;N(pcmd_emissao)),"Verificar: realizada após a emissão","OK")))))</f>
        <v/>
      </c>
      <c r="S2406" s="53" t="n"/>
    </row>
    <row r="2407">
      <c r="A2407" s="25" t="n"/>
      <c r="B2407" s="29" t="n"/>
      <c r="C2407" s="25" t="n"/>
      <c r="D2407" s="23">
        <f>IF(OR(B2407="",C2407=""),"",B2407&amp;"|"&amp;C2407)</f>
        <v/>
      </c>
      <c r="E2407" s="29" t="n"/>
      <c r="F2407" s="52" t="n"/>
      <c r="G2407" s="49" t="n"/>
      <c r="H2407" s="49" t="n"/>
      <c r="I2407" s="30">
        <f>IF(OR(D2407="",NOT(ISNUMBER(G2407))),"",D2407&amp;"|"&amp;YEAR(G2407)&amp;"-"&amp;RIGHT("0"&amp;MONTH(G2407),2)&amp;"-"&amp;RIGHT("0"&amp;DAY(G2407),2))</f>
        <v/>
      </c>
      <c r="J2407" s="52" t="n"/>
      <c r="K2407" s="25" t="n"/>
      <c r="L2407" s="29" t="n"/>
      <c r="M2407" s="25" t="n"/>
      <c r="N2407" s="25" t="n"/>
      <c r="O2407" s="23">
        <f>IF(A2407&amp;B2407&amp;C2407="","",IF(I2407="","Sem vínculo",IF(COUNTIF(oc_chave,I2407)&gt;0,"Vinculada","Previsão não encontrada")))</f>
        <v/>
      </c>
      <c r="P2407" s="39">
        <f>IF(ISNUMBER(H2407),YEAR(H2407),"")</f>
        <v/>
      </c>
      <c r="Q2407" s="23">
        <f>IF(D2407="","",IF(COUNTIF(pl_chave,D2407)&gt;0,"No plano atual","Fora do plano: histórico preservado"))</f>
        <v/>
      </c>
      <c r="R2407" s="23">
        <f>IF(A2407&amp;B2407&amp;C2407="","",IF(A2407="","ERRO: falta ID do registro",IF(COUNTIF(ex_id,A2407)&gt;1,"ERRO: ID do registro duplicado",IF(NOT(ISNUMBER(H2407)),"ERRO: data realizada ausente ou inválida",IF(AND(ISNUMBER(pcmd_emissao),N(H2407)&gt;N(pcmd_emissao)),"Verificar: realizada após a emissão","OK")))))</f>
        <v/>
      </c>
      <c r="S2407" s="53" t="n"/>
    </row>
    <row r="2408">
      <c r="A2408" s="25" t="n"/>
      <c r="B2408" s="29" t="n"/>
      <c r="C2408" s="25" t="n"/>
      <c r="D2408" s="23">
        <f>IF(OR(B2408="",C2408=""),"",B2408&amp;"|"&amp;C2408)</f>
        <v/>
      </c>
      <c r="E2408" s="29" t="n"/>
      <c r="F2408" s="52" t="n"/>
      <c r="G2408" s="49" t="n"/>
      <c r="H2408" s="49" t="n"/>
      <c r="I2408" s="30">
        <f>IF(OR(D2408="",NOT(ISNUMBER(G2408))),"",D2408&amp;"|"&amp;YEAR(G2408)&amp;"-"&amp;RIGHT("0"&amp;MONTH(G2408),2)&amp;"-"&amp;RIGHT("0"&amp;DAY(G2408),2))</f>
        <v/>
      </c>
      <c r="J2408" s="52" t="n"/>
      <c r="K2408" s="25" t="n"/>
      <c r="L2408" s="29" t="n"/>
      <c r="M2408" s="25" t="n"/>
      <c r="N2408" s="25" t="n"/>
      <c r="O2408" s="23">
        <f>IF(A2408&amp;B2408&amp;C2408="","",IF(I2408="","Sem vínculo",IF(COUNTIF(oc_chave,I2408)&gt;0,"Vinculada","Previsão não encontrada")))</f>
        <v/>
      </c>
      <c r="P2408" s="39">
        <f>IF(ISNUMBER(H2408),YEAR(H2408),"")</f>
        <v/>
      </c>
      <c r="Q2408" s="23">
        <f>IF(D2408="","",IF(COUNTIF(pl_chave,D2408)&gt;0,"No plano atual","Fora do plano: histórico preservado"))</f>
        <v/>
      </c>
      <c r="R2408" s="23">
        <f>IF(A2408&amp;B2408&amp;C2408="","",IF(A2408="","ERRO: falta ID do registro",IF(COUNTIF(ex_id,A2408)&gt;1,"ERRO: ID do registro duplicado",IF(NOT(ISNUMBER(H2408)),"ERRO: data realizada ausente ou inválida",IF(AND(ISNUMBER(pcmd_emissao),N(H2408)&gt;N(pcmd_emissao)),"Verificar: realizada após a emissão","OK")))))</f>
        <v/>
      </c>
      <c r="S2408" s="53" t="n"/>
    </row>
    <row r="2409">
      <c r="A2409" s="25" t="n"/>
      <c r="B2409" s="29" t="n"/>
      <c r="C2409" s="25" t="n"/>
      <c r="D2409" s="23">
        <f>IF(OR(B2409="",C2409=""),"",B2409&amp;"|"&amp;C2409)</f>
        <v/>
      </c>
      <c r="E2409" s="29" t="n"/>
      <c r="F2409" s="52" t="n"/>
      <c r="G2409" s="49" t="n"/>
      <c r="H2409" s="49" t="n"/>
      <c r="I2409" s="30">
        <f>IF(OR(D2409="",NOT(ISNUMBER(G2409))),"",D2409&amp;"|"&amp;YEAR(G2409)&amp;"-"&amp;RIGHT("0"&amp;MONTH(G2409),2)&amp;"-"&amp;RIGHT("0"&amp;DAY(G2409),2))</f>
        <v/>
      </c>
      <c r="J2409" s="52" t="n"/>
      <c r="K2409" s="25" t="n"/>
      <c r="L2409" s="29" t="n"/>
      <c r="M2409" s="25" t="n"/>
      <c r="N2409" s="25" t="n"/>
      <c r="O2409" s="23">
        <f>IF(A2409&amp;B2409&amp;C2409="","",IF(I2409="","Sem vínculo",IF(COUNTIF(oc_chave,I2409)&gt;0,"Vinculada","Previsão não encontrada")))</f>
        <v/>
      </c>
      <c r="P2409" s="39">
        <f>IF(ISNUMBER(H2409),YEAR(H2409),"")</f>
        <v/>
      </c>
      <c r="Q2409" s="23">
        <f>IF(D2409="","",IF(COUNTIF(pl_chave,D2409)&gt;0,"No plano atual","Fora do plano: histórico preservado"))</f>
        <v/>
      </c>
      <c r="R2409" s="23">
        <f>IF(A2409&amp;B2409&amp;C2409="","",IF(A2409="","ERRO: falta ID do registro",IF(COUNTIF(ex_id,A2409)&gt;1,"ERRO: ID do registro duplicado",IF(NOT(ISNUMBER(H2409)),"ERRO: data realizada ausente ou inválida",IF(AND(ISNUMBER(pcmd_emissao),N(H2409)&gt;N(pcmd_emissao)),"Verificar: realizada após a emissão","OK")))))</f>
        <v/>
      </c>
      <c r="S2409" s="53" t="n"/>
    </row>
    <row r="2410">
      <c r="A2410" s="25" t="n"/>
      <c r="B2410" s="29" t="n"/>
      <c r="C2410" s="25" t="n"/>
      <c r="D2410" s="23">
        <f>IF(OR(B2410="",C2410=""),"",B2410&amp;"|"&amp;C2410)</f>
        <v/>
      </c>
      <c r="E2410" s="29" t="n"/>
      <c r="F2410" s="52" t="n"/>
      <c r="G2410" s="49" t="n"/>
      <c r="H2410" s="49" t="n"/>
      <c r="I2410" s="30">
        <f>IF(OR(D2410="",NOT(ISNUMBER(G2410))),"",D2410&amp;"|"&amp;YEAR(G2410)&amp;"-"&amp;RIGHT("0"&amp;MONTH(G2410),2)&amp;"-"&amp;RIGHT("0"&amp;DAY(G2410),2))</f>
        <v/>
      </c>
      <c r="J2410" s="52" t="n"/>
      <c r="K2410" s="25" t="n"/>
      <c r="L2410" s="29" t="n"/>
      <c r="M2410" s="25" t="n"/>
      <c r="N2410" s="25" t="n"/>
      <c r="O2410" s="23">
        <f>IF(A2410&amp;B2410&amp;C2410="","",IF(I2410="","Sem vínculo",IF(COUNTIF(oc_chave,I2410)&gt;0,"Vinculada","Previsão não encontrada")))</f>
        <v/>
      </c>
      <c r="P2410" s="39">
        <f>IF(ISNUMBER(H2410),YEAR(H2410),"")</f>
        <v/>
      </c>
      <c r="Q2410" s="23">
        <f>IF(D2410="","",IF(COUNTIF(pl_chave,D2410)&gt;0,"No plano atual","Fora do plano: histórico preservado"))</f>
        <v/>
      </c>
      <c r="R2410" s="23">
        <f>IF(A2410&amp;B2410&amp;C2410="","",IF(A2410="","ERRO: falta ID do registro",IF(COUNTIF(ex_id,A2410)&gt;1,"ERRO: ID do registro duplicado",IF(NOT(ISNUMBER(H2410)),"ERRO: data realizada ausente ou inválida",IF(AND(ISNUMBER(pcmd_emissao),N(H2410)&gt;N(pcmd_emissao)),"Verificar: realizada após a emissão","OK")))))</f>
        <v/>
      </c>
      <c r="S2410" s="53" t="n"/>
    </row>
    <row r="2411">
      <c r="A2411" s="25" t="n"/>
      <c r="B2411" s="29" t="n"/>
      <c r="C2411" s="25" t="n"/>
      <c r="D2411" s="23">
        <f>IF(OR(B2411="",C2411=""),"",B2411&amp;"|"&amp;C2411)</f>
        <v/>
      </c>
      <c r="E2411" s="29" t="n"/>
      <c r="F2411" s="52" t="n"/>
      <c r="G2411" s="49" t="n"/>
      <c r="H2411" s="49" t="n"/>
      <c r="I2411" s="30">
        <f>IF(OR(D2411="",NOT(ISNUMBER(G2411))),"",D2411&amp;"|"&amp;YEAR(G2411)&amp;"-"&amp;RIGHT("0"&amp;MONTH(G2411),2)&amp;"-"&amp;RIGHT("0"&amp;DAY(G2411),2))</f>
        <v/>
      </c>
      <c r="J2411" s="52" t="n"/>
      <c r="K2411" s="25" t="n"/>
      <c r="L2411" s="29" t="n"/>
      <c r="M2411" s="25" t="n"/>
      <c r="N2411" s="25" t="n"/>
      <c r="O2411" s="23">
        <f>IF(A2411&amp;B2411&amp;C2411="","",IF(I2411="","Sem vínculo",IF(COUNTIF(oc_chave,I2411)&gt;0,"Vinculada","Previsão não encontrada")))</f>
        <v/>
      </c>
      <c r="P2411" s="39">
        <f>IF(ISNUMBER(H2411),YEAR(H2411),"")</f>
        <v/>
      </c>
      <c r="Q2411" s="23">
        <f>IF(D2411="","",IF(COUNTIF(pl_chave,D2411)&gt;0,"No plano atual","Fora do plano: histórico preservado"))</f>
        <v/>
      </c>
      <c r="R2411" s="23">
        <f>IF(A2411&amp;B2411&amp;C2411="","",IF(A2411="","ERRO: falta ID do registro",IF(COUNTIF(ex_id,A2411)&gt;1,"ERRO: ID do registro duplicado",IF(NOT(ISNUMBER(H2411)),"ERRO: data realizada ausente ou inválida",IF(AND(ISNUMBER(pcmd_emissao),N(H2411)&gt;N(pcmd_emissao)),"Verificar: realizada após a emissão","OK")))))</f>
        <v/>
      </c>
      <c r="S2411" s="53" t="n"/>
    </row>
    <row r="2412">
      <c r="A2412" s="25" t="n"/>
      <c r="B2412" s="29" t="n"/>
      <c r="C2412" s="25" t="n"/>
      <c r="D2412" s="23">
        <f>IF(OR(B2412="",C2412=""),"",B2412&amp;"|"&amp;C2412)</f>
        <v/>
      </c>
      <c r="E2412" s="29" t="n"/>
      <c r="F2412" s="52" t="n"/>
      <c r="G2412" s="49" t="n"/>
      <c r="H2412" s="49" t="n"/>
      <c r="I2412" s="30">
        <f>IF(OR(D2412="",NOT(ISNUMBER(G2412))),"",D2412&amp;"|"&amp;YEAR(G2412)&amp;"-"&amp;RIGHT("0"&amp;MONTH(G2412),2)&amp;"-"&amp;RIGHT("0"&amp;DAY(G2412),2))</f>
        <v/>
      </c>
      <c r="J2412" s="52" t="n"/>
      <c r="K2412" s="25" t="n"/>
      <c r="L2412" s="29" t="n"/>
      <c r="M2412" s="25" t="n"/>
      <c r="N2412" s="25" t="n"/>
      <c r="O2412" s="23">
        <f>IF(A2412&amp;B2412&amp;C2412="","",IF(I2412="","Sem vínculo",IF(COUNTIF(oc_chave,I2412)&gt;0,"Vinculada","Previsão não encontrada")))</f>
        <v/>
      </c>
      <c r="P2412" s="39">
        <f>IF(ISNUMBER(H2412),YEAR(H2412),"")</f>
        <v/>
      </c>
      <c r="Q2412" s="23">
        <f>IF(D2412="","",IF(COUNTIF(pl_chave,D2412)&gt;0,"No plano atual","Fora do plano: histórico preservado"))</f>
        <v/>
      </c>
      <c r="R2412" s="23">
        <f>IF(A2412&amp;B2412&amp;C2412="","",IF(A2412="","ERRO: falta ID do registro",IF(COUNTIF(ex_id,A2412)&gt;1,"ERRO: ID do registro duplicado",IF(NOT(ISNUMBER(H2412)),"ERRO: data realizada ausente ou inválida",IF(AND(ISNUMBER(pcmd_emissao),N(H2412)&gt;N(pcmd_emissao)),"Verificar: realizada após a emissão","OK")))))</f>
        <v/>
      </c>
      <c r="S2412" s="53" t="n"/>
    </row>
    <row r="2413">
      <c r="A2413" s="25" t="n"/>
      <c r="B2413" s="29" t="n"/>
      <c r="C2413" s="25" t="n"/>
      <c r="D2413" s="23">
        <f>IF(OR(B2413="",C2413=""),"",B2413&amp;"|"&amp;C2413)</f>
        <v/>
      </c>
      <c r="E2413" s="29" t="n"/>
      <c r="F2413" s="52" t="n"/>
      <c r="G2413" s="49" t="n"/>
      <c r="H2413" s="49" t="n"/>
      <c r="I2413" s="30">
        <f>IF(OR(D2413="",NOT(ISNUMBER(G2413))),"",D2413&amp;"|"&amp;YEAR(G2413)&amp;"-"&amp;RIGHT("0"&amp;MONTH(G2413),2)&amp;"-"&amp;RIGHT("0"&amp;DAY(G2413),2))</f>
        <v/>
      </c>
      <c r="J2413" s="52" t="n"/>
      <c r="K2413" s="25" t="n"/>
      <c r="L2413" s="29" t="n"/>
      <c r="M2413" s="25" t="n"/>
      <c r="N2413" s="25" t="n"/>
      <c r="O2413" s="23">
        <f>IF(A2413&amp;B2413&amp;C2413="","",IF(I2413="","Sem vínculo",IF(COUNTIF(oc_chave,I2413)&gt;0,"Vinculada","Previsão não encontrada")))</f>
        <v/>
      </c>
      <c r="P2413" s="39">
        <f>IF(ISNUMBER(H2413),YEAR(H2413),"")</f>
        <v/>
      </c>
      <c r="Q2413" s="23">
        <f>IF(D2413="","",IF(COUNTIF(pl_chave,D2413)&gt;0,"No plano atual","Fora do plano: histórico preservado"))</f>
        <v/>
      </c>
      <c r="R2413" s="23">
        <f>IF(A2413&amp;B2413&amp;C2413="","",IF(A2413="","ERRO: falta ID do registro",IF(COUNTIF(ex_id,A2413)&gt;1,"ERRO: ID do registro duplicado",IF(NOT(ISNUMBER(H2413)),"ERRO: data realizada ausente ou inválida",IF(AND(ISNUMBER(pcmd_emissao),N(H2413)&gt;N(pcmd_emissao)),"Verificar: realizada após a emissão","OK")))))</f>
        <v/>
      </c>
      <c r="S2413" s="53" t="n"/>
    </row>
    <row r="2414">
      <c r="A2414" s="25" t="n"/>
      <c r="B2414" s="29" t="n"/>
      <c r="C2414" s="25" t="n"/>
      <c r="D2414" s="23">
        <f>IF(OR(B2414="",C2414=""),"",B2414&amp;"|"&amp;C2414)</f>
        <v/>
      </c>
      <c r="E2414" s="29" t="n"/>
      <c r="F2414" s="52" t="n"/>
      <c r="G2414" s="49" t="n"/>
      <c r="H2414" s="49" t="n"/>
      <c r="I2414" s="30">
        <f>IF(OR(D2414="",NOT(ISNUMBER(G2414))),"",D2414&amp;"|"&amp;YEAR(G2414)&amp;"-"&amp;RIGHT("0"&amp;MONTH(G2414),2)&amp;"-"&amp;RIGHT("0"&amp;DAY(G2414),2))</f>
        <v/>
      </c>
      <c r="J2414" s="52" t="n"/>
      <c r="K2414" s="25" t="n"/>
      <c r="L2414" s="29" t="n"/>
      <c r="M2414" s="25" t="n"/>
      <c r="N2414" s="25" t="n"/>
      <c r="O2414" s="23">
        <f>IF(A2414&amp;B2414&amp;C2414="","",IF(I2414="","Sem vínculo",IF(COUNTIF(oc_chave,I2414)&gt;0,"Vinculada","Previsão não encontrada")))</f>
        <v/>
      </c>
      <c r="P2414" s="39">
        <f>IF(ISNUMBER(H2414),YEAR(H2414),"")</f>
        <v/>
      </c>
      <c r="Q2414" s="23">
        <f>IF(D2414="","",IF(COUNTIF(pl_chave,D2414)&gt;0,"No plano atual","Fora do plano: histórico preservado"))</f>
        <v/>
      </c>
      <c r="R2414" s="23">
        <f>IF(A2414&amp;B2414&amp;C2414="","",IF(A2414="","ERRO: falta ID do registro",IF(COUNTIF(ex_id,A2414)&gt;1,"ERRO: ID do registro duplicado",IF(NOT(ISNUMBER(H2414)),"ERRO: data realizada ausente ou inválida",IF(AND(ISNUMBER(pcmd_emissao),N(H2414)&gt;N(pcmd_emissao)),"Verificar: realizada após a emissão","OK")))))</f>
        <v/>
      </c>
      <c r="S2414" s="53" t="n"/>
    </row>
    <row r="2415">
      <c r="A2415" s="25" t="n"/>
      <c r="B2415" s="29" t="n"/>
      <c r="C2415" s="25" t="n"/>
      <c r="D2415" s="23">
        <f>IF(OR(B2415="",C2415=""),"",B2415&amp;"|"&amp;C2415)</f>
        <v/>
      </c>
      <c r="E2415" s="29" t="n"/>
      <c r="F2415" s="52" t="n"/>
      <c r="G2415" s="49" t="n"/>
      <c r="H2415" s="49" t="n"/>
      <c r="I2415" s="30">
        <f>IF(OR(D2415="",NOT(ISNUMBER(G2415))),"",D2415&amp;"|"&amp;YEAR(G2415)&amp;"-"&amp;RIGHT("0"&amp;MONTH(G2415),2)&amp;"-"&amp;RIGHT("0"&amp;DAY(G2415),2))</f>
        <v/>
      </c>
      <c r="J2415" s="52" t="n"/>
      <c r="K2415" s="25" t="n"/>
      <c r="L2415" s="29" t="n"/>
      <c r="M2415" s="25" t="n"/>
      <c r="N2415" s="25" t="n"/>
      <c r="O2415" s="23">
        <f>IF(A2415&amp;B2415&amp;C2415="","",IF(I2415="","Sem vínculo",IF(COUNTIF(oc_chave,I2415)&gt;0,"Vinculada","Previsão não encontrada")))</f>
        <v/>
      </c>
      <c r="P2415" s="39">
        <f>IF(ISNUMBER(H2415),YEAR(H2415),"")</f>
        <v/>
      </c>
      <c r="Q2415" s="23">
        <f>IF(D2415="","",IF(COUNTIF(pl_chave,D2415)&gt;0,"No plano atual","Fora do plano: histórico preservado"))</f>
        <v/>
      </c>
      <c r="R2415" s="23">
        <f>IF(A2415&amp;B2415&amp;C2415="","",IF(A2415="","ERRO: falta ID do registro",IF(COUNTIF(ex_id,A2415)&gt;1,"ERRO: ID do registro duplicado",IF(NOT(ISNUMBER(H2415)),"ERRO: data realizada ausente ou inválida",IF(AND(ISNUMBER(pcmd_emissao),N(H2415)&gt;N(pcmd_emissao)),"Verificar: realizada após a emissão","OK")))))</f>
        <v/>
      </c>
      <c r="S2415" s="53" t="n"/>
    </row>
    <row r="2416">
      <c r="A2416" s="25" t="n"/>
      <c r="B2416" s="29" t="n"/>
      <c r="C2416" s="25" t="n"/>
      <c r="D2416" s="23">
        <f>IF(OR(B2416="",C2416=""),"",B2416&amp;"|"&amp;C2416)</f>
        <v/>
      </c>
      <c r="E2416" s="29" t="n"/>
      <c r="F2416" s="52" t="n"/>
      <c r="G2416" s="49" t="n"/>
      <c r="H2416" s="49" t="n"/>
      <c r="I2416" s="30">
        <f>IF(OR(D2416="",NOT(ISNUMBER(G2416))),"",D2416&amp;"|"&amp;YEAR(G2416)&amp;"-"&amp;RIGHT("0"&amp;MONTH(G2416),2)&amp;"-"&amp;RIGHT("0"&amp;DAY(G2416),2))</f>
        <v/>
      </c>
      <c r="J2416" s="52" t="n"/>
      <c r="K2416" s="25" t="n"/>
      <c r="L2416" s="29" t="n"/>
      <c r="M2416" s="25" t="n"/>
      <c r="N2416" s="25" t="n"/>
      <c r="O2416" s="23">
        <f>IF(A2416&amp;B2416&amp;C2416="","",IF(I2416="","Sem vínculo",IF(COUNTIF(oc_chave,I2416)&gt;0,"Vinculada","Previsão não encontrada")))</f>
        <v/>
      </c>
      <c r="P2416" s="39">
        <f>IF(ISNUMBER(H2416),YEAR(H2416),"")</f>
        <v/>
      </c>
      <c r="Q2416" s="23">
        <f>IF(D2416="","",IF(COUNTIF(pl_chave,D2416)&gt;0,"No plano atual","Fora do plano: histórico preservado"))</f>
        <v/>
      </c>
      <c r="R2416" s="23">
        <f>IF(A2416&amp;B2416&amp;C2416="","",IF(A2416="","ERRO: falta ID do registro",IF(COUNTIF(ex_id,A2416)&gt;1,"ERRO: ID do registro duplicado",IF(NOT(ISNUMBER(H2416)),"ERRO: data realizada ausente ou inválida",IF(AND(ISNUMBER(pcmd_emissao),N(H2416)&gt;N(pcmd_emissao)),"Verificar: realizada após a emissão","OK")))))</f>
        <v/>
      </c>
      <c r="S2416" s="53" t="n"/>
    </row>
    <row r="2417">
      <c r="A2417" s="25" t="n"/>
      <c r="B2417" s="29" t="n"/>
      <c r="C2417" s="25" t="n"/>
      <c r="D2417" s="23">
        <f>IF(OR(B2417="",C2417=""),"",B2417&amp;"|"&amp;C2417)</f>
        <v/>
      </c>
      <c r="E2417" s="29" t="n"/>
      <c r="F2417" s="52" t="n"/>
      <c r="G2417" s="49" t="n"/>
      <c r="H2417" s="49" t="n"/>
      <c r="I2417" s="30">
        <f>IF(OR(D2417="",NOT(ISNUMBER(G2417))),"",D2417&amp;"|"&amp;YEAR(G2417)&amp;"-"&amp;RIGHT("0"&amp;MONTH(G2417),2)&amp;"-"&amp;RIGHT("0"&amp;DAY(G2417),2))</f>
        <v/>
      </c>
      <c r="J2417" s="52" t="n"/>
      <c r="K2417" s="25" t="n"/>
      <c r="L2417" s="29" t="n"/>
      <c r="M2417" s="25" t="n"/>
      <c r="N2417" s="25" t="n"/>
      <c r="O2417" s="23">
        <f>IF(A2417&amp;B2417&amp;C2417="","",IF(I2417="","Sem vínculo",IF(COUNTIF(oc_chave,I2417)&gt;0,"Vinculada","Previsão não encontrada")))</f>
        <v/>
      </c>
      <c r="P2417" s="39">
        <f>IF(ISNUMBER(H2417),YEAR(H2417),"")</f>
        <v/>
      </c>
      <c r="Q2417" s="23">
        <f>IF(D2417="","",IF(COUNTIF(pl_chave,D2417)&gt;0,"No plano atual","Fora do plano: histórico preservado"))</f>
        <v/>
      </c>
      <c r="R2417" s="23">
        <f>IF(A2417&amp;B2417&amp;C2417="","",IF(A2417="","ERRO: falta ID do registro",IF(COUNTIF(ex_id,A2417)&gt;1,"ERRO: ID do registro duplicado",IF(NOT(ISNUMBER(H2417)),"ERRO: data realizada ausente ou inválida",IF(AND(ISNUMBER(pcmd_emissao),N(H2417)&gt;N(pcmd_emissao)),"Verificar: realizada após a emissão","OK")))))</f>
        <v/>
      </c>
      <c r="S2417" s="53" t="n"/>
    </row>
    <row r="2418">
      <c r="A2418" s="25" t="n"/>
      <c r="B2418" s="29" t="n"/>
      <c r="C2418" s="25" t="n"/>
      <c r="D2418" s="23">
        <f>IF(OR(B2418="",C2418=""),"",B2418&amp;"|"&amp;C2418)</f>
        <v/>
      </c>
      <c r="E2418" s="29" t="n"/>
      <c r="F2418" s="52" t="n"/>
      <c r="G2418" s="49" t="n"/>
      <c r="H2418" s="49" t="n"/>
      <c r="I2418" s="30">
        <f>IF(OR(D2418="",NOT(ISNUMBER(G2418))),"",D2418&amp;"|"&amp;YEAR(G2418)&amp;"-"&amp;RIGHT("0"&amp;MONTH(G2418),2)&amp;"-"&amp;RIGHT("0"&amp;DAY(G2418),2))</f>
        <v/>
      </c>
      <c r="J2418" s="52" t="n"/>
      <c r="K2418" s="25" t="n"/>
      <c r="L2418" s="29" t="n"/>
      <c r="M2418" s="25" t="n"/>
      <c r="N2418" s="25" t="n"/>
      <c r="O2418" s="23">
        <f>IF(A2418&amp;B2418&amp;C2418="","",IF(I2418="","Sem vínculo",IF(COUNTIF(oc_chave,I2418)&gt;0,"Vinculada","Previsão não encontrada")))</f>
        <v/>
      </c>
      <c r="P2418" s="39">
        <f>IF(ISNUMBER(H2418),YEAR(H2418),"")</f>
        <v/>
      </c>
      <c r="Q2418" s="23">
        <f>IF(D2418="","",IF(COUNTIF(pl_chave,D2418)&gt;0,"No plano atual","Fora do plano: histórico preservado"))</f>
        <v/>
      </c>
      <c r="R2418" s="23">
        <f>IF(A2418&amp;B2418&amp;C2418="","",IF(A2418="","ERRO: falta ID do registro",IF(COUNTIF(ex_id,A2418)&gt;1,"ERRO: ID do registro duplicado",IF(NOT(ISNUMBER(H2418)),"ERRO: data realizada ausente ou inválida",IF(AND(ISNUMBER(pcmd_emissao),N(H2418)&gt;N(pcmd_emissao)),"Verificar: realizada após a emissão","OK")))))</f>
        <v/>
      </c>
      <c r="S2418" s="53" t="n"/>
    </row>
    <row r="2419">
      <c r="A2419" s="25" t="n"/>
      <c r="B2419" s="29" t="n"/>
      <c r="C2419" s="25" t="n"/>
      <c r="D2419" s="23">
        <f>IF(OR(B2419="",C2419=""),"",B2419&amp;"|"&amp;C2419)</f>
        <v/>
      </c>
      <c r="E2419" s="29" t="n"/>
      <c r="F2419" s="52" t="n"/>
      <c r="G2419" s="49" t="n"/>
      <c r="H2419" s="49" t="n"/>
      <c r="I2419" s="30">
        <f>IF(OR(D2419="",NOT(ISNUMBER(G2419))),"",D2419&amp;"|"&amp;YEAR(G2419)&amp;"-"&amp;RIGHT("0"&amp;MONTH(G2419),2)&amp;"-"&amp;RIGHT("0"&amp;DAY(G2419),2))</f>
        <v/>
      </c>
      <c r="J2419" s="52" t="n"/>
      <c r="K2419" s="25" t="n"/>
      <c r="L2419" s="29" t="n"/>
      <c r="M2419" s="25" t="n"/>
      <c r="N2419" s="25" t="n"/>
      <c r="O2419" s="23">
        <f>IF(A2419&amp;B2419&amp;C2419="","",IF(I2419="","Sem vínculo",IF(COUNTIF(oc_chave,I2419)&gt;0,"Vinculada","Previsão não encontrada")))</f>
        <v/>
      </c>
      <c r="P2419" s="39">
        <f>IF(ISNUMBER(H2419),YEAR(H2419),"")</f>
        <v/>
      </c>
      <c r="Q2419" s="23">
        <f>IF(D2419="","",IF(COUNTIF(pl_chave,D2419)&gt;0,"No plano atual","Fora do plano: histórico preservado"))</f>
        <v/>
      </c>
      <c r="R2419" s="23">
        <f>IF(A2419&amp;B2419&amp;C2419="","",IF(A2419="","ERRO: falta ID do registro",IF(COUNTIF(ex_id,A2419)&gt;1,"ERRO: ID do registro duplicado",IF(NOT(ISNUMBER(H2419)),"ERRO: data realizada ausente ou inválida",IF(AND(ISNUMBER(pcmd_emissao),N(H2419)&gt;N(pcmd_emissao)),"Verificar: realizada após a emissão","OK")))))</f>
        <v/>
      </c>
      <c r="S2419" s="53" t="n"/>
    </row>
    <row r="2420">
      <c r="A2420" s="25" t="n"/>
      <c r="B2420" s="29" t="n"/>
      <c r="C2420" s="25" t="n"/>
      <c r="D2420" s="23">
        <f>IF(OR(B2420="",C2420=""),"",B2420&amp;"|"&amp;C2420)</f>
        <v/>
      </c>
      <c r="E2420" s="29" t="n"/>
      <c r="F2420" s="52" t="n"/>
      <c r="G2420" s="49" t="n"/>
      <c r="H2420" s="49" t="n"/>
      <c r="I2420" s="30">
        <f>IF(OR(D2420="",NOT(ISNUMBER(G2420))),"",D2420&amp;"|"&amp;YEAR(G2420)&amp;"-"&amp;RIGHT("0"&amp;MONTH(G2420),2)&amp;"-"&amp;RIGHT("0"&amp;DAY(G2420),2))</f>
        <v/>
      </c>
      <c r="J2420" s="52" t="n"/>
      <c r="K2420" s="25" t="n"/>
      <c r="L2420" s="29" t="n"/>
      <c r="M2420" s="25" t="n"/>
      <c r="N2420" s="25" t="n"/>
      <c r="O2420" s="23">
        <f>IF(A2420&amp;B2420&amp;C2420="","",IF(I2420="","Sem vínculo",IF(COUNTIF(oc_chave,I2420)&gt;0,"Vinculada","Previsão não encontrada")))</f>
        <v/>
      </c>
      <c r="P2420" s="39">
        <f>IF(ISNUMBER(H2420),YEAR(H2420),"")</f>
        <v/>
      </c>
      <c r="Q2420" s="23">
        <f>IF(D2420="","",IF(COUNTIF(pl_chave,D2420)&gt;0,"No plano atual","Fora do plano: histórico preservado"))</f>
        <v/>
      </c>
      <c r="R2420" s="23">
        <f>IF(A2420&amp;B2420&amp;C2420="","",IF(A2420="","ERRO: falta ID do registro",IF(COUNTIF(ex_id,A2420)&gt;1,"ERRO: ID do registro duplicado",IF(NOT(ISNUMBER(H2420)),"ERRO: data realizada ausente ou inválida",IF(AND(ISNUMBER(pcmd_emissao),N(H2420)&gt;N(pcmd_emissao)),"Verificar: realizada após a emissão","OK")))))</f>
        <v/>
      </c>
      <c r="S2420" s="53" t="n"/>
    </row>
    <row r="2421">
      <c r="A2421" s="25" t="n"/>
      <c r="B2421" s="29" t="n"/>
      <c r="C2421" s="25" t="n"/>
      <c r="D2421" s="23">
        <f>IF(OR(B2421="",C2421=""),"",B2421&amp;"|"&amp;C2421)</f>
        <v/>
      </c>
      <c r="E2421" s="29" t="n"/>
      <c r="F2421" s="52" t="n"/>
      <c r="G2421" s="49" t="n"/>
      <c r="H2421" s="49" t="n"/>
      <c r="I2421" s="30">
        <f>IF(OR(D2421="",NOT(ISNUMBER(G2421))),"",D2421&amp;"|"&amp;YEAR(G2421)&amp;"-"&amp;RIGHT("0"&amp;MONTH(G2421),2)&amp;"-"&amp;RIGHT("0"&amp;DAY(G2421),2))</f>
        <v/>
      </c>
      <c r="J2421" s="52" t="n"/>
      <c r="K2421" s="25" t="n"/>
      <c r="L2421" s="29" t="n"/>
      <c r="M2421" s="25" t="n"/>
      <c r="N2421" s="25" t="n"/>
      <c r="O2421" s="23">
        <f>IF(A2421&amp;B2421&amp;C2421="","",IF(I2421="","Sem vínculo",IF(COUNTIF(oc_chave,I2421)&gt;0,"Vinculada","Previsão não encontrada")))</f>
        <v/>
      </c>
      <c r="P2421" s="39">
        <f>IF(ISNUMBER(H2421),YEAR(H2421),"")</f>
        <v/>
      </c>
      <c r="Q2421" s="23">
        <f>IF(D2421="","",IF(COUNTIF(pl_chave,D2421)&gt;0,"No plano atual","Fora do plano: histórico preservado"))</f>
        <v/>
      </c>
      <c r="R2421" s="23">
        <f>IF(A2421&amp;B2421&amp;C2421="","",IF(A2421="","ERRO: falta ID do registro",IF(COUNTIF(ex_id,A2421)&gt;1,"ERRO: ID do registro duplicado",IF(NOT(ISNUMBER(H2421)),"ERRO: data realizada ausente ou inválida",IF(AND(ISNUMBER(pcmd_emissao),N(H2421)&gt;N(pcmd_emissao)),"Verificar: realizada após a emissão","OK")))))</f>
        <v/>
      </c>
      <c r="S2421" s="53" t="n"/>
    </row>
    <row r="2422">
      <c r="A2422" s="25" t="n"/>
      <c r="B2422" s="29" t="n"/>
      <c r="C2422" s="25" t="n"/>
      <c r="D2422" s="23">
        <f>IF(OR(B2422="",C2422=""),"",B2422&amp;"|"&amp;C2422)</f>
        <v/>
      </c>
      <c r="E2422" s="29" t="n"/>
      <c r="F2422" s="52" t="n"/>
      <c r="G2422" s="49" t="n"/>
      <c r="H2422" s="49" t="n"/>
      <c r="I2422" s="30">
        <f>IF(OR(D2422="",NOT(ISNUMBER(G2422))),"",D2422&amp;"|"&amp;YEAR(G2422)&amp;"-"&amp;RIGHT("0"&amp;MONTH(G2422),2)&amp;"-"&amp;RIGHT("0"&amp;DAY(G2422),2))</f>
        <v/>
      </c>
      <c r="J2422" s="52" t="n"/>
      <c r="K2422" s="25" t="n"/>
      <c r="L2422" s="29" t="n"/>
      <c r="M2422" s="25" t="n"/>
      <c r="N2422" s="25" t="n"/>
      <c r="O2422" s="23">
        <f>IF(A2422&amp;B2422&amp;C2422="","",IF(I2422="","Sem vínculo",IF(COUNTIF(oc_chave,I2422)&gt;0,"Vinculada","Previsão não encontrada")))</f>
        <v/>
      </c>
      <c r="P2422" s="39">
        <f>IF(ISNUMBER(H2422),YEAR(H2422),"")</f>
        <v/>
      </c>
      <c r="Q2422" s="23">
        <f>IF(D2422="","",IF(COUNTIF(pl_chave,D2422)&gt;0,"No plano atual","Fora do plano: histórico preservado"))</f>
        <v/>
      </c>
      <c r="R2422" s="23">
        <f>IF(A2422&amp;B2422&amp;C2422="","",IF(A2422="","ERRO: falta ID do registro",IF(COUNTIF(ex_id,A2422)&gt;1,"ERRO: ID do registro duplicado",IF(NOT(ISNUMBER(H2422)),"ERRO: data realizada ausente ou inválida",IF(AND(ISNUMBER(pcmd_emissao),N(H2422)&gt;N(pcmd_emissao)),"Verificar: realizada após a emissão","OK")))))</f>
        <v/>
      </c>
      <c r="S2422" s="53" t="n"/>
    </row>
    <row r="2423">
      <c r="A2423" s="25" t="n"/>
      <c r="B2423" s="29" t="n"/>
      <c r="C2423" s="25" t="n"/>
      <c r="D2423" s="23">
        <f>IF(OR(B2423="",C2423=""),"",B2423&amp;"|"&amp;C2423)</f>
        <v/>
      </c>
      <c r="E2423" s="29" t="n"/>
      <c r="F2423" s="52" t="n"/>
      <c r="G2423" s="49" t="n"/>
      <c r="H2423" s="49" t="n"/>
      <c r="I2423" s="30">
        <f>IF(OR(D2423="",NOT(ISNUMBER(G2423))),"",D2423&amp;"|"&amp;YEAR(G2423)&amp;"-"&amp;RIGHT("0"&amp;MONTH(G2423),2)&amp;"-"&amp;RIGHT("0"&amp;DAY(G2423),2))</f>
        <v/>
      </c>
      <c r="J2423" s="52" t="n"/>
      <c r="K2423" s="25" t="n"/>
      <c r="L2423" s="29" t="n"/>
      <c r="M2423" s="25" t="n"/>
      <c r="N2423" s="25" t="n"/>
      <c r="O2423" s="23">
        <f>IF(A2423&amp;B2423&amp;C2423="","",IF(I2423="","Sem vínculo",IF(COUNTIF(oc_chave,I2423)&gt;0,"Vinculada","Previsão não encontrada")))</f>
        <v/>
      </c>
      <c r="P2423" s="39">
        <f>IF(ISNUMBER(H2423),YEAR(H2423),"")</f>
        <v/>
      </c>
      <c r="Q2423" s="23">
        <f>IF(D2423="","",IF(COUNTIF(pl_chave,D2423)&gt;0,"No plano atual","Fora do plano: histórico preservado"))</f>
        <v/>
      </c>
      <c r="R2423" s="23">
        <f>IF(A2423&amp;B2423&amp;C2423="","",IF(A2423="","ERRO: falta ID do registro",IF(COUNTIF(ex_id,A2423)&gt;1,"ERRO: ID do registro duplicado",IF(NOT(ISNUMBER(H2423)),"ERRO: data realizada ausente ou inválida",IF(AND(ISNUMBER(pcmd_emissao),N(H2423)&gt;N(pcmd_emissao)),"Verificar: realizada após a emissão","OK")))))</f>
        <v/>
      </c>
      <c r="S2423" s="53" t="n"/>
    </row>
    <row r="2424">
      <c r="A2424" s="25" t="n"/>
      <c r="B2424" s="29" t="n"/>
      <c r="C2424" s="25" t="n"/>
      <c r="D2424" s="23">
        <f>IF(OR(B2424="",C2424=""),"",B2424&amp;"|"&amp;C2424)</f>
        <v/>
      </c>
      <c r="E2424" s="29" t="n"/>
      <c r="F2424" s="52" t="n"/>
      <c r="G2424" s="49" t="n"/>
      <c r="H2424" s="49" t="n"/>
      <c r="I2424" s="30">
        <f>IF(OR(D2424="",NOT(ISNUMBER(G2424))),"",D2424&amp;"|"&amp;YEAR(G2424)&amp;"-"&amp;RIGHT("0"&amp;MONTH(G2424),2)&amp;"-"&amp;RIGHT("0"&amp;DAY(G2424),2))</f>
        <v/>
      </c>
      <c r="J2424" s="52" t="n"/>
      <c r="K2424" s="25" t="n"/>
      <c r="L2424" s="29" t="n"/>
      <c r="M2424" s="25" t="n"/>
      <c r="N2424" s="25" t="n"/>
      <c r="O2424" s="23">
        <f>IF(A2424&amp;B2424&amp;C2424="","",IF(I2424="","Sem vínculo",IF(COUNTIF(oc_chave,I2424)&gt;0,"Vinculada","Previsão não encontrada")))</f>
        <v/>
      </c>
      <c r="P2424" s="39">
        <f>IF(ISNUMBER(H2424),YEAR(H2424),"")</f>
        <v/>
      </c>
      <c r="Q2424" s="23">
        <f>IF(D2424="","",IF(COUNTIF(pl_chave,D2424)&gt;0,"No plano atual","Fora do plano: histórico preservado"))</f>
        <v/>
      </c>
      <c r="R2424" s="23">
        <f>IF(A2424&amp;B2424&amp;C2424="","",IF(A2424="","ERRO: falta ID do registro",IF(COUNTIF(ex_id,A2424)&gt;1,"ERRO: ID do registro duplicado",IF(NOT(ISNUMBER(H2424)),"ERRO: data realizada ausente ou inválida",IF(AND(ISNUMBER(pcmd_emissao),N(H2424)&gt;N(pcmd_emissao)),"Verificar: realizada após a emissão","OK")))))</f>
        <v/>
      </c>
      <c r="S2424" s="53" t="n"/>
    </row>
    <row r="2425">
      <c r="A2425" s="25" t="n"/>
      <c r="B2425" s="29" t="n"/>
      <c r="C2425" s="25" t="n"/>
      <c r="D2425" s="23">
        <f>IF(OR(B2425="",C2425=""),"",B2425&amp;"|"&amp;C2425)</f>
        <v/>
      </c>
      <c r="E2425" s="29" t="n"/>
      <c r="F2425" s="52" t="n"/>
      <c r="G2425" s="49" t="n"/>
      <c r="H2425" s="49" t="n"/>
      <c r="I2425" s="30">
        <f>IF(OR(D2425="",NOT(ISNUMBER(G2425))),"",D2425&amp;"|"&amp;YEAR(G2425)&amp;"-"&amp;RIGHT("0"&amp;MONTH(G2425),2)&amp;"-"&amp;RIGHT("0"&amp;DAY(G2425),2))</f>
        <v/>
      </c>
      <c r="J2425" s="52" t="n"/>
      <c r="K2425" s="25" t="n"/>
      <c r="L2425" s="29" t="n"/>
      <c r="M2425" s="25" t="n"/>
      <c r="N2425" s="25" t="n"/>
      <c r="O2425" s="23">
        <f>IF(A2425&amp;B2425&amp;C2425="","",IF(I2425="","Sem vínculo",IF(COUNTIF(oc_chave,I2425)&gt;0,"Vinculada","Previsão não encontrada")))</f>
        <v/>
      </c>
      <c r="P2425" s="39">
        <f>IF(ISNUMBER(H2425),YEAR(H2425),"")</f>
        <v/>
      </c>
      <c r="Q2425" s="23">
        <f>IF(D2425="","",IF(COUNTIF(pl_chave,D2425)&gt;0,"No plano atual","Fora do plano: histórico preservado"))</f>
        <v/>
      </c>
      <c r="R2425" s="23">
        <f>IF(A2425&amp;B2425&amp;C2425="","",IF(A2425="","ERRO: falta ID do registro",IF(COUNTIF(ex_id,A2425)&gt;1,"ERRO: ID do registro duplicado",IF(NOT(ISNUMBER(H2425)),"ERRO: data realizada ausente ou inválida",IF(AND(ISNUMBER(pcmd_emissao),N(H2425)&gt;N(pcmd_emissao)),"Verificar: realizada após a emissão","OK")))))</f>
        <v/>
      </c>
      <c r="S2425" s="53" t="n"/>
    </row>
    <row r="2426">
      <c r="A2426" s="25" t="n"/>
      <c r="B2426" s="29" t="n"/>
      <c r="C2426" s="25" t="n"/>
      <c r="D2426" s="23">
        <f>IF(OR(B2426="",C2426=""),"",B2426&amp;"|"&amp;C2426)</f>
        <v/>
      </c>
      <c r="E2426" s="29" t="n"/>
      <c r="F2426" s="52" t="n"/>
      <c r="G2426" s="49" t="n"/>
      <c r="H2426" s="49" t="n"/>
      <c r="I2426" s="30">
        <f>IF(OR(D2426="",NOT(ISNUMBER(G2426))),"",D2426&amp;"|"&amp;YEAR(G2426)&amp;"-"&amp;RIGHT("0"&amp;MONTH(G2426),2)&amp;"-"&amp;RIGHT("0"&amp;DAY(G2426),2))</f>
        <v/>
      </c>
      <c r="J2426" s="52" t="n"/>
      <c r="K2426" s="25" t="n"/>
      <c r="L2426" s="29" t="n"/>
      <c r="M2426" s="25" t="n"/>
      <c r="N2426" s="25" t="n"/>
      <c r="O2426" s="23">
        <f>IF(A2426&amp;B2426&amp;C2426="","",IF(I2426="","Sem vínculo",IF(COUNTIF(oc_chave,I2426)&gt;0,"Vinculada","Previsão não encontrada")))</f>
        <v/>
      </c>
      <c r="P2426" s="39">
        <f>IF(ISNUMBER(H2426),YEAR(H2426),"")</f>
        <v/>
      </c>
      <c r="Q2426" s="23">
        <f>IF(D2426="","",IF(COUNTIF(pl_chave,D2426)&gt;0,"No plano atual","Fora do plano: histórico preservado"))</f>
        <v/>
      </c>
      <c r="R2426" s="23">
        <f>IF(A2426&amp;B2426&amp;C2426="","",IF(A2426="","ERRO: falta ID do registro",IF(COUNTIF(ex_id,A2426)&gt;1,"ERRO: ID do registro duplicado",IF(NOT(ISNUMBER(H2426)),"ERRO: data realizada ausente ou inválida",IF(AND(ISNUMBER(pcmd_emissao),N(H2426)&gt;N(pcmd_emissao)),"Verificar: realizada após a emissão","OK")))))</f>
        <v/>
      </c>
      <c r="S2426" s="53" t="n"/>
    </row>
    <row r="2427">
      <c r="A2427" s="25" t="n"/>
      <c r="B2427" s="29" t="n"/>
      <c r="C2427" s="25" t="n"/>
      <c r="D2427" s="23">
        <f>IF(OR(B2427="",C2427=""),"",B2427&amp;"|"&amp;C2427)</f>
        <v/>
      </c>
      <c r="E2427" s="29" t="n"/>
      <c r="F2427" s="52" t="n"/>
      <c r="G2427" s="49" t="n"/>
      <c r="H2427" s="49" t="n"/>
      <c r="I2427" s="30">
        <f>IF(OR(D2427="",NOT(ISNUMBER(G2427))),"",D2427&amp;"|"&amp;YEAR(G2427)&amp;"-"&amp;RIGHT("0"&amp;MONTH(G2427),2)&amp;"-"&amp;RIGHT("0"&amp;DAY(G2427),2))</f>
        <v/>
      </c>
      <c r="J2427" s="52" t="n"/>
      <c r="K2427" s="25" t="n"/>
      <c r="L2427" s="29" t="n"/>
      <c r="M2427" s="25" t="n"/>
      <c r="N2427" s="25" t="n"/>
      <c r="O2427" s="23">
        <f>IF(A2427&amp;B2427&amp;C2427="","",IF(I2427="","Sem vínculo",IF(COUNTIF(oc_chave,I2427)&gt;0,"Vinculada","Previsão não encontrada")))</f>
        <v/>
      </c>
      <c r="P2427" s="39">
        <f>IF(ISNUMBER(H2427),YEAR(H2427),"")</f>
        <v/>
      </c>
      <c r="Q2427" s="23">
        <f>IF(D2427="","",IF(COUNTIF(pl_chave,D2427)&gt;0,"No plano atual","Fora do plano: histórico preservado"))</f>
        <v/>
      </c>
      <c r="R2427" s="23">
        <f>IF(A2427&amp;B2427&amp;C2427="","",IF(A2427="","ERRO: falta ID do registro",IF(COUNTIF(ex_id,A2427)&gt;1,"ERRO: ID do registro duplicado",IF(NOT(ISNUMBER(H2427)),"ERRO: data realizada ausente ou inválida",IF(AND(ISNUMBER(pcmd_emissao),N(H2427)&gt;N(pcmd_emissao)),"Verificar: realizada após a emissão","OK")))))</f>
        <v/>
      </c>
      <c r="S2427" s="53" t="n"/>
    </row>
    <row r="2428">
      <c r="A2428" s="25" t="n"/>
      <c r="B2428" s="29" t="n"/>
      <c r="C2428" s="25" t="n"/>
      <c r="D2428" s="23">
        <f>IF(OR(B2428="",C2428=""),"",B2428&amp;"|"&amp;C2428)</f>
        <v/>
      </c>
      <c r="E2428" s="29" t="n"/>
      <c r="F2428" s="52" t="n"/>
      <c r="G2428" s="49" t="n"/>
      <c r="H2428" s="49" t="n"/>
      <c r="I2428" s="30">
        <f>IF(OR(D2428="",NOT(ISNUMBER(G2428))),"",D2428&amp;"|"&amp;YEAR(G2428)&amp;"-"&amp;RIGHT("0"&amp;MONTH(G2428),2)&amp;"-"&amp;RIGHT("0"&amp;DAY(G2428),2))</f>
        <v/>
      </c>
      <c r="J2428" s="52" t="n"/>
      <c r="K2428" s="25" t="n"/>
      <c r="L2428" s="29" t="n"/>
      <c r="M2428" s="25" t="n"/>
      <c r="N2428" s="25" t="n"/>
      <c r="O2428" s="23">
        <f>IF(A2428&amp;B2428&amp;C2428="","",IF(I2428="","Sem vínculo",IF(COUNTIF(oc_chave,I2428)&gt;0,"Vinculada","Previsão não encontrada")))</f>
        <v/>
      </c>
      <c r="P2428" s="39">
        <f>IF(ISNUMBER(H2428),YEAR(H2428),"")</f>
        <v/>
      </c>
      <c r="Q2428" s="23">
        <f>IF(D2428="","",IF(COUNTIF(pl_chave,D2428)&gt;0,"No plano atual","Fora do plano: histórico preservado"))</f>
        <v/>
      </c>
      <c r="R2428" s="23">
        <f>IF(A2428&amp;B2428&amp;C2428="","",IF(A2428="","ERRO: falta ID do registro",IF(COUNTIF(ex_id,A2428)&gt;1,"ERRO: ID do registro duplicado",IF(NOT(ISNUMBER(H2428)),"ERRO: data realizada ausente ou inválida",IF(AND(ISNUMBER(pcmd_emissao),N(H2428)&gt;N(pcmd_emissao)),"Verificar: realizada após a emissão","OK")))))</f>
        <v/>
      </c>
      <c r="S2428" s="53" t="n"/>
    </row>
    <row r="2429">
      <c r="A2429" s="25" t="n"/>
      <c r="B2429" s="29" t="n"/>
      <c r="C2429" s="25" t="n"/>
      <c r="D2429" s="23">
        <f>IF(OR(B2429="",C2429=""),"",B2429&amp;"|"&amp;C2429)</f>
        <v/>
      </c>
      <c r="E2429" s="29" t="n"/>
      <c r="F2429" s="52" t="n"/>
      <c r="G2429" s="49" t="n"/>
      <c r="H2429" s="49" t="n"/>
      <c r="I2429" s="30">
        <f>IF(OR(D2429="",NOT(ISNUMBER(G2429))),"",D2429&amp;"|"&amp;YEAR(G2429)&amp;"-"&amp;RIGHT("0"&amp;MONTH(G2429),2)&amp;"-"&amp;RIGHT("0"&amp;DAY(G2429),2))</f>
        <v/>
      </c>
      <c r="J2429" s="52" t="n"/>
      <c r="K2429" s="25" t="n"/>
      <c r="L2429" s="29" t="n"/>
      <c r="M2429" s="25" t="n"/>
      <c r="N2429" s="25" t="n"/>
      <c r="O2429" s="23">
        <f>IF(A2429&amp;B2429&amp;C2429="","",IF(I2429="","Sem vínculo",IF(COUNTIF(oc_chave,I2429)&gt;0,"Vinculada","Previsão não encontrada")))</f>
        <v/>
      </c>
      <c r="P2429" s="39">
        <f>IF(ISNUMBER(H2429),YEAR(H2429),"")</f>
        <v/>
      </c>
      <c r="Q2429" s="23">
        <f>IF(D2429="","",IF(COUNTIF(pl_chave,D2429)&gt;0,"No plano atual","Fora do plano: histórico preservado"))</f>
        <v/>
      </c>
      <c r="R2429" s="23">
        <f>IF(A2429&amp;B2429&amp;C2429="","",IF(A2429="","ERRO: falta ID do registro",IF(COUNTIF(ex_id,A2429)&gt;1,"ERRO: ID do registro duplicado",IF(NOT(ISNUMBER(H2429)),"ERRO: data realizada ausente ou inválida",IF(AND(ISNUMBER(pcmd_emissao),N(H2429)&gt;N(pcmd_emissao)),"Verificar: realizada após a emissão","OK")))))</f>
        <v/>
      </c>
      <c r="S2429" s="53" t="n"/>
    </row>
    <row r="2430">
      <c r="A2430" s="25" t="n"/>
      <c r="B2430" s="29" t="n"/>
      <c r="C2430" s="25" t="n"/>
      <c r="D2430" s="23">
        <f>IF(OR(B2430="",C2430=""),"",B2430&amp;"|"&amp;C2430)</f>
        <v/>
      </c>
      <c r="E2430" s="29" t="n"/>
      <c r="F2430" s="52" t="n"/>
      <c r="G2430" s="49" t="n"/>
      <c r="H2430" s="49" t="n"/>
      <c r="I2430" s="30">
        <f>IF(OR(D2430="",NOT(ISNUMBER(G2430))),"",D2430&amp;"|"&amp;YEAR(G2430)&amp;"-"&amp;RIGHT("0"&amp;MONTH(G2430),2)&amp;"-"&amp;RIGHT("0"&amp;DAY(G2430),2))</f>
        <v/>
      </c>
      <c r="J2430" s="52" t="n"/>
      <c r="K2430" s="25" t="n"/>
      <c r="L2430" s="29" t="n"/>
      <c r="M2430" s="25" t="n"/>
      <c r="N2430" s="25" t="n"/>
      <c r="O2430" s="23">
        <f>IF(A2430&amp;B2430&amp;C2430="","",IF(I2430="","Sem vínculo",IF(COUNTIF(oc_chave,I2430)&gt;0,"Vinculada","Previsão não encontrada")))</f>
        <v/>
      </c>
      <c r="P2430" s="39">
        <f>IF(ISNUMBER(H2430),YEAR(H2430),"")</f>
        <v/>
      </c>
      <c r="Q2430" s="23">
        <f>IF(D2430="","",IF(COUNTIF(pl_chave,D2430)&gt;0,"No plano atual","Fora do plano: histórico preservado"))</f>
        <v/>
      </c>
      <c r="R2430" s="23">
        <f>IF(A2430&amp;B2430&amp;C2430="","",IF(A2430="","ERRO: falta ID do registro",IF(COUNTIF(ex_id,A2430)&gt;1,"ERRO: ID do registro duplicado",IF(NOT(ISNUMBER(H2430)),"ERRO: data realizada ausente ou inválida",IF(AND(ISNUMBER(pcmd_emissao),N(H2430)&gt;N(pcmd_emissao)),"Verificar: realizada após a emissão","OK")))))</f>
        <v/>
      </c>
      <c r="S2430" s="53" t="n"/>
    </row>
    <row r="2431">
      <c r="A2431" s="25" t="n"/>
      <c r="B2431" s="29" t="n"/>
      <c r="C2431" s="25" t="n"/>
      <c r="D2431" s="23">
        <f>IF(OR(B2431="",C2431=""),"",B2431&amp;"|"&amp;C2431)</f>
        <v/>
      </c>
      <c r="E2431" s="29" t="n"/>
      <c r="F2431" s="52" t="n"/>
      <c r="G2431" s="49" t="n"/>
      <c r="H2431" s="49" t="n"/>
      <c r="I2431" s="30">
        <f>IF(OR(D2431="",NOT(ISNUMBER(G2431))),"",D2431&amp;"|"&amp;YEAR(G2431)&amp;"-"&amp;RIGHT("0"&amp;MONTH(G2431),2)&amp;"-"&amp;RIGHT("0"&amp;DAY(G2431),2))</f>
        <v/>
      </c>
      <c r="J2431" s="52" t="n"/>
      <c r="K2431" s="25" t="n"/>
      <c r="L2431" s="29" t="n"/>
      <c r="M2431" s="25" t="n"/>
      <c r="N2431" s="25" t="n"/>
      <c r="O2431" s="23">
        <f>IF(A2431&amp;B2431&amp;C2431="","",IF(I2431="","Sem vínculo",IF(COUNTIF(oc_chave,I2431)&gt;0,"Vinculada","Previsão não encontrada")))</f>
        <v/>
      </c>
      <c r="P2431" s="39">
        <f>IF(ISNUMBER(H2431),YEAR(H2431),"")</f>
        <v/>
      </c>
      <c r="Q2431" s="23">
        <f>IF(D2431="","",IF(COUNTIF(pl_chave,D2431)&gt;0,"No plano atual","Fora do plano: histórico preservado"))</f>
        <v/>
      </c>
      <c r="R2431" s="23">
        <f>IF(A2431&amp;B2431&amp;C2431="","",IF(A2431="","ERRO: falta ID do registro",IF(COUNTIF(ex_id,A2431)&gt;1,"ERRO: ID do registro duplicado",IF(NOT(ISNUMBER(H2431)),"ERRO: data realizada ausente ou inválida",IF(AND(ISNUMBER(pcmd_emissao),N(H2431)&gt;N(pcmd_emissao)),"Verificar: realizada após a emissão","OK")))))</f>
        <v/>
      </c>
      <c r="S2431" s="53" t="n"/>
    </row>
    <row r="2432">
      <c r="A2432" s="25" t="n"/>
      <c r="B2432" s="29" t="n"/>
      <c r="C2432" s="25" t="n"/>
      <c r="D2432" s="23">
        <f>IF(OR(B2432="",C2432=""),"",B2432&amp;"|"&amp;C2432)</f>
        <v/>
      </c>
      <c r="E2432" s="29" t="n"/>
      <c r="F2432" s="52" t="n"/>
      <c r="G2432" s="49" t="n"/>
      <c r="H2432" s="49" t="n"/>
      <c r="I2432" s="30">
        <f>IF(OR(D2432="",NOT(ISNUMBER(G2432))),"",D2432&amp;"|"&amp;YEAR(G2432)&amp;"-"&amp;RIGHT("0"&amp;MONTH(G2432),2)&amp;"-"&amp;RIGHT("0"&amp;DAY(G2432),2))</f>
        <v/>
      </c>
      <c r="J2432" s="52" t="n"/>
      <c r="K2432" s="25" t="n"/>
      <c r="L2432" s="29" t="n"/>
      <c r="M2432" s="25" t="n"/>
      <c r="N2432" s="25" t="n"/>
      <c r="O2432" s="23">
        <f>IF(A2432&amp;B2432&amp;C2432="","",IF(I2432="","Sem vínculo",IF(COUNTIF(oc_chave,I2432)&gt;0,"Vinculada","Previsão não encontrada")))</f>
        <v/>
      </c>
      <c r="P2432" s="39">
        <f>IF(ISNUMBER(H2432),YEAR(H2432),"")</f>
        <v/>
      </c>
      <c r="Q2432" s="23">
        <f>IF(D2432="","",IF(COUNTIF(pl_chave,D2432)&gt;0,"No plano atual","Fora do plano: histórico preservado"))</f>
        <v/>
      </c>
      <c r="R2432" s="23">
        <f>IF(A2432&amp;B2432&amp;C2432="","",IF(A2432="","ERRO: falta ID do registro",IF(COUNTIF(ex_id,A2432)&gt;1,"ERRO: ID do registro duplicado",IF(NOT(ISNUMBER(H2432)),"ERRO: data realizada ausente ou inválida",IF(AND(ISNUMBER(pcmd_emissao),N(H2432)&gt;N(pcmd_emissao)),"Verificar: realizada após a emissão","OK")))))</f>
        <v/>
      </c>
      <c r="S2432" s="53" t="n"/>
    </row>
    <row r="2433">
      <c r="A2433" s="25" t="n"/>
      <c r="B2433" s="29" t="n"/>
      <c r="C2433" s="25" t="n"/>
      <c r="D2433" s="23">
        <f>IF(OR(B2433="",C2433=""),"",B2433&amp;"|"&amp;C2433)</f>
        <v/>
      </c>
      <c r="E2433" s="29" t="n"/>
      <c r="F2433" s="52" t="n"/>
      <c r="G2433" s="49" t="n"/>
      <c r="H2433" s="49" t="n"/>
      <c r="I2433" s="30">
        <f>IF(OR(D2433="",NOT(ISNUMBER(G2433))),"",D2433&amp;"|"&amp;YEAR(G2433)&amp;"-"&amp;RIGHT("0"&amp;MONTH(G2433),2)&amp;"-"&amp;RIGHT("0"&amp;DAY(G2433),2))</f>
        <v/>
      </c>
      <c r="J2433" s="52" t="n"/>
      <c r="K2433" s="25" t="n"/>
      <c r="L2433" s="29" t="n"/>
      <c r="M2433" s="25" t="n"/>
      <c r="N2433" s="25" t="n"/>
      <c r="O2433" s="23">
        <f>IF(A2433&amp;B2433&amp;C2433="","",IF(I2433="","Sem vínculo",IF(COUNTIF(oc_chave,I2433)&gt;0,"Vinculada","Previsão não encontrada")))</f>
        <v/>
      </c>
      <c r="P2433" s="39">
        <f>IF(ISNUMBER(H2433),YEAR(H2433),"")</f>
        <v/>
      </c>
      <c r="Q2433" s="23">
        <f>IF(D2433="","",IF(COUNTIF(pl_chave,D2433)&gt;0,"No plano atual","Fora do plano: histórico preservado"))</f>
        <v/>
      </c>
      <c r="R2433" s="23">
        <f>IF(A2433&amp;B2433&amp;C2433="","",IF(A2433="","ERRO: falta ID do registro",IF(COUNTIF(ex_id,A2433)&gt;1,"ERRO: ID do registro duplicado",IF(NOT(ISNUMBER(H2433)),"ERRO: data realizada ausente ou inválida",IF(AND(ISNUMBER(pcmd_emissao),N(H2433)&gt;N(pcmd_emissao)),"Verificar: realizada após a emissão","OK")))))</f>
        <v/>
      </c>
      <c r="S2433" s="53" t="n"/>
    </row>
    <row r="2434">
      <c r="A2434" s="25" t="n"/>
      <c r="B2434" s="29" t="n"/>
      <c r="C2434" s="25" t="n"/>
      <c r="D2434" s="23">
        <f>IF(OR(B2434="",C2434=""),"",B2434&amp;"|"&amp;C2434)</f>
        <v/>
      </c>
      <c r="E2434" s="29" t="n"/>
      <c r="F2434" s="52" t="n"/>
      <c r="G2434" s="49" t="n"/>
      <c r="H2434" s="49" t="n"/>
      <c r="I2434" s="30">
        <f>IF(OR(D2434="",NOT(ISNUMBER(G2434))),"",D2434&amp;"|"&amp;YEAR(G2434)&amp;"-"&amp;RIGHT("0"&amp;MONTH(G2434),2)&amp;"-"&amp;RIGHT("0"&amp;DAY(G2434),2))</f>
        <v/>
      </c>
      <c r="J2434" s="52" t="n"/>
      <c r="K2434" s="25" t="n"/>
      <c r="L2434" s="29" t="n"/>
      <c r="M2434" s="25" t="n"/>
      <c r="N2434" s="25" t="n"/>
      <c r="O2434" s="23">
        <f>IF(A2434&amp;B2434&amp;C2434="","",IF(I2434="","Sem vínculo",IF(COUNTIF(oc_chave,I2434)&gt;0,"Vinculada","Previsão não encontrada")))</f>
        <v/>
      </c>
      <c r="P2434" s="39">
        <f>IF(ISNUMBER(H2434),YEAR(H2434),"")</f>
        <v/>
      </c>
      <c r="Q2434" s="23">
        <f>IF(D2434="","",IF(COUNTIF(pl_chave,D2434)&gt;0,"No plano atual","Fora do plano: histórico preservado"))</f>
        <v/>
      </c>
      <c r="R2434" s="23">
        <f>IF(A2434&amp;B2434&amp;C2434="","",IF(A2434="","ERRO: falta ID do registro",IF(COUNTIF(ex_id,A2434)&gt;1,"ERRO: ID do registro duplicado",IF(NOT(ISNUMBER(H2434)),"ERRO: data realizada ausente ou inválida",IF(AND(ISNUMBER(pcmd_emissao),N(H2434)&gt;N(pcmd_emissao)),"Verificar: realizada após a emissão","OK")))))</f>
        <v/>
      </c>
      <c r="S2434" s="53" t="n"/>
    </row>
    <row r="2435">
      <c r="A2435" s="25" t="n"/>
      <c r="B2435" s="29" t="n"/>
      <c r="C2435" s="25" t="n"/>
      <c r="D2435" s="23">
        <f>IF(OR(B2435="",C2435=""),"",B2435&amp;"|"&amp;C2435)</f>
        <v/>
      </c>
      <c r="E2435" s="29" t="n"/>
      <c r="F2435" s="52" t="n"/>
      <c r="G2435" s="49" t="n"/>
      <c r="H2435" s="49" t="n"/>
      <c r="I2435" s="30">
        <f>IF(OR(D2435="",NOT(ISNUMBER(G2435))),"",D2435&amp;"|"&amp;YEAR(G2435)&amp;"-"&amp;RIGHT("0"&amp;MONTH(G2435),2)&amp;"-"&amp;RIGHT("0"&amp;DAY(G2435),2))</f>
        <v/>
      </c>
      <c r="J2435" s="52" t="n"/>
      <c r="K2435" s="25" t="n"/>
      <c r="L2435" s="29" t="n"/>
      <c r="M2435" s="25" t="n"/>
      <c r="N2435" s="25" t="n"/>
      <c r="O2435" s="23">
        <f>IF(A2435&amp;B2435&amp;C2435="","",IF(I2435="","Sem vínculo",IF(COUNTIF(oc_chave,I2435)&gt;0,"Vinculada","Previsão não encontrada")))</f>
        <v/>
      </c>
      <c r="P2435" s="39">
        <f>IF(ISNUMBER(H2435),YEAR(H2435),"")</f>
        <v/>
      </c>
      <c r="Q2435" s="23">
        <f>IF(D2435="","",IF(COUNTIF(pl_chave,D2435)&gt;0,"No plano atual","Fora do plano: histórico preservado"))</f>
        <v/>
      </c>
      <c r="R2435" s="23">
        <f>IF(A2435&amp;B2435&amp;C2435="","",IF(A2435="","ERRO: falta ID do registro",IF(COUNTIF(ex_id,A2435)&gt;1,"ERRO: ID do registro duplicado",IF(NOT(ISNUMBER(H2435)),"ERRO: data realizada ausente ou inválida",IF(AND(ISNUMBER(pcmd_emissao),N(H2435)&gt;N(pcmd_emissao)),"Verificar: realizada após a emissão","OK")))))</f>
        <v/>
      </c>
      <c r="S2435" s="53" t="n"/>
    </row>
    <row r="2436">
      <c r="A2436" s="25" t="n"/>
      <c r="B2436" s="29" t="n"/>
      <c r="C2436" s="25" t="n"/>
      <c r="D2436" s="23">
        <f>IF(OR(B2436="",C2436=""),"",B2436&amp;"|"&amp;C2436)</f>
        <v/>
      </c>
      <c r="E2436" s="29" t="n"/>
      <c r="F2436" s="52" t="n"/>
      <c r="G2436" s="49" t="n"/>
      <c r="H2436" s="49" t="n"/>
      <c r="I2436" s="30">
        <f>IF(OR(D2436="",NOT(ISNUMBER(G2436))),"",D2436&amp;"|"&amp;YEAR(G2436)&amp;"-"&amp;RIGHT("0"&amp;MONTH(G2436),2)&amp;"-"&amp;RIGHT("0"&amp;DAY(G2436),2))</f>
        <v/>
      </c>
      <c r="J2436" s="52" t="n"/>
      <c r="K2436" s="25" t="n"/>
      <c r="L2436" s="29" t="n"/>
      <c r="M2436" s="25" t="n"/>
      <c r="N2436" s="25" t="n"/>
      <c r="O2436" s="23">
        <f>IF(A2436&amp;B2436&amp;C2436="","",IF(I2436="","Sem vínculo",IF(COUNTIF(oc_chave,I2436)&gt;0,"Vinculada","Previsão não encontrada")))</f>
        <v/>
      </c>
      <c r="P2436" s="39">
        <f>IF(ISNUMBER(H2436),YEAR(H2436),"")</f>
        <v/>
      </c>
      <c r="Q2436" s="23">
        <f>IF(D2436="","",IF(COUNTIF(pl_chave,D2436)&gt;0,"No plano atual","Fora do plano: histórico preservado"))</f>
        <v/>
      </c>
      <c r="R2436" s="23">
        <f>IF(A2436&amp;B2436&amp;C2436="","",IF(A2436="","ERRO: falta ID do registro",IF(COUNTIF(ex_id,A2436)&gt;1,"ERRO: ID do registro duplicado",IF(NOT(ISNUMBER(H2436)),"ERRO: data realizada ausente ou inválida",IF(AND(ISNUMBER(pcmd_emissao),N(H2436)&gt;N(pcmd_emissao)),"Verificar: realizada após a emissão","OK")))))</f>
        <v/>
      </c>
      <c r="S2436" s="53" t="n"/>
    </row>
    <row r="2437">
      <c r="A2437" s="25" t="n"/>
      <c r="B2437" s="29" t="n"/>
      <c r="C2437" s="25" t="n"/>
      <c r="D2437" s="23">
        <f>IF(OR(B2437="",C2437=""),"",B2437&amp;"|"&amp;C2437)</f>
        <v/>
      </c>
      <c r="E2437" s="29" t="n"/>
      <c r="F2437" s="52" t="n"/>
      <c r="G2437" s="49" t="n"/>
      <c r="H2437" s="49" t="n"/>
      <c r="I2437" s="30">
        <f>IF(OR(D2437="",NOT(ISNUMBER(G2437))),"",D2437&amp;"|"&amp;YEAR(G2437)&amp;"-"&amp;RIGHT("0"&amp;MONTH(G2437),2)&amp;"-"&amp;RIGHT("0"&amp;DAY(G2437),2))</f>
        <v/>
      </c>
      <c r="J2437" s="52" t="n"/>
      <c r="K2437" s="25" t="n"/>
      <c r="L2437" s="29" t="n"/>
      <c r="M2437" s="25" t="n"/>
      <c r="N2437" s="25" t="n"/>
      <c r="O2437" s="23">
        <f>IF(A2437&amp;B2437&amp;C2437="","",IF(I2437="","Sem vínculo",IF(COUNTIF(oc_chave,I2437)&gt;0,"Vinculada","Previsão não encontrada")))</f>
        <v/>
      </c>
      <c r="P2437" s="39">
        <f>IF(ISNUMBER(H2437),YEAR(H2437),"")</f>
        <v/>
      </c>
      <c r="Q2437" s="23">
        <f>IF(D2437="","",IF(COUNTIF(pl_chave,D2437)&gt;0,"No plano atual","Fora do plano: histórico preservado"))</f>
        <v/>
      </c>
      <c r="R2437" s="23">
        <f>IF(A2437&amp;B2437&amp;C2437="","",IF(A2437="","ERRO: falta ID do registro",IF(COUNTIF(ex_id,A2437)&gt;1,"ERRO: ID do registro duplicado",IF(NOT(ISNUMBER(H2437)),"ERRO: data realizada ausente ou inválida",IF(AND(ISNUMBER(pcmd_emissao),N(H2437)&gt;N(pcmd_emissao)),"Verificar: realizada após a emissão","OK")))))</f>
        <v/>
      </c>
      <c r="S2437" s="53" t="n"/>
    </row>
    <row r="2438">
      <c r="A2438" s="25" t="n"/>
      <c r="B2438" s="29" t="n"/>
      <c r="C2438" s="25" t="n"/>
      <c r="D2438" s="23">
        <f>IF(OR(B2438="",C2438=""),"",B2438&amp;"|"&amp;C2438)</f>
        <v/>
      </c>
      <c r="E2438" s="29" t="n"/>
      <c r="F2438" s="52" t="n"/>
      <c r="G2438" s="49" t="n"/>
      <c r="H2438" s="49" t="n"/>
      <c r="I2438" s="30">
        <f>IF(OR(D2438="",NOT(ISNUMBER(G2438))),"",D2438&amp;"|"&amp;YEAR(G2438)&amp;"-"&amp;RIGHT("0"&amp;MONTH(G2438),2)&amp;"-"&amp;RIGHT("0"&amp;DAY(G2438),2))</f>
        <v/>
      </c>
      <c r="J2438" s="52" t="n"/>
      <c r="K2438" s="25" t="n"/>
      <c r="L2438" s="29" t="n"/>
      <c r="M2438" s="25" t="n"/>
      <c r="N2438" s="25" t="n"/>
      <c r="O2438" s="23">
        <f>IF(A2438&amp;B2438&amp;C2438="","",IF(I2438="","Sem vínculo",IF(COUNTIF(oc_chave,I2438)&gt;0,"Vinculada","Previsão não encontrada")))</f>
        <v/>
      </c>
      <c r="P2438" s="39">
        <f>IF(ISNUMBER(H2438),YEAR(H2438),"")</f>
        <v/>
      </c>
      <c r="Q2438" s="23">
        <f>IF(D2438="","",IF(COUNTIF(pl_chave,D2438)&gt;0,"No plano atual","Fora do plano: histórico preservado"))</f>
        <v/>
      </c>
      <c r="R2438" s="23">
        <f>IF(A2438&amp;B2438&amp;C2438="","",IF(A2438="","ERRO: falta ID do registro",IF(COUNTIF(ex_id,A2438)&gt;1,"ERRO: ID do registro duplicado",IF(NOT(ISNUMBER(H2438)),"ERRO: data realizada ausente ou inválida",IF(AND(ISNUMBER(pcmd_emissao),N(H2438)&gt;N(pcmd_emissao)),"Verificar: realizada após a emissão","OK")))))</f>
        <v/>
      </c>
      <c r="S2438" s="53" t="n"/>
    </row>
    <row r="2439">
      <c r="A2439" s="25" t="n"/>
      <c r="B2439" s="29" t="n"/>
      <c r="C2439" s="25" t="n"/>
      <c r="D2439" s="23">
        <f>IF(OR(B2439="",C2439=""),"",B2439&amp;"|"&amp;C2439)</f>
        <v/>
      </c>
      <c r="E2439" s="29" t="n"/>
      <c r="F2439" s="52" t="n"/>
      <c r="G2439" s="49" t="n"/>
      <c r="H2439" s="49" t="n"/>
      <c r="I2439" s="30">
        <f>IF(OR(D2439="",NOT(ISNUMBER(G2439))),"",D2439&amp;"|"&amp;YEAR(G2439)&amp;"-"&amp;RIGHT("0"&amp;MONTH(G2439),2)&amp;"-"&amp;RIGHT("0"&amp;DAY(G2439),2))</f>
        <v/>
      </c>
      <c r="J2439" s="52" t="n"/>
      <c r="K2439" s="25" t="n"/>
      <c r="L2439" s="29" t="n"/>
      <c r="M2439" s="25" t="n"/>
      <c r="N2439" s="25" t="n"/>
      <c r="O2439" s="23">
        <f>IF(A2439&amp;B2439&amp;C2439="","",IF(I2439="","Sem vínculo",IF(COUNTIF(oc_chave,I2439)&gt;0,"Vinculada","Previsão não encontrada")))</f>
        <v/>
      </c>
      <c r="P2439" s="39">
        <f>IF(ISNUMBER(H2439),YEAR(H2439),"")</f>
        <v/>
      </c>
      <c r="Q2439" s="23">
        <f>IF(D2439="","",IF(COUNTIF(pl_chave,D2439)&gt;0,"No plano atual","Fora do plano: histórico preservado"))</f>
        <v/>
      </c>
      <c r="R2439" s="23">
        <f>IF(A2439&amp;B2439&amp;C2439="","",IF(A2439="","ERRO: falta ID do registro",IF(COUNTIF(ex_id,A2439)&gt;1,"ERRO: ID do registro duplicado",IF(NOT(ISNUMBER(H2439)),"ERRO: data realizada ausente ou inválida",IF(AND(ISNUMBER(pcmd_emissao),N(H2439)&gt;N(pcmd_emissao)),"Verificar: realizada após a emissão","OK")))))</f>
        <v/>
      </c>
      <c r="S2439" s="53" t="n"/>
    </row>
    <row r="2440">
      <c r="A2440" s="25" t="n"/>
      <c r="B2440" s="29" t="n"/>
      <c r="C2440" s="25" t="n"/>
      <c r="D2440" s="23">
        <f>IF(OR(B2440="",C2440=""),"",B2440&amp;"|"&amp;C2440)</f>
        <v/>
      </c>
      <c r="E2440" s="29" t="n"/>
      <c r="F2440" s="52" t="n"/>
      <c r="G2440" s="49" t="n"/>
      <c r="H2440" s="49" t="n"/>
      <c r="I2440" s="30">
        <f>IF(OR(D2440="",NOT(ISNUMBER(G2440))),"",D2440&amp;"|"&amp;YEAR(G2440)&amp;"-"&amp;RIGHT("0"&amp;MONTH(G2440),2)&amp;"-"&amp;RIGHT("0"&amp;DAY(G2440),2))</f>
        <v/>
      </c>
      <c r="J2440" s="52" t="n"/>
      <c r="K2440" s="25" t="n"/>
      <c r="L2440" s="29" t="n"/>
      <c r="M2440" s="25" t="n"/>
      <c r="N2440" s="25" t="n"/>
      <c r="O2440" s="23">
        <f>IF(A2440&amp;B2440&amp;C2440="","",IF(I2440="","Sem vínculo",IF(COUNTIF(oc_chave,I2440)&gt;0,"Vinculada","Previsão não encontrada")))</f>
        <v/>
      </c>
      <c r="P2440" s="39">
        <f>IF(ISNUMBER(H2440),YEAR(H2440),"")</f>
        <v/>
      </c>
      <c r="Q2440" s="23">
        <f>IF(D2440="","",IF(COUNTIF(pl_chave,D2440)&gt;0,"No plano atual","Fora do plano: histórico preservado"))</f>
        <v/>
      </c>
      <c r="R2440" s="23">
        <f>IF(A2440&amp;B2440&amp;C2440="","",IF(A2440="","ERRO: falta ID do registro",IF(COUNTIF(ex_id,A2440)&gt;1,"ERRO: ID do registro duplicado",IF(NOT(ISNUMBER(H2440)),"ERRO: data realizada ausente ou inválida",IF(AND(ISNUMBER(pcmd_emissao),N(H2440)&gt;N(pcmd_emissao)),"Verificar: realizada após a emissão","OK")))))</f>
        <v/>
      </c>
      <c r="S2440" s="53" t="n"/>
    </row>
    <row r="2441">
      <c r="A2441" s="25" t="n"/>
      <c r="B2441" s="29" t="n"/>
      <c r="C2441" s="25" t="n"/>
      <c r="D2441" s="23">
        <f>IF(OR(B2441="",C2441=""),"",B2441&amp;"|"&amp;C2441)</f>
        <v/>
      </c>
      <c r="E2441" s="29" t="n"/>
      <c r="F2441" s="52" t="n"/>
      <c r="G2441" s="49" t="n"/>
      <c r="H2441" s="49" t="n"/>
      <c r="I2441" s="30">
        <f>IF(OR(D2441="",NOT(ISNUMBER(G2441))),"",D2441&amp;"|"&amp;YEAR(G2441)&amp;"-"&amp;RIGHT("0"&amp;MONTH(G2441),2)&amp;"-"&amp;RIGHT("0"&amp;DAY(G2441),2))</f>
        <v/>
      </c>
      <c r="J2441" s="52" t="n"/>
      <c r="K2441" s="25" t="n"/>
      <c r="L2441" s="29" t="n"/>
      <c r="M2441" s="25" t="n"/>
      <c r="N2441" s="25" t="n"/>
      <c r="O2441" s="23">
        <f>IF(A2441&amp;B2441&amp;C2441="","",IF(I2441="","Sem vínculo",IF(COUNTIF(oc_chave,I2441)&gt;0,"Vinculada","Previsão não encontrada")))</f>
        <v/>
      </c>
      <c r="P2441" s="39">
        <f>IF(ISNUMBER(H2441),YEAR(H2441),"")</f>
        <v/>
      </c>
      <c r="Q2441" s="23">
        <f>IF(D2441="","",IF(COUNTIF(pl_chave,D2441)&gt;0,"No plano atual","Fora do plano: histórico preservado"))</f>
        <v/>
      </c>
      <c r="R2441" s="23">
        <f>IF(A2441&amp;B2441&amp;C2441="","",IF(A2441="","ERRO: falta ID do registro",IF(COUNTIF(ex_id,A2441)&gt;1,"ERRO: ID do registro duplicado",IF(NOT(ISNUMBER(H2441)),"ERRO: data realizada ausente ou inválida",IF(AND(ISNUMBER(pcmd_emissao),N(H2441)&gt;N(pcmd_emissao)),"Verificar: realizada após a emissão","OK")))))</f>
        <v/>
      </c>
      <c r="S2441" s="53" t="n"/>
    </row>
    <row r="2442">
      <c r="A2442" s="25" t="n"/>
      <c r="B2442" s="29" t="n"/>
      <c r="C2442" s="25" t="n"/>
      <c r="D2442" s="23">
        <f>IF(OR(B2442="",C2442=""),"",B2442&amp;"|"&amp;C2442)</f>
        <v/>
      </c>
      <c r="E2442" s="29" t="n"/>
      <c r="F2442" s="52" t="n"/>
      <c r="G2442" s="49" t="n"/>
      <c r="H2442" s="49" t="n"/>
      <c r="I2442" s="30">
        <f>IF(OR(D2442="",NOT(ISNUMBER(G2442))),"",D2442&amp;"|"&amp;YEAR(G2442)&amp;"-"&amp;RIGHT("0"&amp;MONTH(G2442),2)&amp;"-"&amp;RIGHT("0"&amp;DAY(G2442),2))</f>
        <v/>
      </c>
      <c r="J2442" s="52" t="n"/>
      <c r="K2442" s="25" t="n"/>
      <c r="L2442" s="29" t="n"/>
      <c r="M2442" s="25" t="n"/>
      <c r="N2442" s="25" t="n"/>
      <c r="O2442" s="23">
        <f>IF(A2442&amp;B2442&amp;C2442="","",IF(I2442="","Sem vínculo",IF(COUNTIF(oc_chave,I2442)&gt;0,"Vinculada","Previsão não encontrada")))</f>
        <v/>
      </c>
      <c r="P2442" s="39">
        <f>IF(ISNUMBER(H2442),YEAR(H2442),"")</f>
        <v/>
      </c>
      <c r="Q2442" s="23">
        <f>IF(D2442="","",IF(COUNTIF(pl_chave,D2442)&gt;0,"No plano atual","Fora do plano: histórico preservado"))</f>
        <v/>
      </c>
      <c r="R2442" s="23">
        <f>IF(A2442&amp;B2442&amp;C2442="","",IF(A2442="","ERRO: falta ID do registro",IF(COUNTIF(ex_id,A2442)&gt;1,"ERRO: ID do registro duplicado",IF(NOT(ISNUMBER(H2442)),"ERRO: data realizada ausente ou inválida",IF(AND(ISNUMBER(pcmd_emissao),N(H2442)&gt;N(pcmd_emissao)),"Verificar: realizada após a emissão","OK")))))</f>
        <v/>
      </c>
      <c r="S2442" s="53" t="n"/>
    </row>
    <row r="2443">
      <c r="A2443" s="25" t="n"/>
      <c r="B2443" s="29" t="n"/>
      <c r="C2443" s="25" t="n"/>
      <c r="D2443" s="23">
        <f>IF(OR(B2443="",C2443=""),"",B2443&amp;"|"&amp;C2443)</f>
        <v/>
      </c>
      <c r="E2443" s="29" t="n"/>
      <c r="F2443" s="52" t="n"/>
      <c r="G2443" s="49" t="n"/>
      <c r="H2443" s="49" t="n"/>
      <c r="I2443" s="30">
        <f>IF(OR(D2443="",NOT(ISNUMBER(G2443))),"",D2443&amp;"|"&amp;YEAR(G2443)&amp;"-"&amp;RIGHT("0"&amp;MONTH(G2443),2)&amp;"-"&amp;RIGHT("0"&amp;DAY(G2443),2))</f>
        <v/>
      </c>
      <c r="J2443" s="52" t="n"/>
      <c r="K2443" s="25" t="n"/>
      <c r="L2443" s="29" t="n"/>
      <c r="M2443" s="25" t="n"/>
      <c r="N2443" s="25" t="n"/>
      <c r="O2443" s="23">
        <f>IF(A2443&amp;B2443&amp;C2443="","",IF(I2443="","Sem vínculo",IF(COUNTIF(oc_chave,I2443)&gt;0,"Vinculada","Previsão não encontrada")))</f>
        <v/>
      </c>
      <c r="P2443" s="39">
        <f>IF(ISNUMBER(H2443),YEAR(H2443),"")</f>
        <v/>
      </c>
      <c r="Q2443" s="23">
        <f>IF(D2443="","",IF(COUNTIF(pl_chave,D2443)&gt;0,"No plano atual","Fora do plano: histórico preservado"))</f>
        <v/>
      </c>
      <c r="R2443" s="23">
        <f>IF(A2443&amp;B2443&amp;C2443="","",IF(A2443="","ERRO: falta ID do registro",IF(COUNTIF(ex_id,A2443)&gt;1,"ERRO: ID do registro duplicado",IF(NOT(ISNUMBER(H2443)),"ERRO: data realizada ausente ou inválida",IF(AND(ISNUMBER(pcmd_emissao),N(H2443)&gt;N(pcmd_emissao)),"Verificar: realizada após a emissão","OK")))))</f>
        <v/>
      </c>
      <c r="S2443" s="53" t="n"/>
    </row>
    <row r="2444">
      <c r="A2444" s="25" t="n"/>
      <c r="B2444" s="29" t="n"/>
      <c r="C2444" s="25" t="n"/>
      <c r="D2444" s="23">
        <f>IF(OR(B2444="",C2444=""),"",B2444&amp;"|"&amp;C2444)</f>
        <v/>
      </c>
      <c r="E2444" s="29" t="n"/>
      <c r="F2444" s="52" t="n"/>
      <c r="G2444" s="49" t="n"/>
      <c r="H2444" s="49" t="n"/>
      <c r="I2444" s="30">
        <f>IF(OR(D2444="",NOT(ISNUMBER(G2444))),"",D2444&amp;"|"&amp;YEAR(G2444)&amp;"-"&amp;RIGHT("0"&amp;MONTH(G2444),2)&amp;"-"&amp;RIGHT("0"&amp;DAY(G2444),2))</f>
        <v/>
      </c>
      <c r="J2444" s="52" t="n"/>
      <c r="K2444" s="25" t="n"/>
      <c r="L2444" s="29" t="n"/>
      <c r="M2444" s="25" t="n"/>
      <c r="N2444" s="25" t="n"/>
      <c r="O2444" s="23">
        <f>IF(A2444&amp;B2444&amp;C2444="","",IF(I2444="","Sem vínculo",IF(COUNTIF(oc_chave,I2444)&gt;0,"Vinculada","Previsão não encontrada")))</f>
        <v/>
      </c>
      <c r="P2444" s="39">
        <f>IF(ISNUMBER(H2444),YEAR(H2444),"")</f>
        <v/>
      </c>
      <c r="Q2444" s="23">
        <f>IF(D2444="","",IF(COUNTIF(pl_chave,D2444)&gt;0,"No plano atual","Fora do plano: histórico preservado"))</f>
        <v/>
      </c>
      <c r="R2444" s="23">
        <f>IF(A2444&amp;B2444&amp;C2444="","",IF(A2444="","ERRO: falta ID do registro",IF(COUNTIF(ex_id,A2444)&gt;1,"ERRO: ID do registro duplicado",IF(NOT(ISNUMBER(H2444)),"ERRO: data realizada ausente ou inválida",IF(AND(ISNUMBER(pcmd_emissao),N(H2444)&gt;N(pcmd_emissao)),"Verificar: realizada após a emissão","OK")))))</f>
        <v/>
      </c>
      <c r="S2444" s="53" t="n"/>
    </row>
    <row r="2445">
      <c r="A2445" s="25" t="n"/>
      <c r="B2445" s="29" t="n"/>
      <c r="C2445" s="25" t="n"/>
      <c r="D2445" s="23">
        <f>IF(OR(B2445="",C2445=""),"",B2445&amp;"|"&amp;C2445)</f>
        <v/>
      </c>
      <c r="E2445" s="29" t="n"/>
      <c r="F2445" s="52" t="n"/>
      <c r="G2445" s="49" t="n"/>
      <c r="H2445" s="49" t="n"/>
      <c r="I2445" s="30">
        <f>IF(OR(D2445="",NOT(ISNUMBER(G2445))),"",D2445&amp;"|"&amp;YEAR(G2445)&amp;"-"&amp;RIGHT("0"&amp;MONTH(G2445),2)&amp;"-"&amp;RIGHT("0"&amp;DAY(G2445),2))</f>
        <v/>
      </c>
      <c r="J2445" s="52" t="n"/>
      <c r="K2445" s="25" t="n"/>
      <c r="L2445" s="29" t="n"/>
      <c r="M2445" s="25" t="n"/>
      <c r="N2445" s="25" t="n"/>
      <c r="O2445" s="23">
        <f>IF(A2445&amp;B2445&amp;C2445="","",IF(I2445="","Sem vínculo",IF(COUNTIF(oc_chave,I2445)&gt;0,"Vinculada","Previsão não encontrada")))</f>
        <v/>
      </c>
      <c r="P2445" s="39">
        <f>IF(ISNUMBER(H2445),YEAR(H2445),"")</f>
        <v/>
      </c>
      <c r="Q2445" s="23">
        <f>IF(D2445="","",IF(COUNTIF(pl_chave,D2445)&gt;0,"No plano atual","Fora do plano: histórico preservado"))</f>
        <v/>
      </c>
      <c r="R2445" s="23">
        <f>IF(A2445&amp;B2445&amp;C2445="","",IF(A2445="","ERRO: falta ID do registro",IF(COUNTIF(ex_id,A2445)&gt;1,"ERRO: ID do registro duplicado",IF(NOT(ISNUMBER(H2445)),"ERRO: data realizada ausente ou inválida",IF(AND(ISNUMBER(pcmd_emissao),N(H2445)&gt;N(pcmd_emissao)),"Verificar: realizada após a emissão","OK")))))</f>
        <v/>
      </c>
      <c r="S2445" s="53" t="n"/>
    </row>
    <row r="2446">
      <c r="A2446" s="25" t="n"/>
      <c r="B2446" s="29" t="n"/>
      <c r="C2446" s="25" t="n"/>
      <c r="D2446" s="23">
        <f>IF(OR(B2446="",C2446=""),"",B2446&amp;"|"&amp;C2446)</f>
        <v/>
      </c>
      <c r="E2446" s="29" t="n"/>
      <c r="F2446" s="52" t="n"/>
      <c r="G2446" s="49" t="n"/>
      <c r="H2446" s="49" t="n"/>
      <c r="I2446" s="30">
        <f>IF(OR(D2446="",NOT(ISNUMBER(G2446))),"",D2446&amp;"|"&amp;YEAR(G2446)&amp;"-"&amp;RIGHT("0"&amp;MONTH(G2446),2)&amp;"-"&amp;RIGHT("0"&amp;DAY(G2446),2))</f>
        <v/>
      </c>
      <c r="J2446" s="52" t="n"/>
      <c r="K2446" s="25" t="n"/>
      <c r="L2446" s="29" t="n"/>
      <c r="M2446" s="25" t="n"/>
      <c r="N2446" s="25" t="n"/>
      <c r="O2446" s="23">
        <f>IF(A2446&amp;B2446&amp;C2446="","",IF(I2446="","Sem vínculo",IF(COUNTIF(oc_chave,I2446)&gt;0,"Vinculada","Previsão não encontrada")))</f>
        <v/>
      </c>
      <c r="P2446" s="39">
        <f>IF(ISNUMBER(H2446),YEAR(H2446),"")</f>
        <v/>
      </c>
      <c r="Q2446" s="23">
        <f>IF(D2446="","",IF(COUNTIF(pl_chave,D2446)&gt;0,"No plano atual","Fora do plano: histórico preservado"))</f>
        <v/>
      </c>
      <c r="R2446" s="23">
        <f>IF(A2446&amp;B2446&amp;C2446="","",IF(A2446="","ERRO: falta ID do registro",IF(COUNTIF(ex_id,A2446)&gt;1,"ERRO: ID do registro duplicado",IF(NOT(ISNUMBER(H2446)),"ERRO: data realizada ausente ou inválida",IF(AND(ISNUMBER(pcmd_emissao),N(H2446)&gt;N(pcmd_emissao)),"Verificar: realizada após a emissão","OK")))))</f>
        <v/>
      </c>
      <c r="S2446" s="53" t="n"/>
    </row>
    <row r="2447">
      <c r="A2447" s="25" t="n"/>
      <c r="B2447" s="29" t="n"/>
      <c r="C2447" s="25" t="n"/>
      <c r="D2447" s="23">
        <f>IF(OR(B2447="",C2447=""),"",B2447&amp;"|"&amp;C2447)</f>
        <v/>
      </c>
      <c r="E2447" s="29" t="n"/>
      <c r="F2447" s="52" t="n"/>
      <c r="G2447" s="49" t="n"/>
      <c r="H2447" s="49" t="n"/>
      <c r="I2447" s="30">
        <f>IF(OR(D2447="",NOT(ISNUMBER(G2447))),"",D2447&amp;"|"&amp;YEAR(G2447)&amp;"-"&amp;RIGHT("0"&amp;MONTH(G2447),2)&amp;"-"&amp;RIGHT("0"&amp;DAY(G2447),2))</f>
        <v/>
      </c>
      <c r="J2447" s="52" t="n"/>
      <c r="K2447" s="25" t="n"/>
      <c r="L2447" s="29" t="n"/>
      <c r="M2447" s="25" t="n"/>
      <c r="N2447" s="25" t="n"/>
      <c r="O2447" s="23">
        <f>IF(A2447&amp;B2447&amp;C2447="","",IF(I2447="","Sem vínculo",IF(COUNTIF(oc_chave,I2447)&gt;0,"Vinculada","Previsão não encontrada")))</f>
        <v/>
      </c>
      <c r="P2447" s="39">
        <f>IF(ISNUMBER(H2447),YEAR(H2447),"")</f>
        <v/>
      </c>
      <c r="Q2447" s="23">
        <f>IF(D2447="","",IF(COUNTIF(pl_chave,D2447)&gt;0,"No plano atual","Fora do plano: histórico preservado"))</f>
        <v/>
      </c>
      <c r="R2447" s="23">
        <f>IF(A2447&amp;B2447&amp;C2447="","",IF(A2447="","ERRO: falta ID do registro",IF(COUNTIF(ex_id,A2447)&gt;1,"ERRO: ID do registro duplicado",IF(NOT(ISNUMBER(H2447)),"ERRO: data realizada ausente ou inválida",IF(AND(ISNUMBER(pcmd_emissao),N(H2447)&gt;N(pcmd_emissao)),"Verificar: realizada após a emissão","OK")))))</f>
        <v/>
      </c>
      <c r="S2447" s="53" t="n"/>
    </row>
    <row r="2448">
      <c r="A2448" s="25" t="n"/>
      <c r="B2448" s="29" t="n"/>
      <c r="C2448" s="25" t="n"/>
      <c r="D2448" s="23">
        <f>IF(OR(B2448="",C2448=""),"",B2448&amp;"|"&amp;C2448)</f>
        <v/>
      </c>
      <c r="E2448" s="29" t="n"/>
      <c r="F2448" s="52" t="n"/>
      <c r="G2448" s="49" t="n"/>
      <c r="H2448" s="49" t="n"/>
      <c r="I2448" s="30">
        <f>IF(OR(D2448="",NOT(ISNUMBER(G2448))),"",D2448&amp;"|"&amp;YEAR(G2448)&amp;"-"&amp;RIGHT("0"&amp;MONTH(G2448),2)&amp;"-"&amp;RIGHT("0"&amp;DAY(G2448),2))</f>
        <v/>
      </c>
      <c r="J2448" s="52" t="n"/>
      <c r="K2448" s="25" t="n"/>
      <c r="L2448" s="29" t="n"/>
      <c r="M2448" s="25" t="n"/>
      <c r="N2448" s="25" t="n"/>
      <c r="O2448" s="23">
        <f>IF(A2448&amp;B2448&amp;C2448="","",IF(I2448="","Sem vínculo",IF(COUNTIF(oc_chave,I2448)&gt;0,"Vinculada","Previsão não encontrada")))</f>
        <v/>
      </c>
      <c r="P2448" s="39">
        <f>IF(ISNUMBER(H2448),YEAR(H2448),"")</f>
        <v/>
      </c>
      <c r="Q2448" s="23">
        <f>IF(D2448="","",IF(COUNTIF(pl_chave,D2448)&gt;0,"No plano atual","Fora do plano: histórico preservado"))</f>
        <v/>
      </c>
      <c r="R2448" s="23">
        <f>IF(A2448&amp;B2448&amp;C2448="","",IF(A2448="","ERRO: falta ID do registro",IF(COUNTIF(ex_id,A2448)&gt;1,"ERRO: ID do registro duplicado",IF(NOT(ISNUMBER(H2448)),"ERRO: data realizada ausente ou inválida",IF(AND(ISNUMBER(pcmd_emissao),N(H2448)&gt;N(pcmd_emissao)),"Verificar: realizada após a emissão","OK")))))</f>
        <v/>
      </c>
      <c r="S2448" s="53" t="n"/>
    </row>
    <row r="2449">
      <c r="A2449" s="25" t="n"/>
      <c r="B2449" s="29" t="n"/>
      <c r="C2449" s="25" t="n"/>
      <c r="D2449" s="23">
        <f>IF(OR(B2449="",C2449=""),"",B2449&amp;"|"&amp;C2449)</f>
        <v/>
      </c>
      <c r="E2449" s="29" t="n"/>
      <c r="F2449" s="52" t="n"/>
      <c r="G2449" s="49" t="n"/>
      <c r="H2449" s="49" t="n"/>
      <c r="I2449" s="30">
        <f>IF(OR(D2449="",NOT(ISNUMBER(G2449))),"",D2449&amp;"|"&amp;YEAR(G2449)&amp;"-"&amp;RIGHT("0"&amp;MONTH(G2449),2)&amp;"-"&amp;RIGHT("0"&amp;DAY(G2449),2))</f>
        <v/>
      </c>
      <c r="J2449" s="52" t="n"/>
      <c r="K2449" s="25" t="n"/>
      <c r="L2449" s="29" t="n"/>
      <c r="M2449" s="25" t="n"/>
      <c r="N2449" s="25" t="n"/>
      <c r="O2449" s="23">
        <f>IF(A2449&amp;B2449&amp;C2449="","",IF(I2449="","Sem vínculo",IF(COUNTIF(oc_chave,I2449)&gt;0,"Vinculada","Previsão não encontrada")))</f>
        <v/>
      </c>
      <c r="P2449" s="39">
        <f>IF(ISNUMBER(H2449),YEAR(H2449),"")</f>
        <v/>
      </c>
      <c r="Q2449" s="23">
        <f>IF(D2449="","",IF(COUNTIF(pl_chave,D2449)&gt;0,"No plano atual","Fora do plano: histórico preservado"))</f>
        <v/>
      </c>
      <c r="R2449" s="23">
        <f>IF(A2449&amp;B2449&amp;C2449="","",IF(A2449="","ERRO: falta ID do registro",IF(COUNTIF(ex_id,A2449)&gt;1,"ERRO: ID do registro duplicado",IF(NOT(ISNUMBER(H2449)),"ERRO: data realizada ausente ou inválida",IF(AND(ISNUMBER(pcmd_emissao),N(H2449)&gt;N(pcmd_emissao)),"Verificar: realizada após a emissão","OK")))))</f>
        <v/>
      </c>
      <c r="S2449" s="53" t="n"/>
    </row>
    <row r="2450">
      <c r="A2450" s="25" t="n"/>
      <c r="B2450" s="29" t="n"/>
      <c r="C2450" s="25" t="n"/>
      <c r="D2450" s="23">
        <f>IF(OR(B2450="",C2450=""),"",B2450&amp;"|"&amp;C2450)</f>
        <v/>
      </c>
      <c r="E2450" s="29" t="n"/>
      <c r="F2450" s="52" t="n"/>
      <c r="G2450" s="49" t="n"/>
      <c r="H2450" s="49" t="n"/>
      <c r="I2450" s="30">
        <f>IF(OR(D2450="",NOT(ISNUMBER(G2450))),"",D2450&amp;"|"&amp;YEAR(G2450)&amp;"-"&amp;RIGHT("0"&amp;MONTH(G2450),2)&amp;"-"&amp;RIGHT("0"&amp;DAY(G2450),2))</f>
        <v/>
      </c>
      <c r="J2450" s="52" t="n"/>
      <c r="K2450" s="25" t="n"/>
      <c r="L2450" s="29" t="n"/>
      <c r="M2450" s="25" t="n"/>
      <c r="N2450" s="25" t="n"/>
      <c r="O2450" s="23">
        <f>IF(A2450&amp;B2450&amp;C2450="","",IF(I2450="","Sem vínculo",IF(COUNTIF(oc_chave,I2450)&gt;0,"Vinculada","Previsão não encontrada")))</f>
        <v/>
      </c>
      <c r="P2450" s="39">
        <f>IF(ISNUMBER(H2450),YEAR(H2450),"")</f>
        <v/>
      </c>
      <c r="Q2450" s="23">
        <f>IF(D2450="","",IF(COUNTIF(pl_chave,D2450)&gt;0,"No plano atual","Fora do plano: histórico preservado"))</f>
        <v/>
      </c>
      <c r="R2450" s="23">
        <f>IF(A2450&amp;B2450&amp;C2450="","",IF(A2450="","ERRO: falta ID do registro",IF(COUNTIF(ex_id,A2450)&gt;1,"ERRO: ID do registro duplicado",IF(NOT(ISNUMBER(H2450)),"ERRO: data realizada ausente ou inválida",IF(AND(ISNUMBER(pcmd_emissao),N(H2450)&gt;N(pcmd_emissao)),"Verificar: realizada após a emissão","OK")))))</f>
        <v/>
      </c>
      <c r="S2450" s="53" t="n"/>
    </row>
    <row r="2451">
      <c r="A2451" s="25" t="n"/>
      <c r="B2451" s="29" t="n"/>
      <c r="C2451" s="25" t="n"/>
      <c r="D2451" s="23">
        <f>IF(OR(B2451="",C2451=""),"",B2451&amp;"|"&amp;C2451)</f>
        <v/>
      </c>
      <c r="E2451" s="29" t="n"/>
      <c r="F2451" s="52" t="n"/>
      <c r="G2451" s="49" t="n"/>
      <c r="H2451" s="49" t="n"/>
      <c r="I2451" s="30">
        <f>IF(OR(D2451="",NOT(ISNUMBER(G2451))),"",D2451&amp;"|"&amp;YEAR(G2451)&amp;"-"&amp;RIGHT("0"&amp;MONTH(G2451),2)&amp;"-"&amp;RIGHT("0"&amp;DAY(G2451),2))</f>
        <v/>
      </c>
      <c r="J2451" s="52" t="n"/>
      <c r="K2451" s="25" t="n"/>
      <c r="L2451" s="29" t="n"/>
      <c r="M2451" s="25" t="n"/>
      <c r="N2451" s="25" t="n"/>
      <c r="O2451" s="23">
        <f>IF(A2451&amp;B2451&amp;C2451="","",IF(I2451="","Sem vínculo",IF(COUNTIF(oc_chave,I2451)&gt;0,"Vinculada","Previsão não encontrada")))</f>
        <v/>
      </c>
      <c r="P2451" s="39">
        <f>IF(ISNUMBER(H2451),YEAR(H2451),"")</f>
        <v/>
      </c>
      <c r="Q2451" s="23">
        <f>IF(D2451="","",IF(COUNTIF(pl_chave,D2451)&gt;0,"No plano atual","Fora do plano: histórico preservado"))</f>
        <v/>
      </c>
      <c r="R2451" s="23">
        <f>IF(A2451&amp;B2451&amp;C2451="","",IF(A2451="","ERRO: falta ID do registro",IF(COUNTIF(ex_id,A2451)&gt;1,"ERRO: ID do registro duplicado",IF(NOT(ISNUMBER(H2451)),"ERRO: data realizada ausente ou inválida",IF(AND(ISNUMBER(pcmd_emissao),N(H2451)&gt;N(pcmd_emissao)),"Verificar: realizada após a emissão","OK")))))</f>
        <v/>
      </c>
      <c r="S2451" s="53" t="n"/>
    </row>
    <row r="2452">
      <c r="A2452" s="25" t="n"/>
      <c r="B2452" s="29" t="n"/>
      <c r="C2452" s="25" t="n"/>
      <c r="D2452" s="23">
        <f>IF(OR(B2452="",C2452=""),"",B2452&amp;"|"&amp;C2452)</f>
        <v/>
      </c>
      <c r="E2452" s="29" t="n"/>
      <c r="F2452" s="52" t="n"/>
      <c r="G2452" s="49" t="n"/>
      <c r="H2452" s="49" t="n"/>
      <c r="I2452" s="30">
        <f>IF(OR(D2452="",NOT(ISNUMBER(G2452))),"",D2452&amp;"|"&amp;YEAR(G2452)&amp;"-"&amp;RIGHT("0"&amp;MONTH(G2452),2)&amp;"-"&amp;RIGHT("0"&amp;DAY(G2452),2))</f>
        <v/>
      </c>
      <c r="J2452" s="52" t="n"/>
      <c r="K2452" s="25" t="n"/>
      <c r="L2452" s="29" t="n"/>
      <c r="M2452" s="25" t="n"/>
      <c r="N2452" s="25" t="n"/>
      <c r="O2452" s="23">
        <f>IF(A2452&amp;B2452&amp;C2452="","",IF(I2452="","Sem vínculo",IF(COUNTIF(oc_chave,I2452)&gt;0,"Vinculada","Previsão não encontrada")))</f>
        <v/>
      </c>
      <c r="P2452" s="39">
        <f>IF(ISNUMBER(H2452),YEAR(H2452),"")</f>
        <v/>
      </c>
      <c r="Q2452" s="23">
        <f>IF(D2452="","",IF(COUNTIF(pl_chave,D2452)&gt;0,"No plano atual","Fora do plano: histórico preservado"))</f>
        <v/>
      </c>
      <c r="R2452" s="23">
        <f>IF(A2452&amp;B2452&amp;C2452="","",IF(A2452="","ERRO: falta ID do registro",IF(COUNTIF(ex_id,A2452)&gt;1,"ERRO: ID do registro duplicado",IF(NOT(ISNUMBER(H2452)),"ERRO: data realizada ausente ou inválida",IF(AND(ISNUMBER(pcmd_emissao),N(H2452)&gt;N(pcmd_emissao)),"Verificar: realizada após a emissão","OK")))))</f>
        <v/>
      </c>
      <c r="S2452" s="53" t="n"/>
    </row>
    <row r="2453">
      <c r="A2453" s="25" t="n"/>
      <c r="B2453" s="29" t="n"/>
      <c r="C2453" s="25" t="n"/>
      <c r="D2453" s="23">
        <f>IF(OR(B2453="",C2453=""),"",B2453&amp;"|"&amp;C2453)</f>
        <v/>
      </c>
      <c r="E2453" s="29" t="n"/>
      <c r="F2453" s="52" t="n"/>
      <c r="G2453" s="49" t="n"/>
      <c r="H2453" s="49" t="n"/>
      <c r="I2453" s="30">
        <f>IF(OR(D2453="",NOT(ISNUMBER(G2453))),"",D2453&amp;"|"&amp;YEAR(G2453)&amp;"-"&amp;RIGHT("0"&amp;MONTH(G2453),2)&amp;"-"&amp;RIGHT("0"&amp;DAY(G2453),2))</f>
        <v/>
      </c>
      <c r="J2453" s="52" t="n"/>
      <c r="K2453" s="25" t="n"/>
      <c r="L2453" s="29" t="n"/>
      <c r="M2453" s="25" t="n"/>
      <c r="N2453" s="25" t="n"/>
      <c r="O2453" s="23">
        <f>IF(A2453&amp;B2453&amp;C2453="","",IF(I2453="","Sem vínculo",IF(COUNTIF(oc_chave,I2453)&gt;0,"Vinculada","Previsão não encontrada")))</f>
        <v/>
      </c>
      <c r="P2453" s="39">
        <f>IF(ISNUMBER(H2453),YEAR(H2453),"")</f>
        <v/>
      </c>
      <c r="Q2453" s="23">
        <f>IF(D2453="","",IF(COUNTIF(pl_chave,D2453)&gt;0,"No plano atual","Fora do plano: histórico preservado"))</f>
        <v/>
      </c>
      <c r="R2453" s="23">
        <f>IF(A2453&amp;B2453&amp;C2453="","",IF(A2453="","ERRO: falta ID do registro",IF(COUNTIF(ex_id,A2453)&gt;1,"ERRO: ID do registro duplicado",IF(NOT(ISNUMBER(H2453)),"ERRO: data realizada ausente ou inválida",IF(AND(ISNUMBER(pcmd_emissao),N(H2453)&gt;N(pcmd_emissao)),"Verificar: realizada após a emissão","OK")))))</f>
        <v/>
      </c>
      <c r="S2453" s="53" t="n"/>
    </row>
    <row r="2454">
      <c r="A2454" s="25" t="n"/>
      <c r="B2454" s="29" t="n"/>
      <c r="C2454" s="25" t="n"/>
      <c r="D2454" s="23">
        <f>IF(OR(B2454="",C2454=""),"",B2454&amp;"|"&amp;C2454)</f>
        <v/>
      </c>
      <c r="E2454" s="29" t="n"/>
      <c r="F2454" s="52" t="n"/>
      <c r="G2454" s="49" t="n"/>
      <c r="H2454" s="49" t="n"/>
      <c r="I2454" s="30">
        <f>IF(OR(D2454="",NOT(ISNUMBER(G2454))),"",D2454&amp;"|"&amp;YEAR(G2454)&amp;"-"&amp;RIGHT("0"&amp;MONTH(G2454),2)&amp;"-"&amp;RIGHT("0"&amp;DAY(G2454),2))</f>
        <v/>
      </c>
      <c r="J2454" s="52" t="n"/>
      <c r="K2454" s="25" t="n"/>
      <c r="L2454" s="29" t="n"/>
      <c r="M2454" s="25" t="n"/>
      <c r="N2454" s="25" t="n"/>
      <c r="O2454" s="23">
        <f>IF(A2454&amp;B2454&amp;C2454="","",IF(I2454="","Sem vínculo",IF(COUNTIF(oc_chave,I2454)&gt;0,"Vinculada","Previsão não encontrada")))</f>
        <v/>
      </c>
      <c r="P2454" s="39">
        <f>IF(ISNUMBER(H2454),YEAR(H2454),"")</f>
        <v/>
      </c>
      <c r="Q2454" s="23">
        <f>IF(D2454="","",IF(COUNTIF(pl_chave,D2454)&gt;0,"No plano atual","Fora do plano: histórico preservado"))</f>
        <v/>
      </c>
      <c r="R2454" s="23">
        <f>IF(A2454&amp;B2454&amp;C2454="","",IF(A2454="","ERRO: falta ID do registro",IF(COUNTIF(ex_id,A2454)&gt;1,"ERRO: ID do registro duplicado",IF(NOT(ISNUMBER(H2454)),"ERRO: data realizada ausente ou inválida",IF(AND(ISNUMBER(pcmd_emissao),N(H2454)&gt;N(pcmd_emissao)),"Verificar: realizada após a emissão","OK")))))</f>
        <v/>
      </c>
      <c r="S2454" s="53" t="n"/>
    </row>
    <row r="2455">
      <c r="A2455" s="25" t="n"/>
      <c r="B2455" s="29" t="n"/>
      <c r="C2455" s="25" t="n"/>
      <c r="D2455" s="23">
        <f>IF(OR(B2455="",C2455=""),"",B2455&amp;"|"&amp;C2455)</f>
        <v/>
      </c>
      <c r="E2455" s="29" t="n"/>
      <c r="F2455" s="52" t="n"/>
      <c r="G2455" s="49" t="n"/>
      <c r="H2455" s="49" t="n"/>
      <c r="I2455" s="30">
        <f>IF(OR(D2455="",NOT(ISNUMBER(G2455))),"",D2455&amp;"|"&amp;YEAR(G2455)&amp;"-"&amp;RIGHT("0"&amp;MONTH(G2455),2)&amp;"-"&amp;RIGHT("0"&amp;DAY(G2455),2))</f>
        <v/>
      </c>
      <c r="J2455" s="52" t="n"/>
      <c r="K2455" s="25" t="n"/>
      <c r="L2455" s="29" t="n"/>
      <c r="M2455" s="25" t="n"/>
      <c r="N2455" s="25" t="n"/>
      <c r="O2455" s="23">
        <f>IF(A2455&amp;B2455&amp;C2455="","",IF(I2455="","Sem vínculo",IF(COUNTIF(oc_chave,I2455)&gt;0,"Vinculada","Previsão não encontrada")))</f>
        <v/>
      </c>
      <c r="P2455" s="39">
        <f>IF(ISNUMBER(H2455),YEAR(H2455),"")</f>
        <v/>
      </c>
      <c r="Q2455" s="23">
        <f>IF(D2455="","",IF(COUNTIF(pl_chave,D2455)&gt;0,"No plano atual","Fora do plano: histórico preservado"))</f>
        <v/>
      </c>
      <c r="R2455" s="23">
        <f>IF(A2455&amp;B2455&amp;C2455="","",IF(A2455="","ERRO: falta ID do registro",IF(COUNTIF(ex_id,A2455)&gt;1,"ERRO: ID do registro duplicado",IF(NOT(ISNUMBER(H2455)),"ERRO: data realizada ausente ou inválida",IF(AND(ISNUMBER(pcmd_emissao),N(H2455)&gt;N(pcmd_emissao)),"Verificar: realizada após a emissão","OK")))))</f>
        <v/>
      </c>
      <c r="S2455" s="53" t="n"/>
    </row>
    <row r="2456">
      <c r="A2456" s="25" t="n"/>
      <c r="B2456" s="29" t="n"/>
      <c r="C2456" s="25" t="n"/>
      <c r="D2456" s="23">
        <f>IF(OR(B2456="",C2456=""),"",B2456&amp;"|"&amp;C2456)</f>
        <v/>
      </c>
      <c r="E2456" s="29" t="n"/>
      <c r="F2456" s="52" t="n"/>
      <c r="G2456" s="49" t="n"/>
      <c r="H2456" s="49" t="n"/>
      <c r="I2456" s="30">
        <f>IF(OR(D2456="",NOT(ISNUMBER(G2456))),"",D2456&amp;"|"&amp;YEAR(G2456)&amp;"-"&amp;RIGHT("0"&amp;MONTH(G2456),2)&amp;"-"&amp;RIGHT("0"&amp;DAY(G2456),2))</f>
        <v/>
      </c>
      <c r="J2456" s="52" t="n"/>
      <c r="K2456" s="25" t="n"/>
      <c r="L2456" s="29" t="n"/>
      <c r="M2456" s="25" t="n"/>
      <c r="N2456" s="25" t="n"/>
      <c r="O2456" s="23">
        <f>IF(A2456&amp;B2456&amp;C2456="","",IF(I2456="","Sem vínculo",IF(COUNTIF(oc_chave,I2456)&gt;0,"Vinculada","Previsão não encontrada")))</f>
        <v/>
      </c>
      <c r="P2456" s="39">
        <f>IF(ISNUMBER(H2456),YEAR(H2456),"")</f>
        <v/>
      </c>
      <c r="Q2456" s="23">
        <f>IF(D2456="","",IF(COUNTIF(pl_chave,D2456)&gt;0,"No plano atual","Fora do plano: histórico preservado"))</f>
        <v/>
      </c>
      <c r="R2456" s="23">
        <f>IF(A2456&amp;B2456&amp;C2456="","",IF(A2456="","ERRO: falta ID do registro",IF(COUNTIF(ex_id,A2456)&gt;1,"ERRO: ID do registro duplicado",IF(NOT(ISNUMBER(H2456)),"ERRO: data realizada ausente ou inválida",IF(AND(ISNUMBER(pcmd_emissao),N(H2456)&gt;N(pcmd_emissao)),"Verificar: realizada após a emissão","OK")))))</f>
        <v/>
      </c>
      <c r="S2456" s="53" t="n"/>
    </row>
    <row r="2457">
      <c r="A2457" s="25" t="n"/>
      <c r="B2457" s="29" t="n"/>
      <c r="C2457" s="25" t="n"/>
      <c r="D2457" s="23">
        <f>IF(OR(B2457="",C2457=""),"",B2457&amp;"|"&amp;C2457)</f>
        <v/>
      </c>
      <c r="E2457" s="29" t="n"/>
      <c r="F2457" s="52" t="n"/>
      <c r="G2457" s="49" t="n"/>
      <c r="H2457" s="49" t="n"/>
      <c r="I2457" s="30">
        <f>IF(OR(D2457="",NOT(ISNUMBER(G2457))),"",D2457&amp;"|"&amp;YEAR(G2457)&amp;"-"&amp;RIGHT("0"&amp;MONTH(G2457),2)&amp;"-"&amp;RIGHT("0"&amp;DAY(G2457),2))</f>
        <v/>
      </c>
      <c r="J2457" s="52" t="n"/>
      <c r="K2457" s="25" t="n"/>
      <c r="L2457" s="29" t="n"/>
      <c r="M2457" s="25" t="n"/>
      <c r="N2457" s="25" t="n"/>
      <c r="O2457" s="23">
        <f>IF(A2457&amp;B2457&amp;C2457="","",IF(I2457="","Sem vínculo",IF(COUNTIF(oc_chave,I2457)&gt;0,"Vinculada","Previsão não encontrada")))</f>
        <v/>
      </c>
      <c r="P2457" s="39">
        <f>IF(ISNUMBER(H2457),YEAR(H2457),"")</f>
        <v/>
      </c>
      <c r="Q2457" s="23">
        <f>IF(D2457="","",IF(COUNTIF(pl_chave,D2457)&gt;0,"No plano atual","Fora do plano: histórico preservado"))</f>
        <v/>
      </c>
      <c r="R2457" s="23">
        <f>IF(A2457&amp;B2457&amp;C2457="","",IF(A2457="","ERRO: falta ID do registro",IF(COUNTIF(ex_id,A2457)&gt;1,"ERRO: ID do registro duplicado",IF(NOT(ISNUMBER(H2457)),"ERRO: data realizada ausente ou inválida",IF(AND(ISNUMBER(pcmd_emissao),N(H2457)&gt;N(pcmd_emissao)),"Verificar: realizada após a emissão","OK")))))</f>
        <v/>
      </c>
      <c r="S2457" s="53" t="n"/>
    </row>
    <row r="2458">
      <c r="A2458" s="25" t="n"/>
      <c r="B2458" s="29" t="n"/>
      <c r="C2458" s="25" t="n"/>
      <c r="D2458" s="23">
        <f>IF(OR(B2458="",C2458=""),"",B2458&amp;"|"&amp;C2458)</f>
        <v/>
      </c>
      <c r="E2458" s="29" t="n"/>
      <c r="F2458" s="52" t="n"/>
      <c r="G2458" s="49" t="n"/>
      <c r="H2458" s="49" t="n"/>
      <c r="I2458" s="30">
        <f>IF(OR(D2458="",NOT(ISNUMBER(G2458))),"",D2458&amp;"|"&amp;YEAR(G2458)&amp;"-"&amp;RIGHT("0"&amp;MONTH(G2458),2)&amp;"-"&amp;RIGHT("0"&amp;DAY(G2458),2))</f>
        <v/>
      </c>
      <c r="J2458" s="52" t="n"/>
      <c r="K2458" s="25" t="n"/>
      <c r="L2458" s="29" t="n"/>
      <c r="M2458" s="25" t="n"/>
      <c r="N2458" s="25" t="n"/>
      <c r="O2458" s="23">
        <f>IF(A2458&amp;B2458&amp;C2458="","",IF(I2458="","Sem vínculo",IF(COUNTIF(oc_chave,I2458)&gt;0,"Vinculada","Previsão não encontrada")))</f>
        <v/>
      </c>
      <c r="P2458" s="39">
        <f>IF(ISNUMBER(H2458),YEAR(H2458),"")</f>
        <v/>
      </c>
      <c r="Q2458" s="23">
        <f>IF(D2458="","",IF(COUNTIF(pl_chave,D2458)&gt;0,"No plano atual","Fora do plano: histórico preservado"))</f>
        <v/>
      </c>
      <c r="R2458" s="23">
        <f>IF(A2458&amp;B2458&amp;C2458="","",IF(A2458="","ERRO: falta ID do registro",IF(COUNTIF(ex_id,A2458)&gt;1,"ERRO: ID do registro duplicado",IF(NOT(ISNUMBER(H2458)),"ERRO: data realizada ausente ou inválida",IF(AND(ISNUMBER(pcmd_emissao),N(H2458)&gt;N(pcmd_emissao)),"Verificar: realizada após a emissão","OK")))))</f>
        <v/>
      </c>
      <c r="S2458" s="53" t="n"/>
    </row>
    <row r="2459">
      <c r="A2459" s="25" t="n"/>
      <c r="B2459" s="29" t="n"/>
      <c r="C2459" s="25" t="n"/>
      <c r="D2459" s="23">
        <f>IF(OR(B2459="",C2459=""),"",B2459&amp;"|"&amp;C2459)</f>
        <v/>
      </c>
      <c r="E2459" s="29" t="n"/>
      <c r="F2459" s="52" t="n"/>
      <c r="G2459" s="49" t="n"/>
      <c r="H2459" s="49" t="n"/>
      <c r="I2459" s="30">
        <f>IF(OR(D2459="",NOT(ISNUMBER(G2459))),"",D2459&amp;"|"&amp;YEAR(G2459)&amp;"-"&amp;RIGHT("0"&amp;MONTH(G2459),2)&amp;"-"&amp;RIGHT("0"&amp;DAY(G2459),2))</f>
        <v/>
      </c>
      <c r="J2459" s="52" t="n"/>
      <c r="K2459" s="25" t="n"/>
      <c r="L2459" s="29" t="n"/>
      <c r="M2459" s="25" t="n"/>
      <c r="N2459" s="25" t="n"/>
      <c r="O2459" s="23">
        <f>IF(A2459&amp;B2459&amp;C2459="","",IF(I2459="","Sem vínculo",IF(COUNTIF(oc_chave,I2459)&gt;0,"Vinculada","Previsão não encontrada")))</f>
        <v/>
      </c>
      <c r="P2459" s="39">
        <f>IF(ISNUMBER(H2459),YEAR(H2459),"")</f>
        <v/>
      </c>
      <c r="Q2459" s="23">
        <f>IF(D2459="","",IF(COUNTIF(pl_chave,D2459)&gt;0,"No plano atual","Fora do plano: histórico preservado"))</f>
        <v/>
      </c>
      <c r="R2459" s="23">
        <f>IF(A2459&amp;B2459&amp;C2459="","",IF(A2459="","ERRO: falta ID do registro",IF(COUNTIF(ex_id,A2459)&gt;1,"ERRO: ID do registro duplicado",IF(NOT(ISNUMBER(H2459)),"ERRO: data realizada ausente ou inválida",IF(AND(ISNUMBER(pcmd_emissao),N(H2459)&gt;N(pcmd_emissao)),"Verificar: realizada após a emissão","OK")))))</f>
        <v/>
      </c>
      <c r="S2459" s="53" t="n"/>
    </row>
    <row r="2460">
      <c r="A2460" s="25" t="n"/>
      <c r="B2460" s="29" t="n"/>
      <c r="C2460" s="25" t="n"/>
      <c r="D2460" s="23">
        <f>IF(OR(B2460="",C2460=""),"",B2460&amp;"|"&amp;C2460)</f>
        <v/>
      </c>
      <c r="E2460" s="29" t="n"/>
      <c r="F2460" s="52" t="n"/>
      <c r="G2460" s="49" t="n"/>
      <c r="H2460" s="49" t="n"/>
      <c r="I2460" s="30">
        <f>IF(OR(D2460="",NOT(ISNUMBER(G2460))),"",D2460&amp;"|"&amp;YEAR(G2460)&amp;"-"&amp;RIGHT("0"&amp;MONTH(G2460),2)&amp;"-"&amp;RIGHT("0"&amp;DAY(G2460),2))</f>
        <v/>
      </c>
      <c r="J2460" s="52" t="n"/>
      <c r="K2460" s="25" t="n"/>
      <c r="L2460" s="29" t="n"/>
      <c r="M2460" s="25" t="n"/>
      <c r="N2460" s="25" t="n"/>
      <c r="O2460" s="23">
        <f>IF(A2460&amp;B2460&amp;C2460="","",IF(I2460="","Sem vínculo",IF(COUNTIF(oc_chave,I2460)&gt;0,"Vinculada","Previsão não encontrada")))</f>
        <v/>
      </c>
      <c r="P2460" s="39">
        <f>IF(ISNUMBER(H2460),YEAR(H2460),"")</f>
        <v/>
      </c>
      <c r="Q2460" s="23">
        <f>IF(D2460="","",IF(COUNTIF(pl_chave,D2460)&gt;0,"No plano atual","Fora do plano: histórico preservado"))</f>
        <v/>
      </c>
      <c r="R2460" s="23">
        <f>IF(A2460&amp;B2460&amp;C2460="","",IF(A2460="","ERRO: falta ID do registro",IF(COUNTIF(ex_id,A2460)&gt;1,"ERRO: ID do registro duplicado",IF(NOT(ISNUMBER(H2460)),"ERRO: data realizada ausente ou inválida",IF(AND(ISNUMBER(pcmd_emissao),N(H2460)&gt;N(pcmd_emissao)),"Verificar: realizada após a emissão","OK")))))</f>
        <v/>
      </c>
      <c r="S2460" s="53" t="n"/>
    </row>
    <row r="2461">
      <c r="A2461" s="25" t="n"/>
      <c r="B2461" s="29" t="n"/>
      <c r="C2461" s="25" t="n"/>
      <c r="D2461" s="23">
        <f>IF(OR(B2461="",C2461=""),"",B2461&amp;"|"&amp;C2461)</f>
        <v/>
      </c>
      <c r="E2461" s="29" t="n"/>
      <c r="F2461" s="52" t="n"/>
      <c r="G2461" s="49" t="n"/>
      <c r="H2461" s="49" t="n"/>
      <c r="I2461" s="30">
        <f>IF(OR(D2461="",NOT(ISNUMBER(G2461))),"",D2461&amp;"|"&amp;YEAR(G2461)&amp;"-"&amp;RIGHT("0"&amp;MONTH(G2461),2)&amp;"-"&amp;RIGHT("0"&amp;DAY(G2461),2))</f>
        <v/>
      </c>
      <c r="J2461" s="52" t="n"/>
      <c r="K2461" s="25" t="n"/>
      <c r="L2461" s="29" t="n"/>
      <c r="M2461" s="25" t="n"/>
      <c r="N2461" s="25" t="n"/>
      <c r="O2461" s="23">
        <f>IF(A2461&amp;B2461&amp;C2461="","",IF(I2461="","Sem vínculo",IF(COUNTIF(oc_chave,I2461)&gt;0,"Vinculada","Previsão não encontrada")))</f>
        <v/>
      </c>
      <c r="P2461" s="39">
        <f>IF(ISNUMBER(H2461),YEAR(H2461),"")</f>
        <v/>
      </c>
      <c r="Q2461" s="23">
        <f>IF(D2461="","",IF(COUNTIF(pl_chave,D2461)&gt;0,"No plano atual","Fora do plano: histórico preservado"))</f>
        <v/>
      </c>
      <c r="R2461" s="23">
        <f>IF(A2461&amp;B2461&amp;C2461="","",IF(A2461="","ERRO: falta ID do registro",IF(COUNTIF(ex_id,A2461)&gt;1,"ERRO: ID do registro duplicado",IF(NOT(ISNUMBER(H2461)),"ERRO: data realizada ausente ou inválida",IF(AND(ISNUMBER(pcmd_emissao),N(H2461)&gt;N(pcmd_emissao)),"Verificar: realizada após a emissão","OK")))))</f>
        <v/>
      </c>
      <c r="S2461" s="53" t="n"/>
    </row>
    <row r="2462">
      <c r="A2462" s="25" t="n"/>
      <c r="B2462" s="29" t="n"/>
      <c r="C2462" s="25" t="n"/>
      <c r="D2462" s="23">
        <f>IF(OR(B2462="",C2462=""),"",B2462&amp;"|"&amp;C2462)</f>
        <v/>
      </c>
      <c r="E2462" s="29" t="n"/>
      <c r="F2462" s="52" t="n"/>
      <c r="G2462" s="49" t="n"/>
      <c r="H2462" s="49" t="n"/>
      <c r="I2462" s="30">
        <f>IF(OR(D2462="",NOT(ISNUMBER(G2462))),"",D2462&amp;"|"&amp;YEAR(G2462)&amp;"-"&amp;RIGHT("0"&amp;MONTH(G2462),2)&amp;"-"&amp;RIGHT("0"&amp;DAY(G2462),2))</f>
        <v/>
      </c>
      <c r="J2462" s="52" t="n"/>
      <c r="K2462" s="25" t="n"/>
      <c r="L2462" s="29" t="n"/>
      <c r="M2462" s="25" t="n"/>
      <c r="N2462" s="25" t="n"/>
      <c r="O2462" s="23">
        <f>IF(A2462&amp;B2462&amp;C2462="","",IF(I2462="","Sem vínculo",IF(COUNTIF(oc_chave,I2462)&gt;0,"Vinculada","Previsão não encontrada")))</f>
        <v/>
      </c>
      <c r="P2462" s="39">
        <f>IF(ISNUMBER(H2462),YEAR(H2462),"")</f>
        <v/>
      </c>
      <c r="Q2462" s="23">
        <f>IF(D2462="","",IF(COUNTIF(pl_chave,D2462)&gt;0,"No plano atual","Fora do plano: histórico preservado"))</f>
        <v/>
      </c>
      <c r="R2462" s="23">
        <f>IF(A2462&amp;B2462&amp;C2462="","",IF(A2462="","ERRO: falta ID do registro",IF(COUNTIF(ex_id,A2462)&gt;1,"ERRO: ID do registro duplicado",IF(NOT(ISNUMBER(H2462)),"ERRO: data realizada ausente ou inválida",IF(AND(ISNUMBER(pcmd_emissao),N(H2462)&gt;N(pcmd_emissao)),"Verificar: realizada após a emissão","OK")))))</f>
        <v/>
      </c>
      <c r="S2462" s="53" t="n"/>
    </row>
    <row r="2463">
      <c r="A2463" s="25" t="n"/>
      <c r="B2463" s="29" t="n"/>
      <c r="C2463" s="25" t="n"/>
      <c r="D2463" s="23">
        <f>IF(OR(B2463="",C2463=""),"",B2463&amp;"|"&amp;C2463)</f>
        <v/>
      </c>
      <c r="E2463" s="29" t="n"/>
      <c r="F2463" s="52" t="n"/>
      <c r="G2463" s="49" t="n"/>
      <c r="H2463" s="49" t="n"/>
      <c r="I2463" s="30">
        <f>IF(OR(D2463="",NOT(ISNUMBER(G2463))),"",D2463&amp;"|"&amp;YEAR(G2463)&amp;"-"&amp;RIGHT("0"&amp;MONTH(G2463),2)&amp;"-"&amp;RIGHT("0"&amp;DAY(G2463),2))</f>
        <v/>
      </c>
      <c r="J2463" s="52" t="n"/>
      <c r="K2463" s="25" t="n"/>
      <c r="L2463" s="29" t="n"/>
      <c r="M2463" s="25" t="n"/>
      <c r="N2463" s="25" t="n"/>
      <c r="O2463" s="23">
        <f>IF(A2463&amp;B2463&amp;C2463="","",IF(I2463="","Sem vínculo",IF(COUNTIF(oc_chave,I2463)&gt;0,"Vinculada","Previsão não encontrada")))</f>
        <v/>
      </c>
      <c r="P2463" s="39">
        <f>IF(ISNUMBER(H2463),YEAR(H2463),"")</f>
        <v/>
      </c>
      <c r="Q2463" s="23">
        <f>IF(D2463="","",IF(COUNTIF(pl_chave,D2463)&gt;0,"No plano atual","Fora do plano: histórico preservado"))</f>
        <v/>
      </c>
      <c r="R2463" s="23">
        <f>IF(A2463&amp;B2463&amp;C2463="","",IF(A2463="","ERRO: falta ID do registro",IF(COUNTIF(ex_id,A2463)&gt;1,"ERRO: ID do registro duplicado",IF(NOT(ISNUMBER(H2463)),"ERRO: data realizada ausente ou inválida",IF(AND(ISNUMBER(pcmd_emissao),N(H2463)&gt;N(pcmd_emissao)),"Verificar: realizada após a emissão","OK")))))</f>
        <v/>
      </c>
      <c r="S2463" s="53" t="n"/>
    </row>
    <row r="2464">
      <c r="A2464" s="25" t="n"/>
      <c r="B2464" s="29" t="n"/>
      <c r="C2464" s="25" t="n"/>
      <c r="D2464" s="23">
        <f>IF(OR(B2464="",C2464=""),"",B2464&amp;"|"&amp;C2464)</f>
        <v/>
      </c>
      <c r="E2464" s="29" t="n"/>
      <c r="F2464" s="52" t="n"/>
      <c r="G2464" s="49" t="n"/>
      <c r="H2464" s="49" t="n"/>
      <c r="I2464" s="30">
        <f>IF(OR(D2464="",NOT(ISNUMBER(G2464))),"",D2464&amp;"|"&amp;YEAR(G2464)&amp;"-"&amp;RIGHT("0"&amp;MONTH(G2464),2)&amp;"-"&amp;RIGHT("0"&amp;DAY(G2464),2))</f>
        <v/>
      </c>
      <c r="J2464" s="52" t="n"/>
      <c r="K2464" s="25" t="n"/>
      <c r="L2464" s="29" t="n"/>
      <c r="M2464" s="25" t="n"/>
      <c r="N2464" s="25" t="n"/>
      <c r="O2464" s="23">
        <f>IF(A2464&amp;B2464&amp;C2464="","",IF(I2464="","Sem vínculo",IF(COUNTIF(oc_chave,I2464)&gt;0,"Vinculada","Previsão não encontrada")))</f>
        <v/>
      </c>
      <c r="P2464" s="39">
        <f>IF(ISNUMBER(H2464),YEAR(H2464),"")</f>
        <v/>
      </c>
      <c r="Q2464" s="23">
        <f>IF(D2464="","",IF(COUNTIF(pl_chave,D2464)&gt;0,"No plano atual","Fora do plano: histórico preservado"))</f>
        <v/>
      </c>
      <c r="R2464" s="23">
        <f>IF(A2464&amp;B2464&amp;C2464="","",IF(A2464="","ERRO: falta ID do registro",IF(COUNTIF(ex_id,A2464)&gt;1,"ERRO: ID do registro duplicado",IF(NOT(ISNUMBER(H2464)),"ERRO: data realizada ausente ou inválida",IF(AND(ISNUMBER(pcmd_emissao),N(H2464)&gt;N(pcmd_emissao)),"Verificar: realizada após a emissão","OK")))))</f>
        <v/>
      </c>
      <c r="S2464" s="53" t="n"/>
    </row>
    <row r="2465">
      <c r="A2465" s="25" t="n"/>
      <c r="B2465" s="29" t="n"/>
      <c r="C2465" s="25" t="n"/>
      <c r="D2465" s="23">
        <f>IF(OR(B2465="",C2465=""),"",B2465&amp;"|"&amp;C2465)</f>
        <v/>
      </c>
      <c r="E2465" s="29" t="n"/>
      <c r="F2465" s="52" t="n"/>
      <c r="G2465" s="49" t="n"/>
      <c r="H2465" s="49" t="n"/>
      <c r="I2465" s="30">
        <f>IF(OR(D2465="",NOT(ISNUMBER(G2465))),"",D2465&amp;"|"&amp;YEAR(G2465)&amp;"-"&amp;RIGHT("0"&amp;MONTH(G2465),2)&amp;"-"&amp;RIGHT("0"&amp;DAY(G2465),2))</f>
        <v/>
      </c>
      <c r="J2465" s="52" t="n"/>
      <c r="K2465" s="25" t="n"/>
      <c r="L2465" s="29" t="n"/>
      <c r="M2465" s="25" t="n"/>
      <c r="N2465" s="25" t="n"/>
      <c r="O2465" s="23">
        <f>IF(A2465&amp;B2465&amp;C2465="","",IF(I2465="","Sem vínculo",IF(COUNTIF(oc_chave,I2465)&gt;0,"Vinculada","Previsão não encontrada")))</f>
        <v/>
      </c>
      <c r="P2465" s="39">
        <f>IF(ISNUMBER(H2465),YEAR(H2465),"")</f>
        <v/>
      </c>
      <c r="Q2465" s="23">
        <f>IF(D2465="","",IF(COUNTIF(pl_chave,D2465)&gt;0,"No plano atual","Fora do plano: histórico preservado"))</f>
        <v/>
      </c>
      <c r="R2465" s="23">
        <f>IF(A2465&amp;B2465&amp;C2465="","",IF(A2465="","ERRO: falta ID do registro",IF(COUNTIF(ex_id,A2465)&gt;1,"ERRO: ID do registro duplicado",IF(NOT(ISNUMBER(H2465)),"ERRO: data realizada ausente ou inválida",IF(AND(ISNUMBER(pcmd_emissao),N(H2465)&gt;N(pcmd_emissao)),"Verificar: realizada após a emissão","OK")))))</f>
        <v/>
      </c>
      <c r="S2465" s="53" t="n"/>
    </row>
    <row r="2466">
      <c r="A2466" s="25" t="n"/>
      <c r="B2466" s="29" t="n"/>
      <c r="C2466" s="25" t="n"/>
      <c r="D2466" s="23">
        <f>IF(OR(B2466="",C2466=""),"",B2466&amp;"|"&amp;C2466)</f>
        <v/>
      </c>
      <c r="E2466" s="29" t="n"/>
      <c r="F2466" s="52" t="n"/>
      <c r="G2466" s="49" t="n"/>
      <c r="H2466" s="49" t="n"/>
      <c r="I2466" s="30">
        <f>IF(OR(D2466="",NOT(ISNUMBER(G2466))),"",D2466&amp;"|"&amp;YEAR(G2466)&amp;"-"&amp;RIGHT("0"&amp;MONTH(G2466),2)&amp;"-"&amp;RIGHT("0"&amp;DAY(G2466),2))</f>
        <v/>
      </c>
      <c r="J2466" s="52" t="n"/>
      <c r="K2466" s="25" t="n"/>
      <c r="L2466" s="29" t="n"/>
      <c r="M2466" s="25" t="n"/>
      <c r="N2466" s="25" t="n"/>
      <c r="O2466" s="23">
        <f>IF(A2466&amp;B2466&amp;C2466="","",IF(I2466="","Sem vínculo",IF(COUNTIF(oc_chave,I2466)&gt;0,"Vinculada","Previsão não encontrada")))</f>
        <v/>
      </c>
      <c r="P2466" s="39">
        <f>IF(ISNUMBER(H2466),YEAR(H2466),"")</f>
        <v/>
      </c>
      <c r="Q2466" s="23">
        <f>IF(D2466="","",IF(COUNTIF(pl_chave,D2466)&gt;0,"No plano atual","Fora do plano: histórico preservado"))</f>
        <v/>
      </c>
      <c r="R2466" s="23">
        <f>IF(A2466&amp;B2466&amp;C2466="","",IF(A2466="","ERRO: falta ID do registro",IF(COUNTIF(ex_id,A2466)&gt;1,"ERRO: ID do registro duplicado",IF(NOT(ISNUMBER(H2466)),"ERRO: data realizada ausente ou inválida",IF(AND(ISNUMBER(pcmd_emissao),N(H2466)&gt;N(pcmd_emissao)),"Verificar: realizada após a emissão","OK")))))</f>
        <v/>
      </c>
      <c r="S2466" s="53" t="n"/>
    </row>
    <row r="2467">
      <c r="A2467" s="25" t="n"/>
      <c r="B2467" s="29" t="n"/>
      <c r="C2467" s="25" t="n"/>
      <c r="D2467" s="23">
        <f>IF(OR(B2467="",C2467=""),"",B2467&amp;"|"&amp;C2467)</f>
        <v/>
      </c>
      <c r="E2467" s="29" t="n"/>
      <c r="F2467" s="52" t="n"/>
      <c r="G2467" s="49" t="n"/>
      <c r="H2467" s="49" t="n"/>
      <c r="I2467" s="30">
        <f>IF(OR(D2467="",NOT(ISNUMBER(G2467))),"",D2467&amp;"|"&amp;YEAR(G2467)&amp;"-"&amp;RIGHT("0"&amp;MONTH(G2467),2)&amp;"-"&amp;RIGHT("0"&amp;DAY(G2467),2))</f>
        <v/>
      </c>
      <c r="J2467" s="52" t="n"/>
      <c r="K2467" s="25" t="n"/>
      <c r="L2467" s="29" t="n"/>
      <c r="M2467" s="25" t="n"/>
      <c r="N2467" s="25" t="n"/>
      <c r="O2467" s="23">
        <f>IF(A2467&amp;B2467&amp;C2467="","",IF(I2467="","Sem vínculo",IF(COUNTIF(oc_chave,I2467)&gt;0,"Vinculada","Previsão não encontrada")))</f>
        <v/>
      </c>
      <c r="P2467" s="39">
        <f>IF(ISNUMBER(H2467),YEAR(H2467),"")</f>
        <v/>
      </c>
      <c r="Q2467" s="23">
        <f>IF(D2467="","",IF(COUNTIF(pl_chave,D2467)&gt;0,"No plano atual","Fora do plano: histórico preservado"))</f>
        <v/>
      </c>
      <c r="R2467" s="23">
        <f>IF(A2467&amp;B2467&amp;C2467="","",IF(A2467="","ERRO: falta ID do registro",IF(COUNTIF(ex_id,A2467)&gt;1,"ERRO: ID do registro duplicado",IF(NOT(ISNUMBER(H2467)),"ERRO: data realizada ausente ou inválida",IF(AND(ISNUMBER(pcmd_emissao),N(H2467)&gt;N(pcmd_emissao)),"Verificar: realizada após a emissão","OK")))))</f>
        <v/>
      </c>
      <c r="S2467" s="53" t="n"/>
    </row>
    <row r="2468">
      <c r="A2468" s="25" t="n"/>
      <c r="B2468" s="29" t="n"/>
      <c r="C2468" s="25" t="n"/>
      <c r="D2468" s="23">
        <f>IF(OR(B2468="",C2468=""),"",B2468&amp;"|"&amp;C2468)</f>
        <v/>
      </c>
      <c r="E2468" s="29" t="n"/>
      <c r="F2468" s="52" t="n"/>
      <c r="G2468" s="49" t="n"/>
      <c r="H2468" s="49" t="n"/>
      <c r="I2468" s="30">
        <f>IF(OR(D2468="",NOT(ISNUMBER(G2468))),"",D2468&amp;"|"&amp;YEAR(G2468)&amp;"-"&amp;RIGHT("0"&amp;MONTH(G2468),2)&amp;"-"&amp;RIGHT("0"&amp;DAY(G2468),2))</f>
        <v/>
      </c>
      <c r="J2468" s="52" t="n"/>
      <c r="K2468" s="25" t="n"/>
      <c r="L2468" s="29" t="n"/>
      <c r="M2468" s="25" t="n"/>
      <c r="N2468" s="25" t="n"/>
      <c r="O2468" s="23">
        <f>IF(A2468&amp;B2468&amp;C2468="","",IF(I2468="","Sem vínculo",IF(COUNTIF(oc_chave,I2468)&gt;0,"Vinculada","Previsão não encontrada")))</f>
        <v/>
      </c>
      <c r="P2468" s="39">
        <f>IF(ISNUMBER(H2468),YEAR(H2468),"")</f>
        <v/>
      </c>
      <c r="Q2468" s="23">
        <f>IF(D2468="","",IF(COUNTIF(pl_chave,D2468)&gt;0,"No plano atual","Fora do plano: histórico preservado"))</f>
        <v/>
      </c>
      <c r="R2468" s="23">
        <f>IF(A2468&amp;B2468&amp;C2468="","",IF(A2468="","ERRO: falta ID do registro",IF(COUNTIF(ex_id,A2468)&gt;1,"ERRO: ID do registro duplicado",IF(NOT(ISNUMBER(H2468)),"ERRO: data realizada ausente ou inválida",IF(AND(ISNUMBER(pcmd_emissao),N(H2468)&gt;N(pcmd_emissao)),"Verificar: realizada após a emissão","OK")))))</f>
        <v/>
      </c>
      <c r="S2468" s="53" t="n"/>
    </row>
    <row r="2469">
      <c r="A2469" s="25" t="n"/>
      <c r="B2469" s="29" t="n"/>
      <c r="C2469" s="25" t="n"/>
      <c r="D2469" s="23">
        <f>IF(OR(B2469="",C2469=""),"",B2469&amp;"|"&amp;C2469)</f>
        <v/>
      </c>
      <c r="E2469" s="29" t="n"/>
      <c r="F2469" s="52" t="n"/>
      <c r="G2469" s="49" t="n"/>
      <c r="H2469" s="49" t="n"/>
      <c r="I2469" s="30">
        <f>IF(OR(D2469="",NOT(ISNUMBER(G2469))),"",D2469&amp;"|"&amp;YEAR(G2469)&amp;"-"&amp;RIGHT("0"&amp;MONTH(G2469),2)&amp;"-"&amp;RIGHT("0"&amp;DAY(G2469),2))</f>
        <v/>
      </c>
      <c r="J2469" s="52" t="n"/>
      <c r="K2469" s="25" t="n"/>
      <c r="L2469" s="29" t="n"/>
      <c r="M2469" s="25" t="n"/>
      <c r="N2469" s="25" t="n"/>
      <c r="O2469" s="23">
        <f>IF(A2469&amp;B2469&amp;C2469="","",IF(I2469="","Sem vínculo",IF(COUNTIF(oc_chave,I2469)&gt;0,"Vinculada","Previsão não encontrada")))</f>
        <v/>
      </c>
      <c r="P2469" s="39">
        <f>IF(ISNUMBER(H2469),YEAR(H2469),"")</f>
        <v/>
      </c>
      <c r="Q2469" s="23">
        <f>IF(D2469="","",IF(COUNTIF(pl_chave,D2469)&gt;0,"No plano atual","Fora do plano: histórico preservado"))</f>
        <v/>
      </c>
      <c r="R2469" s="23">
        <f>IF(A2469&amp;B2469&amp;C2469="","",IF(A2469="","ERRO: falta ID do registro",IF(COUNTIF(ex_id,A2469)&gt;1,"ERRO: ID do registro duplicado",IF(NOT(ISNUMBER(H2469)),"ERRO: data realizada ausente ou inválida",IF(AND(ISNUMBER(pcmd_emissao),N(H2469)&gt;N(pcmd_emissao)),"Verificar: realizada após a emissão","OK")))))</f>
        <v/>
      </c>
      <c r="S2469" s="53" t="n"/>
    </row>
    <row r="2470">
      <c r="A2470" s="25" t="n"/>
      <c r="B2470" s="29" t="n"/>
      <c r="C2470" s="25" t="n"/>
      <c r="D2470" s="23">
        <f>IF(OR(B2470="",C2470=""),"",B2470&amp;"|"&amp;C2470)</f>
        <v/>
      </c>
      <c r="E2470" s="29" t="n"/>
      <c r="F2470" s="52" t="n"/>
      <c r="G2470" s="49" t="n"/>
      <c r="H2470" s="49" t="n"/>
      <c r="I2470" s="30">
        <f>IF(OR(D2470="",NOT(ISNUMBER(G2470))),"",D2470&amp;"|"&amp;YEAR(G2470)&amp;"-"&amp;RIGHT("0"&amp;MONTH(G2470),2)&amp;"-"&amp;RIGHT("0"&amp;DAY(G2470),2))</f>
        <v/>
      </c>
      <c r="J2470" s="52" t="n"/>
      <c r="K2470" s="25" t="n"/>
      <c r="L2470" s="29" t="n"/>
      <c r="M2470" s="25" t="n"/>
      <c r="N2470" s="25" t="n"/>
      <c r="O2470" s="23">
        <f>IF(A2470&amp;B2470&amp;C2470="","",IF(I2470="","Sem vínculo",IF(COUNTIF(oc_chave,I2470)&gt;0,"Vinculada","Previsão não encontrada")))</f>
        <v/>
      </c>
      <c r="P2470" s="39">
        <f>IF(ISNUMBER(H2470),YEAR(H2470),"")</f>
        <v/>
      </c>
      <c r="Q2470" s="23">
        <f>IF(D2470="","",IF(COUNTIF(pl_chave,D2470)&gt;0,"No plano atual","Fora do plano: histórico preservado"))</f>
        <v/>
      </c>
      <c r="R2470" s="23">
        <f>IF(A2470&amp;B2470&amp;C2470="","",IF(A2470="","ERRO: falta ID do registro",IF(COUNTIF(ex_id,A2470)&gt;1,"ERRO: ID do registro duplicado",IF(NOT(ISNUMBER(H2470)),"ERRO: data realizada ausente ou inválida",IF(AND(ISNUMBER(pcmd_emissao),N(H2470)&gt;N(pcmd_emissao)),"Verificar: realizada após a emissão","OK")))))</f>
        <v/>
      </c>
      <c r="S2470" s="53" t="n"/>
    </row>
    <row r="2471">
      <c r="A2471" s="25" t="n"/>
      <c r="B2471" s="29" t="n"/>
      <c r="C2471" s="25" t="n"/>
      <c r="D2471" s="23">
        <f>IF(OR(B2471="",C2471=""),"",B2471&amp;"|"&amp;C2471)</f>
        <v/>
      </c>
      <c r="E2471" s="29" t="n"/>
      <c r="F2471" s="52" t="n"/>
      <c r="G2471" s="49" t="n"/>
      <c r="H2471" s="49" t="n"/>
      <c r="I2471" s="30">
        <f>IF(OR(D2471="",NOT(ISNUMBER(G2471))),"",D2471&amp;"|"&amp;YEAR(G2471)&amp;"-"&amp;RIGHT("0"&amp;MONTH(G2471),2)&amp;"-"&amp;RIGHT("0"&amp;DAY(G2471),2))</f>
        <v/>
      </c>
      <c r="J2471" s="52" t="n"/>
      <c r="K2471" s="25" t="n"/>
      <c r="L2471" s="29" t="n"/>
      <c r="M2471" s="25" t="n"/>
      <c r="N2471" s="25" t="n"/>
      <c r="O2471" s="23">
        <f>IF(A2471&amp;B2471&amp;C2471="","",IF(I2471="","Sem vínculo",IF(COUNTIF(oc_chave,I2471)&gt;0,"Vinculada","Previsão não encontrada")))</f>
        <v/>
      </c>
      <c r="P2471" s="39">
        <f>IF(ISNUMBER(H2471),YEAR(H2471),"")</f>
        <v/>
      </c>
      <c r="Q2471" s="23">
        <f>IF(D2471="","",IF(COUNTIF(pl_chave,D2471)&gt;0,"No plano atual","Fora do plano: histórico preservado"))</f>
        <v/>
      </c>
      <c r="R2471" s="23">
        <f>IF(A2471&amp;B2471&amp;C2471="","",IF(A2471="","ERRO: falta ID do registro",IF(COUNTIF(ex_id,A2471)&gt;1,"ERRO: ID do registro duplicado",IF(NOT(ISNUMBER(H2471)),"ERRO: data realizada ausente ou inválida",IF(AND(ISNUMBER(pcmd_emissao),N(H2471)&gt;N(pcmd_emissao)),"Verificar: realizada após a emissão","OK")))))</f>
        <v/>
      </c>
      <c r="S2471" s="53" t="n"/>
    </row>
    <row r="2472">
      <c r="A2472" s="25" t="n"/>
      <c r="B2472" s="29" t="n"/>
      <c r="C2472" s="25" t="n"/>
      <c r="D2472" s="23">
        <f>IF(OR(B2472="",C2472=""),"",B2472&amp;"|"&amp;C2472)</f>
        <v/>
      </c>
      <c r="E2472" s="29" t="n"/>
      <c r="F2472" s="52" t="n"/>
      <c r="G2472" s="49" t="n"/>
      <c r="H2472" s="49" t="n"/>
      <c r="I2472" s="30">
        <f>IF(OR(D2472="",NOT(ISNUMBER(G2472))),"",D2472&amp;"|"&amp;YEAR(G2472)&amp;"-"&amp;RIGHT("0"&amp;MONTH(G2472),2)&amp;"-"&amp;RIGHT("0"&amp;DAY(G2472),2))</f>
        <v/>
      </c>
      <c r="J2472" s="52" t="n"/>
      <c r="K2472" s="25" t="n"/>
      <c r="L2472" s="29" t="n"/>
      <c r="M2472" s="25" t="n"/>
      <c r="N2472" s="25" t="n"/>
      <c r="O2472" s="23">
        <f>IF(A2472&amp;B2472&amp;C2472="","",IF(I2472="","Sem vínculo",IF(COUNTIF(oc_chave,I2472)&gt;0,"Vinculada","Previsão não encontrada")))</f>
        <v/>
      </c>
      <c r="P2472" s="39">
        <f>IF(ISNUMBER(H2472),YEAR(H2472),"")</f>
        <v/>
      </c>
      <c r="Q2472" s="23">
        <f>IF(D2472="","",IF(COUNTIF(pl_chave,D2472)&gt;0,"No plano atual","Fora do plano: histórico preservado"))</f>
        <v/>
      </c>
      <c r="R2472" s="23">
        <f>IF(A2472&amp;B2472&amp;C2472="","",IF(A2472="","ERRO: falta ID do registro",IF(COUNTIF(ex_id,A2472)&gt;1,"ERRO: ID do registro duplicado",IF(NOT(ISNUMBER(H2472)),"ERRO: data realizada ausente ou inválida",IF(AND(ISNUMBER(pcmd_emissao),N(H2472)&gt;N(pcmd_emissao)),"Verificar: realizada após a emissão","OK")))))</f>
        <v/>
      </c>
      <c r="S2472" s="53" t="n"/>
    </row>
    <row r="2473">
      <c r="A2473" s="25" t="n"/>
      <c r="B2473" s="29" t="n"/>
      <c r="C2473" s="25" t="n"/>
      <c r="D2473" s="23">
        <f>IF(OR(B2473="",C2473=""),"",B2473&amp;"|"&amp;C2473)</f>
        <v/>
      </c>
      <c r="E2473" s="29" t="n"/>
      <c r="F2473" s="52" t="n"/>
      <c r="G2473" s="49" t="n"/>
      <c r="H2473" s="49" t="n"/>
      <c r="I2473" s="30">
        <f>IF(OR(D2473="",NOT(ISNUMBER(G2473))),"",D2473&amp;"|"&amp;YEAR(G2473)&amp;"-"&amp;RIGHT("0"&amp;MONTH(G2473),2)&amp;"-"&amp;RIGHT("0"&amp;DAY(G2473),2))</f>
        <v/>
      </c>
      <c r="J2473" s="52" t="n"/>
      <c r="K2473" s="25" t="n"/>
      <c r="L2473" s="29" t="n"/>
      <c r="M2473" s="25" t="n"/>
      <c r="N2473" s="25" t="n"/>
      <c r="O2473" s="23">
        <f>IF(A2473&amp;B2473&amp;C2473="","",IF(I2473="","Sem vínculo",IF(COUNTIF(oc_chave,I2473)&gt;0,"Vinculada","Previsão não encontrada")))</f>
        <v/>
      </c>
      <c r="P2473" s="39">
        <f>IF(ISNUMBER(H2473),YEAR(H2473),"")</f>
        <v/>
      </c>
      <c r="Q2473" s="23">
        <f>IF(D2473="","",IF(COUNTIF(pl_chave,D2473)&gt;0,"No plano atual","Fora do plano: histórico preservado"))</f>
        <v/>
      </c>
      <c r="R2473" s="23">
        <f>IF(A2473&amp;B2473&amp;C2473="","",IF(A2473="","ERRO: falta ID do registro",IF(COUNTIF(ex_id,A2473)&gt;1,"ERRO: ID do registro duplicado",IF(NOT(ISNUMBER(H2473)),"ERRO: data realizada ausente ou inválida",IF(AND(ISNUMBER(pcmd_emissao),N(H2473)&gt;N(pcmd_emissao)),"Verificar: realizada após a emissão","OK")))))</f>
        <v/>
      </c>
      <c r="S2473" s="53" t="n"/>
    </row>
    <row r="2474">
      <c r="A2474" s="25" t="n"/>
      <c r="B2474" s="29" t="n"/>
      <c r="C2474" s="25" t="n"/>
      <c r="D2474" s="23">
        <f>IF(OR(B2474="",C2474=""),"",B2474&amp;"|"&amp;C2474)</f>
        <v/>
      </c>
      <c r="E2474" s="29" t="n"/>
      <c r="F2474" s="52" t="n"/>
      <c r="G2474" s="49" t="n"/>
      <c r="H2474" s="49" t="n"/>
      <c r="I2474" s="30">
        <f>IF(OR(D2474="",NOT(ISNUMBER(G2474))),"",D2474&amp;"|"&amp;YEAR(G2474)&amp;"-"&amp;RIGHT("0"&amp;MONTH(G2474),2)&amp;"-"&amp;RIGHT("0"&amp;DAY(G2474),2))</f>
        <v/>
      </c>
      <c r="J2474" s="52" t="n"/>
      <c r="K2474" s="25" t="n"/>
      <c r="L2474" s="29" t="n"/>
      <c r="M2474" s="25" t="n"/>
      <c r="N2474" s="25" t="n"/>
      <c r="O2474" s="23">
        <f>IF(A2474&amp;B2474&amp;C2474="","",IF(I2474="","Sem vínculo",IF(COUNTIF(oc_chave,I2474)&gt;0,"Vinculada","Previsão não encontrada")))</f>
        <v/>
      </c>
      <c r="P2474" s="39">
        <f>IF(ISNUMBER(H2474),YEAR(H2474),"")</f>
        <v/>
      </c>
      <c r="Q2474" s="23">
        <f>IF(D2474="","",IF(COUNTIF(pl_chave,D2474)&gt;0,"No plano atual","Fora do plano: histórico preservado"))</f>
        <v/>
      </c>
      <c r="R2474" s="23">
        <f>IF(A2474&amp;B2474&amp;C2474="","",IF(A2474="","ERRO: falta ID do registro",IF(COUNTIF(ex_id,A2474)&gt;1,"ERRO: ID do registro duplicado",IF(NOT(ISNUMBER(H2474)),"ERRO: data realizada ausente ou inválida",IF(AND(ISNUMBER(pcmd_emissao),N(H2474)&gt;N(pcmd_emissao)),"Verificar: realizada após a emissão","OK")))))</f>
        <v/>
      </c>
      <c r="S2474" s="53" t="n"/>
    </row>
    <row r="2475">
      <c r="A2475" s="25" t="n"/>
      <c r="B2475" s="29" t="n"/>
      <c r="C2475" s="25" t="n"/>
      <c r="D2475" s="23">
        <f>IF(OR(B2475="",C2475=""),"",B2475&amp;"|"&amp;C2475)</f>
        <v/>
      </c>
      <c r="E2475" s="29" t="n"/>
      <c r="F2475" s="52" t="n"/>
      <c r="G2475" s="49" t="n"/>
      <c r="H2475" s="49" t="n"/>
      <c r="I2475" s="30">
        <f>IF(OR(D2475="",NOT(ISNUMBER(G2475))),"",D2475&amp;"|"&amp;YEAR(G2475)&amp;"-"&amp;RIGHT("0"&amp;MONTH(G2475),2)&amp;"-"&amp;RIGHT("0"&amp;DAY(G2475),2))</f>
        <v/>
      </c>
      <c r="J2475" s="52" t="n"/>
      <c r="K2475" s="25" t="n"/>
      <c r="L2475" s="29" t="n"/>
      <c r="M2475" s="25" t="n"/>
      <c r="N2475" s="25" t="n"/>
      <c r="O2475" s="23">
        <f>IF(A2475&amp;B2475&amp;C2475="","",IF(I2475="","Sem vínculo",IF(COUNTIF(oc_chave,I2475)&gt;0,"Vinculada","Previsão não encontrada")))</f>
        <v/>
      </c>
      <c r="P2475" s="39">
        <f>IF(ISNUMBER(H2475),YEAR(H2475),"")</f>
        <v/>
      </c>
      <c r="Q2475" s="23">
        <f>IF(D2475="","",IF(COUNTIF(pl_chave,D2475)&gt;0,"No plano atual","Fora do plano: histórico preservado"))</f>
        <v/>
      </c>
      <c r="R2475" s="23">
        <f>IF(A2475&amp;B2475&amp;C2475="","",IF(A2475="","ERRO: falta ID do registro",IF(COUNTIF(ex_id,A2475)&gt;1,"ERRO: ID do registro duplicado",IF(NOT(ISNUMBER(H2475)),"ERRO: data realizada ausente ou inválida",IF(AND(ISNUMBER(pcmd_emissao),N(H2475)&gt;N(pcmd_emissao)),"Verificar: realizada após a emissão","OK")))))</f>
        <v/>
      </c>
      <c r="S2475" s="53" t="n"/>
    </row>
    <row r="2476">
      <c r="A2476" s="25" t="n"/>
      <c r="B2476" s="29" t="n"/>
      <c r="C2476" s="25" t="n"/>
      <c r="D2476" s="23">
        <f>IF(OR(B2476="",C2476=""),"",B2476&amp;"|"&amp;C2476)</f>
        <v/>
      </c>
      <c r="E2476" s="29" t="n"/>
      <c r="F2476" s="52" t="n"/>
      <c r="G2476" s="49" t="n"/>
      <c r="H2476" s="49" t="n"/>
      <c r="I2476" s="30">
        <f>IF(OR(D2476="",NOT(ISNUMBER(G2476))),"",D2476&amp;"|"&amp;YEAR(G2476)&amp;"-"&amp;RIGHT("0"&amp;MONTH(G2476),2)&amp;"-"&amp;RIGHT("0"&amp;DAY(G2476),2))</f>
        <v/>
      </c>
      <c r="J2476" s="52" t="n"/>
      <c r="K2476" s="25" t="n"/>
      <c r="L2476" s="29" t="n"/>
      <c r="M2476" s="25" t="n"/>
      <c r="N2476" s="25" t="n"/>
      <c r="O2476" s="23">
        <f>IF(A2476&amp;B2476&amp;C2476="","",IF(I2476="","Sem vínculo",IF(COUNTIF(oc_chave,I2476)&gt;0,"Vinculada","Previsão não encontrada")))</f>
        <v/>
      </c>
      <c r="P2476" s="39">
        <f>IF(ISNUMBER(H2476),YEAR(H2476),"")</f>
        <v/>
      </c>
      <c r="Q2476" s="23">
        <f>IF(D2476="","",IF(COUNTIF(pl_chave,D2476)&gt;0,"No plano atual","Fora do plano: histórico preservado"))</f>
        <v/>
      </c>
      <c r="R2476" s="23">
        <f>IF(A2476&amp;B2476&amp;C2476="","",IF(A2476="","ERRO: falta ID do registro",IF(COUNTIF(ex_id,A2476)&gt;1,"ERRO: ID do registro duplicado",IF(NOT(ISNUMBER(H2476)),"ERRO: data realizada ausente ou inválida",IF(AND(ISNUMBER(pcmd_emissao),N(H2476)&gt;N(pcmd_emissao)),"Verificar: realizada após a emissão","OK")))))</f>
        <v/>
      </c>
      <c r="S2476" s="53" t="n"/>
    </row>
    <row r="2477">
      <c r="A2477" s="25" t="n"/>
      <c r="B2477" s="29" t="n"/>
      <c r="C2477" s="25" t="n"/>
      <c r="D2477" s="23">
        <f>IF(OR(B2477="",C2477=""),"",B2477&amp;"|"&amp;C2477)</f>
        <v/>
      </c>
      <c r="E2477" s="29" t="n"/>
      <c r="F2477" s="52" t="n"/>
      <c r="G2477" s="49" t="n"/>
      <c r="H2477" s="49" t="n"/>
      <c r="I2477" s="30">
        <f>IF(OR(D2477="",NOT(ISNUMBER(G2477))),"",D2477&amp;"|"&amp;YEAR(G2477)&amp;"-"&amp;RIGHT("0"&amp;MONTH(G2477),2)&amp;"-"&amp;RIGHT("0"&amp;DAY(G2477),2))</f>
        <v/>
      </c>
      <c r="J2477" s="52" t="n"/>
      <c r="K2477" s="25" t="n"/>
      <c r="L2477" s="29" t="n"/>
      <c r="M2477" s="25" t="n"/>
      <c r="N2477" s="25" t="n"/>
      <c r="O2477" s="23">
        <f>IF(A2477&amp;B2477&amp;C2477="","",IF(I2477="","Sem vínculo",IF(COUNTIF(oc_chave,I2477)&gt;0,"Vinculada","Previsão não encontrada")))</f>
        <v/>
      </c>
      <c r="P2477" s="39">
        <f>IF(ISNUMBER(H2477),YEAR(H2477),"")</f>
        <v/>
      </c>
      <c r="Q2477" s="23">
        <f>IF(D2477="","",IF(COUNTIF(pl_chave,D2477)&gt;0,"No plano atual","Fora do plano: histórico preservado"))</f>
        <v/>
      </c>
      <c r="R2477" s="23">
        <f>IF(A2477&amp;B2477&amp;C2477="","",IF(A2477="","ERRO: falta ID do registro",IF(COUNTIF(ex_id,A2477)&gt;1,"ERRO: ID do registro duplicado",IF(NOT(ISNUMBER(H2477)),"ERRO: data realizada ausente ou inválida",IF(AND(ISNUMBER(pcmd_emissao),N(H2477)&gt;N(pcmd_emissao)),"Verificar: realizada após a emissão","OK")))))</f>
        <v/>
      </c>
      <c r="S2477" s="53" t="n"/>
    </row>
    <row r="2478">
      <c r="A2478" s="25" t="n"/>
      <c r="B2478" s="29" t="n"/>
      <c r="C2478" s="25" t="n"/>
      <c r="D2478" s="23">
        <f>IF(OR(B2478="",C2478=""),"",B2478&amp;"|"&amp;C2478)</f>
        <v/>
      </c>
      <c r="E2478" s="29" t="n"/>
      <c r="F2478" s="52" t="n"/>
      <c r="G2478" s="49" t="n"/>
      <c r="H2478" s="49" t="n"/>
      <c r="I2478" s="30">
        <f>IF(OR(D2478="",NOT(ISNUMBER(G2478))),"",D2478&amp;"|"&amp;YEAR(G2478)&amp;"-"&amp;RIGHT("0"&amp;MONTH(G2478),2)&amp;"-"&amp;RIGHT("0"&amp;DAY(G2478),2))</f>
        <v/>
      </c>
      <c r="J2478" s="52" t="n"/>
      <c r="K2478" s="25" t="n"/>
      <c r="L2478" s="29" t="n"/>
      <c r="M2478" s="25" t="n"/>
      <c r="N2478" s="25" t="n"/>
      <c r="O2478" s="23">
        <f>IF(A2478&amp;B2478&amp;C2478="","",IF(I2478="","Sem vínculo",IF(COUNTIF(oc_chave,I2478)&gt;0,"Vinculada","Previsão não encontrada")))</f>
        <v/>
      </c>
      <c r="P2478" s="39">
        <f>IF(ISNUMBER(H2478),YEAR(H2478),"")</f>
        <v/>
      </c>
      <c r="Q2478" s="23">
        <f>IF(D2478="","",IF(COUNTIF(pl_chave,D2478)&gt;0,"No plano atual","Fora do plano: histórico preservado"))</f>
        <v/>
      </c>
      <c r="R2478" s="23">
        <f>IF(A2478&amp;B2478&amp;C2478="","",IF(A2478="","ERRO: falta ID do registro",IF(COUNTIF(ex_id,A2478)&gt;1,"ERRO: ID do registro duplicado",IF(NOT(ISNUMBER(H2478)),"ERRO: data realizada ausente ou inválida",IF(AND(ISNUMBER(pcmd_emissao),N(H2478)&gt;N(pcmd_emissao)),"Verificar: realizada após a emissão","OK")))))</f>
        <v/>
      </c>
      <c r="S2478" s="53" t="n"/>
    </row>
    <row r="2479">
      <c r="A2479" s="25" t="n"/>
      <c r="B2479" s="29" t="n"/>
      <c r="C2479" s="25" t="n"/>
      <c r="D2479" s="23">
        <f>IF(OR(B2479="",C2479=""),"",B2479&amp;"|"&amp;C2479)</f>
        <v/>
      </c>
      <c r="E2479" s="29" t="n"/>
      <c r="F2479" s="52" t="n"/>
      <c r="G2479" s="49" t="n"/>
      <c r="H2479" s="49" t="n"/>
      <c r="I2479" s="30">
        <f>IF(OR(D2479="",NOT(ISNUMBER(G2479))),"",D2479&amp;"|"&amp;YEAR(G2479)&amp;"-"&amp;RIGHT("0"&amp;MONTH(G2479),2)&amp;"-"&amp;RIGHT("0"&amp;DAY(G2479),2))</f>
        <v/>
      </c>
      <c r="J2479" s="52" t="n"/>
      <c r="K2479" s="25" t="n"/>
      <c r="L2479" s="29" t="n"/>
      <c r="M2479" s="25" t="n"/>
      <c r="N2479" s="25" t="n"/>
      <c r="O2479" s="23">
        <f>IF(A2479&amp;B2479&amp;C2479="","",IF(I2479="","Sem vínculo",IF(COUNTIF(oc_chave,I2479)&gt;0,"Vinculada","Previsão não encontrada")))</f>
        <v/>
      </c>
      <c r="P2479" s="39">
        <f>IF(ISNUMBER(H2479),YEAR(H2479),"")</f>
        <v/>
      </c>
      <c r="Q2479" s="23">
        <f>IF(D2479="","",IF(COUNTIF(pl_chave,D2479)&gt;0,"No plano atual","Fora do plano: histórico preservado"))</f>
        <v/>
      </c>
      <c r="R2479" s="23">
        <f>IF(A2479&amp;B2479&amp;C2479="","",IF(A2479="","ERRO: falta ID do registro",IF(COUNTIF(ex_id,A2479)&gt;1,"ERRO: ID do registro duplicado",IF(NOT(ISNUMBER(H2479)),"ERRO: data realizada ausente ou inválida",IF(AND(ISNUMBER(pcmd_emissao),N(H2479)&gt;N(pcmd_emissao)),"Verificar: realizada após a emissão","OK")))))</f>
        <v/>
      </c>
      <c r="S2479" s="53" t="n"/>
    </row>
    <row r="2480">
      <c r="A2480" s="25" t="n"/>
      <c r="B2480" s="29" t="n"/>
      <c r="C2480" s="25" t="n"/>
      <c r="D2480" s="23">
        <f>IF(OR(B2480="",C2480=""),"",B2480&amp;"|"&amp;C2480)</f>
        <v/>
      </c>
      <c r="E2480" s="29" t="n"/>
      <c r="F2480" s="52" t="n"/>
      <c r="G2480" s="49" t="n"/>
      <c r="H2480" s="49" t="n"/>
      <c r="I2480" s="30">
        <f>IF(OR(D2480="",NOT(ISNUMBER(G2480))),"",D2480&amp;"|"&amp;YEAR(G2480)&amp;"-"&amp;RIGHT("0"&amp;MONTH(G2480),2)&amp;"-"&amp;RIGHT("0"&amp;DAY(G2480),2))</f>
        <v/>
      </c>
      <c r="J2480" s="52" t="n"/>
      <c r="K2480" s="25" t="n"/>
      <c r="L2480" s="29" t="n"/>
      <c r="M2480" s="25" t="n"/>
      <c r="N2480" s="25" t="n"/>
      <c r="O2480" s="23">
        <f>IF(A2480&amp;B2480&amp;C2480="","",IF(I2480="","Sem vínculo",IF(COUNTIF(oc_chave,I2480)&gt;0,"Vinculada","Previsão não encontrada")))</f>
        <v/>
      </c>
      <c r="P2480" s="39">
        <f>IF(ISNUMBER(H2480),YEAR(H2480),"")</f>
        <v/>
      </c>
      <c r="Q2480" s="23">
        <f>IF(D2480="","",IF(COUNTIF(pl_chave,D2480)&gt;0,"No plano atual","Fora do plano: histórico preservado"))</f>
        <v/>
      </c>
      <c r="R2480" s="23">
        <f>IF(A2480&amp;B2480&amp;C2480="","",IF(A2480="","ERRO: falta ID do registro",IF(COUNTIF(ex_id,A2480)&gt;1,"ERRO: ID do registro duplicado",IF(NOT(ISNUMBER(H2480)),"ERRO: data realizada ausente ou inválida",IF(AND(ISNUMBER(pcmd_emissao),N(H2480)&gt;N(pcmd_emissao)),"Verificar: realizada após a emissão","OK")))))</f>
        <v/>
      </c>
      <c r="S2480" s="53" t="n"/>
    </row>
    <row r="2481">
      <c r="A2481" s="25" t="n"/>
      <c r="B2481" s="29" t="n"/>
      <c r="C2481" s="25" t="n"/>
      <c r="D2481" s="23">
        <f>IF(OR(B2481="",C2481=""),"",B2481&amp;"|"&amp;C2481)</f>
        <v/>
      </c>
      <c r="E2481" s="29" t="n"/>
      <c r="F2481" s="52" t="n"/>
      <c r="G2481" s="49" t="n"/>
      <c r="H2481" s="49" t="n"/>
      <c r="I2481" s="30">
        <f>IF(OR(D2481="",NOT(ISNUMBER(G2481))),"",D2481&amp;"|"&amp;YEAR(G2481)&amp;"-"&amp;RIGHT("0"&amp;MONTH(G2481),2)&amp;"-"&amp;RIGHT("0"&amp;DAY(G2481),2))</f>
        <v/>
      </c>
      <c r="J2481" s="52" t="n"/>
      <c r="K2481" s="25" t="n"/>
      <c r="L2481" s="29" t="n"/>
      <c r="M2481" s="25" t="n"/>
      <c r="N2481" s="25" t="n"/>
      <c r="O2481" s="23">
        <f>IF(A2481&amp;B2481&amp;C2481="","",IF(I2481="","Sem vínculo",IF(COUNTIF(oc_chave,I2481)&gt;0,"Vinculada","Previsão não encontrada")))</f>
        <v/>
      </c>
      <c r="P2481" s="39">
        <f>IF(ISNUMBER(H2481),YEAR(H2481),"")</f>
        <v/>
      </c>
      <c r="Q2481" s="23">
        <f>IF(D2481="","",IF(COUNTIF(pl_chave,D2481)&gt;0,"No plano atual","Fora do plano: histórico preservado"))</f>
        <v/>
      </c>
      <c r="R2481" s="23">
        <f>IF(A2481&amp;B2481&amp;C2481="","",IF(A2481="","ERRO: falta ID do registro",IF(COUNTIF(ex_id,A2481)&gt;1,"ERRO: ID do registro duplicado",IF(NOT(ISNUMBER(H2481)),"ERRO: data realizada ausente ou inválida",IF(AND(ISNUMBER(pcmd_emissao),N(H2481)&gt;N(pcmd_emissao)),"Verificar: realizada após a emissão","OK")))))</f>
        <v/>
      </c>
      <c r="S2481" s="53" t="n"/>
    </row>
    <row r="2482">
      <c r="A2482" s="25" t="n"/>
      <c r="B2482" s="29" t="n"/>
      <c r="C2482" s="25" t="n"/>
      <c r="D2482" s="23">
        <f>IF(OR(B2482="",C2482=""),"",B2482&amp;"|"&amp;C2482)</f>
        <v/>
      </c>
      <c r="E2482" s="29" t="n"/>
      <c r="F2482" s="52" t="n"/>
      <c r="G2482" s="49" t="n"/>
      <c r="H2482" s="49" t="n"/>
      <c r="I2482" s="30">
        <f>IF(OR(D2482="",NOT(ISNUMBER(G2482))),"",D2482&amp;"|"&amp;YEAR(G2482)&amp;"-"&amp;RIGHT("0"&amp;MONTH(G2482),2)&amp;"-"&amp;RIGHT("0"&amp;DAY(G2482),2))</f>
        <v/>
      </c>
      <c r="J2482" s="52" t="n"/>
      <c r="K2482" s="25" t="n"/>
      <c r="L2482" s="29" t="n"/>
      <c r="M2482" s="25" t="n"/>
      <c r="N2482" s="25" t="n"/>
      <c r="O2482" s="23">
        <f>IF(A2482&amp;B2482&amp;C2482="","",IF(I2482="","Sem vínculo",IF(COUNTIF(oc_chave,I2482)&gt;0,"Vinculada","Previsão não encontrada")))</f>
        <v/>
      </c>
      <c r="P2482" s="39">
        <f>IF(ISNUMBER(H2482),YEAR(H2482),"")</f>
        <v/>
      </c>
      <c r="Q2482" s="23">
        <f>IF(D2482="","",IF(COUNTIF(pl_chave,D2482)&gt;0,"No plano atual","Fora do plano: histórico preservado"))</f>
        <v/>
      </c>
      <c r="R2482" s="23">
        <f>IF(A2482&amp;B2482&amp;C2482="","",IF(A2482="","ERRO: falta ID do registro",IF(COUNTIF(ex_id,A2482)&gt;1,"ERRO: ID do registro duplicado",IF(NOT(ISNUMBER(H2482)),"ERRO: data realizada ausente ou inválida",IF(AND(ISNUMBER(pcmd_emissao),N(H2482)&gt;N(pcmd_emissao)),"Verificar: realizada após a emissão","OK")))))</f>
        <v/>
      </c>
      <c r="S2482" s="53" t="n"/>
    </row>
    <row r="2483">
      <c r="A2483" s="25" t="n"/>
      <c r="B2483" s="29" t="n"/>
      <c r="C2483" s="25" t="n"/>
      <c r="D2483" s="23">
        <f>IF(OR(B2483="",C2483=""),"",B2483&amp;"|"&amp;C2483)</f>
        <v/>
      </c>
      <c r="E2483" s="29" t="n"/>
      <c r="F2483" s="52" t="n"/>
      <c r="G2483" s="49" t="n"/>
      <c r="H2483" s="49" t="n"/>
      <c r="I2483" s="30">
        <f>IF(OR(D2483="",NOT(ISNUMBER(G2483))),"",D2483&amp;"|"&amp;YEAR(G2483)&amp;"-"&amp;RIGHT("0"&amp;MONTH(G2483),2)&amp;"-"&amp;RIGHT("0"&amp;DAY(G2483),2))</f>
        <v/>
      </c>
      <c r="J2483" s="52" t="n"/>
      <c r="K2483" s="25" t="n"/>
      <c r="L2483" s="29" t="n"/>
      <c r="M2483" s="25" t="n"/>
      <c r="N2483" s="25" t="n"/>
      <c r="O2483" s="23">
        <f>IF(A2483&amp;B2483&amp;C2483="","",IF(I2483="","Sem vínculo",IF(COUNTIF(oc_chave,I2483)&gt;0,"Vinculada","Previsão não encontrada")))</f>
        <v/>
      </c>
      <c r="P2483" s="39">
        <f>IF(ISNUMBER(H2483),YEAR(H2483),"")</f>
        <v/>
      </c>
      <c r="Q2483" s="23">
        <f>IF(D2483="","",IF(COUNTIF(pl_chave,D2483)&gt;0,"No plano atual","Fora do plano: histórico preservado"))</f>
        <v/>
      </c>
      <c r="R2483" s="23">
        <f>IF(A2483&amp;B2483&amp;C2483="","",IF(A2483="","ERRO: falta ID do registro",IF(COUNTIF(ex_id,A2483)&gt;1,"ERRO: ID do registro duplicado",IF(NOT(ISNUMBER(H2483)),"ERRO: data realizada ausente ou inválida",IF(AND(ISNUMBER(pcmd_emissao),N(H2483)&gt;N(pcmd_emissao)),"Verificar: realizada após a emissão","OK")))))</f>
        <v/>
      </c>
      <c r="S2483" s="53" t="n"/>
    </row>
    <row r="2484">
      <c r="A2484" s="25" t="n"/>
      <c r="B2484" s="29" t="n"/>
      <c r="C2484" s="25" t="n"/>
      <c r="D2484" s="23">
        <f>IF(OR(B2484="",C2484=""),"",B2484&amp;"|"&amp;C2484)</f>
        <v/>
      </c>
      <c r="E2484" s="29" t="n"/>
      <c r="F2484" s="52" t="n"/>
      <c r="G2484" s="49" t="n"/>
      <c r="H2484" s="49" t="n"/>
      <c r="I2484" s="30">
        <f>IF(OR(D2484="",NOT(ISNUMBER(G2484))),"",D2484&amp;"|"&amp;YEAR(G2484)&amp;"-"&amp;RIGHT("0"&amp;MONTH(G2484),2)&amp;"-"&amp;RIGHT("0"&amp;DAY(G2484),2))</f>
        <v/>
      </c>
      <c r="J2484" s="52" t="n"/>
      <c r="K2484" s="25" t="n"/>
      <c r="L2484" s="29" t="n"/>
      <c r="M2484" s="25" t="n"/>
      <c r="N2484" s="25" t="n"/>
      <c r="O2484" s="23">
        <f>IF(A2484&amp;B2484&amp;C2484="","",IF(I2484="","Sem vínculo",IF(COUNTIF(oc_chave,I2484)&gt;0,"Vinculada","Previsão não encontrada")))</f>
        <v/>
      </c>
      <c r="P2484" s="39">
        <f>IF(ISNUMBER(H2484),YEAR(H2484),"")</f>
        <v/>
      </c>
      <c r="Q2484" s="23">
        <f>IF(D2484="","",IF(COUNTIF(pl_chave,D2484)&gt;0,"No plano atual","Fora do plano: histórico preservado"))</f>
        <v/>
      </c>
      <c r="R2484" s="23">
        <f>IF(A2484&amp;B2484&amp;C2484="","",IF(A2484="","ERRO: falta ID do registro",IF(COUNTIF(ex_id,A2484)&gt;1,"ERRO: ID do registro duplicado",IF(NOT(ISNUMBER(H2484)),"ERRO: data realizada ausente ou inválida",IF(AND(ISNUMBER(pcmd_emissao),N(H2484)&gt;N(pcmd_emissao)),"Verificar: realizada após a emissão","OK")))))</f>
        <v/>
      </c>
      <c r="S2484" s="53" t="n"/>
    </row>
    <row r="2485">
      <c r="A2485" s="25" t="n"/>
      <c r="B2485" s="29" t="n"/>
      <c r="C2485" s="25" t="n"/>
      <c r="D2485" s="23">
        <f>IF(OR(B2485="",C2485=""),"",B2485&amp;"|"&amp;C2485)</f>
        <v/>
      </c>
      <c r="E2485" s="29" t="n"/>
      <c r="F2485" s="52" t="n"/>
      <c r="G2485" s="49" t="n"/>
      <c r="H2485" s="49" t="n"/>
      <c r="I2485" s="30">
        <f>IF(OR(D2485="",NOT(ISNUMBER(G2485))),"",D2485&amp;"|"&amp;YEAR(G2485)&amp;"-"&amp;RIGHT("0"&amp;MONTH(G2485),2)&amp;"-"&amp;RIGHT("0"&amp;DAY(G2485),2))</f>
        <v/>
      </c>
      <c r="J2485" s="52" t="n"/>
      <c r="K2485" s="25" t="n"/>
      <c r="L2485" s="29" t="n"/>
      <c r="M2485" s="25" t="n"/>
      <c r="N2485" s="25" t="n"/>
      <c r="O2485" s="23">
        <f>IF(A2485&amp;B2485&amp;C2485="","",IF(I2485="","Sem vínculo",IF(COUNTIF(oc_chave,I2485)&gt;0,"Vinculada","Previsão não encontrada")))</f>
        <v/>
      </c>
      <c r="P2485" s="39">
        <f>IF(ISNUMBER(H2485),YEAR(H2485),"")</f>
        <v/>
      </c>
      <c r="Q2485" s="23">
        <f>IF(D2485="","",IF(COUNTIF(pl_chave,D2485)&gt;0,"No plano atual","Fora do plano: histórico preservado"))</f>
        <v/>
      </c>
      <c r="R2485" s="23">
        <f>IF(A2485&amp;B2485&amp;C2485="","",IF(A2485="","ERRO: falta ID do registro",IF(COUNTIF(ex_id,A2485)&gt;1,"ERRO: ID do registro duplicado",IF(NOT(ISNUMBER(H2485)),"ERRO: data realizada ausente ou inválida",IF(AND(ISNUMBER(pcmd_emissao),N(H2485)&gt;N(pcmd_emissao)),"Verificar: realizada após a emissão","OK")))))</f>
        <v/>
      </c>
      <c r="S2485" s="53" t="n"/>
    </row>
    <row r="2486">
      <c r="A2486" s="25" t="n"/>
      <c r="B2486" s="29" t="n"/>
      <c r="C2486" s="25" t="n"/>
      <c r="D2486" s="23">
        <f>IF(OR(B2486="",C2486=""),"",B2486&amp;"|"&amp;C2486)</f>
        <v/>
      </c>
      <c r="E2486" s="29" t="n"/>
      <c r="F2486" s="52" t="n"/>
      <c r="G2486" s="49" t="n"/>
      <c r="H2486" s="49" t="n"/>
      <c r="I2486" s="30">
        <f>IF(OR(D2486="",NOT(ISNUMBER(G2486))),"",D2486&amp;"|"&amp;YEAR(G2486)&amp;"-"&amp;RIGHT("0"&amp;MONTH(G2486),2)&amp;"-"&amp;RIGHT("0"&amp;DAY(G2486),2))</f>
        <v/>
      </c>
      <c r="J2486" s="52" t="n"/>
      <c r="K2486" s="25" t="n"/>
      <c r="L2486" s="29" t="n"/>
      <c r="M2486" s="25" t="n"/>
      <c r="N2486" s="25" t="n"/>
      <c r="O2486" s="23">
        <f>IF(A2486&amp;B2486&amp;C2486="","",IF(I2486="","Sem vínculo",IF(COUNTIF(oc_chave,I2486)&gt;0,"Vinculada","Previsão não encontrada")))</f>
        <v/>
      </c>
      <c r="P2486" s="39">
        <f>IF(ISNUMBER(H2486),YEAR(H2486),"")</f>
        <v/>
      </c>
      <c r="Q2486" s="23">
        <f>IF(D2486="","",IF(COUNTIF(pl_chave,D2486)&gt;0,"No plano atual","Fora do plano: histórico preservado"))</f>
        <v/>
      </c>
      <c r="R2486" s="23">
        <f>IF(A2486&amp;B2486&amp;C2486="","",IF(A2486="","ERRO: falta ID do registro",IF(COUNTIF(ex_id,A2486)&gt;1,"ERRO: ID do registro duplicado",IF(NOT(ISNUMBER(H2486)),"ERRO: data realizada ausente ou inválida",IF(AND(ISNUMBER(pcmd_emissao),N(H2486)&gt;N(pcmd_emissao)),"Verificar: realizada após a emissão","OK")))))</f>
        <v/>
      </c>
      <c r="S2486" s="53" t="n"/>
    </row>
    <row r="2487">
      <c r="A2487" s="25" t="n"/>
      <c r="B2487" s="29" t="n"/>
      <c r="C2487" s="25" t="n"/>
      <c r="D2487" s="23">
        <f>IF(OR(B2487="",C2487=""),"",B2487&amp;"|"&amp;C2487)</f>
        <v/>
      </c>
      <c r="E2487" s="29" t="n"/>
      <c r="F2487" s="52" t="n"/>
      <c r="G2487" s="49" t="n"/>
      <c r="H2487" s="49" t="n"/>
      <c r="I2487" s="30">
        <f>IF(OR(D2487="",NOT(ISNUMBER(G2487))),"",D2487&amp;"|"&amp;YEAR(G2487)&amp;"-"&amp;RIGHT("0"&amp;MONTH(G2487),2)&amp;"-"&amp;RIGHT("0"&amp;DAY(G2487),2))</f>
        <v/>
      </c>
      <c r="J2487" s="52" t="n"/>
      <c r="K2487" s="25" t="n"/>
      <c r="L2487" s="29" t="n"/>
      <c r="M2487" s="25" t="n"/>
      <c r="N2487" s="25" t="n"/>
      <c r="O2487" s="23">
        <f>IF(A2487&amp;B2487&amp;C2487="","",IF(I2487="","Sem vínculo",IF(COUNTIF(oc_chave,I2487)&gt;0,"Vinculada","Previsão não encontrada")))</f>
        <v/>
      </c>
      <c r="P2487" s="39">
        <f>IF(ISNUMBER(H2487),YEAR(H2487),"")</f>
        <v/>
      </c>
      <c r="Q2487" s="23">
        <f>IF(D2487="","",IF(COUNTIF(pl_chave,D2487)&gt;0,"No plano atual","Fora do plano: histórico preservado"))</f>
        <v/>
      </c>
      <c r="R2487" s="23">
        <f>IF(A2487&amp;B2487&amp;C2487="","",IF(A2487="","ERRO: falta ID do registro",IF(COUNTIF(ex_id,A2487)&gt;1,"ERRO: ID do registro duplicado",IF(NOT(ISNUMBER(H2487)),"ERRO: data realizada ausente ou inválida",IF(AND(ISNUMBER(pcmd_emissao),N(H2487)&gt;N(pcmd_emissao)),"Verificar: realizada após a emissão","OK")))))</f>
        <v/>
      </c>
      <c r="S2487" s="53" t="n"/>
    </row>
    <row r="2488">
      <c r="A2488" s="25" t="n"/>
      <c r="B2488" s="29" t="n"/>
      <c r="C2488" s="25" t="n"/>
      <c r="D2488" s="23">
        <f>IF(OR(B2488="",C2488=""),"",B2488&amp;"|"&amp;C2488)</f>
        <v/>
      </c>
      <c r="E2488" s="29" t="n"/>
      <c r="F2488" s="52" t="n"/>
      <c r="G2488" s="49" t="n"/>
      <c r="H2488" s="49" t="n"/>
      <c r="I2488" s="30">
        <f>IF(OR(D2488="",NOT(ISNUMBER(G2488))),"",D2488&amp;"|"&amp;YEAR(G2488)&amp;"-"&amp;RIGHT("0"&amp;MONTH(G2488),2)&amp;"-"&amp;RIGHT("0"&amp;DAY(G2488),2))</f>
        <v/>
      </c>
      <c r="J2488" s="52" t="n"/>
      <c r="K2488" s="25" t="n"/>
      <c r="L2488" s="29" t="n"/>
      <c r="M2488" s="25" t="n"/>
      <c r="N2488" s="25" t="n"/>
      <c r="O2488" s="23">
        <f>IF(A2488&amp;B2488&amp;C2488="","",IF(I2488="","Sem vínculo",IF(COUNTIF(oc_chave,I2488)&gt;0,"Vinculada","Previsão não encontrada")))</f>
        <v/>
      </c>
      <c r="P2488" s="39">
        <f>IF(ISNUMBER(H2488),YEAR(H2488),"")</f>
        <v/>
      </c>
      <c r="Q2488" s="23">
        <f>IF(D2488="","",IF(COUNTIF(pl_chave,D2488)&gt;0,"No plano atual","Fora do plano: histórico preservado"))</f>
        <v/>
      </c>
      <c r="R2488" s="23">
        <f>IF(A2488&amp;B2488&amp;C2488="","",IF(A2488="","ERRO: falta ID do registro",IF(COUNTIF(ex_id,A2488)&gt;1,"ERRO: ID do registro duplicado",IF(NOT(ISNUMBER(H2488)),"ERRO: data realizada ausente ou inválida",IF(AND(ISNUMBER(pcmd_emissao),N(H2488)&gt;N(pcmd_emissao)),"Verificar: realizada após a emissão","OK")))))</f>
        <v/>
      </c>
      <c r="S2488" s="53" t="n"/>
    </row>
    <row r="2489">
      <c r="A2489" s="25" t="n"/>
      <c r="B2489" s="29" t="n"/>
      <c r="C2489" s="25" t="n"/>
      <c r="D2489" s="23">
        <f>IF(OR(B2489="",C2489=""),"",B2489&amp;"|"&amp;C2489)</f>
        <v/>
      </c>
      <c r="E2489" s="29" t="n"/>
      <c r="F2489" s="52" t="n"/>
      <c r="G2489" s="49" t="n"/>
      <c r="H2489" s="49" t="n"/>
      <c r="I2489" s="30">
        <f>IF(OR(D2489="",NOT(ISNUMBER(G2489))),"",D2489&amp;"|"&amp;YEAR(G2489)&amp;"-"&amp;RIGHT("0"&amp;MONTH(G2489),2)&amp;"-"&amp;RIGHT("0"&amp;DAY(G2489),2))</f>
        <v/>
      </c>
      <c r="J2489" s="52" t="n"/>
      <c r="K2489" s="25" t="n"/>
      <c r="L2489" s="29" t="n"/>
      <c r="M2489" s="25" t="n"/>
      <c r="N2489" s="25" t="n"/>
      <c r="O2489" s="23">
        <f>IF(A2489&amp;B2489&amp;C2489="","",IF(I2489="","Sem vínculo",IF(COUNTIF(oc_chave,I2489)&gt;0,"Vinculada","Previsão não encontrada")))</f>
        <v/>
      </c>
      <c r="P2489" s="39">
        <f>IF(ISNUMBER(H2489),YEAR(H2489),"")</f>
        <v/>
      </c>
      <c r="Q2489" s="23">
        <f>IF(D2489="","",IF(COUNTIF(pl_chave,D2489)&gt;0,"No plano atual","Fora do plano: histórico preservado"))</f>
        <v/>
      </c>
      <c r="R2489" s="23">
        <f>IF(A2489&amp;B2489&amp;C2489="","",IF(A2489="","ERRO: falta ID do registro",IF(COUNTIF(ex_id,A2489)&gt;1,"ERRO: ID do registro duplicado",IF(NOT(ISNUMBER(H2489)),"ERRO: data realizada ausente ou inválida",IF(AND(ISNUMBER(pcmd_emissao),N(H2489)&gt;N(pcmd_emissao)),"Verificar: realizada após a emissão","OK")))))</f>
        <v/>
      </c>
      <c r="S2489" s="53" t="n"/>
    </row>
    <row r="2490">
      <c r="A2490" s="25" t="n"/>
      <c r="B2490" s="29" t="n"/>
      <c r="C2490" s="25" t="n"/>
      <c r="D2490" s="23">
        <f>IF(OR(B2490="",C2490=""),"",B2490&amp;"|"&amp;C2490)</f>
        <v/>
      </c>
      <c r="E2490" s="29" t="n"/>
      <c r="F2490" s="52" t="n"/>
      <c r="G2490" s="49" t="n"/>
      <c r="H2490" s="49" t="n"/>
      <c r="I2490" s="30">
        <f>IF(OR(D2490="",NOT(ISNUMBER(G2490))),"",D2490&amp;"|"&amp;YEAR(G2490)&amp;"-"&amp;RIGHT("0"&amp;MONTH(G2490),2)&amp;"-"&amp;RIGHT("0"&amp;DAY(G2490),2))</f>
        <v/>
      </c>
      <c r="J2490" s="52" t="n"/>
      <c r="K2490" s="25" t="n"/>
      <c r="L2490" s="29" t="n"/>
      <c r="M2490" s="25" t="n"/>
      <c r="N2490" s="25" t="n"/>
      <c r="O2490" s="23">
        <f>IF(A2490&amp;B2490&amp;C2490="","",IF(I2490="","Sem vínculo",IF(COUNTIF(oc_chave,I2490)&gt;0,"Vinculada","Previsão não encontrada")))</f>
        <v/>
      </c>
      <c r="P2490" s="39">
        <f>IF(ISNUMBER(H2490),YEAR(H2490),"")</f>
        <v/>
      </c>
      <c r="Q2490" s="23">
        <f>IF(D2490="","",IF(COUNTIF(pl_chave,D2490)&gt;0,"No plano atual","Fora do plano: histórico preservado"))</f>
        <v/>
      </c>
      <c r="R2490" s="23">
        <f>IF(A2490&amp;B2490&amp;C2490="","",IF(A2490="","ERRO: falta ID do registro",IF(COUNTIF(ex_id,A2490)&gt;1,"ERRO: ID do registro duplicado",IF(NOT(ISNUMBER(H2490)),"ERRO: data realizada ausente ou inválida",IF(AND(ISNUMBER(pcmd_emissao),N(H2490)&gt;N(pcmd_emissao)),"Verificar: realizada após a emissão","OK")))))</f>
        <v/>
      </c>
      <c r="S2490" s="53" t="n"/>
    </row>
    <row r="2491">
      <c r="A2491" s="25" t="n"/>
      <c r="B2491" s="29" t="n"/>
      <c r="C2491" s="25" t="n"/>
      <c r="D2491" s="23">
        <f>IF(OR(B2491="",C2491=""),"",B2491&amp;"|"&amp;C2491)</f>
        <v/>
      </c>
      <c r="E2491" s="29" t="n"/>
      <c r="F2491" s="52" t="n"/>
      <c r="G2491" s="49" t="n"/>
      <c r="H2491" s="49" t="n"/>
      <c r="I2491" s="30">
        <f>IF(OR(D2491="",NOT(ISNUMBER(G2491))),"",D2491&amp;"|"&amp;YEAR(G2491)&amp;"-"&amp;RIGHT("0"&amp;MONTH(G2491),2)&amp;"-"&amp;RIGHT("0"&amp;DAY(G2491),2))</f>
        <v/>
      </c>
      <c r="J2491" s="52" t="n"/>
      <c r="K2491" s="25" t="n"/>
      <c r="L2491" s="29" t="n"/>
      <c r="M2491" s="25" t="n"/>
      <c r="N2491" s="25" t="n"/>
      <c r="O2491" s="23">
        <f>IF(A2491&amp;B2491&amp;C2491="","",IF(I2491="","Sem vínculo",IF(COUNTIF(oc_chave,I2491)&gt;0,"Vinculada","Previsão não encontrada")))</f>
        <v/>
      </c>
      <c r="P2491" s="39">
        <f>IF(ISNUMBER(H2491),YEAR(H2491),"")</f>
        <v/>
      </c>
      <c r="Q2491" s="23">
        <f>IF(D2491="","",IF(COUNTIF(pl_chave,D2491)&gt;0,"No plano atual","Fora do plano: histórico preservado"))</f>
        <v/>
      </c>
      <c r="R2491" s="23">
        <f>IF(A2491&amp;B2491&amp;C2491="","",IF(A2491="","ERRO: falta ID do registro",IF(COUNTIF(ex_id,A2491)&gt;1,"ERRO: ID do registro duplicado",IF(NOT(ISNUMBER(H2491)),"ERRO: data realizada ausente ou inválida",IF(AND(ISNUMBER(pcmd_emissao),N(H2491)&gt;N(pcmd_emissao)),"Verificar: realizada após a emissão","OK")))))</f>
        <v/>
      </c>
      <c r="S2491" s="53" t="n"/>
    </row>
    <row r="2492">
      <c r="A2492" s="25" t="n"/>
      <c r="B2492" s="29" t="n"/>
      <c r="C2492" s="25" t="n"/>
      <c r="D2492" s="23">
        <f>IF(OR(B2492="",C2492=""),"",B2492&amp;"|"&amp;C2492)</f>
        <v/>
      </c>
      <c r="E2492" s="29" t="n"/>
      <c r="F2492" s="52" t="n"/>
      <c r="G2492" s="49" t="n"/>
      <c r="H2492" s="49" t="n"/>
      <c r="I2492" s="30">
        <f>IF(OR(D2492="",NOT(ISNUMBER(G2492))),"",D2492&amp;"|"&amp;YEAR(G2492)&amp;"-"&amp;RIGHT("0"&amp;MONTH(G2492),2)&amp;"-"&amp;RIGHT("0"&amp;DAY(G2492),2))</f>
        <v/>
      </c>
      <c r="J2492" s="52" t="n"/>
      <c r="K2492" s="25" t="n"/>
      <c r="L2492" s="29" t="n"/>
      <c r="M2492" s="25" t="n"/>
      <c r="N2492" s="25" t="n"/>
      <c r="O2492" s="23">
        <f>IF(A2492&amp;B2492&amp;C2492="","",IF(I2492="","Sem vínculo",IF(COUNTIF(oc_chave,I2492)&gt;0,"Vinculada","Previsão não encontrada")))</f>
        <v/>
      </c>
      <c r="P2492" s="39">
        <f>IF(ISNUMBER(H2492),YEAR(H2492),"")</f>
        <v/>
      </c>
      <c r="Q2492" s="23">
        <f>IF(D2492="","",IF(COUNTIF(pl_chave,D2492)&gt;0,"No plano atual","Fora do plano: histórico preservado"))</f>
        <v/>
      </c>
      <c r="R2492" s="23">
        <f>IF(A2492&amp;B2492&amp;C2492="","",IF(A2492="","ERRO: falta ID do registro",IF(COUNTIF(ex_id,A2492)&gt;1,"ERRO: ID do registro duplicado",IF(NOT(ISNUMBER(H2492)),"ERRO: data realizada ausente ou inválida",IF(AND(ISNUMBER(pcmd_emissao),N(H2492)&gt;N(pcmd_emissao)),"Verificar: realizada após a emissão","OK")))))</f>
        <v/>
      </c>
      <c r="S2492" s="53" t="n"/>
    </row>
    <row r="2493">
      <c r="A2493" s="25" t="n"/>
      <c r="B2493" s="29" t="n"/>
      <c r="C2493" s="25" t="n"/>
      <c r="D2493" s="23">
        <f>IF(OR(B2493="",C2493=""),"",B2493&amp;"|"&amp;C2493)</f>
        <v/>
      </c>
      <c r="E2493" s="29" t="n"/>
      <c r="F2493" s="52" t="n"/>
      <c r="G2493" s="49" t="n"/>
      <c r="H2493" s="49" t="n"/>
      <c r="I2493" s="30">
        <f>IF(OR(D2493="",NOT(ISNUMBER(G2493))),"",D2493&amp;"|"&amp;YEAR(G2493)&amp;"-"&amp;RIGHT("0"&amp;MONTH(G2493),2)&amp;"-"&amp;RIGHT("0"&amp;DAY(G2493),2))</f>
        <v/>
      </c>
      <c r="J2493" s="52" t="n"/>
      <c r="K2493" s="25" t="n"/>
      <c r="L2493" s="29" t="n"/>
      <c r="M2493" s="25" t="n"/>
      <c r="N2493" s="25" t="n"/>
      <c r="O2493" s="23">
        <f>IF(A2493&amp;B2493&amp;C2493="","",IF(I2493="","Sem vínculo",IF(COUNTIF(oc_chave,I2493)&gt;0,"Vinculada","Previsão não encontrada")))</f>
        <v/>
      </c>
      <c r="P2493" s="39">
        <f>IF(ISNUMBER(H2493),YEAR(H2493),"")</f>
        <v/>
      </c>
      <c r="Q2493" s="23">
        <f>IF(D2493="","",IF(COUNTIF(pl_chave,D2493)&gt;0,"No plano atual","Fora do plano: histórico preservado"))</f>
        <v/>
      </c>
      <c r="R2493" s="23">
        <f>IF(A2493&amp;B2493&amp;C2493="","",IF(A2493="","ERRO: falta ID do registro",IF(COUNTIF(ex_id,A2493)&gt;1,"ERRO: ID do registro duplicado",IF(NOT(ISNUMBER(H2493)),"ERRO: data realizada ausente ou inválida",IF(AND(ISNUMBER(pcmd_emissao),N(H2493)&gt;N(pcmd_emissao)),"Verificar: realizada após a emissão","OK")))))</f>
        <v/>
      </c>
      <c r="S2493" s="53" t="n"/>
    </row>
    <row r="2494">
      <c r="A2494" s="25" t="n"/>
      <c r="B2494" s="29" t="n"/>
      <c r="C2494" s="25" t="n"/>
      <c r="D2494" s="23">
        <f>IF(OR(B2494="",C2494=""),"",B2494&amp;"|"&amp;C2494)</f>
        <v/>
      </c>
      <c r="E2494" s="29" t="n"/>
      <c r="F2494" s="52" t="n"/>
      <c r="G2494" s="49" t="n"/>
      <c r="H2494" s="49" t="n"/>
      <c r="I2494" s="30">
        <f>IF(OR(D2494="",NOT(ISNUMBER(G2494))),"",D2494&amp;"|"&amp;YEAR(G2494)&amp;"-"&amp;RIGHT("0"&amp;MONTH(G2494),2)&amp;"-"&amp;RIGHT("0"&amp;DAY(G2494),2))</f>
        <v/>
      </c>
      <c r="J2494" s="52" t="n"/>
      <c r="K2494" s="25" t="n"/>
      <c r="L2494" s="29" t="n"/>
      <c r="M2494" s="25" t="n"/>
      <c r="N2494" s="25" t="n"/>
      <c r="O2494" s="23">
        <f>IF(A2494&amp;B2494&amp;C2494="","",IF(I2494="","Sem vínculo",IF(COUNTIF(oc_chave,I2494)&gt;0,"Vinculada","Previsão não encontrada")))</f>
        <v/>
      </c>
      <c r="P2494" s="39">
        <f>IF(ISNUMBER(H2494),YEAR(H2494),"")</f>
        <v/>
      </c>
      <c r="Q2494" s="23">
        <f>IF(D2494="","",IF(COUNTIF(pl_chave,D2494)&gt;0,"No plano atual","Fora do plano: histórico preservado"))</f>
        <v/>
      </c>
      <c r="R2494" s="23">
        <f>IF(A2494&amp;B2494&amp;C2494="","",IF(A2494="","ERRO: falta ID do registro",IF(COUNTIF(ex_id,A2494)&gt;1,"ERRO: ID do registro duplicado",IF(NOT(ISNUMBER(H2494)),"ERRO: data realizada ausente ou inválida",IF(AND(ISNUMBER(pcmd_emissao),N(H2494)&gt;N(pcmd_emissao)),"Verificar: realizada após a emissão","OK")))))</f>
        <v/>
      </c>
      <c r="S2494" s="53" t="n"/>
    </row>
    <row r="2495">
      <c r="A2495" s="25" t="n"/>
      <c r="B2495" s="29" t="n"/>
      <c r="C2495" s="25" t="n"/>
      <c r="D2495" s="23">
        <f>IF(OR(B2495="",C2495=""),"",B2495&amp;"|"&amp;C2495)</f>
        <v/>
      </c>
      <c r="E2495" s="29" t="n"/>
      <c r="F2495" s="52" t="n"/>
      <c r="G2495" s="49" t="n"/>
      <c r="H2495" s="49" t="n"/>
      <c r="I2495" s="30">
        <f>IF(OR(D2495="",NOT(ISNUMBER(G2495))),"",D2495&amp;"|"&amp;YEAR(G2495)&amp;"-"&amp;RIGHT("0"&amp;MONTH(G2495),2)&amp;"-"&amp;RIGHT("0"&amp;DAY(G2495),2))</f>
        <v/>
      </c>
      <c r="J2495" s="52" t="n"/>
      <c r="K2495" s="25" t="n"/>
      <c r="L2495" s="29" t="n"/>
      <c r="M2495" s="25" t="n"/>
      <c r="N2495" s="25" t="n"/>
      <c r="O2495" s="23">
        <f>IF(A2495&amp;B2495&amp;C2495="","",IF(I2495="","Sem vínculo",IF(COUNTIF(oc_chave,I2495)&gt;0,"Vinculada","Previsão não encontrada")))</f>
        <v/>
      </c>
      <c r="P2495" s="39">
        <f>IF(ISNUMBER(H2495),YEAR(H2495),"")</f>
        <v/>
      </c>
      <c r="Q2495" s="23">
        <f>IF(D2495="","",IF(COUNTIF(pl_chave,D2495)&gt;0,"No plano atual","Fora do plano: histórico preservado"))</f>
        <v/>
      </c>
      <c r="R2495" s="23">
        <f>IF(A2495&amp;B2495&amp;C2495="","",IF(A2495="","ERRO: falta ID do registro",IF(COUNTIF(ex_id,A2495)&gt;1,"ERRO: ID do registro duplicado",IF(NOT(ISNUMBER(H2495)),"ERRO: data realizada ausente ou inválida",IF(AND(ISNUMBER(pcmd_emissao),N(H2495)&gt;N(pcmd_emissao)),"Verificar: realizada após a emissão","OK")))))</f>
        <v/>
      </c>
      <c r="S2495" s="53" t="n"/>
    </row>
    <row r="2496">
      <c r="A2496" s="25" t="n"/>
      <c r="B2496" s="29" t="n"/>
      <c r="C2496" s="25" t="n"/>
      <c r="D2496" s="23">
        <f>IF(OR(B2496="",C2496=""),"",B2496&amp;"|"&amp;C2496)</f>
        <v/>
      </c>
      <c r="E2496" s="29" t="n"/>
      <c r="F2496" s="52" t="n"/>
      <c r="G2496" s="49" t="n"/>
      <c r="H2496" s="49" t="n"/>
      <c r="I2496" s="30">
        <f>IF(OR(D2496="",NOT(ISNUMBER(G2496))),"",D2496&amp;"|"&amp;YEAR(G2496)&amp;"-"&amp;RIGHT("0"&amp;MONTH(G2496),2)&amp;"-"&amp;RIGHT("0"&amp;DAY(G2496),2))</f>
        <v/>
      </c>
      <c r="J2496" s="52" t="n"/>
      <c r="K2496" s="25" t="n"/>
      <c r="L2496" s="29" t="n"/>
      <c r="M2496" s="25" t="n"/>
      <c r="N2496" s="25" t="n"/>
      <c r="O2496" s="23">
        <f>IF(A2496&amp;B2496&amp;C2496="","",IF(I2496="","Sem vínculo",IF(COUNTIF(oc_chave,I2496)&gt;0,"Vinculada","Previsão não encontrada")))</f>
        <v/>
      </c>
      <c r="P2496" s="39">
        <f>IF(ISNUMBER(H2496),YEAR(H2496),"")</f>
        <v/>
      </c>
      <c r="Q2496" s="23">
        <f>IF(D2496="","",IF(COUNTIF(pl_chave,D2496)&gt;0,"No plano atual","Fora do plano: histórico preservado"))</f>
        <v/>
      </c>
      <c r="R2496" s="23">
        <f>IF(A2496&amp;B2496&amp;C2496="","",IF(A2496="","ERRO: falta ID do registro",IF(COUNTIF(ex_id,A2496)&gt;1,"ERRO: ID do registro duplicado",IF(NOT(ISNUMBER(H2496)),"ERRO: data realizada ausente ou inválida",IF(AND(ISNUMBER(pcmd_emissao),N(H2496)&gt;N(pcmd_emissao)),"Verificar: realizada após a emissão","OK")))))</f>
        <v/>
      </c>
      <c r="S2496" s="53" t="n"/>
    </row>
    <row r="2497">
      <c r="A2497" s="25" t="n"/>
      <c r="B2497" s="29" t="n"/>
      <c r="C2497" s="25" t="n"/>
      <c r="D2497" s="23">
        <f>IF(OR(B2497="",C2497=""),"",B2497&amp;"|"&amp;C2497)</f>
        <v/>
      </c>
      <c r="E2497" s="29" t="n"/>
      <c r="F2497" s="52" t="n"/>
      <c r="G2497" s="49" t="n"/>
      <c r="H2497" s="49" t="n"/>
      <c r="I2497" s="30">
        <f>IF(OR(D2497="",NOT(ISNUMBER(G2497))),"",D2497&amp;"|"&amp;YEAR(G2497)&amp;"-"&amp;RIGHT("0"&amp;MONTH(G2497),2)&amp;"-"&amp;RIGHT("0"&amp;DAY(G2497),2))</f>
        <v/>
      </c>
      <c r="J2497" s="52" t="n"/>
      <c r="K2497" s="25" t="n"/>
      <c r="L2497" s="29" t="n"/>
      <c r="M2497" s="25" t="n"/>
      <c r="N2497" s="25" t="n"/>
      <c r="O2497" s="23">
        <f>IF(A2497&amp;B2497&amp;C2497="","",IF(I2497="","Sem vínculo",IF(COUNTIF(oc_chave,I2497)&gt;0,"Vinculada","Previsão não encontrada")))</f>
        <v/>
      </c>
      <c r="P2497" s="39">
        <f>IF(ISNUMBER(H2497),YEAR(H2497),"")</f>
        <v/>
      </c>
      <c r="Q2497" s="23">
        <f>IF(D2497="","",IF(COUNTIF(pl_chave,D2497)&gt;0,"No plano atual","Fora do plano: histórico preservado"))</f>
        <v/>
      </c>
      <c r="R2497" s="23">
        <f>IF(A2497&amp;B2497&amp;C2497="","",IF(A2497="","ERRO: falta ID do registro",IF(COUNTIF(ex_id,A2497)&gt;1,"ERRO: ID do registro duplicado",IF(NOT(ISNUMBER(H2497)),"ERRO: data realizada ausente ou inválida",IF(AND(ISNUMBER(pcmd_emissao),N(H2497)&gt;N(pcmd_emissao)),"Verificar: realizada após a emissão","OK")))))</f>
        <v/>
      </c>
      <c r="S2497" s="53" t="n"/>
    </row>
    <row r="2498">
      <c r="A2498" s="25" t="n"/>
      <c r="B2498" s="29" t="n"/>
      <c r="C2498" s="25" t="n"/>
      <c r="D2498" s="23">
        <f>IF(OR(B2498="",C2498=""),"",B2498&amp;"|"&amp;C2498)</f>
        <v/>
      </c>
      <c r="E2498" s="29" t="n"/>
      <c r="F2498" s="52" t="n"/>
      <c r="G2498" s="49" t="n"/>
      <c r="H2498" s="49" t="n"/>
      <c r="I2498" s="30">
        <f>IF(OR(D2498="",NOT(ISNUMBER(G2498))),"",D2498&amp;"|"&amp;YEAR(G2498)&amp;"-"&amp;RIGHT("0"&amp;MONTH(G2498),2)&amp;"-"&amp;RIGHT("0"&amp;DAY(G2498),2))</f>
        <v/>
      </c>
      <c r="J2498" s="52" t="n"/>
      <c r="K2498" s="25" t="n"/>
      <c r="L2498" s="29" t="n"/>
      <c r="M2498" s="25" t="n"/>
      <c r="N2498" s="25" t="n"/>
      <c r="O2498" s="23">
        <f>IF(A2498&amp;B2498&amp;C2498="","",IF(I2498="","Sem vínculo",IF(COUNTIF(oc_chave,I2498)&gt;0,"Vinculada","Previsão não encontrada")))</f>
        <v/>
      </c>
      <c r="P2498" s="39">
        <f>IF(ISNUMBER(H2498),YEAR(H2498),"")</f>
        <v/>
      </c>
      <c r="Q2498" s="23">
        <f>IF(D2498="","",IF(COUNTIF(pl_chave,D2498)&gt;0,"No plano atual","Fora do plano: histórico preservado"))</f>
        <v/>
      </c>
      <c r="R2498" s="23">
        <f>IF(A2498&amp;B2498&amp;C2498="","",IF(A2498="","ERRO: falta ID do registro",IF(COUNTIF(ex_id,A2498)&gt;1,"ERRO: ID do registro duplicado",IF(NOT(ISNUMBER(H2498)),"ERRO: data realizada ausente ou inválida",IF(AND(ISNUMBER(pcmd_emissao),N(H2498)&gt;N(pcmd_emissao)),"Verificar: realizada após a emissão","OK")))))</f>
        <v/>
      </c>
      <c r="S2498" s="53" t="n"/>
    </row>
    <row r="2499">
      <c r="A2499" s="25" t="n"/>
      <c r="B2499" s="29" t="n"/>
      <c r="C2499" s="25" t="n"/>
      <c r="D2499" s="23">
        <f>IF(OR(B2499="",C2499=""),"",B2499&amp;"|"&amp;C2499)</f>
        <v/>
      </c>
      <c r="E2499" s="29" t="n"/>
      <c r="F2499" s="52" t="n"/>
      <c r="G2499" s="49" t="n"/>
      <c r="H2499" s="49" t="n"/>
      <c r="I2499" s="30">
        <f>IF(OR(D2499="",NOT(ISNUMBER(G2499))),"",D2499&amp;"|"&amp;YEAR(G2499)&amp;"-"&amp;RIGHT("0"&amp;MONTH(G2499),2)&amp;"-"&amp;RIGHT("0"&amp;DAY(G2499),2))</f>
        <v/>
      </c>
      <c r="J2499" s="52" t="n"/>
      <c r="K2499" s="25" t="n"/>
      <c r="L2499" s="29" t="n"/>
      <c r="M2499" s="25" t="n"/>
      <c r="N2499" s="25" t="n"/>
      <c r="O2499" s="23">
        <f>IF(A2499&amp;B2499&amp;C2499="","",IF(I2499="","Sem vínculo",IF(COUNTIF(oc_chave,I2499)&gt;0,"Vinculada","Previsão não encontrada")))</f>
        <v/>
      </c>
      <c r="P2499" s="39">
        <f>IF(ISNUMBER(H2499),YEAR(H2499),"")</f>
        <v/>
      </c>
      <c r="Q2499" s="23">
        <f>IF(D2499="","",IF(COUNTIF(pl_chave,D2499)&gt;0,"No plano atual","Fora do plano: histórico preservado"))</f>
        <v/>
      </c>
      <c r="R2499" s="23">
        <f>IF(A2499&amp;B2499&amp;C2499="","",IF(A2499="","ERRO: falta ID do registro",IF(COUNTIF(ex_id,A2499)&gt;1,"ERRO: ID do registro duplicado",IF(NOT(ISNUMBER(H2499)),"ERRO: data realizada ausente ou inválida",IF(AND(ISNUMBER(pcmd_emissao),N(H2499)&gt;N(pcmd_emissao)),"Verificar: realizada após a emissão","OK")))))</f>
        <v/>
      </c>
      <c r="S2499" s="53" t="n"/>
    </row>
    <row r="2500">
      <c r="A2500" s="25" t="n"/>
      <c r="B2500" s="29" t="n"/>
      <c r="C2500" s="25" t="n"/>
      <c r="D2500" s="23">
        <f>IF(OR(B2500="",C2500=""),"",B2500&amp;"|"&amp;C2500)</f>
        <v/>
      </c>
      <c r="E2500" s="29" t="n"/>
      <c r="F2500" s="52" t="n"/>
      <c r="G2500" s="49" t="n"/>
      <c r="H2500" s="49" t="n"/>
      <c r="I2500" s="30">
        <f>IF(OR(D2500="",NOT(ISNUMBER(G2500))),"",D2500&amp;"|"&amp;YEAR(G2500)&amp;"-"&amp;RIGHT("0"&amp;MONTH(G2500),2)&amp;"-"&amp;RIGHT("0"&amp;DAY(G2500),2))</f>
        <v/>
      </c>
      <c r="J2500" s="52" t="n"/>
      <c r="K2500" s="25" t="n"/>
      <c r="L2500" s="29" t="n"/>
      <c r="M2500" s="25" t="n"/>
      <c r="N2500" s="25" t="n"/>
      <c r="O2500" s="23">
        <f>IF(A2500&amp;B2500&amp;C2500="","",IF(I2500="","Sem vínculo",IF(COUNTIF(oc_chave,I2500)&gt;0,"Vinculada","Previsão não encontrada")))</f>
        <v/>
      </c>
      <c r="P2500" s="39">
        <f>IF(ISNUMBER(H2500),YEAR(H2500),"")</f>
        <v/>
      </c>
      <c r="Q2500" s="23">
        <f>IF(D2500="","",IF(COUNTIF(pl_chave,D2500)&gt;0,"No plano atual","Fora do plano: histórico preservado"))</f>
        <v/>
      </c>
      <c r="R2500" s="23">
        <f>IF(A2500&amp;B2500&amp;C2500="","",IF(A2500="","ERRO: falta ID do registro",IF(COUNTIF(ex_id,A2500)&gt;1,"ERRO: ID do registro duplicado",IF(NOT(ISNUMBER(H2500)),"ERRO: data realizada ausente ou inválida",IF(AND(ISNUMBER(pcmd_emissao),N(H2500)&gt;N(pcmd_emissao)),"Verificar: realizada após a emissão","OK")))))</f>
        <v/>
      </c>
      <c r="S2500" s="53" t="n"/>
    </row>
    <row r="2501">
      <c r="A2501" s="25" t="n"/>
      <c r="B2501" s="29" t="n"/>
      <c r="C2501" s="25" t="n"/>
      <c r="D2501" s="23">
        <f>IF(OR(B2501="",C2501=""),"",B2501&amp;"|"&amp;C2501)</f>
        <v/>
      </c>
      <c r="E2501" s="29" t="n"/>
      <c r="F2501" s="52" t="n"/>
      <c r="G2501" s="49" t="n"/>
      <c r="H2501" s="49" t="n"/>
      <c r="I2501" s="30">
        <f>IF(OR(D2501="",NOT(ISNUMBER(G2501))),"",D2501&amp;"|"&amp;YEAR(G2501)&amp;"-"&amp;RIGHT("0"&amp;MONTH(G2501),2)&amp;"-"&amp;RIGHT("0"&amp;DAY(G2501),2))</f>
        <v/>
      </c>
      <c r="J2501" s="52" t="n"/>
      <c r="K2501" s="25" t="n"/>
      <c r="L2501" s="29" t="n"/>
      <c r="M2501" s="25" t="n"/>
      <c r="N2501" s="25" t="n"/>
      <c r="O2501" s="23">
        <f>IF(A2501&amp;B2501&amp;C2501="","",IF(I2501="","Sem vínculo",IF(COUNTIF(oc_chave,I2501)&gt;0,"Vinculada","Previsão não encontrada")))</f>
        <v/>
      </c>
      <c r="P2501" s="39">
        <f>IF(ISNUMBER(H2501),YEAR(H2501),"")</f>
        <v/>
      </c>
      <c r="Q2501" s="23">
        <f>IF(D2501="","",IF(COUNTIF(pl_chave,D2501)&gt;0,"No plano atual","Fora do plano: histórico preservado"))</f>
        <v/>
      </c>
      <c r="R2501" s="23">
        <f>IF(A2501&amp;B2501&amp;C2501="","",IF(A2501="","ERRO: falta ID do registro",IF(COUNTIF(ex_id,A2501)&gt;1,"ERRO: ID do registro duplicado",IF(NOT(ISNUMBER(H2501)),"ERRO: data realizada ausente ou inválida",IF(AND(ISNUMBER(pcmd_emissao),N(H2501)&gt;N(pcmd_emissao)),"Verificar: realizada após a emissão","OK")))))</f>
        <v/>
      </c>
      <c r="S2501" s="53" t="n"/>
    </row>
    <row r="2502">
      <c r="A2502" s="25" t="n"/>
      <c r="B2502" s="29" t="n"/>
      <c r="C2502" s="25" t="n"/>
      <c r="D2502" s="23">
        <f>IF(OR(B2502="",C2502=""),"",B2502&amp;"|"&amp;C2502)</f>
        <v/>
      </c>
      <c r="E2502" s="29" t="n"/>
      <c r="F2502" s="52" t="n"/>
      <c r="G2502" s="49" t="n"/>
      <c r="H2502" s="49" t="n"/>
      <c r="I2502" s="30">
        <f>IF(OR(D2502="",NOT(ISNUMBER(G2502))),"",D2502&amp;"|"&amp;YEAR(G2502)&amp;"-"&amp;RIGHT("0"&amp;MONTH(G2502),2)&amp;"-"&amp;RIGHT("0"&amp;DAY(G2502),2))</f>
        <v/>
      </c>
      <c r="J2502" s="52" t="n"/>
      <c r="K2502" s="25" t="n"/>
      <c r="L2502" s="29" t="n"/>
      <c r="M2502" s="25" t="n"/>
      <c r="N2502" s="25" t="n"/>
      <c r="O2502" s="23">
        <f>IF(A2502&amp;B2502&amp;C2502="","",IF(I2502="","Sem vínculo",IF(COUNTIF(oc_chave,I2502)&gt;0,"Vinculada","Previsão não encontrada")))</f>
        <v/>
      </c>
      <c r="P2502" s="39">
        <f>IF(ISNUMBER(H2502),YEAR(H2502),"")</f>
        <v/>
      </c>
      <c r="Q2502" s="23">
        <f>IF(D2502="","",IF(COUNTIF(pl_chave,D2502)&gt;0,"No plano atual","Fora do plano: histórico preservado"))</f>
        <v/>
      </c>
      <c r="R2502" s="23">
        <f>IF(A2502&amp;B2502&amp;C2502="","",IF(A2502="","ERRO: falta ID do registro",IF(COUNTIF(ex_id,A2502)&gt;1,"ERRO: ID do registro duplicado",IF(NOT(ISNUMBER(H2502)),"ERRO: data realizada ausente ou inválida",IF(AND(ISNUMBER(pcmd_emissao),N(H2502)&gt;N(pcmd_emissao)),"Verificar: realizada após a emissão","OK")))))</f>
        <v/>
      </c>
      <c r="S2502" s="53" t="n"/>
    </row>
    <row r="2503">
      <c r="A2503" s="25" t="n"/>
      <c r="B2503" s="29" t="n"/>
      <c r="C2503" s="25" t="n"/>
      <c r="D2503" s="23">
        <f>IF(OR(B2503="",C2503=""),"",B2503&amp;"|"&amp;C2503)</f>
        <v/>
      </c>
      <c r="E2503" s="29" t="n"/>
      <c r="F2503" s="52" t="n"/>
      <c r="G2503" s="49" t="n"/>
      <c r="H2503" s="49" t="n"/>
      <c r="I2503" s="30">
        <f>IF(OR(D2503="",NOT(ISNUMBER(G2503))),"",D2503&amp;"|"&amp;YEAR(G2503)&amp;"-"&amp;RIGHT("0"&amp;MONTH(G2503),2)&amp;"-"&amp;RIGHT("0"&amp;DAY(G2503),2))</f>
        <v/>
      </c>
      <c r="J2503" s="52" t="n"/>
      <c r="K2503" s="25" t="n"/>
      <c r="L2503" s="29" t="n"/>
      <c r="M2503" s="25" t="n"/>
      <c r="N2503" s="25" t="n"/>
      <c r="O2503" s="23">
        <f>IF(A2503&amp;B2503&amp;C2503="","",IF(I2503="","Sem vínculo",IF(COUNTIF(oc_chave,I2503)&gt;0,"Vinculada","Previsão não encontrada")))</f>
        <v/>
      </c>
      <c r="P2503" s="39">
        <f>IF(ISNUMBER(H2503),YEAR(H2503),"")</f>
        <v/>
      </c>
      <c r="Q2503" s="23">
        <f>IF(D2503="","",IF(COUNTIF(pl_chave,D2503)&gt;0,"No plano atual","Fora do plano: histórico preservado"))</f>
        <v/>
      </c>
      <c r="R2503" s="23">
        <f>IF(A2503&amp;B2503&amp;C2503="","",IF(A2503="","ERRO: falta ID do registro",IF(COUNTIF(ex_id,A2503)&gt;1,"ERRO: ID do registro duplicado",IF(NOT(ISNUMBER(H2503)),"ERRO: data realizada ausente ou inválida",IF(AND(ISNUMBER(pcmd_emissao),N(H2503)&gt;N(pcmd_emissao)),"Verificar: realizada após a emissão","OK")))))</f>
        <v/>
      </c>
      <c r="S2503" s="53" t="n"/>
    </row>
    <row r="2504">
      <c r="A2504" s="25" t="n"/>
      <c r="B2504" s="29" t="n"/>
      <c r="C2504" s="25" t="n"/>
      <c r="D2504" s="23">
        <f>IF(OR(B2504="",C2504=""),"",B2504&amp;"|"&amp;C2504)</f>
        <v/>
      </c>
      <c r="E2504" s="29" t="n"/>
      <c r="F2504" s="52" t="n"/>
      <c r="G2504" s="49" t="n"/>
      <c r="H2504" s="49" t="n"/>
      <c r="I2504" s="30">
        <f>IF(OR(D2504="",NOT(ISNUMBER(G2504))),"",D2504&amp;"|"&amp;YEAR(G2504)&amp;"-"&amp;RIGHT("0"&amp;MONTH(G2504),2)&amp;"-"&amp;RIGHT("0"&amp;DAY(G2504),2))</f>
        <v/>
      </c>
      <c r="J2504" s="52" t="n"/>
      <c r="K2504" s="25" t="n"/>
      <c r="L2504" s="29" t="n"/>
      <c r="M2504" s="25" t="n"/>
      <c r="N2504" s="25" t="n"/>
      <c r="O2504" s="23">
        <f>IF(A2504&amp;B2504&amp;C2504="","",IF(I2504="","Sem vínculo",IF(COUNTIF(oc_chave,I2504)&gt;0,"Vinculada","Previsão não encontrada")))</f>
        <v/>
      </c>
      <c r="P2504" s="39">
        <f>IF(ISNUMBER(H2504),YEAR(H2504),"")</f>
        <v/>
      </c>
      <c r="Q2504" s="23">
        <f>IF(D2504="","",IF(COUNTIF(pl_chave,D2504)&gt;0,"No plano atual","Fora do plano: histórico preservado"))</f>
        <v/>
      </c>
      <c r="R2504" s="23">
        <f>IF(A2504&amp;B2504&amp;C2504="","",IF(A2504="","ERRO: falta ID do registro",IF(COUNTIF(ex_id,A2504)&gt;1,"ERRO: ID do registro duplicado",IF(NOT(ISNUMBER(H2504)),"ERRO: data realizada ausente ou inválida",IF(AND(ISNUMBER(pcmd_emissao),N(H2504)&gt;N(pcmd_emissao)),"Verificar: realizada após a emissão","OK")))))</f>
        <v/>
      </c>
      <c r="S2504" s="53" t="n"/>
    </row>
    <row r="2505">
      <c r="A2505" s="25" t="n"/>
      <c r="B2505" s="29" t="n"/>
      <c r="C2505" s="25" t="n"/>
      <c r="D2505" s="23">
        <f>IF(OR(B2505="",C2505=""),"",B2505&amp;"|"&amp;C2505)</f>
        <v/>
      </c>
      <c r="E2505" s="29" t="n"/>
      <c r="F2505" s="52" t="n"/>
      <c r="G2505" s="49" t="n"/>
      <c r="H2505" s="49" t="n"/>
      <c r="I2505" s="30">
        <f>IF(OR(D2505="",NOT(ISNUMBER(G2505))),"",D2505&amp;"|"&amp;YEAR(G2505)&amp;"-"&amp;RIGHT("0"&amp;MONTH(G2505),2)&amp;"-"&amp;RIGHT("0"&amp;DAY(G2505),2))</f>
        <v/>
      </c>
      <c r="J2505" s="52" t="n"/>
      <c r="K2505" s="25" t="n"/>
      <c r="L2505" s="29" t="n"/>
      <c r="M2505" s="25" t="n"/>
      <c r="N2505" s="25" t="n"/>
      <c r="O2505" s="23">
        <f>IF(A2505&amp;B2505&amp;C2505="","",IF(I2505="","Sem vínculo",IF(COUNTIF(oc_chave,I2505)&gt;0,"Vinculada","Previsão não encontrada")))</f>
        <v/>
      </c>
      <c r="P2505" s="39">
        <f>IF(ISNUMBER(H2505),YEAR(H2505),"")</f>
        <v/>
      </c>
      <c r="Q2505" s="23">
        <f>IF(D2505="","",IF(COUNTIF(pl_chave,D2505)&gt;0,"No plano atual","Fora do plano: histórico preservado"))</f>
        <v/>
      </c>
      <c r="R2505" s="23">
        <f>IF(A2505&amp;B2505&amp;C2505="","",IF(A2505="","ERRO: falta ID do registro",IF(COUNTIF(ex_id,A2505)&gt;1,"ERRO: ID do registro duplicado",IF(NOT(ISNUMBER(H2505)),"ERRO: data realizada ausente ou inválida",IF(AND(ISNUMBER(pcmd_emissao),N(H2505)&gt;N(pcmd_emissao)),"Verificar: realizada após a emissão","OK")))))</f>
        <v/>
      </c>
      <c r="S2505" s="53" t="n"/>
    </row>
    <row r="2506">
      <c r="A2506" s="25" t="n"/>
      <c r="B2506" s="29" t="n"/>
      <c r="C2506" s="25" t="n"/>
      <c r="D2506" s="23">
        <f>IF(OR(B2506="",C2506=""),"",B2506&amp;"|"&amp;C2506)</f>
        <v/>
      </c>
      <c r="E2506" s="29" t="n"/>
      <c r="F2506" s="52" t="n"/>
      <c r="G2506" s="49" t="n"/>
      <c r="H2506" s="49" t="n"/>
      <c r="I2506" s="30">
        <f>IF(OR(D2506="",NOT(ISNUMBER(G2506))),"",D2506&amp;"|"&amp;YEAR(G2506)&amp;"-"&amp;RIGHT("0"&amp;MONTH(G2506),2)&amp;"-"&amp;RIGHT("0"&amp;DAY(G2506),2))</f>
        <v/>
      </c>
      <c r="J2506" s="52" t="n"/>
      <c r="K2506" s="25" t="n"/>
      <c r="L2506" s="29" t="n"/>
      <c r="M2506" s="25" t="n"/>
      <c r="N2506" s="25" t="n"/>
      <c r="O2506" s="23">
        <f>IF(A2506&amp;B2506&amp;C2506="","",IF(I2506="","Sem vínculo",IF(COUNTIF(oc_chave,I2506)&gt;0,"Vinculada","Previsão não encontrada")))</f>
        <v/>
      </c>
      <c r="P2506" s="39">
        <f>IF(ISNUMBER(H2506),YEAR(H2506),"")</f>
        <v/>
      </c>
      <c r="Q2506" s="23">
        <f>IF(D2506="","",IF(COUNTIF(pl_chave,D2506)&gt;0,"No plano atual","Fora do plano: histórico preservado"))</f>
        <v/>
      </c>
      <c r="R2506" s="23">
        <f>IF(A2506&amp;B2506&amp;C2506="","",IF(A2506="","ERRO: falta ID do registro",IF(COUNTIF(ex_id,A2506)&gt;1,"ERRO: ID do registro duplicado",IF(NOT(ISNUMBER(H2506)),"ERRO: data realizada ausente ou inválida",IF(AND(ISNUMBER(pcmd_emissao),N(H2506)&gt;N(pcmd_emissao)),"Verificar: realizada após a emissão","OK")))))</f>
        <v/>
      </c>
      <c r="S2506" s="53" t="n"/>
    </row>
    <row r="2507">
      <c r="A2507" s="25" t="n"/>
      <c r="B2507" s="29" t="n"/>
      <c r="C2507" s="25" t="n"/>
      <c r="D2507" s="23">
        <f>IF(OR(B2507="",C2507=""),"",B2507&amp;"|"&amp;C2507)</f>
        <v/>
      </c>
      <c r="E2507" s="29" t="n"/>
      <c r="F2507" s="52" t="n"/>
      <c r="G2507" s="49" t="n"/>
      <c r="H2507" s="49" t="n"/>
      <c r="I2507" s="30">
        <f>IF(OR(D2507="",NOT(ISNUMBER(G2507))),"",D2507&amp;"|"&amp;YEAR(G2507)&amp;"-"&amp;RIGHT("0"&amp;MONTH(G2507),2)&amp;"-"&amp;RIGHT("0"&amp;DAY(G2507),2))</f>
        <v/>
      </c>
      <c r="J2507" s="52" t="n"/>
      <c r="K2507" s="25" t="n"/>
      <c r="L2507" s="29" t="n"/>
      <c r="M2507" s="25" t="n"/>
      <c r="N2507" s="25" t="n"/>
      <c r="O2507" s="23">
        <f>IF(A2507&amp;B2507&amp;C2507="","",IF(I2507="","Sem vínculo",IF(COUNTIF(oc_chave,I2507)&gt;0,"Vinculada","Previsão não encontrada")))</f>
        <v/>
      </c>
      <c r="P2507" s="39">
        <f>IF(ISNUMBER(H2507),YEAR(H2507),"")</f>
        <v/>
      </c>
      <c r="Q2507" s="23">
        <f>IF(D2507="","",IF(COUNTIF(pl_chave,D2507)&gt;0,"No plano atual","Fora do plano: histórico preservado"))</f>
        <v/>
      </c>
      <c r="R2507" s="23">
        <f>IF(A2507&amp;B2507&amp;C2507="","",IF(A2507="","ERRO: falta ID do registro",IF(COUNTIF(ex_id,A2507)&gt;1,"ERRO: ID do registro duplicado",IF(NOT(ISNUMBER(H2507)),"ERRO: data realizada ausente ou inválida",IF(AND(ISNUMBER(pcmd_emissao),N(H2507)&gt;N(pcmd_emissao)),"Verificar: realizada após a emissão","OK")))))</f>
        <v/>
      </c>
      <c r="S2507" s="53" t="n"/>
    </row>
    <row r="2508">
      <c r="A2508" s="25" t="n"/>
      <c r="B2508" s="29" t="n"/>
      <c r="C2508" s="25" t="n"/>
      <c r="D2508" s="23">
        <f>IF(OR(B2508="",C2508=""),"",B2508&amp;"|"&amp;C2508)</f>
        <v/>
      </c>
      <c r="E2508" s="29" t="n"/>
      <c r="F2508" s="52" t="n"/>
      <c r="G2508" s="49" t="n"/>
      <c r="H2508" s="49" t="n"/>
      <c r="I2508" s="30">
        <f>IF(OR(D2508="",NOT(ISNUMBER(G2508))),"",D2508&amp;"|"&amp;YEAR(G2508)&amp;"-"&amp;RIGHT("0"&amp;MONTH(G2508),2)&amp;"-"&amp;RIGHT("0"&amp;DAY(G2508),2))</f>
        <v/>
      </c>
      <c r="J2508" s="52" t="n"/>
      <c r="K2508" s="25" t="n"/>
      <c r="L2508" s="29" t="n"/>
      <c r="M2508" s="25" t="n"/>
      <c r="N2508" s="25" t="n"/>
      <c r="O2508" s="23">
        <f>IF(A2508&amp;B2508&amp;C2508="","",IF(I2508="","Sem vínculo",IF(COUNTIF(oc_chave,I2508)&gt;0,"Vinculada","Previsão não encontrada")))</f>
        <v/>
      </c>
      <c r="P2508" s="39">
        <f>IF(ISNUMBER(H2508),YEAR(H2508),"")</f>
        <v/>
      </c>
      <c r="Q2508" s="23">
        <f>IF(D2508="","",IF(COUNTIF(pl_chave,D2508)&gt;0,"No plano atual","Fora do plano: histórico preservado"))</f>
        <v/>
      </c>
      <c r="R2508" s="23">
        <f>IF(A2508&amp;B2508&amp;C2508="","",IF(A2508="","ERRO: falta ID do registro",IF(COUNTIF(ex_id,A2508)&gt;1,"ERRO: ID do registro duplicado",IF(NOT(ISNUMBER(H2508)),"ERRO: data realizada ausente ou inválida",IF(AND(ISNUMBER(pcmd_emissao),N(H2508)&gt;N(pcmd_emissao)),"Verificar: realizada após a emissão","OK")))))</f>
        <v/>
      </c>
      <c r="S2508" s="53" t="n"/>
    </row>
    <row r="2509">
      <c r="A2509" s="25" t="n"/>
      <c r="B2509" s="29" t="n"/>
      <c r="C2509" s="25" t="n"/>
      <c r="D2509" s="23">
        <f>IF(OR(B2509="",C2509=""),"",B2509&amp;"|"&amp;C2509)</f>
        <v/>
      </c>
      <c r="E2509" s="29" t="n"/>
      <c r="F2509" s="52" t="n"/>
      <c r="G2509" s="49" t="n"/>
      <c r="H2509" s="49" t="n"/>
      <c r="I2509" s="30">
        <f>IF(OR(D2509="",NOT(ISNUMBER(G2509))),"",D2509&amp;"|"&amp;YEAR(G2509)&amp;"-"&amp;RIGHT("0"&amp;MONTH(G2509),2)&amp;"-"&amp;RIGHT("0"&amp;DAY(G2509),2))</f>
        <v/>
      </c>
      <c r="J2509" s="52" t="n"/>
      <c r="K2509" s="25" t="n"/>
      <c r="L2509" s="29" t="n"/>
      <c r="M2509" s="25" t="n"/>
      <c r="N2509" s="25" t="n"/>
      <c r="O2509" s="23">
        <f>IF(A2509&amp;B2509&amp;C2509="","",IF(I2509="","Sem vínculo",IF(COUNTIF(oc_chave,I2509)&gt;0,"Vinculada","Previsão não encontrada")))</f>
        <v/>
      </c>
      <c r="P2509" s="39">
        <f>IF(ISNUMBER(H2509),YEAR(H2509),"")</f>
        <v/>
      </c>
      <c r="Q2509" s="23">
        <f>IF(D2509="","",IF(COUNTIF(pl_chave,D2509)&gt;0,"No plano atual","Fora do plano: histórico preservado"))</f>
        <v/>
      </c>
      <c r="R2509" s="23">
        <f>IF(A2509&amp;B2509&amp;C2509="","",IF(A2509="","ERRO: falta ID do registro",IF(COUNTIF(ex_id,A2509)&gt;1,"ERRO: ID do registro duplicado",IF(NOT(ISNUMBER(H2509)),"ERRO: data realizada ausente ou inválida",IF(AND(ISNUMBER(pcmd_emissao),N(H2509)&gt;N(pcmd_emissao)),"Verificar: realizada após a emissão","OK")))))</f>
        <v/>
      </c>
      <c r="S2509" s="53" t="n"/>
    </row>
    <row r="2510">
      <c r="A2510" s="25" t="n"/>
      <c r="B2510" s="29" t="n"/>
      <c r="C2510" s="25" t="n"/>
      <c r="D2510" s="23">
        <f>IF(OR(B2510="",C2510=""),"",B2510&amp;"|"&amp;C2510)</f>
        <v/>
      </c>
      <c r="E2510" s="29" t="n"/>
      <c r="F2510" s="52" t="n"/>
      <c r="G2510" s="49" t="n"/>
      <c r="H2510" s="49" t="n"/>
      <c r="I2510" s="30">
        <f>IF(OR(D2510="",NOT(ISNUMBER(G2510))),"",D2510&amp;"|"&amp;YEAR(G2510)&amp;"-"&amp;RIGHT("0"&amp;MONTH(G2510),2)&amp;"-"&amp;RIGHT("0"&amp;DAY(G2510),2))</f>
        <v/>
      </c>
      <c r="J2510" s="52" t="n"/>
      <c r="K2510" s="25" t="n"/>
      <c r="L2510" s="29" t="n"/>
      <c r="M2510" s="25" t="n"/>
      <c r="N2510" s="25" t="n"/>
      <c r="O2510" s="23">
        <f>IF(A2510&amp;B2510&amp;C2510="","",IF(I2510="","Sem vínculo",IF(COUNTIF(oc_chave,I2510)&gt;0,"Vinculada","Previsão não encontrada")))</f>
        <v/>
      </c>
      <c r="P2510" s="39">
        <f>IF(ISNUMBER(H2510),YEAR(H2510),"")</f>
        <v/>
      </c>
      <c r="Q2510" s="23">
        <f>IF(D2510="","",IF(COUNTIF(pl_chave,D2510)&gt;0,"No plano atual","Fora do plano: histórico preservado"))</f>
        <v/>
      </c>
      <c r="R2510" s="23">
        <f>IF(A2510&amp;B2510&amp;C2510="","",IF(A2510="","ERRO: falta ID do registro",IF(COUNTIF(ex_id,A2510)&gt;1,"ERRO: ID do registro duplicado",IF(NOT(ISNUMBER(H2510)),"ERRO: data realizada ausente ou inválida",IF(AND(ISNUMBER(pcmd_emissao),N(H2510)&gt;N(pcmd_emissao)),"Verificar: realizada após a emissão","OK")))))</f>
        <v/>
      </c>
      <c r="S2510" s="53" t="n"/>
    </row>
    <row r="2511">
      <c r="A2511" s="25" t="n"/>
      <c r="B2511" s="29" t="n"/>
      <c r="C2511" s="25" t="n"/>
      <c r="D2511" s="23">
        <f>IF(OR(B2511="",C2511=""),"",B2511&amp;"|"&amp;C2511)</f>
        <v/>
      </c>
      <c r="E2511" s="29" t="n"/>
      <c r="F2511" s="52" t="n"/>
      <c r="G2511" s="49" t="n"/>
      <c r="H2511" s="49" t="n"/>
      <c r="I2511" s="30">
        <f>IF(OR(D2511="",NOT(ISNUMBER(G2511))),"",D2511&amp;"|"&amp;YEAR(G2511)&amp;"-"&amp;RIGHT("0"&amp;MONTH(G2511),2)&amp;"-"&amp;RIGHT("0"&amp;DAY(G2511),2))</f>
        <v/>
      </c>
      <c r="J2511" s="52" t="n"/>
      <c r="K2511" s="25" t="n"/>
      <c r="L2511" s="29" t="n"/>
      <c r="M2511" s="25" t="n"/>
      <c r="N2511" s="25" t="n"/>
      <c r="O2511" s="23">
        <f>IF(A2511&amp;B2511&amp;C2511="","",IF(I2511="","Sem vínculo",IF(COUNTIF(oc_chave,I2511)&gt;0,"Vinculada","Previsão não encontrada")))</f>
        <v/>
      </c>
      <c r="P2511" s="39">
        <f>IF(ISNUMBER(H2511),YEAR(H2511),"")</f>
        <v/>
      </c>
      <c r="Q2511" s="23">
        <f>IF(D2511="","",IF(COUNTIF(pl_chave,D2511)&gt;0,"No plano atual","Fora do plano: histórico preservado"))</f>
        <v/>
      </c>
      <c r="R2511" s="23">
        <f>IF(A2511&amp;B2511&amp;C2511="","",IF(A2511="","ERRO: falta ID do registro",IF(COUNTIF(ex_id,A2511)&gt;1,"ERRO: ID do registro duplicado",IF(NOT(ISNUMBER(H2511)),"ERRO: data realizada ausente ou inválida",IF(AND(ISNUMBER(pcmd_emissao),N(H2511)&gt;N(pcmd_emissao)),"Verificar: realizada após a emissão","OK")))))</f>
        <v/>
      </c>
      <c r="S2511" s="53" t="n"/>
    </row>
    <row r="2512">
      <c r="A2512" s="25" t="n"/>
      <c r="B2512" s="29" t="n"/>
      <c r="C2512" s="25" t="n"/>
      <c r="D2512" s="23">
        <f>IF(OR(B2512="",C2512=""),"",B2512&amp;"|"&amp;C2512)</f>
        <v/>
      </c>
      <c r="E2512" s="29" t="n"/>
      <c r="F2512" s="52" t="n"/>
      <c r="G2512" s="49" t="n"/>
      <c r="H2512" s="49" t="n"/>
      <c r="I2512" s="30">
        <f>IF(OR(D2512="",NOT(ISNUMBER(G2512))),"",D2512&amp;"|"&amp;YEAR(G2512)&amp;"-"&amp;RIGHT("0"&amp;MONTH(G2512),2)&amp;"-"&amp;RIGHT("0"&amp;DAY(G2512),2))</f>
        <v/>
      </c>
      <c r="J2512" s="52" t="n"/>
      <c r="K2512" s="25" t="n"/>
      <c r="L2512" s="29" t="n"/>
      <c r="M2512" s="25" t="n"/>
      <c r="N2512" s="25" t="n"/>
      <c r="O2512" s="23">
        <f>IF(A2512&amp;B2512&amp;C2512="","",IF(I2512="","Sem vínculo",IF(COUNTIF(oc_chave,I2512)&gt;0,"Vinculada","Previsão não encontrada")))</f>
        <v/>
      </c>
      <c r="P2512" s="39">
        <f>IF(ISNUMBER(H2512),YEAR(H2512),"")</f>
        <v/>
      </c>
      <c r="Q2512" s="23">
        <f>IF(D2512="","",IF(COUNTIF(pl_chave,D2512)&gt;0,"No plano atual","Fora do plano: histórico preservado"))</f>
        <v/>
      </c>
      <c r="R2512" s="23">
        <f>IF(A2512&amp;B2512&amp;C2512="","",IF(A2512="","ERRO: falta ID do registro",IF(COUNTIF(ex_id,A2512)&gt;1,"ERRO: ID do registro duplicado",IF(NOT(ISNUMBER(H2512)),"ERRO: data realizada ausente ou inválida",IF(AND(ISNUMBER(pcmd_emissao),N(H2512)&gt;N(pcmd_emissao)),"Verificar: realizada após a emissão","OK")))))</f>
        <v/>
      </c>
      <c r="S2512" s="53" t="n"/>
    </row>
    <row r="2513">
      <c r="A2513" s="25" t="n"/>
      <c r="B2513" s="29" t="n"/>
      <c r="C2513" s="25" t="n"/>
      <c r="D2513" s="23">
        <f>IF(OR(B2513="",C2513=""),"",B2513&amp;"|"&amp;C2513)</f>
        <v/>
      </c>
      <c r="E2513" s="29" t="n"/>
      <c r="F2513" s="52" t="n"/>
      <c r="G2513" s="49" t="n"/>
      <c r="H2513" s="49" t="n"/>
      <c r="I2513" s="30">
        <f>IF(OR(D2513="",NOT(ISNUMBER(G2513))),"",D2513&amp;"|"&amp;YEAR(G2513)&amp;"-"&amp;RIGHT("0"&amp;MONTH(G2513),2)&amp;"-"&amp;RIGHT("0"&amp;DAY(G2513),2))</f>
        <v/>
      </c>
      <c r="J2513" s="52" t="n"/>
      <c r="K2513" s="25" t="n"/>
      <c r="L2513" s="29" t="n"/>
      <c r="M2513" s="25" t="n"/>
      <c r="N2513" s="25" t="n"/>
      <c r="O2513" s="23">
        <f>IF(A2513&amp;B2513&amp;C2513="","",IF(I2513="","Sem vínculo",IF(COUNTIF(oc_chave,I2513)&gt;0,"Vinculada","Previsão não encontrada")))</f>
        <v/>
      </c>
      <c r="P2513" s="39">
        <f>IF(ISNUMBER(H2513),YEAR(H2513),"")</f>
        <v/>
      </c>
      <c r="Q2513" s="23">
        <f>IF(D2513="","",IF(COUNTIF(pl_chave,D2513)&gt;0,"No plano atual","Fora do plano: histórico preservado"))</f>
        <v/>
      </c>
      <c r="R2513" s="23">
        <f>IF(A2513&amp;B2513&amp;C2513="","",IF(A2513="","ERRO: falta ID do registro",IF(COUNTIF(ex_id,A2513)&gt;1,"ERRO: ID do registro duplicado",IF(NOT(ISNUMBER(H2513)),"ERRO: data realizada ausente ou inválida",IF(AND(ISNUMBER(pcmd_emissao),N(H2513)&gt;N(pcmd_emissao)),"Verificar: realizada após a emissão","OK")))))</f>
        <v/>
      </c>
      <c r="S2513" s="53" t="n"/>
    </row>
    <row r="2514">
      <c r="A2514" s="25" t="n"/>
      <c r="B2514" s="29" t="n"/>
      <c r="C2514" s="25" t="n"/>
      <c r="D2514" s="23">
        <f>IF(OR(B2514="",C2514=""),"",B2514&amp;"|"&amp;C2514)</f>
        <v/>
      </c>
      <c r="E2514" s="29" t="n"/>
      <c r="F2514" s="52" t="n"/>
      <c r="G2514" s="49" t="n"/>
      <c r="H2514" s="49" t="n"/>
      <c r="I2514" s="30">
        <f>IF(OR(D2514="",NOT(ISNUMBER(G2514))),"",D2514&amp;"|"&amp;YEAR(G2514)&amp;"-"&amp;RIGHT("0"&amp;MONTH(G2514),2)&amp;"-"&amp;RIGHT("0"&amp;DAY(G2514),2))</f>
        <v/>
      </c>
      <c r="J2514" s="52" t="n"/>
      <c r="K2514" s="25" t="n"/>
      <c r="L2514" s="29" t="n"/>
      <c r="M2514" s="25" t="n"/>
      <c r="N2514" s="25" t="n"/>
      <c r="O2514" s="23">
        <f>IF(A2514&amp;B2514&amp;C2514="","",IF(I2514="","Sem vínculo",IF(COUNTIF(oc_chave,I2514)&gt;0,"Vinculada","Previsão não encontrada")))</f>
        <v/>
      </c>
      <c r="P2514" s="39">
        <f>IF(ISNUMBER(H2514),YEAR(H2514),"")</f>
        <v/>
      </c>
      <c r="Q2514" s="23">
        <f>IF(D2514="","",IF(COUNTIF(pl_chave,D2514)&gt;0,"No plano atual","Fora do plano: histórico preservado"))</f>
        <v/>
      </c>
      <c r="R2514" s="23">
        <f>IF(A2514&amp;B2514&amp;C2514="","",IF(A2514="","ERRO: falta ID do registro",IF(COUNTIF(ex_id,A2514)&gt;1,"ERRO: ID do registro duplicado",IF(NOT(ISNUMBER(H2514)),"ERRO: data realizada ausente ou inválida",IF(AND(ISNUMBER(pcmd_emissao),N(H2514)&gt;N(pcmd_emissao)),"Verificar: realizada após a emissão","OK")))))</f>
        <v/>
      </c>
      <c r="S2514" s="53" t="n"/>
    </row>
    <row r="2515">
      <c r="A2515" s="25" t="n"/>
      <c r="B2515" s="29" t="n"/>
      <c r="C2515" s="25" t="n"/>
      <c r="D2515" s="23">
        <f>IF(OR(B2515="",C2515=""),"",B2515&amp;"|"&amp;C2515)</f>
        <v/>
      </c>
      <c r="E2515" s="29" t="n"/>
      <c r="F2515" s="52" t="n"/>
      <c r="G2515" s="49" t="n"/>
      <c r="H2515" s="49" t="n"/>
      <c r="I2515" s="30">
        <f>IF(OR(D2515="",NOT(ISNUMBER(G2515))),"",D2515&amp;"|"&amp;YEAR(G2515)&amp;"-"&amp;RIGHT("0"&amp;MONTH(G2515),2)&amp;"-"&amp;RIGHT("0"&amp;DAY(G2515),2))</f>
        <v/>
      </c>
      <c r="J2515" s="52" t="n"/>
      <c r="K2515" s="25" t="n"/>
      <c r="L2515" s="29" t="n"/>
      <c r="M2515" s="25" t="n"/>
      <c r="N2515" s="25" t="n"/>
      <c r="O2515" s="23">
        <f>IF(A2515&amp;B2515&amp;C2515="","",IF(I2515="","Sem vínculo",IF(COUNTIF(oc_chave,I2515)&gt;0,"Vinculada","Previsão não encontrada")))</f>
        <v/>
      </c>
      <c r="P2515" s="39">
        <f>IF(ISNUMBER(H2515),YEAR(H2515),"")</f>
        <v/>
      </c>
      <c r="Q2515" s="23">
        <f>IF(D2515="","",IF(COUNTIF(pl_chave,D2515)&gt;0,"No plano atual","Fora do plano: histórico preservado"))</f>
        <v/>
      </c>
      <c r="R2515" s="23">
        <f>IF(A2515&amp;B2515&amp;C2515="","",IF(A2515="","ERRO: falta ID do registro",IF(COUNTIF(ex_id,A2515)&gt;1,"ERRO: ID do registro duplicado",IF(NOT(ISNUMBER(H2515)),"ERRO: data realizada ausente ou inválida",IF(AND(ISNUMBER(pcmd_emissao),N(H2515)&gt;N(pcmd_emissao)),"Verificar: realizada após a emissão","OK")))))</f>
        <v/>
      </c>
      <c r="S2515" s="53" t="n"/>
    </row>
    <row r="2516">
      <c r="A2516" s="25" t="n"/>
      <c r="B2516" s="29" t="n"/>
      <c r="C2516" s="25" t="n"/>
      <c r="D2516" s="23">
        <f>IF(OR(B2516="",C2516=""),"",B2516&amp;"|"&amp;C2516)</f>
        <v/>
      </c>
      <c r="E2516" s="29" t="n"/>
      <c r="F2516" s="52" t="n"/>
      <c r="G2516" s="49" t="n"/>
      <c r="H2516" s="49" t="n"/>
      <c r="I2516" s="30">
        <f>IF(OR(D2516="",NOT(ISNUMBER(G2516))),"",D2516&amp;"|"&amp;YEAR(G2516)&amp;"-"&amp;RIGHT("0"&amp;MONTH(G2516),2)&amp;"-"&amp;RIGHT("0"&amp;DAY(G2516),2))</f>
        <v/>
      </c>
      <c r="J2516" s="52" t="n"/>
      <c r="K2516" s="25" t="n"/>
      <c r="L2516" s="29" t="n"/>
      <c r="M2516" s="25" t="n"/>
      <c r="N2516" s="25" t="n"/>
      <c r="O2516" s="23">
        <f>IF(A2516&amp;B2516&amp;C2516="","",IF(I2516="","Sem vínculo",IF(COUNTIF(oc_chave,I2516)&gt;0,"Vinculada","Previsão não encontrada")))</f>
        <v/>
      </c>
      <c r="P2516" s="39">
        <f>IF(ISNUMBER(H2516),YEAR(H2516),"")</f>
        <v/>
      </c>
      <c r="Q2516" s="23">
        <f>IF(D2516="","",IF(COUNTIF(pl_chave,D2516)&gt;0,"No plano atual","Fora do plano: histórico preservado"))</f>
        <v/>
      </c>
      <c r="R2516" s="23">
        <f>IF(A2516&amp;B2516&amp;C2516="","",IF(A2516="","ERRO: falta ID do registro",IF(COUNTIF(ex_id,A2516)&gt;1,"ERRO: ID do registro duplicado",IF(NOT(ISNUMBER(H2516)),"ERRO: data realizada ausente ou inválida",IF(AND(ISNUMBER(pcmd_emissao),N(H2516)&gt;N(pcmd_emissao)),"Verificar: realizada após a emissão","OK")))))</f>
        <v/>
      </c>
      <c r="S2516" s="53" t="n"/>
    </row>
    <row r="2517">
      <c r="A2517" s="25" t="n"/>
      <c r="B2517" s="29" t="n"/>
      <c r="C2517" s="25" t="n"/>
      <c r="D2517" s="23">
        <f>IF(OR(B2517="",C2517=""),"",B2517&amp;"|"&amp;C2517)</f>
        <v/>
      </c>
      <c r="E2517" s="29" t="n"/>
      <c r="F2517" s="52" t="n"/>
      <c r="G2517" s="49" t="n"/>
      <c r="H2517" s="49" t="n"/>
      <c r="I2517" s="30">
        <f>IF(OR(D2517="",NOT(ISNUMBER(G2517))),"",D2517&amp;"|"&amp;YEAR(G2517)&amp;"-"&amp;RIGHT("0"&amp;MONTH(G2517),2)&amp;"-"&amp;RIGHT("0"&amp;DAY(G2517),2))</f>
        <v/>
      </c>
      <c r="J2517" s="52" t="n"/>
      <c r="K2517" s="25" t="n"/>
      <c r="L2517" s="29" t="n"/>
      <c r="M2517" s="25" t="n"/>
      <c r="N2517" s="25" t="n"/>
      <c r="O2517" s="23">
        <f>IF(A2517&amp;B2517&amp;C2517="","",IF(I2517="","Sem vínculo",IF(COUNTIF(oc_chave,I2517)&gt;0,"Vinculada","Previsão não encontrada")))</f>
        <v/>
      </c>
      <c r="P2517" s="39">
        <f>IF(ISNUMBER(H2517),YEAR(H2517),"")</f>
        <v/>
      </c>
      <c r="Q2517" s="23">
        <f>IF(D2517="","",IF(COUNTIF(pl_chave,D2517)&gt;0,"No plano atual","Fora do plano: histórico preservado"))</f>
        <v/>
      </c>
      <c r="R2517" s="23">
        <f>IF(A2517&amp;B2517&amp;C2517="","",IF(A2517="","ERRO: falta ID do registro",IF(COUNTIF(ex_id,A2517)&gt;1,"ERRO: ID do registro duplicado",IF(NOT(ISNUMBER(H2517)),"ERRO: data realizada ausente ou inválida",IF(AND(ISNUMBER(pcmd_emissao),N(H2517)&gt;N(pcmd_emissao)),"Verificar: realizada após a emissão","OK")))))</f>
        <v/>
      </c>
      <c r="S2517" s="53" t="n"/>
    </row>
    <row r="2518">
      <c r="A2518" s="25" t="n"/>
      <c r="B2518" s="29" t="n"/>
      <c r="C2518" s="25" t="n"/>
      <c r="D2518" s="23">
        <f>IF(OR(B2518="",C2518=""),"",B2518&amp;"|"&amp;C2518)</f>
        <v/>
      </c>
      <c r="E2518" s="29" t="n"/>
      <c r="F2518" s="52" t="n"/>
      <c r="G2518" s="49" t="n"/>
      <c r="H2518" s="49" t="n"/>
      <c r="I2518" s="30">
        <f>IF(OR(D2518="",NOT(ISNUMBER(G2518))),"",D2518&amp;"|"&amp;YEAR(G2518)&amp;"-"&amp;RIGHT("0"&amp;MONTH(G2518),2)&amp;"-"&amp;RIGHT("0"&amp;DAY(G2518),2))</f>
        <v/>
      </c>
      <c r="J2518" s="52" t="n"/>
      <c r="K2518" s="25" t="n"/>
      <c r="L2518" s="29" t="n"/>
      <c r="M2518" s="25" t="n"/>
      <c r="N2518" s="25" t="n"/>
      <c r="O2518" s="23">
        <f>IF(A2518&amp;B2518&amp;C2518="","",IF(I2518="","Sem vínculo",IF(COUNTIF(oc_chave,I2518)&gt;0,"Vinculada","Previsão não encontrada")))</f>
        <v/>
      </c>
      <c r="P2518" s="39">
        <f>IF(ISNUMBER(H2518),YEAR(H2518),"")</f>
        <v/>
      </c>
      <c r="Q2518" s="23">
        <f>IF(D2518="","",IF(COUNTIF(pl_chave,D2518)&gt;0,"No plano atual","Fora do plano: histórico preservado"))</f>
        <v/>
      </c>
      <c r="R2518" s="23">
        <f>IF(A2518&amp;B2518&amp;C2518="","",IF(A2518="","ERRO: falta ID do registro",IF(COUNTIF(ex_id,A2518)&gt;1,"ERRO: ID do registro duplicado",IF(NOT(ISNUMBER(H2518)),"ERRO: data realizada ausente ou inválida",IF(AND(ISNUMBER(pcmd_emissao),N(H2518)&gt;N(pcmd_emissao)),"Verificar: realizada após a emissão","OK")))))</f>
        <v/>
      </c>
      <c r="S2518" s="53" t="n"/>
    </row>
    <row r="2519">
      <c r="A2519" s="25" t="n"/>
      <c r="B2519" s="29" t="n"/>
      <c r="C2519" s="25" t="n"/>
      <c r="D2519" s="23">
        <f>IF(OR(B2519="",C2519=""),"",B2519&amp;"|"&amp;C2519)</f>
        <v/>
      </c>
      <c r="E2519" s="29" t="n"/>
      <c r="F2519" s="52" t="n"/>
      <c r="G2519" s="49" t="n"/>
      <c r="H2519" s="49" t="n"/>
      <c r="I2519" s="30">
        <f>IF(OR(D2519="",NOT(ISNUMBER(G2519))),"",D2519&amp;"|"&amp;YEAR(G2519)&amp;"-"&amp;RIGHT("0"&amp;MONTH(G2519),2)&amp;"-"&amp;RIGHT("0"&amp;DAY(G2519),2))</f>
        <v/>
      </c>
      <c r="J2519" s="52" t="n"/>
      <c r="K2519" s="25" t="n"/>
      <c r="L2519" s="29" t="n"/>
      <c r="M2519" s="25" t="n"/>
      <c r="N2519" s="25" t="n"/>
      <c r="O2519" s="23">
        <f>IF(A2519&amp;B2519&amp;C2519="","",IF(I2519="","Sem vínculo",IF(COUNTIF(oc_chave,I2519)&gt;0,"Vinculada","Previsão não encontrada")))</f>
        <v/>
      </c>
      <c r="P2519" s="39">
        <f>IF(ISNUMBER(H2519),YEAR(H2519),"")</f>
        <v/>
      </c>
      <c r="Q2519" s="23">
        <f>IF(D2519="","",IF(COUNTIF(pl_chave,D2519)&gt;0,"No plano atual","Fora do plano: histórico preservado"))</f>
        <v/>
      </c>
      <c r="R2519" s="23">
        <f>IF(A2519&amp;B2519&amp;C2519="","",IF(A2519="","ERRO: falta ID do registro",IF(COUNTIF(ex_id,A2519)&gt;1,"ERRO: ID do registro duplicado",IF(NOT(ISNUMBER(H2519)),"ERRO: data realizada ausente ou inválida",IF(AND(ISNUMBER(pcmd_emissao),N(H2519)&gt;N(pcmd_emissao)),"Verificar: realizada após a emissão","OK")))))</f>
        <v/>
      </c>
      <c r="S2519" s="53" t="n"/>
    </row>
    <row r="2520">
      <c r="A2520" s="25" t="n"/>
      <c r="B2520" s="29" t="n"/>
      <c r="C2520" s="25" t="n"/>
      <c r="D2520" s="23">
        <f>IF(OR(B2520="",C2520=""),"",B2520&amp;"|"&amp;C2520)</f>
        <v/>
      </c>
      <c r="E2520" s="29" t="n"/>
      <c r="F2520" s="52" t="n"/>
      <c r="G2520" s="49" t="n"/>
      <c r="H2520" s="49" t="n"/>
      <c r="I2520" s="30">
        <f>IF(OR(D2520="",NOT(ISNUMBER(G2520))),"",D2520&amp;"|"&amp;YEAR(G2520)&amp;"-"&amp;RIGHT("0"&amp;MONTH(G2520),2)&amp;"-"&amp;RIGHT("0"&amp;DAY(G2520),2))</f>
        <v/>
      </c>
      <c r="J2520" s="52" t="n"/>
      <c r="K2520" s="25" t="n"/>
      <c r="L2520" s="29" t="n"/>
      <c r="M2520" s="25" t="n"/>
      <c r="N2520" s="25" t="n"/>
      <c r="O2520" s="23">
        <f>IF(A2520&amp;B2520&amp;C2520="","",IF(I2520="","Sem vínculo",IF(COUNTIF(oc_chave,I2520)&gt;0,"Vinculada","Previsão não encontrada")))</f>
        <v/>
      </c>
      <c r="P2520" s="39">
        <f>IF(ISNUMBER(H2520),YEAR(H2520),"")</f>
        <v/>
      </c>
      <c r="Q2520" s="23">
        <f>IF(D2520="","",IF(COUNTIF(pl_chave,D2520)&gt;0,"No plano atual","Fora do plano: histórico preservado"))</f>
        <v/>
      </c>
      <c r="R2520" s="23">
        <f>IF(A2520&amp;B2520&amp;C2520="","",IF(A2520="","ERRO: falta ID do registro",IF(COUNTIF(ex_id,A2520)&gt;1,"ERRO: ID do registro duplicado",IF(NOT(ISNUMBER(H2520)),"ERRO: data realizada ausente ou inválida",IF(AND(ISNUMBER(pcmd_emissao),N(H2520)&gt;N(pcmd_emissao)),"Verificar: realizada após a emissão","OK")))))</f>
        <v/>
      </c>
      <c r="S2520" s="53" t="n"/>
    </row>
    <row r="2521">
      <c r="A2521" s="25" t="n"/>
      <c r="B2521" s="29" t="n"/>
      <c r="C2521" s="25" t="n"/>
      <c r="D2521" s="23">
        <f>IF(OR(B2521="",C2521=""),"",B2521&amp;"|"&amp;C2521)</f>
        <v/>
      </c>
      <c r="E2521" s="29" t="n"/>
      <c r="F2521" s="52" t="n"/>
      <c r="G2521" s="49" t="n"/>
      <c r="H2521" s="49" t="n"/>
      <c r="I2521" s="30">
        <f>IF(OR(D2521="",NOT(ISNUMBER(G2521))),"",D2521&amp;"|"&amp;YEAR(G2521)&amp;"-"&amp;RIGHT("0"&amp;MONTH(G2521),2)&amp;"-"&amp;RIGHT("0"&amp;DAY(G2521),2))</f>
        <v/>
      </c>
      <c r="J2521" s="52" t="n"/>
      <c r="K2521" s="25" t="n"/>
      <c r="L2521" s="29" t="n"/>
      <c r="M2521" s="25" t="n"/>
      <c r="N2521" s="25" t="n"/>
      <c r="O2521" s="23">
        <f>IF(A2521&amp;B2521&amp;C2521="","",IF(I2521="","Sem vínculo",IF(COUNTIF(oc_chave,I2521)&gt;0,"Vinculada","Previsão não encontrada")))</f>
        <v/>
      </c>
      <c r="P2521" s="39">
        <f>IF(ISNUMBER(H2521),YEAR(H2521),"")</f>
        <v/>
      </c>
      <c r="Q2521" s="23">
        <f>IF(D2521="","",IF(COUNTIF(pl_chave,D2521)&gt;0,"No plano atual","Fora do plano: histórico preservado"))</f>
        <v/>
      </c>
      <c r="R2521" s="23">
        <f>IF(A2521&amp;B2521&amp;C2521="","",IF(A2521="","ERRO: falta ID do registro",IF(COUNTIF(ex_id,A2521)&gt;1,"ERRO: ID do registro duplicado",IF(NOT(ISNUMBER(H2521)),"ERRO: data realizada ausente ou inválida",IF(AND(ISNUMBER(pcmd_emissao),N(H2521)&gt;N(pcmd_emissao)),"Verificar: realizada após a emissão","OK")))))</f>
        <v/>
      </c>
      <c r="S2521" s="53" t="n"/>
    </row>
    <row r="2522">
      <c r="A2522" s="25" t="n"/>
      <c r="B2522" s="29" t="n"/>
      <c r="C2522" s="25" t="n"/>
      <c r="D2522" s="23">
        <f>IF(OR(B2522="",C2522=""),"",B2522&amp;"|"&amp;C2522)</f>
        <v/>
      </c>
      <c r="E2522" s="29" t="n"/>
      <c r="F2522" s="52" t="n"/>
      <c r="G2522" s="49" t="n"/>
      <c r="H2522" s="49" t="n"/>
      <c r="I2522" s="30">
        <f>IF(OR(D2522="",NOT(ISNUMBER(G2522))),"",D2522&amp;"|"&amp;YEAR(G2522)&amp;"-"&amp;RIGHT("0"&amp;MONTH(G2522),2)&amp;"-"&amp;RIGHT("0"&amp;DAY(G2522),2))</f>
        <v/>
      </c>
      <c r="J2522" s="52" t="n"/>
      <c r="K2522" s="25" t="n"/>
      <c r="L2522" s="29" t="n"/>
      <c r="M2522" s="25" t="n"/>
      <c r="N2522" s="25" t="n"/>
      <c r="O2522" s="23">
        <f>IF(A2522&amp;B2522&amp;C2522="","",IF(I2522="","Sem vínculo",IF(COUNTIF(oc_chave,I2522)&gt;0,"Vinculada","Previsão não encontrada")))</f>
        <v/>
      </c>
      <c r="P2522" s="39">
        <f>IF(ISNUMBER(H2522),YEAR(H2522),"")</f>
        <v/>
      </c>
      <c r="Q2522" s="23">
        <f>IF(D2522="","",IF(COUNTIF(pl_chave,D2522)&gt;0,"No plano atual","Fora do plano: histórico preservado"))</f>
        <v/>
      </c>
      <c r="R2522" s="23">
        <f>IF(A2522&amp;B2522&amp;C2522="","",IF(A2522="","ERRO: falta ID do registro",IF(COUNTIF(ex_id,A2522)&gt;1,"ERRO: ID do registro duplicado",IF(NOT(ISNUMBER(H2522)),"ERRO: data realizada ausente ou inválida",IF(AND(ISNUMBER(pcmd_emissao),N(H2522)&gt;N(pcmd_emissao)),"Verificar: realizada após a emissão","OK")))))</f>
        <v/>
      </c>
      <c r="S2522" s="53" t="n"/>
    </row>
    <row r="2523">
      <c r="A2523" s="25" t="n"/>
      <c r="B2523" s="29" t="n"/>
      <c r="C2523" s="25" t="n"/>
      <c r="D2523" s="23">
        <f>IF(OR(B2523="",C2523=""),"",B2523&amp;"|"&amp;C2523)</f>
        <v/>
      </c>
      <c r="E2523" s="29" t="n"/>
      <c r="F2523" s="52" t="n"/>
      <c r="G2523" s="49" t="n"/>
      <c r="H2523" s="49" t="n"/>
      <c r="I2523" s="30">
        <f>IF(OR(D2523="",NOT(ISNUMBER(G2523))),"",D2523&amp;"|"&amp;YEAR(G2523)&amp;"-"&amp;RIGHT("0"&amp;MONTH(G2523),2)&amp;"-"&amp;RIGHT("0"&amp;DAY(G2523),2))</f>
        <v/>
      </c>
      <c r="J2523" s="52" t="n"/>
      <c r="K2523" s="25" t="n"/>
      <c r="L2523" s="29" t="n"/>
      <c r="M2523" s="25" t="n"/>
      <c r="N2523" s="25" t="n"/>
      <c r="O2523" s="23">
        <f>IF(A2523&amp;B2523&amp;C2523="","",IF(I2523="","Sem vínculo",IF(COUNTIF(oc_chave,I2523)&gt;0,"Vinculada","Previsão não encontrada")))</f>
        <v/>
      </c>
      <c r="P2523" s="39">
        <f>IF(ISNUMBER(H2523),YEAR(H2523),"")</f>
        <v/>
      </c>
      <c r="Q2523" s="23">
        <f>IF(D2523="","",IF(COUNTIF(pl_chave,D2523)&gt;0,"No plano atual","Fora do plano: histórico preservado"))</f>
        <v/>
      </c>
      <c r="R2523" s="23">
        <f>IF(A2523&amp;B2523&amp;C2523="","",IF(A2523="","ERRO: falta ID do registro",IF(COUNTIF(ex_id,A2523)&gt;1,"ERRO: ID do registro duplicado",IF(NOT(ISNUMBER(H2523)),"ERRO: data realizada ausente ou inválida",IF(AND(ISNUMBER(pcmd_emissao),N(H2523)&gt;N(pcmd_emissao)),"Verificar: realizada após a emissão","OK")))))</f>
        <v/>
      </c>
      <c r="S2523" s="53" t="n"/>
    </row>
    <row r="2524">
      <c r="A2524" s="25" t="n"/>
      <c r="B2524" s="29" t="n"/>
      <c r="C2524" s="25" t="n"/>
      <c r="D2524" s="23">
        <f>IF(OR(B2524="",C2524=""),"",B2524&amp;"|"&amp;C2524)</f>
        <v/>
      </c>
      <c r="E2524" s="29" t="n"/>
      <c r="F2524" s="52" t="n"/>
      <c r="G2524" s="49" t="n"/>
      <c r="H2524" s="49" t="n"/>
      <c r="I2524" s="30">
        <f>IF(OR(D2524="",NOT(ISNUMBER(G2524))),"",D2524&amp;"|"&amp;YEAR(G2524)&amp;"-"&amp;RIGHT("0"&amp;MONTH(G2524),2)&amp;"-"&amp;RIGHT("0"&amp;DAY(G2524),2))</f>
        <v/>
      </c>
      <c r="J2524" s="52" t="n"/>
      <c r="K2524" s="25" t="n"/>
      <c r="L2524" s="29" t="n"/>
      <c r="M2524" s="25" t="n"/>
      <c r="N2524" s="25" t="n"/>
      <c r="O2524" s="23">
        <f>IF(A2524&amp;B2524&amp;C2524="","",IF(I2524="","Sem vínculo",IF(COUNTIF(oc_chave,I2524)&gt;0,"Vinculada","Previsão não encontrada")))</f>
        <v/>
      </c>
      <c r="P2524" s="39">
        <f>IF(ISNUMBER(H2524),YEAR(H2524),"")</f>
        <v/>
      </c>
      <c r="Q2524" s="23">
        <f>IF(D2524="","",IF(COUNTIF(pl_chave,D2524)&gt;0,"No plano atual","Fora do plano: histórico preservado"))</f>
        <v/>
      </c>
      <c r="R2524" s="23">
        <f>IF(A2524&amp;B2524&amp;C2524="","",IF(A2524="","ERRO: falta ID do registro",IF(COUNTIF(ex_id,A2524)&gt;1,"ERRO: ID do registro duplicado",IF(NOT(ISNUMBER(H2524)),"ERRO: data realizada ausente ou inválida",IF(AND(ISNUMBER(pcmd_emissao),N(H2524)&gt;N(pcmd_emissao)),"Verificar: realizada após a emissão","OK")))))</f>
        <v/>
      </c>
      <c r="S2524" s="53" t="n"/>
    </row>
    <row r="2525">
      <c r="A2525" s="25" t="n"/>
      <c r="B2525" s="29" t="n"/>
      <c r="C2525" s="25" t="n"/>
      <c r="D2525" s="23">
        <f>IF(OR(B2525="",C2525=""),"",B2525&amp;"|"&amp;C2525)</f>
        <v/>
      </c>
      <c r="E2525" s="29" t="n"/>
      <c r="F2525" s="52" t="n"/>
      <c r="G2525" s="49" t="n"/>
      <c r="H2525" s="49" t="n"/>
      <c r="I2525" s="30">
        <f>IF(OR(D2525="",NOT(ISNUMBER(G2525))),"",D2525&amp;"|"&amp;YEAR(G2525)&amp;"-"&amp;RIGHT("0"&amp;MONTH(G2525),2)&amp;"-"&amp;RIGHT("0"&amp;DAY(G2525),2))</f>
        <v/>
      </c>
      <c r="J2525" s="52" t="n"/>
      <c r="K2525" s="25" t="n"/>
      <c r="L2525" s="29" t="n"/>
      <c r="M2525" s="25" t="n"/>
      <c r="N2525" s="25" t="n"/>
      <c r="O2525" s="23">
        <f>IF(A2525&amp;B2525&amp;C2525="","",IF(I2525="","Sem vínculo",IF(COUNTIF(oc_chave,I2525)&gt;0,"Vinculada","Previsão não encontrada")))</f>
        <v/>
      </c>
      <c r="P2525" s="39">
        <f>IF(ISNUMBER(H2525),YEAR(H2525),"")</f>
        <v/>
      </c>
      <c r="Q2525" s="23">
        <f>IF(D2525="","",IF(COUNTIF(pl_chave,D2525)&gt;0,"No plano atual","Fora do plano: histórico preservado"))</f>
        <v/>
      </c>
      <c r="R2525" s="23">
        <f>IF(A2525&amp;B2525&amp;C2525="","",IF(A2525="","ERRO: falta ID do registro",IF(COUNTIF(ex_id,A2525)&gt;1,"ERRO: ID do registro duplicado",IF(NOT(ISNUMBER(H2525)),"ERRO: data realizada ausente ou inválida",IF(AND(ISNUMBER(pcmd_emissao),N(H2525)&gt;N(pcmd_emissao)),"Verificar: realizada após a emissão","OK")))))</f>
        <v/>
      </c>
      <c r="S2525" s="53" t="n"/>
    </row>
    <row r="2526">
      <c r="A2526" s="25" t="n"/>
      <c r="B2526" s="29" t="n"/>
      <c r="C2526" s="25" t="n"/>
      <c r="D2526" s="23">
        <f>IF(OR(B2526="",C2526=""),"",B2526&amp;"|"&amp;C2526)</f>
        <v/>
      </c>
      <c r="E2526" s="29" t="n"/>
      <c r="F2526" s="52" t="n"/>
      <c r="G2526" s="49" t="n"/>
      <c r="H2526" s="49" t="n"/>
      <c r="I2526" s="30">
        <f>IF(OR(D2526="",NOT(ISNUMBER(G2526))),"",D2526&amp;"|"&amp;YEAR(G2526)&amp;"-"&amp;RIGHT("0"&amp;MONTH(G2526),2)&amp;"-"&amp;RIGHT("0"&amp;DAY(G2526),2))</f>
        <v/>
      </c>
      <c r="J2526" s="52" t="n"/>
      <c r="K2526" s="25" t="n"/>
      <c r="L2526" s="29" t="n"/>
      <c r="M2526" s="25" t="n"/>
      <c r="N2526" s="25" t="n"/>
      <c r="O2526" s="23">
        <f>IF(A2526&amp;B2526&amp;C2526="","",IF(I2526="","Sem vínculo",IF(COUNTIF(oc_chave,I2526)&gt;0,"Vinculada","Previsão não encontrada")))</f>
        <v/>
      </c>
      <c r="P2526" s="39">
        <f>IF(ISNUMBER(H2526),YEAR(H2526),"")</f>
        <v/>
      </c>
      <c r="Q2526" s="23">
        <f>IF(D2526="","",IF(COUNTIF(pl_chave,D2526)&gt;0,"No plano atual","Fora do plano: histórico preservado"))</f>
        <v/>
      </c>
      <c r="R2526" s="23">
        <f>IF(A2526&amp;B2526&amp;C2526="","",IF(A2526="","ERRO: falta ID do registro",IF(COUNTIF(ex_id,A2526)&gt;1,"ERRO: ID do registro duplicado",IF(NOT(ISNUMBER(H2526)),"ERRO: data realizada ausente ou inválida",IF(AND(ISNUMBER(pcmd_emissao),N(H2526)&gt;N(pcmd_emissao)),"Verificar: realizada após a emissão","OK")))))</f>
        <v/>
      </c>
      <c r="S2526" s="53" t="n"/>
    </row>
    <row r="2527">
      <c r="A2527" s="25" t="n"/>
      <c r="B2527" s="29" t="n"/>
      <c r="C2527" s="25" t="n"/>
      <c r="D2527" s="23">
        <f>IF(OR(B2527="",C2527=""),"",B2527&amp;"|"&amp;C2527)</f>
        <v/>
      </c>
      <c r="E2527" s="29" t="n"/>
      <c r="F2527" s="52" t="n"/>
      <c r="G2527" s="49" t="n"/>
      <c r="H2527" s="49" t="n"/>
      <c r="I2527" s="30">
        <f>IF(OR(D2527="",NOT(ISNUMBER(G2527))),"",D2527&amp;"|"&amp;YEAR(G2527)&amp;"-"&amp;RIGHT("0"&amp;MONTH(G2527),2)&amp;"-"&amp;RIGHT("0"&amp;DAY(G2527),2))</f>
        <v/>
      </c>
      <c r="J2527" s="52" t="n"/>
      <c r="K2527" s="25" t="n"/>
      <c r="L2527" s="29" t="n"/>
      <c r="M2527" s="25" t="n"/>
      <c r="N2527" s="25" t="n"/>
      <c r="O2527" s="23">
        <f>IF(A2527&amp;B2527&amp;C2527="","",IF(I2527="","Sem vínculo",IF(COUNTIF(oc_chave,I2527)&gt;0,"Vinculada","Previsão não encontrada")))</f>
        <v/>
      </c>
      <c r="P2527" s="39">
        <f>IF(ISNUMBER(H2527),YEAR(H2527),"")</f>
        <v/>
      </c>
      <c r="Q2527" s="23">
        <f>IF(D2527="","",IF(COUNTIF(pl_chave,D2527)&gt;0,"No plano atual","Fora do plano: histórico preservado"))</f>
        <v/>
      </c>
      <c r="R2527" s="23">
        <f>IF(A2527&amp;B2527&amp;C2527="","",IF(A2527="","ERRO: falta ID do registro",IF(COUNTIF(ex_id,A2527)&gt;1,"ERRO: ID do registro duplicado",IF(NOT(ISNUMBER(H2527)),"ERRO: data realizada ausente ou inválida",IF(AND(ISNUMBER(pcmd_emissao),N(H2527)&gt;N(pcmd_emissao)),"Verificar: realizada após a emissão","OK")))))</f>
        <v/>
      </c>
      <c r="S2527" s="53" t="n"/>
    </row>
    <row r="2528">
      <c r="A2528" s="25" t="n"/>
      <c r="B2528" s="29" t="n"/>
      <c r="C2528" s="25" t="n"/>
      <c r="D2528" s="23">
        <f>IF(OR(B2528="",C2528=""),"",B2528&amp;"|"&amp;C2528)</f>
        <v/>
      </c>
      <c r="E2528" s="29" t="n"/>
      <c r="F2528" s="52" t="n"/>
      <c r="G2528" s="49" t="n"/>
      <c r="H2528" s="49" t="n"/>
      <c r="I2528" s="30">
        <f>IF(OR(D2528="",NOT(ISNUMBER(G2528))),"",D2528&amp;"|"&amp;YEAR(G2528)&amp;"-"&amp;RIGHT("0"&amp;MONTH(G2528),2)&amp;"-"&amp;RIGHT("0"&amp;DAY(G2528),2))</f>
        <v/>
      </c>
      <c r="J2528" s="52" t="n"/>
      <c r="K2528" s="25" t="n"/>
      <c r="L2528" s="29" t="n"/>
      <c r="M2528" s="25" t="n"/>
      <c r="N2528" s="25" t="n"/>
      <c r="O2528" s="23">
        <f>IF(A2528&amp;B2528&amp;C2528="","",IF(I2528="","Sem vínculo",IF(COUNTIF(oc_chave,I2528)&gt;0,"Vinculada","Previsão não encontrada")))</f>
        <v/>
      </c>
      <c r="P2528" s="39">
        <f>IF(ISNUMBER(H2528),YEAR(H2528),"")</f>
        <v/>
      </c>
      <c r="Q2528" s="23">
        <f>IF(D2528="","",IF(COUNTIF(pl_chave,D2528)&gt;0,"No plano atual","Fora do plano: histórico preservado"))</f>
        <v/>
      </c>
      <c r="R2528" s="23">
        <f>IF(A2528&amp;B2528&amp;C2528="","",IF(A2528="","ERRO: falta ID do registro",IF(COUNTIF(ex_id,A2528)&gt;1,"ERRO: ID do registro duplicado",IF(NOT(ISNUMBER(H2528)),"ERRO: data realizada ausente ou inválida",IF(AND(ISNUMBER(pcmd_emissao),N(H2528)&gt;N(pcmd_emissao)),"Verificar: realizada após a emissão","OK")))))</f>
        <v/>
      </c>
      <c r="S2528" s="53" t="n"/>
    </row>
    <row r="2529">
      <c r="A2529" s="25" t="n"/>
      <c r="B2529" s="29" t="n"/>
      <c r="C2529" s="25" t="n"/>
      <c r="D2529" s="23">
        <f>IF(OR(B2529="",C2529=""),"",B2529&amp;"|"&amp;C2529)</f>
        <v/>
      </c>
      <c r="E2529" s="29" t="n"/>
      <c r="F2529" s="52" t="n"/>
      <c r="G2529" s="49" t="n"/>
      <c r="H2529" s="49" t="n"/>
      <c r="I2529" s="30">
        <f>IF(OR(D2529="",NOT(ISNUMBER(G2529))),"",D2529&amp;"|"&amp;YEAR(G2529)&amp;"-"&amp;RIGHT("0"&amp;MONTH(G2529),2)&amp;"-"&amp;RIGHT("0"&amp;DAY(G2529),2))</f>
        <v/>
      </c>
      <c r="J2529" s="52" t="n"/>
      <c r="K2529" s="25" t="n"/>
      <c r="L2529" s="29" t="n"/>
      <c r="M2529" s="25" t="n"/>
      <c r="N2529" s="25" t="n"/>
      <c r="O2529" s="23">
        <f>IF(A2529&amp;B2529&amp;C2529="","",IF(I2529="","Sem vínculo",IF(COUNTIF(oc_chave,I2529)&gt;0,"Vinculada","Previsão não encontrada")))</f>
        <v/>
      </c>
      <c r="P2529" s="39">
        <f>IF(ISNUMBER(H2529),YEAR(H2529),"")</f>
        <v/>
      </c>
      <c r="Q2529" s="23">
        <f>IF(D2529="","",IF(COUNTIF(pl_chave,D2529)&gt;0,"No plano atual","Fora do plano: histórico preservado"))</f>
        <v/>
      </c>
      <c r="R2529" s="23">
        <f>IF(A2529&amp;B2529&amp;C2529="","",IF(A2529="","ERRO: falta ID do registro",IF(COUNTIF(ex_id,A2529)&gt;1,"ERRO: ID do registro duplicado",IF(NOT(ISNUMBER(H2529)),"ERRO: data realizada ausente ou inválida",IF(AND(ISNUMBER(pcmd_emissao),N(H2529)&gt;N(pcmd_emissao)),"Verificar: realizada após a emissão","OK")))))</f>
        <v/>
      </c>
      <c r="S2529" s="53" t="n"/>
    </row>
    <row r="2530">
      <c r="A2530" s="25" t="n"/>
      <c r="B2530" s="29" t="n"/>
      <c r="C2530" s="25" t="n"/>
      <c r="D2530" s="23">
        <f>IF(OR(B2530="",C2530=""),"",B2530&amp;"|"&amp;C2530)</f>
        <v/>
      </c>
      <c r="E2530" s="29" t="n"/>
      <c r="F2530" s="52" t="n"/>
      <c r="G2530" s="49" t="n"/>
      <c r="H2530" s="49" t="n"/>
      <c r="I2530" s="30">
        <f>IF(OR(D2530="",NOT(ISNUMBER(G2530))),"",D2530&amp;"|"&amp;YEAR(G2530)&amp;"-"&amp;RIGHT("0"&amp;MONTH(G2530),2)&amp;"-"&amp;RIGHT("0"&amp;DAY(G2530),2))</f>
        <v/>
      </c>
      <c r="J2530" s="52" t="n"/>
      <c r="K2530" s="25" t="n"/>
      <c r="L2530" s="29" t="n"/>
      <c r="M2530" s="25" t="n"/>
      <c r="N2530" s="25" t="n"/>
      <c r="O2530" s="23">
        <f>IF(A2530&amp;B2530&amp;C2530="","",IF(I2530="","Sem vínculo",IF(COUNTIF(oc_chave,I2530)&gt;0,"Vinculada","Previsão não encontrada")))</f>
        <v/>
      </c>
      <c r="P2530" s="39">
        <f>IF(ISNUMBER(H2530),YEAR(H2530),"")</f>
        <v/>
      </c>
      <c r="Q2530" s="23">
        <f>IF(D2530="","",IF(COUNTIF(pl_chave,D2530)&gt;0,"No plano atual","Fora do plano: histórico preservado"))</f>
        <v/>
      </c>
      <c r="R2530" s="23">
        <f>IF(A2530&amp;B2530&amp;C2530="","",IF(A2530="","ERRO: falta ID do registro",IF(COUNTIF(ex_id,A2530)&gt;1,"ERRO: ID do registro duplicado",IF(NOT(ISNUMBER(H2530)),"ERRO: data realizada ausente ou inválida",IF(AND(ISNUMBER(pcmd_emissao),N(H2530)&gt;N(pcmd_emissao)),"Verificar: realizada após a emissão","OK")))))</f>
        <v/>
      </c>
      <c r="S2530" s="53" t="n"/>
    </row>
    <row r="2531">
      <c r="A2531" s="25" t="n"/>
      <c r="B2531" s="29" t="n"/>
      <c r="C2531" s="25" t="n"/>
      <c r="D2531" s="23">
        <f>IF(OR(B2531="",C2531=""),"",B2531&amp;"|"&amp;C2531)</f>
        <v/>
      </c>
      <c r="E2531" s="29" t="n"/>
      <c r="F2531" s="52" t="n"/>
      <c r="G2531" s="49" t="n"/>
      <c r="H2531" s="49" t="n"/>
      <c r="I2531" s="30">
        <f>IF(OR(D2531="",NOT(ISNUMBER(G2531))),"",D2531&amp;"|"&amp;YEAR(G2531)&amp;"-"&amp;RIGHT("0"&amp;MONTH(G2531),2)&amp;"-"&amp;RIGHT("0"&amp;DAY(G2531),2))</f>
        <v/>
      </c>
      <c r="J2531" s="52" t="n"/>
      <c r="K2531" s="25" t="n"/>
      <c r="L2531" s="29" t="n"/>
      <c r="M2531" s="25" t="n"/>
      <c r="N2531" s="25" t="n"/>
      <c r="O2531" s="23">
        <f>IF(A2531&amp;B2531&amp;C2531="","",IF(I2531="","Sem vínculo",IF(COUNTIF(oc_chave,I2531)&gt;0,"Vinculada","Previsão não encontrada")))</f>
        <v/>
      </c>
      <c r="P2531" s="39">
        <f>IF(ISNUMBER(H2531),YEAR(H2531),"")</f>
        <v/>
      </c>
      <c r="Q2531" s="23">
        <f>IF(D2531="","",IF(COUNTIF(pl_chave,D2531)&gt;0,"No plano atual","Fora do plano: histórico preservado"))</f>
        <v/>
      </c>
      <c r="R2531" s="23">
        <f>IF(A2531&amp;B2531&amp;C2531="","",IF(A2531="","ERRO: falta ID do registro",IF(COUNTIF(ex_id,A2531)&gt;1,"ERRO: ID do registro duplicado",IF(NOT(ISNUMBER(H2531)),"ERRO: data realizada ausente ou inválida",IF(AND(ISNUMBER(pcmd_emissao),N(H2531)&gt;N(pcmd_emissao)),"Verificar: realizada após a emissão","OK")))))</f>
        <v/>
      </c>
      <c r="S2531" s="53" t="n"/>
    </row>
    <row r="2532">
      <c r="A2532" s="25" t="n"/>
      <c r="B2532" s="29" t="n"/>
      <c r="C2532" s="25" t="n"/>
      <c r="D2532" s="23">
        <f>IF(OR(B2532="",C2532=""),"",B2532&amp;"|"&amp;C2532)</f>
        <v/>
      </c>
      <c r="E2532" s="29" t="n"/>
      <c r="F2532" s="52" t="n"/>
      <c r="G2532" s="49" t="n"/>
      <c r="H2532" s="49" t="n"/>
      <c r="I2532" s="30">
        <f>IF(OR(D2532="",NOT(ISNUMBER(G2532))),"",D2532&amp;"|"&amp;YEAR(G2532)&amp;"-"&amp;RIGHT("0"&amp;MONTH(G2532),2)&amp;"-"&amp;RIGHT("0"&amp;DAY(G2532),2))</f>
        <v/>
      </c>
      <c r="J2532" s="52" t="n"/>
      <c r="K2532" s="25" t="n"/>
      <c r="L2532" s="29" t="n"/>
      <c r="M2532" s="25" t="n"/>
      <c r="N2532" s="25" t="n"/>
      <c r="O2532" s="23">
        <f>IF(A2532&amp;B2532&amp;C2532="","",IF(I2532="","Sem vínculo",IF(COUNTIF(oc_chave,I2532)&gt;0,"Vinculada","Previsão não encontrada")))</f>
        <v/>
      </c>
      <c r="P2532" s="39">
        <f>IF(ISNUMBER(H2532),YEAR(H2532),"")</f>
        <v/>
      </c>
      <c r="Q2532" s="23">
        <f>IF(D2532="","",IF(COUNTIF(pl_chave,D2532)&gt;0,"No plano atual","Fora do plano: histórico preservado"))</f>
        <v/>
      </c>
      <c r="R2532" s="23">
        <f>IF(A2532&amp;B2532&amp;C2532="","",IF(A2532="","ERRO: falta ID do registro",IF(COUNTIF(ex_id,A2532)&gt;1,"ERRO: ID do registro duplicado",IF(NOT(ISNUMBER(H2532)),"ERRO: data realizada ausente ou inválida",IF(AND(ISNUMBER(pcmd_emissao),N(H2532)&gt;N(pcmd_emissao)),"Verificar: realizada após a emissão","OK")))))</f>
        <v/>
      </c>
      <c r="S2532" s="53" t="n"/>
    </row>
    <row r="2533">
      <c r="A2533" s="25" t="n"/>
      <c r="B2533" s="29" t="n"/>
      <c r="C2533" s="25" t="n"/>
      <c r="D2533" s="23">
        <f>IF(OR(B2533="",C2533=""),"",B2533&amp;"|"&amp;C2533)</f>
        <v/>
      </c>
      <c r="E2533" s="29" t="n"/>
      <c r="F2533" s="52" t="n"/>
      <c r="G2533" s="49" t="n"/>
      <c r="H2533" s="49" t="n"/>
      <c r="I2533" s="30">
        <f>IF(OR(D2533="",NOT(ISNUMBER(G2533))),"",D2533&amp;"|"&amp;YEAR(G2533)&amp;"-"&amp;RIGHT("0"&amp;MONTH(G2533),2)&amp;"-"&amp;RIGHT("0"&amp;DAY(G2533),2))</f>
        <v/>
      </c>
      <c r="J2533" s="52" t="n"/>
      <c r="K2533" s="25" t="n"/>
      <c r="L2533" s="29" t="n"/>
      <c r="M2533" s="25" t="n"/>
      <c r="N2533" s="25" t="n"/>
      <c r="O2533" s="23">
        <f>IF(A2533&amp;B2533&amp;C2533="","",IF(I2533="","Sem vínculo",IF(COUNTIF(oc_chave,I2533)&gt;0,"Vinculada","Previsão não encontrada")))</f>
        <v/>
      </c>
      <c r="P2533" s="39">
        <f>IF(ISNUMBER(H2533),YEAR(H2533),"")</f>
        <v/>
      </c>
      <c r="Q2533" s="23">
        <f>IF(D2533="","",IF(COUNTIF(pl_chave,D2533)&gt;0,"No plano atual","Fora do plano: histórico preservado"))</f>
        <v/>
      </c>
      <c r="R2533" s="23">
        <f>IF(A2533&amp;B2533&amp;C2533="","",IF(A2533="","ERRO: falta ID do registro",IF(COUNTIF(ex_id,A2533)&gt;1,"ERRO: ID do registro duplicado",IF(NOT(ISNUMBER(H2533)),"ERRO: data realizada ausente ou inválida",IF(AND(ISNUMBER(pcmd_emissao),N(H2533)&gt;N(pcmd_emissao)),"Verificar: realizada após a emissão","OK")))))</f>
        <v/>
      </c>
      <c r="S2533" s="53" t="n"/>
    </row>
    <row r="2534">
      <c r="A2534" s="25" t="n"/>
      <c r="B2534" s="29" t="n"/>
      <c r="C2534" s="25" t="n"/>
      <c r="D2534" s="23">
        <f>IF(OR(B2534="",C2534=""),"",B2534&amp;"|"&amp;C2534)</f>
        <v/>
      </c>
      <c r="E2534" s="29" t="n"/>
      <c r="F2534" s="52" t="n"/>
      <c r="G2534" s="49" t="n"/>
      <c r="H2534" s="49" t="n"/>
      <c r="I2534" s="30">
        <f>IF(OR(D2534="",NOT(ISNUMBER(G2534))),"",D2534&amp;"|"&amp;YEAR(G2534)&amp;"-"&amp;RIGHT("0"&amp;MONTH(G2534),2)&amp;"-"&amp;RIGHT("0"&amp;DAY(G2534),2))</f>
        <v/>
      </c>
      <c r="J2534" s="52" t="n"/>
      <c r="K2534" s="25" t="n"/>
      <c r="L2534" s="29" t="n"/>
      <c r="M2534" s="25" t="n"/>
      <c r="N2534" s="25" t="n"/>
      <c r="O2534" s="23">
        <f>IF(A2534&amp;B2534&amp;C2534="","",IF(I2534="","Sem vínculo",IF(COUNTIF(oc_chave,I2534)&gt;0,"Vinculada","Previsão não encontrada")))</f>
        <v/>
      </c>
      <c r="P2534" s="39">
        <f>IF(ISNUMBER(H2534),YEAR(H2534),"")</f>
        <v/>
      </c>
      <c r="Q2534" s="23">
        <f>IF(D2534="","",IF(COUNTIF(pl_chave,D2534)&gt;0,"No plano atual","Fora do plano: histórico preservado"))</f>
        <v/>
      </c>
      <c r="R2534" s="23">
        <f>IF(A2534&amp;B2534&amp;C2534="","",IF(A2534="","ERRO: falta ID do registro",IF(COUNTIF(ex_id,A2534)&gt;1,"ERRO: ID do registro duplicado",IF(NOT(ISNUMBER(H2534)),"ERRO: data realizada ausente ou inválida",IF(AND(ISNUMBER(pcmd_emissao),N(H2534)&gt;N(pcmd_emissao)),"Verificar: realizada após a emissão","OK")))))</f>
        <v/>
      </c>
      <c r="S2534" s="53" t="n"/>
    </row>
    <row r="2535">
      <c r="A2535" s="25" t="n"/>
      <c r="B2535" s="29" t="n"/>
      <c r="C2535" s="25" t="n"/>
      <c r="D2535" s="23">
        <f>IF(OR(B2535="",C2535=""),"",B2535&amp;"|"&amp;C2535)</f>
        <v/>
      </c>
      <c r="E2535" s="29" t="n"/>
      <c r="F2535" s="52" t="n"/>
      <c r="G2535" s="49" t="n"/>
      <c r="H2535" s="49" t="n"/>
      <c r="I2535" s="30">
        <f>IF(OR(D2535="",NOT(ISNUMBER(G2535))),"",D2535&amp;"|"&amp;YEAR(G2535)&amp;"-"&amp;RIGHT("0"&amp;MONTH(G2535),2)&amp;"-"&amp;RIGHT("0"&amp;DAY(G2535),2))</f>
        <v/>
      </c>
      <c r="J2535" s="52" t="n"/>
      <c r="K2535" s="25" t="n"/>
      <c r="L2535" s="29" t="n"/>
      <c r="M2535" s="25" t="n"/>
      <c r="N2535" s="25" t="n"/>
      <c r="O2535" s="23">
        <f>IF(A2535&amp;B2535&amp;C2535="","",IF(I2535="","Sem vínculo",IF(COUNTIF(oc_chave,I2535)&gt;0,"Vinculada","Previsão não encontrada")))</f>
        <v/>
      </c>
      <c r="P2535" s="39">
        <f>IF(ISNUMBER(H2535),YEAR(H2535),"")</f>
        <v/>
      </c>
      <c r="Q2535" s="23">
        <f>IF(D2535="","",IF(COUNTIF(pl_chave,D2535)&gt;0,"No plano atual","Fora do plano: histórico preservado"))</f>
        <v/>
      </c>
      <c r="R2535" s="23">
        <f>IF(A2535&amp;B2535&amp;C2535="","",IF(A2535="","ERRO: falta ID do registro",IF(COUNTIF(ex_id,A2535)&gt;1,"ERRO: ID do registro duplicado",IF(NOT(ISNUMBER(H2535)),"ERRO: data realizada ausente ou inválida",IF(AND(ISNUMBER(pcmd_emissao),N(H2535)&gt;N(pcmd_emissao)),"Verificar: realizada após a emissão","OK")))))</f>
        <v/>
      </c>
      <c r="S2535" s="53" t="n"/>
    </row>
    <row r="2536">
      <c r="A2536" s="25" t="n"/>
      <c r="B2536" s="29" t="n"/>
      <c r="C2536" s="25" t="n"/>
      <c r="D2536" s="23">
        <f>IF(OR(B2536="",C2536=""),"",B2536&amp;"|"&amp;C2536)</f>
        <v/>
      </c>
      <c r="E2536" s="29" t="n"/>
      <c r="F2536" s="52" t="n"/>
      <c r="G2536" s="49" t="n"/>
      <c r="H2536" s="49" t="n"/>
      <c r="I2536" s="30">
        <f>IF(OR(D2536="",NOT(ISNUMBER(G2536))),"",D2536&amp;"|"&amp;YEAR(G2536)&amp;"-"&amp;RIGHT("0"&amp;MONTH(G2536),2)&amp;"-"&amp;RIGHT("0"&amp;DAY(G2536),2))</f>
        <v/>
      </c>
      <c r="J2536" s="52" t="n"/>
      <c r="K2536" s="25" t="n"/>
      <c r="L2536" s="29" t="n"/>
      <c r="M2536" s="25" t="n"/>
      <c r="N2536" s="25" t="n"/>
      <c r="O2536" s="23">
        <f>IF(A2536&amp;B2536&amp;C2536="","",IF(I2536="","Sem vínculo",IF(COUNTIF(oc_chave,I2536)&gt;0,"Vinculada","Previsão não encontrada")))</f>
        <v/>
      </c>
      <c r="P2536" s="39">
        <f>IF(ISNUMBER(H2536),YEAR(H2536),"")</f>
        <v/>
      </c>
      <c r="Q2536" s="23">
        <f>IF(D2536="","",IF(COUNTIF(pl_chave,D2536)&gt;0,"No plano atual","Fora do plano: histórico preservado"))</f>
        <v/>
      </c>
      <c r="R2536" s="23">
        <f>IF(A2536&amp;B2536&amp;C2536="","",IF(A2536="","ERRO: falta ID do registro",IF(COUNTIF(ex_id,A2536)&gt;1,"ERRO: ID do registro duplicado",IF(NOT(ISNUMBER(H2536)),"ERRO: data realizada ausente ou inválida",IF(AND(ISNUMBER(pcmd_emissao),N(H2536)&gt;N(pcmd_emissao)),"Verificar: realizada após a emissão","OK")))))</f>
        <v/>
      </c>
      <c r="S2536" s="53" t="n"/>
    </row>
    <row r="2537">
      <c r="A2537" s="25" t="n"/>
      <c r="B2537" s="29" t="n"/>
      <c r="C2537" s="25" t="n"/>
      <c r="D2537" s="23">
        <f>IF(OR(B2537="",C2537=""),"",B2537&amp;"|"&amp;C2537)</f>
        <v/>
      </c>
      <c r="E2537" s="29" t="n"/>
      <c r="F2537" s="52" t="n"/>
      <c r="G2537" s="49" t="n"/>
      <c r="H2537" s="49" t="n"/>
      <c r="I2537" s="30">
        <f>IF(OR(D2537="",NOT(ISNUMBER(G2537))),"",D2537&amp;"|"&amp;YEAR(G2537)&amp;"-"&amp;RIGHT("0"&amp;MONTH(G2537),2)&amp;"-"&amp;RIGHT("0"&amp;DAY(G2537),2))</f>
        <v/>
      </c>
      <c r="J2537" s="52" t="n"/>
      <c r="K2537" s="25" t="n"/>
      <c r="L2537" s="29" t="n"/>
      <c r="M2537" s="25" t="n"/>
      <c r="N2537" s="25" t="n"/>
      <c r="O2537" s="23">
        <f>IF(A2537&amp;B2537&amp;C2537="","",IF(I2537="","Sem vínculo",IF(COUNTIF(oc_chave,I2537)&gt;0,"Vinculada","Previsão não encontrada")))</f>
        <v/>
      </c>
      <c r="P2537" s="39">
        <f>IF(ISNUMBER(H2537),YEAR(H2537),"")</f>
        <v/>
      </c>
      <c r="Q2537" s="23">
        <f>IF(D2537="","",IF(COUNTIF(pl_chave,D2537)&gt;0,"No plano atual","Fora do plano: histórico preservado"))</f>
        <v/>
      </c>
      <c r="R2537" s="23">
        <f>IF(A2537&amp;B2537&amp;C2537="","",IF(A2537="","ERRO: falta ID do registro",IF(COUNTIF(ex_id,A2537)&gt;1,"ERRO: ID do registro duplicado",IF(NOT(ISNUMBER(H2537)),"ERRO: data realizada ausente ou inválida",IF(AND(ISNUMBER(pcmd_emissao),N(H2537)&gt;N(pcmd_emissao)),"Verificar: realizada após a emissão","OK")))))</f>
        <v/>
      </c>
      <c r="S2537" s="53" t="n"/>
    </row>
    <row r="2538">
      <c r="A2538" s="25" t="n"/>
      <c r="B2538" s="29" t="n"/>
      <c r="C2538" s="25" t="n"/>
      <c r="D2538" s="23">
        <f>IF(OR(B2538="",C2538=""),"",B2538&amp;"|"&amp;C2538)</f>
        <v/>
      </c>
      <c r="E2538" s="29" t="n"/>
      <c r="F2538" s="52" t="n"/>
      <c r="G2538" s="49" t="n"/>
      <c r="H2538" s="49" t="n"/>
      <c r="I2538" s="30">
        <f>IF(OR(D2538="",NOT(ISNUMBER(G2538))),"",D2538&amp;"|"&amp;YEAR(G2538)&amp;"-"&amp;RIGHT("0"&amp;MONTH(G2538),2)&amp;"-"&amp;RIGHT("0"&amp;DAY(G2538),2))</f>
        <v/>
      </c>
      <c r="J2538" s="52" t="n"/>
      <c r="K2538" s="25" t="n"/>
      <c r="L2538" s="29" t="n"/>
      <c r="M2538" s="25" t="n"/>
      <c r="N2538" s="25" t="n"/>
      <c r="O2538" s="23">
        <f>IF(A2538&amp;B2538&amp;C2538="","",IF(I2538="","Sem vínculo",IF(COUNTIF(oc_chave,I2538)&gt;0,"Vinculada","Previsão não encontrada")))</f>
        <v/>
      </c>
      <c r="P2538" s="39">
        <f>IF(ISNUMBER(H2538),YEAR(H2538),"")</f>
        <v/>
      </c>
      <c r="Q2538" s="23">
        <f>IF(D2538="","",IF(COUNTIF(pl_chave,D2538)&gt;0,"No plano atual","Fora do plano: histórico preservado"))</f>
        <v/>
      </c>
      <c r="R2538" s="23">
        <f>IF(A2538&amp;B2538&amp;C2538="","",IF(A2538="","ERRO: falta ID do registro",IF(COUNTIF(ex_id,A2538)&gt;1,"ERRO: ID do registro duplicado",IF(NOT(ISNUMBER(H2538)),"ERRO: data realizada ausente ou inválida",IF(AND(ISNUMBER(pcmd_emissao),N(H2538)&gt;N(pcmd_emissao)),"Verificar: realizada após a emissão","OK")))))</f>
        <v/>
      </c>
      <c r="S2538" s="53" t="n"/>
    </row>
    <row r="2539">
      <c r="A2539" s="25" t="n"/>
      <c r="B2539" s="29" t="n"/>
      <c r="C2539" s="25" t="n"/>
      <c r="D2539" s="23">
        <f>IF(OR(B2539="",C2539=""),"",B2539&amp;"|"&amp;C2539)</f>
        <v/>
      </c>
      <c r="E2539" s="29" t="n"/>
      <c r="F2539" s="52" t="n"/>
      <c r="G2539" s="49" t="n"/>
      <c r="H2539" s="49" t="n"/>
      <c r="I2539" s="30">
        <f>IF(OR(D2539="",NOT(ISNUMBER(G2539))),"",D2539&amp;"|"&amp;YEAR(G2539)&amp;"-"&amp;RIGHT("0"&amp;MONTH(G2539),2)&amp;"-"&amp;RIGHT("0"&amp;DAY(G2539),2))</f>
        <v/>
      </c>
      <c r="J2539" s="52" t="n"/>
      <c r="K2539" s="25" t="n"/>
      <c r="L2539" s="29" t="n"/>
      <c r="M2539" s="25" t="n"/>
      <c r="N2539" s="25" t="n"/>
      <c r="O2539" s="23">
        <f>IF(A2539&amp;B2539&amp;C2539="","",IF(I2539="","Sem vínculo",IF(COUNTIF(oc_chave,I2539)&gt;0,"Vinculada","Previsão não encontrada")))</f>
        <v/>
      </c>
      <c r="P2539" s="39">
        <f>IF(ISNUMBER(H2539),YEAR(H2539),"")</f>
        <v/>
      </c>
      <c r="Q2539" s="23">
        <f>IF(D2539="","",IF(COUNTIF(pl_chave,D2539)&gt;0,"No plano atual","Fora do plano: histórico preservado"))</f>
        <v/>
      </c>
      <c r="R2539" s="23">
        <f>IF(A2539&amp;B2539&amp;C2539="","",IF(A2539="","ERRO: falta ID do registro",IF(COUNTIF(ex_id,A2539)&gt;1,"ERRO: ID do registro duplicado",IF(NOT(ISNUMBER(H2539)),"ERRO: data realizada ausente ou inválida",IF(AND(ISNUMBER(pcmd_emissao),N(H2539)&gt;N(pcmd_emissao)),"Verificar: realizada após a emissão","OK")))))</f>
        <v/>
      </c>
      <c r="S2539" s="53" t="n"/>
    </row>
    <row r="2540">
      <c r="A2540" s="25" t="n"/>
      <c r="B2540" s="29" t="n"/>
      <c r="C2540" s="25" t="n"/>
      <c r="D2540" s="23">
        <f>IF(OR(B2540="",C2540=""),"",B2540&amp;"|"&amp;C2540)</f>
        <v/>
      </c>
      <c r="E2540" s="29" t="n"/>
      <c r="F2540" s="52" t="n"/>
      <c r="G2540" s="49" t="n"/>
      <c r="H2540" s="49" t="n"/>
      <c r="I2540" s="30">
        <f>IF(OR(D2540="",NOT(ISNUMBER(G2540))),"",D2540&amp;"|"&amp;YEAR(G2540)&amp;"-"&amp;RIGHT("0"&amp;MONTH(G2540),2)&amp;"-"&amp;RIGHT("0"&amp;DAY(G2540),2))</f>
        <v/>
      </c>
      <c r="J2540" s="52" t="n"/>
      <c r="K2540" s="25" t="n"/>
      <c r="L2540" s="29" t="n"/>
      <c r="M2540" s="25" t="n"/>
      <c r="N2540" s="25" t="n"/>
      <c r="O2540" s="23">
        <f>IF(A2540&amp;B2540&amp;C2540="","",IF(I2540="","Sem vínculo",IF(COUNTIF(oc_chave,I2540)&gt;0,"Vinculada","Previsão não encontrada")))</f>
        <v/>
      </c>
      <c r="P2540" s="39">
        <f>IF(ISNUMBER(H2540),YEAR(H2540),"")</f>
        <v/>
      </c>
      <c r="Q2540" s="23">
        <f>IF(D2540="","",IF(COUNTIF(pl_chave,D2540)&gt;0,"No plano atual","Fora do plano: histórico preservado"))</f>
        <v/>
      </c>
      <c r="R2540" s="23">
        <f>IF(A2540&amp;B2540&amp;C2540="","",IF(A2540="","ERRO: falta ID do registro",IF(COUNTIF(ex_id,A2540)&gt;1,"ERRO: ID do registro duplicado",IF(NOT(ISNUMBER(H2540)),"ERRO: data realizada ausente ou inválida",IF(AND(ISNUMBER(pcmd_emissao),N(H2540)&gt;N(pcmd_emissao)),"Verificar: realizada após a emissão","OK")))))</f>
        <v/>
      </c>
      <c r="S2540" s="53" t="n"/>
    </row>
    <row r="2541">
      <c r="A2541" s="25" t="n"/>
      <c r="B2541" s="29" t="n"/>
      <c r="C2541" s="25" t="n"/>
      <c r="D2541" s="23">
        <f>IF(OR(B2541="",C2541=""),"",B2541&amp;"|"&amp;C2541)</f>
        <v/>
      </c>
      <c r="E2541" s="29" t="n"/>
      <c r="F2541" s="52" t="n"/>
      <c r="G2541" s="49" t="n"/>
      <c r="H2541" s="49" t="n"/>
      <c r="I2541" s="30">
        <f>IF(OR(D2541="",NOT(ISNUMBER(G2541))),"",D2541&amp;"|"&amp;YEAR(G2541)&amp;"-"&amp;RIGHT("0"&amp;MONTH(G2541),2)&amp;"-"&amp;RIGHT("0"&amp;DAY(G2541),2))</f>
        <v/>
      </c>
      <c r="J2541" s="52" t="n"/>
      <c r="K2541" s="25" t="n"/>
      <c r="L2541" s="29" t="n"/>
      <c r="M2541" s="25" t="n"/>
      <c r="N2541" s="25" t="n"/>
      <c r="O2541" s="23">
        <f>IF(A2541&amp;B2541&amp;C2541="","",IF(I2541="","Sem vínculo",IF(COUNTIF(oc_chave,I2541)&gt;0,"Vinculada","Previsão não encontrada")))</f>
        <v/>
      </c>
      <c r="P2541" s="39">
        <f>IF(ISNUMBER(H2541),YEAR(H2541),"")</f>
        <v/>
      </c>
      <c r="Q2541" s="23">
        <f>IF(D2541="","",IF(COUNTIF(pl_chave,D2541)&gt;0,"No plano atual","Fora do plano: histórico preservado"))</f>
        <v/>
      </c>
      <c r="R2541" s="23">
        <f>IF(A2541&amp;B2541&amp;C2541="","",IF(A2541="","ERRO: falta ID do registro",IF(COUNTIF(ex_id,A2541)&gt;1,"ERRO: ID do registro duplicado",IF(NOT(ISNUMBER(H2541)),"ERRO: data realizada ausente ou inválida",IF(AND(ISNUMBER(pcmd_emissao),N(H2541)&gt;N(pcmd_emissao)),"Verificar: realizada após a emissão","OK")))))</f>
        <v/>
      </c>
      <c r="S2541" s="53" t="n"/>
    </row>
    <row r="2542">
      <c r="A2542" s="25" t="n"/>
      <c r="B2542" s="29" t="n"/>
      <c r="C2542" s="25" t="n"/>
      <c r="D2542" s="23">
        <f>IF(OR(B2542="",C2542=""),"",B2542&amp;"|"&amp;C2542)</f>
        <v/>
      </c>
      <c r="E2542" s="29" t="n"/>
      <c r="F2542" s="52" t="n"/>
      <c r="G2542" s="49" t="n"/>
      <c r="H2542" s="49" t="n"/>
      <c r="I2542" s="30">
        <f>IF(OR(D2542="",NOT(ISNUMBER(G2542))),"",D2542&amp;"|"&amp;YEAR(G2542)&amp;"-"&amp;RIGHT("0"&amp;MONTH(G2542),2)&amp;"-"&amp;RIGHT("0"&amp;DAY(G2542),2))</f>
        <v/>
      </c>
      <c r="J2542" s="52" t="n"/>
      <c r="K2542" s="25" t="n"/>
      <c r="L2542" s="29" t="n"/>
      <c r="M2542" s="25" t="n"/>
      <c r="N2542" s="25" t="n"/>
      <c r="O2542" s="23">
        <f>IF(A2542&amp;B2542&amp;C2542="","",IF(I2542="","Sem vínculo",IF(COUNTIF(oc_chave,I2542)&gt;0,"Vinculada","Previsão não encontrada")))</f>
        <v/>
      </c>
      <c r="P2542" s="39">
        <f>IF(ISNUMBER(H2542),YEAR(H2542),"")</f>
        <v/>
      </c>
      <c r="Q2542" s="23">
        <f>IF(D2542="","",IF(COUNTIF(pl_chave,D2542)&gt;0,"No plano atual","Fora do plano: histórico preservado"))</f>
        <v/>
      </c>
      <c r="R2542" s="23">
        <f>IF(A2542&amp;B2542&amp;C2542="","",IF(A2542="","ERRO: falta ID do registro",IF(COUNTIF(ex_id,A2542)&gt;1,"ERRO: ID do registro duplicado",IF(NOT(ISNUMBER(H2542)),"ERRO: data realizada ausente ou inválida",IF(AND(ISNUMBER(pcmd_emissao),N(H2542)&gt;N(pcmd_emissao)),"Verificar: realizada após a emissão","OK")))))</f>
        <v/>
      </c>
      <c r="S2542" s="53" t="n"/>
    </row>
    <row r="2543">
      <c r="A2543" s="25" t="n"/>
      <c r="B2543" s="29" t="n"/>
      <c r="C2543" s="25" t="n"/>
      <c r="D2543" s="23">
        <f>IF(OR(B2543="",C2543=""),"",B2543&amp;"|"&amp;C2543)</f>
        <v/>
      </c>
      <c r="E2543" s="29" t="n"/>
      <c r="F2543" s="52" t="n"/>
      <c r="G2543" s="49" t="n"/>
      <c r="H2543" s="49" t="n"/>
      <c r="I2543" s="30">
        <f>IF(OR(D2543="",NOT(ISNUMBER(G2543))),"",D2543&amp;"|"&amp;YEAR(G2543)&amp;"-"&amp;RIGHT("0"&amp;MONTH(G2543),2)&amp;"-"&amp;RIGHT("0"&amp;DAY(G2543),2))</f>
        <v/>
      </c>
      <c r="J2543" s="52" t="n"/>
      <c r="K2543" s="25" t="n"/>
      <c r="L2543" s="29" t="n"/>
      <c r="M2543" s="25" t="n"/>
      <c r="N2543" s="25" t="n"/>
      <c r="O2543" s="23">
        <f>IF(A2543&amp;B2543&amp;C2543="","",IF(I2543="","Sem vínculo",IF(COUNTIF(oc_chave,I2543)&gt;0,"Vinculada","Previsão não encontrada")))</f>
        <v/>
      </c>
      <c r="P2543" s="39">
        <f>IF(ISNUMBER(H2543),YEAR(H2543),"")</f>
        <v/>
      </c>
      <c r="Q2543" s="23">
        <f>IF(D2543="","",IF(COUNTIF(pl_chave,D2543)&gt;0,"No plano atual","Fora do plano: histórico preservado"))</f>
        <v/>
      </c>
      <c r="R2543" s="23">
        <f>IF(A2543&amp;B2543&amp;C2543="","",IF(A2543="","ERRO: falta ID do registro",IF(COUNTIF(ex_id,A2543)&gt;1,"ERRO: ID do registro duplicado",IF(NOT(ISNUMBER(H2543)),"ERRO: data realizada ausente ou inválida",IF(AND(ISNUMBER(pcmd_emissao),N(H2543)&gt;N(pcmd_emissao)),"Verificar: realizada após a emissão","OK")))))</f>
        <v/>
      </c>
      <c r="S2543" s="53" t="n"/>
    </row>
    <row r="2544">
      <c r="A2544" s="25" t="n"/>
      <c r="B2544" s="29" t="n"/>
      <c r="C2544" s="25" t="n"/>
      <c r="D2544" s="23">
        <f>IF(OR(B2544="",C2544=""),"",B2544&amp;"|"&amp;C2544)</f>
        <v/>
      </c>
      <c r="E2544" s="29" t="n"/>
      <c r="F2544" s="52" t="n"/>
      <c r="G2544" s="49" t="n"/>
      <c r="H2544" s="49" t="n"/>
      <c r="I2544" s="30">
        <f>IF(OR(D2544="",NOT(ISNUMBER(G2544))),"",D2544&amp;"|"&amp;YEAR(G2544)&amp;"-"&amp;RIGHT("0"&amp;MONTH(G2544),2)&amp;"-"&amp;RIGHT("0"&amp;DAY(G2544),2))</f>
        <v/>
      </c>
      <c r="J2544" s="52" t="n"/>
      <c r="K2544" s="25" t="n"/>
      <c r="L2544" s="29" t="n"/>
      <c r="M2544" s="25" t="n"/>
      <c r="N2544" s="25" t="n"/>
      <c r="O2544" s="23">
        <f>IF(A2544&amp;B2544&amp;C2544="","",IF(I2544="","Sem vínculo",IF(COUNTIF(oc_chave,I2544)&gt;0,"Vinculada","Previsão não encontrada")))</f>
        <v/>
      </c>
      <c r="P2544" s="39">
        <f>IF(ISNUMBER(H2544),YEAR(H2544),"")</f>
        <v/>
      </c>
      <c r="Q2544" s="23">
        <f>IF(D2544="","",IF(COUNTIF(pl_chave,D2544)&gt;0,"No plano atual","Fora do plano: histórico preservado"))</f>
        <v/>
      </c>
      <c r="R2544" s="23">
        <f>IF(A2544&amp;B2544&amp;C2544="","",IF(A2544="","ERRO: falta ID do registro",IF(COUNTIF(ex_id,A2544)&gt;1,"ERRO: ID do registro duplicado",IF(NOT(ISNUMBER(H2544)),"ERRO: data realizada ausente ou inválida",IF(AND(ISNUMBER(pcmd_emissao),N(H2544)&gt;N(pcmd_emissao)),"Verificar: realizada após a emissão","OK")))))</f>
        <v/>
      </c>
      <c r="S2544" s="53" t="n"/>
    </row>
    <row r="2545">
      <c r="A2545" s="25" t="n"/>
      <c r="B2545" s="29" t="n"/>
      <c r="C2545" s="25" t="n"/>
      <c r="D2545" s="23">
        <f>IF(OR(B2545="",C2545=""),"",B2545&amp;"|"&amp;C2545)</f>
        <v/>
      </c>
      <c r="E2545" s="29" t="n"/>
      <c r="F2545" s="52" t="n"/>
      <c r="G2545" s="49" t="n"/>
      <c r="H2545" s="49" t="n"/>
      <c r="I2545" s="30">
        <f>IF(OR(D2545="",NOT(ISNUMBER(G2545))),"",D2545&amp;"|"&amp;YEAR(G2545)&amp;"-"&amp;RIGHT("0"&amp;MONTH(G2545),2)&amp;"-"&amp;RIGHT("0"&amp;DAY(G2545),2))</f>
        <v/>
      </c>
      <c r="J2545" s="52" t="n"/>
      <c r="K2545" s="25" t="n"/>
      <c r="L2545" s="29" t="n"/>
      <c r="M2545" s="25" t="n"/>
      <c r="N2545" s="25" t="n"/>
      <c r="O2545" s="23">
        <f>IF(A2545&amp;B2545&amp;C2545="","",IF(I2545="","Sem vínculo",IF(COUNTIF(oc_chave,I2545)&gt;0,"Vinculada","Previsão não encontrada")))</f>
        <v/>
      </c>
      <c r="P2545" s="39">
        <f>IF(ISNUMBER(H2545),YEAR(H2545),"")</f>
        <v/>
      </c>
      <c r="Q2545" s="23">
        <f>IF(D2545="","",IF(COUNTIF(pl_chave,D2545)&gt;0,"No plano atual","Fora do plano: histórico preservado"))</f>
        <v/>
      </c>
      <c r="R2545" s="23">
        <f>IF(A2545&amp;B2545&amp;C2545="","",IF(A2545="","ERRO: falta ID do registro",IF(COUNTIF(ex_id,A2545)&gt;1,"ERRO: ID do registro duplicado",IF(NOT(ISNUMBER(H2545)),"ERRO: data realizada ausente ou inválida",IF(AND(ISNUMBER(pcmd_emissao),N(H2545)&gt;N(pcmd_emissao)),"Verificar: realizada após a emissão","OK")))))</f>
        <v/>
      </c>
      <c r="S2545" s="53" t="n"/>
    </row>
    <row r="2546">
      <c r="A2546" s="25" t="n"/>
      <c r="B2546" s="29" t="n"/>
      <c r="C2546" s="25" t="n"/>
      <c r="D2546" s="23">
        <f>IF(OR(B2546="",C2546=""),"",B2546&amp;"|"&amp;C2546)</f>
        <v/>
      </c>
      <c r="E2546" s="29" t="n"/>
      <c r="F2546" s="52" t="n"/>
      <c r="G2546" s="49" t="n"/>
      <c r="H2546" s="49" t="n"/>
      <c r="I2546" s="30">
        <f>IF(OR(D2546="",NOT(ISNUMBER(G2546))),"",D2546&amp;"|"&amp;YEAR(G2546)&amp;"-"&amp;RIGHT("0"&amp;MONTH(G2546),2)&amp;"-"&amp;RIGHT("0"&amp;DAY(G2546),2))</f>
        <v/>
      </c>
      <c r="J2546" s="52" t="n"/>
      <c r="K2546" s="25" t="n"/>
      <c r="L2546" s="29" t="n"/>
      <c r="M2546" s="25" t="n"/>
      <c r="N2546" s="25" t="n"/>
      <c r="O2546" s="23">
        <f>IF(A2546&amp;B2546&amp;C2546="","",IF(I2546="","Sem vínculo",IF(COUNTIF(oc_chave,I2546)&gt;0,"Vinculada","Previsão não encontrada")))</f>
        <v/>
      </c>
      <c r="P2546" s="39">
        <f>IF(ISNUMBER(H2546),YEAR(H2546),"")</f>
        <v/>
      </c>
      <c r="Q2546" s="23">
        <f>IF(D2546="","",IF(COUNTIF(pl_chave,D2546)&gt;0,"No plano atual","Fora do plano: histórico preservado"))</f>
        <v/>
      </c>
      <c r="R2546" s="23">
        <f>IF(A2546&amp;B2546&amp;C2546="","",IF(A2546="","ERRO: falta ID do registro",IF(COUNTIF(ex_id,A2546)&gt;1,"ERRO: ID do registro duplicado",IF(NOT(ISNUMBER(H2546)),"ERRO: data realizada ausente ou inválida",IF(AND(ISNUMBER(pcmd_emissao),N(H2546)&gt;N(pcmd_emissao)),"Verificar: realizada após a emissão","OK")))))</f>
        <v/>
      </c>
      <c r="S2546" s="53" t="n"/>
    </row>
    <row r="2547">
      <c r="A2547" s="25" t="n"/>
      <c r="B2547" s="29" t="n"/>
      <c r="C2547" s="25" t="n"/>
      <c r="D2547" s="23">
        <f>IF(OR(B2547="",C2547=""),"",B2547&amp;"|"&amp;C2547)</f>
        <v/>
      </c>
      <c r="E2547" s="29" t="n"/>
      <c r="F2547" s="52" t="n"/>
      <c r="G2547" s="49" t="n"/>
      <c r="H2547" s="49" t="n"/>
      <c r="I2547" s="30">
        <f>IF(OR(D2547="",NOT(ISNUMBER(G2547))),"",D2547&amp;"|"&amp;YEAR(G2547)&amp;"-"&amp;RIGHT("0"&amp;MONTH(G2547),2)&amp;"-"&amp;RIGHT("0"&amp;DAY(G2547),2))</f>
        <v/>
      </c>
      <c r="J2547" s="52" t="n"/>
      <c r="K2547" s="25" t="n"/>
      <c r="L2547" s="29" t="n"/>
      <c r="M2547" s="25" t="n"/>
      <c r="N2547" s="25" t="n"/>
      <c r="O2547" s="23">
        <f>IF(A2547&amp;B2547&amp;C2547="","",IF(I2547="","Sem vínculo",IF(COUNTIF(oc_chave,I2547)&gt;0,"Vinculada","Previsão não encontrada")))</f>
        <v/>
      </c>
      <c r="P2547" s="39">
        <f>IF(ISNUMBER(H2547),YEAR(H2547),"")</f>
        <v/>
      </c>
      <c r="Q2547" s="23">
        <f>IF(D2547="","",IF(COUNTIF(pl_chave,D2547)&gt;0,"No plano atual","Fora do plano: histórico preservado"))</f>
        <v/>
      </c>
      <c r="R2547" s="23">
        <f>IF(A2547&amp;B2547&amp;C2547="","",IF(A2547="","ERRO: falta ID do registro",IF(COUNTIF(ex_id,A2547)&gt;1,"ERRO: ID do registro duplicado",IF(NOT(ISNUMBER(H2547)),"ERRO: data realizada ausente ou inválida",IF(AND(ISNUMBER(pcmd_emissao),N(H2547)&gt;N(pcmd_emissao)),"Verificar: realizada após a emissão","OK")))))</f>
        <v/>
      </c>
      <c r="S2547" s="53" t="n"/>
    </row>
    <row r="2548">
      <c r="A2548" s="25" t="n"/>
      <c r="B2548" s="29" t="n"/>
      <c r="C2548" s="25" t="n"/>
      <c r="D2548" s="23">
        <f>IF(OR(B2548="",C2548=""),"",B2548&amp;"|"&amp;C2548)</f>
        <v/>
      </c>
      <c r="E2548" s="29" t="n"/>
      <c r="F2548" s="52" t="n"/>
      <c r="G2548" s="49" t="n"/>
      <c r="H2548" s="49" t="n"/>
      <c r="I2548" s="30">
        <f>IF(OR(D2548="",NOT(ISNUMBER(G2548))),"",D2548&amp;"|"&amp;YEAR(G2548)&amp;"-"&amp;RIGHT("0"&amp;MONTH(G2548),2)&amp;"-"&amp;RIGHT("0"&amp;DAY(G2548),2))</f>
        <v/>
      </c>
      <c r="J2548" s="52" t="n"/>
      <c r="K2548" s="25" t="n"/>
      <c r="L2548" s="29" t="n"/>
      <c r="M2548" s="25" t="n"/>
      <c r="N2548" s="25" t="n"/>
      <c r="O2548" s="23">
        <f>IF(A2548&amp;B2548&amp;C2548="","",IF(I2548="","Sem vínculo",IF(COUNTIF(oc_chave,I2548)&gt;0,"Vinculada","Previsão não encontrada")))</f>
        <v/>
      </c>
      <c r="P2548" s="39">
        <f>IF(ISNUMBER(H2548),YEAR(H2548),"")</f>
        <v/>
      </c>
      <c r="Q2548" s="23">
        <f>IF(D2548="","",IF(COUNTIF(pl_chave,D2548)&gt;0,"No plano atual","Fora do plano: histórico preservado"))</f>
        <v/>
      </c>
      <c r="R2548" s="23">
        <f>IF(A2548&amp;B2548&amp;C2548="","",IF(A2548="","ERRO: falta ID do registro",IF(COUNTIF(ex_id,A2548)&gt;1,"ERRO: ID do registro duplicado",IF(NOT(ISNUMBER(H2548)),"ERRO: data realizada ausente ou inválida",IF(AND(ISNUMBER(pcmd_emissao),N(H2548)&gt;N(pcmd_emissao)),"Verificar: realizada após a emissão","OK")))))</f>
        <v/>
      </c>
      <c r="S2548" s="53" t="n"/>
    </row>
    <row r="2549">
      <c r="A2549" s="25" t="n"/>
      <c r="B2549" s="29" t="n"/>
      <c r="C2549" s="25" t="n"/>
      <c r="D2549" s="23">
        <f>IF(OR(B2549="",C2549=""),"",B2549&amp;"|"&amp;C2549)</f>
        <v/>
      </c>
      <c r="E2549" s="29" t="n"/>
      <c r="F2549" s="52" t="n"/>
      <c r="G2549" s="49" t="n"/>
      <c r="H2549" s="49" t="n"/>
      <c r="I2549" s="30">
        <f>IF(OR(D2549="",NOT(ISNUMBER(G2549))),"",D2549&amp;"|"&amp;YEAR(G2549)&amp;"-"&amp;RIGHT("0"&amp;MONTH(G2549),2)&amp;"-"&amp;RIGHT("0"&amp;DAY(G2549),2))</f>
        <v/>
      </c>
      <c r="J2549" s="52" t="n"/>
      <c r="K2549" s="25" t="n"/>
      <c r="L2549" s="29" t="n"/>
      <c r="M2549" s="25" t="n"/>
      <c r="N2549" s="25" t="n"/>
      <c r="O2549" s="23">
        <f>IF(A2549&amp;B2549&amp;C2549="","",IF(I2549="","Sem vínculo",IF(COUNTIF(oc_chave,I2549)&gt;0,"Vinculada","Previsão não encontrada")))</f>
        <v/>
      </c>
      <c r="P2549" s="39">
        <f>IF(ISNUMBER(H2549),YEAR(H2549),"")</f>
        <v/>
      </c>
      <c r="Q2549" s="23">
        <f>IF(D2549="","",IF(COUNTIF(pl_chave,D2549)&gt;0,"No plano atual","Fora do plano: histórico preservado"))</f>
        <v/>
      </c>
      <c r="R2549" s="23">
        <f>IF(A2549&amp;B2549&amp;C2549="","",IF(A2549="","ERRO: falta ID do registro",IF(COUNTIF(ex_id,A2549)&gt;1,"ERRO: ID do registro duplicado",IF(NOT(ISNUMBER(H2549)),"ERRO: data realizada ausente ou inválida",IF(AND(ISNUMBER(pcmd_emissao),N(H2549)&gt;N(pcmd_emissao)),"Verificar: realizada após a emissão","OK")))))</f>
        <v/>
      </c>
      <c r="S2549" s="53" t="n"/>
    </row>
    <row r="2550">
      <c r="A2550" s="25" t="n"/>
      <c r="B2550" s="29" t="n"/>
      <c r="C2550" s="25" t="n"/>
      <c r="D2550" s="23">
        <f>IF(OR(B2550="",C2550=""),"",B2550&amp;"|"&amp;C2550)</f>
        <v/>
      </c>
      <c r="E2550" s="29" t="n"/>
      <c r="F2550" s="52" t="n"/>
      <c r="G2550" s="49" t="n"/>
      <c r="H2550" s="49" t="n"/>
      <c r="I2550" s="30">
        <f>IF(OR(D2550="",NOT(ISNUMBER(G2550))),"",D2550&amp;"|"&amp;YEAR(G2550)&amp;"-"&amp;RIGHT("0"&amp;MONTH(G2550),2)&amp;"-"&amp;RIGHT("0"&amp;DAY(G2550),2))</f>
        <v/>
      </c>
      <c r="J2550" s="52" t="n"/>
      <c r="K2550" s="25" t="n"/>
      <c r="L2550" s="29" t="n"/>
      <c r="M2550" s="25" t="n"/>
      <c r="N2550" s="25" t="n"/>
      <c r="O2550" s="23">
        <f>IF(A2550&amp;B2550&amp;C2550="","",IF(I2550="","Sem vínculo",IF(COUNTIF(oc_chave,I2550)&gt;0,"Vinculada","Previsão não encontrada")))</f>
        <v/>
      </c>
      <c r="P2550" s="39">
        <f>IF(ISNUMBER(H2550),YEAR(H2550),"")</f>
        <v/>
      </c>
      <c r="Q2550" s="23">
        <f>IF(D2550="","",IF(COUNTIF(pl_chave,D2550)&gt;0,"No plano atual","Fora do plano: histórico preservado"))</f>
        <v/>
      </c>
      <c r="R2550" s="23">
        <f>IF(A2550&amp;B2550&amp;C2550="","",IF(A2550="","ERRO: falta ID do registro",IF(COUNTIF(ex_id,A2550)&gt;1,"ERRO: ID do registro duplicado",IF(NOT(ISNUMBER(H2550)),"ERRO: data realizada ausente ou inválida",IF(AND(ISNUMBER(pcmd_emissao),N(H2550)&gt;N(pcmd_emissao)),"Verificar: realizada após a emissão","OK")))))</f>
        <v/>
      </c>
      <c r="S2550" s="53" t="n"/>
    </row>
    <row r="2551">
      <c r="A2551" s="25" t="n"/>
      <c r="B2551" s="29" t="n"/>
      <c r="C2551" s="25" t="n"/>
      <c r="D2551" s="23">
        <f>IF(OR(B2551="",C2551=""),"",B2551&amp;"|"&amp;C2551)</f>
        <v/>
      </c>
      <c r="E2551" s="29" t="n"/>
      <c r="F2551" s="52" t="n"/>
      <c r="G2551" s="49" t="n"/>
      <c r="H2551" s="49" t="n"/>
      <c r="I2551" s="30">
        <f>IF(OR(D2551="",NOT(ISNUMBER(G2551))),"",D2551&amp;"|"&amp;YEAR(G2551)&amp;"-"&amp;RIGHT("0"&amp;MONTH(G2551),2)&amp;"-"&amp;RIGHT("0"&amp;DAY(G2551),2))</f>
        <v/>
      </c>
      <c r="J2551" s="52" t="n"/>
      <c r="K2551" s="25" t="n"/>
      <c r="L2551" s="29" t="n"/>
      <c r="M2551" s="25" t="n"/>
      <c r="N2551" s="25" t="n"/>
      <c r="O2551" s="23">
        <f>IF(A2551&amp;B2551&amp;C2551="","",IF(I2551="","Sem vínculo",IF(COUNTIF(oc_chave,I2551)&gt;0,"Vinculada","Previsão não encontrada")))</f>
        <v/>
      </c>
      <c r="P2551" s="39">
        <f>IF(ISNUMBER(H2551),YEAR(H2551),"")</f>
        <v/>
      </c>
      <c r="Q2551" s="23">
        <f>IF(D2551="","",IF(COUNTIF(pl_chave,D2551)&gt;0,"No plano atual","Fora do plano: histórico preservado"))</f>
        <v/>
      </c>
      <c r="R2551" s="23">
        <f>IF(A2551&amp;B2551&amp;C2551="","",IF(A2551="","ERRO: falta ID do registro",IF(COUNTIF(ex_id,A2551)&gt;1,"ERRO: ID do registro duplicado",IF(NOT(ISNUMBER(H2551)),"ERRO: data realizada ausente ou inválida",IF(AND(ISNUMBER(pcmd_emissao),N(H2551)&gt;N(pcmd_emissao)),"Verificar: realizada após a emissão","OK")))))</f>
        <v/>
      </c>
      <c r="S2551" s="53" t="n"/>
    </row>
    <row r="2552">
      <c r="A2552" s="25" t="n"/>
      <c r="B2552" s="29" t="n"/>
      <c r="C2552" s="25" t="n"/>
      <c r="D2552" s="23">
        <f>IF(OR(B2552="",C2552=""),"",B2552&amp;"|"&amp;C2552)</f>
        <v/>
      </c>
      <c r="E2552" s="29" t="n"/>
      <c r="F2552" s="52" t="n"/>
      <c r="G2552" s="49" t="n"/>
      <c r="H2552" s="49" t="n"/>
      <c r="I2552" s="30">
        <f>IF(OR(D2552="",NOT(ISNUMBER(G2552))),"",D2552&amp;"|"&amp;YEAR(G2552)&amp;"-"&amp;RIGHT("0"&amp;MONTH(G2552),2)&amp;"-"&amp;RIGHT("0"&amp;DAY(G2552),2))</f>
        <v/>
      </c>
      <c r="J2552" s="52" t="n"/>
      <c r="K2552" s="25" t="n"/>
      <c r="L2552" s="29" t="n"/>
      <c r="M2552" s="25" t="n"/>
      <c r="N2552" s="25" t="n"/>
      <c r="O2552" s="23">
        <f>IF(A2552&amp;B2552&amp;C2552="","",IF(I2552="","Sem vínculo",IF(COUNTIF(oc_chave,I2552)&gt;0,"Vinculada","Previsão não encontrada")))</f>
        <v/>
      </c>
      <c r="P2552" s="39">
        <f>IF(ISNUMBER(H2552),YEAR(H2552),"")</f>
        <v/>
      </c>
      <c r="Q2552" s="23">
        <f>IF(D2552="","",IF(COUNTIF(pl_chave,D2552)&gt;0,"No plano atual","Fora do plano: histórico preservado"))</f>
        <v/>
      </c>
      <c r="R2552" s="23">
        <f>IF(A2552&amp;B2552&amp;C2552="","",IF(A2552="","ERRO: falta ID do registro",IF(COUNTIF(ex_id,A2552)&gt;1,"ERRO: ID do registro duplicado",IF(NOT(ISNUMBER(H2552)),"ERRO: data realizada ausente ou inválida",IF(AND(ISNUMBER(pcmd_emissao),N(H2552)&gt;N(pcmd_emissao)),"Verificar: realizada após a emissão","OK")))))</f>
        <v/>
      </c>
      <c r="S2552" s="53" t="n"/>
    </row>
    <row r="2553">
      <c r="A2553" s="25" t="n"/>
      <c r="B2553" s="29" t="n"/>
      <c r="C2553" s="25" t="n"/>
      <c r="D2553" s="23">
        <f>IF(OR(B2553="",C2553=""),"",B2553&amp;"|"&amp;C2553)</f>
        <v/>
      </c>
      <c r="E2553" s="29" t="n"/>
      <c r="F2553" s="52" t="n"/>
      <c r="G2553" s="49" t="n"/>
      <c r="H2553" s="49" t="n"/>
      <c r="I2553" s="30">
        <f>IF(OR(D2553="",NOT(ISNUMBER(G2553))),"",D2553&amp;"|"&amp;YEAR(G2553)&amp;"-"&amp;RIGHT("0"&amp;MONTH(G2553),2)&amp;"-"&amp;RIGHT("0"&amp;DAY(G2553),2))</f>
        <v/>
      </c>
      <c r="J2553" s="52" t="n"/>
      <c r="K2553" s="25" t="n"/>
      <c r="L2553" s="29" t="n"/>
      <c r="M2553" s="25" t="n"/>
      <c r="N2553" s="25" t="n"/>
      <c r="O2553" s="23">
        <f>IF(A2553&amp;B2553&amp;C2553="","",IF(I2553="","Sem vínculo",IF(COUNTIF(oc_chave,I2553)&gt;0,"Vinculada","Previsão não encontrada")))</f>
        <v/>
      </c>
      <c r="P2553" s="39">
        <f>IF(ISNUMBER(H2553),YEAR(H2553),"")</f>
        <v/>
      </c>
      <c r="Q2553" s="23">
        <f>IF(D2553="","",IF(COUNTIF(pl_chave,D2553)&gt;0,"No plano atual","Fora do plano: histórico preservado"))</f>
        <v/>
      </c>
      <c r="R2553" s="23">
        <f>IF(A2553&amp;B2553&amp;C2553="","",IF(A2553="","ERRO: falta ID do registro",IF(COUNTIF(ex_id,A2553)&gt;1,"ERRO: ID do registro duplicado",IF(NOT(ISNUMBER(H2553)),"ERRO: data realizada ausente ou inválida",IF(AND(ISNUMBER(pcmd_emissao),N(H2553)&gt;N(pcmd_emissao)),"Verificar: realizada após a emissão","OK")))))</f>
        <v/>
      </c>
      <c r="S2553" s="53" t="n"/>
    </row>
    <row r="2554">
      <c r="A2554" s="25" t="n"/>
      <c r="B2554" s="29" t="n"/>
      <c r="C2554" s="25" t="n"/>
      <c r="D2554" s="23">
        <f>IF(OR(B2554="",C2554=""),"",B2554&amp;"|"&amp;C2554)</f>
        <v/>
      </c>
      <c r="E2554" s="29" t="n"/>
      <c r="F2554" s="52" t="n"/>
      <c r="G2554" s="49" t="n"/>
      <c r="H2554" s="49" t="n"/>
      <c r="I2554" s="30">
        <f>IF(OR(D2554="",NOT(ISNUMBER(G2554))),"",D2554&amp;"|"&amp;YEAR(G2554)&amp;"-"&amp;RIGHT("0"&amp;MONTH(G2554),2)&amp;"-"&amp;RIGHT("0"&amp;DAY(G2554),2))</f>
        <v/>
      </c>
      <c r="J2554" s="52" t="n"/>
      <c r="K2554" s="25" t="n"/>
      <c r="L2554" s="29" t="n"/>
      <c r="M2554" s="25" t="n"/>
      <c r="N2554" s="25" t="n"/>
      <c r="O2554" s="23">
        <f>IF(A2554&amp;B2554&amp;C2554="","",IF(I2554="","Sem vínculo",IF(COUNTIF(oc_chave,I2554)&gt;0,"Vinculada","Previsão não encontrada")))</f>
        <v/>
      </c>
      <c r="P2554" s="39">
        <f>IF(ISNUMBER(H2554),YEAR(H2554),"")</f>
        <v/>
      </c>
      <c r="Q2554" s="23">
        <f>IF(D2554="","",IF(COUNTIF(pl_chave,D2554)&gt;0,"No plano atual","Fora do plano: histórico preservado"))</f>
        <v/>
      </c>
      <c r="R2554" s="23">
        <f>IF(A2554&amp;B2554&amp;C2554="","",IF(A2554="","ERRO: falta ID do registro",IF(COUNTIF(ex_id,A2554)&gt;1,"ERRO: ID do registro duplicado",IF(NOT(ISNUMBER(H2554)),"ERRO: data realizada ausente ou inválida",IF(AND(ISNUMBER(pcmd_emissao),N(H2554)&gt;N(pcmd_emissao)),"Verificar: realizada após a emissão","OK")))))</f>
        <v/>
      </c>
      <c r="S2554" s="53" t="n"/>
    </row>
    <row r="2555">
      <c r="A2555" s="25" t="n"/>
      <c r="B2555" s="29" t="n"/>
      <c r="C2555" s="25" t="n"/>
      <c r="D2555" s="23">
        <f>IF(OR(B2555="",C2555=""),"",B2555&amp;"|"&amp;C2555)</f>
        <v/>
      </c>
      <c r="E2555" s="29" t="n"/>
      <c r="F2555" s="52" t="n"/>
      <c r="G2555" s="49" t="n"/>
      <c r="H2555" s="49" t="n"/>
      <c r="I2555" s="30">
        <f>IF(OR(D2555="",NOT(ISNUMBER(G2555))),"",D2555&amp;"|"&amp;YEAR(G2555)&amp;"-"&amp;RIGHT("0"&amp;MONTH(G2555),2)&amp;"-"&amp;RIGHT("0"&amp;DAY(G2555),2))</f>
        <v/>
      </c>
      <c r="J2555" s="52" t="n"/>
      <c r="K2555" s="25" t="n"/>
      <c r="L2555" s="29" t="n"/>
      <c r="M2555" s="25" t="n"/>
      <c r="N2555" s="25" t="n"/>
      <c r="O2555" s="23">
        <f>IF(A2555&amp;B2555&amp;C2555="","",IF(I2555="","Sem vínculo",IF(COUNTIF(oc_chave,I2555)&gt;0,"Vinculada","Previsão não encontrada")))</f>
        <v/>
      </c>
      <c r="P2555" s="39">
        <f>IF(ISNUMBER(H2555),YEAR(H2555),"")</f>
        <v/>
      </c>
      <c r="Q2555" s="23">
        <f>IF(D2555="","",IF(COUNTIF(pl_chave,D2555)&gt;0,"No plano atual","Fora do plano: histórico preservado"))</f>
        <v/>
      </c>
      <c r="R2555" s="23">
        <f>IF(A2555&amp;B2555&amp;C2555="","",IF(A2555="","ERRO: falta ID do registro",IF(COUNTIF(ex_id,A2555)&gt;1,"ERRO: ID do registro duplicado",IF(NOT(ISNUMBER(H2555)),"ERRO: data realizada ausente ou inválida",IF(AND(ISNUMBER(pcmd_emissao),N(H2555)&gt;N(pcmd_emissao)),"Verificar: realizada após a emissão","OK")))))</f>
        <v/>
      </c>
      <c r="S2555" s="53" t="n"/>
    </row>
    <row r="2556">
      <c r="A2556" s="25" t="n"/>
      <c r="B2556" s="29" t="n"/>
      <c r="C2556" s="25" t="n"/>
      <c r="D2556" s="23">
        <f>IF(OR(B2556="",C2556=""),"",B2556&amp;"|"&amp;C2556)</f>
        <v/>
      </c>
      <c r="E2556" s="29" t="n"/>
      <c r="F2556" s="52" t="n"/>
      <c r="G2556" s="49" t="n"/>
      <c r="H2556" s="49" t="n"/>
      <c r="I2556" s="30">
        <f>IF(OR(D2556="",NOT(ISNUMBER(G2556))),"",D2556&amp;"|"&amp;YEAR(G2556)&amp;"-"&amp;RIGHT("0"&amp;MONTH(G2556),2)&amp;"-"&amp;RIGHT("0"&amp;DAY(G2556),2))</f>
        <v/>
      </c>
      <c r="J2556" s="52" t="n"/>
      <c r="K2556" s="25" t="n"/>
      <c r="L2556" s="29" t="n"/>
      <c r="M2556" s="25" t="n"/>
      <c r="N2556" s="25" t="n"/>
      <c r="O2556" s="23">
        <f>IF(A2556&amp;B2556&amp;C2556="","",IF(I2556="","Sem vínculo",IF(COUNTIF(oc_chave,I2556)&gt;0,"Vinculada","Previsão não encontrada")))</f>
        <v/>
      </c>
      <c r="P2556" s="39">
        <f>IF(ISNUMBER(H2556),YEAR(H2556),"")</f>
        <v/>
      </c>
      <c r="Q2556" s="23">
        <f>IF(D2556="","",IF(COUNTIF(pl_chave,D2556)&gt;0,"No plano atual","Fora do plano: histórico preservado"))</f>
        <v/>
      </c>
      <c r="R2556" s="23">
        <f>IF(A2556&amp;B2556&amp;C2556="","",IF(A2556="","ERRO: falta ID do registro",IF(COUNTIF(ex_id,A2556)&gt;1,"ERRO: ID do registro duplicado",IF(NOT(ISNUMBER(H2556)),"ERRO: data realizada ausente ou inválida",IF(AND(ISNUMBER(pcmd_emissao),N(H2556)&gt;N(pcmd_emissao)),"Verificar: realizada após a emissão","OK")))))</f>
        <v/>
      </c>
      <c r="S2556" s="53" t="n"/>
    </row>
    <row r="2557">
      <c r="A2557" s="25" t="n"/>
      <c r="B2557" s="29" t="n"/>
      <c r="C2557" s="25" t="n"/>
      <c r="D2557" s="23">
        <f>IF(OR(B2557="",C2557=""),"",B2557&amp;"|"&amp;C2557)</f>
        <v/>
      </c>
      <c r="E2557" s="29" t="n"/>
      <c r="F2557" s="52" t="n"/>
      <c r="G2557" s="49" t="n"/>
      <c r="H2557" s="49" t="n"/>
      <c r="I2557" s="30">
        <f>IF(OR(D2557="",NOT(ISNUMBER(G2557))),"",D2557&amp;"|"&amp;YEAR(G2557)&amp;"-"&amp;RIGHT("0"&amp;MONTH(G2557),2)&amp;"-"&amp;RIGHT("0"&amp;DAY(G2557),2))</f>
        <v/>
      </c>
      <c r="J2557" s="52" t="n"/>
      <c r="K2557" s="25" t="n"/>
      <c r="L2557" s="29" t="n"/>
      <c r="M2557" s="25" t="n"/>
      <c r="N2557" s="25" t="n"/>
      <c r="O2557" s="23">
        <f>IF(A2557&amp;B2557&amp;C2557="","",IF(I2557="","Sem vínculo",IF(COUNTIF(oc_chave,I2557)&gt;0,"Vinculada","Previsão não encontrada")))</f>
        <v/>
      </c>
      <c r="P2557" s="39">
        <f>IF(ISNUMBER(H2557),YEAR(H2557),"")</f>
        <v/>
      </c>
      <c r="Q2557" s="23">
        <f>IF(D2557="","",IF(COUNTIF(pl_chave,D2557)&gt;0,"No plano atual","Fora do plano: histórico preservado"))</f>
        <v/>
      </c>
      <c r="R2557" s="23">
        <f>IF(A2557&amp;B2557&amp;C2557="","",IF(A2557="","ERRO: falta ID do registro",IF(COUNTIF(ex_id,A2557)&gt;1,"ERRO: ID do registro duplicado",IF(NOT(ISNUMBER(H2557)),"ERRO: data realizada ausente ou inválida",IF(AND(ISNUMBER(pcmd_emissao),N(H2557)&gt;N(pcmd_emissao)),"Verificar: realizada após a emissão","OK")))))</f>
        <v/>
      </c>
      <c r="S2557" s="53" t="n"/>
    </row>
    <row r="2558">
      <c r="A2558" s="25" t="n"/>
      <c r="B2558" s="29" t="n"/>
      <c r="C2558" s="25" t="n"/>
      <c r="D2558" s="23">
        <f>IF(OR(B2558="",C2558=""),"",B2558&amp;"|"&amp;C2558)</f>
        <v/>
      </c>
      <c r="E2558" s="29" t="n"/>
      <c r="F2558" s="52" t="n"/>
      <c r="G2558" s="49" t="n"/>
      <c r="H2558" s="49" t="n"/>
      <c r="I2558" s="30">
        <f>IF(OR(D2558="",NOT(ISNUMBER(G2558))),"",D2558&amp;"|"&amp;YEAR(G2558)&amp;"-"&amp;RIGHT("0"&amp;MONTH(G2558),2)&amp;"-"&amp;RIGHT("0"&amp;DAY(G2558),2))</f>
        <v/>
      </c>
      <c r="J2558" s="52" t="n"/>
      <c r="K2558" s="25" t="n"/>
      <c r="L2558" s="29" t="n"/>
      <c r="M2558" s="25" t="n"/>
      <c r="N2558" s="25" t="n"/>
      <c r="O2558" s="23">
        <f>IF(A2558&amp;B2558&amp;C2558="","",IF(I2558="","Sem vínculo",IF(COUNTIF(oc_chave,I2558)&gt;0,"Vinculada","Previsão não encontrada")))</f>
        <v/>
      </c>
      <c r="P2558" s="39">
        <f>IF(ISNUMBER(H2558),YEAR(H2558),"")</f>
        <v/>
      </c>
      <c r="Q2558" s="23">
        <f>IF(D2558="","",IF(COUNTIF(pl_chave,D2558)&gt;0,"No plano atual","Fora do plano: histórico preservado"))</f>
        <v/>
      </c>
      <c r="R2558" s="23">
        <f>IF(A2558&amp;B2558&amp;C2558="","",IF(A2558="","ERRO: falta ID do registro",IF(COUNTIF(ex_id,A2558)&gt;1,"ERRO: ID do registro duplicado",IF(NOT(ISNUMBER(H2558)),"ERRO: data realizada ausente ou inválida",IF(AND(ISNUMBER(pcmd_emissao),N(H2558)&gt;N(pcmd_emissao)),"Verificar: realizada após a emissão","OK")))))</f>
        <v/>
      </c>
      <c r="S2558" s="53" t="n"/>
    </row>
    <row r="2559">
      <c r="A2559" s="25" t="n"/>
      <c r="B2559" s="29" t="n"/>
      <c r="C2559" s="25" t="n"/>
      <c r="D2559" s="23">
        <f>IF(OR(B2559="",C2559=""),"",B2559&amp;"|"&amp;C2559)</f>
        <v/>
      </c>
      <c r="E2559" s="29" t="n"/>
      <c r="F2559" s="52" t="n"/>
      <c r="G2559" s="49" t="n"/>
      <c r="H2559" s="49" t="n"/>
      <c r="I2559" s="30">
        <f>IF(OR(D2559="",NOT(ISNUMBER(G2559))),"",D2559&amp;"|"&amp;YEAR(G2559)&amp;"-"&amp;RIGHT("0"&amp;MONTH(G2559),2)&amp;"-"&amp;RIGHT("0"&amp;DAY(G2559),2))</f>
        <v/>
      </c>
      <c r="J2559" s="52" t="n"/>
      <c r="K2559" s="25" t="n"/>
      <c r="L2559" s="29" t="n"/>
      <c r="M2559" s="25" t="n"/>
      <c r="N2559" s="25" t="n"/>
      <c r="O2559" s="23">
        <f>IF(A2559&amp;B2559&amp;C2559="","",IF(I2559="","Sem vínculo",IF(COUNTIF(oc_chave,I2559)&gt;0,"Vinculada","Previsão não encontrada")))</f>
        <v/>
      </c>
      <c r="P2559" s="39">
        <f>IF(ISNUMBER(H2559),YEAR(H2559),"")</f>
        <v/>
      </c>
      <c r="Q2559" s="23">
        <f>IF(D2559="","",IF(COUNTIF(pl_chave,D2559)&gt;0,"No plano atual","Fora do plano: histórico preservado"))</f>
        <v/>
      </c>
      <c r="R2559" s="23">
        <f>IF(A2559&amp;B2559&amp;C2559="","",IF(A2559="","ERRO: falta ID do registro",IF(COUNTIF(ex_id,A2559)&gt;1,"ERRO: ID do registro duplicado",IF(NOT(ISNUMBER(H2559)),"ERRO: data realizada ausente ou inválida",IF(AND(ISNUMBER(pcmd_emissao),N(H2559)&gt;N(pcmd_emissao)),"Verificar: realizada após a emissão","OK")))))</f>
        <v/>
      </c>
      <c r="S2559" s="53" t="n"/>
    </row>
    <row r="2560">
      <c r="A2560" s="25" t="n"/>
      <c r="B2560" s="29" t="n"/>
      <c r="C2560" s="25" t="n"/>
      <c r="D2560" s="23">
        <f>IF(OR(B2560="",C2560=""),"",B2560&amp;"|"&amp;C2560)</f>
        <v/>
      </c>
      <c r="E2560" s="29" t="n"/>
      <c r="F2560" s="52" t="n"/>
      <c r="G2560" s="49" t="n"/>
      <c r="H2560" s="49" t="n"/>
      <c r="I2560" s="30">
        <f>IF(OR(D2560="",NOT(ISNUMBER(G2560))),"",D2560&amp;"|"&amp;YEAR(G2560)&amp;"-"&amp;RIGHT("0"&amp;MONTH(G2560),2)&amp;"-"&amp;RIGHT("0"&amp;DAY(G2560),2))</f>
        <v/>
      </c>
      <c r="J2560" s="52" t="n"/>
      <c r="K2560" s="25" t="n"/>
      <c r="L2560" s="29" t="n"/>
      <c r="M2560" s="25" t="n"/>
      <c r="N2560" s="25" t="n"/>
      <c r="O2560" s="23">
        <f>IF(A2560&amp;B2560&amp;C2560="","",IF(I2560="","Sem vínculo",IF(COUNTIF(oc_chave,I2560)&gt;0,"Vinculada","Previsão não encontrada")))</f>
        <v/>
      </c>
      <c r="P2560" s="39">
        <f>IF(ISNUMBER(H2560),YEAR(H2560),"")</f>
        <v/>
      </c>
      <c r="Q2560" s="23">
        <f>IF(D2560="","",IF(COUNTIF(pl_chave,D2560)&gt;0,"No plano atual","Fora do plano: histórico preservado"))</f>
        <v/>
      </c>
      <c r="R2560" s="23">
        <f>IF(A2560&amp;B2560&amp;C2560="","",IF(A2560="","ERRO: falta ID do registro",IF(COUNTIF(ex_id,A2560)&gt;1,"ERRO: ID do registro duplicado",IF(NOT(ISNUMBER(H2560)),"ERRO: data realizada ausente ou inválida",IF(AND(ISNUMBER(pcmd_emissao),N(H2560)&gt;N(pcmd_emissao)),"Verificar: realizada após a emissão","OK")))))</f>
        <v/>
      </c>
      <c r="S2560" s="53" t="n"/>
    </row>
    <row r="2561">
      <c r="A2561" s="25" t="n"/>
      <c r="B2561" s="29" t="n"/>
      <c r="C2561" s="25" t="n"/>
      <c r="D2561" s="23">
        <f>IF(OR(B2561="",C2561=""),"",B2561&amp;"|"&amp;C2561)</f>
        <v/>
      </c>
      <c r="E2561" s="29" t="n"/>
      <c r="F2561" s="52" t="n"/>
      <c r="G2561" s="49" t="n"/>
      <c r="H2561" s="49" t="n"/>
      <c r="I2561" s="30">
        <f>IF(OR(D2561="",NOT(ISNUMBER(G2561))),"",D2561&amp;"|"&amp;YEAR(G2561)&amp;"-"&amp;RIGHT("0"&amp;MONTH(G2561),2)&amp;"-"&amp;RIGHT("0"&amp;DAY(G2561),2))</f>
        <v/>
      </c>
      <c r="J2561" s="52" t="n"/>
      <c r="K2561" s="25" t="n"/>
      <c r="L2561" s="29" t="n"/>
      <c r="M2561" s="25" t="n"/>
      <c r="N2561" s="25" t="n"/>
      <c r="O2561" s="23">
        <f>IF(A2561&amp;B2561&amp;C2561="","",IF(I2561="","Sem vínculo",IF(COUNTIF(oc_chave,I2561)&gt;0,"Vinculada","Previsão não encontrada")))</f>
        <v/>
      </c>
      <c r="P2561" s="39">
        <f>IF(ISNUMBER(H2561),YEAR(H2561),"")</f>
        <v/>
      </c>
      <c r="Q2561" s="23">
        <f>IF(D2561="","",IF(COUNTIF(pl_chave,D2561)&gt;0,"No plano atual","Fora do plano: histórico preservado"))</f>
        <v/>
      </c>
      <c r="R2561" s="23">
        <f>IF(A2561&amp;B2561&amp;C2561="","",IF(A2561="","ERRO: falta ID do registro",IF(COUNTIF(ex_id,A2561)&gt;1,"ERRO: ID do registro duplicado",IF(NOT(ISNUMBER(H2561)),"ERRO: data realizada ausente ou inválida",IF(AND(ISNUMBER(pcmd_emissao),N(H2561)&gt;N(pcmd_emissao)),"Verificar: realizada após a emissão","OK")))))</f>
        <v/>
      </c>
      <c r="S2561" s="53" t="n"/>
    </row>
    <row r="2562">
      <c r="A2562" s="25" t="n"/>
      <c r="B2562" s="29" t="n"/>
      <c r="C2562" s="25" t="n"/>
      <c r="D2562" s="23">
        <f>IF(OR(B2562="",C2562=""),"",B2562&amp;"|"&amp;C2562)</f>
        <v/>
      </c>
      <c r="E2562" s="29" t="n"/>
      <c r="F2562" s="52" t="n"/>
      <c r="G2562" s="49" t="n"/>
      <c r="H2562" s="49" t="n"/>
      <c r="I2562" s="30">
        <f>IF(OR(D2562="",NOT(ISNUMBER(G2562))),"",D2562&amp;"|"&amp;YEAR(G2562)&amp;"-"&amp;RIGHT("0"&amp;MONTH(G2562),2)&amp;"-"&amp;RIGHT("0"&amp;DAY(G2562),2))</f>
        <v/>
      </c>
      <c r="J2562" s="52" t="n"/>
      <c r="K2562" s="25" t="n"/>
      <c r="L2562" s="29" t="n"/>
      <c r="M2562" s="25" t="n"/>
      <c r="N2562" s="25" t="n"/>
      <c r="O2562" s="23">
        <f>IF(A2562&amp;B2562&amp;C2562="","",IF(I2562="","Sem vínculo",IF(COUNTIF(oc_chave,I2562)&gt;0,"Vinculada","Previsão não encontrada")))</f>
        <v/>
      </c>
      <c r="P2562" s="39">
        <f>IF(ISNUMBER(H2562),YEAR(H2562),"")</f>
        <v/>
      </c>
      <c r="Q2562" s="23">
        <f>IF(D2562="","",IF(COUNTIF(pl_chave,D2562)&gt;0,"No plano atual","Fora do plano: histórico preservado"))</f>
        <v/>
      </c>
      <c r="R2562" s="23">
        <f>IF(A2562&amp;B2562&amp;C2562="","",IF(A2562="","ERRO: falta ID do registro",IF(COUNTIF(ex_id,A2562)&gt;1,"ERRO: ID do registro duplicado",IF(NOT(ISNUMBER(H2562)),"ERRO: data realizada ausente ou inválida",IF(AND(ISNUMBER(pcmd_emissao),N(H2562)&gt;N(pcmd_emissao)),"Verificar: realizada após a emissão","OK")))))</f>
        <v/>
      </c>
      <c r="S2562" s="53" t="n"/>
    </row>
    <row r="2563">
      <c r="A2563" s="25" t="n"/>
      <c r="B2563" s="29" t="n"/>
      <c r="C2563" s="25" t="n"/>
      <c r="D2563" s="23">
        <f>IF(OR(B2563="",C2563=""),"",B2563&amp;"|"&amp;C2563)</f>
        <v/>
      </c>
      <c r="E2563" s="29" t="n"/>
      <c r="F2563" s="52" t="n"/>
      <c r="G2563" s="49" t="n"/>
      <c r="H2563" s="49" t="n"/>
      <c r="I2563" s="30">
        <f>IF(OR(D2563="",NOT(ISNUMBER(G2563))),"",D2563&amp;"|"&amp;YEAR(G2563)&amp;"-"&amp;RIGHT("0"&amp;MONTH(G2563),2)&amp;"-"&amp;RIGHT("0"&amp;DAY(G2563),2))</f>
        <v/>
      </c>
      <c r="J2563" s="52" t="n"/>
      <c r="K2563" s="25" t="n"/>
      <c r="L2563" s="29" t="n"/>
      <c r="M2563" s="25" t="n"/>
      <c r="N2563" s="25" t="n"/>
      <c r="O2563" s="23">
        <f>IF(A2563&amp;B2563&amp;C2563="","",IF(I2563="","Sem vínculo",IF(COUNTIF(oc_chave,I2563)&gt;0,"Vinculada","Previsão não encontrada")))</f>
        <v/>
      </c>
      <c r="P2563" s="39">
        <f>IF(ISNUMBER(H2563),YEAR(H2563),"")</f>
        <v/>
      </c>
      <c r="Q2563" s="23">
        <f>IF(D2563="","",IF(COUNTIF(pl_chave,D2563)&gt;0,"No plano atual","Fora do plano: histórico preservado"))</f>
        <v/>
      </c>
      <c r="R2563" s="23">
        <f>IF(A2563&amp;B2563&amp;C2563="","",IF(A2563="","ERRO: falta ID do registro",IF(COUNTIF(ex_id,A2563)&gt;1,"ERRO: ID do registro duplicado",IF(NOT(ISNUMBER(H2563)),"ERRO: data realizada ausente ou inválida",IF(AND(ISNUMBER(pcmd_emissao),N(H2563)&gt;N(pcmd_emissao)),"Verificar: realizada após a emissão","OK")))))</f>
        <v/>
      </c>
      <c r="S2563" s="53" t="n"/>
    </row>
    <row r="2564">
      <c r="A2564" s="25" t="n"/>
      <c r="B2564" s="29" t="n"/>
      <c r="C2564" s="25" t="n"/>
      <c r="D2564" s="23">
        <f>IF(OR(B2564="",C2564=""),"",B2564&amp;"|"&amp;C2564)</f>
        <v/>
      </c>
      <c r="E2564" s="29" t="n"/>
      <c r="F2564" s="52" t="n"/>
      <c r="G2564" s="49" t="n"/>
      <c r="H2564" s="49" t="n"/>
      <c r="I2564" s="30">
        <f>IF(OR(D2564="",NOT(ISNUMBER(G2564))),"",D2564&amp;"|"&amp;YEAR(G2564)&amp;"-"&amp;RIGHT("0"&amp;MONTH(G2564),2)&amp;"-"&amp;RIGHT("0"&amp;DAY(G2564),2))</f>
        <v/>
      </c>
      <c r="J2564" s="52" t="n"/>
      <c r="K2564" s="25" t="n"/>
      <c r="L2564" s="29" t="n"/>
      <c r="M2564" s="25" t="n"/>
      <c r="N2564" s="25" t="n"/>
      <c r="O2564" s="23">
        <f>IF(A2564&amp;B2564&amp;C2564="","",IF(I2564="","Sem vínculo",IF(COUNTIF(oc_chave,I2564)&gt;0,"Vinculada","Previsão não encontrada")))</f>
        <v/>
      </c>
      <c r="P2564" s="39">
        <f>IF(ISNUMBER(H2564),YEAR(H2564),"")</f>
        <v/>
      </c>
      <c r="Q2564" s="23">
        <f>IF(D2564="","",IF(COUNTIF(pl_chave,D2564)&gt;0,"No plano atual","Fora do plano: histórico preservado"))</f>
        <v/>
      </c>
      <c r="R2564" s="23">
        <f>IF(A2564&amp;B2564&amp;C2564="","",IF(A2564="","ERRO: falta ID do registro",IF(COUNTIF(ex_id,A2564)&gt;1,"ERRO: ID do registro duplicado",IF(NOT(ISNUMBER(H2564)),"ERRO: data realizada ausente ou inválida",IF(AND(ISNUMBER(pcmd_emissao),N(H2564)&gt;N(pcmd_emissao)),"Verificar: realizada após a emissão","OK")))))</f>
        <v/>
      </c>
      <c r="S2564" s="53" t="n"/>
    </row>
    <row r="2565">
      <c r="A2565" s="25" t="n"/>
      <c r="B2565" s="29" t="n"/>
      <c r="C2565" s="25" t="n"/>
      <c r="D2565" s="23">
        <f>IF(OR(B2565="",C2565=""),"",B2565&amp;"|"&amp;C2565)</f>
        <v/>
      </c>
      <c r="E2565" s="29" t="n"/>
      <c r="F2565" s="52" t="n"/>
      <c r="G2565" s="49" t="n"/>
      <c r="H2565" s="49" t="n"/>
      <c r="I2565" s="30">
        <f>IF(OR(D2565="",NOT(ISNUMBER(G2565))),"",D2565&amp;"|"&amp;YEAR(G2565)&amp;"-"&amp;RIGHT("0"&amp;MONTH(G2565),2)&amp;"-"&amp;RIGHT("0"&amp;DAY(G2565),2))</f>
        <v/>
      </c>
      <c r="J2565" s="52" t="n"/>
      <c r="K2565" s="25" t="n"/>
      <c r="L2565" s="29" t="n"/>
      <c r="M2565" s="25" t="n"/>
      <c r="N2565" s="25" t="n"/>
      <c r="O2565" s="23">
        <f>IF(A2565&amp;B2565&amp;C2565="","",IF(I2565="","Sem vínculo",IF(COUNTIF(oc_chave,I2565)&gt;0,"Vinculada","Previsão não encontrada")))</f>
        <v/>
      </c>
      <c r="P2565" s="39">
        <f>IF(ISNUMBER(H2565),YEAR(H2565),"")</f>
        <v/>
      </c>
      <c r="Q2565" s="23">
        <f>IF(D2565="","",IF(COUNTIF(pl_chave,D2565)&gt;0,"No plano atual","Fora do plano: histórico preservado"))</f>
        <v/>
      </c>
      <c r="R2565" s="23">
        <f>IF(A2565&amp;B2565&amp;C2565="","",IF(A2565="","ERRO: falta ID do registro",IF(COUNTIF(ex_id,A2565)&gt;1,"ERRO: ID do registro duplicado",IF(NOT(ISNUMBER(H2565)),"ERRO: data realizada ausente ou inválida",IF(AND(ISNUMBER(pcmd_emissao),N(H2565)&gt;N(pcmd_emissao)),"Verificar: realizada após a emissão","OK")))))</f>
        <v/>
      </c>
      <c r="S2565" s="53" t="n"/>
    </row>
    <row r="2566">
      <c r="A2566" s="25" t="n"/>
      <c r="B2566" s="29" t="n"/>
      <c r="C2566" s="25" t="n"/>
      <c r="D2566" s="23">
        <f>IF(OR(B2566="",C2566=""),"",B2566&amp;"|"&amp;C2566)</f>
        <v/>
      </c>
      <c r="E2566" s="29" t="n"/>
      <c r="F2566" s="52" t="n"/>
      <c r="G2566" s="49" t="n"/>
      <c r="H2566" s="49" t="n"/>
      <c r="I2566" s="30">
        <f>IF(OR(D2566="",NOT(ISNUMBER(G2566))),"",D2566&amp;"|"&amp;YEAR(G2566)&amp;"-"&amp;RIGHT("0"&amp;MONTH(G2566),2)&amp;"-"&amp;RIGHT("0"&amp;DAY(G2566),2))</f>
        <v/>
      </c>
      <c r="J2566" s="52" t="n"/>
      <c r="K2566" s="25" t="n"/>
      <c r="L2566" s="29" t="n"/>
      <c r="M2566" s="25" t="n"/>
      <c r="N2566" s="25" t="n"/>
      <c r="O2566" s="23">
        <f>IF(A2566&amp;B2566&amp;C2566="","",IF(I2566="","Sem vínculo",IF(COUNTIF(oc_chave,I2566)&gt;0,"Vinculada","Previsão não encontrada")))</f>
        <v/>
      </c>
      <c r="P2566" s="39">
        <f>IF(ISNUMBER(H2566),YEAR(H2566),"")</f>
        <v/>
      </c>
      <c r="Q2566" s="23">
        <f>IF(D2566="","",IF(COUNTIF(pl_chave,D2566)&gt;0,"No plano atual","Fora do plano: histórico preservado"))</f>
        <v/>
      </c>
      <c r="R2566" s="23">
        <f>IF(A2566&amp;B2566&amp;C2566="","",IF(A2566="","ERRO: falta ID do registro",IF(COUNTIF(ex_id,A2566)&gt;1,"ERRO: ID do registro duplicado",IF(NOT(ISNUMBER(H2566)),"ERRO: data realizada ausente ou inválida",IF(AND(ISNUMBER(pcmd_emissao),N(H2566)&gt;N(pcmd_emissao)),"Verificar: realizada após a emissão","OK")))))</f>
        <v/>
      </c>
      <c r="S2566" s="53" t="n"/>
    </row>
    <row r="2567">
      <c r="A2567" s="25" t="n"/>
      <c r="B2567" s="29" t="n"/>
      <c r="C2567" s="25" t="n"/>
      <c r="D2567" s="23">
        <f>IF(OR(B2567="",C2567=""),"",B2567&amp;"|"&amp;C2567)</f>
        <v/>
      </c>
      <c r="E2567" s="29" t="n"/>
      <c r="F2567" s="52" t="n"/>
      <c r="G2567" s="49" t="n"/>
      <c r="H2567" s="49" t="n"/>
      <c r="I2567" s="30">
        <f>IF(OR(D2567="",NOT(ISNUMBER(G2567))),"",D2567&amp;"|"&amp;YEAR(G2567)&amp;"-"&amp;RIGHT("0"&amp;MONTH(G2567),2)&amp;"-"&amp;RIGHT("0"&amp;DAY(G2567),2))</f>
        <v/>
      </c>
      <c r="J2567" s="52" t="n"/>
      <c r="K2567" s="25" t="n"/>
      <c r="L2567" s="29" t="n"/>
      <c r="M2567" s="25" t="n"/>
      <c r="N2567" s="25" t="n"/>
      <c r="O2567" s="23">
        <f>IF(A2567&amp;B2567&amp;C2567="","",IF(I2567="","Sem vínculo",IF(COUNTIF(oc_chave,I2567)&gt;0,"Vinculada","Previsão não encontrada")))</f>
        <v/>
      </c>
      <c r="P2567" s="39">
        <f>IF(ISNUMBER(H2567),YEAR(H2567),"")</f>
        <v/>
      </c>
      <c r="Q2567" s="23">
        <f>IF(D2567="","",IF(COUNTIF(pl_chave,D2567)&gt;0,"No plano atual","Fora do plano: histórico preservado"))</f>
        <v/>
      </c>
      <c r="R2567" s="23">
        <f>IF(A2567&amp;B2567&amp;C2567="","",IF(A2567="","ERRO: falta ID do registro",IF(COUNTIF(ex_id,A2567)&gt;1,"ERRO: ID do registro duplicado",IF(NOT(ISNUMBER(H2567)),"ERRO: data realizada ausente ou inválida",IF(AND(ISNUMBER(pcmd_emissao),N(H2567)&gt;N(pcmd_emissao)),"Verificar: realizada após a emissão","OK")))))</f>
        <v/>
      </c>
      <c r="S2567" s="53" t="n"/>
    </row>
    <row r="2568">
      <c r="A2568" s="25" t="n"/>
      <c r="B2568" s="29" t="n"/>
      <c r="C2568" s="25" t="n"/>
      <c r="D2568" s="23">
        <f>IF(OR(B2568="",C2568=""),"",B2568&amp;"|"&amp;C2568)</f>
        <v/>
      </c>
      <c r="E2568" s="29" t="n"/>
      <c r="F2568" s="52" t="n"/>
      <c r="G2568" s="49" t="n"/>
      <c r="H2568" s="49" t="n"/>
      <c r="I2568" s="30">
        <f>IF(OR(D2568="",NOT(ISNUMBER(G2568))),"",D2568&amp;"|"&amp;YEAR(G2568)&amp;"-"&amp;RIGHT("0"&amp;MONTH(G2568),2)&amp;"-"&amp;RIGHT("0"&amp;DAY(G2568),2))</f>
        <v/>
      </c>
      <c r="J2568" s="52" t="n"/>
      <c r="K2568" s="25" t="n"/>
      <c r="L2568" s="29" t="n"/>
      <c r="M2568" s="25" t="n"/>
      <c r="N2568" s="25" t="n"/>
      <c r="O2568" s="23">
        <f>IF(A2568&amp;B2568&amp;C2568="","",IF(I2568="","Sem vínculo",IF(COUNTIF(oc_chave,I2568)&gt;0,"Vinculada","Previsão não encontrada")))</f>
        <v/>
      </c>
      <c r="P2568" s="39">
        <f>IF(ISNUMBER(H2568),YEAR(H2568),"")</f>
        <v/>
      </c>
      <c r="Q2568" s="23">
        <f>IF(D2568="","",IF(COUNTIF(pl_chave,D2568)&gt;0,"No plano atual","Fora do plano: histórico preservado"))</f>
        <v/>
      </c>
      <c r="R2568" s="23">
        <f>IF(A2568&amp;B2568&amp;C2568="","",IF(A2568="","ERRO: falta ID do registro",IF(COUNTIF(ex_id,A2568)&gt;1,"ERRO: ID do registro duplicado",IF(NOT(ISNUMBER(H2568)),"ERRO: data realizada ausente ou inválida",IF(AND(ISNUMBER(pcmd_emissao),N(H2568)&gt;N(pcmd_emissao)),"Verificar: realizada após a emissão","OK")))))</f>
        <v/>
      </c>
      <c r="S2568" s="53" t="n"/>
    </row>
    <row r="2569">
      <c r="A2569" s="25" t="n"/>
      <c r="B2569" s="29" t="n"/>
      <c r="C2569" s="25" t="n"/>
      <c r="D2569" s="23">
        <f>IF(OR(B2569="",C2569=""),"",B2569&amp;"|"&amp;C2569)</f>
        <v/>
      </c>
      <c r="E2569" s="29" t="n"/>
      <c r="F2569" s="52" t="n"/>
      <c r="G2569" s="49" t="n"/>
      <c r="H2569" s="49" t="n"/>
      <c r="I2569" s="30">
        <f>IF(OR(D2569="",NOT(ISNUMBER(G2569))),"",D2569&amp;"|"&amp;YEAR(G2569)&amp;"-"&amp;RIGHT("0"&amp;MONTH(G2569),2)&amp;"-"&amp;RIGHT("0"&amp;DAY(G2569),2))</f>
        <v/>
      </c>
      <c r="J2569" s="52" t="n"/>
      <c r="K2569" s="25" t="n"/>
      <c r="L2569" s="29" t="n"/>
      <c r="M2569" s="25" t="n"/>
      <c r="N2569" s="25" t="n"/>
      <c r="O2569" s="23">
        <f>IF(A2569&amp;B2569&amp;C2569="","",IF(I2569="","Sem vínculo",IF(COUNTIF(oc_chave,I2569)&gt;0,"Vinculada","Previsão não encontrada")))</f>
        <v/>
      </c>
      <c r="P2569" s="39">
        <f>IF(ISNUMBER(H2569),YEAR(H2569),"")</f>
        <v/>
      </c>
      <c r="Q2569" s="23">
        <f>IF(D2569="","",IF(COUNTIF(pl_chave,D2569)&gt;0,"No plano atual","Fora do plano: histórico preservado"))</f>
        <v/>
      </c>
      <c r="R2569" s="23">
        <f>IF(A2569&amp;B2569&amp;C2569="","",IF(A2569="","ERRO: falta ID do registro",IF(COUNTIF(ex_id,A2569)&gt;1,"ERRO: ID do registro duplicado",IF(NOT(ISNUMBER(H2569)),"ERRO: data realizada ausente ou inválida",IF(AND(ISNUMBER(pcmd_emissao),N(H2569)&gt;N(pcmd_emissao)),"Verificar: realizada após a emissão","OK")))))</f>
        <v/>
      </c>
      <c r="S2569" s="53" t="n"/>
    </row>
    <row r="2570">
      <c r="A2570" s="25" t="n"/>
      <c r="B2570" s="29" t="n"/>
      <c r="C2570" s="25" t="n"/>
      <c r="D2570" s="23">
        <f>IF(OR(B2570="",C2570=""),"",B2570&amp;"|"&amp;C2570)</f>
        <v/>
      </c>
      <c r="E2570" s="29" t="n"/>
      <c r="F2570" s="52" t="n"/>
      <c r="G2570" s="49" t="n"/>
      <c r="H2570" s="49" t="n"/>
      <c r="I2570" s="30">
        <f>IF(OR(D2570="",NOT(ISNUMBER(G2570))),"",D2570&amp;"|"&amp;YEAR(G2570)&amp;"-"&amp;RIGHT("0"&amp;MONTH(G2570),2)&amp;"-"&amp;RIGHT("0"&amp;DAY(G2570),2))</f>
        <v/>
      </c>
      <c r="J2570" s="52" t="n"/>
      <c r="K2570" s="25" t="n"/>
      <c r="L2570" s="29" t="n"/>
      <c r="M2570" s="25" t="n"/>
      <c r="N2570" s="25" t="n"/>
      <c r="O2570" s="23">
        <f>IF(A2570&amp;B2570&amp;C2570="","",IF(I2570="","Sem vínculo",IF(COUNTIF(oc_chave,I2570)&gt;0,"Vinculada","Previsão não encontrada")))</f>
        <v/>
      </c>
      <c r="P2570" s="39">
        <f>IF(ISNUMBER(H2570),YEAR(H2570),"")</f>
        <v/>
      </c>
      <c r="Q2570" s="23">
        <f>IF(D2570="","",IF(COUNTIF(pl_chave,D2570)&gt;0,"No plano atual","Fora do plano: histórico preservado"))</f>
        <v/>
      </c>
      <c r="R2570" s="23">
        <f>IF(A2570&amp;B2570&amp;C2570="","",IF(A2570="","ERRO: falta ID do registro",IF(COUNTIF(ex_id,A2570)&gt;1,"ERRO: ID do registro duplicado",IF(NOT(ISNUMBER(H2570)),"ERRO: data realizada ausente ou inválida",IF(AND(ISNUMBER(pcmd_emissao),N(H2570)&gt;N(pcmd_emissao)),"Verificar: realizada após a emissão","OK")))))</f>
        <v/>
      </c>
      <c r="S2570" s="53" t="n"/>
    </row>
    <row r="2571">
      <c r="A2571" s="25" t="n"/>
      <c r="B2571" s="29" t="n"/>
      <c r="C2571" s="25" t="n"/>
      <c r="D2571" s="23">
        <f>IF(OR(B2571="",C2571=""),"",B2571&amp;"|"&amp;C2571)</f>
        <v/>
      </c>
      <c r="E2571" s="29" t="n"/>
      <c r="F2571" s="52" t="n"/>
      <c r="G2571" s="49" t="n"/>
      <c r="H2571" s="49" t="n"/>
      <c r="I2571" s="30">
        <f>IF(OR(D2571="",NOT(ISNUMBER(G2571))),"",D2571&amp;"|"&amp;YEAR(G2571)&amp;"-"&amp;RIGHT("0"&amp;MONTH(G2571),2)&amp;"-"&amp;RIGHT("0"&amp;DAY(G2571),2))</f>
        <v/>
      </c>
      <c r="J2571" s="52" t="n"/>
      <c r="K2571" s="25" t="n"/>
      <c r="L2571" s="29" t="n"/>
      <c r="M2571" s="25" t="n"/>
      <c r="N2571" s="25" t="n"/>
      <c r="O2571" s="23">
        <f>IF(A2571&amp;B2571&amp;C2571="","",IF(I2571="","Sem vínculo",IF(COUNTIF(oc_chave,I2571)&gt;0,"Vinculada","Previsão não encontrada")))</f>
        <v/>
      </c>
      <c r="P2571" s="39">
        <f>IF(ISNUMBER(H2571),YEAR(H2571),"")</f>
        <v/>
      </c>
      <c r="Q2571" s="23">
        <f>IF(D2571="","",IF(COUNTIF(pl_chave,D2571)&gt;0,"No plano atual","Fora do plano: histórico preservado"))</f>
        <v/>
      </c>
      <c r="R2571" s="23">
        <f>IF(A2571&amp;B2571&amp;C2571="","",IF(A2571="","ERRO: falta ID do registro",IF(COUNTIF(ex_id,A2571)&gt;1,"ERRO: ID do registro duplicado",IF(NOT(ISNUMBER(H2571)),"ERRO: data realizada ausente ou inválida",IF(AND(ISNUMBER(pcmd_emissao),N(H2571)&gt;N(pcmd_emissao)),"Verificar: realizada após a emissão","OK")))))</f>
        <v/>
      </c>
      <c r="S2571" s="53" t="n"/>
    </row>
    <row r="2572">
      <c r="A2572" s="25" t="n"/>
      <c r="B2572" s="29" t="n"/>
      <c r="C2572" s="25" t="n"/>
      <c r="D2572" s="23">
        <f>IF(OR(B2572="",C2572=""),"",B2572&amp;"|"&amp;C2572)</f>
        <v/>
      </c>
      <c r="E2572" s="29" t="n"/>
      <c r="F2572" s="52" t="n"/>
      <c r="G2572" s="49" t="n"/>
      <c r="H2572" s="49" t="n"/>
      <c r="I2572" s="30">
        <f>IF(OR(D2572="",NOT(ISNUMBER(G2572))),"",D2572&amp;"|"&amp;YEAR(G2572)&amp;"-"&amp;RIGHT("0"&amp;MONTH(G2572),2)&amp;"-"&amp;RIGHT("0"&amp;DAY(G2572),2))</f>
        <v/>
      </c>
      <c r="J2572" s="52" t="n"/>
      <c r="K2572" s="25" t="n"/>
      <c r="L2572" s="29" t="n"/>
      <c r="M2572" s="25" t="n"/>
      <c r="N2572" s="25" t="n"/>
      <c r="O2572" s="23">
        <f>IF(A2572&amp;B2572&amp;C2572="","",IF(I2572="","Sem vínculo",IF(COUNTIF(oc_chave,I2572)&gt;0,"Vinculada","Previsão não encontrada")))</f>
        <v/>
      </c>
      <c r="P2572" s="39">
        <f>IF(ISNUMBER(H2572),YEAR(H2572),"")</f>
        <v/>
      </c>
      <c r="Q2572" s="23">
        <f>IF(D2572="","",IF(COUNTIF(pl_chave,D2572)&gt;0,"No plano atual","Fora do plano: histórico preservado"))</f>
        <v/>
      </c>
      <c r="R2572" s="23">
        <f>IF(A2572&amp;B2572&amp;C2572="","",IF(A2572="","ERRO: falta ID do registro",IF(COUNTIF(ex_id,A2572)&gt;1,"ERRO: ID do registro duplicado",IF(NOT(ISNUMBER(H2572)),"ERRO: data realizada ausente ou inválida",IF(AND(ISNUMBER(pcmd_emissao),N(H2572)&gt;N(pcmd_emissao)),"Verificar: realizada após a emissão","OK")))))</f>
        <v/>
      </c>
      <c r="S2572" s="53" t="n"/>
    </row>
    <row r="2573">
      <c r="A2573" s="25" t="n"/>
      <c r="B2573" s="29" t="n"/>
      <c r="C2573" s="25" t="n"/>
      <c r="D2573" s="23">
        <f>IF(OR(B2573="",C2573=""),"",B2573&amp;"|"&amp;C2573)</f>
        <v/>
      </c>
      <c r="E2573" s="29" t="n"/>
      <c r="F2573" s="52" t="n"/>
      <c r="G2573" s="49" t="n"/>
      <c r="H2573" s="49" t="n"/>
      <c r="I2573" s="30">
        <f>IF(OR(D2573="",NOT(ISNUMBER(G2573))),"",D2573&amp;"|"&amp;YEAR(G2573)&amp;"-"&amp;RIGHT("0"&amp;MONTH(G2573),2)&amp;"-"&amp;RIGHT("0"&amp;DAY(G2573),2))</f>
        <v/>
      </c>
      <c r="J2573" s="52" t="n"/>
      <c r="K2573" s="25" t="n"/>
      <c r="L2573" s="29" t="n"/>
      <c r="M2573" s="25" t="n"/>
      <c r="N2573" s="25" t="n"/>
      <c r="O2573" s="23">
        <f>IF(A2573&amp;B2573&amp;C2573="","",IF(I2573="","Sem vínculo",IF(COUNTIF(oc_chave,I2573)&gt;0,"Vinculada","Previsão não encontrada")))</f>
        <v/>
      </c>
      <c r="P2573" s="39">
        <f>IF(ISNUMBER(H2573),YEAR(H2573),"")</f>
        <v/>
      </c>
      <c r="Q2573" s="23">
        <f>IF(D2573="","",IF(COUNTIF(pl_chave,D2573)&gt;0,"No plano atual","Fora do plano: histórico preservado"))</f>
        <v/>
      </c>
      <c r="R2573" s="23">
        <f>IF(A2573&amp;B2573&amp;C2573="","",IF(A2573="","ERRO: falta ID do registro",IF(COUNTIF(ex_id,A2573)&gt;1,"ERRO: ID do registro duplicado",IF(NOT(ISNUMBER(H2573)),"ERRO: data realizada ausente ou inválida",IF(AND(ISNUMBER(pcmd_emissao),N(H2573)&gt;N(pcmd_emissao)),"Verificar: realizada após a emissão","OK")))))</f>
        <v/>
      </c>
      <c r="S2573" s="53" t="n"/>
    </row>
    <row r="2574">
      <c r="A2574" s="25" t="n"/>
      <c r="B2574" s="29" t="n"/>
      <c r="C2574" s="25" t="n"/>
      <c r="D2574" s="23">
        <f>IF(OR(B2574="",C2574=""),"",B2574&amp;"|"&amp;C2574)</f>
        <v/>
      </c>
      <c r="E2574" s="29" t="n"/>
      <c r="F2574" s="52" t="n"/>
      <c r="G2574" s="49" t="n"/>
      <c r="H2574" s="49" t="n"/>
      <c r="I2574" s="30">
        <f>IF(OR(D2574="",NOT(ISNUMBER(G2574))),"",D2574&amp;"|"&amp;YEAR(G2574)&amp;"-"&amp;RIGHT("0"&amp;MONTH(G2574),2)&amp;"-"&amp;RIGHT("0"&amp;DAY(G2574),2))</f>
        <v/>
      </c>
      <c r="J2574" s="52" t="n"/>
      <c r="K2574" s="25" t="n"/>
      <c r="L2574" s="29" t="n"/>
      <c r="M2574" s="25" t="n"/>
      <c r="N2574" s="25" t="n"/>
      <c r="O2574" s="23">
        <f>IF(A2574&amp;B2574&amp;C2574="","",IF(I2574="","Sem vínculo",IF(COUNTIF(oc_chave,I2574)&gt;0,"Vinculada","Previsão não encontrada")))</f>
        <v/>
      </c>
      <c r="P2574" s="39">
        <f>IF(ISNUMBER(H2574),YEAR(H2574),"")</f>
        <v/>
      </c>
      <c r="Q2574" s="23">
        <f>IF(D2574="","",IF(COUNTIF(pl_chave,D2574)&gt;0,"No plano atual","Fora do plano: histórico preservado"))</f>
        <v/>
      </c>
      <c r="R2574" s="23">
        <f>IF(A2574&amp;B2574&amp;C2574="","",IF(A2574="","ERRO: falta ID do registro",IF(COUNTIF(ex_id,A2574)&gt;1,"ERRO: ID do registro duplicado",IF(NOT(ISNUMBER(H2574)),"ERRO: data realizada ausente ou inválida",IF(AND(ISNUMBER(pcmd_emissao),N(H2574)&gt;N(pcmd_emissao)),"Verificar: realizada após a emissão","OK")))))</f>
        <v/>
      </c>
      <c r="S2574" s="53" t="n"/>
    </row>
    <row r="2575">
      <c r="A2575" s="25" t="n"/>
      <c r="B2575" s="29" t="n"/>
      <c r="C2575" s="25" t="n"/>
      <c r="D2575" s="23">
        <f>IF(OR(B2575="",C2575=""),"",B2575&amp;"|"&amp;C2575)</f>
        <v/>
      </c>
      <c r="E2575" s="29" t="n"/>
      <c r="F2575" s="52" t="n"/>
      <c r="G2575" s="49" t="n"/>
      <c r="H2575" s="49" t="n"/>
      <c r="I2575" s="30">
        <f>IF(OR(D2575="",NOT(ISNUMBER(G2575))),"",D2575&amp;"|"&amp;YEAR(G2575)&amp;"-"&amp;RIGHT("0"&amp;MONTH(G2575),2)&amp;"-"&amp;RIGHT("0"&amp;DAY(G2575),2))</f>
        <v/>
      </c>
      <c r="J2575" s="52" t="n"/>
      <c r="K2575" s="25" t="n"/>
      <c r="L2575" s="29" t="n"/>
      <c r="M2575" s="25" t="n"/>
      <c r="N2575" s="25" t="n"/>
      <c r="O2575" s="23">
        <f>IF(A2575&amp;B2575&amp;C2575="","",IF(I2575="","Sem vínculo",IF(COUNTIF(oc_chave,I2575)&gt;0,"Vinculada","Previsão não encontrada")))</f>
        <v/>
      </c>
      <c r="P2575" s="39">
        <f>IF(ISNUMBER(H2575),YEAR(H2575),"")</f>
        <v/>
      </c>
      <c r="Q2575" s="23">
        <f>IF(D2575="","",IF(COUNTIF(pl_chave,D2575)&gt;0,"No plano atual","Fora do plano: histórico preservado"))</f>
        <v/>
      </c>
      <c r="R2575" s="23">
        <f>IF(A2575&amp;B2575&amp;C2575="","",IF(A2575="","ERRO: falta ID do registro",IF(COUNTIF(ex_id,A2575)&gt;1,"ERRO: ID do registro duplicado",IF(NOT(ISNUMBER(H2575)),"ERRO: data realizada ausente ou inválida",IF(AND(ISNUMBER(pcmd_emissao),N(H2575)&gt;N(pcmd_emissao)),"Verificar: realizada após a emissão","OK")))))</f>
        <v/>
      </c>
      <c r="S2575" s="53" t="n"/>
    </row>
    <row r="2576">
      <c r="A2576" s="25" t="n"/>
      <c r="B2576" s="29" t="n"/>
      <c r="C2576" s="25" t="n"/>
      <c r="D2576" s="23">
        <f>IF(OR(B2576="",C2576=""),"",B2576&amp;"|"&amp;C2576)</f>
        <v/>
      </c>
      <c r="E2576" s="29" t="n"/>
      <c r="F2576" s="52" t="n"/>
      <c r="G2576" s="49" t="n"/>
      <c r="H2576" s="49" t="n"/>
      <c r="I2576" s="30">
        <f>IF(OR(D2576="",NOT(ISNUMBER(G2576))),"",D2576&amp;"|"&amp;YEAR(G2576)&amp;"-"&amp;RIGHT("0"&amp;MONTH(G2576),2)&amp;"-"&amp;RIGHT("0"&amp;DAY(G2576),2))</f>
        <v/>
      </c>
      <c r="J2576" s="52" t="n"/>
      <c r="K2576" s="25" t="n"/>
      <c r="L2576" s="29" t="n"/>
      <c r="M2576" s="25" t="n"/>
      <c r="N2576" s="25" t="n"/>
      <c r="O2576" s="23">
        <f>IF(A2576&amp;B2576&amp;C2576="","",IF(I2576="","Sem vínculo",IF(COUNTIF(oc_chave,I2576)&gt;0,"Vinculada","Previsão não encontrada")))</f>
        <v/>
      </c>
      <c r="P2576" s="39">
        <f>IF(ISNUMBER(H2576),YEAR(H2576),"")</f>
        <v/>
      </c>
      <c r="Q2576" s="23">
        <f>IF(D2576="","",IF(COUNTIF(pl_chave,D2576)&gt;0,"No plano atual","Fora do plano: histórico preservado"))</f>
        <v/>
      </c>
      <c r="R2576" s="23">
        <f>IF(A2576&amp;B2576&amp;C2576="","",IF(A2576="","ERRO: falta ID do registro",IF(COUNTIF(ex_id,A2576)&gt;1,"ERRO: ID do registro duplicado",IF(NOT(ISNUMBER(H2576)),"ERRO: data realizada ausente ou inválida",IF(AND(ISNUMBER(pcmd_emissao),N(H2576)&gt;N(pcmd_emissao)),"Verificar: realizada após a emissão","OK")))))</f>
        <v/>
      </c>
      <c r="S2576" s="53" t="n"/>
    </row>
    <row r="2577">
      <c r="A2577" s="25" t="n"/>
      <c r="B2577" s="29" t="n"/>
      <c r="C2577" s="25" t="n"/>
      <c r="D2577" s="23">
        <f>IF(OR(B2577="",C2577=""),"",B2577&amp;"|"&amp;C2577)</f>
        <v/>
      </c>
      <c r="E2577" s="29" t="n"/>
      <c r="F2577" s="52" t="n"/>
      <c r="G2577" s="49" t="n"/>
      <c r="H2577" s="49" t="n"/>
      <c r="I2577" s="30">
        <f>IF(OR(D2577="",NOT(ISNUMBER(G2577))),"",D2577&amp;"|"&amp;YEAR(G2577)&amp;"-"&amp;RIGHT("0"&amp;MONTH(G2577),2)&amp;"-"&amp;RIGHT("0"&amp;DAY(G2577),2))</f>
        <v/>
      </c>
      <c r="J2577" s="52" t="n"/>
      <c r="K2577" s="25" t="n"/>
      <c r="L2577" s="29" t="n"/>
      <c r="M2577" s="25" t="n"/>
      <c r="N2577" s="25" t="n"/>
      <c r="O2577" s="23">
        <f>IF(A2577&amp;B2577&amp;C2577="","",IF(I2577="","Sem vínculo",IF(COUNTIF(oc_chave,I2577)&gt;0,"Vinculada","Previsão não encontrada")))</f>
        <v/>
      </c>
      <c r="P2577" s="39">
        <f>IF(ISNUMBER(H2577),YEAR(H2577),"")</f>
        <v/>
      </c>
      <c r="Q2577" s="23">
        <f>IF(D2577="","",IF(COUNTIF(pl_chave,D2577)&gt;0,"No plano atual","Fora do plano: histórico preservado"))</f>
        <v/>
      </c>
      <c r="R2577" s="23">
        <f>IF(A2577&amp;B2577&amp;C2577="","",IF(A2577="","ERRO: falta ID do registro",IF(COUNTIF(ex_id,A2577)&gt;1,"ERRO: ID do registro duplicado",IF(NOT(ISNUMBER(H2577)),"ERRO: data realizada ausente ou inválida",IF(AND(ISNUMBER(pcmd_emissao),N(H2577)&gt;N(pcmd_emissao)),"Verificar: realizada após a emissão","OK")))))</f>
        <v/>
      </c>
      <c r="S2577" s="53" t="n"/>
    </row>
    <row r="2578">
      <c r="A2578" s="25" t="n"/>
      <c r="B2578" s="29" t="n"/>
      <c r="C2578" s="25" t="n"/>
      <c r="D2578" s="23">
        <f>IF(OR(B2578="",C2578=""),"",B2578&amp;"|"&amp;C2578)</f>
        <v/>
      </c>
      <c r="E2578" s="29" t="n"/>
      <c r="F2578" s="52" t="n"/>
      <c r="G2578" s="49" t="n"/>
      <c r="H2578" s="49" t="n"/>
      <c r="I2578" s="30">
        <f>IF(OR(D2578="",NOT(ISNUMBER(G2578))),"",D2578&amp;"|"&amp;YEAR(G2578)&amp;"-"&amp;RIGHT("0"&amp;MONTH(G2578),2)&amp;"-"&amp;RIGHT("0"&amp;DAY(G2578),2))</f>
        <v/>
      </c>
      <c r="J2578" s="52" t="n"/>
      <c r="K2578" s="25" t="n"/>
      <c r="L2578" s="29" t="n"/>
      <c r="M2578" s="25" t="n"/>
      <c r="N2578" s="25" t="n"/>
      <c r="O2578" s="23">
        <f>IF(A2578&amp;B2578&amp;C2578="","",IF(I2578="","Sem vínculo",IF(COUNTIF(oc_chave,I2578)&gt;0,"Vinculada","Previsão não encontrada")))</f>
        <v/>
      </c>
      <c r="P2578" s="39">
        <f>IF(ISNUMBER(H2578),YEAR(H2578),"")</f>
        <v/>
      </c>
      <c r="Q2578" s="23">
        <f>IF(D2578="","",IF(COUNTIF(pl_chave,D2578)&gt;0,"No plano atual","Fora do plano: histórico preservado"))</f>
        <v/>
      </c>
      <c r="R2578" s="23">
        <f>IF(A2578&amp;B2578&amp;C2578="","",IF(A2578="","ERRO: falta ID do registro",IF(COUNTIF(ex_id,A2578)&gt;1,"ERRO: ID do registro duplicado",IF(NOT(ISNUMBER(H2578)),"ERRO: data realizada ausente ou inválida",IF(AND(ISNUMBER(pcmd_emissao),N(H2578)&gt;N(pcmd_emissao)),"Verificar: realizada após a emissão","OK")))))</f>
        <v/>
      </c>
      <c r="S2578" s="53" t="n"/>
    </row>
    <row r="2579">
      <c r="A2579" s="25" t="n"/>
      <c r="B2579" s="29" t="n"/>
      <c r="C2579" s="25" t="n"/>
      <c r="D2579" s="23">
        <f>IF(OR(B2579="",C2579=""),"",B2579&amp;"|"&amp;C2579)</f>
        <v/>
      </c>
      <c r="E2579" s="29" t="n"/>
      <c r="F2579" s="52" t="n"/>
      <c r="G2579" s="49" t="n"/>
      <c r="H2579" s="49" t="n"/>
      <c r="I2579" s="30">
        <f>IF(OR(D2579="",NOT(ISNUMBER(G2579))),"",D2579&amp;"|"&amp;YEAR(G2579)&amp;"-"&amp;RIGHT("0"&amp;MONTH(G2579),2)&amp;"-"&amp;RIGHT("0"&amp;DAY(G2579),2))</f>
        <v/>
      </c>
      <c r="J2579" s="52" t="n"/>
      <c r="K2579" s="25" t="n"/>
      <c r="L2579" s="29" t="n"/>
      <c r="M2579" s="25" t="n"/>
      <c r="N2579" s="25" t="n"/>
      <c r="O2579" s="23">
        <f>IF(A2579&amp;B2579&amp;C2579="","",IF(I2579="","Sem vínculo",IF(COUNTIF(oc_chave,I2579)&gt;0,"Vinculada","Previsão não encontrada")))</f>
        <v/>
      </c>
      <c r="P2579" s="39">
        <f>IF(ISNUMBER(H2579),YEAR(H2579),"")</f>
        <v/>
      </c>
      <c r="Q2579" s="23">
        <f>IF(D2579="","",IF(COUNTIF(pl_chave,D2579)&gt;0,"No plano atual","Fora do plano: histórico preservado"))</f>
        <v/>
      </c>
      <c r="R2579" s="23">
        <f>IF(A2579&amp;B2579&amp;C2579="","",IF(A2579="","ERRO: falta ID do registro",IF(COUNTIF(ex_id,A2579)&gt;1,"ERRO: ID do registro duplicado",IF(NOT(ISNUMBER(H2579)),"ERRO: data realizada ausente ou inválida",IF(AND(ISNUMBER(pcmd_emissao),N(H2579)&gt;N(pcmd_emissao)),"Verificar: realizada após a emissão","OK")))))</f>
        <v/>
      </c>
      <c r="S2579" s="53" t="n"/>
    </row>
    <row r="2580">
      <c r="A2580" s="25" t="n"/>
      <c r="B2580" s="29" t="n"/>
      <c r="C2580" s="25" t="n"/>
      <c r="D2580" s="23">
        <f>IF(OR(B2580="",C2580=""),"",B2580&amp;"|"&amp;C2580)</f>
        <v/>
      </c>
      <c r="E2580" s="29" t="n"/>
      <c r="F2580" s="52" t="n"/>
      <c r="G2580" s="49" t="n"/>
      <c r="H2580" s="49" t="n"/>
      <c r="I2580" s="30">
        <f>IF(OR(D2580="",NOT(ISNUMBER(G2580))),"",D2580&amp;"|"&amp;YEAR(G2580)&amp;"-"&amp;RIGHT("0"&amp;MONTH(G2580),2)&amp;"-"&amp;RIGHT("0"&amp;DAY(G2580),2))</f>
        <v/>
      </c>
      <c r="J2580" s="52" t="n"/>
      <c r="K2580" s="25" t="n"/>
      <c r="L2580" s="29" t="n"/>
      <c r="M2580" s="25" t="n"/>
      <c r="N2580" s="25" t="n"/>
      <c r="O2580" s="23">
        <f>IF(A2580&amp;B2580&amp;C2580="","",IF(I2580="","Sem vínculo",IF(COUNTIF(oc_chave,I2580)&gt;0,"Vinculada","Previsão não encontrada")))</f>
        <v/>
      </c>
      <c r="P2580" s="39">
        <f>IF(ISNUMBER(H2580),YEAR(H2580),"")</f>
        <v/>
      </c>
      <c r="Q2580" s="23">
        <f>IF(D2580="","",IF(COUNTIF(pl_chave,D2580)&gt;0,"No plano atual","Fora do plano: histórico preservado"))</f>
        <v/>
      </c>
      <c r="R2580" s="23">
        <f>IF(A2580&amp;B2580&amp;C2580="","",IF(A2580="","ERRO: falta ID do registro",IF(COUNTIF(ex_id,A2580)&gt;1,"ERRO: ID do registro duplicado",IF(NOT(ISNUMBER(H2580)),"ERRO: data realizada ausente ou inválida",IF(AND(ISNUMBER(pcmd_emissao),N(H2580)&gt;N(pcmd_emissao)),"Verificar: realizada após a emissão","OK")))))</f>
        <v/>
      </c>
      <c r="S2580" s="53" t="n"/>
    </row>
    <row r="2581">
      <c r="A2581" s="25" t="n"/>
      <c r="B2581" s="29" t="n"/>
      <c r="C2581" s="25" t="n"/>
      <c r="D2581" s="23">
        <f>IF(OR(B2581="",C2581=""),"",B2581&amp;"|"&amp;C2581)</f>
        <v/>
      </c>
      <c r="E2581" s="29" t="n"/>
      <c r="F2581" s="52" t="n"/>
      <c r="G2581" s="49" t="n"/>
      <c r="H2581" s="49" t="n"/>
      <c r="I2581" s="30">
        <f>IF(OR(D2581="",NOT(ISNUMBER(G2581))),"",D2581&amp;"|"&amp;YEAR(G2581)&amp;"-"&amp;RIGHT("0"&amp;MONTH(G2581),2)&amp;"-"&amp;RIGHT("0"&amp;DAY(G2581),2))</f>
        <v/>
      </c>
      <c r="J2581" s="52" t="n"/>
      <c r="K2581" s="25" t="n"/>
      <c r="L2581" s="29" t="n"/>
      <c r="M2581" s="25" t="n"/>
      <c r="N2581" s="25" t="n"/>
      <c r="O2581" s="23">
        <f>IF(A2581&amp;B2581&amp;C2581="","",IF(I2581="","Sem vínculo",IF(COUNTIF(oc_chave,I2581)&gt;0,"Vinculada","Previsão não encontrada")))</f>
        <v/>
      </c>
      <c r="P2581" s="39">
        <f>IF(ISNUMBER(H2581),YEAR(H2581),"")</f>
        <v/>
      </c>
      <c r="Q2581" s="23">
        <f>IF(D2581="","",IF(COUNTIF(pl_chave,D2581)&gt;0,"No plano atual","Fora do plano: histórico preservado"))</f>
        <v/>
      </c>
      <c r="R2581" s="23">
        <f>IF(A2581&amp;B2581&amp;C2581="","",IF(A2581="","ERRO: falta ID do registro",IF(COUNTIF(ex_id,A2581)&gt;1,"ERRO: ID do registro duplicado",IF(NOT(ISNUMBER(H2581)),"ERRO: data realizada ausente ou inválida",IF(AND(ISNUMBER(pcmd_emissao),N(H2581)&gt;N(pcmd_emissao)),"Verificar: realizada após a emissão","OK")))))</f>
        <v/>
      </c>
      <c r="S2581" s="53" t="n"/>
    </row>
    <row r="2582">
      <c r="A2582" s="25" t="n"/>
      <c r="B2582" s="29" t="n"/>
      <c r="C2582" s="25" t="n"/>
      <c r="D2582" s="23">
        <f>IF(OR(B2582="",C2582=""),"",B2582&amp;"|"&amp;C2582)</f>
        <v/>
      </c>
      <c r="E2582" s="29" t="n"/>
      <c r="F2582" s="52" t="n"/>
      <c r="G2582" s="49" t="n"/>
      <c r="H2582" s="49" t="n"/>
      <c r="I2582" s="30">
        <f>IF(OR(D2582="",NOT(ISNUMBER(G2582))),"",D2582&amp;"|"&amp;YEAR(G2582)&amp;"-"&amp;RIGHT("0"&amp;MONTH(G2582),2)&amp;"-"&amp;RIGHT("0"&amp;DAY(G2582),2))</f>
        <v/>
      </c>
      <c r="J2582" s="52" t="n"/>
      <c r="K2582" s="25" t="n"/>
      <c r="L2582" s="29" t="n"/>
      <c r="M2582" s="25" t="n"/>
      <c r="N2582" s="25" t="n"/>
      <c r="O2582" s="23">
        <f>IF(A2582&amp;B2582&amp;C2582="","",IF(I2582="","Sem vínculo",IF(COUNTIF(oc_chave,I2582)&gt;0,"Vinculada","Previsão não encontrada")))</f>
        <v/>
      </c>
      <c r="P2582" s="39">
        <f>IF(ISNUMBER(H2582),YEAR(H2582),"")</f>
        <v/>
      </c>
      <c r="Q2582" s="23">
        <f>IF(D2582="","",IF(COUNTIF(pl_chave,D2582)&gt;0,"No plano atual","Fora do plano: histórico preservado"))</f>
        <v/>
      </c>
      <c r="R2582" s="23">
        <f>IF(A2582&amp;B2582&amp;C2582="","",IF(A2582="","ERRO: falta ID do registro",IF(COUNTIF(ex_id,A2582)&gt;1,"ERRO: ID do registro duplicado",IF(NOT(ISNUMBER(H2582)),"ERRO: data realizada ausente ou inválida",IF(AND(ISNUMBER(pcmd_emissao),N(H2582)&gt;N(pcmd_emissao)),"Verificar: realizada após a emissão","OK")))))</f>
        <v/>
      </c>
      <c r="S2582" s="53" t="n"/>
    </row>
    <row r="2583">
      <c r="A2583" s="25" t="n"/>
      <c r="B2583" s="29" t="n"/>
      <c r="C2583" s="25" t="n"/>
      <c r="D2583" s="23">
        <f>IF(OR(B2583="",C2583=""),"",B2583&amp;"|"&amp;C2583)</f>
        <v/>
      </c>
      <c r="E2583" s="29" t="n"/>
      <c r="F2583" s="52" t="n"/>
      <c r="G2583" s="49" t="n"/>
      <c r="H2583" s="49" t="n"/>
      <c r="I2583" s="30">
        <f>IF(OR(D2583="",NOT(ISNUMBER(G2583))),"",D2583&amp;"|"&amp;YEAR(G2583)&amp;"-"&amp;RIGHT("0"&amp;MONTH(G2583),2)&amp;"-"&amp;RIGHT("0"&amp;DAY(G2583),2))</f>
        <v/>
      </c>
      <c r="J2583" s="52" t="n"/>
      <c r="K2583" s="25" t="n"/>
      <c r="L2583" s="29" t="n"/>
      <c r="M2583" s="25" t="n"/>
      <c r="N2583" s="25" t="n"/>
      <c r="O2583" s="23">
        <f>IF(A2583&amp;B2583&amp;C2583="","",IF(I2583="","Sem vínculo",IF(COUNTIF(oc_chave,I2583)&gt;0,"Vinculada","Previsão não encontrada")))</f>
        <v/>
      </c>
      <c r="P2583" s="39">
        <f>IF(ISNUMBER(H2583),YEAR(H2583),"")</f>
        <v/>
      </c>
      <c r="Q2583" s="23">
        <f>IF(D2583="","",IF(COUNTIF(pl_chave,D2583)&gt;0,"No plano atual","Fora do plano: histórico preservado"))</f>
        <v/>
      </c>
      <c r="R2583" s="23">
        <f>IF(A2583&amp;B2583&amp;C2583="","",IF(A2583="","ERRO: falta ID do registro",IF(COUNTIF(ex_id,A2583)&gt;1,"ERRO: ID do registro duplicado",IF(NOT(ISNUMBER(H2583)),"ERRO: data realizada ausente ou inválida",IF(AND(ISNUMBER(pcmd_emissao),N(H2583)&gt;N(pcmd_emissao)),"Verificar: realizada após a emissão","OK")))))</f>
        <v/>
      </c>
      <c r="S2583" s="53" t="n"/>
    </row>
    <row r="2584">
      <c r="A2584" s="25" t="n"/>
      <c r="B2584" s="29" t="n"/>
      <c r="C2584" s="25" t="n"/>
      <c r="D2584" s="23">
        <f>IF(OR(B2584="",C2584=""),"",B2584&amp;"|"&amp;C2584)</f>
        <v/>
      </c>
      <c r="E2584" s="29" t="n"/>
      <c r="F2584" s="52" t="n"/>
      <c r="G2584" s="49" t="n"/>
      <c r="H2584" s="49" t="n"/>
      <c r="I2584" s="30">
        <f>IF(OR(D2584="",NOT(ISNUMBER(G2584))),"",D2584&amp;"|"&amp;YEAR(G2584)&amp;"-"&amp;RIGHT("0"&amp;MONTH(G2584),2)&amp;"-"&amp;RIGHT("0"&amp;DAY(G2584),2))</f>
        <v/>
      </c>
      <c r="J2584" s="52" t="n"/>
      <c r="K2584" s="25" t="n"/>
      <c r="L2584" s="29" t="n"/>
      <c r="M2584" s="25" t="n"/>
      <c r="N2584" s="25" t="n"/>
      <c r="O2584" s="23">
        <f>IF(A2584&amp;B2584&amp;C2584="","",IF(I2584="","Sem vínculo",IF(COUNTIF(oc_chave,I2584)&gt;0,"Vinculada","Previsão não encontrada")))</f>
        <v/>
      </c>
      <c r="P2584" s="39">
        <f>IF(ISNUMBER(H2584),YEAR(H2584),"")</f>
        <v/>
      </c>
      <c r="Q2584" s="23">
        <f>IF(D2584="","",IF(COUNTIF(pl_chave,D2584)&gt;0,"No plano atual","Fora do plano: histórico preservado"))</f>
        <v/>
      </c>
      <c r="R2584" s="23">
        <f>IF(A2584&amp;B2584&amp;C2584="","",IF(A2584="","ERRO: falta ID do registro",IF(COUNTIF(ex_id,A2584)&gt;1,"ERRO: ID do registro duplicado",IF(NOT(ISNUMBER(H2584)),"ERRO: data realizada ausente ou inválida",IF(AND(ISNUMBER(pcmd_emissao),N(H2584)&gt;N(pcmd_emissao)),"Verificar: realizada após a emissão","OK")))))</f>
        <v/>
      </c>
      <c r="S2584" s="53" t="n"/>
    </row>
    <row r="2585">
      <c r="A2585" s="25" t="n"/>
      <c r="B2585" s="29" t="n"/>
      <c r="C2585" s="25" t="n"/>
      <c r="D2585" s="23">
        <f>IF(OR(B2585="",C2585=""),"",B2585&amp;"|"&amp;C2585)</f>
        <v/>
      </c>
      <c r="E2585" s="29" t="n"/>
      <c r="F2585" s="52" t="n"/>
      <c r="G2585" s="49" t="n"/>
      <c r="H2585" s="49" t="n"/>
      <c r="I2585" s="30">
        <f>IF(OR(D2585="",NOT(ISNUMBER(G2585))),"",D2585&amp;"|"&amp;YEAR(G2585)&amp;"-"&amp;RIGHT("0"&amp;MONTH(G2585),2)&amp;"-"&amp;RIGHT("0"&amp;DAY(G2585),2))</f>
        <v/>
      </c>
      <c r="J2585" s="52" t="n"/>
      <c r="K2585" s="25" t="n"/>
      <c r="L2585" s="29" t="n"/>
      <c r="M2585" s="25" t="n"/>
      <c r="N2585" s="25" t="n"/>
      <c r="O2585" s="23">
        <f>IF(A2585&amp;B2585&amp;C2585="","",IF(I2585="","Sem vínculo",IF(COUNTIF(oc_chave,I2585)&gt;0,"Vinculada","Previsão não encontrada")))</f>
        <v/>
      </c>
      <c r="P2585" s="39">
        <f>IF(ISNUMBER(H2585),YEAR(H2585),"")</f>
        <v/>
      </c>
      <c r="Q2585" s="23">
        <f>IF(D2585="","",IF(COUNTIF(pl_chave,D2585)&gt;0,"No plano atual","Fora do plano: histórico preservado"))</f>
        <v/>
      </c>
      <c r="R2585" s="23">
        <f>IF(A2585&amp;B2585&amp;C2585="","",IF(A2585="","ERRO: falta ID do registro",IF(COUNTIF(ex_id,A2585)&gt;1,"ERRO: ID do registro duplicado",IF(NOT(ISNUMBER(H2585)),"ERRO: data realizada ausente ou inválida",IF(AND(ISNUMBER(pcmd_emissao),N(H2585)&gt;N(pcmd_emissao)),"Verificar: realizada após a emissão","OK")))))</f>
        <v/>
      </c>
      <c r="S2585" s="53" t="n"/>
    </row>
    <row r="2586">
      <c r="A2586" s="25" t="n"/>
      <c r="B2586" s="29" t="n"/>
      <c r="C2586" s="25" t="n"/>
      <c r="D2586" s="23">
        <f>IF(OR(B2586="",C2586=""),"",B2586&amp;"|"&amp;C2586)</f>
        <v/>
      </c>
      <c r="E2586" s="29" t="n"/>
      <c r="F2586" s="52" t="n"/>
      <c r="G2586" s="49" t="n"/>
      <c r="H2586" s="49" t="n"/>
      <c r="I2586" s="30">
        <f>IF(OR(D2586="",NOT(ISNUMBER(G2586))),"",D2586&amp;"|"&amp;YEAR(G2586)&amp;"-"&amp;RIGHT("0"&amp;MONTH(G2586),2)&amp;"-"&amp;RIGHT("0"&amp;DAY(G2586),2))</f>
        <v/>
      </c>
      <c r="J2586" s="52" t="n"/>
      <c r="K2586" s="25" t="n"/>
      <c r="L2586" s="29" t="n"/>
      <c r="M2586" s="25" t="n"/>
      <c r="N2586" s="25" t="n"/>
      <c r="O2586" s="23">
        <f>IF(A2586&amp;B2586&amp;C2586="","",IF(I2586="","Sem vínculo",IF(COUNTIF(oc_chave,I2586)&gt;0,"Vinculada","Previsão não encontrada")))</f>
        <v/>
      </c>
      <c r="P2586" s="39">
        <f>IF(ISNUMBER(H2586),YEAR(H2586),"")</f>
        <v/>
      </c>
      <c r="Q2586" s="23">
        <f>IF(D2586="","",IF(COUNTIF(pl_chave,D2586)&gt;0,"No plano atual","Fora do plano: histórico preservado"))</f>
        <v/>
      </c>
      <c r="R2586" s="23">
        <f>IF(A2586&amp;B2586&amp;C2586="","",IF(A2586="","ERRO: falta ID do registro",IF(COUNTIF(ex_id,A2586)&gt;1,"ERRO: ID do registro duplicado",IF(NOT(ISNUMBER(H2586)),"ERRO: data realizada ausente ou inválida",IF(AND(ISNUMBER(pcmd_emissao),N(H2586)&gt;N(pcmd_emissao)),"Verificar: realizada após a emissão","OK")))))</f>
        <v/>
      </c>
      <c r="S2586" s="53" t="n"/>
    </row>
    <row r="2587">
      <c r="A2587" s="25" t="n"/>
      <c r="B2587" s="29" t="n"/>
      <c r="C2587" s="25" t="n"/>
      <c r="D2587" s="23">
        <f>IF(OR(B2587="",C2587=""),"",B2587&amp;"|"&amp;C2587)</f>
        <v/>
      </c>
      <c r="E2587" s="29" t="n"/>
      <c r="F2587" s="52" t="n"/>
      <c r="G2587" s="49" t="n"/>
      <c r="H2587" s="49" t="n"/>
      <c r="I2587" s="30">
        <f>IF(OR(D2587="",NOT(ISNUMBER(G2587))),"",D2587&amp;"|"&amp;YEAR(G2587)&amp;"-"&amp;RIGHT("0"&amp;MONTH(G2587),2)&amp;"-"&amp;RIGHT("0"&amp;DAY(G2587),2))</f>
        <v/>
      </c>
      <c r="J2587" s="52" t="n"/>
      <c r="K2587" s="25" t="n"/>
      <c r="L2587" s="29" t="n"/>
      <c r="M2587" s="25" t="n"/>
      <c r="N2587" s="25" t="n"/>
      <c r="O2587" s="23">
        <f>IF(A2587&amp;B2587&amp;C2587="","",IF(I2587="","Sem vínculo",IF(COUNTIF(oc_chave,I2587)&gt;0,"Vinculada","Previsão não encontrada")))</f>
        <v/>
      </c>
      <c r="P2587" s="39">
        <f>IF(ISNUMBER(H2587),YEAR(H2587),"")</f>
        <v/>
      </c>
      <c r="Q2587" s="23">
        <f>IF(D2587="","",IF(COUNTIF(pl_chave,D2587)&gt;0,"No plano atual","Fora do plano: histórico preservado"))</f>
        <v/>
      </c>
      <c r="R2587" s="23">
        <f>IF(A2587&amp;B2587&amp;C2587="","",IF(A2587="","ERRO: falta ID do registro",IF(COUNTIF(ex_id,A2587)&gt;1,"ERRO: ID do registro duplicado",IF(NOT(ISNUMBER(H2587)),"ERRO: data realizada ausente ou inválida",IF(AND(ISNUMBER(pcmd_emissao),N(H2587)&gt;N(pcmd_emissao)),"Verificar: realizada após a emissão","OK")))))</f>
        <v/>
      </c>
      <c r="S2587" s="53" t="n"/>
    </row>
    <row r="2588">
      <c r="A2588" s="25" t="n"/>
      <c r="B2588" s="29" t="n"/>
      <c r="C2588" s="25" t="n"/>
      <c r="D2588" s="23">
        <f>IF(OR(B2588="",C2588=""),"",B2588&amp;"|"&amp;C2588)</f>
        <v/>
      </c>
      <c r="E2588" s="29" t="n"/>
      <c r="F2588" s="52" t="n"/>
      <c r="G2588" s="49" t="n"/>
      <c r="H2588" s="49" t="n"/>
      <c r="I2588" s="30">
        <f>IF(OR(D2588="",NOT(ISNUMBER(G2588))),"",D2588&amp;"|"&amp;YEAR(G2588)&amp;"-"&amp;RIGHT("0"&amp;MONTH(G2588),2)&amp;"-"&amp;RIGHT("0"&amp;DAY(G2588),2))</f>
        <v/>
      </c>
      <c r="J2588" s="52" t="n"/>
      <c r="K2588" s="25" t="n"/>
      <c r="L2588" s="29" t="n"/>
      <c r="M2588" s="25" t="n"/>
      <c r="N2588" s="25" t="n"/>
      <c r="O2588" s="23">
        <f>IF(A2588&amp;B2588&amp;C2588="","",IF(I2588="","Sem vínculo",IF(COUNTIF(oc_chave,I2588)&gt;0,"Vinculada","Previsão não encontrada")))</f>
        <v/>
      </c>
      <c r="P2588" s="39">
        <f>IF(ISNUMBER(H2588),YEAR(H2588),"")</f>
        <v/>
      </c>
      <c r="Q2588" s="23">
        <f>IF(D2588="","",IF(COUNTIF(pl_chave,D2588)&gt;0,"No plano atual","Fora do plano: histórico preservado"))</f>
        <v/>
      </c>
      <c r="R2588" s="23">
        <f>IF(A2588&amp;B2588&amp;C2588="","",IF(A2588="","ERRO: falta ID do registro",IF(COUNTIF(ex_id,A2588)&gt;1,"ERRO: ID do registro duplicado",IF(NOT(ISNUMBER(H2588)),"ERRO: data realizada ausente ou inválida",IF(AND(ISNUMBER(pcmd_emissao),N(H2588)&gt;N(pcmd_emissao)),"Verificar: realizada após a emissão","OK")))))</f>
        <v/>
      </c>
      <c r="S2588" s="53" t="n"/>
    </row>
    <row r="2589">
      <c r="A2589" s="25" t="n"/>
      <c r="B2589" s="29" t="n"/>
      <c r="C2589" s="25" t="n"/>
      <c r="D2589" s="23">
        <f>IF(OR(B2589="",C2589=""),"",B2589&amp;"|"&amp;C2589)</f>
        <v/>
      </c>
      <c r="E2589" s="29" t="n"/>
      <c r="F2589" s="52" t="n"/>
      <c r="G2589" s="49" t="n"/>
      <c r="H2589" s="49" t="n"/>
      <c r="I2589" s="30">
        <f>IF(OR(D2589="",NOT(ISNUMBER(G2589))),"",D2589&amp;"|"&amp;YEAR(G2589)&amp;"-"&amp;RIGHT("0"&amp;MONTH(G2589),2)&amp;"-"&amp;RIGHT("0"&amp;DAY(G2589),2))</f>
        <v/>
      </c>
      <c r="J2589" s="52" t="n"/>
      <c r="K2589" s="25" t="n"/>
      <c r="L2589" s="29" t="n"/>
      <c r="M2589" s="25" t="n"/>
      <c r="N2589" s="25" t="n"/>
      <c r="O2589" s="23">
        <f>IF(A2589&amp;B2589&amp;C2589="","",IF(I2589="","Sem vínculo",IF(COUNTIF(oc_chave,I2589)&gt;0,"Vinculada","Previsão não encontrada")))</f>
        <v/>
      </c>
      <c r="P2589" s="39">
        <f>IF(ISNUMBER(H2589),YEAR(H2589),"")</f>
        <v/>
      </c>
      <c r="Q2589" s="23">
        <f>IF(D2589="","",IF(COUNTIF(pl_chave,D2589)&gt;0,"No plano atual","Fora do plano: histórico preservado"))</f>
        <v/>
      </c>
      <c r="R2589" s="23">
        <f>IF(A2589&amp;B2589&amp;C2589="","",IF(A2589="","ERRO: falta ID do registro",IF(COUNTIF(ex_id,A2589)&gt;1,"ERRO: ID do registro duplicado",IF(NOT(ISNUMBER(H2589)),"ERRO: data realizada ausente ou inválida",IF(AND(ISNUMBER(pcmd_emissao),N(H2589)&gt;N(pcmd_emissao)),"Verificar: realizada após a emissão","OK")))))</f>
        <v/>
      </c>
      <c r="S2589" s="53" t="n"/>
    </row>
    <row r="2590">
      <c r="A2590" s="25" t="n"/>
      <c r="B2590" s="29" t="n"/>
      <c r="C2590" s="25" t="n"/>
      <c r="D2590" s="23">
        <f>IF(OR(B2590="",C2590=""),"",B2590&amp;"|"&amp;C2590)</f>
        <v/>
      </c>
      <c r="E2590" s="29" t="n"/>
      <c r="F2590" s="52" t="n"/>
      <c r="G2590" s="49" t="n"/>
      <c r="H2590" s="49" t="n"/>
      <c r="I2590" s="30">
        <f>IF(OR(D2590="",NOT(ISNUMBER(G2590))),"",D2590&amp;"|"&amp;YEAR(G2590)&amp;"-"&amp;RIGHT("0"&amp;MONTH(G2590),2)&amp;"-"&amp;RIGHT("0"&amp;DAY(G2590),2))</f>
        <v/>
      </c>
      <c r="J2590" s="52" t="n"/>
      <c r="K2590" s="25" t="n"/>
      <c r="L2590" s="29" t="n"/>
      <c r="M2590" s="25" t="n"/>
      <c r="N2590" s="25" t="n"/>
      <c r="O2590" s="23">
        <f>IF(A2590&amp;B2590&amp;C2590="","",IF(I2590="","Sem vínculo",IF(COUNTIF(oc_chave,I2590)&gt;0,"Vinculada","Previsão não encontrada")))</f>
        <v/>
      </c>
      <c r="P2590" s="39">
        <f>IF(ISNUMBER(H2590),YEAR(H2590),"")</f>
        <v/>
      </c>
      <c r="Q2590" s="23">
        <f>IF(D2590="","",IF(COUNTIF(pl_chave,D2590)&gt;0,"No plano atual","Fora do plano: histórico preservado"))</f>
        <v/>
      </c>
      <c r="R2590" s="23">
        <f>IF(A2590&amp;B2590&amp;C2590="","",IF(A2590="","ERRO: falta ID do registro",IF(COUNTIF(ex_id,A2590)&gt;1,"ERRO: ID do registro duplicado",IF(NOT(ISNUMBER(H2590)),"ERRO: data realizada ausente ou inválida",IF(AND(ISNUMBER(pcmd_emissao),N(H2590)&gt;N(pcmd_emissao)),"Verificar: realizada após a emissão","OK")))))</f>
        <v/>
      </c>
      <c r="S2590" s="53" t="n"/>
    </row>
    <row r="2591">
      <c r="A2591" s="25" t="n"/>
      <c r="B2591" s="29" t="n"/>
      <c r="C2591" s="25" t="n"/>
      <c r="D2591" s="23">
        <f>IF(OR(B2591="",C2591=""),"",B2591&amp;"|"&amp;C2591)</f>
        <v/>
      </c>
      <c r="E2591" s="29" t="n"/>
      <c r="F2591" s="52" t="n"/>
      <c r="G2591" s="49" t="n"/>
      <c r="H2591" s="49" t="n"/>
      <c r="I2591" s="30">
        <f>IF(OR(D2591="",NOT(ISNUMBER(G2591))),"",D2591&amp;"|"&amp;YEAR(G2591)&amp;"-"&amp;RIGHT("0"&amp;MONTH(G2591),2)&amp;"-"&amp;RIGHT("0"&amp;DAY(G2591),2))</f>
        <v/>
      </c>
      <c r="J2591" s="52" t="n"/>
      <c r="K2591" s="25" t="n"/>
      <c r="L2591" s="29" t="n"/>
      <c r="M2591" s="25" t="n"/>
      <c r="N2591" s="25" t="n"/>
      <c r="O2591" s="23">
        <f>IF(A2591&amp;B2591&amp;C2591="","",IF(I2591="","Sem vínculo",IF(COUNTIF(oc_chave,I2591)&gt;0,"Vinculada","Previsão não encontrada")))</f>
        <v/>
      </c>
      <c r="P2591" s="39">
        <f>IF(ISNUMBER(H2591),YEAR(H2591),"")</f>
        <v/>
      </c>
      <c r="Q2591" s="23">
        <f>IF(D2591="","",IF(COUNTIF(pl_chave,D2591)&gt;0,"No plano atual","Fora do plano: histórico preservado"))</f>
        <v/>
      </c>
      <c r="R2591" s="23">
        <f>IF(A2591&amp;B2591&amp;C2591="","",IF(A2591="","ERRO: falta ID do registro",IF(COUNTIF(ex_id,A2591)&gt;1,"ERRO: ID do registro duplicado",IF(NOT(ISNUMBER(H2591)),"ERRO: data realizada ausente ou inválida",IF(AND(ISNUMBER(pcmd_emissao),N(H2591)&gt;N(pcmd_emissao)),"Verificar: realizada após a emissão","OK")))))</f>
        <v/>
      </c>
      <c r="S2591" s="53" t="n"/>
    </row>
    <row r="2592">
      <c r="A2592" s="25" t="n"/>
      <c r="B2592" s="29" t="n"/>
      <c r="C2592" s="25" t="n"/>
      <c r="D2592" s="23">
        <f>IF(OR(B2592="",C2592=""),"",B2592&amp;"|"&amp;C2592)</f>
        <v/>
      </c>
      <c r="E2592" s="29" t="n"/>
      <c r="F2592" s="52" t="n"/>
      <c r="G2592" s="49" t="n"/>
      <c r="H2592" s="49" t="n"/>
      <c r="I2592" s="30">
        <f>IF(OR(D2592="",NOT(ISNUMBER(G2592))),"",D2592&amp;"|"&amp;YEAR(G2592)&amp;"-"&amp;RIGHT("0"&amp;MONTH(G2592),2)&amp;"-"&amp;RIGHT("0"&amp;DAY(G2592),2))</f>
        <v/>
      </c>
      <c r="J2592" s="52" t="n"/>
      <c r="K2592" s="25" t="n"/>
      <c r="L2592" s="29" t="n"/>
      <c r="M2592" s="25" t="n"/>
      <c r="N2592" s="25" t="n"/>
      <c r="O2592" s="23">
        <f>IF(A2592&amp;B2592&amp;C2592="","",IF(I2592="","Sem vínculo",IF(COUNTIF(oc_chave,I2592)&gt;0,"Vinculada","Previsão não encontrada")))</f>
        <v/>
      </c>
      <c r="P2592" s="39">
        <f>IF(ISNUMBER(H2592),YEAR(H2592),"")</f>
        <v/>
      </c>
      <c r="Q2592" s="23">
        <f>IF(D2592="","",IF(COUNTIF(pl_chave,D2592)&gt;0,"No plano atual","Fora do plano: histórico preservado"))</f>
        <v/>
      </c>
      <c r="R2592" s="23">
        <f>IF(A2592&amp;B2592&amp;C2592="","",IF(A2592="","ERRO: falta ID do registro",IF(COUNTIF(ex_id,A2592)&gt;1,"ERRO: ID do registro duplicado",IF(NOT(ISNUMBER(H2592)),"ERRO: data realizada ausente ou inválida",IF(AND(ISNUMBER(pcmd_emissao),N(H2592)&gt;N(pcmd_emissao)),"Verificar: realizada após a emissão","OK")))))</f>
        <v/>
      </c>
      <c r="S2592" s="53" t="n"/>
    </row>
    <row r="2593">
      <c r="A2593" s="25" t="n"/>
      <c r="B2593" s="29" t="n"/>
      <c r="C2593" s="25" t="n"/>
      <c r="D2593" s="23">
        <f>IF(OR(B2593="",C2593=""),"",B2593&amp;"|"&amp;C2593)</f>
        <v/>
      </c>
      <c r="E2593" s="29" t="n"/>
      <c r="F2593" s="52" t="n"/>
      <c r="G2593" s="49" t="n"/>
      <c r="H2593" s="49" t="n"/>
      <c r="I2593" s="30">
        <f>IF(OR(D2593="",NOT(ISNUMBER(G2593))),"",D2593&amp;"|"&amp;YEAR(G2593)&amp;"-"&amp;RIGHT("0"&amp;MONTH(G2593),2)&amp;"-"&amp;RIGHT("0"&amp;DAY(G2593),2))</f>
        <v/>
      </c>
      <c r="J2593" s="52" t="n"/>
      <c r="K2593" s="25" t="n"/>
      <c r="L2593" s="29" t="n"/>
      <c r="M2593" s="25" t="n"/>
      <c r="N2593" s="25" t="n"/>
      <c r="O2593" s="23">
        <f>IF(A2593&amp;B2593&amp;C2593="","",IF(I2593="","Sem vínculo",IF(COUNTIF(oc_chave,I2593)&gt;0,"Vinculada","Previsão não encontrada")))</f>
        <v/>
      </c>
      <c r="P2593" s="39">
        <f>IF(ISNUMBER(H2593),YEAR(H2593),"")</f>
        <v/>
      </c>
      <c r="Q2593" s="23">
        <f>IF(D2593="","",IF(COUNTIF(pl_chave,D2593)&gt;0,"No plano atual","Fora do plano: histórico preservado"))</f>
        <v/>
      </c>
      <c r="R2593" s="23">
        <f>IF(A2593&amp;B2593&amp;C2593="","",IF(A2593="","ERRO: falta ID do registro",IF(COUNTIF(ex_id,A2593)&gt;1,"ERRO: ID do registro duplicado",IF(NOT(ISNUMBER(H2593)),"ERRO: data realizada ausente ou inválida",IF(AND(ISNUMBER(pcmd_emissao),N(H2593)&gt;N(pcmd_emissao)),"Verificar: realizada após a emissão","OK")))))</f>
        <v/>
      </c>
      <c r="S2593" s="53" t="n"/>
    </row>
    <row r="2594">
      <c r="A2594" s="25" t="n"/>
      <c r="B2594" s="29" t="n"/>
      <c r="C2594" s="25" t="n"/>
      <c r="D2594" s="23">
        <f>IF(OR(B2594="",C2594=""),"",B2594&amp;"|"&amp;C2594)</f>
        <v/>
      </c>
      <c r="E2594" s="29" t="n"/>
      <c r="F2594" s="52" t="n"/>
      <c r="G2594" s="49" t="n"/>
      <c r="H2594" s="49" t="n"/>
      <c r="I2594" s="30">
        <f>IF(OR(D2594="",NOT(ISNUMBER(G2594))),"",D2594&amp;"|"&amp;YEAR(G2594)&amp;"-"&amp;RIGHT("0"&amp;MONTH(G2594),2)&amp;"-"&amp;RIGHT("0"&amp;DAY(G2594),2))</f>
        <v/>
      </c>
      <c r="J2594" s="52" t="n"/>
      <c r="K2594" s="25" t="n"/>
      <c r="L2594" s="29" t="n"/>
      <c r="M2594" s="25" t="n"/>
      <c r="N2594" s="25" t="n"/>
      <c r="O2594" s="23">
        <f>IF(A2594&amp;B2594&amp;C2594="","",IF(I2594="","Sem vínculo",IF(COUNTIF(oc_chave,I2594)&gt;0,"Vinculada","Previsão não encontrada")))</f>
        <v/>
      </c>
      <c r="P2594" s="39">
        <f>IF(ISNUMBER(H2594),YEAR(H2594),"")</f>
        <v/>
      </c>
      <c r="Q2594" s="23">
        <f>IF(D2594="","",IF(COUNTIF(pl_chave,D2594)&gt;0,"No plano atual","Fora do plano: histórico preservado"))</f>
        <v/>
      </c>
      <c r="R2594" s="23">
        <f>IF(A2594&amp;B2594&amp;C2594="","",IF(A2594="","ERRO: falta ID do registro",IF(COUNTIF(ex_id,A2594)&gt;1,"ERRO: ID do registro duplicado",IF(NOT(ISNUMBER(H2594)),"ERRO: data realizada ausente ou inválida",IF(AND(ISNUMBER(pcmd_emissao),N(H2594)&gt;N(pcmd_emissao)),"Verificar: realizada após a emissão","OK")))))</f>
        <v/>
      </c>
      <c r="S2594" s="53" t="n"/>
    </row>
    <row r="2595">
      <c r="A2595" s="25" t="n"/>
      <c r="B2595" s="29" t="n"/>
      <c r="C2595" s="25" t="n"/>
      <c r="D2595" s="23">
        <f>IF(OR(B2595="",C2595=""),"",B2595&amp;"|"&amp;C2595)</f>
        <v/>
      </c>
      <c r="E2595" s="29" t="n"/>
      <c r="F2595" s="52" t="n"/>
      <c r="G2595" s="49" t="n"/>
      <c r="H2595" s="49" t="n"/>
      <c r="I2595" s="30">
        <f>IF(OR(D2595="",NOT(ISNUMBER(G2595))),"",D2595&amp;"|"&amp;YEAR(G2595)&amp;"-"&amp;RIGHT("0"&amp;MONTH(G2595),2)&amp;"-"&amp;RIGHT("0"&amp;DAY(G2595),2))</f>
        <v/>
      </c>
      <c r="J2595" s="52" t="n"/>
      <c r="K2595" s="25" t="n"/>
      <c r="L2595" s="29" t="n"/>
      <c r="M2595" s="25" t="n"/>
      <c r="N2595" s="25" t="n"/>
      <c r="O2595" s="23">
        <f>IF(A2595&amp;B2595&amp;C2595="","",IF(I2595="","Sem vínculo",IF(COUNTIF(oc_chave,I2595)&gt;0,"Vinculada","Previsão não encontrada")))</f>
        <v/>
      </c>
      <c r="P2595" s="39">
        <f>IF(ISNUMBER(H2595),YEAR(H2595),"")</f>
        <v/>
      </c>
      <c r="Q2595" s="23">
        <f>IF(D2595="","",IF(COUNTIF(pl_chave,D2595)&gt;0,"No plano atual","Fora do plano: histórico preservado"))</f>
        <v/>
      </c>
      <c r="R2595" s="23">
        <f>IF(A2595&amp;B2595&amp;C2595="","",IF(A2595="","ERRO: falta ID do registro",IF(COUNTIF(ex_id,A2595)&gt;1,"ERRO: ID do registro duplicado",IF(NOT(ISNUMBER(H2595)),"ERRO: data realizada ausente ou inválida",IF(AND(ISNUMBER(pcmd_emissao),N(H2595)&gt;N(pcmd_emissao)),"Verificar: realizada após a emissão","OK")))))</f>
        <v/>
      </c>
      <c r="S2595" s="53" t="n"/>
    </row>
    <row r="2596">
      <c r="A2596" s="25" t="n"/>
      <c r="B2596" s="29" t="n"/>
      <c r="C2596" s="25" t="n"/>
      <c r="D2596" s="23">
        <f>IF(OR(B2596="",C2596=""),"",B2596&amp;"|"&amp;C2596)</f>
        <v/>
      </c>
      <c r="E2596" s="29" t="n"/>
      <c r="F2596" s="52" t="n"/>
      <c r="G2596" s="49" t="n"/>
      <c r="H2596" s="49" t="n"/>
      <c r="I2596" s="30">
        <f>IF(OR(D2596="",NOT(ISNUMBER(G2596))),"",D2596&amp;"|"&amp;YEAR(G2596)&amp;"-"&amp;RIGHT("0"&amp;MONTH(G2596),2)&amp;"-"&amp;RIGHT("0"&amp;DAY(G2596),2))</f>
        <v/>
      </c>
      <c r="J2596" s="52" t="n"/>
      <c r="K2596" s="25" t="n"/>
      <c r="L2596" s="29" t="n"/>
      <c r="M2596" s="25" t="n"/>
      <c r="N2596" s="25" t="n"/>
      <c r="O2596" s="23">
        <f>IF(A2596&amp;B2596&amp;C2596="","",IF(I2596="","Sem vínculo",IF(COUNTIF(oc_chave,I2596)&gt;0,"Vinculada","Previsão não encontrada")))</f>
        <v/>
      </c>
      <c r="P2596" s="39">
        <f>IF(ISNUMBER(H2596),YEAR(H2596),"")</f>
        <v/>
      </c>
      <c r="Q2596" s="23">
        <f>IF(D2596="","",IF(COUNTIF(pl_chave,D2596)&gt;0,"No plano atual","Fora do plano: histórico preservado"))</f>
        <v/>
      </c>
      <c r="R2596" s="23">
        <f>IF(A2596&amp;B2596&amp;C2596="","",IF(A2596="","ERRO: falta ID do registro",IF(COUNTIF(ex_id,A2596)&gt;1,"ERRO: ID do registro duplicado",IF(NOT(ISNUMBER(H2596)),"ERRO: data realizada ausente ou inválida",IF(AND(ISNUMBER(pcmd_emissao),N(H2596)&gt;N(pcmd_emissao)),"Verificar: realizada após a emissão","OK")))))</f>
        <v/>
      </c>
      <c r="S2596" s="53" t="n"/>
    </row>
    <row r="2597">
      <c r="A2597" s="25" t="n"/>
      <c r="B2597" s="29" t="n"/>
      <c r="C2597" s="25" t="n"/>
      <c r="D2597" s="23">
        <f>IF(OR(B2597="",C2597=""),"",B2597&amp;"|"&amp;C2597)</f>
        <v/>
      </c>
      <c r="E2597" s="29" t="n"/>
      <c r="F2597" s="52" t="n"/>
      <c r="G2597" s="49" t="n"/>
      <c r="H2597" s="49" t="n"/>
      <c r="I2597" s="30">
        <f>IF(OR(D2597="",NOT(ISNUMBER(G2597))),"",D2597&amp;"|"&amp;YEAR(G2597)&amp;"-"&amp;RIGHT("0"&amp;MONTH(G2597),2)&amp;"-"&amp;RIGHT("0"&amp;DAY(G2597),2))</f>
        <v/>
      </c>
      <c r="J2597" s="52" t="n"/>
      <c r="K2597" s="25" t="n"/>
      <c r="L2597" s="29" t="n"/>
      <c r="M2597" s="25" t="n"/>
      <c r="N2597" s="25" t="n"/>
      <c r="O2597" s="23">
        <f>IF(A2597&amp;B2597&amp;C2597="","",IF(I2597="","Sem vínculo",IF(COUNTIF(oc_chave,I2597)&gt;0,"Vinculada","Previsão não encontrada")))</f>
        <v/>
      </c>
      <c r="P2597" s="39">
        <f>IF(ISNUMBER(H2597),YEAR(H2597),"")</f>
        <v/>
      </c>
      <c r="Q2597" s="23">
        <f>IF(D2597="","",IF(COUNTIF(pl_chave,D2597)&gt;0,"No plano atual","Fora do plano: histórico preservado"))</f>
        <v/>
      </c>
      <c r="R2597" s="23">
        <f>IF(A2597&amp;B2597&amp;C2597="","",IF(A2597="","ERRO: falta ID do registro",IF(COUNTIF(ex_id,A2597)&gt;1,"ERRO: ID do registro duplicado",IF(NOT(ISNUMBER(H2597)),"ERRO: data realizada ausente ou inválida",IF(AND(ISNUMBER(pcmd_emissao),N(H2597)&gt;N(pcmd_emissao)),"Verificar: realizada após a emissão","OK")))))</f>
        <v/>
      </c>
      <c r="S2597" s="53" t="n"/>
    </row>
    <row r="2598">
      <c r="A2598" s="25" t="n"/>
      <c r="B2598" s="29" t="n"/>
      <c r="C2598" s="25" t="n"/>
      <c r="D2598" s="23">
        <f>IF(OR(B2598="",C2598=""),"",B2598&amp;"|"&amp;C2598)</f>
        <v/>
      </c>
      <c r="E2598" s="29" t="n"/>
      <c r="F2598" s="52" t="n"/>
      <c r="G2598" s="49" t="n"/>
      <c r="H2598" s="49" t="n"/>
      <c r="I2598" s="30">
        <f>IF(OR(D2598="",NOT(ISNUMBER(G2598))),"",D2598&amp;"|"&amp;YEAR(G2598)&amp;"-"&amp;RIGHT("0"&amp;MONTH(G2598),2)&amp;"-"&amp;RIGHT("0"&amp;DAY(G2598),2))</f>
        <v/>
      </c>
      <c r="J2598" s="52" t="n"/>
      <c r="K2598" s="25" t="n"/>
      <c r="L2598" s="29" t="n"/>
      <c r="M2598" s="25" t="n"/>
      <c r="N2598" s="25" t="n"/>
      <c r="O2598" s="23">
        <f>IF(A2598&amp;B2598&amp;C2598="","",IF(I2598="","Sem vínculo",IF(COUNTIF(oc_chave,I2598)&gt;0,"Vinculada","Previsão não encontrada")))</f>
        <v/>
      </c>
      <c r="P2598" s="39">
        <f>IF(ISNUMBER(H2598),YEAR(H2598),"")</f>
        <v/>
      </c>
      <c r="Q2598" s="23">
        <f>IF(D2598="","",IF(COUNTIF(pl_chave,D2598)&gt;0,"No plano atual","Fora do plano: histórico preservado"))</f>
        <v/>
      </c>
      <c r="R2598" s="23">
        <f>IF(A2598&amp;B2598&amp;C2598="","",IF(A2598="","ERRO: falta ID do registro",IF(COUNTIF(ex_id,A2598)&gt;1,"ERRO: ID do registro duplicado",IF(NOT(ISNUMBER(H2598)),"ERRO: data realizada ausente ou inválida",IF(AND(ISNUMBER(pcmd_emissao),N(H2598)&gt;N(pcmd_emissao)),"Verificar: realizada após a emissão","OK")))))</f>
        <v/>
      </c>
      <c r="S2598" s="53" t="n"/>
    </row>
    <row r="2599">
      <c r="A2599" s="25" t="n"/>
      <c r="B2599" s="29" t="n"/>
      <c r="C2599" s="25" t="n"/>
      <c r="D2599" s="23">
        <f>IF(OR(B2599="",C2599=""),"",B2599&amp;"|"&amp;C2599)</f>
        <v/>
      </c>
      <c r="E2599" s="29" t="n"/>
      <c r="F2599" s="52" t="n"/>
      <c r="G2599" s="49" t="n"/>
      <c r="H2599" s="49" t="n"/>
      <c r="I2599" s="30">
        <f>IF(OR(D2599="",NOT(ISNUMBER(G2599))),"",D2599&amp;"|"&amp;YEAR(G2599)&amp;"-"&amp;RIGHT("0"&amp;MONTH(G2599),2)&amp;"-"&amp;RIGHT("0"&amp;DAY(G2599),2))</f>
        <v/>
      </c>
      <c r="J2599" s="52" t="n"/>
      <c r="K2599" s="25" t="n"/>
      <c r="L2599" s="29" t="n"/>
      <c r="M2599" s="25" t="n"/>
      <c r="N2599" s="25" t="n"/>
      <c r="O2599" s="23">
        <f>IF(A2599&amp;B2599&amp;C2599="","",IF(I2599="","Sem vínculo",IF(COUNTIF(oc_chave,I2599)&gt;0,"Vinculada","Previsão não encontrada")))</f>
        <v/>
      </c>
      <c r="P2599" s="39">
        <f>IF(ISNUMBER(H2599),YEAR(H2599),"")</f>
        <v/>
      </c>
      <c r="Q2599" s="23">
        <f>IF(D2599="","",IF(COUNTIF(pl_chave,D2599)&gt;0,"No plano atual","Fora do plano: histórico preservado"))</f>
        <v/>
      </c>
      <c r="R2599" s="23">
        <f>IF(A2599&amp;B2599&amp;C2599="","",IF(A2599="","ERRO: falta ID do registro",IF(COUNTIF(ex_id,A2599)&gt;1,"ERRO: ID do registro duplicado",IF(NOT(ISNUMBER(H2599)),"ERRO: data realizada ausente ou inválida",IF(AND(ISNUMBER(pcmd_emissao),N(H2599)&gt;N(pcmd_emissao)),"Verificar: realizada após a emissão","OK")))))</f>
        <v/>
      </c>
      <c r="S2599" s="53" t="n"/>
    </row>
    <row r="2600">
      <c r="A2600" s="25" t="n"/>
      <c r="B2600" s="29" t="n"/>
      <c r="C2600" s="25" t="n"/>
      <c r="D2600" s="23">
        <f>IF(OR(B2600="",C2600=""),"",B2600&amp;"|"&amp;C2600)</f>
        <v/>
      </c>
      <c r="E2600" s="29" t="n"/>
      <c r="F2600" s="52" t="n"/>
      <c r="G2600" s="49" t="n"/>
      <c r="H2600" s="49" t="n"/>
      <c r="I2600" s="30">
        <f>IF(OR(D2600="",NOT(ISNUMBER(G2600))),"",D2600&amp;"|"&amp;YEAR(G2600)&amp;"-"&amp;RIGHT("0"&amp;MONTH(G2600),2)&amp;"-"&amp;RIGHT("0"&amp;DAY(G2600),2))</f>
        <v/>
      </c>
      <c r="J2600" s="52" t="n"/>
      <c r="K2600" s="25" t="n"/>
      <c r="L2600" s="29" t="n"/>
      <c r="M2600" s="25" t="n"/>
      <c r="N2600" s="25" t="n"/>
      <c r="O2600" s="23">
        <f>IF(A2600&amp;B2600&amp;C2600="","",IF(I2600="","Sem vínculo",IF(COUNTIF(oc_chave,I2600)&gt;0,"Vinculada","Previsão não encontrada")))</f>
        <v/>
      </c>
      <c r="P2600" s="39">
        <f>IF(ISNUMBER(H2600),YEAR(H2600),"")</f>
        <v/>
      </c>
      <c r="Q2600" s="23">
        <f>IF(D2600="","",IF(COUNTIF(pl_chave,D2600)&gt;0,"No plano atual","Fora do plano: histórico preservado"))</f>
        <v/>
      </c>
      <c r="R2600" s="23">
        <f>IF(A2600&amp;B2600&amp;C2600="","",IF(A2600="","ERRO: falta ID do registro",IF(COUNTIF(ex_id,A2600)&gt;1,"ERRO: ID do registro duplicado",IF(NOT(ISNUMBER(H2600)),"ERRO: data realizada ausente ou inválida",IF(AND(ISNUMBER(pcmd_emissao),N(H2600)&gt;N(pcmd_emissao)),"Verificar: realizada após a emissão","OK")))))</f>
        <v/>
      </c>
      <c r="S2600" s="53" t="n"/>
    </row>
    <row r="2601">
      <c r="A2601" s="25" t="n"/>
      <c r="B2601" s="29" t="n"/>
      <c r="C2601" s="25" t="n"/>
      <c r="D2601" s="23">
        <f>IF(OR(B2601="",C2601=""),"",B2601&amp;"|"&amp;C2601)</f>
        <v/>
      </c>
      <c r="E2601" s="29" t="n"/>
      <c r="F2601" s="52" t="n"/>
      <c r="G2601" s="49" t="n"/>
      <c r="H2601" s="49" t="n"/>
      <c r="I2601" s="30">
        <f>IF(OR(D2601="",NOT(ISNUMBER(G2601))),"",D2601&amp;"|"&amp;YEAR(G2601)&amp;"-"&amp;RIGHT("0"&amp;MONTH(G2601),2)&amp;"-"&amp;RIGHT("0"&amp;DAY(G2601),2))</f>
        <v/>
      </c>
      <c r="J2601" s="52" t="n"/>
      <c r="K2601" s="25" t="n"/>
      <c r="L2601" s="29" t="n"/>
      <c r="M2601" s="25" t="n"/>
      <c r="N2601" s="25" t="n"/>
      <c r="O2601" s="23">
        <f>IF(A2601&amp;B2601&amp;C2601="","",IF(I2601="","Sem vínculo",IF(COUNTIF(oc_chave,I2601)&gt;0,"Vinculada","Previsão não encontrada")))</f>
        <v/>
      </c>
      <c r="P2601" s="39">
        <f>IF(ISNUMBER(H2601),YEAR(H2601),"")</f>
        <v/>
      </c>
      <c r="Q2601" s="23">
        <f>IF(D2601="","",IF(COUNTIF(pl_chave,D2601)&gt;0,"No plano atual","Fora do plano: histórico preservado"))</f>
        <v/>
      </c>
      <c r="R2601" s="23">
        <f>IF(A2601&amp;B2601&amp;C2601="","",IF(A2601="","ERRO: falta ID do registro",IF(COUNTIF(ex_id,A2601)&gt;1,"ERRO: ID do registro duplicado",IF(NOT(ISNUMBER(H2601)),"ERRO: data realizada ausente ou inválida",IF(AND(ISNUMBER(pcmd_emissao),N(H2601)&gt;N(pcmd_emissao)),"Verificar: realizada após a emissão","OK")))))</f>
        <v/>
      </c>
      <c r="S2601" s="53" t="n"/>
    </row>
    <row r="2602">
      <c r="A2602" s="25" t="n"/>
      <c r="B2602" s="29" t="n"/>
      <c r="C2602" s="25" t="n"/>
      <c r="D2602" s="23">
        <f>IF(OR(B2602="",C2602=""),"",B2602&amp;"|"&amp;C2602)</f>
        <v/>
      </c>
      <c r="E2602" s="29" t="n"/>
      <c r="F2602" s="52" t="n"/>
      <c r="G2602" s="49" t="n"/>
      <c r="H2602" s="49" t="n"/>
      <c r="I2602" s="30">
        <f>IF(OR(D2602="",NOT(ISNUMBER(G2602))),"",D2602&amp;"|"&amp;YEAR(G2602)&amp;"-"&amp;RIGHT("0"&amp;MONTH(G2602),2)&amp;"-"&amp;RIGHT("0"&amp;DAY(G2602),2))</f>
        <v/>
      </c>
      <c r="J2602" s="52" t="n"/>
      <c r="K2602" s="25" t="n"/>
      <c r="L2602" s="29" t="n"/>
      <c r="M2602" s="25" t="n"/>
      <c r="N2602" s="25" t="n"/>
      <c r="O2602" s="23">
        <f>IF(A2602&amp;B2602&amp;C2602="","",IF(I2602="","Sem vínculo",IF(COUNTIF(oc_chave,I2602)&gt;0,"Vinculada","Previsão não encontrada")))</f>
        <v/>
      </c>
      <c r="P2602" s="39">
        <f>IF(ISNUMBER(H2602),YEAR(H2602),"")</f>
        <v/>
      </c>
      <c r="Q2602" s="23">
        <f>IF(D2602="","",IF(COUNTIF(pl_chave,D2602)&gt;0,"No plano atual","Fora do plano: histórico preservado"))</f>
        <v/>
      </c>
      <c r="R2602" s="23">
        <f>IF(A2602&amp;B2602&amp;C2602="","",IF(A2602="","ERRO: falta ID do registro",IF(COUNTIF(ex_id,A2602)&gt;1,"ERRO: ID do registro duplicado",IF(NOT(ISNUMBER(H2602)),"ERRO: data realizada ausente ou inválida",IF(AND(ISNUMBER(pcmd_emissao),N(H2602)&gt;N(pcmd_emissao)),"Verificar: realizada após a emissão","OK")))))</f>
        <v/>
      </c>
      <c r="S2602" s="53" t="n"/>
    </row>
    <row r="2603">
      <c r="A2603" s="25" t="n"/>
      <c r="B2603" s="29" t="n"/>
      <c r="C2603" s="25" t="n"/>
      <c r="D2603" s="23">
        <f>IF(OR(B2603="",C2603=""),"",B2603&amp;"|"&amp;C2603)</f>
        <v/>
      </c>
      <c r="E2603" s="29" t="n"/>
      <c r="F2603" s="52" t="n"/>
      <c r="G2603" s="49" t="n"/>
      <c r="H2603" s="49" t="n"/>
      <c r="I2603" s="30">
        <f>IF(OR(D2603="",NOT(ISNUMBER(G2603))),"",D2603&amp;"|"&amp;YEAR(G2603)&amp;"-"&amp;RIGHT("0"&amp;MONTH(G2603),2)&amp;"-"&amp;RIGHT("0"&amp;DAY(G2603),2))</f>
        <v/>
      </c>
      <c r="J2603" s="52" t="n"/>
      <c r="K2603" s="25" t="n"/>
      <c r="L2603" s="29" t="n"/>
      <c r="M2603" s="25" t="n"/>
      <c r="N2603" s="25" t="n"/>
      <c r="O2603" s="23">
        <f>IF(A2603&amp;B2603&amp;C2603="","",IF(I2603="","Sem vínculo",IF(COUNTIF(oc_chave,I2603)&gt;0,"Vinculada","Previsão não encontrada")))</f>
        <v/>
      </c>
      <c r="P2603" s="39">
        <f>IF(ISNUMBER(H2603),YEAR(H2603),"")</f>
        <v/>
      </c>
      <c r="Q2603" s="23">
        <f>IF(D2603="","",IF(COUNTIF(pl_chave,D2603)&gt;0,"No plano atual","Fora do plano: histórico preservado"))</f>
        <v/>
      </c>
      <c r="R2603" s="23">
        <f>IF(A2603&amp;B2603&amp;C2603="","",IF(A2603="","ERRO: falta ID do registro",IF(COUNTIF(ex_id,A2603)&gt;1,"ERRO: ID do registro duplicado",IF(NOT(ISNUMBER(H2603)),"ERRO: data realizada ausente ou inválida",IF(AND(ISNUMBER(pcmd_emissao),N(H2603)&gt;N(pcmd_emissao)),"Verificar: realizada após a emissão","OK")))))</f>
        <v/>
      </c>
      <c r="S2603" s="53" t="n"/>
    </row>
    <row r="2604">
      <c r="A2604" s="25" t="n"/>
      <c r="B2604" s="29" t="n"/>
      <c r="C2604" s="25" t="n"/>
      <c r="D2604" s="23">
        <f>IF(OR(B2604="",C2604=""),"",B2604&amp;"|"&amp;C2604)</f>
        <v/>
      </c>
      <c r="E2604" s="29" t="n"/>
      <c r="F2604" s="52" t="n"/>
      <c r="G2604" s="49" t="n"/>
      <c r="H2604" s="49" t="n"/>
      <c r="I2604" s="30">
        <f>IF(OR(D2604="",NOT(ISNUMBER(G2604))),"",D2604&amp;"|"&amp;YEAR(G2604)&amp;"-"&amp;RIGHT("0"&amp;MONTH(G2604),2)&amp;"-"&amp;RIGHT("0"&amp;DAY(G2604),2))</f>
        <v/>
      </c>
      <c r="J2604" s="52" t="n"/>
      <c r="K2604" s="25" t="n"/>
      <c r="L2604" s="29" t="n"/>
      <c r="M2604" s="25" t="n"/>
      <c r="N2604" s="25" t="n"/>
      <c r="O2604" s="23">
        <f>IF(A2604&amp;B2604&amp;C2604="","",IF(I2604="","Sem vínculo",IF(COUNTIF(oc_chave,I2604)&gt;0,"Vinculada","Previsão não encontrada")))</f>
        <v/>
      </c>
      <c r="P2604" s="39">
        <f>IF(ISNUMBER(H2604),YEAR(H2604),"")</f>
        <v/>
      </c>
      <c r="Q2604" s="23">
        <f>IF(D2604="","",IF(COUNTIF(pl_chave,D2604)&gt;0,"No plano atual","Fora do plano: histórico preservado"))</f>
        <v/>
      </c>
      <c r="R2604" s="23">
        <f>IF(A2604&amp;B2604&amp;C2604="","",IF(A2604="","ERRO: falta ID do registro",IF(COUNTIF(ex_id,A2604)&gt;1,"ERRO: ID do registro duplicado",IF(NOT(ISNUMBER(H2604)),"ERRO: data realizada ausente ou inválida",IF(AND(ISNUMBER(pcmd_emissao),N(H2604)&gt;N(pcmd_emissao)),"Verificar: realizada após a emissão","OK")))))</f>
        <v/>
      </c>
      <c r="S2604" s="53" t="n"/>
    </row>
    <row r="2605">
      <c r="A2605" s="25" t="n"/>
      <c r="B2605" s="29" t="n"/>
      <c r="C2605" s="25" t="n"/>
      <c r="D2605" s="23">
        <f>IF(OR(B2605="",C2605=""),"",B2605&amp;"|"&amp;C2605)</f>
        <v/>
      </c>
      <c r="E2605" s="29" t="n"/>
      <c r="F2605" s="52" t="n"/>
      <c r="G2605" s="49" t="n"/>
      <c r="H2605" s="49" t="n"/>
      <c r="I2605" s="30">
        <f>IF(OR(D2605="",NOT(ISNUMBER(G2605))),"",D2605&amp;"|"&amp;YEAR(G2605)&amp;"-"&amp;RIGHT("0"&amp;MONTH(G2605),2)&amp;"-"&amp;RIGHT("0"&amp;DAY(G2605),2))</f>
        <v/>
      </c>
      <c r="J2605" s="52" t="n"/>
      <c r="K2605" s="25" t="n"/>
      <c r="L2605" s="29" t="n"/>
      <c r="M2605" s="25" t="n"/>
      <c r="N2605" s="25" t="n"/>
      <c r="O2605" s="23">
        <f>IF(A2605&amp;B2605&amp;C2605="","",IF(I2605="","Sem vínculo",IF(COUNTIF(oc_chave,I2605)&gt;0,"Vinculada","Previsão não encontrada")))</f>
        <v/>
      </c>
      <c r="P2605" s="39">
        <f>IF(ISNUMBER(H2605),YEAR(H2605),"")</f>
        <v/>
      </c>
      <c r="Q2605" s="23">
        <f>IF(D2605="","",IF(COUNTIF(pl_chave,D2605)&gt;0,"No plano atual","Fora do plano: histórico preservado"))</f>
        <v/>
      </c>
      <c r="R2605" s="23">
        <f>IF(A2605&amp;B2605&amp;C2605="","",IF(A2605="","ERRO: falta ID do registro",IF(COUNTIF(ex_id,A2605)&gt;1,"ERRO: ID do registro duplicado",IF(NOT(ISNUMBER(H2605)),"ERRO: data realizada ausente ou inválida",IF(AND(ISNUMBER(pcmd_emissao),N(H2605)&gt;N(pcmd_emissao)),"Verificar: realizada após a emissão","OK")))))</f>
        <v/>
      </c>
      <c r="S2605" s="53" t="n"/>
    </row>
    <row r="2606">
      <c r="A2606" s="25" t="n"/>
      <c r="B2606" s="29" t="n"/>
      <c r="C2606" s="25" t="n"/>
      <c r="D2606" s="23">
        <f>IF(OR(B2606="",C2606=""),"",B2606&amp;"|"&amp;C2606)</f>
        <v/>
      </c>
      <c r="E2606" s="29" t="n"/>
      <c r="F2606" s="52" t="n"/>
      <c r="G2606" s="49" t="n"/>
      <c r="H2606" s="49" t="n"/>
      <c r="I2606" s="30">
        <f>IF(OR(D2606="",NOT(ISNUMBER(G2606))),"",D2606&amp;"|"&amp;YEAR(G2606)&amp;"-"&amp;RIGHT("0"&amp;MONTH(G2606),2)&amp;"-"&amp;RIGHT("0"&amp;DAY(G2606),2))</f>
        <v/>
      </c>
      <c r="J2606" s="52" t="n"/>
      <c r="K2606" s="25" t="n"/>
      <c r="L2606" s="29" t="n"/>
      <c r="M2606" s="25" t="n"/>
      <c r="N2606" s="25" t="n"/>
      <c r="O2606" s="23">
        <f>IF(A2606&amp;B2606&amp;C2606="","",IF(I2606="","Sem vínculo",IF(COUNTIF(oc_chave,I2606)&gt;0,"Vinculada","Previsão não encontrada")))</f>
        <v/>
      </c>
      <c r="P2606" s="39">
        <f>IF(ISNUMBER(H2606),YEAR(H2606),"")</f>
        <v/>
      </c>
      <c r="Q2606" s="23">
        <f>IF(D2606="","",IF(COUNTIF(pl_chave,D2606)&gt;0,"No plano atual","Fora do plano: histórico preservado"))</f>
        <v/>
      </c>
      <c r="R2606" s="23">
        <f>IF(A2606&amp;B2606&amp;C2606="","",IF(A2606="","ERRO: falta ID do registro",IF(COUNTIF(ex_id,A2606)&gt;1,"ERRO: ID do registro duplicado",IF(NOT(ISNUMBER(H2606)),"ERRO: data realizada ausente ou inválida",IF(AND(ISNUMBER(pcmd_emissao),N(H2606)&gt;N(pcmd_emissao)),"Verificar: realizada após a emissão","OK")))))</f>
        <v/>
      </c>
      <c r="S2606" s="53" t="n"/>
    </row>
    <row r="2607">
      <c r="A2607" s="25" t="n"/>
      <c r="B2607" s="29" t="n"/>
      <c r="C2607" s="25" t="n"/>
      <c r="D2607" s="23">
        <f>IF(OR(B2607="",C2607=""),"",B2607&amp;"|"&amp;C2607)</f>
        <v/>
      </c>
      <c r="E2607" s="29" t="n"/>
      <c r="F2607" s="52" t="n"/>
      <c r="G2607" s="49" t="n"/>
      <c r="H2607" s="49" t="n"/>
      <c r="I2607" s="30">
        <f>IF(OR(D2607="",NOT(ISNUMBER(G2607))),"",D2607&amp;"|"&amp;YEAR(G2607)&amp;"-"&amp;RIGHT("0"&amp;MONTH(G2607),2)&amp;"-"&amp;RIGHT("0"&amp;DAY(G2607),2))</f>
        <v/>
      </c>
      <c r="J2607" s="52" t="n"/>
      <c r="K2607" s="25" t="n"/>
      <c r="L2607" s="29" t="n"/>
      <c r="M2607" s="25" t="n"/>
      <c r="N2607" s="25" t="n"/>
      <c r="O2607" s="23">
        <f>IF(A2607&amp;B2607&amp;C2607="","",IF(I2607="","Sem vínculo",IF(COUNTIF(oc_chave,I2607)&gt;0,"Vinculada","Previsão não encontrada")))</f>
        <v/>
      </c>
      <c r="P2607" s="39">
        <f>IF(ISNUMBER(H2607),YEAR(H2607),"")</f>
        <v/>
      </c>
      <c r="Q2607" s="23">
        <f>IF(D2607="","",IF(COUNTIF(pl_chave,D2607)&gt;0,"No plano atual","Fora do plano: histórico preservado"))</f>
        <v/>
      </c>
      <c r="R2607" s="23">
        <f>IF(A2607&amp;B2607&amp;C2607="","",IF(A2607="","ERRO: falta ID do registro",IF(COUNTIF(ex_id,A2607)&gt;1,"ERRO: ID do registro duplicado",IF(NOT(ISNUMBER(H2607)),"ERRO: data realizada ausente ou inválida",IF(AND(ISNUMBER(pcmd_emissao),N(H2607)&gt;N(pcmd_emissao)),"Verificar: realizada após a emissão","OK")))))</f>
        <v/>
      </c>
      <c r="S2607" s="53" t="n"/>
    </row>
    <row r="2608">
      <c r="A2608" s="25" t="n"/>
      <c r="B2608" s="29" t="n"/>
      <c r="C2608" s="25" t="n"/>
      <c r="D2608" s="23">
        <f>IF(OR(B2608="",C2608=""),"",B2608&amp;"|"&amp;C2608)</f>
        <v/>
      </c>
      <c r="E2608" s="29" t="n"/>
      <c r="F2608" s="52" t="n"/>
      <c r="G2608" s="49" t="n"/>
      <c r="H2608" s="49" t="n"/>
      <c r="I2608" s="30">
        <f>IF(OR(D2608="",NOT(ISNUMBER(G2608))),"",D2608&amp;"|"&amp;YEAR(G2608)&amp;"-"&amp;RIGHT("0"&amp;MONTH(G2608),2)&amp;"-"&amp;RIGHT("0"&amp;DAY(G2608),2))</f>
        <v/>
      </c>
      <c r="J2608" s="52" t="n"/>
      <c r="K2608" s="25" t="n"/>
      <c r="L2608" s="29" t="n"/>
      <c r="M2608" s="25" t="n"/>
      <c r="N2608" s="25" t="n"/>
      <c r="O2608" s="23">
        <f>IF(A2608&amp;B2608&amp;C2608="","",IF(I2608="","Sem vínculo",IF(COUNTIF(oc_chave,I2608)&gt;0,"Vinculada","Previsão não encontrada")))</f>
        <v/>
      </c>
      <c r="P2608" s="39">
        <f>IF(ISNUMBER(H2608),YEAR(H2608),"")</f>
        <v/>
      </c>
      <c r="Q2608" s="23">
        <f>IF(D2608="","",IF(COUNTIF(pl_chave,D2608)&gt;0,"No plano atual","Fora do plano: histórico preservado"))</f>
        <v/>
      </c>
      <c r="R2608" s="23">
        <f>IF(A2608&amp;B2608&amp;C2608="","",IF(A2608="","ERRO: falta ID do registro",IF(COUNTIF(ex_id,A2608)&gt;1,"ERRO: ID do registro duplicado",IF(NOT(ISNUMBER(H2608)),"ERRO: data realizada ausente ou inválida",IF(AND(ISNUMBER(pcmd_emissao),N(H2608)&gt;N(pcmd_emissao)),"Verificar: realizada após a emissão","OK")))))</f>
        <v/>
      </c>
      <c r="S2608" s="53" t="n"/>
    </row>
    <row r="2609">
      <c r="A2609" s="25" t="n"/>
      <c r="B2609" s="29" t="n"/>
      <c r="C2609" s="25" t="n"/>
      <c r="D2609" s="23">
        <f>IF(OR(B2609="",C2609=""),"",B2609&amp;"|"&amp;C2609)</f>
        <v/>
      </c>
      <c r="E2609" s="29" t="n"/>
      <c r="F2609" s="52" t="n"/>
      <c r="G2609" s="49" t="n"/>
      <c r="H2609" s="49" t="n"/>
      <c r="I2609" s="30">
        <f>IF(OR(D2609="",NOT(ISNUMBER(G2609))),"",D2609&amp;"|"&amp;YEAR(G2609)&amp;"-"&amp;RIGHT("0"&amp;MONTH(G2609),2)&amp;"-"&amp;RIGHT("0"&amp;DAY(G2609),2))</f>
        <v/>
      </c>
      <c r="J2609" s="52" t="n"/>
      <c r="K2609" s="25" t="n"/>
      <c r="L2609" s="29" t="n"/>
      <c r="M2609" s="25" t="n"/>
      <c r="N2609" s="25" t="n"/>
      <c r="O2609" s="23">
        <f>IF(A2609&amp;B2609&amp;C2609="","",IF(I2609="","Sem vínculo",IF(COUNTIF(oc_chave,I2609)&gt;0,"Vinculada","Previsão não encontrada")))</f>
        <v/>
      </c>
      <c r="P2609" s="39">
        <f>IF(ISNUMBER(H2609),YEAR(H2609),"")</f>
        <v/>
      </c>
      <c r="Q2609" s="23">
        <f>IF(D2609="","",IF(COUNTIF(pl_chave,D2609)&gt;0,"No plano atual","Fora do plano: histórico preservado"))</f>
        <v/>
      </c>
      <c r="R2609" s="23">
        <f>IF(A2609&amp;B2609&amp;C2609="","",IF(A2609="","ERRO: falta ID do registro",IF(COUNTIF(ex_id,A2609)&gt;1,"ERRO: ID do registro duplicado",IF(NOT(ISNUMBER(H2609)),"ERRO: data realizada ausente ou inválida",IF(AND(ISNUMBER(pcmd_emissao),N(H2609)&gt;N(pcmd_emissao)),"Verificar: realizada após a emissão","OK")))))</f>
        <v/>
      </c>
      <c r="S2609" s="53" t="n"/>
    </row>
    <row r="2610">
      <c r="A2610" s="25" t="n"/>
      <c r="B2610" s="29" t="n"/>
      <c r="C2610" s="25" t="n"/>
      <c r="D2610" s="23">
        <f>IF(OR(B2610="",C2610=""),"",B2610&amp;"|"&amp;C2610)</f>
        <v/>
      </c>
      <c r="E2610" s="29" t="n"/>
      <c r="F2610" s="52" t="n"/>
      <c r="G2610" s="49" t="n"/>
      <c r="H2610" s="49" t="n"/>
      <c r="I2610" s="30">
        <f>IF(OR(D2610="",NOT(ISNUMBER(G2610))),"",D2610&amp;"|"&amp;YEAR(G2610)&amp;"-"&amp;RIGHT("0"&amp;MONTH(G2610),2)&amp;"-"&amp;RIGHT("0"&amp;DAY(G2610),2))</f>
        <v/>
      </c>
      <c r="J2610" s="52" t="n"/>
      <c r="K2610" s="25" t="n"/>
      <c r="L2610" s="29" t="n"/>
      <c r="M2610" s="25" t="n"/>
      <c r="N2610" s="25" t="n"/>
      <c r="O2610" s="23">
        <f>IF(A2610&amp;B2610&amp;C2610="","",IF(I2610="","Sem vínculo",IF(COUNTIF(oc_chave,I2610)&gt;0,"Vinculada","Previsão não encontrada")))</f>
        <v/>
      </c>
      <c r="P2610" s="39">
        <f>IF(ISNUMBER(H2610),YEAR(H2610),"")</f>
        <v/>
      </c>
      <c r="Q2610" s="23">
        <f>IF(D2610="","",IF(COUNTIF(pl_chave,D2610)&gt;0,"No plano atual","Fora do plano: histórico preservado"))</f>
        <v/>
      </c>
      <c r="R2610" s="23">
        <f>IF(A2610&amp;B2610&amp;C2610="","",IF(A2610="","ERRO: falta ID do registro",IF(COUNTIF(ex_id,A2610)&gt;1,"ERRO: ID do registro duplicado",IF(NOT(ISNUMBER(H2610)),"ERRO: data realizada ausente ou inválida",IF(AND(ISNUMBER(pcmd_emissao),N(H2610)&gt;N(pcmd_emissao)),"Verificar: realizada após a emissão","OK")))))</f>
        <v/>
      </c>
      <c r="S2610" s="53" t="n"/>
    </row>
    <row r="2611">
      <c r="A2611" s="25" t="n"/>
      <c r="B2611" s="29" t="n"/>
      <c r="C2611" s="25" t="n"/>
      <c r="D2611" s="23">
        <f>IF(OR(B2611="",C2611=""),"",B2611&amp;"|"&amp;C2611)</f>
        <v/>
      </c>
      <c r="E2611" s="29" t="n"/>
      <c r="F2611" s="52" t="n"/>
      <c r="G2611" s="49" t="n"/>
      <c r="H2611" s="49" t="n"/>
      <c r="I2611" s="30">
        <f>IF(OR(D2611="",NOT(ISNUMBER(G2611))),"",D2611&amp;"|"&amp;YEAR(G2611)&amp;"-"&amp;RIGHT("0"&amp;MONTH(G2611),2)&amp;"-"&amp;RIGHT("0"&amp;DAY(G2611),2))</f>
        <v/>
      </c>
      <c r="J2611" s="52" t="n"/>
      <c r="K2611" s="25" t="n"/>
      <c r="L2611" s="29" t="n"/>
      <c r="M2611" s="25" t="n"/>
      <c r="N2611" s="25" t="n"/>
      <c r="O2611" s="23">
        <f>IF(A2611&amp;B2611&amp;C2611="","",IF(I2611="","Sem vínculo",IF(COUNTIF(oc_chave,I2611)&gt;0,"Vinculada","Previsão não encontrada")))</f>
        <v/>
      </c>
      <c r="P2611" s="39">
        <f>IF(ISNUMBER(H2611),YEAR(H2611),"")</f>
        <v/>
      </c>
      <c r="Q2611" s="23">
        <f>IF(D2611="","",IF(COUNTIF(pl_chave,D2611)&gt;0,"No plano atual","Fora do plano: histórico preservado"))</f>
        <v/>
      </c>
      <c r="R2611" s="23">
        <f>IF(A2611&amp;B2611&amp;C2611="","",IF(A2611="","ERRO: falta ID do registro",IF(COUNTIF(ex_id,A2611)&gt;1,"ERRO: ID do registro duplicado",IF(NOT(ISNUMBER(H2611)),"ERRO: data realizada ausente ou inválida",IF(AND(ISNUMBER(pcmd_emissao),N(H2611)&gt;N(pcmd_emissao)),"Verificar: realizada após a emissão","OK")))))</f>
        <v/>
      </c>
      <c r="S2611" s="53" t="n"/>
    </row>
    <row r="2612">
      <c r="A2612" s="25" t="n"/>
      <c r="B2612" s="29" t="n"/>
      <c r="C2612" s="25" t="n"/>
      <c r="D2612" s="23">
        <f>IF(OR(B2612="",C2612=""),"",B2612&amp;"|"&amp;C2612)</f>
        <v/>
      </c>
      <c r="E2612" s="29" t="n"/>
      <c r="F2612" s="52" t="n"/>
      <c r="G2612" s="49" t="n"/>
      <c r="H2612" s="49" t="n"/>
      <c r="I2612" s="30">
        <f>IF(OR(D2612="",NOT(ISNUMBER(G2612))),"",D2612&amp;"|"&amp;YEAR(G2612)&amp;"-"&amp;RIGHT("0"&amp;MONTH(G2612),2)&amp;"-"&amp;RIGHT("0"&amp;DAY(G2612),2))</f>
        <v/>
      </c>
      <c r="J2612" s="52" t="n"/>
      <c r="K2612" s="25" t="n"/>
      <c r="L2612" s="29" t="n"/>
      <c r="M2612" s="25" t="n"/>
      <c r="N2612" s="25" t="n"/>
      <c r="O2612" s="23">
        <f>IF(A2612&amp;B2612&amp;C2612="","",IF(I2612="","Sem vínculo",IF(COUNTIF(oc_chave,I2612)&gt;0,"Vinculada","Previsão não encontrada")))</f>
        <v/>
      </c>
      <c r="P2612" s="39">
        <f>IF(ISNUMBER(H2612),YEAR(H2612),"")</f>
        <v/>
      </c>
      <c r="Q2612" s="23">
        <f>IF(D2612="","",IF(COUNTIF(pl_chave,D2612)&gt;0,"No plano atual","Fora do plano: histórico preservado"))</f>
        <v/>
      </c>
      <c r="R2612" s="23">
        <f>IF(A2612&amp;B2612&amp;C2612="","",IF(A2612="","ERRO: falta ID do registro",IF(COUNTIF(ex_id,A2612)&gt;1,"ERRO: ID do registro duplicado",IF(NOT(ISNUMBER(H2612)),"ERRO: data realizada ausente ou inválida",IF(AND(ISNUMBER(pcmd_emissao),N(H2612)&gt;N(pcmd_emissao)),"Verificar: realizada após a emissão","OK")))))</f>
        <v/>
      </c>
      <c r="S2612" s="53" t="n"/>
    </row>
    <row r="2613">
      <c r="A2613" s="25" t="n"/>
      <c r="B2613" s="29" t="n"/>
      <c r="C2613" s="25" t="n"/>
      <c r="D2613" s="23">
        <f>IF(OR(B2613="",C2613=""),"",B2613&amp;"|"&amp;C2613)</f>
        <v/>
      </c>
      <c r="E2613" s="29" t="n"/>
      <c r="F2613" s="52" t="n"/>
      <c r="G2613" s="49" t="n"/>
      <c r="H2613" s="49" t="n"/>
      <c r="I2613" s="30">
        <f>IF(OR(D2613="",NOT(ISNUMBER(G2613))),"",D2613&amp;"|"&amp;YEAR(G2613)&amp;"-"&amp;RIGHT("0"&amp;MONTH(G2613),2)&amp;"-"&amp;RIGHT("0"&amp;DAY(G2613),2))</f>
        <v/>
      </c>
      <c r="J2613" s="52" t="n"/>
      <c r="K2613" s="25" t="n"/>
      <c r="L2613" s="29" t="n"/>
      <c r="M2613" s="25" t="n"/>
      <c r="N2613" s="25" t="n"/>
      <c r="O2613" s="23">
        <f>IF(A2613&amp;B2613&amp;C2613="","",IF(I2613="","Sem vínculo",IF(COUNTIF(oc_chave,I2613)&gt;0,"Vinculada","Previsão não encontrada")))</f>
        <v/>
      </c>
      <c r="P2613" s="39">
        <f>IF(ISNUMBER(H2613),YEAR(H2613),"")</f>
        <v/>
      </c>
      <c r="Q2613" s="23">
        <f>IF(D2613="","",IF(COUNTIF(pl_chave,D2613)&gt;0,"No plano atual","Fora do plano: histórico preservado"))</f>
        <v/>
      </c>
      <c r="R2613" s="23">
        <f>IF(A2613&amp;B2613&amp;C2613="","",IF(A2613="","ERRO: falta ID do registro",IF(COUNTIF(ex_id,A2613)&gt;1,"ERRO: ID do registro duplicado",IF(NOT(ISNUMBER(H2613)),"ERRO: data realizada ausente ou inválida",IF(AND(ISNUMBER(pcmd_emissao),N(H2613)&gt;N(pcmd_emissao)),"Verificar: realizada após a emissão","OK")))))</f>
        <v/>
      </c>
      <c r="S2613" s="53" t="n"/>
    </row>
    <row r="2614">
      <c r="A2614" s="25" t="n"/>
      <c r="B2614" s="29" t="n"/>
      <c r="C2614" s="25" t="n"/>
      <c r="D2614" s="23">
        <f>IF(OR(B2614="",C2614=""),"",B2614&amp;"|"&amp;C2614)</f>
        <v/>
      </c>
      <c r="E2614" s="29" t="n"/>
      <c r="F2614" s="52" t="n"/>
      <c r="G2614" s="49" t="n"/>
      <c r="H2614" s="49" t="n"/>
      <c r="I2614" s="30">
        <f>IF(OR(D2614="",NOT(ISNUMBER(G2614))),"",D2614&amp;"|"&amp;YEAR(G2614)&amp;"-"&amp;RIGHT("0"&amp;MONTH(G2614),2)&amp;"-"&amp;RIGHT("0"&amp;DAY(G2614),2))</f>
        <v/>
      </c>
      <c r="J2614" s="52" t="n"/>
      <c r="K2614" s="25" t="n"/>
      <c r="L2614" s="29" t="n"/>
      <c r="M2614" s="25" t="n"/>
      <c r="N2614" s="25" t="n"/>
      <c r="O2614" s="23">
        <f>IF(A2614&amp;B2614&amp;C2614="","",IF(I2614="","Sem vínculo",IF(COUNTIF(oc_chave,I2614)&gt;0,"Vinculada","Previsão não encontrada")))</f>
        <v/>
      </c>
      <c r="P2614" s="39">
        <f>IF(ISNUMBER(H2614),YEAR(H2614),"")</f>
        <v/>
      </c>
      <c r="Q2614" s="23">
        <f>IF(D2614="","",IF(COUNTIF(pl_chave,D2614)&gt;0,"No plano atual","Fora do plano: histórico preservado"))</f>
        <v/>
      </c>
      <c r="R2614" s="23">
        <f>IF(A2614&amp;B2614&amp;C2614="","",IF(A2614="","ERRO: falta ID do registro",IF(COUNTIF(ex_id,A2614)&gt;1,"ERRO: ID do registro duplicado",IF(NOT(ISNUMBER(H2614)),"ERRO: data realizada ausente ou inválida",IF(AND(ISNUMBER(pcmd_emissao),N(H2614)&gt;N(pcmd_emissao)),"Verificar: realizada após a emissão","OK")))))</f>
        <v/>
      </c>
      <c r="S2614" s="53" t="n"/>
    </row>
    <row r="2615">
      <c r="A2615" s="25" t="n"/>
      <c r="B2615" s="29" t="n"/>
      <c r="C2615" s="25" t="n"/>
      <c r="D2615" s="23">
        <f>IF(OR(B2615="",C2615=""),"",B2615&amp;"|"&amp;C2615)</f>
        <v/>
      </c>
      <c r="E2615" s="29" t="n"/>
      <c r="F2615" s="52" t="n"/>
      <c r="G2615" s="49" t="n"/>
      <c r="H2615" s="49" t="n"/>
      <c r="I2615" s="30">
        <f>IF(OR(D2615="",NOT(ISNUMBER(G2615))),"",D2615&amp;"|"&amp;YEAR(G2615)&amp;"-"&amp;RIGHT("0"&amp;MONTH(G2615),2)&amp;"-"&amp;RIGHT("0"&amp;DAY(G2615),2))</f>
        <v/>
      </c>
      <c r="J2615" s="52" t="n"/>
      <c r="K2615" s="25" t="n"/>
      <c r="L2615" s="29" t="n"/>
      <c r="M2615" s="25" t="n"/>
      <c r="N2615" s="25" t="n"/>
      <c r="O2615" s="23">
        <f>IF(A2615&amp;B2615&amp;C2615="","",IF(I2615="","Sem vínculo",IF(COUNTIF(oc_chave,I2615)&gt;0,"Vinculada","Previsão não encontrada")))</f>
        <v/>
      </c>
      <c r="P2615" s="39">
        <f>IF(ISNUMBER(H2615),YEAR(H2615),"")</f>
        <v/>
      </c>
      <c r="Q2615" s="23">
        <f>IF(D2615="","",IF(COUNTIF(pl_chave,D2615)&gt;0,"No plano atual","Fora do plano: histórico preservado"))</f>
        <v/>
      </c>
      <c r="R2615" s="23">
        <f>IF(A2615&amp;B2615&amp;C2615="","",IF(A2615="","ERRO: falta ID do registro",IF(COUNTIF(ex_id,A2615)&gt;1,"ERRO: ID do registro duplicado",IF(NOT(ISNUMBER(H2615)),"ERRO: data realizada ausente ou inválida",IF(AND(ISNUMBER(pcmd_emissao),N(H2615)&gt;N(pcmd_emissao)),"Verificar: realizada após a emissão","OK")))))</f>
        <v/>
      </c>
      <c r="S2615" s="53" t="n"/>
    </row>
    <row r="2616">
      <c r="A2616" s="25" t="n"/>
      <c r="B2616" s="29" t="n"/>
      <c r="C2616" s="25" t="n"/>
      <c r="D2616" s="23">
        <f>IF(OR(B2616="",C2616=""),"",B2616&amp;"|"&amp;C2616)</f>
        <v/>
      </c>
      <c r="E2616" s="29" t="n"/>
      <c r="F2616" s="52" t="n"/>
      <c r="G2616" s="49" t="n"/>
      <c r="H2616" s="49" t="n"/>
      <c r="I2616" s="30">
        <f>IF(OR(D2616="",NOT(ISNUMBER(G2616))),"",D2616&amp;"|"&amp;YEAR(G2616)&amp;"-"&amp;RIGHT("0"&amp;MONTH(G2616),2)&amp;"-"&amp;RIGHT("0"&amp;DAY(G2616),2))</f>
        <v/>
      </c>
      <c r="J2616" s="52" t="n"/>
      <c r="K2616" s="25" t="n"/>
      <c r="L2616" s="29" t="n"/>
      <c r="M2616" s="25" t="n"/>
      <c r="N2616" s="25" t="n"/>
      <c r="O2616" s="23">
        <f>IF(A2616&amp;B2616&amp;C2616="","",IF(I2616="","Sem vínculo",IF(COUNTIF(oc_chave,I2616)&gt;0,"Vinculada","Previsão não encontrada")))</f>
        <v/>
      </c>
      <c r="P2616" s="39">
        <f>IF(ISNUMBER(H2616),YEAR(H2616),"")</f>
        <v/>
      </c>
      <c r="Q2616" s="23">
        <f>IF(D2616="","",IF(COUNTIF(pl_chave,D2616)&gt;0,"No plano atual","Fora do plano: histórico preservado"))</f>
        <v/>
      </c>
      <c r="R2616" s="23">
        <f>IF(A2616&amp;B2616&amp;C2616="","",IF(A2616="","ERRO: falta ID do registro",IF(COUNTIF(ex_id,A2616)&gt;1,"ERRO: ID do registro duplicado",IF(NOT(ISNUMBER(H2616)),"ERRO: data realizada ausente ou inválida",IF(AND(ISNUMBER(pcmd_emissao),N(H2616)&gt;N(pcmd_emissao)),"Verificar: realizada após a emissão","OK")))))</f>
        <v/>
      </c>
      <c r="S2616" s="53" t="n"/>
    </row>
    <row r="2617">
      <c r="A2617" s="25" t="n"/>
      <c r="B2617" s="29" t="n"/>
      <c r="C2617" s="25" t="n"/>
      <c r="D2617" s="23">
        <f>IF(OR(B2617="",C2617=""),"",B2617&amp;"|"&amp;C2617)</f>
        <v/>
      </c>
      <c r="E2617" s="29" t="n"/>
      <c r="F2617" s="52" t="n"/>
      <c r="G2617" s="49" t="n"/>
      <c r="H2617" s="49" t="n"/>
      <c r="I2617" s="30">
        <f>IF(OR(D2617="",NOT(ISNUMBER(G2617))),"",D2617&amp;"|"&amp;YEAR(G2617)&amp;"-"&amp;RIGHT("0"&amp;MONTH(G2617),2)&amp;"-"&amp;RIGHT("0"&amp;DAY(G2617),2))</f>
        <v/>
      </c>
      <c r="J2617" s="52" t="n"/>
      <c r="K2617" s="25" t="n"/>
      <c r="L2617" s="29" t="n"/>
      <c r="M2617" s="25" t="n"/>
      <c r="N2617" s="25" t="n"/>
      <c r="O2617" s="23">
        <f>IF(A2617&amp;B2617&amp;C2617="","",IF(I2617="","Sem vínculo",IF(COUNTIF(oc_chave,I2617)&gt;0,"Vinculada","Previsão não encontrada")))</f>
        <v/>
      </c>
      <c r="P2617" s="39">
        <f>IF(ISNUMBER(H2617),YEAR(H2617),"")</f>
        <v/>
      </c>
      <c r="Q2617" s="23">
        <f>IF(D2617="","",IF(COUNTIF(pl_chave,D2617)&gt;0,"No plano atual","Fora do plano: histórico preservado"))</f>
        <v/>
      </c>
      <c r="R2617" s="23">
        <f>IF(A2617&amp;B2617&amp;C2617="","",IF(A2617="","ERRO: falta ID do registro",IF(COUNTIF(ex_id,A2617)&gt;1,"ERRO: ID do registro duplicado",IF(NOT(ISNUMBER(H2617)),"ERRO: data realizada ausente ou inválida",IF(AND(ISNUMBER(pcmd_emissao),N(H2617)&gt;N(pcmd_emissao)),"Verificar: realizada após a emissão","OK")))))</f>
        <v/>
      </c>
      <c r="S2617" s="53" t="n"/>
    </row>
    <row r="2618">
      <c r="A2618" s="25" t="n"/>
      <c r="B2618" s="29" t="n"/>
      <c r="C2618" s="25" t="n"/>
      <c r="D2618" s="23">
        <f>IF(OR(B2618="",C2618=""),"",B2618&amp;"|"&amp;C2618)</f>
        <v/>
      </c>
      <c r="E2618" s="29" t="n"/>
      <c r="F2618" s="52" t="n"/>
      <c r="G2618" s="49" t="n"/>
      <c r="H2618" s="49" t="n"/>
      <c r="I2618" s="30">
        <f>IF(OR(D2618="",NOT(ISNUMBER(G2618))),"",D2618&amp;"|"&amp;YEAR(G2618)&amp;"-"&amp;RIGHT("0"&amp;MONTH(G2618),2)&amp;"-"&amp;RIGHT("0"&amp;DAY(G2618),2))</f>
        <v/>
      </c>
      <c r="J2618" s="52" t="n"/>
      <c r="K2618" s="25" t="n"/>
      <c r="L2618" s="29" t="n"/>
      <c r="M2618" s="25" t="n"/>
      <c r="N2618" s="25" t="n"/>
      <c r="O2618" s="23">
        <f>IF(A2618&amp;B2618&amp;C2618="","",IF(I2618="","Sem vínculo",IF(COUNTIF(oc_chave,I2618)&gt;0,"Vinculada","Previsão não encontrada")))</f>
        <v/>
      </c>
      <c r="P2618" s="39">
        <f>IF(ISNUMBER(H2618),YEAR(H2618),"")</f>
        <v/>
      </c>
      <c r="Q2618" s="23">
        <f>IF(D2618="","",IF(COUNTIF(pl_chave,D2618)&gt;0,"No plano atual","Fora do plano: histórico preservado"))</f>
        <v/>
      </c>
      <c r="R2618" s="23">
        <f>IF(A2618&amp;B2618&amp;C2618="","",IF(A2618="","ERRO: falta ID do registro",IF(COUNTIF(ex_id,A2618)&gt;1,"ERRO: ID do registro duplicado",IF(NOT(ISNUMBER(H2618)),"ERRO: data realizada ausente ou inválida",IF(AND(ISNUMBER(pcmd_emissao),N(H2618)&gt;N(pcmd_emissao)),"Verificar: realizada após a emissão","OK")))))</f>
        <v/>
      </c>
      <c r="S2618" s="53" t="n"/>
    </row>
    <row r="2619">
      <c r="A2619" s="25" t="n"/>
      <c r="B2619" s="29" t="n"/>
      <c r="C2619" s="25" t="n"/>
      <c r="D2619" s="23">
        <f>IF(OR(B2619="",C2619=""),"",B2619&amp;"|"&amp;C2619)</f>
        <v/>
      </c>
      <c r="E2619" s="29" t="n"/>
      <c r="F2619" s="52" t="n"/>
      <c r="G2619" s="49" t="n"/>
      <c r="H2619" s="49" t="n"/>
      <c r="I2619" s="30">
        <f>IF(OR(D2619="",NOT(ISNUMBER(G2619))),"",D2619&amp;"|"&amp;YEAR(G2619)&amp;"-"&amp;RIGHT("0"&amp;MONTH(G2619),2)&amp;"-"&amp;RIGHT("0"&amp;DAY(G2619),2))</f>
        <v/>
      </c>
      <c r="J2619" s="52" t="n"/>
      <c r="K2619" s="25" t="n"/>
      <c r="L2619" s="29" t="n"/>
      <c r="M2619" s="25" t="n"/>
      <c r="N2619" s="25" t="n"/>
      <c r="O2619" s="23">
        <f>IF(A2619&amp;B2619&amp;C2619="","",IF(I2619="","Sem vínculo",IF(COUNTIF(oc_chave,I2619)&gt;0,"Vinculada","Previsão não encontrada")))</f>
        <v/>
      </c>
      <c r="P2619" s="39">
        <f>IF(ISNUMBER(H2619),YEAR(H2619),"")</f>
        <v/>
      </c>
      <c r="Q2619" s="23">
        <f>IF(D2619="","",IF(COUNTIF(pl_chave,D2619)&gt;0,"No plano atual","Fora do plano: histórico preservado"))</f>
        <v/>
      </c>
      <c r="R2619" s="23">
        <f>IF(A2619&amp;B2619&amp;C2619="","",IF(A2619="","ERRO: falta ID do registro",IF(COUNTIF(ex_id,A2619)&gt;1,"ERRO: ID do registro duplicado",IF(NOT(ISNUMBER(H2619)),"ERRO: data realizada ausente ou inválida",IF(AND(ISNUMBER(pcmd_emissao),N(H2619)&gt;N(pcmd_emissao)),"Verificar: realizada após a emissão","OK")))))</f>
        <v/>
      </c>
      <c r="S2619" s="53" t="n"/>
    </row>
    <row r="2620">
      <c r="A2620" s="25" t="n"/>
      <c r="B2620" s="29" t="n"/>
      <c r="C2620" s="25" t="n"/>
      <c r="D2620" s="23">
        <f>IF(OR(B2620="",C2620=""),"",B2620&amp;"|"&amp;C2620)</f>
        <v/>
      </c>
      <c r="E2620" s="29" t="n"/>
      <c r="F2620" s="52" t="n"/>
      <c r="G2620" s="49" t="n"/>
      <c r="H2620" s="49" t="n"/>
      <c r="I2620" s="30">
        <f>IF(OR(D2620="",NOT(ISNUMBER(G2620))),"",D2620&amp;"|"&amp;YEAR(G2620)&amp;"-"&amp;RIGHT("0"&amp;MONTH(G2620),2)&amp;"-"&amp;RIGHT("0"&amp;DAY(G2620),2))</f>
        <v/>
      </c>
      <c r="J2620" s="52" t="n"/>
      <c r="K2620" s="25" t="n"/>
      <c r="L2620" s="29" t="n"/>
      <c r="M2620" s="25" t="n"/>
      <c r="N2620" s="25" t="n"/>
      <c r="O2620" s="23">
        <f>IF(A2620&amp;B2620&amp;C2620="","",IF(I2620="","Sem vínculo",IF(COUNTIF(oc_chave,I2620)&gt;0,"Vinculada","Previsão não encontrada")))</f>
        <v/>
      </c>
      <c r="P2620" s="39">
        <f>IF(ISNUMBER(H2620),YEAR(H2620),"")</f>
        <v/>
      </c>
      <c r="Q2620" s="23">
        <f>IF(D2620="","",IF(COUNTIF(pl_chave,D2620)&gt;0,"No plano atual","Fora do plano: histórico preservado"))</f>
        <v/>
      </c>
      <c r="R2620" s="23">
        <f>IF(A2620&amp;B2620&amp;C2620="","",IF(A2620="","ERRO: falta ID do registro",IF(COUNTIF(ex_id,A2620)&gt;1,"ERRO: ID do registro duplicado",IF(NOT(ISNUMBER(H2620)),"ERRO: data realizada ausente ou inválida",IF(AND(ISNUMBER(pcmd_emissao),N(H2620)&gt;N(pcmd_emissao)),"Verificar: realizada após a emissão","OK")))))</f>
        <v/>
      </c>
      <c r="S2620" s="53" t="n"/>
    </row>
    <row r="2621">
      <c r="A2621" s="25" t="n"/>
      <c r="B2621" s="29" t="n"/>
      <c r="C2621" s="25" t="n"/>
      <c r="D2621" s="23">
        <f>IF(OR(B2621="",C2621=""),"",B2621&amp;"|"&amp;C2621)</f>
        <v/>
      </c>
      <c r="E2621" s="29" t="n"/>
      <c r="F2621" s="52" t="n"/>
      <c r="G2621" s="49" t="n"/>
      <c r="H2621" s="49" t="n"/>
      <c r="I2621" s="30">
        <f>IF(OR(D2621="",NOT(ISNUMBER(G2621))),"",D2621&amp;"|"&amp;YEAR(G2621)&amp;"-"&amp;RIGHT("0"&amp;MONTH(G2621),2)&amp;"-"&amp;RIGHT("0"&amp;DAY(G2621),2))</f>
        <v/>
      </c>
      <c r="J2621" s="52" t="n"/>
      <c r="K2621" s="25" t="n"/>
      <c r="L2621" s="29" t="n"/>
      <c r="M2621" s="25" t="n"/>
      <c r="N2621" s="25" t="n"/>
      <c r="O2621" s="23">
        <f>IF(A2621&amp;B2621&amp;C2621="","",IF(I2621="","Sem vínculo",IF(COUNTIF(oc_chave,I2621)&gt;0,"Vinculada","Previsão não encontrada")))</f>
        <v/>
      </c>
      <c r="P2621" s="39">
        <f>IF(ISNUMBER(H2621),YEAR(H2621),"")</f>
        <v/>
      </c>
      <c r="Q2621" s="23">
        <f>IF(D2621="","",IF(COUNTIF(pl_chave,D2621)&gt;0,"No plano atual","Fora do plano: histórico preservado"))</f>
        <v/>
      </c>
      <c r="R2621" s="23">
        <f>IF(A2621&amp;B2621&amp;C2621="","",IF(A2621="","ERRO: falta ID do registro",IF(COUNTIF(ex_id,A2621)&gt;1,"ERRO: ID do registro duplicado",IF(NOT(ISNUMBER(H2621)),"ERRO: data realizada ausente ou inválida",IF(AND(ISNUMBER(pcmd_emissao),N(H2621)&gt;N(pcmd_emissao)),"Verificar: realizada após a emissão","OK")))))</f>
        <v/>
      </c>
      <c r="S2621" s="53" t="n"/>
    </row>
    <row r="2622">
      <c r="A2622" s="25" t="n"/>
      <c r="B2622" s="29" t="n"/>
      <c r="C2622" s="25" t="n"/>
      <c r="D2622" s="23">
        <f>IF(OR(B2622="",C2622=""),"",B2622&amp;"|"&amp;C2622)</f>
        <v/>
      </c>
      <c r="E2622" s="29" t="n"/>
      <c r="F2622" s="52" t="n"/>
      <c r="G2622" s="49" t="n"/>
      <c r="H2622" s="49" t="n"/>
      <c r="I2622" s="30">
        <f>IF(OR(D2622="",NOT(ISNUMBER(G2622))),"",D2622&amp;"|"&amp;YEAR(G2622)&amp;"-"&amp;RIGHT("0"&amp;MONTH(G2622),2)&amp;"-"&amp;RIGHT("0"&amp;DAY(G2622),2))</f>
        <v/>
      </c>
      <c r="J2622" s="52" t="n"/>
      <c r="K2622" s="25" t="n"/>
      <c r="L2622" s="29" t="n"/>
      <c r="M2622" s="25" t="n"/>
      <c r="N2622" s="25" t="n"/>
      <c r="O2622" s="23">
        <f>IF(A2622&amp;B2622&amp;C2622="","",IF(I2622="","Sem vínculo",IF(COUNTIF(oc_chave,I2622)&gt;0,"Vinculada","Previsão não encontrada")))</f>
        <v/>
      </c>
      <c r="P2622" s="39">
        <f>IF(ISNUMBER(H2622),YEAR(H2622),"")</f>
        <v/>
      </c>
      <c r="Q2622" s="23">
        <f>IF(D2622="","",IF(COUNTIF(pl_chave,D2622)&gt;0,"No plano atual","Fora do plano: histórico preservado"))</f>
        <v/>
      </c>
      <c r="R2622" s="23">
        <f>IF(A2622&amp;B2622&amp;C2622="","",IF(A2622="","ERRO: falta ID do registro",IF(COUNTIF(ex_id,A2622)&gt;1,"ERRO: ID do registro duplicado",IF(NOT(ISNUMBER(H2622)),"ERRO: data realizada ausente ou inválida",IF(AND(ISNUMBER(pcmd_emissao),N(H2622)&gt;N(pcmd_emissao)),"Verificar: realizada após a emissão","OK")))))</f>
        <v/>
      </c>
      <c r="S2622" s="53" t="n"/>
    </row>
    <row r="2623">
      <c r="A2623" s="25" t="n"/>
      <c r="B2623" s="29" t="n"/>
      <c r="C2623" s="25" t="n"/>
      <c r="D2623" s="23">
        <f>IF(OR(B2623="",C2623=""),"",B2623&amp;"|"&amp;C2623)</f>
        <v/>
      </c>
      <c r="E2623" s="29" t="n"/>
      <c r="F2623" s="52" t="n"/>
      <c r="G2623" s="49" t="n"/>
      <c r="H2623" s="49" t="n"/>
      <c r="I2623" s="30">
        <f>IF(OR(D2623="",NOT(ISNUMBER(G2623))),"",D2623&amp;"|"&amp;YEAR(G2623)&amp;"-"&amp;RIGHT("0"&amp;MONTH(G2623),2)&amp;"-"&amp;RIGHT("0"&amp;DAY(G2623),2))</f>
        <v/>
      </c>
      <c r="J2623" s="52" t="n"/>
      <c r="K2623" s="25" t="n"/>
      <c r="L2623" s="29" t="n"/>
      <c r="M2623" s="25" t="n"/>
      <c r="N2623" s="25" t="n"/>
      <c r="O2623" s="23">
        <f>IF(A2623&amp;B2623&amp;C2623="","",IF(I2623="","Sem vínculo",IF(COUNTIF(oc_chave,I2623)&gt;0,"Vinculada","Previsão não encontrada")))</f>
        <v/>
      </c>
      <c r="P2623" s="39">
        <f>IF(ISNUMBER(H2623),YEAR(H2623),"")</f>
        <v/>
      </c>
      <c r="Q2623" s="23">
        <f>IF(D2623="","",IF(COUNTIF(pl_chave,D2623)&gt;0,"No plano atual","Fora do plano: histórico preservado"))</f>
        <v/>
      </c>
      <c r="R2623" s="23">
        <f>IF(A2623&amp;B2623&amp;C2623="","",IF(A2623="","ERRO: falta ID do registro",IF(COUNTIF(ex_id,A2623)&gt;1,"ERRO: ID do registro duplicado",IF(NOT(ISNUMBER(H2623)),"ERRO: data realizada ausente ou inválida",IF(AND(ISNUMBER(pcmd_emissao),N(H2623)&gt;N(pcmd_emissao)),"Verificar: realizada após a emissão","OK")))))</f>
        <v/>
      </c>
      <c r="S2623" s="53" t="n"/>
    </row>
    <row r="2624">
      <c r="A2624" s="25" t="n"/>
      <c r="B2624" s="29" t="n"/>
      <c r="C2624" s="25" t="n"/>
      <c r="D2624" s="23">
        <f>IF(OR(B2624="",C2624=""),"",B2624&amp;"|"&amp;C2624)</f>
        <v/>
      </c>
      <c r="E2624" s="29" t="n"/>
      <c r="F2624" s="52" t="n"/>
      <c r="G2624" s="49" t="n"/>
      <c r="H2624" s="49" t="n"/>
      <c r="I2624" s="30">
        <f>IF(OR(D2624="",NOT(ISNUMBER(G2624))),"",D2624&amp;"|"&amp;YEAR(G2624)&amp;"-"&amp;RIGHT("0"&amp;MONTH(G2624),2)&amp;"-"&amp;RIGHT("0"&amp;DAY(G2624),2))</f>
        <v/>
      </c>
      <c r="J2624" s="52" t="n"/>
      <c r="K2624" s="25" t="n"/>
      <c r="L2624" s="29" t="n"/>
      <c r="M2624" s="25" t="n"/>
      <c r="N2624" s="25" t="n"/>
      <c r="O2624" s="23">
        <f>IF(A2624&amp;B2624&amp;C2624="","",IF(I2624="","Sem vínculo",IF(COUNTIF(oc_chave,I2624)&gt;0,"Vinculada","Previsão não encontrada")))</f>
        <v/>
      </c>
      <c r="P2624" s="39">
        <f>IF(ISNUMBER(H2624),YEAR(H2624),"")</f>
        <v/>
      </c>
      <c r="Q2624" s="23">
        <f>IF(D2624="","",IF(COUNTIF(pl_chave,D2624)&gt;0,"No plano atual","Fora do plano: histórico preservado"))</f>
        <v/>
      </c>
      <c r="R2624" s="23">
        <f>IF(A2624&amp;B2624&amp;C2624="","",IF(A2624="","ERRO: falta ID do registro",IF(COUNTIF(ex_id,A2624)&gt;1,"ERRO: ID do registro duplicado",IF(NOT(ISNUMBER(H2624)),"ERRO: data realizada ausente ou inválida",IF(AND(ISNUMBER(pcmd_emissao),N(H2624)&gt;N(pcmd_emissao)),"Verificar: realizada após a emissão","OK")))))</f>
        <v/>
      </c>
      <c r="S2624" s="53" t="n"/>
    </row>
    <row r="2625">
      <c r="A2625" s="25" t="n"/>
      <c r="B2625" s="29" t="n"/>
      <c r="C2625" s="25" t="n"/>
      <c r="D2625" s="23">
        <f>IF(OR(B2625="",C2625=""),"",B2625&amp;"|"&amp;C2625)</f>
        <v/>
      </c>
      <c r="E2625" s="29" t="n"/>
      <c r="F2625" s="52" t="n"/>
      <c r="G2625" s="49" t="n"/>
      <c r="H2625" s="49" t="n"/>
      <c r="I2625" s="30">
        <f>IF(OR(D2625="",NOT(ISNUMBER(G2625))),"",D2625&amp;"|"&amp;YEAR(G2625)&amp;"-"&amp;RIGHT("0"&amp;MONTH(G2625),2)&amp;"-"&amp;RIGHT("0"&amp;DAY(G2625),2))</f>
        <v/>
      </c>
      <c r="J2625" s="52" t="n"/>
      <c r="K2625" s="25" t="n"/>
      <c r="L2625" s="29" t="n"/>
      <c r="M2625" s="25" t="n"/>
      <c r="N2625" s="25" t="n"/>
      <c r="O2625" s="23">
        <f>IF(A2625&amp;B2625&amp;C2625="","",IF(I2625="","Sem vínculo",IF(COUNTIF(oc_chave,I2625)&gt;0,"Vinculada","Previsão não encontrada")))</f>
        <v/>
      </c>
      <c r="P2625" s="39">
        <f>IF(ISNUMBER(H2625),YEAR(H2625),"")</f>
        <v/>
      </c>
      <c r="Q2625" s="23">
        <f>IF(D2625="","",IF(COUNTIF(pl_chave,D2625)&gt;0,"No plano atual","Fora do plano: histórico preservado"))</f>
        <v/>
      </c>
      <c r="R2625" s="23">
        <f>IF(A2625&amp;B2625&amp;C2625="","",IF(A2625="","ERRO: falta ID do registro",IF(COUNTIF(ex_id,A2625)&gt;1,"ERRO: ID do registro duplicado",IF(NOT(ISNUMBER(H2625)),"ERRO: data realizada ausente ou inválida",IF(AND(ISNUMBER(pcmd_emissao),N(H2625)&gt;N(pcmd_emissao)),"Verificar: realizada após a emissão","OK")))))</f>
        <v/>
      </c>
      <c r="S2625" s="53" t="n"/>
    </row>
    <row r="2626">
      <c r="A2626" s="25" t="n"/>
      <c r="B2626" s="29" t="n"/>
      <c r="C2626" s="25" t="n"/>
      <c r="D2626" s="23">
        <f>IF(OR(B2626="",C2626=""),"",B2626&amp;"|"&amp;C2626)</f>
        <v/>
      </c>
      <c r="E2626" s="29" t="n"/>
      <c r="F2626" s="52" t="n"/>
      <c r="G2626" s="49" t="n"/>
      <c r="H2626" s="49" t="n"/>
      <c r="I2626" s="30">
        <f>IF(OR(D2626="",NOT(ISNUMBER(G2626))),"",D2626&amp;"|"&amp;YEAR(G2626)&amp;"-"&amp;RIGHT("0"&amp;MONTH(G2626),2)&amp;"-"&amp;RIGHT("0"&amp;DAY(G2626),2))</f>
        <v/>
      </c>
      <c r="J2626" s="52" t="n"/>
      <c r="K2626" s="25" t="n"/>
      <c r="L2626" s="29" t="n"/>
      <c r="M2626" s="25" t="n"/>
      <c r="N2626" s="25" t="n"/>
      <c r="O2626" s="23">
        <f>IF(A2626&amp;B2626&amp;C2626="","",IF(I2626="","Sem vínculo",IF(COUNTIF(oc_chave,I2626)&gt;0,"Vinculada","Previsão não encontrada")))</f>
        <v/>
      </c>
      <c r="P2626" s="39">
        <f>IF(ISNUMBER(H2626),YEAR(H2626),"")</f>
        <v/>
      </c>
      <c r="Q2626" s="23">
        <f>IF(D2626="","",IF(COUNTIF(pl_chave,D2626)&gt;0,"No plano atual","Fora do plano: histórico preservado"))</f>
        <v/>
      </c>
      <c r="R2626" s="23">
        <f>IF(A2626&amp;B2626&amp;C2626="","",IF(A2626="","ERRO: falta ID do registro",IF(COUNTIF(ex_id,A2626)&gt;1,"ERRO: ID do registro duplicado",IF(NOT(ISNUMBER(H2626)),"ERRO: data realizada ausente ou inválida",IF(AND(ISNUMBER(pcmd_emissao),N(H2626)&gt;N(pcmd_emissao)),"Verificar: realizada após a emissão","OK")))))</f>
        <v/>
      </c>
      <c r="S2626" s="53" t="n"/>
    </row>
    <row r="2627">
      <c r="A2627" s="25" t="n"/>
      <c r="B2627" s="29" t="n"/>
      <c r="C2627" s="25" t="n"/>
      <c r="D2627" s="23">
        <f>IF(OR(B2627="",C2627=""),"",B2627&amp;"|"&amp;C2627)</f>
        <v/>
      </c>
      <c r="E2627" s="29" t="n"/>
      <c r="F2627" s="52" t="n"/>
      <c r="G2627" s="49" t="n"/>
      <c r="H2627" s="49" t="n"/>
      <c r="I2627" s="30">
        <f>IF(OR(D2627="",NOT(ISNUMBER(G2627))),"",D2627&amp;"|"&amp;YEAR(G2627)&amp;"-"&amp;RIGHT("0"&amp;MONTH(G2627),2)&amp;"-"&amp;RIGHT("0"&amp;DAY(G2627),2))</f>
        <v/>
      </c>
      <c r="J2627" s="52" t="n"/>
      <c r="K2627" s="25" t="n"/>
      <c r="L2627" s="29" t="n"/>
      <c r="M2627" s="25" t="n"/>
      <c r="N2627" s="25" t="n"/>
      <c r="O2627" s="23">
        <f>IF(A2627&amp;B2627&amp;C2627="","",IF(I2627="","Sem vínculo",IF(COUNTIF(oc_chave,I2627)&gt;0,"Vinculada","Previsão não encontrada")))</f>
        <v/>
      </c>
      <c r="P2627" s="39">
        <f>IF(ISNUMBER(H2627),YEAR(H2627),"")</f>
        <v/>
      </c>
      <c r="Q2627" s="23">
        <f>IF(D2627="","",IF(COUNTIF(pl_chave,D2627)&gt;0,"No plano atual","Fora do plano: histórico preservado"))</f>
        <v/>
      </c>
      <c r="R2627" s="23">
        <f>IF(A2627&amp;B2627&amp;C2627="","",IF(A2627="","ERRO: falta ID do registro",IF(COUNTIF(ex_id,A2627)&gt;1,"ERRO: ID do registro duplicado",IF(NOT(ISNUMBER(H2627)),"ERRO: data realizada ausente ou inválida",IF(AND(ISNUMBER(pcmd_emissao),N(H2627)&gt;N(pcmd_emissao)),"Verificar: realizada após a emissão","OK")))))</f>
        <v/>
      </c>
      <c r="S2627" s="53" t="n"/>
    </row>
    <row r="2628">
      <c r="A2628" s="25" t="n"/>
      <c r="B2628" s="29" t="n"/>
      <c r="C2628" s="25" t="n"/>
      <c r="D2628" s="23">
        <f>IF(OR(B2628="",C2628=""),"",B2628&amp;"|"&amp;C2628)</f>
        <v/>
      </c>
      <c r="E2628" s="29" t="n"/>
      <c r="F2628" s="52" t="n"/>
      <c r="G2628" s="49" t="n"/>
      <c r="H2628" s="49" t="n"/>
      <c r="I2628" s="30">
        <f>IF(OR(D2628="",NOT(ISNUMBER(G2628))),"",D2628&amp;"|"&amp;YEAR(G2628)&amp;"-"&amp;RIGHT("0"&amp;MONTH(G2628),2)&amp;"-"&amp;RIGHT("0"&amp;DAY(G2628),2))</f>
        <v/>
      </c>
      <c r="J2628" s="52" t="n"/>
      <c r="K2628" s="25" t="n"/>
      <c r="L2628" s="29" t="n"/>
      <c r="M2628" s="25" t="n"/>
      <c r="N2628" s="25" t="n"/>
      <c r="O2628" s="23">
        <f>IF(A2628&amp;B2628&amp;C2628="","",IF(I2628="","Sem vínculo",IF(COUNTIF(oc_chave,I2628)&gt;0,"Vinculada","Previsão não encontrada")))</f>
        <v/>
      </c>
      <c r="P2628" s="39">
        <f>IF(ISNUMBER(H2628),YEAR(H2628),"")</f>
        <v/>
      </c>
      <c r="Q2628" s="23">
        <f>IF(D2628="","",IF(COUNTIF(pl_chave,D2628)&gt;0,"No plano atual","Fora do plano: histórico preservado"))</f>
        <v/>
      </c>
      <c r="R2628" s="23">
        <f>IF(A2628&amp;B2628&amp;C2628="","",IF(A2628="","ERRO: falta ID do registro",IF(COUNTIF(ex_id,A2628)&gt;1,"ERRO: ID do registro duplicado",IF(NOT(ISNUMBER(H2628)),"ERRO: data realizada ausente ou inválida",IF(AND(ISNUMBER(pcmd_emissao),N(H2628)&gt;N(pcmd_emissao)),"Verificar: realizada após a emissão","OK")))))</f>
        <v/>
      </c>
      <c r="S2628" s="53" t="n"/>
    </row>
    <row r="2629">
      <c r="A2629" s="25" t="n"/>
      <c r="B2629" s="29" t="n"/>
      <c r="C2629" s="25" t="n"/>
      <c r="D2629" s="23">
        <f>IF(OR(B2629="",C2629=""),"",B2629&amp;"|"&amp;C2629)</f>
        <v/>
      </c>
      <c r="E2629" s="29" t="n"/>
      <c r="F2629" s="52" t="n"/>
      <c r="G2629" s="49" t="n"/>
      <c r="H2629" s="49" t="n"/>
      <c r="I2629" s="30">
        <f>IF(OR(D2629="",NOT(ISNUMBER(G2629))),"",D2629&amp;"|"&amp;YEAR(G2629)&amp;"-"&amp;RIGHT("0"&amp;MONTH(G2629),2)&amp;"-"&amp;RIGHT("0"&amp;DAY(G2629),2))</f>
        <v/>
      </c>
      <c r="J2629" s="52" t="n"/>
      <c r="K2629" s="25" t="n"/>
      <c r="L2629" s="29" t="n"/>
      <c r="M2629" s="25" t="n"/>
      <c r="N2629" s="25" t="n"/>
      <c r="O2629" s="23">
        <f>IF(A2629&amp;B2629&amp;C2629="","",IF(I2629="","Sem vínculo",IF(COUNTIF(oc_chave,I2629)&gt;0,"Vinculada","Previsão não encontrada")))</f>
        <v/>
      </c>
      <c r="P2629" s="39">
        <f>IF(ISNUMBER(H2629),YEAR(H2629),"")</f>
        <v/>
      </c>
      <c r="Q2629" s="23">
        <f>IF(D2629="","",IF(COUNTIF(pl_chave,D2629)&gt;0,"No plano atual","Fora do plano: histórico preservado"))</f>
        <v/>
      </c>
      <c r="R2629" s="23">
        <f>IF(A2629&amp;B2629&amp;C2629="","",IF(A2629="","ERRO: falta ID do registro",IF(COUNTIF(ex_id,A2629)&gt;1,"ERRO: ID do registro duplicado",IF(NOT(ISNUMBER(H2629)),"ERRO: data realizada ausente ou inválida",IF(AND(ISNUMBER(pcmd_emissao),N(H2629)&gt;N(pcmd_emissao)),"Verificar: realizada após a emissão","OK")))))</f>
        <v/>
      </c>
      <c r="S2629" s="53" t="n"/>
    </row>
    <row r="2630">
      <c r="A2630" s="25" t="n"/>
      <c r="B2630" s="29" t="n"/>
      <c r="C2630" s="25" t="n"/>
      <c r="D2630" s="23">
        <f>IF(OR(B2630="",C2630=""),"",B2630&amp;"|"&amp;C2630)</f>
        <v/>
      </c>
      <c r="E2630" s="29" t="n"/>
      <c r="F2630" s="52" t="n"/>
      <c r="G2630" s="49" t="n"/>
      <c r="H2630" s="49" t="n"/>
      <c r="I2630" s="30">
        <f>IF(OR(D2630="",NOT(ISNUMBER(G2630))),"",D2630&amp;"|"&amp;YEAR(G2630)&amp;"-"&amp;RIGHT("0"&amp;MONTH(G2630),2)&amp;"-"&amp;RIGHT("0"&amp;DAY(G2630),2))</f>
        <v/>
      </c>
      <c r="J2630" s="52" t="n"/>
      <c r="K2630" s="25" t="n"/>
      <c r="L2630" s="29" t="n"/>
      <c r="M2630" s="25" t="n"/>
      <c r="N2630" s="25" t="n"/>
      <c r="O2630" s="23">
        <f>IF(A2630&amp;B2630&amp;C2630="","",IF(I2630="","Sem vínculo",IF(COUNTIF(oc_chave,I2630)&gt;0,"Vinculada","Previsão não encontrada")))</f>
        <v/>
      </c>
      <c r="P2630" s="39">
        <f>IF(ISNUMBER(H2630),YEAR(H2630),"")</f>
        <v/>
      </c>
      <c r="Q2630" s="23">
        <f>IF(D2630="","",IF(COUNTIF(pl_chave,D2630)&gt;0,"No plano atual","Fora do plano: histórico preservado"))</f>
        <v/>
      </c>
      <c r="R2630" s="23">
        <f>IF(A2630&amp;B2630&amp;C2630="","",IF(A2630="","ERRO: falta ID do registro",IF(COUNTIF(ex_id,A2630)&gt;1,"ERRO: ID do registro duplicado",IF(NOT(ISNUMBER(H2630)),"ERRO: data realizada ausente ou inválida",IF(AND(ISNUMBER(pcmd_emissao),N(H2630)&gt;N(pcmd_emissao)),"Verificar: realizada após a emissão","OK")))))</f>
        <v/>
      </c>
      <c r="S2630" s="53" t="n"/>
    </row>
    <row r="2631">
      <c r="A2631" s="25" t="n"/>
      <c r="B2631" s="29" t="n"/>
      <c r="C2631" s="25" t="n"/>
      <c r="D2631" s="23">
        <f>IF(OR(B2631="",C2631=""),"",B2631&amp;"|"&amp;C2631)</f>
        <v/>
      </c>
      <c r="E2631" s="29" t="n"/>
      <c r="F2631" s="52" t="n"/>
      <c r="G2631" s="49" t="n"/>
      <c r="H2631" s="49" t="n"/>
      <c r="I2631" s="30">
        <f>IF(OR(D2631="",NOT(ISNUMBER(G2631))),"",D2631&amp;"|"&amp;YEAR(G2631)&amp;"-"&amp;RIGHT("0"&amp;MONTH(G2631),2)&amp;"-"&amp;RIGHT("0"&amp;DAY(G2631),2))</f>
        <v/>
      </c>
      <c r="J2631" s="52" t="n"/>
      <c r="K2631" s="25" t="n"/>
      <c r="L2631" s="29" t="n"/>
      <c r="M2631" s="25" t="n"/>
      <c r="N2631" s="25" t="n"/>
      <c r="O2631" s="23">
        <f>IF(A2631&amp;B2631&amp;C2631="","",IF(I2631="","Sem vínculo",IF(COUNTIF(oc_chave,I2631)&gt;0,"Vinculada","Previsão não encontrada")))</f>
        <v/>
      </c>
      <c r="P2631" s="39">
        <f>IF(ISNUMBER(H2631),YEAR(H2631),"")</f>
        <v/>
      </c>
      <c r="Q2631" s="23">
        <f>IF(D2631="","",IF(COUNTIF(pl_chave,D2631)&gt;0,"No plano atual","Fora do plano: histórico preservado"))</f>
        <v/>
      </c>
      <c r="R2631" s="23">
        <f>IF(A2631&amp;B2631&amp;C2631="","",IF(A2631="","ERRO: falta ID do registro",IF(COUNTIF(ex_id,A2631)&gt;1,"ERRO: ID do registro duplicado",IF(NOT(ISNUMBER(H2631)),"ERRO: data realizada ausente ou inválida",IF(AND(ISNUMBER(pcmd_emissao),N(H2631)&gt;N(pcmd_emissao)),"Verificar: realizada após a emissão","OK")))))</f>
        <v/>
      </c>
      <c r="S2631" s="53" t="n"/>
    </row>
    <row r="2632">
      <c r="A2632" s="25" t="n"/>
      <c r="B2632" s="29" t="n"/>
      <c r="C2632" s="25" t="n"/>
      <c r="D2632" s="23">
        <f>IF(OR(B2632="",C2632=""),"",B2632&amp;"|"&amp;C2632)</f>
        <v/>
      </c>
      <c r="E2632" s="29" t="n"/>
      <c r="F2632" s="52" t="n"/>
      <c r="G2632" s="49" t="n"/>
      <c r="H2632" s="49" t="n"/>
      <c r="I2632" s="30">
        <f>IF(OR(D2632="",NOT(ISNUMBER(G2632))),"",D2632&amp;"|"&amp;YEAR(G2632)&amp;"-"&amp;RIGHT("0"&amp;MONTH(G2632),2)&amp;"-"&amp;RIGHT("0"&amp;DAY(G2632),2))</f>
        <v/>
      </c>
      <c r="J2632" s="52" t="n"/>
      <c r="K2632" s="25" t="n"/>
      <c r="L2632" s="29" t="n"/>
      <c r="M2632" s="25" t="n"/>
      <c r="N2632" s="25" t="n"/>
      <c r="O2632" s="23">
        <f>IF(A2632&amp;B2632&amp;C2632="","",IF(I2632="","Sem vínculo",IF(COUNTIF(oc_chave,I2632)&gt;0,"Vinculada","Previsão não encontrada")))</f>
        <v/>
      </c>
      <c r="P2632" s="39">
        <f>IF(ISNUMBER(H2632),YEAR(H2632),"")</f>
        <v/>
      </c>
      <c r="Q2632" s="23">
        <f>IF(D2632="","",IF(COUNTIF(pl_chave,D2632)&gt;0,"No plano atual","Fora do plano: histórico preservado"))</f>
        <v/>
      </c>
      <c r="R2632" s="23">
        <f>IF(A2632&amp;B2632&amp;C2632="","",IF(A2632="","ERRO: falta ID do registro",IF(COUNTIF(ex_id,A2632)&gt;1,"ERRO: ID do registro duplicado",IF(NOT(ISNUMBER(H2632)),"ERRO: data realizada ausente ou inválida",IF(AND(ISNUMBER(pcmd_emissao),N(H2632)&gt;N(pcmd_emissao)),"Verificar: realizada após a emissão","OK")))))</f>
        <v/>
      </c>
      <c r="S2632" s="53" t="n"/>
    </row>
    <row r="2633">
      <c r="A2633" s="25" t="n"/>
      <c r="B2633" s="29" t="n"/>
      <c r="C2633" s="25" t="n"/>
      <c r="D2633" s="23">
        <f>IF(OR(B2633="",C2633=""),"",B2633&amp;"|"&amp;C2633)</f>
        <v/>
      </c>
      <c r="E2633" s="29" t="n"/>
      <c r="F2633" s="52" t="n"/>
      <c r="G2633" s="49" t="n"/>
      <c r="H2633" s="49" t="n"/>
      <c r="I2633" s="30">
        <f>IF(OR(D2633="",NOT(ISNUMBER(G2633))),"",D2633&amp;"|"&amp;YEAR(G2633)&amp;"-"&amp;RIGHT("0"&amp;MONTH(G2633),2)&amp;"-"&amp;RIGHT("0"&amp;DAY(G2633),2))</f>
        <v/>
      </c>
      <c r="J2633" s="52" t="n"/>
      <c r="K2633" s="25" t="n"/>
      <c r="L2633" s="29" t="n"/>
      <c r="M2633" s="25" t="n"/>
      <c r="N2633" s="25" t="n"/>
      <c r="O2633" s="23">
        <f>IF(A2633&amp;B2633&amp;C2633="","",IF(I2633="","Sem vínculo",IF(COUNTIF(oc_chave,I2633)&gt;0,"Vinculada","Previsão não encontrada")))</f>
        <v/>
      </c>
      <c r="P2633" s="39">
        <f>IF(ISNUMBER(H2633),YEAR(H2633),"")</f>
        <v/>
      </c>
      <c r="Q2633" s="23">
        <f>IF(D2633="","",IF(COUNTIF(pl_chave,D2633)&gt;0,"No plano atual","Fora do plano: histórico preservado"))</f>
        <v/>
      </c>
      <c r="R2633" s="23">
        <f>IF(A2633&amp;B2633&amp;C2633="","",IF(A2633="","ERRO: falta ID do registro",IF(COUNTIF(ex_id,A2633)&gt;1,"ERRO: ID do registro duplicado",IF(NOT(ISNUMBER(H2633)),"ERRO: data realizada ausente ou inválida",IF(AND(ISNUMBER(pcmd_emissao),N(H2633)&gt;N(pcmd_emissao)),"Verificar: realizada após a emissão","OK")))))</f>
        <v/>
      </c>
      <c r="S2633" s="53" t="n"/>
    </row>
    <row r="2634">
      <c r="A2634" s="25" t="n"/>
      <c r="B2634" s="29" t="n"/>
      <c r="C2634" s="25" t="n"/>
      <c r="D2634" s="23">
        <f>IF(OR(B2634="",C2634=""),"",B2634&amp;"|"&amp;C2634)</f>
        <v/>
      </c>
      <c r="E2634" s="29" t="n"/>
      <c r="F2634" s="52" t="n"/>
      <c r="G2634" s="49" t="n"/>
      <c r="H2634" s="49" t="n"/>
      <c r="I2634" s="30">
        <f>IF(OR(D2634="",NOT(ISNUMBER(G2634))),"",D2634&amp;"|"&amp;YEAR(G2634)&amp;"-"&amp;RIGHT("0"&amp;MONTH(G2634),2)&amp;"-"&amp;RIGHT("0"&amp;DAY(G2634),2))</f>
        <v/>
      </c>
      <c r="J2634" s="52" t="n"/>
      <c r="K2634" s="25" t="n"/>
      <c r="L2634" s="29" t="n"/>
      <c r="M2634" s="25" t="n"/>
      <c r="N2634" s="25" t="n"/>
      <c r="O2634" s="23">
        <f>IF(A2634&amp;B2634&amp;C2634="","",IF(I2634="","Sem vínculo",IF(COUNTIF(oc_chave,I2634)&gt;0,"Vinculada","Previsão não encontrada")))</f>
        <v/>
      </c>
      <c r="P2634" s="39">
        <f>IF(ISNUMBER(H2634),YEAR(H2634),"")</f>
        <v/>
      </c>
      <c r="Q2634" s="23">
        <f>IF(D2634="","",IF(COUNTIF(pl_chave,D2634)&gt;0,"No plano atual","Fora do plano: histórico preservado"))</f>
        <v/>
      </c>
      <c r="R2634" s="23">
        <f>IF(A2634&amp;B2634&amp;C2634="","",IF(A2634="","ERRO: falta ID do registro",IF(COUNTIF(ex_id,A2634)&gt;1,"ERRO: ID do registro duplicado",IF(NOT(ISNUMBER(H2634)),"ERRO: data realizada ausente ou inválida",IF(AND(ISNUMBER(pcmd_emissao),N(H2634)&gt;N(pcmd_emissao)),"Verificar: realizada após a emissão","OK")))))</f>
        <v/>
      </c>
      <c r="S2634" s="53" t="n"/>
    </row>
    <row r="2635">
      <c r="A2635" s="25" t="n"/>
      <c r="B2635" s="29" t="n"/>
      <c r="C2635" s="25" t="n"/>
      <c r="D2635" s="23">
        <f>IF(OR(B2635="",C2635=""),"",B2635&amp;"|"&amp;C2635)</f>
        <v/>
      </c>
      <c r="E2635" s="29" t="n"/>
      <c r="F2635" s="52" t="n"/>
      <c r="G2635" s="49" t="n"/>
      <c r="H2635" s="49" t="n"/>
      <c r="I2635" s="30">
        <f>IF(OR(D2635="",NOT(ISNUMBER(G2635))),"",D2635&amp;"|"&amp;YEAR(G2635)&amp;"-"&amp;RIGHT("0"&amp;MONTH(G2635),2)&amp;"-"&amp;RIGHT("0"&amp;DAY(G2635),2))</f>
        <v/>
      </c>
      <c r="J2635" s="52" t="n"/>
      <c r="K2635" s="25" t="n"/>
      <c r="L2635" s="29" t="n"/>
      <c r="M2635" s="25" t="n"/>
      <c r="N2635" s="25" t="n"/>
      <c r="O2635" s="23">
        <f>IF(A2635&amp;B2635&amp;C2635="","",IF(I2635="","Sem vínculo",IF(COUNTIF(oc_chave,I2635)&gt;0,"Vinculada","Previsão não encontrada")))</f>
        <v/>
      </c>
      <c r="P2635" s="39">
        <f>IF(ISNUMBER(H2635),YEAR(H2635),"")</f>
        <v/>
      </c>
      <c r="Q2635" s="23">
        <f>IF(D2635="","",IF(COUNTIF(pl_chave,D2635)&gt;0,"No plano atual","Fora do plano: histórico preservado"))</f>
        <v/>
      </c>
      <c r="R2635" s="23">
        <f>IF(A2635&amp;B2635&amp;C2635="","",IF(A2635="","ERRO: falta ID do registro",IF(COUNTIF(ex_id,A2635)&gt;1,"ERRO: ID do registro duplicado",IF(NOT(ISNUMBER(H2635)),"ERRO: data realizada ausente ou inválida",IF(AND(ISNUMBER(pcmd_emissao),N(H2635)&gt;N(pcmd_emissao)),"Verificar: realizada após a emissão","OK")))))</f>
        <v/>
      </c>
      <c r="S2635" s="53" t="n"/>
    </row>
    <row r="2636">
      <c r="A2636" s="25" t="n"/>
      <c r="B2636" s="29" t="n"/>
      <c r="C2636" s="25" t="n"/>
      <c r="D2636" s="23">
        <f>IF(OR(B2636="",C2636=""),"",B2636&amp;"|"&amp;C2636)</f>
        <v/>
      </c>
      <c r="E2636" s="29" t="n"/>
      <c r="F2636" s="52" t="n"/>
      <c r="G2636" s="49" t="n"/>
      <c r="H2636" s="49" t="n"/>
      <c r="I2636" s="30">
        <f>IF(OR(D2636="",NOT(ISNUMBER(G2636))),"",D2636&amp;"|"&amp;YEAR(G2636)&amp;"-"&amp;RIGHT("0"&amp;MONTH(G2636),2)&amp;"-"&amp;RIGHT("0"&amp;DAY(G2636),2))</f>
        <v/>
      </c>
      <c r="J2636" s="52" t="n"/>
      <c r="K2636" s="25" t="n"/>
      <c r="L2636" s="29" t="n"/>
      <c r="M2636" s="25" t="n"/>
      <c r="N2636" s="25" t="n"/>
      <c r="O2636" s="23">
        <f>IF(A2636&amp;B2636&amp;C2636="","",IF(I2636="","Sem vínculo",IF(COUNTIF(oc_chave,I2636)&gt;0,"Vinculada","Previsão não encontrada")))</f>
        <v/>
      </c>
      <c r="P2636" s="39">
        <f>IF(ISNUMBER(H2636),YEAR(H2636),"")</f>
        <v/>
      </c>
      <c r="Q2636" s="23">
        <f>IF(D2636="","",IF(COUNTIF(pl_chave,D2636)&gt;0,"No plano atual","Fora do plano: histórico preservado"))</f>
        <v/>
      </c>
      <c r="R2636" s="23">
        <f>IF(A2636&amp;B2636&amp;C2636="","",IF(A2636="","ERRO: falta ID do registro",IF(COUNTIF(ex_id,A2636)&gt;1,"ERRO: ID do registro duplicado",IF(NOT(ISNUMBER(H2636)),"ERRO: data realizada ausente ou inválida",IF(AND(ISNUMBER(pcmd_emissao),N(H2636)&gt;N(pcmd_emissao)),"Verificar: realizada após a emissão","OK")))))</f>
        <v/>
      </c>
      <c r="S2636" s="53" t="n"/>
    </row>
    <row r="2637">
      <c r="A2637" s="25" t="n"/>
      <c r="B2637" s="29" t="n"/>
      <c r="C2637" s="25" t="n"/>
      <c r="D2637" s="23">
        <f>IF(OR(B2637="",C2637=""),"",B2637&amp;"|"&amp;C2637)</f>
        <v/>
      </c>
      <c r="E2637" s="29" t="n"/>
      <c r="F2637" s="52" t="n"/>
      <c r="G2637" s="49" t="n"/>
      <c r="H2637" s="49" t="n"/>
      <c r="I2637" s="30">
        <f>IF(OR(D2637="",NOT(ISNUMBER(G2637))),"",D2637&amp;"|"&amp;YEAR(G2637)&amp;"-"&amp;RIGHT("0"&amp;MONTH(G2637),2)&amp;"-"&amp;RIGHT("0"&amp;DAY(G2637),2))</f>
        <v/>
      </c>
      <c r="J2637" s="52" t="n"/>
      <c r="K2637" s="25" t="n"/>
      <c r="L2637" s="29" t="n"/>
      <c r="M2637" s="25" t="n"/>
      <c r="N2637" s="25" t="n"/>
      <c r="O2637" s="23">
        <f>IF(A2637&amp;B2637&amp;C2637="","",IF(I2637="","Sem vínculo",IF(COUNTIF(oc_chave,I2637)&gt;0,"Vinculada","Previsão não encontrada")))</f>
        <v/>
      </c>
      <c r="P2637" s="39">
        <f>IF(ISNUMBER(H2637),YEAR(H2637),"")</f>
        <v/>
      </c>
      <c r="Q2637" s="23">
        <f>IF(D2637="","",IF(COUNTIF(pl_chave,D2637)&gt;0,"No plano atual","Fora do plano: histórico preservado"))</f>
        <v/>
      </c>
      <c r="R2637" s="23">
        <f>IF(A2637&amp;B2637&amp;C2637="","",IF(A2637="","ERRO: falta ID do registro",IF(COUNTIF(ex_id,A2637)&gt;1,"ERRO: ID do registro duplicado",IF(NOT(ISNUMBER(H2637)),"ERRO: data realizada ausente ou inválida",IF(AND(ISNUMBER(pcmd_emissao),N(H2637)&gt;N(pcmd_emissao)),"Verificar: realizada após a emissão","OK")))))</f>
        <v/>
      </c>
      <c r="S2637" s="53" t="n"/>
    </row>
    <row r="2638">
      <c r="A2638" s="25" t="n"/>
      <c r="B2638" s="29" t="n"/>
      <c r="C2638" s="25" t="n"/>
      <c r="D2638" s="23">
        <f>IF(OR(B2638="",C2638=""),"",B2638&amp;"|"&amp;C2638)</f>
        <v/>
      </c>
      <c r="E2638" s="29" t="n"/>
      <c r="F2638" s="52" t="n"/>
      <c r="G2638" s="49" t="n"/>
      <c r="H2638" s="49" t="n"/>
      <c r="I2638" s="30">
        <f>IF(OR(D2638="",NOT(ISNUMBER(G2638))),"",D2638&amp;"|"&amp;YEAR(G2638)&amp;"-"&amp;RIGHT("0"&amp;MONTH(G2638),2)&amp;"-"&amp;RIGHT("0"&amp;DAY(G2638),2))</f>
        <v/>
      </c>
      <c r="J2638" s="52" t="n"/>
      <c r="K2638" s="25" t="n"/>
      <c r="L2638" s="29" t="n"/>
      <c r="M2638" s="25" t="n"/>
      <c r="N2638" s="25" t="n"/>
      <c r="O2638" s="23">
        <f>IF(A2638&amp;B2638&amp;C2638="","",IF(I2638="","Sem vínculo",IF(COUNTIF(oc_chave,I2638)&gt;0,"Vinculada","Previsão não encontrada")))</f>
        <v/>
      </c>
      <c r="P2638" s="39">
        <f>IF(ISNUMBER(H2638),YEAR(H2638),"")</f>
        <v/>
      </c>
      <c r="Q2638" s="23">
        <f>IF(D2638="","",IF(COUNTIF(pl_chave,D2638)&gt;0,"No plano atual","Fora do plano: histórico preservado"))</f>
        <v/>
      </c>
      <c r="R2638" s="23">
        <f>IF(A2638&amp;B2638&amp;C2638="","",IF(A2638="","ERRO: falta ID do registro",IF(COUNTIF(ex_id,A2638)&gt;1,"ERRO: ID do registro duplicado",IF(NOT(ISNUMBER(H2638)),"ERRO: data realizada ausente ou inválida",IF(AND(ISNUMBER(pcmd_emissao),N(H2638)&gt;N(pcmd_emissao)),"Verificar: realizada após a emissão","OK")))))</f>
        <v/>
      </c>
      <c r="S2638" s="53" t="n"/>
    </row>
    <row r="2639">
      <c r="A2639" s="25" t="n"/>
      <c r="B2639" s="29" t="n"/>
      <c r="C2639" s="25" t="n"/>
      <c r="D2639" s="23">
        <f>IF(OR(B2639="",C2639=""),"",B2639&amp;"|"&amp;C2639)</f>
        <v/>
      </c>
      <c r="E2639" s="29" t="n"/>
      <c r="F2639" s="52" t="n"/>
      <c r="G2639" s="49" t="n"/>
      <c r="H2639" s="49" t="n"/>
      <c r="I2639" s="30">
        <f>IF(OR(D2639="",NOT(ISNUMBER(G2639))),"",D2639&amp;"|"&amp;YEAR(G2639)&amp;"-"&amp;RIGHT("0"&amp;MONTH(G2639),2)&amp;"-"&amp;RIGHT("0"&amp;DAY(G2639),2))</f>
        <v/>
      </c>
      <c r="J2639" s="52" t="n"/>
      <c r="K2639" s="25" t="n"/>
      <c r="L2639" s="29" t="n"/>
      <c r="M2639" s="25" t="n"/>
      <c r="N2639" s="25" t="n"/>
      <c r="O2639" s="23">
        <f>IF(A2639&amp;B2639&amp;C2639="","",IF(I2639="","Sem vínculo",IF(COUNTIF(oc_chave,I2639)&gt;0,"Vinculada","Previsão não encontrada")))</f>
        <v/>
      </c>
      <c r="P2639" s="39">
        <f>IF(ISNUMBER(H2639),YEAR(H2639),"")</f>
        <v/>
      </c>
      <c r="Q2639" s="23">
        <f>IF(D2639="","",IF(COUNTIF(pl_chave,D2639)&gt;0,"No plano atual","Fora do plano: histórico preservado"))</f>
        <v/>
      </c>
      <c r="R2639" s="23">
        <f>IF(A2639&amp;B2639&amp;C2639="","",IF(A2639="","ERRO: falta ID do registro",IF(COUNTIF(ex_id,A2639)&gt;1,"ERRO: ID do registro duplicado",IF(NOT(ISNUMBER(H2639)),"ERRO: data realizada ausente ou inválida",IF(AND(ISNUMBER(pcmd_emissao),N(H2639)&gt;N(pcmd_emissao)),"Verificar: realizada após a emissão","OK")))))</f>
        <v/>
      </c>
      <c r="S2639" s="53" t="n"/>
    </row>
    <row r="2640">
      <c r="A2640" s="25" t="n"/>
      <c r="B2640" s="29" t="n"/>
      <c r="C2640" s="25" t="n"/>
      <c r="D2640" s="23">
        <f>IF(OR(B2640="",C2640=""),"",B2640&amp;"|"&amp;C2640)</f>
        <v/>
      </c>
      <c r="E2640" s="29" t="n"/>
      <c r="F2640" s="52" t="n"/>
      <c r="G2640" s="49" t="n"/>
      <c r="H2640" s="49" t="n"/>
      <c r="I2640" s="30">
        <f>IF(OR(D2640="",NOT(ISNUMBER(G2640))),"",D2640&amp;"|"&amp;YEAR(G2640)&amp;"-"&amp;RIGHT("0"&amp;MONTH(G2640),2)&amp;"-"&amp;RIGHT("0"&amp;DAY(G2640),2))</f>
        <v/>
      </c>
      <c r="J2640" s="52" t="n"/>
      <c r="K2640" s="25" t="n"/>
      <c r="L2640" s="29" t="n"/>
      <c r="M2640" s="25" t="n"/>
      <c r="N2640" s="25" t="n"/>
      <c r="O2640" s="23">
        <f>IF(A2640&amp;B2640&amp;C2640="","",IF(I2640="","Sem vínculo",IF(COUNTIF(oc_chave,I2640)&gt;0,"Vinculada","Previsão não encontrada")))</f>
        <v/>
      </c>
      <c r="P2640" s="39">
        <f>IF(ISNUMBER(H2640),YEAR(H2640),"")</f>
        <v/>
      </c>
      <c r="Q2640" s="23">
        <f>IF(D2640="","",IF(COUNTIF(pl_chave,D2640)&gt;0,"No plano atual","Fora do plano: histórico preservado"))</f>
        <v/>
      </c>
      <c r="R2640" s="23">
        <f>IF(A2640&amp;B2640&amp;C2640="","",IF(A2640="","ERRO: falta ID do registro",IF(COUNTIF(ex_id,A2640)&gt;1,"ERRO: ID do registro duplicado",IF(NOT(ISNUMBER(H2640)),"ERRO: data realizada ausente ou inválida",IF(AND(ISNUMBER(pcmd_emissao),N(H2640)&gt;N(pcmd_emissao)),"Verificar: realizada após a emissão","OK")))))</f>
        <v/>
      </c>
      <c r="S2640" s="53" t="n"/>
    </row>
    <row r="2641">
      <c r="A2641" s="25" t="n"/>
      <c r="B2641" s="29" t="n"/>
      <c r="C2641" s="25" t="n"/>
      <c r="D2641" s="23">
        <f>IF(OR(B2641="",C2641=""),"",B2641&amp;"|"&amp;C2641)</f>
        <v/>
      </c>
      <c r="E2641" s="29" t="n"/>
      <c r="F2641" s="52" t="n"/>
      <c r="G2641" s="49" t="n"/>
      <c r="H2641" s="49" t="n"/>
      <c r="I2641" s="30">
        <f>IF(OR(D2641="",NOT(ISNUMBER(G2641))),"",D2641&amp;"|"&amp;YEAR(G2641)&amp;"-"&amp;RIGHT("0"&amp;MONTH(G2641),2)&amp;"-"&amp;RIGHT("0"&amp;DAY(G2641),2))</f>
        <v/>
      </c>
      <c r="J2641" s="52" t="n"/>
      <c r="K2641" s="25" t="n"/>
      <c r="L2641" s="29" t="n"/>
      <c r="M2641" s="25" t="n"/>
      <c r="N2641" s="25" t="n"/>
      <c r="O2641" s="23">
        <f>IF(A2641&amp;B2641&amp;C2641="","",IF(I2641="","Sem vínculo",IF(COUNTIF(oc_chave,I2641)&gt;0,"Vinculada","Previsão não encontrada")))</f>
        <v/>
      </c>
      <c r="P2641" s="39">
        <f>IF(ISNUMBER(H2641),YEAR(H2641),"")</f>
        <v/>
      </c>
      <c r="Q2641" s="23">
        <f>IF(D2641="","",IF(COUNTIF(pl_chave,D2641)&gt;0,"No plano atual","Fora do plano: histórico preservado"))</f>
        <v/>
      </c>
      <c r="R2641" s="23">
        <f>IF(A2641&amp;B2641&amp;C2641="","",IF(A2641="","ERRO: falta ID do registro",IF(COUNTIF(ex_id,A2641)&gt;1,"ERRO: ID do registro duplicado",IF(NOT(ISNUMBER(H2641)),"ERRO: data realizada ausente ou inválida",IF(AND(ISNUMBER(pcmd_emissao),N(H2641)&gt;N(pcmd_emissao)),"Verificar: realizada após a emissão","OK")))))</f>
        <v/>
      </c>
      <c r="S2641" s="53" t="n"/>
    </row>
    <row r="2642">
      <c r="A2642" s="25" t="n"/>
      <c r="B2642" s="29" t="n"/>
      <c r="C2642" s="25" t="n"/>
      <c r="D2642" s="23">
        <f>IF(OR(B2642="",C2642=""),"",B2642&amp;"|"&amp;C2642)</f>
        <v/>
      </c>
      <c r="E2642" s="29" t="n"/>
      <c r="F2642" s="52" t="n"/>
      <c r="G2642" s="49" t="n"/>
      <c r="H2642" s="49" t="n"/>
      <c r="I2642" s="30">
        <f>IF(OR(D2642="",NOT(ISNUMBER(G2642))),"",D2642&amp;"|"&amp;YEAR(G2642)&amp;"-"&amp;RIGHT("0"&amp;MONTH(G2642),2)&amp;"-"&amp;RIGHT("0"&amp;DAY(G2642),2))</f>
        <v/>
      </c>
      <c r="J2642" s="52" t="n"/>
      <c r="K2642" s="25" t="n"/>
      <c r="L2642" s="29" t="n"/>
      <c r="M2642" s="25" t="n"/>
      <c r="N2642" s="25" t="n"/>
      <c r="O2642" s="23">
        <f>IF(A2642&amp;B2642&amp;C2642="","",IF(I2642="","Sem vínculo",IF(COUNTIF(oc_chave,I2642)&gt;0,"Vinculada","Previsão não encontrada")))</f>
        <v/>
      </c>
      <c r="P2642" s="39">
        <f>IF(ISNUMBER(H2642),YEAR(H2642),"")</f>
        <v/>
      </c>
      <c r="Q2642" s="23">
        <f>IF(D2642="","",IF(COUNTIF(pl_chave,D2642)&gt;0,"No plano atual","Fora do plano: histórico preservado"))</f>
        <v/>
      </c>
      <c r="R2642" s="23">
        <f>IF(A2642&amp;B2642&amp;C2642="","",IF(A2642="","ERRO: falta ID do registro",IF(COUNTIF(ex_id,A2642)&gt;1,"ERRO: ID do registro duplicado",IF(NOT(ISNUMBER(H2642)),"ERRO: data realizada ausente ou inválida",IF(AND(ISNUMBER(pcmd_emissao),N(H2642)&gt;N(pcmd_emissao)),"Verificar: realizada após a emissão","OK")))))</f>
        <v/>
      </c>
      <c r="S2642" s="53" t="n"/>
    </row>
    <row r="2643">
      <c r="A2643" s="25" t="n"/>
      <c r="B2643" s="29" t="n"/>
      <c r="C2643" s="25" t="n"/>
      <c r="D2643" s="23">
        <f>IF(OR(B2643="",C2643=""),"",B2643&amp;"|"&amp;C2643)</f>
        <v/>
      </c>
      <c r="E2643" s="29" t="n"/>
      <c r="F2643" s="52" t="n"/>
      <c r="G2643" s="49" t="n"/>
      <c r="H2643" s="49" t="n"/>
      <c r="I2643" s="30">
        <f>IF(OR(D2643="",NOT(ISNUMBER(G2643))),"",D2643&amp;"|"&amp;YEAR(G2643)&amp;"-"&amp;RIGHT("0"&amp;MONTH(G2643),2)&amp;"-"&amp;RIGHT("0"&amp;DAY(G2643),2))</f>
        <v/>
      </c>
      <c r="J2643" s="52" t="n"/>
      <c r="K2643" s="25" t="n"/>
      <c r="L2643" s="29" t="n"/>
      <c r="M2643" s="25" t="n"/>
      <c r="N2643" s="25" t="n"/>
      <c r="O2643" s="23">
        <f>IF(A2643&amp;B2643&amp;C2643="","",IF(I2643="","Sem vínculo",IF(COUNTIF(oc_chave,I2643)&gt;0,"Vinculada","Previsão não encontrada")))</f>
        <v/>
      </c>
      <c r="P2643" s="39">
        <f>IF(ISNUMBER(H2643),YEAR(H2643),"")</f>
        <v/>
      </c>
      <c r="Q2643" s="23">
        <f>IF(D2643="","",IF(COUNTIF(pl_chave,D2643)&gt;0,"No plano atual","Fora do plano: histórico preservado"))</f>
        <v/>
      </c>
      <c r="R2643" s="23">
        <f>IF(A2643&amp;B2643&amp;C2643="","",IF(A2643="","ERRO: falta ID do registro",IF(COUNTIF(ex_id,A2643)&gt;1,"ERRO: ID do registro duplicado",IF(NOT(ISNUMBER(H2643)),"ERRO: data realizada ausente ou inválida",IF(AND(ISNUMBER(pcmd_emissao),N(H2643)&gt;N(pcmd_emissao)),"Verificar: realizada após a emissão","OK")))))</f>
        <v/>
      </c>
      <c r="S2643" s="53" t="n"/>
    </row>
    <row r="2644">
      <c r="A2644" s="25" t="n"/>
      <c r="B2644" s="29" t="n"/>
      <c r="C2644" s="25" t="n"/>
      <c r="D2644" s="23">
        <f>IF(OR(B2644="",C2644=""),"",B2644&amp;"|"&amp;C2644)</f>
        <v/>
      </c>
      <c r="E2644" s="29" t="n"/>
      <c r="F2644" s="52" t="n"/>
      <c r="G2644" s="49" t="n"/>
      <c r="H2644" s="49" t="n"/>
      <c r="I2644" s="30">
        <f>IF(OR(D2644="",NOT(ISNUMBER(G2644))),"",D2644&amp;"|"&amp;YEAR(G2644)&amp;"-"&amp;RIGHT("0"&amp;MONTH(G2644),2)&amp;"-"&amp;RIGHT("0"&amp;DAY(G2644),2))</f>
        <v/>
      </c>
      <c r="J2644" s="52" t="n"/>
      <c r="K2644" s="25" t="n"/>
      <c r="L2644" s="29" t="n"/>
      <c r="M2644" s="25" t="n"/>
      <c r="N2644" s="25" t="n"/>
      <c r="O2644" s="23">
        <f>IF(A2644&amp;B2644&amp;C2644="","",IF(I2644="","Sem vínculo",IF(COUNTIF(oc_chave,I2644)&gt;0,"Vinculada","Previsão não encontrada")))</f>
        <v/>
      </c>
      <c r="P2644" s="39">
        <f>IF(ISNUMBER(H2644),YEAR(H2644),"")</f>
        <v/>
      </c>
      <c r="Q2644" s="23">
        <f>IF(D2644="","",IF(COUNTIF(pl_chave,D2644)&gt;0,"No plano atual","Fora do plano: histórico preservado"))</f>
        <v/>
      </c>
      <c r="R2644" s="23">
        <f>IF(A2644&amp;B2644&amp;C2644="","",IF(A2644="","ERRO: falta ID do registro",IF(COUNTIF(ex_id,A2644)&gt;1,"ERRO: ID do registro duplicado",IF(NOT(ISNUMBER(H2644)),"ERRO: data realizada ausente ou inválida",IF(AND(ISNUMBER(pcmd_emissao),N(H2644)&gt;N(pcmd_emissao)),"Verificar: realizada após a emissão","OK")))))</f>
        <v/>
      </c>
      <c r="S2644" s="53" t="n"/>
    </row>
    <row r="2645">
      <c r="A2645" s="25" t="n"/>
      <c r="B2645" s="29" t="n"/>
      <c r="C2645" s="25" t="n"/>
      <c r="D2645" s="23">
        <f>IF(OR(B2645="",C2645=""),"",B2645&amp;"|"&amp;C2645)</f>
        <v/>
      </c>
      <c r="E2645" s="29" t="n"/>
      <c r="F2645" s="52" t="n"/>
      <c r="G2645" s="49" t="n"/>
      <c r="H2645" s="49" t="n"/>
      <c r="I2645" s="30">
        <f>IF(OR(D2645="",NOT(ISNUMBER(G2645))),"",D2645&amp;"|"&amp;YEAR(G2645)&amp;"-"&amp;RIGHT("0"&amp;MONTH(G2645),2)&amp;"-"&amp;RIGHT("0"&amp;DAY(G2645),2))</f>
        <v/>
      </c>
      <c r="J2645" s="52" t="n"/>
      <c r="K2645" s="25" t="n"/>
      <c r="L2645" s="29" t="n"/>
      <c r="M2645" s="25" t="n"/>
      <c r="N2645" s="25" t="n"/>
      <c r="O2645" s="23">
        <f>IF(A2645&amp;B2645&amp;C2645="","",IF(I2645="","Sem vínculo",IF(COUNTIF(oc_chave,I2645)&gt;0,"Vinculada","Previsão não encontrada")))</f>
        <v/>
      </c>
      <c r="P2645" s="39">
        <f>IF(ISNUMBER(H2645),YEAR(H2645),"")</f>
        <v/>
      </c>
      <c r="Q2645" s="23">
        <f>IF(D2645="","",IF(COUNTIF(pl_chave,D2645)&gt;0,"No plano atual","Fora do plano: histórico preservado"))</f>
        <v/>
      </c>
      <c r="R2645" s="23">
        <f>IF(A2645&amp;B2645&amp;C2645="","",IF(A2645="","ERRO: falta ID do registro",IF(COUNTIF(ex_id,A2645)&gt;1,"ERRO: ID do registro duplicado",IF(NOT(ISNUMBER(H2645)),"ERRO: data realizada ausente ou inválida",IF(AND(ISNUMBER(pcmd_emissao),N(H2645)&gt;N(pcmd_emissao)),"Verificar: realizada após a emissão","OK")))))</f>
        <v/>
      </c>
      <c r="S2645" s="53" t="n"/>
    </row>
    <row r="2646">
      <c r="A2646" s="25" t="n"/>
      <c r="B2646" s="29" t="n"/>
      <c r="C2646" s="25" t="n"/>
      <c r="D2646" s="23">
        <f>IF(OR(B2646="",C2646=""),"",B2646&amp;"|"&amp;C2646)</f>
        <v/>
      </c>
      <c r="E2646" s="29" t="n"/>
      <c r="F2646" s="52" t="n"/>
      <c r="G2646" s="49" t="n"/>
      <c r="H2646" s="49" t="n"/>
      <c r="I2646" s="30">
        <f>IF(OR(D2646="",NOT(ISNUMBER(G2646))),"",D2646&amp;"|"&amp;YEAR(G2646)&amp;"-"&amp;RIGHT("0"&amp;MONTH(G2646),2)&amp;"-"&amp;RIGHT("0"&amp;DAY(G2646),2))</f>
        <v/>
      </c>
      <c r="J2646" s="52" t="n"/>
      <c r="K2646" s="25" t="n"/>
      <c r="L2646" s="29" t="n"/>
      <c r="M2646" s="25" t="n"/>
      <c r="N2646" s="25" t="n"/>
      <c r="O2646" s="23">
        <f>IF(A2646&amp;B2646&amp;C2646="","",IF(I2646="","Sem vínculo",IF(COUNTIF(oc_chave,I2646)&gt;0,"Vinculada","Previsão não encontrada")))</f>
        <v/>
      </c>
      <c r="P2646" s="39">
        <f>IF(ISNUMBER(H2646),YEAR(H2646),"")</f>
        <v/>
      </c>
      <c r="Q2646" s="23">
        <f>IF(D2646="","",IF(COUNTIF(pl_chave,D2646)&gt;0,"No plano atual","Fora do plano: histórico preservado"))</f>
        <v/>
      </c>
      <c r="R2646" s="23">
        <f>IF(A2646&amp;B2646&amp;C2646="","",IF(A2646="","ERRO: falta ID do registro",IF(COUNTIF(ex_id,A2646)&gt;1,"ERRO: ID do registro duplicado",IF(NOT(ISNUMBER(H2646)),"ERRO: data realizada ausente ou inválida",IF(AND(ISNUMBER(pcmd_emissao),N(H2646)&gt;N(pcmd_emissao)),"Verificar: realizada após a emissão","OK")))))</f>
        <v/>
      </c>
      <c r="S2646" s="53" t="n"/>
    </row>
    <row r="2647">
      <c r="A2647" s="25" t="n"/>
      <c r="B2647" s="29" t="n"/>
      <c r="C2647" s="25" t="n"/>
      <c r="D2647" s="23">
        <f>IF(OR(B2647="",C2647=""),"",B2647&amp;"|"&amp;C2647)</f>
        <v/>
      </c>
      <c r="E2647" s="29" t="n"/>
      <c r="F2647" s="52" t="n"/>
      <c r="G2647" s="49" t="n"/>
      <c r="H2647" s="49" t="n"/>
      <c r="I2647" s="30">
        <f>IF(OR(D2647="",NOT(ISNUMBER(G2647))),"",D2647&amp;"|"&amp;YEAR(G2647)&amp;"-"&amp;RIGHT("0"&amp;MONTH(G2647),2)&amp;"-"&amp;RIGHT("0"&amp;DAY(G2647),2))</f>
        <v/>
      </c>
      <c r="J2647" s="52" t="n"/>
      <c r="K2647" s="25" t="n"/>
      <c r="L2647" s="29" t="n"/>
      <c r="M2647" s="25" t="n"/>
      <c r="N2647" s="25" t="n"/>
      <c r="O2647" s="23">
        <f>IF(A2647&amp;B2647&amp;C2647="","",IF(I2647="","Sem vínculo",IF(COUNTIF(oc_chave,I2647)&gt;0,"Vinculada","Previsão não encontrada")))</f>
        <v/>
      </c>
      <c r="P2647" s="39">
        <f>IF(ISNUMBER(H2647),YEAR(H2647),"")</f>
        <v/>
      </c>
      <c r="Q2647" s="23">
        <f>IF(D2647="","",IF(COUNTIF(pl_chave,D2647)&gt;0,"No plano atual","Fora do plano: histórico preservado"))</f>
        <v/>
      </c>
      <c r="R2647" s="23">
        <f>IF(A2647&amp;B2647&amp;C2647="","",IF(A2647="","ERRO: falta ID do registro",IF(COUNTIF(ex_id,A2647)&gt;1,"ERRO: ID do registro duplicado",IF(NOT(ISNUMBER(H2647)),"ERRO: data realizada ausente ou inválida",IF(AND(ISNUMBER(pcmd_emissao),N(H2647)&gt;N(pcmd_emissao)),"Verificar: realizada após a emissão","OK")))))</f>
        <v/>
      </c>
      <c r="S2647" s="53" t="n"/>
    </row>
    <row r="2648">
      <c r="A2648" s="25" t="n"/>
      <c r="B2648" s="29" t="n"/>
      <c r="C2648" s="25" t="n"/>
      <c r="D2648" s="23">
        <f>IF(OR(B2648="",C2648=""),"",B2648&amp;"|"&amp;C2648)</f>
        <v/>
      </c>
      <c r="E2648" s="29" t="n"/>
      <c r="F2648" s="52" t="n"/>
      <c r="G2648" s="49" t="n"/>
      <c r="H2648" s="49" t="n"/>
      <c r="I2648" s="30">
        <f>IF(OR(D2648="",NOT(ISNUMBER(G2648))),"",D2648&amp;"|"&amp;YEAR(G2648)&amp;"-"&amp;RIGHT("0"&amp;MONTH(G2648),2)&amp;"-"&amp;RIGHT("0"&amp;DAY(G2648),2))</f>
        <v/>
      </c>
      <c r="J2648" s="52" t="n"/>
      <c r="K2648" s="25" t="n"/>
      <c r="L2648" s="29" t="n"/>
      <c r="M2648" s="25" t="n"/>
      <c r="N2648" s="25" t="n"/>
      <c r="O2648" s="23">
        <f>IF(A2648&amp;B2648&amp;C2648="","",IF(I2648="","Sem vínculo",IF(COUNTIF(oc_chave,I2648)&gt;0,"Vinculada","Previsão não encontrada")))</f>
        <v/>
      </c>
      <c r="P2648" s="39">
        <f>IF(ISNUMBER(H2648),YEAR(H2648),"")</f>
        <v/>
      </c>
      <c r="Q2648" s="23">
        <f>IF(D2648="","",IF(COUNTIF(pl_chave,D2648)&gt;0,"No plano atual","Fora do plano: histórico preservado"))</f>
        <v/>
      </c>
      <c r="R2648" s="23">
        <f>IF(A2648&amp;B2648&amp;C2648="","",IF(A2648="","ERRO: falta ID do registro",IF(COUNTIF(ex_id,A2648)&gt;1,"ERRO: ID do registro duplicado",IF(NOT(ISNUMBER(H2648)),"ERRO: data realizada ausente ou inválida",IF(AND(ISNUMBER(pcmd_emissao),N(H2648)&gt;N(pcmd_emissao)),"Verificar: realizada após a emissão","OK")))))</f>
        <v/>
      </c>
      <c r="S2648" s="53" t="n"/>
    </row>
    <row r="2649">
      <c r="A2649" s="25" t="n"/>
      <c r="B2649" s="29" t="n"/>
      <c r="C2649" s="25" t="n"/>
      <c r="D2649" s="23">
        <f>IF(OR(B2649="",C2649=""),"",B2649&amp;"|"&amp;C2649)</f>
        <v/>
      </c>
      <c r="E2649" s="29" t="n"/>
      <c r="F2649" s="52" t="n"/>
      <c r="G2649" s="49" t="n"/>
      <c r="H2649" s="49" t="n"/>
      <c r="I2649" s="30">
        <f>IF(OR(D2649="",NOT(ISNUMBER(G2649))),"",D2649&amp;"|"&amp;YEAR(G2649)&amp;"-"&amp;RIGHT("0"&amp;MONTH(G2649),2)&amp;"-"&amp;RIGHT("0"&amp;DAY(G2649),2))</f>
        <v/>
      </c>
      <c r="J2649" s="52" t="n"/>
      <c r="K2649" s="25" t="n"/>
      <c r="L2649" s="29" t="n"/>
      <c r="M2649" s="25" t="n"/>
      <c r="N2649" s="25" t="n"/>
      <c r="O2649" s="23">
        <f>IF(A2649&amp;B2649&amp;C2649="","",IF(I2649="","Sem vínculo",IF(COUNTIF(oc_chave,I2649)&gt;0,"Vinculada","Previsão não encontrada")))</f>
        <v/>
      </c>
      <c r="P2649" s="39">
        <f>IF(ISNUMBER(H2649),YEAR(H2649),"")</f>
        <v/>
      </c>
      <c r="Q2649" s="23">
        <f>IF(D2649="","",IF(COUNTIF(pl_chave,D2649)&gt;0,"No plano atual","Fora do plano: histórico preservado"))</f>
        <v/>
      </c>
      <c r="R2649" s="23">
        <f>IF(A2649&amp;B2649&amp;C2649="","",IF(A2649="","ERRO: falta ID do registro",IF(COUNTIF(ex_id,A2649)&gt;1,"ERRO: ID do registro duplicado",IF(NOT(ISNUMBER(H2649)),"ERRO: data realizada ausente ou inválida",IF(AND(ISNUMBER(pcmd_emissao),N(H2649)&gt;N(pcmd_emissao)),"Verificar: realizada após a emissão","OK")))))</f>
        <v/>
      </c>
      <c r="S2649" s="53" t="n"/>
    </row>
    <row r="2650">
      <c r="A2650" s="25" t="n"/>
      <c r="B2650" s="29" t="n"/>
      <c r="C2650" s="25" t="n"/>
      <c r="D2650" s="23">
        <f>IF(OR(B2650="",C2650=""),"",B2650&amp;"|"&amp;C2650)</f>
        <v/>
      </c>
      <c r="E2650" s="29" t="n"/>
      <c r="F2650" s="52" t="n"/>
      <c r="G2650" s="49" t="n"/>
      <c r="H2650" s="49" t="n"/>
      <c r="I2650" s="30">
        <f>IF(OR(D2650="",NOT(ISNUMBER(G2650))),"",D2650&amp;"|"&amp;YEAR(G2650)&amp;"-"&amp;RIGHT("0"&amp;MONTH(G2650),2)&amp;"-"&amp;RIGHT("0"&amp;DAY(G2650),2))</f>
        <v/>
      </c>
      <c r="J2650" s="52" t="n"/>
      <c r="K2650" s="25" t="n"/>
      <c r="L2650" s="29" t="n"/>
      <c r="M2650" s="25" t="n"/>
      <c r="N2650" s="25" t="n"/>
      <c r="O2650" s="23">
        <f>IF(A2650&amp;B2650&amp;C2650="","",IF(I2650="","Sem vínculo",IF(COUNTIF(oc_chave,I2650)&gt;0,"Vinculada","Previsão não encontrada")))</f>
        <v/>
      </c>
      <c r="P2650" s="39">
        <f>IF(ISNUMBER(H2650),YEAR(H2650),"")</f>
        <v/>
      </c>
      <c r="Q2650" s="23">
        <f>IF(D2650="","",IF(COUNTIF(pl_chave,D2650)&gt;0,"No plano atual","Fora do plano: histórico preservado"))</f>
        <v/>
      </c>
      <c r="R2650" s="23">
        <f>IF(A2650&amp;B2650&amp;C2650="","",IF(A2650="","ERRO: falta ID do registro",IF(COUNTIF(ex_id,A2650)&gt;1,"ERRO: ID do registro duplicado",IF(NOT(ISNUMBER(H2650)),"ERRO: data realizada ausente ou inválida",IF(AND(ISNUMBER(pcmd_emissao),N(H2650)&gt;N(pcmd_emissao)),"Verificar: realizada após a emissão","OK")))))</f>
        <v/>
      </c>
      <c r="S2650" s="53" t="n"/>
    </row>
    <row r="2651">
      <c r="A2651" s="25" t="n"/>
      <c r="B2651" s="29" t="n"/>
      <c r="C2651" s="25" t="n"/>
      <c r="D2651" s="23">
        <f>IF(OR(B2651="",C2651=""),"",B2651&amp;"|"&amp;C2651)</f>
        <v/>
      </c>
      <c r="E2651" s="29" t="n"/>
      <c r="F2651" s="52" t="n"/>
      <c r="G2651" s="49" t="n"/>
      <c r="H2651" s="49" t="n"/>
      <c r="I2651" s="30">
        <f>IF(OR(D2651="",NOT(ISNUMBER(G2651))),"",D2651&amp;"|"&amp;YEAR(G2651)&amp;"-"&amp;RIGHT("0"&amp;MONTH(G2651),2)&amp;"-"&amp;RIGHT("0"&amp;DAY(G2651),2))</f>
        <v/>
      </c>
      <c r="J2651" s="52" t="n"/>
      <c r="K2651" s="25" t="n"/>
      <c r="L2651" s="29" t="n"/>
      <c r="M2651" s="25" t="n"/>
      <c r="N2651" s="25" t="n"/>
      <c r="O2651" s="23">
        <f>IF(A2651&amp;B2651&amp;C2651="","",IF(I2651="","Sem vínculo",IF(COUNTIF(oc_chave,I2651)&gt;0,"Vinculada","Previsão não encontrada")))</f>
        <v/>
      </c>
      <c r="P2651" s="39">
        <f>IF(ISNUMBER(H2651),YEAR(H2651),"")</f>
        <v/>
      </c>
      <c r="Q2651" s="23">
        <f>IF(D2651="","",IF(COUNTIF(pl_chave,D2651)&gt;0,"No plano atual","Fora do plano: histórico preservado"))</f>
        <v/>
      </c>
      <c r="R2651" s="23">
        <f>IF(A2651&amp;B2651&amp;C2651="","",IF(A2651="","ERRO: falta ID do registro",IF(COUNTIF(ex_id,A2651)&gt;1,"ERRO: ID do registro duplicado",IF(NOT(ISNUMBER(H2651)),"ERRO: data realizada ausente ou inválida",IF(AND(ISNUMBER(pcmd_emissao),N(H2651)&gt;N(pcmd_emissao)),"Verificar: realizada após a emissão","OK")))))</f>
        <v/>
      </c>
      <c r="S2651" s="53" t="n"/>
    </row>
    <row r="2652">
      <c r="A2652" s="25" t="n"/>
      <c r="B2652" s="29" t="n"/>
      <c r="C2652" s="25" t="n"/>
      <c r="D2652" s="23">
        <f>IF(OR(B2652="",C2652=""),"",B2652&amp;"|"&amp;C2652)</f>
        <v/>
      </c>
      <c r="E2652" s="29" t="n"/>
      <c r="F2652" s="52" t="n"/>
      <c r="G2652" s="49" t="n"/>
      <c r="H2652" s="49" t="n"/>
      <c r="I2652" s="30">
        <f>IF(OR(D2652="",NOT(ISNUMBER(G2652))),"",D2652&amp;"|"&amp;YEAR(G2652)&amp;"-"&amp;RIGHT("0"&amp;MONTH(G2652),2)&amp;"-"&amp;RIGHT("0"&amp;DAY(G2652),2))</f>
        <v/>
      </c>
      <c r="J2652" s="52" t="n"/>
      <c r="K2652" s="25" t="n"/>
      <c r="L2652" s="29" t="n"/>
      <c r="M2652" s="25" t="n"/>
      <c r="N2652" s="25" t="n"/>
      <c r="O2652" s="23">
        <f>IF(A2652&amp;B2652&amp;C2652="","",IF(I2652="","Sem vínculo",IF(COUNTIF(oc_chave,I2652)&gt;0,"Vinculada","Previsão não encontrada")))</f>
        <v/>
      </c>
      <c r="P2652" s="39">
        <f>IF(ISNUMBER(H2652),YEAR(H2652),"")</f>
        <v/>
      </c>
      <c r="Q2652" s="23">
        <f>IF(D2652="","",IF(COUNTIF(pl_chave,D2652)&gt;0,"No plano atual","Fora do plano: histórico preservado"))</f>
        <v/>
      </c>
      <c r="R2652" s="23">
        <f>IF(A2652&amp;B2652&amp;C2652="","",IF(A2652="","ERRO: falta ID do registro",IF(COUNTIF(ex_id,A2652)&gt;1,"ERRO: ID do registro duplicado",IF(NOT(ISNUMBER(H2652)),"ERRO: data realizada ausente ou inválida",IF(AND(ISNUMBER(pcmd_emissao),N(H2652)&gt;N(pcmd_emissao)),"Verificar: realizada após a emissão","OK")))))</f>
        <v/>
      </c>
      <c r="S2652" s="53" t="n"/>
    </row>
    <row r="2653">
      <c r="A2653" s="25" t="n"/>
      <c r="B2653" s="29" t="n"/>
      <c r="C2653" s="25" t="n"/>
      <c r="D2653" s="23">
        <f>IF(OR(B2653="",C2653=""),"",B2653&amp;"|"&amp;C2653)</f>
        <v/>
      </c>
      <c r="E2653" s="29" t="n"/>
      <c r="F2653" s="52" t="n"/>
      <c r="G2653" s="49" t="n"/>
      <c r="H2653" s="49" t="n"/>
      <c r="I2653" s="30">
        <f>IF(OR(D2653="",NOT(ISNUMBER(G2653))),"",D2653&amp;"|"&amp;YEAR(G2653)&amp;"-"&amp;RIGHT("0"&amp;MONTH(G2653),2)&amp;"-"&amp;RIGHT("0"&amp;DAY(G2653),2))</f>
        <v/>
      </c>
      <c r="J2653" s="52" t="n"/>
      <c r="K2653" s="25" t="n"/>
      <c r="L2653" s="29" t="n"/>
      <c r="M2653" s="25" t="n"/>
      <c r="N2653" s="25" t="n"/>
      <c r="O2653" s="23">
        <f>IF(A2653&amp;B2653&amp;C2653="","",IF(I2653="","Sem vínculo",IF(COUNTIF(oc_chave,I2653)&gt;0,"Vinculada","Previsão não encontrada")))</f>
        <v/>
      </c>
      <c r="P2653" s="39">
        <f>IF(ISNUMBER(H2653),YEAR(H2653),"")</f>
        <v/>
      </c>
      <c r="Q2653" s="23">
        <f>IF(D2653="","",IF(COUNTIF(pl_chave,D2653)&gt;0,"No plano atual","Fora do plano: histórico preservado"))</f>
        <v/>
      </c>
      <c r="R2653" s="23">
        <f>IF(A2653&amp;B2653&amp;C2653="","",IF(A2653="","ERRO: falta ID do registro",IF(COUNTIF(ex_id,A2653)&gt;1,"ERRO: ID do registro duplicado",IF(NOT(ISNUMBER(H2653)),"ERRO: data realizada ausente ou inválida",IF(AND(ISNUMBER(pcmd_emissao),N(H2653)&gt;N(pcmd_emissao)),"Verificar: realizada após a emissão","OK")))))</f>
        <v/>
      </c>
      <c r="S2653" s="53" t="n"/>
    </row>
    <row r="2654">
      <c r="A2654" s="25" t="n"/>
      <c r="B2654" s="29" t="n"/>
      <c r="C2654" s="25" t="n"/>
      <c r="D2654" s="23">
        <f>IF(OR(B2654="",C2654=""),"",B2654&amp;"|"&amp;C2654)</f>
        <v/>
      </c>
      <c r="E2654" s="29" t="n"/>
      <c r="F2654" s="52" t="n"/>
      <c r="G2654" s="49" t="n"/>
      <c r="H2654" s="49" t="n"/>
      <c r="I2654" s="30">
        <f>IF(OR(D2654="",NOT(ISNUMBER(G2654))),"",D2654&amp;"|"&amp;YEAR(G2654)&amp;"-"&amp;RIGHT("0"&amp;MONTH(G2654),2)&amp;"-"&amp;RIGHT("0"&amp;DAY(G2654),2))</f>
        <v/>
      </c>
      <c r="J2654" s="52" t="n"/>
      <c r="K2654" s="25" t="n"/>
      <c r="L2654" s="29" t="n"/>
      <c r="M2654" s="25" t="n"/>
      <c r="N2654" s="25" t="n"/>
      <c r="O2654" s="23">
        <f>IF(A2654&amp;B2654&amp;C2654="","",IF(I2654="","Sem vínculo",IF(COUNTIF(oc_chave,I2654)&gt;0,"Vinculada","Previsão não encontrada")))</f>
        <v/>
      </c>
      <c r="P2654" s="39">
        <f>IF(ISNUMBER(H2654),YEAR(H2654),"")</f>
        <v/>
      </c>
      <c r="Q2654" s="23">
        <f>IF(D2654="","",IF(COUNTIF(pl_chave,D2654)&gt;0,"No plano atual","Fora do plano: histórico preservado"))</f>
        <v/>
      </c>
      <c r="R2654" s="23">
        <f>IF(A2654&amp;B2654&amp;C2654="","",IF(A2654="","ERRO: falta ID do registro",IF(COUNTIF(ex_id,A2654)&gt;1,"ERRO: ID do registro duplicado",IF(NOT(ISNUMBER(H2654)),"ERRO: data realizada ausente ou inválida",IF(AND(ISNUMBER(pcmd_emissao),N(H2654)&gt;N(pcmd_emissao)),"Verificar: realizada após a emissão","OK")))))</f>
        <v/>
      </c>
      <c r="S2654" s="53" t="n"/>
    </row>
    <row r="2655">
      <c r="A2655" s="25" t="n"/>
      <c r="B2655" s="29" t="n"/>
      <c r="C2655" s="25" t="n"/>
      <c r="D2655" s="23">
        <f>IF(OR(B2655="",C2655=""),"",B2655&amp;"|"&amp;C2655)</f>
        <v/>
      </c>
      <c r="E2655" s="29" t="n"/>
      <c r="F2655" s="52" t="n"/>
      <c r="G2655" s="49" t="n"/>
      <c r="H2655" s="49" t="n"/>
      <c r="I2655" s="30">
        <f>IF(OR(D2655="",NOT(ISNUMBER(G2655))),"",D2655&amp;"|"&amp;YEAR(G2655)&amp;"-"&amp;RIGHT("0"&amp;MONTH(G2655),2)&amp;"-"&amp;RIGHT("0"&amp;DAY(G2655),2))</f>
        <v/>
      </c>
      <c r="J2655" s="52" t="n"/>
      <c r="K2655" s="25" t="n"/>
      <c r="L2655" s="29" t="n"/>
      <c r="M2655" s="25" t="n"/>
      <c r="N2655" s="25" t="n"/>
      <c r="O2655" s="23">
        <f>IF(A2655&amp;B2655&amp;C2655="","",IF(I2655="","Sem vínculo",IF(COUNTIF(oc_chave,I2655)&gt;0,"Vinculada","Previsão não encontrada")))</f>
        <v/>
      </c>
      <c r="P2655" s="39">
        <f>IF(ISNUMBER(H2655),YEAR(H2655),"")</f>
        <v/>
      </c>
      <c r="Q2655" s="23">
        <f>IF(D2655="","",IF(COUNTIF(pl_chave,D2655)&gt;0,"No plano atual","Fora do plano: histórico preservado"))</f>
        <v/>
      </c>
      <c r="R2655" s="23">
        <f>IF(A2655&amp;B2655&amp;C2655="","",IF(A2655="","ERRO: falta ID do registro",IF(COUNTIF(ex_id,A2655)&gt;1,"ERRO: ID do registro duplicado",IF(NOT(ISNUMBER(H2655)),"ERRO: data realizada ausente ou inválida",IF(AND(ISNUMBER(pcmd_emissao),N(H2655)&gt;N(pcmd_emissao)),"Verificar: realizada após a emissão","OK")))))</f>
        <v/>
      </c>
      <c r="S2655" s="53" t="n"/>
    </row>
    <row r="2656">
      <c r="A2656" s="25" t="n"/>
      <c r="B2656" s="29" t="n"/>
      <c r="C2656" s="25" t="n"/>
      <c r="D2656" s="23">
        <f>IF(OR(B2656="",C2656=""),"",B2656&amp;"|"&amp;C2656)</f>
        <v/>
      </c>
      <c r="E2656" s="29" t="n"/>
      <c r="F2656" s="52" t="n"/>
      <c r="G2656" s="49" t="n"/>
      <c r="H2656" s="49" t="n"/>
      <c r="I2656" s="30">
        <f>IF(OR(D2656="",NOT(ISNUMBER(G2656))),"",D2656&amp;"|"&amp;YEAR(G2656)&amp;"-"&amp;RIGHT("0"&amp;MONTH(G2656),2)&amp;"-"&amp;RIGHT("0"&amp;DAY(G2656),2))</f>
        <v/>
      </c>
      <c r="J2656" s="52" t="n"/>
      <c r="K2656" s="25" t="n"/>
      <c r="L2656" s="29" t="n"/>
      <c r="M2656" s="25" t="n"/>
      <c r="N2656" s="25" t="n"/>
      <c r="O2656" s="23">
        <f>IF(A2656&amp;B2656&amp;C2656="","",IF(I2656="","Sem vínculo",IF(COUNTIF(oc_chave,I2656)&gt;0,"Vinculada","Previsão não encontrada")))</f>
        <v/>
      </c>
      <c r="P2656" s="39">
        <f>IF(ISNUMBER(H2656),YEAR(H2656),"")</f>
        <v/>
      </c>
      <c r="Q2656" s="23">
        <f>IF(D2656="","",IF(COUNTIF(pl_chave,D2656)&gt;0,"No plano atual","Fora do plano: histórico preservado"))</f>
        <v/>
      </c>
      <c r="R2656" s="23">
        <f>IF(A2656&amp;B2656&amp;C2656="","",IF(A2656="","ERRO: falta ID do registro",IF(COUNTIF(ex_id,A2656)&gt;1,"ERRO: ID do registro duplicado",IF(NOT(ISNUMBER(H2656)),"ERRO: data realizada ausente ou inválida",IF(AND(ISNUMBER(pcmd_emissao),N(H2656)&gt;N(pcmd_emissao)),"Verificar: realizada após a emissão","OK")))))</f>
        <v/>
      </c>
      <c r="S2656" s="53" t="n"/>
    </row>
    <row r="2657">
      <c r="A2657" s="25" t="n"/>
      <c r="B2657" s="29" t="n"/>
      <c r="C2657" s="25" t="n"/>
      <c r="D2657" s="23">
        <f>IF(OR(B2657="",C2657=""),"",B2657&amp;"|"&amp;C2657)</f>
        <v/>
      </c>
      <c r="E2657" s="29" t="n"/>
      <c r="F2657" s="52" t="n"/>
      <c r="G2657" s="49" t="n"/>
      <c r="H2657" s="49" t="n"/>
      <c r="I2657" s="30">
        <f>IF(OR(D2657="",NOT(ISNUMBER(G2657))),"",D2657&amp;"|"&amp;YEAR(G2657)&amp;"-"&amp;RIGHT("0"&amp;MONTH(G2657),2)&amp;"-"&amp;RIGHT("0"&amp;DAY(G2657),2))</f>
        <v/>
      </c>
      <c r="J2657" s="52" t="n"/>
      <c r="K2657" s="25" t="n"/>
      <c r="L2657" s="29" t="n"/>
      <c r="M2657" s="25" t="n"/>
      <c r="N2657" s="25" t="n"/>
      <c r="O2657" s="23">
        <f>IF(A2657&amp;B2657&amp;C2657="","",IF(I2657="","Sem vínculo",IF(COUNTIF(oc_chave,I2657)&gt;0,"Vinculada","Previsão não encontrada")))</f>
        <v/>
      </c>
      <c r="P2657" s="39">
        <f>IF(ISNUMBER(H2657),YEAR(H2657),"")</f>
        <v/>
      </c>
      <c r="Q2657" s="23">
        <f>IF(D2657="","",IF(COUNTIF(pl_chave,D2657)&gt;0,"No plano atual","Fora do plano: histórico preservado"))</f>
        <v/>
      </c>
      <c r="R2657" s="23">
        <f>IF(A2657&amp;B2657&amp;C2657="","",IF(A2657="","ERRO: falta ID do registro",IF(COUNTIF(ex_id,A2657)&gt;1,"ERRO: ID do registro duplicado",IF(NOT(ISNUMBER(H2657)),"ERRO: data realizada ausente ou inválida",IF(AND(ISNUMBER(pcmd_emissao),N(H2657)&gt;N(pcmd_emissao)),"Verificar: realizada após a emissão","OK")))))</f>
        <v/>
      </c>
      <c r="S2657" s="53" t="n"/>
    </row>
    <row r="2658">
      <c r="A2658" s="25" t="n"/>
      <c r="B2658" s="29" t="n"/>
      <c r="C2658" s="25" t="n"/>
      <c r="D2658" s="23">
        <f>IF(OR(B2658="",C2658=""),"",B2658&amp;"|"&amp;C2658)</f>
        <v/>
      </c>
      <c r="E2658" s="29" t="n"/>
      <c r="F2658" s="52" t="n"/>
      <c r="G2658" s="49" t="n"/>
      <c r="H2658" s="49" t="n"/>
      <c r="I2658" s="30">
        <f>IF(OR(D2658="",NOT(ISNUMBER(G2658))),"",D2658&amp;"|"&amp;YEAR(G2658)&amp;"-"&amp;RIGHT("0"&amp;MONTH(G2658),2)&amp;"-"&amp;RIGHT("0"&amp;DAY(G2658),2))</f>
        <v/>
      </c>
      <c r="J2658" s="52" t="n"/>
      <c r="K2658" s="25" t="n"/>
      <c r="L2658" s="29" t="n"/>
      <c r="M2658" s="25" t="n"/>
      <c r="N2658" s="25" t="n"/>
      <c r="O2658" s="23">
        <f>IF(A2658&amp;B2658&amp;C2658="","",IF(I2658="","Sem vínculo",IF(COUNTIF(oc_chave,I2658)&gt;0,"Vinculada","Previsão não encontrada")))</f>
        <v/>
      </c>
      <c r="P2658" s="39">
        <f>IF(ISNUMBER(H2658),YEAR(H2658),"")</f>
        <v/>
      </c>
      <c r="Q2658" s="23">
        <f>IF(D2658="","",IF(COUNTIF(pl_chave,D2658)&gt;0,"No plano atual","Fora do plano: histórico preservado"))</f>
        <v/>
      </c>
      <c r="R2658" s="23">
        <f>IF(A2658&amp;B2658&amp;C2658="","",IF(A2658="","ERRO: falta ID do registro",IF(COUNTIF(ex_id,A2658)&gt;1,"ERRO: ID do registro duplicado",IF(NOT(ISNUMBER(H2658)),"ERRO: data realizada ausente ou inválida",IF(AND(ISNUMBER(pcmd_emissao),N(H2658)&gt;N(pcmd_emissao)),"Verificar: realizada após a emissão","OK")))))</f>
        <v/>
      </c>
      <c r="S2658" s="53" t="n"/>
    </row>
    <row r="2659">
      <c r="A2659" s="25" t="n"/>
      <c r="B2659" s="29" t="n"/>
      <c r="C2659" s="25" t="n"/>
      <c r="D2659" s="23">
        <f>IF(OR(B2659="",C2659=""),"",B2659&amp;"|"&amp;C2659)</f>
        <v/>
      </c>
      <c r="E2659" s="29" t="n"/>
      <c r="F2659" s="52" t="n"/>
      <c r="G2659" s="49" t="n"/>
      <c r="H2659" s="49" t="n"/>
      <c r="I2659" s="30">
        <f>IF(OR(D2659="",NOT(ISNUMBER(G2659))),"",D2659&amp;"|"&amp;YEAR(G2659)&amp;"-"&amp;RIGHT("0"&amp;MONTH(G2659),2)&amp;"-"&amp;RIGHT("0"&amp;DAY(G2659),2))</f>
        <v/>
      </c>
      <c r="J2659" s="52" t="n"/>
      <c r="K2659" s="25" t="n"/>
      <c r="L2659" s="29" t="n"/>
      <c r="M2659" s="25" t="n"/>
      <c r="N2659" s="25" t="n"/>
      <c r="O2659" s="23">
        <f>IF(A2659&amp;B2659&amp;C2659="","",IF(I2659="","Sem vínculo",IF(COUNTIF(oc_chave,I2659)&gt;0,"Vinculada","Previsão não encontrada")))</f>
        <v/>
      </c>
      <c r="P2659" s="39">
        <f>IF(ISNUMBER(H2659),YEAR(H2659),"")</f>
        <v/>
      </c>
      <c r="Q2659" s="23">
        <f>IF(D2659="","",IF(COUNTIF(pl_chave,D2659)&gt;0,"No plano atual","Fora do plano: histórico preservado"))</f>
        <v/>
      </c>
      <c r="R2659" s="23">
        <f>IF(A2659&amp;B2659&amp;C2659="","",IF(A2659="","ERRO: falta ID do registro",IF(COUNTIF(ex_id,A2659)&gt;1,"ERRO: ID do registro duplicado",IF(NOT(ISNUMBER(H2659)),"ERRO: data realizada ausente ou inválida",IF(AND(ISNUMBER(pcmd_emissao),N(H2659)&gt;N(pcmd_emissao)),"Verificar: realizada após a emissão","OK")))))</f>
        <v/>
      </c>
      <c r="S2659" s="53" t="n"/>
    </row>
    <row r="2660">
      <c r="A2660" s="25" t="n"/>
      <c r="B2660" s="29" t="n"/>
      <c r="C2660" s="25" t="n"/>
      <c r="D2660" s="23">
        <f>IF(OR(B2660="",C2660=""),"",B2660&amp;"|"&amp;C2660)</f>
        <v/>
      </c>
      <c r="E2660" s="29" t="n"/>
      <c r="F2660" s="52" t="n"/>
      <c r="G2660" s="49" t="n"/>
      <c r="H2660" s="49" t="n"/>
      <c r="I2660" s="30">
        <f>IF(OR(D2660="",NOT(ISNUMBER(G2660))),"",D2660&amp;"|"&amp;YEAR(G2660)&amp;"-"&amp;RIGHT("0"&amp;MONTH(G2660),2)&amp;"-"&amp;RIGHT("0"&amp;DAY(G2660),2))</f>
        <v/>
      </c>
      <c r="J2660" s="52" t="n"/>
      <c r="K2660" s="25" t="n"/>
      <c r="L2660" s="29" t="n"/>
      <c r="M2660" s="25" t="n"/>
      <c r="N2660" s="25" t="n"/>
      <c r="O2660" s="23">
        <f>IF(A2660&amp;B2660&amp;C2660="","",IF(I2660="","Sem vínculo",IF(COUNTIF(oc_chave,I2660)&gt;0,"Vinculada","Previsão não encontrada")))</f>
        <v/>
      </c>
      <c r="P2660" s="39">
        <f>IF(ISNUMBER(H2660),YEAR(H2660),"")</f>
        <v/>
      </c>
      <c r="Q2660" s="23">
        <f>IF(D2660="","",IF(COUNTIF(pl_chave,D2660)&gt;0,"No plano atual","Fora do plano: histórico preservado"))</f>
        <v/>
      </c>
      <c r="R2660" s="23">
        <f>IF(A2660&amp;B2660&amp;C2660="","",IF(A2660="","ERRO: falta ID do registro",IF(COUNTIF(ex_id,A2660)&gt;1,"ERRO: ID do registro duplicado",IF(NOT(ISNUMBER(H2660)),"ERRO: data realizada ausente ou inválida",IF(AND(ISNUMBER(pcmd_emissao),N(H2660)&gt;N(pcmd_emissao)),"Verificar: realizada após a emissão","OK")))))</f>
        <v/>
      </c>
      <c r="S2660" s="53" t="n"/>
    </row>
    <row r="2661">
      <c r="A2661" s="25" t="n"/>
      <c r="B2661" s="29" t="n"/>
      <c r="C2661" s="25" t="n"/>
      <c r="D2661" s="23">
        <f>IF(OR(B2661="",C2661=""),"",B2661&amp;"|"&amp;C2661)</f>
        <v/>
      </c>
      <c r="E2661" s="29" t="n"/>
      <c r="F2661" s="52" t="n"/>
      <c r="G2661" s="49" t="n"/>
      <c r="H2661" s="49" t="n"/>
      <c r="I2661" s="30">
        <f>IF(OR(D2661="",NOT(ISNUMBER(G2661))),"",D2661&amp;"|"&amp;YEAR(G2661)&amp;"-"&amp;RIGHT("0"&amp;MONTH(G2661),2)&amp;"-"&amp;RIGHT("0"&amp;DAY(G2661),2))</f>
        <v/>
      </c>
      <c r="J2661" s="52" t="n"/>
      <c r="K2661" s="25" t="n"/>
      <c r="L2661" s="29" t="n"/>
      <c r="M2661" s="25" t="n"/>
      <c r="N2661" s="25" t="n"/>
      <c r="O2661" s="23">
        <f>IF(A2661&amp;B2661&amp;C2661="","",IF(I2661="","Sem vínculo",IF(COUNTIF(oc_chave,I2661)&gt;0,"Vinculada","Previsão não encontrada")))</f>
        <v/>
      </c>
      <c r="P2661" s="39">
        <f>IF(ISNUMBER(H2661),YEAR(H2661),"")</f>
        <v/>
      </c>
      <c r="Q2661" s="23">
        <f>IF(D2661="","",IF(COUNTIF(pl_chave,D2661)&gt;0,"No plano atual","Fora do plano: histórico preservado"))</f>
        <v/>
      </c>
      <c r="R2661" s="23">
        <f>IF(A2661&amp;B2661&amp;C2661="","",IF(A2661="","ERRO: falta ID do registro",IF(COUNTIF(ex_id,A2661)&gt;1,"ERRO: ID do registro duplicado",IF(NOT(ISNUMBER(H2661)),"ERRO: data realizada ausente ou inválida",IF(AND(ISNUMBER(pcmd_emissao),N(H2661)&gt;N(pcmd_emissao)),"Verificar: realizada após a emissão","OK")))))</f>
        <v/>
      </c>
      <c r="S2661" s="53" t="n"/>
    </row>
    <row r="2662">
      <c r="A2662" s="25" t="n"/>
      <c r="B2662" s="29" t="n"/>
      <c r="C2662" s="25" t="n"/>
      <c r="D2662" s="23">
        <f>IF(OR(B2662="",C2662=""),"",B2662&amp;"|"&amp;C2662)</f>
        <v/>
      </c>
      <c r="E2662" s="29" t="n"/>
      <c r="F2662" s="52" t="n"/>
      <c r="G2662" s="49" t="n"/>
      <c r="H2662" s="49" t="n"/>
      <c r="I2662" s="30">
        <f>IF(OR(D2662="",NOT(ISNUMBER(G2662))),"",D2662&amp;"|"&amp;YEAR(G2662)&amp;"-"&amp;RIGHT("0"&amp;MONTH(G2662),2)&amp;"-"&amp;RIGHT("0"&amp;DAY(G2662),2))</f>
        <v/>
      </c>
      <c r="J2662" s="52" t="n"/>
      <c r="K2662" s="25" t="n"/>
      <c r="L2662" s="29" t="n"/>
      <c r="M2662" s="25" t="n"/>
      <c r="N2662" s="25" t="n"/>
      <c r="O2662" s="23">
        <f>IF(A2662&amp;B2662&amp;C2662="","",IF(I2662="","Sem vínculo",IF(COUNTIF(oc_chave,I2662)&gt;0,"Vinculada","Previsão não encontrada")))</f>
        <v/>
      </c>
      <c r="P2662" s="39">
        <f>IF(ISNUMBER(H2662),YEAR(H2662),"")</f>
        <v/>
      </c>
      <c r="Q2662" s="23">
        <f>IF(D2662="","",IF(COUNTIF(pl_chave,D2662)&gt;0,"No plano atual","Fora do plano: histórico preservado"))</f>
        <v/>
      </c>
      <c r="R2662" s="23">
        <f>IF(A2662&amp;B2662&amp;C2662="","",IF(A2662="","ERRO: falta ID do registro",IF(COUNTIF(ex_id,A2662)&gt;1,"ERRO: ID do registro duplicado",IF(NOT(ISNUMBER(H2662)),"ERRO: data realizada ausente ou inválida",IF(AND(ISNUMBER(pcmd_emissao),N(H2662)&gt;N(pcmd_emissao)),"Verificar: realizada após a emissão","OK")))))</f>
        <v/>
      </c>
      <c r="S2662" s="53" t="n"/>
    </row>
    <row r="2663">
      <c r="A2663" s="25" t="n"/>
      <c r="B2663" s="29" t="n"/>
      <c r="C2663" s="25" t="n"/>
      <c r="D2663" s="23">
        <f>IF(OR(B2663="",C2663=""),"",B2663&amp;"|"&amp;C2663)</f>
        <v/>
      </c>
      <c r="E2663" s="29" t="n"/>
      <c r="F2663" s="52" t="n"/>
      <c r="G2663" s="49" t="n"/>
      <c r="H2663" s="49" t="n"/>
      <c r="I2663" s="30">
        <f>IF(OR(D2663="",NOT(ISNUMBER(G2663))),"",D2663&amp;"|"&amp;YEAR(G2663)&amp;"-"&amp;RIGHT("0"&amp;MONTH(G2663),2)&amp;"-"&amp;RIGHT("0"&amp;DAY(G2663),2))</f>
        <v/>
      </c>
      <c r="J2663" s="52" t="n"/>
      <c r="K2663" s="25" t="n"/>
      <c r="L2663" s="29" t="n"/>
      <c r="M2663" s="25" t="n"/>
      <c r="N2663" s="25" t="n"/>
      <c r="O2663" s="23">
        <f>IF(A2663&amp;B2663&amp;C2663="","",IF(I2663="","Sem vínculo",IF(COUNTIF(oc_chave,I2663)&gt;0,"Vinculada","Previsão não encontrada")))</f>
        <v/>
      </c>
      <c r="P2663" s="39">
        <f>IF(ISNUMBER(H2663),YEAR(H2663),"")</f>
        <v/>
      </c>
      <c r="Q2663" s="23">
        <f>IF(D2663="","",IF(COUNTIF(pl_chave,D2663)&gt;0,"No plano atual","Fora do plano: histórico preservado"))</f>
        <v/>
      </c>
      <c r="R2663" s="23">
        <f>IF(A2663&amp;B2663&amp;C2663="","",IF(A2663="","ERRO: falta ID do registro",IF(COUNTIF(ex_id,A2663)&gt;1,"ERRO: ID do registro duplicado",IF(NOT(ISNUMBER(H2663)),"ERRO: data realizada ausente ou inválida",IF(AND(ISNUMBER(pcmd_emissao),N(H2663)&gt;N(pcmd_emissao)),"Verificar: realizada após a emissão","OK")))))</f>
        <v/>
      </c>
      <c r="S2663" s="53" t="n"/>
    </row>
    <row r="2664">
      <c r="A2664" s="25" t="n"/>
      <c r="B2664" s="29" t="n"/>
      <c r="C2664" s="25" t="n"/>
      <c r="D2664" s="23">
        <f>IF(OR(B2664="",C2664=""),"",B2664&amp;"|"&amp;C2664)</f>
        <v/>
      </c>
      <c r="E2664" s="29" t="n"/>
      <c r="F2664" s="52" t="n"/>
      <c r="G2664" s="49" t="n"/>
      <c r="H2664" s="49" t="n"/>
      <c r="I2664" s="30">
        <f>IF(OR(D2664="",NOT(ISNUMBER(G2664))),"",D2664&amp;"|"&amp;YEAR(G2664)&amp;"-"&amp;RIGHT("0"&amp;MONTH(G2664),2)&amp;"-"&amp;RIGHT("0"&amp;DAY(G2664),2))</f>
        <v/>
      </c>
      <c r="J2664" s="52" t="n"/>
      <c r="K2664" s="25" t="n"/>
      <c r="L2664" s="29" t="n"/>
      <c r="M2664" s="25" t="n"/>
      <c r="N2664" s="25" t="n"/>
      <c r="O2664" s="23">
        <f>IF(A2664&amp;B2664&amp;C2664="","",IF(I2664="","Sem vínculo",IF(COUNTIF(oc_chave,I2664)&gt;0,"Vinculada","Previsão não encontrada")))</f>
        <v/>
      </c>
      <c r="P2664" s="39">
        <f>IF(ISNUMBER(H2664),YEAR(H2664),"")</f>
        <v/>
      </c>
      <c r="Q2664" s="23">
        <f>IF(D2664="","",IF(COUNTIF(pl_chave,D2664)&gt;0,"No plano atual","Fora do plano: histórico preservado"))</f>
        <v/>
      </c>
      <c r="R2664" s="23">
        <f>IF(A2664&amp;B2664&amp;C2664="","",IF(A2664="","ERRO: falta ID do registro",IF(COUNTIF(ex_id,A2664)&gt;1,"ERRO: ID do registro duplicado",IF(NOT(ISNUMBER(H2664)),"ERRO: data realizada ausente ou inválida",IF(AND(ISNUMBER(pcmd_emissao),N(H2664)&gt;N(pcmd_emissao)),"Verificar: realizada após a emissão","OK")))))</f>
        <v/>
      </c>
      <c r="S2664" s="53" t="n"/>
    </row>
    <row r="2665">
      <c r="A2665" s="25" t="n"/>
      <c r="B2665" s="29" t="n"/>
      <c r="C2665" s="25" t="n"/>
      <c r="D2665" s="23">
        <f>IF(OR(B2665="",C2665=""),"",B2665&amp;"|"&amp;C2665)</f>
        <v/>
      </c>
      <c r="E2665" s="29" t="n"/>
      <c r="F2665" s="52" t="n"/>
      <c r="G2665" s="49" t="n"/>
      <c r="H2665" s="49" t="n"/>
      <c r="I2665" s="30">
        <f>IF(OR(D2665="",NOT(ISNUMBER(G2665))),"",D2665&amp;"|"&amp;YEAR(G2665)&amp;"-"&amp;RIGHT("0"&amp;MONTH(G2665),2)&amp;"-"&amp;RIGHT("0"&amp;DAY(G2665),2))</f>
        <v/>
      </c>
      <c r="J2665" s="52" t="n"/>
      <c r="K2665" s="25" t="n"/>
      <c r="L2665" s="29" t="n"/>
      <c r="M2665" s="25" t="n"/>
      <c r="N2665" s="25" t="n"/>
      <c r="O2665" s="23">
        <f>IF(A2665&amp;B2665&amp;C2665="","",IF(I2665="","Sem vínculo",IF(COUNTIF(oc_chave,I2665)&gt;0,"Vinculada","Previsão não encontrada")))</f>
        <v/>
      </c>
      <c r="P2665" s="39">
        <f>IF(ISNUMBER(H2665),YEAR(H2665),"")</f>
        <v/>
      </c>
      <c r="Q2665" s="23">
        <f>IF(D2665="","",IF(COUNTIF(pl_chave,D2665)&gt;0,"No plano atual","Fora do plano: histórico preservado"))</f>
        <v/>
      </c>
      <c r="R2665" s="23">
        <f>IF(A2665&amp;B2665&amp;C2665="","",IF(A2665="","ERRO: falta ID do registro",IF(COUNTIF(ex_id,A2665)&gt;1,"ERRO: ID do registro duplicado",IF(NOT(ISNUMBER(H2665)),"ERRO: data realizada ausente ou inválida",IF(AND(ISNUMBER(pcmd_emissao),N(H2665)&gt;N(pcmd_emissao)),"Verificar: realizada após a emissão","OK")))))</f>
        <v/>
      </c>
      <c r="S2665" s="53" t="n"/>
    </row>
    <row r="2666">
      <c r="A2666" s="25" t="n"/>
      <c r="B2666" s="29" t="n"/>
      <c r="C2666" s="25" t="n"/>
      <c r="D2666" s="23">
        <f>IF(OR(B2666="",C2666=""),"",B2666&amp;"|"&amp;C2666)</f>
        <v/>
      </c>
      <c r="E2666" s="29" t="n"/>
      <c r="F2666" s="52" t="n"/>
      <c r="G2666" s="49" t="n"/>
      <c r="H2666" s="49" t="n"/>
      <c r="I2666" s="30">
        <f>IF(OR(D2666="",NOT(ISNUMBER(G2666))),"",D2666&amp;"|"&amp;YEAR(G2666)&amp;"-"&amp;RIGHT("0"&amp;MONTH(G2666),2)&amp;"-"&amp;RIGHT("0"&amp;DAY(G2666),2))</f>
        <v/>
      </c>
      <c r="J2666" s="52" t="n"/>
      <c r="K2666" s="25" t="n"/>
      <c r="L2666" s="29" t="n"/>
      <c r="M2666" s="25" t="n"/>
      <c r="N2666" s="25" t="n"/>
      <c r="O2666" s="23">
        <f>IF(A2666&amp;B2666&amp;C2666="","",IF(I2666="","Sem vínculo",IF(COUNTIF(oc_chave,I2666)&gt;0,"Vinculada","Previsão não encontrada")))</f>
        <v/>
      </c>
      <c r="P2666" s="39">
        <f>IF(ISNUMBER(H2666),YEAR(H2666),"")</f>
        <v/>
      </c>
      <c r="Q2666" s="23">
        <f>IF(D2666="","",IF(COUNTIF(pl_chave,D2666)&gt;0,"No plano atual","Fora do plano: histórico preservado"))</f>
        <v/>
      </c>
      <c r="R2666" s="23">
        <f>IF(A2666&amp;B2666&amp;C2666="","",IF(A2666="","ERRO: falta ID do registro",IF(COUNTIF(ex_id,A2666)&gt;1,"ERRO: ID do registro duplicado",IF(NOT(ISNUMBER(H2666)),"ERRO: data realizada ausente ou inválida",IF(AND(ISNUMBER(pcmd_emissao),N(H2666)&gt;N(pcmd_emissao)),"Verificar: realizada após a emissão","OK")))))</f>
        <v/>
      </c>
      <c r="S2666" s="53" t="n"/>
    </row>
    <row r="2667">
      <c r="A2667" s="25" t="n"/>
      <c r="B2667" s="29" t="n"/>
      <c r="C2667" s="25" t="n"/>
      <c r="D2667" s="23">
        <f>IF(OR(B2667="",C2667=""),"",B2667&amp;"|"&amp;C2667)</f>
        <v/>
      </c>
      <c r="E2667" s="29" t="n"/>
      <c r="F2667" s="52" t="n"/>
      <c r="G2667" s="49" t="n"/>
      <c r="H2667" s="49" t="n"/>
      <c r="I2667" s="30">
        <f>IF(OR(D2667="",NOT(ISNUMBER(G2667))),"",D2667&amp;"|"&amp;YEAR(G2667)&amp;"-"&amp;RIGHT("0"&amp;MONTH(G2667),2)&amp;"-"&amp;RIGHT("0"&amp;DAY(G2667),2))</f>
        <v/>
      </c>
      <c r="J2667" s="52" t="n"/>
      <c r="K2667" s="25" t="n"/>
      <c r="L2667" s="29" t="n"/>
      <c r="M2667" s="25" t="n"/>
      <c r="N2667" s="25" t="n"/>
      <c r="O2667" s="23">
        <f>IF(A2667&amp;B2667&amp;C2667="","",IF(I2667="","Sem vínculo",IF(COUNTIF(oc_chave,I2667)&gt;0,"Vinculada","Previsão não encontrada")))</f>
        <v/>
      </c>
      <c r="P2667" s="39">
        <f>IF(ISNUMBER(H2667),YEAR(H2667),"")</f>
        <v/>
      </c>
      <c r="Q2667" s="23">
        <f>IF(D2667="","",IF(COUNTIF(pl_chave,D2667)&gt;0,"No plano atual","Fora do plano: histórico preservado"))</f>
        <v/>
      </c>
      <c r="R2667" s="23">
        <f>IF(A2667&amp;B2667&amp;C2667="","",IF(A2667="","ERRO: falta ID do registro",IF(COUNTIF(ex_id,A2667)&gt;1,"ERRO: ID do registro duplicado",IF(NOT(ISNUMBER(H2667)),"ERRO: data realizada ausente ou inválida",IF(AND(ISNUMBER(pcmd_emissao),N(H2667)&gt;N(pcmd_emissao)),"Verificar: realizada após a emissão","OK")))))</f>
        <v/>
      </c>
      <c r="S2667" s="53" t="n"/>
    </row>
    <row r="2668">
      <c r="A2668" s="25" t="n"/>
      <c r="B2668" s="29" t="n"/>
      <c r="C2668" s="25" t="n"/>
      <c r="D2668" s="23">
        <f>IF(OR(B2668="",C2668=""),"",B2668&amp;"|"&amp;C2668)</f>
        <v/>
      </c>
      <c r="E2668" s="29" t="n"/>
      <c r="F2668" s="52" t="n"/>
      <c r="G2668" s="49" t="n"/>
      <c r="H2668" s="49" t="n"/>
      <c r="I2668" s="30">
        <f>IF(OR(D2668="",NOT(ISNUMBER(G2668))),"",D2668&amp;"|"&amp;YEAR(G2668)&amp;"-"&amp;RIGHT("0"&amp;MONTH(G2668),2)&amp;"-"&amp;RIGHT("0"&amp;DAY(G2668),2))</f>
        <v/>
      </c>
      <c r="J2668" s="52" t="n"/>
      <c r="K2668" s="25" t="n"/>
      <c r="L2668" s="29" t="n"/>
      <c r="M2668" s="25" t="n"/>
      <c r="N2668" s="25" t="n"/>
      <c r="O2668" s="23">
        <f>IF(A2668&amp;B2668&amp;C2668="","",IF(I2668="","Sem vínculo",IF(COUNTIF(oc_chave,I2668)&gt;0,"Vinculada","Previsão não encontrada")))</f>
        <v/>
      </c>
      <c r="P2668" s="39">
        <f>IF(ISNUMBER(H2668),YEAR(H2668),"")</f>
        <v/>
      </c>
      <c r="Q2668" s="23">
        <f>IF(D2668="","",IF(COUNTIF(pl_chave,D2668)&gt;0,"No plano atual","Fora do plano: histórico preservado"))</f>
        <v/>
      </c>
      <c r="R2668" s="23">
        <f>IF(A2668&amp;B2668&amp;C2668="","",IF(A2668="","ERRO: falta ID do registro",IF(COUNTIF(ex_id,A2668)&gt;1,"ERRO: ID do registro duplicado",IF(NOT(ISNUMBER(H2668)),"ERRO: data realizada ausente ou inválida",IF(AND(ISNUMBER(pcmd_emissao),N(H2668)&gt;N(pcmd_emissao)),"Verificar: realizada após a emissão","OK")))))</f>
        <v/>
      </c>
      <c r="S2668" s="53" t="n"/>
    </row>
    <row r="2669">
      <c r="A2669" s="25" t="n"/>
      <c r="B2669" s="29" t="n"/>
      <c r="C2669" s="25" t="n"/>
      <c r="D2669" s="23">
        <f>IF(OR(B2669="",C2669=""),"",B2669&amp;"|"&amp;C2669)</f>
        <v/>
      </c>
      <c r="E2669" s="29" t="n"/>
      <c r="F2669" s="52" t="n"/>
      <c r="G2669" s="49" t="n"/>
      <c r="H2669" s="49" t="n"/>
      <c r="I2669" s="30">
        <f>IF(OR(D2669="",NOT(ISNUMBER(G2669))),"",D2669&amp;"|"&amp;YEAR(G2669)&amp;"-"&amp;RIGHT("0"&amp;MONTH(G2669),2)&amp;"-"&amp;RIGHT("0"&amp;DAY(G2669),2))</f>
        <v/>
      </c>
      <c r="J2669" s="52" t="n"/>
      <c r="K2669" s="25" t="n"/>
      <c r="L2669" s="29" t="n"/>
      <c r="M2669" s="25" t="n"/>
      <c r="N2669" s="25" t="n"/>
      <c r="O2669" s="23">
        <f>IF(A2669&amp;B2669&amp;C2669="","",IF(I2669="","Sem vínculo",IF(COUNTIF(oc_chave,I2669)&gt;0,"Vinculada","Previsão não encontrada")))</f>
        <v/>
      </c>
      <c r="P2669" s="39">
        <f>IF(ISNUMBER(H2669),YEAR(H2669),"")</f>
        <v/>
      </c>
      <c r="Q2669" s="23">
        <f>IF(D2669="","",IF(COUNTIF(pl_chave,D2669)&gt;0,"No plano atual","Fora do plano: histórico preservado"))</f>
        <v/>
      </c>
      <c r="R2669" s="23">
        <f>IF(A2669&amp;B2669&amp;C2669="","",IF(A2669="","ERRO: falta ID do registro",IF(COUNTIF(ex_id,A2669)&gt;1,"ERRO: ID do registro duplicado",IF(NOT(ISNUMBER(H2669)),"ERRO: data realizada ausente ou inválida",IF(AND(ISNUMBER(pcmd_emissao),N(H2669)&gt;N(pcmd_emissao)),"Verificar: realizada após a emissão","OK")))))</f>
        <v/>
      </c>
      <c r="S2669" s="53" t="n"/>
    </row>
    <row r="2670">
      <c r="A2670" s="25" t="n"/>
      <c r="B2670" s="29" t="n"/>
      <c r="C2670" s="25" t="n"/>
      <c r="D2670" s="23">
        <f>IF(OR(B2670="",C2670=""),"",B2670&amp;"|"&amp;C2670)</f>
        <v/>
      </c>
      <c r="E2670" s="29" t="n"/>
      <c r="F2670" s="52" t="n"/>
      <c r="G2670" s="49" t="n"/>
      <c r="H2670" s="49" t="n"/>
      <c r="I2670" s="30">
        <f>IF(OR(D2670="",NOT(ISNUMBER(G2670))),"",D2670&amp;"|"&amp;YEAR(G2670)&amp;"-"&amp;RIGHT("0"&amp;MONTH(G2670),2)&amp;"-"&amp;RIGHT("0"&amp;DAY(G2670),2))</f>
        <v/>
      </c>
      <c r="J2670" s="52" t="n"/>
      <c r="K2670" s="25" t="n"/>
      <c r="L2670" s="29" t="n"/>
      <c r="M2670" s="25" t="n"/>
      <c r="N2670" s="25" t="n"/>
      <c r="O2670" s="23">
        <f>IF(A2670&amp;B2670&amp;C2670="","",IF(I2670="","Sem vínculo",IF(COUNTIF(oc_chave,I2670)&gt;0,"Vinculada","Previsão não encontrada")))</f>
        <v/>
      </c>
      <c r="P2670" s="39">
        <f>IF(ISNUMBER(H2670),YEAR(H2670),"")</f>
        <v/>
      </c>
      <c r="Q2670" s="23">
        <f>IF(D2670="","",IF(COUNTIF(pl_chave,D2670)&gt;0,"No plano atual","Fora do plano: histórico preservado"))</f>
        <v/>
      </c>
      <c r="R2670" s="23">
        <f>IF(A2670&amp;B2670&amp;C2670="","",IF(A2670="","ERRO: falta ID do registro",IF(COUNTIF(ex_id,A2670)&gt;1,"ERRO: ID do registro duplicado",IF(NOT(ISNUMBER(H2670)),"ERRO: data realizada ausente ou inválida",IF(AND(ISNUMBER(pcmd_emissao),N(H2670)&gt;N(pcmd_emissao)),"Verificar: realizada após a emissão","OK")))))</f>
        <v/>
      </c>
      <c r="S2670" s="53" t="n"/>
    </row>
    <row r="2671">
      <c r="A2671" s="25" t="n"/>
      <c r="B2671" s="29" t="n"/>
      <c r="C2671" s="25" t="n"/>
      <c r="D2671" s="23">
        <f>IF(OR(B2671="",C2671=""),"",B2671&amp;"|"&amp;C2671)</f>
        <v/>
      </c>
      <c r="E2671" s="29" t="n"/>
      <c r="F2671" s="52" t="n"/>
      <c r="G2671" s="49" t="n"/>
      <c r="H2671" s="49" t="n"/>
      <c r="I2671" s="30">
        <f>IF(OR(D2671="",NOT(ISNUMBER(G2671))),"",D2671&amp;"|"&amp;YEAR(G2671)&amp;"-"&amp;RIGHT("0"&amp;MONTH(G2671),2)&amp;"-"&amp;RIGHT("0"&amp;DAY(G2671),2))</f>
        <v/>
      </c>
      <c r="J2671" s="52" t="n"/>
      <c r="K2671" s="25" t="n"/>
      <c r="L2671" s="29" t="n"/>
      <c r="M2671" s="25" t="n"/>
      <c r="N2671" s="25" t="n"/>
      <c r="O2671" s="23">
        <f>IF(A2671&amp;B2671&amp;C2671="","",IF(I2671="","Sem vínculo",IF(COUNTIF(oc_chave,I2671)&gt;0,"Vinculada","Previsão não encontrada")))</f>
        <v/>
      </c>
      <c r="P2671" s="39">
        <f>IF(ISNUMBER(H2671),YEAR(H2671),"")</f>
        <v/>
      </c>
      <c r="Q2671" s="23">
        <f>IF(D2671="","",IF(COUNTIF(pl_chave,D2671)&gt;0,"No plano atual","Fora do plano: histórico preservado"))</f>
        <v/>
      </c>
      <c r="R2671" s="23">
        <f>IF(A2671&amp;B2671&amp;C2671="","",IF(A2671="","ERRO: falta ID do registro",IF(COUNTIF(ex_id,A2671)&gt;1,"ERRO: ID do registro duplicado",IF(NOT(ISNUMBER(H2671)),"ERRO: data realizada ausente ou inválida",IF(AND(ISNUMBER(pcmd_emissao),N(H2671)&gt;N(pcmd_emissao)),"Verificar: realizada após a emissão","OK")))))</f>
        <v/>
      </c>
      <c r="S2671" s="53" t="n"/>
    </row>
    <row r="2672">
      <c r="A2672" s="25" t="n"/>
      <c r="B2672" s="29" t="n"/>
      <c r="C2672" s="25" t="n"/>
      <c r="D2672" s="23">
        <f>IF(OR(B2672="",C2672=""),"",B2672&amp;"|"&amp;C2672)</f>
        <v/>
      </c>
      <c r="E2672" s="29" t="n"/>
      <c r="F2672" s="52" t="n"/>
      <c r="G2672" s="49" t="n"/>
      <c r="H2672" s="49" t="n"/>
      <c r="I2672" s="30">
        <f>IF(OR(D2672="",NOT(ISNUMBER(G2672))),"",D2672&amp;"|"&amp;YEAR(G2672)&amp;"-"&amp;RIGHT("0"&amp;MONTH(G2672),2)&amp;"-"&amp;RIGHT("0"&amp;DAY(G2672),2))</f>
        <v/>
      </c>
      <c r="J2672" s="52" t="n"/>
      <c r="K2672" s="25" t="n"/>
      <c r="L2672" s="29" t="n"/>
      <c r="M2672" s="25" t="n"/>
      <c r="N2672" s="25" t="n"/>
      <c r="O2672" s="23">
        <f>IF(A2672&amp;B2672&amp;C2672="","",IF(I2672="","Sem vínculo",IF(COUNTIF(oc_chave,I2672)&gt;0,"Vinculada","Previsão não encontrada")))</f>
        <v/>
      </c>
      <c r="P2672" s="39">
        <f>IF(ISNUMBER(H2672),YEAR(H2672),"")</f>
        <v/>
      </c>
      <c r="Q2672" s="23">
        <f>IF(D2672="","",IF(COUNTIF(pl_chave,D2672)&gt;0,"No plano atual","Fora do plano: histórico preservado"))</f>
        <v/>
      </c>
      <c r="R2672" s="23">
        <f>IF(A2672&amp;B2672&amp;C2672="","",IF(A2672="","ERRO: falta ID do registro",IF(COUNTIF(ex_id,A2672)&gt;1,"ERRO: ID do registro duplicado",IF(NOT(ISNUMBER(H2672)),"ERRO: data realizada ausente ou inválida",IF(AND(ISNUMBER(pcmd_emissao),N(H2672)&gt;N(pcmd_emissao)),"Verificar: realizada após a emissão","OK")))))</f>
        <v/>
      </c>
      <c r="S2672" s="53" t="n"/>
    </row>
    <row r="2673">
      <c r="A2673" s="25" t="n"/>
      <c r="B2673" s="29" t="n"/>
      <c r="C2673" s="25" t="n"/>
      <c r="D2673" s="23">
        <f>IF(OR(B2673="",C2673=""),"",B2673&amp;"|"&amp;C2673)</f>
        <v/>
      </c>
      <c r="E2673" s="29" t="n"/>
      <c r="F2673" s="52" t="n"/>
      <c r="G2673" s="49" t="n"/>
      <c r="H2673" s="49" t="n"/>
      <c r="I2673" s="30">
        <f>IF(OR(D2673="",NOT(ISNUMBER(G2673))),"",D2673&amp;"|"&amp;YEAR(G2673)&amp;"-"&amp;RIGHT("0"&amp;MONTH(G2673),2)&amp;"-"&amp;RIGHT("0"&amp;DAY(G2673),2))</f>
        <v/>
      </c>
      <c r="J2673" s="52" t="n"/>
      <c r="K2673" s="25" t="n"/>
      <c r="L2673" s="29" t="n"/>
      <c r="M2673" s="25" t="n"/>
      <c r="N2673" s="25" t="n"/>
      <c r="O2673" s="23">
        <f>IF(A2673&amp;B2673&amp;C2673="","",IF(I2673="","Sem vínculo",IF(COUNTIF(oc_chave,I2673)&gt;0,"Vinculada","Previsão não encontrada")))</f>
        <v/>
      </c>
      <c r="P2673" s="39">
        <f>IF(ISNUMBER(H2673),YEAR(H2673),"")</f>
        <v/>
      </c>
      <c r="Q2673" s="23">
        <f>IF(D2673="","",IF(COUNTIF(pl_chave,D2673)&gt;0,"No plano atual","Fora do plano: histórico preservado"))</f>
        <v/>
      </c>
      <c r="R2673" s="23">
        <f>IF(A2673&amp;B2673&amp;C2673="","",IF(A2673="","ERRO: falta ID do registro",IF(COUNTIF(ex_id,A2673)&gt;1,"ERRO: ID do registro duplicado",IF(NOT(ISNUMBER(H2673)),"ERRO: data realizada ausente ou inválida",IF(AND(ISNUMBER(pcmd_emissao),N(H2673)&gt;N(pcmd_emissao)),"Verificar: realizada após a emissão","OK")))))</f>
        <v/>
      </c>
      <c r="S2673" s="53" t="n"/>
    </row>
    <row r="2674">
      <c r="A2674" s="25" t="n"/>
      <c r="B2674" s="29" t="n"/>
      <c r="C2674" s="25" t="n"/>
      <c r="D2674" s="23">
        <f>IF(OR(B2674="",C2674=""),"",B2674&amp;"|"&amp;C2674)</f>
        <v/>
      </c>
      <c r="E2674" s="29" t="n"/>
      <c r="F2674" s="52" t="n"/>
      <c r="G2674" s="49" t="n"/>
      <c r="H2674" s="49" t="n"/>
      <c r="I2674" s="30">
        <f>IF(OR(D2674="",NOT(ISNUMBER(G2674))),"",D2674&amp;"|"&amp;YEAR(G2674)&amp;"-"&amp;RIGHT("0"&amp;MONTH(G2674),2)&amp;"-"&amp;RIGHT("0"&amp;DAY(G2674),2))</f>
        <v/>
      </c>
      <c r="J2674" s="52" t="n"/>
      <c r="K2674" s="25" t="n"/>
      <c r="L2674" s="29" t="n"/>
      <c r="M2674" s="25" t="n"/>
      <c r="N2674" s="25" t="n"/>
      <c r="O2674" s="23">
        <f>IF(A2674&amp;B2674&amp;C2674="","",IF(I2674="","Sem vínculo",IF(COUNTIF(oc_chave,I2674)&gt;0,"Vinculada","Previsão não encontrada")))</f>
        <v/>
      </c>
      <c r="P2674" s="39">
        <f>IF(ISNUMBER(H2674),YEAR(H2674),"")</f>
        <v/>
      </c>
      <c r="Q2674" s="23">
        <f>IF(D2674="","",IF(COUNTIF(pl_chave,D2674)&gt;0,"No plano atual","Fora do plano: histórico preservado"))</f>
        <v/>
      </c>
      <c r="R2674" s="23">
        <f>IF(A2674&amp;B2674&amp;C2674="","",IF(A2674="","ERRO: falta ID do registro",IF(COUNTIF(ex_id,A2674)&gt;1,"ERRO: ID do registro duplicado",IF(NOT(ISNUMBER(H2674)),"ERRO: data realizada ausente ou inválida",IF(AND(ISNUMBER(pcmd_emissao),N(H2674)&gt;N(pcmd_emissao)),"Verificar: realizada após a emissão","OK")))))</f>
        <v/>
      </c>
      <c r="S2674" s="53" t="n"/>
    </row>
    <row r="2675">
      <c r="A2675" s="25" t="n"/>
      <c r="B2675" s="29" t="n"/>
      <c r="C2675" s="25" t="n"/>
      <c r="D2675" s="23">
        <f>IF(OR(B2675="",C2675=""),"",B2675&amp;"|"&amp;C2675)</f>
        <v/>
      </c>
      <c r="E2675" s="29" t="n"/>
      <c r="F2675" s="52" t="n"/>
      <c r="G2675" s="49" t="n"/>
      <c r="H2675" s="49" t="n"/>
      <c r="I2675" s="30">
        <f>IF(OR(D2675="",NOT(ISNUMBER(G2675))),"",D2675&amp;"|"&amp;YEAR(G2675)&amp;"-"&amp;RIGHT("0"&amp;MONTH(G2675),2)&amp;"-"&amp;RIGHT("0"&amp;DAY(G2675),2))</f>
        <v/>
      </c>
      <c r="J2675" s="52" t="n"/>
      <c r="K2675" s="25" t="n"/>
      <c r="L2675" s="29" t="n"/>
      <c r="M2675" s="25" t="n"/>
      <c r="N2675" s="25" t="n"/>
      <c r="O2675" s="23">
        <f>IF(A2675&amp;B2675&amp;C2675="","",IF(I2675="","Sem vínculo",IF(COUNTIF(oc_chave,I2675)&gt;0,"Vinculada","Previsão não encontrada")))</f>
        <v/>
      </c>
      <c r="P2675" s="39">
        <f>IF(ISNUMBER(H2675),YEAR(H2675),"")</f>
        <v/>
      </c>
      <c r="Q2675" s="23">
        <f>IF(D2675="","",IF(COUNTIF(pl_chave,D2675)&gt;0,"No plano atual","Fora do plano: histórico preservado"))</f>
        <v/>
      </c>
      <c r="R2675" s="23">
        <f>IF(A2675&amp;B2675&amp;C2675="","",IF(A2675="","ERRO: falta ID do registro",IF(COUNTIF(ex_id,A2675)&gt;1,"ERRO: ID do registro duplicado",IF(NOT(ISNUMBER(H2675)),"ERRO: data realizada ausente ou inválida",IF(AND(ISNUMBER(pcmd_emissao),N(H2675)&gt;N(pcmd_emissao)),"Verificar: realizada após a emissão","OK")))))</f>
        <v/>
      </c>
      <c r="S2675" s="53" t="n"/>
    </row>
    <row r="2676">
      <c r="A2676" s="25" t="n"/>
      <c r="B2676" s="29" t="n"/>
      <c r="C2676" s="25" t="n"/>
      <c r="D2676" s="23">
        <f>IF(OR(B2676="",C2676=""),"",B2676&amp;"|"&amp;C2676)</f>
        <v/>
      </c>
      <c r="E2676" s="29" t="n"/>
      <c r="F2676" s="52" t="n"/>
      <c r="G2676" s="49" t="n"/>
      <c r="H2676" s="49" t="n"/>
      <c r="I2676" s="30">
        <f>IF(OR(D2676="",NOT(ISNUMBER(G2676))),"",D2676&amp;"|"&amp;YEAR(G2676)&amp;"-"&amp;RIGHT("0"&amp;MONTH(G2676),2)&amp;"-"&amp;RIGHT("0"&amp;DAY(G2676),2))</f>
        <v/>
      </c>
      <c r="J2676" s="52" t="n"/>
      <c r="K2676" s="25" t="n"/>
      <c r="L2676" s="29" t="n"/>
      <c r="M2676" s="25" t="n"/>
      <c r="N2676" s="25" t="n"/>
      <c r="O2676" s="23">
        <f>IF(A2676&amp;B2676&amp;C2676="","",IF(I2676="","Sem vínculo",IF(COUNTIF(oc_chave,I2676)&gt;0,"Vinculada","Previsão não encontrada")))</f>
        <v/>
      </c>
      <c r="P2676" s="39">
        <f>IF(ISNUMBER(H2676),YEAR(H2676),"")</f>
        <v/>
      </c>
      <c r="Q2676" s="23">
        <f>IF(D2676="","",IF(COUNTIF(pl_chave,D2676)&gt;0,"No plano atual","Fora do plano: histórico preservado"))</f>
        <v/>
      </c>
      <c r="R2676" s="23">
        <f>IF(A2676&amp;B2676&amp;C2676="","",IF(A2676="","ERRO: falta ID do registro",IF(COUNTIF(ex_id,A2676)&gt;1,"ERRO: ID do registro duplicado",IF(NOT(ISNUMBER(H2676)),"ERRO: data realizada ausente ou inválida",IF(AND(ISNUMBER(pcmd_emissao),N(H2676)&gt;N(pcmd_emissao)),"Verificar: realizada após a emissão","OK")))))</f>
        <v/>
      </c>
      <c r="S2676" s="53" t="n"/>
    </row>
    <row r="2677">
      <c r="A2677" s="25" t="n"/>
      <c r="B2677" s="29" t="n"/>
      <c r="C2677" s="25" t="n"/>
      <c r="D2677" s="23">
        <f>IF(OR(B2677="",C2677=""),"",B2677&amp;"|"&amp;C2677)</f>
        <v/>
      </c>
      <c r="E2677" s="29" t="n"/>
      <c r="F2677" s="52" t="n"/>
      <c r="G2677" s="49" t="n"/>
      <c r="H2677" s="49" t="n"/>
      <c r="I2677" s="30">
        <f>IF(OR(D2677="",NOT(ISNUMBER(G2677))),"",D2677&amp;"|"&amp;YEAR(G2677)&amp;"-"&amp;RIGHT("0"&amp;MONTH(G2677),2)&amp;"-"&amp;RIGHT("0"&amp;DAY(G2677),2))</f>
        <v/>
      </c>
      <c r="J2677" s="52" t="n"/>
      <c r="K2677" s="25" t="n"/>
      <c r="L2677" s="29" t="n"/>
      <c r="M2677" s="25" t="n"/>
      <c r="N2677" s="25" t="n"/>
      <c r="O2677" s="23">
        <f>IF(A2677&amp;B2677&amp;C2677="","",IF(I2677="","Sem vínculo",IF(COUNTIF(oc_chave,I2677)&gt;0,"Vinculada","Previsão não encontrada")))</f>
        <v/>
      </c>
      <c r="P2677" s="39">
        <f>IF(ISNUMBER(H2677),YEAR(H2677),"")</f>
        <v/>
      </c>
      <c r="Q2677" s="23">
        <f>IF(D2677="","",IF(COUNTIF(pl_chave,D2677)&gt;0,"No plano atual","Fora do plano: histórico preservado"))</f>
        <v/>
      </c>
      <c r="R2677" s="23">
        <f>IF(A2677&amp;B2677&amp;C2677="","",IF(A2677="","ERRO: falta ID do registro",IF(COUNTIF(ex_id,A2677)&gt;1,"ERRO: ID do registro duplicado",IF(NOT(ISNUMBER(H2677)),"ERRO: data realizada ausente ou inválida",IF(AND(ISNUMBER(pcmd_emissao),N(H2677)&gt;N(pcmd_emissao)),"Verificar: realizada após a emissão","OK")))))</f>
        <v/>
      </c>
      <c r="S2677" s="53" t="n"/>
    </row>
    <row r="2678">
      <c r="A2678" s="25" t="n"/>
      <c r="B2678" s="29" t="n"/>
      <c r="C2678" s="25" t="n"/>
      <c r="D2678" s="23">
        <f>IF(OR(B2678="",C2678=""),"",B2678&amp;"|"&amp;C2678)</f>
        <v/>
      </c>
      <c r="E2678" s="29" t="n"/>
      <c r="F2678" s="52" t="n"/>
      <c r="G2678" s="49" t="n"/>
      <c r="H2678" s="49" t="n"/>
      <c r="I2678" s="30">
        <f>IF(OR(D2678="",NOT(ISNUMBER(G2678))),"",D2678&amp;"|"&amp;YEAR(G2678)&amp;"-"&amp;RIGHT("0"&amp;MONTH(G2678),2)&amp;"-"&amp;RIGHT("0"&amp;DAY(G2678),2))</f>
        <v/>
      </c>
      <c r="J2678" s="52" t="n"/>
      <c r="K2678" s="25" t="n"/>
      <c r="L2678" s="29" t="n"/>
      <c r="M2678" s="25" t="n"/>
      <c r="N2678" s="25" t="n"/>
      <c r="O2678" s="23">
        <f>IF(A2678&amp;B2678&amp;C2678="","",IF(I2678="","Sem vínculo",IF(COUNTIF(oc_chave,I2678)&gt;0,"Vinculada","Previsão não encontrada")))</f>
        <v/>
      </c>
      <c r="P2678" s="39">
        <f>IF(ISNUMBER(H2678),YEAR(H2678),"")</f>
        <v/>
      </c>
      <c r="Q2678" s="23">
        <f>IF(D2678="","",IF(COUNTIF(pl_chave,D2678)&gt;0,"No plano atual","Fora do plano: histórico preservado"))</f>
        <v/>
      </c>
      <c r="R2678" s="23">
        <f>IF(A2678&amp;B2678&amp;C2678="","",IF(A2678="","ERRO: falta ID do registro",IF(COUNTIF(ex_id,A2678)&gt;1,"ERRO: ID do registro duplicado",IF(NOT(ISNUMBER(H2678)),"ERRO: data realizada ausente ou inválida",IF(AND(ISNUMBER(pcmd_emissao),N(H2678)&gt;N(pcmd_emissao)),"Verificar: realizada após a emissão","OK")))))</f>
        <v/>
      </c>
      <c r="S2678" s="53" t="n"/>
    </row>
    <row r="2679">
      <c r="A2679" s="25" t="n"/>
      <c r="B2679" s="29" t="n"/>
      <c r="C2679" s="25" t="n"/>
      <c r="D2679" s="23">
        <f>IF(OR(B2679="",C2679=""),"",B2679&amp;"|"&amp;C2679)</f>
        <v/>
      </c>
      <c r="E2679" s="29" t="n"/>
      <c r="F2679" s="52" t="n"/>
      <c r="G2679" s="49" t="n"/>
      <c r="H2679" s="49" t="n"/>
      <c r="I2679" s="30">
        <f>IF(OR(D2679="",NOT(ISNUMBER(G2679))),"",D2679&amp;"|"&amp;YEAR(G2679)&amp;"-"&amp;RIGHT("0"&amp;MONTH(G2679),2)&amp;"-"&amp;RIGHT("0"&amp;DAY(G2679),2))</f>
        <v/>
      </c>
      <c r="J2679" s="52" t="n"/>
      <c r="K2679" s="25" t="n"/>
      <c r="L2679" s="29" t="n"/>
      <c r="M2679" s="25" t="n"/>
      <c r="N2679" s="25" t="n"/>
      <c r="O2679" s="23">
        <f>IF(A2679&amp;B2679&amp;C2679="","",IF(I2679="","Sem vínculo",IF(COUNTIF(oc_chave,I2679)&gt;0,"Vinculada","Previsão não encontrada")))</f>
        <v/>
      </c>
      <c r="P2679" s="39">
        <f>IF(ISNUMBER(H2679),YEAR(H2679),"")</f>
        <v/>
      </c>
      <c r="Q2679" s="23">
        <f>IF(D2679="","",IF(COUNTIF(pl_chave,D2679)&gt;0,"No plano atual","Fora do plano: histórico preservado"))</f>
        <v/>
      </c>
      <c r="R2679" s="23">
        <f>IF(A2679&amp;B2679&amp;C2679="","",IF(A2679="","ERRO: falta ID do registro",IF(COUNTIF(ex_id,A2679)&gt;1,"ERRO: ID do registro duplicado",IF(NOT(ISNUMBER(H2679)),"ERRO: data realizada ausente ou inválida",IF(AND(ISNUMBER(pcmd_emissao),N(H2679)&gt;N(pcmd_emissao)),"Verificar: realizada após a emissão","OK")))))</f>
        <v/>
      </c>
      <c r="S2679" s="53" t="n"/>
    </row>
    <row r="2680">
      <c r="A2680" s="25" t="n"/>
      <c r="B2680" s="29" t="n"/>
      <c r="C2680" s="25" t="n"/>
      <c r="D2680" s="23">
        <f>IF(OR(B2680="",C2680=""),"",B2680&amp;"|"&amp;C2680)</f>
        <v/>
      </c>
      <c r="E2680" s="29" t="n"/>
      <c r="F2680" s="52" t="n"/>
      <c r="G2680" s="49" t="n"/>
      <c r="H2680" s="49" t="n"/>
      <c r="I2680" s="30">
        <f>IF(OR(D2680="",NOT(ISNUMBER(G2680))),"",D2680&amp;"|"&amp;YEAR(G2680)&amp;"-"&amp;RIGHT("0"&amp;MONTH(G2680),2)&amp;"-"&amp;RIGHT("0"&amp;DAY(G2680),2))</f>
        <v/>
      </c>
      <c r="J2680" s="52" t="n"/>
      <c r="K2680" s="25" t="n"/>
      <c r="L2680" s="29" t="n"/>
      <c r="M2680" s="25" t="n"/>
      <c r="N2680" s="25" t="n"/>
      <c r="O2680" s="23">
        <f>IF(A2680&amp;B2680&amp;C2680="","",IF(I2680="","Sem vínculo",IF(COUNTIF(oc_chave,I2680)&gt;0,"Vinculada","Previsão não encontrada")))</f>
        <v/>
      </c>
      <c r="P2680" s="39">
        <f>IF(ISNUMBER(H2680),YEAR(H2680),"")</f>
        <v/>
      </c>
      <c r="Q2680" s="23">
        <f>IF(D2680="","",IF(COUNTIF(pl_chave,D2680)&gt;0,"No plano atual","Fora do plano: histórico preservado"))</f>
        <v/>
      </c>
      <c r="R2680" s="23">
        <f>IF(A2680&amp;B2680&amp;C2680="","",IF(A2680="","ERRO: falta ID do registro",IF(COUNTIF(ex_id,A2680)&gt;1,"ERRO: ID do registro duplicado",IF(NOT(ISNUMBER(H2680)),"ERRO: data realizada ausente ou inválida",IF(AND(ISNUMBER(pcmd_emissao),N(H2680)&gt;N(pcmd_emissao)),"Verificar: realizada após a emissão","OK")))))</f>
        <v/>
      </c>
      <c r="S2680" s="53" t="n"/>
    </row>
    <row r="2681">
      <c r="A2681" s="25" t="n"/>
      <c r="B2681" s="29" t="n"/>
      <c r="C2681" s="25" t="n"/>
      <c r="D2681" s="23">
        <f>IF(OR(B2681="",C2681=""),"",B2681&amp;"|"&amp;C2681)</f>
        <v/>
      </c>
      <c r="E2681" s="29" t="n"/>
      <c r="F2681" s="52" t="n"/>
      <c r="G2681" s="49" t="n"/>
      <c r="H2681" s="49" t="n"/>
      <c r="I2681" s="30">
        <f>IF(OR(D2681="",NOT(ISNUMBER(G2681))),"",D2681&amp;"|"&amp;YEAR(G2681)&amp;"-"&amp;RIGHT("0"&amp;MONTH(G2681),2)&amp;"-"&amp;RIGHT("0"&amp;DAY(G2681),2))</f>
        <v/>
      </c>
      <c r="J2681" s="52" t="n"/>
      <c r="K2681" s="25" t="n"/>
      <c r="L2681" s="29" t="n"/>
      <c r="M2681" s="25" t="n"/>
      <c r="N2681" s="25" t="n"/>
      <c r="O2681" s="23">
        <f>IF(A2681&amp;B2681&amp;C2681="","",IF(I2681="","Sem vínculo",IF(COUNTIF(oc_chave,I2681)&gt;0,"Vinculada","Previsão não encontrada")))</f>
        <v/>
      </c>
      <c r="P2681" s="39">
        <f>IF(ISNUMBER(H2681),YEAR(H2681),"")</f>
        <v/>
      </c>
      <c r="Q2681" s="23">
        <f>IF(D2681="","",IF(COUNTIF(pl_chave,D2681)&gt;0,"No plano atual","Fora do plano: histórico preservado"))</f>
        <v/>
      </c>
      <c r="R2681" s="23">
        <f>IF(A2681&amp;B2681&amp;C2681="","",IF(A2681="","ERRO: falta ID do registro",IF(COUNTIF(ex_id,A2681)&gt;1,"ERRO: ID do registro duplicado",IF(NOT(ISNUMBER(H2681)),"ERRO: data realizada ausente ou inválida",IF(AND(ISNUMBER(pcmd_emissao),N(H2681)&gt;N(pcmd_emissao)),"Verificar: realizada após a emissão","OK")))))</f>
        <v/>
      </c>
      <c r="S2681" s="53" t="n"/>
    </row>
    <row r="2682">
      <c r="A2682" s="25" t="n"/>
      <c r="B2682" s="29" t="n"/>
      <c r="C2682" s="25" t="n"/>
      <c r="D2682" s="23">
        <f>IF(OR(B2682="",C2682=""),"",B2682&amp;"|"&amp;C2682)</f>
        <v/>
      </c>
      <c r="E2682" s="29" t="n"/>
      <c r="F2682" s="52" t="n"/>
      <c r="G2682" s="49" t="n"/>
      <c r="H2682" s="49" t="n"/>
      <c r="I2682" s="30">
        <f>IF(OR(D2682="",NOT(ISNUMBER(G2682))),"",D2682&amp;"|"&amp;YEAR(G2682)&amp;"-"&amp;RIGHT("0"&amp;MONTH(G2682),2)&amp;"-"&amp;RIGHT("0"&amp;DAY(G2682),2))</f>
        <v/>
      </c>
      <c r="J2682" s="52" t="n"/>
      <c r="K2682" s="25" t="n"/>
      <c r="L2682" s="29" t="n"/>
      <c r="M2682" s="25" t="n"/>
      <c r="N2682" s="25" t="n"/>
      <c r="O2682" s="23">
        <f>IF(A2682&amp;B2682&amp;C2682="","",IF(I2682="","Sem vínculo",IF(COUNTIF(oc_chave,I2682)&gt;0,"Vinculada","Previsão não encontrada")))</f>
        <v/>
      </c>
      <c r="P2682" s="39">
        <f>IF(ISNUMBER(H2682),YEAR(H2682),"")</f>
        <v/>
      </c>
      <c r="Q2682" s="23">
        <f>IF(D2682="","",IF(COUNTIF(pl_chave,D2682)&gt;0,"No plano atual","Fora do plano: histórico preservado"))</f>
        <v/>
      </c>
      <c r="R2682" s="23">
        <f>IF(A2682&amp;B2682&amp;C2682="","",IF(A2682="","ERRO: falta ID do registro",IF(COUNTIF(ex_id,A2682)&gt;1,"ERRO: ID do registro duplicado",IF(NOT(ISNUMBER(H2682)),"ERRO: data realizada ausente ou inválida",IF(AND(ISNUMBER(pcmd_emissao),N(H2682)&gt;N(pcmd_emissao)),"Verificar: realizada após a emissão","OK")))))</f>
        <v/>
      </c>
      <c r="S2682" s="53" t="n"/>
    </row>
    <row r="2683">
      <c r="A2683" s="25" t="n"/>
      <c r="B2683" s="29" t="n"/>
      <c r="C2683" s="25" t="n"/>
      <c r="D2683" s="23">
        <f>IF(OR(B2683="",C2683=""),"",B2683&amp;"|"&amp;C2683)</f>
        <v/>
      </c>
      <c r="E2683" s="29" t="n"/>
      <c r="F2683" s="52" t="n"/>
      <c r="G2683" s="49" t="n"/>
      <c r="H2683" s="49" t="n"/>
      <c r="I2683" s="30">
        <f>IF(OR(D2683="",NOT(ISNUMBER(G2683))),"",D2683&amp;"|"&amp;YEAR(G2683)&amp;"-"&amp;RIGHT("0"&amp;MONTH(G2683),2)&amp;"-"&amp;RIGHT("0"&amp;DAY(G2683),2))</f>
        <v/>
      </c>
      <c r="J2683" s="52" t="n"/>
      <c r="K2683" s="25" t="n"/>
      <c r="L2683" s="29" t="n"/>
      <c r="M2683" s="25" t="n"/>
      <c r="N2683" s="25" t="n"/>
      <c r="O2683" s="23">
        <f>IF(A2683&amp;B2683&amp;C2683="","",IF(I2683="","Sem vínculo",IF(COUNTIF(oc_chave,I2683)&gt;0,"Vinculada","Previsão não encontrada")))</f>
        <v/>
      </c>
      <c r="P2683" s="39">
        <f>IF(ISNUMBER(H2683),YEAR(H2683),"")</f>
        <v/>
      </c>
      <c r="Q2683" s="23">
        <f>IF(D2683="","",IF(COUNTIF(pl_chave,D2683)&gt;0,"No plano atual","Fora do plano: histórico preservado"))</f>
        <v/>
      </c>
      <c r="R2683" s="23">
        <f>IF(A2683&amp;B2683&amp;C2683="","",IF(A2683="","ERRO: falta ID do registro",IF(COUNTIF(ex_id,A2683)&gt;1,"ERRO: ID do registro duplicado",IF(NOT(ISNUMBER(H2683)),"ERRO: data realizada ausente ou inválida",IF(AND(ISNUMBER(pcmd_emissao),N(H2683)&gt;N(pcmd_emissao)),"Verificar: realizada após a emissão","OK")))))</f>
        <v/>
      </c>
      <c r="S2683" s="53" t="n"/>
    </row>
    <row r="2684">
      <c r="A2684" s="25" t="n"/>
      <c r="B2684" s="29" t="n"/>
      <c r="C2684" s="25" t="n"/>
      <c r="D2684" s="23">
        <f>IF(OR(B2684="",C2684=""),"",B2684&amp;"|"&amp;C2684)</f>
        <v/>
      </c>
      <c r="E2684" s="29" t="n"/>
      <c r="F2684" s="52" t="n"/>
      <c r="G2684" s="49" t="n"/>
      <c r="H2684" s="49" t="n"/>
      <c r="I2684" s="30">
        <f>IF(OR(D2684="",NOT(ISNUMBER(G2684))),"",D2684&amp;"|"&amp;YEAR(G2684)&amp;"-"&amp;RIGHT("0"&amp;MONTH(G2684),2)&amp;"-"&amp;RIGHT("0"&amp;DAY(G2684),2))</f>
        <v/>
      </c>
      <c r="J2684" s="52" t="n"/>
      <c r="K2684" s="25" t="n"/>
      <c r="L2684" s="29" t="n"/>
      <c r="M2684" s="25" t="n"/>
      <c r="N2684" s="25" t="n"/>
      <c r="O2684" s="23">
        <f>IF(A2684&amp;B2684&amp;C2684="","",IF(I2684="","Sem vínculo",IF(COUNTIF(oc_chave,I2684)&gt;0,"Vinculada","Previsão não encontrada")))</f>
        <v/>
      </c>
      <c r="P2684" s="39">
        <f>IF(ISNUMBER(H2684),YEAR(H2684),"")</f>
        <v/>
      </c>
      <c r="Q2684" s="23">
        <f>IF(D2684="","",IF(COUNTIF(pl_chave,D2684)&gt;0,"No plano atual","Fora do plano: histórico preservado"))</f>
        <v/>
      </c>
      <c r="R2684" s="23">
        <f>IF(A2684&amp;B2684&amp;C2684="","",IF(A2684="","ERRO: falta ID do registro",IF(COUNTIF(ex_id,A2684)&gt;1,"ERRO: ID do registro duplicado",IF(NOT(ISNUMBER(H2684)),"ERRO: data realizada ausente ou inválida",IF(AND(ISNUMBER(pcmd_emissao),N(H2684)&gt;N(pcmd_emissao)),"Verificar: realizada após a emissão","OK")))))</f>
        <v/>
      </c>
      <c r="S2684" s="53" t="n"/>
    </row>
    <row r="2685">
      <c r="A2685" s="25" t="n"/>
      <c r="B2685" s="29" t="n"/>
      <c r="C2685" s="25" t="n"/>
      <c r="D2685" s="23">
        <f>IF(OR(B2685="",C2685=""),"",B2685&amp;"|"&amp;C2685)</f>
        <v/>
      </c>
      <c r="E2685" s="29" t="n"/>
      <c r="F2685" s="52" t="n"/>
      <c r="G2685" s="49" t="n"/>
      <c r="H2685" s="49" t="n"/>
      <c r="I2685" s="30">
        <f>IF(OR(D2685="",NOT(ISNUMBER(G2685))),"",D2685&amp;"|"&amp;YEAR(G2685)&amp;"-"&amp;RIGHT("0"&amp;MONTH(G2685),2)&amp;"-"&amp;RIGHT("0"&amp;DAY(G2685),2))</f>
        <v/>
      </c>
      <c r="J2685" s="52" t="n"/>
      <c r="K2685" s="25" t="n"/>
      <c r="L2685" s="29" t="n"/>
      <c r="M2685" s="25" t="n"/>
      <c r="N2685" s="25" t="n"/>
      <c r="O2685" s="23">
        <f>IF(A2685&amp;B2685&amp;C2685="","",IF(I2685="","Sem vínculo",IF(COUNTIF(oc_chave,I2685)&gt;0,"Vinculada","Previsão não encontrada")))</f>
        <v/>
      </c>
      <c r="P2685" s="39">
        <f>IF(ISNUMBER(H2685),YEAR(H2685),"")</f>
        <v/>
      </c>
      <c r="Q2685" s="23">
        <f>IF(D2685="","",IF(COUNTIF(pl_chave,D2685)&gt;0,"No plano atual","Fora do plano: histórico preservado"))</f>
        <v/>
      </c>
      <c r="R2685" s="23">
        <f>IF(A2685&amp;B2685&amp;C2685="","",IF(A2685="","ERRO: falta ID do registro",IF(COUNTIF(ex_id,A2685)&gt;1,"ERRO: ID do registro duplicado",IF(NOT(ISNUMBER(H2685)),"ERRO: data realizada ausente ou inválida",IF(AND(ISNUMBER(pcmd_emissao),N(H2685)&gt;N(pcmd_emissao)),"Verificar: realizada após a emissão","OK")))))</f>
        <v/>
      </c>
      <c r="S2685" s="53" t="n"/>
    </row>
    <row r="2686">
      <c r="A2686" s="25" t="n"/>
      <c r="B2686" s="29" t="n"/>
      <c r="C2686" s="25" t="n"/>
      <c r="D2686" s="23">
        <f>IF(OR(B2686="",C2686=""),"",B2686&amp;"|"&amp;C2686)</f>
        <v/>
      </c>
      <c r="E2686" s="29" t="n"/>
      <c r="F2686" s="52" t="n"/>
      <c r="G2686" s="49" t="n"/>
      <c r="H2686" s="49" t="n"/>
      <c r="I2686" s="30">
        <f>IF(OR(D2686="",NOT(ISNUMBER(G2686))),"",D2686&amp;"|"&amp;YEAR(G2686)&amp;"-"&amp;RIGHT("0"&amp;MONTH(G2686),2)&amp;"-"&amp;RIGHT("0"&amp;DAY(G2686),2))</f>
        <v/>
      </c>
      <c r="J2686" s="52" t="n"/>
      <c r="K2686" s="25" t="n"/>
      <c r="L2686" s="29" t="n"/>
      <c r="M2686" s="25" t="n"/>
      <c r="N2686" s="25" t="n"/>
      <c r="O2686" s="23">
        <f>IF(A2686&amp;B2686&amp;C2686="","",IF(I2686="","Sem vínculo",IF(COUNTIF(oc_chave,I2686)&gt;0,"Vinculada","Previsão não encontrada")))</f>
        <v/>
      </c>
      <c r="P2686" s="39">
        <f>IF(ISNUMBER(H2686),YEAR(H2686),"")</f>
        <v/>
      </c>
      <c r="Q2686" s="23">
        <f>IF(D2686="","",IF(COUNTIF(pl_chave,D2686)&gt;0,"No plano atual","Fora do plano: histórico preservado"))</f>
        <v/>
      </c>
      <c r="R2686" s="23">
        <f>IF(A2686&amp;B2686&amp;C2686="","",IF(A2686="","ERRO: falta ID do registro",IF(COUNTIF(ex_id,A2686)&gt;1,"ERRO: ID do registro duplicado",IF(NOT(ISNUMBER(H2686)),"ERRO: data realizada ausente ou inválida",IF(AND(ISNUMBER(pcmd_emissao),N(H2686)&gt;N(pcmd_emissao)),"Verificar: realizada após a emissão","OK")))))</f>
        <v/>
      </c>
      <c r="S2686" s="53" t="n"/>
    </row>
    <row r="2687">
      <c r="A2687" s="25" t="n"/>
      <c r="B2687" s="29" t="n"/>
      <c r="C2687" s="25" t="n"/>
      <c r="D2687" s="23">
        <f>IF(OR(B2687="",C2687=""),"",B2687&amp;"|"&amp;C2687)</f>
        <v/>
      </c>
      <c r="E2687" s="29" t="n"/>
      <c r="F2687" s="52" t="n"/>
      <c r="G2687" s="49" t="n"/>
      <c r="H2687" s="49" t="n"/>
      <c r="I2687" s="30">
        <f>IF(OR(D2687="",NOT(ISNUMBER(G2687))),"",D2687&amp;"|"&amp;YEAR(G2687)&amp;"-"&amp;RIGHT("0"&amp;MONTH(G2687),2)&amp;"-"&amp;RIGHT("0"&amp;DAY(G2687),2))</f>
        <v/>
      </c>
      <c r="J2687" s="52" t="n"/>
      <c r="K2687" s="25" t="n"/>
      <c r="L2687" s="29" t="n"/>
      <c r="M2687" s="25" t="n"/>
      <c r="N2687" s="25" t="n"/>
      <c r="O2687" s="23">
        <f>IF(A2687&amp;B2687&amp;C2687="","",IF(I2687="","Sem vínculo",IF(COUNTIF(oc_chave,I2687)&gt;0,"Vinculada","Previsão não encontrada")))</f>
        <v/>
      </c>
      <c r="P2687" s="39">
        <f>IF(ISNUMBER(H2687),YEAR(H2687),"")</f>
        <v/>
      </c>
      <c r="Q2687" s="23">
        <f>IF(D2687="","",IF(COUNTIF(pl_chave,D2687)&gt;0,"No plano atual","Fora do plano: histórico preservado"))</f>
        <v/>
      </c>
      <c r="R2687" s="23">
        <f>IF(A2687&amp;B2687&amp;C2687="","",IF(A2687="","ERRO: falta ID do registro",IF(COUNTIF(ex_id,A2687)&gt;1,"ERRO: ID do registro duplicado",IF(NOT(ISNUMBER(H2687)),"ERRO: data realizada ausente ou inválida",IF(AND(ISNUMBER(pcmd_emissao),N(H2687)&gt;N(pcmd_emissao)),"Verificar: realizada após a emissão","OK")))))</f>
        <v/>
      </c>
      <c r="S2687" s="53" t="n"/>
    </row>
    <row r="2688">
      <c r="A2688" s="25" t="n"/>
      <c r="B2688" s="29" t="n"/>
      <c r="C2688" s="25" t="n"/>
      <c r="D2688" s="23">
        <f>IF(OR(B2688="",C2688=""),"",B2688&amp;"|"&amp;C2688)</f>
        <v/>
      </c>
      <c r="E2688" s="29" t="n"/>
      <c r="F2688" s="52" t="n"/>
      <c r="G2688" s="49" t="n"/>
      <c r="H2688" s="49" t="n"/>
      <c r="I2688" s="30">
        <f>IF(OR(D2688="",NOT(ISNUMBER(G2688))),"",D2688&amp;"|"&amp;YEAR(G2688)&amp;"-"&amp;RIGHT("0"&amp;MONTH(G2688),2)&amp;"-"&amp;RIGHT("0"&amp;DAY(G2688),2))</f>
        <v/>
      </c>
      <c r="J2688" s="52" t="n"/>
      <c r="K2688" s="25" t="n"/>
      <c r="L2688" s="29" t="n"/>
      <c r="M2688" s="25" t="n"/>
      <c r="N2688" s="25" t="n"/>
      <c r="O2688" s="23">
        <f>IF(A2688&amp;B2688&amp;C2688="","",IF(I2688="","Sem vínculo",IF(COUNTIF(oc_chave,I2688)&gt;0,"Vinculada","Previsão não encontrada")))</f>
        <v/>
      </c>
      <c r="P2688" s="39">
        <f>IF(ISNUMBER(H2688),YEAR(H2688),"")</f>
        <v/>
      </c>
      <c r="Q2688" s="23">
        <f>IF(D2688="","",IF(COUNTIF(pl_chave,D2688)&gt;0,"No plano atual","Fora do plano: histórico preservado"))</f>
        <v/>
      </c>
      <c r="R2688" s="23">
        <f>IF(A2688&amp;B2688&amp;C2688="","",IF(A2688="","ERRO: falta ID do registro",IF(COUNTIF(ex_id,A2688)&gt;1,"ERRO: ID do registro duplicado",IF(NOT(ISNUMBER(H2688)),"ERRO: data realizada ausente ou inválida",IF(AND(ISNUMBER(pcmd_emissao),N(H2688)&gt;N(pcmd_emissao)),"Verificar: realizada após a emissão","OK")))))</f>
        <v/>
      </c>
      <c r="S2688" s="53" t="n"/>
    </row>
    <row r="2689">
      <c r="A2689" s="25" t="n"/>
      <c r="B2689" s="29" t="n"/>
      <c r="C2689" s="25" t="n"/>
      <c r="D2689" s="23">
        <f>IF(OR(B2689="",C2689=""),"",B2689&amp;"|"&amp;C2689)</f>
        <v/>
      </c>
      <c r="E2689" s="29" t="n"/>
      <c r="F2689" s="52" t="n"/>
      <c r="G2689" s="49" t="n"/>
      <c r="H2689" s="49" t="n"/>
      <c r="I2689" s="30">
        <f>IF(OR(D2689="",NOT(ISNUMBER(G2689))),"",D2689&amp;"|"&amp;YEAR(G2689)&amp;"-"&amp;RIGHT("0"&amp;MONTH(G2689),2)&amp;"-"&amp;RIGHT("0"&amp;DAY(G2689),2))</f>
        <v/>
      </c>
      <c r="J2689" s="52" t="n"/>
      <c r="K2689" s="25" t="n"/>
      <c r="L2689" s="29" t="n"/>
      <c r="M2689" s="25" t="n"/>
      <c r="N2689" s="25" t="n"/>
      <c r="O2689" s="23">
        <f>IF(A2689&amp;B2689&amp;C2689="","",IF(I2689="","Sem vínculo",IF(COUNTIF(oc_chave,I2689)&gt;0,"Vinculada","Previsão não encontrada")))</f>
        <v/>
      </c>
      <c r="P2689" s="39">
        <f>IF(ISNUMBER(H2689),YEAR(H2689),"")</f>
        <v/>
      </c>
      <c r="Q2689" s="23">
        <f>IF(D2689="","",IF(COUNTIF(pl_chave,D2689)&gt;0,"No plano atual","Fora do plano: histórico preservado"))</f>
        <v/>
      </c>
      <c r="R2689" s="23">
        <f>IF(A2689&amp;B2689&amp;C2689="","",IF(A2689="","ERRO: falta ID do registro",IF(COUNTIF(ex_id,A2689)&gt;1,"ERRO: ID do registro duplicado",IF(NOT(ISNUMBER(H2689)),"ERRO: data realizada ausente ou inválida",IF(AND(ISNUMBER(pcmd_emissao),N(H2689)&gt;N(pcmd_emissao)),"Verificar: realizada após a emissão","OK")))))</f>
        <v/>
      </c>
      <c r="S2689" s="53" t="n"/>
    </row>
    <row r="2690">
      <c r="A2690" s="25" t="n"/>
      <c r="B2690" s="29" t="n"/>
      <c r="C2690" s="25" t="n"/>
      <c r="D2690" s="23">
        <f>IF(OR(B2690="",C2690=""),"",B2690&amp;"|"&amp;C2690)</f>
        <v/>
      </c>
      <c r="E2690" s="29" t="n"/>
      <c r="F2690" s="52" t="n"/>
      <c r="G2690" s="49" t="n"/>
      <c r="H2690" s="49" t="n"/>
      <c r="I2690" s="30">
        <f>IF(OR(D2690="",NOT(ISNUMBER(G2690))),"",D2690&amp;"|"&amp;YEAR(G2690)&amp;"-"&amp;RIGHT("0"&amp;MONTH(G2690),2)&amp;"-"&amp;RIGHT("0"&amp;DAY(G2690),2))</f>
        <v/>
      </c>
      <c r="J2690" s="52" t="n"/>
      <c r="K2690" s="25" t="n"/>
      <c r="L2690" s="29" t="n"/>
      <c r="M2690" s="25" t="n"/>
      <c r="N2690" s="25" t="n"/>
      <c r="O2690" s="23">
        <f>IF(A2690&amp;B2690&amp;C2690="","",IF(I2690="","Sem vínculo",IF(COUNTIF(oc_chave,I2690)&gt;0,"Vinculada","Previsão não encontrada")))</f>
        <v/>
      </c>
      <c r="P2690" s="39">
        <f>IF(ISNUMBER(H2690),YEAR(H2690),"")</f>
        <v/>
      </c>
      <c r="Q2690" s="23">
        <f>IF(D2690="","",IF(COUNTIF(pl_chave,D2690)&gt;0,"No plano atual","Fora do plano: histórico preservado"))</f>
        <v/>
      </c>
      <c r="R2690" s="23">
        <f>IF(A2690&amp;B2690&amp;C2690="","",IF(A2690="","ERRO: falta ID do registro",IF(COUNTIF(ex_id,A2690)&gt;1,"ERRO: ID do registro duplicado",IF(NOT(ISNUMBER(H2690)),"ERRO: data realizada ausente ou inválida",IF(AND(ISNUMBER(pcmd_emissao),N(H2690)&gt;N(pcmd_emissao)),"Verificar: realizada após a emissão","OK")))))</f>
        <v/>
      </c>
      <c r="S2690" s="53" t="n"/>
    </row>
    <row r="2691">
      <c r="A2691" s="25" t="n"/>
      <c r="B2691" s="29" t="n"/>
      <c r="C2691" s="25" t="n"/>
      <c r="D2691" s="23">
        <f>IF(OR(B2691="",C2691=""),"",B2691&amp;"|"&amp;C2691)</f>
        <v/>
      </c>
      <c r="E2691" s="29" t="n"/>
      <c r="F2691" s="52" t="n"/>
      <c r="G2691" s="49" t="n"/>
      <c r="H2691" s="49" t="n"/>
      <c r="I2691" s="30">
        <f>IF(OR(D2691="",NOT(ISNUMBER(G2691))),"",D2691&amp;"|"&amp;YEAR(G2691)&amp;"-"&amp;RIGHT("0"&amp;MONTH(G2691),2)&amp;"-"&amp;RIGHT("0"&amp;DAY(G2691),2))</f>
        <v/>
      </c>
      <c r="J2691" s="52" t="n"/>
      <c r="K2691" s="25" t="n"/>
      <c r="L2691" s="29" t="n"/>
      <c r="M2691" s="25" t="n"/>
      <c r="N2691" s="25" t="n"/>
      <c r="O2691" s="23">
        <f>IF(A2691&amp;B2691&amp;C2691="","",IF(I2691="","Sem vínculo",IF(COUNTIF(oc_chave,I2691)&gt;0,"Vinculada","Previsão não encontrada")))</f>
        <v/>
      </c>
      <c r="P2691" s="39">
        <f>IF(ISNUMBER(H2691),YEAR(H2691),"")</f>
        <v/>
      </c>
      <c r="Q2691" s="23">
        <f>IF(D2691="","",IF(COUNTIF(pl_chave,D2691)&gt;0,"No plano atual","Fora do plano: histórico preservado"))</f>
        <v/>
      </c>
      <c r="R2691" s="23">
        <f>IF(A2691&amp;B2691&amp;C2691="","",IF(A2691="","ERRO: falta ID do registro",IF(COUNTIF(ex_id,A2691)&gt;1,"ERRO: ID do registro duplicado",IF(NOT(ISNUMBER(H2691)),"ERRO: data realizada ausente ou inválida",IF(AND(ISNUMBER(pcmd_emissao),N(H2691)&gt;N(pcmd_emissao)),"Verificar: realizada após a emissão","OK")))))</f>
        <v/>
      </c>
      <c r="S2691" s="53" t="n"/>
    </row>
    <row r="2692">
      <c r="A2692" s="25" t="n"/>
      <c r="B2692" s="29" t="n"/>
      <c r="C2692" s="25" t="n"/>
      <c r="D2692" s="23">
        <f>IF(OR(B2692="",C2692=""),"",B2692&amp;"|"&amp;C2692)</f>
        <v/>
      </c>
      <c r="E2692" s="29" t="n"/>
      <c r="F2692" s="52" t="n"/>
      <c r="G2692" s="49" t="n"/>
      <c r="H2692" s="49" t="n"/>
      <c r="I2692" s="30">
        <f>IF(OR(D2692="",NOT(ISNUMBER(G2692))),"",D2692&amp;"|"&amp;YEAR(G2692)&amp;"-"&amp;RIGHT("0"&amp;MONTH(G2692),2)&amp;"-"&amp;RIGHT("0"&amp;DAY(G2692),2))</f>
        <v/>
      </c>
      <c r="J2692" s="52" t="n"/>
      <c r="K2692" s="25" t="n"/>
      <c r="L2692" s="29" t="n"/>
      <c r="M2692" s="25" t="n"/>
      <c r="N2692" s="25" t="n"/>
      <c r="O2692" s="23">
        <f>IF(A2692&amp;B2692&amp;C2692="","",IF(I2692="","Sem vínculo",IF(COUNTIF(oc_chave,I2692)&gt;0,"Vinculada","Previsão não encontrada")))</f>
        <v/>
      </c>
      <c r="P2692" s="39">
        <f>IF(ISNUMBER(H2692),YEAR(H2692),"")</f>
        <v/>
      </c>
      <c r="Q2692" s="23">
        <f>IF(D2692="","",IF(COUNTIF(pl_chave,D2692)&gt;0,"No plano atual","Fora do plano: histórico preservado"))</f>
        <v/>
      </c>
      <c r="R2692" s="23">
        <f>IF(A2692&amp;B2692&amp;C2692="","",IF(A2692="","ERRO: falta ID do registro",IF(COUNTIF(ex_id,A2692)&gt;1,"ERRO: ID do registro duplicado",IF(NOT(ISNUMBER(H2692)),"ERRO: data realizada ausente ou inválida",IF(AND(ISNUMBER(pcmd_emissao),N(H2692)&gt;N(pcmd_emissao)),"Verificar: realizada após a emissão","OK")))))</f>
        <v/>
      </c>
      <c r="S2692" s="53" t="n"/>
    </row>
    <row r="2693">
      <c r="A2693" s="25" t="n"/>
      <c r="B2693" s="29" t="n"/>
      <c r="C2693" s="25" t="n"/>
      <c r="D2693" s="23">
        <f>IF(OR(B2693="",C2693=""),"",B2693&amp;"|"&amp;C2693)</f>
        <v/>
      </c>
      <c r="E2693" s="29" t="n"/>
      <c r="F2693" s="52" t="n"/>
      <c r="G2693" s="49" t="n"/>
      <c r="H2693" s="49" t="n"/>
      <c r="I2693" s="30">
        <f>IF(OR(D2693="",NOT(ISNUMBER(G2693))),"",D2693&amp;"|"&amp;YEAR(G2693)&amp;"-"&amp;RIGHT("0"&amp;MONTH(G2693),2)&amp;"-"&amp;RIGHT("0"&amp;DAY(G2693),2))</f>
        <v/>
      </c>
      <c r="J2693" s="52" t="n"/>
      <c r="K2693" s="25" t="n"/>
      <c r="L2693" s="29" t="n"/>
      <c r="M2693" s="25" t="n"/>
      <c r="N2693" s="25" t="n"/>
      <c r="O2693" s="23">
        <f>IF(A2693&amp;B2693&amp;C2693="","",IF(I2693="","Sem vínculo",IF(COUNTIF(oc_chave,I2693)&gt;0,"Vinculada","Previsão não encontrada")))</f>
        <v/>
      </c>
      <c r="P2693" s="39">
        <f>IF(ISNUMBER(H2693),YEAR(H2693),"")</f>
        <v/>
      </c>
      <c r="Q2693" s="23">
        <f>IF(D2693="","",IF(COUNTIF(pl_chave,D2693)&gt;0,"No plano atual","Fora do plano: histórico preservado"))</f>
        <v/>
      </c>
      <c r="R2693" s="23">
        <f>IF(A2693&amp;B2693&amp;C2693="","",IF(A2693="","ERRO: falta ID do registro",IF(COUNTIF(ex_id,A2693)&gt;1,"ERRO: ID do registro duplicado",IF(NOT(ISNUMBER(H2693)),"ERRO: data realizada ausente ou inválida",IF(AND(ISNUMBER(pcmd_emissao),N(H2693)&gt;N(pcmd_emissao)),"Verificar: realizada após a emissão","OK")))))</f>
        <v/>
      </c>
      <c r="S2693" s="53" t="n"/>
    </row>
    <row r="2694">
      <c r="A2694" s="25" t="n"/>
      <c r="B2694" s="29" t="n"/>
      <c r="C2694" s="25" t="n"/>
      <c r="D2694" s="23">
        <f>IF(OR(B2694="",C2694=""),"",B2694&amp;"|"&amp;C2694)</f>
        <v/>
      </c>
      <c r="E2694" s="29" t="n"/>
      <c r="F2694" s="52" t="n"/>
      <c r="G2694" s="49" t="n"/>
      <c r="H2694" s="49" t="n"/>
      <c r="I2694" s="30">
        <f>IF(OR(D2694="",NOT(ISNUMBER(G2694))),"",D2694&amp;"|"&amp;YEAR(G2694)&amp;"-"&amp;RIGHT("0"&amp;MONTH(G2694),2)&amp;"-"&amp;RIGHT("0"&amp;DAY(G2694),2))</f>
        <v/>
      </c>
      <c r="J2694" s="52" t="n"/>
      <c r="K2694" s="25" t="n"/>
      <c r="L2694" s="29" t="n"/>
      <c r="M2694" s="25" t="n"/>
      <c r="N2694" s="25" t="n"/>
      <c r="O2694" s="23">
        <f>IF(A2694&amp;B2694&amp;C2694="","",IF(I2694="","Sem vínculo",IF(COUNTIF(oc_chave,I2694)&gt;0,"Vinculada","Previsão não encontrada")))</f>
        <v/>
      </c>
      <c r="P2694" s="39">
        <f>IF(ISNUMBER(H2694),YEAR(H2694),"")</f>
        <v/>
      </c>
      <c r="Q2694" s="23">
        <f>IF(D2694="","",IF(COUNTIF(pl_chave,D2694)&gt;0,"No plano atual","Fora do plano: histórico preservado"))</f>
        <v/>
      </c>
      <c r="R2694" s="23">
        <f>IF(A2694&amp;B2694&amp;C2694="","",IF(A2694="","ERRO: falta ID do registro",IF(COUNTIF(ex_id,A2694)&gt;1,"ERRO: ID do registro duplicado",IF(NOT(ISNUMBER(H2694)),"ERRO: data realizada ausente ou inválida",IF(AND(ISNUMBER(pcmd_emissao),N(H2694)&gt;N(pcmd_emissao)),"Verificar: realizada após a emissão","OK")))))</f>
        <v/>
      </c>
      <c r="S2694" s="53" t="n"/>
    </row>
    <row r="2695">
      <c r="A2695" s="25" t="n"/>
      <c r="B2695" s="29" t="n"/>
      <c r="C2695" s="25" t="n"/>
      <c r="D2695" s="23">
        <f>IF(OR(B2695="",C2695=""),"",B2695&amp;"|"&amp;C2695)</f>
        <v/>
      </c>
      <c r="E2695" s="29" t="n"/>
      <c r="F2695" s="52" t="n"/>
      <c r="G2695" s="49" t="n"/>
      <c r="H2695" s="49" t="n"/>
      <c r="I2695" s="30">
        <f>IF(OR(D2695="",NOT(ISNUMBER(G2695))),"",D2695&amp;"|"&amp;YEAR(G2695)&amp;"-"&amp;RIGHT("0"&amp;MONTH(G2695),2)&amp;"-"&amp;RIGHT("0"&amp;DAY(G2695),2))</f>
        <v/>
      </c>
      <c r="J2695" s="52" t="n"/>
      <c r="K2695" s="25" t="n"/>
      <c r="L2695" s="29" t="n"/>
      <c r="M2695" s="25" t="n"/>
      <c r="N2695" s="25" t="n"/>
      <c r="O2695" s="23">
        <f>IF(A2695&amp;B2695&amp;C2695="","",IF(I2695="","Sem vínculo",IF(COUNTIF(oc_chave,I2695)&gt;0,"Vinculada","Previsão não encontrada")))</f>
        <v/>
      </c>
      <c r="P2695" s="39">
        <f>IF(ISNUMBER(H2695),YEAR(H2695),"")</f>
        <v/>
      </c>
      <c r="Q2695" s="23">
        <f>IF(D2695="","",IF(COUNTIF(pl_chave,D2695)&gt;0,"No plano atual","Fora do plano: histórico preservado"))</f>
        <v/>
      </c>
      <c r="R2695" s="23">
        <f>IF(A2695&amp;B2695&amp;C2695="","",IF(A2695="","ERRO: falta ID do registro",IF(COUNTIF(ex_id,A2695)&gt;1,"ERRO: ID do registro duplicado",IF(NOT(ISNUMBER(H2695)),"ERRO: data realizada ausente ou inválida",IF(AND(ISNUMBER(pcmd_emissao),N(H2695)&gt;N(pcmd_emissao)),"Verificar: realizada após a emissão","OK")))))</f>
        <v/>
      </c>
      <c r="S2695" s="53" t="n"/>
    </row>
    <row r="2696">
      <c r="A2696" s="25" t="n"/>
      <c r="B2696" s="29" t="n"/>
      <c r="C2696" s="25" t="n"/>
      <c r="D2696" s="23">
        <f>IF(OR(B2696="",C2696=""),"",B2696&amp;"|"&amp;C2696)</f>
        <v/>
      </c>
      <c r="E2696" s="29" t="n"/>
      <c r="F2696" s="52" t="n"/>
      <c r="G2696" s="49" t="n"/>
      <c r="H2696" s="49" t="n"/>
      <c r="I2696" s="30">
        <f>IF(OR(D2696="",NOT(ISNUMBER(G2696))),"",D2696&amp;"|"&amp;YEAR(G2696)&amp;"-"&amp;RIGHT("0"&amp;MONTH(G2696),2)&amp;"-"&amp;RIGHT("0"&amp;DAY(G2696),2))</f>
        <v/>
      </c>
      <c r="J2696" s="52" t="n"/>
      <c r="K2696" s="25" t="n"/>
      <c r="L2696" s="29" t="n"/>
      <c r="M2696" s="25" t="n"/>
      <c r="N2696" s="25" t="n"/>
      <c r="O2696" s="23">
        <f>IF(A2696&amp;B2696&amp;C2696="","",IF(I2696="","Sem vínculo",IF(COUNTIF(oc_chave,I2696)&gt;0,"Vinculada","Previsão não encontrada")))</f>
        <v/>
      </c>
      <c r="P2696" s="39">
        <f>IF(ISNUMBER(H2696),YEAR(H2696),"")</f>
        <v/>
      </c>
      <c r="Q2696" s="23">
        <f>IF(D2696="","",IF(COUNTIF(pl_chave,D2696)&gt;0,"No plano atual","Fora do plano: histórico preservado"))</f>
        <v/>
      </c>
      <c r="R2696" s="23">
        <f>IF(A2696&amp;B2696&amp;C2696="","",IF(A2696="","ERRO: falta ID do registro",IF(COUNTIF(ex_id,A2696)&gt;1,"ERRO: ID do registro duplicado",IF(NOT(ISNUMBER(H2696)),"ERRO: data realizada ausente ou inválida",IF(AND(ISNUMBER(pcmd_emissao),N(H2696)&gt;N(pcmd_emissao)),"Verificar: realizada após a emissão","OK")))))</f>
        <v/>
      </c>
      <c r="S2696" s="53" t="n"/>
    </row>
    <row r="2697">
      <c r="A2697" s="25" t="n"/>
      <c r="B2697" s="29" t="n"/>
      <c r="C2697" s="25" t="n"/>
      <c r="D2697" s="23">
        <f>IF(OR(B2697="",C2697=""),"",B2697&amp;"|"&amp;C2697)</f>
        <v/>
      </c>
      <c r="E2697" s="29" t="n"/>
      <c r="F2697" s="52" t="n"/>
      <c r="G2697" s="49" t="n"/>
      <c r="H2697" s="49" t="n"/>
      <c r="I2697" s="30">
        <f>IF(OR(D2697="",NOT(ISNUMBER(G2697))),"",D2697&amp;"|"&amp;YEAR(G2697)&amp;"-"&amp;RIGHT("0"&amp;MONTH(G2697),2)&amp;"-"&amp;RIGHT("0"&amp;DAY(G2697),2))</f>
        <v/>
      </c>
      <c r="J2697" s="52" t="n"/>
      <c r="K2697" s="25" t="n"/>
      <c r="L2697" s="29" t="n"/>
      <c r="M2697" s="25" t="n"/>
      <c r="N2697" s="25" t="n"/>
      <c r="O2697" s="23">
        <f>IF(A2697&amp;B2697&amp;C2697="","",IF(I2697="","Sem vínculo",IF(COUNTIF(oc_chave,I2697)&gt;0,"Vinculada","Previsão não encontrada")))</f>
        <v/>
      </c>
      <c r="P2697" s="39">
        <f>IF(ISNUMBER(H2697),YEAR(H2697),"")</f>
        <v/>
      </c>
      <c r="Q2697" s="23">
        <f>IF(D2697="","",IF(COUNTIF(pl_chave,D2697)&gt;0,"No plano atual","Fora do plano: histórico preservado"))</f>
        <v/>
      </c>
      <c r="R2697" s="23">
        <f>IF(A2697&amp;B2697&amp;C2697="","",IF(A2697="","ERRO: falta ID do registro",IF(COUNTIF(ex_id,A2697)&gt;1,"ERRO: ID do registro duplicado",IF(NOT(ISNUMBER(H2697)),"ERRO: data realizada ausente ou inválida",IF(AND(ISNUMBER(pcmd_emissao),N(H2697)&gt;N(pcmd_emissao)),"Verificar: realizada após a emissão","OK")))))</f>
        <v/>
      </c>
      <c r="S2697" s="53" t="n"/>
    </row>
    <row r="2698">
      <c r="A2698" s="25" t="n"/>
      <c r="B2698" s="29" t="n"/>
      <c r="C2698" s="25" t="n"/>
      <c r="D2698" s="23">
        <f>IF(OR(B2698="",C2698=""),"",B2698&amp;"|"&amp;C2698)</f>
        <v/>
      </c>
      <c r="E2698" s="29" t="n"/>
      <c r="F2698" s="52" t="n"/>
      <c r="G2698" s="49" t="n"/>
      <c r="H2698" s="49" t="n"/>
      <c r="I2698" s="30">
        <f>IF(OR(D2698="",NOT(ISNUMBER(G2698))),"",D2698&amp;"|"&amp;YEAR(G2698)&amp;"-"&amp;RIGHT("0"&amp;MONTH(G2698),2)&amp;"-"&amp;RIGHT("0"&amp;DAY(G2698),2))</f>
        <v/>
      </c>
      <c r="J2698" s="52" t="n"/>
      <c r="K2698" s="25" t="n"/>
      <c r="L2698" s="29" t="n"/>
      <c r="M2698" s="25" t="n"/>
      <c r="N2698" s="25" t="n"/>
      <c r="O2698" s="23">
        <f>IF(A2698&amp;B2698&amp;C2698="","",IF(I2698="","Sem vínculo",IF(COUNTIF(oc_chave,I2698)&gt;0,"Vinculada","Previsão não encontrada")))</f>
        <v/>
      </c>
      <c r="P2698" s="39">
        <f>IF(ISNUMBER(H2698),YEAR(H2698),"")</f>
        <v/>
      </c>
      <c r="Q2698" s="23">
        <f>IF(D2698="","",IF(COUNTIF(pl_chave,D2698)&gt;0,"No plano atual","Fora do plano: histórico preservado"))</f>
        <v/>
      </c>
      <c r="R2698" s="23">
        <f>IF(A2698&amp;B2698&amp;C2698="","",IF(A2698="","ERRO: falta ID do registro",IF(COUNTIF(ex_id,A2698)&gt;1,"ERRO: ID do registro duplicado",IF(NOT(ISNUMBER(H2698)),"ERRO: data realizada ausente ou inválida",IF(AND(ISNUMBER(pcmd_emissao),N(H2698)&gt;N(pcmd_emissao)),"Verificar: realizada após a emissão","OK")))))</f>
        <v/>
      </c>
      <c r="S2698" s="53" t="n"/>
    </row>
    <row r="2699">
      <c r="A2699" s="25" t="n"/>
      <c r="B2699" s="29" t="n"/>
      <c r="C2699" s="25" t="n"/>
      <c r="D2699" s="23">
        <f>IF(OR(B2699="",C2699=""),"",B2699&amp;"|"&amp;C2699)</f>
        <v/>
      </c>
      <c r="E2699" s="29" t="n"/>
      <c r="F2699" s="52" t="n"/>
      <c r="G2699" s="49" t="n"/>
      <c r="H2699" s="49" t="n"/>
      <c r="I2699" s="30">
        <f>IF(OR(D2699="",NOT(ISNUMBER(G2699))),"",D2699&amp;"|"&amp;YEAR(G2699)&amp;"-"&amp;RIGHT("0"&amp;MONTH(G2699),2)&amp;"-"&amp;RIGHT("0"&amp;DAY(G2699),2))</f>
        <v/>
      </c>
      <c r="J2699" s="52" t="n"/>
      <c r="K2699" s="25" t="n"/>
      <c r="L2699" s="29" t="n"/>
      <c r="M2699" s="25" t="n"/>
      <c r="N2699" s="25" t="n"/>
      <c r="O2699" s="23">
        <f>IF(A2699&amp;B2699&amp;C2699="","",IF(I2699="","Sem vínculo",IF(COUNTIF(oc_chave,I2699)&gt;0,"Vinculada","Previsão não encontrada")))</f>
        <v/>
      </c>
      <c r="P2699" s="39">
        <f>IF(ISNUMBER(H2699),YEAR(H2699),"")</f>
        <v/>
      </c>
      <c r="Q2699" s="23">
        <f>IF(D2699="","",IF(COUNTIF(pl_chave,D2699)&gt;0,"No plano atual","Fora do plano: histórico preservado"))</f>
        <v/>
      </c>
      <c r="R2699" s="23">
        <f>IF(A2699&amp;B2699&amp;C2699="","",IF(A2699="","ERRO: falta ID do registro",IF(COUNTIF(ex_id,A2699)&gt;1,"ERRO: ID do registro duplicado",IF(NOT(ISNUMBER(H2699)),"ERRO: data realizada ausente ou inválida",IF(AND(ISNUMBER(pcmd_emissao),N(H2699)&gt;N(pcmd_emissao)),"Verificar: realizada após a emissão","OK")))))</f>
        <v/>
      </c>
      <c r="S2699" s="53" t="n"/>
    </row>
    <row r="2700">
      <c r="A2700" s="25" t="n"/>
      <c r="B2700" s="29" t="n"/>
      <c r="C2700" s="25" t="n"/>
      <c r="D2700" s="23">
        <f>IF(OR(B2700="",C2700=""),"",B2700&amp;"|"&amp;C2700)</f>
        <v/>
      </c>
      <c r="E2700" s="29" t="n"/>
      <c r="F2700" s="52" t="n"/>
      <c r="G2700" s="49" t="n"/>
      <c r="H2700" s="49" t="n"/>
      <c r="I2700" s="30">
        <f>IF(OR(D2700="",NOT(ISNUMBER(G2700))),"",D2700&amp;"|"&amp;YEAR(G2700)&amp;"-"&amp;RIGHT("0"&amp;MONTH(G2700),2)&amp;"-"&amp;RIGHT("0"&amp;DAY(G2700),2))</f>
        <v/>
      </c>
      <c r="J2700" s="52" t="n"/>
      <c r="K2700" s="25" t="n"/>
      <c r="L2700" s="29" t="n"/>
      <c r="M2700" s="25" t="n"/>
      <c r="N2700" s="25" t="n"/>
      <c r="O2700" s="23">
        <f>IF(A2700&amp;B2700&amp;C2700="","",IF(I2700="","Sem vínculo",IF(COUNTIF(oc_chave,I2700)&gt;0,"Vinculada","Previsão não encontrada")))</f>
        <v/>
      </c>
      <c r="P2700" s="39">
        <f>IF(ISNUMBER(H2700),YEAR(H2700),"")</f>
        <v/>
      </c>
      <c r="Q2700" s="23">
        <f>IF(D2700="","",IF(COUNTIF(pl_chave,D2700)&gt;0,"No plano atual","Fora do plano: histórico preservado"))</f>
        <v/>
      </c>
      <c r="R2700" s="23">
        <f>IF(A2700&amp;B2700&amp;C2700="","",IF(A2700="","ERRO: falta ID do registro",IF(COUNTIF(ex_id,A2700)&gt;1,"ERRO: ID do registro duplicado",IF(NOT(ISNUMBER(H2700)),"ERRO: data realizada ausente ou inválida",IF(AND(ISNUMBER(pcmd_emissao),N(H2700)&gt;N(pcmd_emissao)),"Verificar: realizada após a emissão","OK")))))</f>
        <v/>
      </c>
      <c r="S2700" s="53" t="n"/>
    </row>
    <row r="2701">
      <c r="A2701" s="25" t="n"/>
      <c r="B2701" s="29" t="n"/>
      <c r="C2701" s="25" t="n"/>
      <c r="D2701" s="23">
        <f>IF(OR(B2701="",C2701=""),"",B2701&amp;"|"&amp;C2701)</f>
        <v/>
      </c>
      <c r="E2701" s="29" t="n"/>
      <c r="F2701" s="52" t="n"/>
      <c r="G2701" s="49" t="n"/>
      <c r="H2701" s="49" t="n"/>
      <c r="I2701" s="30">
        <f>IF(OR(D2701="",NOT(ISNUMBER(G2701))),"",D2701&amp;"|"&amp;YEAR(G2701)&amp;"-"&amp;RIGHT("0"&amp;MONTH(G2701),2)&amp;"-"&amp;RIGHT("0"&amp;DAY(G2701),2))</f>
        <v/>
      </c>
      <c r="J2701" s="52" t="n"/>
      <c r="K2701" s="25" t="n"/>
      <c r="L2701" s="29" t="n"/>
      <c r="M2701" s="25" t="n"/>
      <c r="N2701" s="25" t="n"/>
      <c r="O2701" s="23">
        <f>IF(A2701&amp;B2701&amp;C2701="","",IF(I2701="","Sem vínculo",IF(COUNTIF(oc_chave,I2701)&gt;0,"Vinculada","Previsão não encontrada")))</f>
        <v/>
      </c>
      <c r="P2701" s="39">
        <f>IF(ISNUMBER(H2701),YEAR(H2701),"")</f>
        <v/>
      </c>
      <c r="Q2701" s="23">
        <f>IF(D2701="","",IF(COUNTIF(pl_chave,D2701)&gt;0,"No plano atual","Fora do plano: histórico preservado"))</f>
        <v/>
      </c>
      <c r="R2701" s="23">
        <f>IF(A2701&amp;B2701&amp;C2701="","",IF(A2701="","ERRO: falta ID do registro",IF(COUNTIF(ex_id,A2701)&gt;1,"ERRO: ID do registro duplicado",IF(NOT(ISNUMBER(H2701)),"ERRO: data realizada ausente ou inválida",IF(AND(ISNUMBER(pcmd_emissao),N(H2701)&gt;N(pcmd_emissao)),"Verificar: realizada após a emissão","OK")))))</f>
        <v/>
      </c>
      <c r="S2701" s="53" t="n"/>
    </row>
    <row r="2702">
      <c r="A2702" s="25" t="n"/>
      <c r="B2702" s="29" t="n"/>
      <c r="C2702" s="25" t="n"/>
      <c r="D2702" s="23">
        <f>IF(OR(B2702="",C2702=""),"",B2702&amp;"|"&amp;C2702)</f>
        <v/>
      </c>
      <c r="E2702" s="29" t="n"/>
      <c r="F2702" s="52" t="n"/>
      <c r="G2702" s="49" t="n"/>
      <c r="H2702" s="49" t="n"/>
      <c r="I2702" s="30">
        <f>IF(OR(D2702="",NOT(ISNUMBER(G2702))),"",D2702&amp;"|"&amp;YEAR(G2702)&amp;"-"&amp;RIGHT("0"&amp;MONTH(G2702),2)&amp;"-"&amp;RIGHT("0"&amp;DAY(G2702),2))</f>
        <v/>
      </c>
      <c r="J2702" s="52" t="n"/>
      <c r="K2702" s="25" t="n"/>
      <c r="L2702" s="29" t="n"/>
      <c r="M2702" s="25" t="n"/>
      <c r="N2702" s="25" t="n"/>
      <c r="O2702" s="23">
        <f>IF(A2702&amp;B2702&amp;C2702="","",IF(I2702="","Sem vínculo",IF(COUNTIF(oc_chave,I2702)&gt;0,"Vinculada","Previsão não encontrada")))</f>
        <v/>
      </c>
      <c r="P2702" s="39">
        <f>IF(ISNUMBER(H2702),YEAR(H2702),"")</f>
        <v/>
      </c>
      <c r="Q2702" s="23">
        <f>IF(D2702="","",IF(COUNTIF(pl_chave,D2702)&gt;0,"No plano atual","Fora do plano: histórico preservado"))</f>
        <v/>
      </c>
      <c r="R2702" s="23">
        <f>IF(A2702&amp;B2702&amp;C2702="","",IF(A2702="","ERRO: falta ID do registro",IF(COUNTIF(ex_id,A2702)&gt;1,"ERRO: ID do registro duplicado",IF(NOT(ISNUMBER(H2702)),"ERRO: data realizada ausente ou inválida",IF(AND(ISNUMBER(pcmd_emissao),N(H2702)&gt;N(pcmd_emissao)),"Verificar: realizada após a emissão","OK")))))</f>
        <v/>
      </c>
      <c r="S2702" s="53" t="n"/>
    </row>
    <row r="2703">
      <c r="A2703" s="25" t="n"/>
      <c r="B2703" s="29" t="n"/>
      <c r="C2703" s="25" t="n"/>
      <c r="D2703" s="23">
        <f>IF(OR(B2703="",C2703=""),"",B2703&amp;"|"&amp;C2703)</f>
        <v/>
      </c>
      <c r="E2703" s="29" t="n"/>
      <c r="F2703" s="52" t="n"/>
      <c r="G2703" s="49" t="n"/>
      <c r="H2703" s="49" t="n"/>
      <c r="I2703" s="30">
        <f>IF(OR(D2703="",NOT(ISNUMBER(G2703))),"",D2703&amp;"|"&amp;YEAR(G2703)&amp;"-"&amp;RIGHT("0"&amp;MONTH(G2703),2)&amp;"-"&amp;RIGHT("0"&amp;DAY(G2703),2))</f>
        <v/>
      </c>
      <c r="J2703" s="52" t="n"/>
      <c r="K2703" s="25" t="n"/>
      <c r="L2703" s="29" t="n"/>
      <c r="M2703" s="25" t="n"/>
      <c r="N2703" s="25" t="n"/>
      <c r="O2703" s="23">
        <f>IF(A2703&amp;B2703&amp;C2703="","",IF(I2703="","Sem vínculo",IF(COUNTIF(oc_chave,I2703)&gt;0,"Vinculada","Previsão não encontrada")))</f>
        <v/>
      </c>
      <c r="P2703" s="39">
        <f>IF(ISNUMBER(H2703),YEAR(H2703),"")</f>
        <v/>
      </c>
      <c r="Q2703" s="23">
        <f>IF(D2703="","",IF(COUNTIF(pl_chave,D2703)&gt;0,"No plano atual","Fora do plano: histórico preservado"))</f>
        <v/>
      </c>
      <c r="R2703" s="23">
        <f>IF(A2703&amp;B2703&amp;C2703="","",IF(A2703="","ERRO: falta ID do registro",IF(COUNTIF(ex_id,A2703)&gt;1,"ERRO: ID do registro duplicado",IF(NOT(ISNUMBER(H2703)),"ERRO: data realizada ausente ou inválida",IF(AND(ISNUMBER(pcmd_emissao),N(H2703)&gt;N(pcmd_emissao)),"Verificar: realizada após a emissão","OK")))))</f>
        <v/>
      </c>
      <c r="S2703" s="53" t="n"/>
    </row>
    <row r="2704">
      <c r="A2704" s="25" t="n"/>
      <c r="B2704" s="29" t="n"/>
      <c r="C2704" s="25" t="n"/>
      <c r="D2704" s="23">
        <f>IF(OR(B2704="",C2704=""),"",B2704&amp;"|"&amp;C2704)</f>
        <v/>
      </c>
      <c r="E2704" s="29" t="n"/>
      <c r="F2704" s="52" t="n"/>
      <c r="G2704" s="49" t="n"/>
      <c r="H2704" s="49" t="n"/>
      <c r="I2704" s="30">
        <f>IF(OR(D2704="",NOT(ISNUMBER(G2704))),"",D2704&amp;"|"&amp;YEAR(G2704)&amp;"-"&amp;RIGHT("0"&amp;MONTH(G2704),2)&amp;"-"&amp;RIGHT("0"&amp;DAY(G2704),2))</f>
        <v/>
      </c>
      <c r="J2704" s="52" t="n"/>
      <c r="K2704" s="25" t="n"/>
      <c r="L2704" s="29" t="n"/>
      <c r="M2704" s="25" t="n"/>
      <c r="N2704" s="25" t="n"/>
      <c r="O2704" s="23">
        <f>IF(A2704&amp;B2704&amp;C2704="","",IF(I2704="","Sem vínculo",IF(COUNTIF(oc_chave,I2704)&gt;0,"Vinculada","Previsão não encontrada")))</f>
        <v/>
      </c>
      <c r="P2704" s="39">
        <f>IF(ISNUMBER(H2704),YEAR(H2704),"")</f>
        <v/>
      </c>
      <c r="Q2704" s="23">
        <f>IF(D2704="","",IF(COUNTIF(pl_chave,D2704)&gt;0,"No plano atual","Fora do plano: histórico preservado"))</f>
        <v/>
      </c>
      <c r="R2704" s="23">
        <f>IF(A2704&amp;B2704&amp;C2704="","",IF(A2704="","ERRO: falta ID do registro",IF(COUNTIF(ex_id,A2704)&gt;1,"ERRO: ID do registro duplicado",IF(NOT(ISNUMBER(H2704)),"ERRO: data realizada ausente ou inválida",IF(AND(ISNUMBER(pcmd_emissao),N(H2704)&gt;N(pcmd_emissao)),"Verificar: realizada após a emissão","OK")))))</f>
        <v/>
      </c>
      <c r="S2704" s="53" t="n"/>
    </row>
    <row r="2705">
      <c r="A2705" s="25" t="n"/>
      <c r="B2705" s="29" t="n"/>
      <c r="C2705" s="25" t="n"/>
      <c r="D2705" s="23">
        <f>IF(OR(B2705="",C2705=""),"",B2705&amp;"|"&amp;C2705)</f>
        <v/>
      </c>
      <c r="E2705" s="29" t="n"/>
      <c r="F2705" s="52" t="n"/>
      <c r="G2705" s="49" t="n"/>
      <c r="H2705" s="49" t="n"/>
      <c r="I2705" s="30">
        <f>IF(OR(D2705="",NOT(ISNUMBER(G2705))),"",D2705&amp;"|"&amp;YEAR(G2705)&amp;"-"&amp;RIGHT("0"&amp;MONTH(G2705),2)&amp;"-"&amp;RIGHT("0"&amp;DAY(G2705),2))</f>
        <v/>
      </c>
      <c r="J2705" s="52" t="n"/>
      <c r="K2705" s="25" t="n"/>
      <c r="L2705" s="29" t="n"/>
      <c r="M2705" s="25" t="n"/>
      <c r="N2705" s="25" t="n"/>
      <c r="O2705" s="23">
        <f>IF(A2705&amp;B2705&amp;C2705="","",IF(I2705="","Sem vínculo",IF(COUNTIF(oc_chave,I2705)&gt;0,"Vinculada","Previsão não encontrada")))</f>
        <v/>
      </c>
      <c r="P2705" s="39">
        <f>IF(ISNUMBER(H2705),YEAR(H2705),"")</f>
        <v/>
      </c>
      <c r="Q2705" s="23">
        <f>IF(D2705="","",IF(COUNTIF(pl_chave,D2705)&gt;0,"No plano atual","Fora do plano: histórico preservado"))</f>
        <v/>
      </c>
      <c r="R2705" s="23">
        <f>IF(A2705&amp;B2705&amp;C2705="","",IF(A2705="","ERRO: falta ID do registro",IF(COUNTIF(ex_id,A2705)&gt;1,"ERRO: ID do registro duplicado",IF(NOT(ISNUMBER(H2705)),"ERRO: data realizada ausente ou inválida",IF(AND(ISNUMBER(pcmd_emissao),N(H2705)&gt;N(pcmd_emissao)),"Verificar: realizada após a emissão","OK")))))</f>
        <v/>
      </c>
      <c r="S2705" s="53" t="n"/>
    </row>
    <row r="2706">
      <c r="A2706" s="25" t="n"/>
      <c r="B2706" s="29" t="n"/>
      <c r="C2706" s="25" t="n"/>
      <c r="D2706" s="23">
        <f>IF(OR(B2706="",C2706=""),"",B2706&amp;"|"&amp;C2706)</f>
        <v/>
      </c>
      <c r="E2706" s="29" t="n"/>
      <c r="F2706" s="52" t="n"/>
      <c r="G2706" s="49" t="n"/>
      <c r="H2706" s="49" t="n"/>
      <c r="I2706" s="30">
        <f>IF(OR(D2706="",NOT(ISNUMBER(G2706))),"",D2706&amp;"|"&amp;YEAR(G2706)&amp;"-"&amp;RIGHT("0"&amp;MONTH(G2706),2)&amp;"-"&amp;RIGHT("0"&amp;DAY(G2706),2))</f>
        <v/>
      </c>
      <c r="J2706" s="52" t="n"/>
      <c r="K2706" s="25" t="n"/>
      <c r="L2706" s="29" t="n"/>
      <c r="M2706" s="25" t="n"/>
      <c r="N2706" s="25" t="n"/>
      <c r="O2706" s="23">
        <f>IF(A2706&amp;B2706&amp;C2706="","",IF(I2706="","Sem vínculo",IF(COUNTIF(oc_chave,I2706)&gt;0,"Vinculada","Previsão não encontrada")))</f>
        <v/>
      </c>
      <c r="P2706" s="39">
        <f>IF(ISNUMBER(H2706),YEAR(H2706),"")</f>
        <v/>
      </c>
      <c r="Q2706" s="23">
        <f>IF(D2706="","",IF(COUNTIF(pl_chave,D2706)&gt;0,"No plano atual","Fora do plano: histórico preservado"))</f>
        <v/>
      </c>
      <c r="R2706" s="23">
        <f>IF(A2706&amp;B2706&amp;C2706="","",IF(A2706="","ERRO: falta ID do registro",IF(COUNTIF(ex_id,A2706)&gt;1,"ERRO: ID do registro duplicado",IF(NOT(ISNUMBER(H2706)),"ERRO: data realizada ausente ou inválida",IF(AND(ISNUMBER(pcmd_emissao),N(H2706)&gt;N(pcmd_emissao)),"Verificar: realizada após a emissão","OK")))))</f>
        <v/>
      </c>
      <c r="S2706" s="53" t="n"/>
    </row>
    <row r="2707">
      <c r="A2707" s="25" t="n"/>
      <c r="B2707" s="29" t="n"/>
      <c r="C2707" s="25" t="n"/>
      <c r="D2707" s="23">
        <f>IF(OR(B2707="",C2707=""),"",B2707&amp;"|"&amp;C2707)</f>
        <v/>
      </c>
      <c r="E2707" s="29" t="n"/>
      <c r="F2707" s="52" t="n"/>
      <c r="G2707" s="49" t="n"/>
      <c r="H2707" s="49" t="n"/>
      <c r="I2707" s="30">
        <f>IF(OR(D2707="",NOT(ISNUMBER(G2707))),"",D2707&amp;"|"&amp;YEAR(G2707)&amp;"-"&amp;RIGHT("0"&amp;MONTH(G2707),2)&amp;"-"&amp;RIGHT("0"&amp;DAY(G2707),2))</f>
        <v/>
      </c>
      <c r="J2707" s="52" t="n"/>
      <c r="K2707" s="25" t="n"/>
      <c r="L2707" s="29" t="n"/>
      <c r="M2707" s="25" t="n"/>
      <c r="N2707" s="25" t="n"/>
      <c r="O2707" s="23">
        <f>IF(A2707&amp;B2707&amp;C2707="","",IF(I2707="","Sem vínculo",IF(COUNTIF(oc_chave,I2707)&gt;0,"Vinculada","Previsão não encontrada")))</f>
        <v/>
      </c>
      <c r="P2707" s="39">
        <f>IF(ISNUMBER(H2707),YEAR(H2707),"")</f>
        <v/>
      </c>
      <c r="Q2707" s="23">
        <f>IF(D2707="","",IF(COUNTIF(pl_chave,D2707)&gt;0,"No plano atual","Fora do plano: histórico preservado"))</f>
        <v/>
      </c>
      <c r="R2707" s="23">
        <f>IF(A2707&amp;B2707&amp;C2707="","",IF(A2707="","ERRO: falta ID do registro",IF(COUNTIF(ex_id,A2707)&gt;1,"ERRO: ID do registro duplicado",IF(NOT(ISNUMBER(H2707)),"ERRO: data realizada ausente ou inválida",IF(AND(ISNUMBER(pcmd_emissao),N(H2707)&gt;N(pcmd_emissao)),"Verificar: realizada após a emissão","OK")))))</f>
        <v/>
      </c>
      <c r="S2707" s="53" t="n"/>
    </row>
    <row r="2708">
      <c r="A2708" s="25" t="n"/>
      <c r="B2708" s="29" t="n"/>
      <c r="C2708" s="25" t="n"/>
      <c r="D2708" s="23">
        <f>IF(OR(B2708="",C2708=""),"",B2708&amp;"|"&amp;C2708)</f>
        <v/>
      </c>
      <c r="E2708" s="29" t="n"/>
      <c r="F2708" s="52" t="n"/>
      <c r="G2708" s="49" t="n"/>
      <c r="H2708" s="49" t="n"/>
      <c r="I2708" s="30">
        <f>IF(OR(D2708="",NOT(ISNUMBER(G2708))),"",D2708&amp;"|"&amp;YEAR(G2708)&amp;"-"&amp;RIGHT("0"&amp;MONTH(G2708),2)&amp;"-"&amp;RIGHT("0"&amp;DAY(G2708),2))</f>
        <v/>
      </c>
      <c r="J2708" s="52" t="n"/>
      <c r="K2708" s="25" t="n"/>
      <c r="L2708" s="29" t="n"/>
      <c r="M2708" s="25" t="n"/>
      <c r="N2708" s="25" t="n"/>
      <c r="O2708" s="23">
        <f>IF(A2708&amp;B2708&amp;C2708="","",IF(I2708="","Sem vínculo",IF(COUNTIF(oc_chave,I2708)&gt;0,"Vinculada","Previsão não encontrada")))</f>
        <v/>
      </c>
      <c r="P2708" s="39">
        <f>IF(ISNUMBER(H2708),YEAR(H2708),"")</f>
        <v/>
      </c>
      <c r="Q2708" s="23">
        <f>IF(D2708="","",IF(COUNTIF(pl_chave,D2708)&gt;0,"No plano atual","Fora do plano: histórico preservado"))</f>
        <v/>
      </c>
      <c r="R2708" s="23">
        <f>IF(A2708&amp;B2708&amp;C2708="","",IF(A2708="","ERRO: falta ID do registro",IF(COUNTIF(ex_id,A2708)&gt;1,"ERRO: ID do registro duplicado",IF(NOT(ISNUMBER(H2708)),"ERRO: data realizada ausente ou inválida",IF(AND(ISNUMBER(pcmd_emissao),N(H2708)&gt;N(pcmd_emissao)),"Verificar: realizada após a emissão","OK")))))</f>
        <v/>
      </c>
      <c r="S2708" s="53" t="n"/>
    </row>
    <row r="2709">
      <c r="A2709" s="25" t="n"/>
      <c r="B2709" s="29" t="n"/>
      <c r="C2709" s="25" t="n"/>
      <c r="D2709" s="23">
        <f>IF(OR(B2709="",C2709=""),"",B2709&amp;"|"&amp;C2709)</f>
        <v/>
      </c>
      <c r="E2709" s="29" t="n"/>
      <c r="F2709" s="52" t="n"/>
      <c r="G2709" s="49" t="n"/>
      <c r="H2709" s="49" t="n"/>
      <c r="I2709" s="30">
        <f>IF(OR(D2709="",NOT(ISNUMBER(G2709))),"",D2709&amp;"|"&amp;YEAR(G2709)&amp;"-"&amp;RIGHT("0"&amp;MONTH(G2709),2)&amp;"-"&amp;RIGHT("0"&amp;DAY(G2709),2))</f>
        <v/>
      </c>
      <c r="J2709" s="52" t="n"/>
      <c r="K2709" s="25" t="n"/>
      <c r="L2709" s="29" t="n"/>
      <c r="M2709" s="25" t="n"/>
      <c r="N2709" s="25" t="n"/>
      <c r="O2709" s="23">
        <f>IF(A2709&amp;B2709&amp;C2709="","",IF(I2709="","Sem vínculo",IF(COUNTIF(oc_chave,I2709)&gt;0,"Vinculada","Previsão não encontrada")))</f>
        <v/>
      </c>
      <c r="P2709" s="39">
        <f>IF(ISNUMBER(H2709),YEAR(H2709),"")</f>
        <v/>
      </c>
      <c r="Q2709" s="23">
        <f>IF(D2709="","",IF(COUNTIF(pl_chave,D2709)&gt;0,"No plano atual","Fora do plano: histórico preservado"))</f>
        <v/>
      </c>
      <c r="R2709" s="23">
        <f>IF(A2709&amp;B2709&amp;C2709="","",IF(A2709="","ERRO: falta ID do registro",IF(COUNTIF(ex_id,A2709)&gt;1,"ERRO: ID do registro duplicado",IF(NOT(ISNUMBER(H2709)),"ERRO: data realizada ausente ou inválida",IF(AND(ISNUMBER(pcmd_emissao),N(H2709)&gt;N(pcmd_emissao)),"Verificar: realizada após a emissão","OK")))))</f>
        <v/>
      </c>
      <c r="S2709" s="53" t="n"/>
    </row>
    <row r="2710">
      <c r="A2710" s="25" t="n"/>
      <c r="B2710" s="29" t="n"/>
      <c r="C2710" s="25" t="n"/>
      <c r="D2710" s="23">
        <f>IF(OR(B2710="",C2710=""),"",B2710&amp;"|"&amp;C2710)</f>
        <v/>
      </c>
      <c r="E2710" s="29" t="n"/>
      <c r="F2710" s="52" t="n"/>
      <c r="G2710" s="49" t="n"/>
      <c r="H2710" s="49" t="n"/>
      <c r="I2710" s="30">
        <f>IF(OR(D2710="",NOT(ISNUMBER(G2710))),"",D2710&amp;"|"&amp;YEAR(G2710)&amp;"-"&amp;RIGHT("0"&amp;MONTH(G2710),2)&amp;"-"&amp;RIGHT("0"&amp;DAY(G2710),2))</f>
        <v/>
      </c>
      <c r="J2710" s="52" t="n"/>
      <c r="K2710" s="25" t="n"/>
      <c r="L2710" s="29" t="n"/>
      <c r="M2710" s="25" t="n"/>
      <c r="N2710" s="25" t="n"/>
      <c r="O2710" s="23">
        <f>IF(A2710&amp;B2710&amp;C2710="","",IF(I2710="","Sem vínculo",IF(COUNTIF(oc_chave,I2710)&gt;0,"Vinculada","Previsão não encontrada")))</f>
        <v/>
      </c>
      <c r="P2710" s="39">
        <f>IF(ISNUMBER(H2710),YEAR(H2710),"")</f>
        <v/>
      </c>
      <c r="Q2710" s="23">
        <f>IF(D2710="","",IF(COUNTIF(pl_chave,D2710)&gt;0,"No plano atual","Fora do plano: histórico preservado"))</f>
        <v/>
      </c>
      <c r="R2710" s="23">
        <f>IF(A2710&amp;B2710&amp;C2710="","",IF(A2710="","ERRO: falta ID do registro",IF(COUNTIF(ex_id,A2710)&gt;1,"ERRO: ID do registro duplicado",IF(NOT(ISNUMBER(H2710)),"ERRO: data realizada ausente ou inválida",IF(AND(ISNUMBER(pcmd_emissao),N(H2710)&gt;N(pcmd_emissao)),"Verificar: realizada após a emissão","OK")))))</f>
        <v/>
      </c>
      <c r="S2710" s="53" t="n"/>
    </row>
    <row r="2711">
      <c r="A2711" s="25" t="n"/>
      <c r="B2711" s="29" t="n"/>
      <c r="C2711" s="25" t="n"/>
      <c r="D2711" s="23">
        <f>IF(OR(B2711="",C2711=""),"",B2711&amp;"|"&amp;C2711)</f>
        <v/>
      </c>
      <c r="E2711" s="29" t="n"/>
      <c r="F2711" s="52" t="n"/>
      <c r="G2711" s="49" t="n"/>
      <c r="H2711" s="49" t="n"/>
      <c r="I2711" s="30">
        <f>IF(OR(D2711="",NOT(ISNUMBER(G2711))),"",D2711&amp;"|"&amp;YEAR(G2711)&amp;"-"&amp;RIGHT("0"&amp;MONTH(G2711),2)&amp;"-"&amp;RIGHT("0"&amp;DAY(G2711),2))</f>
        <v/>
      </c>
      <c r="J2711" s="52" t="n"/>
      <c r="K2711" s="25" t="n"/>
      <c r="L2711" s="29" t="n"/>
      <c r="M2711" s="25" t="n"/>
      <c r="N2711" s="25" t="n"/>
      <c r="O2711" s="23">
        <f>IF(A2711&amp;B2711&amp;C2711="","",IF(I2711="","Sem vínculo",IF(COUNTIF(oc_chave,I2711)&gt;0,"Vinculada","Previsão não encontrada")))</f>
        <v/>
      </c>
      <c r="P2711" s="39">
        <f>IF(ISNUMBER(H2711),YEAR(H2711),"")</f>
        <v/>
      </c>
      <c r="Q2711" s="23">
        <f>IF(D2711="","",IF(COUNTIF(pl_chave,D2711)&gt;0,"No plano atual","Fora do plano: histórico preservado"))</f>
        <v/>
      </c>
      <c r="R2711" s="23">
        <f>IF(A2711&amp;B2711&amp;C2711="","",IF(A2711="","ERRO: falta ID do registro",IF(COUNTIF(ex_id,A2711)&gt;1,"ERRO: ID do registro duplicado",IF(NOT(ISNUMBER(H2711)),"ERRO: data realizada ausente ou inválida",IF(AND(ISNUMBER(pcmd_emissao),N(H2711)&gt;N(pcmd_emissao)),"Verificar: realizada após a emissão","OK")))))</f>
        <v/>
      </c>
      <c r="S2711" s="53" t="n"/>
    </row>
    <row r="2712">
      <c r="A2712" s="25" t="n"/>
      <c r="B2712" s="29" t="n"/>
      <c r="C2712" s="25" t="n"/>
      <c r="D2712" s="23">
        <f>IF(OR(B2712="",C2712=""),"",B2712&amp;"|"&amp;C2712)</f>
        <v/>
      </c>
      <c r="E2712" s="29" t="n"/>
      <c r="F2712" s="52" t="n"/>
      <c r="G2712" s="49" t="n"/>
      <c r="H2712" s="49" t="n"/>
      <c r="I2712" s="30">
        <f>IF(OR(D2712="",NOT(ISNUMBER(G2712))),"",D2712&amp;"|"&amp;YEAR(G2712)&amp;"-"&amp;RIGHT("0"&amp;MONTH(G2712),2)&amp;"-"&amp;RIGHT("0"&amp;DAY(G2712),2))</f>
        <v/>
      </c>
      <c r="J2712" s="52" t="n"/>
      <c r="K2712" s="25" t="n"/>
      <c r="L2712" s="29" t="n"/>
      <c r="M2712" s="25" t="n"/>
      <c r="N2712" s="25" t="n"/>
      <c r="O2712" s="23">
        <f>IF(A2712&amp;B2712&amp;C2712="","",IF(I2712="","Sem vínculo",IF(COUNTIF(oc_chave,I2712)&gt;0,"Vinculada","Previsão não encontrada")))</f>
        <v/>
      </c>
      <c r="P2712" s="39">
        <f>IF(ISNUMBER(H2712),YEAR(H2712),"")</f>
        <v/>
      </c>
      <c r="Q2712" s="23">
        <f>IF(D2712="","",IF(COUNTIF(pl_chave,D2712)&gt;0,"No plano atual","Fora do plano: histórico preservado"))</f>
        <v/>
      </c>
      <c r="R2712" s="23">
        <f>IF(A2712&amp;B2712&amp;C2712="","",IF(A2712="","ERRO: falta ID do registro",IF(COUNTIF(ex_id,A2712)&gt;1,"ERRO: ID do registro duplicado",IF(NOT(ISNUMBER(H2712)),"ERRO: data realizada ausente ou inválida",IF(AND(ISNUMBER(pcmd_emissao),N(H2712)&gt;N(pcmd_emissao)),"Verificar: realizada após a emissão","OK")))))</f>
        <v/>
      </c>
      <c r="S2712" s="53" t="n"/>
    </row>
    <row r="2713">
      <c r="A2713" s="25" t="n"/>
      <c r="B2713" s="29" t="n"/>
      <c r="C2713" s="25" t="n"/>
      <c r="D2713" s="23">
        <f>IF(OR(B2713="",C2713=""),"",B2713&amp;"|"&amp;C2713)</f>
        <v/>
      </c>
      <c r="E2713" s="29" t="n"/>
      <c r="F2713" s="52" t="n"/>
      <c r="G2713" s="49" t="n"/>
      <c r="H2713" s="49" t="n"/>
      <c r="I2713" s="30">
        <f>IF(OR(D2713="",NOT(ISNUMBER(G2713))),"",D2713&amp;"|"&amp;YEAR(G2713)&amp;"-"&amp;RIGHT("0"&amp;MONTH(G2713),2)&amp;"-"&amp;RIGHT("0"&amp;DAY(G2713),2))</f>
        <v/>
      </c>
      <c r="J2713" s="52" t="n"/>
      <c r="K2713" s="25" t="n"/>
      <c r="L2713" s="29" t="n"/>
      <c r="M2713" s="25" t="n"/>
      <c r="N2713" s="25" t="n"/>
      <c r="O2713" s="23">
        <f>IF(A2713&amp;B2713&amp;C2713="","",IF(I2713="","Sem vínculo",IF(COUNTIF(oc_chave,I2713)&gt;0,"Vinculada","Previsão não encontrada")))</f>
        <v/>
      </c>
      <c r="P2713" s="39">
        <f>IF(ISNUMBER(H2713),YEAR(H2713),"")</f>
        <v/>
      </c>
      <c r="Q2713" s="23">
        <f>IF(D2713="","",IF(COUNTIF(pl_chave,D2713)&gt;0,"No plano atual","Fora do plano: histórico preservado"))</f>
        <v/>
      </c>
      <c r="R2713" s="23">
        <f>IF(A2713&amp;B2713&amp;C2713="","",IF(A2713="","ERRO: falta ID do registro",IF(COUNTIF(ex_id,A2713)&gt;1,"ERRO: ID do registro duplicado",IF(NOT(ISNUMBER(H2713)),"ERRO: data realizada ausente ou inválida",IF(AND(ISNUMBER(pcmd_emissao),N(H2713)&gt;N(pcmd_emissao)),"Verificar: realizada após a emissão","OK")))))</f>
        <v/>
      </c>
      <c r="S2713" s="53" t="n"/>
    </row>
    <row r="2714">
      <c r="A2714" s="25" t="n"/>
      <c r="B2714" s="29" t="n"/>
      <c r="C2714" s="25" t="n"/>
      <c r="D2714" s="23">
        <f>IF(OR(B2714="",C2714=""),"",B2714&amp;"|"&amp;C2714)</f>
        <v/>
      </c>
      <c r="E2714" s="29" t="n"/>
      <c r="F2714" s="52" t="n"/>
      <c r="G2714" s="49" t="n"/>
      <c r="H2714" s="49" t="n"/>
      <c r="I2714" s="30">
        <f>IF(OR(D2714="",NOT(ISNUMBER(G2714))),"",D2714&amp;"|"&amp;YEAR(G2714)&amp;"-"&amp;RIGHT("0"&amp;MONTH(G2714),2)&amp;"-"&amp;RIGHT("0"&amp;DAY(G2714),2))</f>
        <v/>
      </c>
      <c r="J2714" s="52" t="n"/>
      <c r="K2714" s="25" t="n"/>
      <c r="L2714" s="29" t="n"/>
      <c r="M2714" s="25" t="n"/>
      <c r="N2714" s="25" t="n"/>
      <c r="O2714" s="23">
        <f>IF(A2714&amp;B2714&amp;C2714="","",IF(I2714="","Sem vínculo",IF(COUNTIF(oc_chave,I2714)&gt;0,"Vinculada","Previsão não encontrada")))</f>
        <v/>
      </c>
      <c r="P2714" s="39">
        <f>IF(ISNUMBER(H2714),YEAR(H2714),"")</f>
        <v/>
      </c>
      <c r="Q2714" s="23">
        <f>IF(D2714="","",IF(COUNTIF(pl_chave,D2714)&gt;0,"No plano atual","Fora do plano: histórico preservado"))</f>
        <v/>
      </c>
      <c r="R2714" s="23">
        <f>IF(A2714&amp;B2714&amp;C2714="","",IF(A2714="","ERRO: falta ID do registro",IF(COUNTIF(ex_id,A2714)&gt;1,"ERRO: ID do registro duplicado",IF(NOT(ISNUMBER(H2714)),"ERRO: data realizada ausente ou inválida",IF(AND(ISNUMBER(pcmd_emissao),N(H2714)&gt;N(pcmd_emissao)),"Verificar: realizada após a emissão","OK")))))</f>
        <v/>
      </c>
      <c r="S2714" s="53" t="n"/>
    </row>
    <row r="2715">
      <c r="A2715" s="25" t="n"/>
      <c r="B2715" s="29" t="n"/>
      <c r="C2715" s="25" t="n"/>
      <c r="D2715" s="23">
        <f>IF(OR(B2715="",C2715=""),"",B2715&amp;"|"&amp;C2715)</f>
        <v/>
      </c>
      <c r="E2715" s="29" t="n"/>
      <c r="F2715" s="52" t="n"/>
      <c r="G2715" s="49" t="n"/>
      <c r="H2715" s="49" t="n"/>
      <c r="I2715" s="30">
        <f>IF(OR(D2715="",NOT(ISNUMBER(G2715))),"",D2715&amp;"|"&amp;YEAR(G2715)&amp;"-"&amp;RIGHT("0"&amp;MONTH(G2715),2)&amp;"-"&amp;RIGHT("0"&amp;DAY(G2715),2))</f>
        <v/>
      </c>
      <c r="J2715" s="52" t="n"/>
      <c r="K2715" s="25" t="n"/>
      <c r="L2715" s="29" t="n"/>
      <c r="M2715" s="25" t="n"/>
      <c r="N2715" s="25" t="n"/>
      <c r="O2715" s="23">
        <f>IF(A2715&amp;B2715&amp;C2715="","",IF(I2715="","Sem vínculo",IF(COUNTIF(oc_chave,I2715)&gt;0,"Vinculada","Previsão não encontrada")))</f>
        <v/>
      </c>
      <c r="P2715" s="39">
        <f>IF(ISNUMBER(H2715),YEAR(H2715),"")</f>
        <v/>
      </c>
      <c r="Q2715" s="23">
        <f>IF(D2715="","",IF(COUNTIF(pl_chave,D2715)&gt;0,"No plano atual","Fora do plano: histórico preservado"))</f>
        <v/>
      </c>
      <c r="R2715" s="23">
        <f>IF(A2715&amp;B2715&amp;C2715="","",IF(A2715="","ERRO: falta ID do registro",IF(COUNTIF(ex_id,A2715)&gt;1,"ERRO: ID do registro duplicado",IF(NOT(ISNUMBER(H2715)),"ERRO: data realizada ausente ou inválida",IF(AND(ISNUMBER(pcmd_emissao),N(H2715)&gt;N(pcmd_emissao)),"Verificar: realizada após a emissão","OK")))))</f>
        <v/>
      </c>
      <c r="S2715" s="53" t="n"/>
    </row>
    <row r="2716">
      <c r="A2716" s="25" t="n"/>
      <c r="B2716" s="29" t="n"/>
      <c r="C2716" s="25" t="n"/>
      <c r="D2716" s="23">
        <f>IF(OR(B2716="",C2716=""),"",B2716&amp;"|"&amp;C2716)</f>
        <v/>
      </c>
      <c r="E2716" s="29" t="n"/>
      <c r="F2716" s="52" t="n"/>
      <c r="G2716" s="49" t="n"/>
      <c r="H2716" s="49" t="n"/>
      <c r="I2716" s="30">
        <f>IF(OR(D2716="",NOT(ISNUMBER(G2716))),"",D2716&amp;"|"&amp;YEAR(G2716)&amp;"-"&amp;RIGHT("0"&amp;MONTH(G2716),2)&amp;"-"&amp;RIGHT("0"&amp;DAY(G2716),2))</f>
        <v/>
      </c>
      <c r="J2716" s="52" t="n"/>
      <c r="K2716" s="25" t="n"/>
      <c r="L2716" s="29" t="n"/>
      <c r="M2716" s="25" t="n"/>
      <c r="N2716" s="25" t="n"/>
      <c r="O2716" s="23">
        <f>IF(A2716&amp;B2716&amp;C2716="","",IF(I2716="","Sem vínculo",IF(COUNTIF(oc_chave,I2716)&gt;0,"Vinculada","Previsão não encontrada")))</f>
        <v/>
      </c>
      <c r="P2716" s="39">
        <f>IF(ISNUMBER(H2716),YEAR(H2716),"")</f>
        <v/>
      </c>
      <c r="Q2716" s="23">
        <f>IF(D2716="","",IF(COUNTIF(pl_chave,D2716)&gt;0,"No plano atual","Fora do plano: histórico preservado"))</f>
        <v/>
      </c>
      <c r="R2716" s="23">
        <f>IF(A2716&amp;B2716&amp;C2716="","",IF(A2716="","ERRO: falta ID do registro",IF(COUNTIF(ex_id,A2716)&gt;1,"ERRO: ID do registro duplicado",IF(NOT(ISNUMBER(H2716)),"ERRO: data realizada ausente ou inválida",IF(AND(ISNUMBER(pcmd_emissao),N(H2716)&gt;N(pcmd_emissao)),"Verificar: realizada após a emissão","OK")))))</f>
        <v/>
      </c>
      <c r="S2716" s="53" t="n"/>
    </row>
    <row r="2717">
      <c r="A2717" s="25" t="n"/>
      <c r="B2717" s="29" t="n"/>
      <c r="C2717" s="25" t="n"/>
      <c r="D2717" s="23">
        <f>IF(OR(B2717="",C2717=""),"",B2717&amp;"|"&amp;C2717)</f>
        <v/>
      </c>
      <c r="E2717" s="29" t="n"/>
      <c r="F2717" s="52" t="n"/>
      <c r="G2717" s="49" t="n"/>
      <c r="H2717" s="49" t="n"/>
      <c r="I2717" s="30">
        <f>IF(OR(D2717="",NOT(ISNUMBER(G2717))),"",D2717&amp;"|"&amp;YEAR(G2717)&amp;"-"&amp;RIGHT("0"&amp;MONTH(G2717),2)&amp;"-"&amp;RIGHT("0"&amp;DAY(G2717),2))</f>
        <v/>
      </c>
      <c r="J2717" s="52" t="n"/>
      <c r="K2717" s="25" t="n"/>
      <c r="L2717" s="29" t="n"/>
      <c r="M2717" s="25" t="n"/>
      <c r="N2717" s="25" t="n"/>
      <c r="O2717" s="23">
        <f>IF(A2717&amp;B2717&amp;C2717="","",IF(I2717="","Sem vínculo",IF(COUNTIF(oc_chave,I2717)&gt;0,"Vinculada","Previsão não encontrada")))</f>
        <v/>
      </c>
      <c r="P2717" s="39">
        <f>IF(ISNUMBER(H2717),YEAR(H2717),"")</f>
        <v/>
      </c>
      <c r="Q2717" s="23">
        <f>IF(D2717="","",IF(COUNTIF(pl_chave,D2717)&gt;0,"No plano atual","Fora do plano: histórico preservado"))</f>
        <v/>
      </c>
      <c r="R2717" s="23">
        <f>IF(A2717&amp;B2717&amp;C2717="","",IF(A2717="","ERRO: falta ID do registro",IF(COUNTIF(ex_id,A2717)&gt;1,"ERRO: ID do registro duplicado",IF(NOT(ISNUMBER(H2717)),"ERRO: data realizada ausente ou inválida",IF(AND(ISNUMBER(pcmd_emissao),N(H2717)&gt;N(pcmd_emissao)),"Verificar: realizada após a emissão","OK")))))</f>
        <v/>
      </c>
      <c r="S2717" s="53" t="n"/>
    </row>
    <row r="2718">
      <c r="A2718" s="25" t="n"/>
      <c r="B2718" s="29" t="n"/>
      <c r="C2718" s="25" t="n"/>
      <c r="D2718" s="23">
        <f>IF(OR(B2718="",C2718=""),"",B2718&amp;"|"&amp;C2718)</f>
        <v/>
      </c>
      <c r="E2718" s="29" t="n"/>
      <c r="F2718" s="52" t="n"/>
      <c r="G2718" s="49" t="n"/>
      <c r="H2718" s="49" t="n"/>
      <c r="I2718" s="30">
        <f>IF(OR(D2718="",NOT(ISNUMBER(G2718))),"",D2718&amp;"|"&amp;YEAR(G2718)&amp;"-"&amp;RIGHT("0"&amp;MONTH(G2718),2)&amp;"-"&amp;RIGHT("0"&amp;DAY(G2718),2))</f>
        <v/>
      </c>
      <c r="J2718" s="52" t="n"/>
      <c r="K2718" s="25" t="n"/>
      <c r="L2718" s="29" t="n"/>
      <c r="M2718" s="25" t="n"/>
      <c r="N2718" s="25" t="n"/>
      <c r="O2718" s="23">
        <f>IF(A2718&amp;B2718&amp;C2718="","",IF(I2718="","Sem vínculo",IF(COUNTIF(oc_chave,I2718)&gt;0,"Vinculada","Previsão não encontrada")))</f>
        <v/>
      </c>
      <c r="P2718" s="39">
        <f>IF(ISNUMBER(H2718),YEAR(H2718),"")</f>
        <v/>
      </c>
      <c r="Q2718" s="23">
        <f>IF(D2718="","",IF(COUNTIF(pl_chave,D2718)&gt;0,"No plano atual","Fora do plano: histórico preservado"))</f>
        <v/>
      </c>
      <c r="R2718" s="23">
        <f>IF(A2718&amp;B2718&amp;C2718="","",IF(A2718="","ERRO: falta ID do registro",IF(COUNTIF(ex_id,A2718)&gt;1,"ERRO: ID do registro duplicado",IF(NOT(ISNUMBER(H2718)),"ERRO: data realizada ausente ou inválida",IF(AND(ISNUMBER(pcmd_emissao),N(H2718)&gt;N(pcmd_emissao)),"Verificar: realizada após a emissão","OK")))))</f>
        <v/>
      </c>
      <c r="S2718" s="53" t="n"/>
    </row>
    <row r="2719">
      <c r="A2719" s="25" t="n"/>
      <c r="B2719" s="29" t="n"/>
      <c r="C2719" s="25" t="n"/>
      <c r="D2719" s="23">
        <f>IF(OR(B2719="",C2719=""),"",B2719&amp;"|"&amp;C2719)</f>
        <v/>
      </c>
      <c r="E2719" s="29" t="n"/>
      <c r="F2719" s="52" t="n"/>
      <c r="G2719" s="49" t="n"/>
      <c r="H2719" s="49" t="n"/>
      <c r="I2719" s="30">
        <f>IF(OR(D2719="",NOT(ISNUMBER(G2719))),"",D2719&amp;"|"&amp;YEAR(G2719)&amp;"-"&amp;RIGHT("0"&amp;MONTH(G2719),2)&amp;"-"&amp;RIGHT("0"&amp;DAY(G2719),2))</f>
        <v/>
      </c>
      <c r="J2719" s="52" t="n"/>
      <c r="K2719" s="25" t="n"/>
      <c r="L2719" s="29" t="n"/>
      <c r="M2719" s="25" t="n"/>
      <c r="N2719" s="25" t="n"/>
      <c r="O2719" s="23">
        <f>IF(A2719&amp;B2719&amp;C2719="","",IF(I2719="","Sem vínculo",IF(COUNTIF(oc_chave,I2719)&gt;0,"Vinculada","Previsão não encontrada")))</f>
        <v/>
      </c>
      <c r="P2719" s="39">
        <f>IF(ISNUMBER(H2719),YEAR(H2719),"")</f>
        <v/>
      </c>
      <c r="Q2719" s="23">
        <f>IF(D2719="","",IF(COUNTIF(pl_chave,D2719)&gt;0,"No plano atual","Fora do plano: histórico preservado"))</f>
        <v/>
      </c>
      <c r="R2719" s="23">
        <f>IF(A2719&amp;B2719&amp;C2719="","",IF(A2719="","ERRO: falta ID do registro",IF(COUNTIF(ex_id,A2719)&gt;1,"ERRO: ID do registro duplicado",IF(NOT(ISNUMBER(H2719)),"ERRO: data realizada ausente ou inválida",IF(AND(ISNUMBER(pcmd_emissao),N(H2719)&gt;N(pcmd_emissao)),"Verificar: realizada após a emissão","OK")))))</f>
        <v/>
      </c>
      <c r="S2719" s="53" t="n"/>
    </row>
    <row r="2720">
      <c r="A2720" s="25" t="n"/>
      <c r="B2720" s="29" t="n"/>
      <c r="C2720" s="25" t="n"/>
      <c r="D2720" s="23">
        <f>IF(OR(B2720="",C2720=""),"",B2720&amp;"|"&amp;C2720)</f>
        <v/>
      </c>
      <c r="E2720" s="29" t="n"/>
      <c r="F2720" s="52" t="n"/>
      <c r="G2720" s="49" t="n"/>
      <c r="H2720" s="49" t="n"/>
      <c r="I2720" s="30">
        <f>IF(OR(D2720="",NOT(ISNUMBER(G2720))),"",D2720&amp;"|"&amp;YEAR(G2720)&amp;"-"&amp;RIGHT("0"&amp;MONTH(G2720),2)&amp;"-"&amp;RIGHT("0"&amp;DAY(G2720),2))</f>
        <v/>
      </c>
      <c r="J2720" s="52" t="n"/>
      <c r="K2720" s="25" t="n"/>
      <c r="L2720" s="29" t="n"/>
      <c r="M2720" s="25" t="n"/>
      <c r="N2720" s="25" t="n"/>
      <c r="O2720" s="23">
        <f>IF(A2720&amp;B2720&amp;C2720="","",IF(I2720="","Sem vínculo",IF(COUNTIF(oc_chave,I2720)&gt;0,"Vinculada","Previsão não encontrada")))</f>
        <v/>
      </c>
      <c r="P2720" s="39">
        <f>IF(ISNUMBER(H2720),YEAR(H2720),"")</f>
        <v/>
      </c>
      <c r="Q2720" s="23">
        <f>IF(D2720="","",IF(COUNTIF(pl_chave,D2720)&gt;0,"No plano atual","Fora do plano: histórico preservado"))</f>
        <v/>
      </c>
      <c r="R2720" s="23">
        <f>IF(A2720&amp;B2720&amp;C2720="","",IF(A2720="","ERRO: falta ID do registro",IF(COUNTIF(ex_id,A2720)&gt;1,"ERRO: ID do registro duplicado",IF(NOT(ISNUMBER(H2720)),"ERRO: data realizada ausente ou inválida",IF(AND(ISNUMBER(pcmd_emissao),N(H2720)&gt;N(pcmd_emissao)),"Verificar: realizada após a emissão","OK")))))</f>
        <v/>
      </c>
      <c r="S2720" s="53" t="n"/>
    </row>
    <row r="2721">
      <c r="A2721" s="25" t="n"/>
      <c r="B2721" s="29" t="n"/>
      <c r="C2721" s="25" t="n"/>
      <c r="D2721" s="23">
        <f>IF(OR(B2721="",C2721=""),"",B2721&amp;"|"&amp;C2721)</f>
        <v/>
      </c>
      <c r="E2721" s="29" t="n"/>
      <c r="F2721" s="52" t="n"/>
      <c r="G2721" s="49" t="n"/>
      <c r="H2721" s="49" t="n"/>
      <c r="I2721" s="30">
        <f>IF(OR(D2721="",NOT(ISNUMBER(G2721))),"",D2721&amp;"|"&amp;YEAR(G2721)&amp;"-"&amp;RIGHT("0"&amp;MONTH(G2721),2)&amp;"-"&amp;RIGHT("0"&amp;DAY(G2721),2))</f>
        <v/>
      </c>
      <c r="J2721" s="52" t="n"/>
      <c r="K2721" s="25" t="n"/>
      <c r="L2721" s="29" t="n"/>
      <c r="M2721" s="25" t="n"/>
      <c r="N2721" s="25" t="n"/>
      <c r="O2721" s="23">
        <f>IF(A2721&amp;B2721&amp;C2721="","",IF(I2721="","Sem vínculo",IF(COUNTIF(oc_chave,I2721)&gt;0,"Vinculada","Previsão não encontrada")))</f>
        <v/>
      </c>
      <c r="P2721" s="39">
        <f>IF(ISNUMBER(H2721),YEAR(H2721),"")</f>
        <v/>
      </c>
      <c r="Q2721" s="23">
        <f>IF(D2721="","",IF(COUNTIF(pl_chave,D2721)&gt;0,"No plano atual","Fora do plano: histórico preservado"))</f>
        <v/>
      </c>
      <c r="R2721" s="23">
        <f>IF(A2721&amp;B2721&amp;C2721="","",IF(A2721="","ERRO: falta ID do registro",IF(COUNTIF(ex_id,A2721)&gt;1,"ERRO: ID do registro duplicado",IF(NOT(ISNUMBER(H2721)),"ERRO: data realizada ausente ou inválida",IF(AND(ISNUMBER(pcmd_emissao),N(H2721)&gt;N(pcmd_emissao)),"Verificar: realizada após a emissão","OK")))))</f>
        <v/>
      </c>
      <c r="S2721" s="53" t="n"/>
    </row>
    <row r="2722">
      <c r="A2722" s="25" t="n"/>
      <c r="B2722" s="29" t="n"/>
      <c r="C2722" s="25" t="n"/>
      <c r="D2722" s="23">
        <f>IF(OR(B2722="",C2722=""),"",B2722&amp;"|"&amp;C2722)</f>
        <v/>
      </c>
      <c r="E2722" s="29" t="n"/>
      <c r="F2722" s="52" t="n"/>
      <c r="G2722" s="49" t="n"/>
      <c r="H2722" s="49" t="n"/>
      <c r="I2722" s="30">
        <f>IF(OR(D2722="",NOT(ISNUMBER(G2722))),"",D2722&amp;"|"&amp;YEAR(G2722)&amp;"-"&amp;RIGHT("0"&amp;MONTH(G2722),2)&amp;"-"&amp;RIGHT("0"&amp;DAY(G2722),2))</f>
        <v/>
      </c>
      <c r="J2722" s="52" t="n"/>
      <c r="K2722" s="25" t="n"/>
      <c r="L2722" s="29" t="n"/>
      <c r="M2722" s="25" t="n"/>
      <c r="N2722" s="25" t="n"/>
      <c r="O2722" s="23">
        <f>IF(A2722&amp;B2722&amp;C2722="","",IF(I2722="","Sem vínculo",IF(COUNTIF(oc_chave,I2722)&gt;0,"Vinculada","Previsão não encontrada")))</f>
        <v/>
      </c>
      <c r="P2722" s="39">
        <f>IF(ISNUMBER(H2722),YEAR(H2722),"")</f>
        <v/>
      </c>
      <c r="Q2722" s="23">
        <f>IF(D2722="","",IF(COUNTIF(pl_chave,D2722)&gt;0,"No plano atual","Fora do plano: histórico preservado"))</f>
        <v/>
      </c>
      <c r="R2722" s="23">
        <f>IF(A2722&amp;B2722&amp;C2722="","",IF(A2722="","ERRO: falta ID do registro",IF(COUNTIF(ex_id,A2722)&gt;1,"ERRO: ID do registro duplicado",IF(NOT(ISNUMBER(H2722)),"ERRO: data realizada ausente ou inválida",IF(AND(ISNUMBER(pcmd_emissao),N(H2722)&gt;N(pcmd_emissao)),"Verificar: realizada após a emissão","OK")))))</f>
        <v/>
      </c>
      <c r="S2722" s="53" t="n"/>
    </row>
    <row r="2723">
      <c r="A2723" s="25" t="n"/>
      <c r="B2723" s="29" t="n"/>
      <c r="C2723" s="25" t="n"/>
      <c r="D2723" s="23">
        <f>IF(OR(B2723="",C2723=""),"",B2723&amp;"|"&amp;C2723)</f>
        <v/>
      </c>
      <c r="E2723" s="29" t="n"/>
      <c r="F2723" s="52" t="n"/>
      <c r="G2723" s="49" t="n"/>
      <c r="H2723" s="49" t="n"/>
      <c r="I2723" s="30">
        <f>IF(OR(D2723="",NOT(ISNUMBER(G2723))),"",D2723&amp;"|"&amp;YEAR(G2723)&amp;"-"&amp;RIGHT("0"&amp;MONTH(G2723),2)&amp;"-"&amp;RIGHT("0"&amp;DAY(G2723),2))</f>
        <v/>
      </c>
      <c r="J2723" s="52" t="n"/>
      <c r="K2723" s="25" t="n"/>
      <c r="L2723" s="29" t="n"/>
      <c r="M2723" s="25" t="n"/>
      <c r="N2723" s="25" t="n"/>
      <c r="O2723" s="23">
        <f>IF(A2723&amp;B2723&amp;C2723="","",IF(I2723="","Sem vínculo",IF(COUNTIF(oc_chave,I2723)&gt;0,"Vinculada","Previsão não encontrada")))</f>
        <v/>
      </c>
      <c r="P2723" s="39">
        <f>IF(ISNUMBER(H2723),YEAR(H2723),"")</f>
        <v/>
      </c>
      <c r="Q2723" s="23">
        <f>IF(D2723="","",IF(COUNTIF(pl_chave,D2723)&gt;0,"No plano atual","Fora do plano: histórico preservado"))</f>
        <v/>
      </c>
      <c r="R2723" s="23">
        <f>IF(A2723&amp;B2723&amp;C2723="","",IF(A2723="","ERRO: falta ID do registro",IF(COUNTIF(ex_id,A2723)&gt;1,"ERRO: ID do registro duplicado",IF(NOT(ISNUMBER(H2723)),"ERRO: data realizada ausente ou inválida",IF(AND(ISNUMBER(pcmd_emissao),N(H2723)&gt;N(pcmd_emissao)),"Verificar: realizada após a emissão","OK")))))</f>
        <v/>
      </c>
      <c r="S2723" s="53" t="n"/>
    </row>
    <row r="2724">
      <c r="A2724" s="25" t="n"/>
      <c r="B2724" s="29" t="n"/>
      <c r="C2724" s="25" t="n"/>
      <c r="D2724" s="23">
        <f>IF(OR(B2724="",C2724=""),"",B2724&amp;"|"&amp;C2724)</f>
        <v/>
      </c>
      <c r="E2724" s="29" t="n"/>
      <c r="F2724" s="52" t="n"/>
      <c r="G2724" s="49" t="n"/>
      <c r="H2724" s="49" t="n"/>
      <c r="I2724" s="30">
        <f>IF(OR(D2724="",NOT(ISNUMBER(G2724))),"",D2724&amp;"|"&amp;YEAR(G2724)&amp;"-"&amp;RIGHT("0"&amp;MONTH(G2724),2)&amp;"-"&amp;RIGHT("0"&amp;DAY(G2724),2))</f>
        <v/>
      </c>
      <c r="J2724" s="52" t="n"/>
      <c r="K2724" s="25" t="n"/>
      <c r="L2724" s="29" t="n"/>
      <c r="M2724" s="25" t="n"/>
      <c r="N2724" s="25" t="n"/>
      <c r="O2724" s="23">
        <f>IF(A2724&amp;B2724&amp;C2724="","",IF(I2724="","Sem vínculo",IF(COUNTIF(oc_chave,I2724)&gt;0,"Vinculada","Previsão não encontrada")))</f>
        <v/>
      </c>
      <c r="P2724" s="39">
        <f>IF(ISNUMBER(H2724),YEAR(H2724),"")</f>
        <v/>
      </c>
      <c r="Q2724" s="23">
        <f>IF(D2724="","",IF(COUNTIF(pl_chave,D2724)&gt;0,"No plano atual","Fora do plano: histórico preservado"))</f>
        <v/>
      </c>
      <c r="R2724" s="23">
        <f>IF(A2724&amp;B2724&amp;C2724="","",IF(A2724="","ERRO: falta ID do registro",IF(COUNTIF(ex_id,A2724)&gt;1,"ERRO: ID do registro duplicado",IF(NOT(ISNUMBER(H2724)),"ERRO: data realizada ausente ou inválida",IF(AND(ISNUMBER(pcmd_emissao),N(H2724)&gt;N(pcmd_emissao)),"Verificar: realizada após a emissão","OK")))))</f>
        <v/>
      </c>
      <c r="S2724" s="53" t="n"/>
    </row>
    <row r="2725">
      <c r="A2725" s="25" t="n"/>
      <c r="B2725" s="29" t="n"/>
      <c r="C2725" s="25" t="n"/>
      <c r="D2725" s="23">
        <f>IF(OR(B2725="",C2725=""),"",B2725&amp;"|"&amp;C2725)</f>
        <v/>
      </c>
      <c r="E2725" s="29" t="n"/>
      <c r="F2725" s="52" t="n"/>
      <c r="G2725" s="49" t="n"/>
      <c r="H2725" s="49" t="n"/>
      <c r="I2725" s="30">
        <f>IF(OR(D2725="",NOT(ISNUMBER(G2725))),"",D2725&amp;"|"&amp;YEAR(G2725)&amp;"-"&amp;RIGHT("0"&amp;MONTH(G2725),2)&amp;"-"&amp;RIGHT("0"&amp;DAY(G2725),2))</f>
        <v/>
      </c>
      <c r="J2725" s="52" t="n"/>
      <c r="K2725" s="25" t="n"/>
      <c r="L2725" s="29" t="n"/>
      <c r="M2725" s="25" t="n"/>
      <c r="N2725" s="25" t="n"/>
      <c r="O2725" s="23">
        <f>IF(A2725&amp;B2725&amp;C2725="","",IF(I2725="","Sem vínculo",IF(COUNTIF(oc_chave,I2725)&gt;0,"Vinculada","Previsão não encontrada")))</f>
        <v/>
      </c>
      <c r="P2725" s="39">
        <f>IF(ISNUMBER(H2725),YEAR(H2725),"")</f>
        <v/>
      </c>
      <c r="Q2725" s="23">
        <f>IF(D2725="","",IF(COUNTIF(pl_chave,D2725)&gt;0,"No plano atual","Fora do plano: histórico preservado"))</f>
        <v/>
      </c>
      <c r="R2725" s="23">
        <f>IF(A2725&amp;B2725&amp;C2725="","",IF(A2725="","ERRO: falta ID do registro",IF(COUNTIF(ex_id,A2725)&gt;1,"ERRO: ID do registro duplicado",IF(NOT(ISNUMBER(H2725)),"ERRO: data realizada ausente ou inválida",IF(AND(ISNUMBER(pcmd_emissao),N(H2725)&gt;N(pcmd_emissao)),"Verificar: realizada após a emissão","OK")))))</f>
        <v/>
      </c>
      <c r="S2725" s="53" t="n"/>
    </row>
    <row r="2726">
      <c r="A2726" s="25" t="n"/>
      <c r="B2726" s="29" t="n"/>
      <c r="C2726" s="25" t="n"/>
      <c r="D2726" s="23">
        <f>IF(OR(B2726="",C2726=""),"",B2726&amp;"|"&amp;C2726)</f>
        <v/>
      </c>
      <c r="E2726" s="29" t="n"/>
      <c r="F2726" s="52" t="n"/>
      <c r="G2726" s="49" t="n"/>
      <c r="H2726" s="49" t="n"/>
      <c r="I2726" s="30">
        <f>IF(OR(D2726="",NOT(ISNUMBER(G2726))),"",D2726&amp;"|"&amp;YEAR(G2726)&amp;"-"&amp;RIGHT("0"&amp;MONTH(G2726),2)&amp;"-"&amp;RIGHT("0"&amp;DAY(G2726),2))</f>
        <v/>
      </c>
      <c r="J2726" s="52" t="n"/>
      <c r="K2726" s="25" t="n"/>
      <c r="L2726" s="29" t="n"/>
      <c r="M2726" s="25" t="n"/>
      <c r="N2726" s="25" t="n"/>
      <c r="O2726" s="23">
        <f>IF(A2726&amp;B2726&amp;C2726="","",IF(I2726="","Sem vínculo",IF(COUNTIF(oc_chave,I2726)&gt;0,"Vinculada","Previsão não encontrada")))</f>
        <v/>
      </c>
      <c r="P2726" s="39">
        <f>IF(ISNUMBER(H2726),YEAR(H2726),"")</f>
        <v/>
      </c>
      <c r="Q2726" s="23">
        <f>IF(D2726="","",IF(COUNTIF(pl_chave,D2726)&gt;0,"No plano atual","Fora do plano: histórico preservado"))</f>
        <v/>
      </c>
      <c r="R2726" s="23">
        <f>IF(A2726&amp;B2726&amp;C2726="","",IF(A2726="","ERRO: falta ID do registro",IF(COUNTIF(ex_id,A2726)&gt;1,"ERRO: ID do registro duplicado",IF(NOT(ISNUMBER(H2726)),"ERRO: data realizada ausente ou inválida",IF(AND(ISNUMBER(pcmd_emissao),N(H2726)&gt;N(pcmd_emissao)),"Verificar: realizada após a emissão","OK")))))</f>
        <v/>
      </c>
      <c r="S2726" s="53" t="n"/>
    </row>
    <row r="2727">
      <c r="A2727" s="25" t="n"/>
      <c r="B2727" s="29" t="n"/>
      <c r="C2727" s="25" t="n"/>
      <c r="D2727" s="23">
        <f>IF(OR(B2727="",C2727=""),"",B2727&amp;"|"&amp;C2727)</f>
        <v/>
      </c>
      <c r="E2727" s="29" t="n"/>
      <c r="F2727" s="52" t="n"/>
      <c r="G2727" s="49" t="n"/>
      <c r="H2727" s="49" t="n"/>
      <c r="I2727" s="30">
        <f>IF(OR(D2727="",NOT(ISNUMBER(G2727))),"",D2727&amp;"|"&amp;YEAR(G2727)&amp;"-"&amp;RIGHT("0"&amp;MONTH(G2727),2)&amp;"-"&amp;RIGHT("0"&amp;DAY(G2727),2))</f>
        <v/>
      </c>
      <c r="J2727" s="52" t="n"/>
      <c r="K2727" s="25" t="n"/>
      <c r="L2727" s="29" t="n"/>
      <c r="M2727" s="25" t="n"/>
      <c r="N2727" s="25" t="n"/>
      <c r="O2727" s="23">
        <f>IF(A2727&amp;B2727&amp;C2727="","",IF(I2727="","Sem vínculo",IF(COUNTIF(oc_chave,I2727)&gt;0,"Vinculada","Previsão não encontrada")))</f>
        <v/>
      </c>
      <c r="P2727" s="39">
        <f>IF(ISNUMBER(H2727),YEAR(H2727),"")</f>
        <v/>
      </c>
      <c r="Q2727" s="23">
        <f>IF(D2727="","",IF(COUNTIF(pl_chave,D2727)&gt;0,"No plano atual","Fora do plano: histórico preservado"))</f>
        <v/>
      </c>
      <c r="R2727" s="23">
        <f>IF(A2727&amp;B2727&amp;C2727="","",IF(A2727="","ERRO: falta ID do registro",IF(COUNTIF(ex_id,A2727)&gt;1,"ERRO: ID do registro duplicado",IF(NOT(ISNUMBER(H2727)),"ERRO: data realizada ausente ou inválida",IF(AND(ISNUMBER(pcmd_emissao),N(H2727)&gt;N(pcmd_emissao)),"Verificar: realizada após a emissão","OK")))))</f>
        <v/>
      </c>
      <c r="S2727" s="53" t="n"/>
    </row>
    <row r="2728">
      <c r="A2728" s="25" t="n"/>
      <c r="B2728" s="29" t="n"/>
      <c r="C2728" s="25" t="n"/>
      <c r="D2728" s="23">
        <f>IF(OR(B2728="",C2728=""),"",B2728&amp;"|"&amp;C2728)</f>
        <v/>
      </c>
      <c r="E2728" s="29" t="n"/>
      <c r="F2728" s="52" t="n"/>
      <c r="G2728" s="49" t="n"/>
      <c r="H2728" s="49" t="n"/>
      <c r="I2728" s="30">
        <f>IF(OR(D2728="",NOT(ISNUMBER(G2728))),"",D2728&amp;"|"&amp;YEAR(G2728)&amp;"-"&amp;RIGHT("0"&amp;MONTH(G2728),2)&amp;"-"&amp;RIGHT("0"&amp;DAY(G2728),2))</f>
        <v/>
      </c>
      <c r="J2728" s="52" t="n"/>
      <c r="K2728" s="25" t="n"/>
      <c r="L2728" s="29" t="n"/>
      <c r="M2728" s="25" t="n"/>
      <c r="N2728" s="25" t="n"/>
      <c r="O2728" s="23">
        <f>IF(A2728&amp;B2728&amp;C2728="","",IF(I2728="","Sem vínculo",IF(COUNTIF(oc_chave,I2728)&gt;0,"Vinculada","Previsão não encontrada")))</f>
        <v/>
      </c>
      <c r="P2728" s="39">
        <f>IF(ISNUMBER(H2728),YEAR(H2728),"")</f>
        <v/>
      </c>
      <c r="Q2728" s="23">
        <f>IF(D2728="","",IF(COUNTIF(pl_chave,D2728)&gt;0,"No plano atual","Fora do plano: histórico preservado"))</f>
        <v/>
      </c>
      <c r="R2728" s="23">
        <f>IF(A2728&amp;B2728&amp;C2728="","",IF(A2728="","ERRO: falta ID do registro",IF(COUNTIF(ex_id,A2728)&gt;1,"ERRO: ID do registro duplicado",IF(NOT(ISNUMBER(H2728)),"ERRO: data realizada ausente ou inválida",IF(AND(ISNUMBER(pcmd_emissao),N(H2728)&gt;N(pcmd_emissao)),"Verificar: realizada após a emissão","OK")))))</f>
        <v/>
      </c>
      <c r="S2728" s="53" t="n"/>
    </row>
    <row r="2729">
      <c r="A2729" s="25" t="n"/>
      <c r="B2729" s="29" t="n"/>
      <c r="C2729" s="25" t="n"/>
      <c r="D2729" s="23">
        <f>IF(OR(B2729="",C2729=""),"",B2729&amp;"|"&amp;C2729)</f>
        <v/>
      </c>
      <c r="E2729" s="29" t="n"/>
      <c r="F2729" s="52" t="n"/>
      <c r="G2729" s="49" t="n"/>
      <c r="H2729" s="49" t="n"/>
      <c r="I2729" s="30">
        <f>IF(OR(D2729="",NOT(ISNUMBER(G2729))),"",D2729&amp;"|"&amp;YEAR(G2729)&amp;"-"&amp;RIGHT("0"&amp;MONTH(G2729),2)&amp;"-"&amp;RIGHT("0"&amp;DAY(G2729),2))</f>
        <v/>
      </c>
      <c r="J2729" s="52" t="n"/>
      <c r="K2729" s="25" t="n"/>
      <c r="L2729" s="29" t="n"/>
      <c r="M2729" s="25" t="n"/>
      <c r="N2729" s="25" t="n"/>
      <c r="O2729" s="23">
        <f>IF(A2729&amp;B2729&amp;C2729="","",IF(I2729="","Sem vínculo",IF(COUNTIF(oc_chave,I2729)&gt;0,"Vinculada","Previsão não encontrada")))</f>
        <v/>
      </c>
      <c r="P2729" s="39">
        <f>IF(ISNUMBER(H2729),YEAR(H2729),"")</f>
        <v/>
      </c>
      <c r="Q2729" s="23">
        <f>IF(D2729="","",IF(COUNTIF(pl_chave,D2729)&gt;0,"No plano atual","Fora do plano: histórico preservado"))</f>
        <v/>
      </c>
      <c r="R2729" s="23">
        <f>IF(A2729&amp;B2729&amp;C2729="","",IF(A2729="","ERRO: falta ID do registro",IF(COUNTIF(ex_id,A2729)&gt;1,"ERRO: ID do registro duplicado",IF(NOT(ISNUMBER(H2729)),"ERRO: data realizada ausente ou inválida",IF(AND(ISNUMBER(pcmd_emissao),N(H2729)&gt;N(pcmd_emissao)),"Verificar: realizada após a emissão","OK")))))</f>
        <v/>
      </c>
      <c r="S2729" s="53" t="n"/>
    </row>
    <row r="2730">
      <c r="A2730" s="25" t="n"/>
      <c r="B2730" s="29" t="n"/>
      <c r="C2730" s="25" t="n"/>
      <c r="D2730" s="23">
        <f>IF(OR(B2730="",C2730=""),"",B2730&amp;"|"&amp;C2730)</f>
        <v/>
      </c>
      <c r="E2730" s="29" t="n"/>
      <c r="F2730" s="52" t="n"/>
      <c r="G2730" s="49" t="n"/>
      <c r="H2730" s="49" t="n"/>
      <c r="I2730" s="30">
        <f>IF(OR(D2730="",NOT(ISNUMBER(G2730))),"",D2730&amp;"|"&amp;YEAR(G2730)&amp;"-"&amp;RIGHT("0"&amp;MONTH(G2730),2)&amp;"-"&amp;RIGHT("0"&amp;DAY(G2730),2))</f>
        <v/>
      </c>
      <c r="J2730" s="52" t="n"/>
      <c r="K2730" s="25" t="n"/>
      <c r="L2730" s="29" t="n"/>
      <c r="M2730" s="25" t="n"/>
      <c r="N2730" s="25" t="n"/>
      <c r="O2730" s="23">
        <f>IF(A2730&amp;B2730&amp;C2730="","",IF(I2730="","Sem vínculo",IF(COUNTIF(oc_chave,I2730)&gt;0,"Vinculada","Previsão não encontrada")))</f>
        <v/>
      </c>
      <c r="P2730" s="39">
        <f>IF(ISNUMBER(H2730),YEAR(H2730),"")</f>
        <v/>
      </c>
      <c r="Q2730" s="23">
        <f>IF(D2730="","",IF(COUNTIF(pl_chave,D2730)&gt;0,"No plano atual","Fora do plano: histórico preservado"))</f>
        <v/>
      </c>
      <c r="R2730" s="23">
        <f>IF(A2730&amp;B2730&amp;C2730="","",IF(A2730="","ERRO: falta ID do registro",IF(COUNTIF(ex_id,A2730)&gt;1,"ERRO: ID do registro duplicado",IF(NOT(ISNUMBER(H2730)),"ERRO: data realizada ausente ou inválida",IF(AND(ISNUMBER(pcmd_emissao),N(H2730)&gt;N(pcmd_emissao)),"Verificar: realizada após a emissão","OK")))))</f>
        <v/>
      </c>
      <c r="S2730" s="53" t="n"/>
    </row>
    <row r="2731">
      <c r="A2731" s="25" t="n"/>
      <c r="B2731" s="29" t="n"/>
      <c r="C2731" s="25" t="n"/>
      <c r="D2731" s="23">
        <f>IF(OR(B2731="",C2731=""),"",B2731&amp;"|"&amp;C2731)</f>
        <v/>
      </c>
      <c r="E2731" s="29" t="n"/>
      <c r="F2731" s="52" t="n"/>
      <c r="G2731" s="49" t="n"/>
      <c r="H2731" s="49" t="n"/>
      <c r="I2731" s="30">
        <f>IF(OR(D2731="",NOT(ISNUMBER(G2731))),"",D2731&amp;"|"&amp;YEAR(G2731)&amp;"-"&amp;RIGHT("0"&amp;MONTH(G2731),2)&amp;"-"&amp;RIGHT("0"&amp;DAY(G2731),2))</f>
        <v/>
      </c>
      <c r="J2731" s="52" t="n"/>
      <c r="K2731" s="25" t="n"/>
      <c r="L2731" s="29" t="n"/>
      <c r="M2731" s="25" t="n"/>
      <c r="N2731" s="25" t="n"/>
      <c r="O2731" s="23">
        <f>IF(A2731&amp;B2731&amp;C2731="","",IF(I2731="","Sem vínculo",IF(COUNTIF(oc_chave,I2731)&gt;0,"Vinculada","Previsão não encontrada")))</f>
        <v/>
      </c>
      <c r="P2731" s="39">
        <f>IF(ISNUMBER(H2731),YEAR(H2731),"")</f>
        <v/>
      </c>
      <c r="Q2731" s="23">
        <f>IF(D2731="","",IF(COUNTIF(pl_chave,D2731)&gt;0,"No plano atual","Fora do plano: histórico preservado"))</f>
        <v/>
      </c>
      <c r="R2731" s="23">
        <f>IF(A2731&amp;B2731&amp;C2731="","",IF(A2731="","ERRO: falta ID do registro",IF(COUNTIF(ex_id,A2731)&gt;1,"ERRO: ID do registro duplicado",IF(NOT(ISNUMBER(H2731)),"ERRO: data realizada ausente ou inválida",IF(AND(ISNUMBER(pcmd_emissao),N(H2731)&gt;N(pcmd_emissao)),"Verificar: realizada após a emissão","OK")))))</f>
        <v/>
      </c>
      <c r="S2731" s="53" t="n"/>
    </row>
    <row r="2732">
      <c r="A2732" s="25" t="n"/>
      <c r="B2732" s="29" t="n"/>
      <c r="C2732" s="25" t="n"/>
      <c r="D2732" s="23">
        <f>IF(OR(B2732="",C2732=""),"",B2732&amp;"|"&amp;C2732)</f>
        <v/>
      </c>
      <c r="E2732" s="29" t="n"/>
      <c r="F2732" s="52" t="n"/>
      <c r="G2732" s="49" t="n"/>
      <c r="H2732" s="49" t="n"/>
      <c r="I2732" s="30">
        <f>IF(OR(D2732="",NOT(ISNUMBER(G2732))),"",D2732&amp;"|"&amp;YEAR(G2732)&amp;"-"&amp;RIGHT("0"&amp;MONTH(G2732),2)&amp;"-"&amp;RIGHT("0"&amp;DAY(G2732),2))</f>
        <v/>
      </c>
      <c r="J2732" s="52" t="n"/>
      <c r="K2732" s="25" t="n"/>
      <c r="L2732" s="29" t="n"/>
      <c r="M2732" s="25" t="n"/>
      <c r="N2732" s="25" t="n"/>
      <c r="O2732" s="23">
        <f>IF(A2732&amp;B2732&amp;C2732="","",IF(I2732="","Sem vínculo",IF(COUNTIF(oc_chave,I2732)&gt;0,"Vinculada","Previsão não encontrada")))</f>
        <v/>
      </c>
      <c r="P2732" s="39">
        <f>IF(ISNUMBER(H2732),YEAR(H2732),"")</f>
        <v/>
      </c>
      <c r="Q2732" s="23">
        <f>IF(D2732="","",IF(COUNTIF(pl_chave,D2732)&gt;0,"No plano atual","Fora do plano: histórico preservado"))</f>
        <v/>
      </c>
      <c r="R2732" s="23">
        <f>IF(A2732&amp;B2732&amp;C2732="","",IF(A2732="","ERRO: falta ID do registro",IF(COUNTIF(ex_id,A2732)&gt;1,"ERRO: ID do registro duplicado",IF(NOT(ISNUMBER(H2732)),"ERRO: data realizada ausente ou inválida",IF(AND(ISNUMBER(pcmd_emissao),N(H2732)&gt;N(pcmd_emissao)),"Verificar: realizada após a emissão","OK")))))</f>
        <v/>
      </c>
      <c r="S2732" s="53" t="n"/>
    </row>
    <row r="2733">
      <c r="A2733" s="25" t="n"/>
      <c r="B2733" s="29" t="n"/>
      <c r="C2733" s="25" t="n"/>
      <c r="D2733" s="23">
        <f>IF(OR(B2733="",C2733=""),"",B2733&amp;"|"&amp;C2733)</f>
        <v/>
      </c>
      <c r="E2733" s="29" t="n"/>
      <c r="F2733" s="52" t="n"/>
      <c r="G2733" s="49" t="n"/>
      <c r="H2733" s="49" t="n"/>
      <c r="I2733" s="30">
        <f>IF(OR(D2733="",NOT(ISNUMBER(G2733))),"",D2733&amp;"|"&amp;YEAR(G2733)&amp;"-"&amp;RIGHT("0"&amp;MONTH(G2733),2)&amp;"-"&amp;RIGHT("0"&amp;DAY(G2733),2))</f>
        <v/>
      </c>
      <c r="J2733" s="52" t="n"/>
      <c r="K2733" s="25" t="n"/>
      <c r="L2733" s="29" t="n"/>
      <c r="M2733" s="25" t="n"/>
      <c r="N2733" s="25" t="n"/>
      <c r="O2733" s="23">
        <f>IF(A2733&amp;B2733&amp;C2733="","",IF(I2733="","Sem vínculo",IF(COUNTIF(oc_chave,I2733)&gt;0,"Vinculada","Previsão não encontrada")))</f>
        <v/>
      </c>
      <c r="P2733" s="39">
        <f>IF(ISNUMBER(H2733),YEAR(H2733),"")</f>
        <v/>
      </c>
      <c r="Q2733" s="23">
        <f>IF(D2733="","",IF(COUNTIF(pl_chave,D2733)&gt;0,"No plano atual","Fora do plano: histórico preservado"))</f>
        <v/>
      </c>
      <c r="R2733" s="23">
        <f>IF(A2733&amp;B2733&amp;C2733="","",IF(A2733="","ERRO: falta ID do registro",IF(COUNTIF(ex_id,A2733)&gt;1,"ERRO: ID do registro duplicado",IF(NOT(ISNUMBER(H2733)),"ERRO: data realizada ausente ou inválida",IF(AND(ISNUMBER(pcmd_emissao),N(H2733)&gt;N(pcmd_emissao)),"Verificar: realizada após a emissão","OK")))))</f>
        <v/>
      </c>
      <c r="S2733" s="53" t="n"/>
    </row>
    <row r="2734">
      <c r="A2734" s="25" t="n"/>
      <c r="B2734" s="29" t="n"/>
      <c r="C2734" s="25" t="n"/>
      <c r="D2734" s="23">
        <f>IF(OR(B2734="",C2734=""),"",B2734&amp;"|"&amp;C2734)</f>
        <v/>
      </c>
      <c r="E2734" s="29" t="n"/>
      <c r="F2734" s="52" t="n"/>
      <c r="G2734" s="49" t="n"/>
      <c r="H2734" s="49" t="n"/>
      <c r="I2734" s="30">
        <f>IF(OR(D2734="",NOT(ISNUMBER(G2734))),"",D2734&amp;"|"&amp;YEAR(G2734)&amp;"-"&amp;RIGHT("0"&amp;MONTH(G2734),2)&amp;"-"&amp;RIGHT("0"&amp;DAY(G2734),2))</f>
        <v/>
      </c>
      <c r="J2734" s="52" t="n"/>
      <c r="K2734" s="25" t="n"/>
      <c r="L2734" s="29" t="n"/>
      <c r="M2734" s="25" t="n"/>
      <c r="N2734" s="25" t="n"/>
      <c r="O2734" s="23">
        <f>IF(A2734&amp;B2734&amp;C2734="","",IF(I2734="","Sem vínculo",IF(COUNTIF(oc_chave,I2734)&gt;0,"Vinculada","Previsão não encontrada")))</f>
        <v/>
      </c>
      <c r="P2734" s="39">
        <f>IF(ISNUMBER(H2734),YEAR(H2734),"")</f>
        <v/>
      </c>
      <c r="Q2734" s="23">
        <f>IF(D2734="","",IF(COUNTIF(pl_chave,D2734)&gt;0,"No plano atual","Fora do plano: histórico preservado"))</f>
        <v/>
      </c>
      <c r="R2734" s="23">
        <f>IF(A2734&amp;B2734&amp;C2734="","",IF(A2734="","ERRO: falta ID do registro",IF(COUNTIF(ex_id,A2734)&gt;1,"ERRO: ID do registro duplicado",IF(NOT(ISNUMBER(H2734)),"ERRO: data realizada ausente ou inválida",IF(AND(ISNUMBER(pcmd_emissao),N(H2734)&gt;N(pcmd_emissao)),"Verificar: realizada após a emissão","OK")))))</f>
        <v/>
      </c>
      <c r="S2734" s="53" t="n"/>
    </row>
    <row r="2735">
      <c r="A2735" s="25" t="n"/>
      <c r="B2735" s="29" t="n"/>
      <c r="C2735" s="25" t="n"/>
      <c r="D2735" s="23">
        <f>IF(OR(B2735="",C2735=""),"",B2735&amp;"|"&amp;C2735)</f>
        <v/>
      </c>
      <c r="E2735" s="29" t="n"/>
      <c r="F2735" s="52" t="n"/>
      <c r="G2735" s="49" t="n"/>
      <c r="H2735" s="49" t="n"/>
      <c r="I2735" s="30">
        <f>IF(OR(D2735="",NOT(ISNUMBER(G2735))),"",D2735&amp;"|"&amp;YEAR(G2735)&amp;"-"&amp;RIGHT("0"&amp;MONTH(G2735),2)&amp;"-"&amp;RIGHT("0"&amp;DAY(G2735),2))</f>
        <v/>
      </c>
      <c r="J2735" s="52" t="n"/>
      <c r="K2735" s="25" t="n"/>
      <c r="L2735" s="29" t="n"/>
      <c r="M2735" s="25" t="n"/>
      <c r="N2735" s="25" t="n"/>
      <c r="O2735" s="23">
        <f>IF(A2735&amp;B2735&amp;C2735="","",IF(I2735="","Sem vínculo",IF(COUNTIF(oc_chave,I2735)&gt;0,"Vinculada","Previsão não encontrada")))</f>
        <v/>
      </c>
      <c r="P2735" s="39">
        <f>IF(ISNUMBER(H2735),YEAR(H2735),"")</f>
        <v/>
      </c>
      <c r="Q2735" s="23">
        <f>IF(D2735="","",IF(COUNTIF(pl_chave,D2735)&gt;0,"No plano atual","Fora do plano: histórico preservado"))</f>
        <v/>
      </c>
      <c r="R2735" s="23">
        <f>IF(A2735&amp;B2735&amp;C2735="","",IF(A2735="","ERRO: falta ID do registro",IF(COUNTIF(ex_id,A2735)&gt;1,"ERRO: ID do registro duplicado",IF(NOT(ISNUMBER(H2735)),"ERRO: data realizada ausente ou inválida",IF(AND(ISNUMBER(pcmd_emissao),N(H2735)&gt;N(pcmd_emissao)),"Verificar: realizada após a emissão","OK")))))</f>
        <v/>
      </c>
      <c r="S2735" s="53" t="n"/>
    </row>
    <row r="2736">
      <c r="A2736" s="25" t="n"/>
      <c r="B2736" s="29" t="n"/>
      <c r="C2736" s="25" t="n"/>
      <c r="D2736" s="23">
        <f>IF(OR(B2736="",C2736=""),"",B2736&amp;"|"&amp;C2736)</f>
        <v/>
      </c>
      <c r="E2736" s="29" t="n"/>
      <c r="F2736" s="52" t="n"/>
      <c r="G2736" s="49" t="n"/>
      <c r="H2736" s="49" t="n"/>
      <c r="I2736" s="30">
        <f>IF(OR(D2736="",NOT(ISNUMBER(G2736))),"",D2736&amp;"|"&amp;YEAR(G2736)&amp;"-"&amp;RIGHT("0"&amp;MONTH(G2736),2)&amp;"-"&amp;RIGHT("0"&amp;DAY(G2736),2))</f>
        <v/>
      </c>
      <c r="J2736" s="52" t="n"/>
      <c r="K2736" s="25" t="n"/>
      <c r="L2736" s="29" t="n"/>
      <c r="M2736" s="25" t="n"/>
      <c r="N2736" s="25" t="n"/>
      <c r="O2736" s="23">
        <f>IF(A2736&amp;B2736&amp;C2736="","",IF(I2736="","Sem vínculo",IF(COUNTIF(oc_chave,I2736)&gt;0,"Vinculada","Previsão não encontrada")))</f>
        <v/>
      </c>
      <c r="P2736" s="39">
        <f>IF(ISNUMBER(H2736),YEAR(H2736),"")</f>
        <v/>
      </c>
      <c r="Q2736" s="23">
        <f>IF(D2736="","",IF(COUNTIF(pl_chave,D2736)&gt;0,"No plano atual","Fora do plano: histórico preservado"))</f>
        <v/>
      </c>
      <c r="R2736" s="23">
        <f>IF(A2736&amp;B2736&amp;C2736="","",IF(A2736="","ERRO: falta ID do registro",IF(COUNTIF(ex_id,A2736)&gt;1,"ERRO: ID do registro duplicado",IF(NOT(ISNUMBER(H2736)),"ERRO: data realizada ausente ou inválida",IF(AND(ISNUMBER(pcmd_emissao),N(H2736)&gt;N(pcmd_emissao)),"Verificar: realizada após a emissão","OK")))))</f>
        <v/>
      </c>
      <c r="S2736" s="53" t="n"/>
    </row>
    <row r="2737">
      <c r="A2737" s="25" t="n"/>
      <c r="B2737" s="29" t="n"/>
      <c r="C2737" s="25" t="n"/>
      <c r="D2737" s="23">
        <f>IF(OR(B2737="",C2737=""),"",B2737&amp;"|"&amp;C2737)</f>
        <v/>
      </c>
      <c r="E2737" s="29" t="n"/>
      <c r="F2737" s="52" t="n"/>
      <c r="G2737" s="49" t="n"/>
      <c r="H2737" s="49" t="n"/>
      <c r="I2737" s="30">
        <f>IF(OR(D2737="",NOT(ISNUMBER(G2737))),"",D2737&amp;"|"&amp;YEAR(G2737)&amp;"-"&amp;RIGHT("0"&amp;MONTH(G2737),2)&amp;"-"&amp;RIGHT("0"&amp;DAY(G2737),2))</f>
        <v/>
      </c>
      <c r="J2737" s="52" t="n"/>
      <c r="K2737" s="25" t="n"/>
      <c r="L2737" s="29" t="n"/>
      <c r="M2737" s="25" t="n"/>
      <c r="N2737" s="25" t="n"/>
      <c r="O2737" s="23">
        <f>IF(A2737&amp;B2737&amp;C2737="","",IF(I2737="","Sem vínculo",IF(COUNTIF(oc_chave,I2737)&gt;0,"Vinculada","Previsão não encontrada")))</f>
        <v/>
      </c>
      <c r="P2737" s="39">
        <f>IF(ISNUMBER(H2737),YEAR(H2737),"")</f>
        <v/>
      </c>
      <c r="Q2737" s="23">
        <f>IF(D2737="","",IF(COUNTIF(pl_chave,D2737)&gt;0,"No plano atual","Fora do plano: histórico preservado"))</f>
        <v/>
      </c>
      <c r="R2737" s="23">
        <f>IF(A2737&amp;B2737&amp;C2737="","",IF(A2737="","ERRO: falta ID do registro",IF(COUNTIF(ex_id,A2737)&gt;1,"ERRO: ID do registro duplicado",IF(NOT(ISNUMBER(H2737)),"ERRO: data realizada ausente ou inválida",IF(AND(ISNUMBER(pcmd_emissao),N(H2737)&gt;N(pcmd_emissao)),"Verificar: realizada após a emissão","OK")))))</f>
        <v/>
      </c>
      <c r="S2737" s="53" t="n"/>
    </row>
    <row r="2738">
      <c r="A2738" s="25" t="n"/>
      <c r="B2738" s="29" t="n"/>
      <c r="C2738" s="25" t="n"/>
      <c r="D2738" s="23">
        <f>IF(OR(B2738="",C2738=""),"",B2738&amp;"|"&amp;C2738)</f>
        <v/>
      </c>
      <c r="E2738" s="29" t="n"/>
      <c r="F2738" s="52" t="n"/>
      <c r="G2738" s="49" t="n"/>
      <c r="H2738" s="49" t="n"/>
      <c r="I2738" s="30">
        <f>IF(OR(D2738="",NOT(ISNUMBER(G2738))),"",D2738&amp;"|"&amp;YEAR(G2738)&amp;"-"&amp;RIGHT("0"&amp;MONTH(G2738),2)&amp;"-"&amp;RIGHT("0"&amp;DAY(G2738),2))</f>
        <v/>
      </c>
      <c r="J2738" s="52" t="n"/>
      <c r="K2738" s="25" t="n"/>
      <c r="L2738" s="29" t="n"/>
      <c r="M2738" s="25" t="n"/>
      <c r="N2738" s="25" t="n"/>
      <c r="O2738" s="23">
        <f>IF(A2738&amp;B2738&amp;C2738="","",IF(I2738="","Sem vínculo",IF(COUNTIF(oc_chave,I2738)&gt;0,"Vinculada","Previsão não encontrada")))</f>
        <v/>
      </c>
      <c r="P2738" s="39">
        <f>IF(ISNUMBER(H2738),YEAR(H2738),"")</f>
        <v/>
      </c>
      <c r="Q2738" s="23">
        <f>IF(D2738="","",IF(COUNTIF(pl_chave,D2738)&gt;0,"No plano atual","Fora do plano: histórico preservado"))</f>
        <v/>
      </c>
      <c r="R2738" s="23">
        <f>IF(A2738&amp;B2738&amp;C2738="","",IF(A2738="","ERRO: falta ID do registro",IF(COUNTIF(ex_id,A2738)&gt;1,"ERRO: ID do registro duplicado",IF(NOT(ISNUMBER(H2738)),"ERRO: data realizada ausente ou inválida",IF(AND(ISNUMBER(pcmd_emissao),N(H2738)&gt;N(pcmd_emissao)),"Verificar: realizada após a emissão","OK")))))</f>
        <v/>
      </c>
      <c r="S2738" s="53" t="n"/>
    </row>
    <row r="2739">
      <c r="A2739" s="25" t="n"/>
      <c r="B2739" s="29" t="n"/>
      <c r="C2739" s="25" t="n"/>
      <c r="D2739" s="23">
        <f>IF(OR(B2739="",C2739=""),"",B2739&amp;"|"&amp;C2739)</f>
        <v/>
      </c>
      <c r="E2739" s="29" t="n"/>
      <c r="F2739" s="52" t="n"/>
      <c r="G2739" s="49" t="n"/>
      <c r="H2739" s="49" t="n"/>
      <c r="I2739" s="30">
        <f>IF(OR(D2739="",NOT(ISNUMBER(G2739))),"",D2739&amp;"|"&amp;YEAR(G2739)&amp;"-"&amp;RIGHT("0"&amp;MONTH(G2739),2)&amp;"-"&amp;RIGHT("0"&amp;DAY(G2739),2))</f>
        <v/>
      </c>
      <c r="J2739" s="52" t="n"/>
      <c r="K2739" s="25" t="n"/>
      <c r="L2739" s="29" t="n"/>
      <c r="M2739" s="25" t="n"/>
      <c r="N2739" s="25" t="n"/>
      <c r="O2739" s="23">
        <f>IF(A2739&amp;B2739&amp;C2739="","",IF(I2739="","Sem vínculo",IF(COUNTIF(oc_chave,I2739)&gt;0,"Vinculada","Previsão não encontrada")))</f>
        <v/>
      </c>
      <c r="P2739" s="39">
        <f>IF(ISNUMBER(H2739),YEAR(H2739),"")</f>
        <v/>
      </c>
      <c r="Q2739" s="23">
        <f>IF(D2739="","",IF(COUNTIF(pl_chave,D2739)&gt;0,"No plano atual","Fora do plano: histórico preservado"))</f>
        <v/>
      </c>
      <c r="R2739" s="23">
        <f>IF(A2739&amp;B2739&amp;C2739="","",IF(A2739="","ERRO: falta ID do registro",IF(COUNTIF(ex_id,A2739)&gt;1,"ERRO: ID do registro duplicado",IF(NOT(ISNUMBER(H2739)),"ERRO: data realizada ausente ou inválida",IF(AND(ISNUMBER(pcmd_emissao),N(H2739)&gt;N(pcmd_emissao)),"Verificar: realizada após a emissão","OK")))))</f>
        <v/>
      </c>
      <c r="S2739" s="53" t="n"/>
    </row>
    <row r="2740">
      <c r="A2740" s="25" t="n"/>
      <c r="B2740" s="29" t="n"/>
      <c r="C2740" s="25" t="n"/>
      <c r="D2740" s="23">
        <f>IF(OR(B2740="",C2740=""),"",B2740&amp;"|"&amp;C2740)</f>
        <v/>
      </c>
      <c r="E2740" s="29" t="n"/>
      <c r="F2740" s="52" t="n"/>
      <c r="G2740" s="49" t="n"/>
      <c r="H2740" s="49" t="n"/>
      <c r="I2740" s="30">
        <f>IF(OR(D2740="",NOT(ISNUMBER(G2740))),"",D2740&amp;"|"&amp;YEAR(G2740)&amp;"-"&amp;RIGHT("0"&amp;MONTH(G2740),2)&amp;"-"&amp;RIGHT("0"&amp;DAY(G2740),2))</f>
        <v/>
      </c>
      <c r="J2740" s="52" t="n"/>
      <c r="K2740" s="25" t="n"/>
      <c r="L2740" s="29" t="n"/>
      <c r="M2740" s="25" t="n"/>
      <c r="N2740" s="25" t="n"/>
      <c r="O2740" s="23">
        <f>IF(A2740&amp;B2740&amp;C2740="","",IF(I2740="","Sem vínculo",IF(COUNTIF(oc_chave,I2740)&gt;0,"Vinculada","Previsão não encontrada")))</f>
        <v/>
      </c>
      <c r="P2740" s="39">
        <f>IF(ISNUMBER(H2740),YEAR(H2740),"")</f>
        <v/>
      </c>
      <c r="Q2740" s="23">
        <f>IF(D2740="","",IF(COUNTIF(pl_chave,D2740)&gt;0,"No plano atual","Fora do plano: histórico preservado"))</f>
        <v/>
      </c>
      <c r="R2740" s="23">
        <f>IF(A2740&amp;B2740&amp;C2740="","",IF(A2740="","ERRO: falta ID do registro",IF(COUNTIF(ex_id,A2740)&gt;1,"ERRO: ID do registro duplicado",IF(NOT(ISNUMBER(H2740)),"ERRO: data realizada ausente ou inválida",IF(AND(ISNUMBER(pcmd_emissao),N(H2740)&gt;N(pcmd_emissao)),"Verificar: realizada após a emissão","OK")))))</f>
        <v/>
      </c>
      <c r="S2740" s="53" t="n"/>
    </row>
    <row r="2741">
      <c r="A2741" s="25" t="n"/>
      <c r="B2741" s="29" t="n"/>
      <c r="C2741" s="25" t="n"/>
      <c r="D2741" s="23">
        <f>IF(OR(B2741="",C2741=""),"",B2741&amp;"|"&amp;C2741)</f>
        <v/>
      </c>
      <c r="E2741" s="29" t="n"/>
      <c r="F2741" s="52" t="n"/>
      <c r="G2741" s="49" t="n"/>
      <c r="H2741" s="49" t="n"/>
      <c r="I2741" s="30">
        <f>IF(OR(D2741="",NOT(ISNUMBER(G2741))),"",D2741&amp;"|"&amp;YEAR(G2741)&amp;"-"&amp;RIGHT("0"&amp;MONTH(G2741),2)&amp;"-"&amp;RIGHT("0"&amp;DAY(G2741),2))</f>
        <v/>
      </c>
      <c r="J2741" s="52" t="n"/>
      <c r="K2741" s="25" t="n"/>
      <c r="L2741" s="29" t="n"/>
      <c r="M2741" s="25" t="n"/>
      <c r="N2741" s="25" t="n"/>
      <c r="O2741" s="23">
        <f>IF(A2741&amp;B2741&amp;C2741="","",IF(I2741="","Sem vínculo",IF(COUNTIF(oc_chave,I2741)&gt;0,"Vinculada","Previsão não encontrada")))</f>
        <v/>
      </c>
      <c r="P2741" s="39">
        <f>IF(ISNUMBER(H2741),YEAR(H2741),"")</f>
        <v/>
      </c>
      <c r="Q2741" s="23">
        <f>IF(D2741="","",IF(COUNTIF(pl_chave,D2741)&gt;0,"No plano atual","Fora do plano: histórico preservado"))</f>
        <v/>
      </c>
      <c r="R2741" s="23">
        <f>IF(A2741&amp;B2741&amp;C2741="","",IF(A2741="","ERRO: falta ID do registro",IF(COUNTIF(ex_id,A2741)&gt;1,"ERRO: ID do registro duplicado",IF(NOT(ISNUMBER(H2741)),"ERRO: data realizada ausente ou inválida",IF(AND(ISNUMBER(pcmd_emissao),N(H2741)&gt;N(pcmd_emissao)),"Verificar: realizada após a emissão","OK")))))</f>
        <v/>
      </c>
      <c r="S2741" s="53" t="n"/>
    </row>
    <row r="2742">
      <c r="A2742" s="25" t="n"/>
      <c r="B2742" s="29" t="n"/>
      <c r="C2742" s="25" t="n"/>
      <c r="D2742" s="23">
        <f>IF(OR(B2742="",C2742=""),"",B2742&amp;"|"&amp;C2742)</f>
        <v/>
      </c>
      <c r="E2742" s="29" t="n"/>
      <c r="F2742" s="52" t="n"/>
      <c r="G2742" s="49" t="n"/>
      <c r="H2742" s="49" t="n"/>
      <c r="I2742" s="30">
        <f>IF(OR(D2742="",NOT(ISNUMBER(G2742))),"",D2742&amp;"|"&amp;YEAR(G2742)&amp;"-"&amp;RIGHT("0"&amp;MONTH(G2742),2)&amp;"-"&amp;RIGHT("0"&amp;DAY(G2742),2))</f>
        <v/>
      </c>
      <c r="J2742" s="52" t="n"/>
      <c r="K2742" s="25" t="n"/>
      <c r="L2742" s="29" t="n"/>
      <c r="M2742" s="25" t="n"/>
      <c r="N2742" s="25" t="n"/>
      <c r="O2742" s="23">
        <f>IF(A2742&amp;B2742&amp;C2742="","",IF(I2742="","Sem vínculo",IF(COUNTIF(oc_chave,I2742)&gt;0,"Vinculada","Previsão não encontrada")))</f>
        <v/>
      </c>
      <c r="P2742" s="39">
        <f>IF(ISNUMBER(H2742),YEAR(H2742),"")</f>
        <v/>
      </c>
      <c r="Q2742" s="23">
        <f>IF(D2742="","",IF(COUNTIF(pl_chave,D2742)&gt;0,"No plano atual","Fora do plano: histórico preservado"))</f>
        <v/>
      </c>
      <c r="R2742" s="23">
        <f>IF(A2742&amp;B2742&amp;C2742="","",IF(A2742="","ERRO: falta ID do registro",IF(COUNTIF(ex_id,A2742)&gt;1,"ERRO: ID do registro duplicado",IF(NOT(ISNUMBER(H2742)),"ERRO: data realizada ausente ou inválida",IF(AND(ISNUMBER(pcmd_emissao),N(H2742)&gt;N(pcmd_emissao)),"Verificar: realizada após a emissão","OK")))))</f>
        <v/>
      </c>
      <c r="S2742" s="53" t="n"/>
    </row>
    <row r="2743">
      <c r="A2743" s="25" t="n"/>
      <c r="B2743" s="29" t="n"/>
      <c r="C2743" s="25" t="n"/>
      <c r="D2743" s="23">
        <f>IF(OR(B2743="",C2743=""),"",B2743&amp;"|"&amp;C2743)</f>
        <v/>
      </c>
      <c r="E2743" s="29" t="n"/>
      <c r="F2743" s="52" t="n"/>
      <c r="G2743" s="49" t="n"/>
      <c r="H2743" s="49" t="n"/>
      <c r="I2743" s="30">
        <f>IF(OR(D2743="",NOT(ISNUMBER(G2743))),"",D2743&amp;"|"&amp;YEAR(G2743)&amp;"-"&amp;RIGHT("0"&amp;MONTH(G2743),2)&amp;"-"&amp;RIGHT("0"&amp;DAY(G2743),2))</f>
        <v/>
      </c>
      <c r="J2743" s="52" t="n"/>
      <c r="K2743" s="25" t="n"/>
      <c r="L2743" s="29" t="n"/>
      <c r="M2743" s="25" t="n"/>
      <c r="N2743" s="25" t="n"/>
      <c r="O2743" s="23">
        <f>IF(A2743&amp;B2743&amp;C2743="","",IF(I2743="","Sem vínculo",IF(COUNTIF(oc_chave,I2743)&gt;0,"Vinculada","Previsão não encontrada")))</f>
        <v/>
      </c>
      <c r="P2743" s="39">
        <f>IF(ISNUMBER(H2743),YEAR(H2743),"")</f>
        <v/>
      </c>
      <c r="Q2743" s="23">
        <f>IF(D2743="","",IF(COUNTIF(pl_chave,D2743)&gt;0,"No plano atual","Fora do plano: histórico preservado"))</f>
        <v/>
      </c>
      <c r="R2743" s="23">
        <f>IF(A2743&amp;B2743&amp;C2743="","",IF(A2743="","ERRO: falta ID do registro",IF(COUNTIF(ex_id,A2743)&gt;1,"ERRO: ID do registro duplicado",IF(NOT(ISNUMBER(H2743)),"ERRO: data realizada ausente ou inválida",IF(AND(ISNUMBER(pcmd_emissao),N(H2743)&gt;N(pcmd_emissao)),"Verificar: realizada após a emissão","OK")))))</f>
        <v/>
      </c>
      <c r="S2743" s="53" t="n"/>
    </row>
    <row r="2744">
      <c r="A2744" s="25" t="n"/>
      <c r="B2744" s="29" t="n"/>
      <c r="C2744" s="25" t="n"/>
      <c r="D2744" s="23">
        <f>IF(OR(B2744="",C2744=""),"",B2744&amp;"|"&amp;C2744)</f>
        <v/>
      </c>
      <c r="E2744" s="29" t="n"/>
      <c r="F2744" s="52" t="n"/>
      <c r="G2744" s="49" t="n"/>
      <c r="H2744" s="49" t="n"/>
      <c r="I2744" s="30">
        <f>IF(OR(D2744="",NOT(ISNUMBER(G2744))),"",D2744&amp;"|"&amp;YEAR(G2744)&amp;"-"&amp;RIGHT("0"&amp;MONTH(G2744),2)&amp;"-"&amp;RIGHT("0"&amp;DAY(G2744),2))</f>
        <v/>
      </c>
      <c r="J2744" s="52" t="n"/>
      <c r="K2744" s="25" t="n"/>
      <c r="L2744" s="29" t="n"/>
      <c r="M2744" s="25" t="n"/>
      <c r="N2744" s="25" t="n"/>
      <c r="O2744" s="23">
        <f>IF(A2744&amp;B2744&amp;C2744="","",IF(I2744="","Sem vínculo",IF(COUNTIF(oc_chave,I2744)&gt;0,"Vinculada","Previsão não encontrada")))</f>
        <v/>
      </c>
      <c r="P2744" s="39">
        <f>IF(ISNUMBER(H2744),YEAR(H2744),"")</f>
        <v/>
      </c>
      <c r="Q2744" s="23">
        <f>IF(D2744="","",IF(COUNTIF(pl_chave,D2744)&gt;0,"No plano atual","Fora do plano: histórico preservado"))</f>
        <v/>
      </c>
      <c r="R2744" s="23">
        <f>IF(A2744&amp;B2744&amp;C2744="","",IF(A2744="","ERRO: falta ID do registro",IF(COUNTIF(ex_id,A2744)&gt;1,"ERRO: ID do registro duplicado",IF(NOT(ISNUMBER(H2744)),"ERRO: data realizada ausente ou inválida",IF(AND(ISNUMBER(pcmd_emissao),N(H2744)&gt;N(pcmd_emissao)),"Verificar: realizada após a emissão","OK")))))</f>
        <v/>
      </c>
      <c r="S2744" s="53" t="n"/>
    </row>
    <row r="2745">
      <c r="A2745" s="25" t="n"/>
      <c r="B2745" s="29" t="n"/>
      <c r="C2745" s="25" t="n"/>
      <c r="D2745" s="23">
        <f>IF(OR(B2745="",C2745=""),"",B2745&amp;"|"&amp;C2745)</f>
        <v/>
      </c>
      <c r="E2745" s="29" t="n"/>
      <c r="F2745" s="52" t="n"/>
      <c r="G2745" s="49" t="n"/>
      <c r="H2745" s="49" t="n"/>
      <c r="I2745" s="30">
        <f>IF(OR(D2745="",NOT(ISNUMBER(G2745))),"",D2745&amp;"|"&amp;YEAR(G2745)&amp;"-"&amp;RIGHT("0"&amp;MONTH(G2745),2)&amp;"-"&amp;RIGHT("0"&amp;DAY(G2745),2))</f>
        <v/>
      </c>
      <c r="J2745" s="52" t="n"/>
      <c r="K2745" s="25" t="n"/>
      <c r="L2745" s="29" t="n"/>
      <c r="M2745" s="25" t="n"/>
      <c r="N2745" s="25" t="n"/>
      <c r="O2745" s="23">
        <f>IF(A2745&amp;B2745&amp;C2745="","",IF(I2745="","Sem vínculo",IF(COUNTIF(oc_chave,I2745)&gt;0,"Vinculada","Previsão não encontrada")))</f>
        <v/>
      </c>
      <c r="P2745" s="39">
        <f>IF(ISNUMBER(H2745),YEAR(H2745),"")</f>
        <v/>
      </c>
      <c r="Q2745" s="23">
        <f>IF(D2745="","",IF(COUNTIF(pl_chave,D2745)&gt;0,"No plano atual","Fora do plano: histórico preservado"))</f>
        <v/>
      </c>
      <c r="R2745" s="23">
        <f>IF(A2745&amp;B2745&amp;C2745="","",IF(A2745="","ERRO: falta ID do registro",IF(COUNTIF(ex_id,A2745)&gt;1,"ERRO: ID do registro duplicado",IF(NOT(ISNUMBER(H2745)),"ERRO: data realizada ausente ou inválida",IF(AND(ISNUMBER(pcmd_emissao),N(H2745)&gt;N(pcmd_emissao)),"Verificar: realizada após a emissão","OK")))))</f>
        <v/>
      </c>
      <c r="S2745" s="53" t="n"/>
    </row>
    <row r="2746">
      <c r="A2746" s="25" t="n"/>
      <c r="B2746" s="29" t="n"/>
      <c r="C2746" s="25" t="n"/>
      <c r="D2746" s="23">
        <f>IF(OR(B2746="",C2746=""),"",B2746&amp;"|"&amp;C2746)</f>
        <v/>
      </c>
      <c r="E2746" s="29" t="n"/>
      <c r="F2746" s="52" t="n"/>
      <c r="G2746" s="49" t="n"/>
      <c r="H2746" s="49" t="n"/>
      <c r="I2746" s="30">
        <f>IF(OR(D2746="",NOT(ISNUMBER(G2746))),"",D2746&amp;"|"&amp;YEAR(G2746)&amp;"-"&amp;RIGHT("0"&amp;MONTH(G2746),2)&amp;"-"&amp;RIGHT("0"&amp;DAY(G2746),2))</f>
        <v/>
      </c>
      <c r="J2746" s="52" t="n"/>
      <c r="K2746" s="25" t="n"/>
      <c r="L2746" s="29" t="n"/>
      <c r="M2746" s="25" t="n"/>
      <c r="N2746" s="25" t="n"/>
      <c r="O2746" s="23">
        <f>IF(A2746&amp;B2746&amp;C2746="","",IF(I2746="","Sem vínculo",IF(COUNTIF(oc_chave,I2746)&gt;0,"Vinculada","Previsão não encontrada")))</f>
        <v/>
      </c>
      <c r="P2746" s="39">
        <f>IF(ISNUMBER(H2746),YEAR(H2746),"")</f>
        <v/>
      </c>
      <c r="Q2746" s="23">
        <f>IF(D2746="","",IF(COUNTIF(pl_chave,D2746)&gt;0,"No plano atual","Fora do plano: histórico preservado"))</f>
        <v/>
      </c>
      <c r="R2746" s="23">
        <f>IF(A2746&amp;B2746&amp;C2746="","",IF(A2746="","ERRO: falta ID do registro",IF(COUNTIF(ex_id,A2746)&gt;1,"ERRO: ID do registro duplicado",IF(NOT(ISNUMBER(H2746)),"ERRO: data realizada ausente ou inválida",IF(AND(ISNUMBER(pcmd_emissao),N(H2746)&gt;N(pcmd_emissao)),"Verificar: realizada após a emissão","OK")))))</f>
        <v/>
      </c>
      <c r="S2746" s="53" t="n"/>
    </row>
    <row r="2747">
      <c r="A2747" s="25" t="n"/>
      <c r="B2747" s="29" t="n"/>
      <c r="C2747" s="25" t="n"/>
      <c r="D2747" s="23">
        <f>IF(OR(B2747="",C2747=""),"",B2747&amp;"|"&amp;C2747)</f>
        <v/>
      </c>
      <c r="E2747" s="29" t="n"/>
      <c r="F2747" s="52" t="n"/>
      <c r="G2747" s="49" t="n"/>
      <c r="H2747" s="49" t="n"/>
      <c r="I2747" s="30">
        <f>IF(OR(D2747="",NOT(ISNUMBER(G2747))),"",D2747&amp;"|"&amp;YEAR(G2747)&amp;"-"&amp;RIGHT("0"&amp;MONTH(G2747),2)&amp;"-"&amp;RIGHT("0"&amp;DAY(G2747),2))</f>
        <v/>
      </c>
      <c r="J2747" s="52" t="n"/>
      <c r="K2747" s="25" t="n"/>
      <c r="L2747" s="29" t="n"/>
      <c r="M2747" s="25" t="n"/>
      <c r="N2747" s="25" t="n"/>
      <c r="O2747" s="23">
        <f>IF(A2747&amp;B2747&amp;C2747="","",IF(I2747="","Sem vínculo",IF(COUNTIF(oc_chave,I2747)&gt;0,"Vinculada","Previsão não encontrada")))</f>
        <v/>
      </c>
      <c r="P2747" s="39">
        <f>IF(ISNUMBER(H2747),YEAR(H2747),"")</f>
        <v/>
      </c>
      <c r="Q2747" s="23">
        <f>IF(D2747="","",IF(COUNTIF(pl_chave,D2747)&gt;0,"No plano atual","Fora do plano: histórico preservado"))</f>
        <v/>
      </c>
      <c r="R2747" s="23">
        <f>IF(A2747&amp;B2747&amp;C2747="","",IF(A2747="","ERRO: falta ID do registro",IF(COUNTIF(ex_id,A2747)&gt;1,"ERRO: ID do registro duplicado",IF(NOT(ISNUMBER(H2747)),"ERRO: data realizada ausente ou inválida",IF(AND(ISNUMBER(pcmd_emissao),N(H2747)&gt;N(pcmd_emissao)),"Verificar: realizada após a emissão","OK")))))</f>
        <v/>
      </c>
      <c r="S2747" s="53" t="n"/>
    </row>
    <row r="2748">
      <c r="A2748" s="25" t="n"/>
      <c r="B2748" s="29" t="n"/>
      <c r="C2748" s="25" t="n"/>
      <c r="D2748" s="23">
        <f>IF(OR(B2748="",C2748=""),"",B2748&amp;"|"&amp;C2748)</f>
        <v/>
      </c>
      <c r="E2748" s="29" t="n"/>
      <c r="F2748" s="52" t="n"/>
      <c r="G2748" s="49" t="n"/>
      <c r="H2748" s="49" t="n"/>
      <c r="I2748" s="30">
        <f>IF(OR(D2748="",NOT(ISNUMBER(G2748))),"",D2748&amp;"|"&amp;YEAR(G2748)&amp;"-"&amp;RIGHT("0"&amp;MONTH(G2748),2)&amp;"-"&amp;RIGHT("0"&amp;DAY(G2748),2))</f>
        <v/>
      </c>
      <c r="J2748" s="52" t="n"/>
      <c r="K2748" s="25" t="n"/>
      <c r="L2748" s="29" t="n"/>
      <c r="M2748" s="25" t="n"/>
      <c r="N2748" s="25" t="n"/>
      <c r="O2748" s="23">
        <f>IF(A2748&amp;B2748&amp;C2748="","",IF(I2748="","Sem vínculo",IF(COUNTIF(oc_chave,I2748)&gt;0,"Vinculada","Previsão não encontrada")))</f>
        <v/>
      </c>
      <c r="P2748" s="39">
        <f>IF(ISNUMBER(H2748),YEAR(H2748),"")</f>
        <v/>
      </c>
      <c r="Q2748" s="23">
        <f>IF(D2748="","",IF(COUNTIF(pl_chave,D2748)&gt;0,"No plano atual","Fora do plano: histórico preservado"))</f>
        <v/>
      </c>
      <c r="R2748" s="23">
        <f>IF(A2748&amp;B2748&amp;C2748="","",IF(A2748="","ERRO: falta ID do registro",IF(COUNTIF(ex_id,A2748)&gt;1,"ERRO: ID do registro duplicado",IF(NOT(ISNUMBER(H2748)),"ERRO: data realizada ausente ou inválida",IF(AND(ISNUMBER(pcmd_emissao),N(H2748)&gt;N(pcmd_emissao)),"Verificar: realizada após a emissão","OK")))))</f>
        <v/>
      </c>
      <c r="S2748" s="53" t="n"/>
    </row>
    <row r="2749">
      <c r="A2749" s="25" t="n"/>
      <c r="B2749" s="29" t="n"/>
      <c r="C2749" s="25" t="n"/>
      <c r="D2749" s="23">
        <f>IF(OR(B2749="",C2749=""),"",B2749&amp;"|"&amp;C2749)</f>
        <v/>
      </c>
      <c r="E2749" s="29" t="n"/>
      <c r="F2749" s="52" t="n"/>
      <c r="G2749" s="49" t="n"/>
      <c r="H2749" s="49" t="n"/>
      <c r="I2749" s="30">
        <f>IF(OR(D2749="",NOT(ISNUMBER(G2749))),"",D2749&amp;"|"&amp;YEAR(G2749)&amp;"-"&amp;RIGHT("0"&amp;MONTH(G2749),2)&amp;"-"&amp;RIGHT("0"&amp;DAY(G2749),2))</f>
        <v/>
      </c>
      <c r="J2749" s="52" t="n"/>
      <c r="K2749" s="25" t="n"/>
      <c r="L2749" s="29" t="n"/>
      <c r="M2749" s="25" t="n"/>
      <c r="N2749" s="25" t="n"/>
      <c r="O2749" s="23">
        <f>IF(A2749&amp;B2749&amp;C2749="","",IF(I2749="","Sem vínculo",IF(COUNTIF(oc_chave,I2749)&gt;0,"Vinculada","Previsão não encontrada")))</f>
        <v/>
      </c>
      <c r="P2749" s="39">
        <f>IF(ISNUMBER(H2749),YEAR(H2749),"")</f>
        <v/>
      </c>
      <c r="Q2749" s="23">
        <f>IF(D2749="","",IF(COUNTIF(pl_chave,D2749)&gt;0,"No plano atual","Fora do plano: histórico preservado"))</f>
        <v/>
      </c>
      <c r="R2749" s="23">
        <f>IF(A2749&amp;B2749&amp;C2749="","",IF(A2749="","ERRO: falta ID do registro",IF(COUNTIF(ex_id,A2749)&gt;1,"ERRO: ID do registro duplicado",IF(NOT(ISNUMBER(H2749)),"ERRO: data realizada ausente ou inválida",IF(AND(ISNUMBER(pcmd_emissao),N(H2749)&gt;N(pcmd_emissao)),"Verificar: realizada após a emissão","OK")))))</f>
        <v/>
      </c>
      <c r="S2749" s="53" t="n"/>
    </row>
    <row r="2750">
      <c r="A2750" s="25" t="n"/>
      <c r="B2750" s="29" t="n"/>
      <c r="C2750" s="25" t="n"/>
      <c r="D2750" s="23">
        <f>IF(OR(B2750="",C2750=""),"",B2750&amp;"|"&amp;C2750)</f>
        <v/>
      </c>
      <c r="E2750" s="29" t="n"/>
      <c r="F2750" s="52" t="n"/>
      <c r="G2750" s="49" t="n"/>
      <c r="H2750" s="49" t="n"/>
      <c r="I2750" s="30">
        <f>IF(OR(D2750="",NOT(ISNUMBER(G2750))),"",D2750&amp;"|"&amp;YEAR(G2750)&amp;"-"&amp;RIGHT("0"&amp;MONTH(G2750),2)&amp;"-"&amp;RIGHT("0"&amp;DAY(G2750),2))</f>
        <v/>
      </c>
      <c r="J2750" s="52" t="n"/>
      <c r="K2750" s="25" t="n"/>
      <c r="L2750" s="29" t="n"/>
      <c r="M2750" s="25" t="n"/>
      <c r="N2750" s="25" t="n"/>
      <c r="O2750" s="23">
        <f>IF(A2750&amp;B2750&amp;C2750="","",IF(I2750="","Sem vínculo",IF(COUNTIF(oc_chave,I2750)&gt;0,"Vinculada","Previsão não encontrada")))</f>
        <v/>
      </c>
      <c r="P2750" s="39">
        <f>IF(ISNUMBER(H2750),YEAR(H2750),"")</f>
        <v/>
      </c>
      <c r="Q2750" s="23">
        <f>IF(D2750="","",IF(COUNTIF(pl_chave,D2750)&gt;0,"No plano atual","Fora do plano: histórico preservado"))</f>
        <v/>
      </c>
      <c r="R2750" s="23">
        <f>IF(A2750&amp;B2750&amp;C2750="","",IF(A2750="","ERRO: falta ID do registro",IF(COUNTIF(ex_id,A2750)&gt;1,"ERRO: ID do registro duplicado",IF(NOT(ISNUMBER(H2750)),"ERRO: data realizada ausente ou inválida",IF(AND(ISNUMBER(pcmd_emissao),N(H2750)&gt;N(pcmd_emissao)),"Verificar: realizada após a emissão","OK")))))</f>
        <v/>
      </c>
      <c r="S2750" s="53" t="n"/>
    </row>
    <row r="2751">
      <c r="A2751" s="25" t="n"/>
      <c r="B2751" s="29" t="n"/>
      <c r="C2751" s="25" t="n"/>
      <c r="D2751" s="23">
        <f>IF(OR(B2751="",C2751=""),"",B2751&amp;"|"&amp;C2751)</f>
        <v/>
      </c>
      <c r="E2751" s="29" t="n"/>
      <c r="F2751" s="52" t="n"/>
      <c r="G2751" s="49" t="n"/>
      <c r="H2751" s="49" t="n"/>
      <c r="I2751" s="30">
        <f>IF(OR(D2751="",NOT(ISNUMBER(G2751))),"",D2751&amp;"|"&amp;YEAR(G2751)&amp;"-"&amp;RIGHT("0"&amp;MONTH(G2751),2)&amp;"-"&amp;RIGHT("0"&amp;DAY(G2751),2))</f>
        <v/>
      </c>
      <c r="J2751" s="52" t="n"/>
      <c r="K2751" s="25" t="n"/>
      <c r="L2751" s="29" t="n"/>
      <c r="M2751" s="25" t="n"/>
      <c r="N2751" s="25" t="n"/>
      <c r="O2751" s="23">
        <f>IF(A2751&amp;B2751&amp;C2751="","",IF(I2751="","Sem vínculo",IF(COUNTIF(oc_chave,I2751)&gt;0,"Vinculada","Previsão não encontrada")))</f>
        <v/>
      </c>
      <c r="P2751" s="39">
        <f>IF(ISNUMBER(H2751),YEAR(H2751),"")</f>
        <v/>
      </c>
      <c r="Q2751" s="23">
        <f>IF(D2751="","",IF(COUNTIF(pl_chave,D2751)&gt;0,"No plano atual","Fora do plano: histórico preservado"))</f>
        <v/>
      </c>
      <c r="R2751" s="23">
        <f>IF(A2751&amp;B2751&amp;C2751="","",IF(A2751="","ERRO: falta ID do registro",IF(COUNTIF(ex_id,A2751)&gt;1,"ERRO: ID do registro duplicado",IF(NOT(ISNUMBER(H2751)),"ERRO: data realizada ausente ou inválida",IF(AND(ISNUMBER(pcmd_emissao),N(H2751)&gt;N(pcmd_emissao)),"Verificar: realizada após a emissão","OK")))))</f>
        <v/>
      </c>
      <c r="S2751" s="53" t="n"/>
    </row>
    <row r="2752">
      <c r="A2752" s="25" t="n"/>
      <c r="B2752" s="29" t="n"/>
      <c r="C2752" s="25" t="n"/>
      <c r="D2752" s="23">
        <f>IF(OR(B2752="",C2752=""),"",B2752&amp;"|"&amp;C2752)</f>
        <v/>
      </c>
      <c r="E2752" s="29" t="n"/>
      <c r="F2752" s="52" t="n"/>
      <c r="G2752" s="49" t="n"/>
      <c r="H2752" s="49" t="n"/>
      <c r="I2752" s="30">
        <f>IF(OR(D2752="",NOT(ISNUMBER(G2752))),"",D2752&amp;"|"&amp;YEAR(G2752)&amp;"-"&amp;RIGHT("0"&amp;MONTH(G2752),2)&amp;"-"&amp;RIGHT("0"&amp;DAY(G2752),2))</f>
        <v/>
      </c>
      <c r="J2752" s="52" t="n"/>
      <c r="K2752" s="25" t="n"/>
      <c r="L2752" s="29" t="n"/>
      <c r="M2752" s="25" t="n"/>
      <c r="N2752" s="25" t="n"/>
      <c r="O2752" s="23">
        <f>IF(A2752&amp;B2752&amp;C2752="","",IF(I2752="","Sem vínculo",IF(COUNTIF(oc_chave,I2752)&gt;0,"Vinculada","Previsão não encontrada")))</f>
        <v/>
      </c>
      <c r="P2752" s="39">
        <f>IF(ISNUMBER(H2752),YEAR(H2752),"")</f>
        <v/>
      </c>
      <c r="Q2752" s="23">
        <f>IF(D2752="","",IF(COUNTIF(pl_chave,D2752)&gt;0,"No plano atual","Fora do plano: histórico preservado"))</f>
        <v/>
      </c>
      <c r="R2752" s="23">
        <f>IF(A2752&amp;B2752&amp;C2752="","",IF(A2752="","ERRO: falta ID do registro",IF(COUNTIF(ex_id,A2752)&gt;1,"ERRO: ID do registro duplicado",IF(NOT(ISNUMBER(H2752)),"ERRO: data realizada ausente ou inválida",IF(AND(ISNUMBER(pcmd_emissao),N(H2752)&gt;N(pcmd_emissao)),"Verificar: realizada após a emissão","OK")))))</f>
        <v/>
      </c>
      <c r="S2752" s="53" t="n"/>
    </row>
    <row r="2753">
      <c r="A2753" s="25" t="n"/>
      <c r="B2753" s="29" t="n"/>
      <c r="C2753" s="25" t="n"/>
      <c r="D2753" s="23">
        <f>IF(OR(B2753="",C2753=""),"",B2753&amp;"|"&amp;C2753)</f>
        <v/>
      </c>
      <c r="E2753" s="29" t="n"/>
      <c r="F2753" s="52" t="n"/>
      <c r="G2753" s="49" t="n"/>
      <c r="H2753" s="49" t="n"/>
      <c r="I2753" s="30">
        <f>IF(OR(D2753="",NOT(ISNUMBER(G2753))),"",D2753&amp;"|"&amp;YEAR(G2753)&amp;"-"&amp;RIGHT("0"&amp;MONTH(G2753),2)&amp;"-"&amp;RIGHT("0"&amp;DAY(G2753),2))</f>
        <v/>
      </c>
      <c r="J2753" s="52" t="n"/>
      <c r="K2753" s="25" t="n"/>
      <c r="L2753" s="29" t="n"/>
      <c r="M2753" s="25" t="n"/>
      <c r="N2753" s="25" t="n"/>
      <c r="O2753" s="23">
        <f>IF(A2753&amp;B2753&amp;C2753="","",IF(I2753="","Sem vínculo",IF(COUNTIF(oc_chave,I2753)&gt;0,"Vinculada","Previsão não encontrada")))</f>
        <v/>
      </c>
      <c r="P2753" s="39">
        <f>IF(ISNUMBER(H2753),YEAR(H2753),"")</f>
        <v/>
      </c>
      <c r="Q2753" s="23">
        <f>IF(D2753="","",IF(COUNTIF(pl_chave,D2753)&gt;0,"No plano atual","Fora do plano: histórico preservado"))</f>
        <v/>
      </c>
      <c r="R2753" s="23">
        <f>IF(A2753&amp;B2753&amp;C2753="","",IF(A2753="","ERRO: falta ID do registro",IF(COUNTIF(ex_id,A2753)&gt;1,"ERRO: ID do registro duplicado",IF(NOT(ISNUMBER(H2753)),"ERRO: data realizada ausente ou inválida",IF(AND(ISNUMBER(pcmd_emissao),N(H2753)&gt;N(pcmd_emissao)),"Verificar: realizada após a emissão","OK")))))</f>
        <v/>
      </c>
      <c r="S2753" s="53" t="n"/>
    </row>
    <row r="2754">
      <c r="A2754" s="25" t="n"/>
      <c r="B2754" s="29" t="n"/>
      <c r="C2754" s="25" t="n"/>
      <c r="D2754" s="23">
        <f>IF(OR(B2754="",C2754=""),"",B2754&amp;"|"&amp;C2754)</f>
        <v/>
      </c>
      <c r="E2754" s="29" t="n"/>
      <c r="F2754" s="52" t="n"/>
      <c r="G2754" s="49" t="n"/>
      <c r="H2754" s="49" t="n"/>
      <c r="I2754" s="30">
        <f>IF(OR(D2754="",NOT(ISNUMBER(G2754))),"",D2754&amp;"|"&amp;YEAR(G2754)&amp;"-"&amp;RIGHT("0"&amp;MONTH(G2754),2)&amp;"-"&amp;RIGHT("0"&amp;DAY(G2754),2))</f>
        <v/>
      </c>
      <c r="J2754" s="52" t="n"/>
      <c r="K2754" s="25" t="n"/>
      <c r="L2754" s="29" t="n"/>
      <c r="M2754" s="25" t="n"/>
      <c r="N2754" s="25" t="n"/>
      <c r="O2754" s="23">
        <f>IF(A2754&amp;B2754&amp;C2754="","",IF(I2754="","Sem vínculo",IF(COUNTIF(oc_chave,I2754)&gt;0,"Vinculada","Previsão não encontrada")))</f>
        <v/>
      </c>
      <c r="P2754" s="39">
        <f>IF(ISNUMBER(H2754),YEAR(H2754),"")</f>
        <v/>
      </c>
      <c r="Q2754" s="23">
        <f>IF(D2754="","",IF(COUNTIF(pl_chave,D2754)&gt;0,"No plano atual","Fora do plano: histórico preservado"))</f>
        <v/>
      </c>
      <c r="R2754" s="23">
        <f>IF(A2754&amp;B2754&amp;C2754="","",IF(A2754="","ERRO: falta ID do registro",IF(COUNTIF(ex_id,A2754)&gt;1,"ERRO: ID do registro duplicado",IF(NOT(ISNUMBER(H2754)),"ERRO: data realizada ausente ou inválida",IF(AND(ISNUMBER(pcmd_emissao),N(H2754)&gt;N(pcmd_emissao)),"Verificar: realizada após a emissão","OK")))))</f>
        <v/>
      </c>
      <c r="S2754" s="53" t="n"/>
    </row>
    <row r="2755">
      <c r="A2755" s="25" t="n"/>
      <c r="B2755" s="29" t="n"/>
      <c r="C2755" s="25" t="n"/>
      <c r="D2755" s="23">
        <f>IF(OR(B2755="",C2755=""),"",B2755&amp;"|"&amp;C2755)</f>
        <v/>
      </c>
      <c r="E2755" s="29" t="n"/>
      <c r="F2755" s="52" t="n"/>
      <c r="G2755" s="49" t="n"/>
      <c r="H2755" s="49" t="n"/>
      <c r="I2755" s="30">
        <f>IF(OR(D2755="",NOT(ISNUMBER(G2755))),"",D2755&amp;"|"&amp;YEAR(G2755)&amp;"-"&amp;RIGHT("0"&amp;MONTH(G2755),2)&amp;"-"&amp;RIGHT("0"&amp;DAY(G2755),2))</f>
        <v/>
      </c>
      <c r="J2755" s="52" t="n"/>
      <c r="K2755" s="25" t="n"/>
      <c r="L2755" s="29" t="n"/>
      <c r="M2755" s="25" t="n"/>
      <c r="N2755" s="25" t="n"/>
      <c r="O2755" s="23">
        <f>IF(A2755&amp;B2755&amp;C2755="","",IF(I2755="","Sem vínculo",IF(COUNTIF(oc_chave,I2755)&gt;0,"Vinculada","Previsão não encontrada")))</f>
        <v/>
      </c>
      <c r="P2755" s="39">
        <f>IF(ISNUMBER(H2755),YEAR(H2755),"")</f>
        <v/>
      </c>
      <c r="Q2755" s="23">
        <f>IF(D2755="","",IF(COUNTIF(pl_chave,D2755)&gt;0,"No plano atual","Fora do plano: histórico preservado"))</f>
        <v/>
      </c>
      <c r="R2755" s="23">
        <f>IF(A2755&amp;B2755&amp;C2755="","",IF(A2755="","ERRO: falta ID do registro",IF(COUNTIF(ex_id,A2755)&gt;1,"ERRO: ID do registro duplicado",IF(NOT(ISNUMBER(H2755)),"ERRO: data realizada ausente ou inválida",IF(AND(ISNUMBER(pcmd_emissao),N(H2755)&gt;N(pcmd_emissao)),"Verificar: realizada após a emissão","OK")))))</f>
        <v/>
      </c>
      <c r="S2755" s="53" t="n"/>
    </row>
    <row r="2756">
      <c r="A2756" s="25" t="n"/>
      <c r="B2756" s="29" t="n"/>
      <c r="C2756" s="25" t="n"/>
      <c r="D2756" s="23">
        <f>IF(OR(B2756="",C2756=""),"",B2756&amp;"|"&amp;C2756)</f>
        <v/>
      </c>
      <c r="E2756" s="29" t="n"/>
      <c r="F2756" s="52" t="n"/>
      <c r="G2756" s="49" t="n"/>
      <c r="H2756" s="49" t="n"/>
      <c r="I2756" s="30">
        <f>IF(OR(D2756="",NOT(ISNUMBER(G2756))),"",D2756&amp;"|"&amp;YEAR(G2756)&amp;"-"&amp;RIGHT("0"&amp;MONTH(G2756),2)&amp;"-"&amp;RIGHT("0"&amp;DAY(G2756),2))</f>
        <v/>
      </c>
      <c r="J2756" s="52" t="n"/>
      <c r="K2756" s="25" t="n"/>
      <c r="L2756" s="29" t="n"/>
      <c r="M2756" s="25" t="n"/>
      <c r="N2756" s="25" t="n"/>
      <c r="O2756" s="23">
        <f>IF(A2756&amp;B2756&amp;C2756="","",IF(I2756="","Sem vínculo",IF(COUNTIF(oc_chave,I2756)&gt;0,"Vinculada","Previsão não encontrada")))</f>
        <v/>
      </c>
      <c r="P2756" s="39">
        <f>IF(ISNUMBER(H2756),YEAR(H2756),"")</f>
        <v/>
      </c>
      <c r="Q2756" s="23">
        <f>IF(D2756="","",IF(COUNTIF(pl_chave,D2756)&gt;0,"No plano atual","Fora do plano: histórico preservado"))</f>
        <v/>
      </c>
      <c r="R2756" s="23">
        <f>IF(A2756&amp;B2756&amp;C2756="","",IF(A2756="","ERRO: falta ID do registro",IF(COUNTIF(ex_id,A2756)&gt;1,"ERRO: ID do registro duplicado",IF(NOT(ISNUMBER(H2756)),"ERRO: data realizada ausente ou inválida",IF(AND(ISNUMBER(pcmd_emissao),N(H2756)&gt;N(pcmd_emissao)),"Verificar: realizada após a emissão","OK")))))</f>
        <v/>
      </c>
      <c r="S2756" s="53" t="n"/>
    </row>
    <row r="2757">
      <c r="A2757" s="25" t="n"/>
      <c r="B2757" s="29" t="n"/>
      <c r="C2757" s="25" t="n"/>
      <c r="D2757" s="23">
        <f>IF(OR(B2757="",C2757=""),"",B2757&amp;"|"&amp;C2757)</f>
        <v/>
      </c>
      <c r="E2757" s="29" t="n"/>
      <c r="F2757" s="52" t="n"/>
      <c r="G2757" s="49" t="n"/>
      <c r="H2757" s="49" t="n"/>
      <c r="I2757" s="30">
        <f>IF(OR(D2757="",NOT(ISNUMBER(G2757))),"",D2757&amp;"|"&amp;YEAR(G2757)&amp;"-"&amp;RIGHT("0"&amp;MONTH(G2757),2)&amp;"-"&amp;RIGHT("0"&amp;DAY(G2757),2))</f>
        <v/>
      </c>
      <c r="J2757" s="52" t="n"/>
      <c r="K2757" s="25" t="n"/>
      <c r="L2757" s="29" t="n"/>
      <c r="M2757" s="25" t="n"/>
      <c r="N2757" s="25" t="n"/>
      <c r="O2757" s="23">
        <f>IF(A2757&amp;B2757&amp;C2757="","",IF(I2757="","Sem vínculo",IF(COUNTIF(oc_chave,I2757)&gt;0,"Vinculada","Previsão não encontrada")))</f>
        <v/>
      </c>
      <c r="P2757" s="39">
        <f>IF(ISNUMBER(H2757),YEAR(H2757),"")</f>
        <v/>
      </c>
      <c r="Q2757" s="23">
        <f>IF(D2757="","",IF(COUNTIF(pl_chave,D2757)&gt;0,"No plano atual","Fora do plano: histórico preservado"))</f>
        <v/>
      </c>
      <c r="R2757" s="23">
        <f>IF(A2757&amp;B2757&amp;C2757="","",IF(A2757="","ERRO: falta ID do registro",IF(COUNTIF(ex_id,A2757)&gt;1,"ERRO: ID do registro duplicado",IF(NOT(ISNUMBER(H2757)),"ERRO: data realizada ausente ou inválida",IF(AND(ISNUMBER(pcmd_emissao),N(H2757)&gt;N(pcmd_emissao)),"Verificar: realizada após a emissão","OK")))))</f>
        <v/>
      </c>
      <c r="S2757" s="53" t="n"/>
    </row>
    <row r="2758">
      <c r="A2758" s="25" t="n"/>
      <c r="B2758" s="29" t="n"/>
      <c r="C2758" s="25" t="n"/>
      <c r="D2758" s="23">
        <f>IF(OR(B2758="",C2758=""),"",B2758&amp;"|"&amp;C2758)</f>
        <v/>
      </c>
      <c r="E2758" s="29" t="n"/>
      <c r="F2758" s="52" t="n"/>
      <c r="G2758" s="49" t="n"/>
      <c r="H2758" s="49" t="n"/>
      <c r="I2758" s="30">
        <f>IF(OR(D2758="",NOT(ISNUMBER(G2758))),"",D2758&amp;"|"&amp;YEAR(G2758)&amp;"-"&amp;RIGHT("0"&amp;MONTH(G2758),2)&amp;"-"&amp;RIGHT("0"&amp;DAY(G2758),2))</f>
        <v/>
      </c>
      <c r="J2758" s="52" t="n"/>
      <c r="K2758" s="25" t="n"/>
      <c r="L2758" s="29" t="n"/>
      <c r="M2758" s="25" t="n"/>
      <c r="N2758" s="25" t="n"/>
      <c r="O2758" s="23">
        <f>IF(A2758&amp;B2758&amp;C2758="","",IF(I2758="","Sem vínculo",IF(COUNTIF(oc_chave,I2758)&gt;0,"Vinculada","Previsão não encontrada")))</f>
        <v/>
      </c>
      <c r="P2758" s="39">
        <f>IF(ISNUMBER(H2758),YEAR(H2758),"")</f>
        <v/>
      </c>
      <c r="Q2758" s="23">
        <f>IF(D2758="","",IF(COUNTIF(pl_chave,D2758)&gt;0,"No plano atual","Fora do plano: histórico preservado"))</f>
        <v/>
      </c>
      <c r="R2758" s="23">
        <f>IF(A2758&amp;B2758&amp;C2758="","",IF(A2758="","ERRO: falta ID do registro",IF(COUNTIF(ex_id,A2758)&gt;1,"ERRO: ID do registro duplicado",IF(NOT(ISNUMBER(H2758)),"ERRO: data realizada ausente ou inválida",IF(AND(ISNUMBER(pcmd_emissao),N(H2758)&gt;N(pcmd_emissao)),"Verificar: realizada após a emissão","OK")))))</f>
        <v/>
      </c>
      <c r="S2758" s="53" t="n"/>
    </row>
    <row r="2759">
      <c r="A2759" s="25" t="n"/>
      <c r="B2759" s="29" t="n"/>
      <c r="C2759" s="25" t="n"/>
      <c r="D2759" s="23">
        <f>IF(OR(B2759="",C2759=""),"",B2759&amp;"|"&amp;C2759)</f>
        <v/>
      </c>
      <c r="E2759" s="29" t="n"/>
      <c r="F2759" s="52" t="n"/>
      <c r="G2759" s="49" t="n"/>
      <c r="H2759" s="49" t="n"/>
      <c r="I2759" s="30">
        <f>IF(OR(D2759="",NOT(ISNUMBER(G2759))),"",D2759&amp;"|"&amp;YEAR(G2759)&amp;"-"&amp;RIGHT("0"&amp;MONTH(G2759),2)&amp;"-"&amp;RIGHT("0"&amp;DAY(G2759),2))</f>
        <v/>
      </c>
      <c r="J2759" s="52" t="n"/>
      <c r="K2759" s="25" t="n"/>
      <c r="L2759" s="29" t="n"/>
      <c r="M2759" s="25" t="n"/>
      <c r="N2759" s="25" t="n"/>
      <c r="O2759" s="23">
        <f>IF(A2759&amp;B2759&amp;C2759="","",IF(I2759="","Sem vínculo",IF(COUNTIF(oc_chave,I2759)&gt;0,"Vinculada","Previsão não encontrada")))</f>
        <v/>
      </c>
      <c r="P2759" s="39">
        <f>IF(ISNUMBER(H2759),YEAR(H2759),"")</f>
        <v/>
      </c>
      <c r="Q2759" s="23">
        <f>IF(D2759="","",IF(COUNTIF(pl_chave,D2759)&gt;0,"No plano atual","Fora do plano: histórico preservado"))</f>
        <v/>
      </c>
      <c r="R2759" s="23">
        <f>IF(A2759&amp;B2759&amp;C2759="","",IF(A2759="","ERRO: falta ID do registro",IF(COUNTIF(ex_id,A2759)&gt;1,"ERRO: ID do registro duplicado",IF(NOT(ISNUMBER(H2759)),"ERRO: data realizada ausente ou inválida",IF(AND(ISNUMBER(pcmd_emissao),N(H2759)&gt;N(pcmd_emissao)),"Verificar: realizada após a emissão","OK")))))</f>
        <v/>
      </c>
      <c r="S2759" s="53" t="n"/>
    </row>
    <row r="2760">
      <c r="A2760" s="25" t="n"/>
      <c r="B2760" s="29" t="n"/>
      <c r="C2760" s="25" t="n"/>
      <c r="D2760" s="23">
        <f>IF(OR(B2760="",C2760=""),"",B2760&amp;"|"&amp;C2760)</f>
        <v/>
      </c>
      <c r="E2760" s="29" t="n"/>
      <c r="F2760" s="52" t="n"/>
      <c r="G2760" s="49" t="n"/>
      <c r="H2760" s="49" t="n"/>
      <c r="I2760" s="30">
        <f>IF(OR(D2760="",NOT(ISNUMBER(G2760))),"",D2760&amp;"|"&amp;YEAR(G2760)&amp;"-"&amp;RIGHT("0"&amp;MONTH(G2760),2)&amp;"-"&amp;RIGHT("0"&amp;DAY(G2760),2))</f>
        <v/>
      </c>
      <c r="J2760" s="52" t="n"/>
      <c r="K2760" s="25" t="n"/>
      <c r="L2760" s="29" t="n"/>
      <c r="M2760" s="25" t="n"/>
      <c r="N2760" s="25" t="n"/>
      <c r="O2760" s="23">
        <f>IF(A2760&amp;B2760&amp;C2760="","",IF(I2760="","Sem vínculo",IF(COUNTIF(oc_chave,I2760)&gt;0,"Vinculada","Previsão não encontrada")))</f>
        <v/>
      </c>
      <c r="P2760" s="39">
        <f>IF(ISNUMBER(H2760),YEAR(H2760),"")</f>
        <v/>
      </c>
      <c r="Q2760" s="23">
        <f>IF(D2760="","",IF(COUNTIF(pl_chave,D2760)&gt;0,"No plano atual","Fora do plano: histórico preservado"))</f>
        <v/>
      </c>
      <c r="R2760" s="23">
        <f>IF(A2760&amp;B2760&amp;C2760="","",IF(A2760="","ERRO: falta ID do registro",IF(COUNTIF(ex_id,A2760)&gt;1,"ERRO: ID do registro duplicado",IF(NOT(ISNUMBER(H2760)),"ERRO: data realizada ausente ou inválida",IF(AND(ISNUMBER(pcmd_emissao),N(H2760)&gt;N(pcmd_emissao)),"Verificar: realizada após a emissão","OK")))))</f>
        <v/>
      </c>
      <c r="S2760" s="53" t="n"/>
    </row>
    <row r="2761">
      <c r="A2761" s="25" t="n"/>
      <c r="B2761" s="29" t="n"/>
      <c r="C2761" s="25" t="n"/>
      <c r="D2761" s="23">
        <f>IF(OR(B2761="",C2761=""),"",B2761&amp;"|"&amp;C2761)</f>
        <v/>
      </c>
      <c r="E2761" s="29" t="n"/>
      <c r="F2761" s="52" t="n"/>
      <c r="G2761" s="49" t="n"/>
      <c r="H2761" s="49" t="n"/>
      <c r="I2761" s="30">
        <f>IF(OR(D2761="",NOT(ISNUMBER(G2761))),"",D2761&amp;"|"&amp;YEAR(G2761)&amp;"-"&amp;RIGHT("0"&amp;MONTH(G2761),2)&amp;"-"&amp;RIGHT("0"&amp;DAY(G2761),2))</f>
        <v/>
      </c>
      <c r="J2761" s="52" t="n"/>
      <c r="K2761" s="25" t="n"/>
      <c r="L2761" s="29" t="n"/>
      <c r="M2761" s="25" t="n"/>
      <c r="N2761" s="25" t="n"/>
      <c r="O2761" s="23">
        <f>IF(A2761&amp;B2761&amp;C2761="","",IF(I2761="","Sem vínculo",IF(COUNTIF(oc_chave,I2761)&gt;0,"Vinculada","Previsão não encontrada")))</f>
        <v/>
      </c>
      <c r="P2761" s="39">
        <f>IF(ISNUMBER(H2761),YEAR(H2761),"")</f>
        <v/>
      </c>
      <c r="Q2761" s="23">
        <f>IF(D2761="","",IF(COUNTIF(pl_chave,D2761)&gt;0,"No plano atual","Fora do plano: histórico preservado"))</f>
        <v/>
      </c>
      <c r="R2761" s="23">
        <f>IF(A2761&amp;B2761&amp;C2761="","",IF(A2761="","ERRO: falta ID do registro",IF(COUNTIF(ex_id,A2761)&gt;1,"ERRO: ID do registro duplicado",IF(NOT(ISNUMBER(H2761)),"ERRO: data realizada ausente ou inválida",IF(AND(ISNUMBER(pcmd_emissao),N(H2761)&gt;N(pcmd_emissao)),"Verificar: realizada após a emissão","OK")))))</f>
        <v/>
      </c>
      <c r="S2761" s="53" t="n"/>
    </row>
    <row r="2762">
      <c r="A2762" s="25" t="n"/>
      <c r="B2762" s="29" t="n"/>
      <c r="C2762" s="25" t="n"/>
      <c r="D2762" s="23">
        <f>IF(OR(B2762="",C2762=""),"",B2762&amp;"|"&amp;C2762)</f>
        <v/>
      </c>
      <c r="E2762" s="29" t="n"/>
      <c r="F2762" s="52" t="n"/>
      <c r="G2762" s="49" t="n"/>
      <c r="H2762" s="49" t="n"/>
      <c r="I2762" s="30">
        <f>IF(OR(D2762="",NOT(ISNUMBER(G2762))),"",D2762&amp;"|"&amp;YEAR(G2762)&amp;"-"&amp;RIGHT("0"&amp;MONTH(G2762),2)&amp;"-"&amp;RIGHT("0"&amp;DAY(G2762),2))</f>
        <v/>
      </c>
      <c r="J2762" s="52" t="n"/>
      <c r="K2762" s="25" t="n"/>
      <c r="L2762" s="29" t="n"/>
      <c r="M2762" s="25" t="n"/>
      <c r="N2762" s="25" t="n"/>
      <c r="O2762" s="23">
        <f>IF(A2762&amp;B2762&amp;C2762="","",IF(I2762="","Sem vínculo",IF(COUNTIF(oc_chave,I2762)&gt;0,"Vinculada","Previsão não encontrada")))</f>
        <v/>
      </c>
      <c r="P2762" s="39">
        <f>IF(ISNUMBER(H2762),YEAR(H2762),"")</f>
        <v/>
      </c>
      <c r="Q2762" s="23">
        <f>IF(D2762="","",IF(COUNTIF(pl_chave,D2762)&gt;0,"No plano atual","Fora do plano: histórico preservado"))</f>
        <v/>
      </c>
      <c r="R2762" s="23">
        <f>IF(A2762&amp;B2762&amp;C2762="","",IF(A2762="","ERRO: falta ID do registro",IF(COUNTIF(ex_id,A2762)&gt;1,"ERRO: ID do registro duplicado",IF(NOT(ISNUMBER(H2762)),"ERRO: data realizada ausente ou inválida",IF(AND(ISNUMBER(pcmd_emissao),N(H2762)&gt;N(pcmd_emissao)),"Verificar: realizada após a emissão","OK")))))</f>
        <v/>
      </c>
      <c r="S2762" s="53" t="n"/>
    </row>
    <row r="2763">
      <c r="A2763" s="25" t="n"/>
      <c r="B2763" s="29" t="n"/>
      <c r="C2763" s="25" t="n"/>
      <c r="D2763" s="23">
        <f>IF(OR(B2763="",C2763=""),"",B2763&amp;"|"&amp;C2763)</f>
        <v/>
      </c>
      <c r="E2763" s="29" t="n"/>
      <c r="F2763" s="52" t="n"/>
      <c r="G2763" s="49" t="n"/>
      <c r="H2763" s="49" t="n"/>
      <c r="I2763" s="30">
        <f>IF(OR(D2763="",NOT(ISNUMBER(G2763))),"",D2763&amp;"|"&amp;YEAR(G2763)&amp;"-"&amp;RIGHT("0"&amp;MONTH(G2763),2)&amp;"-"&amp;RIGHT("0"&amp;DAY(G2763),2))</f>
        <v/>
      </c>
      <c r="J2763" s="52" t="n"/>
      <c r="K2763" s="25" t="n"/>
      <c r="L2763" s="29" t="n"/>
      <c r="M2763" s="25" t="n"/>
      <c r="N2763" s="25" t="n"/>
      <c r="O2763" s="23">
        <f>IF(A2763&amp;B2763&amp;C2763="","",IF(I2763="","Sem vínculo",IF(COUNTIF(oc_chave,I2763)&gt;0,"Vinculada","Previsão não encontrada")))</f>
        <v/>
      </c>
      <c r="P2763" s="39">
        <f>IF(ISNUMBER(H2763),YEAR(H2763),"")</f>
        <v/>
      </c>
      <c r="Q2763" s="23">
        <f>IF(D2763="","",IF(COUNTIF(pl_chave,D2763)&gt;0,"No plano atual","Fora do plano: histórico preservado"))</f>
        <v/>
      </c>
      <c r="R2763" s="23">
        <f>IF(A2763&amp;B2763&amp;C2763="","",IF(A2763="","ERRO: falta ID do registro",IF(COUNTIF(ex_id,A2763)&gt;1,"ERRO: ID do registro duplicado",IF(NOT(ISNUMBER(H2763)),"ERRO: data realizada ausente ou inválida",IF(AND(ISNUMBER(pcmd_emissao),N(H2763)&gt;N(pcmd_emissao)),"Verificar: realizada após a emissão","OK")))))</f>
        <v/>
      </c>
      <c r="S2763" s="53" t="n"/>
    </row>
    <row r="2764">
      <c r="A2764" s="25" t="n"/>
      <c r="B2764" s="29" t="n"/>
      <c r="C2764" s="25" t="n"/>
      <c r="D2764" s="23">
        <f>IF(OR(B2764="",C2764=""),"",B2764&amp;"|"&amp;C2764)</f>
        <v/>
      </c>
      <c r="E2764" s="29" t="n"/>
      <c r="F2764" s="52" t="n"/>
      <c r="G2764" s="49" t="n"/>
      <c r="H2764" s="49" t="n"/>
      <c r="I2764" s="30">
        <f>IF(OR(D2764="",NOT(ISNUMBER(G2764))),"",D2764&amp;"|"&amp;YEAR(G2764)&amp;"-"&amp;RIGHT("0"&amp;MONTH(G2764),2)&amp;"-"&amp;RIGHT("0"&amp;DAY(G2764),2))</f>
        <v/>
      </c>
      <c r="J2764" s="52" t="n"/>
      <c r="K2764" s="25" t="n"/>
      <c r="L2764" s="29" t="n"/>
      <c r="M2764" s="25" t="n"/>
      <c r="N2764" s="25" t="n"/>
      <c r="O2764" s="23">
        <f>IF(A2764&amp;B2764&amp;C2764="","",IF(I2764="","Sem vínculo",IF(COUNTIF(oc_chave,I2764)&gt;0,"Vinculada","Previsão não encontrada")))</f>
        <v/>
      </c>
      <c r="P2764" s="39">
        <f>IF(ISNUMBER(H2764),YEAR(H2764),"")</f>
        <v/>
      </c>
      <c r="Q2764" s="23">
        <f>IF(D2764="","",IF(COUNTIF(pl_chave,D2764)&gt;0,"No plano atual","Fora do plano: histórico preservado"))</f>
        <v/>
      </c>
      <c r="R2764" s="23">
        <f>IF(A2764&amp;B2764&amp;C2764="","",IF(A2764="","ERRO: falta ID do registro",IF(COUNTIF(ex_id,A2764)&gt;1,"ERRO: ID do registro duplicado",IF(NOT(ISNUMBER(H2764)),"ERRO: data realizada ausente ou inválida",IF(AND(ISNUMBER(pcmd_emissao),N(H2764)&gt;N(pcmd_emissao)),"Verificar: realizada após a emissão","OK")))))</f>
        <v/>
      </c>
      <c r="S2764" s="53" t="n"/>
    </row>
    <row r="2765">
      <c r="A2765" s="25" t="n"/>
      <c r="B2765" s="29" t="n"/>
      <c r="C2765" s="25" t="n"/>
      <c r="D2765" s="23">
        <f>IF(OR(B2765="",C2765=""),"",B2765&amp;"|"&amp;C2765)</f>
        <v/>
      </c>
      <c r="E2765" s="29" t="n"/>
      <c r="F2765" s="52" t="n"/>
      <c r="G2765" s="49" t="n"/>
      <c r="H2765" s="49" t="n"/>
      <c r="I2765" s="30">
        <f>IF(OR(D2765="",NOT(ISNUMBER(G2765))),"",D2765&amp;"|"&amp;YEAR(G2765)&amp;"-"&amp;RIGHT("0"&amp;MONTH(G2765),2)&amp;"-"&amp;RIGHT("0"&amp;DAY(G2765),2))</f>
        <v/>
      </c>
      <c r="J2765" s="52" t="n"/>
      <c r="K2765" s="25" t="n"/>
      <c r="L2765" s="29" t="n"/>
      <c r="M2765" s="25" t="n"/>
      <c r="N2765" s="25" t="n"/>
      <c r="O2765" s="23">
        <f>IF(A2765&amp;B2765&amp;C2765="","",IF(I2765="","Sem vínculo",IF(COUNTIF(oc_chave,I2765)&gt;0,"Vinculada","Previsão não encontrada")))</f>
        <v/>
      </c>
      <c r="P2765" s="39">
        <f>IF(ISNUMBER(H2765),YEAR(H2765),"")</f>
        <v/>
      </c>
      <c r="Q2765" s="23">
        <f>IF(D2765="","",IF(COUNTIF(pl_chave,D2765)&gt;0,"No plano atual","Fora do plano: histórico preservado"))</f>
        <v/>
      </c>
      <c r="R2765" s="23">
        <f>IF(A2765&amp;B2765&amp;C2765="","",IF(A2765="","ERRO: falta ID do registro",IF(COUNTIF(ex_id,A2765)&gt;1,"ERRO: ID do registro duplicado",IF(NOT(ISNUMBER(H2765)),"ERRO: data realizada ausente ou inválida",IF(AND(ISNUMBER(pcmd_emissao),N(H2765)&gt;N(pcmd_emissao)),"Verificar: realizada após a emissão","OK")))))</f>
        <v/>
      </c>
      <c r="S2765" s="53" t="n"/>
    </row>
    <row r="2766">
      <c r="A2766" s="25" t="n"/>
      <c r="B2766" s="29" t="n"/>
      <c r="C2766" s="25" t="n"/>
      <c r="D2766" s="23">
        <f>IF(OR(B2766="",C2766=""),"",B2766&amp;"|"&amp;C2766)</f>
        <v/>
      </c>
      <c r="E2766" s="29" t="n"/>
      <c r="F2766" s="52" t="n"/>
      <c r="G2766" s="49" t="n"/>
      <c r="H2766" s="49" t="n"/>
      <c r="I2766" s="30">
        <f>IF(OR(D2766="",NOT(ISNUMBER(G2766))),"",D2766&amp;"|"&amp;YEAR(G2766)&amp;"-"&amp;RIGHT("0"&amp;MONTH(G2766),2)&amp;"-"&amp;RIGHT("0"&amp;DAY(G2766),2))</f>
        <v/>
      </c>
      <c r="J2766" s="52" t="n"/>
      <c r="K2766" s="25" t="n"/>
      <c r="L2766" s="29" t="n"/>
      <c r="M2766" s="25" t="n"/>
      <c r="N2766" s="25" t="n"/>
      <c r="O2766" s="23">
        <f>IF(A2766&amp;B2766&amp;C2766="","",IF(I2766="","Sem vínculo",IF(COUNTIF(oc_chave,I2766)&gt;0,"Vinculada","Previsão não encontrada")))</f>
        <v/>
      </c>
      <c r="P2766" s="39">
        <f>IF(ISNUMBER(H2766),YEAR(H2766),"")</f>
        <v/>
      </c>
      <c r="Q2766" s="23">
        <f>IF(D2766="","",IF(COUNTIF(pl_chave,D2766)&gt;0,"No plano atual","Fora do plano: histórico preservado"))</f>
        <v/>
      </c>
      <c r="R2766" s="23">
        <f>IF(A2766&amp;B2766&amp;C2766="","",IF(A2766="","ERRO: falta ID do registro",IF(COUNTIF(ex_id,A2766)&gt;1,"ERRO: ID do registro duplicado",IF(NOT(ISNUMBER(H2766)),"ERRO: data realizada ausente ou inválida",IF(AND(ISNUMBER(pcmd_emissao),N(H2766)&gt;N(pcmd_emissao)),"Verificar: realizada após a emissão","OK")))))</f>
        <v/>
      </c>
      <c r="S2766" s="53" t="n"/>
    </row>
    <row r="2767">
      <c r="A2767" s="25" t="n"/>
      <c r="B2767" s="29" t="n"/>
      <c r="C2767" s="25" t="n"/>
      <c r="D2767" s="23">
        <f>IF(OR(B2767="",C2767=""),"",B2767&amp;"|"&amp;C2767)</f>
        <v/>
      </c>
      <c r="E2767" s="29" t="n"/>
      <c r="F2767" s="52" t="n"/>
      <c r="G2767" s="49" t="n"/>
      <c r="H2767" s="49" t="n"/>
      <c r="I2767" s="30">
        <f>IF(OR(D2767="",NOT(ISNUMBER(G2767))),"",D2767&amp;"|"&amp;YEAR(G2767)&amp;"-"&amp;RIGHT("0"&amp;MONTH(G2767),2)&amp;"-"&amp;RIGHT("0"&amp;DAY(G2767),2))</f>
        <v/>
      </c>
      <c r="J2767" s="52" t="n"/>
      <c r="K2767" s="25" t="n"/>
      <c r="L2767" s="29" t="n"/>
      <c r="M2767" s="25" t="n"/>
      <c r="N2767" s="25" t="n"/>
      <c r="O2767" s="23">
        <f>IF(A2767&amp;B2767&amp;C2767="","",IF(I2767="","Sem vínculo",IF(COUNTIF(oc_chave,I2767)&gt;0,"Vinculada","Previsão não encontrada")))</f>
        <v/>
      </c>
      <c r="P2767" s="39">
        <f>IF(ISNUMBER(H2767),YEAR(H2767),"")</f>
        <v/>
      </c>
      <c r="Q2767" s="23">
        <f>IF(D2767="","",IF(COUNTIF(pl_chave,D2767)&gt;0,"No plano atual","Fora do plano: histórico preservado"))</f>
        <v/>
      </c>
      <c r="R2767" s="23">
        <f>IF(A2767&amp;B2767&amp;C2767="","",IF(A2767="","ERRO: falta ID do registro",IF(COUNTIF(ex_id,A2767)&gt;1,"ERRO: ID do registro duplicado",IF(NOT(ISNUMBER(H2767)),"ERRO: data realizada ausente ou inválida",IF(AND(ISNUMBER(pcmd_emissao),N(H2767)&gt;N(pcmd_emissao)),"Verificar: realizada após a emissão","OK")))))</f>
        <v/>
      </c>
      <c r="S2767" s="53" t="n"/>
    </row>
    <row r="2768">
      <c r="A2768" s="25" t="n"/>
      <c r="B2768" s="29" t="n"/>
      <c r="C2768" s="25" t="n"/>
      <c r="D2768" s="23">
        <f>IF(OR(B2768="",C2768=""),"",B2768&amp;"|"&amp;C2768)</f>
        <v/>
      </c>
      <c r="E2768" s="29" t="n"/>
      <c r="F2768" s="52" t="n"/>
      <c r="G2768" s="49" t="n"/>
      <c r="H2768" s="49" t="n"/>
      <c r="I2768" s="30">
        <f>IF(OR(D2768="",NOT(ISNUMBER(G2768))),"",D2768&amp;"|"&amp;YEAR(G2768)&amp;"-"&amp;RIGHT("0"&amp;MONTH(G2768),2)&amp;"-"&amp;RIGHT("0"&amp;DAY(G2768),2))</f>
        <v/>
      </c>
      <c r="J2768" s="52" t="n"/>
      <c r="K2768" s="25" t="n"/>
      <c r="L2768" s="29" t="n"/>
      <c r="M2768" s="25" t="n"/>
      <c r="N2768" s="25" t="n"/>
      <c r="O2768" s="23">
        <f>IF(A2768&amp;B2768&amp;C2768="","",IF(I2768="","Sem vínculo",IF(COUNTIF(oc_chave,I2768)&gt;0,"Vinculada","Previsão não encontrada")))</f>
        <v/>
      </c>
      <c r="P2768" s="39">
        <f>IF(ISNUMBER(H2768),YEAR(H2768),"")</f>
        <v/>
      </c>
      <c r="Q2768" s="23">
        <f>IF(D2768="","",IF(COUNTIF(pl_chave,D2768)&gt;0,"No plano atual","Fora do plano: histórico preservado"))</f>
        <v/>
      </c>
      <c r="R2768" s="23">
        <f>IF(A2768&amp;B2768&amp;C2768="","",IF(A2768="","ERRO: falta ID do registro",IF(COUNTIF(ex_id,A2768)&gt;1,"ERRO: ID do registro duplicado",IF(NOT(ISNUMBER(H2768)),"ERRO: data realizada ausente ou inválida",IF(AND(ISNUMBER(pcmd_emissao),N(H2768)&gt;N(pcmd_emissao)),"Verificar: realizada após a emissão","OK")))))</f>
        <v/>
      </c>
      <c r="S2768" s="53" t="n"/>
    </row>
    <row r="2769">
      <c r="A2769" s="25" t="n"/>
      <c r="B2769" s="29" t="n"/>
      <c r="C2769" s="25" t="n"/>
      <c r="D2769" s="23">
        <f>IF(OR(B2769="",C2769=""),"",B2769&amp;"|"&amp;C2769)</f>
        <v/>
      </c>
      <c r="E2769" s="29" t="n"/>
      <c r="F2769" s="52" t="n"/>
      <c r="G2769" s="49" t="n"/>
      <c r="H2769" s="49" t="n"/>
      <c r="I2769" s="30">
        <f>IF(OR(D2769="",NOT(ISNUMBER(G2769))),"",D2769&amp;"|"&amp;YEAR(G2769)&amp;"-"&amp;RIGHT("0"&amp;MONTH(G2769),2)&amp;"-"&amp;RIGHT("0"&amp;DAY(G2769),2))</f>
        <v/>
      </c>
      <c r="J2769" s="52" t="n"/>
      <c r="K2769" s="25" t="n"/>
      <c r="L2769" s="29" t="n"/>
      <c r="M2769" s="25" t="n"/>
      <c r="N2769" s="25" t="n"/>
      <c r="O2769" s="23">
        <f>IF(A2769&amp;B2769&amp;C2769="","",IF(I2769="","Sem vínculo",IF(COUNTIF(oc_chave,I2769)&gt;0,"Vinculada","Previsão não encontrada")))</f>
        <v/>
      </c>
      <c r="P2769" s="39">
        <f>IF(ISNUMBER(H2769),YEAR(H2769),"")</f>
        <v/>
      </c>
      <c r="Q2769" s="23">
        <f>IF(D2769="","",IF(COUNTIF(pl_chave,D2769)&gt;0,"No plano atual","Fora do plano: histórico preservado"))</f>
        <v/>
      </c>
      <c r="R2769" s="23">
        <f>IF(A2769&amp;B2769&amp;C2769="","",IF(A2769="","ERRO: falta ID do registro",IF(COUNTIF(ex_id,A2769)&gt;1,"ERRO: ID do registro duplicado",IF(NOT(ISNUMBER(H2769)),"ERRO: data realizada ausente ou inválida",IF(AND(ISNUMBER(pcmd_emissao),N(H2769)&gt;N(pcmd_emissao)),"Verificar: realizada após a emissão","OK")))))</f>
        <v/>
      </c>
      <c r="S2769" s="53" t="n"/>
    </row>
    <row r="2770">
      <c r="A2770" s="25" t="n"/>
      <c r="B2770" s="29" t="n"/>
      <c r="C2770" s="25" t="n"/>
      <c r="D2770" s="23">
        <f>IF(OR(B2770="",C2770=""),"",B2770&amp;"|"&amp;C2770)</f>
        <v/>
      </c>
      <c r="E2770" s="29" t="n"/>
      <c r="F2770" s="52" t="n"/>
      <c r="G2770" s="49" t="n"/>
      <c r="H2770" s="49" t="n"/>
      <c r="I2770" s="30">
        <f>IF(OR(D2770="",NOT(ISNUMBER(G2770))),"",D2770&amp;"|"&amp;YEAR(G2770)&amp;"-"&amp;RIGHT("0"&amp;MONTH(G2770),2)&amp;"-"&amp;RIGHT("0"&amp;DAY(G2770),2))</f>
        <v/>
      </c>
      <c r="J2770" s="52" t="n"/>
      <c r="K2770" s="25" t="n"/>
      <c r="L2770" s="29" t="n"/>
      <c r="M2770" s="25" t="n"/>
      <c r="N2770" s="25" t="n"/>
      <c r="O2770" s="23">
        <f>IF(A2770&amp;B2770&amp;C2770="","",IF(I2770="","Sem vínculo",IF(COUNTIF(oc_chave,I2770)&gt;0,"Vinculada","Previsão não encontrada")))</f>
        <v/>
      </c>
      <c r="P2770" s="39">
        <f>IF(ISNUMBER(H2770),YEAR(H2770),"")</f>
        <v/>
      </c>
      <c r="Q2770" s="23">
        <f>IF(D2770="","",IF(COUNTIF(pl_chave,D2770)&gt;0,"No plano atual","Fora do plano: histórico preservado"))</f>
        <v/>
      </c>
      <c r="R2770" s="23">
        <f>IF(A2770&amp;B2770&amp;C2770="","",IF(A2770="","ERRO: falta ID do registro",IF(COUNTIF(ex_id,A2770)&gt;1,"ERRO: ID do registro duplicado",IF(NOT(ISNUMBER(H2770)),"ERRO: data realizada ausente ou inválida",IF(AND(ISNUMBER(pcmd_emissao),N(H2770)&gt;N(pcmd_emissao)),"Verificar: realizada após a emissão","OK")))))</f>
        <v/>
      </c>
      <c r="S2770" s="53" t="n"/>
    </row>
    <row r="2771">
      <c r="A2771" s="25" t="n"/>
      <c r="B2771" s="29" t="n"/>
      <c r="C2771" s="25" t="n"/>
      <c r="D2771" s="23">
        <f>IF(OR(B2771="",C2771=""),"",B2771&amp;"|"&amp;C2771)</f>
        <v/>
      </c>
      <c r="E2771" s="29" t="n"/>
      <c r="F2771" s="52" t="n"/>
      <c r="G2771" s="49" t="n"/>
      <c r="H2771" s="49" t="n"/>
      <c r="I2771" s="30">
        <f>IF(OR(D2771="",NOT(ISNUMBER(G2771))),"",D2771&amp;"|"&amp;YEAR(G2771)&amp;"-"&amp;RIGHT("0"&amp;MONTH(G2771),2)&amp;"-"&amp;RIGHT("0"&amp;DAY(G2771),2))</f>
        <v/>
      </c>
      <c r="J2771" s="52" t="n"/>
      <c r="K2771" s="25" t="n"/>
      <c r="L2771" s="29" t="n"/>
      <c r="M2771" s="25" t="n"/>
      <c r="N2771" s="25" t="n"/>
      <c r="O2771" s="23">
        <f>IF(A2771&amp;B2771&amp;C2771="","",IF(I2771="","Sem vínculo",IF(COUNTIF(oc_chave,I2771)&gt;0,"Vinculada","Previsão não encontrada")))</f>
        <v/>
      </c>
      <c r="P2771" s="39">
        <f>IF(ISNUMBER(H2771),YEAR(H2771),"")</f>
        <v/>
      </c>
      <c r="Q2771" s="23">
        <f>IF(D2771="","",IF(COUNTIF(pl_chave,D2771)&gt;0,"No plano atual","Fora do plano: histórico preservado"))</f>
        <v/>
      </c>
      <c r="R2771" s="23">
        <f>IF(A2771&amp;B2771&amp;C2771="","",IF(A2771="","ERRO: falta ID do registro",IF(COUNTIF(ex_id,A2771)&gt;1,"ERRO: ID do registro duplicado",IF(NOT(ISNUMBER(H2771)),"ERRO: data realizada ausente ou inválida",IF(AND(ISNUMBER(pcmd_emissao),N(H2771)&gt;N(pcmd_emissao)),"Verificar: realizada após a emissão","OK")))))</f>
        <v/>
      </c>
      <c r="S2771" s="53" t="n"/>
    </row>
    <row r="2772">
      <c r="A2772" s="25" t="n"/>
      <c r="B2772" s="29" t="n"/>
      <c r="C2772" s="25" t="n"/>
      <c r="D2772" s="23">
        <f>IF(OR(B2772="",C2772=""),"",B2772&amp;"|"&amp;C2772)</f>
        <v/>
      </c>
      <c r="E2772" s="29" t="n"/>
      <c r="F2772" s="52" t="n"/>
      <c r="G2772" s="49" t="n"/>
      <c r="H2772" s="49" t="n"/>
      <c r="I2772" s="30">
        <f>IF(OR(D2772="",NOT(ISNUMBER(G2772))),"",D2772&amp;"|"&amp;YEAR(G2772)&amp;"-"&amp;RIGHT("0"&amp;MONTH(G2772),2)&amp;"-"&amp;RIGHT("0"&amp;DAY(G2772),2))</f>
        <v/>
      </c>
      <c r="J2772" s="52" t="n"/>
      <c r="K2772" s="25" t="n"/>
      <c r="L2772" s="29" t="n"/>
      <c r="M2772" s="25" t="n"/>
      <c r="N2772" s="25" t="n"/>
      <c r="O2772" s="23">
        <f>IF(A2772&amp;B2772&amp;C2772="","",IF(I2772="","Sem vínculo",IF(COUNTIF(oc_chave,I2772)&gt;0,"Vinculada","Previsão não encontrada")))</f>
        <v/>
      </c>
      <c r="P2772" s="39">
        <f>IF(ISNUMBER(H2772),YEAR(H2772),"")</f>
        <v/>
      </c>
      <c r="Q2772" s="23">
        <f>IF(D2772="","",IF(COUNTIF(pl_chave,D2772)&gt;0,"No plano atual","Fora do plano: histórico preservado"))</f>
        <v/>
      </c>
      <c r="R2772" s="23">
        <f>IF(A2772&amp;B2772&amp;C2772="","",IF(A2772="","ERRO: falta ID do registro",IF(COUNTIF(ex_id,A2772)&gt;1,"ERRO: ID do registro duplicado",IF(NOT(ISNUMBER(H2772)),"ERRO: data realizada ausente ou inválida",IF(AND(ISNUMBER(pcmd_emissao),N(H2772)&gt;N(pcmd_emissao)),"Verificar: realizada após a emissão","OK")))))</f>
        <v/>
      </c>
      <c r="S2772" s="53" t="n"/>
    </row>
    <row r="2773">
      <c r="A2773" s="25" t="n"/>
      <c r="B2773" s="29" t="n"/>
      <c r="C2773" s="25" t="n"/>
      <c r="D2773" s="23">
        <f>IF(OR(B2773="",C2773=""),"",B2773&amp;"|"&amp;C2773)</f>
        <v/>
      </c>
      <c r="E2773" s="29" t="n"/>
      <c r="F2773" s="52" t="n"/>
      <c r="G2773" s="49" t="n"/>
      <c r="H2773" s="49" t="n"/>
      <c r="I2773" s="30">
        <f>IF(OR(D2773="",NOT(ISNUMBER(G2773))),"",D2773&amp;"|"&amp;YEAR(G2773)&amp;"-"&amp;RIGHT("0"&amp;MONTH(G2773),2)&amp;"-"&amp;RIGHT("0"&amp;DAY(G2773),2))</f>
        <v/>
      </c>
      <c r="J2773" s="52" t="n"/>
      <c r="K2773" s="25" t="n"/>
      <c r="L2773" s="29" t="n"/>
      <c r="M2773" s="25" t="n"/>
      <c r="N2773" s="25" t="n"/>
      <c r="O2773" s="23">
        <f>IF(A2773&amp;B2773&amp;C2773="","",IF(I2773="","Sem vínculo",IF(COUNTIF(oc_chave,I2773)&gt;0,"Vinculada","Previsão não encontrada")))</f>
        <v/>
      </c>
      <c r="P2773" s="39">
        <f>IF(ISNUMBER(H2773),YEAR(H2773),"")</f>
        <v/>
      </c>
      <c r="Q2773" s="23">
        <f>IF(D2773="","",IF(COUNTIF(pl_chave,D2773)&gt;0,"No plano atual","Fora do plano: histórico preservado"))</f>
        <v/>
      </c>
      <c r="R2773" s="23">
        <f>IF(A2773&amp;B2773&amp;C2773="","",IF(A2773="","ERRO: falta ID do registro",IF(COUNTIF(ex_id,A2773)&gt;1,"ERRO: ID do registro duplicado",IF(NOT(ISNUMBER(H2773)),"ERRO: data realizada ausente ou inválida",IF(AND(ISNUMBER(pcmd_emissao),N(H2773)&gt;N(pcmd_emissao)),"Verificar: realizada após a emissão","OK")))))</f>
        <v/>
      </c>
      <c r="S2773" s="53" t="n"/>
    </row>
    <row r="2774">
      <c r="A2774" s="25" t="n"/>
      <c r="B2774" s="29" t="n"/>
      <c r="C2774" s="25" t="n"/>
      <c r="D2774" s="23">
        <f>IF(OR(B2774="",C2774=""),"",B2774&amp;"|"&amp;C2774)</f>
        <v/>
      </c>
      <c r="E2774" s="29" t="n"/>
      <c r="F2774" s="52" t="n"/>
      <c r="G2774" s="49" t="n"/>
      <c r="H2774" s="49" t="n"/>
      <c r="I2774" s="30">
        <f>IF(OR(D2774="",NOT(ISNUMBER(G2774))),"",D2774&amp;"|"&amp;YEAR(G2774)&amp;"-"&amp;RIGHT("0"&amp;MONTH(G2774),2)&amp;"-"&amp;RIGHT("0"&amp;DAY(G2774),2))</f>
        <v/>
      </c>
      <c r="J2774" s="52" t="n"/>
      <c r="K2774" s="25" t="n"/>
      <c r="L2774" s="29" t="n"/>
      <c r="M2774" s="25" t="n"/>
      <c r="N2774" s="25" t="n"/>
      <c r="O2774" s="23">
        <f>IF(A2774&amp;B2774&amp;C2774="","",IF(I2774="","Sem vínculo",IF(COUNTIF(oc_chave,I2774)&gt;0,"Vinculada","Previsão não encontrada")))</f>
        <v/>
      </c>
      <c r="P2774" s="39">
        <f>IF(ISNUMBER(H2774),YEAR(H2774),"")</f>
        <v/>
      </c>
      <c r="Q2774" s="23">
        <f>IF(D2774="","",IF(COUNTIF(pl_chave,D2774)&gt;0,"No plano atual","Fora do plano: histórico preservado"))</f>
        <v/>
      </c>
      <c r="R2774" s="23">
        <f>IF(A2774&amp;B2774&amp;C2774="","",IF(A2774="","ERRO: falta ID do registro",IF(COUNTIF(ex_id,A2774)&gt;1,"ERRO: ID do registro duplicado",IF(NOT(ISNUMBER(H2774)),"ERRO: data realizada ausente ou inválida",IF(AND(ISNUMBER(pcmd_emissao),N(H2774)&gt;N(pcmd_emissao)),"Verificar: realizada após a emissão","OK")))))</f>
        <v/>
      </c>
      <c r="S2774" s="53" t="n"/>
    </row>
    <row r="2775">
      <c r="A2775" s="25" t="n"/>
      <c r="B2775" s="29" t="n"/>
      <c r="C2775" s="25" t="n"/>
      <c r="D2775" s="23">
        <f>IF(OR(B2775="",C2775=""),"",B2775&amp;"|"&amp;C2775)</f>
        <v/>
      </c>
      <c r="E2775" s="29" t="n"/>
      <c r="F2775" s="52" t="n"/>
      <c r="G2775" s="49" t="n"/>
      <c r="H2775" s="49" t="n"/>
      <c r="I2775" s="30">
        <f>IF(OR(D2775="",NOT(ISNUMBER(G2775))),"",D2775&amp;"|"&amp;YEAR(G2775)&amp;"-"&amp;RIGHT("0"&amp;MONTH(G2775),2)&amp;"-"&amp;RIGHT("0"&amp;DAY(G2775),2))</f>
        <v/>
      </c>
      <c r="J2775" s="52" t="n"/>
      <c r="K2775" s="25" t="n"/>
      <c r="L2775" s="29" t="n"/>
      <c r="M2775" s="25" t="n"/>
      <c r="N2775" s="25" t="n"/>
      <c r="O2775" s="23">
        <f>IF(A2775&amp;B2775&amp;C2775="","",IF(I2775="","Sem vínculo",IF(COUNTIF(oc_chave,I2775)&gt;0,"Vinculada","Previsão não encontrada")))</f>
        <v/>
      </c>
      <c r="P2775" s="39">
        <f>IF(ISNUMBER(H2775),YEAR(H2775),"")</f>
        <v/>
      </c>
      <c r="Q2775" s="23">
        <f>IF(D2775="","",IF(COUNTIF(pl_chave,D2775)&gt;0,"No plano atual","Fora do plano: histórico preservado"))</f>
        <v/>
      </c>
      <c r="R2775" s="23">
        <f>IF(A2775&amp;B2775&amp;C2775="","",IF(A2775="","ERRO: falta ID do registro",IF(COUNTIF(ex_id,A2775)&gt;1,"ERRO: ID do registro duplicado",IF(NOT(ISNUMBER(H2775)),"ERRO: data realizada ausente ou inválida",IF(AND(ISNUMBER(pcmd_emissao),N(H2775)&gt;N(pcmd_emissao)),"Verificar: realizada após a emissão","OK")))))</f>
        <v/>
      </c>
      <c r="S2775" s="53" t="n"/>
    </row>
    <row r="2776">
      <c r="A2776" s="25" t="n"/>
      <c r="B2776" s="29" t="n"/>
      <c r="C2776" s="25" t="n"/>
      <c r="D2776" s="23">
        <f>IF(OR(B2776="",C2776=""),"",B2776&amp;"|"&amp;C2776)</f>
        <v/>
      </c>
      <c r="E2776" s="29" t="n"/>
      <c r="F2776" s="52" t="n"/>
      <c r="G2776" s="49" t="n"/>
      <c r="H2776" s="49" t="n"/>
      <c r="I2776" s="30">
        <f>IF(OR(D2776="",NOT(ISNUMBER(G2776))),"",D2776&amp;"|"&amp;YEAR(G2776)&amp;"-"&amp;RIGHT("0"&amp;MONTH(G2776),2)&amp;"-"&amp;RIGHT("0"&amp;DAY(G2776),2))</f>
        <v/>
      </c>
      <c r="J2776" s="52" t="n"/>
      <c r="K2776" s="25" t="n"/>
      <c r="L2776" s="29" t="n"/>
      <c r="M2776" s="25" t="n"/>
      <c r="N2776" s="25" t="n"/>
      <c r="O2776" s="23">
        <f>IF(A2776&amp;B2776&amp;C2776="","",IF(I2776="","Sem vínculo",IF(COUNTIF(oc_chave,I2776)&gt;0,"Vinculada","Previsão não encontrada")))</f>
        <v/>
      </c>
      <c r="P2776" s="39">
        <f>IF(ISNUMBER(H2776),YEAR(H2776),"")</f>
        <v/>
      </c>
      <c r="Q2776" s="23">
        <f>IF(D2776="","",IF(COUNTIF(pl_chave,D2776)&gt;0,"No plano atual","Fora do plano: histórico preservado"))</f>
        <v/>
      </c>
      <c r="R2776" s="23">
        <f>IF(A2776&amp;B2776&amp;C2776="","",IF(A2776="","ERRO: falta ID do registro",IF(COUNTIF(ex_id,A2776)&gt;1,"ERRO: ID do registro duplicado",IF(NOT(ISNUMBER(H2776)),"ERRO: data realizada ausente ou inválida",IF(AND(ISNUMBER(pcmd_emissao),N(H2776)&gt;N(pcmd_emissao)),"Verificar: realizada após a emissão","OK")))))</f>
        <v/>
      </c>
      <c r="S2776" s="53" t="n"/>
    </row>
    <row r="2777">
      <c r="A2777" s="25" t="n"/>
      <c r="B2777" s="29" t="n"/>
      <c r="C2777" s="25" t="n"/>
      <c r="D2777" s="23">
        <f>IF(OR(B2777="",C2777=""),"",B2777&amp;"|"&amp;C2777)</f>
        <v/>
      </c>
      <c r="E2777" s="29" t="n"/>
      <c r="F2777" s="52" t="n"/>
      <c r="G2777" s="49" t="n"/>
      <c r="H2777" s="49" t="n"/>
      <c r="I2777" s="30">
        <f>IF(OR(D2777="",NOT(ISNUMBER(G2777))),"",D2777&amp;"|"&amp;YEAR(G2777)&amp;"-"&amp;RIGHT("0"&amp;MONTH(G2777),2)&amp;"-"&amp;RIGHT("0"&amp;DAY(G2777),2))</f>
        <v/>
      </c>
      <c r="J2777" s="52" t="n"/>
      <c r="K2777" s="25" t="n"/>
      <c r="L2777" s="29" t="n"/>
      <c r="M2777" s="25" t="n"/>
      <c r="N2777" s="25" t="n"/>
      <c r="O2777" s="23">
        <f>IF(A2777&amp;B2777&amp;C2777="","",IF(I2777="","Sem vínculo",IF(COUNTIF(oc_chave,I2777)&gt;0,"Vinculada","Previsão não encontrada")))</f>
        <v/>
      </c>
      <c r="P2777" s="39">
        <f>IF(ISNUMBER(H2777),YEAR(H2777),"")</f>
        <v/>
      </c>
      <c r="Q2777" s="23">
        <f>IF(D2777="","",IF(COUNTIF(pl_chave,D2777)&gt;0,"No plano atual","Fora do plano: histórico preservado"))</f>
        <v/>
      </c>
      <c r="R2777" s="23">
        <f>IF(A2777&amp;B2777&amp;C2777="","",IF(A2777="","ERRO: falta ID do registro",IF(COUNTIF(ex_id,A2777)&gt;1,"ERRO: ID do registro duplicado",IF(NOT(ISNUMBER(H2777)),"ERRO: data realizada ausente ou inválida",IF(AND(ISNUMBER(pcmd_emissao),N(H2777)&gt;N(pcmd_emissao)),"Verificar: realizada após a emissão","OK")))))</f>
        <v/>
      </c>
      <c r="S2777" s="53" t="n"/>
    </row>
    <row r="2778">
      <c r="A2778" s="25" t="n"/>
      <c r="B2778" s="29" t="n"/>
      <c r="C2778" s="25" t="n"/>
      <c r="D2778" s="23">
        <f>IF(OR(B2778="",C2778=""),"",B2778&amp;"|"&amp;C2778)</f>
        <v/>
      </c>
      <c r="E2778" s="29" t="n"/>
      <c r="F2778" s="52" t="n"/>
      <c r="G2778" s="49" t="n"/>
      <c r="H2778" s="49" t="n"/>
      <c r="I2778" s="30">
        <f>IF(OR(D2778="",NOT(ISNUMBER(G2778))),"",D2778&amp;"|"&amp;YEAR(G2778)&amp;"-"&amp;RIGHT("0"&amp;MONTH(G2778),2)&amp;"-"&amp;RIGHT("0"&amp;DAY(G2778),2))</f>
        <v/>
      </c>
      <c r="J2778" s="52" t="n"/>
      <c r="K2778" s="25" t="n"/>
      <c r="L2778" s="29" t="n"/>
      <c r="M2778" s="25" t="n"/>
      <c r="N2778" s="25" t="n"/>
      <c r="O2778" s="23">
        <f>IF(A2778&amp;B2778&amp;C2778="","",IF(I2778="","Sem vínculo",IF(COUNTIF(oc_chave,I2778)&gt;0,"Vinculada","Previsão não encontrada")))</f>
        <v/>
      </c>
      <c r="P2778" s="39">
        <f>IF(ISNUMBER(H2778),YEAR(H2778),"")</f>
        <v/>
      </c>
      <c r="Q2778" s="23">
        <f>IF(D2778="","",IF(COUNTIF(pl_chave,D2778)&gt;0,"No plano atual","Fora do plano: histórico preservado"))</f>
        <v/>
      </c>
      <c r="R2778" s="23">
        <f>IF(A2778&amp;B2778&amp;C2778="","",IF(A2778="","ERRO: falta ID do registro",IF(COUNTIF(ex_id,A2778)&gt;1,"ERRO: ID do registro duplicado",IF(NOT(ISNUMBER(H2778)),"ERRO: data realizada ausente ou inválida",IF(AND(ISNUMBER(pcmd_emissao),N(H2778)&gt;N(pcmd_emissao)),"Verificar: realizada após a emissão","OK")))))</f>
        <v/>
      </c>
      <c r="S2778" s="53" t="n"/>
    </row>
    <row r="2779">
      <c r="A2779" s="25" t="n"/>
      <c r="B2779" s="29" t="n"/>
      <c r="C2779" s="25" t="n"/>
      <c r="D2779" s="23">
        <f>IF(OR(B2779="",C2779=""),"",B2779&amp;"|"&amp;C2779)</f>
        <v/>
      </c>
      <c r="E2779" s="29" t="n"/>
      <c r="F2779" s="52" t="n"/>
      <c r="G2779" s="49" t="n"/>
      <c r="H2779" s="49" t="n"/>
      <c r="I2779" s="30">
        <f>IF(OR(D2779="",NOT(ISNUMBER(G2779))),"",D2779&amp;"|"&amp;YEAR(G2779)&amp;"-"&amp;RIGHT("0"&amp;MONTH(G2779),2)&amp;"-"&amp;RIGHT("0"&amp;DAY(G2779),2))</f>
        <v/>
      </c>
      <c r="J2779" s="52" t="n"/>
      <c r="K2779" s="25" t="n"/>
      <c r="L2779" s="29" t="n"/>
      <c r="M2779" s="25" t="n"/>
      <c r="N2779" s="25" t="n"/>
      <c r="O2779" s="23">
        <f>IF(A2779&amp;B2779&amp;C2779="","",IF(I2779="","Sem vínculo",IF(COUNTIF(oc_chave,I2779)&gt;0,"Vinculada","Previsão não encontrada")))</f>
        <v/>
      </c>
      <c r="P2779" s="39">
        <f>IF(ISNUMBER(H2779),YEAR(H2779),"")</f>
        <v/>
      </c>
      <c r="Q2779" s="23">
        <f>IF(D2779="","",IF(COUNTIF(pl_chave,D2779)&gt;0,"No plano atual","Fora do plano: histórico preservado"))</f>
        <v/>
      </c>
      <c r="R2779" s="23">
        <f>IF(A2779&amp;B2779&amp;C2779="","",IF(A2779="","ERRO: falta ID do registro",IF(COUNTIF(ex_id,A2779)&gt;1,"ERRO: ID do registro duplicado",IF(NOT(ISNUMBER(H2779)),"ERRO: data realizada ausente ou inválida",IF(AND(ISNUMBER(pcmd_emissao),N(H2779)&gt;N(pcmd_emissao)),"Verificar: realizada após a emissão","OK")))))</f>
        <v/>
      </c>
      <c r="S2779" s="53" t="n"/>
    </row>
    <row r="2780">
      <c r="A2780" s="25" t="n"/>
      <c r="B2780" s="29" t="n"/>
      <c r="C2780" s="25" t="n"/>
      <c r="D2780" s="23">
        <f>IF(OR(B2780="",C2780=""),"",B2780&amp;"|"&amp;C2780)</f>
        <v/>
      </c>
      <c r="E2780" s="29" t="n"/>
      <c r="F2780" s="52" t="n"/>
      <c r="G2780" s="49" t="n"/>
      <c r="H2780" s="49" t="n"/>
      <c r="I2780" s="30">
        <f>IF(OR(D2780="",NOT(ISNUMBER(G2780))),"",D2780&amp;"|"&amp;YEAR(G2780)&amp;"-"&amp;RIGHT("0"&amp;MONTH(G2780),2)&amp;"-"&amp;RIGHT("0"&amp;DAY(G2780),2))</f>
        <v/>
      </c>
      <c r="J2780" s="52" t="n"/>
      <c r="K2780" s="25" t="n"/>
      <c r="L2780" s="29" t="n"/>
      <c r="M2780" s="25" t="n"/>
      <c r="N2780" s="25" t="n"/>
      <c r="O2780" s="23">
        <f>IF(A2780&amp;B2780&amp;C2780="","",IF(I2780="","Sem vínculo",IF(COUNTIF(oc_chave,I2780)&gt;0,"Vinculada","Previsão não encontrada")))</f>
        <v/>
      </c>
      <c r="P2780" s="39">
        <f>IF(ISNUMBER(H2780),YEAR(H2780),"")</f>
        <v/>
      </c>
      <c r="Q2780" s="23">
        <f>IF(D2780="","",IF(COUNTIF(pl_chave,D2780)&gt;0,"No plano atual","Fora do plano: histórico preservado"))</f>
        <v/>
      </c>
      <c r="R2780" s="23">
        <f>IF(A2780&amp;B2780&amp;C2780="","",IF(A2780="","ERRO: falta ID do registro",IF(COUNTIF(ex_id,A2780)&gt;1,"ERRO: ID do registro duplicado",IF(NOT(ISNUMBER(H2780)),"ERRO: data realizada ausente ou inválida",IF(AND(ISNUMBER(pcmd_emissao),N(H2780)&gt;N(pcmd_emissao)),"Verificar: realizada após a emissão","OK")))))</f>
        <v/>
      </c>
      <c r="S2780" s="53" t="n"/>
    </row>
    <row r="2781">
      <c r="A2781" s="25" t="n"/>
      <c r="B2781" s="29" t="n"/>
      <c r="C2781" s="25" t="n"/>
      <c r="D2781" s="23">
        <f>IF(OR(B2781="",C2781=""),"",B2781&amp;"|"&amp;C2781)</f>
        <v/>
      </c>
      <c r="E2781" s="29" t="n"/>
      <c r="F2781" s="52" t="n"/>
      <c r="G2781" s="49" t="n"/>
      <c r="H2781" s="49" t="n"/>
      <c r="I2781" s="30">
        <f>IF(OR(D2781="",NOT(ISNUMBER(G2781))),"",D2781&amp;"|"&amp;YEAR(G2781)&amp;"-"&amp;RIGHT("0"&amp;MONTH(G2781),2)&amp;"-"&amp;RIGHT("0"&amp;DAY(G2781),2))</f>
        <v/>
      </c>
      <c r="J2781" s="52" t="n"/>
      <c r="K2781" s="25" t="n"/>
      <c r="L2781" s="29" t="n"/>
      <c r="M2781" s="25" t="n"/>
      <c r="N2781" s="25" t="n"/>
      <c r="O2781" s="23">
        <f>IF(A2781&amp;B2781&amp;C2781="","",IF(I2781="","Sem vínculo",IF(COUNTIF(oc_chave,I2781)&gt;0,"Vinculada","Previsão não encontrada")))</f>
        <v/>
      </c>
      <c r="P2781" s="39">
        <f>IF(ISNUMBER(H2781),YEAR(H2781),"")</f>
        <v/>
      </c>
      <c r="Q2781" s="23">
        <f>IF(D2781="","",IF(COUNTIF(pl_chave,D2781)&gt;0,"No plano atual","Fora do plano: histórico preservado"))</f>
        <v/>
      </c>
      <c r="R2781" s="23">
        <f>IF(A2781&amp;B2781&amp;C2781="","",IF(A2781="","ERRO: falta ID do registro",IF(COUNTIF(ex_id,A2781)&gt;1,"ERRO: ID do registro duplicado",IF(NOT(ISNUMBER(H2781)),"ERRO: data realizada ausente ou inválida",IF(AND(ISNUMBER(pcmd_emissao),N(H2781)&gt;N(pcmd_emissao)),"Verificar: realizada após a emissão","OK")))))</f>
        <v/>
      </c>
      <c r="S2781" s="53" t="n"/>
    </row>
    <row r="2782">
      <c r="A2782" s="25" t="n"/>
      <c r="B2782" s="29" t="n"/>
      <c r="C2782" s="25" t="n"/>
      <c r="D2782" s="23">
        <f>IF(OR(B2782="",C2782=""),"",B2782&amp;"|"&amp;C2782)</f>
        <v/>
      </c>
      <c r="E2782" s="29" t="n"/>
      <c r="F2782" s="52" t="n"/>
      <c r="G2782" s="49" t="n"/>
      <c r="H2782" s="49" t="n"/>
      <c r="I2782" s="30">
        <f>IF(OR(D2782="",NOT(ISNUMBER(G2782))),"",D2782&amp;"|"&amp;YEAR(G2782)&amp;"-"&amp;RIGHT("0"&amp;MONTH(G2782),2)&amp;"-"&amp;RIGHT("0"&amp;DAY(G2782),2))</f>
        <v/>
      </c>
      <c r="J2782" s="52" t="n"/>
      <c r="K2782" s="25" t="n"/>
      <c r="L2782" s="29" t="n"/>
      <c r="M2782" s="25" t="n"/>
      <c r="N2782" s="25" t="n"/>
      <c r="O2782" s="23">
        <f>IF(A2782&amp;B2782&amp;C2782="","",IF(I2782="","Sem vínculo",IF(COUNTIF(oc_chave,I2782)&gt;0,"Vinculada","Previsão não encontrada")))</f>
        <v/>
      </c>
      <c r="P2782" s="39">
        <f>IF(ISNUMBER(H2782),YEAR(H2782),"")</f>
        <v/>
      </c>
      <c r="Q2782" s="23">
        <f>IF(D2782="","",IF(COUNTIF(pl_chave,D2782)&gt;0,"No plano atual","Fora do plano: histórico preservado"))</f>
        <v/>
      </c>
      <c r="R2782" s="23">
        <f>IF(A2782&amp;B2782&amp;C2782="","",IF(A2782="","ERRO: falta ID do registro",IF(COUNTIF(ex_id,A2782)&gt;1,"ERRO: ID do registro duplicado",IF(NOT(ISNUMBER(H2782)),"ERRO: data realizada ausente ou inválida",IF(AND(ISNUMBER(pcmd_emissao),N(H2782)&gt;N(pcmd_emissao)),"Verificar: realizada após a emissão","OK")))))</f>
        <v/>
      </c>
      <c r="S2782" s="53" t="n"/>
    </row>
    <row r="2783">
      <c r="A2783" s="25" t="n"/>
      <c r="B2783" s="29" t="n"/>
      <c r="C2783" s="25" t="n"/>
      <c r="D2783" s="23">
        <f>IF(OR(B2783="",C2783=""),"",B2783&amp;"|"&amp;C2783)</f>
        <v/>
      </c>
      <c r="E2783" s="29" t="n"/>
      <c r="F2783" s="52" t="n"/>
      <c r="G2783" s="49" t="n"/>
      <c r="H2783" s="49" t="n"/>
      <c r="I2783" s="30">
        <f>IF(OR(D2783="",NOT(ISNUMBER(G2783))),"",D2783&amp;"|"&amp;YEAR(G2783)&amp;"-"&amp;RIGHT("0"&amp;MONTH(G2783),2)&amp;"-"&amp;RIGHT("0"&amp;DAY(G2783),2))</f>
        <v/>
      </c>
      <c r="J2783" s="52" t="n"/>
      <c r="K2783" s="25" t="n"/>
      <c r="L2783" s="29" t="n"/>
      <c r="M2783" s="25" t="n"/>
      <c r="N2783" s="25" t="n"/>
      <c r="O2783" s="23">
        <f>IF(A2783&amp;B2783&amp;C2783="","",IF(I2783="","Sem vínculo",IF(COUNTIF(oc_chave,I2783)&gt;0,"Vinculada","Previsão não encontrada")))</f>
        <v/>
      </c>
      <c r="P2783" s="39">
        <f>IF(ISNUMBER(H2783),YEAR(H2783),"")</f>
        <v/>
      </c>
      <c r="Q2783" s="23">
        <f>IF(D2783="","",IF(COUNTIF(pl_chave,D2783)&gt;0,"No plano atual","Fora do plano: histórico preservado"))</f>
        <v/>
      </c>
      <c r="R2783" s="23">
        <f>IF(A2783&amp;B2783&amp;C2783="","",IF(A2783="","ERRO: falta ID do registro",IF(COUNTIF(ex_id,A2783)&gt;1,"ERRO: ID do registro duplicado",IF(NOT(ISNUMBER(H2783)),"ERRO: data realizada ausente ou inválida",IF(AND(ISNUMBER(pcmd_emissao),N(H2783)&gt;N(pcmd_emissao)),"Verificar: realizada após a emissão","OK")))))</f>
        <v/>
      </c>
      <c r="S2783" s="53" t="n"/>
    </row>
    <row r="2784">
      <c r="A2784" s="25" t="n"/>
      <c r="B2784" s="29" t="n"/>
      <c r="C2784" s="25" t="n"/>
      <c r="D2784" s="23">
        <f>IF(OR(B2784="",C2784=""),"",B2784&amp;"|"&amp;C2784)</f>
        <v/>
      </c>
      <c r="E2784" s="29" t="n"/>
      <c r="F2784" s="52" t="n"/>
      <c r="G2784" s="49" t="n"/>
      <c r="H2784" s="49" t="n"/>
      <c r="I2784" s="30">
        <f>IF(OR(D2784="",NOT(ISNUMBER(G2784))),"",D2784&amp;"|"&amp;YEAR(G2784)&amp;"-"&amp;RIGHT("0"&amp;MONTH(G2784),2)&amp;"-"&amp;RIGHT("0"&amp;DAY(G2784),2))</f>
        <v/>
      </c>
      <c r="J2784" s="52" t="n"/>
      <c r="K2784" s="25" t="n"/>
      <c r="L2784" s="29" t="n"/>
      <c r="M2784" s="25" t="n"/>
      <c r="N2784" s="25" t="n"/>
      <c r="O2784" s="23">
        <f>IF(A2784&amp;B2784&amp;C2784="","",IF(I2784="","Sem vínculo",IF(COUNTIF(oc_chave,I2784)&gt;0,"Vinculada","Previsão não encontrada")))</f>
        <v/>
      </c>
      <c r="P2784" s="39">
        <f>IF(ISNUMBER(H2784),YEAR(H2784),"")</f>
        <v/>
      </c>
      <c r="Q2784" s="23">
        <f>IF(D2784="","",IF(COUNTIF(pl_chave,D2784)&gt;0,"No plano atual","Fora do plano: histórico preservado"))</f>
        <v/>
      </c>
      <c r="R2784" s="23">
        <f>IF(A2784&amp;B2784&amp;C2784="","",IF(A2784="","ERRO: falta ID do registro",IF(COUNTIF(ex_id,A2784)&gt;1,"ERRO: ID do registro duplicado",IF(NOT(ISNUMBER(H2784)),"ERRO: data realizada ausente ou inválida",IF(AND(ISNUMBER(pcmd_emissao),N(H2784)&gt;N(pcmd_emissao)),"Verificar: realizada após a emissão","OK")))))</f>
        <v/>
      </c>
      <c r="S2784" s="53" t="n"/>
    </row>
    <row r="2785">
      <c r="A2785" s="25" t="n"/>
      <c r="B2785" s="29" t="n"/>
      <c r="C2785" s="25" t="n"/>
      <c r="D2785" s="23">
        <f>IF(OR(B2785="",C2785=""),"",B2785&amp;"|"&amp;C2785)</f>
        <v/>
      </c>
      <c r="E2785" s="29" t="n"/>
      <c r="F2785" s="52" t="n"/>
      <c r="G2785" s="49" t="n"/>
      <c r="H2785" s="49" t="n"/>
      <c r="I2785" s="30">
        <f>IF(OR(D2785="",NOT(ISNUMBER(G2785))),"",D2785&amp;"|"&amp;YEAR(G2785)&amp;"-"&amp;RIGHT("0"&amp;MONTH(G2785),2)&amp;"-"&amp;RIGHT("0"&amp;DAY(G2785),2))</f>
        <v/>
      </c>
      <c r="J2785" s="52" t="n"/>
      <c r="K2785" s="25" t="n"/>
      <c r="L2785" s="29" t="n"/>
      <c r="M2785" s="25" t="n"/>
      <c r="N2785" s="25" t="n"/>
      <c r="O2785" s="23">
        <f>IF(A2785&amp;B2785&amp;C2785="","",IF(I2785="","Sem vínculo",IF(COUNTIF(oc_chave,I2785)&gt;0,"Vinculada","Previsão não encontrada")))</f>
        <v/>
      </c>
      <c r="P2785" s="39">
        <f>IF(ISNUMBER(H2785),YEAR(H2785),"")</f>
        <v/>
      </c>
      <c r="Q2785" s="23">
        <f>IF(D2785="","",IF(COUNTIF(pl_chave,D2785)&gt;0,"No plano atual","Fora do plano: histórico preservado"))</f>
        <v/>
      </c>
      <c r="R2785" s="23">
        <f>IF(A2785&amp;B2785&amp;C2785="","",IF(A2785="","ERRO: falta ID do registro",IF(COUNTIF(ex_id,A2785)&gt;1,"ERRO: ID do registro duplicado",IF(NOT(ISNUMBER(H2785)),"ERRO: data realizada ausente ou inválida",IF(AND(ISNUMBER(pcmd_emissao),N(H2785)&gt;N(pcmd_emissao)),"Verificar: realizada após a emissão","OK")))))</f>
        <v/>
      </c>
      <c r="S2785" s="53" t="n"/>
    </row>
    <row r="2786">
      <c r="A2786" s="25" t="n"/>
      <c r="B2786" s="29" t="n"/>
      <c r="C2786" s="25" t="n"/>
      <c r="D2786" s="23">
        <f>IF(OR(B2786="",C2786=""),"",B2786&amp;"|"&amp;C2786)</f>
        <v/>
      </c>
      <c r="E2786" s="29" t="n"/>
      <c r="F2786" s="52" t="n"/>
      <c r="G2786" s="49" t="n"/>
      <c r="H2786" s="49" t="n"/>
      <c r="I2786" s="30">
        <f>IF(OR(D2786="",NOT(ISNUMBER(G2786))),"",D2786&amp;"|"&amp;YEAR(G2786)&amp;"-"&amp;RIGHT("0"&amp;MONTH(G2786),2)&amp;"-"&amp;RIGHT("0"&amp;DAY(G2786),2))</f>
        <v/>
      </c>
      <c r="J2786" s="52" t="n"/>
      <c r="K2786" s="25" t="n"/>
      <c r="L2786" s="29" t="n"/>
      <c r="M2786" s="25" t="n"/>
      <c r="N2786" s="25" t="n"/>
      <c r="O2786" s="23">
        <f>IF(A2786&amp;B2786&amp;C2786="","",IF(I2786="","Sem vínculo",IF(COUNTIF(oc_chave,I2786)&gt;0,"Vinculada","Previsão não encontrada")))</f>
        <v/>
      </c>
      <c r="P2786" s="39">
        <f>IF(ISNUMBER(H2786),YEAR(H2786),"")</f>
        <v/>
      </c>
      <c r="Q2786" s="23">
        <f>IF(D2786="","",IF(COUNTIF(pl_chave,D2786)&gt;0,"No plano atual","Fora do plano: histórico preservado"))</f>
        <v/>
      </c>
      <c r="R2786" s="23">
        <f>IF(A2786&amp;B2786&amp;C2786="","",IF(A2786="","ERRO: falta ID do registro",IF(COUNTIF(ex_id,A2786)&gt;1,"ERRO: ID do registro duplicado",IF(NOT(ISNUMBER(H2786)),"ERRO: data realizada ausente ou inválida",IF(AND(ISNUMBER(pcmd_emissao),N(H2786)&gt;N(pcmd_emissao)),"Verificar: realizada após a emissão","OK")))))</f>
        <v/>
      </c>
      <c r="S2786" s="53" t="n"/>
    </row>
    <row r="2787">
      <c r="A2787" s="25" t="n"/>
      <c r="B2787" s="29" t="n"/>
      <c r="C2787" s="25" t="n"/>
      <c r="D2787" s="23">
        <f>IF(OR(B2787="",C2787=""),"",B2787&amp;"|"&amp;C2787)</f>
        <v/>
      </c>
      <c r="E2787" s="29" t="n"/>
      <c r="F2787" s="52" t="n"/>
      <c r="G2787" s="49" t="n"/>
      <c r="H2787" s="49" t="n"/>
      <c r="I2787" s="30">
        <f>IF(OR(D2787="",NOT(ISNUMBER(G2787))),"",D2787&amp;"|"&amp;YEAR(G2787)&amp;"-"&amp;RIGHT("0"&amp;MONTH(G2787),2)&amp;"-"&amp;RIGHT("0"&amp;DAY(G2787),2))</f>
        <v/>
      </c>
      <c r="J2787" s="52" t="n"/>
      <c r="K2787" s="25" t="n"/>
      <c r="L2787" s="29" t="n"/>
      <c r="M2787" s="25" t="n"/>
      <c r="N2787" s="25" t="n"/>
      <c r="O2787" s="23">
        <f>IF(A2787&amp;B2787&amp;C2787="","",IF(I2787="","Sem vínculo",IF(COUNTIF(oc_chave,I2787)&gt;0,"Vinculada","Previsão não encontrada")))</f>
        <v/>
      </c>
      <c r="P2787" s="39">
        <f>IF(ISNUMBER(H2787),YEAR(H2787),"")</f>
        <v/>
      </c>
      <c r="Q2787" s="23">
        <f>IF(D2787="","",IF(COUNTIF(pl_chave,D2787)&gt;0,"No plano atual","Fora do plano: histórico preservado"))</f>
        <v/>
      </c>
      <c r="R2787" s="23">
        <f>IF(A2787&amp;B2787&amp;C2787="","",IF(A2787="","ERRO: falta ID do registro",IF(COUNTIF(ex_id,A2787)&gt;1,"ERRO: ID do registro duplicado",IF(NOT(ISNUMBER(H2787)),"ERRO: data realizada ausente ou inválida",IF(AND(ISNUMBER(pcmd_emissao),N(H2787)&gt;N(pcmd_emissao)),"Verificar: realizada após a emissão","OK")))))</f>
        <v/>
      </c>
      <c r="S2787" s="53" t="n"/>
    </row>
    <row r="2788">
      <c r="A2788" s="25" t="n"/>
      <c r="B2788" s="29" t="n"/>
      <c r="C2788" s="25" t="n"/>
      <c r="D2788" s="23">
        <f>IF(OR(B2788="",C2788=""),"",B2788&amp;"|"&amp;C2788)</f>
        <v/>
      </c>
      <c r="E2788" s="29" t="n"/>
      <c r="F2788" s="52" t="n"/>
      <c r="G2788" s="49" t="n"/>
      <c r="H2788" s="49" t="n"/>
      <c r="I2788" s="30">
        <f>IF(OR(D2788="",NOT(ISNUMBER(G2788))),"",D2788&amp;"|"&amp;YEAR(G2788)&amp;"-"&amp;RIGHT("0"&amp;MONTH(G2788),2)&amp;"-"&amp;RIGHT("0"&amp;DAY(G2788),2))</f>
        <v/>
      </c>
      <c r="J2788" s="52" t="n"/>
      <c r="K2788" s="25" t="n"/>
      <c r="L2788" s="29" t="n"/>
      <c r="M2788" s="25" t="n"/>
      <c r="N2788" s="25" t="n"/>
      <c r="O2788" s="23">
        <f>IF(A2788&amp;B2788&amp;C2788="","",IF(I2788="","Sem vínculo",IF(COUNTIF(oc_chave,I2788)&gt;0,"Vinculada","Previsão não encontrada")))</f>
        <v/>
      </c>
      <c r="P2788" s="39">
        <f>IF(ISNUMBER(H2788),YEAR(H2788),"")</f>
        <v/>
      </c>
      <c r="Q2788" s="23">
        <f>IF(D2788="","",IF(COUNTIF(pl_chave,D2788)&gt;0,"No plano atual","Fora do plano: histórico preservado"))</f>
        <v/>
      </c>
      <c r="R2788" s="23">
        <f>IF(A2788&amp;B2788&amp;C2788="","",IF(A2788="","ERRO: falta ID do registro",IF(COUNTIF(ex_id,A2788)&gt;1,"ERRO: ID do registro duplicado",IF(NOT(ISNUMBER(H2788)),"ERRO: data realizada ausente ou inválida",IF(AND(ISNUMBER(pcmd_emissao),N(H2788)&gt;N(pcmd_emissao)),"Verificar: realizada após a emissão","OK")))))</f>
        <v/>
      </c>
      <c r="S2788" s="53" t="n"/>
    </row>
    <row r="2789">
      <c r="A2789" s="25" t="n"/>
      <c r="B2789" s="29" t="n"/>
      <c r="C2789" s="25" t="n"/>
      <c r="D2789" s="23">
        <f>IF(OR(B2789="",C2789=""),"",B2789&amp;"|"&amp;C2789)</f>
        <v/>
      </c>
      <c r="E2789" s="29" t="n"/>
      <c r="F2789" s="52" t="n"/>
      <c r="G2789" s="49" t="n"/>
      <c r="H2789" s="49" t="n"/>
      <c r="I2789" s="30">
        <f>IF(OR(D2789="",NOT(ISNUMBER(G2789))),"",D2789&amp;"|"&amp;YEAR(G2789)&amp;"-"&amp;RIGHT("0"&amp;MONTH(G2789),2)&amp;"-"&amp;RIGHT("0"&amp;DAY(G2789),2))</f>
        <v/>
      </c>
      <c r="J2789" s="52" t="n"/>
      <c r="K2789" s="25" t="n"/>
      <c r="L2789" s="29" t="n"/>
      <c r="M2789" s="25" t="n"/>
      <c r="N2789" s="25" t="n"/>
      <c r="O2789" s="23">
        <f>IF(A2789&amp;B2789&amp;C2789="","",IF(I2789="","Sem vínculo",IF(COUNTIF(oc_chave,I2789)&gt;0,"Vinculada","Previsão não encontrada")))</f>
        <v/>
      </c>
      <c r="P2789" s="39">
        <f>IF(ISNUMBER(H2789),YEAR(H2789),"")</f>
        <v/>
      </c>
      <c r="Q2789" s="23">
        <f>IF(D2789="","",IF(COUNTIF(pl_chave,D2789)&gt;0,"No plano atual","Fora do plano: histórico preservado"))</f>
        <v/>
      </c>
      <c r="R2789" s="23">
        <f>IF(A2789&amp;B2789&amp;C2789="","",IF(A2789="","ERRO: falta ID do registro",IF(COUNTIF(ex_id,A2789)&gt;1,"ERRO: ID do registro duplicado",IF(NOT(ISNUMBER(H2789)),"ERRO: data realizada ausente ou inválida",IF(AND(ISNUMBER(pcmd_emissao),N(H2789)&gt;N(pcmd_emissao)),"Verificar: realizada após a emissão","OK")))))</f>
        <v/>
      </c>
      <c r="S2789" s="53" t="n"/>
    </row>
    <row r="2790">
      <c r="A2790" s="25" t="n"/>
      <c r="B2790" s="29" t="n"/>
      <c r="C2790" s="25" t="n"/>
      <c r="D2790" s="23">
        <f>IF(OR(B2790="",C2790=""),"",B2790&amp;"|"&amp;C2790)</f>
        <v/>
      </c>
      <c r="E2790" s="29" t="n"/>
      <c r="F2790" s="52" t="n"/>
      <c r="G2790" s="49" t="n"/>
      <c r="H2790" s="49" t="n"/>
      <c r="I2790" s="30">
        <f>IF(OR(D2790="",NOT(ISNUMBER(G2790))),"",D2790&amp;"|"&amp;YEAR(G2790)&amp;"-"&amp;RIGHT("0"&amp;MONTH(G2790),2)&amp;"-"&amp;RIGHT("0"&amp;DAY(G2790),2))</f>
        <v/>
      </c>
      <c r="J2790" s="52" t="n"/>
      <c r="K2790" s="25" t="n"/>
      <c r="L2790" s="29" t="n"/>
      <c r="M2790" s="25" t="n"/>
      <c r="N2790" s="25" t="n"/>
      <c r="O2790" s="23">
        <f>IF(A2790&amp;B2790&amp;C2790="","",IF(I2790="","Sem vínculo",IF(COUNTIF(oc_chave,I2790)&gt;0,"Vinculada","Previsão não encontrada")))</f>
        <v/>
      </c>
      <c r="P2790" s="39">
        <f>IF(ISNUMBER(H2790),YEAR(H2790),"")</f>
        <v/>
      </c>
      <c r="Q2790" s="23">
        <f>IF(D2790="","",IF(COUNTIF(pl_chave,D2790)&gt;0,"No plano atual","Fora do plano: histórico preservado"))</f>
        <v/>
      </c>
      <c r="R2790" s="23">
        <f>IF(A2790&amp;B2790&amp;C2790="","",IF(A2790="","ERRO: falta ID do registro",IF(COUNTIF(ex_id,A2790)&gt;1,"ERRO: ID do registro duplicado",IF(NOT(ISNUMBER(H2790)),"ERRO: data realizada ausente ou inválida",IF(AND(ISNUMBER(pcmd_emissao),N(H2790)&gt;N(pcmd_emissao)),"Verificar: realizada após a emissão","OK")))))</f>
        <v/>
      </c>
      <c r="S2790" s="53" t="n"/>
    </row>
    <row r="2791">
      <c r="A2791" s="25" t="n"/>
      <c r="B2791" s="29" t="n"/>
      <c r="C2791" s="25" t="n"/>
      <c r="D2791" s="23">
        <f>IF(OR(B2791="",C2791=""),"",B2791&amp;"|"&amp;C2791)</f>
        <v/>
      </c>
      <c r="E2791" s="29" t="n"/>
      <c r="F2791" s="52" t="n"/>
      <c r="G2791" s="49" t="n"/>
      <c r="H2791" s="49" t="n"/>
      <c r="I2791" s="30">
        <f>IF(OR(D2791="",NOT(ISNUMBER(G2791))),"",D2791&amp;"|"&amp;YEAR(G2791)&amp;"-"&amp;RIGHT("0"&amp;MONTH(G2791),2)&amp;"-"&amp;RIGHT("0"&amp;DAY(G2791),2))</f>
        <v/>
      </c>
      <c r="J2791" s="52" t="n"/>
      <c r="K2791" s="25" t="n"/>
      <c r="L2791" s="29" t="n"/>
      <c r="M2791" s="25" t="n"/>
      <c r="N2791" s="25" t="n"/>
      <c r="O2791" s="23">
        <f>IF(A2791&amp;B2791&amp;C2791="","",IF(I2791="","Sem vínculo",IF(COUNTIF(oc_chave,I2791)&gt;0,"Vinculada","Previsão não encontrada")))</f>
        <v/>
      </c>
      <c r="P2791" s="39">
        <f>IF(ISNUMBER(H2791),YEAR(H2791),"")</f>
        <v/>
      </c>
      <c r="Q2791" s="23">
        <f>IF(D2791="","",IF(COUNTIF(pl_chave,D2791)&gt;0,"No plano atual","Fora do plano: histórico preservado"))</f>
        <v/>
      </c>
      <c r="R2791" s="23">
        <f>IF(A2791&amp;B2791&amp;C2791="","",IF(A2791="","ERRO: falta ID do registro",IF(COUNTIF(ex_id,A2791)&gt;1,"ERRO: ID do registro duplicado",IF(NOT(ISNUMBER(H2791)),"ERRO: data realizada ausente ou inválida",IF(AND(ISNUMBER(pcmd_emissao),N(H2791)&gt;N(pcmd_emissao)),"Verificar: realizada após a emissão","OK")))))</f>
        <v/>
      </c>
      <c r="S2791" s="53" t="n"/>
    </row>
    <row r="2792">
      <c r="A2792" s="25" t="n"/>
      <c r="B2792" s="29" t="n"/>
      <c r="C2792" s="25" t="n"/>
      <c r="D2792" s="23">
        <f>IF(OR(B2792="",C2792=""),"",B2792&amp;"|"&amp;C2792)</f>
        <v/>
      </c>
      <c r="E2792" s="29" t="n"/>
      <c r="F2792" s="52" t="n"/>
      <c r="G2792" s="49" t="n"/>
      <c r="H2792" s="49" t="n"/>
      <c r="I2792" s="30">
        <f>IF(OR(D2792="",NOT(ISNUMBER(G2792))),"",D2792&amp;"|"&amp;YEAR(G2792)&amp;"-"&amp;RIGHT("0"&amp;MONTH(G2792),2)&amp;"-"&amp;RIGHT("0"&amp;DAY(G2792),2))</f>
        <v/>
      </c>
      <c r="J2792" s="52" t="n"/>
      <c r="K2792" s="25" t="n"/>
      <c r="L2792" s="29" t="n"/>
      <c r="M2792" s="25" t="n"/>
      <c r="N2792" s="25" t="n"/>
      <c r="O2792" s="23">
        <f>IF(A2792&amp;B2792&amp;C2792="","",IF(I2792="","Sem vínculo",IF(COUNTIF(oc_chave,I2792)&gt;0,"Vinculada","Previsão não encontrada")))</f>
        <v/>
      </c>
      <c r="P2792" s="39">
        <f>IF(ISNUMBER(H2792),YEAR(H2792),"")</f>
        <v/>
      </c>
      <c r="Q2792" s="23">
        <f>IF(D2792="","",IF(COUNTIF(pl_chave,D2792)&gt;0,"No plano atual","Fora do plano: histórico preservado"))</f>
        <v/>
      </c>
      <c r="R2792" s="23">
        <f>IF(A2792&amp;B2792&amp;C2792="","",IF(A2792="","ERRO: falta ID do registro",IF(COUNTIF(ex_id,A2792)&gt;1,"ERRO: ID do registro duplicado",IF(NOT(ISNUMBER(H2792)),"ERRO: data realizada ausente ou inválida",IF(AND(ISNUMBER(pcmd_emissao),N(H2792)&gt;N(pcmd_emissao)),"Verificar: realizada após a emissão","OK")))))</f>
        <v/>
      </c>
      <c r="S2792" s="53" t="n"/>
    </row>
    <row r="2793">
      <c r="A2793" s="25" t="n"/>
      <c r="B2793" s="29" t="n"/>
      <c r="C2793" s="25" t="n"/>
      <c r="D2793" s="23">
        <f>IF(OR(B2793="",C2793=""),"",B2793&amp;"|"&amp;C2793)</f>
        <v/>
      </c>
      <c r="E2793" s="29" t="n"/>
      <c r="F2793" s="52" t="n"/>
      <c r="G2793" s="49" t="n"/>
      <c r="H2793" s="49" t="n"/>
      <c r="I2793" s="30">
        <f>IF(OR(D2793="",NOT(ISNUMBER(G2793))),"",D2793&amp;"|"&amp;YEAR(G2793)&amp;"-"&amp;RIGHT("0"&amp;MONTH(G2793),2)&amp;"-"&amp;RIGHT("0"&amp;DAY(G2793),2))</f>
        <v/>
      </c>
      <c r="J2793" s="52" t="n"/>
      <c r="K2793" s="25" t="n"/>
      <c r="L2793" s="29" t="n"/>
      <c r="M2793" s="25" t="n"/>
      <c r="N2793" s="25" t="n"/>
      <c r="O2793" s="23">
        <f>IF(A2793&amp;B2793&amp;C2793="","",IF(I2793="","Sem vínculo",IF(COUNTIF(oc_chave,I2793)&gt;0,"Vinculada","Previsão não encontrada")))</f>
        <v/>
      </c>
      <c r="P2793" s="39">
        <f>IF(ISNUMBER(H2793),YEAR(H2793),"")</f>
        <v/>
      </c>
      <c r="Q2793" s="23">
        <f>IF(D2793="","",IF(COUNTIF(pl_chave,D2793)&gt;0,"No plano atual","Fora do plano: histórico preservado"))</f>
        <v/>
      </c>
      <c r="R2793" s="23">
        <f>IF(A2793&amp;B2793&amp;C2793="","",IF(A2793="","ERRO: falta ID do registro",IF(COUNTIF(ex_id,A2793)&gt;1,"ERRO: ID do registro duplicado",IF(NOT(ISNUMBER(H2793)),"ERRO: data realizada ausente ou inválida",IF(AND(ISNUMBER(pcmd_emissao),N(H2793)&gt;N(pcmd_emissao)),"Verificar: realizada após a emissão","OK")))))</f>
        <v/>
      </c>
      <c r="S2793" s="53" t="n"/>
    </row>
    <row r="2794">
      <c r="A2794" s="25" t="n"/>
      <c r="B2794" s="29" t="n"/>
      <c r="C2794" s="25" t="n"/>
      <c r="D2794" s="23">
        <f>IF(OR(B2794="",C2794=""),"",B2794&amp;"|"&amp;C2794)</f>
        <v/>
      </c>
      <c r="E2794" s="29" t="n"/>
      <c r="F2794" s="52" t="n"/>
      <c r="G2794" s="49" t="n"/>
      <c r="H2794" s="49" t="n"/>
      <c r="I2794" s="30">
        <f>IF(OR(D2794="",NOT(ISNUMBER(G2794))),"",D2794&amp;"|"&amp;YEAR(G2794)&amp;"-"&amp;RIGHT("0"&amp;MONTH(G2794),2)&amp;"-"&amp;RIGHT("0"&amp;DAY(G2794),2))</f>
        <v/>
      </c>
      <c r="J2794" s="52" t="n"/>
      <c r="K2794" s="25" t="n"/>
      <c r="L2794" s="29" t="n"/>
      <c r="M2794" s="25" t="n"/>
      <c r="N2794" s="25" t="n"/>
      <c r="O2794" s="23">
        <f>IF(A2794&amp;B2794&amp;C2794="","",IF(I2794="","Sem vínculo",IF(COUNTIF(oc_chave,I2794)&gt;0,"Vinculada","Previsão não encontrada")))</f>
        <v/>
      </c>
      <c r="P2794" s="39">
        <f>IF(ISNUMBER(H2794),YEAR(H2794),"")</f>
        <v/>
      </c>
      <c r="Q2794" s="23">
        <f>IF(D2794="","",IF(COUNTIF(pl_chave,D2794)&gt;0,"No plano atual","Fora do plano: histórico preservado"))</f>
        <v/>
      </c>
      <c r="R2794" s="23">
        <f>IF(A2794&amp;B2794&amp;C2794="","",IF(A2794="","ERRO: falta ID do registro",IF(COUNTIF(ex_id,A2794)&gt;1,"ERRO: ID do registro duplicado",IF(NOT(ISNUMBER(H2794)),"ERRO: data realizada ausente ou inválida",IF(AND(ISNUMBER(pcmd_emissao),N(H2794)&gt;N(pcmd_emissao)),"Verificar: realizada após a emissão","OK")))))</f>
        <v/>
      </c>
      <c r="S2794" s="53" t="n"/>
    </row>
    <row r="2795">
      <c r="A2795" s="25" t="n"/>
      <c r="B2795" s="29" t="n"/>
      <c r="C2795" s="25" t="n"/>
      <c r="D2795" s="23">
        <f>IF(OR(B2795="",C2795=""),"",B2795&amp;"|"&amp;C2795)</f>
        <v/>
      </c>
      <c r="E2795" s="29" t="n"/>
      <c r="F2795" s="52" t="n"/>
      <c r="G2795" s="49" t="n"/>
      <c r="H2795" s="49" t="n"/>
      <c r="I2795" s="30">
        <f>IF(OR(D2795="",NOT(ISNUMBER(G2795))),"",D2795&amp;"|"&amp;YEAR(G2795)&amp;"-"&amp;RIGHT("0"&amp;MONTH(G2795),2)&amp;"-"&amp;RIGHT("0"&amp;DAY(G2795),2))</f>
        <v/>
      </c>
      <c r="J2795" s="52" t="n"/>
      <c r="K2795" s="25" t="n"/>
      <c r="L2795" s="29" t="n"/>
      <c r="M2795" s="25" t="n"/>
      <c r="N2795" s="25" t="n"/>
      <c r="O2795" s="23">
        <f>IF(A2795&amp;B2795&amp;C2795="","",IF(I2795="","Sem vínculo",IF(COUNTIF(oc_chave,I2795)&gt;0,"Vinculada","Previsão não encontrada")))</f>
        <v/>
      </c>
      <c r="P2795" s="39">
        <f>IF(ISNUMBER(H2795),YEAR(H2795),"")</f>
        <v/>
      </c>
      <c r="Q2795" s="23">
        <f>IF(D2795="","",IF(COUNTIF(pl_chave,D2795)&gt;0,"No plano atual","Fora do plano: histórico preservado"))</f>
        <v/>
      </c>
      <c r="R2795" s="23">
        <f>IF(A2795&amp;B2795&amp;C2795="","",IF(A2795="","ERRO: falta ID do registro",IF(COUNTIF(ex_id,A2795)&gt;1,"ERRO: ID do registro duplicado",IF(NOT(ISNUMBER(H2795)),"ERRO: data realizada ausente ou inválida",IF(AND(ISNUMBER(pcmd_emissao),N(H2795)&gt;N(pcmd_emissao)),"Verificar: realizada após a emissão","OK")))))</f>
        <v/>
      </c>
      <c r="S2795" s="53" t="n"/>
    </row>
    <row r="2796">
      <c r="A2796" s="25" t="n"/>
      <c r="B2796" s="29" t="n"/>
      <c r="C2796" s="25" t="n"/>
      <c r="D2796" s="23">
        <f>IF(OR(B2796="",C2796=""),"",B2796&amp;"|"&amp;C2796)</f>
        <v/>
      </c>
      <c r="E2796" s="29" t="n"/>
      <c r="F2796" s="52" t="n"/>
      <c r="G2796" s="49" t="n"/>
      <c r="H2796" s="49" t="n"/>
      <c r="I2796" s="30">
        <f>IF(OR(D2796="",NOT(ISNUMBER(G2796))),"",D2796&amp;"|"&amp;YEAR(G2796)&amp;"-"&amp;RIGHT("0"&amp;MONTH(G2796),2)&amp;"-"&amp;RIGHT("0"&amp;DAY(G2796),2))</f>
        <v/>
      </c>
      <c r="J2796" s="52" t="n"/>
      <c r="K2796" s="25" t="n"/>
      <c r="L2796" s="29" t="n"/>
      <c r="M2796" s="25" t="n"/>
      <c r="N2796" s="25" t="n"/>
      <c r="O2796" s="23">
        <f>IF(A2796&amp;B2796&amp;C2796="","",IF(I2796="","Sem vínculo",IF(COUNTIF(oc_chave,I2796)&gt;0,"Vinculada","Previsão não encontrada")))</f>
        <v/>
      </c>
      <c r="P2796" s="39">
        <f>IF(ISNUMBER(H2796),YEAR(H2796),"")</f>
        <v/>
      </c>
      <c r="Q2796" s="23">
        <f>IF(D2796="","",IF(COUNTIF(pl_chave,D2796)&gt;0,"No plano atual","Fora do plano: histórico preservado"))</f>
        <v/>
      </c>
      <c r="R2796" s="23">
        <f>IF(A2796&amp;B2796&amp;C2796="","",IF(A2796="","ERRO: falta ID do registro",IF(COUNTIF(ex_id,A2796)&gt;1,"ERRO: ID do registro duplicado",IF(NOT(ISNUMBER(H2796)),"ERRO: data realizada ausente ou inválida",IF(AND(ISNUMBER(pcmd_emissao),N(H2796)&gt;N(pcmd_emissao)),"Verificar: realizada após a emissão","OK")))))</f>
        <v/>
      </c>
      <c r="S2796" s="53" t="n"/>
    </row>
    <row r="2797">
      <c r="A2797" s="25" t="n"/>
      <c r="B2797" s="29" t="n"/>
      <c r="C2797" s="25" t="n"/>
      <c r="D2797" s="23">
        <f>IF(OR(B2797="",C2797=""),"",B2797&amp;"|"&amp;C2797)</f>
        <v/>
      </c>
      <c r="E2797" s="29" t="n"/>
      <c r="F2797" s="52" t="n"/>
      <c r="G2797" s="49" t="n"/>
      <c r="H2797" s="49" t="n"/>
      <c r="I2797" s="30">
        <f>IF(OR(D2797="",NOT(ISNUMBER(G2797))),"",D2797&amp;"|"&amp;YEAR(G2797)&amp;"-"&amp;RIGHT("0"&amp;MONTH(G2797),2)&amp;"-"&amp;RIGHT("0"&amp;DAY(G2797),2))</f>
        <v/>
      </c>
      <c r="J2797" s="52" t="n"/>
      <c r="K2797" s="25" t="n"/>
      <c r="L2797" s="29" t="n"/>
      <c r="M2797" s="25" t="n"/>
      <c r="N2797" s="25" t="n"/>
      <c r="O2797" s="23">
        <f>IF(A2797&amp;B2797&amp;C2797="","",IF(I2797="","Sem vínculo",IF(COUNTIF(oc_chave,I2797)&gt;0,"Vinculada","Previsão não encontrada")))</f>
        <v/>
      </c>
      <c r="P2797" s="39">
        <f>IF(ISNUMBER(H2797),YEAR(H2797),"")</f>
        <v/>
      </c>
      <c r="Q2797" s="23">
        <f>IF(D2797="","",IF(COUNTIF(pl_chave,D2797)&gt;0,"No plano atual","Fora do plano: histórico preservado"))</f>
        <v/>
      </c>
      <c r="R2797" s="23">
        <f>IF(A2797&amp;B2797&amp;C2797="","",IF(A2797="","ERRO: falta ID do registro",IF(COUNTIF(ex_id,A2797)&gt;1,"ERRO: ID do registro duplicado",IF(NOT(ISNUMBER(H2797)),"ERRO: data realizada ausente ou inválida",IF(AND(ISNUMBER(pcmd_emissao),N(H2797)&gt;N(pcmd_emissao)),"Verificar: realizada após a emissão","OK")))))</f>
        <v/>
      </c>
      <c r="S2797" s="53" t="n"/>
    </row>
    <row r="2798">
      <c r="A2798" s="25" t="n"/>
      <c r="B2798" s="29" t="n"/>
      <c r="C2798" s="25" t="n"/>
      <c r="D2798" s="23">
        <f>IF(OR(B2798="",C2798=""),"",B2798&amp;"|"&amp;C2798)</f>
        <v/>
      </c>
      <c r="E2798" s="29" t="n"/>
      <c r="F2798" s="52" t="n"/>
      <c r="G2798" s="49" t="n"/>
      <c r="H2798" s="49" t="n"/>
      <c r="I2798" s="30">
        <f>IF(OR(D2798="",NOT(ISNUMBER(G2798))),"",D2798&amp;"|"&amp;YEAR(G2798)&amp;"-"&amp;RIGHT("0"&amp;MONTH(G2798),2)&amp;"-"&amp;RIGHT("0"&amp;DAY(G2798),2))</f>
        <v/>
      </c>
      <c r="J2798" s="52" t="n"/>
      <c r="K2798" s="25" t="n"/>
      <c r="L2798" s="29" t="n"/>
      <c r="M2798" s="25" t="n"/>
      <c r="N2798" s="25" t="n"/>
      <c r="O2798" s="23">
        <f>IF(A2798&amp;B2798&amp;C2798="","",IF(I2798="","Sem vínculo",IF(COUNTIF(oc_chave,I2798)&gt;0,"Vinculada","Previsão não encontrada")))</f>
        <v/>
      </c>
      <c r="P2798" s="39">
        <f>IF(ISNUMBER(H2798),YEAR(H2798),"")</f>
        <v/>
      </c>
      <c r="Q2798" s="23">
        <f>IF(D2798="","",IF(COUNTIF(pl_chave,D2798)&gt;0,"No plano atual","Fora do plano: histórico preservado"))</f>
        <v/>
      </c>
      <c r="R2798" s="23">
        <f>IF(A2798&amp;B2798&amp;C2798="","",IF(A2798="","ERRO: falta ID do registro",IF(COUNTIF(ex_id,A2798)&gt;1,"ERRO: ID do registro duplicado",IF(NOT(ISNUMBER(H2798)),"ERRO: data realizada ausente ou inválida",IF(AND(ISNUMBER(pcmd_emissao),N(H2798)&gt;N(pcmd_emissao)),"Verificar: realizada após a emissão","OK")))))</f>
        <v/>
      </c>
      <c r="S2798" s="53" t="n"/>
    </row>
    <row r="2799">
      <c r="A2799" s="25" t="n"/>
      <c r="B2799" s="29" t="n"/>
      <c r="C2799" s="25" t="n"/>
      <c r="D2799" s="23">
        <f>IF(OR(B2799="",C2799=""),"",B2799&amp;"|"&amp;C2799)</f>
        <v/>
      </c>
      <c r="E2799" s="29" t="n"/>
      <c r="F2799" s="52" t="n"/>
      <c r="G2799" s="49" t="n"/>
      <c r="H2799" s="49" t="n"/>
      <c r="I2799" s="30">
        <f>IF(OR(D2799="",NOT(ISNUMBER(G2799))),"",D2799&amp;"|"&amp;YEAR(G2799)&amp;"-"&amp;RIGHT("0"&amp;MONTH(G2799),2)&amp;"-"&amp;RIGHT("0"&amp;DAY(G2799),2))</f>
        <v/>
      </c>
      <c r="J2799" s="52" t="n"/>
      <c r="K2799" s="25" t="n"/>
      <c r="L2799" s="29" t="n"/>
      <c r="M2799" s="25" t="n"/>
      <c r="N2799" s="25" t="n"/>
      <c r="O2799" s="23">
        <f>IF(A2799&amp;B2799&amp;C2799="","",IF(I2799="","Sem vínculo",IF(COUNTIF(oc_chave,I2799)&gt;0,"Vinculada","Previsão não encontrada")))</f>
        <v/>
      </c>
      <c r="P2799" s="39">
        <f>IF(ISNUMBER(H2799),YEAR(H2799),"")</f>
        <v/>
      </c>
      <c r="Q2799" s="23">
        <f>IF(D2799="","",IF(COUNTIF(pl_chave,D2799)&gt;0,"No plano atual","Fora do plano: histórico preservado"))</f>
        <v/>
      </c>
      <c r="R2799" s="23">
        <f>IF(A2799&amp;B2799&amp;C2799="","",IF(A2799="","ERRO: falta ID do registro",IF(COUNTIF(ex_id,A2799)&gt;1,"ERRO: ID do registro duplicado",IF(NOT(ISNUMBER(H2799)),"ERRO: data realizada ausente ou inválida",IF(AND(ISNUMBER(pcmd_emissao),N(H2799)&gt;N(pcmd_emissao)),"Verificar: realizada após a emissão","OK")))))</f>
        <v/>
      </c>
      <c r="S2799" s="53" t="n"/>
    </row>
    <row r="2800">
      <c r="A2800" s="25" t="n"/>
      <c r="B2800" s="29" t="n"/>
      <c r="C2800" s="25" t="n"/>
      <c r="D2800" s="23">
        <f>IF(OR(B2800="",C2800=""),"",B2800&amp;"|"&amp;C2800)</f>
        <v/>
      </c>
      <c r="E2800" s="29" t="n"/>
      <c r="F2800" s="52" t="n"/>
      <c r="G2800" s="49" t="n"/>
      <c r="H2800" s="49" t="n"/>
      <c r="I2800" s="30">
        <f>IF(OR(D2800="",NOT(ISNUMBER(G2800))),"",D2800&amp;"|"&amp;YEAR(G2800)&amp;"-"&amp;RIGHT("0"&amp;MONTH(G2800),2)&amp;"-"&amp;RIGHT("0"&amp;DAY(G2800),2))</f>
        <v/>
      </c>
      <c r="J2800" s="52" t="n"/>
      <c r="K2800" s="25" t="n"/>
      <c r="L2800" s="29" t="n"/>
      <c r="M2800" s="25" t="n"/>
      <c r="N2800" s="25" t="n"/>
      <c r="O2800" s="23">
        <f>IF(A2800&amp;B2800&amp;C2800="","",IF(I2800="","Sem vínculo",IF(COUNTIF(oc_chave,I2800)&gt;0,"Vinculada","Previsão não encontrada")))</f>
        <v/>
      </c>
      <c r="P2800" s="39">
        <f>IF(ISNUMBER(H2800),YEAR(H2800),"")</f>
        <v/>
      </c>
      <c r="Q2800" s="23">
        <f>IF(D2800="","",IF(COUNTIF(pl_chave,D2800)&gt;0,"No plano atual","Fora do plano: histórico preservado"))</f>
        <v/>
      </c>
      <c r="R2800" s="23">
        <f>IF(A2800&amp;B2800&amp;C2800="","",IF(A2800="","ERRO: falta ID do registro",IF(COUNTIF(ex_id,A2800)&gt;1,"ERRO: ID do registro duplicado",IF(NOT(ISNUMBER(H2800)),"ERRO: data realizada ausente ou inválida",IF(AND(ISNUMBER(pcmd_emissao),N(H2800)&gt;N(pcmd_emissao)),"Verificar: realizada após a emissão","OK")))))</f>
        <v/>
      </c>
      <c r="S2800" s="53" t="n"/>
    </row>
    <row r="2801">
      <c r="A2801" s="25" t="n"/>
      <c r="B2801" s="29" t="n"/>
      <c r="C2801" s="25" t="n"/>
      <c r="D2801" s="23">
        <f>IF(OR(B2801="",C2801=""),"",B2801&amp;"|"&amp;C2801)</f>
        <v/>
      </c>
      <c r="E2801" s="29" t="n"/>
      <c r="F2801" s="52" t="n"/>
      <c r="G2801" s="49" t="n"/>
      <c r="H2801" s="49" t="n"/>
      <c r="I2801" s="30">
        <f>IF(OR(D2801="",NOT(ISNUMBER(G2801))),"",D2801&amp;"|"&amp;YEAR(G2801)&amp;"-"&amp;RIGHT("0"&amp;MONTH(G2801),2)&amp;"-"&amp;RIGHT("0"&amp;DAY(G2801),2))</f>
        <v/>
      </c>
      <c r="J2801" s="52" t="n"/>
      <c r="K2801" s="25" t="n"/>
      <c r="L2801" s="29" t="n"/>
      <c r="M2801" s="25" t="n"/>
      <c r="N2801" s="25" t="n"/>
      <c r="O2801" s="23">
        <f>IF(A2801&amp;B2801&amp;C2801="","",IF(I2801="","Sem vínculo",IF(COUNTIF(oc_chave,I2801)&gt;0,"Vinculada","Previsão não encontrada")))</f>
        <v/>
      </c>
      <c r="P2801" s="39">
        <f>IF(ISNUMBER(H2801),YEAR(H2801),"")</f>
        <v/>
      </c>
      <c r="Q2801" s="23">
        <f>IF(D2801="","",IF(COUNTIF(pl_chave,D2801)&gt;0,"No plano atual","Fora do plano: histórico preservado"))</f>
        <v/>
      </c>
      <c r="R2801" s="23">
        <f>IF(A2801&amp;B2801&amp;C2801="","",IF(A2801="","ERRO: falta ID do registro",IF(COUNTIF(ex_id,A2801)&gt;1,"ERRO: ID do registro duplicado",IF(NOT(ISNUMBER(H2801)),"ERRO: data realizada ausente ou inválida",IF(AND(ISNUMBER(pcmd_emissao),N(H2801)&gt;N(pcmd_emissao)),"Verificar: realizada após a emissão","OK")))))</f>
        <v/>
      </c>
      <c r="S2801" s="53" t="n"/>
    </row>
    <row r="2802">
      <c r="A2802" s="25" t="n"/>
      <c r="B2802" s="29" t="n"/>
      <c r="C2802" s="25" t="n"/>
      <c r="D2802" s="23">
        <f>IF(OR(B2802="",C2802=""),"",B2802&amp;"|"&amp;C2802)</f>
        <v/>
      </c>
      <c r="E2802" s="29" t="n"/>
      <c r="F2802" s="52" t="n"/>
      <c r="G2802" s="49" t="n"/>
      <c r="H2802" s="49" t="n"/>
      <c r="I2802" s="30">
        <f>IF(OR(D2802="",NOT(ISNUMBER(G2802))),"",D2802&amp;"|"&amp;YEAR(G2802)&amp;"-"&amp;RIGHT("0"&amp;MONTH(G2802),2)&amp;"-"&amp;RIGHT("0"&amp;DAY(G2802),2))</f>
        <v/>
      </c>
      <c r="J2802" s="52" t="n"/>
      <c r="K2802" s="25" t="n"/>
      <c r="L2802" s="29" t="n"/>
      <c r="M2802" s="25" t="n"/>
      <c r="N2802" s="25" t="n"/>
      <c r="O2802" s="23">
        <f>IF(A2802&amp;B2802&amp;C2802="","",IF(I2802="","Sem vínculo",IF(COUNTIF(oc_chave,I2802)&gt;0,"Vinculada","Previsão não encontrada")))</f>
        <v/>
      </c>
      <c r="P2802" s="39">
        <f>IF(ISNUMBER(H2802),YEAR(H2802),"")</f>
        <v/>
      </c>
      <c r="Q2802" s="23">
        <f>IF(D2802="","",IF(COUNTIF(pl_chave,D2802)&gt;0,"No plano atual","Fora do plano: histórico preservado"))</f>
        <v/>
      </c>
      <c r="R2802" s="23">
        <f>IF(A2802&amp;B2802&amp;C2802="","",IF(A2802="","ERRO: falta ID do registro",IF(COUNTIF(ex_id,A2802)&gt;1,"ERRO: ID do registro duplicado",IF(NOT(ISNUMBER(H2802)),"ERRO: data realizada ausente ou inválida",IF(AND(ISNUMBER(pcmd_emissao),N(H2802)&gt;N(pcmd_emissao)),"Verificar: realizada após a emissão","OK")))))</f>
        <v/>
      </c>
      <c r="S2802" s="53" t="n"/>
    </row>
    <row r="2803">
      <c r="A2803" s="25" t="n"/>
      <c r="B2803" s="29" t="n"/>
      <c r="C2803" s="25" t="n"/>
      <c r="D2803" s="23">
        <f>IF(OR(B2803="",C2803=""),"",B2803&amp;"|"&amp;C2803)</f>
        <v/>
      </c>
      <c r="E2803" s="29" t="n"/>
      <c r="F2803" s="52" t="n"/>
      <c r="G2803" s="49" t="n"/>
      <c r="H2803" s="49" t="n"/>
      <c r="I2803" s="30">
        <f>IF(OR(D2803="",NOT(ISNUMBER(G2803))),"",D2803&amp;"|"&amp;YEAR(G2803)&amp;"-"&amp;RIGHT("0"&amp;MONTH(G2803),2)&amp;"-"&amp;RIGHT("0"&amp;DAY(G2803),2))</f>
        <v/>
      </c>
      <c r="J2803" s="52" t="n"/>
      <c r="K2803" s="25" t="n"/>
      <c r="L2803" s="29" t="n"/>
      <c r="M2803" s="25" t="n"/>
      <c r="N2803" s="25" t="n"/>
      <c r="O2803" s="23">
        <f>IF(A2803&amp;B2803&amp;C2803="","",IF(I2803="","Sem vínculo",IF(COUNTIF(oc_chave,I2803)&gt;0,"Vinculada","Previsão não encontrada")))</f>
        <v/>
      </c>
      <c r="P2803" s="39">
        <f>IF(ISNUMBER(H2803),YEAR(H2803),"")</f>
        <v/>
      </c>
      <c r="Q2803" s="23">
        <f>IF(D2803="","",IF(COUNTIF(pl_chave,D2803)&gt;0,"No plano atual","Fora do plano: histórico preservado"))</f>
        <v/>
      </c>
      <c r="R2803" s="23">
        <f>IF(A2803&amp;B2803&amp;C2803="","",IF(A2803="","ERRO: falta ID do registro",IF(COUNTIF(ex_id,A2803)&gt;1,"ERRO: ID do registro duplicado",IF(NOT(ISNUMBER(H2803)),"ERRO: data realizada ausente ou inválida",IF(AND(ISNUMBER(pcmd_emissao),N(H2803)&gt;N(pcmd_emissao)),"Verificar: realizada após a emissão","OK")))))</f>
        <v/>
      </c>
      <c r="S2803" s="53" t="n"/>
    </row>
    <row r="2804">
      <c r="A2804" s="25" t="n"/>
      <c r="B2804" s="29" t="n"/>
      <c r="C2804" s="25" t="n"/>
      <c r="D2804" s="23">
        <f>IF(OR(B2804="",C2804=""),"",B2804&amp;"|"&amp;C2804)</f>
        <v/>
      </c>
      <c r="E2804" s="29" t="n"/>
      <c r="F2804" s="52" t="n"/>
      <c r="G2804" s="49" t="n"/>
      <c r="H2804" s="49" t="n"/>
      <c r="I2804" s="30">
        <f>IF(OR(D2804="",NOT(ISNUMBER(G2804))),"",D2804&amp;"|"&amp;YEAR(G2804)&amp;"-"&amp;RIGHT("0"&amp;MONTH(G2804),2)&amp;"-"&amp;RIGHT("0"&amp;DAY(G2804),2))</f>
        <v/>
      </c>
      <c r="J2804" s="52" t="n"/>
      <c r="K2804" s="25" t="n"/>
      <c r="L2804" s="29" t="n"/>
      <c r="M2804" s="25" t="n"/>
      <c r="N2804" s="25" t="n"/>
      <c r="O2804" s="23">
        <f>IF(A2804&amp;B2804&amp;C2804="","",IF(I2804="","Sem vínculo",IF(COUNTIF(oc_chave,I2804)&gt;0,"Vinculada","Previsão não encontrada")))</f>
        <v/>
      </c>
      <c r="P2804" s="39">
        <f>IF(ISNUMBER(H2804),YEAR(H2804),"")</f>
        <v/>
      </c>
      <c r="Q2804" s="23">
        <f>IF(D2804="","",IF(COUNTIF(pl_chave,D2804)&gt;0,"No plano atual","Fora do plano: histórico preservado"))</f>
        <v/>
      </c>
      <c r="R2804" s="23">
        <f>IF(A2804&amp;B2804&amp;C2804="","",IF(A2804="","ERRO: falta ID do registro",IF(COUNTIF(ex_id,A2804)&gt;1,"ERRO: ID do registro duplicado",IF(NOT(ISNUMBER(H2804)),"ERRO: data realizada ausente ou inválida",IF(AND(ISNUMBER(pcmd_emissao),N(H2804)&gt;N(pcmd_emissao)),"Verificar: realizada após a emissão","OK")))))</f>
        <v/>
      </c>
      <c r="S2804" s="53" t="n"/>
    </row>
    <row r="2805">
      <c r="A2805" s="25" t="n"/>
      <c r="B2805" s="29" t="n"/>
      <c r="C2805" s="25" t="n"/>
      <c r="D2805" s="23">
        <f>IF(OR(B2805="",C2805=""),"",B2805&amp;"|"&amp;C2805)</f>
        <v/>
      </c>
      <c r="E2805" s="29" t="n"/>
      <c r="F2805" s="52" t="n"/>
      <c r="G2805" s="49" t="n"/>
      <c r="H2805" s="49" t="n"/>
      <c r="I2805" s="30">
        <f>IF(OR(D2805="",NOT(ISNUMBER(G2805))),"",D2805&amp;"|"&amp;YEAR(G2805)&amp;"-"&amp;RIGHT("0"&amp;MONTH(G2805),2)&amp;"-"&amp;RIGHT("0"&amp;DAY(G2805),2))</f>
        <v/>
      </c>
      <c r="J2805" s="52" t="n"/>
      <c r="K2805" s="25" t="n"/>
      <c r="L2805" s="29" t="n"/>
      <c r="M2805" s="25" t="n"/>
      <c r="N2805" s="25" t="n"/>
      <c r="O2805" s="23">
        <f>IF(A2805&amp;B2805&amp;C2805="","",IF(I2805="","Sem vínculo",IF(COUNTIF(oc_chave,I2805)&gt;0,"Vinculada","Previsão não encontrada")))</f>
        <v/>
      </c>
      <c r="P2805" s="39">
        <f>IF(ISNUMBER(H2805),YEAR(H2805),"")</f>
        <v/>
      </c>
      <c r="Q2805" s="23">
        <f>IF(D2805="","",IF(COUNTIF(pl_chave,D2805)&gt;0,"No plano atual","Fora do plano: histórico preservado"))</f>
        <v/>
      </c>
      <c r="R2805" s="23">
        <f>IF(A2805&amp;B2805&amp;C2805="","",IF(A2805="","ERRO: falta ID do registro",IF(COUNTIF(ex_id,A2805)&gt;1,"ERRO: ID do registro duplicado",IF(NOT(ISNUMBER(H2805)),"ERRO: data realizada ausente ou inválida",IF(AND(ISNUMBER(pcmd_emissao),N(H2805)&gt;N(pcmd_emissao)),"Verificar: realizada após a emissão","OK")))))</f>
        <v/>
      </c>
      <c r="S2805" s="53" t="n"/>
    </row>
    <row r="2806">
      <c r="A2806" s="25" t="n"/>
      <c r="B2806" s="29" t="n"/>
      <c r="C2806" s="25" t="n"/>
      <c r="D2806" s="23">
        <f>IF(OR(B2806="",C2806=""),"",B2806&amp;"|"&amp;C2806)</f>
        <v/>
      </c>
      <c r="E2806" s="29" t="n"/>
      <c r="F2806" s="52" t="n"/>
      <c r="G2806" s="49" t="n"/>
      <c r="H2806" s="49" t="n"/>
      <c r="I2806" s="30">
        <f>IF(OR(D2806="",NOT(ISNUMBER(G2806))),"",D2806&amp;"|"&amp;YEAR(G2806)&amp;"-"&amp;RIGHT("0"&amp;MONTH(G2806),2)&amp;"-"&amp;RIGHT("0"&amp;DAY(G2806),2))</f>
        <v/>
      </c>
      <c r="J2806" s="52" t="n"/>
      <c r="K2806" s="25" t="n"/>
      <c r="L2806" s="29" t="n"/>
      <c r="M2806" s="25" t="n"/>
      <c r="N2806" s="25" t="n"/>
      <c r="O2806" s="23">
        <f>IF(A2806&amp;B2806&amp;C2806="","",IF(I2806="","Sem vínculo",IF(COUNTIF(oc_chave,I2806)&gt;0,"Vinculada","Previsão não encontrada")))</f>
        <v/>
      </c>
      <c r="P2806" s="39">
        <f>IF(ISNUMBER(H2806),YEAR(H2806),"")</f>
        <v/>
      </c>
      <c r="Q2806" s="23">
        <f>IF(D2806="","",IF(COUNTIF(pl_chave,D2806)&gt;0,"No plano atual","Fora do plano: histórico preservado"))</f>
        <v/>
      </c>
      <c r="R2806" s="23">
        <f>IF(A2806&amp;B2806&amp;C2806="","",IF(A2806="","ERRO: falta ID do registro",IF(COUNTIF(ex_id,A2806)&gt;1,"ERRO: ID do registro duplicado",IF(NOT(ISNUMBER(H2806)),"ERRO: data realizada ausente ou inválida",IF(AND(ISNUMBER(pcmd_emissao),N(H2806)&gt;N(pcmd_emissao)),"Verificar: realizada após a emissão","OK")))))</f>
        <v/>
      </c>
      <c r="S2806" s="53" t="n"/>
    </row>
    <row r="2807">
      <c r="A2807" s="25" t="n"/>
      <c r="B2807" s="29" t="n"/>
      <c r="C2807" s="25" t="n"/>
      <c r="D2807" s="23">
        <f>IF(OR(B2807="",C2807=""),"",B2807&amp;"|"&amp;C2807)</f>
        <v/>
      </c>
      <c r="E2807" s="29" t="n"/>
      <c r="F2807" s="52" t="n"/>
      <c r="G2807" s="49" t="n"/>
      <c r="H2807" s="49" t="n"/>
      <c r="I2807" s="30">
        <f>IF(OR(D2807="",NOT(ISNUMBER(G2807))),"",D2807&amp;"|"&amp;YEAR(G2807)&amp;"-"&amp;RIGHT("0"&amp;MONTH(G2807),2)&amp;"-"&amp;RIGHT("0"&amp;DAY(G2807),2))</f>
        <v/>
      </c>
      <c r="J2807" s="52" t="n"/>
      <c r="K2807" s="25" t="n"/>
      <c r="L2807" s="29" t="n"/>
      <c r="M2807" s="25" t="n"/>
      <c r="N2807" s="25" t="n"/>
      <c r="O2807" s="23">
        <f>IF(A2807&amp;B2807&amp;C2807="","",IF(I2807="","Sem vínculo",IF(COUNTIF(oc_chave,I2807)&gt;0,"Vinculada","Previsão não encontrada")))</f>
        <v/>
      </c>
      <c r="P2807" s="39">
        <f>IF(ISNUMBER(H2807),YEAR(H2807),"")</f>
        <v/>
      </c>
      <c r="Q2807" s="23">
        <f>IF(D2807="","",IF(COUNTIF(pl_chave,D2807)&gt;0,"No plano atual","Fora do plano: histórico preservado"))</f>
        <v/>
      </c>
      <c r="R2807" s="23">
        <f>IF(A2807&amp;B2807&amp;C2807="","",IF(A2807="","ERRO: falta ID do registro",IF(COUNTIF(ex_id,A2807)&gt;1,"ERRO: ID do registro duplicado",IF(NOT(ISNUMBER(H2807)),"ERRO: data realizada ausente ou inválida",IF(AND(ISNUMBER(pcmd_emissao),N(H2807)&gt;N(pcmd_emissao)),"Verificar: realizada após a emissão","OK")))))</f>
        <v/>
      </c>
      <c r="S2807" s="53" t="n"/>
    </row>
    <row r="2808">
      <c r="A2808" s="25" t="n"/>
      <c r="B2808" s="29" t="n"/>
      <c r="C2808" s="25" t="n"/>
      <c r="D2808" s="23">
        <f>IF(OR(B2808="",C2808=""),"",B2808&amp;"|"&amp;C2808)</f>
        <v/>
      </c>
      <c r="E2808" s="29" t="n"/>
      <c r="F2808" s="52" t="n"/>
      <c r="G2808" s="49" t="n"/>
      <c r="H2808" s="49" t="n"/>
      <c r="I2808" s="30">
        <f>IF(OR(D2808="",NOT(ISNUMBER(G2808))),"",D2808&amp;"|"&amp;YEAR(G2808)&amp;"-"&amp;RIGHT("0"&amp;MONTH(G2808),2)&amp;"-"&amp;RIGHT("0"&amp;DAY(G2808),2))</f>
        <v/>
      </c>
      <c r="J2808" s="52" t="n"/>
      <c r="K2808" s="25" t="n"/>
      <c r="L2808" s="29" t="n"/>
      <c r="M2808" s="25" t="n"/>
      <c r="N2808" s="25" t="n"/>
      <c r="O2808" s="23">
        <f>IF(A2808&amp;B2808&amp;C2808="","",IF(I2808="","Sem vínculo",IF(COUNTIF(oc_chave,I2808)&gt;0,"Vinculada","Previsão não encontrada")))</f>
        <v/>
      </c>
      <c r="P2808" s="39">
        <f>IF(ISNUMBER(H2808),YEAR(H2808),"")</f>
        <v/>
      </c>
      <c r="Q2808" s="23">
        <f>IF(D2808="","",IF(COUNTIF(pl_chave,D2808)&gt;0,"No plano atual","Fora do plano: histórico preservado"))</f>
        <v/>
      </c>
      <c r="R2808" s="23">
        <f>IF(A2808&amp;B2808&amp;C2808="","",IF(A2808="","ERRO: falta ID do registro",IF(COUNTIF(ex_id,A2808)&gt;1,"ERRO: ID do registro duplicado",IF(NOT(ISNUMBER(H2808)),"ERRO: data realizada ausente ou inválida",IF(AND(ISNUMBER(pcmd_emissao),N(H2808)&gt;N(pcmd_emissao)),"Verificar: realizada após a emissão","OK")))))</f>
        <v/>
      </c>
      <c r="S2808" s="53" t="n"/>
    </row>
    <row r="2809">
      <c r="A2809" s="25" t="n"/>
      <c r="B2809" s="29" t="n"/>
      <c r="C2809" s="25" t="n"/>
      <c r="D2809" s="23">
        <f>IF(OR(B2809="",C2809=""),"",B2809&amp;"|"&amp;C2809)</f>
        <v/>
      </c>
      <c r="E2809" s="29" t="n"/>
      <c r="F2809" s="52" t="n"/>
      <c r="G2809" s="49" t="n"/>
      <c r="H2809" s="49" t="n"/>
      <c r="I2809" s="30">
        <f>IF(OR(D2809="",NOT(ISNUMBER(G2809))),"",D2809&amp;"|"&amp;YEAR(G2809)&amp;"-"&amp;RIGHT("0"&amp;MONTH(G2809),2)&amp;"-"&amp;RIGHT("0"&amp;DAY(G2809),2))</f>
        <v/>
      </c>
      <c r="J2809" s="52" t="n"/>
      <c r="K2809" s="25" t="n"/>
      <c r="L2809" s="29" t="n"/>
      <c r="M2809" s="25" t="n"/>
      <c r="N2809" s="25" t="n"/>
      <c r="O2809" s="23">
        <f>IF(A2809&amp;B2809&amp;C2809="","",IF(I2809="","Sem vínculo",IF(COUNTIF(oc_chave,I2809)&gt;0,"Vinculada","Previsão não encontrada")))</f>
        <v/>
      </c>
      <c r="P2809" s="39">
        <f>IF(ISNUMBER(H2809),YEAR(H2809),"")</f>
        <v/>
      </c>
      <c r="Q2809" s="23">
        <f>IF(D2809="","",IF(COUNTIF(pl_chave,D2809)&gt;0,"No plano atual","Fora do plano: histórico preservado"))</f>
        <v/>
      </c>
      <c r="R2809" s="23">
        <f>IF(A2809&amp;B2809&amp;C2809="","",IF(A2809="","ERRO: falta ID do registro",IF(COUNTIF(ex_id,A2809)&gt;1,"ERRO: ID do registro duplicado",IF(NOT(ISNUMBER(H2809)),"ERRO: data realizada ausente ou inválida",IF(AND(ISNUMBER(pcmd_emissao),N(H2809)&gt;N(pcmd_emissao)),"Verificar: realizada após a emissão","OK")))))</f>
        <v/>
      </c>
      <c r="S2809" s="53" t="n"/>
    </row>
    <row r="2810">
      <c r="A2810" s="25" t="n"/>
      <c r="B2810" s="29" t="n"/>
      <c r="C2810" s="25" t="n"/>
      <c r="D2810" s="23">
        <f>IF(OR(B2810="",C2810=""),"",B2810&amp;"|"&amp;C2810)</f>
        <v/>
      </c>
      <c r="E2810" s="29" t="n"/>
      <c r="F2810" s="52" t="n"/>
      <c r="G2810" s="49" t="n"/>
      <c r="H2810" s="49" t="n"/>
      <c r="I2810" s="30">
        <f>IF(OR(D2810="",NOT(ISNUMBER(G2810))),"",D2810&amp;"|"&amp;YEAR(G2810)&amp;"-"&amp;RIGHT("0"&amp;MONTH(G2810),2)&amp;"-"&amp;RIGHT("0"&amp;DAY(G2810),2))</f>
        <v/>
      </c>
      <c r="J2810" s="52" t="n"/>
      <c r="K2810" s="25" t="n"/>
      <c r="L2810" s="29" t="n"/>
      <c r="M2810" s="25" t="n"/>
      <c r="N2810" s="25" t="n"/>
      <c r="O2810" s="23">
        <f>IF(A2810&amp;B2810&amp;C2810="","",IF(I2810="","Sem vínculo",IF(COUNTIF(oc_chave,I2810)&gt;0,"Vinculada","Previsão não encontrada")))</f>
        <v/>
      </c>
      <c r="P2810" s="39">
        <f>IF(ISNUMBER(H2810),YEAR(H2810),"")</f>
        <v/>
      </c>
      <c r="Q2810" s="23">
        <f>IF(D2810="","",IF(COUNTIF(pl_chave,D2810)&gt;0,"No plano atual","Fora do plano: histórico preservado"))</f>
        <v/>
      </c>
      <c r="R2810" s="23">
        <f>IF(A2810&amp;B2810&amp;C2810="","",IF(A2810="","ERRO: falta ID do registro",IF(COUNTIF(ex_id,A2810)&gt;1,"ERRO: ID do registro duplicado",IF(NOT(ISNUMBER(H2810)),"ERRO: data realizada ausente ou inválida",IF(AND(ISNUMBER(pcmd_emissao),N(H2810)&gt;N(pcmd_emissao)),"Verificar: realizada após a emissão","OK")))))</f>
        <v/>
      </c>
      <c r="S2810" s="53" t="n"/>
    </row>
    <row r="2811">
      <c r="A2811" s="25" t="n"/>
      <c r="B2811" s="29" t="n"/>
      <c r="C2811" s="25" t="n"/>
      <c r="D2811" s="23">
        <f>IF(OR(B2811="",C2811=""),"",B2811&amp;"|"&amp;C2811)</f>
        <v/>
      </c>
      <c r="E2811" s="29" t="n"/>
      <c r="F2811" s="52" t="n"/>
      <c r="G2811" s="49" t="n"/>
      <c r="H2811" s="49" t="n"/>
      <c r="I2811" s="30">
        <f>IF(OR(D2811="",NOT(ISNUMBER(G2811))),"",D2811&amp;"|"&amp;YEAR(G2811)&amp;"-"&amp;RIGHT("0"&amp;MONTH(G2811),2)&amp;"-"&amp;RIGHT("0"&amp;DAY(G2811),2))</f>
        <v/>
      </c>
      <c r="J2811" s="52" t="n"/>
      <c r="K2811" s="25" t="n"/>
      <c r="L2811" s="29" t="n"/>
      <c r="M2811" s="25" t="n"/>
      <c r="N2811" s="25" t="n"/>
      <c r="O2811" s="23">
        <f>IF(A2811&amp;B2811&amp;C2811="","",IF(I2811="","Sem vínculo",IF(COUNTIF(oc_chave,I2811)&gt;0,"Vinculada","Previsão não encontrada")))</f>
        <v/>
      </c>
      <c r="P2811" s="39">
        <f>IF(ISNUMBER(H2811),YEAR(H2811),"")</f>
        <v/>
      </c>
      <c r="Q2811" s="23">
        <f>IF(D2811="","",IF(COUNTIF(pl_chave,D2811)&gt;0,"No plano atual","Fora do plano: histórico preservado"))</f>
        <v/>
      </c>
      <c r="R2811" s="23">
        <f>IF(A2811&amp;B2811&amp;C2811="","",IF(A2811="","ERRO: falta ID do registro",IF(COUNTIF(ex_id,A2811)&gt;1,"ERRO: ID do registro duplicado",IF(NOT(ISNUMBER(H2811)),"ERRO: data realizada ausente ou inválida",IF(AND(ISNUMBER(pcmd_emissao),N(H2811)&gt;N(pcmd_emissao)),"Verificar: realizada após a emissão","OK")))))</f>
        <v/>
      </c>
      <c r="S2811" s="53" t="n"/>
    </row>
    <row r="2812">
      <c r="A2812" s="25" t="n"/>
      <c r="B2812" s="29" t="n"/>
      <c r="C2812" s="25" t="n"/>
      <c r="D2812" s="23">
        <f>IF(OR(B2812="",C2812=""),"",B2812&amp;"|"&amp;C2812)</f>
        <v/>
      </c>
      <c r="E2812" s="29" t="n"/>
      <c r="F2812" s="52" t="n"/>
      <c r="G2812" s="49" t="n"/>
      <c r="H2812" s="49" t="n"/>
      <c r="I2812" s="30">
        <f>IF(OR(D2812="",NOT(ISNUMBER(G2812))),"",D2812&amp;"|"&amp;YEAR(G2812)&amp;"-"&amp;RIGHT("0"&amp;MONTH(G2812),2)&amp;"-"&amp;RIGHT("0"&amp;DAY(G2812),2))</f>
        <v/>
      </c>
      <c r="J2812" s="52" t="n"/>
      <c r="K2812" s="25" t="n"/>
      <c r="L2812" s="29" t="n"/>
      <c r="M2812" s="25" t="n"/>
      <c r="N2812" s="25" t="n"/>
      <c r="O2812" s="23">
        <f>IF(A2812&amp;B2812&amp;C2812="","",IF(I2812="","Sem vínculo",IF(COUNTIF(oc_chave,I2812)&gt;0,"Vinculada","Previsão não encontrada")))</f>
        <v/>
      </c>
      <c r="P2812" s="39">
        <f>IF(ISNUMBER(H2812),YEAR(H2812),"")</f>
        <v/>
      </c>
      <c r="Q2812" s="23">
        <f>IF(D2812="","",IF(COUNTIF(pl_chave,D2812)&gt;0,"No plano atual","Fora do plano: histórico preservado"))</f>
        <v/>
      </c>
      <c r="R2812" s="23">
        <f>IF(A2812&amp;B2812&amp;C2812="","",IF(A2812="","ERRO: falta ID do registro",IF(COUNTIF(ex_id,A2812)&gt;1,"ERRO: ID do registro duplicado",IF(NOT(ISNUMBER(H2812)),"ERRO: data realizada ausente ou inválida",IF(AND(ISNUMBER(pcmd_emissao),N(H2812)&gt;N(pcmd_emissao)),"Verificar: realizada após a emissão","OK")))))</f>
        <v/>
      </c>
      <c r="S2812" s="53" t="n"/>
    </row>
    <row r="2813">
      <c r="A2813" s="25" t="n"/>
      <c r="B2813" s="29" t="n"/>
      <c r="C2813" s="25" t="n"/>
      <c r="D2813" s="23">
        <f>IF(OR(B2813="",C2813=""),"",B2813&amp;"|"&amp;C2813)</f>
        <v/>
      </c>
      <c r="E2813" s="29" t="n"/>
      <c r="F2813" s="52" t="n"/>
      <c r="G2813" s="49" t="n"/>
      <c r="H2813" s="49" t="n"/>
      <c r="I2813" s="30">
        <f>IF(OR(D2813="",NOT(ISNUMBER(G2813))),"",D2813&amp;"|"&amp;YEAR(G2813)&amp;"-"&amp;RIGHT("0"&amp;MONTH(G2813),2)&amp;"-"&amp;RIGHT("0"&amp;DAY(G2813),2))</f>
        <v/>
      </c>
      <c r="J2813" s="52" t="n"/>
      <c r="K2813" s="25" t="n"/>
      <c r="L2813" s="29" t="n"/>
      <c r="M2813" s="25" t="n"/>
      <c r="N2813" s="25" t="n"/>
      <c r="O2813" s="23">
        <f>IF(A2813&amp;B2813&amp;C2813="","",IF(I2813="","Sem vínculo",IF(COUNTIF(oc_chave,I2813)&gt;0,"Vinculada","Previsão não encontrada")))</f>
        <v/>
      </c>
      <c r="P2813" s="39">
        <f>IF(ISNUMBER(H2813),YEAR(H2813),"")</f>
        <v/>
      </c>
      <c r="Q2813" s="23">
        <f>IF(D2813="","",IF(COUNTIF(pl_chave,D2813)&gt;0,"No plano atual","Fora do plano: histórico preservado"))</f>
        <v/>
      </c>
      <c r="R2813" s="23">
        <f>IF(A2813&amp;B2813&amp;C2813="","",IF(A2813="","ERRO: falta ID do registro",IF(COUNTIF(ex_id,A2813)&gt;1,"ERRO: ID do registro duplicado",IF(NOT(ISNUMBER(H2813)),"ERRO: data realizada ausente ou inválida",IF(AND(ISNUMBER(pcmd_emissao),N(H2813)&gt;N(pcmd_emissao)),"Verificar: realizada após a emissão","OK")))))</f>
        <v/>
      </c>
      <c r="S2813" s="53" t="n"/>
    </row>
    <row r="2814">
      <c r="A2814" s="25" t="n"/>
      <c r="B2814" s="29" t="n"/>
      <c r="C2814" s="25" t="n"/>
      <c r="D2814" s="23">
        <f>IF(OR(B2814="",C2814=""),"",B2814&amp;"|"&amp;C2814)</f>
        <v/>
      </c>
      <c r="E2814" s="29" t="n"/>
      <c r="F2814" s="52" t="n"/>
      <c r="G2814" s="49" t="n"/>
      <c r="H2814" s="49" t="n"/>
      <c r="I2814" s="30">
        <f>IF(OR(D2814="",NOT(ISNUMBER(G2814))),"",D2814&amp;"|"&amp;YEAR(G2814)&amp;"-"&amp;RIGHT("0"&amp;MONTH(G2814),2)&amp;"-"&amp;RIGHT("0"&amp;DAY(G2814),2))</f>
        <v/>
      </c>
      <c r="J2814" s="52" t="n"/>
      <c r="K2814" s="25" t="n"/>
      <c r="L2814" s="29" t="n"/>
      <c r="M2814" s="25" t="n"/>
      <c r="N2814" s="25" t="n"/>
      <c r="O2814" s="23">
        <f>IF(A2814&amp;B2814&amp;C2814="","",IF(I2814="","Sem vínculo",IF(COUNTIF(oc_chave,I2814)&gt;0,"Vinculada","Previsão não encontrada")))</f>
        <v/>
      </c>
      <c r="P2814" s="39">
        <f>IF(ISNUMBER(H2814),YEAR(H2814),"")</f>
        <v/>
      </c>
      <c r="Q2814" s="23">
        <f>IF(D2814="","",IF(COUNTIF(pl_chave,D2814)&gt;0,"No plano atual","Fora do plano: histórico preservado"))</f>
        <v/>
      </c>
      <c r="R2814" s="23">
        <f>IF(A2814&amp;B2814&amp;C2814="","",IF(A2814="","ERRO: falta ID do registro",IF(COUNTIF(ex_id,A2814)&gt;1,"ERRO: ID do registro duplicado",IF(NOT(ISNUMBER(H2814)),"ERRO: data realizada ausente ou inválida",IF(AND(ISNUMBER(pcmd_emissao),N(H2814)&gt;N(pcmd_emissao)),"Verificar: realizada após a emissão","OK")))))</f>
        <v/>
      </c>
      <c r="S2814" s="53" t="n"/>
    </row>
    <row r="2815">
      <c r="A2815" s="25" t="n"/>
      <c r="B2815" s="29" t="n"/>
      <c r="C2815" s="25" t="n"/>
      <c r="D2815" s="23">
        <f>IF(OR(B2815="",C2815=""),"",B2815&amp;"|"&amp;C2815)</f>
        <v/>
      </c>
      <c r="E2815" s="29" t="n"/>
      <c r="F2815" s="52" t="n"/>
      <c r="G2815" s="49" t="n"/>
      <c r="H2815" s="49" t="n"/>
      <c r="I2815" s="30">
        <f>IF(OR(D2815="",NOT(ISNUMBER(G2815))),"",D2815&amp;"|"&amp;YEAR(G2815)&amp;"-"&amp;RIGHT("0"&amp;MONTH(G2815),2)&amp;"-"&amp;RIGHT("0"&amp;DAY(G2815),2))</f>
        <v/>
      </c>
      <c r="J2815" s="52" t="n"/>
      <c r="K2815" s="25" t="n"/>
      <c r="L2815" s="29" t="n"/>
      <c r="M2815" s="25" t="n"/>
      <c r="N2815" s="25" t="n"/>
      <c r="O2815" s="23">
        <f>IF(A2815&amp;B2815&amp;C2815="","",IF(I2815="","Sem vínculo",IF(COUNTIF(oc_chave,I2815)&gt;0,"Vinculada","Previsão não encontrada")))</f>
        <v/>
      </c>
      <c r="P2815" s="39">
        <f>IF(ISNUMBER(H2815),YEAR(H2815),"")</f>
        <v/>
      </c>
      <c r="Q2815" s="23">
        <f>IF(D2815="","",IF(COUNTIF(pl_chave,D2815)&gt;0,"No plano atual","Fora do plano: histórico preservado"))</f>
        <v/>
      </c>
      <c r="R2815" s="23">
        <f>IF(A2815&amp;B2815&amp;C2815="","",IF(A2815="","ERRO: falta ID do registro",IF(COUNTIF(ex_id,A2815)&gt;1,"ERRO: ID do registro duplicado",IF(NOT(ISNUMBER(H2815)),"ERRO: data realizada ausente ou inválida",IF(AND(ISNUMBER(pcmd_emissao),N(H2815)&gt;N(pcmd_emissao)),"Verificar: realizada após a emissão","OK")))))</f>
        <v/>
      </c>
      <c r="S2815" s="53" t="n"/>
    </row>
    <row r="2816">
      <c r="A2816" s="25" t="n"/>
      <c r="B2816" s="29" t="n"/>
      <c r="C2816" s="25" t="n"/>
      <c r="D2816" s="23">
        <f>IF(OR(B2816="",C2816=""),"",B2816&amp;"|"&amp;C2816)</f>
        <v/>
      </c>
      <c r="E2816" s="29" t="n"/>
      <c r="F2816" s="52" t="n"/>
      <c r="G2816" s="49" t="n"/>
      <c r="H2816" s="49" t="n"/>
      <c r="I2816" s="30">
        <f>IF(OR(D2816="",NOT(ISNUMBER(G2816))),"",D2816&amp;"|"&amp;YEAR(G2816)&amp;"-"&amp;RIGHT("0"&amp;MONTH(G2816),2)&amp;"-"&amp;RIGHT("0"&amp;DAY(G2816),2))</f>
        <v/>
      </c>
      <c r="J2816" s="52" t="n"/>
      <c r="K2816" s="25" t="n"/>
      <c r="L2816" s="29" t="n"/>
      <c r="M2816" s="25" t="n"/>
      <c r="N2816" s="25" t="n"/>
      <c r="O2816" s="23">
        <f>IF(A2816&amp;B2816&amp;C2816="","",IF(I2816="","Sem vínculo",IF(COUNTIF(oc_chave,I2816)&gt;0,"Vinculada","Previsão não encontrada")))</f>
        <v/>
      </c>
      <c r="P2816" s="39">
        <f>IF(ISNUMBER(H2816),YEAR(H2816),"")</f>
        <v/>
      </c>
      <c r="Q2816" s="23">
        <f>IF(D2816="","",IF(COUNTIF(pl_chave,D2816)&gt;0,"No plano atual","Fora do plano: histórico preservado"))</f>
        <v/>
      </c>
      <c r="R2816" s="23">
        <f>IF(A2816&amp;B2816&amp;C2816="","",IF(A2816="","ERRO: falta ID do registro",IF(COUNTIF(ex_id,A2816)&gt;1,"ERRO: ID do registro duplicado",IF(NOT(ISNUMBER(H2816)),"ERRO: data realizada ausente ou inválida",IF(AND(ISNUMBER(pcmd_emissao),N(H2816)&gt;N(pcmd_emissao)),"Verificar: realizada após a emissão","OK")))))</f>
        <v/>
      </c>
      <c r="S2816" s="53" t="n"/>
    </row>
    <row r="2817">
      <c r="A2817" s="25" t="n"/>
      <c r="B2817" s="29" t="n"/>
      <c r="C2817" s="25" t="n"/>
      <c r="D2817" s="23">
        <f>IF(OR(B2817="",C2817=""),"",B2817&amp;"|"&amp;C2817)</f>
        <v/>
      </c>
      <c r="E2817" s="29" t="n"/>
      <c r="F2817" s="52" t="n"/>
      <c r="G2817" s="49" t="n"/>
      <c r="H2817" s="49" t="n"/>
      <c r="I2817" s="30">
        <f>IF(OR(D2817="",NOT(ISNUMBER(G2817))),"",D2817&amp;"|"&amp;YEAR(G2817)&amp;"-"&amp;RIGHT("0"&amp;MONTH(G2817),2)&amp;"-"&amp;RIGHT("0"&amp;DAY(G2817),2))</f>
        <v/>
      </c>
      <c r="J2817" s="52" t="n"/>
      <c r="K2817" s="25" t="n"/>
      <c r="L2817" s="29" t="n"/>
      <c r="M2817" s="25" t="n"/>
      <c r="N2817" s="25" t="n"/>
      <c r="O2817" s="23">
        <f>IF(A2817&amp;B2817&amp;C2817="","",IF(I2817="","Sem vínculo",IF(COUNTIF(oc_chave,I2817)&gt;0,"Vinculada","Previsão não encontrada")))</f>
        <v/>
      </c>
      <c r="P2817" s="39">
        <f>IF(ISNUMBER(H2817),YEAR(H2817),"")</f>
        <v/>
      </c>
      <c r="Q2817" s="23">
        <f>IF(D2817="","",IF(COUNTIF(pl_chave,D2817)&gt;0,"No plano atual","Fora do plano: histórico preservado"))</f>
        <v/>
      </c>
      <c r="R2817" s="23">
        <f>IF(A2817&amp;B2817&amp;C2817="","",IF(A2817="","ERRO: falta ID do registro",IF(COUNTIF(ex_id,A2817)&gt;1,"ERRO: ID do registro duplicado",IF(NOT(ISNUMBER(H2817)),"ERRO: data realizada ausente ou inválida",IF(AND(ISNUMBER(pcmd_emissao),N(H2817)&gt;N(pcmd_emissao)),"Verificar: realizada após a emissão","OK")))))</f>
        <v/>
      </c>
      <c r="S2817" s="53" t="n"/>
    </row>
    <row r="2818">
      <c r="A2818" s="25" t="n"/>
      <c r="B2818" s="29" t="n"/>
      <c r="C2818" s="25" t="n"/>
      <c r="D2818" s="23">
        <f>IF(OR(B2818="",C2818=""),"",B2818&amp;"|"&amp;C2818)</f>
        <v/>
      </c>
      <c r="E2818" s="29" t="n"/>
      <c r="F2818" s="52" t="n"/>
      <c r="G2818" s="49" t="n"/>
      <c r="H2818" s="49" t="n"/>
      <c r="I2818" s="30">
        <f>IF(OR(D2818="",NOT(ISNUMBER(G2818))),"",D2818&amp;"|"&amp;YEAR(G2818)&amp;"-"&amp;RIGHT("0"&amp;MONTH(G2818),2)&amp;"-"&amp;RIGHT("0"&amp;DAY(G2818),2))</f>
        <v/>
      </c>
      <c r="J2818" s="52" t="n"/>
      <c r="K2818" s="25" t="n"/>
      <c r="L2818" s="29" t="n"/>
      <c r="M2818" s="25" t="n"/>
      <c r="N2818" s="25" t="n"/>
      <c r="O2818" s="23">
        <f>IF(A2818&amp;B2818&amp;C2818="","",IF(I2818="","Sem vínculo",IF(COUNTIF(oc_chave,I2818)&gt;0,"Vinculada","Previsão não encontrada")))</f>
        <v/>
      </c>
      <c r="P2818" s="39">
        <f>IF(ISNUMBER(H2818),YEAR(H2818),"")</f>
        <v/>
      </c>
      <c r="Q2818" s="23">
        <f>IF(D2818="","",IF(COUNTIF(pl_chave,D2818)&gt;0,"No plano atual","Fora do plano: histórico preservado"))</f>
        <v/>
      </c>
      <c r="R2818" s="23">
        <f>IF(A2818&amp;B2818&amp;C2818="","",IF(A2818="","ERRO: falta ID do registro",IF(COUNTIF(ex_id,A2818)&gt;1,"ERRO: ID do registro duplicado",IF(NOT(ISNUMBER(H2818)),"ERRO: data realizada ausente ou inválida",IF(AND(ISNUMBER(pcmd_emissao),N(H2818)&gt;N(pcmd_emissao)),"Verificar: realizada após a emissão","OK")))))</f>
        <v/>
      </c>
      <c r="S2818" s="53" t="n"/>
    </row>
    <row r="2819">
      <c r="A2819" s="25" t="n"/>
      <c r="B2819" s="29" t="n"/>
      <c r="C2819" s="25" t="n"/>
      <c r="D2819" s="23">
        <f>IF(OR(B2819="",C2819=""),"",B2819&amp;"|"&amp;C2819)</f>
        <v/>
      </c>
      <c r="E2819" s="29" t="n"/>
      <c r="F2819" s="52" t="n"/>
      <c r="G2819" s="49" t="n"/>
      <c r="H2819" s="49" t="n"/>
      <c r="I2819" s="30">
        <f>IF(OR(D2819="",NOT(ISNUMBER(G2819))),"",D2819&amp;"|"&amp;YEAR(G2819)&amp;"-"&amp;RIGHT("0"&amp;MONTH(G2819),2)&amp;"-"&amp;RIGHT("0"&amp;DAY(G2819),2))</f>
        <v/>
      </c>
      <c r="J2819" s="52" t="n"/>
      <c r="K2819" s="25" t="n"/>
      <c r="L2819" s="29" t="n"/>
      <c r="M2819" s="25" t="n"/>
      <c r="N2819" s="25" t="n"/>
      <c r="O2819" s="23">
        <f>IF(A2819&amp;B2819&amp;C2819="","",IF(I2819="","Sem vínculo",IF(COUNTIF(oc_chave,I2819)&gt;0,"Vinculada","Previsão não encontrada")))</f>
        <v/>
      </c>
      <c r="P2819" s="39">
        <f>IF(ISNUMBER(H2819),YEAR(H2819),"")</f>
        <v/>
      </c>
      <c r="Q2819" s="23">
        <f>IF(D2819="","",IF(COUNTIF(pl_chave,D2819)&gt;0,"No plano atual","Fora do plano: histórico preservado"))</f>
        <v/>
      </c>
      <c r="R2819" s="23">
        <f>IF(A2819&amp;B2819&amp;C2819="","",IF(A2819="","ERRO: falta ID do registro",IF(COUNTIF(ex_id,A2819)&gt;1,"ERRO: ID do registro duplicado",IF(NOT(ISNUMBER(H2819)),"ERRO: data realizada ausente ou inválida",IF(AND(ISNUMBER(pcmd_emissao),N(H2819)&gt;N(pcmd_emissao)),"Verificar: realizada após a emissão","OK")))))</f>
        <v/>
      </c>
      <c r="S2819" s="53" t="n"/>
    </row>
    <row r="2820">
      <c r="A2820" s="25" t="n"/>
      <c r="B2820" s="29" t="n"/>
      <c r="C2820" s="25" t="n"/>
      <c r="D2820" s="23">
        <f>IF(OR(B2820="",C2820=""),"",B2820&amp;"|"&amp;C2820)</f>
        <v/>
      </c>
      <c r="E2820" s="29" t="n"/>
      <c r="F2820" s="52" t="n"/>
      <c r="G2820" s="49" t="n"/>
      <c r="H2820" s="49" t="n"/>
      <c r="I2820" s="30">
        <f>IF(OR(D2820="",NOT(ISNUMBER(G2820))),"",D2820&amp;"|"&amp;YEAR(G2820)&amp;"-"&amp;RIGHT("0"&amp;MONTH(G2820),2)&amp;"-"&amp;RIGHT("0"&amp;DAY(G2820),2))</f>
        <v/>
      </c>
      <c r="J2820" s="52" t="n"/>
      <c r="K2820" s="25" t="n"/>
      <c r="L2820" s="29" t="n"/>
      <c r="M2820" s="25" t="n"/>
      <c r="N2820" s="25" t="n"/>
      <c r="O2820" s="23">
        <f>IF(A2820&amp;B2820&amp;C2820="","",IF(I2820="","Sem vínculo",IF(COUNTIF(oc_chave,I2820)&gt;0,"Vinculada","Previsão não encontrada")))</f>
        <v/>
      </c>
      <c r="P2820" s="39">
        <f>IF(ISNUMBER(H2820),YEAR(H2820),"")</f>
        <v/>
      </c>
      <c r="Q2820" s="23">
        <f>IF(D2820="","",IF(COUNTIF(pl_chave,D2820)&gt;0,"No plano atual","Fora do plano: histórico preservado"))</f>
        <v/>
      </c>
      <c r="R2820" s="23">
        <f>IF(A2820&amp;B2820&amp;C2820="","",IF(A2820="","ERRO: falta ID do registro",IF(COUNTIF(ex_id,A2820)&gt;1,"ERRO: ID do registro duplicado",IF(NOT(ISNUMBER(H2820)),"ERRO: data realizada ausente ou inválida",IF(AND(ISNUMBER(pcmd_emissao),N(H2820)&gt;N(pcmd_emissao)),"Verificar: realizada após a emissão","OK")))))</f>
        <v/>
      </c>
      <c r="S2820" s="53" t="n"/>
    </row>
    <row r="2821">
      <c r="A2821" s="25" t="n"/>
      <c r="B2821" s="29" t="n"/>
      <c r="C2821" s="25" t="n"/>
      <c r="D2821" s="23">
        <f>IF(OR(B2821="",C2821=""),"",B2821&amp;"|"&amp;C2821)</f>
        <v/>
      </c>
      <c r="E2821" s="29" t="n"/>
      <c r="F2821" s="52" t="n"/>
      <c r="G2821" s="49" t="n"/>
      <c r="H2821" s="49" t="n"/>
      <c r="I2821" s="30">
        <f>IF(OR(D2821="",NOT(ISNUMBER(G2821))),"",D2821&amp;"|"&amp;YEAR(G2821)&amp;"-"&amp;RIGHT("0"&amp;MONTH(G2821),2)&amp;"-"&amp;RIGHT("0"&amp;DAY(G2821),2))</f>
        <v/>
      </c>
      <c r="J2821" s="52" t="n"/>
      <c r="K2821" s="25" t="n"/>
      <c r="L2821" s="29" t="n"/>
      <c r="M2821" s="25" t="n"/>
      <c r="N2821" s="25" t="n"/>
      <c r="O2821" s="23">
        <f>IF(A2821&amp;B2821&amp;C2821="","",IF(I2821="","Sem vínculo",IF(COUNTIF(oc_chave,I2821)&gt;0,"Vinculada","Previsão não encontrada")))</f>
        <v/>
      </c>
      <c r="P2821" s="39">
        <f>IF(ISNUMBER(H2821),YEAR(H2821),"")</f>
        <v/>
      </c>
      <c r="Q2821" s="23">
        <f>IF(D2821="","",IF(COUNTIF(pl_chave,D2821)&gt;0,"No plano atual","Fora do plano: histórico preservado"))</f>
        <v/>
      </c>
      <c r="R2821" s="23">
        <f>IF(A2821&amp;B2821&amp;C2821="","",IF(A2821="","ERRO: falta ID do registro",IF(COUNTIF(ex_id,A2821)&gt;1,"ERRO: ID do registro duplicado",IF(NOT(ISNUMBER(H2821)),"ERRO: data realizada ausente ou inválida",IF(AND(ISNUMBER(pcmd_emissao),N(H2821)&gt;N(pcmd_emissao)),"Verificar: realizada após a emissão","OK")))))</f>
        <v/>
      </c>
      <c r="S2821" s="53" t="n"/>
    </row>
    <row r="2822">
      <c r="A2822" s="25" t="n"/>
      <c r="B2822" s="29" t="n"/>
      <c r="C2822" s="25" t="n"/>
      <c r="D2822" s="23">
        <f>IF(OR(B2822="",C2822=""),"",B2822&amp;"|"&amp;C2822)</f>
        <v/>
      </c>
      <c r="E2822" s="29" t="n"/>
      <c r="F2822" s="52" t="n"/>
      <c r="G2822" s="49" t="n"/>
      <c r="H2822" s="49" t="n"/>
      <c r="I2822" s="30">
        <f>IF(OR(D2822="",NOT(ISNUMBER(G2822))),"",D2822&amp;"|"&amp;YEAR(G2822)&amp;"-"&amp;RIGHT("0"&amp;MONTH(G2822),2)&amp;"-"&amp;RIGHT("0"&amp;DAY(G2822),2))</f>
        <v/>
      </c>
      <c r="J2822" s="52" t="n"/>
      <c r="K2822" s="25" t="n"/>
      <c r="L2822" s="29" t="n"/>
      <c r="M2822" s="25" t="n"/>
      <c r="N2822" s="25" t="n"/>
      <c r="O2822" s="23">
        <f>IF(A2822&amp;B2822&amp;C2822="","",IF(I2822="","Sem vínculo",IF(COUNTIF(oc_chave,I2822)&gt;0,"Vinculada","Previsão não encontrada")))</f>
        <v/>
      </c>
      <c r="P2822" s="39">
        <f>IF(ISNUMBER(H2822),YEAR(H2822),"")</f>
        <v/>
      </c>
      <c r="Q2822" s="23">
        <f>IF(D2822="","",IF(COUNTIF(pl_chave,D2822)&gt;0,"No plano atual","Fora do plano: histórico preservado"))</f>
        <v/>
      </c>
      <c r="R2822" s="23">
        <f>IF(A2822&amp;B2822&amp;C2822="","",IF(A2822="","ERRO: falta ID do registro",IF(COUNTIF(ex_id,A2822)&gt;1,"ERRO: ID do registro duplicado",IF(NOT(ISNUMBER(H2822)),"ERRO: data realizada ausente ou inválida",IF(AND(ISNUMBER(pcmd_emissao),N(H2822)&gt;N(pcmd_emissao)),"Verificar: realizada após a emissão","OK")))))</f>
        <v/>
      </c>
      <c r="S2822" s="53" t="n"/>
    </row>
    <row r="2823">
      <c r="A2823" s="25" t="n"/>
      <c r="B2823" s="29" t="n"/>
      <c r="C2823" s="25" t="n"/>
      <c r="D2823" s="23">
        <f>IF(OR(B2823="",C2823=""),"",B2823&amp;"|"&amp;C2823)</f>
        <v/>
      </c>
      <c r="E2823" s="29" t="n"/>
      <c r="F2823" s="52" t="n"/>
      <c r="G2823" s="49" t="n"/>
      <c r="H2823" s="49" t="n"/>
      <c r="I2823" s="30">
        <f>IF(OR(D2823="",NOT(ISNUMBER(G2823))),"",D2823&amp;"|"&amp;YEAR(G2823)&amp;"-"&amp;RIGHT("0"&amp;MONTH(G2823),2)&amp;"-"&amp;RIGHT("0"&amp;DAY(G2823),2))</f>
        <v/>
      </c>
      <c r="J2823" s="52" t="n"/>
      <c r="K2823" s="25" t="n"/>
      <c r="L2823" s="29" t="n"/>
      <c r="M2823" s="25" t="n"/>
      <c r="N2823" s="25" t="n"/>
      <c r="O2823" s="23">
        <f>IF(A2823&amp;B2823&amp;C2823="","",IF(I2823="","Sem vínculo",IF(COUNTIF(oc_chave,I2823)&gt;0,"Vinculada","Previsão não encontrada")))</f>
        <v/>
      </c>
      <c r="P2823" s="39">
        <f>IF(ISNUMBER(H2823),YEAR(H2823),"")</f>
        <v/>
      </c>
      <c r="Q2823" s="23">
        <f>IF(D2823="","",IF(COUNTIF(pl_chave,D2823)&gt;0,"No plano atual","Fora do plano: histórico preservado"))</f>
        <v/>
      </c>
      <c r="R2823" s="23">
        <f>IF(A2823&amp;B2823&amp;C2823="","",IF(A2823="","ERRO: falta ID do registro",IF(COUNTIF(ex_id,A2823)&gt;1,"ERRO: ID do registro duplicado",IF(NOT(ISNUMBER(H2823)),"ERRO: data realizada ausente ou inválida",IF(AND(ISNUMBER(pcmd_emissao),N(H2823)&gt;N(pcmd_emissao)),"Verificar: realizada após a emissão","OK")))))</f>
        <v/>
      </c>
      <c r="S2823" s="53" t="n"/>
    </row>
    <row r="2824">
      <c r="A2824" s="25" t="n"/>
      <c r="B2824" s="29" t="n"/>
      <c r="C2824" s="25" t="n"/>
      <c r="D2824" s="23">
        <f>IF(OR(B2824="",C2824=""),"",B2824&amp;"|"&amp;C2824)</f>
        <v/>
      </c>
      <c r="E2824" s="29" t="n"/>
      <c r="F2824" s="52" t="n"/>
      <c r="G2824" s="49" t="n"/>
      <c r="H2824" s="49" t="n"/>
      <c r="I2824" s="30">
        <f>IF(OR(D2824="",NOT(ISNUMBER(G2824))),"",D2824&amp;"|"&amp;YEAR(G2824)&amp;"-"&amp;RIGHT("0"&amp;MONTH(G2824),2)&amp;"-"&amp;RIGHT("0"&amp;DAY(G2824),2))</f>
        <v/>
      </c>
      <c r="J2824" s="52" t="n"/>
      <c r="K2824" s="25" t="n"/>
      <c r="L2824" s="29" t="n"/>
      <c r="M2824" s="25" t="n"/>
      <c r="N2824" s="25" t="n"/>
      <c r="O2824" s="23">
        <f>IF(A2824&amp;B2824&amp;C2824="","",IF(I2824="","Sem vínculo",IF(COUNTIF(oc_chave,I2824)&gt;0,"Vinculada","Previsão não encontrada")))</f>
        <v/>
      </c>
      <c r="P2824" s="39">
        <f>IF(ISNUMBER(H2824),YEAR(H2824),"")</f>
        <v/>
      </c>
      <c r="Q2824" s="23">
        <f>IF(D2824="","",IF(COUNTIF(pl_chave,D2824)&gt;0,"No plano atual","Fora do plano: histórico preservado"))</f>
        <v/>
      </c>
      <c r="R2824" s="23">
        <f>IF(A2824&amp;B2824&amp;C2824="","",IF(A2824="","ERRO: falta ID do registro",IF(COUNTIF(ex_id,A2824)&gt;1,"ERRO: ID do registro duplicado",IF(NOT(ISNUMBER(H2824)),"ERRO: data realizada ausente ou inválida",IF(AND(ISNUMBER(pcmd_emissao),N(H2824)&gt;N(pcmd_emissao)),"Verificar: realizada após a emissão","OK")))))</f>
        <v/>
      </c>
      <c r="S2824" s="53" t="n"/>
    </row>
    <row r="2825">
      <c r="A2825" s="25" t="n"/>
      <c r="B2825" s="29" t="n"/>
      <c r="C2825" s="25" t="n"/>
      <c r="D2825" s="23">
        <f>IF(OR(B2825="",C2825=""),"",B2825&amp;"|"&amp;C2825)</f>
        <v/>
      </c>
      <c r="E2825" s="29" t="n"/>
      <c r="F2825" s="52" t="n"/>
      <c r="G2825" s="49" t="n"/>
      <c r="H2825" s="49" t="n"/>
      <c r="I2825" s="30">
        <f>IF(OR(D2825="",NOT(ISNUMBER(G2825))),"",D2825&amp;"|"&amp;YEAR(G2825)&amp;"-"&amp;RIGHT("0"&amp;MONTH(G2825),2)&amp;"-"&amp;RIGHT("0"&amp;DAY(G2825),2))</f>
        <v/>
      </c>
      <c r="J2825" s="52" t="n"/>
      <c r="K2825" s="25" t="n"/>
      <c r="L2825" s="29" t="n"/>
      <c r="M2825" s="25" t="n"/>
      <c r="N2825" s="25" t="n"/>
      <c r="O2825" s="23">
        <f>IF(A2825&amp;B2825&amp;C2825="","",IF(I2825="","Sem vínculo",IF(COUNTIF(oc_chave,I2825)&gt;0,"Vinculada","Previsão não encontrada")))</f>
        <v/>
      </c>
      <c r="P2825" s="39">
        <f>IF(ISNUMBER(H2825),YEAR(H2825),"")</f>
        <v/>
      </c>
      <c r="Q2825" s="23">
        <f>IF(D2825="","",IF(COUNTIF(pl_chave,D2825)&gt;0,"No plano atual","Fora do plano: histórico preservado"))</f>
        <v/>
      </c>
      <c r="R2825" s="23">
        <f>IF(A2825&amp;B2825&amp;C2825="","",IF(A2825="","ERRO: falta ID do registro",IF(COUNTIF(ex_id,A2825)&gt;1,"ERRO: ID do registro duplicado",IF(NOT(ISNUMBER(H2825)),"ERRO: data realizada ausente ou inválida",IF(AND(ISNUMBER(pcmd_emissao),N(H2825)&gt;N(pcmd_emissao)),"Verificar: realizada após a emissão","OK")))))</f>
        <v/>
      </c>
      <c r="S2825" s="53" t="n"/>
    </row>
    <row r="2826">
      <c r="A2826" s="25" t="n"/>
      <c r="B2826" s="29" t="n"/>
      <c r="C2826" s="25" t="n"/>
      <c r="D2826" s="23">
        <f>IF(OR(B2826="",C2826=""),"",B2826&amp;"|"&amp;C2826)</f>
        <v/>
      </c>
      <c r="E2826" s="29" t="n"/>
      <c r="F2826" s="52" t="n"/>
      <c r="G2826" s="49" t="n"/>
      <c r="H2826" s="49" t="n"/>
      <c r="I2826" s="30">
        <f>IF(OR(D2826="",NOT(ISNUMBER(G2826))),"",D2826&amp;"|"&amp;YEAR(G2826)&amp;"-"&amp;RIGHT("0"&amp;MONTH(G2826),2)&amp;"-"&amp;RIGHT("0"&amp;DAY(G2826),2))</f>
        <v/>
      </c>
      <c r="J2826" s="52" t="n"/>
      <c r="K2826" s="25" t="n"/>
      <c r="L2826" s="29" t="n"/>
      <c r="M2826" s="25" t="n"/>
      <c r="N2826" s="25" t="n"/>
      <c r="O2826" s="23">
        <f>IF(A2826&amp;B2826&amp;C2826="","",IF(I2826="","Sem vínculo",IF(COUNTIF(oc_chave,I2826)&gt;0,"Vinculada","Previsão não encontrada")))</f>
        <v/>
      </c>
      <c r="P2826" s="39">
        <f>IF(ISNUMBER(H2826),YEAR(H2826),"")</f>
        <v/>
      </c>
      <c r="Q2826" s="23">
        <f>IF(D2826="","",IF(COUNTIF(pl_chave,D2826)&gt;0,"No plano atual","Fora do plano: histórico preservado"))</f>
        <v/>
      </c>
      <c r="R2826" s="23">
        <f>IF(A2826&amp;B2826&amp;C2826="","",IF(A2826="","ERRO: falta ID do registro",IF(COUNTIF(ex_id,A2826)&gt;1,"ERRO: ID do registro duplicado",IF(NOT(ISNUMBER(H2826)),"ERRO: data realizada ausente ou inválida",IF(AND(ISNUMBER(pcmd_emissao),N(H2826)&gt;N(pcmd_emissao)),"Verificar: realizada após a emissão","OK")))))</f>
        <v/>
      </c>
      <c r="S2826" s="53" t="n"/>
    </row>
    <row r="2827">
      <c r="A2827" s="25" t="n"/>
      <c r="B2827" s="29" t="n"/>
      <c r="C2827" s="25" t="n"/>
      <c r="D2827" s="23">
        <f>IF(OR(B2827="",C2827=""),"",B2827&amp;"|"&amp;C2827)</f>
        <v/>
      </c>
      <c r="E2827" s="29" t="n"/>
      <c r="F2827" s="52" t="n"/>
      <c r="G2827" s="49" t="n"/>
      <c r="H2827" s="49" t="n"/>
      <c r="I2827" s="30">
        <f>IF(OR(D2827="",NOT(ISNUMBER(G2827))),"",D2827&amp;"|"&amp;YEAR(G2827)&amp;"-"&amp;RIGHT("0"&amp;MONTH(G2827),2)&amp;"-"&amp;RIGHT("0"&amp;DAY(G2827),2))</f>
        <v/>
      </c>
      <c r="J2827" s="52" t="n"/>
      <c r="K2827" s="25" t="n"/>
      <c r="L2827" s="29" t="n"/>
      <c r="M2827" s="25" t="n"/>
      <c r="N2827" s="25" t="n"/>
      <c r="O2827" s="23">
        <f>IF(A2827&amp;B2827&amp;C2827="","",IF(I2827="","Sem vínculo",IF(COUNTIF(oc_chave,I2827)&gt;0,"Vinculada","Previsão não encontrada")))</f>
        <v/>
      </c>
      <c r="P2827" s="39">
        <f>IF(ISNUMBER(H2827),YEAR(H2827),"")</f>
        <v/>
      </c>
      <c r="Q2827" s="23">
        <f>IF(D2827="","",IF(COUNTIF(pl_chave,D2827)&gt;0,"No plano atual","Fora do plano: histórico preservado"))</f>
        <v/>
      </c>
      <c r="R2827" s="23">
        <f>IF(A2827&amp;B2827&amp;C2827="","",IF(A2827="","ERRO: falta ID do registro",IF(COUNTIF(ex_id,A2827)&gt;1,"ERRO: ID do registro duplicado",IF(NOT(ISNUMBER(H2827)),"ERRO: data realizada ausente ou inválida",IF(AND(ISNUMBER(pcmd_emissao),N(H2827)&gt;N(pcmd_emissao)),"Verificar: realizada após a emissão","OK")))))</f>
        <v/>
      </c>
      <c r="S2827" s="53" t="n"/>
    </row>
    <row r="2828">
      <c r="A2828" s="25" t="n"/>
      <c r="B2828" s="29" t="n"/>
      <c r="C2828" s="25" t="n"/>
      <c r="D2828" s="23">
        <f>IF(OR(B2828="",C2828=""),"",B2828&amp;"|"&amp;C2828)</f>
        <v/>
      </c>
      <c r="E2828" s="29" t="n"/>
      <c r="F2828" s="52" t="n"/>
      <c r="G2828" s="49" t="n"/>
      <c r="H2828" s="49" t="n"/>
      <c r="I2828" s="30">
        <f>IF(OR(D2828="",NOT(ISNUMBER(G2828))),"",D2828&amp;"|"&amp;YEAR(G2828)&amp;"-"&amp;RIGHT("0"&amp;MONTH(G2828),2)&amp;"-"&amp;RIGHT("0"&amp;DAY(G2828),2))</f>
        <v/>
      </c>
      <c r="J2828" s="52" t="n"/>
      <c r="K2828" s="25" t="n"/>
      <c r="L2828" s="29" t="n"/>
      <c r="M2828" s="25" t="n"/>
      <c r="N2828" s="25" t="n"/>
      <c r="O2828" s="23">
        <f>IF(A2828&amp;B2828&amp;C2828="","",IF(I2828="","Sem vínculo",IF(COUNTIF(oc_chave,I2828)&gt;0,"Vinculada","Previsão não encontrada")))</f>
        <v/>
      </c>
      <c r="P2828" s="39">
        <f>IF(ISNUMBER(H2828),YEAR(H2828),"")</f>
        <v/>
      </c>
      <c r="Q2828" s="23">
        <f>IF(D2828="","",IF(COUNTIF(pl_chave,D2828)&gt;0,"No plano atual","Fora do plano: histórico preservado"))</f>
        <v/>
      </c>
      <c r="R2828" s="23">
        <f>IF(A2828&amp;B2828&amp;C2828="","",IF(A2828="","ERRO: falta ID do registro",IF(COUNTIF(ex_id,A2828)&gt;1,"ERRO: ID do registro duplicado",IF(NOT(ISNUMBER(H2828)),"ERRO: data realizada ausente ou inválida",IF(AND(ISNUMBER(pcmd_emissao),N(H2828)&gt;N(pcmd_emissao)),"Verificar: realizada após a emissão","OK")))))</f>
        <v/>
      </c>
      <c r="S2828" s="53" t="n"/>
    </row>
    <row r="2829">
      <c r="A2829" s="25" t="n"/>
      <c r="B2829" s="29" t="n"/>
      <c r="C2829" s="25" t="n"/>
      <c r="D2829" s="23">
        <f>IF(OR(B2829="",C2829=""),"",B2829&amp;"|"&amp;C2829)</f>
        <v/>
      </c>
      <c r="E2829" s="29" t="n"/>
      <c r="F2829" s="52" t="n"/>
      <c r="G2829" s="49" t="n"/>
      <c r="H2829" s="49" t="n"/>
      <c r="I2829" s="30">
        <f>IF(OR(D2829="",NOT(ISNUMBER(G2829))),"",D2829&amp;"|"&amp;YEAR(G2829)&amp;"-"&amp;RIGHT("0"&amp;MONTH(G2829),2)&amp;"-"&amp;RIGHT("0"&amp;DAY(G2829),2))</f>
        <v/>
      </c>
      <c r="J2829" s="52" t="n"/>
      <c r="K2829" s="25" t="n"/>
      <c r="L2829" s="29" t="n"/>
      <c r="M2829" s="25" t="n"/>
      <c r="N2829" s="25" t="n"/>
      <c r="O2829" s="23">
        <f>IF(A2829&amp;B2829&amp;C2829="","",IF(I2829="","Sem vínculo",IF(COUNTIF(oc_chave,I2829)&gt;0,"Vinculada","Previsão não encontrada")))</f>
        <v/>
      </c>
      <c r="P2829" s="39">
        <f>IF(ISNUMBER(H2829),YEAR(H2829),"")</f>
        <v/>
      </c>
      <c r="Q2829" s="23">
        <f>IF(D2829="","",IF(COUNTIF(pl_chave,D2829)&gt;0,"No plano atual","Fora do plano: histórico preservado"))</f>
        <v/>
      </c>
      <c r="R2829" s="23">
        <f>IF(A2829&amp;B2829&amp;C2829="","",IF(A2829="","ERRO: falta ID do registro",IF(COUNTIF(ex_id,A2829)&gt;1,"ERRO: ID do registro duplicado",IF(NOT(ISNUMBER(H2829)),"ERRO: data realizada ausente ou inválida",IF(AND(ISNUMBER(pcmd_emissao),N(H2829)&gt;N(pcmd_emissao)),"Verificar: realizada após a emissão","OK")))))</f>
        <v/>
      </c>
      <c r="S2829" s="53" t="n"/>
    </row>
    <row r="2830">
      <c r="A2830" s="25" t="n"/>
      <c r="B2830" s="29" t="n"/>
      <c r="C2830" s="25" t="n"/>
      <c r="D2830" s="23">
        <f>IF(OR(B2830="",C2830=""),"",B2830&amp;"|"&amp;C2830)</f>
        <v/>
      </c>
      <c r="E2830" s="29" t="n"/>
      <c r="F2830" s="52" t="n"/>
      <c r="G2830" s="49" t="n"/>
      <c r="H2830" s="49" t="n"/>
      <c r="I2830" s="30">
        <f>IF(OR(D2830="",NOT(ISNUMBER(G2830))),"",D2830&amp;"|"&amp;YEAR(G2830)&amp;"-"&amp;RIGHT("0"&amp;MONTH(G2830),2)&amp;"-"&amp;RIGHT("0"&amp;DAY(G2830),2))</f>
        <v/>
      </c>
      <c r="J2830" s="52" t="n"/>
      <c r="K2830" s="25" t="n"/>
      <c r="L2830" s="29" t="n"/>
      <c r="M2830" s="25" t="n"/>
      <c r="N2830" s="25" t="n"/>
      <c r="O2830" s="23">
        <f>IF(A2830&amp;B2830&amp;C2830="","",IF(I2830="","Sem vínculo",IF(COUNTIF(oc_chave,I2830)&gt;0,"Vinculada","Previsão não encontrada")))</f>
        <v/>
      </c>
      <c r="P2830" s="39">
        <f>IF(ISNUMBER(H2830),YEAR(H2830),"")</f>
        <v/>
      </c>
      <c r="Q2830" s="23">
        <f>IF(D2830="","",IF(COUNTIF(pl_chave,D2830)&gt;0,"No plano atual","Fora do plano: histórico preservado"))</f>
        <v/>
      </c>
      <c r="R2830" s="23">
        <f>IF(A2830&amp;B2830&amp;C2830="","",IF(A2830="","ERRO: falta ID do registro",IF(COUNTIF(ex_id,A2830)&gt;1,"ERRO: ID do registro duplicado",IF(NOT(ISNUMBER(H2830)),"ERRO: data realizada ausente ou inválida",IF(AND(ISNUMBER(pcmd_emissao),N(H2830)&gt;N(pcmd_emissao)),"Verificar: realizada após a emissão","OK")))))</f>
        <v/>
      </c>
      <c r="S2830" s="53" t="n"/>
    </row>
    <row r="2831">
      <c r="A2831" s="25" t="n"/>
      <c r="B2831" s="29" t="n"/>
      <c r="C2831" s="25" t="n"/>
      <c r="D2831" s="23">
        <f>IF(OR(B2831="",C2831=""),"",B2831&amp;"|"&amp;C2831)</f>
        <v/>
      </c>
      <c r="E2831" s="29" t="n"/>
      <c r="F2831" s="52" t="n"/>
      <c r="G2831" s="49" t="n"/>
      <c r="H2831" s="49" t="n"/>
      <c r="I2831" s="30">
        <f>IF(OR(D2831="",NOT(ISNUMBER(G2831))),"",D2831&amp;"|"&amp;YEAR(G2831)&amp;"-"&amp;RIGHT("0"&amp;MONTH(G2831),2)&amp;"-"&amp;RIGHT("0"&amp;DAY(G2831),2))</f>
        <v/>
      </c>
      <c r="J2831" s="52" t="n"/>
      <c r="K2831" s="25" t="n"/>
      <c r="L2831" s="29" t="n"/>
      <c r="M2831" s="25" t="n"/>
      <c r="N2831" s="25" t="n"/>
      <c r="O2831" s="23">
        <f>IF(A2831&amp;B2831&amp;C2831="","",IF(I2831="","Sem vínculo",IF(COUNTIF(oc_chave,I2831)&gt;0,"Vinculada","Previsão não encontrada")))</f>
        <v/>
      </c>
      <c r="P2831" s="39">
        <f>IF(ISNUMBER(H2831),YEAR(H2831),"")</f>
        <v/>
      </c>
      <c r="Q2831" s="23">
        <f>IF(D2831="","",IF(COUNTIF(pl_chave,D2831)&gt;0,"No plano atual","Fora do plano: histórico preservado"))</f>
        <v/>
      </c>
      <c r="R2831" s="23">
        <f>IF(A2831&amp;B2831&amp;C2831="","",IF(A2831="","ERRO: falta ID do registro",IF(COUNTIF(ex_id,A2831)&gt;1,"ERRO: ID do registro duplicado",IF(NOT(ISNUMBER(H2831)),"ERRO: data realizada ausente ou inválida",IF(AND(ISNUMBER(pcmd_emissao),N(H2831)&gt;N(pcmd_emissao)),"Verificar: realizada após a emissão","OK")))))</f>
        <v/>
      </c>
      <c r="S2831" s="53" t="n"/>
    </row>
    <row r="2832">
      <c r="A2832" s="25" t="n"/>
      <c r="B2832" s="29" t="n"/>
      <c r="C2832" s="25" t="n"/>
      <c r="D2832" s="23">
        <f>IF(OR(B2832="",C2832=""),"",B2832&amp;"|"&amp;C2832)</f>
        <v/>
      </c>
      <c r="E2832" s="29" t="n"/>
      <c r="F2832" s="52" t="n"/>
      <c r="G2832" s="49" t="n"/>
      <c r="H2832" s="49" t="n"/>
      <c r="I2832" s="30">
        <f>IF(OR(D2832="",NOT(ISNUMBER(G2832))),"",D2832&amp;"|"&amp;YEAR(G2832)&amp;"-"&amp;RIGHT("0"&amp;MONTH(G2832),2)&amp;"-"&amp;RIGHT("0"&amp;DAY(G2832),2))</f>
        <v/>
      </c>
      <c r="J2832" s="52" t="n"/>
      <c r="K2832" s="25" t="n"/>
      <c r="L2832" s="29" t="n"/>
      <c r="M2832" s="25" t="n"/>
      <c r="N2832" s="25" t="n"/>
      <c r="O2832" s="23">
        <f>IF(A2832&amp;B2832&amp;C2832="","",IF(I2832="","Sem vínculo",IF(COUNTIF(oc_chave,I2832)&gt;0,"Vinculada","Previsão não encontrada")))</f>
        <v/>
      </c>
      <c r="P2832" s="39">
        <f>IF(ISNUMBER(H2832),YEAR(H2832),"")</f>
        <v/>
      </c>
      <c r="Q2832" s="23">
        <f>IF(D2832="","",IF(COUNTIF(pl_chave,D2832)&gt;0,"No plano atual","Fora do plano: histórico preservado"))</f>
        <v/>
      </c>
      <c r="R2832" s="23">
        <f>IF(A2832&amp;B2832&amp;C2832="","",IF(A2832="","ERRO: falta ID do registro",IF(COUNTIF(ex_id,A2832)&gt;1,"ERRO: ID do registro duplicado",IF(NOT(ISNUMBER(H2832)),"ERRO: data realizada ausente ou inválida",IF(AND(ISNUMBER(pcmd_emissao),N(H2832)&gt;N(pcmd_emissao)),"Verificar: realizada após a emissão","OK")))))</f>
        <v/>
      </c>
      <c r="S2832" s="53" t="n"/>
    </row>
    <row r="2833">
      <c r="A2833" s="25" t="n"/>
      <c r="B2833" s="29" t="n"/>
      <c r="C2833" s="25" t="n"/>
      <c r="D2833" s="23">
        <f>IF(OR(B2833="",C2833=""),"",B2833&amp;"|"&amp;C2833)</f>
        <v/>
      </c>
      <c r="E2833" s="29" t="n"/>
      <c r="F2833" s="52" t="n"/>
      <c r="G2833" s="49" t="n"/>
      <c r="H2833" s="49" t="n"/>
      <c r="I2833" s="30">
        <f>IF(OR(D2833="",NOT(ISNUMBER(G2833))),"",D2833&amp;"|"&amp;YEAR(G2833)&amp;"-"&amp;RIGHT("0"&amp;MONTH(G2833),2)&amp;"-"&amp;RIGHT("0"&amp;DAY(G2833),2))</f>
        <v/>
      </c>
      <c r="J2833" s="52" t="n"/>
      <c r="K2833" s="25" t="n"/>
      <c r="L2833" s="29" t="n"/>
      <c r="M2833" s="25" t="n"/>
      <c r="N2833" s="25" t="n"/>
      <c r="O2833" s="23">
        <f>IF(A2833&amp;B2833&amp;C2833="","",IF(I2833="","Sem vínculo",IF(COUNTIF(oc_chave,I2833)&gt;0,"Vinculada","Previsão não encontrada")))</f>
        <v/>
      </c>
      <c r="P2833" s="39">
        <f>IF(ISNUMBER(H2833),YEAR(H2833),"")</f>
        <v/>
      </c>
      <c r="Q2833" s="23">
        <f>IF(D2833="","",IF(COUNTIF(pl_chave,D2833)&gt;0,"No plano atual","Fora do plano: histórico preservado"))</f>
        <v/>
      </c>
      <c r="R2833" s="23">
        <f>IF(A2833&amp;B2833&amp;C2833="","",IF(A2833="","ERRO: falta ID do registro",IF(COUNTIF(ex_id,A2833)&gt;1,"ERRO: ID do registro duplicado",IF(NOT(ISNUMBER(H2833)),"ERRO: data realizada ausente ou inválida",IF(AND(ISNUMBER(pcmd_emissao),N(H2833)&gt;N(pcmd_emissao)),"Verificar: realizada após a emissão","OK")))))</f>
        <v/>
      </c>
      <c r="S2833" s="53" t="n"/>
    </row>
    <row r="2834">
      <c r="A2834" s="25" t="n"/>
      <c r="B2834" s="29" t="n"/>
      <c r="C2834" s="25" t="n"/>
      <c r="D2834" s="23">
        <f>IF(OR(B2834="",C2834=""),"",B2834&amp;"|"&amp;C2834)</f>
        <v/>
      </c>
      <c r="E2834" s="29" t="n"/>
      <c r="F2834" s="52" t="n"/>
      <c r="G2834" s="49" t="n"/>
      <c r="H2834" s="49" t="n"/>
      <c r="I2834" s="30">
        <f>IF(OR(D2834="",NOT(ISNUMBER(G2834))),"",D2834&amp;"|"&amp;YEAR(G2834)&amp;"-"&amp;RIGHT("0"&amp;MONTH(G2834),2)&amp;"-"&amp;RIGHT("0"&amp;DAY(G2834),2))</f>
        <v/>
      </c>
      <c r="J2834" s="52" t="n"/>
      <c r="K2834" s="25" t="n"/>
      <c r="L2834" s="29" t="n"/>
      <c r="M2834" s="25" t="n"/>
      <c r="N2834" s="25" t="n"/>
      <c r="O2834" s="23">
        <f>IF(A2834&amp;B2834&amp;C2834="","",IF(I2834="","Sem vínculo",IF(COUNTIF(oc_chave,I2834)&gt;0,"Vinculada","Previsão não encontrada")))</f>
        <v/>
      </c>
      <c r="P2834" s="39">
        <f>IF(ISNUMBER(H2834),YEAR(H2834),"")</f>
        <v/>
      </c>
      <c r="Q2834" s="23">
        <f>IF(D2834="","",IF(COUNTIF(pl_chave,D2834)&gt;0,"No plano atual","Fora do plano: histórico preservado"))</f>
        <v/>
      </c>
      <c r="R2834" s="23">
        <f>IF(A2834&amp;B2834&amp;C2834="","",IF(A2834="","ERRO: falta ID do registro",IF(COUNTIF(ex_id,A2834)&gt;1,"ERRO: ID do registro duplicado",IF(NOT(ISNUMBER(H2834)),"ERRO: data realizada ausente ou inválida",IF(AND(ISNUMBER(pcmd_emissao),N(H2834)&gt;N(pcmd_emissao)),"Verificar: realizada após a emissão","OK")))))</f>
        <v/>
      </c>
      <c r="S2834" s="53" t="n"/>
    </row>
    <row r="2835">
      <c r="A2835" s="25" t="n"/>
      <c r="B2835" s="29" t="n"/>
      <c r="C2835" s="25" t="n"/>
      <c r="D2835" s="23">
        <f>IF(OR(B2835="",C2835=""),"",B2835&amp;"|"&amp;C2835)</f>
        <v/>
      </c>
      <c r="E2835" s="29" t="n"/>
      <c r="F2835" s="52" t="n"/>
      <c r="G2835" s="49" t="n"/>
      <c r="H2835" s="49" t="n"/>
      <c r="I2835" s="30">
        <f>IF(OR(D2835="",NOT(ISNUMBER(G2835))),"",D2835&amp;"|"&amp;YEAR(G2835)&amp;"-"&amp;RIGHT("0"&amp;MONTH(G2835),2)&amp;"-"&amp;RIGHT("0"&amp;DAY(G2835),2))</f>
        <v/>
      </c>
      <c r="J2835" s="52" t="n"/>
      <c r="K2835" s="25" t="n"/>
      <c r="L2835" s="29" t="n"/>
      <c r="M2835" s="25" t="n"/>
      <c r="N2835" s="25" t="n"/>
      <c r="O2835" s="23">
        <f>IF(A2835&amp;B2835&amp;C2835="","",IF(I2835="","Sem vínculo",IF(COUNTIF(oc_chave,I2835)&gt;0,"Vinculada","Previsão não encontrada")))</f>
        <v/>
      </c>
      <c r="P2835" s="39">
        <f>IF(ISNUMBER(H2835),YEAR(H2835),"")</f>
        <v/>
      </c>
      <c r="Q2835" s="23">
        <f>IF(D2835="","",IF(COUNTIF(pl_chave,D2835)&gt;0,"No plano atual","Fora do plano: histórico preservado"))</f>
        <v/>
      </c>
      <c r="R2835" s="23">
        <f>IF(A2835&amp;B2835&amp;C2835="","",IF(A2835="","ERRO: falta ID do registro",IF(COUNTIF(ex_id,A2835)&gt;1,"ERRO: ID do registro duplicado",IF(NOT(ISNUMBER(H2835)),"ERRO: data realizada ausente ou inválida",IF(AND(ISNUMBER(pcmd_emissao),N(H2835)&gt;N(pcmd_emissao)),"Verificar: realizada após a emissão","OK")))))</f>
        <v/>
      </c>
      <c r="S2835" s="53" t="n"/>
    </row>
    <row r="2836">
      <c r="A2836" s="25" t="n"/>
      <c r="B2836" s="29" t="n"/>
      <c r="C2836" s="25" t="n"/>
      <c r="D2836" s="23">
        <f>IF(OR(B2836="",C2836=""),"",B2836&amp;"|"&amp;C2836)</f>
        <v/>
      </c>
      <c r="E2836" s="29" t="n"/>
      <c r="F2836" s="52" t="n"/>
      <c r="G2836" s="49" t="n"/>
      <c r="H2836" s="49" t="n"/>
      <c r="I2836" s="30">
        <f>IF(OR(D2836="",NOT(ISNUMBER(G2836))),"",D2836&amp;"|"&amp;YEAR(G2836)&amp;"-"&amp;RIGHT("0"&amp;MONTH(G2836),2)&amp;"-"&amp;RIGHT("0"&amp;DAY(G2836),2))</f>
        <v/>
      </c>
      <c r="J2836" s="52" t="n"/>
      <c r="K2836" s="25" t="n"/>
      <c r="L2836" s="29" t="n"/>
      <c r="M2836" s="25" t="n"/>
      <c r="N2836" s="25" t="n"/>
      <c r="O2836" s="23">
        <f>IF(A2836&amp;B2836&amp;C2836="","",IF(I2836="","Sem vínculo",IF(COUNTIF(oc_chave,I2836)&gt;0,"Vinculada","Previsão não encontrada")))</f>
        <v/>
      </c>
      <c r="P2836" s="39">
        <f>IF(ISNUMBER(H2836),YEAR(H2836),"")</f>
        <v/>
      </c>
      <c r="Q2836" s="23">
        <f>IF(D2836="","",IF(COUNTIF(pl_chave,D2836)&gt;0,"No plano atual","Fora do plano: histórico preservado"))</f>
        <v/>
      </c>
      <c r="R2836" s="23">
        <f>IF(A2836&amp;B2836&amp;C2836="","",IF(A2836="","ERRO: falta ID do registro",IF(COUNTIF(ex_id,A2836)&gt;1,"ERRO: ID do registro duplicado",IF(NOT(ISNUMBER(H2836)),"ERRO: data realizada ausente ou inválida",IF(AND(ISNUMBER(pcmd_emissao),N(H2836)&gt;N(pcmd_emissao)),"Verificar: realizada após a emissão","OK")))))</f>
        <v/>
      </c>
      <c r="S2836" s="53" t="n"/>
    </row>
    <row r="2837">
      <c r="A2837" s="25" t="n"/>
      <c r="B2837" s="29" t="n"/>
      <c r="C2837" s="25" t="n"/>
      <c r="D2837" s="23">
        <f>IF(OR(B2837="",C2837=""),"",B2837&amp;"|"&amp;C2837)</f>
        <v/>
      </c>
      <c r="E2837" s="29" t="n"/>
      <c r="F2837" s="52" t="n"/>
      <c r="G2837" s="49" t="n"/>
      <c r="H2837" s="49" t="n"/>
      <c r="I2837" s="30">
        <f>IF(OR(D2837="",NOT(ISNUMBER(G2837))),"",D2837&amp;"|"&amp;YEAR(G2837)&amp;"-"&amp;RIGHT("0"&amp;MONTH(G2837),2)&amp;"-"&amp;RIGHT("0"&amp;DAY(G2837),2))</f>
        <v/>
      </c>
      <c r="J2837" s="52" t="n"/>
      <c r="K2837" s="25" t="n"/>
      <c r="L2837" s="29" t="n"/>
      <c r="M2837" s="25" t="n"/>
      <c r="N2837" s="25" t="n"/>
      <c r="O2837" s="23">
        <f>IF(A2837&amp;B2837&amp;C2837="","",IF(I2837="","Sem vínculo",IF(COUNTIF(oc_chave,I2837)&gt;0,"Vinculada","Previsão não encontrada")))</f>
        <v/>
      </c>
      <c r="P2837" s="39">
        <f>IF(ISNUMBER(H2837),YEAR(H2837),"")</f>
        <v/>
      </c>
      <c r="Q2837" s="23">
        <f>IF(D2837="","",IF(COUNTIF(pl_chave,D2837)&gt;0,"No plano atual","Fora do plano: histórico preservado"))</f>
        <v/>
      </c>
      <c r="R2837" s="23">
        <f>IF(A2837&amp;B2837&amp;C2837="","",IF(A2837="","ERRO: falta ID do registro",IF(COUNTIF(ex_id,A2837)&gt;1,"ERRO: ID do registro duplicado",IF(NOT(ISNUMBER(H2837)),"ERRO: data realizada ausente ou inválida",IF(AND(ISNUMBER(pcmd_emissao),N(H2837)&gt;N(pcmd_emissao)),"Verificar: realizada após a emissão","OK")))))</f>
        <v/>
      </c>
      <c r="S2837" s="53" t="n"/>
    </row>
    <row r="2838">
      <c r="A2838" s="25" t="n"/>
      <c r="B2838" s="29" t="n"/>
      <c r="C2838" s="25" t="n"/>
      <c r="D2838" s="23">
        <f>IF(OR(B2838="",C2838=""),"",B2838&amp;"|"&amp;C2838)</f>
        <v/>
      </c>
      <c r="E2838" s="29" t="n"/>
      <c r="F2838" s="52" t="n"/>
      <c r="G2838" s="49" t="n"/>
      <c r="H2838" s="49" t="n"/>
      <c r="I2838" s="30">
        <f>IF(OR(D2838="",NOT(ISNUMBER(G2838))),"",D2838&amp;"|"&amp;YEAR(G2838)&amp;"-"&amp;RIGHT("0"&amp;MONTH(G2838),2)&amp;"-"&amp;RIGHT("0"&amp;DAY(G2838),2))</f>
        <v/>
      </c>
      <c r="J2838" s="52" t="n"/>
      <c r="K2838" s="25" t="n"/>
      <c r="L2838" s="29" t="n"/>
      <c r="M2838" s="25" t="n"/>
      <c r="N2838" s="25" t="n"/>
      <c r="O2838" s="23">
        <f>IF(A2838&amp;B2838&amp;C2838="","",IF(I2838="","Sem vínculo",IF(COUNTIF(oc_chave,I2838)&gt;0,"Vinculada","Previsão não encontrada")))</f>
        <v/>
      </c>
      <c r="P2838" s="39">
        <f>IF(ISNUMBER(H2838),YEAR(H2838),"")</f>
        <v/>
      </c>
      <c r="Q2838" s="23">
        <f>IF(D2838="","",IF(COUNTIF(pl_chave,D2838)&gt;0,"No plano atual","Fora do plano: histórico preservado"))</f>
        <v/>
      </c>
      <c r="R2838" s="23">
        <f>IF(A2838&amp;B2838&amp;C2838="","",IF(A2838="","ERRO: falta ID do registro",IF(COUNTIF(ex_id,A2838)&gt;1,"ERRO: ID do registro duplicado",IF(NOT(ISNUMBER(H2838)),"ERRO: data realizada ausente ou inválida",IF(AND(ISNUMBER(pcmd_emissao),N(H2838)&gt;N(pcmd_emissao)),"Verificar: realizada após a emissão","OK")))))</f>
        <v/>
      </c>
      <c r="S2838" s="53" t="n"/>
    </row>
    <row r="2839">
      <c r="A2839" s="25" t="n"/>
      <c r="B2839" s="29" t="n"/>
      <c r="C2839" s="25" t="n"/>
      <c r="D2839" s="23">
        <f>IF(OR(B2839="",C2839=""),"",B2839&amp;"|"&amp;C2839)</f>
        <v/>
      </c>
      <c r="E2839" s="29" t="n"/>
      <c r="F2839" s="52" t="n"/>
      <c r="G2839" s="49" t="n"/>
      <c r="H2839" s="49" t="n"/>
      <c r="I2839" s="30">
        <f>IF(OR(D2839="",NOT(ISNUMBER(G2839))),"",D2839&amp;"|"&amp;YEAR(G2839)&amp;"-"&amp;RIGHT("0"&amp;MONTH(G2839),2)&amp;"-"&amp;RIGHT("0"&amp;DAY(G2839),2))</f>
        <v/>
      </c>
      <c r="J2839" s="52" t="n"/>
      <c r="K2839" s="25" t="n"/>
      <c r="L2839" s="29" t="n"/>
      <c r="M2839" s="25" t="n"/>
      <c r="N2839" s="25" t="n"/>
      <c r="O2839" s="23">
        <f>IF(A2839&amp;B2839&amp;C2839="","",IF(I2839="","Sem vínculo",IF(COUNTIF(oc_chave,I2839)&gt;0,"Vinculada","Previsão não encontrada")))</f>
        <v/>
      </c>
      <c r="P2839" s="39">
        <f>IF(ISNUMBER(H2839),YEAR(H2839),"")</f>
        <v/>
      </c>
      <c r="Q2839" s="23">
        <f>IF(D2839="","",IF(COUNTIF(pl_chave,D2839)&gt;0,"No plano atual","Fora do plano: histórico preservado"))</f>
        <v/>
      </c>
      <c r="R2839" s="23">
        <f>IF(A2839&amp;B2839&amp;C2839="","",IF(A2839="","ERRO: falta ID do registro",IF(COUNTIF(ex_id,A2839)&gt;1,"ERRO: ID do registro duplicado",IF(NOT(ISNUMBER(H2839)),"ERRO: data realizada ausente ou inválida",IF(AND(ISNUMBER(pcmd_emissao),N(H2839)&gt;N(pcmd_emissao)),"Verificar: realizada após a emissão","OK")))))</f>
        <v/>
      </c>
      <c r="S2839" s="53" t="n"/>
    </row>
    <row r="2840">
      <c r="A2840" s="25" t="n"/>
      <c r="B2840" s="29" t="n"/>
      <c r="C2840" s="25" t="n"/>
      <c r="D2840" s="23">
        <f>IF(OR(B2840="",C2840=""),"",B2840&amp;"|"&amp;C2840)</f>
        <v/>
      </c>
      <c r="E2840" s="29" t="n"/>
      <c r="F2840" s="52" t="n"/>
      <c r="G2840" s="49" t="n"/>
      <c r="H2840" s="49" t="n"/>
      <c r="I2840" s="30">
        <f>IF(OR(D2840="",NOT(ISNUMBER(G2840))),"",D2840&amp;"|"&amp;YEAR(G2840)&amp;"-"&amp;RIGHT("0"&amp;MONTH(G2840),2)&amp;"-"&amp;RIGHT("0"&amp;DAY(G2840),2))</f>
        <v/>
      </c>
      <c r="J2840" s="52" t="n"/>
      <c r="K2840" s="25" t="n"/>
      <c r="L2840" s="29" t="n"/>
      <c r="M2840" s="25" t="n"/>
      <c r="N2840" s="25" t="n"/>
      <c r="O2840" s="23">
        <f>IF(A2840&amp;B2840&amp;C2840="","",IF(I2840="","Sem vínculo",IF(COUNTIF(oc_chave,I2840)&gt;0,"Vinculada","Previsão não encontrada")))</f>
        <v/>
      </c>
      <c r="P2840" s="39">
        <f>IF(ISNUMBER(H2840),YEAR(H2840),"")</f>
        <v/>
      </c>
      <c r="Q2840" s="23">
        <f>IF(D2840="","",IF(COUNTIF(pl_chave,D2840)&gt;0,"No plano atual","Fora do plano: histórico preservado"))</f>
        <v/>
      </c>
      <c r="R2840" s="23">
        <f>IF(A2840&amp;B2840&amp;C2840="","",IF(A2840="","ERRO: falta ID do registro",IF(COUNTIF(ex_id,A2840)&gt;1,"ERRO: ID do registro duplicado",IF(NOT(ISNUMBER(H2840)),"ERRO: data realizada ausente ou inválida",IF(AND(ISNUMBER(pcmd_emissao),N(H2840)&gt;N(pcmd_emissao)),"Verificar: realizada após a emissão","OK")))))</f>
        <v/>
      </c>
      <c r="S2840" s="53" t="n"/>
    </row>
    <row r="2841">
      <c r="A2841" s="25" t="n"/>
      <c r="B2841" s="29" t="n"/>
      <c r="C2841" s="25" t="n"/>
      <c r="D2841" s="23">
        <f>IF(OR(B2841="",C2841=""),"",B2841&amp;"|"&amp;C2841)</f>
        <v/>
      </c>
      <c r="E2841" s="29" t="n"/>
      <c r="F2841" s="52" t="n"/>
      <c r="G2841" s="49" t="n"/>
      <c r="H2841" s="49" t="n"/>
      <c r="I2841" s="30">
        <f>IF(OR(D2841="",NOT(ISNUMBER(G2841))),"",D2841&amp;"|"&amp;YEAR(G2841)&amp;"-"&amp;RIGHT("0"&amp;MONTH(G2841),2)&amp;"-"&amp;RIGHT("0"&amp;DAY(G2841),2))</f>
        <v/>
      </c>
      <c r="J2841" s="52" t="n"/>
      <c r="K2841" s="25" t="n"/>
      <c r="L2841" s="29" t="n"/>
      <c r="M2841" s="25" t="n"/>
      <c r="N2841" s="25" t="n"/>
      <c r="O2841" s="23">
        <f>IF(A2841&amp;B2841&amp;C2841="","",IF(I2841="","Sem vínculo",IF(COUNTIF(oc_chave,I2841)&gt;0,"Vinculada","Previsão não encontrada")))</f>
        <v/>
      </c>
      <c r="P2841" s="39">
        <f>IF(ISNUMBER(H2841),YEAR(H2841),"")</f>
        <v/>
      </c>
      <c r="Q2841" s="23">
        <f>IF(D2841="","",IF(COUNTIF(pl_chave,D2841)&gt;0,"No plano atual","Fora do plano: histórico preservado"))</f>
        <v/>
      </c>
      <c r="R2841" s="23">
        <f>IF(A2841&amp;B2841&amp;C2841="","",IF(A2841="","ERRO: falta ID do registro",IF(COUNTIF(ex_id,A2841)&gt;1,"ERRO: ID do registro duplicado",IF(NOT(ISNUMBER(H2841)),"ERRO: data realizada ausente ou inválida",IF(AND(ISNUMBER(pcmd_emissao),N(H2841)&gt;N(pcmd_emissao)),"Verificar: realizada após a emissão","OK")))))</f>
        <v/>
      </c>
      <c r="S2841" s="53" t="n"/>
    </row>
    <row r="2842">
      <c r="A2842" s="25" t="n"/>
      <c r="B2842" s="29" t="n"/>
      <c r="C2842" s="25" t="n"/>
      <c r="D2842" s="23">
        <f>IF(OR(B2842="",C2842=""),"",B2842&amp;"|"&amp;C2842)</f>
        <v/>
      </c>
      <c r="E2842" s="29" t="n"/>
      <c r="F2842" s="52" t="n"/>
      <c r="G2842" s="49" t="n"/>
      <c r="H2842" s="49" t="n"/>
      <c r="I2842" s="30">
        <f>IF(OR(D2842="",NOT(ISNUMBER(G2842))),"",D2842&amp;"|"&amp;YEAR(G2842)&amp;"-"&amp;RIGHT("0"&amp;MONTH(G2842),2)&amp;"-"&amp;RIGHT("0"&amp;DAY(G2842),2))</f>
        <v/>
      </c>
      <c r="J2842" s="52" t="n"/>
      <c r="K2842" s="25" t="n"/>
      <c r="L2842" s="29" t="n"/>
      <c r="M2842" s="25" t="n"/>
      <c r="N2842" s="25" t="n"/>
      <c r="O2842" s="23">
        <f>IF(A2842&amp;B2842&amp;C2842="","",IF(I2842="","Sem vínculo",IF(COUNTIF(oc_chave,I2842)&gt;0,"Vinculada","Previsão não encontrada")))</f>
        <v/>
      </c>
      <c r="P2842" s="39">
        <f>IF(ISNUMBER(H2842),YEAR(H2842),"")</f>
        <v/>
      </c>
      <c r="Q2842" s="23">
        <f>IF(D2842="","",IF(COUNTIF(pl_chave,D2842)&gt;0,"No plano atual","Fora do plano: histórico preservado"))</f>
        <v/>
      </c>
      <c r="R2842" s="23">
        <f>IF(A2842&amp;B2842&amp;C2842="","",IF(A2842="","ERRO: falta ID do registro",IF(COUNTIF(ex_id,A2842)&gt;1,"ERRO: ID do registro duplicado",IF(NOT(ISNUMBER(H2842)),"ERRO: data realizada ausente ou inválida",IF(AND(ISNUMBER(pcmd_emissao),N(H2842)&gt;N(pcmd_emissao)),"Verificar: realizada após a emissão","OK")))))</f>
        <v/>
      </c>
      <c r="S2842" s="53" t="n"/>
    </row>
    <row r="2843">
      <c r="A2843" s="25" t="n"/>
      <c r="B2843" s="29" t="n"/>
      <c r="C2843" s="25" t="n"/>
      <c r="D2843" s="23">
        <f>IF(OR(B2843="",C2843=""),"",B2843&amp;"|"&amp;C2843)</f>
        <v/>
      </c>
      <c r="E2843" s="29" t="n"/>
      <c r="F2843" s="52" t="n"/>
      <c r="G2843" s="49" t="n"/>
      <c r="H2843" s="49" t="n"/>
      <c r="I2843" s="30">
        <f>IF(OR(D2843="",NOT(ISNUMBER(G2843))),"",D2843&amp;"|"&amp;YEAR(G2843)&amp;"-"&amp;RIGHT("0"&amp;MONTH(G2843),2)&amp;"-"&amp;RIGHT("0"&amp;DAY(G2843),2))</f>
        <v/>
      </c>
      <c r="J2843" s="52" t="n"/>
      <c r="K2843" s="25" t="n"/>
      <c r="L2843" s="29" t="n"/>
      <c r="M2843" s="25" t="n"/>
      <c r="N2843" s="25" t="n"/>
      <c r="O2843" s="23">
        <f>IF(A2843&amp;B2843&amp;C2843="","",IF(I2843="","Sem vínculo",IF(COUNTIF(oc_chave,I2843)&gt;0,"Vinculada","Previsão não encontrada")))</f>
        <v/>
      </c>
      <c r="P2843" s="39">
        <f>IF(ISNUMBER(H2843),YEAR(H2843),"")</f>
        <v/>
      </c>
      <c r="Q2843" s="23">
        <f>IF(D2843="","",IF(COUNTIF(pl_chave,D2843)&gt;0,"No plano atual","Fora do plano: histórico preservado"))</f>
        <v/>
      </c>
      <c r="R2843" s="23">
        <f>IF(A2843&amp;B2843&amp;C2843="","",IF(A2843="","ERRO: falta ID do registro",IF(COUNTIF(ex_id,A2843)&gt;1,"ERRO: ID do registro duplicado",IF(NOT(ISNUMBER(H2843)),"ERRO: data realizada ausente ou inválida",IF(AND(ISNUMBER(pcmd_emissao),N(H2843)&gt;N(pcmd_emissao)),"Verificar: realizada após a emissão","OK")))))</f>
        <v/>
      </c>
      <c r="S2843" s="53" t="n"/>
    </row>
    <row r="2844">
      <c r="A2844" s="25" t="n"/>
      <c r="B2844" s="29" t="n"/>
      <c r="C2844" s="25" t="n"/>
      <c r="D2844" s="23">
        <f>IF(OR(B2844="",C2844=""),"",B2844&amp;"|"&amp;C2844)</f>
        <v/>
      </c>
      <c r="E2844" s="29" t="n"/>
      <c r="F2844" s="52" t="n"/>
      <c r="G2844" s="49" t="n"/>
      <c r="H2844" s="49" t="n"/>
      <c r="I2844" s="30">
        <f>IF(OR(D2844="",NOT(ISNUMBER(G2844))),"",D2844&amp;"|"&amp;YEAR(G2844)&amp;"-"&amp;RIGHT("0"&amp;MONTH(G2844),2)&amp;"-"&amp;RIGHT("0"&amp;DAY(G2844),2))</f>
        <v/>
      </c>
      <c r="J2844" s="52" t="n"/>
      <c r="K2844" s="25" t="n"/>
      <c r="L2844" s="29" t="n"/>
      <c r="M2844" s="25" t="n"/>
      <c r="N2844" s="25" t="n"/>
      <c r="O2844" s="23">
        <f>IF(A2844&amp;B2844&amp;C2844="","",IF(I2844="","Sem vínculo",IF(COUNTIF(oc_chave,I2844)&gt;0,"Vinculada","Previsão não encontrada")))</f>
        <v/>
      </c>
      <c r="P2844" s="39">
        <f>IF(ISNUMBER(H2844),YEAR(H2844),"")</f>
        <v/>
      </c>
      <c r="Q2844" s="23">
        <f>IF(D2844="","",IF(COUNTIF(pl_chave,D2844)&gt;0,"No plano atual","Fora do plano: histórico preservado"))</f>
        <v/>
      </c>
      <c r="R2844" s="23">
        <f>IF(A2844&amp;B2844&amp;C2844="","",IF(A2844="","ERRO: falta ID do registro",IF(COUNTIF(ex_id,A2844)&gt;1,"ERRO: ID do registro duplicado",IF(NOT(ISNUMBER(H2844)),"ERRO: data realizada ausente ou inválida",IF(AND(ISNUMBER(pcmd_emissao),N(H2844)&gt;N(pcmd_emissao)),"Verificar: realizada após a emissão","OK")))))</f>
        <v/>
      </c>
      <c r="S2844" s="53" t="n"/>
    </row>
    <row r="2845">
      <c r="A2845" s="25" t="n"/>
      <c r="B2845" s="29" t="n"/>
      <c r="C2845" s="25" t="n"/>
      <c r="D2845" s="23">
        <f>IF(OR(B2845="",C2845=""),"",B2845&amp;"|"&amp;C2845)</f>
        <v/>
      </c>
      <c r="E2845" s="29" t="n"/>
      <c r="F2845" s="52" t="n"/>
      <c r="G2845" s="49" t="n"/>
      <c r="H2845" s="49" t="n"/>
      <c r="I2845" s="30">
        <f>IF(OR(D2845="",NOT(ISNUMBER(G2845))),"",D2845&amp;"|"&amp;YEAR(G2845)&amp;"-"&amp;RIGHT("0"&amp;MONTH(G2845),2)&amp;"-"&amp;RIGHT("0"&amp;DAY(G2845),2))</f>
        <v/>
      </c>
      <c r="J2845" s="52" t="n"/>
      <c r="K2845" s="25" t="n"/>
      <c r="L2845" s="29" t="n"/>
      <c r="M2845" s="25" t="n"/>
      <c r="N2845" s="25" t="n"/>
      <c r="O2845" s="23">
        <f>IF(A2845&amp;B2845&amp;C2845="","",IF(I2845="","Sem vínculo",IF(COUNTIF(oc_chave,I2845)&gt;0,"Vinculada","Previsão não encontrada")))</f>
        <v/>
      </c>
      <c r="P2845" s="39">
        <f>IF(ISNUMBER(H2845),YEAR(H2845),"")</f>
        <v/>
      </c>
      <c r="Q2845" s="23">
        <f>IF(D2845="","",IF(COUNTIF(pl_chave,D2845)&gt;0,"No plano atual","Fora do plano: histórico preservado"))</f>
        <v/>
      </c>
      <c r="R2845" s="23">
        <f>IF(A2845&amp;B2845&amp;C2845="","",IF(A2845="","ERRO: falta ID do registro",IF(COUNTIF(ex_id,A2845)&gt;1,"ERRO: ID do registro duplicado",IF(NOT(ISNUMBER(H2845)),"ERRO: data realizada ausente ou inválida",IF(AND(ISNUMBER(pcmd_emissao),N(H2845)&gt;N(pcmd_emissao)),"Verificar: realizada após a emissão","OK")))))</f>
        <v/>
      </c>
      <c r="S2845" s="53" t="n"/>
    </row>
    <row r="2846">
      <c r="A2846" s="25" t="n"/>
      <c r="B2846" s="29" t="n"/>
      <c r="C2846" s="25" t="n"/>
      <c r="D2846" s="23">
        <f>IF(OR(B2846="",C2846=""),"",B2846&amp;"|"&amp;C2846)</f>
        <v/>
      </c>
      <c r="E2846" s="29" t="n"/>
      <c r="F2846" s="52" t="n"/>
      <c r="G2846" s="49" t="n"/>
      <c r="H2846" s="49" t="n"/>
      <c r="I2846" s="30">
        <f>IF(OR(D2846="",NOT(ISNUMBER(G2846))),"",D2846&amp;"|"&amp;YEAR(G2846)&amp;"-"&amp;RIGHT("0"&amp;MONTH(G2846),2)&amp;"-"&amp;RIGHT("0"&amp;DAY(G2846),2))</f>
        <v/>
      </c>
      <c r="J2846" s="52" t="n"/>
      <c r="K2846" s="25" t="n"/>
      <c r="L2846" s="29" t="n"/>
      <c r="M2846" s="25" t="n"/>
      <c r="N2846" s="25" t="n"/>
      <c r="O2846" s="23">
        <f>IF(A2846&amp;B2846&amp;C2846="","",IF(I2846="","Sem vínculo",IF(COUNTIF(oc_chave,I2846)&gt;0,"Vinculada","Previsão não encontrada")))</f>
        <v/>
      </c>
      <c r="P2846" s="39">
        <f>IF(ISNUMBER(H2846),YEAR(H2846),"")</f>
        <v/>
      </c>
      <c r="Q2846" s="23">
        <f>IF(D2846="","",IF(COUNTIF(pl_chave,D2846)&gt;0,"No plano atual","Fora do plano: histórico preservado"))</f>
        <v/>
      </c>
      <c r="R2846" s="23">
        <f>IF(A2846&amp;B2846&amp;C2846="","",IF(A2846="","ERRO: falta ID do registro",IF(COUNTIF(ex_id,A2846)&gt;1,"ERRO: ID do registro duplicado",IF(NOT(ISNUMBER(H2846)),"ERRO: data realizada ausente ou inválida",IF(AND(ISNUMBER(pcmd_emissao),N(H2846)&gt;N(pcmd_emissao)),"Verificar: realizada após a emissão","OK")))))</f>
        <v/>
      </c>
      <c r="S2846" s="53" t="n"/>
    </row>
    <row r="2847">
      <c r="A2847" s="25" t="n"/>
      <c r="B2847" s="29" t="n"/>
      <c r="C2847" s="25" t="n"/>
      <c r="D2847" s="23">
        <f>IF(OR(B2847="",C2847=""),"",B2847&amp;"|"&amp;C2847)</f>
        <v/>
      </c>
      <c r="E2847" s="29" t="n"/>
      <c r="F2847" s="52" t="n"/>
      <c r="G2847" s="49" t="n"/>
      <c r="H2847" s="49" t="n"/>
      <c r="I2847" s="30">
        <f>IF(OR(D2847="",NOT(ISNUMBER(G2847))),"",D2847&amp;"|"&amp;YEAR(G2847)&amp;"-"&amp;RIGHT("0"&amp;MONTH(G2847),2)&amp;"-"&amp;RIGHT("0"&amp;DAY(G2847),2))</f>
        <v/>
      </c>
      <c r="J2847" s="52" t="n"/>
      <c r="K2847" s="25" t="n"/>
      <c r="L2847" s="29" t="n"/>
      <c r="M2847" s="25" t="n"/>
      <c r="N2847" s="25" t="n"/>
      <c r="O2847" s="23">
        <f>IF(A2847&amp;B2847&amp;C2847="","",IF(I2847="","Sem vínculo",IF(COUNTIF(oc_chave,I2847)&gt;0,"Vinculada","Previsão não encontrada")))</f>
        <v/>
      </c>
      <c r="P2847" s="39">
        <f>IF(ISNUMBER(H2847),YEAR(H2847),"")</f>
        <v/>
      </c>
      <c r="Q2847" s="23">
        <f>IF(D2847="","",IF(COUNTIF(pl_chave,D2847)&gt;0,"No plano atual","Fora do plano: histórico preservado"))</f>
        <v/>
      </c>
      <c r="R2847" s="23">
        <f>IF(A2847&amp;B2847&amp;C2847="","",IF(A2847="","ERRO: falta ID do registro",IF(COUNTIF(ex_id,A2847)&gt;1,"ERRO: ID do registro duplicado",IF(NOT(ISNUMBER(H2847)),"ERRO: data realizada ausente ou inválida",IF(AND(ISNUMBER(pcmd_emissao),N(H2847)&gt;N(pcmd_emissao)),"Verificar: realizada após a emissão","OK")))))</f>
        <v/>
      </c>
      <c r="S2847" s="53" t="n"/>
    </row>
    <row r="2848">
      <c r="A2848" s="25" t="n"/>
      <c r="B2848" s="29" t="n"/>
      <c r="C2848" s="25" t="n"/>
      <c r="D2848" s="23">
        <f>IF(OR(B2848="",C2848=""),"",B2848&amp;"|"&amp;C2848)</f>
        <v/>
      </c>
      <c r="E2848" s="29" t="n"/>
      <c r="F2848" s="52" t="n"/>
      <c r="G2848" s="49" t="n"/>
      <c r="H2848" s="49" t="n"/>
      <c r="I2848" s="30">
        <f>IF(OR(D2848="",NOT(ISNUMBER(G2848))),"",D2848&amp;"|"&amp;YEAR(G2848)&amp;"-"&amp;RIGHT("0"&amp;MONTH(G2848),2)&amp;"-"&amp;RIGHT("0"&amp;DAY(G2848),2))</f>
        <v/>
      </c>
      <c r="J2848" s="52" t="n"/>
      <c r="K2848" s="25" t="n"/>
      <c r="L2848" s="29" t="n"/>
      <c r="M2848" s="25" t="n"/>
      <c r="N2848" s="25" t="n"/>
      <c r="O2848" s="23">
        <f>IF(A2848&amp;B2848&amp;C2848="","",IF(I2848="","Sem vínculo",IF(COUNTIF(oc_chave,I2848)&gt;0,"Vinculada","Previsão não encontrada")))</f>
        <v/>
      </c>
      <c r="P2848" s="39">
        <f>IF(ISNUMBER(H2848),YEAR(H2848),"")</f>
        <v/>
      </c>
      <c r="Q2848" s="23">
        <f>IF(D2848="","",IF(COUNTIF(pl_chave,D2848)&gt;0,"No plano atual","Fora do plano: histórico preservado"))</f>
        <v/>
      </c>
      <c r="R2848" s="23">
        <f>IF(A2848&amp;B2848&amp;C2848="","",IF(A2848="","ERRO: falta ID do registro",IF(COUNTIF(ex_id,A2848)&gt;1,"ERRO: ID do registro duplicado",IF(NOT(ISNUMBER(H2848)),"ERRO: data realizada ausente ou inválida",IF(AND(ISNUMBER(pcmd_emissao),N(H2848)&gt;N(pcmd_emissao)),"Verificar: realizada após a emissão","OK")))))</f>
        <v/>
      </c>
      <c r="S2848" s="53" t="n"/>
    </row>
    <row r="2849">
      <c r="A2849" s="25" t="n"/>
      <c r="B2849" s="29" t="n"/>
      <c r="C2849" s="25" t="n"/>
      <c r="D2849" s="23">
        <f>IF(OR(B2849="",C2849=""),"",B2849&amp;"|"&amp;C2849)</f>
        <v/>
      </c>
      <c r="E2849" s="29" t="n"/>
      <c r="F2849" s="52" t="n"/>
      <c r="G2849" s="49" t="n"/>
      <c r="H2849" s="49" t="n"/>
      <c r="I2849" s="30">
        <f>IF(OR(D2849="",NOT(ISNUMBER(G2849))),"",D2849&amp;"|"&amp;YEAR(G2849)&amp;"-"&amp;RIGHT("0"&amp;MONTH(G2849),2)&amp;"-"&amp;RIGHT("0"&amp;DAY(G2849),2))</f>
        <v/>
      </c>
      <c r="J2849" s="52" t="n"/>
      <c r="K2849" s="25" t="n"/>
      <c r="L2849" s="29" t="n"/>
      <c r="M2849" s="25" t="n"/>
      <c r="N2849" s="25" t="n"/>
      <c r="O2849" s="23">
        <f>IF(A2849&amp;B2849&amp;C2849="","",IF(I2849="","Sem vínculo",IF(COUNTIF(oc_chave,I2849)&gt;0,"Vinculada","Previsão não encontrada")))</f>
        <v/>
      </c>
      <c r="P2849" s="39">
        <f>IF(ISNUMBER(H2849),YEAR(H2849),"")</f>
        <v/>
      </c>
      <c r="Q2849" s="23">
        <f>IF(D2849="","",IF(COUNTIF(pl_chave,D2849)&gt;0,"No plano atual","Fora do plano: histórico preservado"))</f>
        <v/>
      </c>
      <c r="R2849" s="23">
        <f>IF(A2849&amp;B2849&amp;C2849="","",IF(A2849="","ERRO: falta ID do registro",IF(COUNTIF(ex_id,A2849)&gt;1,"ERRO: ID do registro duplicado",IF(NOT(ISNUMBER(H2849)),"ERRO: data realizada ausente ou inválida",IF(AND(ISNUMBER(pcmd_emissao),N(H2849)&gt;N(pcmd_emissao)),"Verificar: realizada após a emissão","OK")))))</f>
        <v/>
      </c>
      <c r="S2849" s="53" t="n"/>
    </row>
    <row r="2850">
      <c r="A2850" s="25" t="n"/>
      <c r="B2850" s="29" t="n"/>
      <c r="C2850" s="25" t="n"/>
      <c r="D2850" s="23">
        <f>IF(OR(B2850="",C2850=""),"",B2850&amp;"|"&amp;C2850)</f>
        <v/>
      </c>
      <c r="E2850" s="29" t="n"/>
      <c r="F2850" s="52" t="n"/>
      <c r="G2850" s="49" t="n"/>
      <c r="H2850" s="49" t="n"/>
      <c r="I2850" s="30">
        <f>IF(OR(D2850="",NOT(ISNUMBER(G2850))),"",D2850&amp;"|"&amp;YEAR(G2850)&amp;"-"&amp;RIGHT("0"&amp;MONTH(G2850),2)&amp;"-"&amp;RIGHT("0"&amp;DAY(G2850),2))</f>
        <v/>
      </c>
      <c r="J2850" s="52" t="n"/>
      <c r="K2850" s="25" t="n"/>
      <c r="L2850" s="29" t="n"/>
      <c r="M2850" s="25" t="n"/>
      <c r="N2850" s="25" t="n"/>
      <c r="O2850" s="23">
        <f>IF(A2850&amp;B2850&amp;C2850="","",IF(I2850="","Sem vínculo",IF(COUNTIF(oc_chave,I2850)&gt;0,"Vinculada","Previsão não encontrada")))</f>
        <v/>
      </c>
      <c r="P2850" s="39">
        <f>IF(ISNUMBER(H2850),YEAR(H2850),"")</f>
        <v/>
      </c>
      <c r="Q2850" s="23">
        <f>IF(D2850="","",IF(COUNTIF(pl_chave,D2850)&gt;0,"No plano atual","Fora do plano: histórico preservado"))</f>
        <v/>
      </c>
      <c r="R2850" s="23">
        <f>IF(A2850&amp;B2850&amp;C2850="","",IF(A2850="","ERRO: falta ID do registro",IF(COUNTIF(ex_id,A2850)&gt;1,"ERRO: ID do registro duplicado",IF(NOT(ISNUMBER(H2850)),"ERRO: data realizada ausente ou inválida",IF(AND(ISNUMBER(pcmd_emissao),N(H2850)&gt;N(pcmd_emissao)),"Verificar: realizada após a emissão","OK")))))</f>
        <v/>
      </c>
      <c r="S2850" s="53" t="n"/>
    </row>
    <row r="2851">
      <c r="A2851" s="25" t="n"/>
      <c r="B2851" s="29" t="n"/>
      <c r="C2851" s="25" t="n"/>
      <c r="D2851" s="23">
        <f>IF(OR(B2851="",C2851=""),"",B2851&amp;"|"&amp;C2851)</f>
        <v/>
      </c>
      <c r="E2851" s="29" t="n"/>
      <c r="F2851" s="52" t="n"/>
      <c r="G2851" s="49" t="n"/>
      <c r="H2851" s="49" t="n"/>
      <c r="I2851" s="30">
        <f>IF(OR(D2851="",NOT(ISNUMBER(G2851))),"",D2851&amp;"|"&amp;YEAR(G2851)&amp;"-"&amp;RIGHT("0"&amp;MONTH(G2851),2)&amp;"-"&amp;RIGHT("0"&amp;DAY(G2851),2))</f>
        <v/>
      </c>
      <c r="J2851" s="52" t="n"/>
      <c r="K2851" s="25" t="n"/>
      <c r="L2851" s="29" t="n"/>
      <c r="M2851" s="25" t="n"/>
      <c r="N2851" s="25" t="n"/>
      <c r="O2851" s="23">
        <f>IF(A2851&amp;B2851&amp;C2851="","",IF(I2851="","Sem vínculo",IF(COUNTIF(oc_chave,I2851)&gt;0,"Vinculada","Previsão não encontrada")))</f>
        <v/>
      </c>
      <c r="P2851" s="39">
        <f>IF(ISNUMBER(H2851),YEAR(H2851),"")</f>
        <v/>
      </c>
      <c r="Q2851" s="23">
        <f>IF(D2851="","",IF(COUNTIF(pl_chave,D2851)&gt;0,"No plano atual","Fora do plano: histórico preservado"))</f>
        <v/>
      </c>
      <c r="R2851" s="23">
        <f>IF(A2851&amp;B2851&amp;C2851="","",IF(A2851="","ERRO: falta ID do registro",IF(COUNTIF(ex_id,A2851)&gt;1,"ERRO: ID do registro duplicado",IF(NOT(ISNUMBER(H2851)),"ERRO: data realizada ausente ou inválida",IF(AND(ISNUMBER(pcmd_emissao),N(H2851)&gt;N(pcmd_emissao)),"Verificar: realizada após a emissão","OK")))))</f>
        <v/>
      </c>
      <c r="S2851" s="53" t="n"/>
    </row>
    <row r="2852">
      <c r="A2852" s="25" t="n"/>
      <c r="B2852" s="29" t="n"/>
      <c r="C2852" s="25" t="n"/>
      <c r="D2852" s="23">
        <f>IF(OR(B2852="",C2852=""),"",B2852&amp;"|"&amp;C2852)</f>
        <v/>
      </c>
      <c r="E2852" s="29" t="n"/>
      <c r="F2852" s="52" t="n"/>
      <c r="G2852" s="49" t="n"/>
      <c r="H2852" s="49" t="n"/>
      <c r="I2852" s="30">
        <f>IF(OR(D2852="",NOT(ISNUMBER(G2852))),"",D2852&amp;"|"&amp;YEAR(G2852)&amp;"-"&amp;RIGHT("0"&amp;MONTH(G2852),2)&amp;"-"&amp;RIGHT("0"&amp;DAY(G2852),2))</f>
        <v/>
      </c>
      <c r="J2852" s="52" t="n"/>
      <c r="K2852" s="25" t="n"/>
      <c r="L2852" s="29" t="n"/>
      <c r="M2852" s="25" t="n"/>
      <c r="N2852" s="25" t="n"/>
      <c r="O2852" s="23">
        <f>IF(A2852&amp;B2852&amp;C2852="","",IF(I2852="","Sem vínculo",IF(COUNTIF(oc_chave,I2852)&gt;0,"Vinculada","Previsão não encontrada")))</f>
        <v/>
      </c>
      <c r="P2852" s="39">
        <f>IF(ISNUMBER(H2852),YEAR(H2852),"")</f>
        <v/>
      </c>
      <c r="Q2852" s="23">
        <f>IF(D2852="","",IF(COUNTIF(pl_chave,D2852)&gt;0,"No plano atual","Fora do plano: histórico preservado"))</f>
        <v/>
      </c>
      <c r="R2852" s="23">
        <f>IF(A2852&amp;B2852&amp;C2852="","",IF(A2852="","ERRO: falta ID do registro",IF(COUNTIF(ex_id,A2852)&gt;1,"ERRO: ID do registro duplicado",IF(NOT(ISNUMBER(H2852)),"ERRO: data realizada ausente ou inválida",IF(AND(ISNUMBER(pcmd_emissao),N(H2852)&gt;N(pcmd_emissao)),"Verificar: realizada após a emissão","OK")))))</f>
        <v/>
      </c>
      <c r="S2852" s="53" t="n"/>
    </row>
    <row r="2853">
      <c r="A2853" s="25" t="n"/>
      <c r="B2853" s="29" t="n"/>
      <c r="C2853" s="25" t="n"/>
      <c r="D2853" s="23">
        <f>IF(OR(B2853="",C2853=""),"",B2853&amp;"|"&amp;C2853)</f>
        <v/>
      </c>
      <c r="E2853" s="29" t="n"/>
      <c r="F2853" s="52" t="n"/>
      <c r="G2853" s="49" t="n"/>
      <c r="H2853" s="49" t="n"/>
      <c r="I2853" s="30">
        <f>IF(OR(D2853="",NOT(ISNUMBER(G2853))),"",D2853&amp;"|"&amp;YEAR(G2853)&amp;"-"&amp;RIGHT("0"&amp;MONTH(G2853),2)&amp;"-"&amp;RIGHT("0"&amp;DAY(G2853),2))</f>
        <v/>
      </c>
      <c r="J2853" s="52" t="n"/>
      <c r="K2853" s="25" t="n"/>
      <c r="L2853" s="29" t="n"/>
      <c r="M2853" s="25" t="n"/>
      <c r="N2853" s="25" t="n"/>
      <c r="O2853" s="23">
        <f>IF(A2853&amp;B2853&amp;C2853="","",IF(I2853="","Sem vínculo",IF(COUNTIF(oc_chave,I2853)&gt;0,"Vinculada","Previsão não encontrada")))</f>
        <v/>
      </c>
      <c r="P2853" s="39">
        <f>IF(ISNUMBER(H2853),YEAR(H2853),"")</f>
        <v/>
      </c>
      <c r="Q2853" s="23">
        <f>IF(D2853="","",IF(COUNTIF(pl_chave,D2853)&gt;0,"No plano atual","Fora do plano: histórico preservado"))</f>
        <v/>
      </c>
      <c r="R2853" s="23">
        <f>IF(A2853&amp;B2853&amp;C2853="","",IF(A2853="","ERRO: falta ID do registro",IF(COUNTIF(ex_id,A2853)&gt;1,"ERRO: ID do registro duplicado",IF(NOT(ISNUMBER(H2853)),"ERRO: data realizada ausente ou inválida",IF(AND(ISNUMBER(pcmd_emissao),N(H2853)&gt;N(pcmd_emissao)),"Verificar: realizada após a emissão","OK")))))</f>
        <v/>
      </c>
      <c r="S2853" s="53" t="n"/>
    </row>
    <row r="2854">
      <c r="A2854" s="25" t="n"/>
      <c r="B2854" s="29" t="n"/>
      <c r="C2854" s="25" t="n"/>
      <c r="D2854" s="23">
        <f>IF(OR(B2854="",C2854=""),"",B2854&amp;"|"&amp;C2854)</f>
        <v/>
      </c>
      <c r="E2854" s="29" t="n"/>
      <c r="F2854" s="52" t="n"/>
      <c r="G2854" s="49" t="n"/>
      <c r="H2854" s="49" t="n"/>
      <c r="I2854" s="30">
        <f>IF(OR(D2854="",NOT(ISNUMBER(G2854))),"",D2854&amp;"|"&amp;YEAR(G2854)&amp;"-"&amp;RIGHT("0"&amp;MONTH(G2854),2)&amp;"-"&amp;RIGHT("0"&amp;DAY(G2854),2))</f>
        <v/>
      </c>
      <c r="J2854" s="52" t="n"/>
      <c r="K2854" s="25" t="n"/>
      <c r="L2854" s="29" t="n"/>
      <c r="M2854" s="25" t="n"/>
      <c r="N2854" s="25" t="n"/>
      <c r="O2854" s="23">
        <f>IF(A2854&amp;B2854&amp;C2854="","",IF(I2854="","Sem vínculo",IF(COUNTIF(oc_chave,I2854)&gt;0,"Vinculada","Previsão não encontrada")))</f>
        <v/>
      </c>
      <c r="P2854" s="39">
        <f>IF(ISNUMBER(H2854),YEAR(H2854),"")</f>
        <v/>
      </c>
      <c r="Q2854" s="23">
        <f>IF(D2854="","",IF(COUNTIF(pl_chave,D2854)&gt;0,"No plano atual","Fora do plano: histórico preservado"))</f>
        <v/>
      </c>
      <c r="R2854" s="23">
        <f>IF(A2854&amp;B2854&amp;C2854="","",IF(A2854="","ERRO: falta ID do registro",IF(COUNTIF(ex_id,A2854)&gt;1,"ERRO: ID do registro duplicado",IF(NOT(ISNUMBER(H2854)),"ERRO: data realizada ausente ou inválida",IF(AND(ISNUMBER(pcmd_emissao),N(H2854)&gt;N(pcmd_emissao)),"Verificar: realizada após a emissão","OK")))))</f>
        <v/>
      </c>
      <c r="S2854" s="53" t="n"/>
    </row>
    <row r="2855">
      <c r="A2855" s="25" t="n"/>
      <c r="B2855" s="29" t="n"/>
      <c r="C2855" s="25" t="n"/>
      <c r="D2855" s="23">
        <f>IF(OR(B2855="",C2855=""),"",B2855&amp;"|"&amp;C2855)</f>
        <v/>
      </c>
      <c r="E2855" s="29" t="n"/>
      <c r="F2855" s="52" t="n"/>
      <c r="G2855" s="49" t="n"/>
      <c r="H2855" s="49" t="n"/>
      <c r="I2855" s="30">
        <f>IF(OR(D2855="",NOT(ISNUMBER(G2855))),"",D2855&amp;"|"&amp;YEAR(G2855)&amp;"-"&amp;RIGHT("0"&amp;MONTH(G2855),2)&amp;"-"&amp;RIGHT("0"&amp;DAY(G2855),2))</f>
        <v/>
      </c>
      <c r="J2855" s="52" t="n"/>
      <c r="K2855" s="25" t="n"/>
      <c r="L2855" s="29" t="n"/>
      <c r="M2855" s="25" t="n"/>
      <c r="N2855" s="25" t="n"/>
      <c r="O2855" s="23">
        <f>IF(A2855&amp;B2855&amp;C2855="","",IF(I2855="","Sem vínculo",IF(COUNTIF(oc_chave,I2855)&gt;0,"Vinculada","Previsão não encontrada")))</f>
        <v/>
      </c>
      <c r="P2855" s="39">
        <f>IF(ISNUMBER(H2855),YEAR(H2855),"")</f>
        <v/>
      </c>
      <c r="Q2855" s="23">
        <f>IF(D2855="","",IF(COUNTIF(pl_chave,D2855)&gt;0,"No plano atual","Fora do plano: histórico preservado"))</f>
        <v/>
      </c>
      <c r="R2855" s="23">
        <f>IF(A2855&amp;B2855&amp;C2855="","",IF(A2855="","ERRO: falta ID do registro",IF(COUNTIF(ex_id,A2855)&gt;1,"ERRO: ID do registro duplicado",IF(NOT(ISNUMBER(H2855)),"ERRO: data realizada ausente ou inválida",IF(AND(ISNUMBER(pcmd_emissao),N(H2855)&gt;N(pcmd_emissao)),"Verificar: realizada após a emissão","OK")))))</f>
        <v/>
      </c>
      <c r="S2855" s="53" t="n"/>
    </row>
    <row r="2856">
      <c r="A2856" s="25" t="n"/>
      <c r="B2856" s="29" t="n"/>
      <c r="C2856" s="25" t="n"/>
      <c r="D2856" s="23">
        <f>IF(OR(B2856="",C2856=""),"",B2856&amp;"|"&amp;C2856)</f>
        <v/>
      </c>
      <c r="E2856" s="29" t="n"/>
      <c r="F2856" s="52" t="n"/>
      <c r="G2856" s="49" t="n"/>
      <c r="H2856" s="49" t="n"/>
      <c r="I2856" s="30">
        <f>IF(OR(D2856="",NOT(ISNUMBER(G2856))),"",D2856&amp;"|"&amp;YEAR(G2856)&amp;"-"&amp;RIGHT("0"&amp;MONTH(G2856),2)&amp;"-"&amp;RIGHT("0"&amp;DAY(G2856),2))</f>
        <v/>
      </c>
      <c r="J2856" s="52" t="n"/>
      <c r="K2856" s="25" t="n"/>
      <c r="L2856" s="29" t="n"/>
      <c r="M2856" s="25" t="n"/>
      <c r="N2856" s="25" t="n"/>
      <c r="O2856" s="23">
        <f>IF(A2856&amp;B2856&amp;C2856="","",IF(I2856="","Sem vínculo",IF(COUNTIF(oc_chave,I2856)&gt;0,"Vinculada","Previsão não encontrada")))</f>
        <v/>
      </c>
      <c r="P2856" s="39">
        <f>IF(ISNUMBER(H2856),YEAR(H2856),"")</f>
        <v/>
      </c>
      <c r="Q2856" s="23">
        <f>IF(D2856="","",IF(COUNTIF(pl_chave,D2856)&gt;0,"No plano atual","Fora do plano: histórico preservado"))</f>
        <v/>
      </c>
      <c r="R2856" s="23">
        <f>IF(A2856&amp;B2856&amp;C2856="","",IF(A2856="","ERRO: falta ID do registro",IF(COUNTIF(ex_id,A2856)&gt;1,"ERRO: ID do registro duplicado",IF(NOT(ISNUMBER(H2856)),"ERRO: data realizada ausente ou inválida",IF(AND(ISNUMBER(pcmd_emissao),N(H2856)&gt;N(pcmd_emissao)),"Verificar: realizada após a emissão","OK")))))</f>
        <v/>
      </c>
      <c r="S2856" s="53" t="n"/>
    </row>
    <row r="2857">
      <c r="A2857" s="25" t="n"/>
      <c r="B2857" s="29" t="n"/>
      <c r="C2857" s="25" t="n"/>
      <c r="D2857" s="23">
        <f>IF(OR(B2857="",C2857=""),"",B2857&amp;"|"&amp;C2857)</f>
        <v/>
      </c>
      <c r="E2857" s="29" t="n"/>
      <c r="F2857" s="52" t="n"/>
      <c r="G2857" s="49" t="n"/>
      <c r="H2857" s="49" t="n"/>
      <c r="I2857" s="30">
        <f>IF(OR(D2857="",NOT(ISNUMBER(G2857))),"",D2857&amp;"|"&amp;YEAR(G2857)&amp;"-"&amp;RIGHT("0"&amp;MONTH(G2857),2)&amp;"-"&amp;RIGHT("0"&amp;DAY(G2857),2))</f>
        <v/>
      </c>
      <c r="J2857" s="52" t="n"/>
      <c r="K2857" s="25" t="n"/>
      <c r="L2857" s="29" t="n"/>
      <c r="M2857" s="25" t="n"/>
      <c r="N2857" s="25" t="n"/>
      <c r="O2857" s="23">
        <f>IF(A2857&amp;B2857&amp;C2857="","",IF(I2857="","Sem vínculo",IF(COUNTIF(oc_chave,I2857)&gt;0,"Vinculada","Previsão não encontrada")))</f>
        <v/>
      </c>
      <c r="P2857" s="39">
        <f>IF(ISNUMBER(H2857),YEAR(H2857),"")</f>
        <v/>
      </c>
      <c r="Q2857" s="23">
        <f>IF(D2857="","",IF(COUNTIF(pl_chave,D2857)&gt;0,"No plano atual","Fora do plano: histórico preservado"))</f>
        <v/>
      </c>
      <c r="R2857" s="23">
        <f>IF(A2857&amp;B2857&amp;C2857="","",IF(A2857="","ERRO: falta ID do registro",IF(COUNTIF(ex_id,A2857)&gt;1,"ERRO: ID do registro duplicado",IF(NOT(ISNUMBER(H2857)),"ERRO: data realizada ausente ou inválida",IF(AND(ISNUMBER(pcmd_emissao),N(H2857)&gt;N(pcmd_emissao)),"Verificar: realizada após a emissão","OK")))))</f>
        <v/>
      </c>
      <c r="S2857" s="53" t="n"/>
    </row>
    <row r="2858">
      <c r="A2858" s="25" t="n"/>
      <c r="B2858" s="29" t="n"/>
      <c r="C2858" s="25" t="n"/>
      <c r="D2858" s="23">
        <f>IF(OR(B2858="",C2858=""),"",B2858&amp;"|"&amp;C2858)</f>
        <v/>
      </c>
      <c r="E2858" s="29" t="n"/>
      <c r="F2858" s="52" t="n"/>
      <c r="G2858" s="49" t="n"/>
      <c r="H2858" s="49" t="n"/>
      <c r="I2858" s="30">
        <f>IF(OR(D2858="",NOT(ISNUMBER(G2858))),"",D2858&amp;"|"&amp;YEAR(G2858)&amp;"-"&amp;RIGHT("0"&amp;MONTH(G2858),2)&amp;"-"&amp;RIGHT("0"&amp;DAY(G2858),2))</f>
        <v/>
      </c>
      <c r="J2858" s="52" t="n"/>
      <c r="K2858" s="25" t="n"/>
      <c r="L2858" s="29" t="n"/>
      <c r="M2858" s="25" t="n"/>
      <c r="N2858" s="25" t="n"/>
      <c r="O2858" s="23">
        <f>IF(A2858&amp;B2858&amp;C2858="","",IF(I2858="","Sem vínculo",IF(COUNTIF(oc_chave,I2858)&gt;0,"Vinculada","Previsão não encontrada")))</f>
        <v/>
      </c>
      <c r="P2858" s="39">
        <f>IF(ISNUMBER(H2858),YEAR(H2858),"")</f>
        <v/>
      </c>
      <c r="Q2858" s="23">
        <f>IF(D2858="","",IF(COUNTIF(pl_chave,D2858)&gt;0,"No plano atual","Fora do plano: histórico preservado"))</f>
        <v/>
      </c>
      <c r="R2858" s="23">
        <f>IF(A2858&amp;B2858&amp;C2858="","",IF(A2858="","ERRO: falta ID do registro",IF(COUNTIF(ex_id,A2858)&gt;1,"ERRO: ID do registro duplicado",IF(NOT(ISNUMBER(H2858)),"ERRO: data realizada ausente ou inválida",IF(AND(ISNUMBER(pcmd_emissao),N(H2858)&gt;N(pcmd_emissao)),"Verificar: realizada após a emissão","OK")))))</f>
        <v/>
      </c>
      <c r="S2858" s="53" t="n"/>
    </row>
    <row r="2859">
      <c r="A2859" s="25" t="n"/>
      <c r="B2859" s="29" t="n"/>
      <c r="C2859" s="25" t="n"/>
      <c r="D2859" s="23">
        <f>IF(OR(B2859="",C2859=""),"",B2859&amp;"|"&amp;C2859)</f>
        <v/>
      </c>
      <c r="E2859" s="29" t="n"/>
      <c r="F2859" s="52" t="n"/>
      <c r="G2859" s="49" t="n"/>
      <c r="H2859" s="49" t="n"/>
      <c r="I2859" s="30">
        <f>IF(OR(D2859="",NOT(ISNUMBER(G2859))),"",D2859&amp;"|"&amp;YEAR(G2859)&amp;"-"&amp;RIGHT("0"&amp;MONTH(G2859),2)&amp;"-"&amp;RIGHT("0"&amp;DAY(G2859),2))</f>
        <v/>
      </c>
      <c r="J2859" s="52" t="n"/>
      <c r="K2859" s="25" t="n"/>
      <c r="L2859" s="29" t="n"/>
      <c r="M2859" s="25" t="n"/>
      <c r="N2859" s="25" t="n"/>
      <c r="O2859" s="23">
        <f>IF(A2859&amp;B2859&amp;C2859="","",IF(I2859="","Sem vínculo",IF(COUNTIF(oc_chave,I2859)&gt;0,"Vinculada","Previsão não encontrada")))</f>
        <v/>
      </c>
      <c r="P2859" s="39">
        <f>IF(ISNUMBER(H2859),YEAR(H2859),"")</f>
        <v/>
      </c>
      <c r="Q2859" s="23">
        <f>IF(D2859="","",IF(COUNTIF(pl_chave,D2859)&gt;0,"No plano atual","Fora do plano: histórico preservado"))</f>
        <v/>
      </c>
      <c r="R2859" s="23">
        <f>IF(A2859&amp;B2859&amp;C2859="","",IF(A2859="","ERRO: falta ID do registro",IF(COUNTIF(ex_id,A2859)&gt;1,"ERRO: ID do registro duplicado",IF(NOT(ISNUMBER(H2859)),"ERRO: data realizada ausente ou inválida",IF(AND(ISNUMBER(pcmd_emissao),N(H2859)&gt;N(pcmd_emissao)),"Verificar: realizada após a emissão","OK")))))</f>
        <v/>
      </c>
      <c r="S2859" s="53" t="n"/>
    </row>
    <row r="2860">
      <c r="A2860" s="25" t="n"/>
      <c r="B2860" s="29" t="n"/>
      <c r="C2860" s="25" t="n"/>
      <c r="D2860" s="23">
        <f>IF(OR(B2860="",C2860=""),"",B2860&amp;"|"&amp;C2860)</f>
        <v/>
      </c>
      <c r="E2860" s="29" t="n"/>
      <c r="F2860" s="52" t="n"/>
      <c r="G2860" s="49" t="n"/>
      <c r="H2860" s="49" t="n"/>
      <c r="I2860" s="30">
        <f>IF(OR(D2860="",NOT(ISNUMBER(G2860))),"",D2860&amp;"|"&amp;YEAR(G2860)&amp;"-"&amp;RIGHT("0"&amp;MONTH(G2860),2)&amp;"-"&amp;RIGHT("0"&amp;DAY(G2860),2))</f>
        <v/>
      </c>
      <c r="J2860" s="52" t="n"/>
      <c r="K2860" s="25" t="n"/>
      <c r="L2860" s="29" t="n"/>
      <c r="M2860" s="25" t="n"/>
      <c r="N2860" s="25" t="n"/>
      <c r="O2860" s="23">
        <f>IF(A2860&amp;B2860&amp;C2860="","",IF(I2860="","Sem vínculo",IF(COUNTIF(oc_chave,I2860)&gt;0,"Vinculada","Previsão não encontrada")))</f>
        <v/>
      </c>
      <c r="P2860" s="39">
        <f>IF(ISNUMBER(H2860),YEAR(H2860),"")</f>
        <v/>
      </c>
      <c r="Q2860" s="23">
        <f>IF(D2860="","",IF(COUNTIF(pl_chave,D2860)&gt;0,"No plano atual","Fora do plano: histórico preservado"))</f>
        <v/>
      </c>
      <c r="R2860" s="23">
        <f>IF(A2860&amp;B2860&amp;C2860="","",IF(A2860="","ERRO: falta ID do registro",IF(COUNTIF(ex_id,A2860)&gt;1,"ERRO: ID do registro duplicado",IF(NOT(ISNUMBER(H2860)),"ERRO: data realizada ausente ou inválida",IF(AND(ISNUMBER(pcmd_emissao),N(H2860)&gt;N(pcmd_emissao)),"Verificar: realizada após a emissão","OK")))))</f>
        <v/>
      </c>
      <c r="S2860" s="53" t="n"/>
    </row>
    <row r="2861">
      <c r="A2861" s="25" t="n"/>
      <c r="B2861" s="29" t="n"/>
      <c r="C2861" s="25" t="n"/>
      <c r="D2861" s="23">
        <f>IF(OR(B2861="",C2861=""),"",B2861&amp;"|"&amp;C2861)</f>
        <v/>
      </c>
      <c r="E2861" s="29" t="n"/>
      <c r="F2861" s="52" t="n"/>
      <c r="G2861" s="49" t="n"/>
      <c r="H2861" s="49" t="n"/>
      <c r="I2861" s="30">
        <f>IF(OR(D2861="",NOT(ISNUMBER(G2861))),"",D2861&amp;"|"&amp;YEAR(G2861)&amp;"-"&amp;RIGHT("0"&amp;MONTH(G2861),2)&amp;"-"&amp;RIGHT("0"&amp;DAY(G2861),2))</f>
        <v/>
      </c>
      <c r="J2861" s="52" t="n"/>
      <c r="K2861" s="25" t="n"/>
      <c r="L2861" s="29" t="n"/>
      <c r="M2861" s="25" t="n"/>
      <c r="N2861" s="25" t="n"/>
      <c r="O2861" s="23">
        <f>IF(A2861&amp;B2861&amp;C2861="","",IF(I2861="","Sem vínculo",IF(COUNTIF(oc_chave,I2861)&gt;0,"Vinculada","Previsão não encontrada")))</f>
        <v/>
      </c>
      <c r="P2861" s="39">
        <f>IF(ISNUMBER(H2861),YEAR(H2861),"")</f>
        <v/>
      </c>
      <c r="Q2861" s="23">
        <f>IF(D2861="","",IF(COUNTIF(pl_chave,D2861)&gt;0,"No plano atual","Fora do plano: histórico preservado"))</f>
        <v/>
      </c>
      <c r="R2861" s="23">
        <f>IF(A2861&amp;B2861&amp;C2861="","",IF(A2861="","ERRO: falta ID do registro",IF(COUNTIF(ex_id,A2861)&gt;1,"ERRO: ID do registro duplicado",IF(NOT(ISNUMBER(H2861)),"ERRO: data realizada ausente ou inválida",IF(AND(ISNUMBER(pcmd_emissao),N(H2861)&gt;N(pcmd_emissao)),"Verificar: realizada após a emissão","OK")))))</f>
        <v/>
      </c>
      <c r="S2861" s="53" t="n"/>
    </row>
    <row r="2862">
      <c r="A2862" s="25" t="n"/>
      <c r="B2862" s="29" t="n"/>
      <c r="C2862" s="25" t="n"/>
      <c r="D2862" s="23">
        <f>IF(OR(B2862="",C2862=""),"",B2862&amp;"|"&amp;C2862)</f>
        <v/>
      </c>
      <c r="E2862" s="29" t="n"/>
      <c r="F2862" s="52" t="n"/>
      <c r="G2862" s="49" t="n"/>
      <c r="H2862" s="49" t="n"/>
      <c r="I2862" s="30">
        <f>IF(OR(D2862="",NOT(ISNUMBER(G2862))),"",D2862&amp;"|"&amp;YEAR(G2862)&amp;"-"&amp;RIGHT("0"&amp;MONTH(G2862),2)&amp;"-"&amp;RIGHT("0"&amp;DAY(G2862),2))</f>
        <v/>
      </c>
      <c r="J2862" s="52" t="n"/>
      <c r="K2862" s="25" t="n"/>
      <c r="L2862" s="29" t="n"/>
      <c r="M2862" s="25" t="n"/>
      <c r="N2862" s="25" t="n"/>
      <c r="O2862" s="23">
        <f>IF(A2862&amp;B2862&amp;C2862="","",IF(I2862="","Sem vínculo",IF(COUNTIF(oc_chave,I2862)&gt;0,"Vinculada","Previsão não encontrada")))</f>
        <v/>
      </c>
      <c r="P2862" s="39">
        <f>IF(ISNUMBER(H2862),YEAR(H2862),"")</f>
        <v/>
      </c>
      <c r="Q2862" s="23">
        <f>IF(D2862="","",IF(COUNTIF(pl_chave,D2862)&gt;0,"No plano atual","Fora do plano: histórico preservado"))</f>
        <v/>
      </c>
      <c r="R2862" s="23">
        <f>IF(A2862&amp;B2862&amp;C2862="","",IF(A2862="","ERRO: falta ID do registro",IF(COUNTIF(ex_id,A2862)&gt;1,"ERRO: ID do registro duplicado",IF(NOT(ISNUMBER(H2862)),"ERRO: data realizada ausente ou inválida",IF(AND(ISNUMBER(pcmd_emissao),N(H2862)&gt;N(pcmd_emissao)),"Verificar: realizada após a emissão","OK")))))</f>
        <v/>
      </c>
      <c r="S2862" s="53" t="n"/>
    </row>
    <row r="2863">
      <c r="A2863" s="25" t="n"/>
      <c r="B2863" s="29" t="n"/>
      <c r="C2863" s="25" t="n"/>
      <c r="D2863" s="23">
        <f>IF(OR(B2863="",C2863=""),"",B2863&amp;"|"&amp;C2863)</f>
        <v/>
      </c>
      <c r="E2863" s="29" t="n"/>
      <c r="F2863" s="52" t="n"/>
      <c r="G2863" s="49" t="n"/>
      <c r="H2863" s="49" t="n"/>
      <c r="I2863" s="30">
        <f>IF(OR(D2863="",NOT(ISNUMBER(G2863))),"",D2863&amp;"|"&amp;YEAR(G2863)&amp;"-"&amp;RIGHT("0"&amp;MONTH(G2863),2)&amp;"-"&amp;RIGHT("0"&amp;DAY(G2863),2))</f>
        <v/>
      </c>
      <c r="J2863" s="52" t="n"/>
      <c r="K2863" s="25" t="n"/>
      <c r="L2863" s="29" t="n"/>
      <c r="M2863" s="25" t="n"/>
      <c r="N2863" s="25" t="n"/>
      <c r="O2863" s="23">
        <f>IF(A2863&amp;B2863&amp;C2863="","",IF(I2863="","Sem vínculo",IF(COUNTIF(oc_chave,I2863)&gt;0,"Vinculada","Previsão não encontrada")))</f>
        <v/>
      </c>
      <c r="P2863" s="39">
        <f>IF(ISNUMBER(H2863),YEAR(H2863),"")</f>
        <v/>
      </c>
      <c r="Q2863" s="23">
        <f>IF(D2863="","",IF(COUNTIF(pl_chave,D2863)&gt;0,"No plano atual","Fora do plano: histórico preservado"))</f>
        <v/>
      </c>
      <c r="R2863" s="23">
        <f>IF(A2863&amp;B2863&amp;C2863="","",IF(A2863="","ERRO: falta ID do registro",IF(COUNTIF(ex_id,A2863)&gt;1,"ERRO: ID do registro duplicado",IF(NOT(ISNUMBER(H2863)),"ERRO: data realizada ausente ou inválida",IF(AND(ISNUMBER(pcmd_emissao),N(H2863)&gt;N(pcmd_emissao)),"Verificar: realizada após a emissão","OK")))))</f>
        <v/>
      </c>
      <c r="S2863" s="53" t="n"/>
    </row>
    <row r="2864">
      <c r="A2864" s="25" t="n"/>
      <c r="B2864" s="29" t="n"/>
      <c r="C2864" s="25" t="n"/>
      <c r="D2864" s="23">
        <f>IF(OR(B2864="",C2864=""),"",B2864&amp;"|"&amp;C2864)</f>
        <v/>
      </c>
      <c r="E2864" s="29" t="n"/>
      <c r="F2864" s="52" t="n"/>
      <c r="G2864" s="49" t="n"/>
      <c r="H2864" s="49" t="n"/>
      <c r="I2864" s="30">
        <f>IF(OR(D2864="",NOT(ISNUMBER(G2864))),"",D2864&amp;"|"&amp;YEAR(G2864)&amp;"-"&amp;RIGHT("0"&amp;MONTH(G2864),2)&amp;"-"&amp;RIGHT("0"&amp;DAY(G2864),2))</f>
        <v/>
      </c>
      <c r="J2864" s="52" t="n"/>
      <c r="K2864" s="25" t="n"/>
      <c r="L2864" s="29" t="n"/>
      <c r="M2864" s="25" t="n"/>
      <c r="N2864" s="25" t="n"/>
      <c r="O2864" s="23">
        <f>IF(A2864&amp;B2864&amp;C2864="","",IF(I2864="","Sem vínculo",IF(COUNTIF(oc_chave,I2864)&gt;0,"Vinculada","Previsão não encontrada")))</f>
        <v/>
      </c>
      <c r="P2864" s="39">
        <f>IF(ISNUMBER(H2864),YEAR(H2864),"")</f>
        <v/>
      </c>
      <c r="Q2864" s="23">
        <f>IF(D2864="","",IF(COUNTIF(pl_chave,D2864)&gt;0,"No plano atual","Fora do plano: histórico preservado"))</f>
        <v/>
      </c>
      <c r="R2864" s="23">
        <f>IF(A2864&amp;B2864&amp;C2864="","",IF(A2864="","ERRO: falta ID do registro",IF(COUNTIF(ex_id,A2864)&gt;1,"ERRO: ID do registro duplicado",IF(NOT(ISNUMBER(H2864)),"ERRO: data realizada ausente ou inválida",IF(AND(ISNUMBER(pcmd_emissao),N(H2864)&gt;N(pcmd_emissao)),"Verificar: realizada após a emissão","OK")))))</f>
        <v/>
      </c>
      <c r="S2864" s="53" t="n"/>
    </row>
    <row r="2865">
      <c r="A2865" s="25" t="n"/>
      <c r="B2865" s="29" t="n"/>
      <c r="C2865" s="25" t="n"/>
      <c r="D2865" s="23">
        <f>IF(OR(B2865="",C2865=""),"",B2865&amp;"|"&amp;C2865)</f>
        <v/>
      </c>
      <c r="E2865" s="29" t="n"/>
      <c r="F2865" s="52" t="n"/>
      <c r="G2865" s="49" t="n"/>
      <c r="H2865" s="49" t="n"/>
      <c r="I2865" s="30">
        <f>IF(OR(D2865="",NOT(ISNUMBER(G2865))),"",D2865&amp;"|"&amp;YEAR(G2865)&amp;"-"&amp;RIGHT("0"&amp;MONTH(G2865),2)&amp;"-"&amp;RIGHT("0"&amp;DAY(G2865),2))</f>
        <v/>
      </c>
      <c r="J2865" s="52" t="n"/>
      <c r="K2865" s="25" t="n"/>
      <c r="L2865" s="29" t="n"/>
      <c r="M2865" s="25" t="n"/>
      <c r="N2865" s="25" t="n"/>
      <c r="O2865" s="23">
        <f>IF(A2865&amp;B2865&amp;C2865="","",IF(I2865="","Sem vínculo",IF(COUNTIF(oc_chave,I2865)&gt;0,"Vinculada","Previsão não encontrada")))</f>
        <v/>
      </c>
      <c r="P2865" s="39">
        <f>IF(ISNUMBER(H2865),YEAR(H2865),"")</f>
        <v/>
      </c>
      <c r="Q2865" s="23">
        <f>IF(D2865="","",IF(COUNTIF(pl_chave,D2865)&gt;0,"No plano atual","Fora do plano: histórico preservado"))</f>
        <v/>
      </c>
      <c r="R2865" s="23">
        <f>IF(A2865&amp;B2865&amp;C2865="","",IF(A2865="","ERRO: falta ID do registro",IF(COUNTIF(ex_id,A2865)&gt;1,"ERRO: ID do registro duplicado",IF(NOT(ISNUMBER(H2865)),"ERRO: data realizada ausente ou inválida",IF(AND(ISNUMBER(pcmd_emissao),N(H2865)&gt;N(pcmd_emissao)),"Verificar: realizada após a emissão","OK")))))</f>
        <v/>
      </c>
      <c r="S2865" s="53" t="n"/>
    </row>
    <row r="2866">
      <c r="A2866" s="25" t="n"/>
      <c r="B2866" s="29" t="n"/>
      <c r="C2866" s="25" t="n"/>
      <c r="D2866" s="23">
        <f>IF(OR(B2866="",C2866=""),"",B2866&amp;"|"&amp;C2866)</f>
        <v/>
      </c>
      <c r="E2866" s="29" t="n"/>
      <c r="F2866" s="52" t="n"/>
      <c r="G2866" s="49" t="n"/>
      <c r="H2866" s="49" t="n"/>
      <c r="I2866" s="30">
        <f>IF(OR(D2866="",NOT(ISNUMBER(G2866))),"",D2866&amp;"|"&amp;YEAR(G2866)&amp;"-"&amp;RIGHT("0"&amp;MONTH(G2866),2)&amp;"-"&amp;RIGHT("0"&amp;DAY(G2866),2))</f>
        <v/>
      </c>
      <c r="J2866" s="52" t="n"/>
      <c r="K2866" s="25" t="n"/>
      <c r="L2866" s="29" t="n"/>
      <c r="M2866" s="25" t="n"/>
      <c r="N2866" s="25" t="n"/>
      <c r="O2866" s="23">
        <f>IF(A2866&amp;B2866&amp;C2866="","",IF(I2866="","Sem vínculo",IF(COUNTIF(oc_chave,I2866)&gt;0,"Vinculada","Previsão não encontrada")))</f>
        <v/>
      </c>
      <c r="P2866" s="39">
        <f>IF(ISNUMBER(H2866),YEAR(H2866),"")</f>
        <v/>
      </c>
      <c r="Q2866" s="23">
        <f>IF(D2866="","",IF(COUNTIF(pl_chave,D2866)&gt;0,"No plano atual","Fora do plano: histórico preservado"))</f>
        <v/>
      </c>
      <c r="R2866" s="23">
        <f>IF(A2866&amp;B2866&amp;C2866="","",IF(A2866="","ERRO: falta ID do registro",IF(COUNTIF(ex_id,A2866)&gt;1,"ERRO: ID do registro duplicado",IF(NOT(ISNUMBER(H2866)),"ERRO: data realizada ausente ou inválida",IF(AND(ISNUMBER(pcmd_emissao),N(H2866)&gt;N(pcmd_emissao)),"Verificar: realizada após a emissão","OK")))))</f>
        <v/>
      </c>
      <c r="S2866" s="53" t="n"/>
    </row>
    <row r="2867">
      <c r="A2867" s="25" t="n"/>
      <c r="B2867" s="29" t="n"/>
      <c r="C2867" s="25" t="n"/>
      <c r="D2867" s="23">
        <f>IF(OR(B2867="",C2867=""),"",B2867&amp;"|"&amp;C2867)</f>
        <v/>
      </c>
      <c r="E2867" s="29" t="n"/>
      <c r="F2867" s="52" t="n"/>
      <c r="G2867" s="49" t="n"/>
      <c r="H2867" s="49" t="n"/>
      <c r="I2867" s="30">
        <f>IF(OR(D2867="",NOT(ISNUMBER(G2867))),"",D2867&amp;"|"&amp;YEAR(G2867)&amp;"-"&amp;RIGHT("0"&amp;MONTH(G2867),2)&amp;"-"&amp;RIGHT("0"&amp;DAY(G2867),2))</f>
        <v/>
      </c>
      <c r="J2867" s="52" t="n"/>
      <c r="K2867" s="25" t="n"/>
      <c r="L2867" s="29" t="n"/>
      <c r="M2867" s="25" t="n"/>
      <c r="N2867" s="25" t="n"/>
      <c r="O2867" s="23">
        <f>IF(A2867&amp;B2867&amp;C2867="","",IF(I2867="","Sem vínculo",IF(COUNTIF(oc_chave,I2867)&gt;0,"Vinculada","Previsão não encontrada")))</f>
        <v/>
      </c>
      <c r="P2867" s="39">
        <f>IF(ISNUMBER(H2867),YEAR(H2867),"")</f>
        <v/>
      </c>
      <c r="Q2867" s="23">
        <f>IF(D2867="","",IF(COUNTIF(pl_chave,D2867)&gt;0,"No plano atual","Fora do plano: histórico preservado"))</f>
        <v/>
      </c>
      <c r="R2867" s="23">
        <f>IF(A2867&amp;B2867&amp;C2867="","",IF(A2867="","ERRO: falta ID do registro",IF(COUNTIF(ex_id,A2867)&gt;1,"ERRO: ID do registro duplicado",IF(NOT(ISNUMBER(H2867)),"ERRO: data realizada ausente ou inválida",IF(AND(ISNUMBER(pcmd_emissao),N(H2867)&gt;N(pcmd_emissao)),"Verificar: realizada após a emissão","OK")))))</f>
        <v/>
      </c>
      <c r="S2867" s="53" t="n"/>
    </row>
    <row r="2868">
      <c r="A2868" s="25" t="n"/>
      <c r="B2868" s="29" t="n"/>
      <c r="C2868" s="25" t="n"/>
      <c r="D2868" s="23">
        <f>IF(OR(B2868="",C2868=""),"",B2868&amp;"|"&amp;C2868)</f>
        <v/>
      </c>
      <c r="E2868" s="29" t="n"/>
      <c r="F2868" s="52" t="n"/>
      <c r="G2868" s="49" t="n"/>
      <c r="H2868" s="49" t="n"/>
      <c r="I2868" s="30">
        <f>IF(OR(D2868="",NOT(ISNUMBER(G2868))),"",D2868&amp;"|"&amp;YEAR(G2868)&amp;"-"&amp;RIGHT("0"&amp;MONTH(G2868),2)&amp;"-"&amp;RIGHT("0"&amp;DAY(G2868),2))</f>
        <v/>
      </c>
      <c r="J2868" s="52" t="n"/>
      <c r="K2868" s="25" t="n"/>
      <c r="L2868" s="29" t="n"/>
      <c r="M2868" s="25" t="n"/>
      <c r="N2868" s="25" t="n"/>
      <c r="O2868" s="23">
        <f>IF(A2868&amp;B2868&amp;C2868="","",IF(I2868="","Sem vínculo",IF(COUNTIF(oc_chave,I2868)&gt;0,"Vinculada","Previsão não encontrada")))</f>
        <v/>
      </c>
      <c r="P2868" s="39">
        <f>IF(ISNUMBER(H2868),YEAR(H2868),"")</f>
        <v/>
      </c>
      <c r="Q2868" s="23">
        <f>IF(D2868="","",IF(COUNTIF(pl_chave,D2868)&gt;0,"No plano atual","Fora do plano: histórico preservado"))</f>
        <v/>
      </c>
      <c r="R2868" s="23">
        <f>IF(A2868&amp;B2868&amp;C2868="","",IF(A2868="","ERRO: falta ID do registro",IF(COUNTIF(ex_id,A2868)&gt;1,"ERRO: ID do registro duplicado",IF(NOT(ISNUMBER(H2868)),"ERRO: data realizada ausente ou inválida",IF(AND(ISNUMBER(pcmd_emissao),N(H2868)&gt;N(pcmd_emissao)),"Verificar: realizada após a emissão","OK")))))</f>
        <v/>
      </c>
      <c r="S2868" s="53" t="n"/>
    </row>
    <row r="2869">
      <c r="A2869" s="25" t="n"/>
      <c r="B2869" s="29" t="n"/>
      <c r="C2869" s="25" t="n"/>
      <c r="D2869" s="23">
        <f>IF(OR(B2869="",C2869=""),"",B2869&amp;"|"&amp;C2869)</f>
        <v/>
      </c>
      <c r="E2869" s="29" t="n"/>
      <c r="F2869" s="52" t="n"/>
      <c r="G2869" s="49" t="n"/>
      <c r="H2869" s="49" t="n"/>
      <c r="I2869" s="30">
        <f>IF(OR(D2869="",NOT(ISNUMBER(G2869))),"",D2869&amp;"|"&amp;YEAR(G2869)&amp;"-"&amp;RIGHT("0"&amp;MONTH(G2869),2)&amp;"-"&amp;RIGHT("0"&amp;DAY(G2869),2))</f>
        <v/>
      </c>
      <c r="J2869" s="52" t="n"/>
      <c r="K2869" s="25" t="n"/>
      <c r="L2869" s="29" t="n"/>
      <c r="M2869" s="25" t="n"/>
      <c r="N2869" s="25" t="n"/>
      <c r="O2869" s="23">
        <f>IF(A2869&amp;B2869&amp;C2869="","",IF(I2869="","Sem vínculo",IF(COUNTIF(oc_chave,I2869)&gt;0,"Vinculada","Previsão não encontrada")))</f>
        <v/>
      </c>
      <c r="P2869" s="39">
        <f>IF(ISNUMBER(H2869),YEAR(H2869),"")</f>
        <v/>
      </c>
      <c r="Q2869" s="23">
        <f>IF(D2869="","",IF(COUNTIF(pl_chave,D2869)&gt;0,"No plano atual","Fora do plano: histórico preservado"))</f>
        <v/>
      </c>
      <c r="R2869" s="23">
        <f>IF(A2869&amp;B2869&amp;C2869="","",IF(A2869="","ERRO: falta ID do registro",IF(COUNTIF(ex_id,A2869)&gt;1,"ERRO: ID do registro duplicado",IF(NOT(ISNUMBER(H2869)),"ERRO: data realizada ausente ou inválida",IF(AND(ISNUMBER(pcmd_emissao),N(H2869)&gt;N(pcmd_emissao)),"Verificar: realizada após a emissão","OK")))))</f>
        <v/>
      </c>
      <c r="S2869" s="53" t="n"/>
    </row>
    <row r="2870">
      <c r="A2870" s="25" t="n"/>
      <c r="B2870" s="29" t="n"/>
      <c r="C2870" s="25" t="n"/>
      <c r="D2870" s="23">
        <f>IF(OR(B2870="",C2870=""),"",B2870&amp;"|"&amp;C2870)</f>
        <v/>
      </c>
      <c r="E2870" s="29" t="n"/>
      <c r="F2870" s="52" t="n"/>
      <c r="G2870" s="49" t="n"/>
      <c r="H2870" s="49" t="n"/>
      <c r="I2870" s="30">
        <f>IF(OR(D2870="",NOT(ISNUMBER(G2870))),"",D2870&amp;"|"&amp;YEAR(G2870)&amp;"-"&amp;RIGHT("0"&amp;MONTH(G2870),2)&amp;"-"&amp;RIGHT("0"&amp;DAY(G2870),2))</f>
        <v/>
      </c>
      <c r="J2870" s="52" t="n"/>
      <c r="K2870" s="25" t="n"/>
      <c r="L2870" s="29" t="n"/>
      <c r="M2870" s="25" t="n"/>
      <c r="N2870" s="25" t="n"/>
      <c r="O2870" s="23">
        <f>IF(A2870&amp;B2870&amp;C2870="","",IF(I2870="","Sem vínculo",IF(COUNTIF(oc_chave,I2870)&gt;0,"Vinculada","Previsão não encontrada")))</f>
        <v/>
      </c>
      <c r="P2870" s="39">
        <f>IF(ISNUMBER(H2870),YEAR(H2870),"")</f>
        <v/>
      </c>
      <c r="Q2870" s="23">
        <f>IF(D2870="","",IF(COUNTIF(pl_chave,D2870)&gt;0,"No plano atual","Fora do plano: histórico preservado"))</f>
        <v/>
      </c>
      <c r="R2870" s="23">
        <f>IF(A2870&amp;B2870&amp;C2870="","",IF(A2870="","ERRO: falta ID do registro",IF(COUNTIF(ex_id,A2870)&gt;1,"ERRO: ID do registro duplicado",IF(NOT(ISNUMBER(H2870)),"ERRO: data realizada ausente ou inválida",IF(AND(ISNUMBER(pcmd_emissao),N(H2870)&gt;N(pcmd_emissao)),"Verificar: realizada após a emissão","OK")))))</f>
        <v/>
      </c>
      <c r="S2870" s="53" t="n"/>
    </row>
    <row r="2871">
      <c r="A2871" s="25" t="n"/>
      <c r="B2871" s="29" t="n"/>
      <c r="C2871" s="25" t="n"/>
      <c r="D2871" s="23">
        <f>IF(OR(B2871="",C2871=""),"",B2871&amp;"|"&amp;C2871)</f>
        <v/>
      </c>
      <c r="E2871" s="29" t="n"/>
      <c r="F2871" s="52" t="n"/>
      <c r="G2871" s="49" t="n"/>
      <c r="H2871" s="49" t="n"/>
      <c r="I2871" s="30">
        <f>IF(OR(D2871="",NOT(ISNUMBER(G2871))),"",D2871&amp;"|"&amp;YEAR(G2871)&amp;"-"&amp;RIGHT("0"&amp;MONTH(G2871),2)&amp;"-"&amp;RIGHT("0"&amp;DAY(G2871),2))</f>
        <v/>
      </c>
      <c r="J2871" s="52" t="n"/>
      <c r="K2871" s="25" t="n"/>
      <c r="L2871" s="29" t="n"/>
      <c r="M2871" s="25" t="n"/>
      <c r="N2871" s="25" t="n"/>
      <c r="O2871" s="23">
        <f>IF(A2871&amp;B2871&amp;C2871="","",IF(I2871="","Sem vínculo",IF(COUNTIF(oc_chave,I2871)&gt;0,"Vinculada","Previsão não encontrada")))</f>
        <v/>
      </c>
      <c r="P2871" s="39">
        <f>IF(ISNUMBER(H2871),YEAR(H2871),"")</f>
        <v/>
      </c>
      <c r="Q2871" s="23">
        <f>IF(D2871="","",IF(COUNTIF(pl_chave,D2871)&gt;0,"No plano atual","Fora do plano: histórico preservado"))</f>
        <v/>
      </c>
      <c r="R2871" s="23">
        <f>IF(A2871&amp;B2871&amp;C2871="","",IF(A2871="","ERRO: falta ID do registro",IF(COUNTIF(ex_id,A2871)&gt;1,"ERRO: ID do registro duplicado",IF(NOT(ISNUMBER(H2871)),"ERRO: data realizada ausente ou inválida",IF(AND(ISNUMBER(pcmd_emissao),N(H2871)&gt;N(pcmd_emissao)),"Verificar: realizada após a emissão","OK")))))</f>
        <v/>
      </c>
      <c r="S2871" s="53" t="n"/>
    </row>
    <row r="2872">
      <c r="A2872" s="25" t="n"/>
      <c r="B2872" s="29" t="n"/>
      <c r="C2872" s="25" t="n"/>
      <c r="D2872" s="23">
        <f>IF(OR(B2872="",C2872=""),"",B2872&amp;"|"&amp;C2872)</f>
        <v/>
      </c>
      <c r="E2872" s="29" t="n"/>
      <c r="F2872" s="52" t="n"/>
      <c r="G2872" s="49" t="n"/>
      <c r="H2872" s="49" t="n"/>
      <c r="I2872" s="30">
        <f>IF(OR(D2872="",NOT(ISNUMBER(G2872))),"",D2872&amp;"|"&amp;YEAR(G2872)&amp;"-"&amp;RIGHT("0"&amp;MONTH(G2872),2)&amp;"-"&amp;RIGHT("0"&amp;DAY(G2872),2))</f>
        <v/>
      </c>
      <c r="J2872" s="52" t="n"/>
      <c r="K2872" s="25" t="n"/>
      <c r="L2872" s="29" t="n"/>
      <c r="M2872" s="25" t="n"/>
      <c r="N2872" s="25" t="n"/>
      <c r="O2872" s="23">
        <f>IF(A2872&amp;B2872&amp;C2872="","",IF(I2872="","Sem vínculo",IF(COUNTIF(oc_chave,I2872)&gt;0,"Vinculada","Previsão não encontrada")))</f>
        <v/>
      </c>
      <c r="P2872" s="39">
        <f>IF(ISNUMBER(H2872),YEAR(H2872),"")</f>
        <v/>
      </c>
      <c r="Q2872" s="23">
        <f>IF(D2872="","",IF(COUNTIF(pl_chave,D2872)&gt;0,"No plano atual","Fora do plano: histórico preservado"))</f>
        <v/>
      </c>
      <c r="R2872" s="23">
        <f>IF(A2872&amp;B2872&amp;C2872="","",IF(A2872="","ERRO: falta ID do registro",IF(COUNTIF(ex_id,A2872)&gt;1,"ERRO: ID do registro duplicado",IF(NOT(ISNUMBER(H2872)),"ERRO: data realizada ausente ou inválida",IF(AND(ISNUMBER(pcmd_emissao),N(H2872)&gt;N(pcmd_emissao)),"Verificar: realizada após a emissão","OK")))))</f>
        <v/>
      </c>
      <c r="S2872" s="53" t="n"/>
    </row>
    <row r="2873">
      <c r="A2873" s="25" t="n"/>
      <c r="B2873" s="29" t="n"/>
      <c r="C2873" s="25" t="n"/>
      <c r="D2873" s="23">
        <f>IF(OR(B2873="",C2873=""),"",B2873&amp;"|"&amp;C2873)</f>
        <v/>
      </c>
      <c r="E2873" s="29" t="n"/>
      <c r="F2873" s="52" t="n"/>
      <c r="G2873" s="49" t="n"/>
      <c r="H2873" s="49" t="n"/>
      <c r="I2873" s="30">
        <f>IF(OR(D2873="",NOT(ISNUMBER(G2873))),"",D2873&amp;"|"&amp;YEAR(G2873)&amp;"-"&amp;RIGHT("0"&amp;MONTH(G2873),2)&amp;"-"&amp;RIGHT("0"&amp;DAY(G2873),2))</f>
        <v/>
      </c>
      <c r="J2873" s="52" t="n"/>
      <c r="K2873" s="25" t="n"/>
      <c r="L2873" s="29" t="n"/>
      <c r="M2873" s="25" t="n"/>
      <c r="N2873" s="25" t="n"/>
      <c r="O2873" s="23">
        <f>IF(A2873&amp;B2873&amp;C2873="","",IF(I2873="","Sem vínculo",IF(COUNTIF(oc_chave,I2873)&gt;0,"Vinculada","Previsão não encontrada")))</f>
        <v/>
      </c>
      <c r="P2873" s="39">
        <f>IF(ISNUMBER(H2873),YEAR(H2873),"")</f>
        <v/>
      </c>
      <c r="Q2873" s="23">
        <f>IF(D2873="","",IF(COUNTIF(pl_chave,D2873)&gt;0,"No plano atual","Fora do plano: histórico preservado"))</f>
        <v/>
      </c>
      <c r="R2873" s="23">
        <f>IF(A2873&amp;B2873&amp;C2873="","",IF(A2873="","ERRO: falta ID do registro",IF(COUNTIF(ex_id,A2873)&gt;1,"ERRO: ID do registro duplicado",IF(NOT(ISNUMBER(H2873)),"ERRO: data realizada ausente ou inválida",IF(AND(ISNUMBER(pcmd_emissao),N(H2873)&gt;N(pcmd_emissao)),"Verificar: realizada após a emissão","OK")))))</f>
        <v/>
      </c>
      <c r="S2873" s="53" t="n"/>
    </row>
    <row r="2874">
      <c r="A2874" s="25" t="n"/>
      <c r="B2874" s="29" t="n"/>
      <c r="C2874" s="25" t="n"/>
      <c r="D2874" s="23">
        <f>IF(OR(B2874="",C2874=""),"",B2874&amp;"|"&amp;C2874)</f>
        <v/>
      </c>
      <c r="E2874" s="29" t="n"/>
      <c r="F2874" s="52" t="n"/>
      <c r="G2874" s="49" t="n"/>
      <c r="H2874" s="49" t="n"/>
      <c r="I2874" s="30">
        <f>IF(OR(D2874="",NOT(ISNUMBER(G2874))),"",D2874&amp;"|"&amp;YEAR(G2874)&amp;"-"&amp;RIGHT("0"&amp;MONTH(G2874),2)&amp;"-"&amp;RIGHT("0"&amp;DAY(G2874),2))</f>
        <v/>
      </c>
      <c r="J2874" s="52" t="n"/>
      <c r="K2874" s="25" t="n"/>
      <c r="L2874" s="29" t="n"/>
      <c r="M2874" s="25" t="n"/>
      <c r="N2874" s="25" t="n"/>
      <c r="O2874" s="23">
        <f>IF(A2874&amp;B2874&amp;C2874="","",IF(I2874="","Sem vínculo",IF(COUNTIF(oc_chave,I2874)&gt;0,"Vinculada","Previsão não encontrada")))</f>
        <v/>
      </c>
      <c r="P2874" s="39">
        <f>IF(ISNUMBER(H2874),YEAR(H2874),"")</f>
        <v/>
      </c>
      <c r="Q2874" s="23">
        <f>IF(D2874="","",IF(COUNTIF(pl_chave,D2874)&gt;0,"No plano atual","Fora do plano: histórico preservado"))</f>
        <v/>
      </c>
      <c r="R2874" s="23">
        <f>IF(A2874&amp;B2874&amp;C2874="","",IF(A2874="","ERRO: falta ID do registro",IF(COUNTIF(ex_id,A2874)&gt;1,"ERRO: ID do registro duplicado",IF(NOT(ISNUMBER(H2874)),"ERRO: data realizada ausente ou inválida",IF(AND(ISNUMBER(pcmd_emissao),N(H2874)&gt;N(pcmd_emissao)),"Verificar: realizada após a emissão","OK")))))</f>
        <v/>
      </c>
      <c r="S2874" s="53" t="n"/>
    </row>
    <row r="2875">
      <c r="A2875" s="25" t="n"/>
      <c r="B2875" s="29" t="n"/>
      <c r="C2875" s="25" t="n"/>
      <c r="D2875" s="23">
        <f>IF(OR(B2875="",C2875=""),"",B2875&amp;"|"&amp;C2875)</f>
        <v/>
      </c>
      <c r="E2875" s="29" t="n"/>
      <c r="F2875" s="52" t="n"/>
      <c r="G2875" s="49" t="n"/>
      <c r="H2875" s="49" t="n"/>
      <c r="I2875" s="30">
        <f>IF(OR(D2875="",NOT(ISNUMBER(G2875))),"",D2875&amp;"|"&amp;YEAR(G2875)&amp;"-"&amp;RIGHT("0"&amp;MONTH(G2875),2)&amp;"-"&amp;RIGHT("0"&amp;DAY(G2875),2))</f>
        <v/>
      </c>
      <c r="J2875" s="52" t="n"/>
      <c r="K2875" s="25" t="n"/>
      <c r="L2875" s="29" t="n"/>
      <c r="M2875" s="25" t="n"/>
      <c r="N2875" s="25" t="n"/>
      <c r="O2875" s="23">
        <f>IF(A2875&amp;B2875&amp;C2875="","",IF(I2875="","Sem vínculo",IF(COUNTIF(oc_chave,I2875)&gt;0,"Vinculada","Previsão não encontrada")))</f>
        <v/>
      </c>
      <c r="P2875" s="39">
        <f>IF(ISNUMBER(H2875),YEAR(H2875),"")</f>
        <v/>
      </c>
      <c r="Q2875" s="23">
        <f>IF(D2875="","",IF(COUNTIF(pl_chave,D2875)&gt;0,"No plano atual","Fora do plano: histórico preservado"))</f>
        <v/>
      </c>
      <c r="R2875" s="23">
        <f>IF(A2875&amp;B2875&amp;C2875="","",IF(A2875="","ERRO: falta ID do registro",IF(COUNTIF(ex_id,A2875)&gt;1,"ERRO: ID do registro duplicado",IF(NOT(ISNUMBER(H2875)),"ERRO: data realizada ausente ou inválida",IF(AND(ISNUMBER(pcmd_emissao),N(H2875)&gt;N(pcmd_emissao)),"Verificar: realizada após a emissão","OK")))))</f>
        <v/>
      </c>
      <c r="S2875" s="53" t="n"/>
    </row>
    <row r="2876">
      <c r="A2876" s="25" t="n"/>
      <c r="B2876" s="29" t="n"/>
      <c r="C2876" s="25" t="n"/>
      <c r="D2876" s="23">
        <f>IF(OR(B2876="",C2876=""),"",B2876&amp;"|"&amp;C2876)</f>
        <v/>
      </c>
      <c r="E2876" s="29" t="n"/>
      <c r="F2876" s="52" t="n"/>
      <c r="G2876" s="49" t="n"/>
      <c r="H2876" s="49" t="n"/>
      <c r="I2876" s="30">
        <f>IF(OR(D2876="",NOT(ISNUMBER(G2876))),"",D2876&amp;"|"&amp;YEAR(G2876)&amp;"-"&amp;RIGHT("0"&amp;MONTH(G2876),2)&amp;"-"&amp;RIGHT("0"&amp;DAY(G2876),2))</f>
        <v/>
      </c>
      <c r="J2876" s="52" t="n"/>
      <c r="K2876" s="25" t="n"/>
      <c r="L2876" s="29" t="n"/>
      <c r="M2876" s="25" t="n"/>
      <c r="N2876" s="25" t="n"/>
      <c r="O2876" s="23">
        <f>IF(A2876&amp;B2876&amp;C2876="","",IF(I2876="","Sem vínculo",IF(COUNTIF(oc_chave,I2876)&gt;0,"Vinculada","Previsão não encontrada")))</f>
        <v/>
      </c>
      <c r="P2876" s="39">
        <f>IF(ISNUMBER(H2876),YEAR(H2876),"")</f>
        <v/>
      </c>
      <c r="Q2876" s="23">
        <f>IF(D2876="","",IF(COUNTIF(pl_chave,D2876)&gt;0,"No plano atual","Fora do plano: histórico preservado"))</f>
        <v/>
      </c>
      <c r="R2876" s="23">
        <f>IF(A2876&amp;B2876&amp;C2876="","",IF(A2876="","ERRO: falta ID do registro",IF(COUNTIF(ex_id,A2876)&gt;1,"ERRO: ID do registro duplicado",IF(NOT(ISNUMBER(H2876)),"ERRO: data realizada ausente ou inválida",IF(AND(ISNUMBER(pcmd_emissao),N(H2876)&gt;N(pcmd_emissao)),"Verificar: realizada após a emissão","OK")))))</f>
        <v/>
      </c>
      <c r="S2876" s="53" t="n"/>
    </row>
    <row r="2877">
      <c r="A2877" s="25" t="n"/>
      <c r="B2877" s="29" t="n"/>
      <c r="C2877" s="25" t="n"/>
      <c r="D2877" s="23">
        <f>IF(OR(B2877="",C2877=""),"",B2877&amp;"|"&amp;C2877)</f>
        <v/>
      </c>
      <c r="E2877" s="29" t="n"/>
      <c r="F2877" s="52" t="n"/>
      <c r="G2877" s="49" t="n"/>
      <c r="H2877" s="49" t="n"/>
      <c r="I2877" s="30">
        <f>IF(OR(D2877="",NOT(ISNUMBER(G2877))),"",D2877&amp;"|"&amp;YEAR(G2877)&amp;"-"&amp;RIGHT("0"&amp;MONTH(G2877),2)&amp;"-"&amp;RIGHT("0"&amp;DAY(G2877),2))</f>
        <v/>
      </c>
      <c r="J2877" s="52" t="n"/>
      <c r="K2877" s="25" t="n"/>
      <c r="L2877" s="29" t="n"/>
      <c r="M2877" s="25" t="n"/>
      <c r="N2877" s="25" t="n"/>
      <c r="O2877" s="23">
        <f>IF(A2877&amp;B2877&amp;C2877="","",IF(I2877="","Sem vínculo",IF(COUNTIF(oc_chave,I2877)&gt;0,"Vinculada","Previsão não encontrada")))</f>
        <v/>
      </c>
      <c r="P2877" s="39">
        <f>IF(ISNUMBER(H2877),YEAR(H2877),"")</f>
        <v/>
      </c>
      <c r="Q2877" s="23">
        <f>IF(D2877="","",IF(COUNTIF(pl_chave,D2877)&gt;0,"No plano atual","Fora do plano: histórico preservado"))</f>
        <v/>
      </c>
      <c r="R2877" s="23">
        <f>IF(A2877&amp;B2877&amp;C2877="","",IF(A2877="","ERRO: falta ID do registro",IF(COUNTIF(ex_id,A2877)&gt;1,"ERRO: ID do registro duplicado",IF(NOT(ISNUMBER(H2877)),"ERRO: data realizada ausente ou inválida",IF(AND(ISNUMBER(pcmd_emissao),N(H2877)&gt;N(pcmd_emissao)),"Verificar: realizada após a emissão","OK")))))</f>
        <v/>
      </c>
      <c r="S2877" s="53" t="n"/>
    </row>
    <row r="2878">
      <c r="A2878" s="25" t="n"/>
      <c r="B2878" s="29" t="n"/>
      <c r="C2878" s="25" t="n"/>
      <c r="D2878" s="23">
        <f>IF(OR(B2878="",C2878=""),"",B2878&amp;"|"&amp;C2878)</f>
        <v/>
      </c>
      <c r="E2878" s="29" t="n"/>
      <c r="F2878" s="52" t="n"/>
      <c r="G2878" s="49" t="n"/>
      <c r="H2878" s="49" t="n"/>
      <c r="I2878" s="30">
        <f>IF(OR(D2878="",NOT(ISNUMBER(G2878))),"",D2878&amp;"|"&amp;YEAR(G2878)&amp;"-"&amp;RIGHT("0"&amp;MONTH(G2878),2)&amp;"-"&amp;RIGHT("0"&amp;DAY(G2878),2))</f>
        <v/>
      </c>
      <c r="J2878" s="52" t="n"/>
      <c r="K2878" s="25" t="n"/>
      <c r="L2878" s="29" t="n"/>
      <c r="M2878" s="25" t="n"/>
      <c r="N2878" s="25" t="n"/>
      <c r="O2878" s="23">
        <f>IF(A2878&amp;B2878&amp;C2878="","",IF(I2878="","Sem vínculo",IF(COUNTIF(oc_chave,I2878)&gt;0,"Vinculada","Previsão não encontrada")))</f>
        <v/>
      </c>
      <c r="P2878" s="39">
        <f>IF(ISNUMBER(H2878),YEAR(H2878),"")</f>
        <v/>
      </c>
      <c r="Q2878" s="23">
        <f>IF(D2878="","",IF(COUNTIF(pl_chave,D2878)&gt;0,"No plano atual","Fora do plano: histórico preservado"))</f>
        <v/>
      </c>
      <c r="R2878" s="23">
        <f>IF(A2878&amp;B2878&amp;C2878="","",IF(A2878="","ERRO: falta ID do registro",IF(COUNTIF(ex_id,A2878)&gt;1,"ERRO: ID do registro duplicado",IF(NOT(ISNUMBER(H2878)),"ERRO: data realizada ausente ou inválida",IF(AND(ISNUMBER(pcmd_emissao),N(H2878)&gt;N(pcmd_emissao)),"Verificar: realizada após a emissão","OK")))))</f>
        <v/>
      </c>
      <c r="S2878" s="53" t="n"/>
    </row>
    <row r="2879">
      <c r="A2879" s="25" t="n"/>
      <c r="B2879" s="29" t="n"/>
      <c r="C2879" s="25" t="n"/>
      <c r="D2879" s="23">
        <f>IF(OR(B2879="",C2879=""),"",B2879&amp;"|"&amp;C2879)</f>
        <v/>
      </c>
      <c r="E2879" s="29" t="n"/>
      <c r="F2879" s="52" t="n"/>
      <c r="G2879" s="49" t="n"/>
      <c r="H2879" s="49" t="n"/>
      <c r="I2879" s="30">
        <f>IF(OR(D2879="",NOT(ISNUMBER(G2879))),"",D2879&amp;"|"&amp;YEAR(G2879)&amp;"-"&amp;RIGHT("0"&amp;MONTH(G2879),2)&amp;"-"&amp;RIGHT("0"&amp;DAY(G2879),2))</f>
        <v/>
      </c>
      <c r="J2879" s="52" t="n"/>
      <c r="K2879" s="25" t="n"/>
      <c r="L2879" s="29" t="n"/>
      <c r="M2879" s="25" t="n"/>
      <c r="N2879" s="25" t="n"/>
      <c r="O2879" s="23">
        <f>IF(A2879&amp;B2879&amp;C2879="","",IF(I2879="","Sem vínculo",IF(COUNTIF(oc_chave,I2879)&gt;0,"Vinculada","Previsão não encontrada")))</f>
        <v/>
      </c>
      <c r="P2879" s="39">
        <f>IF(ISNUMBER(H2879),YEAR(H2879),"")</f>
        <v/>
      </c>
      <c r="Q2879" s="23">
        <f>IF(D2879="","",IF(COUNTIF(pl_chave,D2879)&gt;0,"No plano atual","Fora do plano: histórico preservado"))</f>
        <v/>
      </c>
      <c r="R2879" s="23">
        <f>IF(A2879&amp;B2879&amp;C2879="","",IF(A2879="","ERRO: falta ID do registro",IF(COUNTIF(ex_id,A2879)&gt;1,"ERRO: ID do registro duplicado",IF(NOT(ISNUMBER(H2879)),"ERRO: data realizada ausente ou inválida",IF(AND(ISNUMBER(pcmd_emissao),N(H2879)&gt;N(pcmd_emissao)),"Verificar: realizada após a emissão","OK")))))</f>
        <v/>
      </c>
      <c r="S2879" s="53" t="n"/>
    </row>
    <row r="2880">
      <c r="A2880" s="25" t="n"/>
      <c r="B2880" s="29" t="n"/>
      <c r="C2880" s="25" t="n"/>
      <c r="D2880" s="23">
        <f>IF(OR(B2880="",C2880=""),"",B2880&amp;"|"&amp;C2880)</f>
        <v/>
      </c>
      <c r="E2880" s="29" t="n"/>
      <c r="F2880" s="52" t="n"/>
      <c r="G2880" s="49" t="n"/>
      <c r="H2880" s="49" t="n"/>
      <c r="I2880" s="30">
        <f>IF(OR(D2880="",NOT(ISNUMBER(G2880))),"",D2880&amp;"|"&amp;YEAR(G2880)&amp;"-"&amp;RIGHT("0"&amp;MONTH(G2880),2)&amp;"-"&amp;RIGHT("0"&amp;DAY(G2880),2))</f>
        <v/>
      </c>
      <c r="J2880" s="52" t="n"/>
      <c r="K2880" s="25" t="n"/>
      <c r="L2880" s="29" t="n"/>
      <c r="M2880" s="25" t="n"/>
      <c r="N2880" s="25" t="n"/>
      <c r="O2880" s="23">
        <f>IF(A2880&amp;B2880&amp;C2880="","",IF(I2880="","Sem vínculo",IF(COUNTIF(oc_chave,I2880)&gt;0,"Vinculada","Previsão não encontrada")))</f>
        <v/>
      </c>
      <c r="P2880" s="39">
        <f>IF(ISNUMBER(H2880),YEAR(H2880),"")</f>
        <v/>
      </c>
      <c r="Q2880" s="23">
        <f>IF(D2880="","",IF(COUNTIF(pl_chave,D2880)&gt;0,"No plano atual","Fora do plano: histórico preservado"))</f>
        <v/>
      </c>
      <c r="R2880" s="23">
        <f>IF(A2880&amp;B2880&amp;C2880="","",IF(A2880="","ERRO: falta ID do registro",IF(COUNTIF(ex_id,A2880)&gt;1,"ERRO: ID do registro duplicado",IF(NOT(ISNUMBER(H2880)),"ERRO: data realizada ausente ou inválida",IF(AND(ISNUMBER(pcmd_emissao),N(H2880)&gt;N(pcmd_emissao)),"Verificar: realizada após a emissão","OK")))))</f>
        <v/>
      </c>
      <c r="S2880" s="53" t="n"/>
    </row>
    <row r="2881">
      <c r="A2881" s="25" t="n"/>
      <c r="B2881" s="29" t="n"/>
      <c r="C2881" s="25" t="n"/>
      <c r="D2881" s="23">
        <f>IF(OR(B2881="",C2881=""),"",B2881&amp;"|"&amp;C2881)</f>
        <v/>
      </c>
      <c r="E2881" s="29" t="n"/>
      <c r="F2881" s="52" t="n"/>
      <c r="G2881" s="49" t="n"/>
      <c r="H2881" s="49" t="n"/>
      <c r="I2881" s="30">
        <f>IF(OR(D2881="",NOT(ISNUMBER(G2881))),"",D2881&amp;"|"&amp;YEAR(G2881)&amp;"-"&amp;RIGHT("0"&amp;MONTH(G2881),2)&amp;"-"&amp;RIGHT("0"&amp;DAY(G2881),2))</f>
        <v/>
      </c>
      <c r="J2881" s="52" t="n"/>
      <c r="K2881" s="25" t="n"/>
      <c r="L2881" s="29" t="n"/>
      <c r="M2881" s="25" t="n"/>
      <c r="N2881" s="25" t="n"/>
      <c r="O2881" s="23">
        <f>IF(A2881&amp;B2881&amp;C2881="","",IF(I2881="","Sem vínculo",IF(COUNTIF(oc_chave,I2881)&gt;0,"Vinculada","Previsão não encontrada")))</f>
        <v/>
      </c>
      <c r="P2881" s="39">
        <f>IF(ISNUMBER(H2881),YEAR(H2881),"")</f>
        <v/>
      </c>
      <c r="Q2881" s="23">
        <f>IF(D2881="","",IF(COUNTIF(pl_chave,D2881)&gt;0,"No plano atual","Fora do plano: histórico preservado"))</f>
        <v/>
      </c>
      <c r="R2881" s="23">
        <f>IF(A2881&amp;B2881&amp;C2881="","",IF(A2881="","ERRO: falta ID do registro",IF(COUNTIF(ex_id,A2881)&gt;1,"ERRO: ID do registro duplicado",IF(NOT(ISNUMBER(H2881)),"ERRO: data realizada ausente ou inválida",IF(AND(ISNUMBER(pcmd_emissao),N(H2881)&gt;N(pcmd_emissao)),"Verificar: realizada após a emissão","OK")))))</f>
        <v/>
      </c>
      <c r="S2881" s="53" t="n"/>
    </row>
    <row r="2882">
      <c r="A2882" s="25" t="n"/>
      <c r="B2882" s="29" t="n"/>
      <c r="C2882" s="25" t="n"/>
      <c r="D2882" s="23">
        <f>IF(OR(B2882="",C2882=""),"",B2882&amp;"|"&amp;C2882)</f>
        <v/>
      </c>
      <c r="E2882" s="29" t="n"/>
      <c r="F2882" s="52" t="n"/>
      <c r="G2882" s="49" t="n"/>
      <c r="H2882" s="49" t="n"/>
      <c r="I2882" s="30">
        <f>IF(OR(D2882="",NOT(ISNUMBER(G2882))),"",D2882&amp;"|"&amp;YEAR(G2882)&amp;"-"&amp;RIGHT("0"&amp;MONTH(G2882),2)&amp;"-"&amp;RIGHT("0"&amp;DAY(G2882),2))</f>
        <v/>
      </c>
      <c r="J2882" s="52" t="n"/>
      <c r="K2882" s="25" t="n"/>
      <c r="L2882" s="29" t="n"/>
      <c r="M2882" s="25" t="n"/>
      <c r="N2882" s="25" t="n"/>
      <c r="O2882" s="23">
        <f>IF(A2882&amp;B2882&amp;C2882="","",IF(I2882="","Sem vínculo",IF(COUNTIF(oc_chave,I2882)&gt;0,"Vinculada","Previsão não encontrada")))</f>
        <v/>
      </c>
      <c r="P2882" s="39">
        <f>IF(ISNUMBER(H2882),YEAR(H2882),"")</f>
        <v/>
      </c>
      <c r="Q2882" s="23">
        <f>IF(D2882="","",IF(COUNTIF(pl_chave,D2882)&gt;0,"No plano atual","Fora do plano: histórico preservado"))</f>
        <v/>
      </c>
      <c r="R2882" s="23">
        <f>IF(A2882&amp;B2882&amp;C2882="","",IF(A2882="","ERRO: falta ID do registro",IF(COUNTIF(ex_id,A2882)&gt;1,"ERRO: ID do registro duplicado",IF(NOT(ISNUMBER(H2882)),"ERRO: data realizada ausente ou inválida",IF(AND(ISNUMBER(pcmd_emissao),N(H2882)&gt;N(pcmd_emissao)),"Verificar: realizada após a emissão","OK")))))</f>
        <v/>
      </c>
      <c r="S2882" s="53" t="n"/>
    </row>
    <row r="2883">
      <c r="A2883" s="25" t="n"/>
      <c r="B2883" s="29" t="n"/>
      <c r="C2883" s="25" t="n"/>
      <c r="D2883" s="23">
        <f>IF(OR(B2883="",C2883=""),"",B2883&amp;"|"&amp;C2883)</f>
        <v/>
      </c>
      <c r="E2883" s="29" t="n"/>
      <c r="F2883" s="52" t="n"/>
      <c r="G2883" s="49" t="n"/>
      <c r="H2883" s="49" t="n"/>
      <c r="I2883" s="30">
        <f>IF(OR(D2883="",NOT(ISNUMBER(G2883))),"",D2883&amp;"|"&amp;YEAR(G2883)&amp;"-"&amp;RIGHT("0"&amp;MONTH(G2883),2)&amp;"-"&amp;RIGHT("0"&amp;DAY(G2883),2))</f>
        <v/>
      </c>
      <c r="J2883" s="52" t="n"/>
      <c r="K2883" s="25" t="n"/>
      <c r="L2883" s="29" t="n"/>
      <c r="M2883" s="25" t="n"/>
      <c r="N2883" s="25" t="n"/>
      <c r="O2883" s="23">
        <f>IF(A2883&amp;B2883&amp;C2883="","",IF(I2883="","Sem vínculo",IF(COUNTIF(oc_chave,I2883)&gt;0,"Vinculada","Previsão não encontrada")))</f>
        <v/>
      </c>
      <c r="P2883" s="39">
        <f>IF(ISNUMBER(H2883),YEAR(H2883),"")</f>
        <v/>
      </c>
      <c r="Q2883" s="23">
        <f>IF(D2883="","",IF(COUNTIF(pl_chave,D2883)&gt;0,"No plano atual","Fora do plano: histórico preservado"))</f>
        <v/>
      </c>
      <c r="R2883" s="23">
        <f>IF(A2883&amp;B2883&amp;C2883="","",IF(A2883="","ERRO: falta ID do registro",IF(COUNTIF(ex_id,A2883)&gt;1,"ERRO: ID do registro duplicado",IF(NOT(ISNUMBER(H2883)),"ERRO: data realizada ausente ou inválida",IF(AND(ISNUMBER(pcmd_emissao),N(H2883)&gt;N(pcmd_emissao)),"Verificar: realizada após a emissão","OK")))))</f>
        <v/>
      </c>
      <c r="S2883" s="53" t="n"/>
    </row>
    <row r="2884">
      <c r="A2884" s="25" t="n"/>
      <c r="B2884" s="29" t="n"/>
      <c r="C2884" s="25" t="n"/>
      <c r="D2884" s="23">
        <f>IF(OR(B2884="",C2884=""),"",B2884&amp;"|"&amp;C2884)</f>
        <v/>
      </c>
      <c r="E2884" s="29" t="n"/>
      <c r="F2884" s="52" t="n"/>
      <c r="G2884" s="49" t="n"/>
      <c r="H2884" s="49" t="n"/>
      <c r="I2884" s="30">
        <f>IF(OR(D2884="",NOT(ISNUMBER(G2884))),"",D2884&amp;"|"&amp;YEAR(G2884)&amp;"-"&amp;RIGHT("0"&amp;MONTH(G2884),2)&amp;"-"&amp;RIGHT("0"&amp;DAY(G2884),2))</f>
        <v/>
      </c>
      <c r="J2884" s="52" t="n"/>
      <c r="K2884" s="25" t="n"/>
      <c r="L2884" s="29" t="n"/>
      <c r="M2884" s="25" t="n"/>
      <c r="N2884" s="25" t="n"/>
      <c r="O2884" s="23">
        <f>IF(A2884&amp;B2884&amp;C2884="","",IF(I2884="","Sem vínculo",IF(COUNTIF(oc_chave,I2884)&gt;0,"Vinculada","Previsão não encontrada")))</f>
        <v/>
      </c>
      <c r="P2884" s="39">
        <f>IF(ISNUMBER(H2884),YEAR(H2884),"")</f>
        <v/>
      </c>
      <c r="Q2884" s="23">
        <f>IF(D2884="","",IF(COUNTIF(pl_chave,D2884)&gt;0,"No plano atual","Fora do plano: histórico preservado"))</f>
        <v/>
      </c>
      <c r="R2884" s="23">
        <f>IF(A2884&amp;B2884&amp;C2884="","",IF(A2884="","ERRO: falta ID do registro",IF(COUNTIF(ex_id,A2884)&gt;1,"ERRO: ID do registro duplicado",IF(NOT(ISNUMBER(H2884)),"ERRO: data realizada ausente ou inválida",IF(AND(ISNUMBER(pcmd_emissao),N(H2884)&gt;N(pcmd_emissao)),"Verificar: realizada após a emissão","OK")))))</f>
        <v/>
      </c>
      <c r="S2884" s="53" t="n"/>
    </row>
    <row r="2885">
      <c r="A2885" s="25" t="n"/>
      <c r="B2885" s="29" t="n"/>
      <c r="C2885" s="25" t="n"/>
      <c r="D2885" s="23">
        <f>IF(OR(B2885="",C2885=""),"",B2885&amp;"|"&amp;C2885)</f>
        <v/>
      </c>
      <c r="E2885" s="29" t="n"/>
      <c r="F2885" s="52" t="n"/>
      <c r="G2885" s="49" t="n"/>
      <c r="H2885" s="49" t="n"/>
      <c r="I2885" s="30">
        <f>IF(OR(D2885="",NOT(ISNUMBER(G2885))),"",D2885&amp;"|"&amp;YEAR(G2885)&amp;"-"&amp;RIGHT("0"&amp;MONTH(G2885),2)&amp;"-"&amp;RIGHT("0"&amp;DAY(G2885),2))</f>
        <v/>
      </c>
      <c r="J2885" s="52" t="n"/>
      <c r="K2885" s="25" t="n"/>
      <c r="L2885" s="29" t="n"/>
      <c r="M2885" s="25" t="n"/>
      <c r="N2885" s="25" t="n"/>
      <c r="O2885" s="23">
        <f>IF(A2885&amp;B2885&amp;C2885="","",IF(I2885="","Sem vínculo",IF(COUNTIF(oc_chave,I2885)&gt;0,"Vinculada","Previsão não encontrada")))</f>
        <v/>
      </c>
      <c r="P2885" s="39">
        <f>IF(ISNUMBER(H2885),YEAR(H2885),"")</f>
        <v/>
      </c>
      <c r="Q2885" s="23">
        <f>IF(D2885="","",IF(COUNTIF(pl_chave,D2885)&gt;0,"No plano atual","Fora do plano: histórico preservado"))</f>
        <v/>
      </c>
      <c r="R2885" s="23">
        <f>IF(A2885&amp;B2885&amp;C2885="","",IF(A2885="","ERRO: falta ID do registro",IF(COUNTIF(ex_id,A2885)&gt;1,"ERRO: ID do registro duplicado",IF(NOT(ISNUMBER(H2885)),"ERRO: data realizada ausente ou inválida",IF(AND(ISNUMBER(pcmd_emissao),N(H2885)&gt;N(pcmd_emissao)),"Verificar: realizada após a emissão","OK")))))</f>
        <v/>
      </c>
      <c r="S2885" s="53" t="n"/>
    </row>
    <row r="2886">
      <c r="A2886" s="25" t="n"/>
      <c r="B2886" s="29" t="n"/>
      <c r="C2886" s="25" t="n"/>
      <c r="D2886" s="23">
        <f>IF(OR(B2886="",C2886=""),"",B2886&amp;"|"&amp;C2886)</f>
        <v/>
      </c>
      <c r="E2886" s="29" t="n"/>
      <c r="F2886" s="52" t="n"/>
      <c r="G2886" s="49" t="n"/>
      <c r="H2886" s="49" t="n"/>
      <c r="I2886" s="30">
        <f>IF(OR(D2886="",NOT(ISNUMBER(G2886))),"",D2886&amp;"|"&amp;YEAR(G2886)&amp;"-"&amp;RIGHT("0"&amp;MONTH(G2886),2)&amp;"-"&amp;RIGHT("0"&amp;DAY(G2886),2))</f>
        <v/>
      </c>
      <c r="J2886" s="52" t="n"/>
      <c r="K2886" s="25" t="n"/>
      <c r="L2886" s="29" t="n"/>
      <c r="M2886" s="25" t="n"/>
      <c r="N2886" s="25" t="n"/>
      <c r="O2886" s="23">
        <f>IF(A2886&amp;B2886&amp;C2886="","",IF(I2886="","Sem vínculo",IF(COUNTIF(oc_chave,I2886)&gt;0,"Vinculada","Previsão não encontrada")))</f>
        <v/>
      </c>
      <c r="P2886" s="39">
        <f>IF(ISNUMBER(H2886),YEAR(H2886),"")</f>
        <v/>
      </c>
      <c r="Q2886" s="23">
        <f>IF(D2886="","",IF(COUNTIF(pl_chave,D2886)&gt;0,"No plano atual","Fora do plano: histórico preservado"))</f>
        <v/>
      </c>
      <c r="R2886" s="23">
        <f>IF(A2886&amp;B2886&amp;C2886="","",IF(A2886="","ERRO: falta ID do registro",IF(COUNTIF(ex_id,A2886)&gt;1,"ERRO: ID do registro duplicado",IF(NOT(ISNUMBER(H2886)),"ERRO: data realizada ausente ou inválida",IF(AND(ISNUMBER(pcmd_emissao),N(H2886)&gt;N(pcmd_emissao)),"Verificar: realizada após a emissão","OK")))))</f>
        <v/>
      </c>
      <c r="S2886" s="53" t="n"/>
    </row>
    <row r="2887">
      <c r="A2887" s="25" t="n"/>
      <c r="B2887" s="29" t="n"/>
      <c r="C2887" s="25" t="n"/>
      <c r="D2887" s="23">
        <f>IF(OR(B2887="",C2887=""),"",B2887&amp;"|"&amp;C2887)</f>
        <v/>
      </c>
      <c r="E2887" s="29" t="n"/>
      <c r="F2887" s="52" t="n"/>
      <c r="G2887" s="49" t="n"/>
      <c r="H2887" s="49" t="n"/>
      <c r="I2887" s="30">
        <f>IF(OR(D2887="",NOT(ISNUMBER(G2887))),"",D2887&amp;"|"&amp;YEAR(G2887)&amp;"-"&amp;RIGHT("0"&amp;MONTH(G2887),2)&amp;"-"&amp;RIGHT("0"&amp;DAY(G2887),2))</f>
        <v/>
      </c>
      <c r="J2887" s="52" t="n"/>
      <c r="K2887" s="25" t="n"/>
      <c r="L2887" s="29" t="n"/>
      <c r="M2887" s="25" t="n"/>
      <c r="N2887" s="25" t="n"/>
      <c r="O2887" s="23">
        <f>IF(A2887&amp;B2887&amp;C2887="","",IF(I2887="","Sem vínculo",IF(COUNTIF(oc_chave,I2887)&gt;0,"Vinculada","Previsão não encontrada")))</f>
        <v/>
      </c>
      <c r="P2887" s="39">
        <f>IF(ISNUMBER(H2887),YEAR(H2887),"")</f>
        <v/>
      </c>
      <c r="Q2887" s="23">
        <f>IF(D2887="","",IF(COUNTIF(pl_chave,D2887)&gt;0,"No plano atual","Fora do plano: histórico preservado"))</f>
        <v/>
      </c>
      <c r="R2887" s="23">
        <f>IF(A2887&amp;B2887&amp;C2887="","",IF(A2887="","ERRO: falta ID do registro",IF(COUNTIF(ex_id,A2887)&gt;1,"ERRO: ID do registro duplicado",IF(NOT(ISNUMBER(H2887)),"ERRO: data realizada ausente ou inválida",IF(AND(ISNUMBER(pcmd_emissao),N(H2887)&gt;N(pcmd_emissao)),"Verificar: realizada após a emissão","OK")))))</f>
        <v/>
      </c>
      <c r="S2887" s="53" t="n"/>
    </row>
    <row r="2888">
      <c r="A2888" s="25" t="n"/>
      <c r="B2888" s="29" t="n"/>
      <c r="C2888" s="25" t="n"/>
      <c r="D2888" s="23">
        <f>IF(OR(B2888="",C2888=""),"",B2888&amp;"|"&amp;C2888)</f>
        <v/>
      </c>
      <c r="E2888" s="29" t="n"/>
      <c r="F2888" s="52" t="n"/>
      <c r="G2888" s="49" t="n"/>
      <c r="H2888" s="49" t="n"/>
      <c r="I2888" s="30">
        <f>IF(OR(D2888="",NOT(ISNUMBER(G2888))),"",D2888&amp;"|"&amp;YEAR(G2888)&amp;"-"&amp;RIGHT("0"&amp;MONTH(G2888),2)&amp;"-"&amp;RIGHT("0"&amp;DAY(G2888),2))</f>
        <v/>
      </c>
      <c r="J2888" s="52" t="n"/>
      <c r="K2888" s="25" t="n"/>
      <c r="L2888" s="29" t="n"/>
      <c r="M2888" s="25" t="n"/>
      <c r="N2888" s="25" t="n"/>
      <c r="O2888" s="23">
        <f>IF(A2888&amp;B2888&amp;C2888="","",IF(I2888="","Sem vínculo",IF(COUNTIF(oc_chave,I2888)&gt;0,"Vinculada","Previsão não encontrada")))</f>
        <v/>
      </c>
      <c r="P2888" s="39">
        <f>IF(ISNUMBER(H2888),YEAR(H2888),"")</f>
        <v/>
      </c>
      <c r="Q2888" s="23">
        <f>IF(D2888="","",IF(COUNTIF(pl_chave,D2888)&gt;0,"No plano atual","Fora do plano: histórico preservado"))</f>
        <v/>
      </c>
      <c r="R2888" s="23">
        <f>IF(A2888&amp;B2888&amp;C2888="","",IF(A2888="","ERRO: falta ID do registro",IF(COUNTIF(ex_id,A2888)&gt;1,"ERRO: ID do registro duplicado",IF(NOT(ISNUMBER(H2888)),"ERRO: data realizada ausente ou inválida",IF(AND(ISNUMBER(pcmd_emissao),N(H2888)&gt;N(pcmd_emissao)),"Verificar: realizada após a emissão","OK")))))</f>
        <v/>
      </c>
      <c r="S2888" s="53" t="n"/>
    </row>
    <row r="2889">
      <c r="A2889" s="25" t="n"/>
      <c r="B2889" s="29" t="n"/>
      <c r="C2889" s="25" t="n"/>
      <c r="D2889" s="23">
        <f>IF(OR(B2889="",C2889=""),"",B2889&amp;"|"&amp;C2889)</f>
        <v/>
      </c>
      <c r="E2889" s="29" t="n"/>
      <c r="F2889" s="52" t="n"/>
      <c r="G2889" s="49" t="n"/>
      <c r="H2889" s="49" t="n"/>
      <c r="I2889" s="30">
        <f>IF(OR(D2889="",NOT(ISNUMBER(G2889))),"",D2889&amp;"|"&amp;YEAR(G2889)&amp;"-"&amp;RIGHT("0"&amp;MONTH(G2889),2)&amp;"-"&amp;RIGHT("0"&amp;DAY(G2889),2))</f>
        <v/>
      </c>
      <c r="J2889" s="52" t="n"/>
      <c r="K2889" s="25" t="n"/>
      <c r="L2889" s="29" t="n"/>
      <c r="M2889" s="25" t="n"/>
      <c r="N2889" s="25" t="n"/>
      <c r="O2889" s="23">
        <f>IF(A2889&amp;B2889&amp;C2889="","",IF(I2889="","Sem vínculo",IF(COUNTIF(oc_chave,I2889)&gt;0,"Vinculada","Previsão não encontrada")))</f>
        <v/>
      </c>
      <c r="P2889" s="39">
        <f>IF(ISNUMBER(H2889),YEAR(H2889),"")</f>
        <v/>
      </c>
      <c r="Q2889" s="23">
        <f>IF(D2889="","",IF(COUNTIF(pl_chave,D2889)&gt;0,"No plano atual","Fora do plano: histórico preservado"))</f>
        <v/>
      </c>
      <c r="R2889" s="23">
        <f>IF(A2889&amp;B2889&amp;C2889="","",IF(A2889="","ERRO: falta ID do registro",IF(COUNTIF(ex_id,A2889)&gt;1,"ERRO: ID do registro duplicado",IF(NOT(ISNUMBER(H2889)),"ERRO: data realizada ausente ou inválida",IF(AND(ISNUMBER(pcmd_emissao),N(H2889)&gt;N(pcmd_emissao)),"Verificar: realizada após a emissão","OK")))))</f>
        <v/>
      </c>
      <c r="S2889" s="53" t="n"/>
    </row>
    <row r="2890">
      <c r="A2890" s="25" t="n"/>
      <c r="B2890" s="29" t="n"/>
      <c r="C2890" s="25" t="n"/>
      <c r="D2890" s="23">
        <f>IF(OR(B2890="",C2890=""),"",B2890&amp;"|"&amp;C2890)</f>
        <v/>
      </c>
      <c r="E2890" s="29" t="n"/>
      <c r="F2890" s="52" t="n"/>
      <c r="G2890" s="49" t="n"/>
      <c r="H2890" s="49" t="n"/>
      <c r="I2890" s="30">
        <f>IF(OR(D2890="",NOT(ISNUMBER(G2890))),"",D2890&amp;"|"&amp;YEAR(G2890)&amp;"-"&amp;RIGHT("0"&amp;MONTH(G2890),2)&amp;"-"&amp;RIGHT("0"&amp;DAY(G2890),2))</f>
        <v/>
      </c>
      <c r="J2890" s="52" t="n"/>
      <c r="K2890" s="25" t="n"/>
      <c r="L2890" s="29" t="n"/>
      <c r="M2890" s="25" t="n"/>
      <c r="N2890" s="25" t="n"/>
      <c r="O2890" s="23">
        <f>IF(A2890&amp;B2890&amp;C2890="","",IF(I2890="","Sem vínculo",IF(COUNTIF(oc_chave,I2890)&gt;0,"Vinculada","Previsão não encontrada")))</f>
        <v/>
      </c>
      <c r="P2890" s="39">
        <f>IF(ISNUMBER(H2890),YEAR(H2890),"")</f>
        <v/>
      </c>
      <c r="Q2890" s="23">
        <f>IF(D2890="","",IF(COUNTIF(pl_chave,D2890)&gt;0,"No plano atual","Fora do plano: histórico preservado"))</f>
        <v/>
      </c>
      <c r="R2890" s="23">
        <f>IF(A2890&amp;B2890&amp;C2890="","",IF(A2890="","ERRO: falta ID do registro",IF(COUNTIF(ex_id,A2890)&gt;1,"ERRO: ID do registro duplicado",IF(NOT(ISNUMBER(H2890)),"ERRO: data realizada ausente ou inválida",IF(AND(ISNUMBER(pcmd_emissao),N(H2890)&gt;N(pcmd_emissao)),"Verificar: realizada após a emissão","OK")))))</f>
        <v/>
      </c>
      <c r="S2890" s="53" t="n"/>
    </row>
    <row r="2891">
      <c r="A2891" s="25" t="n"/>
      <c r="B2891" s="29" t="n"/>
      <c r="C2891" s="25" t="n"/>
      <c r="D2891" s="23">
        <f>IF(OR(B2891="",C2891=""),"",B2891&amp;"|"&amp;C2891)</f>
        <v/>
      </c>
      <c r="E2891" s="29" t="n"/>
      <c r="F2891" s="52" t="n"/>
      <c r="G2891" s="49" t="n"/>
      <c r="H2891" s="49" t="n"/>
      <c r="I2891" s="30">
        <f>IF(OR(D2891="",NOT(ISNUMBER(G2891))),"",D2891&amp;"|"&amp;YEAR(G2891)&amp;"-"&amp;RIGHT("0"&amp;MONTH(G2891),2)&amp;"-"&amp;RIGHT("0"&amp;DAY(G2891),2))</f>
        <v/>
      </c>
      <c r="J2891" s="52" t="n"/>
      <c r="K2891" s="25" t="n"/>
      <c r="L2891" s="29" t="n"/>
      <c r="M2891" s="25" t="n"/>
      <c r="N2891" s="25" t="n"/>
      <c r="O2891" s="23">
        <f>IF(A2891&amp;B2891&amp;C2891="","",IF(I2891="","Sem vínculo",IF(COUNTIF(oc_chave,I2891)&gt;0,"Vinculada","Previsão não encontrada")))</f>
        <v/>
      </c>
      <c r="P2891" s="39">
        <f>IF(ISNUMBER(H2891),YEAR(H2891),"")</f>
        <v/>
      </c>
      <c r="Q2891" s="23">
        <f>IF(D2891="","",IF(COUNTIF(pl_chave,D2891)&gt;0,"No plano atual","Fora do plano: histórico preservado"))</f>
        <v/>
      </c>
      <c r="R2891" s="23">
        <f>IF(A2891&amp;B2891&amp;C2891="","",IF(A2891="","ERRO: falta ID do registro",IF(COUNTIF(ex_id,A2891)&gt;1,"ERRO: ID do registro duplicado",IF(NOT(ISNUMBER(H2891)),"ERRO: data realizada ausente ou inválida",IF(AND(ISNUMBER(pcmd_emissao),N(H2891)&gt;N(pcmd_emissao)),"Verificar: realizada após a emissão","OK")))))</f>
        <v/>
      </c>
      <c r="S2891" s="53" t="n"/>
    </row>
    <row r="2892">
      <c r="A2892" s="25" t="n"/>
      <c r="B2892" s="29" t="n"/>
      <c r="C2892" s="25" t="n"/>
      <c r="D2892" s="23">
        <f>IF(OR(B2892="",C2892=""),"",B2892&amp;"|"&amp;C2892)</f>
        <v/>
      </c>
      <c r="E2892" s="29" t="n"/>
      <c r="F2892" s="52" t="n"/>
      <c r="G2892" s="49" t="n"/>
      <c r="H2892" s="49" t="n"/>
      <c r="I2892" s="30">
        <f>IF(OR(D2892="",NOT(ISNUMBER(G2892))),"",D2892&amp;"|"&amp;YEAR(G2892)&amp;"-"&amp;RIGHT("0"&amp;MONTH(G2892),2)&amp;"-"&amp;RIGHT("0"&amp;DAY(G2892),2))</f>
        <v/>
      </c>
      <c r="J2892" s="52" t="n"/>
      <c r="K2892" s="25" t="n"/>
      <c r="L2892" s="29" t="n"/>
      <c r="M2892" s="25" t="n"/>
      <c r="N2892" s="25" t="n"/>
      <c r="O2892" s="23">
        <f>IF(A2892&amp;B2892&amp;C2892="","",IF(I2892="","Sem vínculo",IF(COUNTIF(oc_chave,I2892)&gt;0,"Vinculada","Previsão não encontrada")))</f>
        <v/>
      </c>
      <c r="P2892" s="39">
        <f>IF(ISNUMBER(H2892),YEAR(H2892),"")</f>
        <v/>
      </c>
      <c r="Q2892" s="23">
        <f>IF(D2892="","",IF(COUNTIF(pl_chave,D2892)&gt;0,"No plano atual","Fora do plano: histórico preservado"))</f>
        <v/>
      </c>
      <c r="R2892" s="23">
        <f>IF(A2892&amp;B2892&amp;C2892="","",IF(A2892="","ERRO: falta ID do registro",IF(COUNTIF(ex_id,A2892)&gt;1,"ERRO: ID do registro duplicado",IF(NOT(ISNUMBER(H2892)),"ERRO: data realizada ausente ou inválida",IF(AND(ISNUMBER(pcmd_emissao),N(H2892)&gt;N(pcmd_emissao)),"Verificar: realizada após a emissão","OK")))))</f>
        <v/>
      </c>
      <c r="S2892" s="53" t="n"/>
    </row>
    <row r="2893">
      <c r="A2893" s="25" t="n"/>
      <c r="B2893" s="29" t="n"/>
      <c r="C2893" s="25" t="n"/>
      <c r="D2893" s="23">
        <f>IF(OR(B2893="",C2893=""),"",B2893&amp;"|"&amp;C2893)</f>
        <v/>
      </c>
      <c r="E2893" s="29" t="n"/>
      <c r="F2893" s="52" t="n"/>
      <c r="G2893" s="49" t="n"/>
      <c r="H2893" s="49" t="n"/>
      <c r="I2893" s="30">
        <f>IF(OR(D2893="",NOT(ISNUMBER(G2893))),"",D2893&amp;"|"&amp;YEAR(G2893)&amp;"-"&amp;RIGHT("0"&amp;MONTH(G2893),2)&amp;"-"&amp;RIGHT("0"&amp;DAY(G2893),2))</f>
        <v/>
      </c>
      <c r="J2893" s="52" t="n"/>
      <c r="K2893" s="25" t="n"/>
      <c r="L2893" s="29" t="n"/>
      <c r="M2893" s="25" t="n"/>
      <c r="N2893" s="25" t="n"/>
      <c r="O2893" s="23">
        <f>IF(A2893&amp;B2893&amp;C2893="","",IF(I2893="","Sem vínculo",IF(COUNTIF(oc_chave,I2893)&gt;0,"Vinculada","Previsão não encontrada")))</f>
        <v/>
      </c>
      <c r="P2893" s="39">
        <f>IF(ISNUMBER(H2893),YEAR(H2893),"")</f>
        <v/>
      </c>
      <c r="Q2893" s="23">
        <f>IF(D2893="","",IF(COUNTIF(pl_chave,D2893)&gt;0,"No plano atual","Fora do plano: histórico preservado"))</f>
        <v/>
      </c>
      <c r="R2893" s="23">
        <f>IF(A2893&amp;B2893&amp;C2893="","",IF(A2893="","ERRO: falta ID do registro",IF(COUNTIF(ex_id,A2893)&gt;1,"ERRO: ID do registro duplicado",IF(NOT(ISNUMBER(H2893)),"ERRO: data realizada ausente ou inválida",IF(AND(ISNUMBER(pcmd_emissao),N(H2893)&gt;N(pcmd_emissao)),"Verificar: realizada após a emissão","OK")))))</f>
        <v/>
      </c>
      <c r="S2893" s="53" t="n"/>
    </row>
    <row r="2894">
      <c r="A2894" s="25" t="n"/>
      <c r="B2894" s="29" t="n"/>
      <c r="C2894" s="25" t="n"/>
      <c r="D2894" s="23">
        <f>IF(OR(B2894="",C2894=""),"",B2894&amp;"|"&amp;C2894)</f>
        <v/>
      </c>
      <c r="E2894" s="29" t="n"/>
      <c r="F2894" s="52" t="n"/>
      <c r="G2894" s="49" t="n"/>
      <c r="H2894" s="49" t="n"/>
      <c r="I2894" s="30">
        <f>IF(OR(D2894="",NOT(ISNUMBER(G2894))),"",D2894&amp;"|"&amp;YEAR(G2894)&amp;"-"&amp;RIGHT("0"&amp;MONTH(G2894),2)&amp;"-"&amp;RIGHT("0"&amp;DAY(G2894),2))</f>
        <v/>
      </c>
      <c r="J2894" s="52" t="n"/>
      <c r="K2894" s="25" t="n"/>
      <c r="L2894" s="29" t="n"/>
      <c r="M2894" s="25" t="n"/>
      <c r="N2894" s="25" t="n"/>
      <c r="O2894" s="23">
        <f>IF(A2894&amp;B2894&amp;C2894="","",IF(I2894="","Sem vínculo",IF(COUNTIF(oc_chave,I2894)&gt;0,"Vinculada","Previsão não encontrada")))</f>
        <v/>
      </c>
      <c r="P2894" s="39">
        <f>IF(ISNUMBER(H2894),YEAR(H2894),"")</f>
        <v/>
      </c>
      <c r="Q2894" s="23">
        <f>IF(D2894="","",IF(COUNTIF(pl_chave,D2894)&gt;0,"No plano atual","Fora do plano: histórico preservado"))</f>
        <v/>
      </c>
      <c r="R2894" s="23">
        <f>IF(A2894&amp;B2894&amp;C2894="","",IF(A2894="","ERRO: falta ID do registro",IF(COUNTIF(ex_id,A2894)&gt;1,"ERRO: ID do registro duplicado",IF(NOT(ISNUMBER(H2894)),"ERRO: data realizada ausente ou inválida",IF(AND(ISNUMBER(pcmd_emissao),N(H2894)&gt;N(pcmd_emissao)),"Verificar: realizada após a emissão","OK")))))</f>
        <v/>
      </c>
      <c r="S2894" s="53" t="n"/>
    </row>
    <row r="2895">
      <c r="A2895" s="25" t="n"/>
      <c r="B2895" s="29" t="n"/>
      <c r="C2895" s="25" t="n"/>
      <c r="D2895" s="23">
        <f>IF(OR(B2895="",C2895=""),"",B2895&amp;"|"&amp;C2895)</f>
        <v/>
      </c>
      <c r="E2895" s="29" t="n"/>
      <c r="F2895" s="52" t="n"/>
      <c r="G2895" s="49" t="n"/>
      <c r="H2895" s="49" t="n"/>
      <c r="I2895" s="30">
        <f>IF(OR(D2895="",NOT(ISNUMBER(G2895))),"",D2895&amp;"|"&amp;YEAR(G2895)&amp;"-"&amp;RIGHT("0"&amp;MONTH(G2895),2)&amp;"-"&amp;RIGHT("0"&amp;DAY(G2895),2))</f>
        <v/>
      </c>
      <c r="J2895" s="52" t="n"/>
      <c r="K2895" s="25" t="n"/>
      <c r="L2895" s="29" t="n"/>
      <c r="M2895" s="25" t="n"/>
      <c r="N2895" s="25" t="n"/>
      <c r="O2895" s="23">
        <f>IF(A2895&amp;B2895&amp;C2895="","",IF(I2895="","Sem vínculo",IF(COUNTIF(oc_chave,I2895)&gt;0,"Vinculada","Previsão não encontrada")))</f>
        <v/>
      </c>
      <c r="P2895" s="39">
        <f>IF(ISNUMBER(H2895),YEAR(H2895),"")</f>
        <v/>
      </c>
      <c r="Q2895" s="23">
        <f>IF(D2895="","",IF(COUNTIF(pl_chave,D2895)&gt;0,"No plano atual","Fora do plano: histórico preservado"))</f>
        <v/>
      </c>
      <c r="R2895" s="23">
        <f>IF(A2895&amp;B2895&amp;C2895="","",IF(A2895="","ERRO: falta ID do registro",IF(COUNTIF(ex_id,A2895)&gt;1,"ERRO: ID do registro duplicado",IF(NOT(ISNUMBER(H2895)),"ERRO: data realizada ausente ou inválida",IF(AND(ISNUMBER(pcmd_emissao),N(H2895)&gt;N(pcmd_emissao)),"Verificar: realizada após a emissão","OK")))))</f>
        <v/>
      </c>
      <c r="S2895" s="53" t="n"/>
    </row>
    <row r="2896">
      <c r="A2896" s="25" t="n"/>
      <c r="B2896" s="29" t="n"/>
      <c r="C2896" s="25" t="n"/>
      <c r="D2896" s="23">
        <f>IF(OR(B2896="",C2896=""),"",B2896&amp;"|"&amp;C2896)</f>
        <v/>
      </c>
      <c r="E2896" s="29" t="n"/>
      <c r="F2896" s="52" t="n"/>
      <c r="G2896" s="49" t="n"/>
      <c r="H2896" s="49" t="n"/>
      <c r="I2896" s="30">
        <f>IF(OR(D2896="",NOT(ISNUMBER(G2896))),"",D2896&amp;"|"&amp;YEAR(G2896)&amp;"-"&amp;RIGHT("0"&amp;MONTH(G2896),2)&amp;"-"&amp;RIGHT("0"&amp;DAY(G2896),2))</f>
        <v/>
      </c>
      <c r="J2896" s="52" t="n"/>
      <c r="K2896" s="25" t="n"/>
      <c r="L2896" s="29" t="n"/>
      <c r="M2896" s="25" t="n"/>
      <c r="N2896" s="25" t="n"/>
      <c r="O2896" s="23">
        <f>IF(A2896&amp;B2896&amp;C2896="","",IF(I2896="","Sem vínculo",IF(COUNTIF(oc_chave,I2896)&gt;0,"Vinculada","Previsão não encontrada")))</f>
        <v/>
      </c>
      <c r="P2896" s="39">
        <f>IF(ISNUMBER(H2896),YEAR(H2896),"")</f>
        <v/>
      </c>
      <c r="Q2896" s="23">
        <f>IF(D2896="","",IF(COUNTIF(pl_chave,D2896)&gt;0,"No plano atual","Fora do plano: histórico preservado"))</f>
        <v/>
      </c>
      <c r="R2896" s="23">
        <f>IF(A2896&amp;B2896&amp;C2896="","",IF(A2896="","ERRO: falta ID do registro",IF(COUNTIF(ex_id,A2896)&gt;1,"ERRO: ID do registro duplicado",IF(NOT(ISNUMBER(H2896)),"ERRO: data realizada ausente ou inválida",IF(AND(ISNUMBER(pcmd_emissao),N(H2896)&gt;N(pcmd_emissao)),"Verificar: realizada após a emissão","OK")))))</f>
        <v/>
      </c>
      <c r="S2896" s="53" t="n"/>
    </row>
    <row r="2897">
      <c r="A2897" s="25" t="n"/>
      <c r="B2897" s="29" t="n"/>
      <c r="C2897" s="25" t="n"/>
      <c r="D2897" s="23">
        <f>IF(OR(B2897="",C2897=""),"",B2897&amp;"|"&amp;C2897)</f>
        <v/>
      </c>
      <c r="E2897" s="29" t="n"/>
      <c r="F2897" s="52" t="n"/>
      <c r="G2897" s="49" t="n"/>
      <c r="H2897" s="49" t="n"/>
      <c r="I2897" s="30">
        <f>IF(OR(D2897="",NOT(ISNUMBER(G2897))),"",D2897&amp;"|"&amp;YEAR(G2897)&amp;"-"&amp;RIGHT("0"&amp;MONTH(G2897),2)&amp;"-"&amp;RIGHT("0"&amp;DAY(G2897),2))</f>
        <v/>
      </c>
      <c r="J2897" s="52" t="n"/>
      <c r="K2897" s="25" t="n"/>
      <c r="L2897" s="29" t="n"/>
      <c r="M2897" s="25" t="n"/>
      <c r="N2897" s="25" t="n"/>
      <c r="O2897" s="23">
        <f>IF(A2897&amp;B2897&amp;C2897="","",IF(I2897="","Sem vínculo",IF(COUNTIF(oc_chave,I2897)&gt;0,"Vinculada","Previsão não encontrada")))</f>
        <v/>
      </c>
      <c r="P2897" s="39">
        <f>IF(ISNUMBER(H2897),YEAR(H2897),"")</f>
        <v/>
      </c>
      <c r="Q2897" s="23">
        <f>IF(D2897="","",IF(COUNTIF(pl_chave,D2897)&gt;0,"No plano atual","Fora do plano: histórico preservado"))</f>
        <v/>
      </c>
      <c r="R2897" s="23">
        <f>IF(A2897&amp;B2897&amp;C2897="","",IF(A2897="","ERRO: falta ID do registro",IF(COUNTIF(ex_id,A2897)&gt;1,"ERRO: ID do registro duplicado",IF(NOT(ISNUMBER(H2897)),"ERRO: data realizada ausente ou inválida",IF(AND(ISNUMBER(pcmd_emissao),N(H2897)&gt;N(pcmd_emissao)),"Verificar: realizada após a emissão","OK")))))</f>
        <v/>
      </c>
      <c r="S2897" s="53" t="n"/>
    </row>
    <row r="2898">
      <c r="A2898" s="25" t="n"/>
      <c r="B2898" s="29" t="n"/>
      <c r="C2898" s="25" t="n"/>
      <c r="D2898" s="23">
        <f>IF(OR(B2898="",C2898=""),"",B2898&amp;"|"&amp;C2898)</f>
        <v/>
      </c>
      <c r="E2898" s="29" t="n"/>
      <c r="F2898" s="52" t="n"/>
      <c r="G2898" s="49" t="n"/>
      <c r="H2898" s="49" t="n"/>
      <c r="I2898" s="30">
        <f>IF(OR(D2898="",NOT(ISNUMBER(G2898))),"",D2898&amp;"|"&amp;YEAR(G2898)&amp;"-"&amp;RIGHT("0"&amp;MONTH(G2898),2)&amp;"-"&amp;RIGHT("0"&amp;DAY(G2898),2))</f>
        <v/>
      </c>
      <c r="J2898" s="52" t="n"/>
      <c r="K2898" s="25" t="n"/>
      <c r="L2898" s="29" t="n"/>
      <c r="M2898" s="25" t="n"/>
      <c r="N2898" s="25" t="n"/>
      <c r="O2898" s="23">
        <f>IF(A2898&amp;B2898&amp;C2898="","",IF(I2898="","Sem vínculo",IF(COUNTIF(oc_chave,I2898)&gt;0,"Vinculada","Previsão não encontrada")))</f>
        <v/>
      </c>
      <c r="P2898" s="39">
        <f>IF(ISNUMBER(H2898),YEAR(H2898),"")</f>
        <v/>
      </c>
      <c r="Q2898" s="23">
        <f>IF(D2898="","",IF(COUNTIF(pl_chave,D2898)&gt;0,"No plano atual","Fora do plano: histórico preservado"))</f>
        <v/>
      </c>
      <c r="R2898" s="23">
        <f>IF(A2898&amp;B2898&amp;C2898="","",IF(A2898="","ERRO: falta ID do registro",IF(COUNTIF(ex_id,A2898)&gt;1,"ERRO: ID do registro duplicado",IF(NOT(ISNUMBER(H2898)),"ERRO: data realizada ausente ou inválida",IF(AND(ISNUMBER(pcmd_emissao),N(H2898)&gt;N(pcmd_emissao)),"Verificar: realizada após a emissão","OK")))))</f>
        <v/>
      </c>
      <c r="S2898" s="53" t="n"/>
    </row>
    <row r="2899">
      <c r="A2899" s="25" t="n"/>
      <c r="B2899" s="29" t="n"/>
      <c r="C2899" s="25" t="n"/>
      <c r="D2899" s="23">
        <f>IF(OR(B2899="",C2899=""),"",B2899&amp;"|"&amp;C2899)</f>
        <v/>
      </c>
      <c r="E2899" s="29" t="n"/>
      <c r="F2899" s="52" t="n"/>
      <c r="G2899" s="49" t="n"/>
      <c r="H2899" s="49" t="n"/>
      <c r="I2899" s="30">
        <f>IF(OR(D2899="",NOT(ISNUMBER(G2899))),"",D2899&amp;"|"&amp;YEAR(G2899)&amp;"-"&amp;RIGHT("0"&amp;MONTH(G2899),2)&amp;"-"&amp;RIGHT("0"&amp;DAY(G2899),2))</f>
        <v/>
      </c>
      <c r="J2899" s="52" t="n"/>
      <c r="K2899" s="25" t="n"/>
      <c r="L2899" s="29" t="n"/>
      <c r="M2899" s="25" t="n"/>
      <c r="N2899" s="25" t="n"/>
      <c r="O2899" s="23">
        <f>IF(A2899&amp;B2899&amp;C2899="","",IF(I2899="","Sem vínculo",IF(COUNTIF(oc_chave,I2899)&gt;0,"Vinculada","Previsão não encontrada")))</f>
        <v/>
      </c>
      <c r="P2899" s="39">
        <f>IF(ISNUMBER(H2899),YEAR(H2899),"")</f>
        <v/>
      </c>
      <c r="Q2899" s="23">
        <f>IF(D2899="","",IF(COUNTIF(pl_chave,D2899)&gt;0,"No plano atual","Fora do plano: histórico preservado"))</f>
        <v/>
      </c>
      <c r="R2899" s="23">
        <f>IF(A2899&amp;B2899&amp;C2899="","",IF(A2899="","ERRO: falta ID do registro",IF(COUNTIF(ex_id,A2899)&gt;1,"ERRO: ID do registro duplicado",IF(NOT(ISNUMBER(H2899)),"ERRO: data realizada ausente ou inválida",IF(AND(ISNUMBER(pcmd_emissao),N(H2899)&gt;N(pcmd_emissao)),"Verificar: realizada após a emissão","OK")))))</f>
        <v/>
      </c>
      <c r="S2899" s="53" t="n"/>
    </row>
    <row r="2900">
      <c r="A2900" s="25" t="n"/>
      <c r="B2900" s="29" t="n"/>
      <c r="C2900" s="25" t="n"/>
      <c r="D2900" s="23">
        <f>IF(OR(B2900="",C2900=""),"",B2900&amp;"|"&amp;C2900)</f>
        <v/>
      </c>
      <c r="E2900" s="29" t="n"/>
      <c r="F2900" s="52" t="n"/>
      <c r="G2900" s="49" t="n"/>
      <c r="H2900" s="49" t="n"/>
      <c r="I2900" s="30">
        <f>IF(OR(D2900="",NOT(ISNUMBER(G2900))),"",D2900&amp;"|"&amp;YEAR(G2900)&amp;"-"&amp;RIGHT("0"&amp;MONTH(G2900),2)&amp;"-"&amp;RIGHT("0"&amp;DAY(G2900),2))</f>
        <v/>
      </c>
      <c r="J2900" s="52" t="n"/>
      <c r="K2900" s="25" t="n"/>
      <c r="L2900" s="29" t="n"/>
      <c r="M2900" s="25" t="n"/>
      <c r="N2900" s="25" t="n"/>
      <c r="O2900" s="23">
        <f>IF(A2900&amp;B2900&amp;C2900="","",IF(I2900="","Sem vínculo",IF(COUNTIF(oc_chave,I2900)&gt;0,"Vinculada","Previsão não encontrada")))</f>
        <v/>
      </c>
      <c r="P2900" s="39">
        <f>IF(ISNUMBER(H2900),YEAR(H2900),"")</f>
        <v/>
      </c>
      <c r="Q2900" s="23">
        <f>IF(D2900="","",IF(COUNTIF(pl_chave,D2900)&gt;0,"No plano atual","Fora do plano: histórico preservado"))</f>
        <v/>
      </c>
      <c r="R2900" s="23">
        <f>IF(A2900&amp;B2900&amp;C2900="","",IF(A2900="","ERRO: falta ID do registro",IF(COUNTIF(ex_id,A2900)&gt;1,"ERRO: ID do registro duplicado",IF(NOT(ISNUMBER(H2900)),"ERRO: data realizada ausente ou inválida",IF(AND(ISNUMBER(pcmd_emissao),N(H2900)&gt;N(pcmd_emissao)),"Verificar: realizada após a emissão","OK")))))</f>
        <v/>
      </c>
      <c r="S2900" s="53" t="n"/>
    </row>
    <row r="2901">
      <c r="A2901" s="25" t="n"/>
      <c r="B2901" s="29" t="n"/>
      <c r="C2901" s="25" t="n"/>
      <c r="D2901" s="23">
        <f>IF(OR(B2901="",C2901=""),"",B2901&amp;"|"&amp;C2901)</f>
        <v/>
      </c>
      <c r="E2901" s="29" t="n"/>
      <c r="F2901" s="52" t="n"/>
      <c r="G2901" s="49" t="n"/>
      <c r="H2901" s="49" t="n"/>
      <c r="I2901" s="30">
        <f>IF(OR(D2901="",NOT(ISNUMBER(G2901))),"",D2901&amp;"|"&amp;YEAR(G2901)&amp;"-"&amp;RIGHT("0"&amp;MONTH(G2901),2)&amp;"-"&amp;RIGHT("0"&amp;DAY(G2901),2))</f>
        <v/>
      </c>
      <c r="J2901" s="52" t="n"/>
      <c r="K2901" s="25" t="n"/>
      <c r="L2901" s="29" t="n"/>
      <c r="M2901" s="25" t="n"/>
      <c r="N2901" s="25" t="n"/>
      <c r="O2901" s="23">
        <f>IF(A2901&amp;B2901&amp;C2901="","",IF(I2901="","Sem vínculo",IF(COUNTIF(oc_chave,I2901)&gt;0,"Vinculada","Previsão não encontrada")))</f>
        <v/>
      </c>
      <c r="P2901" s="39">
        <f>IF(ISNUMBER(H2901),YEAR(H2901),"")</f>
        <v/>
      </c>
      <c r="Q2901" s="23">
        <f>IF(D2901="","",IF(COUNTIF(pl_chave,D2901)&gt;0,"No plano atual","Fora do plano: histórico preservado"))</f>
        <v/>
      </c>
      <c r="R2901" s="23">
        <f>IF(A2901&amp;B2901&amp;C2901="","",IF(A2901="","ERRO: falta ID do registro",IF(COUNTIF(ex_id,A2901)&gt;1,"ERRO: ID do registro duplicado",IF(NOT(ISNUMBER(H2901)),"ERRO: data realizada ausente ou inválida",IF(AND(ISNUMBER(pcmd_emissao),N(H2901)&gt;N(pcmd_emissao)),"Verificar: realizada após a emissão","OK")))))</f>
        <v/>
      </c>
      <c r="S2901" s="53" t="n"/>
    </row>
    <row r="2902">
      <c r="A2902" s="25" t="n"/>
      <c r="B2902" s="29" t="n"/>
      <c r="C2902" s="25" t="n"/>
      <c r="D2902" s="23">
        <f>IF(OR(B2902="",C2902=""),"",B2902&amp;"|"&amp;C2902)</f>
        <v/>
      </c>
      <c r="E2902" s="29" t="n"/>
      <c r="F2902" s="52" t="n"/>
      <c r="G2902" s="49" t="n"/>
      <c r="H2902" s="49" t="n"/>
      <c r="I2902" s="30">
        <f>IF(OR(D2902="",NOT(ISNUMBER(G2902))),"",D2902&amp;"|"&amp;YEAR(G2902)&amp;"-"&amp;RIGHT("0"&amp;MONTH(G2902),2)&amp;"-"&amp;RIGHT("0"&amp;DAY(G2902),2))</f>
        <v/>
      </c>
      <c r="J2902" s="52" t="n"/>
      <c r="K2902" s="25" t="n"/>
      <c r="L2902" s="29" t="n"/>
      <c r="M2902" s="25" t="n"/>
      <c r="N2902" s="25" t="n"/>
      <c r="O2902" s="23">
        <f>IF(A2902&amp;B2902&amp;C2902="","",IF(I2902="","Sem vínculo",IF(COUNTIF(oc_chave,I2902)&gt;0,"Vinculada","Previsão não encontrada")))</f>
        <v/>
      </c>
      <c r="P2902" s="39">
        <f>IF(ISNUMBER(H2902),YEAR(H2902),"")</f>
        <v/>
      </c>
      <c r="Q2902" s="23">
        <f>IF(D2902="","",IF(COUNTIF(pl_chave,D2902)&gt;0,"No plano atual","Fora do plano: histórico preservado"))</f>
        <v/>
      </c>
      <c r="R2902" s="23">
        <f>IF(A2902&amp;B2902&amp;C2902="","",IF(A2902="","ERRO: falta ID do registro",IF(COUNTIF(ex_id,A2902)&gt;1,"ERRO: ID do registro duplicado",IF(NOT(ISNUMBER(H2902)),"ERRO: data realizada ausente ou inválida",IF(AND(ISNUMBER(pcmd_emissao),N(H2902)&gt;N(pcmd_emissao)),"Verificar: realizada após a emissão","OK")))))</f>
        <v/>
      </c>
      <c r="S2902" s="53" t="n"/>
    </row>
    <row r="2903">
      <c r="A2903" s="25" t="n"/>
      <c r="B2903" s="29" t="n"/>
      <c r="C2903" s="25" t="n"/>
      <c r="D2903" s="23">
        <f>IF(OR(B2903="",C2903=""),"",B2903&amp;"|"&amp;C2903)</f>
        <v/>
      </c>
      <c r="E2903" s="29" t="n"/>
      <c r="F2903" s="52" t="n"/>
      <c r="G2903" s="49" t="n"/>
      <c r="H2903" s="49" t="n"/>
      <c r="I2903" s="30">
        <f>IF(OR(D2903="",NOT(ISNUMBER(G2903))),"",D2903&amp;"|"&amp;YEAR(G2903)&amp;"-"&amp;RIGHT("0"&amp;MONTH(G2903),2)&amp;"-"&amp;RIGHT("0"&amp;DAY(G2903),2))</f>
        <v/>
      </c>
      <c r="J2903" s="52" t="n"/>
      <c r="K2903" s="25" t="n"/>
      <c r="L2903" s="29" t="n"/>
      <c r="M2903" s="25" t="n"/>
      <c r="N2903" s="25" t="n"/>
      <c r="O2903" s="23">
        <f>IF(A2903&amp;B2903&amp;C2903="","",IF(I2903="","Sem vínculo",IF(COUNTIF(oc_chave,I2903)&gt;0,"Vinculada","Previsão não encontrada")))</f>
        <v/>
      </c>
      <c r="P2903" s="39">
        <f>IF(ISNUMBER(H2903),YEAR(H2903),"")</f>
        <v/>
      </c>
      <c r="Q2903" s="23">
        <f>IF(D2903="","",IF(COUNTIF(pl_chave,D2903)&gt;0,"No plano atual","Fora do plano: histórico preservado"))</f>
        <v/>
      </c>
      <c r="R2903" s="23">
        <f>IF(A2903&amp;B2903&amp;C2903="","",IF(A2903="","ERRO: falta ID do registro",IF(COUNTIF(ex_id,A2903)&gt;1,"ERRO: ID do registro duplicado",IF(NOT(ISNUMBER(H2903)),"ERRO: data realizada ausente ou inválida",IF(AND(ISNUMBER(pcmd_emissao),N(H2903)&gt;N(pcmd_emissao)),"Verificar: realizada após a emissão","OK")))))</f>
        <v/>
      </c>
      <c r="S2903" s="53" t="n"/>
    </row>
    <row r="2904">
      <c r="A2904" s="25" t="n"/>
      <c r="B2904" s="29" t="n"/>
      <c r="C2904" s="25" t="n"/>
      <c r="D2904" s="23">
        <f>IF(OR(B2904="",C2904=""),"",B2904&amp;"|"&amp;C2904)</f>
        <v/>
      </c>
      <c r="E2904" s="29" t="n"/>
      <c r="F2904" s="52" t="n"/>
      <c r="G2904" s="49" t="n"/>
      <c r="H2904" s="49" t="n"/>
      <c r="I2904" s="30">
        <f>IF(OR(D2904="",NOT(ISNUMBER(G2904))),"",D2904&amp;"|"&amp;YEAR(G2904)&amp;"-"&amp;RIGHT("0"&amp;MONTH(G2904),2)&amp;"-"&amp;RIGHT("0"&amp;DAY(G2904),2))</f>
        <v/>
      </c>
      <c r="J2904" s="52" t="n"/>
      <c r="K2904" s="25" t="n"/>
      <c r="L2904" s="29" t="n"/>
      <c r="M2904" s="25" t="n"/>
      <c r="N2904" s="25" t="n"/>
      <c r="O2904" s="23">
        <f>IF(A2904&amp;B2904&amp;C2904="","",IF(I2904="","Sem vínculo",IF(COUNTIF(oc_chave,I2904)&gt;0,"Vinculada","Previsão não encontrada")))</f>
        <v/>
      </c>
      <c r="P2904" s="39">
        <f>IF(ISNUMBER(H2904),YEAR(H2904),"")</f>
        <v/>
      </c>
      <c r="Q2904" s="23">
        <f>IF(D2904="","",IF(COUNTIF(pl_chave,D2904)&gt;0,"No plano atual","Fora do plano: histórico preservado"))</f>
        <v/>
      </c>
      <c r="R2904" s="23">
        <f>IF(A2904&amp;B2904&amp;C2904="","",IF(A2904="","ERRO: falta ID do registro",IF(COUNTIF(ex_id,A2904)&gt;1,"ERRO: ID do registro duplicado",IF(NOT(ISNUMBER(H2904)),"ERRO: data realizada ausente ou inválida",IF(AND(ISNUMBER(pcmd_emissao),N(H2904)&gt;N(pcmd_emissao)),"Verificar: realizada após a emissão","OK")))))</f>
        <v/>
      </c>
      <c r="S2904" s="53" t="n"/>
    </row>
    <row r="2905">
      <c r="A2905" s="25" t="n"/>
      <c r="B2905" s="29" t="n"/>
      <c r="C2905" s="25" t="n"/>
      <c r="D2905" s="23">
        <f>IF(OR(B2905="",C2905=""),"",B2905&amp;"|"&amp;C2905)</f>
        <v/>
      </c>
      <c r="E2905" s="29" t="n"/>
      <c r="F2905" s="52" t="n"/>
      <c r="G2905" s="49" t="n"/>
      <c r="H2905" s="49" t="n"/>
      <c r="I2905" s="30">
        <f>IF(OR(D2905="",NOT(ISNUMBER(G2905))),"",D2905&amp;"|"&amp;YEAR(G2905)&amp;"-"&amp;RIGHT("0"&amp;MONTH(G2905),2)&amp;"-"&amp;RIGHT("0"&amp;DAY(G2905),2))</f>
        <v/>
      </c>
      <c r="J2905" s="52" t="n"/>
      <c r="K2905" s="25" t="n"/>
      <c r="L2905" s="29" t="n"/>
      <c r="M2905" s="25" t="n"/>
      <c r="N2905" s="25" t="n"/>
      <c r="O2905" s="23">
        <f>IF(A2905&amp;B2905&amp;C2905="","",IF(I2905="","Sem vínculo",IF(COUNTIF(oc_chave,I2905)&gt;0,"Vinculada","Previsão não encontrada")))</f>
        <v/>
      </c>
      <c r="P2905" s="39">
        <f>IF(ISNUMBER(H2905),YEAR(H2905),"")</f>
        <v/>
      </c>
      <c r="Q2905" s="23">
        <f>IF(D2905="","",IF(COUNTIF(pl_chave,D2905)&gt;0,"No plano atual","Fora do plano: histórico preservado"))</f>
        <v/>
      </c>
      <c r="R2905" s="23">
        <f>IF(A2905&amp;B2905&amp;C2905="","",IF(A2905="","ERRO: falta ID do registro",IF(COUNTIF(ex_id,A2905)&gt;1,"ERRO: ID do registro duplicado",IF(NOT(ISNUMBER(H2905)),"ERRO: data realizada ausente ou inválida",IF(AND(ISNUMBER(pcmd_emissao),N(H2905)&gt;N(pcmd_emissao)),"Verificar: realizada após a emissão","OK")))))</f>
        <v/>
      </c>
      <c r="S2905" s="53" t="n"/>
    </row>
    <row r="2906">
      <c r="A2906" s="25" t="n"/>
      <c r="B2906" s="29" t="n"/>
      <c r="C2906" s="25" t="n"/>
      <c r="D2906" s="23">
        <f>IF(OR(B2906="",C2906=""),"",B2906&amp;"|"&amp;C2906)</f>
        <v/>
      </c>
      <c r="E2906" s="29" t="n"/>
      <c r="F2906" s="52" t="n"/>
      <c r="G2906" s="49" t="n"/>
      <c r="H2906" s="49" t="n"/>
      <c r="I2906" s="30">
        <f>IF(OR(D2906="",NOT(ISNUMBER(G2906))),"",D2906&amp;"|"&amp;YEAR(G2906)&amp;"-"&amp;RIGHT("0"&amp;MONTH(G2906),2)&amp;"-"&amp;RIGHT("0"&amp;DAY(G2906),2))</f>
        <v/>
      </c>
      <c r="J2906" s="52" t="n"/>
      <c r="K2906" s="25" t="n"/>
      <c r="L2906" s="29" t="n"/>
      <c r="M2906" s="25" t="n"/>
      <c r="N2906" s="25" t="n"/>
      <c r="O2906" s="23">
        <f>IF(A2906&amp;B2906&amp;C2906="","",IF(I2906="","Sem vínculo",IF(COUNTIF(oc_chave,I2906)&gt;0,"Vinculada","Previsão não encontrada")))</f>
        <v/>
      </c>
      <c r="P2906" s="39">
        <f>IF(ISNUMBER(H2906),YEAR(H2906),"")</f>
        <v/>
      </c>
      <c r="Q2906" s="23">
        <f>IF(D2906="","",IF(COUNTIF(pl_chave,D2906)&gt;0,"No plano atual","Fora do plano: histórico preservado"))</f>
        <v/>
      </c>
      <c r="R2906" s="23">
        <f>IF(A2906&amp;B2906&amp;C2906="","",IF(A2906="","ERRO: falta ID do registro",IF(COUNTIF(ex_id,A2906)&gt;1,"ERRO: ID do registro duplicado",IF(NOT(ISNUMBER(H2906)),"ERRO: data realizada ausente ou inválida",IF(AND(ISNUMBER(pcmd_emissao),N(H2906)&gt;N(pcmd_emissao)),"Verificar: realizada após a emissão","OK")))))</f>
        <v/>
      </c>
      <c r="S2906" s="53" t="n"/>
    </row>
    <row r="2907">
      <c r="A2907" s="25" t="n"/>
      <c r="B2907" s="29" t="n"/>
      <c r="C2907" s="25" t="n"/>
      <c r="D2907" s="23">
        <f>IF(OR(B2907="",C2907=""),"",B2907&amp;"|"&amp;C2907)</f>
        <v/>
      </c>
      <c r="E2907" s="29" t="n"/>
      <c r="F2907" s="52" t="n"/>
      <c r="G2907" s="49" t="n"/>
      <c r="H2907" s="49" t="n"/>
      <c r="I2907" s="30">
        <f>IF(OR(D2907="",NOT(ISNUMBER(G2907))),"",D2907&amp;"|"&amp;YEAR(G2907)&amp;"-"&amp;RIGHT("0"&amp;MONTH(G2907),2)&amp;"-"&amp;RIGHT("0"&amp;DAY(G2907),2))</f>
        <v/>
      </c>
      <c r="J2907" s="52" t="n"/>
      <c r="K2907" s="25" t="n"/>
      <c r="L2907" s="29" t="n"/>
      <c r="M2907" s="25" t="n"/>
      <c r="N2907" s="25" t="n"/>
      <c r="O2907" s="23">
        <f>IF(A2907&amp;B2907&amp;C2907="","",IF(I2907="","Sem vínculo",IF(COUNTIF(oc_chave,I2907)&gt;0,"Vinculada","Previsão não encontrada")))</f>
        <v/>
      </c>
      <c r="P2907" s="39">
        <f>IF(ISNUMBER(H2907),YEAR(H2907),"")</f>
        <v/>
      </c>
      <c r="Q2907" s="23">
        <f>IF(D2907="","",IF(COUNTIF(pl_chave,D2907)&gt;0,"No plano atual","Fora do plano: histórico preservado"))</f>
        <v/>
      </c>
      <c r="R2907" s="23">
        <f>IF(A2907&amp;B2907&amp;C2907="","",IF(A2907="","ERRO: falta ID do registro",IF(COUNTIF(ex_id,A2907)&gt;1,"ERRO: ID do registro duplicado",IF(NOT(ISNUMBER(H2907)),"ERRO: data realizada ausente ou inválida",IF(AND(ISNUMBER(pcmd_emissao),N(H2907)&gt;N(pcmd_emissao)),"Verificar: realizada após a emissão","OK")))))</f>
        <v/>
      </c>
      <c r="S2907" s="53" t="n"/>
    </row>
    <row r="2908">
      <c r="A2908" s="25" t="n"/>
      <c r="B2908" s="29" t="n"/>
      <c r="C2908" s="25" t="n"/>
      <c r="D2908" s="23">
        <f>IF(OR(B2908="",C2908=""),"",B2908&amp;"|"&amp;C2908)</f>
        <v/>
      </c>
      <c r="E2908" s="29" t="n"/>
      <c r="F2908" s="52" t="n"/>
      <c r="G2908" s="49" t="n"/>
      <c r="H2908" s="49" t="n"/>
      <c r="I2908" s="30">
        <f>IF(OR(D2908="",NOT(ISNUMBER(G2908))),"",D2908&amp;"|"&amp;YEAR(G2908)&amp;"-"&amp;RIGHT("0"&amp;MONTH(G2908),2)&amp;"-"&amp;RIGHT("0"&amp;DAY(G2908),2))</f>
        <v/>
      </c>
      <c r="J2908" s="52" t="n"/>
      <c r="K2908" s="25" t="n"/>
      <c r="L2908" s="29" t="n"/>
      <c r="M2908" s="25" t="n"/>
      <c r="N2908" s="25" t="n"/>
      <c r="O2908" s="23">
        <f>IF(A2908&amp;B2908&amp;C2908="","",IF(I2908="","Sem vínculo",IF(COUNTIF(oc_chave,I2908)&gt;0,"Vinculada","Previsão não encontrada")))</f>
        <v/>
      </c>
      <c r="P2908" s="39">
        <f>IF(ISNUMBER(H2908),YEAR(H2908),"")</f>
        <v/>
      </c>
      <c r="Q2908" s="23">
        <f>IF(D2908="","",IF(COUNTIF(pl_chave,D2908)&gt;0,"No plano atual","Fora do plano: histórico preservado"))</f>
        <v/>
      </c>
      <c r="R2908" s="23">
        <f>IF(A2908&amp;B2908&amp;C2908="","",IF(A2908="","ERRO: falta ID do registro",IF(COUNTIF(ex_id,A2908)&gt;1,"ERRO: ID do registro duplicado",IF(NOT(ISNUMBER(H2908)),"ERRO: data realizada ausente ou inválida",IF(AND(ISNUMBER(pcmd_emissao),N(H2908)&gt;N(pcmd_emissao)),"Verificar: realizada após a emissão","OK")))))</f>
        <v/>
      </c>
      <c r="S2908" s="53" t="n"/>
    </row>
    <row r="2909">
      <c r="A2909" s="25" t="n"/>
      <c r="B2909" s="29" t="n"/>
      <c r="C2909" s="25" t="n"/>
      <c r="D2909" s="23">
        <f>IF(OR(B2909="",C2909=""),"",B2909&amp;"|"&amp;C2909)</f>
        <v/>
      </c>
      <c r="E2909" s="29" t="n"/>
      <c r="F2909" s="52" t="n"/>
      <c r="G2909" s="49" t="n"/>
      <c r="H2909" s="49" t="n"/>
      <c r="I2909" s="30">
        <f>IF(OR(D2909="",NOT(ISNUMBER(G2909))),"",D2909&amp;"|"&amp;YEAR(G2909)&amp;"-"&amp;RIGHT("0"&amp;MONTH(G2909),2)&amp;"-"&amp;RIGHT("0"&amp;DAY(G2909),2))</f>
        <v/>
      </c>
      <c r="J2909" s="52" t="n"/>
      <c r="K2909" s="25" t="n"/>
      <c r="L2909" s="29" t="n"/>
      <c r="M2909" s="25" t="n"/>
      <c r="N2909" s="25" t="n"/>
      <c r="O2909" s="23">
        <f>IF(A2909&amp;B2909&amp;C2909="","",IF(I2909="","Sem vínculo",IF(COUNTIF(oc_chave,I2909)&gt;0,"Vinculada","Previsão não encontrada")))</f>
        <v/>
      </c>
      <c r="P2909" s="39">
        <f>IF(ISNUMBER(H2909),YEAR(H2909),"")</f>
        <v/>
      </c>
      <c r="Q2909" s="23">
        <f>IF(D2909="","",IF(COUNTIF(pl_chave,D2909)&gt;0,"No plano atual","Fora do plano: histórico preservado"))</f>
        <v/>
      </c>
      <c r="R2909" s="23">
        <f>IF(A2909&amp;B2909&amp;C2909="","",IF(A2909="","ERRO: falta ID do registro",IF(COUNTIF(ex_id,A2909)&gt;1,"ERRO: ID do registro duplicado",IF(NOT(ISNUMBER(H2909)),"ERRO: data realizada ausente ou inválida",IF(AND(ISNUMBER(pcmd_emissao),N(H2909)&gt;N(pcmd_emissao)),"Verificar: realizada após a emissão","OK")))))</f>
        <v/>
      </c>
      <c r="S2909" s="53" t="n"/>
    </row>
    <row r="2910">
      <c r="A2910" s="25" t="n"/>
      <c r="B2910" s="29" t="n"/>
      <c r="C2910" s="25" t="n"/>
      <c r="D2910" s="23">
        <f>IF(OR(B2910="",C2910=""),"",B2910&amp;"|"&amp;C2910)</f>
        <v/>
      </c>
      <c r="E2910" s="29" t="n"/>
      <c r="F2910" s="52" t="n"/>
      <c r="G2910" s="49" t="n"/>
      <c r="H2910" s="49" t="n"/>
      <c r="I2910" s="30">
        <f>IF(OR(D2910="",NOT(ISNUMBER(G2910))),"",D2910&amp;"|"&amp;YEAR(G2910)&amp;"-"&amp;RIGHT("0"&amp;MONTH(G2910),2)&amp;"-"&amp;RIGHT("0"&amp;DAY(G2910),2))</f>
        <v/>
      </c>
      <c r="J2910" s="52" t="n"/>
      <c r="K2910" s="25" t="n"/>
      <c r="L2910" s="29" t="n"/>
      <c r="M2910" s="25" t="n"/>
      <c r="N2910" s="25" t="n"/>
      <c r="O2910" s="23">
        <f>IF(A2910&amp;B2910&amp;C2910="","",IF(I2910="","Sem vínculo",IF(COUNTIF(oc_chave,I2910)&gt;0,"Vinculada","Previsão não encontrada")))</f>
        <v/>
      </c>
      <c r="P2910" s="39">
        <f>IF(ISNUMBER(H2910),YEAR(H2910),"")</f>
        <v/>
      </c>
      <c r="Q2910" s="23">
        <f>IF(D2910="","",IF(COUNTIF(pl_chave,D2910)&gt;0,"No plano atual","Fora do plano: histórico preservado"))</f>
        <v/>
      </c>
      <c r="R2910" s="23">
        <f>IF(A2910&amp;B2910&amp;C2910="","",IF(A2910="","ERRO: falta ID do registro",IF(COUNTIF(ex_id,A2910)&gt;1,"ERRO: ID do registro duplicado",IF(NOT(ISNUMBER(H2910)),"ERRO: data realizada ausente ou inválida",IF(AND(ISNUMBER(pcmd_emissao),N(H2910)&gt;N(pcmd_emissao)),"Verificar: realizada após a emissão","OK")))))</f>
        <v/>
      </c>
      <c r="S2910" s="53" t="n"/>
    </row>
    <row r="2911">
      <c r="A2911" s="25" t="n"/>
      <c r="B2911" s="29" t="n"/>
      <c r="C2911" s="25" t="n"/>
      <c r="D2911" s="23">
        <f>IF(OR(B2911="",C2911=""),"",B2911&amp;"|"&amp;C2911)</f>
        <v/>
      </c>
      <c r="E2911" s="29" t="n"/>
      <c r="F2911" s="52" t="n"/>
      <c r="G2911" s="49" t="n"/>
      <c r="H2911" s="49" t="n"/>
      <c r="I2911" s="30">
        <f>IF(OR(D2911="",NOT(ISNUMBER(G2911))),"",D2911&amp;"|"&amp;YEAR(G2911)&amp;"-"&amp;RIGHT("0"&amp;MONTH(G2911),2)&amp;"-"&amp;RIGHT("0"&amp;DAY(G2911),2))</f>
        <v/>
      </c>
      <c r="J2911" s="52" t="n"/>
      <c r="K2911" s="25" t="n"/>
      <c r="L2911" s="29" t="n"/>
      <c r="M2911" s="25" t="n"/>
      <c r="N2911" s="25" t="n"/>
      <c r="O2911" s="23">
        <f>IF(A2911&amp;B2911&amp;C2911="","",IF(I2911="","Sem vínculo",IF(COUNTIF(oc_chave,I2911)&gt;0,"Vinculada","Previsão não encontrada")))</f>
        <v/>
      </c>
      <c r="P2911" s="39">
        <f>IF(ISNUMBER(H2911),YEAR(H2911),"")</f>
        <v/>
      </c>
      <c r="Q2911" s="23">
        <f>IF(D2911="","",IF(COUNTIF(pl_chave,D2911)&gt;0,"No plano atual","Fora do plano: histórico preservado"))</f>
        <v/>
      </c>
      <c r="R2911" s="23">
        <f>IF(A2911&amp;B2911&amp;C2911="","",IF(A2911="","ERRO: falta ID do registro",IF(COUNTIF(ex_id,A2911)&gt;1,"ERRO: ID do registro duplicado",IF(NOT(ISNUMBER(H2911)),"ERRO: data realizada ausente ou inválida",IF(AND(ISNUMBER(pcmd_emissao),N(H2911)&gt;N(pcmd_emissao)),"Verificar: realizada após a emissão","OK")))))</f>
        <v/>
      </c>
      <c r="S2911" s="53" t="n"/>
    </row>
    <row r="2912">
      <c r="A2912" s="25" t="n"/>
      <c r="B2912" s="29" t="n"/>
      <c r="C2912" s="25" t="n"/>
      <c r="D2912" s="23">
        <f>IF(OR(B2912="",C2912=""),"",B2912&amp;"|"&amp;C2912)</f>
        <v/>
      </c>
      <c r="E2912" s="29" t="n"/>
      <c r="F2912" s="52" t="n"/>
      <c r="G2912" s="49" t="n"/>
      <c r="H2912" s="49" t="n"/>
      <c r="I2912" s="30">
        <f>IF(OR(D2912="",NOT(ISNUMBER(G2912))),"",D2912&amp;"|"&amp;YEAR(G2912)&amp;"-"&amp;RIGHT("0"&amp;MONTH(G2912),2)&amp;"-"&amp;RIGHT("0"&amp;DAY(G2912),2))</f>
        <v/>
      </c>
      <c r="J2912" s="52" t="n"/>
      <c r="K2912" s="25" t="n"/>
      <c r="L2912" s="29" t="n"/>
      <c r="M2912" s="25" t="n"/>
      <c r="N2912" s="25" t="n"/>
      <c r="O2912" s="23">
        <f>IF(A2912&amp;B2912&amp;C2912="","",IF(I2912="","Sem vínculo",IF(COUNTIF(oc_chave,I2912)&gt;0,"Vinculada","Previsão não encontrada")))</f>
        <v/>
      </c>
      <c r="P2912" s="39">
        <f>IF(ISNUMBER(H2912),YEAR(H2912),"")</f>
        <v/>
      </c>
      <c r="Q2912" s="23">
        <f>IF(D2912="","",IF(COUNTIF(pl_chave,D2912)&gt;0,"No plano atual","Fora do plano: histórico preservado"))</f>
        <v/>
      </c>
      <c r="R2912" s="23">
        <f>IF(A2912&amp;B2912&amp;C2912="","",IF(A2912="","ERRO: falta ID do registro",IF(COUNTIF(ex_id,A2912)&gt;1,"ERRO: ID do registro duplicado",IF(NOT(ISNUMBER(H2912)),"ERRO: data realizada ausente ou inválida",IF(AND(ISNUMBER(pcmd_emissao),N(H2912)&gt;N(pcmd_emissao)),"Verificar: realizada após a emissão","OK")))))</f>
        <v/>
      </c>
      <c r="S2912" s="53" t="n"/>
    </row>
    <row r="2913">
      <c r="A2913" s="25" t="n"/>
      <c r="B2913" s="29" t="n"/>
      <c r="C2913" s="25" t="n"/>
      <c r="D2913" s="23">
        <f>IF(OR(B2913="",C2913=""),"",B2913&amp;"|"&amp;C2913)</f>
        <v/>
      </c>
      <c r="E2913" s="29" t="n"/>
      <c r="F2913" s="52" t="n"/>
      <c r="G2913" s="49" t="n"/>
      <c r="H2913" s="49" t="n"/>
      <c r="I2913" s="30">
        <f>IF(OR(D2913="",NOT(ISNUMBER(G2913))),"",D2913&amp;"|"&amp;YEAR(G2913)&amp;"-"&amp;RIGHT("0"&amp;MONTH(G2913),2)&amp;"-"&amp;RIGHT("0"&amp;DAY(G2913),2))</f>
        <v/>
      </c>
      <c r="J2913" s="52" t="n"/>
      <c r="K2913" s="25" t="n"/>
      <c r="L2913" s="29" t="n"/>
      <c r="M2913" s="25" t="n"/>
      <c r="N2913" s="25" t="n"/>
      <c r="O2913" s="23">
        <f>IF(A2913&amp;B2913&amp;C2913="","",IF(I2913="","Sem vínculo",IF(COUNTIF(oc_chave,I2913)&gt;0,"Vinculada","Previsão não encontrada")))</f>
        <v/>
      </c>
      <c r="P2913" s="39">
        <f>IF(ISNUMBER(H2913),YEAR(H2913),"")</f>
        <v/>
      </c>
      <c r="Q2913" s="23">
        <f>IF(D2913="","",IF(COUNTIF(pl_chave,D2913)&gt;0,"No plano atual","Fora do plano: histórico preservado"))</f>
        <v/>
      </c>
      <c r="R2913" s="23">
        <f>IF(A2913&amp;B2913&amp;C2913="","",IF(A2913="","ERRO: falta ID do registro",IF(COUNTIF(ex_id,A2913)&gt;1,"ERRO: ID do registro duplicado",IF(NOT(ISNUMBER(H2913)),"ERRO: data realizada ausente ou inválida",IF(AND(ISNUMBER(pcmd_emissao),N(H2913)&gt;N(pcmd_emissao)),"Verificar: realizada após a emissão","OK")))))</f>
        <v/>
      </c>
      <c r="S2913" s="53" t="n"/>
    </row>
    <row r="2914">
      <c r="A2914" s="25" t="n"/>
      <c r="B2914" s="29" t="n"/>
      <c r="C2914" s="25" t="n"/>
      <c r="D2914" s="23">
        <f>IF(OR(B2914="",C2914=""),"",B2914&amp;"|"&amp;C2914)</f>
        <v/>
      </c>
      <c r="E2914" s="29" t="n"/>
      <c r="F2914" s="52" t="n"/>
      <c r="G2914" s="49" t="n"/>
      <c r="H2914" s="49" t="n"/>
      <c r="I2914" s="30">
        <f>IF(OR(D2914="",NOT(ISNUMBER(G2914))),"",D2914&amp;"|"&amp;YEAR(G2914)&amp;"-"&amp;RIGHT("0"&amp;MONTH(G2914),2)&amp;"-"&amp;RIGHT("0"&amp;DAY(G2914),2))</f>
        <v/>
      </c>
      <c r="J2914" s="52" t="n"/>
      <c r="K2914" s="25" t="n"/>
      <c r="L2914" s="29" t="n"/>
      <c r="M2914" s="25" t="n"/>
      <c r="N2914" s="25" t="n"/>
      <c r="O2914" s="23">
        <f>IF(A2914&amp;B2914&amp;C2914="","",IF(I2914="","Sem vínculo",IF(COUNTIF(oc_chave,I2914)&gt;0,"Vinculada","Previsão não encontrada")))</f>
        <v/>
      </c>
      <c r="P2914" s="39">
        <f>IF(ISNUMBER(H2914),YEAR(H2914),"")</f>
        <v/>
      </c>
      <c r="Q2914" s="23">
        <f>IF(D2914="","",IF(COUNTIF(pl_chave,D2914)&gt;0,"No plano atual","Fora do plano: histórico preservado"))</f>
        <v/>
      </c>
      <c r="R2914" s="23">
        <f>IF(A2914&amp;B2914&amp;C2914="","",IF(A2914="","ERRO: falta ID do registro",IF(COUNTIF(ex_id,A2914)&gt;1,"ERRO: ID do registro duplicado",IF(NOT(ISNUMBER(H2914)),"ERRO: data realizada ausente ou inválida",IF(AND(ISNUMBER(pcmd_emissao),N(H2914)&gt;N(pcmd_emissao)),"Verificar: realizada após a emissão","OK")))))</f>
        <v/>
      </c>
      <c r="S2914" s="53" t="n"/>
    </row>
    <row r="2915">
      <c r="A2915" s="25" t="n"/>
      <c r="B2915" s="29" t="n"/>
      <c r="C2915" s="25" t="n"/>
      <c r="D2915" s="23">
        <f>IF(OR(B2915="",C2915=""),"",B2915&amp;"|"&amp;C2915)</f>
        <v/>
      </c>
      <c r="E2915" s="29" t="n"/>
      <c r="F2915" s="52" t="n"/>
      <c r="G2915" s="49" t="n"/>
      <c r="H2915" s="49" t="n"/>
      <c r="I2915" s="30">
        <f>IF(OR(D2915="",NOT(ISNUMBER(G2915))),"",D2915&amp;"|"&amp;YEAR(G2915)&amp;"-"&amp;RIGHT("0"&amp;MONTH(G2915),2)&amp;"-"&amp;RIGHT("0"&amp;DAY(G2915),2))</f>
        <v/>
      </c>
      <c r="J2915" s="52" t="n"/>
      <c r="K2915" s="25" t="n"/>
      <c r="L2915" s="29" t="n"/>
      <c r="M2915" s="25" t="n"/>
      <c r="N2915" s="25" t="n"/>
      <c r="O2915" s="23">
        <f>IF(A2915&amp;B2915&amp;C2915="","",IF(I2915="","Sem vínculo",IF(COUNTIF(oc_chave,I2915)&gt;0,"Vinculada","Previsão não encontrada")))</f>
        <v/>
      </c>
      <c r="P2915" s="39">
        <f>IF(ISNUMBER(H2915),YEAR(H2915),"")</f>
        <v/>
      </c>
      <c r="Q2915" s="23">
        <f>IF(D2915="","",IF(COUNTIF(pl_chave,D2915)&gt;0,"No plano atual","Fora do plano: histórico preservado"))</f>
        <v/>
      </c>
      <c r="R2915" s="23">
        <f>IF(A2915&amp;B2915&amp;C2915="","",IF(A2915="","ERRO: falta ID do registro",IF(COUNTIF(ex_id,A2915)&gt;1,"ERRO: ID do registro duplicado",IF(NOT(ISNUMBER(H2915)),"ERRO: data realizada ausente ou inválida",IF(AND(ISNUMBER(pcmd_emissao),N(H2915)&gt;N(pcmd_emissao)),"Verificar: realizada após a emissão","OK")))))</f>
        <v/>
      </c>
      <c r="S2915" s="53" t="n"/>
    </row>
    <row r="2916">
      <c r="A2916" s="25" t="n"/>
      <c r="B2916" s="29" t="n"/>
      <c r="C2916" s="25" t="n"/>
      <c r="D2916" s="23">
        <f>IF(OR(B2916="",C2916=""),"",B2916&amp;"|"&amp;C2916)</f>
        <v/>
      </c>
      <c r="E2916" s="29" t="n"/>
      <c r="F2916" s="52" t="n"/>
      <c r="G2916" s="49" t="n"/>
      <c r="H2916" s="49" t="n"/>
      <c r="I2916" s="30">
        <f>IF(OR(D2916="",NOT(ISNUMBER(G2916))),"",D2916&amp;"|"&amp;YEAR(G2916)&amp;"-"&amp;RIGHT("0"&amp;MONTH(G2916),2)&amp;"-"&amp;RIGHT("0"&amp;DAY(G2916),2))</f>
        <v/>
      </c>
      <c r="J2916" s="52" t="n"/>
      <c r="K2916" s="25" t="n"/>
      <c r="L2916" s="29" t="n"/>
      <c r="M2916" s="25" t="n"/>
      <c r="N2916" s="25" t="n"/>
      <c r="O2916" s="23">
        <f>IF(A2916&amp;B2916&amp;C2916="","",IF(I2916="","Sem vínculo",IF(COUNTIF(oc_chave,I2916)&gt;0,"Vinculada","Previsão não encontrada")))</f>
        <v/>
      </c>
      <c r="P2916" s="39">
        <f>IF(ISNUMBER(H2916),YEAR(H2916),"")</f>
        <v/>
      </c>
      <c r="Q2916" s="23">
        <f>IF(D2916="","",IF(COUNTIF(pl_chave,D2916)&gt;0,"No plano atual","Fora do plano: histórico preservado"))</f>
        <v/>
      </c>
      <c r="R2916" s="23">
        <f>IF(A2916&amp;B2916&amp;C2916="","",IF(A2916="","ERRO: falta ID do registro",IF(COUNTIF(ex_id,A2916)&gt;1,"ERRO: ID do registro duplicado",IF(NOT(ISNUMBER(H2916)),"ERRO: data realizada ausente ou inválida",IF(AND(ISNUMBER(pcmd_emissao),N(H2916)&gt;N(pcmd_emissao)),"Verificar: realizada após a emissão","OK")))))</f>
        <v/>
      </c>
      <c r="S2916" s="53" t="n"/>
    </row>
    <row r="2917">
      <c r="A2917" s="25" t="n"/>
      <c r="B2917" s="29" t="n"/>
      <c r="C2917" s="25" t="n"/>
      <c r="D2917" s="23">
        <f>IF(OR(B2917="",C2917=""),"",B2917&amp;"|"&amp;C2917)</f>
        <v/>
      </c>
      <c r="E2917" s="29" t="n"/>
      <c r="F2917" s="52" t="n"/>
      <c r="G2917" s="49" t="n"/>
      <c r="H2917" s="49" t="n"/>
      <c r="I2917" s="30">
        <f>IF(OR(D2917="",NOT(ISNUMBER(G2917))),"",D2917&amp;"|"&amp;YEAR(G2917)&amp;"-"&amp;RIGHT("0"&amp;MONTH(G2917),2)&amp;"-"&amp;RIGHT("0"&amp;DAY(G2917),2))</f>
        <v/>
      </c>
      <c r="J2917" s="52" t="n"/>
      <c r="K2917" s="25" t="n"/>
      <c r="L2917" s="29" t="n"/>
      <c r="M2917" s="25" t="n"/>
      <c r="N2917" s="25" t="n"/>
      <c r="O2917" s="23">
        <f>IF(A2917&amp;B2917&amp;C2917="","",IF(I2917="","Sem vínculo",IF(COUNTIF(oc_chave,I2917)&gt;0,"Vinculada","Previsão não encontrada")))</f>
        <v/>
      </c>
      <c r="P2917" s="39">
        <f>IF(ISNUMBER(H2917),YEAR(H2917),"")</f>
        <v/>
      </c>
      <c r="Q2917" s="23">
        <f>IF(D2917="","",IF(COUNTIF(pl_chave,D2917)&gt;0,"No plano atual","Fora do plano: histórico preservado"))</f>
        <v/>
      </c>
      <c r="R2917" s="23">
        <f>IF(A2917&amp;B2917&amp;C2917="","",IF(A2917="","ERRO: falta ID do registro",IF(COUNTIF(ex_id,A2917)&gt;1,"ERRO: ID do registro duplicado",IF(NOT(ISNUMBER(H2917)),"ERRO: data realizada ausente ou inválida",IF(AND(ISNUMBER(pcmd_emissao),N(H2917)&gt;N(pcmd_emissao)),"Verificar: realizada após a emissão","OK")))))</f>
        <v/>
      </c>
      <c r="S2917" s="53" t="n"/>
    </row>
    <row r="2918">
      <c r="A2918" s="25" t="n"/>
      <c r="B2918" s="29" t="n"/>
      <c r="C2918" s="25" t="n"/>
      <c r="D2918" s="23">
        <f>IF(OR(B2918="",C2918=""),"",B2918&amp;"|"&amp;C2918)</f>
        <v/>
      </c>
      <c r="E2918" s="29" t="n"/>
      <c r="F2918" s="52" t="n"/>
      <c r="G2918" s="49" t="n"/>
      <c r="H2918" s="49" t="n"/>
      <c r="I2918" s="30">
        <f>IF(OR(D2918="",NOT(ISNUMBER(G2918))),"",D2918&amp;"|"&amp;YEAR(G2918)&amp;"-"&amp;RIGHT("0"&amp;MONTH(G2918),2)&amp;"-"&amp;RIGHT("0"&amp;DAY(G2918),2))</f>
        <v/>
      </c>
      <c r="J2918" s="52" t="n"/>
      <c r="K2918" s="25" t="n"/>
      <c r="L2918" s="29" t="n"/>
      <c r="M2918" s="25" t="n"/>
      <c r="N2918" s="25" t="n"/>
      <c r="O2918" s="23">
        <f>IF(A2918&amp;B2918&amp;C2918="","",IF(I2918="","Sem vínculo",IF(COUNTIF(oc_chave,I2918)&gt;0,"Vinculada","Previsão não encontrada")))</f>
        <v/>
      </c>
      <c r="P2918" s="39">
        <f>IF(ISNUMBER(H2918),YEAR(H2918),"")</f>
        <v/>
      </c>
      <c r="Q2918" s="23">
        <f>IF(D2918="","",IF(COUNTIF(pl_chave,D2918)&gt;0,"No plano atual","Fora do plano: histórico preservado"))</f>
        <v/>
      </c>
      <c r="R2918" s="23">
        <f>IF(A2918&amp;B2918&amp;C2918="","",IF(A2918="","ERRO: falta ID do registro",IF(COUNTIF(ex_id,A2918)&gt;1,"ERRO: ID do registro duplicado",IF(NOT(ISNUMBER(H2918)),"ERRO: data realizada ausente ou inválida",IF(AND(ISNUMBER(pcmd_emissao),N(H2918)&gt;N(pcmd_emissao)),"Verificar: realizada após a emissão","OK")))))</f>
        <v/>
      </c>
      <c r="S2918" s="53" t="n"/>
    </row>
    <row r="2919">
      <c r="A2919" s="25" t="n"/>
      <c r="B2919" s="29" t="n"/>
      <c r="C2919" s="25" t="n"/>
      <c r="D2919" s="23">
        <f>IF(OR(B2919="",C2919=""),"",B2919&amp;"|"&amp;C2919)</f>
        <v/>
      </c>
      <c r="E2919" s="29" t="n"/>
      <c r="F2919" s="52" t="n"/>
      <c r="G2919" s="49" t="n"/>
      <c r="H2919" s="49" t="n"/>
      <c r="I2919" s="30">
        <f>IF(OR(D2919="",NOT(ISNUMBER(G2919))),"",D2919&amp;"|"&amp;YEAR(G2919)&amp;"-"&amp;RIGHT("0"&amp;MONTH(G2919),2)&amp;"-"&amp;RIGHT("0"&amp;DAY(G2919),2))</f>
        <v/>
      </c>
      <c r="J2919" s="52" t="n"/>
      <c r="K2919" s="25" t="n"/>
      <c r="L2919" s="29" t="n"/>
      <c r="M2919" s="25" t="n"/>
      <c r="N2919" s="25" t="n"/>
      <c r="O2919" s="23">
        <f>IF(A2919&amp;B2919&amp;C2919="","",IF(I2919="","Sem vínculo",IF(COUNTIF(oc_chave,I2919)&gt;0,"Vinculada","Previsão não encontrada")))</f>
        <v/>
      </c>
      <c r="P2919" s="39">
        <f>IF(ISNUMBER(H2919),YEAR(H2919),"")</f>
        <v/>
      </c>
      <c r="Q2919" s="23">
        <f>IF(D2919="","",IF(COUNTIF(pl_chave,D2919)&gt;0,"No plano atual","Fora do plano: histórico preservado"))</f>
        <v/>
      </c>
      <c r="R2919" s="23">
        <f>IF(A2919&amp;B2919&amp;C2919="","",IF(A2919="","ERRO: falta ID do registro",IF(COUNTIF(ex_id,A2919)&gt;1,"ERRO: ID do registro duplicado",IF(NOT(ISNUMBER(H2919)),"ERRO: data realizada ausente ou inválida",IF(AND(ISNUMBER(pcmd_emissao),N(H2919)&gt;N(pcmd_emissao)),"Verificar: realizada após a emissão","OK")))))</f>
        <v/>
      </c>
      <c r="S2919" s="53" t="n"/>
    </row>
    <row r="2920">
      <c r="A2920" s="25" t="n"/>
      <c r="B2920" s="29" t="n"/>
      <c r="C2920" s="25" t="n"/>
      <c r="D2920" s="23">
        <f>IF(OR(B2920="",C2920=""),"",B2920&amp;"|"&amp;C2920)</f>
        <v/>
      </c>
      <c r="E2920" s="29" t="n"/>
      <c r="F2920" s="52" t="n"/>
      <c r="G2920" s="49" t="n"/>
      <c r="H2920" s="49" t="n"/>
      <c r="I2920" s="30">
        <f>IF(OR(D2920="",NOT(ISNUMBER(G2920))),"",D2920&amp;"|"&amp;YEAR(G2920)&amp;"-"&amp;RIGHT("0"&amp;MONTH(G2920),2)&amp;"-"&amp;RIGHT("0"&amp;DAY(G2920),2))</f>
        <v/>
      </c>
      <c r="J2920" s="52" t="n"/>
      <c r="K2920" s="25" t="n"/>
      <c r="L2920" s="29" t="n"/>
      <c r="M2920" s="25" t="n"/>
      <c r="N2920" s="25" t="n"/>
      <c r="O2920" s="23">
        <f>IF(A2920&amp;B2920&amp;C2920="","",IF(I2920="","Sem vínculo",IF(COUNTIF(oc_chave,I2920)&gt;0,"Vinculada","Previsão não encontrada")))</f>
        <v/>
      </c>
      <c r="P2920" s="39">
        <f>IF(ISNUMBER(H2920),YEAR(H2920),"")</f>
        <v/>
      </c>
      <c r="Q2920" s="23">
        <f>IF(D2920="","",IF(COUNTIF(pl_chave,D2920)&gt;0,"No plano atual","Fora do plano: histórico preservado"))</f>
        <v/>
      </c>
      <c r="R2920" s="23">
        <f>IF(A2920&amp;B2920&amp;C2920="","",IF(A2920="","ERRO: falta ID do registro",IF(COUNTIF(ex_id,A2920)&gt;1,"ERRO: ID do registro duplicado",IF(NOT(ISNUMBER(H2920)),"ERRO: data realizada ausente ou inválida",IF(AND(ISNUMBER(pcmd_emissao),N(H2920)&gt;N(pcmd_emissao)),"Verificar: realizada após a emissão","OK")))))</f>
        <v/>
      </c>
      <c r="S2920" s="53" t="n"/>
    </row>
    <row r="2921">
      <c r="A2921" s="25" t="n"/>
      <c r="B2921" s="29" t="n"/>
      <c r="C2921" s="25" t="n"/>
      <c r="D2921" s="23">
        <f>IF(OR(B2921="",C2921=""),"",B2921&amp;"|"&amp;C2921)</f>
        <v/>
      </c>
      <c r="E2921" s="29" t="n"/>
      <c r="F2921" s="52" t="n"/>
      <c r="G2921" s="49" t="n"/>
      <c r="H2921" s="49" t="n"/>
      <c r="I2921" s="30">
        <f>IF(OR(D2921="",NOT(ISNUMBER(G2921))),"",D2921&amp;"|"&amp;YEAR(G2921)&amp;"-"&amp;RIGHT("0"&amp;MONTH(G2921),2)&amp;"-"&amp;RIGHT("0"&amp;DAY(G2921),2))</f>
        <v/>
      </c>
      <c r="J2921" s="52" t="n"/>
      <c r="K2921" s="25" t="n"/>
      <c r="L2921" s="29" t="n"/>
      <c r="M2921" s="25" t="n"/>
      <c r="N2921" s="25" t="n"/>
      <c r="O2921" s="23">
        <f>IF(A2921&amp;B2921&amp;C2921="","",IF(I2921="","Sem vínculo",IF(COUNTIF(oc_chave,I2921)&gt;0,"Vinculada","Previsão não encontrada")))</f>
        <v/>
      </c>
      <c r="P2921" s="39">
        <f>IF(ISNUMBER(H2921),YEAR(H2921),"")</f>
        <v/>
      </c>
      <c r="Q2921" s="23">
        <f>IF(D2921="","",IF(COUNTIF(pl_chave,D2921)&gt;0,"No plano atual","Fora do plano: histórico preservado"))</f>
        <v/>
      </c>
      <c r="R2921" s="23">
        <f>IF(A2921&amp;B2921&amp;C2921="","",IF(A2921="","ERRO: falta ID do registro",IF(COUNTIF(ex_id,A2921)&gt;1,"ERRO: ID do registro duplicado",IF(NOT(ISNUMBER(H2921)),"ERRO: data realizada ausente ou inválida",IF(AND(ISNUMBER(pcmd_emissao),N(H2921)&gt;N(pcmd_emissao)),"Verificar: realizada após a emissão","OK")))))</f>
        <v/>
      </c>
      <c r="S2921" s="53" t="n"/>
    </row>
    <row r="2922">
      <c r="A2922" s="25" t="n"/>
      <c r="B2922" s="29" t="n"/>
      <c r="C2922" s="25" t="n"/>
      <c r="D2922" s="23">
        <f>IF(OR(B2922="",C2922=""),"",B2922&amp;"|"&amp;C2922)</f>
        <v/>
      </c>
      <c r="E2922" s="29" t="n"/>
      <c r="F2922" s="52" t="n"/>
      <c r="G2922" s="49" t="n"/>
      <c r="H2922" s="49" t="n"/>
      <c r="I2922" s="30">
        <f>IF(OR(D2922="",NOT(ISNUMBER(G2922))),"",D2922&amp;"|"&amp;YEAR(G2922)&amp;"-"&amp;RIGHT("0"&amp;MONTH(G2922),2)&amp;"-"&amp;RIGHT("0"&amp;DAY(G2922),2))</f>
        <v/>
      </c>
      <c r="J2922" s="52" t="n"/>
      <c r="K2922" s="25" t="n"/>
      <c r="L2922" s="29" t="n"/>
      <c r="M2922" s="25" t="n"/>
      <c r="N2922" s="25" t="n"/>
      <c r="O2922" s="23">
        <f>IF(A2922&amp;B2922&amp;C2922="","",IF(I2922="","Sem vínculo",IF(COUNTIF(oc_chave,I2922)&gt;0,"Vinculada","Previsão não encontrada")))</f>
        <v/>
      </c>
      <c r="P2922" s="39">
        <f>IF(ISNUMBER(H2922),YEAR(H2922),"")</f>
        <v/>
      </c>
      <c r="Q2922" s="23">
        <f>IF(D2922="","",IF(COUNTIF(pl_chave,D2922)&gt;0,"No plano atual","Fora do plano: histórico preservado"))</f>
        <v/>
      </c>
      <c r="R2922" s="23">
        <f>IF(A2922&amp;B2922&amp;C2922="","",IF(A2922="","ERRO: falta ID do registro",IF(COUNTIF(ex_id,A2922)&gt;1,"ERRO: ID do registro duplicado",IF(NOT(ISNUMBER(H2922)),"ERRO: data realizada ausente ou inválida",IF(AND(ISNUMBER(pcmd_emissao),N(H2922)&gt;N(pcmd_emissao)),"Verificar: realizada após a emissão","OK")))))</f>
        <v/>
      </c>
      <c r="S2922" s="53" t="n"/>
    </row>
    <row r="2923">
      <c r="A2923" s="25" t="n"/>
      <c r="B2923" s="29" t="n"/>
      <c r="C2923" s="25" t="n"/>
      <c r="D2923" s="23">
        <f>IF(OR(B2923="",C2923=""),"",B2923&amp;"|"&amp;C2923)</f>
        <v/>
      </c>
      <c r="E2923" s="29" t="n"/>
      <c r="F2923" s="52" t="n"/>
      <c r="G2923" s="49" t="n"/>
      <c r="H2923" s="49" t="n"/>
      <c r="I2923" s="30">
        <f>IF(OR(D2923="",NOT(ISNUMBER(G2923))),"",D2923&amp;"|"&amp;YEAR(G2923)&amp;"-"&amp;RIGHT("0"&amp;MONTH(G2923),2)&amp;"-"&amp;RIGHT("0"&amp;DAY(G2923),2))</f>
        <v/>
      </c>
      <c r="J2923" s="52" t="n"/>
      <c r="K2923" s="25" t="n"/>
      <c r="L2923" s="29" t="n"/>
      <c r="M2923" s="25" t="n"/>
      <c r="N2923" s="25" t="n"/>
      <c r="O2923" s="23">
        <f>IF(A2923&amp;B2923&amp;C2923="","",IF(I2923="","Sem vínculo",IF(COUNTIF(oc_chave,I2923)&gt;0,"Vinculada","Previsão não encontrada")))</f>
        <v/>
      </c>
      <c r="P2923" s="39">
        <f>IF(ISNUMBER(H2923),YEAR(H2923),"")</f>
        <v/>
      </c>
      <c r="Q2923" s="23">
        <f>IF(D2923="","",IF(COUNTIF(pl_chave,D2923)&gt;0,"No plano atual","Fora do plano: histórico preservado"))</f>
        <v/>
      </c>
      <c r="R2923" s="23">
        <f>IF(A2923&amp;B2923&amp;C2923="","",IF(A2923="","ERRO: falta ID do registro",IF(COUNTIF(ex_id,A2923)&gt;1,"ERRO: ID do registro duplicado",IF(NOT(ISNUMBER(H2923)),"ERRO: data realizada ausente ou inválida",IF(AND(ISNUMBER(pcmd_emissao),N(H2923)&gt;N(pcmd_emissao)),"Verificar: realizada após a emissão","OK")))))</f>
        <v/>
      </c>
      <c r="S2923" s="53" t="n"/>
    </row>
    <row r="2924">
      <c r="A2924" s="25" t="n"/>
      <c r="B2924" s="29" t="n"/>
      <c r="C2924" s="25" t="n"/>
      <c r="D2924" s="23">
        <f>IF(OR(B2924="",C2924=""),"",B2924&amp;"|"&amp;C2924)</f>
        <v/>
      </c>
      <c r="E2924" s="29" t="n"/>
      <c r="F2924" s="52" t="n"/>
      <c r="G2924" s="49" t="n"/>
      <c r="H2924" s="49" t="n"/>
      <c r="I2924" s="30">
        <f>IF(OR(D2924="",NOT(ISNUMBER(G2924))),"",D2924&amp;"|"&amp;YEAR(G2924)&amp;"-"&amp;RIGHT("0"&amp;MONTH(G2924),2)&amp;"-"&amp;RIGHT("0"&amp;DAY(G2924),2))</f>
        <v/>
      </c>
      <c r="J2924" s="52" t="n"/>
      <c r="K2924" s="25" t="n"/>
      <c r="L2924" s="29" t="n"/>
      <c r="M2924" s="25" t="n"/>
      <c r="N2924" s="25" t="n"/>
      <c r="O2924" s="23">
        <f>IF(A2924&amp;B2924&amp;C2924="","",IF(I2924="","Sem vínculo",IF(COUNTIF(oc_chave,I2924)&gt;0,"Vinculada","Previsão não encontrada")))</f>
        <v/>
      </c>
      <c r="P2924" s="39">
        <f>IF(ISNUMBER(H2924),YEAR(H2924),"")</f>
        <v/>
      </c>
      <c r="Q2924" s="23">
        <f>IF(D2924="","",IF(COUNTIF(pl_chave,D2924)&gt;0,"No plano atual","Fora do plano: histórico preservado"))</f>
        <v/>
      </c>
      <c r="R2924" s="23">
        <f>IF(A2924&amp;B2924&amp;C2924="","",IF(A2924="","ERRO: falta ID do registro",IF(COUNTIF(ex_id,A2924)&gt;1,"ERRO: ID do registro duplicado",IF(NOT(ISNUMBER(H2924)),"ERRO: data realizada ausente ou inválida",IF(AND(ISNUMBER(pcmd_emissao),N(H2924)&gt;N(pcmd_emissao)),"Verificar: realizada após a emissão","OK")))))</f>
        <v/>
      </c>
      <c r="S2924" s="53" t="n"/>
    </row>
    <row r="2925">
      <c r="A2925" s="25" t="n"/>
      <c r="B2925" s="29" t="n"/>
      <c r="C2925" s="25" t="n"/>
      <c r="D2925" s="23">
        <f>IF(OR(B2925="",C2925=""),"",B2925&amp;"|"&amp;C2925)</f>
        <v/>
      </c>
      <c r="E2925" s="29" t="n"/>
      <c r="F2925" s="52" t="n"/>
      <c r="G2925" s="49" t="n"/>
      <c r="H2925" s="49" t="n"/>
      <c r="I2925" s="30">
        <f>IF(OR(D2925="",NOT(ISNUMBER(G2925))),"",D2925&amp;"|"&amp;YEAR(G2925)&amp;"-"&amp;RIGHT("0"&amp;MONTH(G2925),2)&amp;"-"&amp;RIGHT("0"&amp;DAY(G2925),2))</f>
        <v/>
      </c>
      <c r="J2925" s="52" t="n"/>
      <c r="K2925" s="25" t="n"/>
      <c r="L2925" s="29" t="n"/>
      <c r="M2925" s="25" t="n"/>
      <c r="N2925" s="25" t="n"/>
      <c r="O2925" s="23">
        <f>IF(A2925&amp;B2925&amp;C2925="","",IF(I2925="","Sem vínculo",IF(COUNTIF(oc_chave,I2925)&gt;0,"Vinculada","Previsão não encontrada")))</f>
        <v/>
      </c>
      <c r="P2925" s="39">
        <f>IF(ISNUMBER(H2925),YEAR(H2925),"")</f>
        <v/>
      </c>
      <c r="Q2925" s="23">
        <f>IF(D2925="","",IF(COUNTIF(pl_chave,D2925)&gt;0,"No plano atual","Fora do plano: histórico preservado"))</f>
        <v/>
      </c>
      <c r="R2925" s="23">
        <f>IF(A2925&amp;B2925&amp;C2925="","",IF(A2925="","ERRO: falta ID do registro",IF(COUNTIF(ex_id,A2925)&gt;1,"ERRO: ID do registro duplicado",IF(NOT(ISNUMBER(H2925)),"ERRO: data realizada ausente ou inválida",IF(AND(ISNUMBER(pcmd_emissao),N(H2925)&gt;N(pcmd_emissao)),"Verificar: realizada após a emissão","OK")))))</f>
        <v/>
      </c>
      <c r="S2925" s="53" t="n"/>
    </row>
    <row r="2926">
      <c r="A2926" s="25" t="n"/>
      <c r="B2926" s="29" t="n"/>
      <c r="C2926" s="25" t="n"/>
      <c r="D2926" s="23">
        <f>IF(OR(B2926="",C2926=""),"",B2926&amp;"|"&amp;C2926)</f>
        <v/>
      </c>
      <c r="E2926" s="29" t="n"/>
      <c r="F2926" s="52" t="n"/>
      <c r="G2926" s="49" t="n"/>
      <c r="H2926" s="49" t="n"/>
      <c r="I2926" s="30">
        <f>IF(OR(D2926="",NOT(ISNUMBER(G2926))),"",D2926&amp;"|"&amp;YEAR(G2926)&amp;"-"&amp;RIGHT("0"&amp;MONTH(G2926),2)&amp;"-"&amp;RIGHT("0"&amp;DAY(G2926),2))</f>
        <v/>
      </c>
      <c r="J2926" s="52" t="n"/>
      <c r="K2926" s="25" t="n"/>
      <c r="L2926" s="29" t="n"/>
      <c r="M2926" s="25" t="n"/>
      <c r="N2926" s="25" t="n"/>
      <c r="O2926" s="23">
        <f>IF(A2926&amp;B2926&amp;C2926="","",IF(I2926="","Sem vínculo",IF(COUNTIF(oc_chave,I2926)&gt;0,"Vinculada","Previsão não encontrada")))</f>
        <v/>
      </c>
      <c r="P2926" s="39">
        <f>IF(ISNUMBER(H2926),YEAR(H2926),"")</f>
        <v/>
      </c>
      <c r="Q2926" s="23">
        <f>IF(D2926="","",IF(COUNTIF(pl_chave,D2926)&gt;0,"No plano atual","Fora do plano: histórico preservado"))</f>
        <v/>
      </c>
      <c r="R2926" s="23">
        <f>IF(A2926&amp;B2926&amp;C2926="","",IF(A2926="","ERRO: falta ID do registro",IF(COUNTIF(ex_id,A2926)&gt;1,"ERRO: ID do registro duplicado",IF(NOT(ISNUMBER(H2926)),"ERRO: data realizada ausente ou inválida",IF(AND(ISNUMBER(pcmd_emissao),N(H2926)&gt;N(pcmd_emissao)),"Verificar: realizada após a emissão","OK")))))</f>
        <v/>
      </c>
      <c r="S2926" s="53" t="n"/>
    </row>
    <row r="2927">
      <c r="A2927" s="25" t="n"/>
      <c r="B2927" s="29" t="n"/>
      <c r="C2927" s="25" t="n"/>
      <c r="D2927" s="23">
        <f>IF(OR(B2927="",C2927=""),"",B2927&amp;"|"&amp;C2927)</f>
        <v/>
      </c>
      <c r="E2927" s="29" t="n"/>
      <c r="F2927" s="52" t="n"/>
      <c r="G2927" s="49" t="n"/>
      <c r="H2927" s="49" t="n"/>
      <c r="I2927" s="30">
        <f>IF(OR(D2927="",NOT(ISNUMBER(G2927))),"",D2927&amp;"|"&amp;YEAR(G2927)&amp;"-"&amp;RIGHT("0"&amp;MONTH(G2927),2)&amp;"-"&amp;RIGHT("0"&amp;DAY(G2927),2))</f>
        <v/>
      </c>
      <c r="J2927" s="52" t="n"/>
      <c r="K2927" s="25" t="n"/>
      <c r="L2927" s="29" t="n"/>
      <c r="M2927" s="25" t="n"/>
      <c r="N2927" s="25" t="n"/>
      <c r="O2927" s="23">
        <f>IF(A2927&amp;B2927&amp;C2927="","",IF(I2927="","Sem vínculo",IF(COUNTIF(oc_chave,I2927)&gt;0,"Vinculada","Previsão não encontrada")))</f>
        <v/>
      </c>
      <c r="P2927" s="39">
        <f>IF(ISNUMBER(H2927),YEAR(H2927),"")</f>
        <v/>
      </c>
      <c r="Q2927" s="23">
        <f>IF(D2927="","",IF(COUNTIF(pl_chave,D2927)&gt;0,"No plano atual","Fora do plano: histórico preservado"))</f>
        <v/>
      </c>
      <c r="R2927" s="23">
        <f>IF(A2927&amp;B2927&amp;C2927="","",IF(A2927="","ERRO: falta ID do registro",IF(COUNTIF(ex_id,A2927)&gt;1,"ERRO: ID do registro duplicado",IF(NOT(ISNUMBER(H2927)),"ERRO: data realizada ausente ou inválida",IF(AND(ISNUMBER(pcmd_emissao),N(H2927)&gt;N(pcmd_emissao)),"Verificar: realizada após a emissão","OK")))))</f>
        <v/>
      </c>
      <c r="S2927" s="53" t="n"/>
    </row>
    <row r="2928">
      <c r="A2928" s="25" t="n"/>
      <c r="B2928" s="29" t="n"/>
      <c r="C2928" s="25" t="n"/>
      <c r="D2928" s="23">
        <f>IF(OR(B2928="",C2928=""),"",B2928&amp;"|"&amp;C2928)</f>
        <v/>
      </c>
      <c r="E2928" s="29" t="n"/>
      <c r="F2928" s="52" t="n"/>
      <c r="G2928" s="49" t="n"/>
      <c r="H2928" s="49" t="n"/>
      <c r="I2928" s="30">
        <f>IF(OR(D2928="",NOT(ISNUMBER(G2928))),"",D2928&amp;"|"&amp;YEAR(G2928)&amp;"-"&amp;RIGHT("0"&amp;MONTH(G2928),2)&amp;"-"&amp;RIGHT("0"&amp;DAY(G2928),2))</f>
        <v/>
      </c>
      <c r="J2928" s="52" t="n"/>
      <c r="K2928" s="25" t="n"/>
      <c r="L2928" s="29" t="n"/>
      <c r="M2928" s="25" t="n"/>
      <c r="N2928" s="25" t="n"/>
      <c r="O2928" s="23">
        <f>IF(A2928&amp;B2928&amp;C2928="","",IF(I2928="","Sem vínculo",IF(COUNTIF(oc_chave,I2928)&gt;0,"Vinculada","Previsão não encontrada")))</f>
        <v/>
      </c>
      <c r="P2928" s="39">
        <f>IF(ISNUMBER(H2928),YEAR(H2928),"")</f>
        <v/>
      </c>
      <c r="Q2928" s="23">
        <f>IF(D2928="","",IF(COUNTIF(pl_chave,D2928)&gt;0,"No plano atual","Fora do plano: histórico preservado"))</f>
        <v/>
      </c>
      <c r="R2928" s="23">
        <f>IF(A2928&amp;B2928&amp;C2928="","",IF(A2928="","ERRO: falta ID do registro",IF(COUNTIF(ex_id,A2928)&gt;1,"ERRO: ID do registro duplicado",IF(NOT(ISNUMBER(H2928)),"ERRO: data realizada ausente ou inválida",IF(AND(ISNUMBER(pcmd_emissao),N(H2928)&gt;N(pcmd_emissao)),"Verificar: realizada após a emissão","OK")))))</f>
        <v/>
      </c>
      <c r="S2928" s="53" t="n"/>
    </row>
    <row r="2929">
      <c r="A2929" s="25" t="n"/>
      <c r="B2929" s="29" t="n"/>
      <c r="C2929" s="25" t="n"/>
      <c r="D2929" s="23">
        <f>IF(OR(B2929="",C2929=""),"",B2929&amp;"|"&amp;C2929)</f>
        <v/>
      </c>
      <c r="E2929" s="29" t="n"/>
      <c r="F2929" s="52" t="n"/>
      <c r="G2929" s="49" t="n"/>
      <c r="H2929" s="49" t="n"/>
      <c r="I2929" s="30">
        <f>IF(OR(D2929="",NOT(ISNUMBER(G2929))),"",D2929&amp;"|"&amp;YEAR(G2929)&amp;"-"&amp;RIGHT("0"&amp;MONTH(G2929),2)&amp;"-"&amp;RIGHT("0"&amp;DAY(G2929),2))</f>
        <v/>
      </c>
      <c r="J2929" s="52" t="n"/>
      <c r="K2929" s="25" t="n"/>
      <c r="L2929" s="29" t="n"/>
      <c r="M2929" s="25" t="n"/>
      <c r="N2929" s="25" t="n"/>
      <c r="O2929" s="23">
        <f>IF(A2929&amp;B2929&amp;C2929="","",IF(I2929="","Sem vínculo",IF(COUNTIF(oc_chave,I2929)&gt;0,"Vinculada","Previsão não encontrada")))</f>
        <v/>
      </c>
      <c r="P2929" s="39">
        <f>IF(ISNUMBER(H2929),YEAR(H2929),"")</f>
        <v/>
      </c>
      <c r="Q2929" s="23">
        <f>IF(D2929="","",IF(COUNTIF(pl_chave,D2929)&gt;0,"No plano atual","Fora do plano: histórico preservado"))</f>
        <v/>
      </c>
      <c r="R2929" s="23">
        <f>IF(A2929&amp;B2929&amp;C2929="","",IF(A2929="","ERRO: falta ID do registro",IF(COUNTIF(ex_id,A2929)&gt;1,"ERRO: ID do registro duplicado",IF(NOT(ISNUMBER(H2929)),"ERRO: data realizada ausente ou inválida",IF(AND(ISNUMBER(pcmd_emissao),N(H2929)&gt;N(pcmd_emissao)),"Verificar: realizada após a emissão","OK")))))</f>
        <v/>
      </c>
      <c r="S2929" s="53" t="n"/>
    </row>
    <row r="2930">
      <c r="A2930" s="25" t="n"/>
      <c r="B2930" s="29" t="n"/>
      <c r="C2930" s="25" t="n"/>
      <c r="D2930" s="23">
        <f>IF(OR(B2930="",C2930=""),"",B2930&amp;"|"&amp;C2930)</f>
        <v/>
      </c>
      <c r="E2930" s="29" t="n"/>
      <c r="F2930" s="52" t="n"/>
      <c r="G2930" s="49" t="n"/>
      <c r="H2930" s="49" t="n"/>
      <c r="I2930" s="30">
        <f>IF(OR(D2930="",NOT(ISNUMBER(G2930))),"",D2930&amp;"|"&amp;YEAR(G2930)&amp;"-"&amp;RIGHT("0"&amp;MONTH(G2930),2)&amp;"-"&amp;RIGHT("0"&amp;DAY(G2930),2))</f>
        <v/>
      </c>
      <c r="J2930" s="52" t="n"/>
      <c r="K2930" s="25" t="n"/>
      <c r="L2930" s="29" t="n"/>
      <c r="M2930" s="25" t="n"/>
      <c r="N2930" s="25" t="n"/>
      <c r="O2930" s="23">
        <f>IF(A2930&amp;B2930&amp;C2930="","",IF(I2930="","Sem vínculo",IF(COUNTIF(oc_chave,I2930)&gt;0,"Vinculada","Previsão não encontrada")))</f>
        <v/>
      </c>
      <c r="P2930" s="39">
        <f>IF(ISNUMBER(H2930),YEAR(H2930),"")</f>
        <v/>
      </c>
      <c r="Q2930" s="23">
        <f>IF(D2930="","",IF(COUNTIF(pl_chave,D2930)&gt;0,"No plano atual","Fora do plano: histórico preservado"))</f>
        <v/>
      </c>
      <c r="R2930" s="23">
        <f>IF(A2930&amp;B2930&amp;C2930="","",IF(A2930="","ERRO: falta ID do registro",IF(COUNTIF(ex_id,A2930)&gt;1,"ERRO: ID do registro duplicado",IF(NOT(ISNUMBER(H2930)),"ERRO: data realizada ausente ou inválida",IF(AND(ISNUMBER(pcmd_emissao),N(H2930)&gt;N(pcmd_emissao)),"Verificar: realizada após a emissão","OK")))))</f>
        <v/>
      </c>
      <c r="S2930" s="53" t="n"/>
    </row>
    <row r="2931">
      <c r="A2931" s="25" t="n"/>
      <c r="B2931" s="29" t="n"/>
      <c r="C2931" s="25" t="n"/>
      <c r="D2931" s="23">
        <f>IF(OR(B2931="",C2931=""),"",B2931&amp;"|"&amp;C2931)</f>
        <v/>
      </c>
      <c r="E2931" s="29" t="n"/>
      <c r="F2931" s="52" t="n"/>
      <c r="G2931" s="49" t="n"/>
      <c r="H2931" s="49" t="n"/>
      <c r="I2931" s="30">
        <f>IF(OR(D2931="",NOT(ISNUMBER(G2931))),"",D2931&amp;"|"&amp;YEAR(G2931)&amp;"-"&amp;RIGHT("0"&amp;MONTH(G2931),2)&amp;"-"&amp;RIGHT("0"&amp;DAY(G2931),2))</f>
        <v/>
      </c>
      <c r="J2931" s="52" t="n"/>
      <c r="K2931" s="25" t="n"/>
      <c r="L2931" s="29" t="n"/>
      <c r="M2931" s="25" t="n"/>
      <c r="N2931" s="25" t="n"/>
      <c r="O2931" s="23">
        <f>IF(A2931&amp;B2931&amp;C2931="","",IF(I2931="","Sem vínculo",IF(COUNTIF(oc_chave,I2931)&gt;0,"Vinculada","Previsão não encontrada")))</f>
        <v/>
      </c>
      <c r="P2931" s="39">
        <f>IF(ISNUMBER(H2931),YEAR(H2931),"")</f>
        <v/>
      </c>
      <c r="Q2931" s="23">
        <f>IF(D2931="","",IF(COUNTIF(pl_chave,D2931)&gt;0,"No plano atual","Fora do plano: histórico preservado"))</f>
        <v/>
      </c>
      <c r="R2931" s="23">
        <f>IF(A2931&amp;B2931&amp;C2931="","",IF(A2931="","ERRO: falta ID do registro",IF(COUNTIF(ex_id,A2931)&gt;1,"ERRO: ID do registro duplicado",IF(NOT(ISNUMBER(H2931)),"ERRO: data realizada ausente ou inválida",IF(AND(ISNUMBER(pcmd_emissao),N(H2931)&gt;N(pcmd_emissao)),"Verificar: realizada após a emissão","OK")))))</f>
        <v/>
      </c>
      <c r="S2931" s="53" t="n"/>
    </row>
    <row r="2932">
      <c r="A2932" s="25" t="n"/>
      <c r="B2932" s="29" t="n"/>
      <c r="C2932" s="25" t="n"/>
      <c r="D2932" s="23">
        <f>IF(OR(B2932="",C2932=""),"",B2932&amp;"|"&amp;C2932)</f>
        <v/>
      </c>
      <c r="E2932" s="29" t="n"/>
      <c r="F2932" s="52" t="n"/>
      <c r="G2932" s="49" t="n"/>
      <c r="H2932" s="49" t="n"/>
      <c r="I2932" s="30">
        <f>IF(OR(D2932="",NOT(ISNUMBER(G2932))),"",D2932&amp;"|"&amp;YEAR(G2932)&amp;"-"&amp;RIGHT("0"&amp;MONTH(G2932),2)&amp;"-"&amp;RIGHT("0"&amp;DAY(G2932),2))</f>
        <v/>
      </c>
      <c r="J2932" s="52" t="n"/>
      <c r="K2932" s="25" t="n"/>
      <c r="L2932" s="29" t="n"/>
      <c r="M2932" s="25" t="n"/>
      <c r="N2932" s="25" t="n"/>
      <c r="O2932" s="23">
        <f>IF(A2932&amp;B2932&amp;C2932="","",IF(I2932="","Sem vínculo",IF(COUNTIF(oc_chave,I2932)&gt;0,"Vinculada","Previsão não encontrada")))</f>
        <v/>
      </c>
      <c r="P2932" s="39">
        <f>IF(ISNUMBER(H2932),YEAR(H2932),"")</f>
        <v/>
      </c>
      <c r="Q2932" s="23">
        <f>IF(D2932="","",IF(COUNTIF(pl_chave,D2932)&gt;0,"No plano atual","Fora do plano: histórico preservado"))</f>
        <v/>
      </c>
      <c r="R2932" s="23">
        <f>IF(A2932&amp;B2932&amp;C2932="","",IF(A2932="","ERRO: falta ID do registro",IF(COUNTIF(ex_id,A2932)&gt;1,"ERRO: ID do registro duplicado",IF(NOT(ISNUMBER(H2932)),"ERRO: data realizada ausente ou inválida",IF(AND(ISNUMBER(pcmd_emissao),N(H2932)&gt;N(pcmd_emissao)),"Verificar: realizada após a emissão","OK")))))</f>
        <v/>
      </c>
      <c r="S2932" s="53" t="n"/>
    </row>
    <row r="2933">
      <c r="A2933" s="25" t="n"/>
      <c r="B2933" s="29" t="n"/>
      <c r="C2933" s="25" t="n"/>
      <c r="D2933" s="23">
        <f>IF(OR(B2933="",C2933=""),"",B2933&amp;"|"&amp;C2933)</f>
        <v/>
      </c>
      <c r="E2933" s="29" t="n"/>
      <c r="F2933" s="52" t="n"/>
      <c r="G2933" s="49" t="n"/>
      <c r="H2933" s="49" t="n"/>
      <c r="I2933" s="30">
        <f>IF(OR(D2933="",NOT(ISNUMBER(G2933))),"",D2933&amp;"|"&amp;YEAR(G2933)&amp;"-"&amp;RIGHT("0"&amp;MONTH(G2933),2)&amp;"-"&amp;RIGHT("0"&amp;DAY(G2933),2))</f>
        <v/>
      </c>
      <c r="J2933" s="52" t="n"/>
      <c r="K2933" s="25" t="n"/>
      <c r="L2933" s="29" t="n"/>
      <c r="M2933" s="25" t="n"/>
      <c r="N2933" s="25" t="n"/>
      <c r="O2933" s="23">
        <f>IF(A2933&amp;B2933&amp;C2933="","",IF(I2933="","Sem vínculo",IF(COUNTIF(oc_chave,I2933)&gt;0,"Vinculada","Previsão não encontrada")))</f>
        <v/>
      </c>
      <c r="P2933" s="39">
        <f>IF(ISNUMBER(H2933),YEAR(H2933),"")</f>
        <v/>
      </c>
      <c r="Q2933" s="23">
        <f>IF(D2933="","",IF(COUNTIF(pl_chave,D2933)&gt;0,"No plano atual","Fora do plano: histórico preservado"))</f>
        <v/>
      </c>
      <c r="R2933" s="23">
        <f>IF(A2933&amp;B2933&amp;C2933="","",IF(A2933="","ERRO: falta ID do registro",IF(COUNTIF(ex_id,A2933)&gt;1,"ERRO: ID do registro duplicado",IF(NOT(ISNUMBER(H2933)),"ERRO: data realizada ausente ou inválida",IF(AND(ISNUMBER(pcmd_emissao),N(H2933)&gt;N(pcmd_emissao)),"Verificar: realizada após a emissão","OK")))))</f>
        <v/>
      </c>
      <c r="S2933" s="53" t="n"/>
    </row>
    <row r="2934">
      <c r="A2934" s="25" t="n"/>
      <c r="B2934" s="29" t="n"/>
      <c r="C2934" s="25" t="n"/>
      <c r="D2934" s="23">
        <f>IF(OR(B2934="",C2934=""),"",B2934&amp;"|"&amp;C2934)</f>
        <v/>
      </c>
      <c r="E2934" s="29" t="n"/>
      <c r="F2934" s="52" t="n"/>
      <c r="G2934" s="49" t="n"/>
      <c r="H2934" s="49" t="n"/>
      <c r="I2934" s="30">
        <f>IF(OR(D2934="",NOT(ISNUMBER(G2934))),"",D2934&amp;"|"&amp;YEAR(G2934)&amp;"-"&amp;RIGHT("0"&amp;MONTH(G2934),2)&amp;"-"&amp;RIGHT("0"&amp;DAY(G2934),2))</f>
        <v/>
      </c>
      <c r="J2934" s="52" t="n"/>
      <c r="K2934" s="25" t="n"/>
      <c r="L2934" s="29" t="n"/>
      <c r="M2934" s="25" t="n"/>
      <c r="N2934" s="25" t="n"/>
      <c r="O2934" s="23">
        <f>IF(A2934&amp;B2934&amp;C2934="","",IF(I2934="","Sem vínculo",IF(COUNTIF(oc_chave,I2934)&gt;0,"Vinculada","Previsão não encontrada")))</f>
        <v/>
      </c>
      <c r="P2934" s="39">
        <f>IF(ISNUMBER(H2934),YEAR(H2934),"")</f>
        <v/>
      </c>
      <c r="Q2934" s="23">
        <f>IF(D2934="","",IF(COUNTIF(pl_chave,D2934)&gt;0,"No plano atual","Fora do plano: histórico preservado"))</f>
        <v/>
      </c>
      <c r="R2934" s="23">
        <f>IF(A2934&amp;B2934&amp;C2934="","",IF(A2934="","ERRO: falta ID do registro",IF(COUNTIF(ex_id,A2934)&gt;1,"ERRO: ID do registro duplicado",IF(NOT(ISNUMBER(H2934)),"ERRO: data realizada ausente ou inválida",IF(AND(ISNUMBER(pcmd_emissao),N(H2934)&gt;N(pcmd_emissao)),"Verificar: realizada após a emissão","OK")))))</f>
        <v/>
      </c>
      <c r="S2934" s="53" t="n"/>
    </row>
    <row r="2935">
      <c r="A2935" s="25" t="n"/>
      <c r="B2935" s="29" t="n"/>
      <c r="C2935" s="25" t="n"/>
      <c r="D2935" s="23">
        <f>IF(OR(B2935="",C2935=""),"",B2935&amp;"|"&amp;C2935)</f>
        <v/>
      </c>
      <c r="E2935" s="29" t="n"/>
      <c r="F2935" s="52" t="n"/>
      <c r="G2935" s="49" t="n"/>
      <c r="H2935" s="49" t="n"/>
      <c r="I2935" s="30">
        <f>IF(OR(D2935="",NOT(ISNUMBER(G2935))),"",D2935&amp;"|"&amp;YEAR(G2935)&amp;"-"&amp;RIGHT("0"&amp;MONTH(G2935),2)&amp;"-"&amp;RIGHT("0"&amp;DAY(G2935),2))</f>
        <v/>
      </c>
      <c r="J2935" s="52" t="n"/>
      <c r="K2935" s="25" t="n"/>
      <c r="L2935" s="29" t="n"/>
      <c r="M2935" s="25" t="n"/>
      <c r="N2935" s="25" t="n"/>
      <c r="O2935" s="23">
        <f>IF(A2935&amp;B2935&amp;C2935="","",IF(I2935="","Sem vínculo",IF(COUNTIF(oc_chave,I2935)&gt;0,"Vinculada","Previsão não encontrada")))</f>
        <v/>
      </c>
      <c r="P2935" s="39">
        <f>IF(ISNUMBER(H2935),YEAR(H2935),"")</f>
        <v/>
      </c>
      <c r="Q2935" s="23">
        <f>IF(D2935="","",IF(COUNTIF(pl_chave,D2935)&gt;0,"No plano atual","Fora do plano: histórico preservado"))</f>
        <v/>
      </c>
      <c r="R2935" s="23">
        <f>IF(A2935&amp;B2935&amp;C2935="","",IF(A2935="","ERRO: falta ID do registro",IF(COUNTIF(ex_id,A2935)&gt;1,"ERRO: ID do registro duplicado",IF(NOT(ISNUMBER(H2935)),"ERRO: data realizada ausente ou inválida",IF(AND(ISNUMBER(pcmd_emissao),N(H2935)&gt;N(pcmd_emissao)),"Verificar: realizada após a emissão","OK")))))</f>
        <v/>
      </c>
      <c r="S2935" s="53" t="n"/>
    </row>
    <row r="2936">
      <c r="A2936" s="25" t="n"/>
      <c r="B2936" s="29" t="n"/>
      <c r="C2936" s="25" t="n"/>
      <c r="D2936" s="23">
        <f>IF(OR(B2936="",C2936=""),"",B2936&amp;"|"&amp;C2936)</f>
        <v/>
      </c>
      <c r="E2936" s="29" t="n"/>
      <c r="F2936" s="52" t="n"/>
      <c r="G2936" s="49" t="n"/>
      <c r="H2936" s="49" t="n"/>
      <c r="I2936" s="30">
        <f>IF(OR(D2936="",NOT(ISNUMBER(G2936))),"",D2936&amp;"|"&amp;YEAR(G2936)&amp;"-"&amp;RIGHT("0"&amp;MONTH(G2936),2)&amp;"-"&amp;RIGHT("0"&amp;DAY(G2936),2))</f>
        <v/>
      </c>
      <c r="J2936" s="52" t="n"/>
      <c r="K2936" s="25" t="n"/>
      <c r="L2936" s="29" t="n"/>
      <c r="M2936" s="25" t="n"/>
      <c r="N2936" s="25" t="n"/>
      <c r="O2936" s="23">
        <f>IF(A2936&amp;B2936&amp;C2936="","",IF(I2936="","Sem vínculo",IF(COUNTIF(oc_chave,I2936)&gt;0,"Vinculada","Previsão não encontrada")))</f>
        <v/>
      </c>
      <c r="P2936" s="39">
        <f>IF(ISNUMBER(H2936),YEAR(H2936),"")</f>
        <v/>
      </c>
      <c r="Q2936" s="23">
        <f>IF(D2936="","",IF(COUNTIF(pl_chave,D2936)&gt;0,"No plano atual","Fora do plano: histórico preservado"))</f>
        <v/>
      </c>
      <c r="R2936" s="23">
        <f>IF(A2936&amp;B2936&amp;C2936="","",IF(A2936="","ERRO: falta ID do registro",IF(COUNTIF(ex_id,A2936)&gt;1,"ERRO: ID do registro duplicado",IF(NOT(ISNUMBER(H2936)),"ERRO: data realizada ausente ou inválida",IF(AND(ISNUMBER(pcmd_emissao),N(H2936)&gt;N(pcmd_emissao)),"Verificar: realizada após a emissão","OK")))))</f>
        <v/>
      </c>
      <c r="S2936" s="53" t="n"/>
    </row>
    <row r="2937">
      <c r="A2937" s="25" t="n"/>
      <c r="B2937" s="29" t="n"/>
      <c r="C2937" s="25" t="n"/>
      <c r="D2937" s="23">
        <f>IF(OR(B2937="",C2937=""),"",B2937&amp;"|"&amp;C2937)</f>
        <v/>
      </c>
      <c r="E2937" s="29" t="n"/>
      <c r="F2937" s="52" t="n"/>
      <c r="G2937" s="49" t="n"/>
      <c r="H2937" s="49" t="n"/>
      <c r="I2937" s="30">
        <f>IF(OR(D2937="",NOT(ISNUMBER(G2937))),"",D2937&amp;"|"&amp;YEAR(G2937)&amp;"-"&amp;RIGHT("0"&amp;MONTH(G2937),2)&amp;"-"&amp;RIGHT("0"&amp;DAY(G2937),2))</f>
        <v/>
      </c>
      <c r="J2937" s="52" t="n"/>
      <c r="K2937" s="25" t="n"/>
      <c r="L2937" s="29" t="n"/>
      <c r="M2937" s="25" t="n"/>
      <c r="N2937" s="25" t="n"/>
      <c r="O2937" s="23">
        <f>IF(A2937&amp;B2937&amp;C2937="","",IF(I2937="","Sem vínculo",IF(COUNTIF(oc_chave,I2937)&gt;0,"Vinculada","Previsão não encontrada")))</f>
        <v/>
      </c>
      <c r="P2937" s="39">
        <f>IF(ISNUMBER(H2937),YEAR(H2937),"")</f>
        <v/>
      </c>
      <c r="Q2937" s="23">
        <f>IF(D2937="","",IF(COUNTIF(pl_chave,D2937)&gt;0,"No plano atual","Fora do plano: histórico preservado"))</f>
        <v/>
      </c>
      <c r="R2937" s="23">
        <f>IF(A2937&amp;B2937&amp;C2937="","",IF(A2937="","ERRO: falta ID do registro",IF(COUNTIF(ex_id,A2937)&gt;1,"ERRO: ID do registro duplicado",IF(NOT(ISNUMBER(H2937)),"ERRO: data realizada ausente ou inválida",IF(AND(ISNUMBER(pcmd_emissao),N(H2937)&gt;N(pcmd_emissao)),"Verificar: realizada após a emissão","OK")))))</f>
        <v/>
      </c>
      <c r="S2937" s="53" t="n"/>
    </row>
    <row r="2938">
      <c r="A2938" s="25" t="n"/>
      <c r="B2938" s="29" t="n"/>
      <c r="C2938" s="25" t="n"/>
      <c r="D2938" s="23">
        <f>IF(OR(B2938="",C2938=""),"",B2938&amp;"|"&amp;C2938)</f>
        <v/>
      </c>
      <c r="E2938" s="29" t="n"/>
      <c r="F2938" s="52" t="n"/>
      <c r="G2938" s="49" t="n"/>
      <c r="H2938" s="49" t="n"/>
      <c r="I2938" s="30">
        <f>IF(OR(D2938="",NOT(ISNUMBER(G2938))),"",D2938&amp;"|"&amp;YEAR(G2938)&amp;"-"&amp;RIGHT("0"&amp;MONTH(G2938),2)&amp;"-"&amp;RIGHT("0"&amp;DAY(G2938),2))</f>
        <v/>
      </c>
      <c r="J2938" s="52" t="n"/>
      <c r="K2938" s="25" t="n"/>
      <c r="L2938" s="29" t="n"/>
      <c r="M2938" s="25" t="n"/>
      <c r="N2938" s="25" t="n"/>
      <c r="O2938" s="23">
        <f>IF(A2938&amp;B2938&amp;C2938="","",IF(I2938="","Sem vínculo",IF(COUNTIF(oc_chave,I2938)&gt;0,"Vinculada","Previsão não encontrada")))</f>
        <v/>
      </c>
      <c r="P2938" s="39">
        <f>IF(ISNUMBER(H2938),YEAR(H2938),"")</f>
        <v/>
      </c>
      <c r="Q2938" s="23">
        <f>IF(D2938="","",IF(COUNTIF(pl_chave,D2938)&gt;0,"No plano atual","Fora do plano: histórico preservado"))</f>
        <v/>
      </c>
      <c r="R2938" s="23">
        <f>IF(A2938&amp;B2938&amp;C2938="","",IF(A2938="","ERRO: falta ID do registro",IF(COUNTIF(ex_id,A2938)&gt;1,"ERRO: ID do registro duplicado",IF(NOT(ISNUMBER(H2938)),"ERRO: data realizada ausente ou inválida",IF(AND(ISNUMBER(pcmd_emissao),N(H2938)&gt;N(pcmd_emissao)),"Verificar: realizada após a emissão","OK")))))</f>
        <v/>
      </c>
      <c r="S2938" s="53" t="n"/>
    </row>
    <row r="2939">
      <c r="A2939" s="25" t="n"/>
      <c r="B2939" s="29" t="n"/>
      <c r="C2939" s="25" t="n"/>
      <c r="D2939" s="23">
        <f>IF(OR(B2939="",C2939=""),"",B2939&amp;"|"&amp;C2939)</f>
        <v/>
      </c>
      <c r="E2939" s="29" t="n"/>
      <c r="F2939" s="52" t="n"/>
      <c r="G2939" s="49" t="n"/>
      <c r="H2939" s="49" t="n"/>
      <c r="I2939" s="30">
        <f>IF(OR(D2939="",NOT(ISNUMBER(G2939))),"",D2939&amp;"|"&amp;YEAR(G2939)&amp;"-"&amp;RIGHT("0"&amp;MONTH(G2939),2)&amp;"-"&amp;RIGHT("0"&amp;DAY(G2939),2))</f>
        <v/>
      </c>
      <c r="J2939" s="52" t="n"/>
      <c r="K2939" s="25" t="n"/>
      <c r="L2939" s="29" t="n"/>
      <c r="M2939" s="25" t="n"/>
      <c r="N2939" s="25" t="n"/>
      <c r="O2939" s="23">
        <f>IF(A2939&amp;B2939&amp;C2939="","",IF(I2939="","Sem vínculo",IF(COUNTIF(oc_chave,I2939)&gt;0,"Vinculada","Previsão não encontrada")))</f>
        <v/>
      </c>
      <c r="P2939" s="39">
        <f>IF(ISNUMBER(H2939),YEAR(H2939),"")</f>
        <v/>
      </c>
      <c r="Q2939" s="23">
        <f>IF(D2939="","",IF(COUNTIF(pl_chave,D2939)&gt;0,"No plano atual","Fora do plano: histórico preservado"))</f>
        <v/>
      </c>
      <c r="R2939" s="23">
        <f>IF(A2939&amp;B2939&amp;C2939="","",IF(A2939="","ERRO: falta ID do registro",IF(COUNTIF(ex_id,A2939)&gt;1,"ERRO: ID do registro duplicado",IF(NOT(ISNUMBER(H2939)),"ERRO: data realizada ausente ou inválida",IF(AND(ISNUMBER(pcmd_emissao),N(H2939)&gt;N(pcmd_emissao)),"Verificar: realizada após a emissão","OK")))))</f>
        <v/>
      </c>
      <c r="S2939" s="53" t="n"/>
    </row>
    <row r="2940">
      <c r="A2940" s="25" t="n"/>
      <c r="B2940" s="29" t="n"/>
      <c r="C2940" s="25" t="n"/>
      <c r="D2940" s="23">
        <f>IF(OR(B2940="",C2940=""),"",B2940&amp;"|"&amp;C2940)</f>
        <v/>
      </c>
      <c r="E2940" s="29" t="n"/>
      <c r="F2940" s="52" t="n"/>
      <c r="G2940" s="49" t="n"/>
      <c r="H2940" s="49" t="n"/>
      <c r="I2940" s="30">
        <f>IF(OR(D2940="",NOT(ISNUMBER(G2940))),"",D2940&amp;"|"&amp;YEAR(G2940)&amp;"-"&amp;RIGHT("0"&amp;MONTH(G2940),2)&amp;"-"&amp;RIGHT("0"&amp;DAY(G2940),2))</f>
        <v/>
      </c>
      <c r="J2940" s="52" t="n"/>
      <c r="K2940" s="25" t="n"/>
      <c r="L2940" s="29" t="n"/>
      <c r="M2940" s="25" t="n"/>
      <c r="N2940" s="25" t="n"/>
      <c r="O2940" s="23">
        <f>IF(A2940&amp;B2940&amp;C2940="","",IF(I2940="","Sem vínculo",IF(COUNTIF(oc_chave,I2940)&gt;0,"Vinculada","Previsão não encontrada")))</f>
        <v/>
      </c>
      <c r="P2940" s="39">
        <f>IF(ISNUMBER(H2940),YEAR(H2940),"")</f>
        <v/>
      </c>
      <c r="Q2940" s="23">
        <f>IF(D2940="","",IF(COUNTIF(pl_chave,D2940)&gt;0,"No plano atual","Fora do plano: histórico preservado"))</f>
        <v/>
      </c>
      <c r="R2940" s="23">
        <f>IF(A2940&amp;B2940&amp;C2940="","",IF(A2940="","ERRO: falta ID do registro",IF(COUNTIF(ex_id,A2940)&gt;1,"ERRO: ID do registro duplicado",IF(NOT(ISNUMBER(H2940)),"ERRO: data realizada ausente ou inválida",IF(AND(ISNUMBER(pcmd_emissao),N(H2940)&gt;N(pcmd_emissao)),"Verificar: realizada após a emissão","OK")))))</f>
        <v/>
      </c>
      <c r="S2940" s="53" t="n"/>
    </row>
    <row r="2941">
      <c r="A2941" s="25" t="n"/>
      <c r="B2941" s="29" t="n"/>
      <c r="C2941" s="25" t="n"/>
      <c r="D2941" s="23">
        <f>IF(OR(B2941="",C2941=""),"",B2941&amp;"|"&amp;C2941)</f>
        <v/>
      </c>
      <c r="E2941" s="29" t="n"/>
      <c r="F2941" s="52" t="n"/>
      <c r="G2941" s="49" t="n"/>
      <c r="H2941" s="49" t="n"/>
      <c r="I2941" s="30">
        <f>IF(OR(D2941="",NOT(ISNUMBER(G2941))),"",D2941&amp;"|"&amp;YEAR(G2941)&amp;"-"&amp;RIGHT("0"&amp;MONTH(G2941),2)&amp;"-"&amp;RIGHT("0"&amp;DAY(G2941),2))</f>
        <v/>
      </c>
      <c r="J2941" s="52" t="n"/>
      <c r="K2941" s="25" t="n"/>
      <c r="L2941" s="29" t="n"/>
      <c r="M2941" s="25" t="n"/>
      <c r="N2941" s="25" t="n"/>
      <c r="O2941" s="23">
        <f>IF(A2941&amp;B2941&amp;C2941="","",IF(I2941="","Sem vínculo",IF(COUNTIF(oc_chave,I2941)&gt;0,"Vinculada","Previsão não encontrada")))</f>
        <v/>
      </c>
      <c r="P2941" s="39">
        <f>IF(ISNUMBER(H2941),YEAR(H2941),"")</f>
        <v/>
      </c>
      <c r="Q2941" s="23">
        <f>IF(D2941="","",IF(COUNTIF(pl_chave,D2941)&gt;0,"No plano atual","Fora do plano: histórico preservado"))</f>
        <v/>
      </c>
      <c r="R2941" s="23">
        <f>IF(A2941&amp;B2941&amp;C2941="","",IF(A2941="","ERRO: falta ID do registro",IF(COUNTIF(ex_id,A2941)&gt;1,"ERRO: ID do registro duplicado",IF(NOT(ISNUMBER(H2941)),"ERRO: data realizada ausente ou inválida",IF(AND(ISNUMBER(pcmd_emissao),N(H2941)&gt;N(pcmd_emissao)),"Verificar: realizada após a emissão","OK")))))</f>
        <v/>
      </c>
      <c r="S2941" s="53" t="n"/>
    </row>
    <row r="2942">
      <c r="A2942" s="25" t="n"/>
      <c r="B2942" s="29" t="n"/>
      <c r="C2942" s="25" t="n"/>
      <c r="D2942" s="23">
        <f>IF(OR(B2942="",C2942=""),"",B2942&amp;"|"&amp;C2942)</f>
        <v/>
      </c>
      <c r="E2942" s="29" t="n"/>
      <c r="F2942" s="52" t="n"/>
      <c r="G2942" s="49" t="n"/>
      <c r="H2942" s="49" t="n"/>
      <c r="I2942" s="30">
        <f>IF(OR(D2942="",NOT(ISNUMBER(G2942))),"",D2942&amp;"|"&amp;YEAR(G2942)&amp;"-"&amp;RIGHT("0"&amp;MONTH(G2942),2)&amp;"-"&amp;RIGHT("0"&amp;DAY(G2942),2))</f>
        <v/>
      </c>
      <c r="J2942" s="52" t="n"/>
      <c r="K2942" s="25" t="n"/>
      <c r="L2942" s="29" t="n"/>
      <c r="M2942" s="25" t="n"/>
      <c r="N2942" s="25" t="n"/>
      <c r="O2942" s="23">
        <f>IF(A2942&amp;B2942&amp;C2942="","",IF(I2942="","Sem vínculo",IF(COUNTIF(oc_chave,I2942)&gt;0,"Vinculada","Previsão não encontrada")))</f>
        <v/>
      </c>
      <c r="P2942" s="39">
        <f>IF(ISNUMBER(H2942),YEAR(H2942),"")</f>
        <v/>
      </c>
      <c r="Q2942" s="23">
        <f>IF(D2942="","",IF(COUNTIF(pl_chave,D2942)&gt;0,"No plano atual","Fora do plano: histórico preservado"))</f>
        <v/>
      </c>
      <c r="R2942" s="23">
        <f>IF(A2942&amp;B2942&amp;C2942="","",IF(A2942="","ERRO: falta ID do registro",IF(COUNTIF(ex_id,A2942)&gt;1,"ERRO: ID do registro duplicado",IF(NOT(ISNUMBER(H2942)),"ERRO: data realizada ausente ou inválida",IF(AND(ISNUMBER(pcmd_emissao),N(H2942)&gt;N(pcmd_emissao)),"Verificar: realizada após a emissão","OK")))))</f>
        <v/>
      </c>
      <c r="S2942" s="53" t="n"/>
    </row>
    <row r="2943">
      <c r="A2943" s="25" t="n"/>
      <c r="B2943" s="29" t="n"/>
      <c r="C2943" s="25" t="n"/>
      <c r="D2943" s="23">
        <f>IF(OR(B2943="",C2943=""),"",B2943&amp;"|"&amp;C2943)</f>
        <v/>
      </c>
      <c r="E2943" s="29" t="n"/>
      <c r="F2943" s="52" t="n"/>
      <c r="G2943" s="49" t="n"/>
      <c r="H2943" s="49" t="n"/>
      <c r="I2943" s="30">
        <f>IF(OR(D2943="",NOT(ISNUMBER(G2943))),"",D2943&amp;"|"&amp;YEAR(G2943)&amp;"-"&amp;RIGHT("0"&amp;MONTH(G2943),2)&amp;"-"&amp;RIGHT("0"&amp;DAY(G2943),2))</f>
        <v/>
      </c>
      <c r="J2943" s="52" t="n"/>
      <c r="K2943" s="25" t="n"/>
      <c r="L2943" s="29" t="n"/>
      <c r="M2943" s="25" t="n"/>
      <c r="N2943" s="25" t="n"/>
      <c r="O2943" s="23">
        <f>IF(A2943&amp;B2943&amp;C2943="","",IF(I2943="","Sem vínculo",IF(COUNTIF(oc_chave,I2943)&gt;0,"Vinculada","Previsão não encontrada")))</f>
        <v/>
      </c>
      <c r="P2943" s="39">
        <f>IF(ISNUMBER(H2943),YEAR(H2943),"")</f>
        <v/>
      </c>
      <c r="Q2943" s="23">
        <f>IF(D2943="","",IF(COUNTIF(pl_chave,D2943)&gt;0,"No plano atual","Fora do plano: histórico preservado"))</f>
        <v/>
      </c>
      <c r="R2943" s="23">
        <f>IF(A2943&amp;B2943&amp;C2943="","",IF(A2943="","ERRO: falta ID do registro",IF(COUNTIF(ex_id,A2943)&gt;1,"ERRO: ID do registro duplicado",IF(NOT(ISNUMBER(H2943)),"ERRO: data realizada ausente ou inválida",IF(AND(ISNUMBER(pcmd_emissao),N(H2943)&gt;N(pcmd_emissao)),"Verificar: realizada após a emissão","OK")))))</f>
        <v/>
      </c>
      <c r="S2943" s="53" t="n"/>
    </row>
    <row r="2944">
      <c r="A2944" s="25" t="n"/>
      <c r="B2944" s="29" t="n"/>
      <c r="C2944" s="25" t="n"/>
      <c r="D2944" s="23">
        <f>IF(OR(B2944="",C2944=""),"",B2944&amp;"|"&amp;C2944)</f>
        <v/>
      </c>
      <c r="E2944" s="29" t="n"/>
      <c r="F2944" s="52" t="n"/>
      <c r="G2944" s="49" t="n"/>
      <c r="H2944" s="49" t="n"/>
      <c r="I2944" s="30">
        <f>IF(OR(D2944="",NOT(ISNUMBER(G2944))),"",D2944&amp;"|"&amp;YEAR(G2944)&amp;"-"&amp;RIGHT("0"&amp;MONTH(G2944),2)&amp;"-"&amp;RIGHT("0"&amp;DAY(G2944),2))</f>
        <v/>
      </c>
      <c r="J2944" s="52" t="n"/>
      <c r="K2944" s="25" t="n"/>
      <c r="L2944" s="29" t="n"/>
      <c r="M2944" s="25" t="n"/>
      <c r="N2944" s="25" t="n"/>
      <c r="O2944" s="23">
        <f>IF(A2944&amp;B2944&amp;C2944="","",IF(I2944="","Sem vínculo",IF(COUNTIF(oc_chave,I2944)&gt;0,"Vinculada","Previsão não encontrada")))</f>
        <v/>
      </c>
      <c r="P2944" s="39">
        <f>IF(ISNUMBER(H2944),YEAR(H2944),"")</f>
        <v/>
      </c>
      <c r="Q2944" s="23">
        <f>IF(D2944="","",IF(COUNTIF(pl_chave,D2944)&gt;0,"No plano atual","Fora do plano: histórico preservado"))</f>
        <v/>
      </c>
      <c r="R2944" s="23">
        <f>IF(A2944&amp;B2944&amp;C2944="","",IF(A2944="","ERRO: falta ID do registro",IF(COUNTIF(ex_id,A2944)&gt;1,"ERRO: ID do registro duplicado",IF(NOT(ISNUMBER(H2944)),"ERRO: data realizada ausente ou inválida",IF(AND(ISNUMBER(pcmd_emissao),N(H2944)&gt;N(pcmd_emissao)),"Verificar: realizada após a emissão","OK")))))</f>
        <v/>
      </c>
      <c r="S2944" s="53" t="n"/>
    </row>
    <row r="2945">
      <c r="A2945" s="25" t="n"/>
      <c r="B2945" s="29" t="n"/>
      <c r="C2945" s="25" t="n"/>
      <c r="D2945" s="23">
        <f>IF(OR(B2945="",C2945=""),"",B2945&amp;"|"&amp;C2945)</f>
        <v/>
      </c>
      <c r="E2945" s="29" t="n"/>
      <c r="F2945" s="52" t="n"/>
      <c r="G2945" s="49" t="n"/>
      <c r="H2945" s="49" t="n"/>
      <c r="I2945" s="30">
        <f>IF(OR(D2945="",NOT(ISNUMBER(G2945))),"",D2945&amp;"|"&amp;YEAR(G2945)&amp;"-"&amp;RIGHT("0"&amp;MONTH(G2945),2)&amp;"-"&amp;RIGHT("0"&amp;DAY(G2945),2))</f>
        <v/>
      </c>
      <c r="J2945" s="52" t="n"/>
      <c r="K2945" s="25" t="n"/>
      <c r="L2945" s="29" t="n"/>
      <c r="M2945" s="25" t="n"/>
      <c r="N2945" s="25" t="n"/>
      <c r="O2945" s="23">
        <f>IF(A2945&amp;B2945&amp;C2945="","",IF(I2945="","Sem vínculo",IF(COUNTIF(oc_chave,I2945)&gt;0,"Vinculada","Previsão não encontrada")))</f>
        <v/>
      </c>
      <c r="P2945" s="39">
        <f>IF(ISNUMBER(H2945),YEAR(H2945),"")</f>
        <v/>
      </c>
      <c r="Q2945" s="23">
        <f>IF(D2945="","",IF(COUNTIF(pl_chave,D2945)&gt;0,"No plano atual","Fora do plano: histórico preservado"))</f>
        <v/>
      </c>
      <c r="R2945" s="23">
        <f>IF(A2945&amp;B2945&amp;C2945="","",IF(A2945="","ERRO: falta ID do registro",IF(COUNTIF(ex_id,A2945)&gt;1,"ERRO: ID do registro duplicado",IF(NOT(ISNUMBER(H2945)),"ERRO: data realizada ausente ou inválida",IF(AND(ISNUMBER(pcmd_emissao),N(H2945)&gt;N(pcmd_emissao)),"Verificar: realizada após a emissão","OK")))))</f>
        <v/>
      </c>
      <c r="S2945" s="53" t="n"/>
    </row>
    <row r="2946">
      <c r="A2946" s="25" t="n"/>
      <c r="B2946" s="29" t="n"/>
      <c r="C2946" s="25" t="n"/>
      <c r="D2946" s="23">
        <f>IF(OR(B2946="",C2946=""),"",B2946&amp;"|"&amp;C2946)</f>
        <v/>
      </c>
      <c r="E2946" s="29" t="n"/>
      <c r="F2946" s="52" t="n"/>
      <c r="G2946" s="49" t="n"/>
      <c r="H2946" s="49" t="n"/>
      <c r="I2946" s="30">
        <f>IF(OR(D2946="",NOT(ISNUMBER(G2946))),"",D2946&amp;"|"&amp;YEAR(G2946)&amp;"-"&amp;RIGHT("0"&amp;MONTH(G2946),2)&amp;"-"&amp;RIGHT("0"&amp;DAY(G2946),2))</f>
        <v/>
      </c>
      <c r="J2946" s="52" t="n"/>
      <c r="K2946" s="25" t="n"/>
      <c r="L2946" s="29" t="n"/>
      <c r="M2946" s="25" t="n"/>
      <c r="N2946" s="25" t="n"/>
      <c r="O2946" s="23">
        <f>IF(A2946&amp;B2946&amp;C2946="","",IF(I2946="","Sem vínculo",IF(COUNTIF(oc_chave,I2946)&gt;0,"Vinculada","Previsão não encontrada")))</f>
        <v/>
      </c>
      <c r="P2946" s="39">
        <f>IF(ISNUMBER(H2946),YEAR(H2946),"")</f>
        <v/>
      </c>
      <c r="Q2946" s="23">
        <f>IF(D2946="","",IF(COUNTIF(pl_chave,D2946)&gt;0,"No plano atual","Fora do plano: histórico preservado"))</f>
        <v/>
      </c>
      <c r="R2946" s="23">
        <f>IF(A2946&amp;B2946&amp;C2946="","",IF(A2946="","ERRO: falta ID do registro",IF(COUNTIF(ex_id,A2946)&gt;1,"ERRO: ID do registro duplicado",IF(NOT(ISNUMBER(H2946)),"ERRO: data realizada ausente ou inválida",IF(AND(ISNUMBER(pcmd_emissao),N(H2946)&gt;N(pcmd_emissao)),"Verificar: realizada após a emissão","OK")))))</f>
        <v/>
      </c>
      <c r="S2946" s="53" t="n"/>
    </row>
    <row r="2947">
      <c r="A2947" s="25" t="n"/>
      <c r="B2947" s="29" t="n"/>
      <c r="C2947" s="25" t="n"/>
      <c r="D2947" s="23">
        <f>IF(OR(B2947="",C2947=""),"",B2947&amp;"|"&amp;C2947)</f>
        <v/>
      </c>
      <c r="E2947" s="29" t="n"/>
      <c r="F2947" s="52" t="n"/>
      <c r="G2947" s="49" t="n"/>
      <c r="H2947" s="49" t="n"/>
      <c r="I2947" s="30">
        <f>IF(OR(D2947="",NOT(ISNUMBER(G2947))),"",D2947&amp;"|"&amp;YEAR(G2947)&amp;"-"&amp;RIGHT("0"&amp;MONTH(G2947),2)&amp;"-"&amp;RIGHT("0"&amp;DAY(G2947),2))</f>
        <v/>
      </c>
      <c r="J2947" s="52" t="n"/>
      <c r="K2947" s="25" t="n"/>
      <c r="L2947" s="29" t="n"/>
      <c r="M2947" s="25" t="n"/>
      <c r="N2947" s="25" t="n"/>
      <c r="O2947" s="23">
        <f>IF(A2947&amp;B2947&amp;C2947="","",IF(I2947="","Sem vínculo",IF(COUNTIF(oc_chave,I2947)&gt;0,"Vinculada","Previsão não encontrada")))</f>
        <v/>
      </c>
      <c r="P2947" s="39">
        <f>IF(ISNUMBER(H2947),YEAR(H2947),"")</f>
        <v/>
      </c>
      <c r="Q2947" s="23">
        <f>IF(D2947="","",IF(COUNTIF(pl_chave,D2947)&gt;0,"No plano atual","Fora do plano: histórico preservado"))</f>
        <v/>
      </c>
      <c r="R2947" s="23">
        <f>IF(A2947&amp;B2947&amp;C2947="","",IF(A2947="","ERRO: falta ID do registro",IF(COUNTIF(ex_id,A2947)&gt;1,"ERRO: ID do registro duplicado",IF(NOT(ISNUMBER(H2947)),"ERRO: data realizada ausente ou inválida",IF(AND(ISNUMBER(pcmd_emissao),N(H2947)&gt;N(pcmd_emissao)),"Verificar: realizada após a emissão","OK")))))</f>
        <v/>
      </c>
      <c r="S2947" s="53" t="n"/>
    </row>
    <row r="2948">
      <c r="A2948" s="25" t="n"/>
      <c r="B2948" s="29" t="n"/>
      <c r="C2948" s="25" t="n"/>
      <c r="D2948" s="23">
        <f>IF(OR(B2948="",C2948=""),"",B2948&amp;"|"&amp;C2948)</f>
        <v/>
      </c>
      <c r="E2948" s="29" t="n"/>
      <c r="F2948" s="52" t="n"/>
      <c r="G2948" s="49" t="n"/>
      <c r="H2948" s="49" t="n"/>
      <c r="I2948" s="30">
        <f>IF(OR(D2948="",NOT(ISNUMBER(G2948))),"",D2948&amp;"|"&amp;YEAR(G2948)&amp;"-"&amp;RIGHT("0"&amp;MONTH(G2948),2)&amp;"-"&amp;RIGHT("0"&amp;DAY(G2948),2))</f>
        <v/>
      </c>
      <c r="J2948" s="52" t="n"/>
      <c r="K2948" s="25" t="n"/>
      <c r="L2948" s="29" t="n"/>
      <c r="M2948" s="25" t="n"/>
      <c r="N2948" s="25" t="n"/>
      <c r="O2948" s="23">
        <f>IF(A2948&amp;B2948&amp;C2948="","",IF(I2948="","Sem vínculo",IF(COUNTIF(oc_chave,I2948)&gt;0,"Vinculada","Previsão não encontrada")))</f>
        <v/>
      </c>
      <c r="P2948" s="39">
        <f>IF(ISNUMBER(H2948),YEAR(H2948),"")</f>
        <v/>
      </c>
      <c r="Q2948" s="23">
        <f>IF(D2948="","",IF(COUNTIF(pl_chave,D2948)&gt;0,"No plano atual","Fora do plano: histórico preservado"))</f>
        <v/>
      </c>
      <c r="R2948" s="23">
        <f>IF(A2948&amp;B2948&amp;C2948="","",IF(A2948="","ERRO: falta ID do registro",IF(COUNTIF(ex_id,A2948)&gt;1,"ERRO: ID do registro duplicado",IF(NOT(ISNUMBER(H2948)),"ERRO: data realizada ausente ou inválida",IF(AND(ISNUMBER(pcmd_emissao),N(H2948)&gt;N(pcmd_emissao)),"Verificar: realizada após a emissão","OK")))))</f>
        <v/>
      </c>
      <c r="S2948" s="53" t="n"/>
    </row>
    <row r="2949">
      <c r="A2949" s="25" t="n"/>
      <c r="B2949" s="29" t="n"/>
      <c r="C2949" s="25" t="n"/>
      <c r="D2949" s="23">
        <f>IF(OR(B2949="",C2949=""),"",B2949&amp;"|"&amp;C2949)</f>
        <v/>
      </c>
      <c r="E2949" s="29" t="n"/>
      <c r="F2949" s="52" t="n"/>
      <c r="G2949" s="49" t="n"/>
      <c r="H2949" s="49" t="n"/>
      <c r="I2949" s="30">
        <f>IF(OR(D2949="",NOT(ISNUMBER(G2949))),"",D2949&amp;"|"&amp;YEAR(G2949)&amp;"-"&amp;RIGHT("0"&amp;MONTH(G2949),2)&amp;"-"&amp;RIGHT("0"&amp;DAY(G2949),2))</f>
        <v/>
      </c>
      <c r="J2949" s="52" t="n"/>
      <c r="K2949" s="25" t="n"/>
      <c r="L2949" s="29" t="n"/>
      <c r="M2949" s="25" t="n"/>
      <c r="N2949" s="25" t="n"/>
      <c r="O2949" s="23">
        <f>IF(A2949&amp;B2949&amp;C2949="","",IF(I2949="","Sem vínculo",IF(COUNTIF(oc_chave,I2949)&gt;0,"Vinculada","Previsão não encontrada")))</f>
        <v/>
      </c>
      <c r="P2949" s="39">
        <f>IF(ISNUMBER(H2949),YEAR(H2949),"")</f>
        <v/>
      </c>
      <c r="Q2949" s="23">
        <f>IF(D2949="","",IF(COUNTIF(pl_chave,D2949)&gt;0,"No plano atual","Fora do plano: histórico preservado"))</f>
        <v/>
      </c>
      <c r="R2949" s="23">
        <f>IF(A2949&amp;B2949&amp;C2949="","",IF(A2949="","ERRO: falta ID do registro",IF(COUNTIF(ex_id,A2949)&gt;1,"ERRO: ID do registro duplicado",IF(NOT(ISNUMBER(H2949)),"ERRO: data realizada ausente ou inválida",IF(AND(ISNUMBER(pcmd_emissao),N(H2949)&gt;N(pcmd_emissao)),"Verificar: realizada após a emissão","OK")))))</f>
        <v/>
      </c>
      <c r="S2949" s="53" t="n"/>
    </row>
    <row r="2950">
      <c r="A2950" s="25" t="n"/>
      <c r="B2950" s="29" t="n"/>
      <c r="C2950" s="25" t="n"/>
      <c r="D2950" s="23">
        <f>IF(OR(B2950="",C2950=""),"",B2950&amp;"|"&amp;C2950)</f>
        <v/>
      </c>
      <c r="E2950" s="29" t="n"/>
      <c r="F2950" s="52" t="n"/>
      <c r="G2950" s="49" t="n"/>
      <c r="H2950" s="49" t="n"/>
      <c r="I2950" s="30">
        <f>IF(OR(D2950="",NOT(ISNUMBER(G2950))),"",D2950&amp;"|"&amp;YEAR(G2950)&amp;"-"&amp;RIGHT("0"&amp;MONTH(G2950),2)&amp;"-"&amp;RIGHT("0"&amp;DAY(G2950),2))</f>
        <v/>
      </c>
      <c r="J2950" s="52" t="n"/>
      <c r="K2950" s="25" t="n"/>
      <c r="L2950" s="29" t="n"/>
      <c r="M2950" s="25" t="n"/>
      <c r="N2950" s="25" t="n"/>
      <c r="O2950" s="23">
        <f>IF(A2950&amp;B2950&amp;C2950="","",IF(I2950="","Sem vínculo",IF(COUNTIF(oc_chave,I2950)&gt;0,"Vinculada","Previsão não encontrada")))</f>
        <v/>
      </c>
      <c r="P2950" s="39">
        <f>IF(ISNUMBER(H2950),YEAR(H2950),"")</f>
        <v/>
      </c>
      <c r="Q2950" s="23">
        <f>IF(D2950="","",IF(COUNTIF(pl_chave,D2950)&gt;0,"No plano atual","Fora do plano: histórico preservado"))</f>
        <v/>
      </c>
      <c r="R2950" s="23">
        <f>IF(A2950&amp;B2950&amp;C2950="","",IF(A2950="","ERRO: falta ID do registro",IF(COUNTIF(ex_id,A2950)&gt;1,"ERRO: ID do registro duplicado",IF(NOT(ISNUMBER(H2950)),"ERRO: data realizada ausente ou inválida",IF(AND(ISNUMBER(pcmd_emissao),N(H2950)&gt;N(pcmd_emissao)),"Verificar: realizada após a emissão","OK")))))</f>
        <v/>
      </c>
      <c r="S2950" s="53" t="n"/>
    </row>
    <row r="2951">
      <c r="A2951" s="25" t="n"/>
      <c r="B2951" s="29" t="n"/>
      <c r="C2951" s="25" t="n"/>
      <c r="D2951" s="23">
        <f>IF(OR(B2951="",C2951=""),"",B2951&amp;"|"&amp;C2951)</f>
        <v/>
      </c>
      <c r="E2951" s="29" t="n"/>
      <c r="F2951" s="52" t="n"/>
      <c r="G2951" s="49" t="n"/>
      <c r="H2951" s="49" t="n"/>
      <c r="I2951" s="30">
        <f>IF(OR(D2951="",NOT(ISNUMBER(G2951))),"",D2951&amp;"|"&amp;YEAR(G2951)&amp;"-"&amp;RIGHT("0"&amp;MONTH(G2951),2)&amp;"-"&amp;RIGHT("0"&amp;DAY(G2951),2))</f>
        <v/>
      </c>
      <c r="J2951" s="52" t="n"/>
      <c r="K2951" s="25" t="n"/>
      <c r="L2951" s="29" t="n"/>
      <c r="M2951" s="25" t="n"/>
      <c r="N2951" s="25" t="n"/>
      <c r="O2951" s="23">
        <f>IF(A2951&amp;B2951&amp;C2951="","",IF(I2951="","Sem vínculo",IF(COUNTIF(oc_chave,I2951)&gt;0,"Vinculada","Previsão não encontrada")))</f>
        <v/>
      </c>
      <c r="P2951" s="39">
        <f>IF(ISNUMBER(H2951),YEAR(H2951),"")</f>
        <v/>
      </c>
      <c r="Q2951" s="23">
        <f>IF(D2951="","",IF(COUNTIF(pl_chave,D2951)&gt;0,"No plano atual","Fora do plano: histórico preservado"))</f>
        <v/>
      </c>
      <c r="R2951" s="23">
        <f>IF(A2951&amp;B2951&amp;C2951="","",IF(A2951="","ERRO: falta ID do registro",IF(COUNTIF(ex_id,A2951)&gt;1,"ERRO: ID do registro duplicado",IF(NOT(ISNUMBER(H2951)),"ERRO: data realizada ausente ou inválida",IF(AND(ISNUMBER(pcmd_emissao),N(H2951)&gt;N(pcmd_emissao)),"Verificar: realizada após a emissão","OK")))))</f>
        <v/>
      </c>
      <c r="S2951" s="53" t="n"/>
    </row>
    <row r="2952">
      <c r="A2952" s="25" t="n"/>
      <c r="B2952" s="29" t="n"/>
      <c r="C2952" s="25" t="n"/>
      <c r="D2952" s="23">
        <f>IF(OR(B2952="",C2952=""),"",B2952&amp;"|"&amp;C2952)</f>
        <v/>
      </c>
      <c r="E2952" s="29" t="n"/>
      <c r="F2952" s="52" t="n"/>
      <c r="G2952" s="49" t="n"/>
      <c r="H2952" s="49" t="n"/>
      <c r="I2952" s="30">
        <f>IF(OR(D2952="",NOT(ISNUMBER(G2952))),"",D2952&amp;"|"&amp;YEAR(G2952)&amp;"-"&amp;RIGHT("0"&amp;MONTH(G2952),2)&amp;"-"&amp;RIGHT("0"&amp;DAY(G2952),2))</f>
        <v/>
      </c>
      <c r="J2952" s="52" t="n"/>
      <c r="K2952" s="25" t="n"/>
      <c r="L2952" s="29" t="n"/>
      <c r="M2952" s="25" t="n"/>
      <c r="N2952" s="25" t="n"/>
      <c r="O2952" s="23">
        <f>IF(A2952&amp;B2952&amp;C2952="","",IF(I2952="","Sem vínculo",IF(COUNTIF(oc_chave,I2952)&gt;0,"Vinculada","Previsão não encontrada")))</f>
        <v/>
      </c>
      <c r="P2952" s="39">
        <f>IF(ISNUMBER(H2952),YEAR(H2952),"")</f>
        <v/>
      </c>
      <c r="Q2952" s="23">
        <f>IF(D2952="","",IF(COUNTIF(pl_chave,D2952)&gt;0,"No plano atual","Fora do plano: histórico preservado"))</f>
        <v/>
      </c>
      <c r="R2952" s="23">
        <f>IF(A2952&amp;B2952&amp;C2952="","",IF(A2952="","ERRO: falta ID do registro",IF(COUNTIF(ex_id,A2952)&gt;1,"ERRO: ID do registro duplicado",IF(NOT(ISNUMBER(H2952)),"ERRO: data realizada ausente ou inválida",IF(AND(ISNUMBER(pcmd_emissao),N(H2952)&gt;N(pcmd_emissao)),"Verificar: realizada após a emissão","OK")))))</f>
        <v/>
      </c>
      <c r="S2952" s="53" t="n"/>
    </row>
    <row r="2953">
      <c r="A2953" s="25" t="n"/>
      <c r="B2953" s="29" t="n"/>
      <c r="C2953" s="25" t="n"/>
      <c r="D2953" s="23">
        <f>IF(OR(B2953="",C2953=""),"",B2953&amp;"|"&amp;C2953)</f>
        <v/>
      </c>
      <c r="E2953" s="29" t="n"/>
      <c r="F2953" s="52" t="n"/>
      <c r="G2953" s="49" t="n"/>
      <c r="H2953" s="49" t="n"/>
      <c r="I2953" s="30">
        <f>IF(OR(D2953="",NOT(ISNUMBER(G2953))),"",D2953&amp;"|"&amp;YEAR(G2953)&amp;"-"&amp;RIGHT("0"&amp;MONTH(G2953),2)&amp;"-"&amp;RIGHT("0"&amp;DAY(G2953),2))</f>
        <v/>
      </c>
      <c r="J2953" s="52" t="n"/>
      <c r="K2953" s="25" t="n"/>
      <c r="L2953" s="29" t="n"/>
      <c r="M2953" s="25" t="n"/>
      <c r="N2953" s="25" t="n"/>
      <c r="O2953" s="23">
        <f>IF(A2953&amp;B2953&amp;C2953="","",IF(I2953="","Sem vínculo",IF(COUNTIF(oc_chave,I2953)&gt;0,"Vinculada","Previsão não encontrada")))</f>
        <v/>
      </c>
      <c r="P2953" s="39">
        <f>IF(ISNUMBER(H2953),YEAR(H2953),"")</f>
        <v/>
      </c>
      <c r="Q2953" s="23">
        <f>IF(D2953="","",IF(COUNTIF(pl_chave,D2953)&gt;0,"No plano atual","Fora do plano: histórico preservado"))</f>
        <v/>
      </c>
      <c r="R2953" s="23">
        <f>IF(A2953&amp;B2953&amp;C2953="","",IF(A2953="","ERRO: falta ID do registro",IF(COUNTIF(ex_id,A2953)&gt;1,"ERRO: ID do registro duplicado",IF(NOT(ISNUMBER(H2953)),"ERRO: data realizada ausente ou inválida",IF(AND(ISNUMBER(pcmd_emissao),N(H2953)&gt;N(pcmd_emissao)),"Verificar: realizada após a emissão","OK")))))</f>
        <v/>
      </c>
      <c r="S2953" s="53" t="n"/>
    </row>
    <row r="2954">
      <c r="A2954" s="25" t="n"/>
      <c r="B2954" s="29" t="n"/>
      <c r="C2954" s="25" t="n"/>
      <c r="D2954" s="23">
        <f>IF(OR(B2954="",C2954=""),"",B2954&amp;"|"&amp;C2954)</f>
        <v/>
      </c>
      <c r="E2954" s="29" t="n"/>
      <c r="F2954" s="52" t="n"/>
      <c r="G2954" s="49" t="n"/>
      <c r="H2954" s="49" t="n"/>
      <c r="I2954" s="30">
        <f>IF(OR(D2954="",NOT(ISNUMBER(G2954))),"",D2954&amp;"|"&amp;YEAR(G2954)&amp;"-"&amp;RIGHT("0"&amp;MONTH(G2954),2)&amp;"-"&amp;RIGHT("0"&amp;DAY(G2954),2))</f>
        <v/>
      </c>
      <c r="J2954" s="52" t="n"/>
      <c r="K2954" s="25" t="n"/>
      <c r="L2954" s="29" t="n"/>
      <c r="M2954" s="25" t="n"/>
      <c r="N2954" s="25" t="n"/>
      <c r="O2954" s="23">
        <f>IF(A2954&amp;B2954&amp;C2954="","",IF(I2954="","Sem vínculo",IF(COUNTIF(oc_chave,I2954)&gt;0,"Vinculada","Previsão não encontrada")))</f>
        <v/>
      </c>
      <c r="P2954" s="39">
        <f>IF(ISNUMBER(H2954),YEAR(H2954),"")</f>
        <v/>
      </c>
      <c r="Q2954" s="23">
        <f>IF(D2954="","",IF(COUNTIF(pl_chave,D2954)&gt;0,"No plano atual","Fora do plano: histórico preservado"))</f>
        <v/>
      </c>
      <c r="R2954" s="23">
        <f>IF(A2954&amp;B2954&amp;C2954="","",IF(A2954="","ERRO: falta ID do registro",IF(COUNTIF(ex_id,A2954)&gt;1,"ERRO: ID do registro duplicado",IF(NOT(ISNUMBER(H2954)),"ERRO: data realizada ausente ou inválida",IF(AND(ISNUMBER(pcmd_emissao),N(H2954)&gt;N(pcmd_emissao)),"Verificar: realizada após a emissão","OK")))))</f>
        <v/>
      </c>
      <c r="S2954" s="53" t="n"/>
    </row>
    <row r="2955">
      <c r="A2955" s="25" t="n"/>
      <c r="B2955" s="29" t="n"/>
      <c r="C2955" s="25" t="n"/>
      <c r="D2955" s="23">
        <f>IF(OR(B2955="",C2955=""),"",B2955&amp;"|"&amp;C2955)</f>
        <v/>
      </c>
      <c r="E2955" s="29" t="n"/>
      <c r="F2955" s="52" t="n"/>
      <c r="G2955" s="49" t="n"/>
      <c r="H2955" s="49" t="n"/>
      <c r="I2955" s="30">
        <f>IF(OR(D2955="",NOT(ISNUMBER(G2955))),"",D2955&amp;"|"&amp;YEAR(G2955)&amp;"-"&amp;RIGHT("0"&amp;MONTH(G2955),2)&amp;"-"&amp;RIGHT("0"&amp;DAY(G2955),2))</f>
        <v/>
      </c>
      <c r="J2955" s="52" t="n"/>
      <c r="K2955" s="25" t="n"/>
      <c r="L2955" s="29" t="n"/>
      <c r="M2955" s="25" t="n"/>
      <c r="N2955" s="25" t="n"/>
      <c r="O2955" s="23">
        <f>IF(A2955&amp;B2955&amp;C2955="","",IF(I2955="","Sem vínculo",IF(COUNTIF(oc_chave,I2955)&gt;0,"Vinculada","Previsão não encontrada")))</f>
        <v/>
      </c>
      <c r="P2955" s="39">
        <f>IF(ISNUMBER(H2955),YEAR(H2955),"")</f>
        <v/>
      </c>
      <c r="Q2955" s="23">
        <f>IF(D2955="","",IF(COUNTIF(pl_chave,D2955)&gt;0,"No plano atual","Fora do plano: histórico preservado"))</f>
        <v/>
      </c>
      <c r="R2955" s="23">
        <f>IF(A2955&amp;B2955&amp;C2955="","",IF(A2955="","ERRO: falta ID do registro",IF(COUNTIF(ex_id,A2955)&gt;1,"ERRO: ID do registro duplicado",IF(NOT(ISNUMBER(H2955)),"ERRO: data realizada ausente ou inválida",IF(AND(ISNUMBER(pcmd_emissao),N(H2955)&gt;N(pcmd_emissao)),"Verificar: realizada após a emissão","OK")))))</f>
        <v/>
      </c>
      <c r="S2955" s="53" t="n"/>
    </row>
    <row r="2956">
      <c r="A2956" s="25" t="n"/>
      <c r="B2956" s="29" t="n"/>
      <c r="C2956" s="25" t="n"/>
      <c r="D2956" s="23">
        <f>IF(OR(B2956="",C2956=""),"",B2956&amp;"|"&amp;C2956)</f>
        <v/>
      </c>
      <c r="E2956" s="29" t="n"/>
      <c r="F2956" s="52" t="n"/>
      <c r="G2956" s="49" t="n"/>
      <c r="H2956" s="49" t="n"/>
      <c r="I2956" s="30">
        <f>IF(OR(D2956="",NOT(ISNUMBER(G2956))),"",D2956&amp;"|"&amp;YEAR(G2956)&amp;"-"&amp;RIGHT("0"&amp;MONTH(G2956),2)&amp;"-"&amp;RIGHT("0"&amp;DAY(G2956),2))</f>
        <v/>
      </c>
      <c r="J2956" s="52" t="n"/>
      <c r="K2956" s="25" t="n"/>
      <c r="L2956" s="29" t="n"/>
      <c r="M2956" s="25" t="n"/>
      <c r="N2956" s="25" t="n"/>
      <c r="O2956" s="23">
        <f>IF(A2956&amp;B2956&amp;C2956="","",IF(I2956="","Sem vínculo",IF(COUNTIF(oc_chave,I2956)&gt;0,"Vinculada","Previsão não encontrada")))</f>
        <v/>
      </c>
      <c r="P2956" s="39">
        <f>IF(ISNUMBER(H2956),YEAR(H2956),"")</f>
        <v/>
      </c>
      <c r="Q2956" s="23">
        <f>IF(D2956="","",IF(COUNTIF(pl_chave,D2956)&gt;0,"No plano atual","Fora do plano: histórico preservado"))</f>
        <v/>
      </c>
      <c r="R2956" s="23">
        <f>IF(A2956&amp;B2956&amp;C2956="","",IF(A2956="","ERRO: falta ID do registro",IF(COUNTIF(ex_id,A2956)&gt;1,"ERRO: ID do registro duplicado",IF(NOT(ISNUMBER(H2956)),"ERRO: data realizada ausente ou inválida",IF(AND(ISNUMBER(pcmd_emissao),N(H2956)&gt;N(pcmd_emissao)),"Verificar: realizada após a emissão","OK")))))</f>
        <v/>
      </c>
      <c r="S2956" s="53" t="n"/>
    </row>
    <row r="2957">
      <c r="A2957" s="25" t="n"/>
      <c r="B2957" s="29" t="n"/>
      <c r="C2957" s="25" t="n"/>
      <c r="D2957" s="23">
        <f>IF(OR(B2957="",C2957=""),"",B2957&amp;"|"&amp;C2957)</f>
        <v/>
      </c>
      <c r="E2957" s="29" t="n"/>
      <c r="F2957" s="52" t="n"/>
      <c r="G2957" s="49" t="n"/>
      <c r="H2957" s="49" t="n"/>
      <c r="I2957" s="30">
        <f>IF(OR(D2957="",NOT(ISNUMBER(G2957))),"",D2957&amp;"|"&amp;YEAR(G2957)&amp;"-"&amp;RIGHT("0"&amp;MONTH(G2957),2)&amp;"-"&amp;RIGHT("0"&amp;DAY(G2957),2))</f>
        <v/>
      </c>
      <c r="J2957" s="52" t="n"/>
      <c r="K2957" s="25" t="n"/>
      <c r="L2957" s="29" t="n"/>
      <c r="M2957" s="25" t="n"/>
      <c r="N2957" s="25" t="n"/>
      <c r="O2957" s="23">
        <f>IF(A2957&amp;B2957&amp;C2957="","",IF(I2957="","Sem vínculo",IF(COUNTIF(oc_chave,I2957)&gt;0,"Vinculada","Previsão não encontrada")))</f>
        <v/>
      </c>
      <c r="P2957" s="39">
        <f>IF(ISNUMBER(H2957),YEAR(H2957),"")</f>
        <v/>
      </c>
      <c r="Q2957" s="23">
        <f>IF(D2957="","",IF(COUNTIF(pl_chave,D2957)&gt;0,"No plano atual","Fora do plano: histórico preservado"))</f>
        <v/>
      </c>
      <c r="R2957" s="23">
        <f>IF(A2957&amp;B2957&amp;C2957="","",IF(A2957="","ERRO: falta ID do registro",IF(COUNTIF(ex_id,A2957)&gt;1,"ERRO: ID do registro duplicado",IF(NOT(ISNUMBER(H2957)),"ERRO: data realizada ausente ou inválida",IF(AND(ISNUMBER(pcmd_emissao),N(H2957)&gt;N(pcmd_emissao)),"Verificar: realizada após a emissão","OK")))))</f>
        <v/>
      </c>
      <c r="S2957" s="53" t="n"/>
    </row>
    <row r="2958">
      <c r="A2958" s="25" t="n"/>
      <c r="B2958" s="29" t="n"/>
      <c r="C2958" s="25" t="n"/>
      <c r="D2958" s="23">
        <f>IF(OR(B2958="",C2958=""),"",B2958&amp;"|"&amp;C2958)</f>
        <v/>
      </c>
      <c r="E2958" s="29" t="n"/>
      <c r="F2958" s="52" t="n"/>
      <c r="G2958" s="49" t="n"/>
      <c r="H2958" s="49" t="n"/>
      <c r="I2958" s="30">
        <f>IF(OR(D2958="",NOT(ISNUMBER(G2958))),"",D2958&amp;"|"&amp;YEAR(G2958)&amp;"-"&amp;RIGHT("0"&amp;MONTH(G2958),2)&amp;"-"&amp;RIGHT("0"&amp;DAY(G2958),2))</f>
        <v/>
      </c>
      <c r="J2958" s="52" t="n"/>
      <c r="K2958" s="25" t="n"/>
      <c r="L2958" s="29" t="n"/>
      <c r="M2958" s="25" t="n"/>
      <c r="N2958" s="25" t="n"/>
      <c r="O2958" s="23">
        <f>IF(A2958&amp;B2958&amp;C2958="","",IF(I2958="","Sem vínculo",IF(COUNTIF(oc_chave,I2958)&gt;0,"Vinculada","Previsão não encontrada")))</f>
        <v/>
      </c>
      <c r="P2958" s="39">
        <f>IF(ISNUMBER(H2958),YEAR(H2958),"")</f>
        <v/>
      </c>
      <c r="Q2958" s="23">
        <f>IF(D2958="","",IF(COUNTIF(pl_chave,D2958)&gt;0,"No plano atual","Fora do plano: histórico preservado"))</f>
        <v/>
      </c>
      <c r="R2958" s="23">
        <f>IF(A2958&amp;B2958&amp;C2958="","",IF(A2958="","ERRO: falta ID do registro",IF(COUNTIF(ex_id,A2958)&gt;1,"ERRO: ID do registro duplicado",IF(NOT(ISNUMBER(H2958)),"ERRO: data realizada ausente ou inválida",IF(AND(ISNUMBER(pcmd_emissao),N(H2958)&gt;N(pcmd_emissao)),"Verificar: realizada após a emissão","OK")))))</f>
        <v/>
      </c>
      <c r="S2958" s="53" t="n"/>
    </row>
    <row r="2959">
      <c r="A2959" s="25" t="n"/>
      <c r="B2959" s="29" t="n"/>
      <c r="C2959" s="25" t="n"/>
      <c r="D2959" s="23">
        <f>IF(OR(B2959="",C2959=""),"",B2959&amp;"|"&amp;C2959)</f>
        <v/>
      </c>
      <c r="E2959" s="29" t="n"/>
      <c r="F2959" s="52" t="n"/>
      <c r="G2959" s="49" t="n"/>
      <c r="H2959" s="49" t="n"/>
      <c r="I2959" s="30">
        <f>IF(OR(D2959="",NOT(ISNUMBER(G2959))),"",D2959&amp;"|"&amp;YEAR(G2959)&amp;"-"&amp;RIGHT("0"&amp;MONTH(G2959),2)&amp;"-"&amp;RIGHT("0"&amp;DAY(G2959),2))</f>
        <v/>
      </c>
      <c r="J2959" s="52" t="n"/>
      <c r="K2959" s="25" t="n"/>
      <c r="L2959" s="29" t="n"/>
      <c r="M2959" s="25" t="n"/>
      <c r="N2959" s="25" t="n"/>
      <c r="O2959" s="23">
        <f>IF(A2959&amp;B2959&amp;C2959="","",IF(I2959="","Sem vínculo",IF(COUNTIF(oc_chave,I2959)&gt;0,"Vinculada","Previsão não encontrada")))</f>
        <v/>
      </c>
      <c r="P2959" s="39">
        <f>IF(ISNUMBER(H2959),YEAR(H2959),"")</f>
        <v/>
      </c>
      <c r="Q2959" s="23">
        <f>IF(D2959="","",IF(COUNTIF(pl_chave,D2959)&gt;0,"No plano atual","Fora do plano: histórico preservado"))</f>
        <v/>
      </c>
      <c r="R2959" s="23">
        <f>IF(A2959&amp;B2959&amp;C2959="","",IF(A2959="","ERRO: falta ID do registro",IF(COUNTIF(ex_id,A2959)&gt;1,"ERRO: ID do registro duplicado",IF(NOT(ISNUMBER(H2959)),"ERRO: data realizada ausente ou inválida",IF(AND(ISNUMBER(pcmd_emissao),N(H2959)&gt;N(pcmd_emissao)),"Verificar: realizada após a emissão","OK")))))</f>
        <v/>
      </c>
      <c r="S2959" s="53" t="n"/>
    </row>
    <row r="2960">
      <c r="A2960" s="25" t="n"/>
      <c r="B2960" s="29" t="n"/>
      <c r="C2960" s="25" t="n"/>
      <c r="D2960" s="23">
        <f>IF(OR(B2960="",C2960=""),"",B2960&amp;"|"&amp;C2960)</f>
        <v/>
      </c>
      <c r="E2960" s="29" t="n"/>
      <c r="F2960" s="52" t="n"/>
      <c r="G2960" s="49" t="n"/>
      <c r="H2960" s="49" t="n"/>
      <c r="I2960" s="30">
        <f>IF(OR(D2960="",NOT(ISNUMBER(G2960))),"",D2960&amp;"|"&amp;YEAR(G2960)&amp;"-"&amp;RIGHT("0"&amp;MONTH(G2960),2)&amp;"-"&amp;RIGHT("0"&amp;DAY(G2960),2))</f>
        <v/>
      </c>
      <c r="J2960" s="52" t="n"/>
      <c r="K2960" s="25" t="n"/>
      <c r="L2960" s="29" t="n"/>
      <c r="M2960" s="25" t="n"/>
      <c r="N2960" s="25" t="n"/>
      <c r="O2960" s="23">
        <f>IF(A2960&amp;B2960&amp;C2960="","",IF(I2960="","Sem vínculo",IF(COUNTIF(oc_chave,I2960)&gt;0,"Vinculada","Previsão não encontrada")))</f>
        <v/>
      </c>
      <c r="P2960" s="39">
        <f>IF(ISNUMBER(H2960),YEAR(H2960),"")</f>
        <v/>
      </c>
      <c r="Q2960" s="23">
        <f>IF(D2960="","",IF(COUNTIF(pl_chave,D2960)&gt;0,"No plano atual","Fora do plano: histórico preservado"))</f>
        <v/>
      </c>
      <c r="R2960" s="23">
        <f>IF(A2960&amp;B2960&amp;C2960="","",IF(A2960="","ERRO: falta ID do registro",IF(COUNTIF(ex_id,A2960)&gt;1,"ERRO: ID do registro duplicado",IF(NOT(ISNUMBER(H2960)),"ERRO: data realizada ausente ou inválida",IF(AND(ISNUMBER(pcmd_emissao),N(H2960)&gt;N(pcmd_emissao)),"Verificar: realizada após a emissão","OK")))))</f>
        <v/>
      </c>
      <c r="S2960" s="53" t="n"/>
    </row>
    <row r="2961">
      <c r="A2961" s="25" t="n"/>
      <c r="B2961" s="29" t="n"/>
      <c r="C2961" s="25" t="n"/>
      <c r="D2961" s="23">
        <f>IF(OR(B2961="",C2961=""),"",B2961&amp;"|"&amp;C2961)</f>
        <v/>
      </c>
      <c r="E2961" s="29" t="n"/>
      <c r="F2961" s="52" t="n"/>
      <c r="G2961" s="49" t="n"/>
      <c r="H2961" s="49" t="n"/>
      <c r="I2961" s="30">
        <f>IF(OR(D2961="",NOT(ISNUMBER(G2961))),"",D2961&amp;"|"&amp;YEAR(G2961)&amp;"-"&amp;RIGHT("0"&amp;MONTH(G2961),2)&amp;"-"&amp;RIGHT("0"&amp;DAY(G2961),2))</f>
        <v/>
      </c>
      <c r="J2961" s="52" t="n"/>
      <c r="K2961" s="25" t="n"/>
      <c r="L2961" s="29" t="n"/>
      <c r="M2961" s="25" t="n"/>
      <c r="N2961" s="25" t="n"/>
      <c r="O2961" s="23">
        <f>IF(A2961&amp;B2961&amp;C2961="","",IF(I2961="","Sem vínculo",IF(COUNTIF(oc_chave,I2961)&gt;0,"Vinculada","Previsão não encontrada")))</f>
        <v/>
      </c>
      <c r="P2961" s="39">
        <f>IF(ISNUMBER(H2961),YEAR(H2961),"")</f>
        <v/>
      </c>
      <c r="Q2961" s="23">
        <f>IF(D2961="","",IF(COUNTIF(pl_chave,D2961)&gt;0,"No plano atual","Fora do plano: histórico preservado"))</f>
        <v/>
      </c>
      <c r="R2961" s="23">
        <f>IF(A2961&amp;B2961&amp;C2961="","",IF(A2961="","ERRO: falta ID do registro",IF(COUNTIF(ex_id,A2961)&gt;1,"ERRO: ID do registro duplicado",IF(NOT(ISNUMBER(H2961)),"ERRO: data realizada ausente ou inválida",IF(AND(ISNUMBER(pcmd_emissao),N(H2961)&gt;N(pcmd_emissao)),"Verificar: realizada após a emissão","OK")))))</f>
        <v/>
      </c>
      <c r="S2961" s="53" t="n"/>
    </row>
    <row r="2962">
      <c r="A2962" s="25" t="n"/>
      <c r="B2962" s="29" t="n"/>
      <c r="C2962" s="25" t="n"/>
      <c r="D2962" s="23">
        <f>IF(OR(B2962="",C2962=""),"",B2962&amp;"|"&amp;C2962)</f>
        <v/>
      </c>
      <c r="E2962" s="29" t="n"/>
      <c r="F2962" s="52" t="n"/>
      <c r="G2962" s="49" t="n"/>
      <c r="H2962" s="49" t="n"/>
      <c r="I2962" s="30">
        <f>IF(OR(D2962="",NOT(ISNUMBER(G2962))),"",D2962&amp;"|"&amp;YEAR(G2962)&amp;"-"&amp;RIGHT("0"&amp;MONTH(G2962),2)&amp;"-"&amp;RIGHT("0"&amp;DAY(G2962),2))</f>
        <v/>
      </c>
      <c r="J2962" s="52" t="n"/>
      <c r="K2962" s="25" t="n"/>
      <c r="L2962" s="29" t="n"/>
      <c r="M2962" s="25" t="n"/>
      <c r="N2962" s="25" t="n"/>
      <c r="O2962" s="23">
        <f>IF(A2962&amp;B2962&amp;C2962="","",IF(I2962="","Sem vínculo",IF(COUNTIF(oc_chave,I2962)&gt;0,"Vinculada","Previsão não encontrada")))</f>
        <v/>
      </c>
      <c r="P2962" s="39">
        <f>IF(ISNUMBER(H2962),YEAR(H2962),"")</f>
        <v/>
      </c>
      <c r="Q2962" s="23">
        <f>IF(D2962="","",IF(COUNTIF(pl_chave,D2962)&gt;0,"No plano atual","Fora do plano: histórico preservado"))</f>
        <v/>
      </c>
      <c r="R2962" s="23">
        <f>IF(A2962&amp;B2962&amp;C2962="","",IF(A2962="","ERRO: falta ID do registro",IF(COUNTIF(ex_id,A2962)&gt;1,"ERRO: ID do registro duplicado",IF(NOT(ISNUMBER(H2962)),"ERRO: data realizada ausente ou inválida",IF(AND(ISNUMBER(pcmd_emissao),N(H2962)&gt;N(pcmd_emissao)),"Verificar: realizada após a emissão","OK")))))</f>
        <v/>
      </c>
      <c r="S2962" s="53" t="n"/>
    </row>
    <row r="2963">
      <c r="A2963" s="25" t="n"/>
      <c r="B2963" s="29" t="n"/>
      <c r="C2963" s="25" t="n"/>
      <c r="D2963" s="23">
        <f>IF(OR(B2963="",C2963=""),"",B2963&amp;"|"&amp;C2963)</f>
        <v/>
      </c>
      <c r="E2963" s="29" t="n"/>
      <c r="F2963" s="52" t="n"/>
      <c r="G2963" s="49" t="n"/>
      <c r="H2963" s="49" t="n"/>
      <c r="I2963" s="30">
        <f>IF(OR(D2963="",NOT(ISNUMBER(G2963))),"",D2963&amp;"|"&amp;YEAR(G2963)&amp;"-"&amp;RIGHT("0"&amp;MONTH(G2963),2)&amp;"-"&amp;RIGHT("0"&amp;DAY(G2963),2))</f>
        <v/>
      </c>
      <c r="J2963" s="52" t="n"/>
      <c r="K2963" s="25" t="n"/>
      <c r="L2963" s="29" t="n"/>
      <c r="M2963" s="25" t="n"/>
      <c r="N2963" s="25" t="n"/>
      <c r="O2963" s="23">
        <f>IF(A2963&amp;B2963&amp;C2963="","",IF(I2963="","Sem vínculo",IF(COUNTIF(oc_chave,I2963)&gt;0,"Vinculada","Previsão não encontrada")))</f>
        <v/>
      </c>
      <c r="P2963" s="39">
        <f>IF(ISNUMBER(H2963),YEAR(H2963),"")</f>
        <v/>
      </c>
      <c r="Q2963" s="23">
        <f>IF(D2963="","",IF(COUNTIF(pl_chave,D2963)&gt;0,"No plano atual","Fora do plano: histórico preservado"))</f>
        <v/>
      </c>
      <c r="R2963" s="23">
        <f>IF(A2963&amp;B2963&amp;C2963="","",IF(A2963="","ERRO: falta ID do registro",IF(COUNTIF(ex_id,A2963)&gt;1,"ERRO: ID do registro duplicado",IF(NOT(ISNUMBER(H2963)),"ERRO: data realizada ausente ou inválida",IF(AND(ISNUMBER(pcmd_emissao),N(H2963)&gt;N(pcmd_emissao)),"Verificar: realizada após a emissão","OK")))))</f>
        <v/>
      </c>
      <c r="S2963" s="53" t="n"/>
    </row>
    <row r="2964">
      <c r="A2964" s="25" t="n"/>
      <c r="B2964" s="29" t="n"/>
      <c r="C2964" s="25" t="n"/>
      <c r="D2964" s="23">
        <f>IF(OR(B2964="",C2964=""),"",B2964&amp;"|"&amp;C2964)</f>
        <v/>
      </c>
      <c r="E2964" s="29" t="n"/>
      <c r="F2964" s="52" t="n"/>
      <c r="G2964" s="49" t="n"/>
      <c r="H2964" s="49" t="n"/>
      <c r="I2964" s="30">
        <f>IF(OR(D2964="",NOT(ISNUMBER(G2964))),"",D2964&amp;"|"&amp;YEAR(G2964)&amp;"-"&amp;RIGHT("0"&amp;MONTH(G2964),2)&amp;"-"&amp;RIGHT("0"&amp;DAY(G2964),2))</f>
        <v/>
      </c>
      <c r="J2964" s="52" t="n"/>
      <c r="K2964" s="25" t="n"/>
      <c r="L2964" s="29" t="n"/>
      <c r="M2964" s="25" t="n"/>
      <c r="N2964" s="25" t="n"/>
      <c r="O2964" s="23">
        <f>IF(A2964&amp;B2964&amp;C2964="","",IF(I2964="","Sem vínculo",IF(COUNTIF(oc_chave,I2964)&gt;0,"Vinculada","Previsão não encontrada")))</f>
        <v/>
      </c>
      <c r="P2964" s="39">
        <f>IF(ISNUMBER(H2964),YEAR(H2964),"")</f>
        <v/>
      </c>
      <c r="Q2964" s="23">
        <f>IF(D2964="","",IF(COUNTIF(pl_chave,D2964)&gt;0,"No plano atual","Fora do plano: histórico preservado"))</f>
        <v/>
      </c>
      <c r="R2964" s="23">
        <f>IF(A2964&amp;B2964&amp;C2964="","",IF(A2964="","ERRO: falta ID do registro",IF(COUNTIF(ex_id,A2964)&gt;1,"ERRO: ID do registro duplicado",IF(NOT(ISNUMBER(H2964)),"ERRO: data realizada ausente ou inválida",IF(AND(ISNUMBER(pcmd_emissao),N(H2964)&gt;N(pcmd_emissao)),"Verificar: realizada após a emissão","OK")))))</f>
        <v/>
      </c>
      <c r="S2964" s="53" t="n"/>
    </row>
    <row r="2965">
      <c r="A2965" s="25" t="n"/>
      <c r="B2965" s="29" t="n"/>
      <c r="C2965" s="25" t="n"/>
      <c r="D2965" s="23">
        <f>IF(OR(B2965="",C2965=""),"",B2965&amp;"|"&amp;C2965)</f>
        <v/>
      </c>
      <c r="E2965" s="29" t="n"/>
      <c r="F2965" s="52" t="n"/>
      <c r="G2965" s="49" t="n"/>
      <c r="H2965" s="49" t="n"/>
      <c r="I2965" s="30">
        <f>IF(OR(D2965="",NOT(ISNUMBER(G2965))),"",D2965&amp;"|"&amp;YEAR(G2965)&amp;"-"&amp;RIGHT("0"&amp;MONTH(G2965),2)&amp;"-"&amp;RIGHT("0"&amp;DAY(G2965),2))</f>
        <v/>
      </c>
      <c r="J2965" s="52" t="n"/>
      <c r="K2965" s="25" t="n"/>
      <c r="L2965" s="29" t="n"/>
      <c r="M2965" s="25" t="n"/>
      <c r="N2965" s="25" t="n"/>
      <c r="O2965" s="23">
        <f>IF(A2965&amp;B2965&amp;C2965="","",IF(I2965="","Sem vínculo",IF(COUNTIF(oc_chave,I2965)&gt;0,"Vinculada","Previsão não encontrada")))</f>
        <v/>
      </c>
      <c r="P2965" s="39">
        <f>IF(ISNUMBER(H2965),YEAR(H2965),"")</f>
        <v/>
      </c>
      <c r="Q2965" s="23">
        <f>IF(D2965="","",IF(COUNTIF(pl_chave,D2965)&gt;0,"No plano atual","Fora do plano: histórico preservado"))</f>
        <v/>
      </c>
      <c r="R2965" s="23">
        <f>IF(A2965&amp;B2965&amp;C2965="","",IF(A2965="","ERRO: falta ID do registro",IF(COUNTIF(ex_id,A2965)&gt;1,"ERRO: ID do registro duplicado",IF(NOT(ISNUMBER(H2965)),"ERRO: data realizada ausente ou inválida",IF(AND(ISNUMBER(pcmd_emissao),N(H2965)&gt;N(pcmd_emissao)),"Verificar: realizada após a emissão","OK")))))</f>
        <v/>
      </c>
      <c r="S2965" s="53" t="n"/>
    </row>
    <row r="2966">
      <c r="A2966" s="25" t="n"/>
      <c r="B2966" s="29" t="n"/>
      <c r="C2966" s="25" t="n"/>
      <c r="D2966" s="23">
        <f>IF(OR(B2966="",C2966=""),"",B2966&amp;"|"&amp;C2966)</f>
        <v/>
      </c>
      <c r="E2966" s="29" t="n"/>
      <c r="F2966" s="52" t="n"/>
      <c r="G2966" s="49" t="n"/>
      <c r="H2966" s="49" t="n"/>
      <c r="I2966" s="30">
        <f>IF(OR(D2966="",NOT(ISNUMBER(G2966))),"",D2966&amp;"|"&amp;YEAR(G2966)&amp;"-"&amp;RIGHT("0"&amp;MONTH(G2966),2)&amp;"-"&amp;RIGHT("0"&amp;DAY(G2966),2))</f>
        <v/>
      </c>
      <c r="J2966" s="52" t="n"/>
      <c r="K2966" s="25" t="n"/>
      <c r="L2966" s="29" t="n"/>
      <c r="M2966" s="25" t="n"/>
      <c r="N2966" s="25" t="n"/>
      <c r="O2966" s="23">
        <f>IF(A2966&amp;B2966&amp;C2966="","",IF(I2966="","Sem vínculo",IF(COUNTIF(oc_chave,I2966)&gt;0,"Vinculada","Previsão não encontrada")))</f>
        <v/>
      </c>
      <c r="P2966" s="39">
        <f>IF(ISNUMBER(H2966),YEAR(H2966),"")</f>
        <v/>
      </c>
      <c r="Q2966" s="23">
        <f>IF(D2966="","",IF(COUNTIF(pl_chave,D2966)&gt;0,"No plano atual","Fora do plano: histórico preservado"))</f>
        <v/>
      </c>
      <c r="R2966" s="23">
        <f>IF(A2966&amp;B2966&amp;C2966="","",IF(A2966="","ERRO: falta ID do registro",IF(COUNTIF(ex_id,A2966)&gt;1,"ERRO: ID do registro duplicado",IF(NOT(ISNUMBER(H2966)),"ERRO: data realizada ausente ou inválida",IF(AND(ISNUMBER(pcmd_emissao),N(H2966)&gt;N(pcmd_emissao)),"Verificar: realizada após a emissão","OK")))))</f>
        <v/>
      </c>
      <c r="S2966" s="53" t="n"/>
    </row>
    <row r="2967">
      <c r="A2967" s="25" t="n"/>
      <c r="B2967" s="29" t="n"/>
      <c r="C2967" s="25" t="n"/>
      <c r="D2967" s="23">
        <f>IF(OR(B2967="",C2967=""),"",B2967&amp;"|"&amp;C2967)</f>
        <v/>
      </c>
      <c r="E2967" s="29" t="n"/>
      <c r="F2967" s="52" t="n"/>
      <c r="G2967" s="49" t="n"/>
      <c r="H2967" s="49" t="n"/>
      <c r="I2967" s="30">
        <f>IF(OR(D2967="",NOT(ISNUMBER(G2967))),"",D2967&amp;"|"&amp;YEAR(G2967)&amp;"-"&amp;RIGHT("0"&amp;MONTH(G2967),2)&amp;"-"&amp;RIGHT("0"&amp;DAY(G2967),2))</f>
        <v/>
      </c>
      <c r="J2967" s="52" t="n"/>
      <c r="K2967" s="25" t="n"/>
      <c r="L2967" s="29" t="n"/>
      <c r="M2967" s="25" t="n"/>
      <c r="N2967" s="25" t="n"/>
      <c r="O2967" s="23">
        <f>IF(A2967&amp;B2967&amp;C2967="","",IF(I2967="","Sem vínculo",IF(COUNTIF(oc_chave,I2967)&gt;0,"Vinculada","Previsão não encontrada")))</f>
        <v/>
      </c>
      <c r="P2967" s="39">
        <f>IF(ISNUMBER(H2967),YEAR(H2967),"")</f>
        <v/>
      </c>
      <c r="Q2967" s="23">
        <f>IF(D2967="","",IF(COUNTIF(pl_chave,D2967)&gt;0,"No plano atual","Fora do plano: histórico preservado"))</f>
        <v/>
      </c>
      <c r="R2967" s="23">
        <f>IF(A2967&amp;B2967&amp;C2967="","",IF(A2967="","ERRO: falta ID do registro",IF(COUNTIF(ex_id,A2967)&gt;1,"ERRO: ID do registro duplicado",IF(NOT(ISNUMBER(H2967)),"ERRO: data realizada ausente ou inválida",IF(AND(ISNUMBER(pcmd_emissao),N(H2967)&gt;N(pcmd_emissao)),"Verificar: realizada após a emissão","OK")))))</f>
        <v/>
      </c>
      <c r="S2967" s="53" t="n"/>
    </row>
    <row r="2968">
      <c r="A2968" s="25" t="n"/>
      <c r="B2968" s="29" t="n"/>
      <c r="C2968" s="25" t="n"/>
      <c r="D2968" s="23">
        <f>IF(OR(B2968="",C2968=""),"",B2968&amp;"|"&amp;C2968)</f>
        <v/>
      </c>
      <c r="E2968" s="29" t="n"/>
      <c r="F2968" s="52" t="n"/>
      <c r="G2968" s="49" t="n"/>
      <c r="H2968" s="49" t="n"/>
      <c r="I2968" s="30">
        <f>IF(OR(D2968="",NOT(ISNUMBER(G2968))),"",D2968&amp;"|"&amp;YEAR(G2968)&amp;"-"&amp;RIGHT("0"&amp;MONTH(G2968),2)&amp;"-"&amp;RIGHT("0"&amp;DAY(G2968),2))</f>
        <v/>
      </c>
      <c r="J2968" s="52" t="n"/>
      <c r="K2968" s="25" t="n"/>
      <c r="L2968" s="29" t="n"/>
      <c r="M2968" s="25" t="n"/>
      <c r="N2968" s="25" t="n"/>
      <c r="O2968" s="23">
        <f>IF(A2968&amp;B2968&amp;C2968="","",IF(I2968="","Sem vínculo",IF(COUNTIF(oc_chave,I2968)&gt;0,"Vinculada","Previsão não encontrada")))</f>
        <v/>
      </c>
      <c r="P2968" s="39">
        <f>IF(ISNUMBER(H2968),YEAR(H2968),"")</f>
        <v/>
      </c>
      <c r="Q2968" s="23">
        <f>IF(D2968="","",IF(COUNTIF(pl_chave,D2968)&gt;0,"No plano atual","Fora do plano: histórico preservado"))</f>
        <v/>
      </c>
      <c r="R2968" s="23">
        <f>IF(A2968&amp;B2968&amp;C2968="","",IF(A2968="","ERRO: falta ID do registro",IF(COUNTIF(ex_id,A2968)&gt;1,"ERRO: ID do registro duplicado",IF(NOT(ISNUMBER(H2968)),"ERRO: data realizada ausente ou inválida",IF(AND(ISNUMBER(pcmd_emissao),N(H2968)&gt;N(pcmd_emissao)),"Verificar: realizada após a emissão","OK")))))</f>
        <v/>
      </c>
      <c r="S2968" s="53" t="n"/>
    </row>
    <row r="2969">
      <c r="A2969" s="25" t="n"/>
      <c r="B2969" s="29" t="n"/>
      <c r="C2969" s="25" t="n"/>
      <c r="D2969" s="23">
        <f>IF(OR(B2969="",C2969=""),"",B2969&amp;"|"&amp;C2969)</f>
        <v/>
      </c>
      <c r="E2969" s="29" t="n"/>
      <c r="F2969" s="52" t="n"/>
      <c r="G2969" s="49" t="n"/>
      <c r="H2969" s="49" t="n"/>
      <c r="I2969" s="30">
        <f>IF(OR(D2969="",NOT(ISNUMBER(G2969))),"",D2969&amp;"|"&amp;YEAR(G2969)&amp;"-"&amp;RIGHT("0"&amp;MONTH(G2969),2)&amp;"-"&amp;RIGHT("0"&amp;DAY(G2969),2))</f>
        <v/>
      </c>
      <c r="J2969" s="52" t="n"/>
      <c r="K2969" s="25" t="n"/>
      <c r="L2969" s="29" t="n"/>
      <c r="M2969" s="25" t="n"/>
      <c r="N2969" s="25" t="n"/>
      <c r="O2969" s="23">
        <f>IF(A2969&amp;B2969&amp;C2969="","",IF(I2969="","Sem vínculo",IF(COUNTIF(oc_chave,I2969)&gt;0,"Vinculada","Previsão não encontrada")))</f>
        <v/>
      </c>
      <c r="P2969" s="39">
        <f>IF(ISNUMBER(H2969),YEAR(H2969),"")</f>
        <v/>
      </c>
      <c r="Q2969" s="23">
        <f>IF(D2969="","",IF(COUNTIF(pl_chave,D2969)&gt;0,"No plano atual","Fora do plano: histórico preservado"))</f>
        <v/>
      </c>
      <c r="R2969" s="23">
        <f>IF(A2969&amp;B2969&amp;C2969="","",IF(A2969="","ERRO: falta ID do registro",IF(COUNTIF(ex_id,A2969)&gt;1,"ERRO: ID do registro duplicado",IF(NOT(ISNUMBER(H2969)),"ERRO: data realizada ausente ou inválida",IF(AND(ISNUMBER(pcmd_emissao),N(H2969)&gt;N(pcmd_emissao)),"Verificar: realizada após a emissão","OK")))))</f>
        <v/>
      </c>
      <c r="S2969" s="53" t="n"/>
    </row>
    <row r="2970">
      <c r="A2970" s="25" t="n"/>
      <c r="B2970" s="29" t="n"/>
      <c r="C2970" s="25" t="n"/>
      <c r="D2970" s="23">
        <f>IF(OR(B2970="",C2970=""),"",B2970&amp;"|"&amp;C2970)</f>
        <v/>
      </c>
      <c r="E2970" s="29" t="n"/>
      <c r="F2970" s="52" t="n"/>
      <c r="G2970" s="49" t="n"/>
      <c r="H2970" s="49" t="n"/>
      <c r="I2970" s="30">
        <f>IF(OR(D2970="",NOT(ISNUMBER(G2970))),"",D2970&amp;"|"&amp;YEAR(G2970)&amp;"-"&amp;RIGHT("0"&amp;MONTH(G2970),2)&amp;"-"&amp;RIGHT("0"&amp;DAY(G2970),2))</f>
        <v/>
      </c>
      <c r="J2970" s="52" t="n"/>
      <c r="K2970" s="25" t="n"/>
      <c r="L2970" s="29" t="n"/>
      <c r="M2970" s="25" t="n"/>
      <c r="N2970" s="25" t="n"/>
      <c r="O2970" s="23">
        <f>IF(A2970&amp;B2970&amp;C2970="","",IF(I2970="","Sem vínculo",IF(COUNTIF(oc_chave,I2970)&gt;0,"Vinculada","Previsão não encontrada")))</f>
        <v/>
      </c>
      <c r="P2970" s="39">
        <f>IF(ISNUMBER(H2970),YEAR(H2970),"")</f>
        <v/>
      </c>
      <c r="Q2970" s="23">
        <f>IF(D2970="","",IF(COUNTIF(pl_chave,D2970)&gt;0,"No plano atual","Fora do plano: histórico preservado"))</f>
        <v/>
      </c>
      <c r="R2970" s="23">
        <f>IF(A2970&amp;B2970&amp;C2970="","",IF(A2970="","ERRO: falta ID do registro",IF(COUNTIF(ex_id,A2970)&gt;1,"ERRO: ID do registro duplicado",IF(NOT(ISNUMBER(H2970)),"ERRO: data realizada ausente ou inválida",IF(AND(ISNUMBER(pcmd_emissao),N(H2970)&gt;N(pcmd_emissao)),"Verificar: realizada após a emissão","OK")))))</f>
        <v/>
      </c>
      <c r="S2970" s="53" t="n"/>
    </row>
    <row r="2971">
      <c r="A2971" s="25" t="n"/>
      <c r="B2971" s="29" t="n"/>
      <c r="C2971" s="25" t="n"/>
      <c r="D2971" s="23">
        <f>IF(OR(B2971="",C2971=""),"",B2971&amp;"|"&amp;C2971)</f>
        <v/>
      </c>
      <c r="E2971" s="29" t="n"/>
      <c r="F2971" s="52" t="n"/>
      <c r="G2971" s="49" t="n"/>
      <c r="H2971" s="49" t="n"/>
      <c r="I2971" s="30">
        <f>IF(OR(D2971="",NOT(ISNUMBER(G2971))),"",D2971&amp;"|"&amp;YEAR(G2971)&amp;"-"&amp;RIGHT("0"&amp;MONTH(G2971),2)&amp;"-"&amp;RIGHT("0"&amp;DAY(G2971),2))</f>
        <v/>
      </c>
      <c r="J2971" s="52" t="n"/>
      <c r="K2971" s="25" t="n"/>
      <c r="L2971" s="29" t="n"/>
      <c r="M2971" s="25" t="n"/>
      <c r="N2971" s="25" t="n"/>
      <c r="O2971" s="23">
        <f>IF(A2971&amp;B2971&amp;C2971="","",IF(I2971="","Sem vínculo",IF(COUNTIF(oc_chave,I2971)&gt;0,"Vinculada","Previsão não encontrada")))</f>
        <v/>
      </c>
      <c r="P2971" s="39">
        <f>IF(ISNUMBER(H2971),YEAR(H2971),"")</f>
        <v/>
      </c>
      <c r="Q2971" s="23">
        <f>IF(D2971="","",IF(COUNTIF(pl_chave,D2971)&gt;0,"No plano atual","Fora do plano: histórico preservado"))</f>
        <v/>
      </c>
      <c r="R2971" s="23">
        <f>IF(A2971&amp;B2971&amp;C2971="","",IF(A2971="","ERRO: falta ID do registro",IF(COUNTIF(ex_id,A2971)&gt;1,"ERRO: ID do registro duplicado",IF(NOT(ISNUMBER(H2971)),"ERRO: data realizada ausente ou inválida",IF(AND(ISNUMBER(pcmd_emissao),N(H2971)&gt;N(pcmd_emissao)),"Verificar: realizada após a emissão","OK")))))</f>
        <v/>
      </c>
      <c r="S2971" s="53" t="n"/>
    </row>
    <row r="2972">
      <c r="A2972" s="25" t="n"/>
      <c r="B2972" s="29" t="n"/>
      <c r="C2972" s="25" t="n"/>
      <c r="D2972" s="23">
        <f>IF(OR(B2972="",C2972=""),"",B2972&amp;"|"&amp;C2972)</f>
        <v/>
      </c>
      <c r="E2972" s="29" t="n"/>
      <c r="F2972" s="52" t="n"/>
      <c r="G2972" s="49" t="n"/>
      <c r="H2972" s="49" t="n"/>
      <c r="I2972" s="30">
        <f>IF(OR(D2972="",NOT(ISNUMBER(G2972))),"",D2972&amp;"|"&amp;YEAR(G2972)&amp;"-"&amp;RIGHT("0"&amp;MONTH(G2972),2)&amp;"-"&amp;RIGHT("0"&amp;DAY(G2972),2))</f>
        <v/>
      </c>
      <c r="J2972" s="52" t="n"/>
      <c r="K2972" s="25" t="n"/>
      <c r="L2972" s="29" t="n"/>
      <c r="M2972" s="25" t="n"/>
      <c r="N2972" s="25" t="n"/>
      <c r="O2972" s="23">
        <f>IF(A2972&amp;B2972&amp;C2972="","",IF(I2972="","Sem vínculo",IF(COUNTIF(oc_chave,I2972)&gt;0,"Vinculada","Previsão não encontrada")))</f>
        <v/>
      </c>
      <c r="P2972" s="39">
        <f>IF(ISNUMBER(H2972),YEAR(H2972),"")</f>
        <v/>
      </c>
      <c r="Q2972" s="23">
        <f>IF(D2972="","",IF(COUNTIF(pl_chave,D2972)&gt;0,"No plano atual","Fora do plano: histórico preservado"))</f>
        <v/>
      </c>
      <c r="R2972" s="23">
        <f>IF(A2972&amp;B2972&amp;C2972="","",IF(A2972="","ERRO: falta ID do registro",IF(COUNTIF(ex_id,A2972)&gt;1,"ERRO: ID do registro duplicado",IF(NOT(ISNUMBER(H2972)),"ERRO: data realizada ausente ou inválida",IF(AND(ISNUMBER(pcmd_emissao),N(H2972)&gt;N(pcmd_emissao)),"Verificar: realizada após a emissão","OK")))))</f>
        <v/>
      </c>
      <c r="S2972" s="53" t="n"/>
    </row>
    <row r="2973">
      <c r="A2973" s="25" t="n"/>
      <c r="B2973" s="29" t="n"/>
      <c r="C2973" s="25" t="n"/>
      <c r="D2973" s="23">
        <f>IF(OR(B2973="",C2973=""),"",B2973&amp;"|"&amp;C2973)</f>
        <v/>
      </c>
      <c r="E2973" s="29" t="n"/>
      <c r="F2973" s="52" t="n"/>
      <c r="G2973" s="49" t="n"/>
      <c r="H2973" s="49" t="n"/>
      <c r="I2973" s="30">
        <f>IF(OR(D2973="",NOT(ISNUMBER(G2973))),"",D2973&amp;"|"&amp;YEAR(G2973)&amp;"-"&amp;RIGHT("0"&amp;MONTH(G2973),2)&amp;"-"&amp;RIGHT("0"&amp;DAY(G2973),2))</f>
        <v/>
      </c>
      <c r="J2973" s="52" t="n"/>
      <c r="K2973" s="25" t="n"/>
      <c r="L2973" s="29" t="n"/>
      <c r="M2973" s="25" t="n"/>
      <c r="N2973" s="25" t="n"/>
      <c r="O2973" s="23">
        <f>IF(A2973&amp;B2973&amp;C2973="","",IF(I2973="","Sem vínculo",IF(COUNTIF(oc_chave,I2973)&gt;0,"Vinculada","Previsão não encontrada")))</f>
        <v/>
      </c>
      <c r="P2973" s="39">
        <f>IF(ISNUMBER(H2973),YEAR(H2973),"")</f>
        <v/>
      </c>
      <c r="Q2973" s="23">
        <f>IF(D2973="","",IF(COUNTIF(pl_chave,D2973)&gt;0,"No plano atual","Fora do plano: histórico preservado"))</f>
        <v/>
      </c>
      <c r="R2973" s="23">
        <f>IF(A2973&amp;B2973&amp;C2973="","",IF(A2973="","ERRO: falta ID do registro",IF(COUNTIF(ex_id,A2973)&gt;1,"ERRO: ID do registro duplicado",IF(NOT(ISNUMBER(H2973)),"ERRO: data realizada ausente ou inválida",IF(AND(ISNUMBER(pcmd_emissao),N(H2973)&gt;N(pcmd_emissao)),"Verificar: realizada após a emissão","OK")))))</f>
        <v/>
      </c>
      <c r="S2973" s="53" t="n"/>
    </row>
    <row r="2974">
      <c r="A2974" s="25" t="n"/>
      <c r="B2974" s="29" t="n"/>
      <c r="C2974" s="25" t="n"/>
      <c r="D2974" s="23">
        <f>IF(OR(B2974="",C2974=""),"",B2974&amp;"|"&amp;C2974)</f>
        <v/>
      </c>
      <c r="E2974" s="29" t="n"/>
      <c r="F2974" s="52" t="n"/>
      <c r="G2974" s="49" t="n"/>
      <c r="H2974" s="49" t="n"/>
      <c r="I2974" s="30">
        <f>IF(OR(D2974="",NOT(ISNUMBER(G2974))),"",D2974&amp;"|"&amp;YEAR(G2974)&amp;"-"&amp;RIGHT("0"&amp;MONTH(G2974),2)&amp;"-"&amp;RIGHT("0"&amp;DAY(G2974),2))</f>
        <v/>
      </c>
      <c r="J2974" s="52" t="n"/>
      <c r="K2974" s="25" t="n"/>
      <c r="L2974" s="29" t="n"/>
      <c r="M2974" s="25" t="n"/>
      <c r="N2974" s="25" t="n"/>
      <c r="O2974" s="23">
        <f>IF(A2974&amp;B2974&amp;C2974="","",IF(I2974="","Sem vínculo",IF(COUNTIF(oc_chave,I2974)&gt;0,"Vinculada","Previsão não encontrada")))</f>
        <v/>
      </c>
      <c r="P2974" s="39">
        <f>IF(ISNUMBER(H2974),YEAR(H2974),"")</f>
        <v/>
      </c>
      <c r="Q2974" s="23">
        <f>IF(D2974="","",IF(COUNTIF(pl_chave,D2974)&gt;0,"No plano atual","Fora do plano: histórico preservado"))</f>
        <v/>
      </c>
      <c r="R2974" s="23">
        <f>IF(A2974&amp;B2974&amp;C2974="","",IF(A2974="","ERRO: falta ID do registro",IF(COUNTIF(ex_id,A2974)&gt;1,"ERRO: ID do registro duplicado",IF(NOT(ISNUMBER(H2974)),"ERRO: data realizada ausente ou inválida",IF(AND(ISNUMBER(pcmd_emissao),N(H2974)&gt;N(pcmd_emissao)),"Verificar: realizada após a emissão","OK")))))</f>
        <v/>
      </c>
      <c r="S2974" s="53" t="n"/>
    </row>
    <row r="2975">
      <c r="A2975" s="25" t="n"/>
      <c r="B2975" s="29" t="n"/>
      <c r="C2975" s="25" t="n"/>
      <c r="D2975" s="23">
        <f>IF(OR(B2975="",C2975=""),"",B2975&amp;"|"&amp;C2975)</f>
        <v/>
      </c>
      <c r="E2975" s="29" t="n"/>
      <c r="F2975" s="52" t="n"/>
      <c r="G2975" s="49" t="n"/>
      <c r="H2975" s="49" t="n"/>
      <c r="I2975" s="30">
        <f>IF(OR(D2975="",NOT(ISNUMBER(G2975))),"",D2975&amp;"|"&amp;YEAR(G2975)&amp;"-"&amp;RIGHT("0"&amp;MONTH(G2975),2)&amp;"-"&amp;RIGHT("0"&amp;DAY(G2975),2))</f>
        <v/>
      </c>
      <c r="J2975" s="52" t="n"/>
      <c r="K2975" s="25" t="n"/>
      <c r="L2975" s="29" t="n"/>
      <c r="M2975" s="25" t="n"/>
      <c r="N2975" s="25" t="n"/>
      <c r="O2975" s="23">
        <f>IF(A2975&amp;B2975&amp;C2975="","",IF(I2975="","Sem vínculo",IF(COUNTIF(oc_chave,I2975)&gt;0,"Vinculada","Previsão não encontrada")))</f>
        <v/>
      </c>
      <c r="P2975" s="39">
        <f>IF(ISNUMBER(H2975),YEAR(H2975),"")</f>
        <v/>
      </c>
      <c r="Q2975" s="23">
        <f>IF(D2975="","",IF(COUNTIF(pl_chave,D2975)&gt;0,"No plano atual","Fora do plano: histórico preservado"))</f>
        <v/>
      </c>
      <c r="R2975" s="23">
        <f>IF(A2975&amp;B2975&amp;C2975="","",IF(A2975="","ERRO: falta ID do registro",IF(COUNTIF(ex_id,A2975)&gt;1,"ERRO: ID do registro duplicado",IF(NOT(ISNUMBER(H2975)),"ERRO: data realizada ausente ou inválida",IF(AND(ISNUMBER(pcmd_emissao),N(H2975)&gt;N(pcmd_emissao)),"Verificar: realizada após a emissão","OK")))))</f>
        <v/>
      </c>
      <c r="S2975" s="53" t="n"/>
    </row>
    <row r="2976">
      <c r="A2976" s="25" t="n"/>
      <c r="B2976" s="29" t="n"/>
      <c r="C2976" s="25" t="n"/>
      <c r="D2976" s="23">
        <f>IF(OR(B2976="",C2976=""),"",B2976&amp;"|"&amp;C2976)</f>
        <v/>
      </c>
      <c r="E2976" s="29" t="n"/>
      <c r="F2976" s="52" t="n"/>
      <c r="G2976" s="49" t="n"/>
      <c r="H2976" s="49" t="n"/>
      <c r="I2976" s="30">
        <f>IF(OR(D2976="",NOT(ISNUMBER(G2976))),"",D2976&amp;"|"&amp;YEAR(G2976)&amp;"-"&amp;RIGHT("0"&amp;MONTH(G2976),2)&amp;"-"&amp;RIGHT("0"&amp;DAY(G2976),2))</f>
        <v/>
      </c>
      <c r="J2976" s="52" t="n"/>
      <c r="K2976" s="25" t="n"/>
      <c r="L2976" s="29" t="n"/>
      <c r="M2976" s="25" t="n"/>
      <c r="N2976" s="25" t="n"/>
      <c r="O2976" s="23">
        <f>IF(A2976&amp;B2976&amp;C2976="","",IF(I2976="","Sem vínculo",IF(COUNTIF(oc_chave,I2976)&gt;0,"Vinculada","Previsão não encontrada")))</f>
        <v/>
      </c>
      <c r="P2976" s="39">
        <f>IF(ISNUMBER(H2976),YEAR(H2976),"")</f>
        <v/>
      </c>
      <c r="Q2976" s="23">
        <f>IF(D2976="","",IF(COUNTIF(pl_chave,D2976)&gt;0,"No plano atual","Fora do plano: histórico preservado"))</f>
        <v/>
      </c>
      <c r="R2976" s="23">
        <f>IF(A2976&amp;B2976&amp;C2976="","",IF(A2976="","ERRO: falta ID do registro",IF(COUNTIF(ex_id,A2976)&gt;1,"ERRO: ID do registro duplicado",IF(NOT(ISNUMBER(H2976)),"ERRO: data realizada ausente ou inválida",IF(AND(ISNUMBER(pcmd_emissao),N(H2976)&gt;N(pcmd_emissao)),"Verificar: realizada após a emissão","OK")))))</f>
        <v/>
      </c>
      <c r="S2976" s="53" t="n"/>
    </row>
    <row r="2977">
      <c r="A2977" s="25" t="n"/>
      <c r="B2977" s="29" t="n"/>
      <c r="C2977" s="25" t="n"/>
      <c r="D2977" s="23">
        <f>IF(OR(B2977="",C2977=""),"",B2977&amp;"|"&amp;C2977)</f>
        <v/>
      </c>
      <c r="E2977" s="29" t="n"/>
      <c r="F2977" s="52" t="n"/>
      <c r="G2977" s="49" t="n"/>
      <c r="H2977" s="49" t="n"/>
      <c r="I2977" s="30">
        <f>IF(OR(D2977="",NOT(ISNUMBER(G2977))),"",D2977&amp;"|"&amp;YEAR(G2977)&amp;"-"&amp;RIGHT("0"&amp;MONTH(G2977),2)&amp;"-"&amp;RIGHT("0"&amp;DAY(G2977),2))</f>
        <v/>
      </c>
      <c r="J2977" s="52" t="n"/>
      <c r="K2977" s="25" t="n"/>
      <c r="L2977" s="29" t="n"/>
      <c r="M2977" s="25" t="n"/>
      <c r="N2977" s="25" t="n"/>
      <c r="O2977" s="23">
        <f>IF(A2977&amp;B2977&amp;C2977="","",IF(I2977="","Sem vínculo",IF(COUNTIF(oc_chave,I2977)&gt;0,"Vinculada","Previsão não encontrada")))</f>
        <v/>
      </c>
      <c r="P2977" s="39">
        <f>IF(ISNUMBER(H2977),YEAR(H2977),"")</f>
        <v/>
      </c>
      <c r="Q2977" s="23">
        <f>IF(D2977="","",IF(COUNTIF(pl_chave,D2977)&gt;0,"No plano atual","Fora do plano: histórico preservado"))</f>
        <v/>
      </c>
      <c r="R2977" s="23">
        <f>IF(A2977&amp;B2977&amp;C2977="","",IF(A2977="","ERRO: falta ID do registro",IF(COUNTIF(ex_id,A2977)&gt;1,"ERRO: ID do registro duplicado",IF(NOT(ISNUMBER(H2977)),"ERRO: data realizada ausente ou inválida",IF(AND(ISNUMBER(pcmd_emissao),N(H2977)&gt;N(pcmd_emissao)),"Verificar: realizada após a emissão","OK")))))</f>
        <v/>
      </c>
      <c r="S2977" s="53" t="n"/>
    </row>
    <row r="2978">
      <c r="A2978" s="25" t="n"/>
      <c r="B2978" s="29" t="n"/>
      <c r="C2978" s="25" t="n"/>
      <c r="D2978" s="23">
        <f>IF(OR(B2978="",C2978=""),"",B2978&amp;"|"&amp;C2978)</f>
        <v/>
      </c>
      <c r="E2978" s="29" t="n"/>
      <c r="F2978" s="52" t="n"/>
      <c r="G2978" s="49" t="n"/>
      <c r="H2978" s="49" t="n"/>
      <c r="I2978" s="30">
        <f>IF(OR(D2978="",NOT(ISNUMBER(G2978))),"",D2978&amp;"|"&amp;YEAR(G2978)&amp;"-"&amp;RIGHT("0"&amp;MONTH(G2978),2)&amp;"-"&amp;RIGHT("0"&amp;DAY(G2978),2))</f>
        <v/>
      </c>
      <c r="J2978" s="52" t="n"/>
      <c r="K2978" s="25" t="n"/>
      <c r="L2978" s="29" t="n"/>
      <c r="M2978" s="25" t="n"/>
      <c r="N2978" s="25" t="n"/>
      <c r="O2978" s="23">
        <f>IF(A2978&amp;B2978&amp;C2978="","",IF(I2978="","Sem vínculo",IF(COUNTIF(oc_chave,I2978)&gt;0,"Vinculada","Previsão não encontrada")))</f>
        <v/>
      </c>
      <c r="P2978" s="39">
        <f>IF(ISNUMBER(H2978),YEAR(H2978),"")</f>
        <v/>
      </c>
      <c r="Q2978" s="23">
        <f>IF(D2978="","",IF(COUNTIF(pl_chave,D2978)&gt;0,"No plano atual","Fora do plano: histórico preservado"))</f>
        <v/>
      </c>
      <c r="R2978" s="23">
        <f>IF(A2978&amp;B2978&amp;C2978="","",IF(A2978="","ERRO: falta ID do registro",IF(COUNTIF(ex_id,A2978)&gt;1,"ERRO: ID do registro duplicado",IF(NOT(ISNUMBER(H2978)),"ERRO: data realizada ausente ou inválida",IF(AND(ISNUMBER(pcmd_emissao),N(H2978)&gt;N(pcmd_emissao)),"Verificar: realizada após a emissão","OK")))))</f>
        <v/>
      </c>
      <c r="S2978" s="53" t="n"/>
    </row>
    <row r="2979">
      <c r="A2979" s="25" t="n"/>
      <c r="B2979" s="29" t="n"/>
      <c r="C2979" s="25" t="n"/>
      <c r="D2979" s="23">
        <f>IF(OR(B2979="",C2979=""),"",B2979&amp;"|"&amp;C2979)</f>
        <v/>
      </c>
      <c r="E2979" s="29" t="n"/>
      <c r="F2979" s="52" t="n"/>
      <c r="G2979" s="49" t="n"/>
      <c r="H2979" s="49" t="n"/>
      <c r="I2979" s="30">
        <f>IF(OR(D2979="",NOT(ISNUMBER(G2979))),"",D2979&amp;"|"&amp;YEAR(G2979)&amp;"-"&amp;RIGHT("0"&amp;MONTH(G2979),2)&amp;"-"&amp;RIGHT("0"&amp;DAY(G2979),2))</f>
        <v/>
      </c>
      <c r="J2979" s="52" t="n"/>
      <c r="K2979" s="25" t="n"/>
      <c r="L2979" s="29" t="n"/>
      <c r="M2979" s="25" t="n"/>
      <c r="N2979" s="25" t="n"/>
      <c r="O2979" s="23">
        <f>IF(A2979&amp;B2979&amp;C2979="","",IF(I2979="","Sem vínculo",IF(COUNTIF(oc_chave,I2979)&gt;0,"Vinculada","Previsão não encontrada")))</f>
        <v/>
      </c>
      <c r="P2979" s="39">
        <f>IF(ISNUMBER(H2979),YEAR(H2979),"")</f>
        <v/>
      </c>
      <c r="Q2979" s="23">
        <f>IF(D2979="","",IF(COUNTIF(pl_chave,D2979)&gt;0,"No plano atual","Fora do plano: histórico preservado"))</f>
        <v/>
      </c>
      <c r="R2979" s="23">
        <f>IF(A2979&amp;B2979&amp;C2979="","",IF(A2979="","ERRO: falta ID do registro",IF(COUNTIF(ex_id,A2979)&gt;1,"ERRO: ID do registro duplicado",IF(NOT(ISNUMBER(H2979)),"ERRO: data realizada ausente ou inválida",IF(AND(ISNUMBER(pcmd_emissao),N(H2979)&gt;N(pcmd_emissao)),"Verificar: realizada após a emissão","OK")))))</f>
        <v/>
      </c>
      <c r="S2979" s="53" t="n"/>
    </row>
    <row r="2980">
      <c r="A2980" s="25" t="n"/>
      <c r="B2980" s="29" t="n"/>
      <c r="C2980" s="25" t="n"/>
      <c r="D2980" s="23">
        <f>IF(OR(B2980="",C2980=""),"",B2980&amp;"|"&amp;C2980)</f>
        <v/>
      </c>
      <c r="E2980" s="29" t="n"/>
      <c r="F2980" s="52" t="n"/>
      <c r="G2980" s="49" t="n"/>
      <c r="H2980" s="49" t="n"/>
      <c r="I2980" s="30">
        <f>IF(OR(D2980="",NOT(ISNUMBER(G2980))),"",D2980&amp;"|"&amp;YEAR(G2980)&amp;"-"&amp;RIGHT("0"&amp;MONTH(G2980),2)&amp;"-"&amp;RIGHT("0"&amp;DAY(G2980),2))</f>
        <v/>
      </c>
      <c r="J2980" s="52" t="n"/>
      <c r="K2980" s="25" t="n"/>
      <c r="L2980" s="29" t="n"/>
      <c r="M2980" s="25" t="n"/>
      <c r="N2980" s="25" t="n"/>
      <c r="O2980" s="23">
        <f>IF(A2980&amp;B2980&amp;C2980="","",IF(I2980="","Sem vínculo",IF(COUNTIF(oc_chave,I2980)&gt;0,"Vinculada","Previsão não encontrada")))</f>
        <v/>
      </c>
      <c r="P2980" s="39">
        <f>IF(ISNUMBER(H2980),YEAR(H2980),"")</f>
        <v/>
      </c>
      <c r="Q2980" s="23">
        <f>IF(D2980="","",IF(COUNTIF(pl_chave,D2980)&gt;0,"No plano atual","Fora do plano: histórico preservado"))</f>
        <v/>
      </c>
      <c r="R2980" s="23">
        <f>IF(A2980&amp;B2980&amp;C2980="","",IF(A2980="","ERRO: falta ID do registro",IF(COUNTIF(ex_id,A2980)&gt;1,"ERRO: ID do registro duplicado",IF(NOT(ISNUMBER(H2980)),"ERRO: data realizada ausente ou inválida",IF(AND(ISNUMBER(pcmd_emissao),N(H2980)&gt;N(pcmd_emissao)),"Verificar: realizada após a emissão","OK")))))</f>
        <v/>
      </c>
      <c r="S2980" s="53" t="n"/>
    </row>
    <row r="2981">
      <c r="A2981" s="25" t="n"/>
      <c r="B2981" s="29" t="n"/>
      <c r="C2981" s="25" t="n"/>
      <c r="D2981" s="23">
        <f>IF(OR(B2981="",C2981=""),"",B2981&amp;"|"&amp;C2981)</f>
        <v/>
      </c>
      <c r="E2981" s="29" t="n"/>
      <c r="F2981" s="52" t="n"/>
      <c r="G2981" s="49" t="n"/>
      <c r="H2981" s="49" t="n"/>
      <c r="I2981" s="30">
        <f>IF(OR(D2981="",NOT(ISNUMBER(G2981))),"",D2981&amp;"|"&amp;YEAR(G2981)&amp;"-"&amp;RIGHT("0"&amp;MONTH(G2981),2)&amp;"-"&amp;RIGHT("0"&amp;DAY(G2981),2))</f>
        <v/>
      </c>
      <c r="J2981" s="52" t="n"/>
      <c r="K2981" s="25" t="n"/>
      <c r="L2981" s="29" t="n"/>
      <c r="M2981" s="25" t="n"/>
      <c r="N2981" s="25" t="n"/>
      <c r="O2981" s="23">
        <f>IF(A2981&amp;B2981&amp;C2981="","",IF(I2981="","Sem vínculo",IF(COUNTIF(oc_chave,I2981)&gt;0,"Vinculada","Previsão não encontrada")))</f>
        <v/>
      </c>
      <c r="P2981" s="39">
        <f>IF(ISNUMBER(H2981),YEAR(H2981),"")</f>
        <v/>
      </c>
      <c r="Q2981" s="23">
        <f>IF(D2981="","",IF(COUNTIF(pl_chave,D2981)&gt;0,"No plano atual","Fora do plano: histórico preservado"))</f>
        <v/>
      </c>
      <c r="R2981" s="23">
        <f>IF(A2981&amp;B2981&amp;C2981="","",IF(A2981="","ERRO: falta ID do registro",IF(COUNTIF(ex_id,A2981)&gt;1,"ERRO: ID do registro duplicado",IF(NOT(ISNUMBER(H2981)),"ERRO: data realizada ausente ou inválida",IF(AND(ISNUMBER(pcmd_emissao),N(H2981)&gt;N(pcmd_emissao)),"Verificar: realizada após a emissão","OK")))))</f>
        <v/>
      </c>
      <c r="S2981" s="53" t="n"/>
    </row>
    <row r="2982">
      <c r="A2982" s="25" t="n"/>
      <c r="B2982" s="29" t="n"/>
      <c r="C2982" s="25" t="n"/>
      <c r="D2982" s="23">
        <f>IF(OR(B2982="",C2982=""),"",B2982&amp;"|"&amp;C2982)</f>
        <v/>
      </c>
      <c r="E2982" s="29" t="n"/>
      <c r="F2982" s="52" t="n"/>
      <c r="G2982" s="49" t="n"/>
      <c r="H2982" s="49" t="n"/>
      <c r="I2982" s="30">
        <f>IF(OR(D2982="",NOT(ISNUMBER(G2982))),"",D2982&amp;"|"&amp;YEAR(G2982)&amp;"-"&amp;RIGHT("0"&amp;MONTH(G2982),2)&amp;"-"&amp;RIGHT("0"&amp;DAY(G2982),2))</f>
        <v/>
      </c>
      <c r="J2982" s="52" t="n"/>
      <c r="K2982" s="25" t="n"/>
      <c r="L2982" s="29" t="n"/>
      <c r="M2982" s="25" t="n"/>
      <c r="N2982" s="25" t="n"/>
      <c r="O2982" s="23">
        <f>IF(A2982&amp;B2982&amp;C2982="","",IF(I2982="","Sem vínculo",IF(COUNTIF(oc_chave,I2982)&gt;0,"Vinculada","Previsão não encontrada")))</f>
        <v/>
      </c>
      <c r="P2982" s="39">
        <f>IF(ISNUMBER(H2982),YEAR(H2982),"")</f>
        <v/>
      </c>
      <c r="Q2982" s="23">
        <f>IF(D2982="","",IF(COUNTIF(pl_chave,D2982)&gt;0,"No plano atual","Fora do plano: histórico preservado"))</f>
        <v/>
      </c>
      <c r="R2982" s="23">
        <f>IF(A2982&amp;B2982&amp;C2982="","",IF(A2982="","ERRO: falta ID do registro",IF(COUNTIF(ex_id,A2982)&gt;1,"ERRO: ID do registro duplicado",IF(NOT(ISNUMBER(H2982)),"ERRO: data realizada ausente ou inválida",IF(AND(ISNUMBER(pcmd_emissao),N(H2982)&gt;N(pcmd_emissao)),"Verificar: realizada após a emissão","OK")))))</f>
        <v/>
      </c>
      <c r="S2982" s="53" t="n"/>
    </row>
    <row r="2983">
      <c r="A2983" s="25" t="n"/>
      <c r="B2983" s="29" t="n"/>
      <c r="C2983" s="25" t="n"/>
      <c r="D2983" s="23">
        <f>IF(OR(B2983="",C2983=""),"",B2983&amp;"|"&amp;C2983)</f>
        <v/>
      </c>
      <c r="E2983" s="29" t="n"/>
      <c r="F2983" s="52" t="n"/>
      <c r="G2983" s="49" t="n"/>
      <c r="H2983" s="49" t="n"/>
      <c r="I2983" s="30">
        <f>IF(OR(D2983="",NOT(ISNUMBER(G2983))),"",D2983&amp;"|"&amp;YEAR(G2983)&amp;"-"&amp;RIGHT("0"&amp;MONTH(G2983),2)&amp;"-"&amp;RIGHT("0"&amp;DAY(G2983),2))</f>
        <v/>
      </c>
      <c r="J2983" s="52" t="n"/>
      <c r="K2983" s="25" t="n"/>
      <c r="L2983" s="29" t="n"/>
      <c r="M2983" s="25" t="n"/>
      <c r="N2983" s="25" t="n"/>
      <c r="O2983" s="23">
        <f>IF(A2983&amp;B2983&amp;C2983="","",IF(I2983="","Sem vínculo",IF(COUNTIF(oc_chave,I2983)&gt;0,"Vinculada","Previsão não encontrada")))</f>
        <v/>
      </c>
      <c r="P2983" s="39">
        <f>IF(ISNUMBER(H2983),YEAR(H2983),"")</f>
        <v/>
      </c>
      <c r="Q2983" s="23">
        <f>IF(D2983="","",IF(COUNTIF(pl_chave,D2983)&gt;0,"No plano atual","Fora do plano: histórico preservado"))</f>
        <v/>
      </c>
      <c r="R2983" s="23">
        <f>IF(A2983&amp;B2983&amp;C2983="","",IF(A2983="","ERRO: falta ID do registro",IF(COUNTIF(ex_id,A2983)&gt;1,"ERRO: ID do registro duplicado",IF(NOT(ISNUMBER(H2983)),"ERRO: data realizada ausente ou inválida",IF(AND(ISNUMBER(pcmd_emissao),N(H2983)&gt;N(pcmd_emissao)),"Verificar: realizada após a emissão","OK")))))</f>
        <v/>
      </c>
      <c r="S2983" s="53" t="n"/>
    </row>
    <row r="2984">
      <c r="A2984" s="25" t="n"/>
      <c r="B2984" s="29" t="n"/>
      <c r="C2984" s="25" t="n"/>
      <c r="D2984" s="23">
        <f>IF(OR(B2984="",C2984=""),"",B2984&amp;"|"&amp;C2984)</f>
        <v/>
      </c>
      <c r="E2984" s="29" t="n"/>
      <c r="F2984" s="52" t="n"/>
      <c r="G2984" s="49" t="n"/>
      <c r="H2984" s="49" t="n"/>
      <c r="I2984" s="30">
        <f>IF(OR(D2984="",NOT(ISNUMBER(G2984))),"",D2984&amp;"|"&amp;YEAR(G2984)&amp;"-"&amp;RIGHT("0"&amp;MONTH(G2984),2)&amp;"-"&amp;RIGHT("0"&amp;DAY(G2984),2))</f>
        <v/>
      </c>
      <c r="J2984" s="52" t="n"/>
      <c r="K2984" s="25" t="n"/>
      <c r="L2984" s="29" t="n"/>
      <c r="M2984" s="25" t="n"/>
      <c r="N2984" s="25" t="n"/>
      <c r="O2984" s="23">
        <f>IF(A2984&amp;B2984&amp;C2984="","",IF(I2984="","Sem vínculo",IF(COUNTIF(oc_chave,I2984)&gt;0,"Vinculada","Previsão não encontrada")))</f>
        <v/>
      </c>
      <c r="P2984" s="39">
        <f>IF(ISNUMBER(H2984),YEAR(H2984),"")</f>
        <v/>
      </c>
      <c r="Q2984" s="23">
        <f>IF(D2984="","",IF(COUNTIF(pl_chave,D2984)&gt;0,"No plano atual","Fora do plano: histórico preservado"))</f>
        <v/>
      </c>
      <c r="R2984" s="23">
        <f>IF(A2984&amp;B2984&amp;C2984="","",IF(A2984="","ERRO: falta ID do registro",IF(COUNTIF(ex_id,A2984)&gt;1,"ERRO: ID do registro duplicado",IF(NOT(ISNUMBER(H2984)),"ERRO: data realizada ausente ou inválida",IF(AND(ISNUMBER(pcmd_emissao),N(H2984)&gt;N(pcmd_emissao)),"Verificar: realizada após a emissão","OK")))))</f>
        <v/>
      </c>
      <c r="S2984" s="53" t="n"/>
    </row>
    <row r="2985">
      <c r="A2985" s="25" t="n"/>
      <c r="B2985" s="29" t="n"/>
      <c r="C2985" s="25" t="n"/>
      <c r="D2985" s="23">
        <f>IF(OR(B2985="",C2985=""),"",B2985&amp;"|"&amp;C2985)</f>
        <v/>
      </c>
      <c r="E2985" s="29" t="n"/>
      <c r="F2985" s="52" t="n"/>
      <c r="G2985" s="49" t="n"/>
      <c r="H2985" s="49" t="n"/>
      <c r="I2985" s="30">
        <f>IF(OR(D2985="",NOT(ISNUMBER(G2985))),"",D2985&amp;"|"&amp;YEAR(G2985)&amp;"-"&amp;RIGHT("0"&amp;MONTH(G2985),2)&amp;"-"&amp;RIGHT("0"&amp;DAY(G2985),2))</f>
        <v/>
      </c>
      <c r="J2985" s="52" t="n"/>
      <c r="K2985" s="25" t="n"/>
      <c r="L2985" s="29" t="n"/>
      <c r="M2985" s="25" t="n"/>
      <c r="N2985" s="25" t="n"/>
      <c r="O2985" s="23">
        <f>IF(A2985&amp;B2985&amp;C2985="","",IF(I2985="","Sem vínculo",IF(COUNTIF(oc_chave,I2985)&gt;0,"Vinculada","Previsão não encontrada")))</f>
        <v/>
      </c>
      <c r="P2985" s="39">
        <f>IF(ISNUMBER(H2985),YEAR(H2985),"")</f>
        <v/>
      </c>
      <c r="Q2985" s="23">
        <f>IF(D2985="","",IF(COUNTIF(pl_chave,D2985)&gt;0,"No plano atual","Fora do plano: histórico preservado"))</f>
        <v/>
      </c>
      <c r="R2985" s="23">
        <f>IF(A2985&amp;B2985&amp;C2985="","",IF(A2985="","ERRO: falta ID do registro",IF(COUNTIF(ex_id,A2985)&gt;1,"ERRO: ID do registro duplicado",IF(NOT(ISNUMBER(H2985)),"ERRO: data realizada ausente ou inválida",IF(AND(ISNUMBER(pcmd_emissao),N(H2985)&gt;N(pcmd_emissao)),"Verificar: realizada após a emissão","OK")))))</f>
        <v/>
      </c>
      <c r="S2985" s="53" t="n"/>
    </row>
    <row r="2986">
      <c r="A2986" s="25" t="n"/>
      <c r="B2986" s="29" t="n"/>
      <c r="C2986" s="25" t="n"/>
      <c r="D2986" s="23">
        <f>IF(OR(B2986="",C2986=""),"",B2986&amp;"|"&amp;C2986)</f>
        <v/>
      </c>
      <c r="E2986" s="29" t="n"/>
      <c r="F2986" s="52" t="n"/>
      <c r="G2986" s="49" t="n"/>
      <c r="H2986" s="49" t="n"/>
      <c r="I2986" s="30">
        <f>IF(OR(D2986="",NOT(ISNUMBER(G2986))),"",D2986&amp;"|"&amp;YEAR(G2986)&amp;"-"&amp;RIGHT("0"&amp;MONTH(G2986),2)&amp;"-"&amp;RIGHT("0"&amp;DAY(G2986),2))</f>
        <v/>
      </c>
      <c r="J2986" s="52" t="n"/>
      <c r="K2986" s="25" t="n"/>
      <c r="L2986" s="29" t="n"/>
      <c r="M2986" s="25" t="n"/>
      <c r="N2986" s="25" t="n"/>
      <c r="O2986" s="23">
        <f>IF(A2986&amp;B2986&amp;C2986="","",IF(I2986="","Sem vínculo",IF(COUNTIF(oc_chave,I2986)&gt;0,"Vinculada","Previsão não encontrada")))</f>
        <v/>
      </c>
      <c r="P2986" s="39">
        <f>IF(ISNUMBER(H2986),YEAR(H2986),"")</f>
        <v/>
      </c>
      <c r="Q2986" s="23">
        <f>IF(D2986="","",IF(COUNTIF(pl_chave,D2986)&gt;0,"No plano atual","Fora do plano: histórico preservado"))</f>
        <v/>
      </c>
      <c r="R2986" s="23">
        <f>IF(A2986&amp;B2986&amp;C2986="","",IF(A2986="","ERRO: falta ID do registro",IF(COUNTIF(ex_id,A2986)&gt;1,"ERRO: ID do registro duplicado",IF(NOT(ISNUMBER(H2986)),"ERRO: data realizada ausente ou inválida",IF(AND(ISNUMBER(pcmd_emissao),N(H2986)&gt;N(pcmd_emissao)),"Verificar: realizada após a emissão","OK")))))</f>
        <v/>
      </c>
      <c r="S2986" s="53" t="n"/>
    </row>
    <row r="2987">
      <c r="A2987" s="25" t="n"/>
      <c r="B2987" s="29" t="n"/>
      <c r="C2987" s="25" t="n"/>
      <c r="D2987" s="23">
        <f>IF(OR(B2987="",C2987=""),"",B2987&amp;"|"&amp;C2987)</f>
        <v/>
      </c>
      <c r="E2987" s="29" t="n"/>
      <c r="F2987" s="52" t="n"/>
      <c r="G2987" s="49" t="n"/>
      <c r="H2987" s="49" t="n"/>
      <c r="I2987" s="30">
        <f>IF(OR(D2987="",NOT(ISNUMBER(G2987))),"",D2987&amp;"|"&amp;YEAR(G2987)&amp;"-"&amp;RIGHT("0"&amp;MONTH(G2987),2)&amp;"-"&amp;RIGHT("0"&amp;DAY(G2987),2))</f>
        <v/>
      </c>
      <c r="J2987" s="52" t="n"/>
      <c r="K2987" s="25" t="n"/>
      <c r="L2987" s="29" t="n"/>
      <c r="M2987" s="25" t="n"/>
      <c r="N2987" s="25" t="n"/>
      <c r="O2987" s="23">
        <f>IF(A2987&amp;B2987&amp;C2987="","",IF(I2987="","Sem vínculo",IF(COUNTIF(oc_chave,I2987)&gt;0,"Vinculada","Previsão não encontrada")))</f>
        <v/>
      </c>
      <c r="P2987" s="39">
        <f>IF(ISNUMBER(H2987),YEAR(H2987),"")</f>
        <v/>
      </c>
      <c r="Q2987" s="23">
        <f>IF(D2987="","",IF(COUNTIF(pl_chave,D2987)&gt;0,"No plano atual","Fora do plano: histórico preservado"))</f>
        <v/>
      </c>
      <c r="R2987" s="23">
        <f>IF(A2987&amp;B2987&amp;C2987="","",IF(A2987="","ERRO: falta ID do registro",IF(COUNTIF(ex_id,A2987)&gt;1,"ERRO: ID do registro duplicado",IF(NOT(ISNUMBER(H2987)),"ERRO: data realizada ausente ou inválida",IF(AND(ISNUMBER(pcmd_emissao),N(H2987)&gt;N(pcmd_emissao)),"Verificar: realizada após a emissão","OK")))))</f>
        <v/>
      </c>
      <c r="S2987" s="53" t="n"/>
    </row>
    <row r="2988">
      <c r="A2988" s="25" t="n"/>
      <c r="B2988" s="29" t="n"/>
      <c r="C2988" s="25" t="n"/>
      <c r="D2988" s="23">
        <f>IF(OR(B2988="",C2988=""),"",B2988&amp;"|"&amp;C2988)</f>
        <v/>
      </c>
      <c r="E2988" s="29" t="n"/>
      <c r="F2988" s="52" t="n"/>
      <c r="G2988" s="49" t="n"/>
      <c r="H2988" s="49" t="n"/>
      <c r="I2988" s="30">
        <f>IF(OR(D2988="",NOT(ISNUMBER(G2988))),"",D2988&amp;"|"&amp;YEAR(G2988)&amp;"-"&amp;RIGHT("0"&amp;MONTH(G2988),2)&amp;"-"&amp;RIGHT("0"&amp;DAY(G2988),2))</f>
        <v/>
      </c>
      <c r="J2988" s="52" t="n"/>
      <c r="K2988" s="25" t="n"/>
      <c r="L2988" s="29" t="n"/>
      <c r="M2988" s="25" t="n"/>
      <c r="N2988" s="25" t="n"/>
      <c r="O2988" s="23">
        <f>IF(A2988&amp;B2988&amp;C2988="","",IF(I2988="","Sem vínculo",IF(COUNTIF(oc_chave,I2988)&gt;0,"Vinculada","Previsão não encontrada")))</f>
        <v/>
      </c>
      <c r="P2988" s="39">
        <f>IF(ISNUMBER(H2988),YEAR(H2988),"")</f>
        <v/>
      </c>
      <c r="Q2988" s="23">
        <f>IF(D2988="","",IF(COUNTIF(pl_chave,D2988)&gt;0,"No plano atual","Fora do plano: histórico preservado"))</f>
        <v/>
      </c>
      <c r="R2988" s="23">
        <f>IF(A2988&amp;B2988&amp;C2988="","",IF(A2988="","ERRO: falta ID do registro",IF(COUNTIF(ex_id,A2988)&gt;1,"ERRO: ID do registro duplicado",IF(NOT(ISNUMBER(H2988)),"ERRO: data realizada ausente ou inválida",IF(AND(ISNUMBER(pcmd_emissao),N(H2988)&gt;N(pcmd_emissao)),"Verificar: realizada após a emissão","OK")))))</f>
        <v/>
      </c>
      <c r="S2988" s="53" t="n"/>
    </row>
    <row r="2989">
      <c r="A2989" s="25" t="n"/>
      <c r="B2989" s="29" t="n"/>
      <c r="C2989" s="25" t="n"/>
      <c r="D2989" s="23">
        <f>IF(OR(B2989="",C2989=""),"",B2989&amp;"|"&amp;C2989)</f>
        <v/>
      </c>
      <c r="E2989" s="29" t="n"/>
      <c r="F2989" s="52" t="n"/>
      <c r="G2989" s="49" t="n"/>
      <c r="H2989" s="49" t="n"/>
      <c r="I2989" s="30">
        <f>IF(OR(D2989="",NOT(ISNUMBER(G2989))),"",D2989&amp;"|"&amp;YEAR(G2989)&amp;"-"&amp;RIGHT("0"&amp;MONTH(G2989),2)&amp;"-"&amp;RIGHT("0"&amp;DAY(G2989),2))</f>
        <v/>
      </c>
      <c r="J2989" s="52" t="n"/>
      <c r="K2989" s="25" t="n"/>
      <c r="L2989" s="29" t="n"/>
      <c r="M2989" s="25" t="n"/>
      <c r="N2989" s="25" t="n"/>
      <c r="O2989" s="23">
        <f>IF(A2989&amp;B2989&amp;C2989="","",IF(I2989="","Sem vínculo",IF(COUNTIF(oc_chave,I2989)&gt;0,"Vinculada","Previsão não encontrada")))</f>
        <v/>
      </c>
      <c r="P2989" s="39">
        <f>IF(ISNUMBER(H2989),YEAR(H2989),"")</f>
        <v/>
      </c>
      <c r="Q2989" s="23">
        <f>IF(D2989="","",IF(COUNTIF(pl_chave,D2989)&gt;0,"No plano atual","Fora do plano: histórico preservado"))</f>
        <v/>
      </c>
      <c r="R2989" s="23">
        <f>IF(A2989&amp;B2989&amp;C2989="","",IF(A2989="","ERRO: falta ID do registro",IF(COUNTIF(ex_id,A2989)&gt;1,"ERRO: ID do registro duplicado",IF(NOT(ISNUMBER(H2989)),"ERRO: data realizada ausente ou inválida",IF(AND(ISNUMBER(pcmd_emissao),N(H2989)&gt;N(pcmd_emissao)),"Verificar: realizada após a emissão","OK")))))</f>
        <v/>
      </c>
      <c r="S2989" s="53" t="n"/>
    </row>
    <row r="2990">
      <c r="A2990" s="25" t="n"/>
      <c r="B2990" s="29" t="n"/>
      <c r="C2990" s="25" t="n"/>
      <c r="D2990" s="23">
        <f>IF(OR(B2990="",C2990=""),"",B2990&amp;"|"&amp;C2990)</f>
        <v/>
      </c>
      <c r="E2990" s="29" t="n"/>
      <c r="F2990" s="52" t="n"/>
      <c r="G2990" s="49" t="n"/>
      <c r="H2990" s="49" t="n"/>
      <c r="I2990" s="30">
        <f>IF(OR(D2990="",NOT(ISNUMBER(G2990))),"",D2990&amp;"|"&amp;YEAR(G2990)&amp;"-"&amp;RIGHT("0"&amp;MONTH(G2990),2)&amp;"-"&amp;RIGHT("0"&amp;DAY(G2990),2))</f>
        <v/>
      </c>
      <c r="J2990" s="52" t="n"/>
      <c r="K2990" s="25" t="n"/>
      <c r="L2990" s="29" t="n"/>
      <c r="M2990" s="25" t="n"/>
      <c r="N2990" s="25" t="n"/>
      <c r="O2990" s="23">
        <f>IF(A2990&amp;B2990&amp;C2990="","",IF(I2990="","Sem vínculo",IF(COUNTIF(oc_chave,I2990)&gt;0,"Vinculada","Previsão não encontrada")))</f>
        <v/>
      </c>
      <c r="P2990" s="39">
        <f>IF(ISNUMBER(H2990),YEAR(H2990),"")</f>
        <v/>
      </c>
      <c r="Q2990" s="23">
        <f>IF(D2990="","",IF(COUNTIF(pl_chave,D2990)&gt;0,"No plano atual","Fora do plano: histórico preservado"))</f>
        <v/>
      </c>
      <c r="R2990" s="23">
        <f>IF(A2990&amp;B2990&amp;C2990="","",IF(A2990="","ERRO: falta ID do registro",IF(COUNTIF(ex_id,A2990)&gt;1,"ERRO: ID do registro duplicado",IF(NOT(ISNUMBER(H2990)),"ERRO: data realizada ausente ou inválida",IF(AND(ISNUMBER(pcmd_emissao),N(H2990)&gt;N(pcmd_emissao)),"Verificar: realizada após a emissão","OK")))))</f>
        <v/>
      </c>
      <c r="S2990" s="53" t="n"/>
    </row>
    <row r="2991">
      <c r="A2991" s="25" t="n"/>
      <c r="B2991" s="29" t="n"/>
      <c r="C2991" s="25" t="n"/>
      <c r="D2991" s="23">
        <f>IF(OR(B2991="",C2991=""),"",B2991&amp;"|"&amp;C2991)</f>
        <v/>
      </c>
      <c r="E2991" s="29" t="n"/>
      <c r="F2991" s="52" t="n"/>
      <c r="G2991" s="49" t="n"/>
      <c r="H2991" s="49" t="n"/>
      <c r="I2991" s="30">
        <f>IF(OR(D2991="",NOT(ISNUMBER(G2991))),"",D2991&amp;"|"&amp;YEAR(G2991)&amp;"-"&amp;RIGHT("0"&amp;MONTH(G2991),2)&amp;"-"&amp;RIGHT("0"&amp;DAY(G2991),2))</f>
        <v/>
      </c>
      <c r="J2991" s="52" t="n"/>
      <c r="K2991" s="25" t="n"/>
      <c r="L2991" s="29" t="n"/>
      <c r="M2991" s="25" t="n"/>
      <c r="N2991" s="25" t="n"/>
      <c r="O2991" s="23">
        <f>IF(A2991&amp;B2991&amp;C2991="","",IF(I2991="","Sem vínculo",IF(COUNTIF(oc_chave,I2991)&gt;0,"Vinculada","Previsão não encontrada")))</f>
        <v/>
      </c>
      <c r="P2991" s="39">
        <f>IF(ISNUMBER(H2991),YEAR(H2991),"")</f>
        <v/>
      </c>
      <c r="Q2991" s="23">
        <f>IF(D2991="","",IF(COUNTIF(pl_chave,D2991)&gt;0,"No plano atual","Fora do plano: histórico preservado"))</f>
        <v/>
      </c>
      <c r="R2991" s="23">
        <f>IF(A2991&amp;B2991&amp;C2991="","",IF(A2991="","ERRO: falta ID do registro",IF(COUNTIF(ex_id,A2991)&gt;1,"ERRO: ID do registro duplicado",IF(NOT(ISNUMBER(H2991)),"ERRO: data realizada ausente ou inválida",IF(AND(ISNUMBER(pcmd_emissao),N(H2991)&gt;N(pcmd_emissao)),"Verificar: realizada após a emissão","OK")))))</f>
        <v/>
      </c>
      <c r="S2991" s="53" t="n"/>
    </row>
    <row r="2992">
      <c r="A2992" s="25" t="n"/>
      <c r="B2992" s="29" t="n"/>
      <c r="C2992" s="25" t="n"/>
      <c r="D2992" s="23">
        <f>IF(OR(B2992="",C2992=""),"",B2992&amp;"|"&amp;C2992)</f>
        <v/>
      </c>
      <c r="E2992" s="29" t="n"/>
      <c r="F2992" s="52" t="n"/>
      <c r="G2992" s="49" t="n"/>
      <c r="H2992" s="49" t="n"/>
      <c r="I2992" s="30">
        <f>IF(OR(D2992="",NOT(ISNUMBER(G2992))),"",D2992&amp;"|"&amp;YEAR(G2992)&amp;"-"&amp;RIGHT("0"&amp;MONTH(G2992),2)&amp;"-"&amp;RIGHT("0"&amp;DAY(G2992),2))</f>
        <v/>
      </c>
      <c r="J2992" s="52" t="n"/>
      <c r="K2992" s="25" t="n"/>
      <c r="L2992" s="29" t="n"/>
      <c r="M2992" s="25" t="n"/>
      <c r="N2992" s="25" t="n"/>
      <c r="O2992" s="23">
        <f>IF(A2992&amp;B2992&amp;C2992="","",IF(I2992="","Sem vínculo",IF(COUNTIF(oc_chave,I2992)&gt;0,"Vinculada","Previsão não encontrada")))</f>
        <v/>
      </c>
      <c r="P2992" s="39">
        <f>IF(ISNUMBER(H2992),YEAR(H2992),"")</f>
        <v/>
      </c>
      <c r="Q2992" s="23">
        <f>IF(D2992="","",IF(COUNTIF(pl_chave,D2992)&gt;0,"No plano atual","Fora do plano: histórico preservado"))</f>
        <v/>
      </c>
      <c r="R2992" s="23">
        <f>IF(A2992&amp;B2992&amp;C2992="","",IF(A2992="","ERRO: falta ID do registro",IF(COUNTIF(ex_id,A2992)&gt;1,"ERRO: ID do registro duplicado",IF(NOT(ISNUMBER(H2992)),"ERRO: data realizada ausente ou inválida",IF(AND(ISNUMBER(pcmd_emissao),N(H2992)&gt;N(pcmd_emissao)),"Verificar: realizada após a emissão","OK")))))</f>
        <v/>
      </c>
      <c r="S2992" s="53" t="n"/>
    </row>
    <row r="2993">
      <c r="A2993" s="25" t="n"/>
      <c r="B2993" s="29" t="n"/>
      <c r="C2993" s="25" t="n"/>
      <c r="D2993" s="23">
        <f>IF(OR(B2993="",C2993=""),"",B2993&amp;"|"&amp;C2993)</f>
        <v/>
      </c>
      <c r="E2993" s="29" t="n"/>
      <c r="F2993" s="52" t="n"/>
      <c r="G2993" s="49" t="n"/>
      <c r="H2993" s="49" t="n"/>
      <c r="I2993" s="30">
        <f>IF(OR(D2993="",NOT(ISNUMBER(G2993))),"",D2993&amp;"|"&amp;YEAR(G2993)&amp;"-"&amp;RIGHT("0"&amp;MONTH(G2993),2)&amp;"-"&amp;RIGHT("0"&amp;DAY(G2993),2))</f>
        <v/>
      </c>
      <c r="J2993" s="52" t="n"/>
      <c r="K2993" s="25" t="n"/>
      <c r="L2993" s="29" t="n"/>
      <c r="M2993" s="25" t="n"/>
      <c r="N2993" s="25" t="n"/>
      <c r="O2993" s="23">
        <f>IF(A2993&amp;B2993&amp;C2993="","",IF(I2993="","Sem vínculo",IF(COUNTIF(oc_chave,I2993)&gt;0,"Vinculada","Previsão não encontrada")))</f>
        <v/>
      </c>
      <c r="P2993" s="39">
        <f>IF(ISNUMBER(H2993),YEAR(H2993),"")</f>
        <v/>
      </c>
      <c r="Q2993" s="23">
        <f>IF(D2993="","",IF(COUNTIF(pl_chave,D2993)&gt;0,"No plano atual","Fora do plano: histórico preservado"))</f>
        <v/>
      </c>
      <c r="R2993" s="23">
        <f>IF(A2993&amp;B2993&amp;C2993="","",IF(A2993="","ERRO: falta ID do registro",IF(COUNTIF(ex_id,A2993)&gt;1,"ERRO: ID do registro duplicado",IF(NOT(ISNUMBER(H2993)),"ERRO: data realizada ausente ou inválida",IF(AND(ISNUMBER(pcmd_emissao),N(H2993)&gt;N(pcmd_emissao)),"Verificar: realizada após a emissão","OK")))))</f>
        <v/>
      </c>
      <c r="S2993" s="53" t="n"/>
    </row>
    <row r="2994">
      <c r="A2994" s="25" t="n"/>
      <c r="B2994" s="29" t="n"/>
      <c r="C2994" s="25" t="n"/>
      <c r="D2994" s="23">
        <f>IF(OR(B2994="",C2994=""),"",B2994&amp;"|"&amp;C2994)</f>
        <v/>
      </c>
      <c r="E2994" s="29" t="n"/>
      <c r="F2994" s="52" t="n"/>
      <c r="G2994" s="49" t="n"/>
      <c r="H2994" s="49" t="n"/>
      <c r="I2994" s="30">
        <f>IF(OR(D2994="",NOT(ISNUMBER(G2994))),"",D2994&amp;"|"&amp;YEAR(G2994)&amp;"-"&amp;RIGHT("0"&amp;MONTH(G2994),2)&amp;"-"&amp;RIGHT("0"&amp;DAY(G2994),2))</f>
        <v/>
      </c>
      <c r="J2994" s="52" t="n"/>
      <c r="K2994" s="25" t="n"/>
      <c r="L2994" s="29" t="n"/>
      <c r="M2994" s="25" t="n"/>
      <c r="N2994" s="25" t="n"/>
      <c r="O2994" s="23">
        <f>IF(A2994&amp;B2994&amp;C2994="","",IF(I2994="","Sem vínculo",IF(COUNTIF(oc_chave,I2994)&gt;0,"Vinculada","Previsão não encontrada")))</f>
        <v/>
      </c>
      <c r="P2994" s="39">
        <f>IF(ISNUMBER(H2994),YEAR(H2994),"")</f>
        <v/>
      </c>
      <c r="Q2994" s="23">
        <f>IF(D2994="","",IF(COUNTIF(pl_chave,D2994)&gt;0,"No plano atual","Fora do plano: histórico preservado"))</f>
        <v/>
      </c>
      <c r="R2994" s="23">
        <f>IF(A2994&amp;B2994&amp;C2994="","",IF(A2994="","ERRO: falta ID do registro",IF(COUNTIF(ex_id,A2994)&gt;1,"ERRO: ID do registro duplicado",IF(NOT(ISNUMBER(H2994)),"ERRO: data realizada ausente ou inválida",IF(AND(ISNUMBER(pcmd_emissao),N(H2994)&gt;N(pcmd_emissao)),"Verificar: realizada após a emissão","OK")))))</f>
        <v/>
      </c>
      <c r="S2994" s="53" t="n"/>
    </row>
    <row r="2995">
      <c r="A2995" s="25" t="n"/>
      <c r="B2995" s="29" t="n"/>
      <c r="C2995" s="25" t="n"/>
      <c r="D2995" s="23">
        <f>IF(OR(B2995="",C2995=""),"",B2995&amp;"|"&amp;C2995)</f>
        <v/>
      </c>
      <c r="E2995" s="29" t="n"/>
      <c r="F2995" s="52" t="n"/>
      <c r="G2995" s="49" t="n"/>
      <c r="H2995" s="49" t="n"/>
      <c r="I2995" s="30">
        <f>IF(OR(D2995="",NOT(ISNUMBER(G2995))),"",D2995&amp;"|"&amp;YEAR(G2995)&amp;"-"&amp;RIGHT("0"&amp;MONTH(G2995),2)&amp;"-"&amp;RIGHT("0"&amp;DAY(G2995),2))</f>
        <v/>
      </c>
      <c r="J2995" s="52" t="n"/>
      <c r="K2995" s="25" t="n"/>
      <c r="L2995" s="29" t="n"/>
      <c r="M2995" s="25" t="n"/>
      <c r="N2995" s="25" t="n"/>
      <c r="O2995" s="23">
        <f>IF(A2995&amp;B2995&amp;C2995="","",IF(I2995="","Sem vínculo",IF(COUNTIF(oc_chave,I2995)&gt;0,"Vinculada","Previsão não encontrada")))</f>
        <v/>
      </c>
      <c r="P2995" s="39">
        <f>IF(ISNUMBER(H2995),YEAR(H2995),"")</f>
        <v/>
      </c>
      <c r="Q2995" s="23">
        <f>IF(D2995="","",IF(COUNTIF(pl_chave,D2995)&gt;0,"No plano atual","Fora do plano: histórico preservado"))</f>
        <v/>
      </c>
      <c r="R2995" s="23">
        <f>IF(A2995&amp;B2995&amp;C2995="","",IF(A2995="","ERRO: falta ID do registro",IF(COUNTIF(ex_id,A2995)&gt;1,"ERRO: ID do registro duplicado",IF(NOT(ISNUMBER(H2995)),"ERRO: data realizada ausente ou inválida",IF(AND(ISNUMBER(pcmd_emissao),N(H2995)&gt;N(pcmd_emissao)),"Verificar: realizada após a emissão","OK")))))</f>
        <v/>
      </c>
      <c r="S2995" s="53" t="n"/>
    </row>
    <row r="2996">
      <c r="A2996" s="25" t="n"/>
      <c r="B2996" s="29" t="n"/>
      <c r="C2996" s="25" t="n"/>
      <c r="D2996" s="23">
        <f>IF(OR(B2996="",C2996=""),"",B2996&amp;"|"&amp;C2996)</f>
        <v/>
      </c>
      <c r="E2996" s="29" t="n"/>
      <c r="F2996" s="52" t="n"/>
      <c r="G2996" s="49" t="n"/>
      <c r="H2996" s="49" t="n"/>
      <c r="I2996" s="30">
        <f>IF(OR(D2996="",NOT(ISNUMBER(G2996))),"",D2996&amp;"|"&amp;YEAR(G2996)&amp;"-"&amp;RIGHT("0"&amp;MONTH(G2996),2)&amp;"-"&amp;RIGHT("0"&amp;DAY(G2996),2))</f>
        <v/>
      </c>
      <c r="J2996" s="52" t="n"/>
      <c r="K2996" s="25" t="n"/>
      <c r="L2996" s="29" t="n"/>
      <c r="M2996" s="25" t="n"/>
      <c r="N2996" s="25" t="n"/>
      <c r="O2996" s="23">
        <f>IF(A2996&amp;B2996&amp;C2996="","",IF(I2996="","Sem vínculo",IF(COUNTIF(oc_chave,I2996)&gt;0,"Vinculada","Previsão não encontrada")))</f>
        <v/>
      </c>
      <c r="P2996" s="39">
        <f>IF(ISNUMBER(H2996),YEAR(H2996),"")</f>
        <v/>
      </c>
      <c r="Q2996" s="23">
        <f>IF(D2996="","",IF(COUNTIF(pl_chave,D2996)&gt;0,"No plano atual","Fora do plano: histórico preservado"))</f>
        <v/>
      </c>
      <c r="R2996" s="23">
        <f>IF(A2996&amp;B2996&amp;C2996="","",IF(A2996="","ERRO: falta ID do registro",IF(COUNTIF(ex_id,A2996)&gt;1,"ERRO: ID do registro duplicado",IF(NOT(ISNUMBER(H2996)),"ERRO: data realizada ausente ou inválida",IF(AND(ISNUMBER(pcmd_emissao),N(H2996)&gt;N(pcmd_emissao)),"Verificar: realizada após a emissão","OK")))))</f>
        <v/>
      </c>
      <c r="S2996" s="53" t="n"/>
    </row>
    <row r="2997">
      <c r="A2997" s="25" t="n"/>
      <c r="B2997" s="29" t="n"/>
      <c r="C2997" s="25" t="n"/>
      <c r="D2997" s="23">
        <f>IF(OR(B2997="",C2997=""),"",B2997&amp;"|"&amp;C2997)</f>
        <v/>
      </c>
      <c r="E2997" s="29" t="n"/>
      <c r="F2997" s="52" t="n"/>
      <c r="G2997" s="49" t="n"/>
      <c r="H2997" s="49" t="n"/>
      <c r="I2997" s="30">
        <f>IF(OR(D2997="",NOT(ISNUMBER(G2997))),"",D2997&amp;"|"&amp;YEAR(G2997)&amp;"-"&amp;RIGHT("0"&amp;MONTH(G2997),2)&amp;"-"&amp;RIGHT("0"&amp;DAY(G2997),2))</f>
        <v/>
      </c>
      <c r="J2997" s="52" t="n"/>
      <c r="K2997" s="25" t="n"/>
      <c r="L2997" s="29" t="n"/>
      <c r="M2997" s="25" t="n"/>
      <c r="N2997" s="25" t="n"/>
      <c r="O2997" s="23">
        <f>IF(A2997&amp;B2997&amp;C2997="","",IF(I2997="","Sem vínculo",IF(COUNTIF(oc_chave,I2997)&gt;0,"Vinculada","Previsão não encontrada")))</f>
        <v/>
      </c>
      <c r="P2997" s="39">
        <f>IF(ISNUMBER(H2997),YEAR(H2997),"")</f>
        <v/>
      </c>
      <c r="Q2997" s="23">
        <f>IF(D2997="","",IF(COUNTIF(pl_chave,D2997)&gt;0,"No plano atual","Fora do plano: histórico preservado"))</f>
        <v/>
      </c>
      <c r="R2997" s="23">
        <f>IF(A2997&amp;B2997&amp;C2997="","",IF(A2997="","ERRO: falta ID do registro",IF(COUNTIF(ex_id,A2997)&gt;1,"ERRO: ID do registro duplicado",IF(NOT(ISNUMBER(H2997)),"ERRO: data realizada ausente ou inválida",IF(AND(ISNUMBER(pcmd_emissao),N(H2997)&gt;N(pcmd_emissao)),"Verificar: realizada após a emissão","OK")))))</f>
        <v/>
      </c>
      <c r="S2997" s="53" t="n"/>
    </row>
    <row r="2998">
      <c r="A2998" s="25" t="n"/>
      <c r="B2998" s="29" t="n"/>
      <c r="C2998" s="25" t="n"/>
      <c r="D2998" s="23">
        <f>IF(OR(B2998="",C2998=""),"",B2998&amp;"|"&amp;C2998)</f>
        <v/>
      </c>
      <c r="E2998" s="29" t="n"/>
      <c r="F2998" s="52" t="n"/>
      <c r="G2998" s="49" t="n"/>
      <c r="H2998" s="49" t="n"/>
      <c r="I2998" s="30">
        <f>IF(OR(D2998="",NOT(ISNUMBER(G2998))),"",D2998&amp;"|"&amp;YEAR(G2998)&amp;"-"&amp;RIGHT("0"&amp;MONTH(G2998),2)&amp;"-"&amp;RIGHT("0"&amp;DAY(G2998),2))</f>
        <v/>
      </c>
      <c r="J2998" s="52" t="n"/>
      <c r="K2998" s="25" t="n"/>
      <c r="L2998" s="29" t="n"/>
      <c r="M2998" s="25" t="n"/>
      <c r="N2998" s="25" t="n"/>
      <c r="O2998" s="23">
        <f>IF(A2998&amp;B2998&amp;C2998="","",IF(I2998="","Sem vínculo",IF(COUNTIF(oc_chave,I2998)&gt;0,"Vinculada","Previsão não encontrada")))</f>
        <v/>
      </c>
      <c r="P2998" s="39">
        <f>IF(ISNUMBER(H2998),YEAR(H2998),"")</f>
        <v/>
      </c>
      <c r="Q2998" s="23">
        <f>IF(D2998="","",IF(COUNTIF(pl_chave,D2998)&gt;0,"No plano atual","Fora do plano: histórico preservado"))</f>
        <v/>
      </c>
      <c r="R2998" s="23">
        <f>IF(A2998&amp;B2998&amp;C2998="","",IF(A2998="","ERRO: falta ID do registro",IF(COUNTIF(ex_id,A2998)&gt;1,"ERRO: ID do registro duplicado",IF(NOT(ISNUMBER(H2998)),"ERRO: data realizada ausente ou inválida",IF(AND(ISNUMBER(pcmd_emissao),N(H2998)&gt;N(pcmd_emissao)),"Verificar: realizada após a emissão","OK")))))</f>
        <v/>
      </c>
      <c r="S2998" s="53" t="n"/>
    </row>
    <row r="2999">
      <c r="A2999" s="25" t="n"/>
      <c r="B2999" s="29" t="n"/>
      <c r="C2999" s="25" t="n"/>
      <c r="D2999" s="23">
        <f>IF(OR(B2999="",C2999=""),"",B2999&amp;"|"&amp;C2999)</f>
        <v/>
      </c>
      <c r="E2999" s="29" t="n"/>
      <c r="F2999" s="52" t="n"/>
      <c r="G2999" s="49" t="n"/>
      <c r="H2999" s="49" t="n"/>
      <c r="I2999" s="30">
        <f>IF(OR(D2999="",NOT(ISNUMBER(G2999))),"",D2999&amp;"|"&amp;YEAR(G2999)&amp;"-"&amp;RIGHT("0"&amp;MONTH(G2999),2)&amp;"-"&amp;RIGHT("0"&amp;DAY(G2999),2))</f>
        <v/>
      </c>
      <c r="J2999" s="52" t="n"/>
      <c r="K2999" s="25" t="n"/>
      <c r="L2999" s="29" t="n"/>
      <c r="M2999" s="25" t="n"/>
      <c r="N2999" s="25" t="n"/>
      <c r="O2999" s="23">
        <f>IF(A2999&amp;B2999&amp;C2999="","",IF(I2999="","Sem vínculo",IF(COUNTIF(oc_chave,I2999)&gt;0,"Vinculada","Previsão não encontrada")))</f>
        <v/>
      </c>
      <c r="P2999" s="39">
        <f>IF(ISNUMBER(H2999),YEAR(H2999),"")</f>
        <v/>
      </c>
      <c r="Q2999" s="23">
        <f>IF(D2999="","",IF(COUNTIF(pl_chave,D2999)&gt;0,"No plano atual","Fora do plano: histórico preservado"))</f>
        <v/>
      </c>
      <c r="R2999" s="23">
        <f>IF(A2999&amp;B2999&amp;C2999="","",IF(A2999="","ERRO: falta ID do registro",IF(COUNTIF(ex_id,A2999)&gt;1,"ERRO: ID do registro duplicado",IF(NOT(ISNUMBER(H2999)),"ERRO: data realizada ausente ou inválida",IF(AND(ISNUMBER(pcmd_emissao),N(H2999)&gt;N(pcmd_emissao)),"Verificar: realizada após a emissão","OK")))))</f>
        <v/>
      </c>
      <c r="S2999" s="53" t="n"/>
    </row>
    <row r="3000">
      <c r="A3000" s="25" t="n"/>
      <c r="B3000" s="29" t="n"/>
      <c r="C3000" s="25" t="n"/>
      <c r="D3000" s="23">
        <f>IF(OR(B3000="",C3000=""),"",B3000&amp;"|"&amp;C3000)</f>
        <v/>
      </c>
      <c r="E3000" s="29" t="n"/>
      <c r="F3000" s="52" t="n"/>
      <c r="G3000" s="49" t="n"/>
      <c r="H3000" s="49" t="n"/>
      <c r="I3000" s="30">
        <f>IF(OR(D3000="",NOT(ISNUMBER(G3000))),"",D3000&amp;"|"&amp;YEAR(G3000)&amp;"-"&amp;RIGHT("0"&amp;MONTH(G3000),2)&amp;"-"&amp;RIGHT("0"&amp;DAY(G3000),2))</f>
        <v/>
      </c>
      <c r="J3000" s="52" t="n"/>
      <c r="K3000" s="25" t="n"/>
      <c r="L3000" s="29" t="n"/>
      <c r="M3000" s="25" t="n"/>
      <c r="N3000" s="25" t="n"/>
      <c r="O3000" s="23">
        <f>IF(A3000&amp;B3000&amp;C3000="","",IF(I3000="","Sem vínculo",IF(COUNTIF(oc_chave,I3000)&gt;0,"Vinculada","Previsão não encontrada")))</f>
        <v/>
      </c>
      <c r="P3000" s="39">
        <f>IF(ISNUMBER(H3000),YEAR(H3000),"")</f>
        <v/>
      </c>
      <c r="Q3000" s="23">
        <f>IF(D3000="","",IF(COUNTIF(pl_chave,D3000)&gt;0,"No plano atual","Fora do plano: histórico preservado"))</f>
        <v/>
      </c>
      <c r="R3000" s="23">
        <f>IF(A3000&amp;B3000&amp;C3000="","",IF(A3000="","ERRO: falta ID do registro",IF(COUNTIF(ex_id,A3000)&gt;1,"ERRO: ID do registro duplicado",IF(NOT(ISNUMBER(H3000)),"ERRO: data realizada ausente ou inválida",IF(AND(ISNUMBER(pcmd_emissao),N(H3000)&gt;N(pcmd_emissao)),"Verificar: realizada após a emissão","OK")))))</f>
        <v/>
      </c>
      <c r="S3000" s="53" t="n"/>
    </row>
    <row r="3001">
      <c r="A3001" s="25" t="n"/>
      <c r="B3001" s="29" t="n"/>
      <c r="C3001" s="25" t="n"/>
      <c r="D3001" s="23">
        <f>IF(OR(B3001="",C3001=""),"",B3001&amp;"|"&amp;C3001)</f>
        <v/>
      </c>
      <c r="E3001" s="29" t="n"/>
      <c r="F3001" s="52" t="n"/>
      <c r="G3001" s="49" t="n"/>
      <c r="H3001" s="49" t="n"/>
      <c r="I3001" s="30">
        <f>IF(OR(D3001="",NOT(ISNUMBER(G3001))),"",D3001&amp;"|"&amp;YEAR(G3001)&amp;"-"&amp;RIGHT("0"&amp;MONTH(G3001),2)&amp;"-"&amp;RIGHT("0"&amp;DAY(G3001),2))</f>
        <v/>
      </c>
      <c r="J3001" s="52" t="n"/>
      <c r="K3001" s="25" t="n"/>
      <c r="L3001" s="29" t="n"/>
      <c r="M3001" s="25" t="n"/>
      <c r="N3001" s="25" t="n"/>
      <c r="O3001" s="23">
        <f>IF(A3001&amp;B3001&amp;C3001="","",IF(I3001="","Sem vínculo",IF(COUNTIF(oc_chave,I3001)&gt;0,"Vinculada","Previsão não encontrada")))</f>
        <v/>
      </c>
      <c r="P3001" s="39">
        <f>IF(ISNUMBER(H3001),YEAR(H3001),"")</f>
        <v/>
      </c>
      <c r="Q3001" s="23">
        <f>IF(D3001="","",IF(COUNTIF(pl_chave,D3001)&gt;0,"No plano atual","Fora do plano: histórico preservado"))</f>
        <v/>
      </c>
      <c r="R3001" s="23">
        <f>IF(A3001&amp;B3001&amp;C3001="","",IF(A3001="","ERRO: falta ID do registro",IF(COUNTIF(ex_id,A3001)&gt;1,"ERRO: ID do registro duplicado",IF(NOT(ISNUMBER(H3001)),"ERRO: data realizada ausente ou inválida",IF(AND(ISNUMBER(pcmd_emissao),N(H3001)&gt;N(pcmd_emissao)),"Verificar: realizada após a emissão","OK")))))</f>
        <v/>
      </c>
      <c r="S3001" s="53" t="n"/>
    </row>
    <row r="3002">
      <c r="A3002" s="25" t="n"/>
      <c r="B3002" s="29" t="n"/>
      <c r="C3002" s="25" t="n"/>
      <c r="D3002" s="23">
        <f>IF(OR(B3002="",C3002=""),"",B3002&amp;"|"&amp;C3002)</f>
        <v/>
      </c>
      <c r="E3002" s="29" t="n"/>
      <c r="F3002" s="52" t="n"/>
      <c r="G3002" s="49" t="n"/>
      <c r="H3002" s="49" t="n"/>
      <c r="I3002" s="30">
        <f>IF(OR(D3002="",NOT(ISNUMBER(G3002))),"",D3002&amp;"|"&amp;YEAR(G3002)&amp;"-"&amp;RIGHT("0"&amp;MONTH(G3002),2)&amp;"-"&amp;RIGHT("0"&amp;DAY(G3002),2))</f>
        <v/>
      </c>
      <c r="J3002" s="52" t="n"/>
      <c r="K3002" s="25" t="n"/>
      <c r="L3002" s="29" t="n"/>
      <c r="M3002" s="25" t="n"/>
      <c r="N3002" s="25" t="n"/>
      <c r="O3002" s="23">
        <f>IF(A3002&amp;B3002&amp;C3002="","",IF(I3002="","Sem vínculo",IF(COUNTIF(oc_chave,I3002)&gt;0,"Vinculada","Previsão não encontrada")))</f>
        <v/>
      </c>
      <c r="P3002" s="39">
        <f>IF(ISNUMBER(H3002),YEAR(H3002),"")</f>
        <v/>
      </c>
      <c r="Q3002" s="23">
        <f>IF(D3002="","",IF(COUNTIF(pl_chave,D3002)&gt;0,"No plano atual","Fora do plano: histórico preservado"))</f>
        <v/>
      </c>
      <c r="R3002" s="23">
        <f>IF(A3002&amp;B3002&amp;C3002="","",IF(A3002="","ERRO: falta ID do registro",IF(COUNTIF(ex_id,A3002)&gt;1,"ERRO: ID do registro duplicado",IF(NOT(ISNUMBER(H3002)),"ERRO: data realizada ausente ou inválida",IF(AND(ISNUMBER(pcmd_emissao),N(H3002)&gt;N(pcmd_emissao)),"Verificar: realizada após a emissão","OK")))))</f>
        <v/>
      </c>
      <c r="S3002" s="53" t="n"/>
    </row>
    <row r="3003">
      <c r="A3003" s="25" t="n"/>
      <c r="B3003" s="29" t="n"/>
      <c r="C3003" s="25" t="n"/>
      <c r="D3003" s="23">
        <f>IF(OR(B3003="",C3003=""),"",B3003&amp;"|"&amp;C3003)</f>
        <v/>
      </c>
      <c r="E3003" s="29" t="n"/>
      <c r="F3003" s="52" t="n"/>
      <c r="G3003" s="49" t="n"/>
      <c r="H3003" s="49" t="n"/>
      <c r="I3003" s="30">
        <f>IF(OR(D3003="",NOT(ISNUMBER(G3003))),"",D3003&amp;"|"&amp;YEAR(G3003)&amp;"-"&amp;RIGHT("0"&amp;MONTH(G3003),2)&amp;"-"&amp;RIGHT("0"&amp;DAY(G3003),2))</f>
        <v/>
      </c>
      <c r="J3003" s="52" t="n"/>
      <c r="K3003" s="25" t="n"/>
      <c r="L3003" s="29" t="n"/>
      <c r="M3003" s="25" t="n"/>
      <c r="N3003" s="25" t="n"/>
      <c r="O3003" s="23">
        <f>IF(A3003&amp;B3003&amp;C3003="","",IF(I3003="","Sem vínculo",IF(COUNTIF(oc_chave,I3003)&gt;0,"Vinculada","Previsão não encontrada")))</f>
        <v/>
      </c>
      <c r="P3003" s="39">
        <f>IF(ISNUMBER(H3003),YEAR(H3003),"")</f>
        <v/>
      </c>
      <c r="Q3003" s="23">
        <f>IF(D3003="","",IF(COUNTIF(pl_chave,D3003)&gt;0,"No plano atual","Fora do plano: histórico preservado"))</f>
        <v/>
      </c>
      <c r="R3003" s="23">
        <f>IF(A3003&amp;B3003&amp;C3003="","",IF(A3003="","ERRO: falta ID do registro",IF(COUNTIF(ex_id,A3003)&gt;1,"ERRO: ID do registro duplicado",IF(NOT(ISNUMBER(H3003)),"ERRO: data realizada ausente ou inválida",IF(AND(ISNUMBER(pcmd_emissao),N(H3003)&gt;N(pcmd_emissao)),"Verificar: realizada após a emissão","OK")))))</f>
        <v/>
      </c>
      <c r="S3003" s="53" t="n"/>
    </row>
    <row r="3004">
      <c r="A3004" s="25" t="n"/>
      <c r="B3004" s="29" t="n"/>
      <c r="C3004" s="25" t="n"/>
      <c r="D3004" s="23">
        <f>IF(OR(B3004="",C3004=""),"",B3004&amp;"|"&amp;C3004)</f>
        <v/>
      </c>
      <c r="E3004" s="29" t="n"/>
      <c r="F3004" s="52" t="n"/>
      <c r="G3004" s="49" t="n"/>
      <c r="H3004" s="49" t="n"/>
      <c r="I3004" s="30">
        <f>IF(OR(D3004="",NOT(ISNUMBER(G3004))),"",D3004&amp;"|"&amp;YEAR(G3004)&amp;"-"&amp;RIGHT("0"&amp;MONTH(G3004),2)&amp;"-"&amp;RIGHT("0"&amp;DAY(G3004),2))</f>
        <v/>
      </c>
      <c r="J3004" s="52" t="n"/>
      <c r="K3004" s="25" t="n"/>
      <c r="L3004" s="29" t="n"/>
      <c r="M3004" s="25" t="n"/>
      <c r="N3004" s="25" t="n"/>
      <c r="O3004" s="23">
        <f>IF(A3004&amp;B3004&amp;C3004="","",IF(I3004="","Sem vínculo",IF(COUNTIF(oc_chave,I3004)&gt;0,"Vinculada","Previsão não encontrada")))</f>
        <v/>
      </c>
      <c r="P3004" s="39">
        <f>IF(ISNUMBER(H3004),YEAR(H3004),"")</f>
        <v/>
      </c>
      <c r="Q3004" s="23">
        <f>IF(D3004="","",IF(COUNTIF(pl_chave,D3004)&gt;0,"No plano atual","Fora do plano: histórico preservado"))</f>
        <v/>
      </c>
      <c r="R3004" s="23">
        <f>IF(A3004&amp;B3004&amp;C3004="","",IF(A3004="","ERRO: falta ID do registro",IF(COUNTIF(ex_id,A3004)&gt;1,"ERRO: ID do registro duplicado",IF(NOT(ISNUMBER(H3004)),"ERRO: data realizada ausente ou inválida",IF(AND(ISNUMBER(pcmd_emissao),N(H3004)&gt;N(pcmd_emissao)),"Verificar: realizada após a emissão","OK")))))</f>
        <v/>
      </c>
      <c r="S3004" s="53" t="n"/>
    </row>
    <row r="3005">
      <c r="A3005" s="25" t="n"/>
      <c r="B3005" s="29" t="n"/>
      <c r="C3005" s="25" t="n"/>
      <c r="D3005" s="23">
        <f>IF(OR(B3005="",C3005=""),"",B3005&amp;"|"&amp;C3005)</f>
        <v/>
      </c>
      <c r="E3005" s="29" t="n"/>
      <c r="F3005" s="52" t="n"/>
      <c r="G3005" s="49" t="n"/>
      <c r="H3005" s="49" t="n"/>
      <c r="I3005" s="30">
        <f>IF(OR(D3005="",NOT(ISNUMBER(G3005))),"",D3005&amp;"|"&amp;YEAR(G3005)&amp;"-"&amp;RIGHT("0"&amp;MONTH(G3005),2)&amp;"-"&amp;RIGHT("0"&amp;DAY(G3005),2))</f>
        <v/>
      </c>
      <c r="J3005" s="52" t="n"/>
      <c r="K3005" s="25" t="n"/>
      <c r="L3005" s="29" t="n"/>
      <c r="M3005" s="25" t="n"/>
      <c r="N3005" s="25" t="n"/>
      <c r="O3005" s="23">
        <f>IF(A3005&amp;B3005&amp;C3005="","",IF(I3005="","Sem vínculo",IF(COUNTIF(oc_chave,I3005)&gt;0,"Vinculada","Previsão não encontrada")))</f>
        <v/>
      </c>
      <c r="P3005" s="39">
        <f>IF(ISNUMBER(H3005),YEAR(H3005),"")</f>
        <v/>
      </c>
      <c r="Q3005" s="23">
        <f>IF(D3005="","",IF(COUNTIF(pl_chave,D3005)&gt;0,"No plano atual","Fora do plano: histórico preservado"))</f>
        <v/>
      </c>
      <c r="R3005" s="23">
        <f>IF(A3005&amp;B3005&amp;C3005="","",IF(A3005="","ERRO: falta ID do registro",IF(COUNTIF(ex_id,A3005)&gt;1,"ERRO: ID do registro duplicado",IF(NOT(ISNUMBER(H3005)),"ERRO: data realizada ausente ou inválida",IF(AND(ISNUMBER(pcmd_emissao),N(H3005)&gt;N(pcmd_emissao)),"Verificar: realizada após a emissão","OK")))))</f>
        <v/>
      </c>
      <c r="S3005" s="53" t="n"/>
    </row>
    <row r="3006">
      <c r="A3006" s="25" t="n"/>
      <c r="B3006" s="29" t="n"/>
      <c r="C3006" s="25" t="n"/>
      <c r="D3006" s="23">
        <f>IF(OR(B3006="",C3006=""),"",B3006&amp;"|"&amp;C3006)</f>
        <v/>
      </c>
      <c r="E3006" s="29" t="n"/>
      <c r="F3006" s="52" t="n"/>
      <c r="G3006" s="49" t="n"/>
      <c r="H3006" s="49" t="n"/>
      <c r="I3006" s="30">
        <f>IF(OR(D3006="",NOT(ISNUMBER(G3006))),"",D3006&amp;"|"&amp;YEAR(G3006)&amp;"-"&amp;RIGHT("0"&amp;MONTH(G3006),2)&amp;"-"&amp;RIGHT("0"&amp;DAY(G3006),2))</f>
        <v/>
      </c>
      <c r="J3006" s="52" t="n"/>
      <c r="K3006" s="25" t="n"/>
      <c r="L3006" s="29" t="n"/>
      <c r="M3006" s="25" t="n"/>
      <c r="N3006" s="25" t="n"/>
      <c r="O3006" s="23">
        <f>IF(A3006&amp;B3006&amp;C3006="","",IF(I3006="","Sem vínculo",IF(COUNTIF(oc_chave,I3006)&gt;0,"Vinculada","Previsão não encontrada")))</f>
        <v/>
      </c>
      <c r="P3006" s="39">
        <f>IF(ISNUMBER(H3006),YEAR(H3006),"")</f>
        <v/>
      </c>
      <c r="Q3006" s="23">
        <f>IF(D3006="","",IF(COUNTIF(pl_chave,D3006)&gt;0,"No plano atual","Fora do plano: histórico preservado"))</f>
        <v/>
      </c>
      <c r="R3006" s="23">
        <f>IF(A3006&amp;B3006&amp;C3006="","",IF(A3006="","ERRO: falta ID do registro",IF(COUNTIF(ex_id,A3006)&gt;1,"ERRO: ID do registro duplicado",IF(NOT(ISNUMBER(H3006)),"ERRO: data realizada ausente ou inválida",IF(AND(ISNUMBER(pcmd_emissao),N(H3006)&gt;N(pcmd_emissao)),"Verificar: realizada após a emissão","OK")))))</f>
        <v/>
      </c>
      <c r="S3006" s="53" t="n"/>
    </row>
  </sheetData>
  <autoFilter ref="A6:S3006"/>
  <mergeCells count="4">
    <mergeCell ref="A1:I1"/>
    <mergeCell ref="A3:I3"/>
    <mergeCell ref="A4:I4"/>
    <mergeCell ref="A2:I2"/>
  </mergeCells>
  <conditionalFormatting sqref="A7:S3006">
    <cfRule type="expression" priority="1" dxfId="6">
      <formula>$N7="Sim"</formula>
    </cfRule>
    <cfRule type="expression" priority="8" dxfId="2">
      <formula>AND($A7&lt;&gt;"",MOD(ROW(),2)=0)</formula>
    </cfRule>
  </conditionalFormatting>
  <conditionalFormatting sqref="O7:O3006">
    <cfRule type="expression" priority="2" dxfId="3" stopIfTrue="1">
      <formula>LEFT(O7,4)="ERRO"</formula>
    </cfRule>
    <cfRule type="expression" priority="3" dxfId="4" stopIfTrue="1">
      <formula>OR(LEFT(O7,8)="Pendente",LEFT(O7,9)="Verificar",LEFT(O7,9)="Duplicada",LEFT(O7,7)="Tarefa ",LEFT(O7,13)="Fora do plano",LEFT(O7,8)="Previsão",LEFT(O7,11)="Sem vínculo",LEFT(O7,14)="Não verificado",LEFT(O7,7)="Informe")</formula>
    </cfRule>
  </conditionalFormatting>
  <conditionalFormatting sqref="Q7:Q3006">
    <cfRule type="expression" priority="4" dxfId="3" stopIfTrue="1">
      <formula>LEFT(Q7,4)="ERRO"</formula>
    </cfRule>
    <cfRule type="expression" priority="5" dxfId="4" stopIfTrue="1">
      <formula>OR(LEFT(Q7,8)="Pendente",LEFT(Q7,9)="Verificar",LEFT(Q7,9)="Duplicada",LEFT(Q7,7)="Tarefa ",LEFT(Q7,13)="Fora do plano",LEFT(Q7,8)="Previsão",LEFT(Q7,11)="Sem vínculo",LEFT(Q7,14)="Não verificado",LEFT(Q7,7)="Informe")</formula>
    </cfRule>
  </conditionalFormatting>
  <conditionalFormatting sqref="R7:R3006">
    <cfRule type="expression" priority="6" dxfId="3" stopIfTrue="1">
      <formula>LEFT(R7,4)="ERRO"</formula>
    </cfRule>
    <cfRule type="expression" priority="7" dxfId="4" stopIfTrue="1">
      <formula>OR(LEFT(R7,8)="Pendente",LEFT(R7,9)="Verificar",LEFT(R7,9)="Duplicada",LEFT(R7,7)="Tarefa ",LEFT(R7,13)="Fora do plano",LEFT(R7,8)="Previsão",LEFT(R7,11)="Sem vínculo",LEFT(R7,14)="Não verificado",LEFT(R7,7)="Informe")</formula>
    </cfRule>
  </conditionalFormatting>
  <dataValidations count="9">
    <dataValidation sqref="A7:A3006" showDropDown="0" showInputMessage="1" showErrorMessage="1" allowBlank="1" errorTitle="Valor não aceito" error="ID técnico: sem espaços e sem o caractere |." promptTitle="ID do registro" prompt="ID técnico estável (letras sem acento, números, hífen ou sublinhado)." type="custom">
      <formula1>AND(LEN(A7)&lt;=120,ISERROR(FIND("|",A7)),ISERROR(FIND(" ",A7)))</formula1>
    </dataValidation>
    <dataValidation sqref="B7:B3006" showDropDown="0" showInputMessage="1" showErrorMessage="1" allowBlank="1" errorTitle="Valor não aceito" error="ID técnico: sem espaços e sem o caractere |." promptTitle="ID do ativo" prompt="ID técnico estável (letras sem acento, números, hífen ou sublinhado)." type="custom">
      <formula1>AND(LEN(B7)&lt;=120,ISERROR(FIND("|",B7)),ISERROR(FIND(" ",B7)))</formula1>
    </dataValidation>
    <dataValidation sqref="C7:C3006" showDropDown="0" showInputMessage="1" showErrorMessage="1" allowBlank="1" errorTitle="Valor não aceito" error="ID técnico: sem espaços e sem o caractere |." promptTitle="ID da tarefa" prompt="ID técnico estável (letras sem acento, números, hífen ou sublinhado)." type="custom">
      <formula1>AND(LEN(C7)&lt;=120,ISERROR(FIND("|",C7)),ISERROR(FIND(" ",C7)))</formula1>
    </dataValidation>
    <dataValidation sqref="G7:G3006" showDropDown="0" showInputMessage="1" showErrorMessage="1" allowBlank="1" errorTitle="Valor não aceito" error="Informe uma data válida (dd/mm/aaaa)." promptTitle="Data prevista" prompt="Data real do Excel, exibida em dd/mm/aaaa." type="date" operator="between">
      <formula1>1</formula1>
      <formula2>2958465</formula2>
    </dataValidation>
    <dataValidation sqref="H7:H3006" showDropDown="0" showInputMessage="1" showErrorMessage="1" allowBlank="1" errorTitle="Valor não aceito" error="Informe uma data válida (dd/mm/aaaa)." promptTitle="Data realizada" prompt="Data real do Excel, exibida em dd/mm/aaaa." type="date" operator="between">
      <formula1>1</formula1>
      <formula2>2958465</formula2>
    </dataValidation>
    <dataValidation sqref="K7:K3006" showDropDown="0" showInputMessage="1" showErrorMessage="1" allowBlank="1" errorTitle="Valor não aceito" error="ID técnico: sem espaços e sem o caractere |." promptTitle="Responsável (ID)" prompt="ID técnico estável (letras sem acento, números, hífen ou sublinhado)." type="custom">
      <formula1>AND(LEN(K7)&lt;=120,ISERROR(FIND("|",K7)),ISERROR(FIND(" ",K7)))</formula1>
    </dataValidation>
    <dataValidation sqref="M7:M3006" showDropDown="0" showInputMessage="1" showErrorMessage="1" allowBlank="1" errorTitle="Valor não aceito" error="Use app ou legado." promptTitle="Origem" prompt="app = registrado no app; legado = marcação antiga migrada." type="list">
      <formula1>=lst_origem_execucao</formula1>
    </dataValidation>
    <dataValidation sqref="N7:N3006" showDropDown="0" showInputMessage="1" showErrorMessage="1" allowBlank="1" errorTitle="Valor não aceito" error="Use Sim ou Não." promptTitle="Cancelada" prompt="Escolha Sim ou Não." type="list">
      <formula1>=lst_sim_nao</formula1>
    </dataValidation>
    <dataValidation sqref="S7:S3006" showDropDown="0" showInputMessage="1" showErrorMessage="1" allowBlank="1" errorTitle="Valor não aceito" error="Informe horas como número decimal maior ou igual a zero (ex.: 1,5)." promptTitle="Duração real (h) — FUTURO, não i" prompt="Horas em número decimal (1,5 = uma hora e meia). Vazio = não informado." type="decimal" operator="greaterThanOrEqual">
      <formula1>0</formula1>
    </dataValidation>
  </dataValidations>
  <pageMargins left="0.45" right="0.45" top="0.7" bottom="0.85" header="0.3" footer="0.3"/>
  <pageSetup orientation="landscape" paperSize="9" fitToHeight="0" fitToWidth="2" pageOrder="overThenDown"/>
  <headerFooter>
    <oddHeader>&amp;L&amp;"Arial,Bold"&amp;9 PCM Direto · PCMD-04 · &amp;A&amp;R&amp;"Arial,Regular"&amp;8 Página &amp;P de &amp;N</oddHeader>
    <oddFooter>&amp;L&amp;"Arial,Regular"&amp;7 O material apoia a organização do PCM e não substitui a avaliação de profissional habilitado nem o texto
oficial das normas. As periodicidades são base genérica e devem ser confirmadas com o manual do fabricante.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K14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44" customWidth="1" min="3" max="3"/>
    <col width="2" customWidth="1" min="4" max="4"/>
    <col width="16" customWidth="1" min="5" max="5"/>
    <col width="2" customWidth="1" min="6" max="6"/>
    <col width="9" customWidth="1" min="7" max="7"/>
    <col width="2" customWidth="1" min="8" max="8"/>
    <col width="12" customWidth="1" min="9" max="9"/>
    <col width="2" customWidth="1" min="10" max="10"/>
    <col width="18" customWidth="1" min="11" max="11"/>
    <col width="2" customWidth="1" min="12" max="12"/>
  </cols>
  <sheetData>
    <row r="1" ht="28" customHeight="1">
      <c r="A1" s="2" t="inlineStr">
        <is>
          <r>
            <rPr>
              <rFont val="Arial"/>
              <b val="1"/>
              <color rgb="00B85C00"/>
              <sz val="11"/>
            </rPr>
            <t xml:space="preserve">PCMD-03/04   </t>
          </r>
          <r>
            <rPr>
              <rFont val="Arial"/>
              <b val="1"/>
              <color rgb="000B3D63"/>
              <sz val="15"/>
            </rPr>
            <t>Listas</t>
          </r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</row>
    <row r="2" ht="20" customHeight="1">
      <c r="A2" s="17" t="inlineStr">
        <is>
          <t>Valores aceitos nas listas suspensas. Ao acrescentar itens, mantenha-os dentro dos intervalos nomeados.</t>
        </is>
      </c>
    </row>
    <row r="3" ht="26.75" customHeight="1">
      <c r="A3" s="4" t="inlineStr">
        <is>
          <r>
            <rPr>
              <rFont val="Arial"/>
              <b val="1"/>
              <color rgb="005B6875"/>
              <sz val="7.5"/>
            </rPr>
            <t xml:space="preserve">Aviso: </t>
          </r>
          <r>
            <rPr>
              <rFont val="Arial"/>
              <i val="1"/>
              <color rgb="005B6875"/>
              <sz val="7.5"/>
            </rPr>
            <t>O material apoia a organização do PCM e não substitui a avaliação de profissional habilitado nem o texto oficial das normas. As periodicidades são base genérica e devem ser confirmadas com o manual do fabricante.</t>
          </r>
        </is>
      </c>
    </row>
    <row r="4" ht="16" customHeight="1"/>
    <row r="5" ht="6" customHeight="1"/>
    <row r="6" ht="31.1" customHeight="1">
      <c r="A6" s="19" t="inlineStr">
        <is>
          <t>Frequência</t>
        </is>
      </c>
      <c r="B6" s="19" t="inlineStr">
        <is>
          <t>Execuções em 52 semanas</t>
        </is>
      </c>
      <c r="C6" s="19" t="inlineStr">
        <is>
          <t>Observação</t>
        </is>
      </c>
      <c r="E6" s="19" t="inlineStr">
        <is>
          <t>Especialidade</t>
        </is>
      </c>
      <c r="G6" s="19" t="inlineStr">
        <is>
          <t>Sim/Não</t>
        </is>
      </c>
      <c r="I6" s="19" t="inlineStr">
        <is>
          <t>Origem da execução</t>
        </is>
      </c>
      <c r="K6" s="19" t="inlineStr">
        <is>
          <t>Tipos de tarefa (consulta)</t>
        </is>
      </c>
    </row>
    <row r="7">
      <c r="A7" s="55" t="inlineStr">
        <is>
          <t>Diária</t>
        </is>
      </c>
      <c r="B7" s="55" t="n">
        <v>260</v>
      </c>
      <c r="C7" s="55" t="inlineStr">
        <is>
          <t>5 dias úteis × 52 semanas; sem calendário de feriados</t>
        </is>
      </c>
      <c r="E7" s="55" t="inlineStr">
        <is>
          <t>Elétrica</t>
        </is>
      </c>
      <c r="G7" s="55" t="inlineStr">
        <is>
          <t>Sim</t>
        </is>
      </c>
      <c r="I7" s="55" t="inlineStr">
        <is>
          <t>app</t>
        </is>
      </c>
      <c r="K7" s="55" t="inlineStr">
        <is>
          <t>Preventiva</t>
        </is>
      </c>
    </row>
    <row r="8">
      <c r="A8" s="55" t="inlineStr">
        <is>
          <t>Semanal</t>
        </is>
      </c>
      <c r="B8" s="55" t="n">
        <v>52</v>
      </c>
      <c r="C8" s="56" t="inlineStr"/>
      <c r="E8" s="55" t="inlineStr">
        <is>
          <t>Preditiva</t>
        </is>
      </c>
      <c r="G8" s="55" t="inlineStr">
        <is>
          <t>Não</t>
        </is>
      </c>
      <c r="I8" s="55" t="inlineStr">
        <is>
          <t>legado</t>
        </is>
      </c>
      <c r="K8" s="55" t="inlineStr">
        <is>
          <t>Preditiva</t>
        </is>
      </c>
    </row>
    <row r="9">
      <c r="A9" s="55" t="inlineStr">
        <is>
          <t>Quinzenal</t>
        </is>
      </c>
      <c r="B9" s="55" t="n">
        <v>26</v>
      </c>
      <c r="C9" s="56" t="inlineStr"/>
      <c r="E9" s="55" t="inlineStr">
        <is>
          <t>Lubrificação</t>
        </is>
      </c>
      <c r="K9" s="55" t="inlineStr">
        <is>
          <t>Lubrificação</t>
        </is>
      </c>
    </row>
    <row r="10">
      <c r="A10" s="55" t="inlineStr">
        <is>
          <t>Mensal</t>
        </is>
      </c>
      <c r="B10" s="55" t="n">
        <v>12</v>
      </c>
      <c r="C10" s="56" t="inlineStr"/>
      <c r="E10" s="55" t="inlineStr">
        <is>
          <t>Operação</t>
        </is>
      </c>
      <c r="K10" s="55" t="inlineStr">
        <is>
          <t>Inspeção</t>
        </is>
      </c>
    </row>
    <row r="11">
      <c r="A11" s="55" t="inlineStr">
        <is>
          <t>Bimestral</t>
        </is>
      </c>
      <c r="B11" s="55" t="n">
        <v>6</v>
      </c>
      <c r="C11" s="56" t="inlineStr"/>
      <c r="E11" s="55" t="inlineStr">
        <is>
          <t>Mecânica</t>
        </is>
      </c>
      <c r="K11" s="55" t="inlineStr">
        <is>
          <t>Autônoma</t>
        </is>
      </c>
    </row>
    <row r="12">
      <c r="A12" s="55" t="inlineStr">
        <is>
          <t>Trimestral</t>
        </is>
      </c>
      <c r="B12" s="55" t="n">
        <v>4</v>
      </c>
      <c r="C12" s="56" t="inlineStr"/>
      <c r="E12" s="55" t="inlineStr">
        <is>
          <t>Instrumentação</t>
        </is>
      </c>
    </row>
    <row r="13">
      <c r="A13" s="55" t="inlineStr">
        <is>
          <t>Semestral</t>
        </is>
      </c>
      <c r="B13" s="55" t="n">
        <v>2</v>
      </c>
      <c r="C13" s="56" t="inlineStr"/>
    </row>
    <row r="14">
      <c r="A14" s="55" t="inlineStr">
        <is>
          <t>Anual</t>
        </is>
      </c>
      <c r="B14" s="55" t="n">
        <v>1</v>
      </c>
      <c r="C14" s="56" t="inlineStr"/>
    </row>
  </sheetData>
  <mergeCells count="3">
    <mergeCell ref="A2:K2"/>
    <mergeCell ref="A1:K1"/>
    <mergeCell ref="A3:K3"/>
  </mergeCells>
  <pageMargins left="0.45" right="0.45" top="0.7" bottom="0.85" header="0.3" footer="0.3"/>
  <pageSetup orientation="landscape" paperSize="9" fitToHeight="0" fitToWidth="1" pageOrder="overThenDown"/>
  <headerFooter>
    <oddHeader>&amp;L&amp;"Arial,Bold"&amp;9 PCM Direto · PCMD-03/04 · &amp;A&amp;R&amp;"Arial,Regular"&amp;8 Página &amp;P de &amp;N</oddHeader>
    <oddFooter>&amp;L&amp;"Arial,Regular"&amp;7 O material apoia a organização do PCM e não substitui a avaliação de profissional habilitado nem o texto
oficial das normas. As periodicidades são base genérica e devem ser confirmadas com o manual do fabricante.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PCM Direto (gerador de modelos)</dc:creator>
  <dc:title xmlns:dc="http://purl.org/dc/elements/1.1/">PCM Direto · PCMD-03/04 Plano mestre e cronograma</dc:title>
  <dc:subject xmlns:dc="http://purl.org/dc/elements/1.1/">O material apoia a organização do PCM e não substitui a avaliação de profissional habilitado nem o texto oficial das normas. As periodicidades são base genérica e devem ser confirmadas com o manual do fabricante.</dc:subject>
  <dcterms:created xmlns:dcterms="http://purl.org/dc/terms/" xmlns:xsi="http://www.w3.org/2001/XMLSchema-instance" xsi:type="dcterms:W3CDTF">2026-10-23T12:00:00Z</dcterms:created>
  <dcterms:modified xmlns:dcterms="http://purl.org/dc/terms/" xmlns:xsi="http://www.w3.org/2001/XMLSchema-instance" xsi:type="dcterms:W3CDTF">2026-10-23T06:15:13Z</dcterms:modified>
  <cp:keywords>PCM Direto; modelo 1.0.0; licença MIT</cp:keywords>
</cp:coreProperties>
</file>